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D:\Felipe\Portfólio\Excel\"/>
    </mc:Choice>
  </mc:AlternateContent>
  <bookViews>
    <workbookView xWindow="0" yWindow="0" windowWidth="13500" windowHeight="9885" tabRatio="0"/>
  </bookViews>
  <sheets>
    <sheet name="CAPA" sheetId="7" r:id="rId1"/>
    <sheet name="TABELAS" sheetId="9" r:id="rId2"/>
    <sheet name="METAS" sheetId="3" r:id="rId3"/>
    <sheet name="EQUIPE" sheetId="6" r:id="rId4"/>
    <sheet name="BASE" sheetId="1" r:id="rId5"/>
    <sheet name="BASE QUALIDADE" sheetId="11" r:id="rId6"/>
    <sheet name="STATUS" sheetId="5" state="hidden" r:id="rId7"/>
    <sheet name="PAUSAS" sheetId="2" r:id="rId8"/>
    <sheet name="ABS" sheetId="4" r:id="rId9"/>
    <sheet name="PRODUTIVIDADE" sheetId="10" r:id="rId10"/>
    <sheet name="QUALIDADE" sheetId="12" r:id="rId11"/>
  </sheets>
  <definedNames>
    <definedName name="_xlnm._FilterDatabase" localSheetId="8" hidden="1">ABS!$A$8:$AW$144</definedName>
    <definedName name="_xlnm._FilterDatabase" localSheetId="4" hidden="1">BASE!$A$4:$AB$6361</definedName>
    <definedName name="_xlnm._FilterDatabase" localSheetId="5" hidden="1">'BASE QUALIDADE'!$A$4:$K$377</definedName>
    <definedName name="_xlnm._FilterDatabase" localSheetId="3" hidden="1">EQUIPE!$B$6:$F$104</definedName>
    <definedName name="_xlnm._FilterDatabase" localSheetId="7" hidden="1">PAUSAS!$B$5:$F$150</definedName>
    <definedName name="_xlnm._FilterDatabase" localSheetId="9" hidden="1">PRODUTIVIDADE!$B$5:$F$150</definedName>
    <definedName name="_xlnm._FilterDatabase" localSheetId="10" hidden="1">QUALIDADE!$B$5:$F$136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0" l="1"/>
  <c r="AA3" i="10"/>
  <c r="AG3" i="10"/>
  <c r="AM3" i="10"/>
  <c r="AS3" i="10"/>
  <c r="AY3" i="10"/>
  <c r="BE3" i="10"/>
  <c r="BK3" i="10"/>
  <c r="BQ3" i="10"/>
  <c r="BW3" i="10"/>
  <c r="CC3" i="10"/>
  <c r="CI3" i="10"/>
  <c r="CO3" i="10"/>
  <c r="CU3" i="10"/>
  <c r="DA3" i="10"/>
  <c r="DG3" i="10"/>
  <c r="DM3" i="10"/>
  <c r="DS3" i="10"/>
  <c r="DY3" i="10"/>
  <c r="EE3" i="10"/>
  <c r="EK3" i="10"/>
  <c r="EQ3" i="10"/>
  <c r="EW3" i="10"/>
  <c r="FC3" i="10"/>
  <c r="FI3" i="10"/>
  <c r="FI8" i="10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O3" i="2"/>
  <c r="Q3" i="2"/>
  <c r="S3" i="2"/>
  <c r="U3" i="2"/>
  <c r="W3" i="2"/>
  <c r="Y3" i="2"/>
  <c r="AA3" i="2"/>
  <c r="AC3" i="2"/>
  <c r="AE3" i="2"/>
  <c r="AE26" i="2"/>
  <c r="AE39" i="2"/>
  <c r="AE42" i="2"/>
  <c r="AE63" i="2"/>
  <c r="AE67" i="2"/>
  <c r="AE71" i="2"/>
  <c r="AE74" i="2"/>
  <c r="AE103" i="2"/>
  <c r="AF103" i="2"/>
  <c r="AG103" i="2"/>
  <c r="AH103" i="2"/>
  <c r="AE104" i="2"/>
  <c r="AF104" i="2"/>
  <c r="AG104" i="2"/>
  <c r="AH104" i="2"/>
  <c r="AE105" i="2"/>
  <c r="AF105" i="2"/>
  <c r="AG105" i="2"/>
  <c r="AH105" i="2"/>
  <c r="AE106" i="2"/>
  <c r="AF106" i="2"/>
  <c r="AG106" i="2"/>
  <c r="AH106" i="2"/>
  <c r="AE107" i="2"/>
  <c r="AF107" i="2"/>
  <c r="AG107" i="2"/>
  <c r="AH107" i="2"/>
  <c r="AE108" i="2"/>
  <c r="AF108" i="2"/>
  <c r="AG108" i="2"/>
  <c r="AH108" i="2"/>
  <c r="AE109" i="2"/>
  <c r="AF109" i="2"/>
  <c r="AG109" i="2"/>
  <c r="AH109" i="2"/>
  <c r="AE110" i="2"/>
  <c r="AF110" i="2"/>
  <c r="AG110" i="2"/>
  <c r="AH110" i="2"/>
  <c r="AE111" i="2"/>
  <c r="AF111" i="2"/>
  <c r="AG111" i="2"/>
  <c r="AH111" i="2"/>
  <c r="AE112" i="2"/>
  <c r="AF112" i="2"/>
  <c r="AG112" i="2"/>
  <c r="AH112" i="2"/>
  <c r="AE113" i="2"/>
  <c r="AF113" i="2"/>
  <c r="AG113" i="2"/>
  <c r="AH113" i="2"/>
  <c r="AE114" i="2"/>
  <c r="AF114" i="2"/>
  <c r="AG114" i="2"/>
  <c r="AH114" i="2"/>
  <c r="AE115" i="2"/>
  <c r="AF115" i="2"/>
  <c r="AG115" i="2"/>
  <c r="AH115" i="2"/>
  <c r="AE116" i="2"/>
  <c r="AF116" i="2"/>
  <c r="AG116" i="2"/>
  <c r="AH116" i="2"/>
  <c r="AE117" i="2"/>
  <c r="AF117" i="2"/>
  <c r="AG117" i="2"/>
  <c r="AH117" i="2"/>
  <c r="AE118" i="2"/>
  <c r="AF118" i="2"/>
  <c r="AG118" i="2"/>
  <c r="AH118" i="2"/>
  <c r="AE119" i="2"/>
  <c r="AF119" i="2"/>
  <c r="AG119" i="2"/>
  <c r="AH119" i="2"/>
  <c r="AE120" i="2"/>
  <c r="AF120" i="2"/>
  <c r="AG120" i="2"/>
  <c r="AH120" i="2"/>
  <c r="AE121" i="2"/>
  <c r="AF121" i="2"/>
  <c r="AG121" i="2"/>
  <c r="AH121" i="2"/>
  <c r="AE122" i="2"/>
  <c r="AF122" i="2"/>
  <c r="AG122" i="2"/>
  <c r="AH122" i="2"/>
  <c r="AE123" i="2"/>
  <c r="AF123" i="2"/>
  <c r="AG123" i="2"/>
  <c r="AH123" i="2"/>
  <c r="AE124" i="2"/>
  <c r="AF124" i="2"/>
  <c r="AG124" i="2"/>
  <c r="AH124" i="2"/>
  <c r="AE125" i="2"/>
  <c r="AF125" i="2"/>
  <c r="AG125" i="2"/>
  <c r="AH125" i="2"/>
  <c r="AE126" i="2"/>
  <c r="AF126" i="2"/>
  <c r="AG126" i="2"/>
  <c r="AH126" i="2"/>
  <c r="AE127" i="2"/>
  <c r="AF127" i="2"/>
  <c r="AG127" i="2"/>
  <c r="AH127" i="2"/>
  <c r="AE128" i="2"/>
  <c r="AF128" i="2"/>
  <c r="AG128" i="2"/>
  <c r="AH128" i="2"/>
  <c r="AE129" i="2"/>
  <c r="AF129" i="2"/>
  <c r="AG129" i="2"/>
  <c r="AH129" i="2"/>
  <c r="AE130" i="2"/>
  <c r="AF130" i="2"/>
  <c r="AG130" i="2"/>
  <c r="AH130" i="2"/>
  <c r="AE131" i="2"/>
  <c r="AF131" i="2"/>
  <c r="AG131" i="2"/>
  <c r="AH131" i="2"/>
  <c r="AE132" i="2"/>
  <c r="AF132" i="2"/>
  <c r="AG132" i="2"/>
  <c r="AH132" i="2"/>
  <c r="AE133" i="2"/>
  <c r="AF133" i="2"/>
  <c r="AG133" i="2"/>
  <c r="AH133" i="2"/>
  <c r="AE134" i="2"/>
  <c r="AF134" i="2"/>
  <c r="AG134" i="2"/>
  <c r="AH134" i="2"/>
  <c r="AE135" i="2"/>
  <c r="AF135" i="2"/>
  <c r="AG135" i="2"/>
  <c r="AH135" i="2"/>
  <c r="AE136" i="2"/>
  <c r="AF136" i="2"/>
  <c r="AG136" i="2"/>
  <c r="AH136" i="2"/>
  <c r="AE137" i="2"/>
  <c r="AF137" i="2"/>
  <c r="AG137" i="2"/>
  <c r="AH137" i="2"/>
  <c r="AE138" i="2"/>
  <c r="AF138" i="2"/>
  <c r="AG138" i="2"/>
  <c r="AH138" i="2"/>
  <c r="AE139" i="2"/>
  <c r="AF139" i="2"/>
  <c r="AG139" i="2"/>
  <c r="AH139" i="2"/>
  <c r="AE140" i="2"/>
  <c r="AF140" i="2"/>
  <c r="AG140" i="2"/>
  <c r="AH140" i="2"/>
  <c r="AE141" i="2"/>
  <c r="AF141" i="2"/>
  <c r="AG141" i="2"/>
  <c r="AH141" i="2"/>
  <c r="AE142" i="2"/>
  <c r="AF142" i="2"/>
  <c r="AG142" i="2"/>
  <c r="AH142" i="2"/>
  <c r="AE143" i="2"/>
  <c r="AF143" i="2"/>
  <c r="AG143" i="2"/>
  <c r="AH143" i="2"/>
  <c r="AE144" i="2"/>
  <c r="AF144" i="2"/>
  <c r="AG144" i="2"/>
  <c r="AH144" i="2"/>
  <c r="AE145" i="2"/>
  <c r="AF145" i="2"/>
  <c r="AG145" i="2"/>
  <c r="AH145" i="2"/>
  <c r="AE146" i="2"/>
  <c r="AF146" i="2"/>
  <c r="AG146" i="2"/>
  <c r="AH146" i="2"/>
  <c r="AE147" i="2"/>
  <c r="AF147" i="2"/>
  <c r="AG147" i="2"/>
  <c r="AH147" i="2"/>
  <c r="AE148" i="2"/>
  <c r="AF148" i="2"/>
  <c r="AG148" i="2"/>
  <c r="AH148" i="2"/>
  <c r="AE149" i="2"/>
  <c r="AF149" i="2"/>
  <c r="AG149" i="2"/>
  <c r="AH149" i="2"/>
  <c r="AE150" i="2"/>
  <c r="AF150" i="2"/>
  <c r="AG150" i="2"/>
  <c r="AH150" i="2"/>
  <c r="K150" i="2"/>
  <c r="J150" i="2"/>
  <c r="I150" i="2"/>
  <c r="H150" i="2"/>
  <c r="K149" i="2"/>
  <c r="J149" i="2"/>
  <c r="I149" i="2"/>
  <c r="H149" i="2"/>
  <c r="K148" i="2"/>
  <c r="J148" i="2"/>
  <c r="I148" i="2"/>
  <c r="H148" i="2"/>
  <c r="K147" i="2"/>
  <c r="J147" i="2"/>
  <c r="I147" i="2"/>
  <c r="H147" i="2"/>
  <c r="K146" i="2"/>
  <c r="J146" i="2"/>
  <c r="I146" i="2"/>
  <c r="H146" i="2"/>
  <c r="K145" i="2"/>
  <c r="J145" i="2"/>
  <c r="I145" i="2"/>
  <c r="H145" i="2"/>
  <c r="K144" i="2"/>
  <c r="J144" i="2"/>
  <c r="I144" i="2"/>
  <c r="H144" i="2"/>
  <c r="K143" i="2"/>
  <c r="J143" i="2"/>
  <c r="I143" i="2"/>
  <c r="H143" i="2"/>
  <c r="K142" i="2"/>
  <c r="J142" i="2"/>
  <c r="I142" i="2"/>
  <c r="H142" i="2"/>
  <c r="K141" i="2"/>
  <c r="J141" i="2"/>
  <c r="I141" i="2"/>
  <c r="H141" i="2"/>
  <c r="K140" i="2"/>
  <c r="J140" i="2"/>
  <c r="I140" i="2"/>
  <c r="H140" i="2"/>
  <c r="K139" i="2"/>
  <c r="J139" i="2"/>
  <c r="I139" i="2"/>
  <c r="H139" i="2"/>
  <c r="K138" i="2"/>
  <c r="J138" i="2"/>
  <c r="I138" i="2"/>
  <c r="H138" i="2"/>
  <c r="K137" i="2"/>
  <c r="J137" i="2"/>
  <c r="I137" i="2"/>
  <c r="H137" i="2"/>
  <c r="K136" i="2"/>
  <c r="J136" i="2"/>
  <c r="I136" i="2"/>
  <c r="H136" i="2"/>
  <c r="K135" i="2"/>
  <c r="J135" i="2"/>
  <c r="I135" i="2"/>
  <c r="H135" i="2"/>
  <c r="K134" i="2"/>
  <c r="J134" i="2"/>
  <c r="I134" i="2"/>
  <c r="H134" i="2"/>
  <c r="K133" i="2"/>
  <c r="J133" i="2"/>
  <c r="I133" i="2"/>
  <c r="H133" i="2"/>
  <c r="K132" i="2"/>
  <c r="J132" i="2"/>
  <c r="I132" i="2"/>
  <c r="H132" i="2"/>
  <c r="K131" i="2"/>
  <c r="J131" i="2"/>
  <c r="I131" i="2"/>
  <c r="H131" i="2"/>
  <c r="K130" i="2"/>
  <c r="J130" i="2"/>
  <c r="I130" i="2"/>
  <c r="H130" i="2"/>
  <c r="K129" i="2"/>
  <c r="J129" i="2"/>
  <c r="I129" i="2"/>
  <c r="H129" i="2"/>
  <c r="K128" i="2"/>
  <c r="J128" i="2"/>
  <c r="I128" i="2"/>
  <c r="H128" i="2"/>
  <c r="K127" i="2"/>
  <c r="J127" i="2"/>
  <c r="I127" i="2"/>
  <c r="H127" i="2"/>
  <c r="K126" i="2"/>
  <c r="J126" i="2"/>
  <c r="I126" i="2"/>
  <c r="H126" i="2"/>
  <c r="K125" i="2"/>
  <c r="J125" i="2"/>
  <c r="I125" i="2"/>
  <c r="H125" i="2"/>
  <c r="K124" i="2"/>
  <c r="J124" i="2"/>
  <c r="I124" i="2"/>
  <c r="H124" i="2"/>
  <c r="K123" i="2"/>
  <c r="J123" i="2"/>
  <c r="I123" i="2"/>
  <c r="H123" i="2"/>
  <c r="K122" i="2"/>
  <c r="J122" i="2"/>
  <c r="I122" i="2"/>
  <c r="H122" i="2"/>
  <c r="K121" i="2"/>
  <c r="J121" i="2"/>
  <c r="I121" i="2"/>
  <c r="H121" i="2"/>
  <c r="K120" i="2"/>
  <c r="J120" i="2"/>
  <c r="I120" i="2"/>
  <c r="H120" i="2"/>
  <c r="K119" i="2"/>
  <c r="J119" i="2"/>
  <c r="I119" i="2"/>
  <c r="H119" i="2"/>
  <c r="K118" i="2"/>
  <c r="J118" i="2"/>
  <c r="I118" i="2"/>
  <c r="H118" i="2"/>
  <c r="K117" i="2"/>
  <c r="J117" i="2"/>
  <c r="I117" i="2"/>
  <c r="H117" i="2"/>
  <c r="K116" i="2"/>
  <c r="J116" i="2"/>
  <c r="I116" i="2"/>
  <c r="H116" i="2"/>
  <c r="K115" i="2"/>
  <c r="J115" i="2"/>
  <c r="I115" i="2"/>
  <c r="H115" i="2"/>
  <c r="K114" i="2"/>
  <c r="J114" i="2"/>
  <c r="I114" i="2"/>
  <c r="H114" i="2"/>
  <c r="K113" i="2"/>
  <c r="J113" i="2"/>
  <c r="I113" i="2"/>
  <c r="H113" i="2"/>
  <c r="K112" i="2"/>
  <c r="J112" i="2"/>
  <c r="I112" i="2"/>
  <c r="H112" i="2"/>
  <c r="K111" i="2"/>
  <c r="J111" i="2"/>
  <c r="I111" i="2"/>
  <c r="H111" i="2"/>
  <c r="K110" i="2"/>
  <c r="J110" i="2"/>
  <c r="I110" i="2"/>
  <c r="H110" i="2"/>
  <c r="K109" i="2"/>
  <c r="J109" i="2"/>
  <c r="I109" i="2"/>
  <c r="H109" i="2"/>
  <c r="K108" i="2"/>
  <c r="J108" i="2"/>
  <c r="I108" i="2"/>
  <c r="H108" i="2"/>
  <c r="K107" i="2"/>
  <c r="J107" i="2"/>
  <c r="I107" i="2"/>
  <c r="H107" i="2"/>
  <c r="K106" i="2"/>
  <c r="J106" i="2"/>
  <c r="I106" i="2"/>
  <c r="H106" i="2"/>
  <c r="K105" i="2"/>
  <c r="J105" i="2"/>
  <c r="I105" i="2"/>
  <c r="H105" i="2"/>
  <c r="K104" i="2"/>
  <c r="J104" i="2"/>
  <c r="I104" i="2"/>
  <c r="H104" i="2"/>
  <c r="K103" i="2"/>
  <c r="J103" i="2"/>
  <c r="I103" i="2"/>
  <c r="H103" i="2"/>
  <c r="AE73" i="2"/>
  <c r="AE41" i="2"/>
  <c r="AE100" i="2"/>
  <c r="AE76" i="2"/>
  <c r="AE72" i="2"/>
  <c r="AE44" i="2"/>
  <c r="AE40" i="2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F46" i="4"/>
  <c r="E46" i="4"/>
  <c r="D46" i="4"/>
  <c r="C46" i="4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AW46" i="4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F21" i="10"/>
  <c r="O6" i="10"/>
  <c r="O7" i="10"/>
  <c r="L136" i="12"/>
  <c r="K136" i="12"/>
  <c r="J136" i="12"/>
  <c r="I136" i="12"/>
  <c r="H136" i="12"/>
  <c r="F136" i="12"/>
  <c r="E136" i="12"/>
  <c r="D136" i="12"/>
  <c r="C136" i="12"/>
  <c r="L135" i="12"/>
  <c r="K135" i="12"/>
  <c r="J135" i="12"/>
  <c r="I135" i="12"/>
  <c r="H135" i="12"/>
  <c r="F135" i="12"/>
  <c r="E135" i="12"/>
  <c r="D135" i="12"/>
  <c r="C135" i="12"/>
  <c r="L134" i="12"/>
  <c r="K134" i="12"/>
  <c r="J134" i="12"/>
  <c r="I134" i="12"/>
  <c r="H134" i="12"/>
  <c r="F134" i="12"/>
  <c r="E134" i="12"/>
  <c r="D134" i="12"/>
  <c r="C134" i="12"/>
  <c r="L133" i="12"/>
  <c r="K133" i="12"/>
  <c r="J133" i="12"/>
  <c r="I133" i="12"/>
  <c r="H133" i="12"/>
  <c r="F133" i="12"/>
  <c r="E133" i="12"/>
  <c r="D133" i="12"/>
  <c r="C133" i="12"/>
  <c r="L132" i="12"/>
  <c r="K132" i="12"/>
  <c r="J132" i="12"/>
  <c r="I132" i="12"/>
  <c r="H132" i="12"/>
  <c r="F132" i="12"/>
  <c r="E132" i="12"/>
  <c r="D132" i="12"/>
  <c r="C132" i="12"/>
  <c r="L131" i="12"/>
  <c r="K131" i="12"/>
  <c r="J131" i="12"/>
  <c r="I131" i="12"/>
  <c r="H131" i="12"/>
  <c r="F131" i="12"/>
  <c r="E131" i="12"/>
  <c r="D131" i="12"/>
  <c r="C131" i="12"/>
  <c r="L130" i="12"/>
  <c r="K130" i="12"/>
  <c r="J130" i="12"/>
  <c r="I130" i="12"/>
  <c r="H130" i="12"/>
  <c r="F130" i="12"/>
  <c r="E130" i="12"/>
  <c r="D130" i="12"/>
  <c r="C130" i="12"/>
  <c r="L129" i="12"/>
  <c r="K129" i="12"/>
  <c r="J129" i="12"/>
  <c r="I129" i="12"/>
  <c r="H129" i="12"/>
  <c r="F129" i="12"/>
  <c r="E129" i="12"/>
  <c r="D129" i="12"/>
  <c r="C129" i="12"/>
  <c r="L128" i="12"/>
  <c r="K128" i="12"/>
  <c r="J128" i="12"/>
  <c r="I128" i="12"/>
  <c r="H128" i="12"/>
  <c r="F128" i="12"/>
  <c r="E128" i="12"/>
  <c r="D128" i="12"/>
  <c r="C128" i="12"/>
  <c r="L127" i="12"/>
  <c r="K127" i="12"/>
  <c r="J127" i="12"/>
  <c r="I127" i="12"/>
  <c r="H127" i="12"/>
  <c r="F127" i="12"/>
  <c r="E127" i="12"/>
  <c r="D127" i="12"/>
  <c r="C127" i="12"/>
  <c r="L126" i="12"/>
  <c r="K126" i="12"/>
  <c r="J126" i="12"/>
  <c r="I126" i="12"/>
  <c r="H126" i="12"/>
  <c r="F126" i="12"/>
  <c r="E126" i="12"/>
  <c r="D126" i="12"/>
  <c r="C126" i="12"/>
  <c r="L125" i="12"/>
  <c r="K125" i="12"/>
  <c r="J125" i="12"/>
  <c r="I125" i="12"/>
  <c r="H125" i="12"/>
  <c r="F125" i="12"/>
  <c r="E125" i="12"/>
  <c r="D125" i="12"/>
  <c r="C125" i="12"/>
  <c r="L124" i="12"/>
  <c r="K124" i="12"/>
  <c r="J124" i="12"/>
  <c r="I124" i="12"/>
  <c r="H124" i="12"/>
  <c r="F124" i="12"/>
  <c r="E124" i="12"/>
  <c r="D124" i="12"/>
  <c r="C124" i="12"/>
  <c r="L123" i="12"/>
  <c r="K123" i="12"/>
  <c r="J123" i="12"/>
  <c r="I123" i="12"/>
  <c r="H123" i="12"/>
  <c r="F123" i="12"/>
  <c r="E123" i="12"/>
  <c r="D123" i="12"/>
  <c r="C123" i="12"/>
  <c r="L122" i="12"/>
  <c r="K122" i="12"/>
  <c r="J122" i="12"/>
  <c r="I122" i="12"/>
  <c r="H122" i="12"/>
  <c r="F122" i="12"/>
  <c r="E122" i="12"/>
  <c r="D122" i="12"/>
  <c r="C122" i="12"/>
  <c r="L121" i="12"/>
  <c r="K121" i="12"/>
  <c r="J121" i="12"/>
  <c r="I121" i="12"/>
  <c r="H121" i="12"/>
  <c r="F121" i="12"/>
  <c r="E121" i="12"/>
  <c r="D121" i="12"/>
  <c r="C121" i="12"/>
  <c r="L120" i="12"/>
  <c r="K120" i="12"/>
  <c r="J120" i="12"/>
  <c r="I120" i="12"/>
  <c r="H120" i="12"/>
  <c r="F120" i="12"/>
  <c r="E120" i="12"/>
  <c r="D120" i="12"/>
  <c r="C120" i="12"/>
  <c r="L119" i="12"/>
  <c r="K119" i="12"/>
  <c r="J119" i="12"/>
  <c r="I119" i="12"/>
  <c r="H119" i="12"/>
  <c r="F119" i="12"/>
  <c r="E119" i="12"/>
  <c r="D119" i="12"/>
  <c r="C119" i="12"/>
  <c r="L118" i="12"/>
  <c r="K118" i="12"/>
  <c r="J118" i="12"/>
  <c r="I118" i="12"/>
  <c r="H118" i="12"/>
  <c r="F118" i="12"/>
  <c r="E118" i="12"/>
  <c r="D118" i="12"/>
  <c r="C118" i="12"/>
  <c r="L117" i="12"/>
  <c r="K117" i="12"/>
  <c r="J117" i="12"/>
  <c r="I117" i="12"/>
  <c r="H117" i="12"/>
  <c r="F117" i="12"/>
  <c r="E117" i="12"/>
  <c r="D117" i="12"/>
  <c r="C117" i="12"/>
  <c r="L116" i="12"/>
  <c r="K116" i="12"/>
  <c r="J116" i="12"/>
  <c r="I116" i="12"/>
  <c r="H116" i="12"/>
  <c r="F116" i="12"/>
  <c r="E116" i="12"/>
  <c r="D116" i="12"/>
  <c r="C116" i="12"/>
  <c r="L115" i="12"/>
  <c r="K115" i="12"/>
  <c r="J115" i="12"/>
  <c r="I115" i="12"/>
  <c r="H115" i="12"/>
  <c r="F115" i="12"/>
  <c r="E115" i="12"/>
  <c r="D115" i="12"/>
  <c r="C115" i="12"/>
  <c r="L114" i="12"/>
  <c r="K114" i="12"/>
  <c r="J114" i="12"/>
  <c r="I114" i="12"/>
  <c r="H114" i="12"/>
  <c r="F114" i="12"/>
  <c r="E114" i="12"/>
  <c r="D114" i="12"/>
  <c r="C114" i="12"/>
  <c r="L113" i="12"/>
  <c r="K113" i="12"/>
  <c r="J113" i="12"/>
  <c r="I113" i="12"/>
  <c r="H113" i="12"/>
  <c r="F113" i="12"/>
  <c r="E113" i="12"/>
  <c r="D113" i="12"/>
  <c r="C113" i="12"/>
  <c r="L112" i="12"/>
  <c r="K112" i="12"/>
  <c r="J112" i="12"/>
  <c r="I112" i="12"/>
  <c r="H112" i="12"/>
  <c r="F112" i="12"/>
  <c r="E112" i="12"/>
  <c r="D112" i="12"/>
  <c r="C112" i="12"/>
  <c r="L111" i="12"/>
  <c r="K111" i="12"/>
  <c r="J111" i="12"/>
  <c r="I111" i="12"/>
  <c r="H111" i="12"/>
  <c r="F111" i="12"/>
  <c r="E111" i="12"/>
  <c r="D111" i="12"/>
  <c r="C111" i="12"/>
  <c r="L110" i="12"/>
  <c r="K110" i="12"/>
  <c r="J110" i="12"/>
  <c r="I110" i="12"/>
  <c r="H110" i="12"/>
  <c r="F110" i="12"/>
  <c r="E110" i="12"/>
  <c r="D110" i="12"/>
  <c r="C110" i="12"/>
  <c r="L109" i="12"/>
  <c r="K109" i="12"/>
  <c r="J109" i="12"/>
  <c r="I109" i="12"/>
  <c r="H109" i="12"/>
  <c r="F109" i="12"/>
  <c r="E109" i="12"/>
  <c r="D109" i="12"/>
  <c r="C109" i="12"/>
  <c r="L108" i="12"/>
  <c r="K108" i="12"/>
  <c r="J108" i="12"/>
  <c r="I108" i="12"/>
  <c r="H108" i="12"/>
  <c r="F108" i="12"/>
  <c r="E108" i="12"/>
  <c r="D108" i="12"/>
  <c r="C108" i="12"/>
  <c r="L107" i="12"/>
  <c r="K107" i="12"/>
  <c r="J107" i="12"/>
  <c r="I107" i="12"/>
  <c r="H107" i="12"/>
  <c r="F107" i="12"/>
  <c r="E107" i="12"/>
  <c r="D107" i="12"/>
  <c r="C107" i="12"/>
  <c r="L106" i="12"/>
  <c r="K106" i="12"/>
  <c r="J106" i="12"/>
  <c r="I106" i="12"/>
  <c r="H106" i="12"/>
  <c r="F106" i="12"/>
  <c r="E106" i="12"/>
  <c r="D106" i="12"/>
  <c r="C106" i="12"/>
  <c r="L105" i="12"/>
  <c r="K105" i="12"/>
  <c r="J105" i="12"/>
  <c r="I105" i="12"/>
  <c r="H105" i="12"/>
  <c r="F105" i="12"/>
  <c r="E105" i="12"/>
  <c r="D105" i="12"/>
  <c r="C105" i="12"/>
  <c r="L104" i="12"/>
  <c r="K104" i="12"/>
  <c r="J104" i="12"/>
  <c r="I104" i="12"/>
  <c r="H104" i="12"/>
  <c r="F104" i="12"/>
  <c r="E104" i="12"/>
  <c r="D104" i="12"/>
  <c r="C104" i="12"/>
  <c r="L103" i="12"/>
  <c r="K103" i="12"/>
  <c r="J103" i="12"/>
  <c r="I103" i="12"/>
  <c r="H103" i="12"/>
  <c r="F103" i="12"/>
  <c r="E103" i="12"/>
  <c r="D103" i="12"/>
  <c r="C103" i="12"/>
  <c r="L102" i="12"/>
  <c r="K102" i="12"/>
  <c r="J102" i="12"/>
  <c r="I102" i="12"/>
  <c r="H102" i="12"/>
  <c r="F102" i="12"/>
  <c r="E102" i="12"/>
  <c r="D102" i="12"/>
  <c r="C102" i="12"/>
  <c r="L101" i="12"/>
  <c r="K101" i="12"/>
  <c r="J101" i="12"/>
  <c r="I101" i="12"/>
  <c r="H101" i="12"/>
  <c r="F101" i="12"/>
  <c r="E101" i="12"/>
  <c r="D101" i="12"/>
  <c r="C101" i="12"/>
  <c r="L100" i="12"/>
  <c r="K100" i="12"/>
  <c r="J100" i="12"/>
  <c r="I100" i="12"/>
  <c r="H100" i="12"/>
  <c r="F100" i="12"/>
  <c r="E100" i="12"/>
  <c r="D100" i="12"/>
  <c r="C100" i="12"/>
  <c r="L99" i="12"/>
  <c r="K99" i="12"/>
  <c r="J99" i="12"/>
  <c r="I99" i="12"/>
  <c r="H99" i="12"/>
  <c r="F99" i="12"/>
  <c r="E99" i="12"/>
  <c r="D99" i="12"/>
  <c r="C99" i="12"/>
  <c r="L98" i="12"/>
  <c r="K98" i="12"/>
  <c r="J98" i="12"/>
  <c r="I98" i="12"/>
  <c r="H98" i="12"/>
  <c r="F98" i="12"/>
  <c r="E98" i="12"/>
  <c r="D98" i="12"/>
  <c r="C98" i="12"/>
  <c r="L97" i="12"/>
  <c r="K97" i="12"/>
  <c r="J97" i="12"/>
  <c r="I97" i="12"/>
  <c r="H97" i="12"/>
  <c r="F97" i="12"/>
  <c r="E97" i="12"/>
  <c r="D97" i="12"/>
  <c r="C97" i="12"/>
  <c r="L96" i="12"/>
  <c r="K96" i="12"/>
  <c r="J96" i="12"/>
  <c r="I96" i="12"/>
  <c r="H96" i="12"/>
  <c r="F96" i="12"/>
  <c r="E96" i="12"/>
  <c r="D96" i="12"/>
  <c r="C96" i="12"/>
  <c r="L95" i="12"/>
  <c r="K95" i="12"/>
  <c r="J95" i="12"/>
  <c r="I95" i="12"/>
  <c r="H95" i="12"/>
  <c r="F95" i="12"/>
  <c r="E95" i="12"/>
  <c r="D95" i="12"/>
  <c r="C95" i="12"/>
  <c r="L94" i="12"/>
  <c r="K94" i="12"/>
  <c r="J94" i="12"/>
  <c r="I94" i="12"/>
  <c r="H94" i="12"/>
  <c r="F94" i="12"/>
  <c r="E94" i="12"/>
  <c r="D94" i="12"/>
  <c r="C94" i="12"/>
  <c r="L93" i="12"/>
  <c r="K93" i="12"/>
  <c r="J93" i="12"/>
  <c r="I93" i="12"/>
  <c r="H93" i="12"/>
  <c r="F93" i="12"/>
  <c r="E93" i="12"/>
  <c r="D93" i="12"/>
  <c r="C93" i="12"/>
  <c r="L92" i="12"/>
  <c r="K92" i="12"/>
  <c r="J92" i="12"/>
  <c r="I92" i="12"/>
  <c r="H92" i="12"/>
  <c r="F92" i="12"/>
  <c r="E92" i="12"/>
  <c r="D92" i="12"/>
  <c r="C92" i="12"/>
  <c r="L91" i="12"/>
  <c r="K91" i="12"/>
  <c r="J91" i="12"/>
  <c r="I91" i="12"/>
  <c r="H91" i="12"/>
  <c r="F91" i="12"/>
  <c r="E91" i="12"/>
  <c r="D91" i="12"/>
  <c r="C91" i="12"/>
  <c r="L90" i="12"/>
  <c r="K90" i="12"/>
  <c r="J90" i="12"/>
  <c r="I90" i="12"/>
  <c r="H90" i="12"/>
  <c r="F90" i="12"/>
  <c r="E90" i="12"/>
  <c r="D90" i="12"/>
  <c r="C90" i="12"/>
  <c r="L89" i="12"/>
  <c r="K89" i="12"/>
  <c r="J89" i="12"/>
  <c r="I89" i="12"/>
  <c r="H89" i="12"/>
  <c r="F89" i="12"/>
  <c r="E89" i="12"/>
  <c r="D89" i="12"/>
  <c r="C89" i="12"/>
  <c r="F88" i="12"/>
  <c r="E88" i="12"/>
  <c r="D88" i="12"/>
  <c r="C88" i="12"/>
  <c r="L88" i="12"/>
  <c r="F87" i="12"/>
  <c r="E87" i="12"/>
  <c r="D87" i="12"/>
  <c r="C87" i="12"/>
  <c r="L87" i="12"/>
  <c r="F86" i="12"/>
  <c r="E86" i="12"/>
  <c r="D86" i="12"/>
  <c r="C86" i="12"/>
  <c r="L86" i="12"/>
  <c r="F85" i="12"/>
  <c r="E85" i="12"/>
  <c r="D85" i="12"/>
  <c r="C85" i="12"/>
  <c r="L85" i="12"/>
  <c r="F84" i="12"/>
  <c r="E84" i="12"/>
  <c r="D84" i="12"/>
  <c r="C84" i="12"/>
  <c r="L84" i="12"/>
  <c r="F83" i="12"/>
  <c r="E83" i="12"/>
  <c r="D83" i="12"/>
  <c r="C83" i="12"/>
  <c r="K83" i="12"/>
  <c r="F82" i="12"/>
  <c r="E82" i="12"/>
  <c r="D82" i="12"/>
  <c r="C82" i="12"/>
  <c r="L82" i="12"/>
  <c r="F81" i="12"/>
  <c r="E81" i="12"/>
  <c r="D81" i="12"/>
  <c r="C81" i="12"/>
  <c r="L81" i="12"/>
  <c r="F80" i="12"/>
  <c r="E80" i="12"/>
  <c r="D80" i="12"/>
  <c r="C80" i="12"/>
  <c r="L80" i="12"/>
  <c r="F79" i="12"/>
  <c r="E79" i="12"/>
  <c r="D79" i="12"/>
  <c r="C79" i="12"/>
  <c r="K79" i="12"/>
  <c r="F78" i="12"/>
  <c r="E78" i="12"/>
  <c r="D78" i="12"/>
  <c r="C78" i="12"/>
  <c r="L78" i="12"/>
  <c r="F77" i="12"/>
  <c r="E77" i="12"/>
  <c r="D77" i="12"/>
  <c r="C77" i="12"/>
  <c r="L77" i="12"/>
  <c r="F76" i="12"/>
  <c r="E76" i="12"/>
  <c r="D76" i="12"/>
  <c r="C76" i="12"/>
  <c r="L76" i="12"/>
  <c r="F75" i="12"/>
  <c r="E75" i="12"/>
  <c r="D75" i="12"/>
  <c r="C75" i="12"/>
  <c r="K75" i="12"/>
  <c r="F74" i="12"/>
  <c r="E74" i="12"/>
  <c r="D74" i="12"/>
  <c r="C74" i="12"/>
  <c r="L74" i="12"/>
  <c r="F73" i="12"/>
  <c r="E73" i="12"/>
  <c r="D73" i="12"/>
  <c r="C73" i="12"/>
  <c r="L73" i="12"/>
  <c r="F72" i="12"/>
  <c r="E72" i="12"/>
  <c r="D72" i="12"/>
  <c r="C72" i="12"/>
  <c r="L72" i="12"/>
  <c r="F71" i="12"/>
  <c r="E71" i="12"/>
  <c r="D71" i="12"/>
  <c r="C71" i="12"/>
  <c r="K71" i="12"/>
  <c r="F70" i="12"/>
  <c r="E70" i="12"/>
  <c r="D70" i="12"/>
  <c r="C70" i="12"/>
  <c r="L70" i="12"/>
  <c r="F69" i="12"/>
  <c r="E69" i="12"/>
  <c r="D69" i="12"/>
  <c r="C69" i="12"/>
  <c r="L69" i="12"/>
  <c r="F68" i="12"/>
  <c r="E68" i="12"/>
  <c r="D68" i="12"/>
  <c r="C68" i="12"/>
  <c r="L68" i="12"/>
  <c r="F67" i="12"/>
  <c r="E67" i="12"/>
  <c r="D67" i="12"/>
  <c r="C67" i="12"/>
  <c r="K67" i="12"/>
  <c r="F66" i="12"/>
  <c r="E66" i="12"/>
  <c r="D66" i="12"/>
  <c r="C66" i="12"/>
  <c r="L66" i="12"/>
  <c r="F65" i="12"/>
  <c r="E65" i="12"/>
  <c r="D65" i="12"/>
  <c r="C65" i="12"/>
  <c r="K65" i="12"/>
  <c r="F64" i="12"/>
  <c r="E64" i="12"/>
  <c r="D64" i="12"/>
  <c r="C64" i="12"/>
  <c r="K64" i="12"/>
  <c r="F63" i="12"/>
  <c r="E63" i="12"/>
  <c r="D63" i="12"/>
  <c r="C63" i="12"/>
  <c r="F62" i="12"/>
  <c r="E62" i="12"/>
  <c r="D62" i="12"/>
  <c r="C62" i="12"/>
  <c r="L62" i="12"/>
  <c r="F61" i="12"/>
  <c r="E61" i="12"/>
  <c r="D61" i="12"/>
  <c r="C61" i="12"/>
  <c r="K61" i="12"/>
  <c r="F60" i="12"/>
  <c r="E60" i="12"/>
  <c r="D60" i="12"/>
  <c r="C60" i="12"/>
  <c r="K60" i="12"/>
  <c r="F59" i="12"/>
  <c r="E59" i="12"/>
  <c r="D59" i="12"/>
  <c r="C59" i="12"/>
  <c r="L59" i="12"/>
  <c r="F58" i="12"/>
  <c r="E58" i="12"/>
  <c r="D58" i="12"/>
  <c r="C58" i="12"/>
  <c r="L58" i="12"/>
  <c r="F57" i="12"/>
  <c r="E57" i="12"/>
  <c r="D57" i="12"/>
  <c r="C57" i="12"/>
  <c r="K57" i="12"/>
  <c r="F56" i="12"/>
  <c r="E56" i="12"/>
  <c r="D56" i="12"/>
  <c r="C56" i="12"/>
  <c r="K56" i="12"/>
  <c r="F55" i="12"/>
  <c r="E55" i="12"/>
  <c r="D55" i="12"/>
  <c r="C55" i="12"/>
  <c r="L55" i="12"/>
  <c r="F54" i="12"/>
  <c r="E54" i="12"/>
  <c r="D54" i="12"/>
  <c r="C54" i="12"/>
  <c r="K54" i="12"/>
  <c r="F53" i="12"/>
  <c r="E53" i="12"/>
  <c r="D53" i="12"/>
  <c r="C53" i="12"/>
  <c r="L53" i="12"/>
  <c r="F52" i="12"/>
  <c r="E52" i="12"/>
  <c r="D52" i="12"/>
  <c r="C52" i="12"/>
  <c r="L52" i="12"/>
  <c r="F51" i="12"/>
  <c r="E51" i="12"/>
  <c r="D51" i="12"/>
  <c r="C51" i="12"/>
  <c r="K51" i="12"/>
  <c r="F50" i="12"/>
  <c r="E50" i="12"/>
  <c r="D50" i="12"/>
  <c r="C50" i="12"/>
  <c r="K50" i="12"/>
  <c r="F49" i="12"/>
  <c r="E49" i="12"/>
  <c r="D49" i="12"/>
  <c r="C49" i="12"/>
  <c r="L49" i="12"/>
  <c r="F48" i="12"/>
  <c r="E48" i="12"/>
  <c r="D48" i="12"/>
  <c r="C48" i="12"/>
  <c r="L48" i="12"/>
  <c r="F47" i="12"/>
  <c r="E47" i="12"/>
  <c r="D47" i="12"/>
  <c r="C47" i="12"/>
  <c r="K47" i="12"/>
  <c r="F46" i="12"/>
  <c r="E46" i="12"/>
  <c r="D46" i="12"/>
  <c r="C46" i="12"/>
  <c r="K46" i="12"/>
  <c r="F45" i="12"/>
  <c r="E45" i="12"/>
  <c r="D45" i="12"/>
  <c r="C45" i="12"/>
  <c r="L45" i="12"/>
  <c r="F44" i="12"/>
  <c r="E44" i="12"/>
  <c r="D44" i="12"/>
  <c r="C44" i="12"/>
  <c r="L44" i="12"/>
  <c r="F43" i="12"/>
  <c r="E43" i="12"/>
  <c r="D43" i="12"/>
  <c r="C43" i="12"/>
  <c r="K43" i="12"/>
  <c r="F42" i="12"/>
  <c r="E42" i="12"/>
  <c r="D42" i="12"/>
  <c r="C42" i="12"/>
  <c r="K42" i="12"/>
  <c r="F41" i="12"/>
  <c r="E41" i="12"/>
  <c r="D41" i="12"/>
  <c r="C41" i="12"/>
  <c r="L41" i="12"/>
  <c r="F40" i="12"/>
  <c r="E40" i="12"/>
  <c r="D40" i="12"/>
  <c r="C40" i="12"/>
  <c r="L40" i="12"/>
  <c r="F39" i="12"/>
  <c r="E39" i="12"/>
  <c r="D39" i="12"/>
  <c r="C39" i="12"/>
  <c r="K39" i="12"/>
  <c r="F38" i="12"/>
  <c r="E38" i="12"/>
  <c r="D38" i="12"/>
  <c r="C38" i="12"/>
  <c r="K38" i="12"/>
  <c r="F37" i="12"/>
  <c r="E37" i="12"/>
  <c r="D37" i="12"/>
  <c r="C37" i="12"/>
  <c r="L37" i="12"/>
  <c r="F36" i="12"/>
  <c r="E36" i="12"/>
  <c r="D36" i="12"/>
  <c r="C36" i="12"/>
  <c r="K36" i="12"/>
  <c r="F35" i="12"/>
  <c r="E35" i="12"/>
  <c r="D35" i="12"/>
  <c r="C35" i="12"/>
  <c r="K35" i="12"/>
  <c r="F34" i="12"/>
  <c r="E34" i="12"/>
  <c r="D34" i="12"/>
  <c r="C34" i="12"/>
  <c r="L34" i="12"/>
  <c r="F33" i="12"/>
  <c r="E33" i="12"/>
  <c r="D33" i="12"/>
  <c r="C33" i="12"/>
  <c r="L33" i="12"/>
  <c r="F32" i="12"/>
  <c r="E32" i="12"/>
  <c r="D32" i="12"/>
  <c r="C32" i="12"/>
  <c r="K32" i="12"/>
  <c r="F31" i="12"/>
  <c r="E31" i="12"/>
  <c r="D31" i="12"/>
  <c r="C31" i="12"/>
  <c r="K31" i="12"/>
  <c r="F30" i="12"/>
  <c r="E30" i="12"/>
  <c r="D30" i="12"/>
  <c r="C30" i="12"/>
  <c r="L30" i="12"/>
  <c r="F29" i="12"/>
  <c r="E29" i="12"/>
  <c r="D29" i="12"/>
  <c r="C29" i="12"/>
  <c r="K29" i="12"/>
  <c r="F28" i="12"/>
  <c r="E28" i="12"/>
  <c r="D28" i="12"/>
  <c r="C28" i="12"/>
  <c r="L28" i="12"/>
  <c r="F27" i="12"/>
  <c r="E27" i="12"/>
  <c r="D27" i="12"/>
  <c r="C27" i="12"/>
  <c r="L27" i="12"/>
  <c r="F26" i="12"/>
  <c r="E26" i="12"/>
  <c r="D26" i="12"/>
  <c r="C26" i="12"/>
  <c r="K26" i="12"/>
  <c r="F25" i="12"/>
  <c r="E25" i="12"/>
  <c r="D25" i="12"/>
  <c r="C25" i="12"/>
  <c r="K25" i="12"/>
  <c r="F24" i="12"/>
  <c r="E24" i="12"/>
  <c r="D24" i="12"/>
  <c r="C24" i="12"/>
  <c r="L24" i="12"/>
  <c r="F23" i="12"/>
  <c r="E23" i="12"/>
  <c r="D23" i="12"/>
  <c r="C23" i="12"/>
  <c r="L23" i="12"/>
  <c r="F22" i="12"/>
  <c r="E22" i="12"/>
  <c r="D22" i="12"/>
  <c r="C22" i="12"/>
  <c r="K22" i="12"/>
  <c r="F21" i="12"/>
  <c r="E21" i="12"/>
  <c r="D21" i="12"/>
  <c r="C21" i="12"/>
  <c r="K21" i="12"/>
  <c r="F20" i="12"/>
  <c r="E20" i="12"/>
  <c r="D20" i="12"/>
  <c r="C20" i="12"/>
  <c r="L20" i="12"/>
  <c r="F19" i="12"/>
  <c r="E19" i="12"/>
  <c r="D19" i="12"/>
  <c r="C19" i="12"/>
  <c r="K19" i="12"/>
  <c r="F18" i="12"/>
  <c r="E18" i="12"/>
  <c r="D18" i="12"/>
  <c r="C18" i="12"/>
  <c r="K18" i="12"/>
  <c r="F17" i="12"/>
  <c r="E17" i="12"/>
  <c r="D17" i="12"/>
  <c r="C17" i="12"/>
  <c r="L17" i="12"/>
  <c r="F16" i="12"/>
  <c r="E16" i="12"/>
  <c r="D16" i="12"/>
  <c r="C16" i="12"/>
  <c r="L16" i="12"/>
  <c r="F15" i="12"/>
  <c r="E15" i="12"/>
  <c r="D15" i="12"/>
  <c r="C15" i="12"/>
  <c r="K15" i="12"/>
  <c r="F14" i="12"/>
  <c r="E14" i="12"/>
  <c r="D14" i="12"/>
  <c r="C14" i="12"/>
  <c r="K14" i="12"/>
  <c r="F13" i="12"/>
  <c r="E13" i="12"/>
  <c r="D13" i="12"/>
  <c r="C13" i="12"/>
  <c r="L13" i="12"/>
  <c r="F12" i="12"/>
  <c r="E12" i="12"/>
  <c r="D12" i="12"/>
  <c r="C12" i="12"/>
  <c r="L12" i="12"/>
  <c r="F11" i="12"/>
  <c r="E11" i="12"/>
  <c r="D11" i="12"/>
  <c r="C11" i="12"/>
  <c r="K11" i="12"/>
  <c r="F10" i="12"/>
  <c r="E10" i="12"/>
  <c r="D10" i="12"/>
  <c r="C10" i="12"/>
  <c r="F9" i="12"/>
  <c r="E9" i="12"/>
  <c r="D9" i="12"/>
  <c r="C9" i="12"/>
  <c r="L9" i="12"/>
  <c r="F8" i="12"/>
  <c r="E8" i="12"/>
  <c r="D8" i="12"/>
  <c r="C8" i="12"/>
  <c r="K8" i="12"/>
  <c r="F7" i="12"/>
  <c r="E7" i="12"/>
  <c r="D7" i="12"/>
  <c r="C7" i="12"/>
  <c r="L7" i="12"/>
  <c r="GP150" i="10"/>
  <c r="GO150" i="10"/>
  <c r="GN150" i="10"/>
  <c r="GM150" i="10"/>
  <c r="GJ150" i="10"/>
  <c r="GI150" i="10"/>
  <c r="GH150" i="10"/>
  <c r="GG150" i="10"/>
  <c r="GD150" i="10"/>
  <c r="GC150" i="10"/>
  <c r="GB150" i="10"/>
  <c r="GA150" i="10"/>
  <c r="FX150" i="10"/>
  <c r="FW150" i="10"/>
  <c r="FV150" i="10"/>
  <c r="FU150" i="10"/>
  <c r="FR150" i="10"/>
  <c r="FQ150" i="10"/>
  <c r="FP150" i="10"/>
  <c r="FO150" i="10"/>
  <c r="FL150" i="10"/>
  <c r="FK150" i="10"/>
  <c r="FJ150" i="10"/>
  <c r="FI150" i="10"/>
  <c r="FF150" i="10"/>
  <c r="FE150" i="10"/>
  <c r="FD150" i="10"/>
  <c r="FC150" i="10"/>
  <c r="EZ150" i="10"/>
  <c r="EY150" i="10"/>
  <c r="EX150" i="10"/>
  <c r="EW150" i="10"/>
  <c r="ET150" i="10"/>
  <c r="ES150" i="10"/>
  <c r="ER150" i="10"/>
  <c r="EQ150" i="10"/>
  <c r="EN150" i="10"/>
  <c r="EM150" i="10"/>
  <c r="EL150" i="10"/>
  <c r="EK150" i="10"/>
  <c r="EH150" i="10"/>
  <c r="EG150" i="10"/>
  <c r="EF150" i="10"/>
  <c r="EE150" i="10"/>
  <c r="EB150" i="10"/>
  <c r="EA150" i="10"/>
  <c r="DZ150" i="10"/>
  <c r="DY150" i="10"/>
  <c r="DV150" i="10"/>
  <c r="DU150" i="10"/>
  <c r="DT150" i="10"/>
  <c r="DS150" i="10"/>
  <c r="DP150" i="10"/>
  <c r="DO150" i="10"/>
  <c r="DN150" i="10"/>
  <c r="DM150" i="10"/>
  <c r="DJ150" i="10"/>
  <c r="DI150" i="10"/>
  <c r="DH150" i="10"/>
  <c r="DG150" i="10"/>
  <c r="DD150" i="10"/>
  <c r="DC150" i="10"/>
  <c r="DB150" i="10"/>
  <c r="DA150" i="10"/>
  <c r="CX150" i="10"/>
  <c r="CW150" i="10"/>
  <c r="CV150" i="10"/>
  <c r="CU150" i="10"/>
  <c r="CR150" i="10"/>
  <c r="CQ150" i="10"/>
  <c r="CP150" i="10"/>
  <c r="CO150" i="10"/>
  <c r="CL150" i="10"/>
  <c r="CK150" i="10"/>
  <c r="CJ150" i="10"/>
  <c r="CI150" i="10"/>
  <c r="CF150" i="10"/>
  <c r="CE150" i="10"/>
  <c r="CD150" i="10"/>
  <c r="CC150" i="10"/>
  <c r="BZ150" i="10"/>
  <c r="BY150" i="10"/>
  <c r="BX150" i="10"/>
  <c r="BW150" i="10"/>
  <c r="BT150" i="10"/>
  <c r="BS150" i="10"/>
  <c r="BR150" i="10"/>
  <c r="BQ150" i="10"/>
  <c r="BN150" i="10"/>
  <c r="BM150" i="10"/>
  <c r="BL150" i="10"/>
  <c r="BK150" i="10"/>
  <c r="BH150" i="10"/>
  <c r="BG150" i="10"/>
  <c r="BF150" i="10"/>
  <c r="BE150" i="10"/>
  <c r="BB150" i="10"/>
  <c r="BA150" i="10"/>
  <c r="AZ150" i="10"/>
  <c r="AY150" i="10"/>
  <c r="AV150" i="10"/>
  <c r="AU150" i="10"/>
  <c r="AT150" i="10"/>
  <c r="AS150" i="10"/>
  <c r="AP150" i="10"/>
  <c r="AO150" i="10"/>
  <c r="AN150" i="10"/>
  <c r="AM150" i="10"/>
  <c r="AJ150" i="10"/>
  <c r="AI150" i="10"/>
  <c r="AH150" i="10"/>
  <c r="AG150" i="10"/>
  <c r="AD150" i="10"/>
  <c r="AC150" i="10"/>
  <c r="AB150" i="10"/>
  <c r="AA150" i="10"/>
  <c r="X150" i="10"/>
  <c r="W150" i="10"/>
  <c r="V150" i="10"/>
  <c r="U150" i="10"/>
  <c r="R150" i="10"/>
  <c r="Q150" i="10"/>
  <c r="P150" i="10"/>
  <c r="O150" i="10"/>
  <c r="K150" i="10"/>
  <c r="J150" i="10"/>
  <c r="I150" i="10"/>
  <c r="H150" i="10"/>
  <c r="F150" i="10"/>
  <c r="E150" i="10"/>
  <c r="D150" i="10"/>
  <c r="C150" i="10"/>
  <c r="GP149" i="10"/>
  <c r="GO149" i="10"/>
  <c r="GN149" i="10"/>
  <c r="GM149" i="10"/>
  <c r="GJ149" i="10"/>
  <c r="GI149" i="10"/>
  <c r="GH149" i="10"/>
  <c r="GG149" i="10"/>
  <c r="GD149" i="10"/>
  <c r="GC149" i="10"/>
  <c r="GB149" i="10"/>
  <c r="GA149" i="10"/>
  <c r="FX149" i="10"/>
  <c r="FW149" i="10"/>
  <c r="FV149" i="10"/>
  <c r="FU149" i="10"/>
  <c r="FR149" i="10"/>
  <c r="FQ149" i="10"/>
  <c r="FP149" i="10"/>
  <c r="FO149" i="10"/>
  <c r="FL149" i="10"/>
  <c r="FK149" i="10"/>
  <c r="FJ149" i="10"/>
  <c r="FI149" i="10"/>
  <c r="FF149" i="10"/>
  <c r="FE149" i="10"/>
  <c r="FD149" i="10"/>
  <c r="FC149" i="10"/>
  <c r="EZ149" i="10"/>
  <c r="EY149" i="10"/>
  <c r="EX149" i="10"/>
  <c r="EW149" i="10"/>
  <c r="ET149" i="10"/>
  <c r="ES149" i="10"/>
  <c r="ER149" i="10"/>
  <c r="EQ149" i="10"/>
  <c r="EN149" i="10"/>
  <c r="EM149" i="10"/>
  <c r="EL149" i="10"/>
  <c r="EK149" i="10"/>
  <c r="EH149" i="10"/>
  <c r="EG149" i="10"/>
  <c r="EF149" i="10"/>
  <c r="EE149" i="10"/>
  <c r="EB149" i="10"/>
  <c r="EA149" i="10"/>
  <c r="DZ149" i="10"/>
  <c r="DY149" i="10"/>
  <c r="DV149" i="10"/>
  <c r="DU149" i="10"/>
  <c r="DT149" i="10"/>
  <c r="DS149" i="10"/>
  <c r="DP149" i="10"/>
  <c r="DO149" i="10"/>
  <c r="DN149" i="10"/>
  <c r="DM149" i="10"/>
  <c r="DJ149" i="10"/>
  <c r="DI149" i="10"/>
  <c r="DH149" i="10"/>
  <c r="DG149" i="10"/>
  <c r="DD149" i="10"/>
  <c r="DC149" i="10"/>
  <c r="DB149" i="10"/>
  <c r="DA149" i="10"/>
  <c r="CX149" i="10"/>
  <c r="CW149" i="10"/>
  <c r="CV149" i="10"/>
  <c r="CU149" i="10"/>
  <c r="CR149" i="10"/>
  <c r="CQ149" i="10"/>
  <c r="CP149" i="10"/>
  <c r="CO149" i="10"/>
  <c r="CL149" i="10"/>
  <c r="CK149" i="10"/>
  <c r="CJ149" i="10"/>
  <c r="CI149" i="10"/>
  <c r="CF149" i="10"/>
  <c r="CE149" i="10"/>
  <c r="CD149" i="10"/>
  <c r="CC149" i="10"/>
  <c r="BZ149" i="10"/>
  <c r="BY149" i="10"/>
  <c r="BX149" i="10"/>
  <c r="BW149" i="10"/>
  <c r="BT149" i="10"/>
  <c r="BS149" i="10"/>
  <c r="BR149" i="10"/>
  <c r="BQ149" i="10"/>
  <c r="BN149" i="10"/>
  <c r="BM149" i="10"/>
  <c r="BL149" i="10"/>
  <c r="BK149" i="10"/>
  <c r="BH149" i="10"/>
  <c r="BG149" i="10"/>
  <c r="BF149" i="10"/>
  <c r="BE149" i="10"/>
  <c r="BB149" i="10"/>
  <c r="BA149" i="10"/>
  <c r="AZ149" i="10"/>
  <c r="AY149" i="10"/>
  <c r="AV149" i="10"/>
  <c r="AU149" i="10"/>
  <c r="AT149" i="10"/>
  <c r="AS149" i="10"/>
  <c r="AP149" i="10"/>
  <c r="AO149" i="10"/>
  <c r="AN149" i="10"/>
  <c r="AM149" i="10"/>
  <c r="AJ149" i="10"/>
  <c r="AI149" i="10"/>
  <c r="AH149" i="10"/>
  <c r="AG149" i="10"/>
  <c r="AD149" i="10"/>
  <c r="AC149" i="10"/>
  <c r="AB149" i="10"/>
  <c r="AA149" i="10"/>
  <c r="X149" i="10"/>
  <c r="W149" i="10"/>
  <c r="V149" i="10"/>
  <c r="U149" i="10"/>
  <c r="R149" i="10"/>
  <c r="Q149" i="10"/>
  <c r="P149" i="10"/>
  <c r="O149" i="10"/>
  <c r="K149" i="10"/>
  <c r="J149" i="10"/>
  <c r="I149" i="10"/>
  <c r="H149" i="10"/>
  <c r="F149" i="10"/>
  <c r="E149" i="10"/>
  <c r="D149" i="10"/>
  <c r="C149" i="10"/>
  <c r="GP148" i="10"/>
  <c r="GO148" i="10"/>
  <c r="GN148" i="10"/>
  <c r="GM148" i="10"/>
  <c r="GJ148" i="10"/>
  <c r="GI148" i="10"/>
  <c r="GH148" i="10"/>
  <c r="GG148" i="10"/>
  <c r="GD148" i="10"/>
  <c r="GC148" i="10"/>
  <c r="GB148" i="10"/>
  <c r="GA148" i="10"/>
  <c r="FX148" i="10"/>
  <c r="FW148" i="10"/>
  <c r="FV148" i="10"/>
  <c r="FU148" i="10"/>
  <c r="FR148" i="10"/>
  <c r="FQ148" i="10"/>
  <c r="FP148" i="10"/>
  <c r="FO148" i="10"/>
  <c r="FL148" i="10"/>
  <c r="FK148" i="10"/>
  <c r="FJ148" i="10"/>
  <c r="FI148" i="10"/>
  <c r="FF148" i="10"/>
  <c r="FE148" i="10"/>
  <c r="FD148" i="10"/>
  <c r="FC148" i="10"/>
  <c r="EZ148" i="10"/>
  <c r="EY148" i="10"/>
  <c r="EX148" i="10"/>
  <c r="EW148" i="10"/>
  <c r="ET148" i="10"/>
  <c r="ES148" i="10"/>
  <c r="ER148" i="10"/>
  <c r="EQ148" i="10"/>
  <c r="EN148" i="10"/>
  <c r="EM148" i="10"/>
  <c r="EL148" i="10"/>
  <c r="EK148" i="10"/>
  <c r="EH148" i="10"/>
  <c r="EG148" i="10"/>
  <c r="EF148" i="10"/>
  <c r="EE148" i="10"/>
  <c r="EB148" i="10"/>
  <c r="EA148" i="10"/>
  <c r="DZ148" i="10"/>
  <c r="DY148" i="10"/>
  <c r="DV148" i="10"/>
  <c r="DU148" i="10"/>
  <c r="DT148" i="10"/>
  <c r="DS148" i="10"/>
  <c r="DP148" i="10"/>
  <c r="DO148" i="10"/>
  <c r="DN148" i="10"/>
  <c r="DM148" i="10"/>
  <c r="DJ148" i="10"/>
  <c r="DI148" i="10"/>
  <c r="DH148" i="10"/>
  <c r="DG148" i="10"/>
  <c r="DD148" i="10"/>
  <c r="DC148" i="10"/>
  <c r="DB148" i="10"/>
  <c r="DA148" i="10"/>
  <c r="CX148" i="10"/>
  <c r="CW148" i="10"/>
  <c r="CV148" i="10"/>
  <c r="CU148" i="10"/>
  <c r="CR148" i="10"/>
  <c r="CQ148" i="10"/>
  <c r="CP148" i="10"/>
  <c r="CO148" i="10"/>
  <c r="CL148" i="10"/>
  <c r="CK148" i="10"/>
  <c r="CJ148" i="10"/>
  <c r="CI148" i="10"/>
  <c r="CF148" i="10"/>
  <c r="CE148" i="10"/>
  <c r="CD148" i="10"/>
  <c r="CC148" i="10"/>
  <c r="BZ148" i="10"/>
  <c r="BY148" i="10"/>
  <c r="BX148" i="10"/>
  <c r="BW148" i="10"/>
  <c r="BT148" i="10"/>
  <c r="BS148" i="10"/>
  <c r="BR148" i="10"/>
  <c r="BQ148" i="10"/>
  <c r="BN148" i="10"/>
  <c r="BM148" i="10"/>
  <c r="BL148" i="10"/>
  <c r="BK148" i="10"/>
  <c r="BH148" i="10"/>
  <c r="BG148" i="10"/>
  <c r="BF148" i="10"/>
  <c r="BE148" i="10"/>
  <c r="BB148" i="10"/>
  <c r="BA148" i="10"/>
  <c r="AZ148" i="10"/>
  <c r="AY148" i="10"/>
  <c r="AV148" i="10"/>
  <c r="AU148" i="10"/>
  <c r="AT148" i="10"/>
  <c r="AS148" i="10"/>
  <c r="AP148" i="10"/>
  <c r="AO148" i="10"/>
  <c r="AN148" i="10"/>
  <c r="AM148" i="10"/>
  <c r="AJ148" i="10"/>
  <c r="AI148" i="10"/>
  <c r="AH148" i="10"/>
  <c r="AG148" i="10"/>
  <c r="AD148" i="10"/>
  <c r="AC148" i="10"/>
  <c r="AB148" i="10"/>
  <c r="AA148" i="10"/>
  <c r="X148" i="10"/>
  <c r="W148" i="10"/>
  <c r="V148" i="10"/>
  <c r="U148" i="10"/>
  <c r="R148" i="10"/>
  <c r="Q148" i="10"/>
  <c r="P148" i="10"/>
  <c r="O148" i="10"/>
  <c r="K148" i="10"/>
  <c r="J148" i="10"/>
  <c r="I148" i="10"/>
  <c r="H148" i="10"/>
  <c r="F148" i="10"/>
  <c r="E148" i="10"/>
  <c r="D148" i="10"/>
  <c r="C148" i="10"/>
  <c r="GP147" i="10"/>
  <c r="GO147" i="10"/>
  <c r="GN147" i="10"/>
  <c r="GM147" i="10"/>
  <c r="GJ147" i="10"/>
  <c r="GI147" i="10"/>
  <c r="GH147" i="10"/>
  <c r="GG147" i="10"/>
  <c r="GD147" i="10"/>
  <c r="GC147" i="10"/>
  <c r="GB147" i="10"/>
  <c r="GA147" i="10"/>
  <c r="FX147" i="10"/>
  <c r="FW147" i="10"/>
  <c r="FV147" i="10"/>
  <c r="FU147" i="10"/>
  <c r="FR147" i="10"/>
  <c r="FQ147" i="10"/>
  <c r="FP147" i="10"/>
  <c r="FO147" i="10"/>
  <c r="FL147" i="10"/>
  <c r="FK147" i="10"/>
  <c r="FJ147" i="10"/>
  <c r="FI147" i="10"/>
  <c r="FF147" i="10"/>
  <c r="FE147" i="10"/>
  <c r="FD147" i="10"/>
  <c r="FC147" i="10"/>
  <c r="EZ147" i="10"/>
  <c r="EY147" i="10"/>
  <c r="EX147" i="10"/>
  <c r="EW147" i="10"/>
  <c r="ET147" i="10"/>
  <c r="ES147" i="10"/>
  <c r="ER147" i="10"/>
  <c r="EQ147" i="10"/>
  <c r="EN147" i="10"/>
  <c r="EM147" i="10"/>
  <c r="EL147" i="10"/>
  <c r="EK147" i="10"/>
  <c r="EH147" i="10"/>
  <c r="EG147" i="10"/>
  <c r="EF147" i="10"/>
  <c r="EE147" i="10"/>
  <c r="EB147" i="10"/>
  <c r="EA147" i="10"/>
  <c r="DZ147" i="10"/>
  <c r="DY147" i="10"/>
  <c r="DV147" i="10"/>
  <c r="DU147" i="10"/>
  <c r="DT147" i="10"/>
  <c r="DS147" i="10"/>
  <c r="DP147" i="10"/>
  <c r="DO147" i="10"/>
  <c r="DN147" i="10"/>
  <c r="DM147" i="10"/>
  <c r="DJ147" i="10"/>
  <c r="DI147" i="10"/>
  <c r="DH147" i="10"/>
  <c r="DG147" i="10"/>
  <c r="DD147" i="10"/>
  <c r="DC147" i="10"/>
  <c r="DB147" i="10"/>
  <c r="DA147" i="10"/>
  <c r="CX147" i="10"/>
  <c r="CW147" i="10"/>
  <c r="CV147" i="10"/>
  <c r="CU147" i="10"/>
  <c r="CR147" i="10"/>
  <c r="CQ147" i="10"/>
  <c r="CP147" i="10"/>
  <c r="CO147" i="10"/>
  <c r="CL147" i="10"/>
  <c r="CK147" i="10"/>
  <c r="CJ147" i="10"/>
  <c r="CI147" i="10"/>
  <c r="CF147" i="10"/>
  <c r="CE147" i="10"/>
  <c r="CD147" i="10"/>
  <c r="CC147" i="10"/>
  <c r="BZ147" i="10"/>
  <c r="BY147" i="10"/>
  <c r="BX147" i="10"/>
  <c r="BW147" i="10"/>
  <c r="BT147" i="10"/>
  <c r="BS147" i="10"/>
  <c r="BR147" i="10"/>
  <c r="BQ147" i="10"/>
  <c r="BN147" i="10"/>
  <c r="BM147" i="10"/>
  <c r="BL147" i="10"/>
  <c r="BK147" i="10"/>
  <c r="BH147" i="10"/>
  <c r="BG147" i="10"/>
  <c r="BF147" i="10"/>
  <c r="BE147" i="10"/>
  <c r="BB147" i="10"/>
  <c r="BA147" i="10"/>
  <c r="AZ147" i="10"/>
  <c r="AY147" i="10"/>
  <c r="AV147" i="10"/>
  <c r="AU147" i="10"/>
  <c r="AT147" i="10"/>
  <c r="AS147" i="10"/>
  <c r="AP147" i="10"/>
  <c r="AO147" i="10"/>
  <c r="AN147" i="10"/>
  <c r="AM147" i="10"/>
  <c r="AJ147" i="10"/>
  <c r="AI147" i="10"/>
  <c r="AH147" i="10"/>
  <c r="AG147" i="10"/>
  <c r="AD147" i="10"/>
  <c r="AC147" i="10"/>
  <c r="AB147" i="10"/>
  <c r="AA147" i="10"/>
  <c r="X147" i="10"/>
  <c r="W147" i="10"/>
  <c r="V147" i="10"/>
  <c r="U147" i="10"/>
  <c r="R147" i="10"/>
  <c r="Q147" i="10"/>
  <c r="P147" i="10"/>
  <c r="O147" i="10"/>
  <c r="K147" i="10"/>
  <c r="J147" i="10"/>
  <c r="I147" i="10"/>
  <c r="H147" i="10"/>
  <c r="F147" i="10"/>
  <c r="E147" i="10"/>
  <c r="D147" i="10"/>
  <c r="C147" i="10"/>
  <c r="GP146" i="10"/>
  <c r="GO146" i="10"/>
  <c r="GN146" i="10"/>
  <c r="GM146" i="10"/>
  <c r="GJ146" i="10"/>
  <c r="GI146" i="10"/>
  <c r="GH146" i="10"/>
  <c r="GG146" i="10"/>
  <c r="GD146" i="10"/>
  <c r="GC146" i="10"/>
  <c r="GB146" i="10"/>
  <c r="GA146" i="10"/>
  <c r="FX146" i="10"/>
  <c r="FW146" i="10"/>
  <c r="FV146" i="10"/>
  <c r="FU146" i="10"/>
  <c r="FR146" i="10"/>
  <c r="FQ146" i="10"/>
  <c r="FP146" i="10"/>
  <c r="FO146" i="10"/>
  <c r="FL146" i="10"/>
  <c r="FK146" i="10"/>
  <c r="FJ146" i="10"/>
  <c r="FI146" i="10"/>
  <c r="FF146" i="10"/>
  <c r="FE146" i="10"/>
  <c r="FD146" i="10"/>
  <c r="FC146" i="10"/>
  <c r="EZ146" i="10"/>
  <c r="EY146" i="10"/>
  <c r="EX146" i="10"/>
  <c r="EW146" i="10"/>
  <c r="ET146" i="10"/>
  <c r="ES146" i="10"/>
  <c r="ER146" i="10"/>
  <c r="EQ146" i="10"/>
  <c r="EN146" i="10"/>
  <c r="EM146" i="10"/>
  <c r="EL146" i="10"/>
  <c r="EK146" i="10"/>
  <c r="EH146" i="10"/>
  <c r="EG146" i="10"/>
  <c r="EF146" i="10"/>
  <c r="EE146" i="10"/>
  <c r="EB146" i="10"/>
  <c r="EA146" i="10"/>
  <c r="DZ146" i="10"/>
  <c r="DY146" i="10"/>
  <c r="DV146" i="10"/>
  <c r="DU146" i="10"/>
  <c r="DT146" i="10"/>
  <c r="DS146" i="10"/>
  <c r="DP146" i="10"/>
  <c r="DO146" i="10"/>
  <c r="DN146" i="10"/>
  <c r="DM146" i="10"/>
  <c r="DJ146" i="10"/>
  <c r="DI146" i="10"/>
  <c r="DH146" i="10"/>
  <c r="DG146" i="10"/>
  <c r="DD146" i="10"/>
  <c r="DC146" i="10"/>
  <c r="DB146" i="10"/>
  <c r="DA146" i="10"/>
  <c r="CX146" i="10"/>
  <c r="CW146" i="10"/>
  <c r="CV146" i="10"/>
  <c r="CU146" i="10"/>
  <c r="CR146" i="10"/>
  <c r="CQ146" i="10"/>
  <c r="CP146" i="10"/>
  <c r="CO146" i="10"/>
  <c r="CL146" i="10"/>
  <c r="CK146" i="10"/>
  <c r="CJ146" i="10"/>
  <c r="CI146" i="10"/>
  <c r="CF146" i="10"/>
  <c r="CE146" i="10"/>
  <c r="CD146" i="10"/>
  <c r="CC146" i="10"/>
  <c r="BZ146" i="10"/>
  <c r="BY146" i="10"/>
  <c r="BX146" i="10"/>
  <c r="BW146" i="10"/>
  <c r="BT146" i="10"/>
  <c r="BS146" i="10"/>
  <c r="BR146" i="10"/>
  <c r="BQ146" i="10"/>
  <c r="BN146" i="10"/>
  <c r="BM146" i="10"/>
  <c r="BL146" i="10"/>
  <c r="BK146" i="10"/>
  <c r="BH146" i="10"/>
  <c r="BG146" i="10"/>
  <c r="BF146" i="10"/>
  <c r="BE146" i="10"/>
  <c r="BB146" i="10"/>
  <c r="BA146" i="10"/>
  <c r="AZ146" i="10"/>
  <c r="AY146" i="10"/>
  <c r="AV146" i="10"/>
  <c r="AU146" i="10"/>
  <c r="AT146" i="10"/>
  <c r="AS146" i="10"/>
  <c r="AP146" i="10"/>
  <c r="AO146" i="10"/>
  <c r="AN146" i="10"/>
  <c r="AM146" i="10"/>
  <c r="AJ146" i="10"/>
  <c r="AI146" i="10"/>
  <c r="AH146" i="10"/>
  <c r="AG146" i="10"/>
  <c r="AD146" i="10"/>
  <c r="AC146" i="10"/>
  <c r="AB146" i="10"/>
  <c r="AA146" i="10"/>
  <c r="X146" i="10"/>
  <c r="W146" i="10"/>
  <c r="V146" i="10"/>
  <c r="U146" i="10"/>
  <c r="R146" i="10"/>
  <c r="Q146" i="10"/>
  <c r="P146" i="10"/>
  <c r="O146" i="10"/>
  <c r="K146" i="10"/>
  <c r="J146" i="10"/>
  <c r="I146" i="10"/>
  <c r="H146" i="10"/>
  <c r="F146" i="10"/>
  <c r="E146" i="10"/>
  <c r="D146" i="10"/>
  <c r="C146" i="10"/>
  <c r="GP145" i="10"/>
  <c r="GO145" i="10"/>
  <c r="GN145" i="10"/>
  <c r="GM145" i="10"/>
  <c r="GJ145" i="10"/>
  <c r="GI145" i="10"/>
  <c r="GH145" i="10"/>
  <c r="GG145" i="10"/>
  <c r="GD145" i="10"/>
  <c r="GC145" i="10"/>
  <c r="GB145" i="10"/>
  <c r="GA145" i="10"/>
  <c r="FX145" i="10"/>
  <c r="FW145" i="10"/>
  <c r="FV145" i="10"/>
  <c r="FU145" i="10"/>
  <c r="FR145" i="10"/>
  <c r="FQ145" i="10"/>
  <c r="FP145" i="10"/>
  <c r="FO145" i="10"/>
  <c r="FL145" i="10"/>
  <c r="FK145" i="10"/>
  <c r="FJ145" i="10"/>
  <c r="FI145" i="10"/>
  <c r="FF145" i="10"/>
  <c r="FE145" i="10"/>
  <c r="FD145" i="10"/>
  <c r="FC145" i="10"/>
  <c r="EZ145" i="10"/>
  <c r="EY145" i="10"/>
  <c r="EX145" i="10"/>
  <c r="EW145" i="10"/>
  <c r="ET145" i="10"/>
  <c r="ES145" i="10"/>
  <c r="ER145" i="10"/>
  <c r="EQ145" i="10"/>
  <c r="EN145" i="10"/>
  <c r="EM145" i="10"/>
  <c r="EL145" i="10"/>
  <c r="EK145" i="10"/>
  <c r="EH145" i="10"/>
  <c r="EG145" i="10"/>
  <c r="EF145" i="10"/>
  <c r="EE145" i="10"/>
  <c r="EB145" i="10"/>
  <c r="EA145" i="10"/>
  <c r="DZ145" i="10"/>
  <c r="DY145" i="10"/>
  <c r="DV145" i="10"/>
  <c r="DU145" i="10"/>
  <c r="DT145" i="10"/>
  <c r="DS145" i="10"/>
  <c r="DP145" i="10"/>
  <c r="DO145" i="10"/>
  <c r="DN145" i="10"/>
  <c r="DM145" i="10"/>
  <c r="DJ145" i="10"/>
  <c r="DI145" i="10"/>
  <c r="DH145" i="10"/>
  <c r="DG145" i="10"/>
  <c r="DD145" i="10"/>
  <c r="DC145" i="10"/>
  <c r="DB145" i="10"/>
  <c r="DA145" i="10"/>
  <c r="CX145" i="10"/>
  <c r="CW145" i="10"/>
  <c r="CV145" i="10"/>
  <c r="CU145" i="10"/>
  <c r="CR145" i="10"/>
  <c r="CQ145" i="10"/>
  <c r="CP145" i="10"/>
  <c r="CO145" i="10"/>
  <c r="CL145" i="10"/>
  <c r="CK145" i="10"/>
  <c r="CJ145" i="10"/>
  <c r="CI145" i="10"/>
  <c r="CF145" i="10"/>
  <c r="CE145" i="10"/>
  <c r="CD145" i="10"/>
  <c r="CC145" i="10"/>
  <c r="BZ145" i="10"/>
  <c r="BY145" i="10"/>
  <c r="BX145" i="10"/>
  <c r="BW145" i="10"/>
  <c r="BT145" i="10"/>
  <c r="BS145" i="10"/>
  <c r="BR145" i="10"/>
  <c r="BQ145" i="10"/>
  <c r="BN145" i="10"/>
  <c r="BM145" i="10"/>
  <c r="BL145" i="10"/>
  <c r="BK145" i="10"/>
  <c r="BH145" i="10"/>
  <c r="BG145" i="10"/>
  <c r="BF145" i="10"/>
  <c r="BE145" i="10"/>
  <c r="BB145" i="10"/>
  <c r="BA145" i="10"/>
  <c r="AZ145" i="10"/>
  <c r="AY145" i="10"/>
  <c r="AV145" i="10"/>
  <c r="AU145" i="10"/>
  <c r="AT145" i="10"/>
  <c r="AS145" i="10"/>
  <c r="AP145" i="10"/>
  <c r="AO145" i="10"/>
  <c r="AN145" i="10"/>
  <c r="AM145" i="10"/>
  <c r="AJ145" i="10"/>
  <c r="AI145" i="10"/>
  <c r="AH145" i="10"/>
  <c r="AG145" i="10"/>
  <c r="AD145" i="10"/>
  <c r="AC145" i="10"/>
  <c r="AB145" i="10"/>
  <c r="AA145" i="10"/>
  <c r="X145" i="10"/>
  <c r="W145" i="10"/>
  <c r="V145" i="10"/>
  <c r="U145" i="10"/>
  <c r="R145" i="10"/>
  <c r="Q145" i="10"/>
  <c r="P145" i="10"/>
  <c r="O145" i="10"/>
  <c r="K145" i="10"/>
  <c r="J145" i="10"/>
  <c r="I145" i="10"/>
  <c r="H145" i="10"/>
  <c r="F145" i="10"/>
  <c r="E145" i="10"/>
  <c r="D145" i="10"/>
  <c r="C145" i="10"/>
  <c r="GP144" i="10"/>
  <c r="GO144" i="10"/>
  <c r="GN144" i="10"/>
  <c r="GM144" i="10"/>
  <c r="GJ144" i="10"/>
  <c r="GI144" i="10"/>
  <c r="GH144" i="10"/>
  <c r="GG144" i="10"/>
  <c r="GD144" i="10"/>
  <c r="GC144" i="10"/>
  <c r="GB144" i="10"/>
  <c r="GA144" i="10"/>
  <c r="FX144" i="10"/>
  <c r="FW144" i="10"/>
  <c r="FV144" i="10"/>
  <c r="FU144" i="10"/>
  <c r="FR144" i="10"/>
  <c r="FQ144" i="10"/>
  <c r="FP144" i="10"/>
  <c r="FO144" i="10"/>
  <c r="FL144" i="10"/>
  <c r="FK144" i="10"/>
  <c r="FJ144" i="10"/>
  <c r="FI144" i="10"/>
  <c r="FF144" i="10"/>
  <c r="FE144" i="10"/>
  <c r="FD144" i="10"/>
  <c r="FC144" i="10"/>
  <c r="EZ144" i="10"/>
  <c r="EY144" i="10"/>
  <c r="EX144" i="10"/>
  <c r="EW144" i="10"/>
  <c r="ET144" i="10"/>
  <c r="ES144" i="10"/>
  <c r="ER144" i="10"/>
  <c r="EQ144" i="10"/>
  <c r="EN144" i="10"/>
  <c r="EM144" i="10"/>
  <c r="EL144" i="10"/>
  <c r="EK144" i="10"/>
  <c r="EH144" i="10"/>
  <c r="EG144" i="10"/>
  <c r="EF144" i="10"/>
  <c r="EE144" i="10"/>
  <c r="EB144" i="10"/>
  <c r="EA144" i="10"/>
  <c r="DZ144" i="10"/>
  <c r="DY144" i="10"/>
  <c r="DV144" i="10"/>
  <c r="DU144" i="10"/>
  <c r="DT144" i="10"/>
  <c r="DS144" i="10"/>
  <c r="DP144" i="10"/>
  <c r="DO144" i="10"/>
  <c r="DN144" i="10"/>
  <c r="DM144" i="10"/>
  <c r="DJ144" i="10"/>
  <c r="DI144" i="10"/>
  <c r="DH144" i="10"/>
  <c r="DG144" i="10"/>
  <c r="DD144" i="10"/>
  <c r="DC144" i="10"/>
  <c r="DB144" i="10"/>
  <c r="DA144" i="10"/>
  <c r="CX144" i="10"/>
  <c r="CW144" i="10"/>
  <c r="CV144" i="10"/>
  <c r="CU144" i="10"/>
  <c r="CR144" i="10"/>
  <c r="CQ144" i="10"/>
  <c r="CP144" i="10"/>
  <c r="CO144" i="10"/>
  <c r="CL144" i="10"/>
  <c r="CK144" i="10"/>
  <c r="CJ144" i="10"/>
  <c r="CI144" i="10"/>
  <c r="CF144" i="10"/>
  <c r="CE144" i="10"/>
  <c r="CD144" i="10"/>
  <c r="CC144" i="10"/>
  <c r="BZ144" i="10"/>
  <c r="BY144" i="10"/>
  <c r="BX144" i="10"/>
  <c r="BW144" i="10"/>
  <c r="BT144" i="10"/>
  <c r="BS144" i="10"/>
  <c r="BR144" i="10"/>
  <c r="BQ144" i="10"/>
  <c r="BN144" i="10"/>
  <c r="BM144" i="10"/>
  <c r="BL144" i="10"/>
  <c r="BK144" i="10"/>
  <c r="BH144" i="10"/>
  <c r="BG144" i="10"/>
  <c r="BF144" i="10"/>
  <c r="BE144" i="10"/>
  <c r="BB144" i="10"/>
  <c r="BA144" i="10"/>
  <c r="AZ144" i="10"/>
  <c r="AY144" i="10"/>
  <c r="AV144" i="10"/>
  <c r="AU144" i="10"/>
  <c r="AT144" i="10"/>
  <c r="AS144" i="10"/>
  <c r="AP144" i="10"/>
  <c r="AO144" i="10"/>
  <c r="AN144" i="10"/>
  <c r="AM144" i="10"/>
  <c r="AJ144" i="10"/>
  <c r="AI144" i="10"/>
  <c r="AH144" i="10"/>
  <c r="AG144" i="10"/>
  <c r="AD144" i="10"/>
  <c r="AC144" i="10"/>
  <c r="AB144" i="10"/>
  <c r="AA144" i="10"/>
  <c r="X144" i="10"/>
  <c r="W144" i="10"/>
  <c r="V144" i="10"/>
  <c r="U144" i="10"/>
  <c r="R144" i="10"/>
  <c r="Q144" i="10"/>
  <c r="P144" i="10"/>
  <c r="O144" i="10"/>
  <c r="K144" i="10"/>
  <c r="J144" i="10"/>
  <c r="I144" i="10"/>
  <c r="H144" i="10"/>
  <c r="F144" i="10"/>
  <c r="E144" i="10"/>
  <c r="D144" i="10"/>
  <c r="C144" i="10"/>
  <c r="GP143" i="10"/>
  <c r="GO143" i="10"/>
  <c r="GN143" i="10"/>
  <c r="GM143" i="10"/>
  <c r="GJ143" i="10"/>
  <c r="GI143" i="10"/>
  <c r="GH143" i="10"/>
  <c r="GG143" i="10"/>
  <c r="GD143" i="10"/>
  <c r="GC143" i="10"/>
  <c r="GB143" i="10"/>
  <c r="GA143" i="10"/>
  <c r="FX143" i="10"/>
  <c r="FW143" i="10"/>
  <c r="FV143" i="10"/>
  <c r="FU143" i="10"/>
  <c r="FR143" i="10"/>
  <c r="FQ143" i="10"/>
  <c r="FP143" i="10"/>
  <c r="FO143" i="10"/>
  <c r="FL143" i="10"/>
  <c r="FK143" i="10"/>
  <c r="FJ143" i="10"/>
  <c r="FI143" i="10"/>
  <c r="FF143" i="10"/>
  <c r="FE143" i="10"/>
  <c r="FD143" i="10"/>
  <c r="FC143" i="10"/>
  <c r="EZ143" i="10"/>
  <c r="EY143" i="10"/>
  <c r="EX143" i="10"/>
  <c r="EW143" i="10"/>
  <c r="ET143" i="10"/>
  <c r="ES143" i="10"/>
  <c r="ER143" i="10"/>
  <c r="EQ143" i="10"/>
  <c r="EN143" i="10"/>
  <c r="EM143" i="10"/>
  <c r="EL143" i="10"/>
  <c r="EK143" i="10"/>
  <c r="EH143" i="10"/>
  <c r="EG143" i="10"/>
  <c r="EF143" i="10"/>
  <c r="EE143" i="10"/>
  <c r="EB143" i="10"/>
  <c r="EA143" i="10"/>
  <c r="DZ143" i="10"/>
  <c r="DY143" i="10"/>
  <c r="DV143" i="10"/>
  <c r="DU143" i="10"/>
  <c r="DT143" i="10"/>
  <c r="DS143" i="10"/>
  <c r="DP143" i="10"/>
  <c r="DO143" i="10"/>
  <c r="DN143" i="10"/>
  <c r="DM143" i="10"/>
  <c r="DJ143" i="10"/>
  <c r="DI143" i="10"/>
  <c r="DH143" i="10"/>
  <c r="DG143" i="10"/>
  <c r="DD143" i="10"/>
  <c r="DC143" i="10"/>
  <c r="DB143" i="10"/>
  <c r="DA143" i="10"/>
  <c r="CX143" i="10"/>
  <c r="CW143" i="10"/>
  <c r="CV143" i="10"/>
  <c r="CU143" i="10"/>
  <c r="CR143" i="10"/>
  <c r="CQ143" i="10"/>
  <c r="CP143" i="10"/>
  <c r="CO143" i="10"/>
  <c r="CL143" i="10"/>
  <c r="CK143" i="10"/>
  <c r="CJ143" i="10"/>
  <c r="CI143" i="10"/>
  <c r="CF143" i="10"/>
  <c r="CE143" i="10"/>
  <c r="CD143" i="10"/>
  <c r="CC143" i="10"/>
  <c r="BZ143" i="10"/>
  <c r="BY143" i="10"/>
  <c r="BX143" i="10"/>
  <c r="BW143" i="10"/>
  <c r="BT143" i="10"/>
  <c r="BS143" i="10"/>
  <c r="BR143" i="10"/>
  <c r="BQ143" i="10"/>
  <c r="BN143" i="10"/>
  <c r="BM143" i="10"/>
  <c r="BL143" i="10"/>
  <c r="BK143" i="10"/>
  <c r="BH143" i="10"/>
  <c r="BG143" i="10"/>
  <c r="BF143" i="10"/>
  <c r="BE143" i="10"/>
  <c r="BB143" i="10"/>
  <c r="BA143" i="10"/>
  <c r="AZ143" i="10"/>
  <c r="AY143" i="10"/>
  <c r="AV143" i="10"/>
  <c r="AU143" i="10"/>
  <c r="AT143" i="10"/>
  <c r="AS143" i="10"/>
  <c r="AP143" i="10"/>
  <c r="AO143" i="10"/>
  <c r="AN143" i="10"/>
  <c r="AM143" i="10"/>
  <c r="AJ143" i="10"/>
  <c r="AI143" i="10"/>
  <c r="AH143" i="10"/>
  <c r="AG143" i="10"/>
  <c r="AD143" i="10"/>
  <c r="AC143" i="10"/>
  <c r="AB143" i="10"/>
  <c r="AA143" i="10"/>
  <c r="X143" i="10"/>
  <c r="W143" i="10"/>
  <c r="V143" i="10"/>
  <c r="U143" i="10"/>
  <c r="R143" i="10"/>
  <c r="Q143" i="10"/>
  <c r="P143" i="10"/>
  <c r="O143" i="10"/>
  <c r="K143" i="10"/>
  <c r="J143" i="10"/>
  <c r="I143" i="10"/>
  <c r="H143" i="10"/>
  <c r="F143" i="10"/>
  <c r="E143" i="10"/>
  <c r="D143" i="10"/>
  <c r="C143" i="10"/>
  <c r="GP142" i="10"/>
  <c r="GO142" i="10"/>
  <c r="GN142" i="10"/>
  <c r="GM142" i="10"/>
  <c r="GJ142" i="10"/>
  <c r="GI142" i="10"/>
  <c r="GH142" i="10"/>
  <c r="GG142" i="10"/>
  <c r="GD142" i="10"/>
  <c r="GC142" i="10"/>
  <c r="GB142" i="10"/>
  <c r="GA142" i="10"/>
  <c r="FX142" i="10"/>
  <c r="FW142" i="10"/>
  <c r="FV142" i="10"/>
  <c r="FU142" i="10"/>
  <c r="FR142" i="10"/>
  <c r="FQ142" i="10"/>
  <c r="FP142" i="10"/>
  <c r="FO142" i="10"/>
  <c r="FL142" i="10"/>
  <c r="FK142" i="10"/>
  <c r="FJ142" i="10"/>
  <c r="FI142" i="10"/>
  <c r="FF142" i="10"/>
  <c r="FE142" i="10"/>
  <c r="FD142" i="10"/>
  <c r="FC142" i="10"/>
  <c r="EZ142" i="10"/>
  <c r="EY142" i="10"/>
  <c r="EX142" i="10"/>
  <c r="EW142" i="10"/>
  <c r="ET142" i="10"/>
  <c r="ES142" i="10"/>
  <c r="ER142" i="10"/>
  <c r="EQ142" i="10"/>
  <c r="EN142" i="10"/>
  <c r="EM142" i="10"/>
  <c r="EL142" i="10"/>
  <c r="EK142" i="10"/>
  <c r="EH142" i="10"/>
  <c r="EG142" i="10"/>
  <c r="EF142" i="10"/>
  <c r="EE142" i="10"/>
  <c r="EB142" i="10"/>
  <c r="EA142" i="10"/>
  <c r="DZ142" i="10"/>
  <c r="DY142" i="10"/>
  <c r="DV142" i="10"/>
  <c r="DU142" i="10"/>
  <c r="DT142" i="10"/>
  <c r="DS142" i="10"/>
  <c r="DP142" i="10"/>
  <c r="DO142" i="10"/>
  <c r="DN142" i="10"/>
  <c r="DM142" i="10"/>
  <c r="DJ142" i="10"/>
  <c r="DI142" i="10"/>
  <c r="DH142" i="10"/>
  <c r="DG142" i="10"/>
  <c r="DD142" i="10"/>
  <c r="DC142" i="10"/>
  <c r="DB142" i="10"/>
  <c r="DA142" i="10"/>
  <c r="CX142" i="10"/>
  <c r="CW142" i="10"/>
  <c r="CV142" i="10"/>
  <c r="CU142" i="10"/>
  <c r="CR142" i="10"/>
  <c r="CQ142" i="10"/>
  <c r="CP142" i="10"/>
  <c r="CO142" i="10"/>
  <c r="CL142" i="10"/>
  <c r="CK142" i="10"/>
  <c r="CJ142" i="10"/>
  <c r="CI142" i="10"/>
  <c r="CF142" i="10"/>
  <c r="CE142" i="10"/>
  <c r="CD142" i="10"/>
  <c r="CC142" i="10"/>
  <c r="BZ142" i="10"/>
  <c r="BY142" i="10"/>
  <c r="BX142" i="10"/>
  <c r="BW142" i="10"/>
  <c r="BT142" i="10"/>
  <c r="BS142" i="10"/>
  <c r="BR142" i="10"/>
  <c r="BQ142" i="10"/>
  <c r="BN142" i="10"/>
  <c r="BM142" i="10"/>
  <c r="BL142" i="10"/>
  <c r="BK142" i="10"/>
  <c r="BH142" i="10"/>
  <c r="BG142" i="10"/>
  <c r="BF142" i="10"/>
  <c r="BE142" i="10"/>
  <c r="BB142" i="10"/>
  <c r="BA142" i="10"/>
  <c r="AZ142" i="10"/>
  <c r="AY142" i="10"/>
  <c r="AV142" i="10"/>
  <c r="AU142" i="10"/>
  <c r="AT142" i="10"/>
  <c r="AS142" i="10"/>
  <c r="AP142" i="10"/>
  <c r="AO142" i="10"/>
  <c r="AN142" i="10"/>
  <c r="AM142" i="10"/>
  <c r="AJ142" i="10"/>
  <c r="AI142" i="10"/>
  <c r="AH142" i="10"/>
  <c r="AG142" i="10"/>
  <c r="AD142" i="10"/>
  <c r="AC142" i="10"/>
  <c r="AB142" i="10"/>
  <c r="AA142" i="10"/>
  <c r="X142" i="10"/>
  <c r="W142" i="10"/>
  <c r="V142" i="10"/>
  <c r="U142" i="10"/>
  <c r="R142" i="10"/>
  <c r="Q142" i="10"/>
  <c r="P142" i="10"/>
  <c r="O142" i="10"/>
  <c r="K142" i="10"/>
  <c r="J142" i="10"/>
  <c r="I142" i="10"/>
  <c r="H142" i="10"/>
  <c r="F142" i="10"/>
  <c r="E142" i="10"/>
  <c r="D142" i="10"/>
  <c r="C142" i="10"/>
  <c r="GP141" i="10"/>
  <c r="GO141" i="10"/>
  <c r="GN141" i="10"/>
  <c r="GM141" i="10"/>
  <c r="GJ141" i="10"/>
  <c r="GI141" i="10"/>
  <c r="GH141" i="10"/>
  <c r="GG141" i="10"/>
  <c r="GD141" i="10"/>
  <c r="GC141" i="10"/>
  <c r="GB141" i="10"/>
  <c r="GA141" i="10"/>
  <c r="FX141" i="10"/>
  <c r="FW141" i="10"/>
  <c r="FV141" i="10"/>
  <c r="FU141" i="10"/>
  <c r="FR141" i="10"/>
  <c r="FQ141" i="10"/>
  <c r="FP141" i="10"/>
  <c r="FO141" i="10"/>
  <c r="FL141" i="10"/>
  <c r="FK141" i="10"/>
  <c r="FJ141" i="10"/>
  <c r="FI141" i="10"/>
  <c r="FF141" i="10"/>
  <c r="FE141" i="10"/>
  <c r="FD141" i="10"/>
  <c r="FC141" i="10"/>
  <c r="EZ141" i="10"/>
  <c r="EY141" i="10"/>
  <c r="EX141" i="10"/>
  <c r="EW141" i="10"/>
  <c r="ET141" i="10"/>
  <c r="ES141" i="10"/>
  <c r="ER141" i="10"/>
  <c r="EQ141" i="10"/>
  <c r="EN141" i="10"/>
  <c r="EM141" i="10"/>
  <c r="EL141" i="10"/>
  <c r="EK141" i="10"/>
  <c r="EH141" i="10"/>
  <c r="EG141" i="10"/>
  <c r="EF141" i="10"/>
  <c r="EE141" i="10"/>
  <c r="EB141" i="10"/>
  <c r="EA141" i="10"/>
  <c r="DZ141" i="10"/>
  <c r="DY141" i="10"/>
  <c r="DV141" i="10"/>
  <c r="DU141" i="10"/>
  <c r="DT141" i="10"/>
  <c r="DS141" i="10"/>
  <c r="DP141" i="10"/>
  <c r="DO141" i="10"/>
  <c r="DN141" i="10"/>
  <c r="DM141" i="10"/>
  <c r="DJ141" i="10"/>
  <c r="DI141" i="10"/>
  <c r="DH141" i="10"/>
  <c r="DG141" i="10"/>
  <c r="DD141" i="10"/>
  <c r="DC141" i="10"/>
  <c r="DB141" i="10"/>
  <c r="DA141" i="10"/>
  <c r="CX141" i="10"/>
  <c r="CW141" i="10"/>
  <c r="CV141" i="10"/>
  <c r="CU141" i="10"/>
  <c r="CR141" i="10"/>
  <c r="CQ141" i="10"/>
  <c r="CP141" i="10"/>
  <c r="CO141" i="10"/>
  <c r="CL141" i="10"/>
  <c r="CK141" i="10"/>
  <c r="CJ141" i="10"/>
  <c r="CI141" i="10"/>
  <c r="CF141" i="10"/>
  <c r="CE141" i="10"/>
  <c r="CD141" i="10"/>
  <c r="CC141" i="10"/>
  <c r="BZ141" i="10"/>
  <c r="BY141" i="10"/>
  <c r="BX141" i="10"/>
  <c r="BW141" i="10"/>
  <c r="BT141" i="10"/>
  <c r="BS141" i="10"/>
  <c r="BR141" i="10"/>
  <c r="BQ141" i="10"/>
  <c r="BN141" i="10"/>
  <c r="BM141" i="10"/>
  <c r="BL141" i="10"/>
  <c r="BK141" i="10"/>
  <c r="BH141" i="10"/>
  <c r="BG141" i="10"/>
  <c r="BF141" i="10"/>
  <c r="BE141" i="10"/>
  <c r="BB141" i="10"/>
  <c r="BA141" i="10"/>
  <c r="AZ141" i="10"/>
  <c r="AY141" i="10"/>
  <c r="AV141" i="10"/>
  <c r="AU141" i="10"/>
  <c r="AT141" i="10"/>
  <c r="AS141" i="10"/>
  <c r="AP141" i="10"/>
  <c r="AO141" i="10"/>
  <c r="AN141" i="10"/>
  <c r="AM141" i="10"/>
  <c r="AJ141" i="10"/>
  <c r="AI141" i="10"/>
  <c r="AH141" i="10"/>
  <c r="AG141" i="10"/>
  <c r="AD141" i="10"/>
  <c r="AC141" i="10"/>
  <c r="AB141" i="10"/>
  <c r="AA141" i="10"/>
  <c r="X141" i="10"/>
  <c r="W141" i="10"/>
  <c r="V141" i="10"/>
  <c r="U141" i="10"/>
  <c r="R141" i="10"/>
  <c r="Q141" i="10"/>
  <c r="P141" i="10"/>
  <c r="O141" i="10"/>
  <c r="K141" i="10"/>
  <c r="J141" i="10"/>
  <c r="I141" i="10"/>
  <c r="H141" i="10"/>
  <c r="F141" i="10"/>
  <c r="E141" i="10"/>
  <c r="D141" i="10"/>
  <c r="C141" i="10"/>
  <c r="GP140" i="10"/>
  <c r="GO140" i="10"/>
  <c r="GN140" i="10"/>
  <c r="GM140" i="10"/>
  <c r="GJ140" i="10"/>
  <c r="GI140" i="10"/>
  <c r="GH140" i="10"/>
  <c r="GG140" i="10"/>
  <c r="GD140" i="10"/>
  <c r="GC140" i="10"/>
  <c r="GB140" i="10"/>
  <c r="GA140" i="10"/>
  <c r="FX140" i="10"/>
  <c r="FW140" i="10"/>
  <c r="FV140" i="10"/>
  <c r="FU140" i="10"/>
  <c r="FR140" i="10"/>
  <c r="FQ140" i="10"/>
  <c r="FP140" i="10"/>
  <c r="FO140" i="10"/>
  <c r="FL140" i="10"/>
  <c r="FK140" i="10"/>
  <c r="FJ140" i="10"/>
  <c r="FI140" i="10"/>
  <c r="FF140" i="10"/>
  <c r="FE140" i="10"/>
  <c r="FD140" i="10"/>
  <c r="FC140" i="10"/>
  <c r="EZ140" i="10"/>
  <c r="EY140" i="10"/>
  <c r="EX140" i="10"/>
  <c r="EW140" i="10"/>
  <c r="ET140" i="10"/>
  <c r="ES140" i="10"/>
  <c r="ER140" i="10"/>
  <c r="EQ140" i="10"/>
  <c r="EN140" i="10"/>
  <c r="EM140" i="10"/>
  <c r="EL140" i="10"/>
  <c r="EK140" i="10"/>
  <c r="EH140" i="10"/>
  <c r="EG140" i="10"/>
  <c r="EF140" i="10"/>
  <c r="EE140" i="10"/>
  <c r="EB140" i="10"/>
  <c r="EA140" i="10"/>
  <c r="DZ140" i="10"/>
  <c r="DY140" i="10"/>
  <c r="DV140" i="10"/>
  <c r="DU140" i="10"/>
  <c r="DT140" i="10"/>
  <c r="DS140" i="10"/>
  <c r="DP140" i="10"/>
  <c r="DO140" i="10"/>
  <c r="DN140" i="10"/>
  <c r="DM140" i="10"/>
  <c r="DJ140" i="10"/>
  <c r="DI140" i="10"/>
  <c r="DH140" i="10"/>
  <c r="DG140" i="10"/>
  <c r="DD140" i="10"/>
  <c r="DC140" i="10"/>
  <c r="DB140" i="10"/>
  <c r="DA140" i="10"/>
  <c r="CX140" i="10"/>
  <c r="CW140" i="10"/>
  <c r="CV140" i="10"/>
  <c r="CU140" i="10"/>
  <c r="CR140" i="10"/>
  <c r="CQ140" i="10"/>
  <c r="CP140" i="10"/>
  <c r="CO140" i="10"/>
  <c r="CL140" i="10"/>
  <c r="CK140" i="10"/>
  <c r="CJ140" i="10"/>
  <c r="CI140" i="10"/>
  <c r="CF140" i="10"/>
  <c r="CE140" i="10"/>
  <c r="CD140" i="10"/>
  <c r="CC140" i="10"/>
  <c r="BZ140" i="10"/>
  <c r="BY140" i="10"/>
  <c r="BX140" i="10"/>
  <c r="BW140" i="10"/>
  <c r="BT140" i="10"/>
  <c r="BS140" i="10"/>
  <c r="BR140" i="10"/>
  <c r="BQ140" i="10"/>
  <c r="BN140" i="10"/>
  <c r="BM140" i="10"/>
  <c r="BL140" i="10"/>
  <c r="BK140" i="10"/>
  <c r="BH140" i="10"/>
  <c r="BG140" i="10"/>
  <c r="BF140" i="10"/>
  <c r="BE140" i="10"/>
  <c r="BB140" i="10"/>
  <c r="BA140" i="10"/>
  <c r="AZ140" i="10"/>
  <c r="AY140" i="10"/>
  <c r="AV140" i="10"/>
  <c r="AU140" i="10"/>
  <c r="AT140" i="10"/>
  <c r="AS140" i="10"/>
  <c r="AP140" i="10"/>
  <c r="AO140" i="10"/>
  <c r="AN140" i="10"/>
  <c r="AM140" i="10"/>
  <c r="AJ140" i="10"/>
  <c r="AI140" i="10"/>
  <c r="AH140" i="10"/>
  <c r="AG140" i="10"/>
  <c r="AD140" i="10"/>
  <c r="AC140" i="10"/>
  <c r="AB140" i="10"/>
  <c r="AA140" i="10"/>
  <c r="X140" i="10"/>
  <c r="W140" i="10"/>
  <c r="V140" i="10"/>
  <c r="U140" i="10"/>
  <c r="R140" i="10"/>
  <c r="Q140" i="10"/>
  <c r="P140" i="10"/>
  <c r="O140" i="10"/>
  <c r="K140" i="10"/>
  <c r="J140" i="10"/>
  <c r="I140" i="10"/>
  <c r="H140" i="10"/>
  <c r="F140" i="10"/>
  <c r="E140" i="10"/>
  <c r="D140" i="10"/>
  <c r="C140" i="10"/>
  <c r="GP139" i="10"/>
  <c r="GO139" i="10"/>
  <c r="GN139" i="10"/>
  <c r="GM139" i="10"/>
  <c r="GJ139" i="10"/>
  <c r="GI139" i="10"/>
  <c r="GH139" i="10"/>
  <c r="GG139" i="10"/>
  <c r="GD139" i="10"/>
  <c r="GC139" i="10"/>
  <c r="GB139" i="10"/>
  <c r="GA139" i="10"/>
  <c r="FX139" i="10"/>
  <c r="FW139" i="10"/>
  <c r="FV139" i="10"/>
  <c r="FU139" i="10"/>
  <c r="FR139" i="10"/>
  <c r="FQ139" i="10"/>
  <c r="FP139" i="10"/>
  <c r="FO139" i="10"/>
  <c r="FL139" i="10"/>
  <c r="FK139" i="10"/>
  <c r="FJ139" i="10"/>
  <c r="FI139" i="10"/>
  <c r="FF139" i="10"/>
  <c r="FE139" i="10"/>
  <c r="FD139" i="10"/>
  <c r="FC139" i="10"/>
  <c r="EZ139" i="10"/>
  <c r="EY139" i="10"/>
  <c r="EX139" i="10"/>
  <c r="EW139" i="10"/>
  <c r="ET139" i="10"/>
  <c r="ES139" i="10"/>
  <c r="ER139" i="10"/>
  <c r="EQ139" i="10"/>
  <c r="EN139" i="10"/>
  <c r="EM139" i="10"/>
  <c r="EL139" i="10"/>
  <c r="EK139" i="10"/>
  <c r="EH139" i="10"/>
  <c r="EG139" i="10"/>
  <c r="EF139" i="10"/>
  <c r="EE139" i="10"/>
  <c r="EB139" i="10"/>
  <c r="EA139" i="10"/>
  <c r="DZ139" i="10"/>
  <c r="DY139" i="10"/>
  <c r="DV139" i="10"/>
  <c r="DU139" i="10"/>
  <c r="DT139" i="10"/>
  <c r="DS139" i="10"/>
  <c r="DP139" i="10"/>
  <c r="DO139" i="10"/>
  <c r="DN139" i="10"/>
  <c r="DM139" i="10"/>
  <c r="DJ139" i="10"/>
  <c r="DI139" i="10"/>
  <c r="DH139" i="10"/>
  <c r="DG139" i="10"/>
  <c r="DD139" i="10"/>
  <c r="DC139" i="10"/>
  <c r="DB139" i="10"/>
  <c r="DA139" i="10"/>
  <c r="CX139" i="10"/>
  <c r="CW139" i="10"/>
  <c r="CV139" i="10"/>
  <c r="CU139" i="10"/>
  <c r="CR139" i="10"/>
  <c r="CQ139" i="10"/>
  <c r="CP139" i="10"/>
  <c r="CO139" i="10"/>
  <c r="CL139" i="10"/>
  <c r="CK139" i="10"/>
  <c r="CJ139" i="10"/>
  <c r="CI139" i="10"/>
  <c r="CF139" i="10"/>
  <c r="CE139" i="10"/>
  <c r="CD139" i="10"/>
  <c r="CC139" i="10"/>
  <c r="BZ139" i="10"/>
  <c r="BY139" i="10"/>
  <c r="BX139" i="10"/>
  <c r="BW139" i="10"/>
  <c r="BT139" i="10"/>
  <c r="BS139" i="10"/>
  <c r="BR139" i="10"/>
  <c r="BQ139" i="10"/>
  <c r="BN139" i="10"/>
  <c r="BM139" i="10"/>
  <c r="BL139" i="10"/>
  <c r="BK139" i="10"/>
  <c r="BH139" i="10"/>
  <c r="BG139" i="10"/>
  <c r="BF139" i="10"/>
  <c r="BE139" i="10"/>
  <c r="BB139" i="10"/>
  <c r="BA139" i="10"/>
  <c r="AZ139" i="10"/>
  <c r="AY139" i="10"/>
  <c r="AV139" i="10"/>
  <c r="AU139" i="10"/>
  <c r="AT139" i="10"/>
  <c r="AS139" i="10"/>
  <c r="AP139" i="10"/>
  <c r="AO139" i="10"/>
  <c r="AN139" i="10"/>
  <c r="AM139" i="10"/>
  <c r="AJ139" i="10"/>
  <c r="AI139" i="10"/>
  <c r="AH139" i="10"/>
  <c r="AG139" i="10"/>
  <c r="AD139" i="10"/>
  <c r="AC139" i="10"/>
  <c r="AB139" i="10"/>
  <c r="AA139" i="10"/>
  <c r="X139" i="10"/>
  <c r="W139" i="10"/>
  <c r="V139" i="10"/>
  <c r="U139" i="10"/>
  <c r="R139" i="10"/>
  <c r="Q139" i="10"/>
  <c r="P139" i="10"/>
  <c r="O139" i="10"/>
  <c r="K139" i="10"/>
  <c r="J139" i="10"/>
  <c r="I139" i="10"/>
  <c r="H139" i="10"/>
  <c r="F139" i="10"/>
  <c r="E139" i="10"/>
  <c r="D139" i="10"/>
  <c r="C139" i="10"/>
  <c r="GP138" i="10"/>
  <c r="GO138" i="10"/>
  <c r="GN138" i="10"/>
  <c r="GM138" i="10"/>
  <c r="GJ138" i="10"/>
  <c r="GI138" i="10"/>
  <c r="GH138" i="10"/>
  <c r="GG138" i="10"/>
  <c r="GD138" i="10"/>
  <c r="GC138" i="10"/>
  <c r="GB138" i="10"/>
  <c r="GA138" i="10"/>
  <c r="FX138" i="10"/>
  <c r="FW138" i="10"/>
  <c r="FV138" i="10"/>
  <c r="FU138" i="10"/>
  <c r="FR138" i="10"/>
  <c r="FQ138" i="10"/>
  <c r="FP138" i="10"/>
  <c r="FO138" i="10"/>
  <c r="FL138" i="10"/>
  <c r="FK138" i="10"/>
  <c r="FJ138" i="10"/>
  <c r="FI138" i="10"/>
  <c r="FF138" i="10"/>
  <c r="FE138" i="10"/>
  <c r="FD138" i="10"/>
  <c r="FC138" i="10"/>
  <c r="EZ138" i="10"/>
  <c r="EY138" i="10"/>
  <c r="EX138" i="10"/>
  <c r="EW138" i="10"/>
  <c r="ET138" i="10"/>
  <c r="ES138" i="10"/>
  <c r="ER138" i="10"/>
  <c r="EQ138" i="10"/>
  <c r="EN138" i="10"/>
  <c r="EM138" i="10"/>
  <c r="EL138" i="10"/>
  <c r="EK138" i="10"/>
  <c r="EH138" i="10"/>
  <c r="EG138" i="10"/>
  <c r="EF138" i="10"/>
  <c r="EE138" i="10"/>
  <c r="EB138" i="10"/>
  <c r="EA138" i="10"/>
  <c r="DZ138" i="10"/>
  <c r="DY138" i="10"/>
  <c r="DV138" i="10"/>
  <c r="DU138" i="10"/>
  <c r="DT138" i="10"/>
  <c r="DS138" i="10"/>
  <c r="DP138" i="10"/>
  <c r="DO138" i="10"/>
  <c r="DN138" i="10"/>
  <c r="DM138" i="10"/>
  <c r="DJ138" i="10"/>
  <c r="DI138" i="10"/>
  <c r="DH138" i="10"/>
  <c r="DG138" i="10"/>
  <c r="DD138" i="10"/>
  <c r="DC138" i="10"/>
  <c r="DB138" i="10"/>
  <c r="DA138" i="10"/>
  <c r="CX138" i="10"/>
  <c r="CW138" i="10"/>
  <c r="CV138" i="10"/>
  <c r="CU138" i="10"/>
  <c r="CR138" i="10"/>
  <c r="CQ138" i="10"/>
  <c r="CP138" i="10"/>
  <c r="CO138" i="10"/>
  <c r="CL138" i="10"/>
  <c r="CK138" i="10"/>
  <c r="CJ138" i="10"/>
  <c r="CI138" i="10"/>
  <c r="CF138" i="10"/>
  <c r="CE138" i="10"/>
  <c r="CD138" i="10"/>
  <c r="CC138" i="10"/>
  <c r="BZ138" i="10"/>
  <c r="BY138" i="10"/>
  <c r="BX138" i="10"/>
  <c r="BW138" i="10"/>
  <c r="BT138" i="10"/>
  <c r="BS138" i="10"/>
  <c r="BR138" i="10"/>
  <c r="BQ138" i="10"/>
  <c r="BN138" i="10"/>
  <c r="BM138" i="10"/>
  <c r="BL138" i="10"/>
  <c r="BK138" i="10"/>
  <c r="BH138" i="10"/>
  <c r="BG138" i="10"/>
  <c r="BF138" i="10"/>
  <c r="BE138" i="10"/>
  <c r="BB138" i="10"/>
  <c r="BA138" i="10"/>
  <c r="AZ138" i="10"/>
  <c r="AY138" i="10"/>
  <c r="AV138" i="10"/>
  <c r="AU138" i="10"/>
  <c r="AT138" i="10"/>
  <c r="AS138" i="10"/>
  <c r="AP138" i="10"/>
  <c r="AO138" i="10"/>
  <c r="AN138" i="10"/>
  <c r="AM138" i="10"/>
  <c r="AJ138" i="10"/>
  <c r="AI138" i="10"/>
  <c r="AH138" i="10"/>
  <c r="AG138" i="10"/>
  <c r="AD138" i="10"/>
  <c r="AC138" i="10"/>
  <c r="AB138" i="10"/>
  <c r="AA138" i="10"/>
  <c r="X138" i="10"/>
  <c r="W138" i="10"/>
  <c r="V138" i="10"/>
  <c r="U138" i="10"/>
  <c r="R138" i="10"/>
  <c r="Q138" i="10"/>
  <c r="P138" i="10"/>
  <c r="O138" i="10"/>
  <c r="K138" i="10"/>
  <c r="J138" i="10"/>
  <c r="I138" i="10"/>
  <c r="H138" i="10"/>
  <c r="F138" i="10"/>
  <c r="E138" i="10"/>
  <c r="D138" i="10"/>
  <c r="C138" i="10"/>
  <c r="GP137" i="10"/>
  <c r="GO137" i="10"/>
  <c r="GN137" i="10"/>
  <c r="GM137" i="10"/>
  <c r="GJ137" i="10"/>
  <c r="GI137" i="10"/>
  <c r="GH137" i="10"/>
  <c r="GG137" i="10"/>
  <c r="GD137" i="10"/>
  <c r="GC137" i="10"/>
  <c r="GB137" i="10"/>
  <c r="GA137" i="10"/>
  <c r="FX137" i="10"/>
  <c r="FW137" i="10"/>
  <c r="FV137" i="10"/>
  <c r="FU137" i="10"/>
  <c r="FR137" i="10"/>
  <c r="FQ137" i="10"/>
  <c r="FP137" i="10"/>
  <c r="FO137" i="10"/>
  <c r="FL137" i="10"/>
  <c r="FK137" i="10"/>
  <c r="FJ137" i="10"/>
  <c r="FI137" i="10"/>
  <c r="FF137" i="10"/>
  <c r="FE137" i="10"/>
  <c r="FD137" i="10"/>
  <c r="FC137" i="10"/>
  <c r="EZ137" i="10"/>
  <c r="EY137" i="10"/>
  <c r="EX137" i="10"/>
  <c r="EW137" i="10"/>
  <c r="ET137" i="10"/>
  <c r="ES137" i="10"/>
  <c r="ER137" i="10"/>
  <c r="EQ137" i="10"/>
  <c r="EN137" i="10"/>
  <c r="EM137" i="10"/>
  <c r="EL137" i="10"/>
  <c r="EK137" i="10"/>
  <c r="EH137" i="10"/>
  <c r="EG137" i="10"/>
  <c r="EF137" i="10"/>
  <c r="EE137" i="10"/>
  <c r="EB137" i="10"/>
  <c r="EA137" i="10"/>
  <c r="DZ137" i="10"/>
  <c r="DY137" i="10"/>
  <c r="DV137" i="10"/>
  <c r="DU137" i="10"/>
  <c r="DT137" i="10"/>
  <c r="DS137" i="10"/>
  <c r="DP137" i="10"/>
  <c r="DO137" i="10"/>
  <c r="DN137" i="10"/>
  <c r="DM137" i="10"/>
  <c r="DJ137" i="10"/>
  <c r="DI137" i="10"/>
  <c r="DH137" i="10"/>
  <c r="DG137" i="10"/>
  <c r="DD137" i="10"/>
  <c r="DC137" i="10"/>
  <c r="DB137" i="10"/>
  <c r="DA137" i="10"/>
  <c r="CX137" i="10"/>
  <c r="CW137" i="10"/>
  <c r="CV137" i="10"/>
  <c r="CU137" i="10"/>
  <c r="CR137" i="10"/>
  <c r="CQ137" i="10"/>
  <c r="CP137" i="10"/>
  <c r="CO137" i="10"/>
  <c r="CL137" i="10"/>
  <c r="CK137" i="10"/>
  <c r="CJ137" i="10"/>
  <c r="CI137" i="10"/>
  <c r="CF137" i="10"/>
  <c r="CE137" i="10"/>
  <c r="CD137" i="10"/>
  <c r="CC137" i="10"/>
  <c r="BZ137" i="10"/>
  <c r="BY137" i="10"/>
  <c r="BX137" i="10"/>
  <c r="BW137" i="10"/>
  <c r="BT137" i="10"/>
  <c r="BS137" i="10"/>
  <c r="BR137" i="10"/>
  <c r="BQ137" i="10"/>
  <c r="BN137" i="10"/>
  <c r="BM137" i="10"/>
  <c r="BL137" i="10"/>
  <c r="BK137" i="10"/>
  <c r="BH137" i="10"/>
  <c r="BG137" i="10"/>
  <c r="BF137" i="10"/>
  <c r="BE137" i="10"/>
  <c r="BB137" i="10"/>
  <c r="BA137" i="10"/>
  <c r="AZ137" i="10"/>
  <c r="AY137" i="10"/>
  <c r="AV137" i="10"/>
  <c r="AU137" i="10"/>
  <c r="AT137" i="10"/>
  <c r="AS137" i="10"/>
  <c r="AP137" i="10"/>
  <c r="AO137" i="10"/>
  <c r="AN137" i="10"/>
  <c r="AM137" i="10"/>
  <c r="AJ137" i="10"/>
  <c r="AI137" i="10"/>
  <c r="AH137" i="10"/>
  <c r="AG137" i="10"/>
  <c r="AD137" i="10"/>
  <c r="AC137" i="10"/>
  <c r="AB137" i="10"/>
  <c r="AA137" i="10"/>
  <c r="X137" i="10"/>
  <c r="W137" i="10"/>
  <c r="V137" i="10"/>
  <c r="U137" i="10"/>
  <c r="R137" i="10"/>
  <c r="Q137" i="10"/>
  <c r="P137" i="10"/>
  <c r="O137" i="10"/>
  <c r="K137" i="10"/>
  <c r="J137" i="10"/>
  <c r="I137" i="10"/>
  <c r="H137" i="10"/>
  <c r="F137" i="10"/>
  <c r="E137" i="10"/>
  <c r="D137" i="10"/>
  <c r="C137" i="10"/>
  <c r="GP136" i="10"/>
  <c r="GO136" i="10"/>
  <c r="GN136" i="10"/>
  <c r="GM136" i="10"/>
  <c r="GJ136" i="10"/>
  <c r="GI136" i="10"/>
  <c r="GH136" i="10"/>
  <c r="GG136" i="10"/>
  <c r="GD136" i="10"/>
  <c r="GC136" i="10"/>
  <c r="GB136" i="10"/>
  <c r="GA136" i="10"/>
  <c r="FX136" i="10"/>
  <c r="FW136" i="10"/>
  <c r="FV136" i="10"/>
  <c r="FU136" i="10"/>
  <c r="FR136" i="10"/>
  <c r="FQ136" i="10"/>
  <c r="FP136" i="10"/>
  <c r="FO136" i="10"/>
  <c r="FL136" i="10"/>
  <c r="FK136" i="10"/>
  <c r="FJ136" i="10"/>
  <c r="FI136" i="10"/>
  <c r="FF136" i="10"/>
  <c r="FE136" i="10"/>
  <c r="FD136" i="10"/>
  <c r="FC136" i="10"/>
  <c r="EZ136" i="10"/>
  <c r="EY136" i="10"/>
  <c r="EX136" i="10"/>
  <c r="EW136" i="10"/>
  <c r="ET136" i="10"/>
  <c r="ES136" i="10"/>
  <c r="ER136" i="10"/>
  <c r="EQ136" i="10"/>
  <c r="EN136" i="10"/>
  <c r="EM136" i="10"/>
  <c r="EL136" i="10"/>
  <c r="EK136" i="10"/>
  <c r="EH136" i="10"/>
  <c r="EG136" i="10"/>
  <c r="EF136" i="10"/>
  <c r="EE136" i="10"/>
  <c r="EB136" i="10"/>
  <c r="EA136" i="10"/>
  <c r="DZ136" i="10"/>
  <c r="DY136" i="10"/>
  <c r="DV136" i="10"/>
  <c r="DU136" i="10"/>
  <c r="DT136" i="10"/>
  <c r="DS136" i="10"/>
  <c r="DP136" i="10"/>
  <c r="DO136" i="10"/>
  <c r="DN136" i="10"/>
  <c r="DM136" i="10"/>
  <c r="DJ136" i="10"/>
  <c r="DI136" i="10"/>
  <c r="DH136" i="10"/>
  <c r="DG136" i="10"/>
  <c r="DD136" i="10"/>
  <c r="DC136" i="10"/>
  <c r="DB136" i="10"/>
  <c r="DA136" i="10"/>
  <c r="CX136" i="10"/>
  <c r="CW136" i="10"/>
  <c r="CV136" i="10"/>
  <c r="CU136" i="10"/>
  <c r="CR136" i="10"/>
  <c r="CQ136" i="10"/>
  <c r="CP136" i="10"/>
  <c r="CO136" i="10"/>
  <c r="CL136" i="10"/>
  <c r="CK136" i="10"/>
  <c r="CJ136" i="10"/>
  <c r="CI136" i="10"/>
  <c r="CF136" i="10"/>
  <c r="CE136" i="10"/>
  <c r="CD136" i="10"/>
  <c r="CC136" i="10"/>
  <c r="BZ136" i="10"/>
  <c r="BY136" i="10"/>
  <c r="BX136" i="10"/>
  <c r="BW136" i="10"/>
  <c r="BT136" i="10"/>
  <c r="BS136" i="10"/>
  <c r="BR136" i="10"/>
  <c r="BQ136" i="10"/>
  <c r="BN136" i="10"/>
  <c r="BM136" i="10"/>
  <c r="BL136" i="10"/>
  <c r="BK136" i="10"/>
  <c r="BH136" i="10"/>
  <c r="BG136" i="10"/>
  <c r="BF136" i="10"/>
  <c r="BE136" i="10"/>
  <c r="BB136" i="10"/>
  <c r="BA136" i="10"/>
  <c r="AZ136" i="10"/>
  <c r="AY136" i="10"/>
  <c r="AV136" i="10"/>
  <c r="AU136" i="10"/>
  <c r="AT136" i="10"/>
  <c r="AS136" i="10"/>
  <c r="AP136" i="10"/>
  <c r="AO136" i="10"/>
  <c r="AN136" i="10"/>
  <c r="AM136" i="10"/>
  <c r="AJ136" i="10"/>
  <c r="AI136" i="10"/>
  <c r="AH136" i="10"/>
  <c r="AG136" i="10"/>
  <c r="AD136" i="10"/>
  <c r="AC136" i="10"/>
  <c r="AB136" i="10"/>
  <c r="AA136" i="10"/>
  <c r="X136" i="10"/>
  <c r="W136" i="10"/>
  <c r="V136" i="10"/>
  <c r="U136" i="10"/>
  <c r="R136" i="10"/>
  <c r="Q136" i="10"/>
  <c r="P136" i="10"/>
  <c r="O136" i="10"/>
  <c r="K136" i="10"/>
  <c r="J136" i="10"/>
  <c r="I136" i="10"/>
  <c r="H136" i="10"/>
  <c r="F136" i="10"/>
  <c r="E136" i="10"/>
  <c r="D136" i="10"/>
  <c r="C136" i="10"/>
  <c r="GP135" i="10"/>
  <c r="GO135" i="10"/>
  <c r="GN135" i="10"/>
  <c r="GM135" i="10"/>
  <c r="GJ135" i="10"/>
  <c r="GI135" i="10"/>
  <c r="GH135" i="10"/>
  <c r="GG135" i="10"/>
  <c r="GD135" i="10"/>
  <c r="GC135" i="10"/>
  <c r="GB135" i="10"/>
  <c r="GA135" i="10"/>
  <c r="FX135" i="10"/>
  <c r="FW135" i="10"/>
  <c r="FV135" i="10"/>
  <c r="FU135" i="10"/>
  <c r="FR135" i="10"/>
  <c r="FQ135" i="10"/>
  <c r="FP135" i="10"/>
  <c r="FO135" i="10"/>
  <c r="FL135" i="10"/>
  <c r="FK135" i="10"/>
  <c r="FJ135" i="10"/>
  <c r="FI135" i="10"/>
  <c r="FF135" i="10"/>
  <c r="FE135" i="10"/>
  <c r="FD135" i="10"/>
  <c r="FC135" i="10"/>
  <c r="EZ135" i="10"/>
  <c r="EY135" i="10"/>
  <c r="EX135" i="10"/>
  <c r="EW135" i="10"/>
  <c r="ET135" i="10"/>
  <c r="ES135" i="10"/>
  <c r="ER135" i="10"/>
  <c r="EQ135" i="10"/>
  <c r="EN135" i="10"/>
  <c r="EM135" i="10"/>
  <c r="EL135" i="10"/>
  <c r="EK135" i="10"/>
  <c r="EH135" i="10"/>
  <c r="EG135" i="10"/>
  <c r="EF135" i="10"/>
  <c r="EE135" i="10"/>
  <c r="EB135" i="10"/>
  <c r="EA135" i="10"/>
  <c r="DZ135" i="10"/>
  <c r="DY135" i="10"/>
  <c r="DV135" i="10"/>
  <c r="DU135" i="10"/>
  <c r="DT135" i="10"/>
  <c r="DS135" i="10"/>
  <c r="DP135" i="10"/>
  <c r="DO135" i="10"/>
  <c r="DN135" i="10"/>
  <c r="DM135" i="10"/>
  <c r="DJ135" i="10"/>
  <c r="DI135" i="10"/>
  <c r="DH135" i="10"/>
  <c r="DG135" i="10"/>
  <c r="DD135" i="10"/>
  <c r="DC135" i="10"/>
  <c r="DB135" i="10"/>
  <c r="DA135" i="10"/>
  <c r="CX135" i="10"/>
  <c r="CW135" i="10"/>
  <c r="CV135" i="10"/>
  <c r="CU135" i="10"/>
  <c r="CR135" i="10"/>
  <c r="CQ135" i="10"/>
  <c r="CP135" i="10"/>
  <c r="CO135" i="10"/>
  <c r="CL135" i="10"/>
  <c r="CK135" i="10"/>
  <c r="CJ135" i="10"/>
  <c r="CI135" i="10"/>
  <c r="CF135" i="10"/>
  <c r="CE135" i="10"/>
  <c r="CD135" i="10"/>
  <c r="CC135" i="10"/>
  <c r="BZ135" i="10"/>
  <c r="BY135" i="10"/>
  <c r="BX135" i="10"/>
  <c r="BW135" i="10"/>
  <c r="BT135" i="10"/>
  <c r="BS135" i="10"/>
  <c r="BR135" i="10"/>
  <c r="BQ135" i="10"/>
  <c r="BN135" i="10"/>
  <c r="BM135" i="10"/>
  <c r="BL135" i="10"/>
  <c r="BK135" i="10"/>
  <c r="BH135" i="10"/>
  <c r="BG135" i="10"/>
  <c r="BF135" i="10"/>
  <c r="BE135" i="10"/>
  <c r="BB135" i="10"/>
  <c r="BA135" i="10"/>
  <c r="AZ135" i="10"/>
  <c r="AY135" i="10"/>
  <c r="AV135" i="10"/>
  <c r="AU135" i="10"/>
  <c r="AT135" i="10"/>
  <c r="AS135" i="10"/>
  <c r="AP135" i="10"/>
  <c r="AO135" i="10"/>
  <c r="AN135" i="10"/>
  <c r="AM135" i="10"/>
  <c r="AJ135" i="10"/>
  <c r="AI135" i="10"/>
  <c r="AH135" i="10"/>
  <c r="AG135" i="10"/>
  <c r="AD135" i="10"/>
  <c r="AC135" i="10"/>
  <c r="AB135" i="10"/>
  <c r="AA135" i="10"/>
  <c r="X135" i="10"/>
  <c r="W135" i="10"/>
  <c r="V135" i="10"/>
  <c r="U135" i="10"/>
  <c r="R135" i="10"/>
  <c r="Q135" i="10"/>
  <c r="P135" i="10"/>
  <c r="O135" i="10"/>
  <c r="K135" i="10"/>
  <c r="J135" i="10"/>
  <c r="I135" i="10"/>
  <c r="H135" i="10"/>
  <c r="F135" i="10"/>
  <c r="E135" i="10"/>
  <c r="D135" i="10"/>
  <c r="C135" i="10"/>
  <c r="GP134" i="10"/>
  <c r="GO134" i="10"/>
  <c r="GN134" i="10"/>
  <c r="GM134" i="10"/>
  <c r="GJ134" i="10"/>
  <c r="GI134" i="10"/>
  <c r="GH134" i="10"/>
  <c r="GG134" i="10"/>
  <c r="GD134" i="10"/>
  <c r="GC134" i="10"/>
  <c r="GB134" i="10"/>
  <c r="GA134" i="10"/>
  <c r="FX134" i="10"/>
  <c r="FW134" i="10"/>
  <c r="FV134" i="10"/>
  <c r="FU134" i="10"/>
  <c r="FR134" i="10"/>
  <c r="FQ134" i="10"/>
  <c r="FP134" i="10"/>
  <c r="FO134" i="10"/>
  <c r="FL134" i="10"/>
  <c r="FK134" i="10"/>
  <c r="FJ134" i="10"/>
  <c r="FI134" i="10"/>
  <c r="FF134" i="10"/>
  <c r="FE134" i="10"/>
  <c r="FD134" i="10"/>
  <c r="FC134" i="10"/>
  <c r="EZ134" i="10"/>
  <c r="EY134" i="10"/>
  <c r="EX134" i="10"/>
  <c r="EW134" i="10"/>
  <c r="ET134" i="10"/>
  <c r="ES134" i="10"/>
  <c r="ER134" i="10"/>
  <c r="EQ134" i="10"/>
  <c r="EN134" i="10"/>
  <c r="EM134" i="10"/>
  <c r="EL134" i="10"/>
  <c r="EK134" i="10"/>
  <c r="EH134" i="10"/>
  <c r="EG134" i="10"/>
  <c r="EF134" i="10"/>
  <c r="EE134" i="10"/>
  <c r="EB134" i="10"/>
  <c r="EA134" i="10"/>
  <c r="DZ134" i="10"/>
  <c r="DY134" i="10"/>
  <c r="DV134" i="10"/>
  <c r="DU134" i="10"/>
  <c r="DT134" i="10"/>
  <c r="DS134" i="10"/>
  <c r="DP134" i="10"/>
  <c r="DO134" i="10"/>
  <c r="DN134" i="10"/>
  <c r="DM134" i="10"/>
  <c r="DJ134" i="10"/>
  <c r="DI134" i="10"/>
  <c r="DH134" i="10"/>
  <c r="DG134" i="10"/>
  <c r="DD134" i="10"/>
  <c r="DC134" i="10"/>
  <c r="DB134" i="10"/>
  <c r="DA134" i="10"/>
  <c r="CX134" i="10"/>
  <c r="CW134" i="10"/>
  <c r="CV134" i="10"/>
  <c r="CU134" i="10"/>
  <c r="CR134" i="10"/>
  <c r="CQ134" i="10"/>
  <c r="CP134" i="10"/>
  <c r="CO134" i="10"/>
  <c r="CL134" i="10"/>
  <c r="CK134" i="10"/>
  <c r="CJ134" i="10"/>
  <c r="CI134" i="10"/>
  <c r="CF134" i="10"/>
  <c r="CE134" i="10"/>
  <c r="CD134" i="10"/>
  <c r="CC134" i="10"/>
  <c r="BZ134" i="10"/>
  <c r="BY134" i="10"/>
  <c r="BX134" i="10"/>
  <c r="BW134" i="10"/>
  <c r="BT134" i="10"/>
  <c r="BS134" i="10"/>
  <c r="BR134" i="10"/>
  <c r="BQ134" i="10"/>
  <c r="BN134" i="10"/>
  <c r="BM134" i="10"/>
  <c r="BL134" i="10"/>
  <c r="BK134" i="10"/>
  <c r="BH134" i="10"/>
  <c r="BG134" i="10"/>
  <c r="BF134" i="10"/>
  <c r="BE134" i="10"/>
  <c r="BB134" i="10"/>
  <c r="BA134" i="10"/>
  <c r="AZ134" i="10"/>
  <c r="AY134" i="10"/>
  <c r="AV134" i="10"/>
  <c r="AU134" i="10"/>
  <c r="AT134" i="10"/>
  <c r="AS134" i="10"/>
  <c r="AP134" i="10"/>
  <c r="AO134" i="10"/>
  <c r="AN134" i="10"/>
  <c r="AM134" i="10"/>
  <c r="AJ134" i="10"/>
  <c r="AI134" i="10"/>
  <c r="AH134" i="10"/>
  <c r="AG134" i="10"/>
  <c r="AD134" i="10"/>
  <c r="AC134" i="10"/>
  <c r="AB134" i="10"/>
  <c r="AA134" i="10"/>
  <c r="X134" i="10"/>
  <c r="W134" i="10"/>
  <c r="V134" i="10"/>
  <c r="U134" i="10"/>
  <c r="R134" i="10"/>
  <c r="Q134" i="10"/>
  <c r="P134" i="10"/>
  <c r="O134" i="10"/>
  <c r="K134" i="10"/>
  <c r="J134" i="10"/>
  <c r="I134" i="10"/>
  <c r="H134" i="10"/>
  <c r="F134" i="10"/>
  <c r="E134" i="10"/>
  <c r="D134" i="10"/>
  <c r="C134" i="10"/>
  <c r="GP133" i="10"/>
  <c r="GO133" i="10"/>
  <c r="GN133" i="10"/>
  <c r="GM133" i="10"/>
  <c r="GJ133" i="10"/>
  <c r="GI133" i="10"/>
  <c r="GH133" i="10"/>
  <c r="GG133" i="10"/>
  <c r="GD133" i="10"/>
  <c r="GC133" i="10"/>
  <c r="GB133" i="10"/>
  <c r="GA133" i="10"/>
  <c r="FX133" i="10"/>
  <c r="FW133" i="10"/>
  <c r="FV133" i="10"/>
  <c r="FU133" i="10"/>
  <c r="FR133" i="10"/>
  <c r="FQ133" i="10"/>
  <c r="FP133" i="10"/>
  <c r="FO133" i="10"/>
  <c r="FL133" i="10"/>
  <c r="FK133" i="10"/>
  <c r="FJ133" i="10"/>
  <c r="FI133" i="10"/>
  <c r="FF133" i="10"/>
  <c r="FE133" i="10"/>
  <c r="FD133" i="10"/>
  <c r="FC133" i="10"/>
  <c r="EZ133" i="10"/>
  <c r="EY133" i="10"/>
  <c r="EX133" i="10"/>
  <c r="EW133" i="10"/>
  <c r="ET133" i="10"/>
  <c r="ES133" i="10"/>
  <c r="ER133" i="10"/>
  <c r="EQ133" i="10"/>
  <c r="EN133" i="10"/>
  <c r="EM133" i="10"/>
  <c r="EL133" i="10"/>
  <c r="EK133" i="10"/>
  <c r="EH133" i="10"/>
  <c r="EG133" i="10"/>
  <c r="EF133" i="10"/>
  <c r="EE133" i="10"/>
  <c r="EB133" i="10"/>
  <c r="EA133" i="10"/>
  <c r="DZ133" i="10"/>
  <c r="DY133" i="10"/>
  <c r="DV133" i="10"/>
  <c r="DU133" i="10"/>
  <c r="DT133" i="10"/>
  <c r="DS133" i="10"/>
  <c r="DP133" i="10"/>
  <c r="DO133" i="10"/>
  <c r="DN133" i="10"/>
  <c r="DM133" i="10"/>
  <c r="DJ133" i="10"/>
  <c r="DI133" i="10"/>
  <c r="DH133" i="10"/>
  <c r="DG133" i="10"/>
  <c r="DD133" i="10"/>
  <c r="DC133" i="10"/>
  <c r="DB133" i="10"/>
  <c r="DA133" i="10"/>
  <c r="CX133" i="10"/>
  <c r="CW133" i="10"/>
  <c r="CV133" i="10"/>
  <c r="CU133" i="10"/>
  <c r="CR133" i="10"/>
  <c r="CQ133" i="10"/>
  <c r="CP133" i="10"/>
  <c r="CO133" i="10"/>
  <c r="CL133" i="10"/>
  <c r="CK133" i="10"/>
  <c r="CJ133" i="10"/>
  <c r="CI133" i="10"/>
  <c r="CF133" i="10"/>
  <c r="CE133" i="10"/>
  <c r="CD133" i="10"/>
  <c r="CC133" i="10"/>
  <c r="BZ133" i="10"/>
  <c r="BY133" i="10"/>
  <c r="BX133" i="10"/>
  <c r="BW133" i="10"/>
  <c r="BT133" i="10"/>
  <c r="BS133" i="10"/>
  <c r="BR133" i="10"/>
  <c r="BQ133" i="10"/>
  <c r="BN133" i="10"/>
  <c r="BM133" i="10"/>
  <c r="BL133" i="10"/>
  <c r="BK133" i="10"/>
  <c r="BH133" i="10"/>
  <c r="BG133" i="10"/>
  <c r="BF133" i="10"/>
  <c r="BE133" i="10"/>
  <c r="BB133" i="10"/>
  <c r="BA133" i="10"/>
  <c r="AZ133" i="10"/>
  <c r="AY133" i="10"/>
  <c r="AV133" i="10"/>
  <c r="AU133" i="10"/>
  <c r="AT133" i="10"/>
  <c r="AS133" i="10"/>
  <c r="AP133" i="10"/>
  <c r="AO133" i="10"/>
  <c r="AN133" i="10"/>
  <c r="AM133" i="10"/>
  <c r="AJ133" i="10"/>
  <c r="AI133" i="10"/>
  <c r="AH133" i="10"/>
  <c r="AG133" i="10"/>
  <c r="AD133" i="10"/>
  <c r="AC133" i="10"/>
  <c r="AB133" i="10"/>
  <c r="AA133" i="10"/>
  <c r="X133" i="10"/>
  <c r="W133" i="10"/>
  <c r="V133" i="10"/>
  <c r="U133" i="10"/>
  <c r="R133" i="10"/>
  <c r="Q133" i="10"/>
  <c r="P133" i="10"/>
  <c r="O133" i="10"/>
  <c r="K133" i="10"/>
  <c r="J133" i="10"/>
  <c r="I133" i="10"/>
  <c r="H133" i="10"/>
  <c r="F133" i="10"/>
  <c r="E133" i="10"/>
  <c r="D133" i="10"/>
  <c r="C133" i="10"/>
  <c r="GP132" i="10"/>
  <c r="GO132" i="10"/>
  <c r="GN132" i="10"/>
  <c r="GM132" i="10"/>
  <c r="GJ132" i="10"/>
  <c r="GI132" i="10"/>
  <c r="GH132" i="10"/>
  <c r="GG132" i="10"/>
  <c r="GD132" i="10"/>
  <c r="GC132" i="10"/>
  <c r="GB132" i="10"/>
  <c r="GA132" i="10"/>
  <c r="FX132" i="10"/>
  <c r="FW132" i="10"/>
  <c r="FV132" i="10"/>
  <c r="FU132" i="10"/>
  <c r="FR132" i="10"/>
  <c r="FQ132" i="10"/>
  <c r="FP132" i="10"/>
  <c r="FO132" i="10"/>
  <c r="FL132" i="10"/>
  <c r="FK132" i="10"/>
  <c r="FJ132" i="10"/>
  <c r="FI132" i="10"/>
  <c r="FF132" i="10"/>
  <c r="FE132" i="10"/>
  <c r="FD132" i="10"/>
  <c r="FC132" i="10"/>
  <c r="EZ132" i="10"/>
  <c r="EY132" i="10"/>
  <c r="EX132" i="10"/>
  <c r="EW132" i="10"/>
  <c r="ET132" i="10"/>
  <c r="ES132" i="10"/>
  <c r="ER132" i="10"/>
  <c r="EQ132" i="10"/>
  <c r="EN132" i="10"/>
  <c r="EM132" i="10"/>
  <c r="EL132" i="10"/>
  <c r="EK132" i="10"/>
  <c r="EH132" i="10"/>
  <c r="EG132" i="10"/>
  <c r="EF132" i="10"/>
  <c r="EE132" i="10"/>
  <c r="EB132" i="10"/>
  <c r="EA132" i="10"/>
  <c r="DZ132" i="10"/>
  <c r="DY132" i="10"/>
  <c r="DV132" i="10"/>
  <c r="DU132" i="10"/>
  <c r="DT132" i="10"/>
  <c r="DS132" i="10"/>
  <c r="DP132" i="10"/>
  <c r="DO132" i="10"/>
  <c r="DN132" i="10"/>
  <c r="DM132" i="10"/>
  <c r="DJ132" i="10"/>
  <c r="DI132" i="10"/>
  <c r="DH132" i="10"/>
  <c r="DG132" i="10"/>
  <c r="DD132" i="10"/>
  <c r="DC132" i="10"/>
  <c r="DB132" i="10"/>
  <c r="DA132" i="10"/>
  <c r="CX132" i="10"/>
  <c r="CW132" i="10"/>
  <c r="CV132" i="10"/>
  <c r="CU132" i="10"/>
  <c r="CR132" i="10"/>
  <c r="CQ132" i="10"/>
  <c r="CP132" i="10"/>
  <c r="CO132" i="10"/>
  <c r="CL132" i="10"/>
  <c r="CK132" i="10"/>
  <c r="CJ132" i="10"/>
  <c r="CI132" i="10"/>
  <c r="CF132" i="10"/>
  <c r="CE132" i="10"/>
  <c r="CD132" i="10"/>
  <c r="CC132" i="10"/>
  <c r="BZ132" i="10"/>
  <c r="BY132" i="10"/>
  <c r="BX132" i="10"/>
  <c r="BW132" i="10"/>
  <c r="BT132" i="10"/>
  <c r="BS132" i="10"/>
  <c r="BR132" i="10"/>
  <c r="BQ132" i="10"/>
  <c r="BN132" i="10"/>
  <c r="BM132" i="10"/>
  <c r="BL132" i="10"/>
  <c r="BK132" i="10"/>
  <c r="BH132" i="10"/>
  <c r="BG132" i="10"/>
  <c r="BF132" i="10"/>
  <c r="BE132" i="10"/>
  <c r="BB132" i="10"/>
  <c r="BA132" i="10"/>
  <c r="AZ132" i="10"/>
  <c r="AY132" i="10"/>
  <c r="AV132" i="10"/>
  <c r="AU132" i="10"/>
  <c r="AT132" i="10"/>
  <c r="AS132" i="10"/>
  <c r="AP132" i="10"/>
  <c r="AO132" i="10"/>
  <c r="AN132" i="10"/>
  <c r="AM132" i="10"/>
  <c r="AJ132" i="10"/>
  <c r="AI132" i="10"/>
  <c r="AH132" i="10"/>
  <c r="AG132" i="10"/>
  <c r="AD132" i="10"/>
  <c r="AC132" i="10"/>
  <c r="AB132" i="10"/>
  <c r="AA132" i="10"/>
  <c r="X132" i="10"/>
  <c r="W132" i="10"/>
  <c r="V132" i="10"/>
  <c r="U132" i="10"/>
  <c r="R132" i="10"/>
  <c r="Q132" i="10"/>
  <c r="P132" i="10"/>
  <c r="O132" i="10"/>
  <c r="K132" i="10"/>
  <c r="J132" i="10"/>
  <c r="I132" i="10"/>
  <c r="H132" i="10"/>
  <c r="F132" i="10"/>
  <c r="E132" i="10"/>
  <c r="D132" i="10"/>
  <c r="C132" i="10"/>
  <c r="GP131" i="10"/>
  <c r="GO131" i="10"/>
  <c r="GN131" i="10"/>
  <c r="GM131" i="10"/>
  <c r="GJ131" i="10"/>
  <c r="GI131" i="10"/>
  <c r="GH131" i="10"/>
  <c r="GG131" i="10"/>
  <c r="GD131" i="10"/>
  <c r="GC131" i="10"/>
  <c r="GB131" i="10"/>
  <c r="GA131" i="10"/>
  <c r="FX131" i="10"/>
  <c r="FW131" i="10"/>
  <c r="FV131" i="10"/>
  <c r="FU131" i="10"/>
  <c r="FR131" i="10"/>
  <c r="FQ131" i="10"/>
  <c r="FP131" i="10"/>
  <c r="FO131" i="10"/>
  <c r="FL131" i="10"/>
  <c r="FK131" i="10"/>
  <c r="FJ131" i="10"/>
  <c r="FI131" i="10"/>
  <c r="FF131" i="10"/>
  <c r="FE131" i="10"/>
  <c r="FD131" i="10"/>
  <c r="FC131" i="10"/>
  <c r="EZ131" i="10"/>
  <c r="EY131" i="10"/>
  <c r="EX131" i="10"/>
  <c r="EW131" i="10"/>
  <c r="ET131" i="10"/>
  <c r="ES131" i="10"/>
  <c r="ER131" i="10"/>
  <c r="EQ131" i="10"/>
  <c r="EN131" i="10"/>
  <c r="EM131" i="10"/>
  <c r="EL131" i="10"/>
  <c r="EK131" i="10"/>
  <c r="EH131" i="10"/>
  <c r="EG131" i="10"/>
  <c r="EF131" i="10"/>
  <c r="EE131" i="10"/>
  <c r="EB131" i="10"/>
  <c r="EA131" i="10"/>
  <c r="DZ131" i="10"/>
  <c r="DY131" i="10"/>
  <c r="DV131" i="10"/>
  <c r="DU131" i="10"/>
  <c r="DT131" i="10"/>
  <c r="DS131" i="10"/>
  <c r="DP131" i="10"/>
  <c r="DO131" i="10"/>
  <c r="DN131" i="10"/>
  <c r="DM131" i="10"/>
  <c r="DJ131" i="10"/>
  <c r="DI131" i="10"/>
  <c r="DH131" i="10"/>
  <c r="DG131" i="10"/>
  <c r="DD131" i="10"/>
  <c r="DC131" i="10"/>
  <c r="DB131" i="10"/>
  <c r="DA131" i="10"/>
  <c r="CX131" i="10"/>
  <c r="CW131" i="10"/>
  <c r="CV131" i="10"/>
  <c r="CU131" i="10"/>
  <c r="CR131" i="10"/>
  <c r="CQ131" i="10"/>
  <c r="CP131" i="10"/>
  <c r="CO131" i="10"/>
  <c r="CL131" i="10"/>
  <c r="CK131" i="10"/>
  <c r="CJ131" i="10"/>
  <c r="CI131" i="10"/>
  <c r="CF131" i="10"/>
  <c r="CE131" i="10"/>
  <c r="CD131" i="10"/>
  <c r="CC131" i="10"/>
  <c r="BZ131" i="10"/>
  <c r="BY131" i="10"/>
  <c r="BX131" i="10"/>
  <c r="BW131" i="10"/>
  <c r="BT131" i="10"/>
  <c r="BS131" i="10"/>
  <c r="BR131" i="10"/>
  <c r="BQ131" i="10"/>
  <c r="BN131" i="10"/>
  <c r="BM131" i="10"/>
  <c r="BL131" i="10"/>
  <c r="BK131" i="10"/>
  <c r="BH131" i="10"/>
  <c r="BG131" i="10"/>
  <c r="BF131" i="10"/>
  <c r="BE131" i="10"/>
  <c r="BB131" i="10"/>
  <c r="BA131" i="10"/>
  <c r="AZ131" i="10"/>
  <c r="AY131" i="10"/>
  <c r="AV131" i="10"/>
  <c r="AU131" i="10"/>
  <c r="AT131" i="10"/>
  <c r="AS131" i="10"/>
  <c r="AP131" i="10"/>
  <c r="AO131" i="10"/>
  <c r="AN131" i="10"/>
  <c r="AM131" i="10"/>
  <c r="AJ131" i="10"/>
  <c r="AI131" i="10"/>
  <c r="AH131" i="10"/>
  <c r="AG131" i="10"/>
  <c r="AD131" i="10"/>
  <c r="AC131" i="10"/>
  <c r="AB131" i="10"/>
  <c r="AA131" i="10"/>
  <c r="X131" i="10"/>
  <c r="W131" i="10"/>
  <c r="V131" i="10"/>
  <c r="U131" i="10"/>
  <c r="R131" i="10"/>
  <c r="Q131" i="10"/>
  <c r="P131" i="10"/>
  <c r="O131" i="10"/>
  <c r="K131" i="10"/>
  <c r="J131" i="10"/>
  <c r="I131" i="10"/>
  <c r="H131" i="10"/>
  <c r="F131" i="10"/>
  <c r="E131" i="10"/>
  <c r="D131" i="10"/>
  <c r="C131" i="10"/>
  <c r="GP130" i="10"/>
  <c r="GO130" i="10"/>
  <c r="GN130" i="10"/>
  <c r="GM130" i="10"/>
  <c r="GJ130" i="10"/>
  <c r="GI130" i="10"/>
  <c r="GH130" i="10"/>
  <c r="GG130" i="10"/>
  <c r="GD130" i="10"/>
  <c r="GC130" i="10"/>
  <c r="GB130" i="10"/>
  <c r="GA130" i="10"/>
  <c r="FX130" i="10"/>
  <c r="FW130" i="10"/>
  <c r="FV130" i="10"/>
  <c r="FU130" i="10"/>
  <c r="FR130" i="10"/>
  <c r="FQ130" i="10"/>
  <c r="FP130" i="10"/>
  <c r="FO130" i="10"/>
  <c r="FL130" i="10"/>
  <c r="FK130" i="10"/>
  <c r="FJ130" i="10"/>
  <c r="FI130" i="10"/>
  <c r="FF130" i="10"/>
  <c r="FE130" i="10"/>
  <c r="FD130" i="10"/>
  <c r="FC130" i="10"/>
  <c r="EZ130" i="10"/>
  <c r="EY130" i="10"/>
  <c r="EX130" i="10"/>
  <c r="EW130" i="10"/>
  <c r="ET130" i="10"/>
  <c r="ES130" i="10"/>
  <c r="ER130" i="10"/>
  <c r="EQ130" i="10"/>
  <c r="EN130" i="10"/>
  <c r="EM130" i="10"/>
  <c r="EL130" i="10"/>
  <c r="EK130" i="10"/>
  <c r="EH130" i="10"/>
  <c r="EG130" i="10"/>
  <c r="EF130" i="10"/>
  <c r="EE130" i="10"/>
  <c r="EB130" i="10"/>
  <c r="EA130" i="10"/>
  <c r="DZ130" i="10"/>
  <c r="DY130" i="10"/>
  <c r="DV130" i="10"/>
  <c r="DU130" i="10"/>
  <c r="DT130" i="10"/>
  <c r="DS130" i="10"/>
  <c r="DP130" i="10"/>
  <c r="DO130" i="10"/>
  <c r="DN130" i="10"/>
  <c r="DM130" i="10"/>
  <c r="DJ130" i="10"/>
  <c r="DI130" i="10"/>
  <c r="DH130" i="10"/>
  <c r="DG130" i="10"/>
  <c r="DD130" i="10"/>
  <c r="DC130" i="10"/>
  <c r="DB130" i="10"/>
  <c r="DA130" i="10"/>
  <c r="CX130" i="10"/>
  <c r="CW130" i="10"/>
  <c r="CV130" i="10"/>
  <c r="CU130" i="10"/>
  <c r="CR130" i="10"/>
  <c r="CQ130" i="10"/>
  <c r="CP130" i="10"/>
  <c r="CO130" i="10"/>
  <c r="CL130" i="10"/>
  <c r="CK130" i="10"/>
  <c r="CJ130" i="10"/>
  <c r="CI130" i="10"/>
  <c r="CF130" i="10"/>
  <c r="CE130" i="10"/>
  <c r="CD130" i="10"/>
  <c r="CC130" i="10"/>
  <c r="BZ130" i="10"/>
  <c r="BY130" i="10"/>
  <c r="BX130" i="10"/>
  <c r="BW130" i="10"/>
  <c r="BT130" i="10"/>
  <c r="BS130" i="10"/>
  <c r="BR130" i="10"/>
  <c r="BQ130" i="10"/>
  <c r="BN130" i="10"/>
  <c r="BM130" i="10"/>
  <c r="BL130" i="10"/>
  <c r="BK130" i="10"/>
  <c r="BH130" i="10"/>
  <c r="BG130" i="10"/>
  <c r="BF130" i="10"/>
  <c r="BE130" i="10"/>
  <c r="BB130" i="10"/>
  <c r="BA130" i="10"/>
  <c r="AZ130" i="10"/>
  <c r="AY130" i="10"/>
  <c r="AV130" i="10"/>
  <c r="AU130" i="10"/>
  <c r="AT130" i="10"/>
  <c r="AS130" i="10"/>
  <c r="AP130" i="10"/>
  <c r="AO130" i="10"/>
  <c r="AN130" i="10"/>
  <c r="AM130" i="10"/>
  <c r="AJ130" i="10"/>
  <c r="AI130" i="10"/>
  <c r="AH130" i="10"/>
  <c r="AG130" i="10"/>
  <c r="AD130" i="10"/>
  <c r="AC130" i="10"/>
  <c r="AB130" i="10"/>
  <c r="AA130" i="10"/>
  <c r="X130" i="10"/>
  <c r="W130" i="10"/>
  <c r="V130" i="10"/>
  <c r="U130" i="10"/>
  <c r="R130" i="10"/>
  <c r="Q130" i="10"/>
  <c r="P130" i="10"/>
  <c r="O130" i="10"/>
  <c r="K130" i="10"/>
  <c r="J130" i="10"/>
  <c r="I130" i="10"/>
  <c r="H130" i="10"/>
  <c r="F130" i="10"/>
  <c r="E130" i="10"/>
  <c r="D130" i="10"/>
  <c r="C130" i="10"/>
  <c r="GP129" i="10"/>
  <c r="GO129" i="10"/>
  <c r="GN129" i="10"/>
  <c r="GM129" i="10"/>
  <c r="GJ129" i="10"/>
  <c r="GI129" i="10"/>
  <c r="GH129" i="10"/>
  <c r="GG129" i="10"/>
  <c r="GD129" i="10"/>
  <c r="GC129" i="10"/>
  <c r="GB129" i="10"/>
  <c r="GA129" i="10"/>
  <c r="FX129" i="10"/>
  <c r="FW129" i="10"/>
  <c r="FV129" i="10"/>
  <c r="FU129" i="10"/>
  <c r="FR129" i="10"/>
  <c r="FQ129" i="10"/>
  <c r="FP129" i="10"/>
  <c r="FO129" i="10"/>
  <c r="FL129" i="10"/>
  <c r="FK129" i="10"/>
  <c r="FJ129" i="10"/>
  <c r="FI129" i="10"/>
  <c r="FF129" i="10"/>
  <c r="FE129" i="10"/>
  <c r="FD129" i="10"/>
  <c r="FC129" i="10"/>
  <c r="EZ129" i="10"/>
  <c r="EY129" i="10"/>
  <c r="EX129" i="10"/>
  <c r="EW129" i="10"/>
  <c r="ET129" i="10"/>
  <c r="ES129" i="10"/>
  <c r="ER129" i="10"/>
  <c r="EQ129" i="10"/>
  <c r="EN129" i="10"/>
  <c r="EM129" i="10"/>
  <c r="EL129" i="10"/>
  <c r="EK129" i="10"/>
  <c r="EH129" i="10"/>
  <c r="EG129" i="10"/>
  <c r="EF129" i="10"/>
  <c r="EE129" i="10"/>
  <c r="EB129" i="10"/>
  <c r="EA129" i="10"/>
  <c r="DZ129" i="10"/>
  <c r="DY129" i="10"/>
  <c r="DV129" i="10"/>
  <c r="DU129" i="10"/>
  <c r="DT129" i="10"/>
  <c r="DS129" i="10"/>
  <c r="DP129" i="10"/>
  <c r="DO129" i="10"/>
  <c r="DN129" i="10"/>
  <c r="DM129" i="10"/>
  <c r="DJ129" i="10"/>
  <c r="DI129" i="10"/>
  <c r="DH129" i="10"/>
  <c r="DG129" i="10"/>
  <c r="DD129" i="10"/>
  <c r="DC129" i="10"/>
  <c r="DB129" i="10"/>
  <c r="DA129" i="10"/>
  <c r="CX129" i="10"/>
  <c r="CW129" i="10"/>
  <c r="CV129" i="10"/>
  <c r="CU129" i="10"/>
  <c r="CR129" i="10"/>
  <c r="CQ129" i="10"/>
  <c r="CP129" i="10"/>
  <c r="CO129" i="10"/>
  <c r="CL129" i="10"/>
  <c r="CK129" i="10"/>
  <c r="CJ129" i="10"/>
  <c r="CI129" i="10"/>
  <c r="CF129" i="10"/>
  <c r="CE129" i="10"/>
  <c r="CD129" i="10"/>
  <c r="CC129" i="10"/>
  <c r="BZ129" i="10"/>
  <c r="BY129" i="10"/>
  <c r="BX129" i="10"/>
  <c r="BW129" i="10"/>
  <c r="BT129" i="10"/>
  <c r="BS129" i="10"/>
  <c r="BR129" i="10"/>
  <c r="BQ129" i="10"/>
  <c r="BN129" i="10"/>
  <c r="BM129" i="10"/>
  <c r="BL129" i="10"/>
  <c r="BK129" i="10"/>
  <c r="BH129" i="10"/>
  <c r="BG129" i="10"/>
  <c r="BF129" i="10"/>
  <c r="BE129" i="10"/>
  <c r="BB129" i="10"/>
  <c r="BA129" i="10"/>
  <c r="AZ129" i="10"/>
  <c r="AY129" i="10"/>
  <c r="AV129" i="10"/>
  <c r="AU129" i="10"/>
  <c r="AT129" i="10"/>
  <c r="AS129" i="10"/>
  <c r="AP129" i="10"/>
  <c r="AO129" i="10"/>
  <c r="AN129" i="10"/>
  <c r="AM129" i="10"/>
  <c r="AJ129" i="10"/>
  <c r="AI129" i="10"/>
  <c r="AH129" i="10"/>
  <c r="AG129" i="10"/>
  <c r="AD129" i="10"/>
  <c r="AC129" i="10"/>
  <c r="AB129" i="10"/>
  <c r="AA129" i="10"/>
  <c r="X129" i="10"/>
  <c r="W129" i="10"/>
  <c r="V129" i="10"/>
  <c r="U129" i="10"/>
  <c r="R129" i="10"/>
  <c r="Q129" i="10"/>
  <c r="P129" i="10"/>
  <c r="O129" i="10"/>
  <c r="K129" i="10"/>
  <c r="J129" i="10"/>
  <c r="I129" i="10"/>
  <c r="H129" i="10"/>
  <c r="F129" i="10"/>
  <c r="E129" i="10"/>
  <c r="D129" i="10"/>
  <c r="C129" i="10"/>
  <c r="GP128" i="10"/>
  <c r="GO128" i="10"/>
  <c r="GN128" i="10"/>
  <c r="GM128" i="10"/>
  <c r="GJ128" i="10"/>
  <c r="GI128" i="10"/>
  <c r="GH128" i="10"/>
  <c r="GG128" i="10"/>
  <c r="GD128" i="10"/>
  <c r="GC128" i="10"/>
  <c r="GB128" i="10"/>
  <c r="GA128" i="10"/>
  <c r="FX128" i="10"/>
  <c r="FW128" i="10"/>
  <c r="FV128" i="10"/>
  <c r="FU128" i="10"/>
  <c r="FR128" i="10"/>
  <c r="FQ128" i="10"/>
  <c r="FP128" i="10"/>
  <c r="FO128" i="10"/>
  <c r="FL128" i="10"/>
  <c r="FK128" i="10"/>
  <c r="FJ128" i="10"/>
  <c r="FI128" i="10"/>
  <c r="FF128" i="10"/>
  <c r="FE128" i="10"/>
  <c r="FD128" i="10"/>
  <c r="FC128" i="10"/>
  <c r="EZ128" i="10"/>
  <c r="EY128" i="10"/>
  <c r="EX128" i="10"/>
  <c r="EW128" i="10"/>
  <c r="ET128" i="10"/>
  <c r="ES128" i="10"/>
  <c r="ER128" i="10"/>
  <c r="EQ128" i="10"/>
  <c r="EN128" i="10"/>
  <c r="EM128" i="10"/>
  <c r="EL128" i="10"/>
  <c r="EK128" i="10"/>
  <c r="EH128" i="10"/>
  <c r="EG128" i="10"/>
  <c r="EF128" i="10"/>
  <c r="EE128" i="10"/>
  <c r="EB128" i="10"/>
  <c r="EA128" i="10"/>
  <c r="DZ128" i="10"/>
  <c r="DY128" i="10"/>
  <c r="DV128" i="10"/>
  <c r="DU128" i="10"/>
  <c r="DT128" i="10"/>
  <c r="DS128" i="10"/>
  <c r="DP128" i="10"/>
  <c r="DO128" i="10"/>
  <c r="DN128" i="10"/>
  <c r="DM128" i="10"/>
  <c r="DJ128" i="10"/>
  <c r="DI128" i="10"/>
  <c r="DH128" i="10"/>
  <c r="DG128" i="10"/>
  <c r="DD128" i="10"/>
  <c r="DC128" i="10"/>
  <c r="DB128" i="10"/>
  <c r="DA128" i="10"/>
  <c r="CX128" i="10"/>
  <c r="CW128" i="10"/>
  <c r="CV128" i="10"/>
  <c r="CU128" i="10"/>
  <c r="CR128" i="10"/>
  <c r="CQ128" i="10"/>
  <c r="CP128" i="10"/>
  <c r="CO128" i="10"/>
  <c r="CL128" i="10"/>
  <c r="CK128" i="10"/>
  <c r="CJ128" i="10"/>
  <c r="CI128" i="10"/>
  <c r="CF128" i="10"/>
  <c r="CE128" i="10"/>
  <c r="CD128" i="10"/>
  <c r="CC128" i="10"/>
  <c r="BZ128" i="10"/>
  <c r="BY128" i="10"/>
  <c r="BX128" i="10"/>
  <c r="BW128" i="10"/>
  <c r="BT128" i="10"/>
  <c r="BS128" i="10"/>
  <c r="BR128" i="10"/>
  <c r="BQ128" i="10"/>
  <c r="BN128" i="10"/>
  <c r="BM128" i="10"/>
  <c r="BL128" i="10"/>
  <c r="BK128" i="10"/>
  <c r="BH128" i="10"/>
  <c r="BG128" i="10"/>
  <c r="BF128" i="10"/>
  <c r="BE128" i="10"/>
  <c r="BB128" i="10"/>
  <c r="BA128" i="10"/>
  <c r="AZ128" i="10"/>
  <c r="AY128" i="10"/>
  <c r="AV128" i="10"/>
  <c r="AU128" i="10"/>
  <c r="AT128" i="10"/>
  <c r="AS128" i="10"/>
  <c r="AP128" i="10"/>
  <c r="AO128" i="10"/>
  <c r="AN128" i="10"/>
  <c r="AM128" i="10"/>
  <c r="AJ128" i="10"/>
  <c r="AI128" i="10"/>
  <c r="AH128" i="10"/>
  <c r="AG128" i="10"/>
  <c r="AD128" i="10"/>
  <c r="AC128" i="10"/>
  <c r="AB128" i="10"/>
  <c r="AA128" i="10"/>
  <c r="X128" i="10"/>
  <c r="W128" i="10"/>
  <c r="V128" i="10"/>
  <c r="U128" i="10"/>
  <c r="R128" i="10"/>
  <c r="Q128" i="10"/>
  <c r="P128" i="10"/>
  <c r="O128" i="10"/>
  <c r="K128" i="10"/>
  <c r="J128" i="10"/>
  <c r="I128" i="10"/>
  <c r="H128" i="10"/>
  <c r="F128" i="10"/>
  <c r="E128" i="10"/>
  <c r="D128" i="10"/>
  <c r="C128" i="10"/>
  <c r="GP127" i="10"/>
  <c r="GO127" i="10"/>
  <c r="GN127" i="10"/>
  <c r="GM127" i="10"/>
  <c r="GJ127" i="10"/>
  <c r="GI127" i="10"/>
  <c r="GH127" i="10"/>
  <c r="GG127" i="10"/>
  <c r="GD127" i="10"/>
  <c r="GC127" i="10"/>
  <c r="GB127" i="10"/>
  <c r="GA127" i="10"/>
  <c r="FX127" i="10"/>
  <c r="FW127" i="10"/>
  <c r="FV127" i="10"/>
  <c r="FU127" i="10"/>
  <c r="FR127" i="10"/>
  <c r="FQ127" i="10"/>
  <c r="FP127" i="10"/>
  <c r="FO127" i="10"/>
  <c r="FL127" i="10"/>
  <c r="FK127" i="10"/>
  <c r="FJ127" i="10"/>
  <c r="FI127" i="10"/>
  <c r="FF127" i="10"/>
  <c r="FE127" i="10"/>
  <c r="FD127" i="10"/>
  <c r="FC127" i="10"/>
  <c r="EZ127" i="10"/>
  <c r="EY127" i="10"/>
  <c r="EX127" i="10"/>
  <c r="EW127" i="10"/>
  <c r="ET127" i="10"/>
  <c r="ES127" i="10"/>
  <c r="ER127" i="10"/>
  <c r="EQ127" i="10"/>
  <c r="EN127" i="10"/>
  <c r="EM127" i="10"/>
  <c r="EL127" i="10"/>
  <c r="EK127" i="10"/>
  <c r="EH127" i="10"/>
  <c r="EG127" i="10"/>
  <c r="EF127" i="10"/>
  <c r="EE127" i="10"/>
  <c r="EB127" i="10"/>
  <c r="EA127" i="10"/>
  <c r="DZ127" i="10"/>
  <c r="DY127" i="10"/>
  <c r="DV127" i="10"/>
  <c r="DU127" i="10"/>
  <c r="DT127" i="10"/>
  <c r="DS127" i="10"/>
  <c r="DP127" i="10"/>
  <c r="DO127" i="10"/>
  <c r="DN127" i="10"/>
  <c r="DM127" i="10"/>
  <c r="DJ127" i="10"/>
  <c r="DI127" i="10"/>
  <c r="DH127" i="10"/>
  <c r="DG127" i="10"/>
  <c r="DD127" i="10"/>
  <c r="DC127" i="10"/>
  <c r="DB127" i="10"/>
  <c r="DA127" i="10"/>
  <c r="CX127" i="10"/>
  <c r="CW127" i="10"/>
  <c r="CV127" i="10"/>
  <c r="CU127" i="10"/>
  <c r="CR127" i="10"/>
  <c r="CQ127" i="10"/>
  <c r="CP127" i="10"/>
  <c r="CO127" i="10"/>
  <c r="CL127" i="10"/>
  <c r="CK127" i="10"/>
  <c r="CJ127" i="10"/>
  <c r="CI127" i="10"/>
  <c r="CF127" i="10"/>
  <c r="CE127" i="10"/>
  <c r="CD127" i="10"/>
  <c r="CC127" i="10"/>
  <c r="BZ127" i="10"/>
  <c r="BY127" i="10"/>
  <c r="BX127" i="10"/>
  <c r="BW127" i="10"/>
  <c r="BT127" i="10"/>
  <c r="BS127" i="10"/>
  <c r="BR127" i="10"/>
  <c r="BQ127" i="10"/>
  <c r="BN127" i="10"/>
  <c r="BM127" i="10"/>
  <c r="BL127" i="10"/>
  <c r="BK127" i="10"/>
  <c r="BH127" i="10"/>
  <c r="BG127" i="10"/>
  <c r="BF127" i="10"/>
  <c r="BE127" i="10"/>
  <c r="BB127" i="10"/>
  <c r="BA127" i="10"/>
  <c r="AZ127" i="10"/>
  <c r="AY127" i="10"/>
  <c r="AV127" i="10"/>
  <c r="AU127" i="10"/>
  <c r="AT127" i="10"/>
  <c r="AS127" i="10"/>
  <c r="AP127" i="10"/>
  <c r="AO127" i="10"/>
  <c r="AN127" i="10"/>
  <c r="AM127" i="10"/>
  <c r="AJ127" i="10"/>
  <c r="AI127" i="10"/>
  <c r="AH127" i="10"/>
  <c r="AG127" i="10"/>
  <c r="AD127" i="10"/>
  <c r="AC127" i="10"/>
  <c r="AB127" i="10"/>
  <c r="AA127" i="10"/>
  <c r="X127" i="10"/>
  <c r="W127" i="10"/>
  <c r="V127" i="10"/>
  <c r="U127" i="10"/>
  <c r="R127" i="10"/>
  <c r="Q127" i="10"/>
  <c r="P127" i="10"/>
  <c r="O127" i="10"/>
  <c r="K127" i="10"/>
  <c r="J127" i="10"/>
  <c r="I127" i="10"/>
  <c r="H127" i="10"/>
  <c r="F127" i="10"/>
  <c r="E127" i="10"/>
  <c r="D127" i="10"/>
  <c r="C127" i="10"/>
  <c r="GP126" i="10"/>
  <c r="GO126" i="10"/>
  <c r="GN126" i="10"/>
  <c r="GM126" i="10"/>
  <c r="GJ126" i="10"/>
  <c r="GI126" i="10"/>
  <c r="GH126" i="10"/>
  <c r="GG126" i="10"/>
  <c r="GD126" i="10"/>
  <c r="GC126" i="10"/>
  <c r="GB126" i="10"/>
  <c r="GA126" i="10"/>
  <c r="FX126" i="10"/>
  <c r="FW126" i="10"/>
  <c r="FV126" i="10"/>
  <c r="FU126" i="10"/>
  <c r="FR126" i="10"/>
  <c r="FQ126" i="10"/>
  <c r="FP126" i="10"/>
  <c r="FO126" i="10"/>
  <c r="FL126" i="10"/>
  <c r="FK126" i="10"/>
  <c r="FJ126" i="10"/>
  <c r="FI126" i="10"/>
  <c r="FF126" i="10"/>
  <c r="FE126" i="10"/>
  <c r="FD126" i="10"/>
  <c r="FC126" i="10"/>
  <c r="EZ126" i="10"/>
  <c r="EY126" i="10"/>
  <c r="EX126" i="10"/>
  <c r="EW126" i="10"/>
  <c r="ET126" i="10"/>
  <c r="ES126" i="10"/>
  <c r="ER126" i="10"/>
  <c r="EQ126" i="10"/>
  <c r="EN126" i="10"/>
  <c r="EM126" i="10"/>
  <c r="EL126" i="10"/>
  <c r="EK126" i="10"/>
  <c r="EH126" i="10"/>
  <c r="EG126" i="10"/>
  <c r="EF126" i="10"/>
  <c r="EE126" i="10"/>
  <c r="EB126" i="10"/>
  <c r="EA126" i="10"/>
  <c r="DZ126" i="10"/>
  <c r="DY126" i="10"/>
  <c r="DV126" i="10"/>
  <c r="DU126" i="10"/>
  <c r="DT126" i="10"/>
  <c r="DS126" i="10"/>
  <c r="DP126" i="10"/>
  <c r="DO126" i="10"/>
  <c r="DN126" i="10"/>
  <c r="DM126" i="10"/>
  <c r="DJ126" i="10"/>
  <c r="DI126" i="10"/>
  <c r="DH126" i="10"/>
  <c r="DG126" i="10"/>
  <c r="DD126" i="10"/>
  <c r="DC126" i="10"/>
  <c r="DB126" i="10"/>
  <c r="DA126" i="10"/>
  <c r="CX126" i="10"/>
  <c r="CW126" i="10"/>
  <c r="CV126" i="10"/>
  <c r="CU126" i="10"/>
  <c r="CR126" i="10"/>
  <c r="CQ126" i="10"/>
  <c r="CP126" i="10"/>
  <c r="CO126" i="10"/>
  <c r="CL126" i="10"/>
  <c r="CK126" i="10"/>
  <c r="CJ126" i="10"/>
  <c r="CI126" i="10"/>
  <c r="CF126" i="10"/>
  <c r="CE126" i="10"/>
  <c r="CD126" i="10"/>
  <c r="CC126" i="10"/>
  <c r="BZ126" i="10"/>
  <c r="BY126" i="10"/>
  <c r="BX126" i="10"/>
  <c r="BW126" i="10"/>
  <c r="BT126" i="10"/>
  <c r="BS126" i="10"/>
  <c r="BR126" i="10"/>
  <c r="BQ126" i="10"/>
  <c r="BN126" i="10"/>
  <c r="BM126" i="10"/>
  <c r="BL126" i="10"/>
  <c r="BK126" i="10"/>
  <c r="BH126" i="10"/>
  <c r="BG126" i="10"/>
  <c r="BF126" i="10"/>
  <c r="BE126" i="10"/>
  <c r="BB126" i="10"/>
  <c r="BA126" i="10"/>
  <c r="AZ126" i="10"/>
  <c r="AY126" i="10"/>
  <c r="AV126" i="10"/>
  <c r="AU126" i="10"/>
  <c r="AT126" i="10"/>
  <c r="AS126" i="10"/>
  <c r="AP126" i="10"/>
  <c r="AO126" i="10"/>
  <c r="AN126" i="10"/>
  <c r="AM126" i="10"/>
  <c r="AJ126" i="10"/>
  <c r="AI126" i="10"/>
  <c r="AH126" i="10"/>
  <c r="AG126" i="10"/>
  <c r="AD126" i="10"/>
  <c r="AC126" i="10"/>
  <c r="AB126" i="10"/>
  <c r="AA126" i="10"/>
  <c r="X126" i="10"/>
  <c r="W126" i="10"/>
  <c r="V126" i="10"/>
  <c r="U126" i="10"/>
  <c r="R126" i="10"/>
  <c r="Q126" i="10"/>
  <c r="P126" i="10"/>
  <c r="O126" i="10"/>
  <c r="K126" i="10"/>
  <c r="J126" i="10"/>
  <c r="I126" i="10"/>
  <c r="H126" i="10"/>
  <c r="F126" i="10"/>
  <c r="E126" i="10"/>
  <c r="D126" i="10"/>
  <c r="C126" i="10"/>
  <c r="GP125" i="10"/>
  <c r="GO125" i="10"/>
  <c r="GN125" i="10"/>
  <c r="GM125" i="10"/>
  <c r="GJ125" i="10"/>
  <c r="GI125" i="10"/>
  <c r="GH125" i="10"/>
  <c r="GG125" i="10"/>
  <c r="GD125" i="10"/>
  <c r="GC125" i="10"/>
  <c r="GB125" i="10"/>
  <c r="GA125" i="10"/>
  <c r="FX125" i="10"/>
  <c r="FW125" i="10"/>
  <c r="FV125" i="10"/>
  <c r="FU125" i="10"/>
  <c r="FR125" i="10"/>
  <c r="FQ125" i="10"/>
  <c r="FP125" i="10"/>
  <c r="FO125" i="10"/>
  <c r="FL125" i="10"/>
  <c r="FK125" i="10"/>
  <c r="FJ125" i="10"/>
  <c r="FI125" i="10"/>
  <c r="FF125" i="10"/>
  <c r="FE125" i="10"/>
  <c r="FD125" i="10"/>
  <c r="FC125" i="10"/>
  <c r="EZ125" i="10"/>
  <c r="EY125" i="10"/>
  <c r="EX125" i="10"/>
  <c r="EW125" i="10"/>
  <c r="ET125" i="10"/>
  <c r="ES125" i="10"/>
  <c r="ER125" i="10"/>
  <c r="EQ125" i="10"/>
  <c r="EN125" i="10"/>
  <c r="EM125" i="10"/>
  <c r="EL125" i="10"/>
  <c r="EK125" i="10"/>
  <c r="EH125" i="10"/>
  <c r="EG125" i="10"/>
  <c r="EF125" i="10"/>
  <c r="EE125" i="10"/>
  <c r="EB125" i="10"/>
  <c r="EA125" i="10"/>
  <c r="DZ125" i="10"/>
  <c r="DY125" i="10"/>
  <c r="DV125" i="10"/>
  <c r="DU125" i="10"/>
  <c r="DT125" i="10"/>
  <c r="DS125" i="10"/>
  <c r="DP125" i="10"/>
  <c r="DO125" i="10"/>
  <c r="DN125" i="10"/>
  <c r="DM125" i="10"/>
  <c r="DJ125" i="10"/>
  <c r="DI125" i="10"/>
  <c r="DH125" i="10"/>
  <c r="DG125" i="10"/>
  <c r="DD125" i="10"/>
  <c r="DC125" i="10"/>
  <c r="DB125" i="10"/>
  <c r="DA125" i="10"/>
  <c r="CX125" i="10"/>
  <c r="CW125" i="10"/>
  <c r="CV125" i="10"/>
  <c r="CU125" i="10"/>
  <c r="CR125" i="10"/>
  <c r="CQ125" i="10"/>
  <c r="CP125" i="10"/>
  <c r="CO125" i="10"/>
  <c r="CL125" i="10"/>
  <c r="CK125" i="10"/>
  <c r="CJ125" i="10"/>
  <c r="CI125" i="10"/>
  <c r="CF125" i="10"/>
  <c r="CE125" i="10"/>
  <c r="CD125" i="10"/>
  <c r="CC125" i="10"/>
  <c r="BZ125" i="10"/>
  <c r="BY125" i="10"/>
  <c r="BX125" i="10"/>
  <c r="BW125" i="10"/>
  <c r="BT125" i="10"/>
  <c r="BS125" i="10"/>
  <c r="BR125" i="10"/>
  <c r="BQ125" i="10"/>
  <c r="BN125" i="10"/>
  <c r="BM125" i="10"/>
  <c r="BL125" i="10"/>
  <c r="BK125" i="10"/>
  <c r="BH125" i="10"/>
  <c r="BG125" i="10"/>
  <c r="BF125" i="10"/>
  <c r="BE125" i="10"/>
  <c r="BB125" i="10"/>
  <c r="BA125" i="10"/>
  <c r="AZ125" i="10"/>
  <c r="AY125" i="10"/>
  <c r="AV125" i="10"/>
  <c r="AU125" i="10"/>
  <c r="AT125" i="10"/>
  <c r="AS125" i="10"/>
  <c r="AP125" i="10"/>
  <c r="AO125" i="10"/>
  <c r="AN125" i="10"/>
  <c r="AM125" i="10"/>
  <c r="AJ125" i="10"/>
  <c r="AI125" i="10"/>
  <c r="AH125" i="10"/>
  <c r="AG125" i="10"/>
  <c r="AD125" i="10"/>
  <c r="AC125" i="10"/>
  <c r="AB125" i="10"/>
  <c r="AA125" i="10"/>
  <c r="X125" i="10"/>
  <c r="W125" i="10"/>
  <c r="V125" i="10"/>
  <c r="U125" i="10"/>
  <c r="R125" i="10"/>
  <c r="Q125" i="10"/>
  <c r="P125" i="10"/>
  <c r="O125" i="10"/>
  <c r="K125" i="10"/>
  <c r="J125" i="10"/>
  <c r="I125" i="10"/>
  <c r="H125" i="10"/>
  <c r="F125" i="10"/>
  <c r="E125" i="10"/>
  <c r="D125" i="10"/>
  <c r="C125" i="10"/>
  <c r="GP124" i="10"/>
  <c r="GO124" i="10"/>
  <c r="GN124" i="10"/>
  <c r="GM124" i="10"/>
  <c r="GJ124" i="10"/>
  <c r="GI124" i="10"/>
  <c r="GH124" i="10"/>
  <c r="GG124" i="10"/>
  <c r="GD124" i="10"/>
  <c r="GC124" i="10"/>
  <c r="GB124" i="10"/>
  <c r="GA124" i="10"/>
  <c r="FX124" i="10"/>
  <c r="FW124" i="10"/>
  <c r="FV124" i="10"/>
  <c r="FU124" i="10"/>
  <c r="FR124" i="10"/>
  <c r="FQ124" i="10"/>
  <c r="FP124" i="10"/>
  <c r="FO124" i="10"/>
  <c r="FL124" i="10"/>
  <c r="FK124" i="10"/>
  <c r="FJ124" i="10"/>
  <c r="FI124" i="10"/>
  <c r="FF124" i="10"/>
  <c r="FE124" i="10"/>
  <c r="FD124" i="10"/>
  <c r="FC124" i="10"/>
  <c r="EZ124" i="10"/>
  <c r="EY124" i="10"/>
  <c r="EX124" i="10"/>
  <c r="EW124" i="10"/>
  <c r="ET124" i="10"/>
  <c r="ES124" i="10"/>
  <c r="ER124" i="10"/>
  <c r="EQ124" i="10"/>
  <c r="EN124" i="10"/>
  <c r="EM124" i="10"/>
  <c r="EL124" i="10"/>
  <c r="EK124" i="10"/>
  <c r="EH124" i="10"/>
  <c r="EG124" i="10"/>
  <c r="EF124" i="10"/>
  <c r="EE124" i="10"/>
  <c r="EB124" i="10"/>
  <c r="EA124" i="10"/>
  <c r="DZ124" i="10"/>
  <c r="DY124" i="10"/>
  <c r="DV124" i="10"/>
  <c r="DU124" i="10"/>
  <c r="DT124" i="10"/>
  <c r="DS124" i="10"/>
  <c r="DP124" i="10"/>
  <c r="DO124" i="10"/>
  <c r="DN124" i="10"/>
  <c r="DM124" i="10"/>
  <c r="DJ124" i="10"/>
  <c r="DI124" i="10"/>
  <c r="DH124" i="10"/>
  <c r="DG124" i="10"/>
  <c r="DD124" i="10"/>
  <c r="DC124" i="10"/>
  <c r="DB124" i="10"/>
  <c r="DA124" i="10"/>
  <c r="CX124" i="10"/>
  <c r="CW124" i="10"/>
  <c r="CV124" i="10"/>
  <c r="CU124" i="10"/>
  <c r="CR124" i="10"/>
  <c r="CQ124" i="10"/>
  <c r="CP124" i="10"/>
  <c r="CO124" i="10"/>
  <c r="CL124" i="10"/>
  <c r="CK124" i="10"/>
  <c r="CJ124" i="10"/>
  <c r="CI124" i="10"/>
  <c r="CF124" i="10"/>
  <c r="CE124" i="10"/>
  <c r="CD124" i="10"/>
  <c r="CC124" i="10"/>
  <c r="BZ124" i="10"/>
  <c r="BY124" i="10"/>
  <c r="BX124" i="10"/>
  <c r="BW124" i="10"/>
  <c r="BT124" i="10"/>
  <c r="BS124" i="10"/>
  <c r="BR124" i="10"/>
  <c r="BQ124" i="10"/>
  <c r="BN124" i="10"/>
  <c r="BM124" i="10"/>
  <c r="BL124" i="10"/>
  <c r="BK124" i="10"/>
  <c r="BH124" i="10"/>
  <c r="BG124" i="10"/>
  <c r="BF124" i="10"/>
  <c r="BE124" i="10"/>
  <c r="BB124" i="10"/>
  <c r="BA124" i="10"/>
  <c r="AZ124" i="10"/>
  <c r="AY124" i="10"/>
  <c r="AV124" i="10"/>
  <c r="AU124" i="10"/>
  <c r="AT124" i="10"/>
  <c r="AS124" i="10"/>
  <c r="AP124" i="10"/>
  <c r="AO124" i="10"/>
  <c r="AN124" i="10"/>
  <c r="AM124" i="10"/>
  <c r="AJ124" i="10"/>
  <c r="AI124" i="10"/>
  <c r="AH124" i="10"/>
  <c r="AG124" i="10"/>
  <c r="AD124" i="10"/>
  <c r="AC124" i="10"/>
  <c r="AB124" i="10"/>
  <c r="AA124" i="10"/>
  <c r="X124" i="10"/>
  <c r="W124" i="10"/>
  <c r="V124" i="10"/>
  <c r="U124" i="10"/>
  <c r="R124" i="10"/>
  <c r="Q124" i="10"/>
  <c r="P124" i="10"/>
  <c r="O124" i="10"/>
  <c r="K124" i="10"/>
  <c r="J124" i="10"/>
  <c r="I124" i="10"/>
  <c r="H124" i="10"/>
  <c r="F124" i="10"/>
  <c r="E124" i="10"/>
  <c r="D124" i="10"/>
  <c r="C124" i="10"/>
  <c r="GP123" i="10"/>
  <c r="GO123" i="10"/>
  <c r="GN123" i="10"/>
  <c r="GM123" i="10"/>
  <c r="GJ123" i="10"/>
  <c r="GI123" i="10"/>
  <c r="GH123" i="10"/>
  <c r="GG123" i="10"/>
  <c r="GD123" i="10"/>
  <c r="GC123" i="10"/>
  <c r="GB123" i="10"/>
  <c r="GA123" i="10"/>
  <c r="FX123" i="10"/>
  <c r="FW123" i="10"/>
  <c r="FV123" i="10"/>
  <c r="FU123" i="10"/>
  <c r="FR123" i="10"/>
  <c r="FQ123" i="10"/>
  <c r="FP123" i="10"/>
  <c r="FO123" i="10"/>
  <c r="FL123" i="10"/>
  <c r="FK123" i="10"/>
  <c r="FJ123" i="10"/>
  <c r="FI123" i="10"/>
  <c r="FF123" i="10"/>
  <c r="FE123" i="10"/>
  <c r="FD123" i="10"/>
  <c r="FC123" i="10"/>
  <c r="EZ123" i="10"/>
  <c r="EY123" i="10"/>
  <c r="EX123" i="10"/>
  <c r="EW123" i="10"/>
  <c r="ET123" i="10"/>
  <c r="ES123" i="10"/>
  <c r="ER123" i="10"/>
  <c r="EQ123" i="10"/>
  <c r="EN123" i="10"/>
  <c r="EM123" i="10"/>
  <c r="EL123" i="10"/>
  <c r="EK123" i="10"/>
  <c r="EH123" i="10"/>
  <c r="EG123" i="10"/>
  <c r="EF123" i="10"/>
  <c r="EE123" i="10"/>
  <c r="EB123" i="10"/>
  <c r="EA123" i="10"/>
  <c r="DZ123" i="10"/>
  <c r="DY123" i="10"/>
  <c r="DV123" i="10"/>
  <c r="DU123" i="10"/>
  <c r="DT123" i="10"/>
  <c r="DS123" i="10"/>
  <c r="DP123" i="10"/>
  <c r="DO123" i="10"/>
  <c r="DN123" i="10"/>
  <c r="DM123" i="10"/>
  <c r="DJ123" i="10"/>
  <c r="DI123" i="10"/>
  <c r="DH123" i="10"/>
  <c r="DG123" i="10"/>
  <c r="DD123" i="10"/>
  <c r="DC123" i="10"/>
  <c r="DB123" i="10"/>
  <c r="DA123" i="10"/>
  <c r="CX123" i="10"/>
  <c r="CW123" i="10"/>
  <c r="CV123" i="10"/>
  <c r="CU123" i="10"/>
  <c r="CR123" i="10"/>
  <c r="CQ123" i="10"/>
  <c r="CP123" i="10"/>
  <c r="CO123" i="10"/>
  <c r="CL123" i="10"/>
  <c r="CK123" i="10"/>
  <c r="CJ123" i="10"/>
  <c r="CI123" i="10"/>
  <c r="CF123" i="10"/>
  <c r="CE123" i="10"/>
  <c r="CD123" i="10"/>
  <c r="CC123" i="10"/>
  <c r="BZ123" i="10"/>
  <c r="BY123" i="10"/>
  <c r="BX123" i="10"/>
  <c r="BW123" i="10"/>
  <c r="BT123" i="10"/>
  <c r="BS123" i="10"/>
  <c r="BR123" i="10"/>
  <c r="BQ123" i="10"/>
  <c r="BN123" i="10"/>
  <c r="BM123" i="10"/>
  <c r="BL123" i="10"/>
  <c r="BK123" i="10"/>
  <c r="BH123" i="10"/>
  <c r="BG123" i="10"/>
  <c r="BF123" i="10"/>
  <c r="BE123" i="10"/>
  <c r="BB123" i="10"/>
  <c r="BA123" i="10"/>
  <c r="AZ123" i="10"/>
  <c r="AY123" i="10"/>
  <c r="AV123" i="10"/>
  <c r="AU123" i="10"/>
  <c r="AT123" i="10"/>
  <c r="AS123" i="10"/>
  <c r="AP123" i="10"/>
  <c r="AO123" i="10"/>
  <c r="AN123" i="10"/>
  <c r="AM123" i="10"/>
  <c r="AJ123" i="10"/>
  <c r="AI123" i="10"/>
  <c r="AH123" i="10"/>
  <c r="AG123" i="10"/>
  <c r="AD123" i="10"/>
  <c r="AC123" i="10"/>
  <c r="AB123" i="10"/>
  <c r="AA123" i="10"/>
  <c r="X123" i="10"/>
  <c r="W123" i="10"/>
  <c r="V123" i="10"/>
  <c r="U123" i="10"/>
  <c r="R123" i="10"/>
  <c r="Q123" i="10"/>
  <c r="P123" i="10"/>
  <c r="O123" i="10"/>
  <c r="K123" i="10"/>
  <c r="J123" i="10"/>
  <c r="I123" i="10"/>
  <c r="H123" i="10"/>
  <c r="F123" i="10"/>
  <c r="E123" i="10"/>
  <c r="D123" i="10"/>
  <c r="C123" i="10"/>
  <c r="GP122" i="10"/>
  <c r="GO122" i="10"/>
  <c r="GN122" i="10"/>
  <c r="GM122" i="10"/>
  <c r="GJ122" i="10"/>
  <c r="GI122" i="10"/>
  <c r="GH122" i="10"/>
  <c r="GG122" i="10"/>
  <c r="GD122" i="10"/>
  <c r="GC122" i="10"/>
  <c r="GB122" i="10"/>
  <c r="GA122" i="10"/>
  <c r="FX122" i="10"/>
  <c r="FW122" i="10"/>
  <c r="FV122" i="10"/>
  <c r="FU122" i="10"/>
  <c r="FR122" i="10"/>
  <c r="FQ122" i="10"/>
  <c r="FP122" i="10"/>
  <c r="FO122" i="10"/>
  <c r="FL122" i="10"/>
  <c r="FK122" i="10"/>
  <c r="FJ122" i="10"/>
  <c r="FI122" i="10"/>
  <c r="FF122" i="10"/>
  <c r="FE122" i="10"/>
  <c r="FD122" i="10"/>
  <c r="FC122" i="10"/>
  <c r="EZ122" i="10"/>
  <c r="EY122" i="10"/>
  <c r="EX122" i="10"/>
  <c r="EW122" i="10"/>
  <c r="ET122" i="10"/>
  <c r="ES122" i="10"/>
  <c r="ER122" i="10"/>
  <c r="EQ122" i="10"/>
  <c r="EN122" i="10"/>
  <c r="EM122" i="10"/>
  <c r="EL122" i="10"/>
  <c r="EK122" i="10"/>
  <c r="EH122" i="10"/>
  <c r="EG122" i="10"/>
  <c r="EF122" i="10"/>
  <c r="EE122" i="10"/>
  <c r="EB122" i="10"/>
  <c r="EA122" i="10"/>
  <c r="DZ122" i="10"/>
  <c r="DY122" i="10"/>
  <c r="DV122" i="10"/>
  <c r="DU122" i="10"/>
  <c r="DT122" i="10"/>
  <c r="DS122" i="10"/>
  <c r="DP122" i="10"/>
  <c r="DO122" i="10"/>
  <c r="DN122" i="10"/>
  <c r="DM122" i="10"/>
  <c r="DJ122" i="10"/>
  <c r="DI122" i="10"/>
  <c r="DH122" i="10"/>
  <c r="DG122" i="10"/>
  <c r="DD122" i="10"/>
  <c r="DC122" i="10"/>
  <c r="DB122" i="10"/>
  <c r="DA122" i="10"/>
  <c r="CX122" i="10"/>
  <c r="CW122" i="10"/>
  <c r="CV122" i="10"/>
  <c r="CU122" i="10"/>
  <c r="CR122" i="10"/>
  <c r="CQ122" i="10"/>
  <c r="CP122" i="10"/>
  <c r="CO122" i="10"/>
  <c r="CL122" i="10"/>
  <c r="CK122" i="10"/>
  <c r="CJ122" i="10"/>
  <c r="CI122" i="10"/>
  <c r="CF122" i="10"/>
  <c r="CE122" i="10"/>
  <c r="CD122" i="10"/>
  <c r="CC122" i="10"/>
  <c r="BZ122" i="10"/>
  <c r="BY122" i="10"/>
  <c r="BX122" i="10"/>
  <c r="BW122" i="10"/>
  <c r="BT122" i="10"/>
  <c r="BS122" i="10"/>
  <c r="BR122" i="10"/>
  <c r="BQ122" i="10"/>
  <c r="BN122" i="10"/>
  <c r="BM122" i="10"/>
  <c r="BL122" i="10"/>
  <c r="BK122" i="10"/>
  <c r="BH122" i="10"/>
  <c r="BG122" i="10"/>
  <c r="BF122" i="10"/>
  <c r="BE122" i="10"/>
  <c r="BB122" i="10"/>
  <c r="BA122" i="10"/>
  <c r="AZ122" i="10"/>
  <c r="AY122" i="10"/>
  <c r="AV122" i="10"/>
  <c r="AU122" i="10"/>
  <c r="AT122" i="10"/>
  <c r="AS122" i="10"/>
  <c r="AP122" i="10"/>
  <c r="AO122" i="10"/>
  <c r="AN122" i="10"/>
  <c r="AM122" i="10"/>
  <c r="AJ122" i="10"/>
  <c r="AI122" i="10"/>
  <c r="AH122" i="10"/>
  <c r="AG122" i="10"/>
  <c r="AD122" i="10"/>
  <c r="AC122" i="10"/>
  <c r="AB122" i="10"/>
  <c r="AA122" i="10"/>
  <c r="X122" i="10"/>
  <c r="W122" i="10"/>
  <c r="V122" i="10"/>
  <c r="U122" i="10"/>
  <c r="R122" i="10"/>
  <c r="Q122" i="10"/>
  <c r="P122" i="10"/>
  <c r="O122" i="10"/>
  <c r="K122" i="10"/>
  <c r="J122" i="10"/>
  <c r="I122" i="10"/>
  <c r="H122" i="10"/>
  <c r="F122" i="10"/>
  <c r="E122" i="10"/>
  <c r="D122" i="10"/>
  <c r="C122" i="10"/>
  <c r="GP121" i="10"/>
  <c r="GO121" i="10"/>
  <c r="GN121" i="10"/>
  <c r="GM121" i="10"/>
  <c r="GJ121" i="10"/>
  <c r="GI121" i="10"/>
  <c r="GH121" i="10"/>
  <c r="GG121" i="10"/>
  <c r="GD121" i="10"/>
  <c r="GC121" i="10"/>
  <c r="GB121" i="10"/>
  <c r="GA121" i="10"/>
  <c r="FX121" i="10"/>
  <c r="FW121" i="10"/>
  <c r="FV121" i="10"/>
  <c r="FU121" i="10"/>
  <c r="FR121" i="10"/>
  <c r="FQ121" i="10"/>
  <c r="FP121" i="10"/>
  <c r="FO121" i="10"/>
  <c r="FL121" i="10"/>
  <c r="FK121" i="10"/>
  <c r="FJ121" i="10"/>
  <c r="FI121" i="10"/>
  <c r="FF121" i="10"/>
  <c r="FE121" i="10"/>
  <c r="FD121" i="10"/>
  <c r="FC121" i="10"/>
  <c r="EZ121" i="10"/>
  <c r="EY121" i="10"/>
  <c r="EX121" i="10"/>
  <c r="EW121" i="10"/>
  <c r="ET121" i="10"/>
  <c r="ES121" i="10"/>
  <c r="ER121" i="10"/>
  <c r="EQ121" i="10"/>
  <c r="EN121" i="10"/>
  <c r="EM121" i="10"/>
  <c r="EL121" i="10"/>
  <c r="EK121" i="10"/>
  <c r="EH121" i="10"/>
  <c r="EG121" i="10"/>
  <c r="EF121" i="10"/>
  <c r="EE121" i="10"/>
  <c r="EB121" i="10"/>
  <c r="EA121" i="10"/>
  <c r="DZ121" i="10"/>
  <c r="DY121" i="10"/>
  <c r="DV121" i="10"/>
  <c r="DU121" i="10"/>
  <c r="DT121" i="10"/>
  <c r="DS121" i="10"/>
  <c r="DP121" i="10"/>
  <c r="DO121" i="10"/>
  <c r="DN121" i="10"/>
  <c r="DM121" i="10"/>
  <c r="DJ121" i="10"/>
  <c r="DI121" i="10"/>
  <c r="DH121" i="10"/>
  <c r="DG121" i="10"/>
  <c r="DD121" i="10"/>
  <c r="DC121" i="10"/>
  <c r="DB121" i="10"/>
  <c r="DA121" i="10"/>
  <c r="CX121" i="10"/>
  <c r="CW121" i="10"/>
  <c r="CV121" i="10"/>
  <c r="CU121" i="10"/>
  <c r="CR121" i="10"/>
  <c r="CQ121" i="10"/>
  <c r="CP121" i="10"/>
  <c r="CO121" i="10"/>
  <c r="CL121" i="10"/>
  <c r="CK121" i="10"/>
  <c r="CJ121" i="10"/>
  <c r="CI121" i="10"/>
  <c r="CF121" i="10"/>
  <c r="CE121" i="10"/>
  <c r="CD121" i="10"/>
  <c r="CC121" i="10"/>
  <c r="BZ121" i="10"/>
  <c r="BY121" i="10"/>
  <c r="BX121" i="10"/>
  <c r="BW121" i="10"/>
  <c r="BT121" i="10"/>
  <c r="BS121" i="10"/>
  <c r="BR121" i="10"/>
  <c r="BQ121" i="10"/>
  <c r="BN121" i="10"/>
  <c r="BM121" i="10"/>
  <c r="BL121" i="10"/>
  <c r="BK121" i="10"/>
  <c r="BH121" i="10"/>
  <c r="BG121" i="10"/>
  <c r="BF121" i="10"/>
  <c r="BE121" i="10"/>
  <c r="BB121" i="10"/>
  <c r="BA121" i="10"/>
  <c r="AZ121" i="10"/>
  <c r="AY121" i="10"/>
  <c r="AV121" i="10"/>
  <c r="AU121" i="10"/>
  <c r="AT121" i="10"/>
  <c r="AS121" i="10"/>
  <c r="AP121" i="10"/>
  <c r="AO121" i="10"/>
  <c r="AN121" i="10"/>
  <c r="AM121" i="10"/>
  <c r="AJ121" i="10"/>
  <c r="AI121" i="10"/>
  <c r="AH121" i="10"/>
  <c r="AG121" i="10"/>
  <c r="AD121" i="10"/>
  <c r="AC121" i="10"/>
  <c r="AB121" i="10"/>
  <c r="AA121" i="10"/>
  <c r="X121" i="10"/>
  <c r="W121" i="10"/>
  <c r="V121" i="10"/>
  <c r="U121" i="10"/>
  <c r="R121" i="10"/>
  <c r="Q121" i="10"/>
  <c r="P121" i="10"/>
  <c r="O121" i="10"/>
  <c r="K121" i="10"/>
  <c r="J121" i="10"/>
  <c r="I121" i="10"/>
  <c r="H121" i="10"/>
  <c r="F121" i="10"/>
  <c r="E121" i="10"/>
  <c r="D121" i="10"/>
  <c r="C121" i="10"/>
  <c r="GP120" i="10"/>
  <c r="GO120" i="10"/>
  <c r="GN120" i="10"/>
  <c r="GM120" i="10"/>
  <c r="GJ120" i="10"/>
  <c r="GI120" i="10"/>
  <c r="GH120" i="10"/>
  <c r="GG120" i="10"/>
  <c r="GD120" i="10"/>
  <c r="GC120" i="10"/>
  <c r="GB120" i="10"/>
  <c r="GA120" i="10"/>
  <c r="FX120" i="10"/>
  <c r="FW120" i="10"/>
  <c r="FV120" i="10"/>
  <c r="FU120" i="10"/>
  <c r="FR120" i="10"/>
  <c r="FQ120" i="10"/>
  <c r="FP120" i="10"/>
  <c r="FO120" i="10"/>
  <c r="FL120" i="10"/>
  <c r="FK120" i="10"/>
  <c r="FJ120" i="10"/>
  <c r="FI120" i="10"/>
  <c r="FF120" i="10"/>
  <c r="FE120" i="10"/>
  <c r="FD120" i="10"/>
  <c r="FC120" i="10"/>
  <c r="EZ120" i="10"/>
  <c r="EY120" i="10"/>
  <c r="EX120" i="10"/>
  <c r="EW120" i="10"/>
  <c r="ET120" i="10"/>
  <c r="ES120" i="10"/>
  <c r="ER120" i="10"/>
  <c r="EQ120" i="10"/>
  <c r="EN120" i="10"/>
  <c r="EM120" i="10"/>
  <c r="EL120" i="10"/>
  <c r="EK120" i="10"/>
  <c r="EH120" i="10"/>
  <c r="EG120" i="10"/>
  <c r="EF120" i="10"/>
  <c r="EE120" i="10"/>
  <c r="EB120" i="10"/>
  <c r="EA120" i="10"/>
  <c r="DZ120" i="10"/>
  <c r="DY120" i="10"/>
  <c r="DV120" i="10"/>
  <c r="DU120" i="10"/>
  <c r="DT120" i="10"/>
  <c r="DS120" i="10"/>
  <c r="DP120" i="10"/>
  <c r="DO120" i="10"/>
  <c r="DN120" i="10"/>
  <c r="DM120" i="10"/>
  <c r="DJ120" i="10"/>
  <c r="DI120" i="10"/>
  <c r="DH120" i="10"/>
  <c r="DG120" i="10"/>
  <c r="DD120" i="10"/>
  <c r="DC120" i="10"/>
  <c r="DB120" i="10"/>
  <c r="DA120" i="10"/>
  <c r="CX120" i="10"/>
  <c r="CW120" i="10"/>
  <c r="CV120" i="10"/>
  <c r="CU120" i="10"/>
  <c r="CR120" i="10"/>
  <c r="CQ120" i="10"/>
  <c r="CP120" i="10"/>
  <c r="CO120" i="10"/>
  <c r="CL120" i="10"/>
  <c r="CK120" i="10"/>
  <c r="CJ120" i="10"/>
  <c r="CI120" i="10"/>
  <c r="CF120" i="10"/>
  <c r="CE120" i="10"/>
  <c r="CD120" i="10"/>
  <c r="CC120" i="10"/>
  <c r="BZ120" i="10"/>
  <c r="BY120" i="10"/>
  <c r="BX120" i="10"/>
  <c r="BW120" i="10"/>
  <c r="BT120" i="10"/>
  <c r="BS120" i="10"/>
  <c r="BR120" i="10"/>
  <c r="BQ120" i="10"/>
  <c r="BN120" i="10"/>
  <c r="BM120" i="10"/>
  <c r="BL120" i="10"/>
  <c r="BK120" i="10"/>
  <c r="BH120" i="10"/>
  <c r="BG120" i="10"/>
  <c r="BF120" i="10"/>
  <c r="BE120" i="10"/>
  <c r="BB120" i="10"/>
  <c r="BA120" i="10"/>
  <c r="AZ120" i="10"/>
  <c r="AY120" i="10"/>
  <c r="AV120" i="10"/>
  <c r="AU120" i="10"/>
  <c r="AT120" i="10"/>
  <c r="AS120" i="10"/>
  <c r="AP120" i="10"/>
  <c r="AO120" i="10"/>
  <c r="AN120" i="10"/>
  <c r="AM120" i="10"/>
  <c r="AJ120" i="10"/>
  <c r="AI120" i="10"/>
  <c r="AH120" i="10"/>
  <c r="AG120" i="10"/>
  <c r="AD120" i="10"/>
  <c r="AC120" i="10"/>
  <c r="AB120" i="10"/>
  <c r="AA120" i="10"/>
  <c r="X120" i="10"/>
  <c r="W120" i="10"/>
  <c r="V120" i="10"/>
  <c r="U120" i="10"/>
  <c r="R120" i="10"/>
  <c r="Q120" i="10"/>
  <c r="P120" i="10"/>
  <c r="O120" i="10"/>
  <c r="K120" i="10"/>
  <c r="J120" i="10"/>
  <c r="I120" i="10"/>
  <c r="H120" i="10"/>
  <c r="F120" i="10"/>
  <c r="E120" i="10"/>
  <c r="D120" i="10"/>
  <c r="C120" i="10"/>
  <c r="GP119" i="10"/>
  <c r="GO119" i="10"/>
  <c r="GN119" i="10"/>
  <c r="GM119" i="10"/>
  <c r="GJ119" i="10"/>
  <c r="GI119" i="10"/>
  <c r="GH119" i="10"/>
  <c r="GG119" i="10"/>
  <c r="GD119" i="10"/>
  <c r="GC119" i="10"/>
  <c r="GB119" i="10"/>
  <c r="GA119" i="10"/>
  <c r="FX119" i="10"/>
  <c r="FW119" i="10"/>
  <c r="FV119" i="10"/>
  <c r="FU119" i="10"/>
  <c r="FR119" i="10"/>
  <c r="FQ119" i="10"/>
  <c r="FP119" i="10"/>
  <c r="FO119" i="10"/>
  <c r="FL119" i="10"/>
  <c r="FK119" i="10"/>
  <c r="FJ119" i="10"/>
  <c r="FI119" i="10"/>
  <c r="FF119" i="10"/>
  <c r="FE119" i="10"/>
  <c r="FD119" i="10"/>
  <c r="FC119" i="10"/>
  <c r="EZ119" i="10"/>
  <c r="EY119" i="10"/>
  <c r="EX119" i="10"/>
  <c r="EW119" i="10"/>
  <c r="ET119" i="10"/>
  <c r="ES119" i="10"/>
  <c r="ER119" i="10"/>
  <c r="EQ119" i="10"/>
  <c r="EN119" i="10"/>
  <c r="EM119" i="10"/>
  <c r="EL119" i="10"/>
  <c r="EK119" i="10"/>
  <c r="EH119" i="10"/>
  <c r="EG119" i="10"/>
  <c r="EF119" i="10"/>
  <c r="EE119" i="10"/>
  <c r="EB119" i="10"/>
  <c r="EA119" i="10"/>
  <c r="DZ119" i="10"/>
  <c r="DY119" i="10"/>
  <c r="DV119" i="10"/>
  <c r="DU119" i="10"/>
  <c r="DT119" i="10"/>
  <c r="DS119" i="10"/>
  <c r="DP119" i="10"/>
  <c r="DO119" i="10"/>
  <c r="DN119" i="10"/>
  <c r="DM119" i="10"/>
  <c r="DJ119" i="10"/>
  <c r="DI119" i="10"/>
  <c r="DH119" i="10"/>
  <c r="DG119" i="10"/>
  <c r="DD119" i="10"/>
  <c r="DC119" i="10"/>
  <c r="DB119" i="10"/>
  <c r="DA119" i="10"/>
  <c r="CX119" i="10"/>
  <c r="CW119" i="10"/>
  <c r="CV119" i="10"/>
  <c r="CU119" i="10"/>
  <c r="CR119" i="10"/>
  <c r="CQ119" i="10"/>
  <c r="CP119" i="10"/>
  <c r="CO119" i="10"/>
  <c r="CL119" i="10"/>
  <c r="CK119" i="10"/>
  <c r="CJ119" i="10"/>
  <c r="CI119" i="10"/>
  <c r="CF119" i="10"/>
  <c r="CE119" i="10"/>
  <c r="CD119" i="10"/>
  <c r="CC119" i="10"/>
  <c r="BZ119" i="10"/>
  <c r="BY119" i="10"/>
  <c r="BX119" i="10"/>
  <c r="BW119" i="10"/>
  <c r="BT119" i="10"/>
  <c r="BS119" i="10"/>
  <c r="BR119" i="10"/>
  <c r="BQ119" i="10"/>
  <c r="BN119" i="10"/>
  <c r="BM119" i="10"/>
  <c r="BL119" i="10"/>
  <c r="BK119" i="10"/>
  <c r="BH119" i="10"/>
  <c r="BG119" i="10"/>
  <c r="BF119" i="10"/>
  <c r="BE119" i="10"/>
  <c r="BB119" i="10"/>
  <c r="BA119" i="10"/>
  <c r="AZ119" i="10"/>
  <c r="AY119" i="10"/>
  <c r="AV119" i="10"/>
  <c r="AU119" i="10"/>
  <c r="AT119" i="10"/>
  <c r="AS119" i="10"/>
  <c r="AP119" i="10"/>
  <c r="AO119" i="10"/>
  <c r="AN119" i="10"/>
  <c r="AM119" i="10"/>
  <c r="AJ119" i="10"/>
  <c r="AI119" i="10"/>
  <c r="AH119" i="10"/>
  <c r="AG119" i="10"/>
  <c r="AD119" i="10"/>
  <c r="AC119" i="10"/>
  <c r="AB119" i="10"/>
  <c r="AA119" i="10"/>
  <c r="X119" i="10"/>
  <c r="W119" i="10"/>
  <c r="V119" i="10"/>
  <c r="U119" i="10"/>
  <c r="R119" i="10"/>
  <c r="Q119" i="10"/>
  <c r="P119" i="10"/>
  <c r="O119" i="10"/>
  <c r="K119" i="10"/>
  <c r="J119" i="10"/>
  <c r="I119" i="10"/>
  <c r="H119" i="10"/>
  <c r="F119" i="10"/>
  <c r="E119" i="10"/>
  <c r="D119" i="10"/>
  <c r="C119" i="10"/>
  <c r="GP118" i="10"/>
  <c r="GO118" i="10"/>
  <c r="GN118" i="10"/>
  <c r="GM118" i="10"/>
  <c r="GJ118" i="10"/>
  <c r="GI118" i="10"/>
  <c r="GH118" i="10"/>
  <c r="GG118" i="10"/>
  <c r="GD118" i="10"/>
  <c r="GC118" i="10"/>
  <c r="GB118" i="10"/>
  <c r="GA118" i="10"/>
  <c r="FX118" i="10"/>
  <c r="FW118" i="10"/>
  <c r="FV118" i="10"/>
  <c r="FU118" i="10"/>
  <c r="FR118" i="10"/>
  <c r="FQ118" i="10"/>
  <c r="FP118" i="10"/>
  <c r="FO118" i="10"/>
  <c r="FL118" i="10"/>
  <c r="FK118" i="10"/>
  <c r="FJ118" i="10"/>
  <c r="FI118" i="10"/>
  <c r="FF118" i="10"/>
  <c r="FE118" i="10"/>
  <c r="FD118" i="10"/>
  <c r="FC118" i="10"/>
  <c r="EZ118" i="10"/>
  <c r="EY118" i="10"/>
  <c r="EX118" i="10"/>
  <c r="EW118" i="10"/>
  <c r="ET118" i="10"/>
  <c r="ES118" i="10"/>
  <c r="ER118" i="10"/>
  <c r="EQ118" i="10"/>
  <c r="EN118" i="10"/>
  <c r="EM118" i="10"/>
  <c r="EL118" i="10"/>
  <c r="EK118" i="10"/>
  <c r="EH118" i="10"/>
  <c r="EG118" i="10"/>
  <c r="EF118" i="10"/>
  <c r="EE118" i="10"/>
  <c r="EB118" i="10"/>
  <c r="EA118" i="10"/>
  <c r="DZ118" i="10"/>
  <c r="DY118" i="10"/>
  <c r="DV118" i="10"/>
  <c r="DU118" i="10"/>
  <c r="DT118" i="10"/>
  <c r="DS118" i="10"/>
  <c r="DP118" i="10"/>
  <c r="DO118" i="10"/>
  <c r="DN118" i="10"/>
  <c r="DM118" i="10"/>
  <c r="DJ118" i="10"/>
  <c r="DI118" i="10"/>
  <c r="DH118" i="10"/>
  <c r="DG118" i="10"/>
  <c r="DD118" i="10"/>
  <c r="DC118" i="10"/>
  <c r="DB118" i="10"/>
  <c r="DA118" i="10"/>
  <c r="CX118" i="10"/>
  <c r="CW118" i="10"/>
  <c r="CV118" i="10"/>
  <c r="CU118" i="10"/>
  <c r="CR118" i="10"/>
  <c r="CQ118" i="10"/>
  <c r="CP118" i="10"/>
  <c r="CO118" i="10"/>
  <c r="CL118" i="10"/>
  <c r="CK118" i="10"/>
  <c r="CJ118" i="10"/>
  <c r="CI118" i="10"/>
  <c r="CF118" i="10"/>
  <c r="CE118" i="10"/>
  <c r="CD118" i="10"/>
  <c r="CC118" i="10"/>
  <c r="BZ118" i="10"/>
  <c r="BY118" i="10"/>
  <c r="BX118" i="10"/>
  <c r="BW118" i="10"/>
  <c r="BT118" i="10"/>
  <c r="BS118" i="10"/>
  <c r="BR118" i="10"/>
  <c r="BQ118" i="10"/>
  <c r="BN118" i="10"/>
  <c r="BM118" i="10"/>
  <c r="BL118" i="10"/>
  <c r="BK118" i="10"/>
  <c r="BH118" i="10"/>
  <c r="BG118" i="10"/>
  <c r="BF118" i="10"/>
  <c r="BE118" i="10"/>
  <c r="BB118" i="10"/>
  <c r="BA118" i="10"/>
  <c r="AZ118" i="10"/>
  <c r="AY118" i="10"/>
  <c r="AV118" i="10"/>
  <c r="AU118" i="10"/>
  <c r="AT118" i="10"/>
  <c r="AS118" i="10"/>
  <c r="AP118" i="10"/>
  <c r="AO118" i="10"/>
  <c r="AN118" i="10"/>
  <c r="AM118" i="10"/>
  <c r="AJ118" i="10"/>
  <c r="AI118" i="10"/>
  <c r="AH118" i="10"/>
  <c r="AG118" i="10"/>
  <c r="AD118" i="10"/>
  <c r="AC118" i="10"/>
  <c r="AB118" i="10"/>
  <c r="AA118" i="10"/>
  <c r="X118" i="10"/>
  <c r="W118" i="10"/>
  <c r="V118" i="10"/>
  <c r="U118" i="10"/>
  <c r="R118" i="10"/>
  <c r="Q118" i="10"/>
  <c r="P118" i="10"/>
  <c r="O118" i="10"/>
  <c r="K118" i="10"/>
  <c r="J118" i="10"/>
  <c r="I118" i="10"/>
  <c r="H118" i="10"/>
  <c r="F118" i="10"/>
  <c r="E118" i="10"/>
  <c r="D118" i="10"/>
  <c r="C118" i="10"/>
  <c r="GP117" i="10"/>
  <c r="GO117" i="10"/>
  <c r="GN117" i="10"/>
  <c r="GM117" i="10"/>
  <c r="GJ117" i="10"/>
  <c r="GI117" i="10"/>
  <c r="GH117" i="10"/>
  <c r="GG117" i="10"/>
  <c r="GD117" i="10"/>
  <c r="GC117" i="10"/>
  <c r="GB117" i="10"/>
  <c r="GA117" i="10"/>
  <c r="FX117" i="10"/>
  <c r="FW117" i="10"/>
  <c r="FV117" i="10"/>
  <c r="FU117" i="10"/>
  <c r="FR117" i="10"/>
  <c r="FQ117" i="10"/>
  <c r="FP117" i="10"/>
  <c r="FO117" i="10"/>
  <c r="FL117" i="10"/>
  <c r="FK117" i="10"/>
  <c r="FJ117" i="10"/>
  <c r="FI117" i="10"/>
  <c r="FF117" i="10"/>
  <c r="FE117" i="10"/>
  <c r="FD117" i="10"/>
  <c r="FC117" i="10"/>
  <c r="EZ117" i="10"/>
  <c r="EY117" i="10"/>
  <c r="EX117" i="10"/>
  <c r="EW117" i="10"/>
  <c r="ET117" i="10"/>
  <c r="ES117" i="10"/>
  <c r="ER117" i="10"/>
  <c r="EQ117" i="10"/>
  <c r="EN117" i="10"/>
  <c r="EM117" i="10"/>
  <c r="EL117" i="10"/>
  <c r="EK117" i="10"/>
  <c r="EH117" i="10"/>
  <c r="EG117" i="10"/>
  <c r="EF117" i="10"/>
  <c r="EE117" i="10"/>
  <c r="EB117" i="10"/>
  <c r="EA117" i="10"/>
  <c r="DZ117" i="10"/>
  <c r="DY117" i="10"/>
  <c r="DV117" i="10"/>
  <c r="DU117" i="10"/>
  <c r="DT117" i="10"/>
  <c r="DS117" i="10"/>
  <c r="DP117" i="10"/>
  <c r="DO117" i="10"/>
  <c r="DN117" i="10"/>
  <c r="DM117" i="10"/>
  <c r="DJ117" i="10"/>
  <c r="DI117" i="10"/>
  <c r="DH117" i="10"/>
  <c r="DG117" i="10"/>
  <c r="DD117" i="10"/>
  <c r="DC117" i="10"/>
  <c r="DB117" i="10"/>
  <c r="DA117" i="10"/>
  <c r="CX117" i="10"/>
  <c r="CW117" i="10"/>
  <c r="CV117" i="10"/>
  <c r="CU117" i="10"/>
  <c r="CR117" i="10"/>
  <c r="CQ117" i="10"/>
  <c r="CP117" i="10"/>
  <c r="CO117" i="10"/>
  <c r="CL117" i="10"/>
  <c r="CK117" i="10"/>
  <c r="CJ117" i="10"/>
  <c r="CI117" i="10"/>
  <c r="CF117" i="10"/>
  <c r="CE117" i="10"/>
  <c r="CD117" i="10"/>
  <c r="CC117" i="10"/>
  <c r="BZ117" i="10"/>
  <c r="BY117" i="10"/>
  <c r="BX117" i="10"/>
  <c r="BW117" i="10"/>
  <c r="BT117" i="10"/>
  <c r="BS117" i="10"/>
  <c r="BR117" i="10"/>
  <c r="BQ117" i="10"/>
  <c r="BN117" i="10"/>
  <c r="BM117" i="10"/>
  <c r="BL117" i="10"/>
  <c r="BK117" i="10"/>
  <c r="BH117" i="10"/>
  <c r="BG117" i="10"/>
  <c r="BF117" i="10"/>
  <c r="BE117" i="10"/>
  <c r="BB117" i="10"/>
  <c r="BA117" i="10"/>
  <c r="AZ117" i="10"/>
  <c r="AY117" i="10"/>
  <c r="AV117" i="10"/>
  <c r="AU117" i="10"/>
  <c r="AT117" i="10"/>
  <c r="AS117" i="10"/>
  <c r="AP117" i="10"/>
  <c r="AO117" i="10"/>
  <c r="AN117" i="10"/>
  <c r="AM117" i="10"/>
  <c r="AJ117" i="10"/>
  <c r="AI117" i="10"/>
  <c r="AH117" i="10"/>
  <c r="AG117" i="10"/>
  <c r="AD117" i="10"/>
  <c r="AC117" i="10"/>
  <c r="AB117" i="10"/>
  <c r="AA117" i="10"/>
  <c r="X117" i="10"/>
  <c r="W117" i="10"/>
  <c r="V117" i="10"/>
  <c r="U117" i="10"/>
  <c r="R117" i="10"/>
  <c r="Q117" i="10"/>
  <c r="P117" i="10"/>
  <c r="O117" i="10"/>
  <c r="K117" i="10"/>
  <c r="J117" i="10"/>
  <c r="I117" i="10"/>
  <c r="H117" i="10"/>
  <c r="F117" i="10"/>
  <c r="E117" i="10"/>
  <c r="D117" i="10"/>
  <c r="C117" i="10"/>
  <c r="GP116" i="10"/>
  <c r="GO116" i="10"/>
  <c r="GN116" i="10"/>
  <c r="GM116" i="10"/>
  <c r="GJ116" i="10"/>
  <c r="GI116" i="10"/>
  <c r="GH116" i="10"/>
  <c r="GG116" i="10"/>
  <c r="GD116" i="10"/>
  <c r="GC116" i="10"/>
  <c r="GB116" i="10"/>
  <c r="GA116" i="10"/>
  <c r="FX116" i="10"/>
  <c r="FW116" i="10"/>
  <c r="FV116" i="10"/>
  <c r="FU116" i="10"/>
  <c r="FR116" i="10"/>
  <c r="FQ116" i="10"/>
  <c r="FP116" i="10"/>
  <c r="FO116" i="10"/>
  <c r="FL116" i="10"/>
  <c r="FK116" i="10"/>
  <c r="FJ116" i="10"/>
  <c r="FI116" i="10"/>
  <c r="FF116" i="10"/>
  <c r="FE116" i="10"/>
  <c r="FD116" i="10"/>
  <c r="FC116" i="10"/>
  <c r="EZ116" i="10"/>
  <c r="EY116" i="10"/>
  <c r="EX116" i="10"/>
  <c r="EW116" i="10"/>
  <c r="ET116" i="10"/>
  <c r="ES116" i="10"/>
  <c r="ER116" i="10"/>
  <c r="EQ116" i="10"/>
  <c r="EN116" i="10"/>
  <c r="EM116" i="10"/>
  <c r="EL116" i="10"/>
  <c r="EK116" i="10"/>
  <c r="EH116" i="10"/>
  <c r="EG116" i="10"/>
  <c r="EF116" i="10"/>
  <c r="EE116" i="10"/>
  <c r="EB116" i="10"/>
  <c r="EA116" i="10"/>
  <c r="DZ116" i="10"/>
  <c r="DY116" i="10"/>
  <c r="DV116" i="10"/>
  <c r="DU116" i="10"/>
  <c r="DT116" i="10"/>
  <c r="DS116" i="10"/>
  <c r="DP116" i="10"/>
  <c r="DO116" i="10"/>
  <c r="DN116" i="10"/>
  <c r="DM116" i="10"/>
  <c r="DJ116" i="10"/>
  <c r="DI116" i="10"/>
  <c r="DH116" i="10"/>
  <c r="DG116" i="10"/>
  <c r="DD116" i="10"/>
  <c r="DC116" i="10"/>
  <c r="DB116" i="10"/>
  <c r="DA116" i="10"/>
  <c r="CX116" i="10"/>
  <c r="CW116" i="10"/>
  <c r="CV116" i="10"/>
  <c r="CU116" i="10"/>
  <c r="CR116" i="10"/>
  <c r="CQ116" i="10"/>
  <c r="CP116" i="10"/>
  <c r="CO116" i="10"/>
  <c r="CL116" i="10"/>
  <c r="CK116" i="10"/>
  <c r="CJ116" i="10"/>
  <c r="CI116" i="10"/>
  <c r="CF116" i="10"/>
  <c r="CE116" i="10"/>
  <c r="CD116" i="10"/>
  <c r="CC116" i="10"/>
  <c r="BZ116" i="10"/>
  <c r="BY116" i="10"/>
  <c r="BX116" i="10"/>
  <c r="BW116" i="10"/>
  <c r="BT116" i="10"/>
  <c r="BS116" i="10"/>
  <c r="BR116" i="10"/>
  <c r="BQ116" i="10"/>
  <c r="BN116" i="10"/>
  <c r="BM116" i="10"/>
  <c r="BL116" i="10"/>
  <c r="BK116" i="10"/>
  <c r="BH116" i="10"/>
  <c r="BG116" i="10"/>
  <c r="BF116" i="10"/>
  <c r="BE116" i="10"/>
  <c r="BB116" i="10"/>
  <c r="BA116" i="10"/>
  <c r="AZ116" i="10"/>
  <c r="AY116" i="10"/>
  <c r="AV116" i="10"/>
  <c r="AU116" i="10"/>
  <c r="AT116" i="10"/>
  <c r="AS116" i="10"/>
  <c r="AP116" i="10"/>
  <c r="AO116" i="10"/>
  <c r="AN116" i="10"/>
  <c r="AM116" i="10"/>
  <c r="AJ116" i="10"/>
  <c r="AI116" i="10"/>
  <c r="AH116" i="10"/>
  <c r="AG116" i="10"/>
  <c r="AD116" i="10"/>
  <c r="AC116" i="10"/>
  <c r="AB116" i="10"/>
  <c r="AA116" i="10"/>
  <c r="X116" i="10"/>
  <c r="W116" i="10"/>
  <c r="V116" i="10"/>
  <c r="U116" i="10"/>
  <c r="R116" i="10"/>
  <c r="Q116" i="10"/>
  <c r="P116" i="10"/>
  <c r="O116" i="10"/>
  <c r="K116" i="10"/>
  <c r="J116" i="10"/>
  <c r="I116" i="10"/>
  <c r="H116" i="10"/>
  <c r="F116" i="10"/>
  <c r="E116" i="10"/>
  <c r="D116" i="10"/>
  <c r="C116" i="10"/>
  <c r="GP115" i="10"/>
  <c r="GO115" i="10"/>
  <c r="GN115" i="10"/>
  <c r="GM115" i="10"/>
  <c r="GJ115" i="10"/>
  <c r="GI115" i="10"/>
  <c r="GH115" i="10"/>
  <c r="GG115" i="10"/>
  <c r="GD115" i="10"/>
  <c r="GC115" i="10"/>
  <c r="GB115" i="10"/>
  <c r="GA115" i="10"/>
  <c r="FX115" i="10"/>
  <c r="FW115" i="10"/>
  <c r="FV115" i="10"/>
  <c r="FU115" i="10"/>
  <c r="FR115" i="10"/>
  <c r="FQ115" i="10"/>
  <c r="FP115" i="10"/>
  <c r="FO115" i="10"/>
  <c r="FL115" i="10"/>
  <c r="FK115" i="10"/>
  <c r="FJ115" i="10"/>
  <c r="FI115" i="10"/>
  <c r="FF115" i="10"/>
  <c r="FE115" i="10"/>
  <c r="FD115" i="10"/>
  <c r="FC115" i="10"/>
  <c r="EZ115" i="10"/>
  <c r="EY115" i="10"/>
  <c r="EX115" i="10"/>
  <c r="EW115" i="10"/>
  <c r="ET115" i="10"/>
  <c r="ES115" i="10"/>
  <c r="ER115" i="10"/>
  <c r="EQ115" i="10"/>
  <c r="EN115" i="10"/>
  <c r="EM115" i="10"/>
  <c r="EL115" i="10"/>
  <c r="EK115" i="10"/>
  <c r="EH115" i="10"/>
  <c r="EG115" i="10"/>
  <c r="EF115" i="10"/>
  <c r="EE115" i="10"/>
  <c r="EB115" i="10"/>
  <c r="EA115" i="10"/>
  <c r="DZ115" i="10"/>
  <c r="DY115" i="10"/>
  <c r="DV115" i="10"/>
  <c r="DU115" i="10"/>
  <c r="DT115" i="10"/>
  <c r="DS115" i="10"/>
  <c r="DP115" i="10"/>
  <c r="DO115" i="10"/>
  <c r="DN115" i="10"/>
  <c r="DM115" i="10"/>
  <c r="DJ115" i="10"/>
  <c r="DI115" i="10"/>
  <c r="DH115" i="10"/>
  <c r="DG115" i="10"/>
  <c r="DD115" i="10"/>
  <c r="DC115" i="10"/>
  <c r="DB115" i="10"/>
  <c r="DA115" i="10"/>
  <c r="CX115" i="10"/>
  <c r="CW115" i="10"/>
  <c r="CV115" i="10"/>
  <c r="CU115" i="10"/>
  <c r="CR115" i="10"/>
  <c r="CQ115" i="10"/>
  <c r="CP115" i="10"/>
  <c r="CO115" i="10"/>
  <c r="CL115" i="10"/>
  <c r="CK115" i="10"/>
  <c r="CJ115" i="10"/>
  <c r="CI115" i="10"/>
  <c r="CF115" i="10"/>
  <c r="CE115" i="10"/>
  <c r="CD115" i="10"/>
  <c r="CC115" i="10"/>
  <c r="BZ115" i="10"/>
  <c r="BY115" i="10"/>
  <c r="BX115" i="10"/>
  <c r="BW115" i="10"/>
  <c r="BT115" i="10"/>
  <c r="BS115" i="10"/>
  <c r="BR115" i="10"/>
  <c r="BQ115" i="10"/>
  <c r="BN115" i="10"/>
  <c r="BM115" i="10"/>
  <c r="BL115" i="10"/>
  <c r="BK115" i="10"/>
  <c r="BH115" i="10"/>
  <c r="BG115" i="10"/>
  <c r="BF115" i="10"/>
  <c r="BE115" i="10"/>
  <c r="BB115" i="10"/>
  <c r="BA115" i="10"/>
  <c r="AZ115" i="10"/>
  <c r="AY115" i="10"/>
  <c r="AV115" i="10"/>
  <c r="AU115" i="10"/>
  <c r="AT115" i="10"/>
  <c r="AS115" i="10"/>
  <c r="AP115" i="10"/>
  <c r="AO115" i="10"/>
  <c r="AN115" i="10"/>
  <c r="AM115" i="10"/>
  <c r="AJ115" i="10"/>
  <c r="AI115" i="10"/>
  <c r="AH115" i="10"/>
  <c r="AG115" i="10"/>
  <c r="AD115" i="10"/>
  <c r="AC115" i="10"/>
  <c r="AB115" i="10"/>
  <c r="AA115" i="10"/>
  <c r="X115" i="10"/>
  <c r="W115" i="10"/>
  <c r="V115" i="10"/>
  <c r="U115" i="10"/>
  <c r="R115" i="10"/>
  <c r="Q115" i="10"/>
  <c r="P115" i="10"/>
  <c r="O115" i="10"/>
  <c r="K115" i="10"/>
  <c r="J115" i="10"/>
  <c r="I115" i="10"/>
  <c r="H115" i="10"/>
  <c r="F115" i="10"/>
  <c r="E115" i="10"/>
  <c r="D115" i="10"/>
  <c r="C115" i="10"/>
  <c r="GP114" i="10"/>
  <c r="GO114" i="10"/>
  <c r="GN114" i="10"/>
  <c r="GM114" i="10"/>
  <c r="GJ114" i="10"/>
  <c r="GI114" i="10"/>
  <c r="GH114" i="10"/>
  <c r="GG114" i="10"/>
  <c r="GD114" i="10"/>
  <c r="GC114" i="10"/>
  <c r="GB114" i="10"/>
  <c r="GA114" i="10"/>
  <c r="FX114" i="10"/>
  <c r="FW114" i="10"/>
  <c r="FV114" i="10"/>
  <c r="FU114" i="10"/>
  <c r="FR114" i="10"/>
  <c r="FQ114" i="10"/>
  <c r="FP114" i="10"/>
  <c r="FO114" i="10"/>
  <c r="FL114" i="10"/>
  <c r="FK114" i="10"/>
  <c r="FJ114" i="10"/>
  <c r="FI114" i="10"/>
  <c r="FF114" i="10"/>
  <c r="FE114" i="10"/>
  <c r="FD114" i="10"/>
  <c r="FC114" i="10"/>
  <c r="EZ114" i="10"/>
  <c r="EY114" i="10"/>
  <c r="EX114" i="10"/>
  <c r="EW114" i="10"/>
  <c r="ET114" i="10"/>
  <c r="ES114" i="10"/>
  <c r="ER114" i="10"/>
  <c r="EQ114" i="10"/>
  <c r="EN114" i="10"/>
  <c r="EM114" i="10"/>
  <c r="EL114" i="10"/>
  <c r="EK114" i="10"/>
  <c r="EH114" i="10"/>
  <c r="EG114" i="10"/>
  <c r="EF114" i="10"/>
  <c r="EE114" i="10"/>
  <c r="EB114" i="10"/>
  <c r="EA114" i="10"/>
  <c r="DZ114" i="10"/>
  <c r="DY114" i="10"/>
  <c r="DV114" i="10"/>
  <c r="DU114" i="10"/>
  <c r="DT114" i="10"/>
  <c r="DS114" i="10"/>
  <c r="DP114" i="10"/>
  <c r="DO114" i="10"/>
  <c r="DN114" i="10"/>
  <c r="DM114" i="10"/>
  <c r="DJ114" i="10"/>
  <c r="DI114" i="10"/>
  <c r="DH114" i="10"/>
  <c r="DG114" i="10"/>
  <c r="DD114" i="10"/>
  <c r="DC114" i="10"/>
  <c r="DB114" i="10"/>
  <c r="DA114" i="10"/>
  <c r="CX114" i="10"/>
  <c r="CW114" i="10"/>
  <c r="CV114" i="10"/>
  <c r="CU114" i="10"/>
  <c r="CR114" i="10"/>
  <c r="CQ114" i="10"/>
  <c r="CP114" i="10"/>
  <c r="CO114" i="10"/>
  <c r="CL114" i="10"/>
  <c r="CK114" i="10"/>
  <c r="CJ114" i="10"/>
  <c r="CI114" i="10"/>
  <c r="CF114" i="10"/>
  <c r="CE114" i="10"/>
  <c r="CD114" i="10"/>
  <c r="CC114" i="10"/>
  <c r="BZ114" i="10"/>
  <c r="BY114" i="10"/>
  <c r="BX114" i="10"/>
  <c r="BW114" i="10"/>
  <c r="BT114" i="10"/>
  <c r="BS114" i="10"/>
  <c r="BR114" i="10"/>
  <c r="BQ114" i="10"/>
  <c r="BN114" i="10"/>
  <c r="BM114" i="10"/>
  <c r="BL114" i="10"/>
  <c r="BK114" i="10"/>
  <c r="BH114" i="10"/>
  <c r="BG114" i="10"/>
  <c r="BF114" i="10"/>
  <c r="BE114" i="10"/>
  <c r="BB114" i="10"/>
  <c r="BA114" i="10"/>
  <c r="AZ114" i="10"/>
  <c r="AY114" i="10"/>
  <c r="AV114" i="10"/>
  <c r="AU114" i="10"/>
  <c r="AT114" i="10"/>
  <c r="AS114" i="10"/>
  <c r="AP114" i="10"/>
  <c r="AO114" i="10"/>
  <c r="AN114" i="10"/>
  <c r="AM114" i="10"/>
  <c r="AJ114" i="10"/>
  <c r="AI114" i="10"/>
  <c r="AH114" i="10"/>
  <c r="AG114" i="10"/>
  <c r="AD114" i="10"/>
  <c r="AC114" i="10"/>
  <c r="AB114" i="10"/>
  <c r="AA114" i="10"/>
  <c r="X114" i="10"/>
  <c r="W114" i="10"/>
  <c r="V114" i="10"/>
  <c r="U114" i="10"/>
  <c r="R114" i="10"/>
  <c r="Q114" i="10"/>
  <c r="P114" i="10"/>
  <c r="O114" i="10"/>
  <c r="K114" i="10"/>
  <c r="J114" i="10"/>
  <c r="I114" i="10"/>
  <c r="H114" i="10"/>
  <c r="F114" i="10"/>
  <c r="E114" i="10"/>
  <c r="D114" i="10"/>
  <c r="C114" i="10"/>
  <c r="GP113" i="10"/>
  <c r="GO113" i="10"/>
  <c r="GN113" i="10"/>
  <c r="GM113" i="10"/>
  <c r="GJ113" i="10"/>
  <c r="GI113" i="10"/>
  <c r="GH113" i="10"/>
  <c r="GG113" i="10"/>
  <c r="GD113" i="10"/>
  <c r="GC113" i="10"/>
  <c r="GB113" i="10"/>
  <c r="GA113" i="10"/>
  <c r="FX113" i="10"/>
  <c r="FW113" i="10"/>
  <c r="FV113" i="10"/>
  <c r="FU113" i="10"/>
  <c r="FR113" i="10"/>
  <c r="FQ113" i="10"/>
  <c r="FP113" i="10"/>
  <c r="FO113" i="10"/>
  <c r="FL113" i="10"/>
  <c r="FK113" i="10"/>
  <c r="FJ113" i="10"/>
  <c r="FI113" i="10"/>
  <c r="FF113" i="10"/>
  <c r="FE113" i="10"/>
  <c r="FD113" i="10"/>
  <c r="FC113" i="10"/>
  <c r="EZ113" i="10"/>
  <c r="EY113" i="10"/>
  <c r="EX113" i="10"/>
  <c r="EW113" i="10"/>
  <c r="ET113" i="10"/>
  <c r="ES113" i="10"/>
  <c r="ER113" i="10"/>
  <c r="EQ113" i="10"/>
  <c r="EN113" i="10"/>
  <c r="EM113" i="10"/>
  <c r="EL113" i="10"/>
  <c r="EK113" i="10"/>
  <c r="EH113" i="10"/>
  <c r="EG113" i="10"/>
  <c r="EF113" i="10"/>
  <c r="EE113" i="10"/>
  <c r="EB113" i="10"/>
  <c r="EA113" i="10"/>
  <c r="DZ113" i="10"/>
  <c r="DY113" i="10"/>
  <c r="DV113" i="10"/>
  <c r="DU113" i="10"/>
  <c r="DT113" i="10"/>
  <c r="DS113" i="10"/>
  <c r="DP113" i="10"/>
  <c r="DO113" i="10"/>
  <c r="DN113" i="10"/>
  <c r="DM113" i="10"/>
  <c r="DJ113" i="10"/>
  <c r="DI113" i="10"/>
  <c r="DH113" i="10"/>
  <c r="DG113" i="10"/>
  <c r="DD113" i="10"/>
  <c r="DC113" i="10"/>
  <c r="DB113" i="10"/>
  <c r="DA113" i="10"/>
  <c r="CX113" i="10"/>
  <c r="CW113" i="10"/>
  <c r="CV113" i="10"/>
  <c r="CU113" i="10"/>
  <c r="CR113" i="10"/>
  <c r="CQ113" i="10"/>
  <c r="CP113" i="10"/>
  <c r="CO113" i="10"/>
  <c r="CL113" i="10"/>
  <c r="CK113" i="10"/>
  <c r="CJ113" i="10"/>
  <c r="CI113" i="10"/>
  <c r="CF113" i="10"/>
  <c r="CE113" i="10"/>
  <c r="CD113" i="10"/>
  <c r="CC113" i="10"/>
  <c r="BZ113" i="10"/>
  <c r="BY113" i="10"/>
  <c r="BX113" i="10"/>
  <c r="BW113" i="10"/>
  <c r="BT113" i="10"/>
  <c r="BS113" i="10"/>
  <c r="BR113" i="10"/>
  <c r="BQ113" i="10"/>
  <c r="BN113" i="10"/>
  <c r="BM113" i="10"/>
  <c r="BL113" i="10"/>
  <c r="BK113" i="10"/>
  <c r="BH113" i="10"/>
  <c r="BG113" i="10"/>
  <c r="BF113" i="10"/>
  <c r="BE113" i="10"/>
  <c r="BB113" i="10"/>
  <c r="BA113" i="10"/>
  <c r="AZ113" i="10"/>
  <c r="AY113" i="10"/>
  <c r="AV113" i="10"/>
  <c r="AU113" i="10"/>
  <c r="AT113" i="10"/>
  <c r="AS113" i="10"/>
  <c r="AP113" i="10"/>
  <c r="AO113" i="10"/>
  <c r="AN113" i="10"/>
  <c r="AM113" i="10"/>
  <c r="AJ113" i="10"/>
  <c r="AI113" i="10"/>
  <c r="AH113" i="10"/>
  <c r="AG113" i="10"/>
  <c r="AD113" i="10"/>
  <c r="AC113" i="10"/>
  <c r="AB113" i="10"/>
  <c r="AA113" i="10"/>
  <c r="X113" i="10"/>
  <c r="W113" i="10"/>
  <c r="V113" i="10"/>
  <c r="U113" i="10"/>
  <c r="R113" i="10"/>
  <c r="Q113" i="10"/>
  <c r="P113" i="10"/>
  <c r="O113" i="10"/>
  <c r="K113" i="10"/>
  <c r="J113" i="10"/>
  <c r="I113" i="10"/>
  <c r="H113" i="10"/>
  <c r="F113" i="10"/>
  <c r="E113" i="10"/>
  <c r="D113" i="10"/>
  <c r="C113" i="10"/>
  <c r="GP112" i="10"/>
  <c r="GO112" i="10"/>
  <c r="GN112" i="10"/>
  <c r="GM112" i="10"/>
  <c r="GJ112" i="10"/>
  <c r="GI112" i="10"/>
  <c r="GH112" i="10"/>
  <c r="GG112" i="10"/>
  <c r="GD112" i="10"/>
  <c r="GC112" i="10"/>
  <c r="GB112" i="10"/>
  <c r="GA112" i="10"/>
  <c r="FX112" i="10"/>
  <c r="FW112" i="10"/>
  <c r="FV112" i="10"/>
  <c r="FU112" i="10"/>
  <c r="FR112" i="10"/>
  <c r="FQ112" i="10"/>
  <c r="FP112" i="10"/>
  <c r="FO112" i="10"/>
  <c r="FL112" i="10"/>
  <c r="FK112" i="10"/>
  <c r="FJ112" i="10"/>
  <c r="FI112" i="10"/>
  <c r="FF112" i="10"/>
  <c r="FE112" i="10"/>
  <c r="FD112" i="10"/>
  <c r="FC112" i="10"/>
  <c r="EZ112" i="10"/>
  <c r="EY112" i="10"/>
  <c r="EX112" i="10"/>
  <c r="EW112" i="10"/>
  <c r="ET112" i="10"/>
  <c r="ES112" i="10"/>
  <c r="ER112" i="10"/>
  <c r="EQ112" i="10"/>
  <c r="EN112" i="10"/>
  <c r="EM112" i="10"/>
  <c r="EL112" i="10"/>
  <c r="EK112" i="10"/>
  <c r="EH112" i="10"/>
  <c r="EG112" i="10"/>
  <c r="EF112" i="10"/>
  <c r="EE112" i="10"/>
  <c r="EB112" i="10"/>
  <c r="EA112" i="10"/>
  <c r="DZ112" i="10"/>
  <c r="DY112" i="10"/>
  <c r="DV112" i="10"/>
  <c r="DU112" i="10"/>
  <c r="DT112" i="10"/>
  <c r="DS112" i="10"/>
  <c r="DP112" i="10"/>
  <c r="DO112" i="10"/>
  <c r="DN112" i="10"/>
  <c r="DM112" i="10"/>
  <c r="DJ112" i="10"/>
  <c r="DI112" i="10"/>
  <c r="DH112" i="10"/>
  <c r="DG112" i="10"/>
  <c r="DD112" i="10"/>
  <c r="DC112" i="10"/>
  <c r="DB112" i="10"/>
  <c r="DA112" i="10"/>
  <c r="CX112" i="10"/>
  <c r="CW112" i="10"/>
  <c r="CV112" i="10"/>
  <c r="CU112" i="10"/>
  <c r="CR112" i="10"/>
  <c r="CQ112" i="10"/>
  <c r="CP112" i="10"/>
  <c r="CO112" i="10"/>
  <c r="CL112" i="10"/>
  <c r="CK112" i="10"/>
  <c r="CJ112" i="10"/>
  <c r="CI112" i="10"/>
  <c r="CF112" i="10"/>
  <c r="CE112" i="10"/>
  <c r="CD112" i="10"/>
  <c r="CC112" i="10"/>
  <c r="BZ112" i="10"/>
  <c r="BY112" i="10"/>
  <c r="BX112" i="10"/>
  <c r="BW112" i="10"/>
  <c r="BT112" i="10"/>
  <c r="BS112" i="10"/>
  <c r="BR112" i="10"/>
  <c r="BQ112" i="10"/>
  <c r="BN112" i="10"/>
  <c r="BM112" i="10"/>
  <c r="BL112" i="10"/>
  <c r="BK112" i="10"/>
  <c r="BH112" i="10"/>
  <c r="BG112" i="10"/>
  <c r="BF112" i="10"/>
  <c r="BE112" i="10"/>
  <c r="BB112" i="10"/>
  <c r="BA112" i="10"/>
  <c r="AZ112" i="10"/>
  <c r="AY112" i="10"/>
  <c r="AV112" i="10"/>
  <c r="AU112" i="10"/>
  <c r="AT112" i="10"/>
  <c r="AS112" i="10"/>
  <c r="AP112" i="10"/>
  <c r="AO112" i="10"/>
  <c r="AN112" i="10"/>
  <c r="AM112" i="10"/>
  <c r="AJ112" i="10"/>
  <c r="AI112" i="10"/>
  <c r="AH112" i="10"/>
  <c r="AG112" i="10"/>
  <c r="AD112" i="10"/>
  <c r="AC112" i="10"/>
  <c r="AB112" i="10"/>
  <c r="AA112" i="10"/>
  <c r="X112" i="10"/>
  <c r="W112" i="10"/>
  <c r="V112" i="10"/>
  <c r="U112" i="10"/>
  <c r="R112" i="10"/>
  <c r="Q112" i="10"/>
  <c r="P112" i="10"/>
  <c r="O112" i="10"/>
  <c r="K112" i="10"/>
  <c r="J112" i="10"/>
  <c r="I112" i="10"/>
  <c r="H112" i="10"/>
  <c r="F112" i="10"/>
  <c r="E112" i="10"/>
  <c r="D112" i="10"/>
  <c r="C112" i="10"/>
  <c r="GP111" i="10"/>
  <c r="GO111" i="10"/>
  <c r="GN111" i="10"/>
  <c r="GM111" i="10"/>
  <c r="GJ111" i="10"/>
  <c r="GI111" i="10"/>
  <c r="GH111" i="10"/>
  <c r="GG111" i="10"/>
  <c r="GD111" i="10"/>
  <c r="GC111" i="10"/>
  <c r="GB111" i="10"/>
  <c r="GA111" i="10"/>
  <c r="FX111" i="10"/>
  <c r="FW111" i="10"/>
  <c r="FV111" i="10"/>
  <c r="FU111" i="10"/>
  <c r="FR111" i="10"/>
  <c r="FQ111" i="10"/>
  <c r="FP111" i="10"/>
  <c r="FO111" i="10"/>
  <c r="FL111" i="10"/>
  <c r="FK111" i="10"/>
  <c r="FJ111" i="10"/>
  <c r="FI111" i="10"/>
  <c r="FF111" i="10"/>
  <c r="FE111" i="10"/>
  <c r="FD111" i="10"/>
  <c r="FC111" i="10"/>
  <c r="EZ111" i="10"/>
  <c r="EY111" i="10"/>
  <c r="EX111" i="10"/>
  <c r="EW111" i="10"/>
  <c r="ET111" i="10"/>
  <c r="ES111" i="10"/>
  <c r="ER111" i="10"/>
  <c r="EQ111" i="10"/>
  <c r="EN111" i="10"/>
  <c r="EM111" i="10"/>
  <c r="EL111" i="10"/>
  <c r="EK111" i="10"/>
  <c r="EH111" i="10"/>
  <c r="EG111" i="10"/>
  <c r="EF111" i="10"/>
  <c r="EE111" i="10"/>
  <c r="EB111" i="10"/>
  <c r="EA111" i="10"/>
  <c r="DZ111" i="10"/>
  <c r="DY111" i="10"/>
  <c r="DV111" i="10"/>
  <c r="DU111" i="10"/>
  <c r="DT111" i="10"/>
  <c r="DS111" i="10"/>
  <c r="DP111" i="10"/>
  <c r="DO111" i="10"/>
  <c r="DN111" i="10"/>
  <c r="DM111" i="10"/>
  <c r="DJ111" i="10"/>
  <c r="DI111" i="10"/>
  <c r="DH111" i="10"/>
  <c r="DG111" i="10"/>
  <c r="DD111" i="10"/>
  <c r="DC111" i="10"/>
  <c r="DB111" i="10"/>
  <c r="DA111" i="10"/>
  <c r="CX111" i="10"/>
  <c r="CW111" i="10"/>
  <c r="CV111" i="10"/>
  <c r="CU111" i="10"/>
  <c r="CR111" i="10"/>
  <c r="CQ111" i="10"/>
  <c r="CP111" i="10"/>
  <c r="CO111" i="10"/>
  <c r="CL111" i="10"/>
  <c r="CK111" i="10"/>
  <c r="CJ111" i="10"/>
  <c r="CI111" i="10"/>
  <c r="CF111" i="10"/>
  <c r="CE111" i="10"/>
  <c r="CD111" i="10"/>
  <c r="CC111" i="10"/>
  <c r="BZ111" i="10"/>
  <c r="BY111" i="10"/>
  <c r="BX111" i="10"/>
  <c r="BW111" i="10"/>
  <c r="BT111" i="10"/>
  <c r="BS111" i="10"/>
  <c r="BR111" i="10"/>
  <c r="BQ111" i="10"/>
  <c r="BN111" i="10"/>
  <c r="BM111" i="10"/>
  <c r="BL111" i="10"/>
  <c r="BK111" i="10"/>
  <c r="BH111" i="10"/>
  <c r="BG111" i="10"/>
  <c r="BF111" i="10"/>
  <c r="BE111" i="10"/>
  <c r="BB111" i="10"/>
  <c r="BA111" i="10"/>
  <c r="AZ111" i="10"/>
  <c r="AY111" i="10"/>
  <c r="AV111" i="10"/>
  <c r="AU111" i="10"/>
  <c r="AT111" i="10"/>
  <c r="AS111" i="10"/>
  <c r="AP111" i="10"/>
  <c r="AO111" i="10"/>
  <c r="AN111" i="10"/>
  <c r="AM111" i="10"/>
  <c r="AJ111" i="10"/>
  <c r="AI111" i="10"/>
  <c r="AH111" i="10"/>
  <c r="AG111" i="10"/>
  <c r="AD111" i="10"/>
  <c r="AC111" i="10"/>
  <c r="AB111" i="10"/>
  <c r="AA111" i="10"/>
  <c r="X111" i="10"/>
  <c r="W111" i="10"/>
  <c r="V111" i="10"/>
  <c r="U111" i="10"/>
  <c r="R111" i="10"/>
  <c r="Q111" i="10"/>
  <c r="P111" i="10"/>
  <c r="O111" i="10"/>
  <c r="K111" i="10"/>
  <c r="J111" i="10"/>
  <c r="I111" i="10"/>
  <c r="H111" i="10"/>
  <c r="F111" i="10"/>
  <c r="E111" i="10"/>
  <c r="D111" i="10"/>
  <c r="C111" i="10"/>
  <c r="GP110" i="10"/>
  <c r="GO110" i="10"/>
  <c r="GN110" i="10"/>
  <c r="GM110" i="10"/>
  <c r="GJ110" i="10"/>
  <c r="GI110" i="10"/>
  <c r="GH110" i="10"/>
  <c r="GG110" i="10"/>
  <c r="GD110" i="10"/>
  <c r="GC110" i="10"/>
  <c r="GB110" i="10"/>
  <c r="GA110" i="10"/>
  <c r="FX110" i="10"/>
  <c r="FW110" i="10"/>
  <c r="FV110" i="10"/>
  <c r="FU110" i="10"/>
  <c r="FR110" i="10"/>
  <c r="FQ110" i="10"/>
  <c r="FP110" i="10"/>
  <c r="FO110" i="10"/>
  <c r="FL110" i="10"/>
  <c r="FK110" i="10"/>
  <c r="FJ110" i="10"/>
  <c r="FI110" i="10"/>
  <c r="FF110" i="10"/>
  <c r="FE110" i="10"/>
  <c r="FD110" i="10"/>
  <c r="FC110" i="10"/>
  <c r="EZ110" i="10"/>
  <c r="EY110" i="10"/>
  <c r="EX110" i="10"/>
  <c r="EW110" i="10"/>
  <c r="ET110" i="10"/>
  <c r="ES110" i="10"/>
  <c r="ER110" i="10"/>
  <c r="EQ110" i="10"/>
  <c r="EN110" i="10"/>
  <c r="EM110" i="10"/>
  <c r="EL110" i="10"/>
  <c r="EK110" i="10"/>
  <c r="EH110" i="10"/>
  <c r="EG110" i="10"/>
  <c r="EF110" i="10"/>
  <c r="EE110" i="10"/>
  <c r="EB110" i="10"/>
  <c r="EA110" i="10"/>
  <c r="DZ110" i="10"/>
  <c r="DY110" i="10"/>
  <c r="DV110" i="10"/>
  <c r="DU110" i="10"/>
  <c r="DT110" i="10"/>
  <c r="DS110" i="10"/>
  <c r="DP110" i="10"/>
  <c r="DO110" i="10"/>
  <c r="DN110" i="10"/>
  <c r="DM110" i="10"/>
  <c r="DJ110" i="10"/>
  <c r="DI110" i="10"/>
  <c r="DH110" i="10"/>
  <c r="DG110" i="10"/>
  <c r="DD110" i="10"/>
  <c r="DC110" i="10"/>
  <c r="DB110" i="10"/>
  <c r="DA110" i="10"/>
  <c r="CX110" i="10"/>
  <c r="CW110" i="10"/>
  <c r="CV110" i="10"/>
  <c r="CU110" i="10"/>
  <c r="CR110" i="10"/>
  <c r="CQ110" i="10"/>
  <c r="CP110" i="10"/>
  <c r="CO110" i="10"/>
  <c r="CL110" i="10"/>
  <c r="CK110" i="10"/>
  <c r="CJ110" i="10"/>
  <c r="CI110" i="10"/>
  <c r="CF110" i="10"/>
  <c r="CE110" i="10"/>
  <c r="CD110" i="10"/>
  <c r="CC110" i="10"/>
  <c r="BZ110" i="10"/>
  <c r="BY110" i="10"/>
  <c r="BX110" i="10"/>
  <c r="BW110" i="10"/>
  <c r="BT110" i="10"/>
  <c r="BS110" i="10"/>
  <c r="BR110" i="10"/>
  <c r="BQ110" i="10"/>
  <c r="BN110" i="10"/>
  <c r="BM110" i="10"/>
  <c r="BL110" i="10"/>
  <c r="BK110" i="10"/>
  <c r="BH110" i="10"/>
  <c r="BG110" i="10"/>
  <c r="BF110" i="10"/>
  <c r="BE110" i="10"/>
  <c r="BB110" i="10"/>
  <c r="BA110" i="10"/>
  <c r="AZ110" i="10"/>
  <c r="AY110" i="10"/>
  <c r="AV110" i="10"/>
  <c r="AU110" i="10"/>
  <c r="AT110" i="10"/>
  <c r="AS110" i="10"/>
  <c r="AP110" i="10"/>
  <c r="AO110" i="10"/>
  <c r="AN110" i="10"/>
  <c r="AM110" i="10"/>
  <c r="AJ110" i="10"/>
  <c r="AI110" i="10"/>
  <c r="AH110" i="10"/>
  <c r="AG110" i="10"/>
  <c r="AD110" i="10"/>
  <c r="AC110" i="10"/>
  <c r="AB110" i="10"/>
  <c r="AA110" i="10"/>
  <c r="X110" i="10"/>
  <c r="W110" i="10"/>
  <c r="V110" i="10"/>
  <c r="U110" i="10"/>
  <c r="R110" i="10"/>
  <c r="Q110" i="10"/>
  <c r="P110" i="10"/>
  <c r="O110" i="10"/>
  <c r="K110" i="10"/>
  <c r="J110" i="10"/>
  <c r="I110" i="10"/>
  <c r="H110" i="10"/>
  <c r="F110" i="10"/>
  <c r="E110" i="10"/>
  <c r="D110" i="10"/>
  <c r="C110" i="10"/>
  <c r="GP109" i="10"/>
  <c r="GO109" i="10"/>
  <c r="GN109" i="10"/>
  <c r="GM109" i="10"/>
  <c r="GJ109" i="10"/>
  <c r="GI109" i="10"/>
  <c r="GH109" i="10"/>
  <c r="GG109" i="10"/>
  <c r="GD109" i="10"/>
  <c r="GC109" i="10"/>
  <c r="GB109" i="10"/>
  <c r="GA109" i="10"/>
  <c r="FX109" i="10"/>
  <c r="FW109" i="10"/>
  <c r="FV109" i="10"/>
  <c r="FU109" i="10"/>
  <c r="FR109" i="10"/>
  <c r="FQ109" i="10"/>
  <c r="FP109" i="10"/>
  <c r="FO109" i="10"/>
  <c r="FL109" i="10"/>
  <c r="FK109" i="10"/>
  <c r="FJ109" i="10"/>
  <c r="FI109" i="10"/>
  <c r="FF109" i="10"/>
  <c r="FE109" i="10"/>
  <c r="FD109" i="10"/>
  <c r="FC109" i="10"/>
  <c r="EZ109" i="10"/>
  <c r="EY109" i="10"/>
  <c r="EX109" i="10"/>
  <c r="EW109" i="10"/>
  <c r="ET109" i="10"/>
  <c r="ES109" i="10"/>
  <c r="ER109" i="10"/>
  <c r="EQ109" i="10"/>
  <c r="EN109" i="10"/>
  <c r="EM109" i="10"/>
  <c r="EL109" i="10"/>
  <c r="EK109" i="10"/>
  <c r="EH109" i="10"/>
  <c r="EG109" i="10"/>
  <c r="EF109" i="10"/>
  <c r="EE109" i="10"/>
  <c r="EB109" i="10"/>
  <c r="EA109" i="10"/>
  <c r="DZ109" i="10"/>
  <c r="DY109" i="10"/>
  <c r="DV109" i="10"/>
  <c r="DU109" i="10"/>
  <c r="DT109" i="10"/>
  <c r="DS109" i="10"/>
  <c r="DP109" i="10"/>
  <c r="DO109" i="10"/>
  <c r="DN109" i="10"/>
  <c r="DM109" i="10"/>
  <c r="DJ109" i="10"/>
  <c r="DI109" i="10"/>
  <c r="DH109" i="10"/>
  <c r="DG109" i="10"/>
  <c r="DD109" i="10"/>
  <c r="DC109" i="10"/>
  <c r="DB109" i="10"/>
  <c r="DA109" i="10"/>
  <c r="CX109" i="10"/>
  <c r="CW109" i="10"/>
  <c r="CV109" i="10"/>
  <c r="CU109" i="10"/>
  <c r="CR109" i="10"/>
  <c r="CQ109" i="10"/>
  <c r="CP109" i="10"/>
  <c r="CO109" i="10"/>
  <c r="CL109" i="10"/>
  <c r="CK109" i="10"/>
  <c r="CJ109" i="10"/>
  <c r="CI109" i="10"/>
  <c r="CF109" i="10"/>
  <c r="CE109" i="10"/>
  <c r="CD109" i="10"/>
  <c r="CC109" i="10"/>
  <c r="BZ109" i="10"/>
  <c r="BY109" i="10"/>
  <c r="BX109" i="10"/>
  <c r="BW109" i="10"/>
  <c r="BT109" i="10"/>
  <c r="BS109" i="10"/>
  <c r="BR109" i="10"/>
  <c r="BQ109" i="10"/>
  <c r="BN109" i="10"/>
  <c r="BM109" i="10"/>
  <c r="BL109" i="10"/>
  <c r="BK109" i="10"/>
  <c r="BH109" i="10"/>
  <c r="BG109" i="10"/>
  <c r="BF109" i="10"/>
  <c r="BE109" i="10"/>
  <c r="BB109" i="10"/>
  <c r="BA109" i="10"/>
  <c r="AZ109" i="10"/>
  <c r="AY109" i="10"/>
  <c r="AV109" i="10"/>
  <c r="AU109" i="10"/>
  <c r="AT109" i="10"/>
  <c r="AS109" i="10"/>
  <c r="AP109" i="10"/>
  <c r="AO109" i="10"/>
  <c r="AN109" i="10"/>
  <c r="AM109" i="10"/>
  <c r="AJ109" i="10"/>
  <c r="AI109" i="10"/>
  <c r="AH109" i="10"/>
  <c r="AG109" i="10"/>
  <c r="AD109" i="10"/>
  <c r="AC109" i="10"/>
  <c r="AB109" i="10"/>
  <c r="AA109" i="10"/>
  <c r="X109" i="10"/>
  <c r="W109" i="10"/>
  <c r="V109" i="10"/>
  <c r="U109" i="10"/>
  <c r="R109" i="10"/>
  <c r="Q109" i="10"/>
  <c r="P109" i="10"/>
  <c r="O109" i="10"/>
  <c r="K109" i="10"/>
  <c r="J109" i="10"/>
  <c r="I109" i="10"/>
  <c r="H109" i="10"/>
  <c r="F109" i="10"/>
  <c r="E109" i="10"/>
  <c r="D109" i="10"/>
  <c r="C109" i="10"/>
  <c r="GP108" i="10"/>
  <c r="GO108" i="10"/>
  <c r="GN108" i="10"/>
  <c r="GM108" i="10"/>
  <c r="GJ108" i="10"/>
  <c r="GI108" i="10"/>
  <c r="GH108" i="10"/>
  <c r="GG108" i="10"/>
  <c r="GD108" i="10"/>
  <c r="GC108" i="10"/>
  <c r="GB108" i="10"/>
  <c r="GA108" i="10"/>
  <c r="FX108" i="10"/>
  <c r="FW108" i="10"/>
  <c r="FV108" i="10"/>
  <c r="FU108" i="10"/>
  <c r="FR108" i="10"/>
  <c r="FQ108" i="10"/>
  <c r="FP108" i="10"/>
  <c r="FO108" i="10"/>
  <c r="FL108" i="10"/>
  <c r="FK108" i="10"/>
  <c r="FJ108" i="10"/>
  <c r="FI108" i="10"/>
  <c r="FF108" i="10"/>
  <c r="FE108" i="10"/>
  <c r="FD108" i="10"/>
  <c r="FC108" i="10"/>
  <c r="EZ108" i="10"/>
  <c r="EY108" i="10"/>
  <c r="EX108" i="10"/>
  <c r="EW108" i="10"/>
  <c r="ET108" i="10"/>
  <c r="ES108" i="10"/>
  <c r="ER108" i="10"/>
  <c r="EQ108" i="10"/>
  <c r="EN108" i="10"/>
  <c r="EM108" i="10"/>
  <c r="EL108" i="10"/>
  <c r="EK108" i="10"/>
  <c r="EH108" i="10"/>
  <c r="EG108" i="10"/>
  <c r="EF108" i="10"/>
  <c r="EE108" i="10"/>
  <c r="EB108" i="10"/>
  <c r="EA108" i="10"/>
  <c r="DZ108" i="10"/>
  <c r="DY108" i="10"/>
  <c r="DV108" i="10"/>
  <c r="DU108" i="10"/>
  <c r="DT108" i="10"/>
  <c r="DS108" i="10"/>
  <c r="DP108" i="10"/>
  <c r="DO108" i="10"/>
  <c r="DN108" i="10"/>
  <c r="DM108" i="10"/>
  <c r="DJ108" i="10"/>
  <c r="DI108" i="10"/>
  <c r="DH108" i="10"/>
  <c r="DG108" i="10"/>
  <c r="DD108" i="10"/>
  <c r="DC108" i="10"/>
  <c r="DB108" i="10"/>
  <c r="DA108" i="10"/>
  <c r="CX108" i="10"/>
  <c r="CW108" i="10"/>
  <c r="CV108" i="10"/>
  <c r="CU108" i="10"/>
  <c r="CR108" i="10"/>
  <c r="CQ108" i="10"/>
  <c r="CP108" i="10"/>
  <c r="CO108" i="10"/>
  <c r="CL108" i="10"/>
  <c r="CK108" i="10"/>
  <c r="CJ108" i="10"/>
  <c r="CI108" i="10"/>
  <c r="CF108" i="10"/>
  <c r="CE108" i="10"/>
  <c r="CD108" i="10"/>
  <c r="CC108" i="10"/>
  <c r="BZ108" i="10"/>
  <c r="BY108" i="10"/>
  <c r="BX108" i="10"/>
  <c r="BW108" i="10"/>
  <c r="BT108" i="10"/>
  <c r="BS108" i="10"/>
  <c r="BR108" i="10"/>
  <c r="BQ108" i="10"/>
  <c r="BN108" i="10"/>
  <c r="BM108" i="10"/>
  <c r="BL108" i="10"/>
  <c r="BK108" i="10"/>
  <c r="BH108" i="10"/>
  <c r="BG108" i="10"/>
  <c r="BF108" i="10"/>
  <c r="BE108" i="10"/>
  <c r="BB108" i="10"/>
  <c r="BA108" i="10"/>
  <c r="AZ108" i="10"/>
  <c r="AY108" i="10"/>
  <c r="AV108" i="10"/>
  <c r="AU108" i="10"/>
  <c r="AT108" i="10"/>
  <c r="AS108" i="10"/>
  <c r="AP108" i="10"/>
  <c r="AO108" i="10"/>
  <c r="AN108" i="10"/>
  <c r="AM108" i="10"/>
  <c r="AJ108" i="10"/>
  <c r="AI108" i="10"/>
  <c r="AH108" i="10"/>
  <c r="AG108" i="10"/>
  <c r="AD108" i="10"/>
  <c r="AC108" i="10"/>
  <c r="AB108" i="10"/>
  <c r="AA108" i="10"/>
  <c r="X108" i="10"/>
  <c r="W108" i="10"/>
  <c r="V108" i="10"/>
  <c r="U108" i="10"/>
  <c r="R108" i="10"/>
  <c r="Q108" i="10"/>
  <c r="P108" i="10"/>
  <c r="O108" i="10"/>
  <c r="K108" i="10"/>
  <c r="J108" i="10"/>
  <c r="I108" i="10"/>
  <c r="H108" i="10"/>
  <c r="F108" i="10"/>
  <c r="E108" i="10"/>
  <c r="D108" i="10"/>
  <c r="C108" i="10"/>
  <c r="GP107" i="10"/>
  <c r="GO107" i="10"/>
  <c r="GN107" i="10"/>
  <c r="GM107" i="10"/>
  <c r="GJ107" i="10"/>
  <c r="GI107" i="10"/>
  <c r="GH107" i="10"/>
  <c r="GG107" i="10"/>
  <c r="GD107" i="10"/>
  <c r="GC107" i="10"/>
  <c r="GB107" i="10"/>
  <c r="GA107" i="10"/>
  <c r="FX107" i="10"/>
  <c r="FW107" i="10"/>
  <c r="FV107" i="10"/>
  <c r="FU107" i="10"/>
  <c r="FR107" i="10"/>
  <c r="FQ107" i="10"/>
  <c r="FP107" i="10"/>
  <c r="FO107" i="10"/>
  <c r="FL107" i="10"/>
  <c r="FK107" i="10"/>
  <c r="FJ107" i="10"/>
  <c r="FI107" i="10"/>
  <c r="FF107" i="10"/>
  <c r="FE107" i="10"/>
  <c r="FD107" i="10"/>
  <c r="FC107" i="10"/>
  <c r="EZ107" i="10"/>
  <c r="EY107" i="10"/>
  <c r="EX107" i="10"/>
  <c r="EW107" i="10"/>
  <c r="ET107" i="10"/>
  <c r="ES107" i="10"/>
  <c r="ER107" i="10"/>
  <c r="EQ107" i="10"/>
  <c r="EN107" i="10"/>
  <c r="EM107" i="10"/>
  <c r="EL107" i="10"/>
  <c r="EK107" i="10"/>
  <c r="EH107" i="10"/>
  <c r="EG107" i="10"/>
  <c r="EF107" i="10"/>
  <c r="EE107" i="10"/>
  <c r="EB107" i="10"/>
  <c r="EA107" i="10"/>
  <c r="DZ107" i="10"/>
  <c r="DY107" i="10"/>
  <c r="DV107" i="10"/>
  <c r="DU107" i="10"/>
  <c r="DT107" i="10"/>
  <c r="DS107" i="10"/>
  <c r="DP107" i="10"/>
  <c r="DO107" i="10"/>
  <c r="DN107" i="10"/>
  <c r="DM107" i="10"/>
  <c r="DJ107" i="10"/>
  <c r="DI107" i="10"/>
  <c r="DH107" i="10"/>
  <c r="DG107" i="10"/>
  <c r="DD107" i="10"/>
  <c r="DC107" i="10"/>
  <c r="DB107" i="10"/>
  <c r="DA107" i="10"/>
  <c r="CX107" i="10"/>
  <c r="CW107" i="10"/>
  <c r="CV107" i="10"/>
  <c r="CU107" i="10"/>
  <c r="CR107" i="10"/>
  <c r="CQ107" i="10"/>
  <c r="CP107" i="10"/>
  <c r="CO107" i="10"/>
  <c r="CL107" i="10"/>
  <c r="CK107" i="10"/>
  <c r="CJ107" i="10"/>
  <c r="CI107" i="10"/>
  <c r="CF107" i="10"/>
  <c r="CE107" i="10"/>
  <c r="CD107" i="10"/>
  <c r="CC107" i="10"/>
  <c r="BZ107" i="10"/>
  <c r="BY107" i="10"/>
  <c r="BX107" i="10"/>
  <c r="BW107" i="10"/>
  <c r="BT107" i="10"/>
  <c r="BS107" i="10"/>
  <c r="BR107" i="10"/>
  <c r="BQ107" i="10"/>
  <c r="BN107" i="10"/>
  <c r="BM107" i="10"/>
  <c r="BL107" i="10"/>
  <c r="BK107" i="10"/>
  <c r="BH107" i="10"/>
  <c r="BG107" i="10"/>
  <c r="BF107" i="10"/>
  <c r="BE107" i="10"/>
  <c r="BB107" i="10"/>
  <c r="BA107" i="10"/>
  <c r="AZ107" i="10"/>
  <c r="AY107" i="10"/>
  <c r="AV107" i="10"/>
  <c r="AU107" i="10"/>
  <c r="AT107" i="10"/>
  <c r="AS107" i="10"/>
  <c r="AP107" i="10"/>
  <c r="AO107" i="10"/>
  <c r="AN107" i="10"/>
  <c r="AM107" i="10"/>
  <c r="AJ107" i="10"/>
  <c r="AI107" i="10"/>
  <c r="AH107" i="10"/>
  <c r="AG107" i="10"/>
  <c r="AD107" i="10"/>
  <c r="AC107" i="10"/>
  <c r="AB107" i="10"/>
  <c r="AA107" i="10"/>
  <c r="X107" i="10"/>
  <c r="W107" i="10"/>
  <c r="V107" i="10"/>
  <c r="U107" i="10"/>
  <c r="R107" i="10"/>
  <c r="Q107" i="10"/>
  <c r="P107" i="10"/>
  <c r="O107" i="10"/>
  <c r="K107" i="10"/>
  <c r="J107" i="10"/>
  <c r="I107" i="10"/>
  <c r="H107" i="10"/>
  <c r="F107" i="10"/>
  <c r="E107" i="10"/>
  <c r="D107" i="10"/>
  <c r="C107" i="10"/>
  <c r="GP106" i="10"/>
  <c r="GO106" i="10"/>
  <c r="GN106" i="10"/>
  <c r="GM106" i="10"/>
  <c r="GJ106" i="10"/>
  <c r="GI106" i="10"/>
  <c r="GH106" i="10"/>
  <c r="GG106" i="10"/>
  <c r="GD106" i="10"/>
  <c r="GC106" i="10"/>
  <c r="GB106" i="10"/>
  <c r="GA106" i="10"/>
  <c r="FX106" i="10"/>
  <c r="FW106" i="10"/>
  <c r="FV106" i="10"/>
  <c r="FU106" i="10"/>
  <c r="FR106" i="10"/>
  <c r="FQ106" i="10"/>
  <c r="FP106" i="10"/>
  <c r="FO106" i="10"/>
  <c r="FL106" i="10"/>
  <c r="FK106" i="10"/>
  <c r="FJ106" i="10"/>
  <c r="FI106" i="10"/>
  <c r="FF106" i="10"/>
  <c r="FE106" i="10"/>
  <c r="FD106" i="10"/>
  <c r="FC106" i="10"/>
  <c r="EZ106" i="10"/>
  <c r="EY106" i="10"/>
  <c r="EX106" i="10"/>
  <c r="EW106" i="10"/>
  <c r="ET106" i="10"/>
  <c r="ES106" i="10"/>
  <c r="ER106" i="10"/>
  <c r="EQ106" i="10"/>
  <c r="EN106" i="10"/>
  <c r="EM106" i="10"/>
  <c r="EL106" i="10"/>
  <c r="EK106" i="10"/>
  <c r="EH106" i="10"/>
  <c r="EG106" i="10"/>
  <c r="EF106" i="10"/>
  <c r="EE106" i="10"/>
  <c r="EB106" i="10"/>
  <c r="EA106" i="10"/>
  <c r="DZ106" i="10"/>
  <c r="DY106" i="10"/>
  <c r="DV106" i="10"/>
  <c r="DU106" i="10"/>
  <c r="DT106" i="10"/>
  <c r="DS106" i="10"/>
  <c r="DP106" i="10"/>
  <c r="DO106" i="10"/>
  <c r="DN106" i="10"/>
  <c r="DM106" i="10"/>
  <c r="DJ106" i="10"/>
  <c r="DI106" i="10"/>
  <c r="DH106" i="10"/>
  <c r="DG106" i="10"/>
  <c r="DD106" i="10"/>
  <c r="DC106" i="10"/>
  <c r="DB106" i="10"/>
  <c r="DA106" i="10"/>
  <c r="CX106" i="10"/>
  <c r="CW106" i="10"/>
  <c r="CV106" i="10"/>
  <c r="CU106" i="10"/>
  <c r="CR106" i="10"/>
  <c r="CQ106" i="10"/>
  <c r="CP106" i="10"/>
  <c r="CO106" i="10"/>
  <c r="CL106" i="10"/>
  <c r="CK106" i="10"/>
  <c r="CJ106" i="10"/>
  <c r="CI106" i="10"/>
  <c r="CF106" i="10"/>
  <c r="CE106" i="10"/>
  <c r="CD106" i="10"/>
  <c r="CC106" i="10"/>
  <c r="BZ106" i="10"/>
  <c r="BY106" i="10"/>
  <c r="BX106" i="10"/>
  <c r="BW106" i="10"/>
  <c r="BT106" i="10"/>
  <c r="BS106" i="10"/>
  <c r="BR106" i="10"/>
  <c r="BQ106" i="10"/>
  <c r="BN106" i="10"/>
  <c r="BM106" i="10"/>
  <c r="BL106" i="10"/>
  <c r="BK106" i="10"/>
  <c r="BH106" i="10"/>
  <c r="BG106" i="10"/>
  <c r="BF106" i="10"/>
  <c r="BE106" i="10"/>
  <c r="BB106" i="10"/>
  <c r="BA106" i="10"/>
  <c r="AZ106" i="10"/>
  <c r="AY106" i="10"/>
  <c r="AV106" i="10"/>
  <c r="AU106" i="10"/>
  <c r="AT106" i="10"/>
  <c r="AS106" i="10"/>
  <c r="AP106" i="10"/>
  <c r="AO106" i="10"/>
  <c r="AN106" i="10"/>
  <c r="AM106" i="10"/>
  <c r="AJ106" i="10"/>
  <c r="AI106" i="10"/>
  <c r="AH106" i="10"/>
  <c r="AG106" i="10"/>
  <c r="AD106" i="10"/>
  <c r="AC106" i="10"/>
  <c r="AB106" i="10"/>
  <c r="AA106" i="10"/>
  <c r="X106" i="10"/>
  <c r="W106" i="10"/>
  <c r="V106" i="10"/>
  <c r="U106" i="10"/>
  <c r="R106" i="10"/>
  <c r="Q106" i="10"/>
  <c r="P106" i="10"/>
  <c r="O106" i="10"/>
  <c r="K106" i="10"/>
  <c r="J106" i="10"/>
  <c r="I106" i="10"/>
  <c r="H106" i="10"/>
  <c r="F106" i="10"/>
  <c r="E106" i="10"/>
  <c r="D106" i="10"/>
  <c r="C106" i="10"/>
  <c r="GP105" i="10"/>
  <c r="GO105" i="10"/>
  <c r="GN105" i="10"/>
  <c r="GM105" i="10"/>
  <c r="GJ105" i="10"/>
  <c r="GI105" i="10"/>
  <c r="GH105" i="10"/>
  <c r="GG105" i="10"/>
  <c r="GD105" i="10"/>
  <c r="GC105" i="10"/>
  <c r="GB105" i="10"/>
  <c r="GA105" i="10"/>
  <c r="FX105" i="10"/>
  <c r="FW105" i="10"/>
  <c r="FV105" i="10"/>
  <c r="FU105" i="10"/>
  <c r="FR105" i="10"/>
  <c r="FQ105" i="10"/>
  <c r="FP105" i="10"/>
  <c r="FO105" i="10"/>
  <c r="FL105" i="10"/>
  <c r="FK105" i="10"/>
  <c r="FJ105" i="10"/>
  <c r="FI105" i="10"/>
  <c r="FF105" i="10"/>
  <c r="FE105" i="10"/>
  <c r="FD105" i="10"/>
  <c r="FC105" i="10"/>
  <c r="EZ105" i="10"/>
  <c r="EY105" i="10"/>
  <c r="EX105" i="10"/>
  <c r="EW105" i="10"/>
  <c r="ET105" i="10"/>
  <c r="ES105" i="10"/>
  <c r="ER105" i="10"/>
  <c r="EQ105" i="10"/>
  <c r="EN105" i="10"/>
  <c r="EM105" i="10"/>
  <c r="EL105" i="10"/>
  <c r="EK105" i="10"/>
  <c r="EH105" i="10"/>
  <c r="EG105" i="10"/>
  <c r="EF105" i="10"/>
  <c r="EE105" i="10"/>
  <c r="EB105" i="10"/>
  <c r="EA105" i="10"/>
  <c r="DZ105" i="10"/>
  <c r="DY105" i="10"/>
  <c r="DV105" i="10"/>
  <c r="DU105" i="10"/>
  <c r="DT105" i="10"/>
  <c r="DS105" i="10"/>
  <c r="DP105" i="10"/>
  <c r="DO105" i="10"/>
  <c r="DN105" i="10"/>
  <c r="DM105" i="10"/>
  <c r="DJ105" i="10"/>
  <c r="DI105" i="10"/>
  <c r="DH105" i="10"/>
  <c r="DG105" i="10"/>
  <c r="DD105" i="10"/>
  <c r="DC105" i="10"/>
  <c r="DB105" i="10"/>
  <c r="DA105" i="10"/>
  <c r="CX105" i="10"/>
  <c r="CW105" i="10"/>
  <c r="CV105" i="10"/>
  <c r="CU105" i="10"/>
  <c r="CR105" i="10"/>
  <c r="CQ105" i="10"/>
  <c r="CP105" i="10"/>
  <c r="CO105" i="10"/>
  <c r="CL105" i="10"/>
  <c r="CK105" i="10"/>
  <c r="CJ105" i="10"/>
  <c r="CI105" i="10"/>
  <c r="CF105" i="10"/>
  <c r="CE105" i="10"/>
  <c r="CD105" i="10"/>
  <c r="CC105" i="10"/>
  <c r="BZ105" i="10"/>
  <c r="BY105" i="10"/>
  <c r="BX105" i="10"/>
  <c r="BW105" i="10"/>
  <c r="BT105" i="10"/>
  <c r="BS105" i="10"/>
  <c r="BR105" i="10"/>
  <c r="BQ105" i="10"/>
  <c r="BN105" i="10"/>
  <c r="BM105" i="10"/>
  <c r="BL105" i="10"/>
  <c r="BK105" i="10"/>
  <c r="BH105" i="10"/>
  <c r="BG105" i="10"/>
  <c r="BF105" i="10"/>
  <c r="BE105" i="10"/>
  <c r="BB105" i="10"/>
  <c r="BA105" i="10"/>
  <c r="AZ105" i="10"/>
  <c r="AY105" i="10"/>
  <c r="AV105" i="10"/>
  <c r="AU105" i="10"/>
  <c r="AT105" i="10"/>
  <c r="AS105" i="10"/>
  <c r="AP105" i="10"/>
  <c r="AO105" i="10"/>
  <c r="AN105" i="10"/>
  <c r="AM105" i="10"/>
  <c r="AJ105" i="10"/>
  <c r="AI105" i="10"/>
  <c r="AH105" i="10"/>
  <c r="AG105" i="10"/>
  <c r="AD105" i="10"/>
  <c r="AC105" i="10"/>
  <c r="AB105" i="10"/>
  <c r="AA105" i="10"/>
  <c r="X105" i="10"/>
  <c r="W105" i="10"/>
  <c r="V105" i="10"/>
  <c r="U105" i="10"/>
  <c r="R105" i="10"/>
  <c r="Q105" i="10"/>
  <c r="P105" i="10"/>
  <c r="O105" i="10"/>
  <c r="K105" i="10"/>
  <c r="J105" i="10"/>
  <c r="I105" i="10"/>
  <c r="H105" i="10"/>
  <c r="F105" i="10"/>
  <c r="E105" i="10"/>
  <c r="D105" i="10"/>
  <c r="C105" i="10"/>
  <c r="GP104" i="10"/>
  <c r="GO104" i="10"/>
  <c r="GN104" i="10"/>
  <c r="GM104" i="10"/>
  <c r="GJ104" i="10"/>
  <c r="GI104" i="10"/>
  <c r="GH104" i="10"/>
  <c r="GG104" i="10"/>
  <c r="GD104" i="10"/>
  <c r="GC104" i="10"/>
  <c r="GB104" i="10"/>
  <c r="GA104" i="10"/>
  <c r="FX104" i="10"/>
  <c r="FW104" i="10"/>
  <c r="FV104" i="10"/>
  <c r="FU104" i="10"/>
  <c r="FR104" i="10"/>
  <c r="FQ104" i="10"/>
  <c r="FP104" i="10"/>
  <c r="FO104" i="10"/>
  <c r="FL104" i="10"/>
  <c r="FK104" i="10"/>
  <c r="FJ104" i="10"/>
  <c r="FI104" i="10"/>
  <c r="FF104" i="10"/>
  <c r="FE104" i="10"/>
  <c r="FD104" i="10"/>
  <c r="FC104" i="10"/>
  <c r="EZ104" i="10"/>
  <c r="EY104" i="10"/>
  <c r="EX104" i="10"/>
  <c r="EW104" i="10"/>
  <c r="ET104" i="10"/>
  <c r="ES104" i="10"/>
  <c r="ER104" i="10"/>
  <c r="EQ104" i="10"/>
  <c r="EN104" i="10"/>
  <c r="EM104" i="10"/>
  <c r="EL104" i="10"/>
  <c r="EK104" i="10"/>
  <c r="EH104" i="10"/>
  <c r="EG104" i="10"/>
  <c r="EF104" i="10"/>
  <c r="EE104" i="10"/>
  <c r="EB104" i="10"/>
  <c r="EA104" i="10"/>
  <c r="DZ104" i="10"/>
  <c r="DY104" i="10"/>
  <c r="DV104" i="10"/>
  <c r="DU104" i="10"/>
  <c r="DT104" i="10"/>
  <c r="DS104" i="10"/>
  <c r="DP104" i="10"/>
  <c r="DO104" i="10"/>
  <c r="DN104" i="10"/>
  <c r="DM104" i="10"/>
  <c r="DJ104" i="10"/>
  <c r="DI104" i="10"/>
  <c r="DH104" i="10"/>
  <c r="DG104" i="10"/>
  <c r="DD104" i="10"/>
  <c r="DC104" i="10"/>
  <c r="DB104" i="10"/>
  <c r="DA104" i="10"/>
  <c r="CX104" i="10"/>
  <c r="CW104" i="10"/>
  <c r="CV104" i="10"/>
  <c r="CU104" i="10"/>
  <c r="CR104" i="10"/>
  <c r="CQ104" i="10"/>
  <c r="CP104" i="10"/>
  <c r="CO104" i="10"/>
  <c r="CL104" i="10"/>
  <c r="CK104" i="10"/>
  <c r="CJ104" i="10"/>
  <c r="CI104" i="10"/>
  <c r="CF104" i="10"/>
  <c r="CE104" i="10"/>
  <c r="CD104" i="10"/>
  <c r="CC104" i="10"/>
  <c r="BZ104" i="10"/>
  <c r="BY104" i="10"/>
  <c r="BX104" i="10"/>
  <c r="BW104" i="10"/>
  <c r="BT104" i="10"/>
  <c r="BS104" i="10"/>
  <c r="BR104" i="10"/>
  <c r="BQ104" i="10"/>
  <c r="BN104" i="10"/>
  <c r="BM104" i="10"/>
  <c r="BL104" i="10"/>
  <c r="BK104" i="10"/>
  <c r="BH104" i="10"/>
  <c r="BG104" i="10"/>
  <c r="BF104" i="10"/>
  <c r="BE104" i="10"/>
  <c r="BB104" i="10"/>
  <c r="BA104" i="10"/>
  <c r="AZ104" i="10"/>
  <c r="AY104" i="10"/>
  <c r="AV104" i="10"/>
  <c r="AU104" i="10"/>
  <c r="AT104" i="10"/>
  <c r="AS104" i="10"/>
  <c r="AP104" i="10"/>
  <c r="AO104" i="10"/>
  <c r="AN104" i="10"/>
  <c r="AM104" i="10"/>
  <c r="AJ104" i="10"/>
  <c r="AI104" i="10"/>
  <c r="AH104" i="10"/>
  <c r="AG104" i="10"/>
  <c r="AD104" i="10"/>
  <c r="AC104" i="10"/>
  <c r="AB104" i="10"/>
  <c r="AA104" i="10"/>
  <c r="X104" i="10"/>
  <c r="W104" i="10"/>
  <c r="V104" i="10"/>
  <c r="U104" i="10"/>
  <c r="R104" i="10"/>
  <c r="Q104" i="10"/>
  <c r="P104" i="10"/>
  <c r="O104" i="10"/>
  <c r="K104" i="10"/>
  <c r="J104" i="10"/>
  <c r="I104" i="10"/>
  <c r="H104" i="10"/>
  <c r="F104" i="10"/>
  <c r="E104" i="10"/>
  <c r="D104" i="10"/>
  <c r="C104" i="10"/>
  <c r="FO3" i="10"/>
  <c r="FU3" i="10"/>
  <c r="GA3" i="10"/>
  <c r="GG3" i="10"/>
  <c r="GM3" i="10"/>
  <c r="GP103" i="10"/>
  <c r="GO103" i="10"/>
  <c r="GN103" i="10"/>
  <c r="GM103" i="10"/>
  <c r="GJ103" i="10"/>
  <c r="GI103" i="10"/>
  <c r="GH103" i="10"/>
  <c r="GG103" i="10"/>
  <c r="GD103" i="10"/>
  <c r="GC103" i="10"/>
  <c r="GB103" i="10"/>
  <c r="GA103" i="10"/>
  <c r="FX103" i="10"/>
  <c r="FW103" i="10"/>
  <c r="FV103" i="10"/>
  <c r="FU103" i="10"/>
  <c r="FR103" i="10"/>
  <c r="FQ103" i="10"/>
  <c r="FP103" i="10"/>
  <c r="FO103" i="10"/>
  <c r="FL103" i="10"/>
  <c r="FK103" i="10"/>
  <c r="FJ103" i="10"/>
  <c r="FI103" i="10"/>
  <c r="FF103" i="10"/>
  <c r="FE103" i="10"/>
  <c r="FD103" i="10"/>
  <c r="FC103" i="10"/>
  <c r="EZ103" i="10"/>
  <c r="EY103" i="10"/>
  <c r="EX103" i="10"/>
  <c r="EW103" i="10"/>
  <c r="ET103" i="10"/>
  <c r="ES103" i="10"/>
  <c r="ER103" i="10"/>
  <c r="EQ103" i="10"/>
  <c r="EN103" i="10"/>
  <c r="EM103" i="10"/>
  <c r="EL103" i="10"/>
  <c r="EK103" i="10"/>
  <c r="EH103" i="10"/>
  <c r="EG103" i="10"/>
  <c r="EF103" i="10"/>
  <c r="EE103" i="10"/>
  <c r="EB103" i="10"/>
  <c r="EA103" i="10"/>
  <c r="DZ103" i="10"/>
  <c r="DY103" i="10"/>
  <c r="DV103" i="10"/>
  <c r="DU103" i="10"/>
  <c r="DT103" i="10"/>
  <c r="DS103" i="10"/>
  <c r="DP103" i="10"/>
  <c r="DO103" i="10"/>
  <c r="DN103" i="10"/>
  <c r="DM103" i="10"/>
  <c r="DJ103" i="10"/>
  <c r="DI103" i="10"/>
  <c r="DH103" i="10"/>
  <c r="DG103" i="10"/>
  <c r="DD103" i="10"/>
  <c r="DC103" i="10"/>
  <c r="DB103" i="10"/>
  <c r="DA103" i="10"/>
  <c r="CX103" i="10"/>
  <c r="CW103" i="10"/>
  <c r="CV103" i="10"/>
  <c r="CU103" i="10"/>
  <c r="CR103" i="10"/>
  <c r="CQ103" i="10"/>
  <c r="CP103" i="10"/>
  <c r="CO103" i="10"/>
  <c r="CL103" i="10"/>
  <c r="CK103" i="10"/>
  <c r="CJ103" i="10"/>
  <c r="CI103" i="10"/>
  <c r="CF103" i="10"/>
  <c r="CE103" i="10"/>
  <c r="CD103" i="10"/>
  <c r="CC103" i="10"/>
  <c r="BZ103" i="10"/>
  <c r="BY103" i="10"/>
  <c r="BX103" i="10"/>
  <c r="BW103" i="10"/>
  <c r="BT103" i="10"/>
  <c r="BS103" i="10"/>
  <c r="BR103" i="10"/>
  <c r="BQ103" i="10"/>
  <c r="BN103" i="10"/>
  <c r="BM103" i="10"/>
  <c r="BL103" i="10"/>
  <c r="BK103" i="10"/>
  <c r="BH103" i="10"/>
  <c r="BG103" i="10"/>
  <c r="BF103" i="10"/>
  <c r="BE103" i="10"/>
  <c r="BB103" i="10"/>
  <c r="BA103" i="10"/>
  <c r="AZ103" i="10"/>
  <c r="AY103" i="10"/>
  <c r="AV103" i="10"/>
  <c r="AU103" i="10"/>
  <c r="AT103" i="10"/>
  <c r="AS103" i="10"/>
  <c r="AP103" i="10"/>
  <c r="AO103" i="10"/>
  <c r="AN103" i="10"/>
  <c r="AM103" i="10"/>
  <c r="AJ103" i="10"/>
  <c r="AI103" i="10"/>
  <c r="AH103" i="10"/>
  <c r="AG103" i="10"/>
  <c r="AD103" i="10"/>
  <c r="AC103" i="10"/>
  <c r="AB103" i="10"/>
  <c r="AA103" i="10"/>
  <c r="X103" i="10"/>
  <c r="W103" i="10"/>
  <c r="V103" i="10"/>
  <c r="U103" i="10"/>
  <c r="R103" i="10"/>
  <c r="Q103" i="10"/>
  <c r="P103" i="10"/>
  <c r="O103" i="10"/>
  <c r="F103" i="10"/>
  <c r="E103" i="10"/>
  <c r="D103" i="10"/>
  <c r="C103" i="10"/>
  <c r="R102" i="10"/>
  <c r="Q102" i="10"/>
  <c r="P102" i="10"/>
  <c r="O102" i="10"/>
  <c r="F102" i="10"/>
  <c r="E102" i="10"/>
  <c r="D102" i="10"/>
  <c r="C102" i="10"/>
  <c r="R101" i="10"/>
  <c r="Q101" i="10"/>
  <c r="P101" i="10"/>
  <c r="O101" i="10"/>
  <c r="F101" i="10"/>
  <c r="E101" i="10"/>
  <c r="D101" i="10"/>
  <c r="C101" i="10"/>
  <c r="R100" i="10"/>
  <c r="Q100" i="10"/>
  <c r="P100" i="10"/>
  <c r="O100" i="10"/>
  <c r="F100" i="10"/>
  <c r="E100" i="10"/>
  <c r="D100" i="10"/>
  <c r="C100" i="10"/>
  <c r="R99" i="10"/>
  <c r="Q99" i="10"/>
  <c r="P99" i="10"/>
  <c r="O99" i="10"/>
  <c r="F99" i="10"/>
  <c r="E99" i="10"/>
  <c r="D99" i="10"/>
  <c r="C99" i="10"/>
  <c r="R98" i="10"/>
  <c r="Q98" i="10"/>
  <c r="P98" i="10"/>
  <c r="O98" i="10"/>
  <c r="F98" i="10"/>
  <c r="E98" i="10"/>
  <c r="D98" i="10"/>
  <c r="C98" i="10"/>
  <c r="R97" i="10"/>
  <c r="Q97" i="10"/>
  <c r="P97" i="10"/>
  <c r="O97" i="10"/>
  <c r="F97" i="10"/>
  <c r="E97" i="10"/>
  <c r="D97" i="10"/>
  <c r="C97" i="10"/>
  <c r="R96" i="10"/>
  <c r="Q96" i="10"/>
  <c r="P96" i="10"/>
  <c r="O96" i="10"/>
  <c r="F96" i="10"/>
  <c r="E96" i="10"/>
  <c r="D96" i="10"/>
  <c r="C96" i="10"/>
  <c r="R95" i="10"/>
  <c r="Q95" i="10"/>
  <c r="P95" i="10"/>
  <c r="O95" i="10"/>
  <c r="F95" i="10"/>
  <c r="E95" i="10"/>
  <c r="D95" i="10"/>
  <c r="C95" i="10"/>
  <c r="F94" i="10"/>
  <c r="E94" i="10"/>
  <c r="D94" i="10"/>
  <c r="C94" i="10"/>
  <c r="F93" i="10"/>
  <c r="E93" i="10"/>
  <c r="D93" i="10"/>
  <c r="C93" i="10"/>
  <c r="F92" i="10"/>
  <c r="E92" i="10"/>
  <c r="D92" i="10"/>
  <c r="C92" i="10"/>
  <c r="F91" i="10"/>
  <c r="E91" i="10"/>
  <c r="D91" i="10"/>
  <c r="C91" i="10"/>
  <c r="F90" i="10"/>
  <c r="E90" i="10"/>
  <c r="D90" i="10"/>
  <c r="C90" i="10"/>
  <c r="F89" i="10"/>
  <c r="E89" i="10"/>
  <c r="D89" i="10"/>
  <c r="C89" i="10"/>
  <c r="F88" i="10"/>
  <c r="E88" i="10"/>
  <c r="D88" i="10"/>
  <c r="C88" i="10"/>
  <c r="F87" i="10"/>
  <c r="E87" i="10"/>
  <c r="D87" i="10"/>
  <c r="C87" i="10"/>
  <c r="F86" i="10"/>
  <c r="E86" i="10"/>
  <c r="D86" i="10"/>
  <c r="C86" i="10"/>
  <c r="F85" i="10"/>
  <c r="E85" i="10"/>
  <c r="D85" i="10"/>
  <c r="C85" i="10"/>
  <c r="F84" i="10"/>
  <c r="E84" i="10"/>
  <c r="D84" i="10"/>
  <c r="C84" i="10"/>
  <c r="F83" i="10"/>
  <c r="E83" i="10"/>
  <c r="D83" i="10"/>
  <c r="C83" i="10"/>
  <c r="F82" i="10"/>
  <c r="E82" i="10"/>
  <c r="D82" i="10"/>
  <c r="C82" i="10"/>
  <c r="F81" i="10"/>
  <c r="E81" i="10"/>
  <c r="D81" i="10"/>
  <c r="C81" i="10"/>
  <c r="F80" i="10"/>
  <c r="E80" i="10"/>
  <c r="D80" i="10"/>
  <c r="C80" i="10"/>
  <c r="F79" i="10"/>
  <c r="E79" i="10"/>
  <c r="D79" i="10"/>
  <c r="C79" i="10"/>
  <c r="F78" i="10"/>
  <c r="E78" i="10"/>
  <c r="D78" i="10"/>
  <c r="C78" i="10"/>
  <c r="F77" i="10"/>
  <c r="E77" i="10"/>
  <c r="D77" i="10"/>
  <c r="C77" i="10"/>
  <c r="F76" i="10"/>
  <c r="E76" i="10"/>
  <c r="D76" i="10"/>
  <c r="C76" i="10"/>
  <c r="F75" i="10"/>
  <c r="E75" i="10"/>
  <c r="D75" i="10"/>
  <c r="C75" i="10"/>
  <c r="F74" i="10"/>
  <c r="E74" i="10"/>
  <c r="D74" i="10"/>
  <c r="C74" i="10"/>
  <c r="F73" i="10"/>
  <c r="E73" i="10"/>
  <c r="D73" i="10"/>
  <c r="C73" i="10"/>
  <c r="F72" i="10"/>
  <c r="E72" i="10"/>
  <c r="D72" i="10"/>
  <c r="C72" i="10"/>
  <c r="F71" i="10"/>
  <c r="E71" i="10"/>
  <c r="D71" i="10"/>
  <c r="C71" i="10"/>
  <c r="F70" i="10"/>
  <c r="E70" i="10"/>
  <c r="D70" i="10"/>
  <c r="C70" i="10"/>
  <c r="F69" i="10"/>
  <c r="E69" i="10"/>
  <c r="D69" i="10"/>
  <c r="C69" i="10"/>
  <c r="F68" i="10"/>
  <c r="E68" i="10"/>
  <c r="D68" i="10"/>
  <c r="C68" i="10"/>
  <c r="F67" i="10"/>
  <c r="E67" i="10"/>
  <c r="D67" i="10"/>
  <c r="C67" i="10"/>
  <c r="F66" i="10"/>
  <c r="E66" i="10"/>
  <c r="D66" i="10"/>
  <c r="C66" i="10"/>
  <c r="F65" i="10"/>
  <c r="E65" i="10"/>
  <c r="D65" i="10"/>
  <c r="C65" i="10"/>
  <c r="F64" i="10"/>
  <c r="E64" i="10"/>
  <c r="D64" i="10"/>
  <c r="C64" i="10"/>
  <c r="F63" i="10"/>
  <c r="E63" i="10"/>
  <c r="D63" i="10"/>
  <c r="C63" i="10"/>
  <c r="F62" i="10"/>
  <c r="E62" i="10"/>
  <c r="D62" i="10"/>
  <c r="C62" i="10"/>
  <c r="F61" i="10"/>
  <c r="E61" i="10"/>
  <c r="D61" i="10"/>
  <c r="C61" i="10"/>
  <c r="F60" i="10"/>
  <c r="E60" i="10"/>
  <c r="D60" i="10"/>
  <c r="C60" i="10"/>
  <c r="F59" i="10"/>
  <c r="E59" i="10"/>
  <c r="D59" i="10"/>
  <c r="C59" i="10"/>
  <c r="F58" i="10"/>
  <c r="E58" i="10"/>
  <c r="D58" i="10"/>
  <c r="C58" i="10"/>
  <c r="F57" i="10"/>
  <c r="E57" i="10"/>
  <c r="D57" i="10"/>
  <c r="C57" i="10"/>
  <c r="F56" i="10"/>
  <c r="E56" i="10"/>
  <c r="D56" i="10"/>
  <c r="C56" i="10"/>
  <c r="F55" i="10"/>
  <c r="E55" i="10"/>
  <c r="D55" i="10"/>
  <c r="C55" i="10"/>
  <c r="F54" i="10"/>
  <c r="E54" i="10"/>
  <c r="D54" i="10"/>
  <c r="C54" i="10"/>
  <c r="F53" i="10"/>
  <c r="E53" i="10"/>
  <c r="D53" i="10"/>
  <c r="C53" i="10"/>
  <c r="F52" i="10"/>
  <c r="E52" i="10"/>
  <c r="D52" i="10"/>
  <c r="C52" i="10"/>
  <c r="F51" i="10"/>
  <c r="E51" i="10"/>
  <c r="D51" i="10"/>
  <c r="C51" i="10"/>
  <c r="F50" i="10"/>
  <c r="E50" i="10"/>
  <c r="D50" i="10"/>
  <c r="C50" i="10"/>
  <c r="F49" i="10"/>
  <c r="E49" i="10"/>
  <c r="D49" i="10"/>
  <c r="C49" i="10"/>
  <c r="F48" i="10"/>
  <c r="E48" i="10"/>
  <c r="D48" i="10"/>
  <c r="C48" i="10"/>
  <c r="F47" i="10"/>
  <c r="E47" i="10"/>
  <c r="D47" i="10"/>
  <c r="C47" i="10"/>
  <c r="F46" i="10"/>
  <c r="E46" i="10"/>
  <c r="D46" i="10"/>
  <c r="C46" i="10"/>
  <c r="F45" i="10"/>
  <c r="E45" i="10"/>
  <c r="D45" i="10"/>
  <c r="C45" i="10"/>
  <c r="F44" i="10"/>
  <c r="E44" i="10"/>
  <c r="D44" i="10"/>
  <c r="C44" i="10"/>
  <c r="F43" i="10"/>
  <c r="E43" i="10"/>
  <c r="D43" i="10"/>
  <c r="C43" i="10"/>
  <c r="F42" i="10"/>
  <c r="E42" i="10"/>
  <c r="D42" i="10"/>
  <c r="C42" i="10"/>
  <c r="F41" i="10"/>
  <c r="E41" i="10"/>
  <c r="D41" i="10"/>
  <c r="C41" i="10"/>
  <c r="F40" i="10"/>
  <c r="E40" i="10"/>
  <c r="D40" i="10"/>
  <c r="C40" i="10"/>
  <c r="F39" i="10"/>
  <c r="E39" i="10"/>
  <c r="D39" i="10"/>
  <c r="C39" i="10"/>
  <c r="F38" i="10"/>
  <c r="E38" i="10"/>
  <c r="D38" i="10"/>
  <c r="C38" i="10"/>
  <c r="F37" i="10"/>
  <c r="E37" i="10"/>
  <c r="D37" i="10"/>
  <c r="C37" i="10"/>
  <c r="F36" i="10"/>
  <c r="E36" i="10"/>
  <c r="D36" i="10"/>
  <c r="C36" i="10"/>
  <c r="F35" i="10"/>
  <c r="E35" i="10"/>
  <c r="D35" i="10"/>
  <c r="C35" i="10"/>
  <c r="F34" i="10"/>
  <c r="E34" i="10"/>
  <c r="D34" i="10"/>
  <c r="C34" i="10"/>
  <c r="F33" i="10"/>
  <c r="E33" i="10"/>
  <c r="D33" i="10"/>
  <c r="C33" i="10"/>
  <c r="F32" i="10"/>
  <c r="E32" i="10"/>
  <c r="D32" i="10"/>
  <c r="C32" i="10"/>
  <c r="F31" i="10"/>
  <c r="E31" i="10"/>
  <c r="D31" i="10"/>
  <c r="C31" i="10"/>
  <c r="F30" i="10"/>
  <c r="E30" i="10"/>
  <c r="D30" i="10"/>
  <c r="C30" i="10"/>
  <c r="F29" i="10"/>
  <c r="E29" i="10"/>
  <c r="D29" i="10"/>
  <c r="C29" i="10"/>
  <c r="F28" i="10"/>
  <c r="E28" i="10"/>
  <c r="D28" i="10"/>
  <c r="C28" i="10"/>
  <c r="F27" i="10"/>
  <c r="E27" i="10"/>
  <c r="D27" i="10"/>
  <c r="C27" i="10"/>
  <c r="F26" i="10"/>
  <c r="E26" i="10"/>
  <c r="D26" i="10"/>
  <c r="C26" i="10"/>
  <c r="F25" i="10"/>
  <c r="E25" i="10"/>
  <c r="D25" i="10"/>
  <c r="C25" i="10"/>
  <c r="F24" i="10"/>
  <c r="E24" i="10"/>
  <c r="D24" i="10"/>
  <c r="C24" i="10"/>
  <c r="F23" i="10"/>
  <c r="E23" i="10"/>
  <c r="D23" i="10"/>
  <c r="C23" i="10"/>
  <c r="F22" i="10"/>
  <c r="E22" i="10"/>
  <c r="D22" i="10"/>
  <c r="C22" i="10"/>
  <c r="E21" i="10"/>
  <c r="D21" i="10"/>
  <c r="C21" i="10"/>
  <c r="F20" i="10"/>
  <c r="E20" i="10"/>
  <c r="D20" i="10"/>
  <c r="C20" i="10"/>
  <c r="F19" i="10"/>
  <c r="E19" i="10"/>
  <c r="D19" i="10"/>
  <c r="C19" i="10"/>
  <c r="F18" i="10"/>
  <c r="E18" i="10"/>
  <c r="D18" i="10"/>
  <c r="C18" i="10"/>
  <c r="F17" i="10"/>
  <c r="E17" i="10"/>
  <c r="D17" i="10"/>
  <c r="C17" i="10"/>
  <c r="F16" i="10"/>
  <c r="E16" i="10"/>
  <c r="D16" i="10"/>
  <c r="C16" i="10"/>
  <c r="F15" i="10"/>
  <c r="E15" i="10"/>
  <c r="D15" i="10"/>
  <c r="C15" i="10"/>
  <c r="F14" i="10"/>
  <c r="E14" i="10"/>
  <c r="D14" i="10"/>
  <c r="C14" i="10"/>
  <c r="F13" i="10"/>
  <c r="E13" i="10"/>
  <c r="D13" i="10"/>
  <c r="C13" i="10"/>
  <c r="F12" i="10"/>
  <c r="E12" i="10"/>
  <c r="D12" i="10"/>
  <c r="C12" i="10"/>
  <c r="F11" i="10"/>
  <c r="E11" i="10"/>
  <c r="D11" i="10"/>
  <c r="C11" i="10"/>
  <c r="F10" i="10"/>
  <c r="E10" i="10"/>
  <c r="D10" i="10"/>
  <c r="C10" i="10"/>
  <c r="F9" i="10"/>
  <c r="E9" i="10"/>
  <c r="D9" i="10"/>
  <c r="C9" i="10"/>
  <c r="F8" i="10"/>
  <c r="E8" i="10"/>
  <c r="D8" i="10"/>
  <c r="C8" i="10"/>
  <c r="F7" i="10"/>
  <c r="E7" i="10"/>
  <c r="D7" i="10"/>
  <c r="C7" i="10"/>
  <c r="O144" i="4"/>
  <c r="N144" i="4"/>
  <c r="M144" i="4"/>
  <c r="K144" i="4"/>
  <c r="J144" i="4"/>
  <c r="I144" i="4"/>
  <c r="H144" i="4"/>
  <c r="F144" i="4"/>
  <c r="E144" i="4"/>
  <c r="D144" i="4"/>
  <c r="C144" i="4"/>
  <c r="O143" i="4"/>
  <c r="N143" i="4"/>
  <c r="M143" i="4"/>
  <c r="K143" i="4"/>
  <c r="J143" i="4"/>
  <c r="I143" i="4"/>
  <c r="H143" i="4"/>
  <c r="F143" i="4"/>
  <c r="E143" i="4"/>
  <c r="D143" i="4"/>
  <c r="C143" i="4"/>
  <c r="O142" i="4"/>
  <c r="N142" i="4"/>
  <c r="M142" i="4"/>
  <c r="K142" i="4"/>
  <c r="J142" i="4"/>
  <c r="I142" i="4"/>
  <c r="H142" i="4"/>
  <c r="F142" i="4"/>
  <c r="E142" i="4"/>
  <c r="D142" i="4"/>
  <c r="C142" i="4"/>
  <c r="O141" i="4"/>
  <c r="N141" i="4"/>
  <c r="M141" i="4"/>
  <c r="K141" i="4"/>
  <c r="J141" i="4"/>
  <c r="I141" i="4"/>
  <c r="H141" i="4"/>
  <c r="F141" i="4"/>
  <c r="E141" i="4"/>
  <c r="D141" i="4"/>
  <c r="C141" i="4"/>
  <c r="O140" i="4"/>
  <c r="N140" i="4"/>
  <c r="M140" i="4"/>
  <c r="K140" i="4"/>
  <c r="J140" i="4"/>
  <c r="I140" i="4"/>
  <c r="H140" i="4"/>
  <c r="F140" i="4"/>
  <c r="E140" i="4"/>
  <c r="D140" i="4"/>
  <c r="C140" i="4"/>
  <c r="O139" i="4"/>
  <c r="N139" i="4"/>
  <c r="M139" i="4"/>
  <c r="K139" i="4"/>
  <c r="J139" i="4"/>
  <c r="I139" i="4"/>
  <c r="H139" i="4"/>
  <c r="F139" i="4"/>
  <c r="E139" i="4"/>
  <c r="D139" i="4"/>
  <c r="C139" i="4"/>
  <c r="O138" i="4"/>
  <c r="N138" i="4"/>
  <c r="M138" i="4"/>
  <c r="K138" i="4"/>
  <c r="J138" i="4"/>
  <c r="I138" i="4"/>
  <c r="H138" i="4"/>
  <c r="F138" i="4"/>
  <c r="E138" i="4"/>
  <c r="D138" i="4"/>
  <c r="C138" i="4"/>
  <c r="O137" i="4"/>
  <c r="N137" i="4"/>
  <c r="M137" i="4"/>
  <c r="K137" i="4"/>
  <c r="J137" i="4"/>
  <c r="I137" i="4"/>
  <c r="H137" i="4"/>
  <c r="F137" i="4"/>
  <c r="E137" i="4"/>
  <c r="D137" i="4"/>
  <c r="C137" i="4"/>
  <c r="O136" i="4"/>
  <c r="N136" i="4"/>
  <c r="M136" i="4"/>
  <c r="K136" i="4"/>
  <c r="J136" i="4"/>
  <c r="I136" i="4"/>
  <c r="H136" i="4"/>
  <c r="F136" i="4"/>
  <c r="E136" i="4"/>
  <c r="D136" i="4"/>
  <c r="C136" i="4"/>
  <c r="O135" i="4"/>
  <c r="N135" i="4"/>
  <c r="M135" i="4"/>
  <c r="K135" i="4"/>
  <c r="J135" i="4"/>
  <c r="I135" i="4"/>
  <c r="H135" i="4"/>
  <c r="F135" i="4"/>
  <c r="E135" i="4"/>
  <c r="D135" i="4"/>
  <c r="C135" i="4"/>
  <c r="O134" i="4"/>
  <c r="N134" i="4"/>
  <c r="M134" i="4"/>
  <c r="K134" i="4"/>
  <c r="J134" i="4"/>
  <c r="I134" i="4"/>
  <c r="H134" i="4"/>
  <c r="F134" i="4"/>
  <c r="E134" i="4"/>
  <c r="D134" i="4"/>
  <c r="C134" i="4"/>
  <c r="O133" i="4"/>
  <c r="N133" i="4"/>
  <c r="M133" i="4"/>
  <c r="K133" i="4"/>
  <c r="J133" i="4"/>
  <c r="I133" i="4"/>
  <c r="H133" i="4"/>
  <c r="F133" i="4"/>
  <c r="E133" i="4"/>
  <c r="D133" i="4"/>
  <c r="C133" i="4"/>
  <c r="O132" i="4"/>
  <c r="N132" i="4"/>
  <c r="M132" i="4"/>
  <c r="K132" i="4"/>
  <c r="J132" i="4"/>
  <c r="I132" i="4"/>
  <c r="H132" i="4"/>
  <c r="F132" i="4"/>
  <c r="E132" i="4"/>
  <c r="D132" i="4"/>
  <c r="C132" i="4"/>
  <c r="O131" i="4"/>
  <c r="N131" i="4"/>
  <c r="M131" i="4"/>
  <c r="K131" i="4"/>
  <c r="J131" i="4"/>
  <c r="I131" i="4"/>
  <c r="H131" i="4"/>
  <c r="F131" i="4"/>
  <c r="E131" i="4"/>
  <c r="D131" i="4"/>
  <c r="C131" i="4"/>
  <c r="O130" i="4"/>
  <c r="N130" i="4"/>
  <c r="M130" i="4"/>
  <c r="K130" i="4"/>
  <c r="J130" i="4"/>
  <c r="I130" i="4"/>
  <c r="H130" i="4"/>
  <c r="F130" i="4"/>
  <c r="E130" i="4"/>
  <c r="D130" i="4"/>
  <c r="C130" i="4"/>
  <c r="O129" i="4"/>
  <c r="N129" i="4"/>
  <c r="M129" i="4"/>
  <c r="K129" i="4"/>
  <c r="J129" i="4"/>
  <c r="I129" i="4"/>
  <c r="H129" i="4"/>
  <c r="F129" i="4"/>
  <c r="E129" i="4"/>
  <c r="D129" i="4"/>
  <c r="C129" i="4"/>
  <c r="O128" i="4"/>
  <c r="N128" i="4"/>
  <c r="M128" i="4"/>
  <c r="K128" i="4"/>
  <c r="J128" i="4"/>
  <c r="I128" i="4"/>
  <c r="H128" i="4"/>
  <c r="F128" i="4"/>
  <c r="E128" i="4"/>
  <c r="D128" i="4"/>
  <c r="C128" i="4"/>
  <c r="O127" i="4"/>
  <c r="N127" i="4"/>
  <c r="M127" i="4"/>
  <c r="K127" i="4"/>
  <c r="J127" i="4"/>
  <c r="I127" i="4"/>
  <c r="H127" i="4"/>
  <c r="F127" i="4"/>
  <c r="E127" i="4"/>
  <c r="D127" i="4"/>
  <c r="C127" i="4"/>
  <c r="O126" i="4"/>
  <c r="N126" i="4"/>
  <c r="M126" i="4"/>
  <c r="K126" i="4"/>
  <c r="J126" i="4"/>
  <c r="I126" i="4"/>
  <c r="H126" i="4"/>
  <c r="F126" i="4"/>
  <c r="E126" i="4"/>
  <c r="D126" i="4"/>
  <c r="C126" i="4"/>
  <c r="O125" i="4"/>
  <c r="N125" i="4"/>
  <c r="M125" i="4"/>
  <c r="K125" i="4"/>
  <c r="J125" i="4"/>
  <c r="I125" i="4"/>
  <c r="H125" i="4"/>
  <c r="F125" i="4"/>
  <c r="E125" i="4"/>
  <c r="D125" i="4"/>
  <c r="C125" i="4"/>
  <c r="O124" i="4"/>
  <c r="N124" i="4"/>
  <c r="M124" i="4"/>
  <c r="K124" i="4"/>
  <c r="J124" i="4"/>
  <c r="I124" i="4"/>
  <c r="H124" i="4"/>
  <c r="F124" i="4"/>
  <c r="E124" i="4"/>
  <c r="D124" i="4"/>
  <c r="C124" i="4"/>
  <c r="O123" i="4"/>
  <c r="N123" i="4"/>
  <c r="M123" i="4"/>
  <c r="K123" i="4"/>
  <c r="J123" i="4"/>
  <c r="I123" i="4"/>
  <c r="H123" i="4"/>
  <c r="F123" i="4"/>
  <c r="E123" i="4"/>
  <c r="D123" i="4"/>
  <c r="C123" i="4"/>
  <c r="O122" i="4"/>
  <c r="N122" i="4"/>
  <c r="M122" i="4"/>
  <c r="K122" i="4"/>
  <c r="J122" i="4"/>
  <c r="I122" i="4"/>
  <c r="H122" i="4"/>
  <c r="F122" i="4"/>
  <c r="E122" i="4"/>
  <c r="D122" i="4"/>
  <c r="C122" i="4"/>
  <c r="O121" i="4"/>
  <c r="N121" i="4"/>
  <c r="M121" i="4"/>
  <c r="K121" i="4"/>
  <c r="J121" i="4"/>
  <c r="I121" i="4"/>
  <c r="H121" i="4"/>
  <c r="F121" i="4"/>
  <c r="E121" i="4"/>
  <c r="D121" i="4"/>
  <c r="C121" i="4"/>
  <c r="O120" i="4"/>
  <c r="N120" i="4"/>
  <c r="M120" i="4"/>
  <c r="K120" i="4"/>
  <c r="J120" i="4"/>
  <c r="I120" i="4"/>
  <c r="H120" i="4"/>
  <c r="F120" i="4"/>
  <c r="E120" i="4"/>
  <c r="D120" i="4"/>
  <c r="C120" i="4"/>
  <c r="O119" i="4"/>
  <c r="N119" i="4"/>
  <c r="M119" i="4"/>
  <c r="K119" i="4"/>
  <c r="J119" i="4"/>
  <c r="I119" i="4"/>
  <c r="H119" i="4"/>
  <c r="F119" i="4"/>
  <c r="E119" i="4"/>
  <c r="D119" i="4"/>
  <c r="C119" i="4"/>
  <c r="O118" i="4"/>
  <c r="N118" i="4"/>
  <c r="M118" i="4"/>
  <c r="K118" i="4"/>
  <c r="J118" i="4"/>
  <c r="I118" i="4"/>
  <c r="H118" i="4"/>
  <c r="F118" i="4"/>
  <c r="E118" i="4"/>
  <c r="D118" i="4"/>
  <c r="C118" i="4"/>
  <c r="O117" i="4"/>
  <c r="N117" i="4"/>
  <c r="M117" i="4"/>
  <c r="K117" i="4"/>
  <c r="J117" i="4"/>
  <c r="I117" i="4"/>
  <c r="H117" i="4"/>
  <c r="F117" i="4"/>
  <c r="E117" i="4"/>
  <c r="D117" i="4"/>
  <c r="C117" i="4"/>
  <c r="O116" i="4"/>
  <c r="N116" i="4"/>
  <c r="M116" i="4"/>
  <c r="K116" i="4"/>
  <c r="J116" i="4"/>
  <c r="I116" i="4"/>
  <c r="H116" i="4"/>
  <c r="F116" i="4"/>
  <c r="E116" i="4"/>
  <c r="D116" i="4"/>
  <c r="C116" i="4"/>
  <c r="O115" i="4"/>
  <c r="N115" i="4"/>
  <c r="M115" i="4"/>
  <c r="K115" i="4"/>
  <c r="J115" i="4"/>
  <c r="I115" i="4"/>
  <c r="H115" i="4"/>
  <c r="F115" i="4"/>
  <c r="E115" i="4"/>
  <c r="D115" i="4"/>
  <c r="C115" i="4"/>
  <c r="O114" i="4"/>
  <c r="N114" i="4"/>
  <c r="M114" i="4"/>
  <c r="K114" i="4"/>
  <c r="J114" i="4"/>
  <c r="I114" i="4"/>
  <c r="H114" i="4"/>
  <c r="F114" i="4"/>
  <c r="E114" i="4"/>
  <c r="D114" i="4"/>
  <c r="C114" i="4"/>
  <c r="O113" i="4"/>
  <c r="N113" i="4"/>
  <c r="M113" i="4"/>
  <c r="K113" i="4"/>
  <c r="J113" i="4"/>
  <c r="I113" i="4"/>
  <c r="H113" i="4"/>
  <c r="F113" i="4"/>
  <c r="E113" i="4"/>
  <c r="D113" i="4"/>
  <c r="C113" i="4"/>
  <c r="O112" i="4"/>
  <c r="N112" i="4"/>
  <c r="M112" i="4"/>
  <c r="K112" i="4"/>
  <c r="J112" i="4"/>
  <c r="I112" i="4"/>
  <c r="H112" i="4"/>
  <c r="F112" i="4"/>
  <c r="E112" i="4"/>
  <c r="D112" i="4"/>
  <c r="C112" i="4"/>
  <c r="O111" i="4"/>
  <c r="N111" i="4"/>
  <c r="M111" i="4"/>
  <c r="K111" i="4"/>
  <c r="J111" i="4"/>
  <c r="I111" i="4"/>
  <c r="H111" i="4"/>
  <c r="F111" i="4"/>
  <c r="E111" i="4"/>
  <c r="D111" i="4"/>
  <c r="C111" i="4"/>
  <c r="O110" i="4"/>
  <c r="N110" i="4"/>
  <c r="M110" i="4"/>
  <c r="K110" i="4"/>
  <c r="J110" i="4"/>
  <c r="I110" i="4"/>
  <c r="H110" i="4"/>
  <c r="F110" i="4"/>
  <c r="E110" i="4"/>
  <c r="D110" i="4"/>
  <c r="C110" i="4"/>
  <c r="O109" i="4"/>
  <c r="N109" i="4"/>
  <c r="M109" i="4"/>
  <c r="K109" i="4"/>
  <c r="J109" i="4"/>
  <c r="I109" i="4"/>
  <c r="H109" i="4"/>
  <c r="F109" i="4"/>
  <c r="E109" i="4"/>
  <c r="D109" i="4"/>
  <c r="C109" i="4"/>
  <c r="O108" i="4"/>
  <c r="N108" i="4"/>
  <c r="M108" i="4"/>
  <c r="K108" i="4"/>
  <c r="J108" i="4"/>
  <c r="I108" i="4"/>
  <c r="H108" i="4"/>
  <c r="F108" i="4"/>
  <c r="E108" i="4"/>
  <c r="D108" i="4"/>
  <c r="C108" i="4"/>
  <c r="O107" i="4"/>
  <c r="N107" i="4"/>
  <c r="M107" i="4"/>
  <c r="K107" i="4"/>
  <c r="J107" i="4"/>
  <c r="I107" i="4"/>
  <c r="H107" i="4"/>
  <c r="F107" i="4"/>
  <c r="E107" i="4"/>
  <c r="D107" i="4"/>
  <c r="C107" i="4"/>
  <c r="O106" i="4"/>
  <c r="N106" i="4"/>
  <c r="M106" i="4"/>
  <c r="K106" i="4"/>
  <c r="J106" i="4"/>
  <c r="I106" i="4"/>
  <c r="H106" i="4"/>
  <c r="F106" i="4"/>
  <c r="E106" i="4"/>
  <c r="D106" i="4"/>
  <c r="C106" i="4"/>
  <c r="O105" i="4"/>
  <c r="N105" i="4"/>
  <c r="M105" i="4"/>
  <c r="K105" i="4"/>
  <c r="J105" i="4"/>
  <c r="I105" i="4"/>
  <c r="H105" i="4"/>
  <c r="F105" i="4"/>
  <c r="E105" i="4"/>
  <c r="D105" i="4"/>
  <c r="C105" i="4"/>
  <c r="O104" i="4"/>
  <c r="N104" i="4"/>
  <c r="M104" i="4"/>
  <c r="K104" i="4"/>
  <c r="J104" i="4"/>
  <c r="I104" i="4"/>
  <c r="H104" i="4"/>
  <c r="F104" i="4"/>
  <c r="E104" i="4"/>
  <c r="D104" i="4"/>
  <c r="C104" i="4"/>
  <c r="O103" i="4"/>
  <c r="N103" i="4"/>
  <c r="M103" i="4"/>
  <c r="K103" i="4"/>
  <c r="J103" i="4"/>
  <c r="I103" i="4"/>
  <c r="H103" i="4"/>
  <c r="F103" i="4"/>
  <c r="E103" i="4"/>
  <c r="D103" i="4"/>
  <c r="C103" i="4"/>
  <c r="O102" i="4"/>
  <c r="N102" i="4"/>
  <c r="M102" i="4"/>
  <c r="K102" i="4"/>
  <c r="J102" i="4"/>
  <c r="I102" i="4"/>
  <c r="H102" i="4"/>
  <c r="F102" i="4"/>
  <c r="E102" i="4"/>
  <c r="D102" i="4"/>
  <c r="C102" i="4"/>
  <c r="O101" i="4"/>
  <c r="N101" i="4"/>
  <c r="M101" i="4"/>
  <c r="K101" i="4"/>
  <c r="J101" i="4"/>
  <c r="I101" i="4"/>
  <c r="H101" i="4"/>
  <c r="F101" i="4"/>
  <c r="E101" i="4"/>
  <c r="D101" i="4"/>
  <c r="C101" i="4"/>
  <c r="O100" i="4"/>
  <c r="N100" i="4"/>
  <c r="M100" i="4"/>
  <c r="K100" i="4"/>
  <c r="J100" i="4"/>
  <c r="I100" i="4"/>
  <c r="H100" i="4"/>
  <c r="F100" i="4"/>
  <c r="E100" i="4"/>
  <c r="D100" i="4"/>
  <c r="C100" i="4"/>
  <c r="O99" i="4"/>
  <c r="N99" i="4"/>
  <c r="M99" i="4"/>
  <c r="K99" i="4"/>
  <c r="J99" i="4"/>
  <c r="I99" i="4"/>
  <c r="H99" i="4"/>
  <c r="F99" i="4"/>
  <c r="E99" i="4"/>
  <c r="D99" i="4"/>
  <c r="C99" i="4"/>
  <c r="O98" i="4"/>
  <c r="N98" i="4"/>
  <c r="M98" i="4"/>
  <c r="K98" i="4"/>
  <c r="J98" i="4"/>
  <c r="I98" i="4"/>
  <c r="H98" i="4"/>
  <c r="F98" i="4"/>
  <c r="E98" i="4"/>
  <c r="D98" i="4"/>
  <c r="C98" i="4"/>
  <c r="F97" i="4"/>
  <c r="E97" i="4"/>
  <c r="D97" i="4"/>
  <c r="C97" i="4"/>
  <c r="F96" i="4"/>
  <c r="E96" i="4"/>
  <c r="D96" i="4"/>
  <c r="C96" i="4"/>
  <c r="F95" i="4"/>
  <c r="E95" i="4"/>
  <c r="D95" i="4"/>
  <c r="C95" i="4"/>
  <c r="F94" i="4"/>
  <c r="E94" i="4"/>
  <c r="D94" i="4"/>
  <c r="C94" i="4"/>
  <c r="F93" i="4"/>
  <c r="E93" i="4"/>
  <c r="D93" i="4"/>
  <c r="C93" i="4"/>
  <c r="F92" i="4"/>
  <c r="E92" i="4"/>
  <c r="D92" i="4"/>
  <c r="C92" i="4"/>
  <c r="F91" i="4"/>
  <c r="E91" i="4"/>
  <c r="D91" i="4"/>
  <c r="C91" i="4"/>
  <c r="F90" i="4"/>
  <c r="E90" i="4"/>
  <c r="D90" i="4"/>
  <c r="C90" i="4"/>
  <c r="F89" i="4"/>
  <c r="E89" i="4"/>
  <c r="D89" i="4"/>
  <c r="C89" i="4"/>
  <c r="F88" i="4"/>
  <c r="E88" i="4"/>
  <c r="D88" i="4"/>
  <c r="C88" i="4"/>
  <c r="F87" i="4"/>
  <c r="E87" i="4"/>
  <c r="D87" i="4"/>
  <c r="C87" i="4"/>
  <c r="F86" i="4"/>
  <c r="E86" i="4"/>
  <c r="D86" i="4"/>
  <c r="C86" i="4"/>
  <c r="F85" i="4"/>
  <c r="E85" i="4"/>
  <c r="D85" i="4"/>
  <c r="C85" i="4"/>
  <c r="F84" i="4"/>
  <c r="E84" i="4"/>
  <c r="D84" i="4"/>
  <c r="C84" i="4"/>
  <c r="F83" i="4"/>
  <c r="E83" i="4"/>
  <c r="D83" i="4"/>
  <c r="C83" i="4"/>
  <c r="F82" i="4"/>
  <c r="E82" i="4"/>
  <c r="D82" i="4"/>
  <c r="C82" i="4"/>
  <c r="F81" i="4"/>
  <c r="E81" i="4"/>
  <c r="D81" i="4"/>
  <c r="C81" i="4"/>
  <c r="F80" i="4"/>
  <c r="E80" i="4"/>
  <c r="D80" i="4"/>
  <c r="C80" i="4"/>
  <c r="F79" i="4"/>
  <c r="E79" i="4"/>
  <c r="D79" i="4"/>
  <c r="C79" i="4"/>
  <c r="F78" i="4"/>
  <c r="E78" i="4"/>
  <c r="D78" i="4"/>
  <c r="C78" i="4"/>
  <c r="F77" i="4"/>
  <c r="E77" i="4"/>
  <c r="D77" i="4"/>
  <c r="C77" i="4"/>
  <c r="F76" i="4"/>
  <c r="E76" i="4"/>
  <c r="D76" i="4"/>
  <c r="C76" i="4"/>
  <c r="F75" i="4"/>
  <c r="E75" i="4"/>
  <c r="D75" i="4"/>
  <c r="C75" i="4"/>
  <c r="F74" i="4"/>
  <c r="E74" i="4"/>
  <c r="D74" i="4"/>
  <c r="C74" i="4"/>
  <c r="F73" i="4"/>
  <c r="E73" i="4"/>
  <c r="D73" i="4"/>
  <c r="C73" i="4"/>
  <c r="F72" i="4"/>
  <c r="E72" i="4"/>
  <c r="D72" i="4"/>
  <c r="C72" i="4"/>
  <c r="F71" i="4"/>
  <c r="E71" i="4"/>
  <c r="D71" i="4"/>
  <c r="C71" i="4"/>
  <c r="F70" i="4"/>
  <c r="E70" i="4"/>
  <c r="D70" i="4"/>
  <c r="C70" i="4"/>
  <c r="F69" i="4"/>
  <c r="E69" i="4"/>
  <c r="D69" i="4"/>
  <c r="C69" i="4"/>
  <c r="F68" i="4"/>
  <c r="E68" i="4"/>
  <c r="D68" i="4"/>
  <c r="C68" i="4"/>
  <c r="F67" i="4"/>
  <c r="E67" i="4"/>
  <c r="D67" i="4"/>
  <c r="C67" i="4"/>
  <c r="F66" i="4"/>
  <c r="E66" i="4"/>
  <c r="D66" i="4"/>
  <c r="C66" i="4"/>
  <c r="F65" i="4"/>
  <c r="E65" i="4"/>
  <c r="D65" i="4"/>
  <c r="C65" i="4"/>
  <c r="F64" i="4"/>
  <c r="E64" i="4"/>
  <c r="D64" i="4"/>
  <c r="C64" i="4"/>
  <c r="F63" i="4"/>
  <c r="E63" i="4"/>
  <c r="D63" i="4"/>
  <c r="C63" i="4"/>
  <c r="F62" i="4"/>
  <c r="E62" i="4"/>
  <c r="D62" i="4"/>
  <c r="C62" i="4"/>
  <c r="F61" i="4"/>
  <c r="E61" i="4"/>
  <c r="D61" i="4"/>
  <c r="C61" i="4"/>
  <c r="F60" i="4"/>
  <c r="E60" i="4"/>
  <c r="D60" i="4"/>
  <c r="C60" i="4"/>
  <c r="F59" i="4"/>
  <c r="E59" i="4"/>
  <c r="D59" i="4"/>
  <c r="C59" i="4"/>
  <c r="F58" i="4"/>
  <c r="E58" i="4"/>
  <c r="D58" i="4"/>
  <c r="C58" i="4"/>
  <c r="F57" i="4"/>
  <c r="E57" i="4"/>
  <c r="D57" i="4"/>
  <c r="C57" i="4"/>
  <c r="F56" i="4"/>
  <c r="E56" i="4"/>
  <c r="D56" i="4"/>
  <c r="C56" i="4"/>
  <c r="F55" i="4"/>
  <c r="E55" i="4"/>
  <c r="D55" i="4"/>
  <c r="C55" i="4"/>
  <c r="F54" i="4"/>
  <c r="E54" i="4"/>
  <c r="D54" i="4"/>
  <c r="C54" i="4"/>
  <c r="F53" i="4"/>
  <c r="E53" i="4"/>
  <c r="D53" i="4"/>
  <c r="C53" i="4"/>
  <c r="F52" i="4"/>
  <c r="E52" i="4"/>
  <c r="D52" i="4"/>
  <c r="C52" i="4"/>
  <c r="F51" i="4"/>
  <c r="E51" i="4"/>
  <c r="D51" i="4"/>
  <c r="C51" i="4"/>
  <c r="F50" i="4"/>
  <c r="E50" i="4"/>
  <c r="D50" i="4"/>
  <c r="C50" i="4"/>
  <c r="F49" i="4"/>
  <c r="E49" i="4"/>
  <c r="D49" i="4"/>
  <c r="C49" i="4"/>
  <c r="F48" i="4"/>
  <c r="E48" i="4"/>
  <c r="D48" i="4"/>
  <c r="C48" i="4"/>
  <c r="F47" i="4"/>
  <c r="E47" i="4"/>
  <c r="D47" i="4"/>
  <c r="C47" i="4"/>
  <c r="F45" i="4"/>
  <c r="E45" i="4"/>
  <c r="D45" i="4"/>
  <c r="C45" i="4"/>
  <c r="F44" i="4"/>
  <c r="E44" i="4"/>
  <c r="D44" i="4"/>
  <c r="C44" i="4"/>
  <c r="F43" i="4"/>
  <c r="E43" i="4"/>
  <c r="D43" i="4"/>
  <c r="C43" i="4"/>
  <c r="F42" i="4"/>
  <c r="E42" i="4"/>
  <c r="D42" i="4"/>
  <c r="C42" i="4"/>
  <c r="F41" i="4"/>
  <c r="E41" i="4"/>
  <c r="D41" i="4"/>
  <c r="C41" i="4"/>
  <c r="F40" i="4"/>
  <c r="E40" i="4"/>
  <c r="D40" i="4"/>
  <c r="C40" i="4"/>
  <c r="F39" i="4"/>
  <c r="E39" i="4"/>
  <c r="D39" i="4"/>
  <c r="C39" i="4"/>
  <c r="F38" i="4"/>
  <c r="E38" i="4"/>
  <c r="D38" i="4"/>
  <c r="C38" i="4"/>
  <c r="F37" i="4"/>
  <c r="E37" i="4"/>
  <c r="D37" i="4"/>
  <c r="C37" i="4"/>
  <c r="F36" i="4"/>
  <c r="E36" i="4"/>
  <c r="D36" i="4"/>
  <c r="C36" i="4"/>
  <c r="F35" i="4"/>
  <c r="E35" i="4"/>
  <c r="D35" i="4"/>
  <c r="C35" i="4"/>
  <c r="F34" i="4"/>
  <c r="E34" i="4"/>
  <c r="D34" i="4"/>
  <c r="C34" i="4"/>
  <c r="F33" i="4"/>
  <c r="E33" i="4"/>
  <c r="D33" i="4"/>
  <c r="C33" i="4"/>
  <c r="F32" i="4"/>
  <c r="E32" i="4"/>
  <c r="D32" i="4"/>
  <c r="C32" i="4"/>
  <c r="F31" i="4"/>
  <c r="E31" i="4"/>
  <c r="D31" i="4"/>
  <c r="C31" i="4"/>
  <c r="F30" i="4"/>
  <c r="E30" i="4"/>
  <c r="D30" i="4"/>
  <c r="C30" i="4"/>
  <c r="F29" i="4"/>
  <c r="E29" i="4"/>
  <c r="D29" i="4"/>
  <c r="C29" i="4"/>
  <c r="F28" i="4"/>
  <c r="E28" i="4"/>
  <c r="D28" i="4"/>
  <c r="C28" i="4"/>
  <c r="F27" i="4"/>
  <c r="E27" i="4"/>
  <c r="D27" i="4"/>
  <c r="C27" i="4"/>
  <c r="F26" i="4"/>
  <c r="E26" i="4"/>
  <c r="D26" i="4"/>
  <c r="C26" i="4"/>
  <c r="F25" i="4"/>
  <c r="E25" i="4"/>
  <c r="D25" i="4"/>
  <c r="C25" i="4"/>
  <c r="F24" i="4"/>
  <c r="E24" i="4"/>
  <c r="D24" i="4"/>
  <c r="C24" i="4"/>
  <c r="F23" i="4"/>
  <c r="E23" i="4"/>
  <c r="D23" i="4"/>
  <c r="C23" i="4"/>
  <c r="F22" i="4"/>
  <c r="E22" i="4"/>
  <c r="D22" i="4"/>
  <c r="C22" i="4"/>
  <c r="F21" i="4"/>
  <c r="E21" i="4"/>
  <c r="D21" i="4"/>
  <c r="C21" i="4"/>
  <c r="F20" i="4"/>
  <c r="E20" i="4"/>
  <c r="D20" i="4"/>
  <c r="C20" i="4"/>
  <c r="F19" i="4"/>
  <c r="E19" i="4"/>
  <c r="D19" i="4"/>
  <c r="C19" i="4"/>
  <c r="F18" i="4"/>
  <c r="E18" i="4"/>
  <c r="D18" i="4"/>
  <c r="C18" i="4"/>
  <c r="F17" i="4"/>
  <c r="E17" i="4"/>
  <c r="D17" i="4"/>
  <c r="C17" i="4"/>
  <c r="F16" i="4"/>
  <c r="E16" i="4"/>
  <c r="D16" i="4"/>
  <c r="C16" i="4"/>
  <c r="F15" i="4"/>
  <c r="E15" i="4"/>
  <c r="D15" i="4"/>
  <c r="C15" i="4"/>
  <c r="F14" i="4"/>
  <c r="E14" i="4"/>
  <c r="D14" i="4"/>
  <c r="C14" i="4"/>
  <c r="F13" i="4"/>
  <c r="E13" i="4"/>
  <c r="D13" i="4"/>
  <c r="C13" i="4"/>
  <c r="F12" i="4"/>
  <c r="E12" i="4"/>
  <c r="D12" i="4"/>
  <c r="C12" i="4"/>
  <c r="F11" i="4"/>
  <c r="E11" i="4"/>
  <c r="D11" i="4"/>
  <c r="C11" i="4"/>
  <c r="F10" i="4"/>
  <c r="E10" i="4"/>
  <c r="D10" i="4"/>
  <c r="C10" i="4"/>
  <c r="BU150" i="2"/>
  <c r="BV150" i="2"/>
  <c r="BS150" i="2"/>
  <c r="BT150" i="2"/>
  <c r="BQ150" i="2"/>
  <c r="BR150" i="2"/>
  <c r="BO150" i="2"/>
  <c r="BP150" i="2"/>
  <c r="BM150" i="2"/>
  <c r="BN150" i="2"/>
  <c r="BK150" i="2"/>
  <c r="BL150" i="2"/>
  <c r="BI150" i="2"/>
  <c r="BJ150" i="2"/>
  <c r="BG150" i="2"/>
  <c r="BH150" i="2"/>
  <c r="BE150" i="2"/>
  <c r="BF150" i="2"/>
  <c r="BC150" i="2"/>
  <c r="BD150" i="2"/>
  <c r="BA150" i="2"/>
  <c r="BB150" i="2"/>
  <c r="AY150" i="2"/>
  <c r="AZ150" i="2"/>
  <c r="AW150" i="2"/>
  <c r="AX150" i="2"/>
  <c r="AU150" i="2"/>
  <c r="AV150" i="2"/>
  <c r="AS150" i="2"/>
  <c r="AT150" i="2"/>
  <c r="AQ150" i="2"/>
  <c r="AR150" i="2"/>
  <c r="AO150" i="2"/>
  <c r="AP150" i="2"/>
  <c r="AM150" i="2"/>
  <c r="AN150" i="2"/>
  <c r="AK150" i="2"/>
  <c r="AL150" i="2"/>
  <c r="AI150" i="2"/>
  <c r="AJ150" i="2"/>
  <c r="AC150" i="2"/>
  <c r="AD150" i="2"/>
  <c r="AA150" i="2"/>
  <c r="AB150" i="2"/>
  <c r="Y150" i="2"/>
  <c r="Z150" i="2"/>
  <c r="W150" i="2"/>
  <c r="X150" i="2"/>
  <c r="U150" i="2"/>
  <c r="V150" i="2"/>
  <c r="S150" i="2"/>
  <c r="T150" i="2"/>
  <c r="Q150" i="2"/>
  <c r="R150" i="2"/>
  <c r="O150" i="2"/>
  <c r="P150" i="2"/>
  <c r="M150" i="2"/>
  <c r="N150" i="2"/>
  <c r="F150" i="2"/>
  <c r="E150" i="2"/>
  <c r="D150" i="2"/>
  <c r="C150" i="2"/>
  <c r="BU149" i="2"/>
  <c r="BV149" i="2"/>
  <c r="BS149" i="2"/>
  <c r="BT149" i="2"/>
  <c r="BQ149" i="2"/>
  <c r="BR149" i="2"/>
  <c r="BO149" i="2"/>
  <c r="BP149" i="2"/>
  <c r="BM149" i="2"/>
  <c r="BN149" i="2"/>
  <c r="BK149" i="2"/>
  <c r="BL149" i="2"/>
  <c r="BI149" i="2"/>
  <c r="BJ149" i="2"/>
  <c r="BG149" i="2"/>
  <c r="BH149" i="2"/>
  <c r="BE149" i="2"/>
  <c r="BF149" i="2"/>
  <c r="BC149" i="2"/>
  <c r="BD149" i="2"/>
  <c r="BA149" i="2"/>
  <c r="BB149" i="2"/>
  <c r="AY149" i="2"/>
  <c r="AZ149" i="2"/>
  <c r="AW149" i="2"/>
  <c r="AX149" i="2"/>
  <c r="AU149" i="2"/>
  <c r="AV149" i="2"/>
  <c r="AS149" i="2"/>
  <c r="AT149" i="2"/>
  <c r="AQ149" i="2"/>
  <c r="AR149" i="2"/>
  <c r="AO149" i="2"/>
  <c r="AP149" i="2"/>
  <c r="AM149" i="2"/>
  <c r="AN149" i="2"/>
  <c r="AK149" i="2"/>
  <c r="AL149" i="2"/>
  <c r="AI149" i="2"/>
  <c r="AJ149" i="2"/>
  <c r="AC149" i="2"/>
  <c r="AD149" i="2"/>
  <c r="AA149" i="2"/>
  <c r="AB149" i="2"/>
  <c r="Y149" i="2"/>
  <c r="Z149" i="2"/>
  <c r="W149" i="2"/>
  <c r="X149" i="2"/>
  <c r="U149" i="2"/>
  <c r="V149" i="2"/>
  <c r="S149" i="2"/>
  <c r="T149" i="2"/>
  <c r="Q149" i="2"/>
  <c r="R149" i="2"/>
  <c r="O149" i="2"/>
  <c r="P149" i="2"/>
  <c r="M149" i="2"/>
  <c r="N149" i="2"/>
  <c r="F149" i="2"/>
  <c r="E149" i="2"/>
  <c r="D149" i="2"/>
  <c r="C149" i="2"/>
  <c r="BU148" i="2"/>
  <c r="BV148" i="2"/>
  <c r="BS148" i="2"/>
  <c r="BT148" i="2"/>
  <c r="BQ148" i="2"/>
  <c r="BR148" i="2"/>
  <c r="BO148" i="2"/>
  <c r="BP148" i="2"/>
  <c r="BM148" i="2"/>
  <c r="BN148" i="2"/>
  <c r="BK148" i="2"/>
  <c r="BL148" i="2"/>
  <c r="BI148" i="2"/>
  <c r="BJ148" i="2"/>
  <c r="BG148" i="2"/>
  <c r="BH148" i="2"/>
  <c r="BE148" i="2"/>
  <c r="BF148" i="2"/>
  <c r="BC148" i="2"/>
  <c r="BD148" i="2"/>
  <c r="BA148" i="2"/>
  <c r="BB148" i="2"/>
  <c r="AY148" i="2"/>
  <c r="AZ148" i="2"/>
  <c r="AW148" i="2"/>
  <c r="AX148" i="2"/>
  <c r="AU148" i="2"/>
  <c r="AV148" i="2"/>
  <c r="AS148" i="2"/>
  <c r="AT148" i="2"/>
  <c r="AQ148" i="2"/>
  <c r="AR148" i="2"/>
  <c r="AO148" i="2"/>
  <c r="AP148" i="2"/>
  <c r="AM148" i="2"/>
  <c r="AN148" i="2"/>
  <c r="AK148" i="2"/>
  <c r="AL148" i="2"/>
  <c r="AI148" i="2"/>
  <c r="AJ148" i="2"/>
  <c r="AC148" i="2"/>
  <c r="AD148" i="2"/>
  <c r="AA148" i="2"/>
  <c r="AB148" i="2"/>
  <c r="Y148" i="2"/>
  <c r="Z148" i="2"/>
  <c r="W148" i="2"/>
  <c r="X148" i="2"/>
  <c r="U148" i="2"/>
  <c r="V148" i="2"/>
  <c r="S148" i="2"/>
  <c r="T148" i="2"/>
  <c r="Q148" i="2"/>
  <c r="R148" i="2"/>
  <c r="O148" i="2"/>
  <c r="P148" i="2"/>
  <c r="M148" i="2"/>
  <c r="N148" i="2"/>
  <c r="F148" i="2"/>
  <c r="E148" i="2"/>
  <c r="D148" i="2"/>
  <c r="C148" i="2"/>
  <c r="BU147" i="2"/>
  <c r="BV147" i="2"/>
  <c r="BS147" i="2"/>
  <c r="BT147" i="2"/>
  <c r="BQ147" i="2"/>
  <c r="BR147" i="2"/>
  <c r="BO147" i="2"/>
  <c r="BP147" i="2"/>
  <c r="BM147" i="2"/>
  <c r="BN147" i="2"/>
  <c r="BK147" i="2"/>
  <c r="BL147" i="2"/>
  <c r="BI147" i="2"/>
  <c r="BJ147" i="2"/>
  <c r="BG147" i="2"/>
  <c r="BH147" i="2"/>
  <c r="BE147" i="2"/>
  <c r="BF147" i="2"/>
  <c r="BC147" i="2"/>
  <c r="BD147" i="2"/>
  <c r="BA147" i="2"/>
  <c r="BB147" i="2"/>
  <c r="AY147" i="2"/>
  <c r="AZ147" i="2"/>
  <c r="AW147" i="2"/>
  <c r="AX147" i="2"/>
  <c r="AU147" i="2"/>
  <c r="AV147" i="2"/>
  <c r="AS147" i="2"/>
  <c r="AT147" i="2"/>
  <c r="AQ147" i="2"/>
  <c r="AR147" i="2"/>
  <c r="AO147" i="2"/>
  <c r="AP147" i="2"/>
  <c r="AM147" i="2"/>
  <c r="AN147" i="2"/>
  <c r="AK147" i="2"/>
  <c r="AL147" i="2"/>
  <c r="AI147" i="2"/>
  <c r="AJ147" i="2"/>
  <c r="AC147" i="2"/>
  <c r="AD147" i="2"/>
  <c r="AA147" i="2"/>
  <c r="AB147" i="2"/>
  <c r="Y147" i="2"/>
  <c r="Z147" i="2"/>
  <c r="W147" i="2"/>
  <c r="X147" i="2"/>
  <c r="U147" i="2"/>
  <c r="V147" i="2"/>
  <c r="S147" i="2"/>
  <c r="T147" i="2"/>
  <c r="Q147" i="2"/>
  <c r="R147" i="2"/>
  <c r="O147" i="2"/>
  <c r="P147" i="2"/>
  <c r="M147" i="2"/>
  <c r="N147" i="2"/>
  <c r="F147" i="2"/>
  <c r="E147" i="2"/>
  <c r="D147" i="2"/>
  <c r="C147" i="2"/>
  <c r="BU146" i="2"/>
  <c r="BV146" i="2"/>
  <c r="BS146" i="2"/>
  <c r="BT146" i="2"/>
  <c r="BQ146" i="2"/>
  <c r="BR146" i="2"/>
  <c r="BO146" i="2"/>
  <c r="BP146" i="2"/>
  <c r="BM146" i="2"/>
  <c r="BN146" i="2"/>
  <c r="BK146" i="2"/>
  <c r="BL146" i="2"/>
  <c r="BI146" i="2"/>
  <c r="BJ146" i="2"/>
  <c r="BG146" i="2"/>
  <c r="BH146" i="2"/>
  <c r="BE146" i="2"/>
  <c r="BF146" i="2"/>
  <c r="BC146" i="2"/>
  <c r="BD146" i="2"/>
  <c r="BA146" i="2"/>
  <c r="BB146" i="2"/>
  <c r="AY146" i="2"/>
  <c r="AZ146" i="2"/>
  <c r="AW146" i="2"/>
  <c r="AX146" i="2"/>
  <c r="AU146" i="2"/>
  <c r="AV146" i="2"/>
  <c r="AS146" i="2"/>
  <c r="AT146" i="2"/>
  <c r="AQ146" i="2"/>
  <c r="AR146" i="2"/>
  <c r="AO146" i="2"/>
  <c r="AP146" i="2"/>
  <c r="AM146" i="2"/>
  <c r="AN146" i="2"/>
  <c r="AK146" i="2"/>
  <c r="AL146" i="2"/>
  <c r="AI146" i="2"/>
  <c r="AJ146" i="2"/>
  <c r="AC146" i="2"/>
  <c r="AD146" i="2"/>
  <c r="AA146" i="2"/>
  <c r="AB146" i="2"/>
  <c r="Y146" i="2"/>
  <c r="Z146" i="2"/>
  <c r="W146" i="2"/>
  <c r="X146" i="2"/>
  <c r="U146" i="2"/>
  <c r="V146" i="2"/>
  <c r="S146" i="2"/>
  <c r="T146" i="2"/>
  <c r="Q146" i="2"/>
  <c r="R146" i="2"/>
  <c r="O146" i="2"/>
  <c r="P146" i="2"/>
  <c r="M146" i="2"/>
  <c r="N146" i="2"/>
  <c r="F146" i="2"/>
  <c r="E146" i="2"/>
  <c r="D146" i="2"/>
  <c r="C146" i="2"/>
  <c r="BU145" i="2"/>
  <c r="BV145" i="2"/>
  <c r="BS145" i="2"/>
  <c r="BT145" i="2"/>
  <c r="BQ145" i="2"/>
  <c r="BR145" i="2"/>
  <c r="BO145" i="2"/>
  <c r="BP145" i="2"/>
  <c r="BM145" i="2"/>
  <c r="BN145" i="2"/>
  <c r="BK145" i="2"/>
  <c r="BL145" i="2"/>
  <c r="BI145" i="2"/>
  <c r="BJ145" i="2"/>
  <c r="BG145" i="2"/>
  <c r="BH145" i="2"/>
  <c r="BE145" i="2"/>
  <c r="BF145" i="2"/>
  <c r="BC145" i="2"/>
  <c r="BD145" i="2"/>
  <c r="BA145" i="2"/>
  <c r="BB145" i="2"/>
  <c r="AY145" i="2"/>
  <c r="AZ145" i="2"/>
  <c r="AW145" i="2"/>
  <c r="AX145" i="2"/>
  <c r="AU145" i="2"/>
  <c r="AV145" i="2"/>
  <c r="AS145" i="2"/>
  <c r="AT145" i="2"/>
  <c r="AQ145" i="2"/>
  <c r="AR145" i="2"/>
  <c r="AO145" i="2"/>
  <c r="AP145" i="2"/>
  <c r="AM145" i="2"/>
  <c r="AN145" i="2"/>
  <c r="AK145" i="2"/>
  <c r="AL145" i="2"/>
  <c r="AI145" i="2"/>
  <c r="AJ145" i="2"/>
  <c r="AC145" i="2"/>
  <c r="AD145" i="2"/>
  <c r="AA145" i="2"/>
  <c r="AB145" i="2"/>
  <c r="Y145" i="2"/>
  <c r="Z145" i="2"/>
  <c r="W145" i="2"/>
  <c r="X145" i="2"/>
  <c r="U145" i="2"/>
  <c r="V145" i="2"/>
  <c r="S145" i="2"/>
  <c r="T145" i="2"/>
  <c r="Q145" i="2"/>
  <c r="R145" i="2"/>
  <c r="O145" i="2"/>
  <c r="P145" i="2"/>
  <c r="M145" i="2"/>
  <c r="N145" i="2"/>
  <c r="F145" i="2"/>
  <c r="E145" i="2"/>
  <c r="D145" i="2"/>
  <c r="C145" i="2"/>
  <c r="BU144" i="2"/>
  <c r="BV144" i="2"/>
  <c r="BS144" i="2"/>
  <c r="BT144" i="2"/>
  <c r="BQ144" i="2"/>
  <c r="BR144" i="2"/>
  <c r="BO144" i="2"/>
  <c r="BP144" i="2"/>
  <c r="BM144" i="2"/>
  <c r="BN144" i="2"/>
  <c r="BK144" i="2"/>
  <c r="BL144" i="2"/>
  <c r="BI144" i="2"/>
  <c r="BJ144" i="2"/>
  <c r="BG144" i="2"/>
  <c r="BH144" i="2"/>
  <c r="BE144" i="2"/>
  <c r="BF144" i="2"/>
  <c r="BC144" i="2"/>
  <c r="BD144" i="2"/>
  <c r="BA144" i="2"/>
  <c r="BB144" i="2"/>
  <c r="AY144" i="2"/>
  <c r="AZ144" i="2"/>
  <c r="AW144" i="2"/>
  <c r="AX144" i="2"/>
  <c r="AU144" i="2"/>
  <c r="AV144" i="2"/>
  <c r="AS144" i="2"/>
  <c r="AT144" i="2"/>
  <c r="AQ144" i="2"/>
  <c r="AR144" i="2"/>
  <c r="AO144" i="2"/>
  <c r="AP144" i="2"/>
  <c r="AM144" i="2"/>
  <c r="AN144" i="2"/>
  <c r="AK144" i="2"/>
  <c r="AL144" i="2"/>
  <c r="AI144" i="2"/>
  <c r="AJ144" i="2"/>
  <c r="AC144" i="2"/>
  <c r="AD144" i="2"/>
  <c r="AA144" i="2"/>
  <c r="AB144" i="2"/>
  <c r="Y144" i="2"/>
  <c r="Z144" i="2"/>
  <c r="W144" i="2"/>
  <c r="X144" i="2"/>
  <c r="U144" i="2"/>
  <c r="V144" i="2"/>
  <c r="S144" i="2"/>
  <c r="T144" i="2"/>
  <c r="Q144" i="2"/>
  <c r="R144" i="2"/>
  <c r="O144" i="2"/>
  <c r="P144" i="2"/>
  <c r="M144" i="2"/>
  <c r="N144" i="2"/>
  <c r="F144" i="2"/>
  <c r="E144" i="2"/>
  <c r="D144" i="2"/>
  <c r="C144" i="2"/>
  <c r="BU143" i="2"/>
  <c r="BV143" i="2"/>
  <c r="BS143" i="2"/>
  <c r="BT143" i="2"/>
  <c r="BQ143" i="2"/>
  <c r="BR143" i="2"/>
  <c r="BO143" i="2"/>
  <c r="BP143" i="2"/>
  <c r="BM143" i="2"/>
  <c r="BN143" i="2"/>
  <c r="BK143" i="2"/>
  <c r="BL143" i="2"/>
  <c r="BI143" i="2"/>
  <c r="BJ143" i="2"/>
  <c r="BG143" i="2"/>
  <c r="BH143" i="2"/>
  <c r="BE143" i="2"/>
  <c r="BF143" i="2"/>
  <c r="BC143" i="2"/>
  <c r="BD143" i="2"/>
  <c r="BA143" i="2"/>
  <c r="BB143" i="2"/>
  <c r="AY143" i="2"/>
  <c r="AZ143" i="2"/>
  <c r="AW143" i="2"/>
  <c r="AX143" i="2"/>
  <c r="AU143" i="2"/>
  <c r="AV143" i="2"/>
  <c r="AS143" i="2"/>
  <c r="AT143" i="2"/>
  <c r="AQ143" i="2"/>
  <c r="AR143" i="2"/>
  <c r="AO143" i="2"/>
  <c r="AP143" i="2"/>
  <c r="AM143" i="2"/>
  <c r="AN143" i="2"/>
  <c r="AK143" i="2"/>
  <c r="AL143" i="2"/>
  <c r="AI143" i="2"/>
  <c r="AJ143" i="2"/>
  <c r="AC143" i="2"/>
  <c r="AD143" i="2"/>
  <c r="AA143" i="2"/>
  <c r="AB143" i="2"/>
  <c r="Y143" i="2"/>
  <c r="Z143" i="2"/>
  <c r="W143" i="2"/>
  <c r="X143" i="2"/>
  <c r="U143" i="2"/>
  <c r="V143" i="2"/>
  <c r="S143" i="2"/>
  <c r="T143" i="2"/>
  <c r="Q143" i="2"/>
  <c r="R143" i="2"/>
  <c r="O143" i="2"/>
  <c r="P143" i="2"/>
  <c r="M143" i="2"/>
  <c r="N143" i="2"/>
  <c r="F143" i="2"/>
  <c r="E143" i="2"/>
  <c r="D143" i="2"/>
  <c r="C143" i="2"/>
  <c r="BU142" i="2"/>
  <c r="BV142" i="2"/>
  <c r="BS142" i="2"/>
  <c r="BT142" i="2"/>
  <c r="BQ142" i="2"/>
  <c r="BR142" i="2"/>
  <c r="BO142" i="2"/>
  <c r="BP142" i="2"/>
  <c r="BM142" i="2"/>
  <c r="BN142" i="2"/>
  <c r="BK142" i="2"/>
  <c r="BL142" i="2"/>
  <c r="BI142" i="2"/>
  <c r="BJ142" i="2"/>
  <c r="BG142" i="2"/>
  <c r="BH142" i="2"/>
  <c r="BE142" i="2"/>
  <c r="BF142" i="2"/>
  <c r="BC142" i="2"/>
  <c r="BD142" i="2"/>
  <c r="BA142" i="2"/>
  <c r="BB142" i="2"/>
  <c r="AY142" i="2"/>
  <c r="AZ142" i="2"/>
  <c r="AW142" i="2"/>
  <c r="AX142" i="2"/>
  <c r="AU142" i="2"/>
  <c r="AV142" i="2"/>
  <c r="AS142" i="2"/>
  <c r="AT142" i="2"/>
  <c r="AQ142" i="2"/>
  <c r="AR142" i="2"/>
  <c r="AO142" i="2"/>
  <c r="AP142" i="2"/>
  <c r="AM142" i="2"/>
  <c r="AN142" i="2"/>
  <c r="AK142" i="2"/>
  <c r="AL142" i="2"/>
  <c r="AI142" i="2"/>
  <c r="AJ142" i="2"/>
  <c r="AC142" i="2"/>
  <c r="AD142" i="2"/>
  <c r="AA142" i="2"/>
  <c r="AB142" i="2"/>
  <c r="Y142" i="2"/>
  <c r="Z142" i="2"/>
  <c r="W142" i="2"/>
  <c r="X142" i="2"/>
  <c r="U142" i="2"/>
  <c r="V142" i="2"/>
  <c r="S142" i="2"/>
  <c r="T142" i="2"/>
  <c r="Q142" i="2"/>
  <c r="R142" i="2"/>
  <c r="O142" i="2"/>
  <c r="P142" i="2"/>
  <c r="M142" i="2"/>
  <c r="N142" i="2"/>
  <c r="F142" i="2"/>
  <c r="E142" i="2"/>
  <c r="D142" i="2"/>
  <c r="C142" i="2"/>
  <c r="BU141" i="2"/>
  <c r="BV141" i="2"/>
  <c r="BS141" i="2"/>
  <c r="BT141" i="2"/>
  <c r="BQ141" i="2"/>
  <c r="BR141" i="2"/>
  <c r="BO141" i="2"/>
  <c r="BP141" i="2"/>
  <c r="BM141" i="2"/>
  <c r="BN141" i="2"/>
  <c r="BK141" i="2"/>
  <c r="BL141" i="2"/>
  <c r="BI141" i="2"/>
  <c r="BJ141" i="2"/>
  <c r="BG141" i="2"/>
  <c r="BH141" i="2"/>
  <c r="BE141" i="2"/>
  <c r="BF141" i="2"/>
  <c r="BC141" i="2"/>
  <c r="BD141" i="2"/>
  <c r="BA141" i="2"/>
  <c r="BB141" i="2"/>
  <c r="AY141" i="2"/>
  <c r="AZ141" i="2"/>
  <c r="AW141" i="2"/>
  <c r="AX141" i="2"/>
  <c r="AU141" i="2"/>
  <c r="AV141" i="2"/>
  <c r="AS141" i="2"/>
  <c r="AT141" i="2"/>
  <c r="AQ141" i="2"/>
  <c r="AR141" i="2"/>
  <c r="AO141" i="2"/>
  <c r="AP141" i="2"/>
  <c r="AM141" i="2"/>
  <c r="AN141" i="2"/>
  <c r="AK141" i="2"/>
  <c r="AL141" i="2"/>
  <c r="AI141" i="2"/>
  <c r="AJ141" i="2"/>
  <c r="AC141" i="2"/>
  <c r="AD141" i="2"/>
  <c r="AA141" i="2"/>
  <c r="AB141" i="2"/>
  <c r="Y141" i="2"/>
  <c r="Z141" i="2"/>
  <c r="W141" i="2"/>
  <c r="X141" i="2"/>
  <c r="U141" i="2"/>
  <c r="V141" i="2"/>
  <c r="S141" i="2"/>
  <c r="T141" i="2"/>
  <c r="Q141" i="2"/>
  <c r="R141" i="2"/>
  <c r="O141" i="2"/>
  <c r="P141" i="2"/>
  <c r="M141" i="2"/>
  <c r="N141" i="2"/>
  <c r="F141" i="2"/>
  <c r="E141" i="2"/>
  <c r="D141" i="2"/>
  <c r="C141" i="2"/>
  <c r="BU140" i="2"/>
  <c r="BV140" i="2"/>
  <c r="BS140" i="2"/>
  <c r="BT140" i="2"/>
  <c r="BQ140" i="2"/>
  <c r="BR140" i="2"/>
  <c r="BO140" i="2"/>
  <c r="BP140" i="2"/>
  <c r="BM140" i="2"/>
  <c r="BN140" i="2"/>
  <c r="BK140" i="2"/>
  <c r="BL140" i="2"/>
  <c r="BI140" i="2"/>
  <c r="BJ140" i="2"/>
  <c r="BG140" i="2"/>
  <c r="BH140" i="2"/>
  <c r="BE140" i="2"/>
  <c r="BF140" i="2"/>
  <c r="BC140" i="2"/>
  <c r="BD140" i="2"/>
  <c r="BA140" i="2"/>
  <c r="BB140" i="2"/>
  <c r="AY140" i="2"/>
  <c r="AZ140" i="2"/>
  <c r="AW140" i="2"/>
  <c r="AX140" i="2"/>
  <c r="AU140" i="2"/>
  <c r="AV140" i="2"/>
  <c r="AS140" i="2"/>
  <c r="AT140" i="2"/>
  <c r="AQ140" i="2"/>
  <c r="AR140" i="2"/>
  <c r="AO140" i="2"/>
  <c r="AP140" i="2"/>
  <c r="AM140" i="2"/>
  <c r="AN140" i="2"/>
  <c r="AK140" i="2"/>
  <c r="AL140" i="2"/>
  <c r="AI140" i="2"/>
  <c r="AJ140" i="2"/>
  <c r="AC140" i="2"/>
  <c r="AD140" i="2"/>
  <c r="AA140" i="2"/>
  <c r="AB140" i="2"/>
  <c r="Y140" i="2"/>
  <c r="Z140" i="2"/>
  <c r="W140" i="2"/>
  <c r="X140" i="2"/>
  <c r="U140" i="2"/>
  <c r="V140" i="2"/>
  <c r="S140" i="2"/>
  <c r="T140" i="2"/>
  <c r="Q140" i="2"/>
  <c r="R140" i="2"/>
  <c r="O140" i="2"/>
  <c r="P140" i="2"/>
  <c r="M140" i="2"/>
  <c r="N140" i="2"/>
  <c r="F140" i="2"/>
  <c r="E140" i="2"/>
  <c r="D140" i="2"/>
  <c r="C140" i="2"/>
  <c r="BU139" i="2"/>
  <c r="BV139" i="2"/>
  <c r="BS139" i="2"/>
  <c r="BT139" i="2"/>
  <c r="BQ139" i="2"/>
  <c r="BR139" i="2"/>
  <c r="BO139" i="2"/>
  <c r="BP139" i="2"/>
  <c r="BM139" i="2"/>
  <c r="BN139" i="2"/>
  <c r="BK139" i="2"/>
  <c r="BL139" i="2"/>
  <c r="BI139" i="2"/>
  <c r="BJ139" i="2"/>
  <c r="BG139" i="2"/>
  <c r="BH139" i="2"/>
  <c r="BE139" i="2"/>
  <c r="BF139" i="2"/>
  <c r="BC139" i="2"/>
  <c r="BD139" i="2"/>
  <c r="BA139" i="2"/>
  <c r="BB139" i="2"/>
  <c r="AY139" i="2"/>
  <c r="AZ139" i="2"/>
  <c r="AW139" i="2"/>
  <c r="AX139" i="2"/>
  <c r="AU139" i="2"/>
  <c r="AV139" i="2"/>
  <c r="AS139" i="2"/>
  <c r="AT139" i="2"/>
  <c r="AQ139" i="2"/>
  <c r="AR139" i="2"/>
  <c r="AO139" i="2"/>
  <c r="AP139" i="2"/>
  <c r="AM139" i="2"/>
  <c r="AN139" i="2"/>
  <c r="AK139" i="2"/>
  <c r="AL139" i="2"/>
  <c r="AI139" i="2"/>
  <c r="AJ139" i="2"/>
  <c r="AC139" i="2"/>
  <c r="AD139" i="2"/>
  <c r="AA139" i="2"/>
  <c r="AB139" i="2"/>
  <c r="Y139" i="2"/>
  <c r="Z139" i="2"/>
  <c r="W139" i="2"/>
  <c r="X139" i="2"/>
  <c r="U139" i="2"/>
  <c r="V139" i="2"/>
  <c r="S139" i="2"/>
  <c r="T139" i="2"/>
  <c r="Q139" i="2"/>
  <c r="R139" i="2"/>
  <c r="O139" i="2"/>
  <c r="P139" i="2"/>
  <c r="M139" i="2"/>
  <c r="N139" i="2"/>
  <c r="F139" i="2"/>
  <c r="E139" i="2"/>
  <c r="D139" i="2"/>
  <c r="C139" i="2"/>
  <c r="BU138" i="2"/>
  <c r="BV138" i="2"/>
  <c r="BS138" i="2"/>
  <c r="BT138" i="2"/>
  <c r="BQ138" i="2"/>
  <c r="BR138" i="2"/>
  <c r="BO138" i="2"/>
  <c r="BP138" i="2"/>
  <c r="BM138" i="2"/>
  <c r="BN138" i="2"/>
  <c r="BK138" i="2"/>
  <c r="BL138" i="2"/>
  <c r="BI138" i="2"/>
  <c r="BJ138" i="2"/>
  <c r="BG138" i="2"/>
  <c r="BH138" i="2"/>
  <c r="BE138" i="2"/>
  <c r="BF138" i="2"/>
  <c r="BC138" i="2"/>
  <c r="BD138" i="2"/>
  <c r="BA138" i="2"/>
  <c r="BB138" i="2"/>
  <c r="AY138" i="2"/>
  <c r="AZ138" i="2"/>
  <c r="AW138" i="2"/>
  <c r="AX138" i="2"/>
  <c r="AU138" i="2"/>
  <c r="AV138" i="2"/>
  <c r="AS138" i="2"/>
  <c r="AT138" i="2"/>
  <c r="AQ138" i="2"/>
  <c r="AR138" i="2"/>
  <c r="AO138" i="2"/>
  <c r="AP138" i="2"/>
  <c r="AM138" i="2"/>
  <c r="AN138" i="2"/>
  <c r="AK138" i="2"/>
  <c r="AL138" i="2"/>
  <c r="AI138" i="2"/>
  <c r="AJ138" i="2"/>
  <c r="AC138" i="2"/>
  <c r="AD138" i="2"/>
  <c r="AA138" i="2"/>
  <c r="AB138" i="2"/>
  <c r="Y138" i="2"/>
  <c r="Z138" i="2"/>
  <c r="W138" i="2"/>
  <c r="X138" i="2"/>
  <c r="U138" i="2"/>
  <c r="V138" i="2"/>
  <c r="S138" i="2"/>
  <c r="T138" i="2"/>
  <c r="Q138" i="2"/>
  <c r="R138" i="2"/>
  <c r="O138" i="2"/>
  <c r="P138" i="2"/>
  <c r="M138" i="2"/>
  <c r="N138" i="2"/>
  <c r="F138" i="2"/>
  <c r="E138" i="2"/>
  <c r="D138" i="2"/>
  <c r="C138" i="2"/>
  <c r="BU137" i="2"/>
  <c r="BV137" i="2"/>
  <c r="BS137" i="2"/>
  <c r="BT137" i="2"/>
  <c r="BQ137" i="2"/>
  <c r="BR137" i="2"/>
  <c r="BO137" i="2"/>
  <c r="BP137" i="2"/>
  <c r="BM137" i="2"/>
  <c r="BN137" i="2"/>
  <c r="BK137" i="2"/>
  <c r="BL137" i="2"/>
  <c r="BI137" i="2"/>
  <c r="BJ137" i="2"/>
  <c r="BG137" i="2"/>
  <c r="BH137" i="2"/>
  <c r="BE137" i="2"/>
  <c r="BF137" i="2"/>
  <c r="BC137" i="2"/>
  <c r="BD137" i="2"/>
  <c r="BA137" i="2"/>
  <c r="BB137" i="2"/>
  <c r="AY137" i="2"/>
  <c r="AZ137" i="2"/>
  <c r="AW137" i="2"/>
  <c r="AX137" i="2"/>
  <c r="AU137" i="2"/>
  <c r="AV137" i="2"/>
  <c r="AS137" i="2"/>
  <c r="AT137" i="2"/>
  <c r="AQ137" i="2"/>
  <c r="AR137" i="2"/>
  <c r="AO137" i="2"/>
  <c r="AP137" i="2"/>
  <c r="AM137" i="2"/>
  <c r="AN137" i="2"/>
  <c r="AK137" i="2"/>
  <c r="AL137" i="2"/>
  <c r="AI137" i="2"/>
  <c r="AJ137" i="2"/>
  <c r="AC137" i="2"/>
  <c r="AD137" i="2"/>
  <c r="AA137" i="2"/>
  <c r="AB137" i="2"/>
  <c r="Y137" i="2"/>
  <c r="Z137" i="2"/>
  <c r="W137" i="2"/>
  <c r="X137" i="2"/>
  <c r="U137" i="2"/>
  <c r="V137" i="2"/>
  <c r="S137" i="2"/>
  <c r="T137" i="2"/>
  <c r="Q137" i="2"/>
  <c r="R137" i="2"/>
  <c r="O137" i="2"/>
  <c r="P137" i="2"/>
  <c r="M137" i="2"/>
  <c r="N137" i="2"/>
  <c r="F137" i="2"/>
  <c r="E137" i="2"/>
  <c r="D137" i="2"/>
  <c r="C137" i="2"/>
  <c r="BU136" i="2"/>
  <c r="BV136" i="2"/>
  <c r="BS136" i="2"/>
  <c r="BT136" i="2"/>
  <c r="BQ136" i="2"/>
  <c r="BR136" i="2"/>
  <c r="BO136" i="2"/>
  <c r="BP136" i="2"/>
  <c r="BM136" i="2"/>
  <c r="BN136" i="2"/>
  <c r="BK136" i="2"/>
  <c r="BL136" i="2"/>
  <c r="BI136" i="2"/>
  <c r="BJ136" i="2"/>
  <c r="BG136" i="2"/>
  <c r="BH136" i="2"/>
  <c r="BE136" i="2"/>
  <c r="BF136" i="2"/>
  <c r="BC136" i="2"/>
  <c r="BD136" i="2"/>
  <c r="BA136" i="2"/>
  <c r="BB136" i="2"/>
  <c r="AY136" i="2"/>
  <c r="AZ136" i="2"/>
  <c r="AW136" i="2"/>
  <c r="AX136" i="2"/>
  <c r="AU136" i="2"/>
  <c r="AV136" i="2"/>
  <c r="AS136" i="2"/>
  <c r="AT136" i="2"/>
  <c r="AQ136" i="2"/>
  <c r="AR136" i="2"/>
  <c r="AO136" i="2"/>
  <c r="AP136" i="2"/>
  <c r="AM136" i="2"/>
  <c r="AN136" i="2"/>
  <c r="AK136" i="2"/>
  <c r="AL136" i="2"/>
  <c r="AI136" i="2"/>
  <c r="AJ136" i="2"/>
  <c r="AC136" i="2"/>
  <c r="AD136" i="2"/>
  <c r="AA136" i="2"/>
  <c r="AB136" i="2"/>
  <c r="Y136" i="2"/>
  <c r="Z136" i="2"/>
  <c r="W136" i="2"/>
  <c r="X136" i="2"/>
  <c r="U136" i="2"/>
  <c r="V136" i="2"/>
  <c r="S136" i="2"/>
  <c r="T136" i="2"/>
  <c r="Q136" i="2"/>
  <c r="R136" i="2"/>
  <c r="O136" i="2"/>
  <c r="P136" i="2"/>
  <c r="M136" i="2"/>
  <c r="N136" i="2"/>
  <c r="F136" i="2"/>
  <c r="E136" i="2"/>
  <c r="D136" i="2"/>
  <c r="C136" i="2"/>
  <c r="BU135" i="2"/>
  <c r="BV135" i="2"/>
  <c r="BS135" i="2"/>
  <c r="BT135" i="2"/>
  <c r="BQ135" i="2"/>
  <c r="BR135" i="2"/>
  <c r="BO135" i="2"/>
  <c r="BP135" i="2"/>
  <c r="BM135" i="2"/>
  <c r="BN135" i="2"/>
  <c r="BK135" i="2"/>
  <c r="BL135" i="2"/>
  <c r="BI135" i="2"/>
  <c r="BJ135" i="2"/>
  <c r="BG135" i="2"/>
  <c r="BH135" i="2"/>
  <c r="BE135" i="2"/>
  <c r="BF135" i="2"/>
  <c r="BC135" i="2"/>
  <c r="BD135" i="2"/>
  <c r="BA135" i="2"/>
  <c r="BB135" i="2"/>
  <c r="AY135" i="2"/>
  <c r="AZ135" i="2"/>
  <c r="AW135" i="2"/>
  <c r="AX135" i="2"/>
  <c r="AU135" i="2"/>
  <c r="AV135" i="2"/>
  <c r="AS135" i="2"/>
  <c r="AT135" i="2"/>
  <c r="AQ135" i="2"/>
  <c r="AR135" i="2"/>
  <c r="AO135" i="2"/>
  <c r="AP135" i="2"/>
  <c r="AM135" i="2"/>
  <c r="AN135" i="2"/>
  <c r="AK135" i="2"/>
  <c r="AL135" i="2"/>
  <c r="AI135" i="2"/>
  <c r="AJ135" i="2"/>
  <c r="AC135" i="2"/>
  <c r="AD135" i="2"/>
  <c r="AA135" i="2"/>
  <c r="AB135" i="2"/>
  <c r="Y135" i="2"/>
  <c r="Z135" i="2"/>
  <c r="W135" i="2"/>
  <c r="X135" i="2"/>
  <c r="U135" i="2"/>
  <c r="V135" i="2"/>
  <c r="S135" i="2"/>
  <c r="T135" i="2"/>
  <c r="Q135" i="2"/>
  <c r="R135" i="2"/>
  <c r="O135" i="2"/>
  <c r="P135" i="2"/>
  <c r="M135" i="2"/>
  <c r="N135" i="2"/>
  <c r="F135" i="2"/>
  <c r="E135" i="2"/>
  <c r="D135" i="2"/>
  <c r="C135" i="2"/>
  <c r="BU134" i="2"/>
  <c r="BV134" i="2"/>
  <c r="BS134" i="2"/>
  <c r="BT134" i="2"/>
  <c r="BQ134" i="2"/>
  <c r="BR134" i="2"/>
  <c r="BO134" i="2"/>
  <c r="BP134" i="2"/>
  <c r="BM134" i="2"/>
  <c r="BN134" i="2"/>
  <c r="BK134" i="2"/>
  <c r="BL134" i="2"/>
  <c r="BI134" i="2"/>
  <c r="BJ134" i="2"/>
  <c r="BG134" i="2"/>
  <c r="BH134" i="2"/>
  <c r="BE134" i="2"/>
  <c r="BF134" i="2"/>
  <c r="BC134" i="2"/>
  <c r="BD134" i="2"/>
  <c r="BA134" i="2"/>
  <c r="BB134" i="2"/>
  <c r="AY134" i="2"/>
  <c r="AZ134" i="2"/>
  <c r="AW134" i="2"/>
  <c r="AX134" i="2"/>
  <c r="AU134" i="2"/>
  <c r="AV134" i="2"/>
  <c r="AS134" i="2"/>
  <c r="AT134" i="2"/>
  <c r="AQ134" i="2"/>
  <c r="AR134" i="2"/>
  <c r="AO134" i="2"/>
  <c r="AP134" i="2"/>
  <c r="AM134" i="2"/>
  <c r="AN134" i="2"/>
  <c r="AK134" i="2"/>
  <c r="AL134" i="2"/>
  <c r="AI134" i="2"/>
  <c r="AJ134" i="2"/>
  <c r="AC134" i="2"/>
  <c r="AD134" i="2"/>
  <c r="AA134" i="2"/>
  <c r="AB134" i="2"/>
  <c r="Y134" i="2"/>
  <c r="Z134" i="2"/>
  <c r="W134" i="2"/>
  <c r="X134" i="2"/>
  <c r="U134" i="2"/>
  <c r="V134" i="2"/>
  <c r="S134" i="2"/>
  <c r="T134" i="2"/>
  <c r="Q134" i="2"/>
  <c r="R134" i="2"/>
  <c r="O134" i="2"/>
  <c r="P134" i="2"/>
  <c r="M134" i="2"/>
  <c r="N134" i="2"/>
  <c r="F134" i="2"/>
  <c r="E134" i="2"/>
  <c r="D134" i="2"/>
  <c r="C134" i="2"/>
  <c r="BU133" i="2"/>
  <c r="BV133" i="2"/>
  <c r="BS133" i="2"/>
  <c r="BT133" i="2"/>
  <c r="BQ133" i="2"/>
  <c r="BR133" i="2"/>
  <c r="BO133" i="2"/>
  <c r="BP133" i="2"/>
  <c r="BM133" i="2"/>
  <c r="BN133" i="2"/>
  <c r="BK133" i="2"/>
  <c r="BL133" i="2"/>
  <c r="BI133" i="2"/>
  <c r="BJ133" i="2"/>
  <c r="BG133" i="2"/>
  <c r="BH133" i="2"/>
  <c r="BE133" i="2"/>
  <c r="BF133" i="2"/>
  <c r="BC133" i="2"/>
  <c r="BD133" i="2"/>
  <c r="BA133" i="2"/>
  <c r="BB133" i="2"/>
  <c r="AY133" i="2"/>
  <c r="AZ133" i="2"/>
  <c r="AW133" i="2"/>
  <c r="AX133" i="2"/>
  <c r="AU133" i="2"/>
  <c r="AV133" i="2"/>
  <c r="AS133" i="2"/>
  <c r="AT133" i="2"/>
  <c r="AQ133" i="2"/>
  <c r="AR133" i="2"/>
  <c r="AO133" i="2"/>
  <c r="AP133" i="2"/>
  <c r="AM133" i="2"/>
  <c r="AN133" i="2"/>
  <c r="AK133" i="2"/>
  <c r="AL133" i="2"/>
  <c r="AI133" i="2"/>
  <c r="AJ133" i="2"/>
  <c r="AC133" i="2"/>
  <c r="AD133" i="2"/>
  <c r="AA133" i="2"/>
  <c r="AB133" i="2"/>
  <c r="Y133" i="2"/>
  <c r="Z133" i="2"/>
  <c r="W133" i="2"/>
  <c r="X133" i="2"/>
  <c r="U133" i="2"/>
  <c r="V133" i="2"/>
  <c r="S133" i="2"/>
  <c r="T133" i="2"/>
  <c r="Q133" i="2"/>
  <c r="R133" i="2"/>
  <c r="O133" i="2"/>
  <c r="P133" i="2"/>
  <c r="M133" i="2"/>
  <c r="N133" i="2"/>
  <c r="F133" i="2"/>
  <c r="E133" i="2"/>
  <c r="D133" i="2"/>
  <c r="C133" i="2"/>
  <c r="BU132" i="2"/>
  <c r="BV132" i="2"/>
  <c r="BS132" i="2"/>
  <c r="BT132" i="2"/>
  <c r="BQ132" i="2"/>
  <c r="BR132" i="2"/>
  <c r="BO132" i="2"/>
  <c r="BP132" i="2"/>
  <c r="BM132" i="2"/>
  <c r="BN132" i="2"/>
  <c r="BK132" i="2"/>
  <c r="BL132" i="2"/>
  <c r="BI132" i="2"/>
  <c r="BJ132" i="2"/>
  <c r="BG132" i="2"/>
  <c r="BH132" i="2"/>
  <c r="BE132" i="2"/>
  <c r="BF132" i="2"/>
  <c r="BC132" i="2"/>
  <c r="BD132" i="2"/>
  <c r="BA132" i="2"/>
  <c r="BB132" i="2"/>
  <c r="AY132" i="2"/>
  <c r="AZ132" i="2"/>
  <c r="AW132" i="2"/>
  <c r="AX132" i="2"/>
  <c r="AU132" i="2"/>
  <c r="AV132" i="2"/>
  <c r="AS132" i="2"/>
  <c r="AT132" i="2"/>
  <c r="AQ132" i="2"/>
  <c r="AR132" i="2"/>
  <c r="AO132" i="2"/>
  <c r="AP132" i="2"/>
  <c r="AM132" i="2"/>
  <c r="AN132" i="2"/>
  <c r="AK132" i="2"/>
  <c r="AL132" i="2"/>
  <c r="AI132" i="2"/>
  <c r="AJ132" i="2"/>
  <c r="AC132" i="2"/>
  <c r="AD132" i="2"/>
  <c r="AA132" i="2"/>
  <c r="AB132" i="2"/>
  <c r="Y132" i="2"/>
  <c r="Z132" i="2"/>
  <c r="W132" i="2"/>
  <c r="X132" i="2"/>
  <c r="U132" i="2"/>
  <c r="V132" i="2"/>
  <c r="S132" i="2"/>
  <c r="T132" i="2"/>
  <c r="Q132" i="2"/>
  <c r="R132" i="2"/>
  <c r="O132" i="2"/>
  <c r="P132" i="2"/>
  <c r="M132" i="2"/>
  <c r="N132" i="2"/>
  <c r="F132" i="2"/>
  <c r="E132" i="2"/>
  <c r="D132" i="2"/>
  <c r="C132" i="2"/>
  <c r="BU131" i="2"/>
  <c r="BV131" i="2"/>
  <c r="BS131" i="2"/>
  <c r="BT131" i="2"/>
  <c r="BQ131" i="2"/>
  <c r="BR131" i="2"/>
  <c r="BO131" i="2"/>
  <c r="BP131" i="2"/>
  <c r="BM131" i="2"/>
  <c r="BN131" i="2"/>
  <c r="BK131" i="2"/>
  <c r="BL131" i="2"/>
  <c r="BI131" i="2"/>
  <c r="BJ131" i="2"/>
  <c r="BG131" i="2"/>
  <c r="BH131" i="2"/>
  <c r="BE131" i="2"/>
  <c r="BF131" i="2"/>
  <c r="BC131" i="2"/>
  <c r="BD131" i="2"/>
  <c r="BA131" i="2"/>
  <c r="BB131" i="2"/>
  <c r="AY131" i="2"/>
  <c r="AZ131" i="2"/>
  <c r="AW131" i="2"/>
  <c r="AX131" i="2"/>
  <c r="AU131" i="2"/>
  <c r="AV131" i="2"/>
  <c r="AS131" i="2"/>
  <c r="AT131" i="2"/>
  <c r="AQ131" i="2"/>
  <c r="AR131" i="2"/>
  <c r="AO131" i="2"/>
  <c r="AP131" i="2"/>
  <c r="AM131" i="2"/>
  <c r="AN131" i="2"/>
  <c r="AK131" i="2"/>
  <c r="AL131" i="2"/>
  <c r="AI131" i="2"/>
  <c r="AJ131" i="2"/>
  <c r="AC131" i="2"/>
  <c r="AD131" i="2"/>
  <c r="AA131" i="2"/>
  <c r="AB131" i="2"/>
  <c r="Y131" i="2"/>
  <c r="Z131" i="2"/>
  <c r="W131" i="2"/>
  <c r="X131" i="2"/>
  <c r="U131" i="2"/>
  <c r="V131" i="2"/>
  <c r="S131" i="2"/>
  <c r="T131" i="2"/>
  <c r="Q131" i="2"/>
  <c r="R131" i="2"/>
  <c r="O131" i="2"/>
  <c r="P131" i="2"/>
  <c r="M131" i="2"/>
  <c r="N131" i="2"/>
  <c r="F131" i="2"/>
  <c r="E131" i="2"/>
  <c r="D131" i="2"/>
  <c r="C131" i="2"/>
  <c r="BU130" i="2"/>
  <c r="BV130" i="2"/>
  <c r="BS130" i="2"/>
  <c r="BT130" i="2"/>
  <c r="BQ130" i="2"/>
  <c r="BR130" i="2"/>
  <c r="BO130" i="2"/>
  <c r="BP130" i="2"/>
  <c r="BM130" i="2"/>
  <c r="BN130" i="2"/>
  <c r="BK130" i="2"/>
  <c r="BL130" i="2"/>
  <c r="BI130" i="2"/>
  <c r="BJ130" i="2"/>
  <c r="BG130" i="2"/>
  <c r="BH130" i="2"/>
  <c r="BE130" i="2"/>
  <c r="BF130" i="2"/>
  <c r="BC130" i="2"/>
  <c r="BD130" i="2"/>
  <c r="BA130" i="2"/>
  <c r="BB130" i="2"/>
  <c r="AY130" i="2"/>
  <c r="AZ130" i="2"/>
  <c r="AW130" i="2"/>
  <c r="AX130" i="2"/>
  <c r="AU130" i="2"/>
  <c r="AV130" i="2"/>
  <c r="AS130" i="2"/>
  <c r="AT130" i="2"/>
  <c r="AQ130" i="2"/>
  <c r="AR130" i="2"/>
  <c r="AO130" i="2"/>
  <c r="AP130" i="2"/>
  <c r="AM130" i="2"/>
  <c r="AN130" i="2"/>
  <c r="AK130" i="2"/>
  <c r="AL130" i="2"/>
  <c r="AI130" i="2"/>
  <c r="AJ130" i="2"/>
  <c r="AC130" i="2"/>
  <c r="AD130" i="2"/>
  <c r="AA130" i="2"/>
  <c r="AB130" i="2"/>
  <c r="Y130" i="2"/>
  <c r="Z130" i="2"/>
  <c r="W130" i="2"/>
  <c r="X130" i="2"/>
  <c r="U130" i="2"/>
  <c r="V130" i="2"/>
  <c r="S130" i="2"/>
  <c r="T130" i="2"/>
  <c r="Q130" i="2"/>
  <c r="R130" i="2"/>
  <c r="O130" i="2"/>
  <c r="P130" i="2"/>
  <c r="M130" i="2"/>
  <c r="N130" i="2"/>
  <c r="F130" i="2"/>
  <c r="E130" i="2"/>
  <c r="D130" i="2"/>
  <c r="C130" i="2"/>
  <c r="BU129" i="2"/>
  <c r="BV129" i="2"/>
  <c r="BS129" i="2"/>
  <c r="BT129" i="2"/>
  <c r="BQ129" i="2"/>
  <c r="BR129" i="2"/>
  <c r="BO129" i="2"/>
  <c r="BP129" i="2"/>
  <c r="BM129" i="2"/>
  <c r="BN129" i="2"/>
  <c r="BK129" i="2"/>
  <c r="BL129" i="2"/>
  <c r="BI129" i="2"/>
  <c r="BJ129" i="2"/>
  <c r="BG129" i="2"/>
  <c r="BH129" i="2"/>
  <c r="BE129" i="2"/>
  <c r="BF129" i="2"/>
  <c r="BC129" i="2"/>
  <c r="BD129" i="2"/>
  <c r="BA129" i="2"/>
  <c r="BB129" i="2"/>
  <c r="AY129" i="2"/>
  <c r="AZ129" i="2"/>
  <c r="AW129" i="2"/>
  <c r="AX129" i="2"/>
  <c r="AU129" i="2"/>
  <c r="AV129" i="2"/>
  <c r="AS129" i="2"/>
  <c r="AT129" i="2"/>
  <c r="AQ129" i="2"/>
  <c r="AR129" i="2"/>
  <c r="AO129" i="2"/>
  <c r="AP129" i="2"/>
  <c r="AM129" i="2"/>
  <c r="AN129" i="2"/>
  <c r="AK129" i="2"/>
  <c r="AL129" i="2"/>
  <c r="AI129" i="2"/>
  <c r="AJ129" i="2"/>
  <c r="AC129" i="2"/>
  <c r="AD129" i="2"/>
  <c r="AA129" i="2"/>
  <c r="AB129" i="2"/>
  <c r="Y129" i="2"/>
  <c r="Z129" i="2"/>
  <c r="W129" i="2"/>
  <c r="X129" i="2"/>
  <c r="U129" i="2"/>
  <c r="V129" i="2"/>
  <c r="S129" i="2"/>
  <c r="T129" i="2"/>
  <c r="Q129" i="2"/>
  <c r="R129" i="2"/>
  <c r="O129" i="2"/>
  <c r="P129" i="2"/>
  <c r="M129" i="2"/>
  <c r="N129" i="2"/>
  <c r="F129" i="2"/>
  <c r="E129" i="2"/>
  <c r="D129" i="2"/>
  <c r="C129" i="2"/>
  <c r="BU128" i="2"/>
  <c r="BV128" i="2"/>
  <c r="BS128" i="2"/>
  <c r="BT128" i="2"/>
  <c r="BQ128" i="2"/>
  <c r="BR128" i="2"/>
  <c r="BO128" i="2"/>
  <c r="BP128" i="2"/>
  <c r="BM128" i="2"/>
  <c r="BN128" i="2"/>
  <c r="BK128" i="2"/>
  <c r="BL128" i="2"/>
  <c r="BI128" i="2"/>
  <c r="BJ128" i="2"/>
  <c r="BG128" i="2"/>
  <c r="BH128" i="2"/>
  <c r="BE128" i="2"/>
  <c r="BF128" i="2"/>
  <c r="BC128" i="2"/>
  <c r="BD128" i="2"/>
  <c r="BA128" i="2"/>
  <c r="BB128" i="2"/>
  <c r="AY128" i="2"/>
  <c r="AZ128" i="2"/>
  <c r="AW128" i="2"/>
  <c r="AX128" i="2"/>
  <c r="AU128" i="2"/>
  <c r="AV128" i="2"/>
  <c r="AS128" i="2"/>
  <c r="AT128" i="2"/>
  <c r="AQ128" i="2"/>
  <c r="AR128" i="2"/>
  <c r="AO128" i="2"/>
  <c r="AP128" i="2"/>
  <c r="AM128" i="2"/>
  <c r="AN128" i="2"/>
  <c r="AK128" i="2"/>
  <c r="AL128" i="2"/>
  <c r="AI128" i="2"/>
  <c r="AJ128" i="2"/>
  <c r="AC128" i="2"/>
  <c r="AD128" i="2"/>
  <c r="AA128" i="2"/>
  <c r="AB128" i="2"/>
  <c r="Y128" i="2"/>
  <c r="Z128" i="2"/>
  <c r="W128" i="2"/>
  <c r="X128" i="2"/>
  <c r="U128" i="2"/>
  <c r="V128" i="2"/>
  <c r="S128" i="2"/>
  <c r="T128" i="2"/>
  <c r="Q128" i="2"/>
  <c r="R128" i="2"/>
  <c r="O128" i="2"/>
  <c r="P128" i="2"/>
  <c r="M128" i="2"/>
  <c r="N128" i="2"/>
  <c r="F128" i="2"/>
  <c r="E128" i="2"/>
  <c r="D128" i="2"/>
  <c r="C128" i="2"/>
  <c r="BU127" i="2"/>
  <c r="BV127" i="2"/>
  <c r="BS127" i="2"/>
  <c r="BT127" i="2"/>
  <c r="BQ127" i="2"/>
  <c r="BR127" i="2"/>
  <c r="BO127" i="2"/>
  <c r="BP127" i="2"/>
  <c r="BM127" i="2"/>
  <c r="BN127" i="2"/>
  <c r="BK127" i="2"/>
  <c r="BL127" i="2"/>
  <c r="BI127" i="2"/>
  <c r="BJ127" i="2"/>
  <c r="BG127" i="2"/>
  <c r="BH127" i="2"/>
  <c r="BE127" i="2"/>
  <c r="BF127" i="2"/>
  <c r="BC127" i="2"/>
  <c r="BD127" i="2"/>
  <c r="BA127" i="2"/>
  <c r="BB127" i="2"/>
  <c r="AY127" i="2"/>
  <c r="AZ127" i="2"/>
  <c r="AW127" i="2"/>
  <c r="AX127" i="2"/>
  <c r="AU127" i="2"/>
  <c r="AV127" i="2"/>
  <c r="AS127" i="2"/>
  <c r="AT127" i="2"/>
  <c r="AQ127" i="2"/>
  <c r="AR127" i="2"/>
  <c r="AO127" i="2"/>
  <c r="AP127" i="2"/>
  <c r="AM127" i="2"/>
  <c r="AN127" i="2"/>
  <c r="AK127" i="2"/>
  <c r="AL127" i="2"/>
  <c r="AI127" i="2"/>
  <c r="AJ127" i="2"/>
  <c r="AC127" i="2"/>
  <c r="AD127" i="2"/>
  <c r="AA127" i="2"/>
  <c r="AB127" i="2"/>
  <c r="Y127" i="2"/>
  <c r="Z127" i="2"/>
  <c r="W127" i="2"/>
  <c r="X127" i="2"/>
  <c r="U127" i="2"/>
  <c r="V127" i="2"/>
  <c r="S127" i="2"/>
  <c r="T127" i="2"/>
  <c r="Q127" i="2"/>
  <c r="R127" i="2"/>
  <c r="O127" i="2"/>
  <c r="P127" i="2"/>
  <c r="M127" i="2"/>
  <c r="N127" i="2"/>
  <c r="F127" i="2"/>
  <c r="E127" i="2"/>
  <c r="D127" i="2"/>
  <c r="C127" i="2"/>
  <c r="BU126" i="2"/>
  <c r="BV126" i="2"/>
  <c r="BS126" i="2"/>
  <c r="BT126" i="2"/>
  <c r="BQ126" i="2"/>
  <c r="BR126" i="2"/>
  <c r="BO126" i="2"/>
  <c r="BP126" i="2"/>
  <c r="BM126" i="2"/>
  <c r="BN126" i="2"/>
  <c r="BK126" i="2"/>
  <c r="BL126" i="2"/>
  <c r="BI126" i="2"/>
  <c r="BJ126" i="2"/>
  <c r="BG126" i="2"/>
  <c r="BH126" i="2"/>
  <c r="BE126" i="2"/>
  <c r="BF126" i="2"/>
  <c r="BC126" i="2"/>
  <c r="BD126" i="2"/>
  <c r="BA126" i="2"/>
  <c r="BB126" i="2"/>
  <c r="AY126" i="2"/>
  <c r="AZ126" i="2"/>
  <c r="AW126" i="2"/>
  <c r="AX126" i="2"/>
  <c r="AU126" i="2"/>
  <c r="AV126" i="2"/>
  <c r="AS126" i="2"/>
  <c r="AT126" i="2"/>
  <c r="AQ126" i="2"/>
  <c r="AR126" i="2"/>
  <c r="AO126" i="2"/>
  <c r="AP126" i="2"/>
  <c r="AM126" i="2"/>
  <c r="AN126" i="2"/>
  <c r="AK126" i="2"/>
  <c r="AL126" i="2"/>
  <c r="AI126" i="2"/>
  <c r="AJ126" i="2"/>
  <c r="AC126" i="2"/>
  <c r="AD126" i="2"/>
  <c r="AA126" i="2"/>
  <c r="AB126" i="2"/>
  <c r="Y126" i="2"/>
  <c r="Z126" i="2"/>
  <c r="W126" i="2"/>
  <c r="X126" i="2"/>
  <c r="U126" i="2"/>
  <c r="V126" i="2"/>
  <c r="S126" i="2"/>
  <c r="T126" i="2"/>
  <c r="Q126" i="2"/>
  <c r="R126" i="2"/>
  <c r="O126" i="2"/>
  <c r="P126" i="2"/>
  <c r="M126" i="2"/>
  <c r="N126" i="2"/>
  <c r="F126" i="2"/>
  <c r="E126" i="2"/>
  <c r="D126" i="2"/>
  <c r="C126" i="2"/>
  <c r="BU125" i="2"/>
  <c r="BV125" i="2"/>
  <c r="BS125" i="2"/>
  <c r="BT125" i="2"/>
  <c r="BQ125" i="2"/>
  <c r="BR125" i="2"/>
  <c r="BO125" i="2"/>
  <c r="BP125" i="2"/>
  <c r="BM125" i="2"/>
  <c r="BN125" i="2"/>
  <c r="BK125" i="2"/>
  <c r="BL125" i="2"/>
  <c r="BI125" i="2"/>
  <c r="BJ125" i="2"/>
  <c r="BG125" i="2"/>
  <c r="BH125" i="2"/>
  <c r="BE125" i="2"/>
  <c r="BF125" i="2"/>
  <c r="BC125" i="2"/>
  <c r="BD125" i="2"/>
  <c r="BA125" i="2"/>
  <c r="BB125" i="2"/>
  <c r="AY125" i="2"/>
  <c r="AZ125" i="2"/>
  <c r="AW125" i="2"/>
  <c r="AX125" i="2"/>
  <c r="AU125" i="2"/>
  <c r="AV125" i="2"/>
  <c r="AS125" i="2"/>
  <c r="AT125" i="2"/>
  <c r="AQ125" i="2"/>
  <c r="AR125" i="2"/>
  <c r="AO125" i="2"/>
  <c r="AP125" i="2"/>
  <c r="AM125" i="2"/>
  <c r="AN125" i="2"/>
  <c r="AK125" i="2"/>
  <c r="AL125" i="2"/>
  <c r="AI125" i="2"/>
  <c r="AJ125" i="2"/>
  <c r="AC125" i="2"/>
  <c r="AD125" i="2"/>
  <c r="AA125" i="2"/>
  <c r="AB125" i="2"/>
  <c r="Y125" i="2"/>
  <c r="Z125" i="2"/>
  <c r="W125" i="2"/>
  <c r="X125" i="2"/>
  <c r="U125" i="2"/>
  <c r="V125" i="2"/>
  <c r="S125" i="2"/>
  <c r="T125" i="2"/>
  <c r="Q125" i="2"/>
  <c r="R125" i="2"/>
  <c r="O125" i="2"/>
  <c r="P125" i="2"/>
  <c r="M125" i="2"/>
  <c r="N125" i="2"/>
  <c r="F125" i="2"/>
  <c r="E125" i="2"/>
  <c r="D125" i="2"/>
  <c r="C125" i="2"/>
  <c r="BU124" i="2"/>
  <c r="BV124" i="2"/>
  <c r="BS124" i="2"/>
  <c r="BT124" i="2"/>
  <c r="BQ124" i="2"/>
  <c r="BR124" i="2"/>
  <c r="BO124" i="2"/>
  <c r="BP124" i="2"/>
  <c r="BM124" i="2"/>
  <c r="BN124" i="2"/>
  <c r="BK124" i="2"/>
  <c r="BL124" i="2"/>
  <c r="BI124" i="2"/>
  <c r="BJ124" i="2"/>
  <c r="BG124" i="2"/>
  <c r="BH124" i="2"/>
  <c r="BE124" i="2"/>
  <c r="BF124" i="2"/>
  <c r="BC124" i="2"/>
  <c r="BD124" i="2"/>
  <c r="BA124" i="2"/>
  <c r="BB124" i="2"/>
  <c r="AY124" i="2"/>
  <c r="AZ124" i="2"/>
  <c r="AW124" i="2"/>
  <c r="AX124" i="2"/>
  <c r="AU124" i="2"/>
  <c r="AV124" i="2"/>
  <c r="AS124" i="2"/>
  <c r="AT124" i="2"/>
  <c r="AQ124" i="2"/>
  <c r="AR124" i="2"/>
  <c r="AO124" i="2"/>
  <c r="AP124" i="2"/>
  <c r="AM124" i="2"/>
  <c r="AN124" i="2"/>
  <c r="AK124" i="2"/>
  <c r="AL124" i="2"/>
  <c r="AI124" i="2"/>
  <c r="AJ124" i="2"/>
  <c r="AC124" i="2"/>
  <c r="AD124" i="2"/>
  <c r="AA124" i="2"/>
  <c r="AB124" i="2"/>
  <c r="Y124" i="2"/>
  <c r="Z124" i="2"/>
  <c r="W124" i="2"/>
  <c r="X124" i="2"/>
  <c r="U124" i="2"/>
  <c r="V124" i="2"/>
  <c r="S124" i="2"/>
  <c r="T124" i="2"/>
  <c r="Q124" i="2"/>
  <c r="R124" i="2"/>
  <c r="O124" i="2"/>
  <c r="P124" i="2"/>
  <c r="M124" i="2"/>
  <c r="N124" i="2"/>
  <c r="F124" i="2"/>
  <c r="E124" i="2"/>
  <c r="D124" i="2"/>
  <c r="C124" i="2"/>
  <c r="BU123" i="2"/>
  <c r="BV123" i="2"/>
  <c r="BS123" i="2"/>
  <c r="BT123" i="2"/>
  <c r="BQ123" i="2"/>
  <c r="BR123" i="2"/>
  <c r="BO123" i="2"/>
  <c r="BP123" i="2"/>
  <c r="BM123" i="2"/>
  <c r="BN123" i="2"/>
  <c r="BK123" i="2"/>
  <c r="BL123" i="2"/>
  <c r="BI123" i="2"/>
  <c r="BJ123" i="2"/>
  <c r="BG123" i="2"/>
  <c r="BH123" i="2"/>
  <c r="BE123" i="2"/>
  <c r="BF123" i="2"/>
  <c r="BC123" i="2"/>
  <c r="BD123" i="2"/>
  <c r="BA123" i="2"/>
  <c r="BB123" i="2"/>
  <c r="AY123" i="2"/>
  <c r="AZ123" i="2"/>
  <c r="AW123" i="2"/>
  <c r="AX123" i="2"/>
  <c r="AU123" i="2"/>
  <c r="AV123" i="2"/>
  <c r="AS123" i="2"/>
  <c r="AT123" i="2"/>
  <c r="AQ123" i="2"/>
  <c r="AR123" i="2"/>
  <c r="AO123" i="2"/>
  <c r="AP123" i="2"/>
  <c r="AM123" i="2"/>
  <c r="AN123" i="2"/>
  <c r="AK123" i="2"/>
  <c r="AL123" i="2"/>
  <c r="AI123" i="2"/>
  <c r="AJ123" i="2"/>
  <c r="AC123" i="2"/>
  <c r="AD123" i="2"/>
  <c r="AA123" i="2"/>
  <c r="AB123" i="2"/>
  <c r="Y123" i="2"/>
  <c r="Z123" i="2"/>
  <c r="W123" i="2"/>
  <c r="X123" i="2"/>
  <c r="U123" i="2"/>
  <c r="V123" i="2"/>
  <c r="S123" i="2"/>
  <c r="T123" i="2"/>
  <c r="Q123" i="2"/>
  <c r="R123" i="2"/>
  <c r="O123" i="2"/>
  <c r="P123" i="2"/>
  <c r="M123" i="2"/>
  <c r="N123" i="2"/>
  <c r="F123" i="2"/>
  <c r="E123" i="2"/>
  <c r="D123" i="2"/>
  <c r="C123" i="2"/>
  <c r="BU122" i="2"/>
  <c r="BV122" i="2"/>
  <c r="BS122" i="2"/>
  <c r="BT122" i="2"/>
  <c r="BQ122" i="2"/>
  <c r="BR122" i="2"/>
  <c r="BO122" i="2"/>
  <c r="BP122" i="2"/>
  <c r="BM122" i="2"/>
  <c r="BN122" i="2"/>
  <c r="BK122" i="2"/>
  <c r="BL122" i="2"/>
  <c r="BI122" i="2"/>
  <c r="BJ122" i="2"/>
  <c r="BG122" i="2"/>
  <c r="BH122" i="2"/>
  <c r="BE122" i="2"/>
  <c r="BF122" i="2"/>
  <c r="BC122" i="2"/>
  <c r="BD122" i="2"/>
  <c r="BA122" i="2"/>
  <c r="BB122" i="2"/>
  <c r="AY122" i="2"/>
  <c r="AZ122" i="2"/>
  <c r="AW122" i="2"/>
  <c r="AX122" i="2"/>
  <c r="AU122" i="2"/>
  <c r="AV122" i="2"/>
  <c r="AS122" i="2"/>
  <c r="AT122" i="2"/>
  <c r="AQ122" i="2"/>
  <c r="AR122" i="2"/>
  <c r="AO122" i="2"/>
  <c r="AP122" i="2"/>
  <c r="AM122" i="2"/>
  <c r="AN122" i="2"/>
  <c r="AK122" i="2"/>
  <c r="AL122" i="2"/>
  <c r="AI122" i="2"/>
  <c r="AJ122" i="2"/>
  <c r="AC122" i="2"/>
  <c r="AD122" i="2"/>
  <c r="AA122" i="2"/>
  <c r="AB122" i="2"/>
  <c r="Y122" i="2"/>
  <c r="Z122" i="2"/>
  <c r="W122" i="2"/>
  <c r="X122" i="2"/>
  <c r="U122" i="2"/>
  <c r="V122" i="2"/>
  <c r="S122" i="2"/>
  <c r="T122" i="2"/>
  <c r="Q122" i="2"/>
  <c r="R122" i="2"/>
  <c r="O122" i="2"/>
  <c r="P122" i="2"/>
  <c r="M122" i="2"/>
  <c r="N122" i="2"/>
  <c r="F122" i="2"/>
  <c r="E122" i="2"/>
  <c r="D122" i="2"/>
  <c r="C122" i="2"/>
  <c r="BU121" i="2"/>
  <c r="BV121" i="2"/>
  <c r="BS121" i="2"/>
  <c r="BT121" i="2"/>
  <c r="BQ121" i="2"/>
  <c r="BR121" i="2"/>
  <c r="BO121" i="2"/>
  <c r="BP121" i="2"/>
  <c r="BM121" i="2"/>
  <c r="BN121" i="2"/>
  <c r="BK121" i="2"/>
  <c r="BL121" i="2"/>
  <c r="BI121" i="2"/>
  <c r="BJ121" i="2"/>
  <c r="BG121" i="2"/>
  <c r="BH121" i="2"/>
  <c r="BE121" i="2"/>
  <c r="BF121" i="2"/>
  <c r="BC121" i="2"/>
  <c r="BD121" i="2"/>
  <c r="BA121" i="2"/>
  <c r="BB121" i="2"/>
  <c r="AY121" i="2"/>
  <c r="AZ121" i="2"/>
  <c r="AW121" i="2"/>
  <c r="AX121" i="2"/>
  <c r="AU121" i="2"/>
  <c r="AV121" i="2"/>
  <c r="AS121" i="2"/>
  <c r="AT121" i="2"/>
  <c r="AQ121" i="2"/>
  <c r="AR121" i="2"/>
  <c r="AO121" i="2"/>
  <c r="AP121" i="2"/>
  <c r="AM121" i="2"/>
  <c r="AN121" i="2"/>
  <c r="AK121" i="2"/>
  <c r="AL121" i="2"/>
  <c r="AI121" i="2"/>
  <c r="AJ121" i="2"/>
  <c r="AC121" i="2"/>
  <c r="AD121" i="2"/>
  <c r="AA121" i="2"/>
  <c r="AB121" i="2"/>
  <c r="Y121" i="2"/>
  <c r="Z121" i="2"/>
  <c r="W121" i="2"/>
  <c r="X121" i="2"/>
  <c r="U121" i="2"/>
  <c r="V121" i="2"/>
  <c r="S121" i="2"/>
  <c r="T121" i="2"/>
  <c r="Q121" i="2"/>
  <c r="R121" i="2"/>
  <c r="O121" i="2"/>
  <c r="P121" i="2"/>
  <c r="M121" i="2"/>
  <c r="N121" i="2"/>
  <c r="F121" i="2"/>
  <c r="E121" i="2"/>
  <c r="D121" i="2"/>
  <c r="C121" i="2"/>
  <c r="BU120" i="2"/>
  <c r="BV120" i="2"/>
  <c r="BS120" i="2"/>
  <c r="BT120" i="2"/>
  <c r="BQ120" i="2"/>
  <c r="BR120" i="2"/>
  <c r="BO120" i="2"/>
  <c r="BP120" i="2"/>
  <c r="BM120" i="2"/>
  <c r="BN120" i="2"/>
  <c r="BK120" i="2"/>
  <c r="BL120" i="2"/>
  <c r="BI120" i="2"/>
  <c r="BJ120" i="2"/>
  <c r="BG120" i="2"/>
  <c r="BH120" i="2"/>
  <c r="BE120" i="2"/>
  <c r="BF120" i="2"/>
  <c r="BC120" i="2"/>
  <c r="BD120" i="2"/>
  <c r="BA120" i="2"/>
  <c r="BB120" i="2"/>
  <c r="AY120" i="2"/>
  <c r="AZ120" i="2"/>
  <c r="AW120" i="2"/>
  <c r="AX120" i="2"/>
  <c r="AU120" i="2"/>
  <c r="AV120" i="2"/>
  <c r="AS120" i="2"/>
  <c r="AT120" i="2"/>
  <c r="AQ120" i="2"/>
  <c r="AR120" i="2"/>
  <c r="AO120" i="2"/>
  <c r="AP120" i="2"/>
  <c r="AM120" i="2"/>
  <c r="AN120" i="2"/>
  <c r="AK120" i="2"/>
  <c r="AL120" i="2"/>
  <c r="AI120" i="2"/>
  <c r="AJ120" i="2"/>
  <c r="AC120" i="2"/>
  <c r="AD120" i="2"/>
  <c r="AA120" i="2"/>
  <c r="AB120" i="2"/>
  <c r="Y120" i="2"/>
  <c r="Z120" i="2"/>
  <c r="W120" i="2"/>
  <c r="X120" i="2"/>
  <c r="U120" i="2"/>
  <c r="V120" i="2"/>
  <c r="S120" i="2"/>
  <c r="T120" i="2"/>
  <c r="Q120" i="2"/>
  <c r="R120" i="2"/>
  <c r="O120" i="2"/>
  <c r="P120" i="2"/>
  <c r="M120" i="2"/>
  <c r="N120" i="2"/>
  <c r="F120" i="2"/>
  <c r="E120" i="2"/>
  <c r="D120" i="2"/>
  <c r="C120" i="2"/>
  <c r="BU119" i="2"/>
  <c r="BV119" i="2"/>
  <c r="BS119" i="2"/>
  <c r="BT119" i="2"/>
  <c r="BQ119" i="2"/>
  <c r="BR119" i="2"/>
  <c r="BO119" i="2"/>
  <c r="BP119" i="2"/>
  <c r="BM119" i="2"/>
  <c r="BN119" i="2"/>
  <c r="BK119" i="2"/>
  <c r="BL119" i="2"/>
  <c r="BI119" i="2"/>
  <c r="BJ119" i="2"/>
  <c r="BG119" i="2"/>
  <c r="BH119" i="2"/>
  <c r="BE119" i="2"/>
  <c r="BF119" i="2"/>
  <c r="BC119" i="2"/>
  <c r="BD119" i="2"/>
  <c r="BA119" i="2"/>
  <c r="BB119" i="2"/>
  <c r="AY119" i="2"/>
  <c r="AZ119" i="2"/>
  <c r="AW119" i="2"/>
  <c r="AX119" i="2"/>
  <c r="AU119" i="2"/>
  <c r="AV119" i="2"/>
  <c r="AS119" i="2"/>
  <c r="AT119" i="2"/>
  <c r="AQ119" i="2"/>
  <c r="AR119" i="2"/>
  <c r="AO119" i="2"/>
  <c r="AP119" i="2"/>
  <c r="AM119" i="2"/>
  <c r="AN119" i="2"/>
  <c r="AK119" i="2"/>
  <c r="AL119" i="2"/>
  <c r="AI119" i="2"/>
  <c r="AJ119" i="2"/>
  <c r="AC119" i="2"/>
  <c r="AD119" i="2"/>
  <c r="AA119" i="2"/>
  <c r="AB119" i="2"/>
  <c r="Y119" i="2"/>
  <c r="Z119" i="2"/>
  <c r="W119" i="2"/>
  <c r="X119" i="2"/>
  <c r="U119" i="2"/>
  <c r="V119" i="2"/>
  <c r="S119" i="2"/>
  <c r="T119" i="2"/>
  <c r="Q119" i="2"/>
  <c r="R119" i="2"/>
  <c r="O119" i="2"/>
  <c r="P119" i="2"/>
  <c r="M119" i="2"/>
  <c r="N119" i="2"/>
  <c r="F119" i="2"/>
  <c r="E119" i="2"/>
  <c r="D119" i="2"/>
  <c r="C119" i="2"/>
  <c r="BU118" i="2"/>
  <c r="BV118" i="2"/>
  <c r="BS118" i="2"/>
  <c r="BT118" i="2"/>
  <c r="BQ118" i="2"/>
  <c r="BR118" i="2"/>
  <c r="BO118" i="2"/>
  <c r="BP118" i="2"/>
  <c r="BM118" i="2"/>
  <c r="BN118" i="2"/>
  <c r="BK118" i="2"/>
  <c r="BL118" i="2"/>
  <c r="BI118" i="2"/>
  <c r="BJ118" i="2"/>
  <c r="BG118" i="2"/>
  <c r="BH118" i="2"/>
  <c r="BE118" i="2"/>
  <c r="BF118" i="2"/>
  <c r="BC118" i="2"/>
  <c r="BD118" i="2"/>
  <c r="BA118" i="2"/>
  <c r="BB118" i="2"/>
  <c r="AY118" i="2"/>
  <c r="AZ118" i="2"/>
  <c r="AW118" i="2"/>
  <c r="AX118" i="2"/>
  <c r="AU118" i="2"/>
  <c r="AV118" i="2"/>
  <c r="AS118" i="2"/>
  <c r="AT118" i="2"/>
  <c r="AQ118" i="2"/>
  <c r="AR118" i="2"/>
  <c r="AO118" i="2"/>
  <c r="AP118" i="2"/>
  <c r="AM118" i="2"/>
  <c r="AN118" i="2"/>
  <c r="AK118" i="2"/>
  <c r="AL118" i="2"/>
  <c r="AI118" i="2"/>
  <c r="AJ118" i="2"/>
  <c r="AC118" i="2"/>
  <c r="AD118" i="2"/>
  <c r="AA118" i="2"/>
  <c r="AB118" i="2"/>
  <c r="Y118" i="2"/>
  <c r="Z118" i="2"/>
  <c r="W118" i="2"/>
  <c r="X118" i="2"/>
  <c r="U118" i="2"/>
  <c r="V118" i="2"/>
  <c r="S118" i="2"/>
  <c r="T118" i="2"/>
  <c r="Q118" i="2"/>
  <c r="R118" i="2"/>
  <c r="O118" i="2"/>
  <c r="P118" i="2"/>
  <c r="M118" i="2"/>
  <c r="N118" i="2"/>
  <c r="F118" i="2"/>
  <c r="E118" i="2"/>
  <c r="D118" i="2"/>
  <c r="C118" i="2"/>
  <c r="BU117" i="2"/>
  <c r="BV117" i="2"/>
  <c r="BS117" i="2"/>
  <c r="BT117" i="2"/>
  <c r="BQ117" i="2"/>
  <c r="BR117" i="2"/>
  <c r="BO117" i="2"/>
  <c r="BP117" i="2"/>
  <c r="BM117" i="2"/>
  <c r="BN117" i="2"/>
  <c r="BK117" i="2"/>
  <c r="BL117" i="2"/>
  <c r="BI117" i="2"/>
  <c r="BJ117" i="2"/>
  <c r="BG117" i="2"/>
  <c r="BH117" i="2"/>
  <c r="BE117" i="2"/>
  <c r="BF117" i="2"/>
  <c r="BC117" i="2"/>
  <c r="BD117" i="2"/>
  <c r="BA117" i="2"/>
  <c r="BB117" i="2"/>
  <c r="AY117" i="2"/>
  <c r="AZ117" i="2"/>
  <c r="AW117" i="2"/>
  <c r="AX117" i="2"/>
  <c r="AU117" i="2"/>
  <c r="AV117" i="2"/>
  <c r="AS117" i="2"/>
  <c r="AT117" i="2"/>
  <c r="AQ117" i="2"/>
  <c r="AR117" i="2"/>
  <c r="AO117" i="2"/>
  <c r="AP117" i="2"/>
  <c r="AM117" i="2"/>
  <c r="AN117" i="2"/>
  <c r="AK117" i="2"/>
  <c r="AL117" i="2"/>
  <c r="AI117" i="2"/>
  <c r="AJ117" i="2"/>
  <c r="AC117" i="2"/>
  <c r="AD117" i="2"/>
  <c r="AA117" i="2"/>
  <c r="AB117" i="2"/>
  <c r="Y117" i="2"/>
  <c r="Z117" i="2"/>
  <c r="W117" i="2"/>
  <c r="X117" i="2"/>
  <c r="U117" i="2"/>
  <c r="V117" i="2"/>
  <c r="S117" i="2"/>
  <c r="T117" i="2"/>
  <c r="Q117" i="2"/>
  <c r="R117" i="2"/>
  <c r="O117" i="2"/>
  <c r="P117" i="2"/>
  <c r="M117" i="2"/>
  <c r="N117" i="2"/>
  <c r="F117" i="2"/>
  <c r="E117" i="2"/>
  <c r="D117" i="2"/>
  <c r="C117" i="2"/>
  <c r="BU116" i="2"/>
  <c r="BV116" i="2"/>
  <c r="BS116" i="2"/>
  <c r="BT116" i="2"/>
  <c r="BQ116" i="2"/>
  <c r="BR116" i="2"/>
  <c r="BO116" i="2"/>
  <c r="BP116" i="2"/>
  <c r="BM116" i="2"/>
  <c r="BN116" i="2"/>
  <c r="BK116" i="2"/>
  <c r="BL116" i="2"/>
  <c r="BI116" i="2"/>
  <c r="BJ116" i="2"/>
  <c r="BG116" i="2"/>
  <c r="BH116" i="2"/>
  <c r="BE116" i="2"/>
  <c r="BF116" i="2"/>
  <c r="BC116" i="2"/>
  <c r="BD116" i="2"/>
  <c r="BA116" i="2"/>
  <c r="BB116" i="2"/>
  <c r="AY116" i="2"/>
  <c r="AZ116" i="2"/>
  <c r="AW116" i="2"/>
  <c r="AX116" i="2"/>
  <c r="AU116" i="2"/>
  <c r="AV116" i="2"/>
  <c r="AS116" i="2"/>
  <c r="AT116" i="2"/>
  <c r="AQ116" i="2"/>
  <c r="AR116" i="2"/>
  <c r="AO116" i="2"/>
  <c r="AP116" i="2"/>
  <c r="AM116" i="2"/>
  <c r="AN116" i="2"/>
  <c r="AK116" i="2"/>
  <c r="AL116" i="2"/>
  <c r="AI116" i="2"/>
  <c r="AJ116" i="2"/>
  <c r="AC116" i="2"/>
  <c r="AD116" i="2"/>
  <c r="AA116" i="2"/>
  <c r="AB116" i="2"/>
  <c r="Y116" i="2"/>
  <c r="Z116" i="2"/>
  <c r="W116" i="2"/>
  <c r="X116" i="2"/>
  <c r="U116" i="2"/>
  <c r="V116" i="2"/>
  <c r="S116" i="2"/>
  <c r="T116" i="2"/>
  <c r="Q116" i="2"/>
  <c r="R116" i="2"/>
  <c r="O116" i="2"/>
  <c r="P116" i="2"/>
  <c r="M116" i="2"/>
  <c r="N116" i="2"/>
  <c r="F116" i="2"/>
  <c r="E116" i="2"/>
  <c r="D116" i="2"/>
  <c r="C116" i="2"/>
  <c r="BU115" i="2"/>
  <c r="BV115" i="2"/>
  <c r="BS115" i="2"/>
  <c r="BT115" i="2"/>
  <c r="BQ115" i="2"/>
  <c r="BR115" i="2"/>
  <c r="BO115" i="2"/>
  <c r="BP115" i="2"/>
  <c r="BM115" i="2"/>
  <c r="BN115" i="2"/>
  <c r="BK115" i="2"/>
  <c r="BL115" i="2"/>
  <c r="BI115" i="2"/>
  <c r="BJ115" i="2"/>
  <c r="BG115" i="2"/>
  <c r="BH115" i="2"/>
  <c r="BE115" i="2"/>
  <c r="BF115" i="2"/>
  <c r="BC115" i="2"/>
  <c r="BD115" i="2"/>
  <c r="BA115" i="2"/>
  <c r="BB115" i="2"/>
  <c r="AY115" i="2"/>
  <c r="AZ115" i="2"/>
  <c r="AW115" i="2"/>
  <c r="AX115" i="2"/>
  <c r="AU115" i="2"/>
  <c r="AV115" i="2"/>
  <c r="AS115" i="2"/>
  <c r="AT115" i="2"/>
  <c r="AQ115" i="2"/>
  <c r="AR115" i="2"/>
  <c r="AO115" i="2"/>
  <c r="AP115" i="2"/>
  <c r="AM115" i="2"/>
  <c r="AN115" i="2"/>
  <c r="AK115" i="2"/>
  <c r="AL115" i="2"/>
  <c r="AI115" i="2"/>
  <c r="AJ115" i="2"/>
  <c r="AC115" i="2"/>
  <c r="AD115" i="2"/>
  <c r="AA115" i="2"/>
  <c r="AB115" i="2"/>
  <c r="Y115" i="2"/>
  <c r="Z115" i="2"/>
  <c r="W115" i="2"/>
  <c r="X115" i="2"/>
  <c r="U115" i="2"/>
  <c r="V115" i="2"/>
  <c r="S115" i="2"/>
  <c r="T115" i="2"/>
  <c r="Q115" i="2"/>
  <c r="R115" i="2"/>
  <c r="O115" i="2"/>
  <c r="P115" i="2"/>
  <c r="M115" i="2"/>
  <c r="N115" i="2"/>
  <c r="F115" i="2"/>
  <c r="E115" i="2"/>
  <c r="D115" i="2"/>
  <c r="C115" i="2"/>
  <c r="BU114" i="2"/>
  <c r="BV114" i="2"/>
  <c r="BS114" i="2"/>
  <c r="BT114" i="2"/>
  <c r="BQ114" i="2"/>
  <c r="BR114" i="2"/>
  <c r="BO114" i="2"/>
  <c r="BP114" i="2"/>
  <c r="BM114" i="2"/>
  <c r="BN114" i="2"/>
  <c r="BK114" i="2"/>
  <c r="BL114" i="2"/>
  <c r="BI114" i="2"/>
  <c r="BJ114" i="2"/>
  <c r="BG114" i="2"/>
  <c r="BH114" i="2"/>
  <c r="BE114" i="2"/>
  <c r="BF114" i="2"/>
  <c r="BC114" i="2"/>
  <c r="BD114" i="2"/>
  <c r="BA114" i="2"/>
  <c r="BB114" i="2"/>
  <c r="AY114" i="2"/>
  <c r="AZ114" i="2"/>
  <c r="AW114" i="2"/>
  <c r="AX114" i="2"/>
  <c r="AU114" i="2"/>
  <c r="AV114" i="2"/>
  <c r="AS114" i="2"/>
  <c r="AT114" i="2"/>
  <c r="AQ114" i="2"/>
  <c r="AR114" i="2"/>
  <c r="AO114" i="2"/>
  <c r="AP114" i="2"/>
  <c r="AM114" i="2"/>
  <c r="AN114" i="2"/>
  <c r="AK114" i="2"/>
  <c r="AL114" i="2"/>
  <c r="AI114" i="2"/>
  <c r="AJ114" i="2"/>
  <c r="AC114" i="2"/>
  <c r="AD114" i="2"/>
  <c r="AA114" i="2"/>
  <c r="AB114" i="2"/>
  <c r="Y114" i="2"/>
  <c r="Z114" i="2"/>
  <c r="W114" i="2"/>
  <c r="X114" i="2"/>
  <c r="U114" i="2"/>
  <c r="V114" i="2"/>
  <c r="S114" i="2"/>
  <c r="T114" i="2"/>
  <c r="Q114" i="2"/>
  <c r="R114" i="2"/>
  <c r="O114" i="2"/>
  <c r="P114" i="2"/>
  <c r="M114" i="2"/>
  <c r="N114" i="2"/>
  <c r="F114" i="2"/>
  <c r="E114" i="2"/>
  <c r="D114" i="2"/>
  <c r="C114" i="2"/>
  <c r="BU113" i="2"/>
  <c r="BV113" i="2"/>
  <c r="BS113" i="2"/>
  <c r="BT113" i="2"/>
  <c r="BQ113" i="2"/>
  <c r="BR113" i="2"/>
  <c r="BO113" i="2"/>
  <c r="BP113" i="2"/>
  <c r="BM113" i="2"/>
  <c r="BN113" i="2"/>
  <c r="BK113" i="2"/>
  <c r="BL113" i="2"/>
  <c r="BI113" i="2"/>
  <c r="BJ113" i="2"/>
  <c r="BG113" i="2"/>
  <c r="BH113" i="2"/>
  <c r="BE113" i="2"/>
  <c r="BF113" i="2"/>
  <c r="BC113" i="2"/>
  <c r="BD113" i="2"/>
  <c r="BA113" i="2"/>
  <c r="BB113" i="2"/>
  <c r="AY113" i="2"/>
  <c r="AZ113" i="2"/>
  <c r="AW113" i="2"/>
  <c r="AX113" i="2"/>
  <c r="AU113" i="2"/>
  <c r="AV113" i="2"/>
  <c r="AS113" i="2"/>
  <c r="AT113" i="2"/>
  <c r="AQ113" i="2"/>
  <c r="AR113" i="2"/>
  <c r="AO113" i="2"/>
  <c r="AP113" i="2"/>
  <c r="AM113" i="2"/>
  <c r="AN113" i="2"/>
  <c r="AK113" i="2"/>
  <c r="AL113" i="2"/>
  <c r="AI113" i="2"/>
  <c r="AJ113" i="2"/>
  <c r="AC113" i="2"/>
  <c r="AD113" i="2"/>
  <c r="AA113" i="2"/>
  <c r="AB113" i="2"/>
  <c r="Y113" i="2"/>
  <c r="Z113" i="2"/>
  <c r="W113" i="2"/>
  <c r="X113" i="2"/>
  <c r="U113" i="2"/>
  <c r="V113" i="2"/>
  <c r="S113" i="2"/>
  <c r="T113" i="2"/>
  <c r="Q113" i="2"/>
  <c r="R113" i="2"/>
  <c r="O113" i="2"/>
  <c r="P113" i="2"/>
  <c r="M113" i="2"/>
  <c r="N113" i="2"/>
  <c r="F113" i="2"/>
  <c r="E113" i="2"/>
  <c r="D113" i="2"/>
  <c r="C113" i="2"/>
  <c r="BU112" i="2"/>
  <c r="BV112" i="2"/>
  <c r="BS112" i="2"/>
  <c r="BT112" i="2"/>
  <c r="BQ112" i="2"/>
  <c r="BR112" i="2"/>
  <c r="BO112" i="2"/>
  <c r="BP112" i="2"/>
  <c r="BM112" i="2"/>
  <c r="BN112" i="2"/>
  <c r="BK112" i="2"/>
  <c r="BL112" i="2"/>
  <c r="BI112" i="2"/>
  <c r="BJ112" i="2"/>
  <c r="BG112" i="2"/>
  <c r="BH112" i="2"/>
  <c r="BE112" i="2"/>
  <c r="BF112" i="2"/>
  <c r="BC112" i="2"/>
  <c r="BD112" i="2"/>
  <c r="BA112" i="2"/>
  <c r="BB112" i="2"/>
  <c r="AY112" i="2"/>
  <c r="AZ112" i="2"/>
  <c r="AW112" i="2"/>
  <c r="AX112" i="2"/>
  <c r="AU112" i="2"/>
  <c r="AV112" i="2"/>
  <c r="AS112" i="2"/>
  <c r="AT112" i="2"/>
  <c r="AQ112" i="2"/>
  <c r="AR112" i="2"/>
  <c r="AO112" i="2"/>
  <c r="AP112" i="2"/>
  <c r="AM112" i="2"/>
  <c r="AN112" i="2"/>
  <c r="AK112" i="2"/>
  <c r="AL112" i="2"/>
  <c r="AI112" i="2"/>
  <c r="AJ112" i="2"/>
  <c r="AC112" i="2"/>
  <c r="AD112" i="2"/>
  <c r="AA112" i="2"/>
  <c r="AB112" i="2"/>
  <c r="Y112" i="2"/>
  <c r="Z112" i="2"/>
  <c r="W112" i="2"/>
  <c r="X112" i="2"/>
  <c r="U112" i="2"/>
  <c r="V112" i="2"/>
  <c r="S112" i="2"/>
  <c r="T112" i="2"/>
  <c r="Q112" i="2"/>
  <c r="R112" i="2"/>
  <c r="O112" i="2"/>
  <c r="P112" i="2"/>
  <c r="M112" i="2"/>
  <c r="N112" i="2"/>
  <c r="F112" i="2"/>
  <c r="E112" i="2"/>
  <c r="D112" i="2"/>
  <c r="C112" i="2"/>
  <c r="BU111" i="2"/>
  <c r="BV111" i="2"/>
  <c r="BS111" i="2"/>
  <c r="BT111" i="2"/>
  <c r="BQ111" i="2"/>
  <c r="BR111" i="2"/>
  <c r="BO111" i="2"/>
  <c r="BP111" i="2"/>
  <c r="BM111" i="2"/>
  <c r="BN111" i="2"/>
  <c r="BK111" i="2"/>
  <c r="BL111" i="2"/>
  <c r="BI111" i="2"/>
  <c r="BJ111" i="2"/>
  <c r="BG111" i="2"/>
  <c r="BH111" i="2"/>
  <c r="BE111" i="2"/>
  <c r="BF111" i="2"/>
  <c r="BC111" i="2"/>
  <c r="BD111" i="2"/>
  <c r="BA111" i="2"/>
  <c r="BB111" i="2"/>
  <c r="AY111" i="2"/>
  <c r="AZ111" i="2"/>
  <c r="AW111" i="2"/>
  <c r="AX111" i="2"/>
  <c r="AU111" i="2"/>
  <c r="AV111" i="2"/>
  <c r="AS111" i="2"/>
  <c r="AT111" i="2"/>
  <c r="AQ111" i="2"/>
  <c r="AR111" i="2"/>
  <c r="AO111" i="2"/>
  <c r="AP111" i="2"/>
  <c r="AM111" i="2"/>
  <c r="AN111" i="2"/>
  <c r="AK111" i="2"/>
  <c r="AL111" i="2"/>
  <c r="AI111" i="2"/>
  <c r="AJ111" i="2"/>
  <c r="AC111" i="2"/>
  <c r="AD111" i="2"/>
  <c r="AA111" i="2"/>
  <c r="AB111" i="2"/>
  <c r="Y111" i="2"/>
  <c r="Z111" i="2"/>
  <c r="W111" i="2"/>
  <c r="X111" i="2"/>
  <c r="U111" i="2"/>
  <c r="V111" i="2"/>
  <c r="S111" i="2"/>
  <c r="T111" i="2"/>
  <c r="Q111" i="2"/>
  <c r="R111" i="2"/>
  <c r="O111" i="2"/>
  <c r="P111" i="2"/>
  <c r="M111" i="2"/>
  <c r="N111" i="2"/>
  <c r="F111" i="2"/>
  <c r="E111" i="2"/>
  <c r="D111" i="2"/>
  <c r="C111" i="2"/>
  <c r="BU110" i="2"/>
  <c r="BV110" i="2"/>
  <c r="BS110" i="2"/>
  <c r="BT110" i="2"/>
  <c r="BQ110" i="2"/>
  <c r="BR110" i="2"/>
  <c r="BO110" i="2"/>
  <c r="BP110" i="2"/>
  <c r="BM110" i="2"/>
  <c r="BN110" i="2"/>
  <c r="BK110" i="2"/>
  <c r="BL110" i="2"/>
  <c r="BI110" i="2"/>
  <c r="BJ110" i="2"/>
  <c r="BG110" i="2"/>
  <c r="BH110" i="2"/>
  <c r="BE110" i="2"/>
  <c r="BF110" i="2"/>
  <c r="BC110" i="2"/>
  <c r="BD110" i="2"/>
  <c r="BA110" i="2"/>
  <c r="BB110" i="2"/>
  <c r="AY110" i="2"/>
  <c r="AZ110" i="2"/>
  <c r="AW110" i="2"/>
  <c r="AX110" i="2"/>
  <c r="AU110" i="2"/>
  <c r="AV110" i="2"/>
  <c r="AS110" i="2"/>
  <c r="AT110" i="2"/>
  <c r="AQ110" i="2"/>
  <c r="AR110" i="2"/>
  <c r="AO110" i="2"/>
  <c r="AP110" i="2"/>
  <c r="AM110" i="2"/>
  <c r="AN110" i="2"/>
  <c r="AK110" i="2"/>
  <c r="AL110" i="2"/>
  <c r="AI110" i="2"/>
  <c r="AJ110" i="2"/>
  <c r="AC110" i="2"/>
  <c r="AD110" i="2"/>
  <c r="AA110" i="2"/>
  <c r="AB110" i="2"/>
  <c r="Y110" i="2"/>
  <c r="Z110" i="2"/>
  <c r="W110" i="2"/>
  <c r="X110" i="2"/>
  <c r="U110" i="2"/>
  <c r="V110" i="2"/>
  <c r="S110" i="2"/>
  <c r="T110" i="2"/>
  <c r="Q110" i="2"/>
  <c r="R110" i="2"/>
  <c r="O110" i="2"/>
  <c r="P110" i="2"/>
  <c r="M110" i="2"/>
  <c r="N110" i="2"/>
  <c r="F110" i="2"/>
  <c r="E110" i="2"/>
  <c r="D110" i="2"/>
  <c r="C110" i="2"/>
  <c r="BU109" i="2"/>
  <c r="BV109" i="2"/>
  <c r="BS109" i="2"/>
  <c r="BT109" i="2"/>
  <c r="BQ109" i="2"/>
  <c r="BR109" i="2"/>
  <c r="BO109" i="2"/>
  <c r="BP109" i="2"/>
  <c r="BM109" i="2"/>
  <c r="BN109" i="2"/>
  <c r="BK109" i="2"/>
  <c r="BL109" i="2"/>
  <c r="BI109" i="2"/>
  <c r="BJ109" i="2"/>
  <c r="BG109" i="2"/>
  <c r="BH109" i="2"/>
  <c r="BE109" i="2"/>
  <c r="BF109" i="2"/>
  <c r="BC109" i="2"/>
  <c r="BD109" i="2"/>
  <c r="BA109" i="2"/>
  <c r="BB109" i="2"/>
  <c r="AY109" i="2"/>
  <c r="AZ109" i="2"/>
  <c r="AW109" i="2"/>
  <c r="AX109" i="2"/>
  <c r="AU109" i="2"/>
  <c r="AV109" i="2"/>
  <c r="AS109" i="2"/>
  <c r="AT109" i="2"/>
  <c r="AQ109" i="2"/>
  <c r="AR109" i="2"/>
  <c r="AO109" i="2"/>
  <c r="AP109" i="2"/>
  <c r="AM109" i="2"/>
  <c r="AN109" i="2"/>
  <c r="AK109" i="2"/>
  <c r="AL109" i="2"/>
  <c r="AI109" i="2"/>
  <c r="AJ109" i="2"/>
  <c r="AC109" i="2"/>
  <c r="AD109" i="2"/>
  <c r="AA109" i="2"/>
  <c r="AB109" i="2"/>
  <c r="Y109" i="2"/>
  <c r="Z109" i="2"/>
  <c r="W109" i="2"/>
  <c r="X109" i="2"/>
  <c r="U109" i="2"/>
  <c r="V109" i="2"/>
  <c r="S109" i="2"/>
  <c r="T109" i="2"/>
  <c r="Q109" i="2"/>
  <c r="R109" i="2"/>
  <c r="O109" i="2"/>
  <c r="P109" i="2"/>
  <c r="M109" i="2"/>
  <c r="N109" i="2"/>
  <c r="F109" i="2"/>
  <c r="E109" i="2"/>
  <c r="D109" i="2"/>
  <c r="C109" i="2"/>
  <c r="BU108" i="2"/>
  <c r="BV108" i="2"/>
  <c r="BS108" i="2"/>
  <c r="BT108" i="2"/>
  <c r="BQ108" i="2"/>
  <c r="BR108" i="2"/>
  <c r="BO108" i="2"/>
  <c r="BP108" i="2"/>
  <c r="BM108" i="2"/>
  <c r="BN108" i="2"/>
  <c r="BK108" i="2"/>
  <c r="BL108" i="2"/>
  <c r="BI108" i="2"/>
  <c r="BJ108" i="2"/>
  <c r="BG108" i="2"/>
  <c r="BH108" i="2"/>
  <c r="BE108" i="2"/>
  <c r="BF108" i="2"/>
  <c r="BC108" i="2"/>
  <c r="BD108" i="2"/>
  <c r="BA108" i="2"/>
  <c r="BB108" i="2"/>
  <c r="AY108" i="2"/>
  <c r="AZ108" i="2"/>
  <c r="AW108" i="2"/>
  <c r="AX108" i="2"/>
  <c r="AU108" i="2"/>
  <c r="AV108" i="2"/>
  <c r="AS108" i="2"/>
  <c r="AT108" i="2"/>
  <c r="AQ108" i="2"/>
  <c r="AR108" i="2"/>
  <c r="AO108" i="2"/>
  <c r="AP108" i="2"/>
  <c r="AM108" i="2"/>
  <c r="AN108" i="2"/>
  <c r="AK108" i="2"/>
  <c r="AL108" i="2"/>
  <c r="AI108" i="2"/>
  <c r="AJ108" i="2"/>
  <c r="AC108" i="2"/>
  <c r="AD108" i="2"/>
  <c r="AA108" i="2"/>
  <c r="AB108" i="2"/>
  <c r="Y108" i="2"/>
  <c r="Z108" i="2"/>
  <c r="W108" i="2"/>
  <c r="X108" i="2"/>
  <c r="U108" i="2"/>
  <c r="V108" i="2"/>
  <c r="S108" i="2"/>
  <c r="T108" i="2"/>
  <c r="Q108" i="2"/>
  <c r="R108" i="2"/>
  <c r="O108" i="2"/>
  <c r="P108" i="2"/>
  <c r="M108" i="2"/>
  <c r="N108" i="2"/>
  <c r="F108" i="2"/>
  <c r="E108" i="2"/>
  <c r="D108" i="2"/>
  <c r="C108" i="2"/>
  <c r="BU107" i="2"/>
  <c r="BV107" i="2"/>
  <c r="BS107" i="2"/>
  <c r="BT107" i="2"/>
  <c r="BQ107" i="2"/>
  <c r="BR107" i="2"/>
  <c r="BO107" i="2"/>
  <c r="BP107" i="2"/>
  <c r="BM107" i="2"/>
  <c r="BN107" i="2"/>
  <c r="BK107" i="2"/>
  <c r="BL107" i="2"/>
  <c r="BI107" i="2"/>
  <c r="BJ107" i="2"/>
  <c r="BG107" i="2"/>
  <c r="BH107" i="2"/>
  <c r="BE107" i="2"/>
  <c r="BF107" i="2"/>
  <c r="BC107" i="2"/>
  <c r="BD107" i="2"/>
  <c r="BA107" i="2"/>
  <c r="BB107" i="2"/>
  <c r="AY107" i="2"/>
  <c r="AZ107" i="2"/>
  <c r="AW107" i="2"/>
  <c r="AX107" i="2"/>
  <c r="AU107" i="2"/>
  <c r="AV107" i="2"/>
  <c r="AS107" i="2"/>
  <c r="AT107" i="2"/>
  <c r="AQ107" i="2"/>
  <c r="AR107" i="2"/>
  <c r="AO107" i="2"/>
  <c r="AP107" i="2"/>
  <c r="AM107" i="2"/>
  <c r="AN107" i="2"/>
  <c r="AK107" i="2"/>
  <c r="AL107" i="2"/>
  <c r="AI107" i="2"/>
  <c r="AJ107" i="2"/>
  <c r="AC107" i="2"/>
  <c r="AD107" i="2"/>
  <c r="AA107" i="2"/>
  <c r="AB107" i="2"/>
  <c r="Y107" i="2"/>
  <c r="Z107" i="2"/>
  <c r="W107" i="2"/>
  <c r="X107" i="2"/>
  <c r="U107" i="2"/>
  <c r="V107" i="2"/>
  <c r="S107" i="2"/>
  <c r="T107" i="2"/>
  <c r="Q107" i="2"/>
  <c r="R107" i="2"/>
  <c r="O107" i="2"/>
  <c r="P107" i="2"/>
  <c r="M107" i="2"/>
  <c r="N107" i="2"/>
  <c r="F107" i="2"/>
  <c r="E107" i="2"/>
  <c r="D107" i="2"/>
  <c r="C107" i="2"/>
  <c r="BU106" i="2"/>
  <c r="BV106" i="2"/>
  <c r="BS106" i="2"/>
  <c r="BT106" i="2"/>
  <c r="BQ106" i="2"/>
  <c r="BR106" i="2"/>
  <c r="BO106" i="2"/>
  <c r="BP106" i="2"/>
  <c r="BM106" i="2"/>
  <c r="BN106" i="2"/>
  <c r="BK106" i="2"/>
  <c r="BL106" i="2"/>
  <c r="BI106" i="2"/>
  <c r="BJ106" i="2"/>
  <c r="BG106" i="2"/>
  <c r="BH106" i="2"/>
  <c r="BE106" i="2"/>
  <c r="BF106" i="2"/>
  <c r="BC106" i="2"/>
  <c r="BD106" i="2"/>
  <c r="BA106" i="2"/>
  <c r="BB106" i="2"/>
  <c r="AY106" i="2"/>
  <c r="AZ106" i="2"/>
  <c r="AW106" i="2"/>
  <c r="AX106" i="2"/>
  <c r="AU106" i="2"/>
  <c r="AV106" i="2"/>
  <c r="AS106" i="2"/>
  <c r="AT106" i="2"/>
  <c r="AQ106" i="2"/>
  <c r="AR106" i="2"/>
  <c r="AO106" i="2"/>
  <c r="AP106" i="2"/>
  <c r="AM106" i="2"/>
  <c r="AN106" i="2"/>
  <c r="AK106" i="2"/>
  <c r="AL106" i="2"/>
  <c r="AI106" i="2"/>
  <c r="AJ106" i="2"/>
  <c r="AC106" i="2"/>
  <c r="AD106" i="2"/>
  <c r="AA106" i="2"/>
  <c r="AB106" i="2"/>
  <c r="Y106" i="2"/>
  <c r="Z106" i="2"/>
  <c r="W106" i="2"/>
  <c r="X106" i="2"/>
  <c r="U106" i="2"/>
  <c r="V106" i="2"/>
  <c r="S106" i="2"/>
  <c r="T106" i="2"/>
  <c r="Q106" i="2"/>
  <c r="R106" i="2"/>
  <c r="O106" i="2"/>
  <c r="P106" i="2"/>
  <c r="M106" i="2"/>
  <c r="N106" i="2"/>
  <c r="F106" i="2"/>
  <c r="E106" i="2"/>
  <c r="D106" i="2"/>
  <c r="C106" i="2"/>
  <c r="BU105" i="2"/>
  <c r="BV105" i="2"/>
  <c r="BS105" i="2"/>
  <c r="BT105" i="2"/>
  <c r="BQ105" i="2"/>
  <c r="BR105" i="2"/>
  <c r="BO105" i="2"/>
  <c r="BP105" i="2"/>
  <c r="BM105" i="2"/>
  <c r="BN105" i="2"/>
  <c r="BK105" i="2"/>
  <c r="BL105" i="2"/>
  <c r="BI105" i="2"/>
  <c r="BJ105" i="2"/>
  <c r="BG105" i="2"/>
  <c r="BH105" i="2"/>
  <c r="BE105" i="2"/>
  <c r="BF105" i="2"/>
  <c r="BC105" i="2"/>
  <c r="BD105" i="2"/>
  <c r="BA105" i="2"/>
  <c r="BB105" i="2"/>
  <c r="AY105" i="2"/>
  <c r="AZ105" i="2"/>
  <c r="AW105" i="2"/>
  <c r="AX105" i="2"/>
  <c r="AU105" i="2"/>
  <c r="AV105" i="2"/>
  <c r="AS105" i="2"/>
  <c r="AT105" i="2"/>
  <c r="AQ105" i="2"/>
  <c r="AR105" i="2"/>
  <c r="AO105" i="2"/>
  <c r="AP105" i="2"/>
  <c r="AM105" i="2"/>
  <c r="AN105" i="2"/>
  <c r="AK105" i="2"/>
  <c r="AL105" i="2"/>
  <c r="AI105" i="2"/>
  <c r="AJ105" i="2"/>
  <c r="AC105" i="2"/>
  <c r="AD105" i="2"/>
  <c r="AA105" i="2"/>
  <c r="AB105" i="2"/>
  <c r="Y105" i="2"/>
  <c r="Z105" i="2"/>
  <c r="W105" i="2"/>
  <c r="X105" i="2"/>
  <c r="U105" i="2"/>
  <c r="V105" i="2"/>
  <c r="S105" i="2"/>
  <c r="T105" i="2"/>
  <c r="Q105" i="2"/>
  <c r="R105" i="2"/>
  <c r="O105" i="2"/>
  <c r="P105" i="2"/>
  <c r="M105" i="2"/>
  <c r="N105" i="2"/>
  <c r="F105" i="2"/>
  <c r="E105" i="2"/>
  <c r="D105" i="2"/>
  <c r="C105" i="2"/>
  <c r="BU104" i="2"/>
  <c r="BV104" i="2"/>
  <c r="BS104" i="2"/>
  <c r="BT104" i="2"/>
  <c r="BQ104" i="2"/>
  <c r="BR104" i="2"/>
  <c r="BO104" i="2"/>
  <c r="BP104" i="2"/>
  <c r="BM104" i="2"/>
  <c r="BN104" i="2"/>
  <c r="BK104" i="2"/>
  <c r="BL104" i="2"/>
  <c r="BI104" i="2"/>
  <c r="BJ104" i="2"/>
  <c r="BG104" i="2"/>
  <c r="BH104" i="2"/>
  <c r="BE104" i="2"/>
  <c r="BF104" i="2"/>
  <c r="BC104" i="2"/>
  <c r="BD104" i="2"/>
  <c r="BA104" i="2"/>
  <c r="BB104" i="2"/>
  <c r="AY104" i="2"/>
  <c r="AZ104" i="2"/>
  <c r="AW104" i="2"/>
  <c r="AX104" i="2"/>
  <c r="AU104" i="2"/>
  <c r="AV104" i="2"/>
  <c r="AS104" i="2"/>
  <c r="AT104" i="2"/>
  <c r="AQ104" i="2"/>
  <c r="AR104" i="2"/>
  <c r="AO104" i="2"/>
  <c r="AP104" i="2"/>
  <c r="AM104" i="2"/>
  <c r="AN104" i="2"/>
  <c r="AK104" i="2"/>
  <c r="AL104" i="2"/>
  <c r="AI104" i="2"/>
  <c r="AJ104" i="2"/>
  <c r="AC104" i="2"/>
  <c r="AD104" i="2"/>
  <c r="AA104" i="2"/>
  <c r="AB104" i="2"/>
  <c r="Y104" i="2"/>
  <c r="Z104" i="2"/>
  <c r="W104" i="2"/>
  <c r="X104" i="2"/>
  <c r="U104" i="2"/>
  <c r="V104" i="2"/>
  <c r="S104" i="2"/>
  <c r="T104" i="2"/>
  <c r="Q104" i="2"/>
  <c r="R104" i="2"/>
  <c r="O104" i="2"/>
  <c r="P104" i="2"/>
  <c r="M104" i="2"/>
  <c r="N104" i="2"/>
  <c r="F104" i="2"/>
  <c r="E104" i="2"/>
  <c r="D104" i="2"/>
  <c r="C104" i="2"/>
  <c r="BU103" i="2"/>
  <c r="BV103" i="2"/>
  <c r="BS103" i="2"/>
  <c r="BT103" i="2"/>
  <c r="BQ103" i="2"/>
  <c r="BR103" i="2"/>
  <c r="BO103" i="2"/>
  <c r="BP103" i="2"/>
  <c r="BM103" i="2"/>
  <c r="BN103" i="2"/>
  <c r="BK103" i="2"/>
  <c r="BL103" i="2"/>
  <c r="BI103" i="2"/>
  <c r="BJ103" i="2"/>
  <c r="BG103" i="2"/>
  <c r="BH103" i="2"/>
  <c r="BE103" i="2"/>
  <c r="BF103" i="2"/>
  <c r="BC103" i="2"/>
  <c r="BD103" i="2"/>
  <c r="BA103" i="2"/>
  <c r="BB103" i="2"/>
  <c r="AY103" i="2"/>
  <c r="AZ103" i="2"/>
  <c r="AW103" i="2"/>
  <c r="AX103" i="2"/>
  <c r="AU103" i="2"/>
  <c r="AV103" i="2"/>
  <c r="AS103" i="2"/>
  <c r="AT103" i="2"/>
  <c r="AQ103" i="2"/>
  <c r="AR103" i="2"/>
  <c r="AO103" i="2"/>
  <c r="AP103" i="2"/>
  <c r="AM103" i="2"/>
  <c r="AN103" i="2"/>
  <c r="AK103" i="2"/>
  <c r="AL103" i="2"/>
  <c r="AI103" i="2"/>
  <c r="AJ103" i="2"/>
  <c r="AC103" i="2"/>
  <c r="AD103" i="2"/>
  <c r="AA103" i="2"/>
  <c r="AB103" i="2"/>
  <c r="Y103" i="2"/>
  <c r="Z103" i="2"/>
  <c r="W103" i="2"/>
  <c r="X103" i="2"/>
  <c r="U103" i="2"/>
  <c r="V103" i="2"/>
  <c r="S103" i="2"/>
  <c r="T103" i="2"/>
  <c r="Q103" i="2"/>
  <c r="R103" i="2"/>
  <c r="O103" i="2"/>
  <c r="P103" i="2"/>
  <c r="M103" i="2"/>
  <c r="N103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M100" i="2"/>
  <c r="F100" i="2"/>
  <c r="E100" i="2"/>
  <c r="AF100" i="2"/>
  <c r="D100" i="2"/>
  <c r="C100" i="2"/>
  <c r="F99" i="2"/>
  <c r="E99" i="2"/>
  <c r="H99" i="2"/>
  <c r="K99" i="2"/>
  <c r="D99" i="2"/>
  <c r="C99" i="2"/>
  <c r="F98" i="2"/>
  <c r="E98" i="2"/>
  <c r="D98" i="2"/>
  <c r="C98" i="2"/>
  <c r="F97" i="2"/>
  <c r="E97" i="2"/>
  <c r="H97" i="2"/>
  <c r="K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H77" i="2"/>
  <c r="K77" i="2"/>
  <c r="D77" i="2"/>
  <c r="C77" i="2"/>
  <c r="F76" i="2"/>
  <c r="E76" i="2"/>
  <c r="D76" i="2"/>
  <c r="C76" i="2"/>
  <c r="F75" i="2"/>
  <c r="E75" i="2"/>
  <c r="H75" i="2"/>
  <c r="K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AF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AF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AF44" i="2"/>
  <c r="D44" i="2"/>
  <c r="C44" i="2"/>
  <c r="F43" i="2"/>
  <c r="E43" i="2"/>
  <c r="D43" i="2"/>
  <c r="C43" i="2"/>
  <c r="F42" i="2"/>
  <c r="E42" i="2"/>
  <c r="AF42" i="2"/>
  <c r="D42" i="2"/>
  <c r="C42" i="2"/>
  <c r="M41" i="2"/>
  <c r="F41" i="2"/>
  <c r="E41" i="2"/>
  <c r="AF41" i="2"/>
  <c r="D41" i="2"/>
  <c r="C41" i="2"/>
  <c r="M40" i="2"/>
  <c r="F40" i="2"/>
  <c r="E40" i="2"/>
  <c r="AF40" i="2"/>
  <c r="D40" i="2"/>
  <c r="C40" i="2"/>
  <c r="F39" i="2"/>
  <c r="E39" i="2"/>
  <c r="AF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H19" i="2"/>
  <c r="K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M12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I103" i="10"/>
  <c r="K103" i="10"/>
  <c r="M103" i="10"/>
  <c r="H103" i="10"/>
  <c r="H71" i="2"/>
  <c r="K71" i="2"/>
  <c r="AF71" i="2"/>
  <c r="H72" i="2"/>
  <c r="K72" i="2"/>
  <c r="AF72" i="2"/>
  <c r="H73" i="2"/>
  <c r="K73" i="2"/>
  <c r="AF73" i="2"/>
  <c r="H74" i="2"/>
  <c r="K74" i="2"/>
  <c r="AF74" i="2"/>
  <c r="H76" i="2"/>
  <c r="K76" i="2"/>
  <c r="AF76" i="2"/>
  <c r="J97" i="4"/>
  <c r="K97" i="4"/>
  <c r="I97" i="4"/>
  <c r="N97" i="4"/>
  <c r="H97" i="4"/>
  <c r="M97" i="4"/>
  <c r="O97" i="4"/>
  <c r="N100" i="2"/>
  <c r="K88" i="12"/>
  <c r="H88" i="12"/>
  <c r="K84" i="12"/>
  <c r="K78" i="12"/>
  <c r="K85" i="12"/>
  <c r="K80" i="12"/>
  <c r="K86" i="12"/>
  <c r="K82" i="12"/>
  <c r="H79" i="12"/>
  <c r="L79" i="12"/>
  <c r="H83" i="12"/>
  <c r="L83" i="12"/>
  <c r="K77" i="12"/>
  <c r="H80" i="12"/>
  <c r="K81" i="12"/>
  <c r="H84" i="12"/>
  <c r="H86" i="12"/>
  <c r="K87" i="12"/>
  <c r="H77" i="12"/>
  <c r="H81" i="12"/>
  <c r="H87" i="12"/>
  <c r="H78" i="12"/>
  <c r="H82" i="12"/>
  <c r="H85" i="12"/>
  <c r="L63" i="12"/>
  <c r="H63" i="12"/>
  <c r="I63" i="12"/>
  <c r="K76" i="12"/>
  <c r="H76" i="12"/>
  <c r="H75" i="12"/>
  <c r="L75" i="12"/>
  <c r="N12" i="2"/>
  <c r="FZ120" i="10"/>
  <c r="BJ122" i="10"/>
  <c r="Z124" i="10"/>
  <c r="AF124" i="10"/>
  <c r="AL124" i="10"/>
  <c r="BD124" i="10"/>
  <c r="CH124" i="10"/>
  <c r="CZ124" i="10"/>
  <c r="DX124" i="10"/>
  <c r="FZ124" i="10"/>
  <c r="CH125" i="10"/>
  <c r="CZ125" i="10"/>
  <c r="ED125" i="10"/>
  <c r="FN125" i="10"/>
  <c r="FZ125" i="10"/>
  <c r="Z126" i="10"/>
  <c r="AX126" i="10"/>
  <c r="GL126" i="10"/>
  <c r="CZ129" i="10"/>
  <c r="FT135" i="10"/>
  <c r="AW17" i="4"/>
  <c r="AW24" i="4"/>
  <c r="AW38" i="4"/>
  <c r="AW45" i="4"/>
  <c r="AW54" i="4"/>
  <c r="AW62" i="4"/>
  <c r="AW68" i="4"/>
  <c r="AW87" i="4"/>
  <c r="AW91" i="4"/>
  <c r="AW97" i="4"/>
  <c r="AW101" i="4"/>
  <c r="AW105" i="4"/>
  <c r="AW109" i="4"/>
  <c r="AW113" i="4"/>
  <c r="AW117" i="4"/>
  <c r="AW121" i="4"/>
  <c r="AW125" i="4"/>
  <c r="AW129" i="4"/>
  <c r="AW133" i="4"/>
  <c r="AW137" i="4"/>
  <c r="AW141" i="4"/>
  <c r="AW13" i="4"/>
  <c r="AW21" i="4"/>
  <c r="AW28" i="4"/>
  <c r="AW34" i="4"/>
  <c r="AW41" i="4"/>
  <c r="AW50" i="4"/>
  <c r="AW58" i="4"/>
  <c r="AW64" i="4"/>
  <c r="AW90" i="4"/>
  <c r="AW104" i="4"/>
  <c r="AW120" i="4"/>
  <c r="AW136" i="4"/>
  <c r="AW15" i="4"/>
  <c r="AW23" i="4"/>
  <c r="AW30" i="4"/>
  <c r="AW36" i="4"/>
  <c r="AW43" i="4"/>
  <c r="AW52" i="4"/>
  <c r="AW60" i="4"/>
  <c r="AW66" i="4"/>
  <c r="AW96" i="4"/>
  <c r="AW112" i="4"/>
  <c r="AW128" i="4"/>
  <c r="AW144" i="4"/>
  <c r="AW85" i="4"/>
  <c r="AW89" i="4"/>
  <c r="AW95" i="4"/>
  <c r="AW99" i="4"/>
  <c r="AW103" i="4"/>
  <c r="AW107" i="4"/>
  <c r="AW111" i="4"/>
  <c r="AW115" i="4"/>
  <c r="AW119" i="4"/>
  <c r="AW123" i="4"/>
  <c r="AW127" i="4"/>
  <c r="AW131" i="4"/>
  <c r="AW135" i="4"/>
  <c r="AW139" i="4"/>
  <c r="AW143" i="4"/>
  <c r="K69" i="12"/>
  <c r="AW11" i="4"/>
  <c r="AW19" i="4"/>
  <c r="AW26" i="4"/>
  <c r="AW40" i="4"/>
  <c r="AW48" i="4"/>
  <c r="AW56" i="4"/>
  <c r="AW63" i="4"/>
  <c r="AW70" i="4"/>
  <c r="AW72" i="4"/>
  <c r="AW74" i="4"/>
  <c r="AW75" i="4"/>
  <c r="AW76" i="4"/>
  <c r="AW77" i="4"/>
  <c r="AW79" i="4"/>
  <c r="AW80" i="4"/>
  <c r="AW81" i="4"/>
  <c r="AW82" i="4"/>
  <c r="AW83" i="4"/>
  <c r="AW84" i="4"/>
  <c r="AW88" i="4"/>
  <c r="AW92" i="4"/>
  <c r="AW94" i="4"/>
  <c r="AW98" i="4"/>
  <c r="AW102" i="4"/>
  <c r="AW106" i="4"/>
  <c r="AW110" i="4"/>
  <c r="AW114" i="4"/>
  <c r="AW118" i="4"/>
  <c r="AW122" i="4"/>
  <c r="AW126" i="4"/>
  <c r="AW130" i="4"/>
  <c r="AW134" i="4"/>
  <c r="AW138" i="4"/>
  <c r="AW142" i="4"/>
  <c r="K73" i="12"/>
  <c r="M126" i="10"/>
  <c r="FB150" i="10"/>
  <c r="FZ150" i="10"/>
  <c r="AK148" i="10"/>
  <c r="AW148" i="10"/>
  <c r="BI148" i="10"/>
  <c r="BU148" i="10"/>
  <c r="EC148" i="10"/>
  <c r="EO148" i="10"/>
  <c r="FA148" i="10"/>
  <c r="FM148" i="10"/>
  <c r="AK150" i="10"/>
  <c r="AW150" i="10"/>
  <c r="BI150" i="10"/>
  <c r="BU150" i="10"/>
  <c r="EC150" i="10"/>
  <c r="EO150" i="10"/>
  <c r="FA150" i="10"/>
  <c r="FM150" i="10"/>
  <c r="GR143" i="10"/>
  <c r="Z146" i="10"/>
  <c r="S101" i="10"/>
  <c r="Z103" i="10"/>
  <c r="AL103" i="10"/>
  <c r="AX103" i="10"/>
  <c r="BJ103" i="10"/>
  <c r="BV103" i="10"/>
  <c r="CH103" i="10"/>
  <c r="CT103" i="10"/>
  <c r="DF103" i="10"/>
  <c r="DR103" i="10"/>
  <c r="ED103" i="10"/>
  <c r="EP103" i="10"/>
  <c r="FB103" i="10"/>
  <c r="FN103" i="10"/>
  <c r="FZ103" i="10"/>
  <c r="GL103" i="10"/>
  <c r="M104" i="10"/>
  <c r="Z104" i="10"/>
  <c r="AL104" i="10"/>
  <c r="AX104" i="10"/>
  <c r="BJ104" i="10"/>
  <c r="BV104" i="10"/>
  <c r="CH104" i="10"/>
  <c r="CT104" i="10"/>
  <c r="DF104" i="10"/>
  <c r="DR104" i="10"/>
  <c r="ED104" i="10"/>
  <c r="EP104" i="10"/>
  <c r="FB104" i="10"/>
  <c r="FN104" i="10"/>
  <c r="FZ104" i="10"/>
  <c r="GL104" i="10"/>
  <c r="M105" i="10"/>
  <c r="Z105" i="10"/>
  <c r="AL105" i="10"/>
  <c r="AX105" i="10"/>
  <c r="BJ105" i="10"/>
  <c r="BV105" i="10"/>
  <c r="CH105" i="10"/>
  <c r="CT105" i="10"/>
  <c r="DF105" i="10"/>
  <c r="DR105" i="10"/>
  <c r="ED105" i="10"/>
  <c r="EP105" i="10"/>
  <c r="FB105" i="10"/>
  <c r="FN105" i="10"/>
  <c r="FZ105" i="10"/>
  <c r="GL105" i="10"/>
  <c r="M106" i="10"/>
  <c r="Z106" i="10"/>
  <c r="AL106" i="10"/>
  <c r="AX106" i="10"/>
  <c r="BJ106" i="10"/>
  <c r="BV106" i="10"/>
  <c r="CH106" i="10"/>
  <c r="CT106" i="10"/>
  <c r="DF106" i="10"/>
  <c r="DR106" i="10"/>
  <c r="ED106" i="10"/>
  <c r="EP106" i="10"/>
  <c r="FB106" i="10"/>
  <c r="FN106" i="10"/>
  <c r="FZ106" i="10"/>
  <c r="GL106" i="10"/>
  <c r="M107" i="10"/>
  <c r="Z107" i="10"/>
  <c r="AL107" i="10"/>
  <c r="AX107" i="10"/>
  <c r="BJ107" i="10"/>
  <c r="BV107" i="10"/>
  <c r="CH107" i="10"/>
  <c r="CT107" i="10"/>
  <c r="DF107" i="10"/>
  <c r="DR107" i="10"/>
  <c r="ED107" i="10"/>
  <c r="EP107" i="10"/>
  <c r="FB107" i="10"/>
  <c r="FN107" i="10"/>
  <c r="FZ107" i="10"/>
  <c r="GL107" i="10"/>
  <c r="M108" i="10"/>
  <c r="Z108" i="10"/>
  <c r="AL108" i="10"/>
  <c r="AX108" i="10"/>
  <c r="BJ108" i="10"/>
  <c r="BV108" i="10"/>
  <c r="CH108" i="10"/>
  <c r="CT108" i="10"/>
  <c r="DF108" i="10"/>
  <c r="DR108" i="10"/>
  <c r="ED108" i="10"/>
  <c r="EP108" i="10"/>
  <c r="FB108" i="10"/>
  <c r="FN108" i="10"/>
  <c r="FZ108" i="10"/>
  <c r="GL108" i="10"/>
  <c r="M109" i="10"/>
  <c r="Z109" i="10"/>
  <c r="AL109" i="10"/>
  <c r="AX109" i="10"/>
  <c r="BJ109" i="10"/>
  <c r="BV109" i="10"/>
  <c r="CH109" i="10"/>
  <c r="CT109" i="10"/>
  <c r="DF109" i="10"/>
  <c r="DR109" i="10"/>
  <c r="ED109" i="10"/>
  <c r="EP109" i="10"/>
  <c r="FB109" i="10"/>
  <c r="FN109" i="10"/>
  <c r="FZ109" i="10"/>
  <c r="GL109" i="10"/>
  <c r="M110" i="10"/>
  <c r="Z110" i="10"/>
  <c r="AL110" i="10"/>
  <c r="AX110" i="10"/>
  <c r="BJ110" i="10"/>
  <c r="BV110" i="10"/>
  <c r="CH110" i="10"/>
  <c r="CT110" i="10"/>
  <c r="DF110" i="10"/>
  <c r="DR110" i="10"/>
  <c r="ED110" i="10"/>
  <c r="EP110" i="10"/>
  <c r="FB110" i="10"/>
  <c r="FN110" i="10"/>
  <c r="FZ110" i="10"/>
  <c r="GL110" i="10"/>
  <c r="M111" i="10"/>
  <c r="Z111" i="10"/>
  <c r="AL111" i="10"/>
  <c r="AX111" i="10"/>
  <c r="BJ111" i="10"/>
  <c r="BV111" i="10"/>
  <c r="CH111" i="10"/>
  <c r="CT111" i="10"/>
  <c r="DF111" i="10"/>
  <c r="DR111" i="10"/>
  <c r="ED111" i="10"/>
  <c r="EP111" i="10"/>
  <c r="FB111" i="10"/>
  <c r="FN111" i="10"/>
  <c r="FZ111" i="10"/>
  <c r="GL111" i="10"/>
  <c r="M112" i="10"/>
  <c r="Z112" i="10"/>
  <c r="AL112" i="10"/>
  <c r="AX112" i="10"/>
  <c r="BJ112" i="10"/>
  <c r="BV112" i="10"/>
  <c r="CH112" i="10"/>
  <c r="CT112" i="10"/>
  <c r="DF112" i="10"/>
  <c r="DR112" i="10"/>
  <c r="ED112" i="10"/>
  <c r="EP112" i="10"/>
  <c r="FB112" i="10"/>
  <c r="FN112" i="10"/>
  <c r="FZ112" i="10"/>
  <c r="GL112" i="10"/>
  <c r="M113" i="10"/>
  <c r="Z113" i="10"/>
  <c r="AL113" i="10"/>
  <c r="AX113" i="10"/>
  <c r="BJ113" i="10"/>
  <c r="BV113" i="10"/>
  <c r="CH113" i="10"/>
  <c r="CT113" i="10"/>
  <c r="DF113" i="10"/>
  <c r="DR113" i="10"/>
  <c r="ED113" i="10"/>
  <c r="EP113" i="10"/>
  <c r="FB113" i="10"/>
  <c r="FN113" i="10"/>
  <c r="FZ113" i="10"/>
  <c r="GL113" i="10"/>
  <c r="M114" i="10"/>
  <c r="Z114" i="10"/>
  <c r="AL114" i="10"/>
  <c r="AX114" i="10"/>
  <c r="BJ114" i="10"/>
  <c r="BV114" i="10"/>
  <c r="CH114" i="10"/>
  <c r="CT114" i="10"/>
  <c r="DF114" i="10"/>
  <c r="DR114" i="10"/>
  <c r="ED114" i="10"/>
  <c r="EP114" i="10"/>
  <c r="FB114" i="10"/>
  <c r="FN114" i="10"/>
  <c r="FZ114" i="10"/>
  <c r="GL114" i="10"/>
  <c r="M115" i="10"/>
  <c r="Z115" i="10"/>
  <c r="AL115" i="10"/>
  <c r="AX115" i="10"/>
  <c r="BJ115" i="10"/>
  <c r="BV115" i="10"/>
  <c r="CH115" i="10"/>
  <c r="CT115" i="10"/>
  <c r="DF115" i="10"/>
  <c r="DR115" i="10"/>
  <c r="ED115" i="10"/>
  <c r="EP115" i="10"/>
  <c r="FB115" i="10"/>
  <c r="AL118" i="10"/>
  <c r="AR118" i="10"/>
  <c r="AX118" i="10"/>
  <c r="CB118" i="10"/>
  <c r="CZ118" i="10"/>
  <c r="DR118" i="10"/>
  <c r="DX118" i="10"/>
  <c r="DF129" i="10"/>
  <c r="DR129" i="10"/>
  <c r="DX129" i="10"/>
  <c r="EV129" i="10"/>
  <c r="FZ129" i="10"/>
  <c r="GL129" i="10"/>
  <c r="GR129" i="10"/>
  <c r="M130" i="10"/>
  <c r="Z130" i="10"/>
  <c r="AF130" i="10"/>
  <c r="CH130" i="10"/>
  <c r="CT130" i="10"/>
  <c r="CZ130" i="10"/>
  <c r="CZ131" i="10"/>
  <c r="CZ134" i="10"/>
  <c r="CS123" i="10"/>
  <c r="DE123" i="10"/>
  <c r="DQ123" i="10"/>
  <c r="L126" i="10"/>
  <c r="Y126" i="10"/>
  <c r="AK126" i="10"/>
  <c r="AW126" i="10"/>
  <c r="EC126" i="10"/>
  <c r="EO126" i="10"/>
  <c r="FA126" i="10"/>
  <c r="FM126" i="10"/>
  <c r="FY126" i="10"/>
  <c r="GK126" i="10"/>
  <c r="FA128" i="10"/>
  <c r="FM128" i="10"/>
  <c r="FY128" i="10"/>
  <c r="GK128" i="10"/>
  <c r="BI129" i="10"/>
  <c r="BU129" i="10"/>
  <c r="CG129" i="10"/>
  <c r="CS129" i="10"/>
  <c r="GQ136" i="10"/>
  <c r="S137" i="10"/>
  <c r="BU145" i="10"/>
  <c r="CG145" i="10"/>
  <c r="CS145" i="10"/>
  <c r="DE145" i="10"/>
  <c r="EO145" i="10"/>
  <c r="EU145" i="10"/>
  <c r="GE145" i="10"/>
  <c r="GQ145" i="10"/>
  <c r="S146" i="10"/>
  <c r="AF146" i="10"/>
  <c r="AR146" i="10"/>
  <c r="AX146" i="10"/>
  <c r="BV146" i="10"/>
  <c r="CT146" i="10"/>
  <c r="CZ147" i="10"/>
  <c r="DL147" i="10"/>
  <c r="DR147" i="10"/>
  <c r="DX147" i="10"/>
  <c r="EJ147" i="10"/>
  <c r="EP147" i="10"/>
  <c r="GR147" i="10"/>
  <c r="T148" i="10"/>
  <c r="Z148" i="10"/>
  <c r="AF148" i="10"/>
  <c r="AR148" i="10"/>
  <c r="AX148" i="10"/>
  <c r="CT148" i="10"/>
  <c r="CT149" i="10"/>
  <c r="CZ149" i="10"/>
  <c r="DL149" i="10"/>
  <c r="DR149" i="10"/>
  <c r="DX149" i="10"/>
  <c r="EJ149" i="10"/>
  <c r="EP149" i="10"/>
  <c r="GR149" i="10"/>
  <c r="T150" i="10"/>
  <c r="Z150" i="10"/>
  <c r="S102" i="10"/>
  <c r="S103" i="10"/>
  <c r="AE103" i="10"/>
  <c r="AQ103" i="10"/>
  <c r="BC103" i="10"/>
  <c r="BO103" i="10"/>
  <c r="CA103" i="10"/>
  <c r="CM103" i="10"/>
  <c r="CY103" i="10"/>
  <c r="DK103" i="10"/>
  <c r="DW103" i="10"/>
  <c r="EI103" i="10"/>
  <c r="EU103" i="10"/>
  <c r="FG103" i="10"/>
  <c r="FS103" i="10"/>
  <c r="GE103" i="10"/>
  <c r="GQ103" i="10"/>
  <c r="S104" i="10"/>
  <c r="AE104" i="10"/>
  <c r="AQ104" i="10"/>
  <c r="BC104" i="10"/>
  <c r="BO104" i="10"/>
  <c r="CA104" i="10"/>
  <c r="CM104" i="10"/>
  <c r="CY104" i="10"/>
  <c r="DK104" i="10"/>
  <c r="DW104" i="10"/>
  <c r="EI104" i="10"/>
  <c r="EU104" i="10"/>
  <c r="FG104" i="10"/>
  <c r="FS104" i="10"/>
  <c r="GE104" i="10"/>
  <c r="GQ104" i="10"/>
  <c r="S105" i="10"/>
  <c r="AE105" i="10"/>
  <c r="AQ105" i="10"/>
  <c r="BC105" i="10"/>
  <c r="BO105" i="10"/>
  <c r="CA105" i="10"/>
  <c r="CM105" i="10"/>
  <c r="CY105" i="10"/>
  <c r="DK105" i="10"/>
  <c r="DW105" i="10"/>
  <c r="EI105" i="10"/>
  <c r="EU105" i="10"/>
  <c r="FG105" i="10"/>
  <c r="FS105" i="10"/>
  <c r="GE105" i="10"/>
  <c r="GQ105" i="10"/>
  <c r="S106" i="10"/>
  <c r="AE106" i="10"/>
  <c r="AQ106" i="10"/>
  <c r="BC106" i="10"/>
  <c r="BO106" i="10"/>
  <c r="CA106" i="10"/>
  <c r="CM106" i="10"/>
  <c r="CY106" i="10"/>
  <c r="DK106" i="10"/>
  <c r="DW106" i="10"/>
  <c r="EI106" i="10"/>
  <c r="EU106" i="10"/>
  <c r="FG106" i="10"/>
  <c r="FS106" i="10"/>
  <c r="GE106" i="10"/>
  <c r="GQ106" i="10"/>
  <c r="S107" i="10"/>
  <c r="AE107" i="10"/>
  <c r="AQ107" i="10"/>
  <c r="BC107" i="10"/>
  <c r="BO107" i="10"/>
  <c r="CA107" i="10"/>
  <c r="CM107" i="10"/>
  <c r="CY107" i="10"/>
  <c r="DK107" i="10"/>
  <c r="DW107" i="10"/>
  <c r="EI107" i="10"/>
  <c r="EU107" i="10"/>
  <c r="FG107" i="10"/>
  <c r="FS107" i="10"/>
  <c r="GE107" i="10"/>
  <c r="GQ107" i="10"/>
  <c r="S108" i="10"/>
  <c r="AE108" i="10"/>
  <c r="AQ108" i="10"/>
  <c r="BC108" i="10"/>
  <c r="BO108" i="10"/>
  <c r="CA108" i="10"/>
  <c r="CM108" i="10"/>
  <c r="CY108" i="10"/>
  <c r="DK108" i="10"/>
  <c r="DW108" i="10"/>
  <c r="EI108" i="10"/>
  <c r="EU108" i="10"/>
  <c r="FG108" i="10"/>
  <c r="FS108" i="10"/>
  <c r="GE108" i="10"/>
  <c r="GQ108" i="10"/>
  <c r="S109" i="10"/>
  <c r="AE109" i="10"/>
  <c r="AQ109" i="10"/>
  <c r="BC109" i="10"/>
  <c r="BO109" i="10"/>
  <c r="CA109" i="10"/>
  <c r="CM109" i="10"/>
  <c r="CY109" i="10"/>
  <c r="DK109" i="10"/>
  <c r="DW109" i="10"/>
  <c r="EI109" i="10"/>
  <c r="EU109" i="10"/>
  <c r="FG109" i="10"/>
  <c r="FS109" i="10"/>
  <c r="GE109" i="10"/>
  <c r="GQ109" i="10"/>
  <c r="S110" i="10"/>
  <c r="AE110" i="10"/>
  <c r="AQ110" i="10"/>
  <c r="BC110" i="10"/>
  <c r="BO110" i="10"/>
  <c r="CA110" i="10"/>
  <c r="CM110" i="10"/>
  <c r="CY110" i="10"/>
  <c r="DK110" i="10"/>
  <c r="DW110" i="10"/>
  <c r="EI110" i="10"/>
  <c r="EU110" i="10"/>
  <c r="FG110" i="10"/>
  <c r="FS110" i="10"/>
  <c r="GE110" i="10"/>
  <c r="GQ110" i="10"/>
  <c r="S111" i="10"/>
  <c r="AE111" i="10"/>
  <c r="AQ111" i="10"/>
  <c r="BC111" i="10"/>
  <c r="BO111" i="10"/>
  <c r="CA111" i="10"/>
  <c r="CM111" i="10"/>
  <c r="CY111" i="10"/>
  <c r="DK111" i="10"/>
  <c r="DW111" i="10"/>
  <c r="EI111" i="10"/>
  <c r="EU111" i="10"/>
  <c r="FG111" i="10"/>
  <c r="FS111" i="10"/>
  <c r="GE111" i="10"/>
  <c r="GQ111" i="10"/>
  <c r="S112" i="10"/>
  <c r="AE112" i="10"/>
  <c r="AQ112" i="10"/>
  <c r="BC112" i="10"/>
  <c r="BO112" i="10"/>
  <c r="CA112" i="10"/>
  <c r="CM112" i="10"/>
  <c r="CY112" i="10"/>
  <c r="DK112" i="10"/>
  <c r="DW112" i="10"/>
  <c r="EI112" i="10"/>
  <c r="EU112" i="10"/>
  <c r="FG112" i="10"/>
  <c r="FS112" i="10"/>
  <c r="GE112" i="10"/>
  <c r="GQ112" i="10"/>
  <c r="S113" i="10"/>
  <c r="AE113" i="10"/>
  <c r="DL119" i="10"/>
  <c r="DX119" i="10"/>
  <c r="EP119" i="10"/>
  <c r="T120" i="10"/>
  <c r="AF120" i="10"/>
  <c r="AX120" i="10"/>
  <c r="AQ113" i="10"/>
  <c r="BC113" i="10"/>
  <c r="BO113" i="10"/>
  <c r="CA113" i="10"/>
  <c r="CM113" i="10"/>
  <c r="CY113" i="10"/>
  <c r="DK113" i="10"/>
  <c r="DW113" i="10"/>
  <c r="EI113" i="10"/>
  <c r="EU113" i="10"/>
  <c r="FG113" i="10"/>
  <c r="FS113" i="10"/>
  <c r="GE113" i="10"/>
  <c r="GQ113" i="10"/>
  <c r="S114" i="10"/>
  <c r="AE114" i="10"/>
  <c r="AQ114" i="10"/>
  <c r="BC114" i="10"/>
  <c r="BO114" i="10"/>
  <c r="CA114" i="10"/>
  <c r="CM114" i="10"/>
  <c r="CY114" i="10"/>
  <c r="DK114" i="10"/>
  <c r="DW114" i="10"/>
  <c r="EI114" i="10"/>
  <c r="EU114" i="10"/>
  <c r="FG114" i="10"/>
  <c r="FS114" i="10"/>
  <c r="GE114" i="10"/>
  <c r="GQ114" i="10"/>
  <c r="S115" i="10"/>
  <c r="AE115" i="10"/>
  <c r="AQ115" i="10"/>
  <c r="BC115" i="10"/>
  <c r="BO115" i="10"/>
  <c r="CA115" i="10"/>
  <c r="CM115" i="10"/>
  <c r="CY115" i="10"/>
  <c r="DK115" i="10"/>
  <c r="DW115" i="10"/>
  <c r="EI115" i="10"/>
  <c r="EU115" i="10"/>
  <c r="FG115" i="10"/>
  <c r="FS115" i="10"/>
  <c r="GE115" i="10"/>
  <c r="GQ115" i="10"/>
  <c r="S116" i="10"/>
  <c r="AE116" i="10"/>
  <c r="AQ116" i="10"/>
  <c r="BC116" i="10"/>
  <c r="BO116" i="10"/>
  <c r="CA116" i="10"/>
  <c r="CM116" i="10"/>
  <c r="CY116" i="10"/>
  <c r="DK116" i="10"/>
  <c r="DW116" i="10"/>
  <c r="EI116" i="10"/>
  <c r="EU116" i="10"/>
  <c r="FG116" i="10"/>
  <c r="FS116" i="10"/>
  <c r="GE116" i="10"/>
  <c r="GQ116" i="10"/>
  <c r="S117" i="10"/>
  <c r="AE117" i="10"/>
  <c r="AQ117" i="10"/>
  <c r="BC117" i="10"/>
  <c r="BO117" i="10"/>
  <c r="CA117" i="10"/>
  <c r="CM117" i="10"/>
  <c r="CY117" i="10"/>
  <c r="DK117" i="10"/>
  <c r="DW117" i="10"/>
  <c r="EI117" i="10"/>
  <c r="EU117" i="10"/>
  <c r="FG117" i="10"/>
  <c r="FS117" i="10"/>
  <c r="GE117" i="10"/>
  <c r="GQ117" i="10"/>
  <c r="AQ120" i="10"/>
  <c r="BC120" i="10"/>
  <c r="BO120" i="10"/>
  <c r="CA120" i="10"/>
  <c r="EI120" i="10"/>
  <c r="EU120" i="10"/>
  <c r="FG120" i="10"/>
  <c r="FS120" i="10"/>
  <c r="FG121" i="10"/>
  <c r="FS121" i="10"/>
  <c r="AE122" i="10"/>
  <c r="AQ122" i="10"/>
  <c r="BC122" i="10"/>
  <c r="BP122" i="10"/>
  <c r="BV122" i="10"/>
  <c r="CH122" i="10"/>
  <c r="DL122" i="10"/>
  <c r="DR122" i="10"/>
  <c r="BJ123" i="10"/>
  <c r="CB123" i="10"/>
  <c r="DF123" i="10"/>
  <c r="DX123" i="10"/>
  <c r="ED123" i="10"/>
  <c r="EV123" i="10"/>
  <c r="FZ123" i="10"/>
  <c r="GR126" i="10"/>
  <c r="T127" i="10"/>
  <c r="Z127" i="10"/>
  <c r="AX127" i="10"/>
  <c r="CZ127" i="10"/>
  <c r="DL127" i="10"/>
  <c r="DR127" i="10"/>
  <c r="M129" i="10"/>
  <c r="Z129" i="10"/>
  <c r="AF129" i="10"/>
  <c r="BD129" i="10"/>
  <c r="CH129" i="10"/>
  <c r="CT129" i="10"/>
  <c r="S130" i="10"/>
  <c r="AE130" i="10"/>
  <c r="AQ130" i="10"/>
  <c r="BC130" i="10"/>
  <c r="DK130" i="10"/>
  <c r="DW130" i="10"/>
  <c r="EI130" i="10"/>
  <c r="EU130" i="10"/>
  <c r="S132" i="10"/>
  <c r="AE132" i="10"/>
  <c r="AQ132" i="10"/>
  <c r="BC132" i="10"/>
  <c r="DK132" i="10"/>
  <c r="DW132" i="10"/>
  <c r="EI132" i="10"/>
  <c r="EU132" i="10"/>
  <c r="DK133" i="10"/>
  <c r="DW133" i="10"/>
  <c r="EI133" i="10"/>
  <c r="EU133" i="10"/>
  <c r="S135" i="10"/>
  <c r="AE135" i="10"/>
  <c r="AQ135" i="10"/>
  <c r="BC135" i="10"/>
  <c r="DK135" i="10"/>
  <c r="DW135" i="10"/>
  <c r="EI135" i="10"/>
  <c r="EU135" i="10"/>
  <c r="CS137" i="10"/>
  <c r="DE137" i="10"/>
  <c r="DQ137" i="10"/>
  <c r="EC137" i="10"/>
  <c r="EO137" i="10"/>
  <c r="FA137" i="10"/>
  <c r="FM137" i="10"/>
  <c r="FY137" i="10"/>
  <c r="L141" i="10"/>
  <c r="Y141" i="10"/>
  <c r="AK141" i="10"/>
  <c r="AW141" i="10"/>
  <c r="BI141" i="10"/>
  <c r="BU141" i="10"/>
  <c r="CG141" i="10"/>
  <c r="CS141" i="10"/>
  <c r="DE141" i="10"/>
  <c r="DQ141" i="10"/>
  <c r="EC141" i="10"/>
  <c r="EO141" i="10"/>
  <c r="FA141" i="10"/>
  <c r="FS141" i="10"/>
  <c r="GE141" i="10"/>
  <c r="GQ141" i="10"/>
  <c r="S142" i="10"/>
  <c r="GF120" i="10"/>
  <c r="GL120" i="10"/>
  <c r="M121" i="10"/>
  <c r="AR121" i="10"/>
  <c r="BD121" i="10"/>
  <c r="BJ121" i="10"/>
  <c r="GF121" i="10"/>
  <c r="GR121" i="10"/>
  <c r="M122" i="10"/>
  <c r="Z122" i="10"/>
  <c r="AR122" i="10"/>
  <c r="BD122" i="10"/>
  <c r="BU122" i="10"/>
  <c r="CG122" i="10"/>
  <c r="EC122" i="10"/>
  <c r="EU122" i="10"/>
  <c r="EI123" i="10"/>
  <c r="EU123" i="10"/>
  <c r="GE123" i="10"/>
  <c r="GQ123" i="10"/>
  <c r="S124" i="10"/>
  <c r="AE124" i="10"/>
  <c r="EJ132" i="10"/>
  <c r="EV132" i="10"/>
  <c r="FH132" i="10"/>
  <c r="EJ133" i="10"/>
  <c r="EV133" i="10"/>
  <c r="EJ135" i="10"/>
  <c r="EV135" i="10"/>
  <c r="FH135" i="10"/>
  <c r="AR136" i="10"/>
  <c r="BD136" i="10"/>
  <c r="BP136" i="10"/>
  <c r="CB136" i="10"/>
  <c r="FT141" i="10"/>
  <c r="FZ141" i="10"/>
  <c r="GL141" i="10"/>
  <c r="AF142" i="10"/>
  <c r="AL142" i="10"/>
  <c r="AX142" i="10"/>
  <c r="BP142" i="10"/>
  <c r="DX142" i="10"/>
  <c r="ED142" i="10"/>
  <c r="EP142" i="10"/>
  <c r="FT142" i="10"/>
  <c r="FZ142" i="10"/>
  <c r="GL142" i="10"/>
  <c r="T143" i="10"/>
  <c r="AX143" i="10"/>
  <c r="EJ144" i="10"/>
  <c r="EV144" i="10"/>
  <c r="FT144" i="10"/>
  <c r="T145" i="10"/>
  <c r="AR145" i="10"/>
  <c r="BD145" i="10"/>
  <c r="CB145" i="10"/>
  <c r="DL145" i="10"/>
  <c r="CA147" i="10"/>
  <c r="CM147" i="10"/>
  <c r="CY147" i="10"/>
  <c r="DK147" i="10"/>
  <c r="FS147" i="10"/>
  <c r="GE147" i="10"/>
  <c r="GQ147" i="10"/>
  <c r="S148" i="10"/>
  <c r="EC118" i="10"/>
  <c r="EO118" i="10"/>
  <c r="FA118" i="10"/>
  <c r="FM118" i="10"/>
  <c r="FY118" i="10"/>
  <c r="GK118" i="10"/>
  <c r="BI119" i="10"/>
  <c r="BU119" i="10"/>
  <c r="CG119" i="10"/>
  <c r="CS119" i="10"/>
  <c r="CT121" i="10"/>
  <c r="DF121" i="10"/>
  <c r="DR121" i="10"/>
  <c r="EP121" i="10"/>
  <c r="FN121" i="10"/>
  <c r="FZ121" i="10"/>
  <c r="AK123" i="10"/>
  <c r="AW123" i="10"/>
  <c r="S99" i="10"/>
  <c r="S100" i="10"/>
  <c r="AF118" i="10"/>
  <c r="ED124" i="10"/>
  <c r="EV124" i="10"/>
  <c r="GE124" i="10"/>
  <c r="GQ124" i="10"/>
  <c r="S125" i="10"/>
  <c r="AE125" i="10"/>
  <c r="BO125" i="10"/>
  <c r="CA125" i="10"/>
  <c r="FB127" i="10"/>
  <c r="FN127" i="10"/>
  <c r="FZ127" i="10"/>
  <c r="GR127" i="10"/>
  <c r="T128" i="10"/>
  <c r="AF128" i="10"/>
  <c r="AR128" i="10"/>
  <c r="BP128" i="10"/>
  <c r="CB128" i="10"/>
  <c r="CZ128" i="10"/>
  <c r="EJ128" i="10"/>
  <c r="FH128" i="10"/>
  <c r="FT128" i="10"/>
  <c r="GR128" i="10"/>
  <c r="FA129" i="10"/>
  <c r="FM129" i="10"/>
  <c r="FY129" i="10"/>
  <c r="GK129" i="10"/>
  <c r="FY130" i="10"/>
  <c r="GK130" i="10"/>
  <c r="BI131" i="10"/>
  <c r="BU131" i="10"/>
  <c r="CG131" i="10"/>
  <c r="CS131" i="10"/>
  <c r="DF131" i="10"/>
  <c r="DR131" i="10"/>
  <c r="DX131" i="10"/>
  <c r="FT131" i="10"/>
  <c r="FZ131" i="10"/>
  <c r="GL131" i="10"/>
  <c r="GR131" i="10"/>
  <c r="M132" i="10"/>
  <c r="Z132" i="10"/>
  <c r="AF132" i="10"/>
  <c r="CH132" i="10"/>
  <c r="CT132" i="10"/>
  <c r="CZ132" i="10"/>
  <c r="FT132" i="10"/>
  <c r="FZ132" i="10"/>
  <c r="GL132" i="10"/>
  <c r="GR132" i="10"/>
  <c r="M133" i="10"/>
  <c r="Z133" i="10"/>
  <c r="AF133" i="10"/>
  <c r="CH133" i="10"/>
  <c r="CT133" i="10"/>
  <c r="CZ133" i="10"/>
  <c r="CZ136" i="10"/>
  <c r="S118" i="10"/>
  <c r="AE118" i="10"/>
  <c r="CM118" i="10"/>
  <c r="CY118" i="10"/>
  <c r="DK118" i="10"/>
  <c r="DW118" i="10"/>
  <c r="ED118" i="10"/>
  <c r="EJ118" i="10"/>
  <c r="EP118" i="10"/>
  <c r="GL118" i="10"/>
  <c r="AL119" i="10"/>
  <c r="AR119" i="10"/>
  <c r="AX119" i="10"/>
  <c r="BD120" i="10"/>
  <c r="BV120" i="10"/>
  <c r="CB120" i="10"/>
  <c r="CH120" i="10"/>
  <c r="CN120" i="10"/>
  <c r="CT120" i="10"/>
  <c r="EV120" i="10"/>
  <c r="FB120" i="10"/>
  <c r="FN120" i="10"/>
  <c r="GK120" i="10"/>
  <c r="L121" i="10"/>
  <c r="Y121" i="10"/>
  <c r="BU121" i="10"/>
  <c r="CG121" i="10"/>
  <c r="FN122" i="10"/>
  <c r="FT122" i="10"/>
  <c r="FZ122" i="10"/>
  <c r="Z123" i="10"/>
  <c r="AL123" i="10"/>
  <c r="BD123" i="10"/>
  <c r="CS124" i="10"/>
  <c r="DE124" i="10"/>
  <c r="DQ124" i="10"/>
  <c r="FA124" i="10"/>
  <c r="FM124" i="10"/>
  <c r="FY124" i="10"/>
  <c r="GF124" i="10"/>
  <c r="GL124" i="10"/>
  <c r="GR124" i="10"/>
  <c r="AR125" i="10"/>
  <c r="AX125" i="10"/>
  <c r="BD125" i="10"/>
  <c r="BD126" i="10"/>
  <c r="BP126" i="10"/>
  <c r="CB126" i="10"/>
  <c r="CN126" i="10"/>
  <c r="CT126" i="10"/>
  <c r="DR126" i="10"/>
  <c r="EV126" i="10"/>
  <c r="FH126" i="10"/>
  <c r="FT126" i="10"/>
  <c r="GF126" i="10"/>
  <c r="GQ126" i="10"/>
  <c r="S127" i="10"/>
  <c r="AE127" i="10"/>
  <c r="AQ127" i="10"/>
  <c r="DW127" i="10"/>
  <c r="EI127" i="10"/>
  <c r="EU127" i="10"/>
  <c r="FG127" i="10"/>
  <c r="FS127" i="10"/>
  <c r="GE127" i="10"/>
  <c r="L128" i="10"/>
  <c r="Y128" i="10"/>
  <c r="AE128" i="10"/>
  <c r="AQ128" i="10"/>
  <c r="EJ130" i="10"/>
  <c r="FH130" i="10"/>
  <c r="AR131" i="10"/>
  <c r="BD131" i="10"/>
  <c r="BP131" i="10"/>
  <c r="CB131" i="10"/>
  <c r="FA131" i="10"/>
  <c r="FM131" i="10"/>
  <c r="FY132" i="10"/>
  <c r="GK132" i="10"/>
  <c r="BI133" i="10"/>
  <c r="BU133" i="10"/>
  <c r="CG133" i="10"/>
  <c r="CS133" i="10"/>
  <c r="AE137" i="10"/>
  <c r="AQ137" i="10"/>
  <c r="BC137" i="10"/>
  <c r="BO137" i="10"/>
  <c r="CA137" i="10"/>
  <c r="CM137" i="10"/>
  <c r="FM142" i="10"/>
  <c r="FY142" i="10"/>
  <c r="GK142" i="10"/>
  <c r="L143" i="10"/>
  <c r="Y143" i="10"/>
  <c r="AK143" i="10"/>
  <c r="AW143" i="10"/>
  <c r="DQ143" i="10"/>
  <c r="EC143" i="10"/>
  <c r="EO143" i="10"/>
  <c r="FA143" i="10"/>
  <c r="FM143" i="10"/>
  <c r="FY143" i="10"/>
  <c r="GK143" i="10"/>
  <c r="M144" i="10"/>
  <c r="T144" i="10"/>
  <c r="AF144" i="10"/>
  <c r="CH144" i="10"/>
  <c r="CN144" i="10"/>
  <c r="CT144" i="10"/>
  <c r="DF144" i="10"/>
  <c r="DL144" i="10"/>
  <c r="DR145" i="10"/>
  <c r="DX145" i="10"/>
  <c r="EP145" i="10"/>
  <c r="FB145" i="10"/>
  <c r="FH145" i="10"/>
  <c r="FN145" i="10"/>
  <c r="GR145" i="10"/>
  <c r="T146" i="10"/>
  <c r="AK146" i="10"/>
  <c r="AW146" i="10"/>
  <c r="BI146" i="10"/>
  <c r="BU146" i="10"/>
  <c r="EC146" i="10"/>
  <c r="EO146" i="10"/>
  <c r="FA146" i="10"/>
  <c r="FM146" i="10"/>
  <c r="FB148" i="10"/>
  <c r="FZ148" i="10"/>
  <c r="GL148" i="10"/>
  <c r="Z149" i="10"/>
  <c r="BJ149" i="10"/>
  <c r="CH149" i="10"/>
  <c r="BI134" i="10"/>
  <c r="BU134" i="10"/>
  <c r="CG134" i="10"/>
  <c r="CS134" i="10"/>
  <c r="DF134" i="10"/>
  <c r="DR134" i="10"/>
  <c r="DX134" i="10"/>
  <c r="FZ134" i="10"/>
  <c r="GL134" i="10"/>
  <c r="GR134" i="10"/>
  <c r="M135" i="10"/>
  <c r="Z135" i="10"/>
  <c r="AF135" i="10"/>
  <c r="CH135" i="10"/>
  <c r="CT135" i="10"/>
  <c r="CZ135" i="10"/>
  <c r="GR135" i="10"/>
  <c r="FH133" i="10"/>
  <c r="FT133" i="10"/>
  <c r="AR134" i="10"/>
  <c r="BD134" i="10"/>
  <c r="BP134" i="10"/>
  <c r="CB134" i="10"/>
  <c r="FA134" i="10"/>
  <c r="FM134" i="10"/>
  <c r="FY134" i="10"/>
  <c r="GK134" i="10"/>
  <c r="BI136" i="10"/>
  <c r="BU136" i="10"/>
  <c r="CG136" i="10"/>
  <c r="CS136" i="10"/>
  <c r="DF136" i="10"/>
  <c r="DR136" i="10"/>
  <c r="ED136" i="10"/>
  <c r="EJ136" i="10"/>
  <c r="AX137" i="10"/>
  <c r="BJ137" i="10"/>
  <c r="BV137" i="10"/>
  <c r="CH137" i="10"/>
  <c r="CN137" i="10"/>
  <c r="CT137" i="10"/>
  <c r="DF137" i="10"/>
  <c r="DR137" i="10"/>
  <c r="ED137" i="10"/>
  <c r="EJ137" i="10"/>
  <c r="AX138" i="10"/>
  <c r="BJ138" i="10"/>
  <c r="BV138" i="10"/>
  <c r="CH138" i="10"/>
  <c r="CT138" i="10"/>
  <c r="DF138" i="10"/>
  <c r="DR138" i="10"/>
  <c r="ED138" i="10"/>
  <c r="EP138" i="10"/>
  <c r="FB138" i="10"/>
  <c r="FN138" i="10"/>
  <c r="FZ138" i="10"/>
  <c r="GL138" i="10"/>
  <c r="M139" i="10"/>
  <c r="Z139" i="10"/>
  <c r="AL139" i="10"/>
  <c r="AX139" i="10"/>
  <c r="BJ139" i="10"/>
  <c r="BV139" i="10"/>
  <c r="CH139" i="10"/>
  <c r="CT139" i="10"/>
  <c r="BD143" i="10"/>
  <c r="BJ143" i="10"/>
  <c r="BP143" i="10"/>
  <c r="DL143" i="10"/>
  <c r="FN143" i="10"/>
  <c r="GF143" i="10"/>
  <c r="S144" i="10"/>
  <c r="AE144" i="10"/>
  <c r="AQ144" i="10"/>
  <c r="BC144" i="10"/>
  <c r="DW144" i="10"/>
  <c r="EI144" i="10"/>
  <c r="EU144" i="10"/>
  <c r="FG144" i="10"/>
  <c r="FB146" i="10"/>
  <c r="FZ146" i="10"/>
  <c r="GL146" i="10"/>
  <c r="Z147" i="10"/>
  <c r="BJ147" i="10"/>
  <c r="BV147" i="10"/>
  <c r="CH147" i="10"/>
  <c r="CT147" i="10"/>
  <c r="CA149" i="10"/>
  <c r="CM149" i="10"/>
  <c r="CY149" i="10"/>
  <c r="DK149" i="10"/>
  <c r="FS149" i="10"/>
  <c r="GE149" i="10"/>
  <c r="GQ149" i="10"/>
  <c r="S150" i="10"/>
  <c r="AF150" i="10"/>
  <c r="AR150" i="10"/>
  <c r="AX150" i="10"/>
  <c r="BV150" i="10"/>
  <c r="CT150" i="10"/>
  <c r="FT130" i="10"/>
  <c r="T95" i="10"/>
  <c r="T96" i="10"/>
  <c r="T97" i="10"/>
  <c r="T98" i="10"/>
  <c r="T99" i="10"/>
  <c r="T100" i="10"/>
  <c r="FN115" i="10"/>
  <c r="FZ115" i="10"/>
  <c r="GL115" i="10"/>
  <c r="M116" i="10"/>
  <c r="Z116" i="10"/>
  <c r="AL116" i="10"/>
  <c r="AX116" i="10"/>
  <c r="BJ116" i="10"/>
  <c r="BV116" i="10"/>
  <c r="CH116" i="10"/>
  <c r="CT116" i="10"/>
  <c r="DF116" i="10"/>
  <c r="DR116" i="10"/>
  <c r="ED116" i="10"/>
  <c r="EP116" i="10"/>
  <c r="FB116" i="10"/>
  <c r="FN116" i="10"/>
  <c r="FZ116" i="10"/>
  <c r="GL116" i="10"/>
  <c r="M117" i="10"/>
  <c r="Z117" i="10"/>
  <c r="AL117" i="10"/>
  <c r="AX117" i="10"/>
  <c r="BJ117" i="10"/>
  <c r="BV117" i="10"/>
  <c r="CH117" i="10"/>
  <c r="CT117" i="10"/>
  <c r="DF117" i="10"/>
  <c r="DR117" i="10"/>
  <c r="ED117" i="10"/>
  <c r="EP117" i="10"/>
  <c r="FB117" i="10"/>
  <c r="FN117" i="10"/>
  <c r="FZ117" i="10"/>
  <c r="GL117" i="10"/>
  <c r="M118" i="10"/>
  <c r="Z118" i="10"/>
  <c r="AK118" i="10"/>
  <c r="AW118" i="10"/>
  <c r="BI118" i="10"/>
  <c r="BU118" i="10"/>
  <c r="FH118" i="10"/>
  <c r="FT118" i="10"/>
  <c r="T119" i="10"/>
  <c r="AF119" i="10"/>
  <c r="CY119" i="10"/>
  <c r="DK119" i="10"/>
  <c r="DW119" i="10"/>
  <c r="EI119" i="10"/>
  <c r="EV119" i="10"/>
  <c r="FB119" i="10"/>
  <c r="FN119" i="10"/>
  <c r="FZ119" i="10"/>
  <c r="GF119" i="10"/>
  <c r="GL119" i="10"/>
  <c r="CG120" i="10"/>
  <c r="CS120" i="10"/>
  <c r="DE120" i="10"/>
  <c r="DQ120" i="10"/>
  <c r="Z121" i="10"/>
  <c r="AL121" i="10"/>
  <c r="CM121" i="10"/>
  <c r="CY121" i="10"/>
  <c r="DK121" i="10"/>
  <c r="DX121" i="10"/>
  <c r="ED121" i="10"/>
  <c r="FB121" i="10"/>
  <c r="FT121" i="10"/>
  <c r="GK121" i="10"/>
  <c r="L122" i="10"/>
  <c r="Y122" i="10"/>
  <c r="CT122" i="10"/>
  <c r="DF122" i="10"/>
  <c r="FA122" i="10"/>
  <c r="FM122" i="10"/>
  <c r="FY122" i="10"/>
  <c r="GF122" i="10"/>
  <c r="GL122" i="10"/>
  <c r="GR122" i="10"/>
  <c r="AF123" i="10"/>
  <c r="AR123" i="10"/>
  <c r="AX123" i="10"/>
  <c r="BO123" i="10"/>
  <c r="CA123" i="10"/>
  <c r="FN123" i="10"/>
  <c r="FT123" i="10"/>
  <c r="AK124" i="10"/>
  <c r="AW124" i="10"/>
  <c r="BJ124" i="10"/>
  <c r="CB124" i="10"/>
  <c r="DF124" i="10"/>
  <c r="EI124" i="10"/>
  <c r="EU124" i="10"/>
  <c r="Z125" i="10"/>
  <c r="AF125" i="10"/>
  <c r="AL125" i="10"/>
  <c r="CS125" i="10"/>
  <c r="DE125" i="10"/>
  <c r="DQ125" i="10"/>
  <c r="EC125" i="10"/>
  <c r="EJ125" i="10"/>
  <c r="EP125" i="10"/>
  <c r="EV125" i="10"/>
  <c r="GL125" i="10"/>
  <c r="AF126" i="10"/>
  <c r="AR126" i="10"/>
  <c r="BC126" i="10"/>
  <c r="BO126" i="10"/>
  <c r="CA126" i="10"/>
  <c r="CM126" i="10"/>
  <c r="CY126" i="10"/>
  <c r="DK126" i="10"/>
  <c r="AL127" i="10"/>
  <c r="BJ127" i="10"/>
  <c r="BV127" i="10"/>
  <c r="CH127" i="10"/>
  <c r="CT127" i="10"/>
  <c r="BI128" i="10"/>
  <c r="BU128" i="10"/>
  <c r="CG128" i="10"/>
  <c r="CS128" i="10"/>
  <c r="DF128" i="10"/>
  <c r="DR128" i="10"/>
  <c r="DX128" i="10"/>
  <c r="EV128" i="10"/>
  <c r="FZ128" i="10"/>
  <c r="GL128" i="10"/>
  <c r="S129" i="10"/>
  <c r="AE129" i="10"/>
  <c r="AQ129" i="10"/>
  <c r="BC129" i="10"/>
  <c r="EJ129" i="10"/>
  <c r="FH129" i="10"/>
  <c r="FT129" i="10"/>
  <c r="BI130" i="10"/>
  <c r="BU130" i="10"/>
  <c r="CG130" i="10"/>
  <c r="CS130" i="10"/>
  <c r="DF130" i="10"/>
  <c r="DR130" i="10"/>
  <c r="DX130" i="10"/>
  <c r="EV130" i="10"/>
  <c r="S131" i="10"/>
  <c r="AE131" i="10"/>
  <c r="AQ131" i="10"/>
  <c r="BC131" i="10"/>
  <c r="EJ131" i="10"/>
  <c r="EV131" i="10"/>
  <c r="FH131" i="10"/>
  <c r="FY131" i="10"/>
  <c r="GK131" i="10"/>
  <c r="BI132" i="10"/>
  <c r="BU132" i="10"/>
  <c r="CG132" i="10"/>
  <c r="CS132" i="10"/>
  <c r="DF132" i="10"/>
  <c r="DR132" i="10"/>
  <c r="DX132" i="10"/>
  <c r="S133" i="10"/>
  <c r="AE133" i="10"/>
  <c r="AQ133" i="10"/>
  <c r="BC133" i="10"/>
  <c r="DK129" i="10"/>
  <c r="DW129" i="10"/>
  <c r="EI129" i="10"/>
  <c r="EU129" i="10"/>
  <c r="AR130" i="10"/>
  <c r="BD130" i="10"/>
  <c r="BP130" i="10"/>
  <c r="CB130" i="10"/>
  <c r="FA130" i="10"/>
  <c r="FM130" i="10"/>
  <c r="FZ130" i="10"/>
  <c r="GL130" i="10"/>
  <c r="GR130" i="10"/>
  <c r="M131" i="10"/>
  <c r="Z131" i="10"/>
  <c r="AF131" i="10"/>
  <c r="CH131" i="10"/>
  <c r="CT131" i="10"/>
  <c r="DK131" i="10"/>
  <c r="DW131" i="10"/>
  <c r="EI131" i="10"/>
  <c r="EU131" i="10"/>
  <c r="AR132" i="10"/>
  <c r="BD132" i="10"/>
  <c r="BP132" i="10"/>
  <c r="CB132" i="10"/>
  <c r="FA132" i="10"/>
  <c r="FM132" i="10"/>
  <c r="GR133" i="10"/>
  <c r="BP118" i="10"/>
  <c r="CT118" i="10"/>
  <c r="GQ118" i="10"/>
  <c r="S119" i="10"/>
  <c r="AE119" i="10"/>
  <c r="AQ119" i="10"/>
  <c r="BD119" i="10"/>
  <c r="BV119" i="10"/>
  <c r="CB119" i="10"/>
  <c r="CT119" i="10"/>
  <c r="ED119" i="10"/>
  <c r="EJ119" i="10"/>
  <c r="FA119" i="10"/>
  <c r="FM119" i="10"/>
  <c r="FY119" i="10"/>
  <c r="GK119" i="10"/>
  <c r="L120" i="10"/>
  <c r="Y120" i="10"/>
  <c r="DL120" i="10"/>
  <c r="DX120" i="10"/>
  <c r="EP120" i="10"/>
  <c r="AE121" i="10"/>
  <c r="AQ121" i="10"/>
  <c r="BC121" i="10"/>
  <c r="BP121" i="10"/>
  <c r="BV121" i="10"/>
  <c r="CH121" i="10"/>
  <c r="DL121" i="10"/>
  <c r="EC121" i="10"/>
  <c r="EO121" i="10"/>
  <c r="FA121" i="10"/>
  <c r="AL122" i="10"/>
  <c r="CM122" i="10"/>
  <c r="CY122" i="10"/>
  <c r="DK122" i="10"/>
  <c r="DX122" i="10"/>
  <c r="ED122" i="10"/>
  <c r="EV122" i="10"/>
  <c r="GE122" i="10"/>
  <c r="GQ122" i="10"/>
  <c r="S123" i="10"/>
  <c r="AE123" i="10"/>
  <c r="CH123" i="10"/>
  <c r="CZ123" i="10"/>
  <c r="FA123" i="10"/>
  <c r="FM123" i="10"/>
  <c r="FY123" i="10"/>
  <c r="GF123" i="10"/>
  <c r="GL123" i="10"/>
  <c r="GR123" i="10"/>
  <c r="AR124" i="10"/>
  <c r="AX124" i="10"/>
  <c r="BO124" i="10"/>
  <c r="CA124" i="10"/>
  <c r="FN124" i="10"/>
  <c r="FT124" i="10"/>
  <c r="AK125" i="10"/>
  <c r="AW125" i="10"/>
  <c r="BJ125" i="10"/>
  <c r="CB125" i="10"/>
  <c r="DF125" i="10"/>
  <c r="DX125" i="10"/>
  <c r="EI125" i="10"/>
  <c r="EU125" i="10"/>
  <c r="FG125" i="10"/>
  <c r="FS125" i="10"/>
  <c r="GE125" i="10"/>
  <c r="DF126" i="10"/>
  <c r="ED126" i="10"/>
  <c r="EP126" i="10"/>
  <c r="BI127" i="10"/>
  <c r="BU127" i="10"/>
  <c r="CG127" i="10"/>
  <c r="CS127" i="10"/>
  <c r="DE127" i="10"/>
  <c r="DQ127" i="10"/>
  <c r="DX127" i="10"/>
  <c r="EJ127" i="10"/>
  <c r="EP127" i="10"/>
  <c r="BD128" i="10"/>
  <c r="CH128" i="10"/>
  <c r="CT128" i="10"/>
  <c r="DK128" i="10"/>
  <c r="DW128" i="10"/>
  <c r="EI128" i="10"/>
  <c r="EU128" i="10"/>
  <c r="AR129" i="10"/>
  <c r="BP129" i="10"/>
  <c r="CB129" i="10"/>
  <c r="DF133" i="10"/>
  <c r="DR133" i="10"/>
  <c r="DX133" i="10"/>
  <c r="FZ133" i="10"/>
  <c r="GL133" i="10"/>
  <c r="S134" i="10"/>
  <c r="AE134" i="10"/>
  <c r="AQ134" i="10"/>
  <c r="BC134" i="10"/>
  <c r="EJ134" i="10"/>
  <c r="EV134" i="10"/>
  <c r="FH134" i="10"/>
  <c r="FT134" i="10"/>
  <c r="BI135" i="10"/>
  <c r="BU135" i="10"/>
  <c r="CG135" i="10"/>
  <c r="CS135" i="10"/>
  <c r="DF135" i="10"/>
  <c r="DR135" i="10"/>
  <c r="DX135" i="10"/>
  <c r="FZ135" i="10"/>
  <c r="GL135" i="10"/>
  <c r="S136" i="10"/>
  <c r="AE136" i="10"/>
  <c r="AQ136" i="10"/>
  <c r="BC136" i="10"/>
  <c r="EV136" i="10"/>
  <c r="FH136" i="10"/>
  <c r="FT136" i="10"/>
  <c r="GF136" i="10"/>
  <c r="GR136" i="10"/>
  <c r="T137" i="10"/>
  <c r="AF137" i="10"/>
  <c r="AR137" i="10"/>
  <c r="GQ137" i="10"/>
  <c r="S138" i="10"/>
  <c r="AE138" i="10"/>
  <c r="AQ138" i="10"/>
  <c r="BC138" i="10"/>
  <c r="BO138" i="10"/>
  <c r="CA138" i="10"/>
  <c r="CM138" i="10"/>
  <c r="CY138" i="10"/>
  <c r="DK138" i="10"/>
  <c r="DW138" i="10"/>
  <c r="EI138" i="10"/>
  <c r="EU138" i="10"/>
  <c r="FG138" i="10"/>
  <c r="FS138" i="10"/>
  <c r="GE138" i="10"/>
  <c r="GQ138" i="10"/>
  <c r="S139" i="10"/>
  <c r="AE139" i="10"/>
  <c r="AQ139" i="10"/>
  <c r="BC139" i="10"/>
  <c r="BO139" i="10"/>
  <c r="CA139" i="10"/>
  <c r="CM139" i="10"/>
  <c r="CY139" i="10"/>
  <c r="DK139" i="10"/>
  <c r="DW139" i="10"/>
  <c r="EI139" i="10"/>
  <c r="EU139" i="10"/>
  <c r="FG139" i="10"/>
  <c r="FS139" i="10"/>
  <c r="GE139" i="10"/>
  <c r="GQ139" i="10"/>
  <c r="S140" i="10"/>
  <c r="AE140" i="10"/>
  <c r="AQ140" i="10"/>
  <c r="BC140" i="10"/>
  <c r="BO140" i="10"/>
  <c r="CA140" i="10"/>
  <c r="CM140" i="10"/>
  <c r="CY140" i="10"/>
  <c r="DK140" i="10"/>
  <c r="DW140" i="10"/>
  <c r="EI140" i="10"/>
  <c r="EU140" i="10"/>
  <c r="FG140" i="10"/>
  <c r="FS140" i="10"/>
  <c r="GE140" i="10"/>
  <c r="GQ140" i="10"/>
  <c r="AR133" i="10"/>
  <c r="BD133" i="10"/>
  <c r="BP133" i="10"/>
  <c r="CB133" i="10"/>
  <c r="FA133" i="10"/>
  <c r="FM133" i="10"/>
  <c r="FY133" i="10"/>
  <c r="GK133" i="10"/>
  <c r="M134" i="10"/>
  <c r="Z134" i="10"/>
  <c r="AF134" i="10"/>
  <c r="CH134" i="10"/>
  <c r="CT134" i="10"/>
  <c r="DK134" i="10"/>
  <c r="DW134" i="10"/>
  <c r="EI134" i="10"/>
  <c r="EU134" i="10"/>
  <c r="AR135" i="10"/>
  <c r="BD135" i="10"/>
  <c r="BP135" i="10"/>
  <c r="CB135" i="10"/>
  <c r="FA135" i="10"/>
  <c r="FM135" i="10"/>
  <c r="FY135" i="10"/>
  <c r="GK135" i="10"/>
  <c r="M136" i="10"/>
  <c r="Z136" i="10"/>
  <c r="AF136" i="10"/>
  <c r="CH136" i="10"/>
  <c r="CT136" i="10"/>
  <c r="DQ136" i="10"/>
  <c r="EC136" i="10"/>
  <c r="EO136" i="10"/>
  <c r="FA136" i="10"/>
  <c r="FM136" i="10"/>
  <c r="FY136" i="10"/>
  <c r="EV137" i="10"/>
  <c r="FH137" i="10"/>
  <c r="FT137" i="10"/>
  <c r="GF137" i="10"/>
  <c r="GR137" i="10"/>
  <c r="T138" i="10"/>
  <c r="AF138" i="10"/>
  <c r="AR138" i="10"/>
  <c r="DF139" i="10"/>
  <c r="DR139" i="10"/>
  <c r="ED139" i="10"/>
  <c r="EP139" i="10"/>
  <c r="FB139" i="10"/>
  <c r="FN139" i="10"/>
  <c r="FZ139" i="10"/>
  <c r="GL139" i="10"/>
  <c r="M140" i="10"/>
  <c r="Z140" i="10"/>
  <c r="AL140" i="10"/>
  <c r="AX140" i="10"/>
  <c r="BJ140" i="10"/>
  <c r="BV140" i="10"/>
  <c r="CH140" i="10"/>
  <c r="CT140" i="10"/>
  <c r="DF140" i="10"/>
  <c r="DR140" i="10"/>
  <c r="ED140" i="10"/>
  <c r="EP140" i="10"/>
  <c r="FB140" i="10"/>
  <c r="FN140" i="10"/>
  <c r="FZ140" i="10"/>
  <c r="GL140" i="10"/>
  <c r="M141" i="10"/>
  <c r="Z141" i="10"/>
  <c r="AL141" i="10"/>
  <c r="AX141" i="10"/>
  <c r="BJ141" i="10"/>
  <c r="BV141" i="10"/>
  <c r="CH141" i="10"/>
  <c r="CT141" i="10"/>
  <c r="DF141" i="10"/>
  <c r="DR141" i="10"/>
  <c r="Y142" i="10"/>
  <c r="AK142" i="10"/>
  <c r="AW142" i="10"/>
  <c r="BI142" i="10"/>
  <c r="BV142" i="10"/>
  <c r="CN142" i="10"/>
  <c r="CZ142" i="10"/>
  <c r="DF142" i="10"/>
  <c r="DL142" i="10"/>
  <c r="FH142" i="10"/>
  <c r="Z143" i="10"/>
  <c r="AR143" i="10"/>
  <c r="BC143" i="10"/>
  <c r="BO143" i="10"/>
  <c r="CA143" i="10"/>
  <c r="CM143" i="10"/>
  <c r="CY143" i="10"/>
  <c r="DK143" i="10"/>
  <c r="AX144" i="10"/>
  <c r="BD144" i="10"/>
  <c r="BV144" i="10"/>
  <c r="CB144" i="10"/>
  <c r="FM144" i="10"/>
  <c r="FY144" i="10"/>
  <c r="GK144" i="10"/>
  <c r="L145" i="10"/>
  <c r="Z145" i="10"/>
  <c r="AF145" i="10"/>
  <c r="BP145" i="10"/>
  <c r="CH145" i="10"/>
  <c r="CT145" i="10"/>
  <c r="DF145" i="10"/>
  <c r="DW145" i="10"/>
  <c r="EI145" i="10"/>
  <c r="FM145" i="10"/>
  <c r="FY145" i="10"/>
  <c r="BJ146" i="10"/>
  <c r="CH146" i="10"/>
  <c r="CY146" i="10"/>
  <c r="DK146" i="10"/>
  <c r="FS146" i="10"/>
  <c r="GE146" i="10"/>
  <c r="GQ146" i="10"/>
  <c r="S147" i="10"/>
  <c r="AF147" i="10"/>
  <c r="AR147" i="10"/>
  <c r="AX147" i="10"/>
  <c r="EC147" i="10"/>
  <c r="EO147" i="10"/>
  <c r="FA147" i="10"/>
  <c r="FM147" i="10"/>
  <c r="BJ148" i="10"/>
  <c r="BV148" i="10"/>
  <c r="CH148" i="10"/>
  <c r="CY148" i="10"/>
  <c r="DK148" i="10"/>
  <c r="FS148" i="10"/>
  <c r="GE148" i="10"/>
  <c r="GQ148" i="10"/>
  <c r="S149" i="10"/>
  <c r="AF149" i="10"/>
  <c r="AR149" i="10"/>
  <c r="AX149" i="10"/>
  <c r="BV149" i="10"/>
  <c r="EC149" i="10"/>
  <c r="EO149" i="10"/>
  <c r="FA149" i="10"/>
  <c r="FM149" i="10"/>
  <c r="BJ150" i="10"/>
  <c r="CH150" i="10"/>
  <c r="CY150" i="10"/>
  <c r="DK150" i="10"/>
  <c r="FS150" i="10"/>
  <c r="GE150" i="10"/>
  <c r="GQ150" i="10"/>
  <c r="GL150" i="10"/>
  <c r="ED141" i="10"/>
  <c r="EP141" i="10"/>
  <c r="FB141" i="10"/>
  <c r="FH141" i="10"/>
  <c r="T142" i="10"/>
  <c r="BD142" i="10"/>
  <c r="BJ142" i="10"/>
  <c r="CA142" i="10"/>
  <c r="CM142" i="10"/>
  <c r="CY142" i="10"/>
  <c r="DK142" i="10"/>
  <c r="DW142" i="10"/>
  <c r="EI142" i="10"/>
  <c r="EU142" i="10"/>
  <c r="FG142" i="10"/>
  <c r="CB143" i="10"/>
  <c r="CH143" i="10"/>
  <c r="CT143" i="10"/>
  <c r="DX143" i="10"/>
  <c r="ED143" i="10"/>
  <c r="EP143" i="10"/>
  <c r="FH143" i="10"/>
  <c r="BI144" i="10"/>
  <c r="BU144" i="10"/>
  <c r="CG144" i="10"/>
  <c r="CS144" i="10"/>
  <c r="DE144" i="10"/>
  <c r="DR144" i="10"/>
  <c r="DX144" i="10"/>
  <c r="FH144" i="10"/>
  <c r="FZ144" i="10"/>
  <c r="GL144" i="10"/>
  <c r="M145" i="10"/>
  <c r="AE145" i="10"/>
  <c r="AQ145" i="10"/>
  <c r="BC145" i="10"/>
  <c r="BO145" i="10"/>
  <c r="GL145" i="10"/>
  <c r="CA146" i="10"/>
  <c r="CM146" i="10"/>
  <c r="CZ146" i="10"/>
  <c r="DL146" i="10"/>
  <c r="DR146" i="10"/>
  <c r="DX146" i="10"/>
  <c r="EJ146" i="10"/>
  <c r="EP146" i="10"/>
  <c r="GR146" i="10"/>
  <c r="T147" i="10"/>
  <c r="AK147" i="10"/>
  <c r="AW147" i="10"/>
  <c r="BI147" i="10"/>
  <c r="BU147" i="10"/>
  <c r="FB147" i="10"/>
  <c r="FZ147" i="10"/>
  <c r="GL147" i="10"/>
  <c r="CA148" i="10"/>
  <c r="CM148" i="10"/>
  <c r="CZ148" i="10"/>
  <c r="DL148" i="10"/>
  <c r="DR148" i="10"/>
  <c r="DX148" i="10"/>
  <c r="EJ148" i="10"/>
  <c r="EP148" i="10"/>
  <c r="GR148" i="10"/>
  <c r="T149" i="10"/>
  <c r="AK149" i="10"/>
  <c r="AW149" i="10"/>
  <c r="BI149" i="10"/>
  <c r="BU149" i="10"/>
  <c r="FB149" i="10"/>
  <c r="FZ149" i="10"/>
  <c r="GL149" i="10"/>
  <c r="CA150" i="10"/>
  <c r="CM150" i="10"/>
  <c r="CZ150" i="10"/>
  <c r="DL150" i="10"/>
  <c r="DR150" i="10"/>
  <c r="DX150" i="10"/>
  <c r="EJ150" i="10"/>
  <c r="EP150" i="10"/>
  <c r="GR150" i="10"/>
  <c r="S95" i="10"/>
  <c r="S96" i="10"/>
  <c r="S97" i="10"/>
  <c r="S98" i="10"/>
  <c r="T101" i="10"/>
  <c r="T102" i="10"/>
  <c r="T103" i="10"/>
  <c r="AF103" i="10"/>
  <c r="AR103" i="10"/>
  <c r="BD103" i="10"/>
  <c r="BP103" i="10"/>
  <c r="CB103" i="10"/>
  <c r="CN103" i="10"/>
  <c r="CZ103" i="10"/>
  <c r="DL103" i="10"/>
  <c r="DX103" i="10"/>
  <c r="EJ103" i="10"/>
  <c r="EV103" i="10"/>
  <c r="FH103" i="10"/>
  <c r="FT103" i="10"/>
  <c r="GF103" i="10"/>
  <c r="GR103" i="10"/>
  <c r="T104" i="10"/>
  <c r="AF104" i="10"/>
  <c r="AR104" i="10"/>
  <c r="BD104" i="10"/>
  <c r="BP104" i="10"/>
  <c r="CB104" i="10"/>
  <c r="CN104" i="10"/>
  <c r="CZ104" i="10"/>
  <c r="DL104" i="10"/>
  <c r="DX104" i="10"/>
  <c r="EJ104" i="10"/>
  <c r="EV104" i="10"/>
  <c r="FH104" i="10"/>
  <c r="FT104" i="10"/>
  <c r="GF104" i="10"/>
  <c r="GR104" i="10"/>
  <c r="T105" i="10"/>
  <c r="AF105" i="10"/>
  <c r="AR105" i="10"/>
  <c r="BD105" i="10"/>
  <c r="BP105" i="10"/>
  <c r="CB105" i="10"/>
  <c r="CN105" i="10"/>
  <c r="CZ105" i="10"/>
  <c r="DL105" i="10"/>
  <c r="DX105" i="10"/>
  <c r="EJ105" i="10"/>
  <c r="EV105" i="10"/>
  <c r="FH105" i="10"/>
  <c r="FT105" i="10"/>
  <c r="GF105" i="10"/>
  <c r="GR105" i="10"/>
  <c r="T106" i="10"/>
  <c r="AF106" i="10"/>
  <c r="AR106" i="10"/>
  <c r="BD106" i="10"/>
  <c r="BP106" i="10"/>
  <c r="CB106" i="10"/>
  <c r="CN106" i="10"/>
  <c r="CZ106" i="10"/>
  <c r="DL106" i="10"/>
  <c r="DX106" i="10"/>
  <c r="EJ106" i="10"/>
  <c r="EV106" i="10"/>
  <c r="FH106" i="10"/>
  <c r="FT106" i="10"/>
  <c r="GF106" i="10"/>
  <c r="GR106" i="10"/>
  <c r="T107" i="10"/>
  <c r="AF107" i="10"/>
  <c r="AR107" i="10"/>
  <c r="BD107" i="10"/>
  <c r="BP107" i="10"/>
  <c r="CB107" i="10"/>
  <c r="CN107" i="10"/>
  <c r="CZ107" i="10"/>
  <c r="DL107" i="10"/>
  <c r="DX107" i="10"/>
  <c r="EJ107" i="10"/>
  <c r="EV107" i="10"/>
  <c r="FH107" i="10"/>
  <c r="FT107" i="10"/>
  <c r="GF107" i="10"/>
  <c r="GR107" i="10"/>
  <c r="T108" i="10"/>
  <c r="AF108" i="10"/>
  <c r="AR108" i="10"/>
  <c r="BD108" i="10"/>
  <c r="BP108" i="10"/>
  <c r="CB108" i="10"/>
  <c r="CN108" i="10"/>
  <c r="CZ108" i="10"/>
  <c r="DL108" i="10"/>
  <c r="DX108" i="10"/>
  <c r="EJ108" i="10"/>
  <c r="EV108" i="10"/>
  <c r="FH108" i="10"/>
  <c r="FT108" i="10"/>
  <c r="GF108" i="10"/>
  <c r="GR108" i="10"/>
  <c r="T109" i="10"/>
  <c r="AF109" i="10"/>
  <c r="AR109" i="10"/>
  <c r="BD109" i="10"/>
  <c r="BP109" i="10"/>
  <c r="CB109" i="10"/>
  <c r="CN109" i="10"/>
  <c r="CZ109" i="10"/>
  <c r="DL109" i="10"/>
  <c r="DX109" i="10"/>
  <c r="EJ109" i="10"/>
  <c r="EV109" i="10"/>
  <c r="FH109" i="10"/>
  <c r="FT109" i="10"/>
  <c r="GF109" i="10"/>
  <c r="GR109" i="10"/>
  <c r="T110" i="10"/>
  <c r="AF110" i="10"/>
  <c r="AR110" i="10"/>
  <c r="BD110" i="10"/>
  <c r="BP110" i="10"/>
  <c r="CB110" i="10"/>
  <c r="CN110" i="10"/>
  <c r="CZ110" i="10"/>
  <c r="DL110" i="10"/>
  <c r="DX110" i="10"/>
  <c r="EJ110" i="10"/>
  <c r="EV110" i="10"/>
  <c r="FH110" i="10"/>
  <c r="FT110" i="10"/>
  <c r="GF110" i="10"/>
  <c r="GR110" i="10"/>
  <c r="T111" i="10"/>
  <c r="AF111" i="10"/>
  <c r="AR111" i="10"/>
  <c r="BD111" i="10"/>
  <c r="BP111" i="10"/>
  <c r="CB111" i="10"/>
  <c r="CN111" i="10"/>
  <c r="CZ111" i="10"/>
  <c r="DL111" i="10"/>
  <c r="DX111" i="10"/>
  <c r="EJ111" i="10"/>
  <c r="EV111" i="10"/>
  <c r="FH111" i="10"/>
  <c r="FT111" i="10"/>
  <c r="GF111" i="10"/>
  <c r="GR111" i="10"/>
  <c r="T112" i="10"/>
  <c r="AF112" i="10"/>
  <c r="AR112" i="10"/>
  <c r="BD112" i="10"/>
  <c r="BP112" i="10"/>
  <c r="CB112" i="10"/>
  <c r="CN112" i="10"/>
  <c r="CZ112" i="10"/>
  <c r="DL112" i="10"/>
  <c r="DX112" i="10"/>
  <c r="EJ112" i="10"/>
  <c r="EV112" i="10"/>
  <c r="FH112" i="10"/>
  <c r="FT112" i="10"/>
  <c r="GF112" i="10"/>
  <c r="GR112" i="10"/>
  <c r="T113" i="10"/>
  <c r="AF113" i="10"/>
  <c r="AR113" i="10"/>
  <c r="BD113" i="10"/>
  <c r="BP113" i="10"/>
  <c r="CB113" i="10"/>
  <c r="CN113" i="10"/>
  <c r="CZ113" i="10"/>
  <c r="DL113" i="10"/>
  <c r="DX113" i="10"/>
  <c r="EJ113" i="10"/>
  <c r="EV113" i="10"/>
  <c r="FH113" i="10"/>
  <c r="FT113" i="10"/>
  <c r="GF113" i="10"/>
  <c r="GR113" i="10"/>
  <c r="T114" i="10"/>
  <c r="AF114" i="10"/>
  <c r="AR114" i="10"/>
  <c r="BD114" i="10"/>
  <c r="BP114" i="10"/>
  <c r="CB114" i="10"/>
  <c r="CN114" i="10"/>
  <c r="CZ114" i="10"/>
  <c r="DL114" i="10"/>
  <c r="DX114" i="10"/>
  <c r="EJ114" i="10"/>
  <c r="EV114" i="10"/>
  <c r="FH114" i="10"/>
  <c r="FT114" i="10"/>
  <c r="GF114" i="10"/>
  <c r="GR114" i="10"/>
  <c r="T115" i="10"/>
  <c r="AF115" i="10"/>
  <c r="AR115" i="10"/>
  <c r="BD115" i="10"/>
  <c r="BP115" i="10"/>
  <c r="CB115" i="10"/>
  <c r="CN115" i="10"/>
  <c r="CZ115" i="10"/>
  <c r="DL115" i="10"/>
  <c r="DX115" i="10"/>
  <c r="EJ115" i="10"/>
  <c r="EV115" i="10"/>
  <c r="FH115" i="10"/>
  <c r="FT115" i="10"/>
  <c r="GF115" i="10"/>
  <c r="GR115" i="10"/>
  <c r="T116" i="10"/>
  <c r="AF116" i="10"/>
  <c r="AR116" i="10"/>
  <c r="BD116" i="10"/>
  <c r="BP116" i="10"/>
  <c r="CB116" i="10"/>
  <c r="CN116" i="10"/>
  <c r="CZ116" i="10"/>
  <c r="DL116" i="10"/>
  <c r="DX116" i="10"/>
  <c r="EJ116" i="10"/>
  <c r="EV116" i="10"/>
  <c r="FH116" i="10"/>
  <c r="FT116" i="10"/>
  <c r="GF116" i="10"/>
  <c r="GR116" i="10"/>
  <c r="T117" i="10"/>
  <c r="AF117" i="10"/>
  <c r="AR117" i="10"/>
  <c r="BD117" i="10"/>
  <c r="BP117" i="10"/>
  <c r="CB117" i="10"/>
  <c r="CN117" i="10"/>
  <c r="CZ117" i="10"/>
  <c r="DL117" i="10"/>
  <c r="DX117" i="10"/>
  <c r="EJ117" i="10"/>
  <c r="EV117" i="10"/>
  <c r="FH117" i="10"/>
  <c r="FT117" i="10"/>
  <c r="GF117" i="10"/>
  <c r="GR117" i="10"/>
  <c r="T118" i="10"/>
  <c r="AQ118" i="10"/>
  <c r="BD118" i="10"/>
  <c r="BV118" i="10"/>
  <c r="CG118" i="10"/>
  <c r="CS118" i="10"/>
  <c r="DL118" i="10"/>
  <c r="EI118" i="10"/>
  <c r="EV118" i="10"/>
  <c r="FB118" i="10"/>
  <c r="FN118" i="10"/>
  <c r="FZ118" i="10"/>
  <c r="GF118" i="10"/>
  <c r="L119" i="10"/>
  <c r="Y119" i="10"/>
  <c r="BC119" i="10"/>
  <c r="BO119" i="10"/>
  <c r="CA119" i="10"/>
  <c r="CH119" i="10"/>
  <c r="CN119" i="10"/>
  <c r="DE119" i="10"/>
  <c r="DQ119" i="10"/>
  <c r="EU119" i="10"/>
  <c r="Y103" i="10"/>
  <c r="AK103" i="10"/>
  <c r="AW103" i="10"/>
  <c r="BI103" i="10"/>
  <c r="BU103" i="10"/>
  <c r="CG103" i="10"/>
  <c r="CS103" i="10"/>
  <c r="DE103" i="10"/>
  <c r="DQ103" i="10"/>
  <c r="EC103" i="10"/>
  <c r="EO103" i="10"/>
  <c r="FA103" i="10"/>
  <c r="FM103" i="10"/>
  <c r="FY103" i="10"/>
  <c r="GK103" i="10"/>
  <c r="L104" i="10"/>
  <c r="Y104" i="10"/>
  <c r="AK104" i="10"/>
  <c r="AW104" i="10"/>
  <c r="BI104" i="10"/>
  <c r="BU104" i="10"/>
  <c r="CG104" i="10"/>
  <c r="CS104" i="10"/>
  <c r="DE104" i="10"/>
  <c r="DQ104" i="10"/>
  <c r="EC104" i="10"/>
  <c r="EO104" i="10"/>
  <c r="FA104" i="10"/>
  <c r="FM104" i="10"/>
  <c r="FY104" i="10"/>
  <c r="GK104" i="10"/>
  <c r="L105" i="10"/>
  <c r="Y105" i="10"/>
  <c r="AK105" i="10"/>
  <c r="AW105" i="10"/>
  <c r="BI105" i="10"/>
  <c r="BU105" i="10"/>
  <c r="CG105" i="10"/>
  <c r="CS105" i="10"/>
  <c r="DE105" i="10"/>
  <c r="DQ105" i="10"/>
  <c r="EC105" i="10"/>
  <c r="EO105" i="10"/>
  <c r="FA105" i="10"/>
  <c r="FM105" i="10"/>
  <c r="FY105" i="10"/>
  <c r="GK105" i="10"/>
  <c r="L106" i="10"/>
  <c r="Y106" i="10"/>
  <c r="AK106" i="10"/>
  <c r="AW106" i="10"/>
  <c r="BI106" i="10"/>
  <c r="BU106" i="10"/>
  <c r="CG106" i="10"/>
  <c r="CS106" i="10"/>
  <c r="DE106" i="10"/>
  <c r="DQ106" i="10"/>
  <c r="EC106" i="10"/>
  <c r="EO106" i="10"/>
  <c r="FA106" i="10"/>
  <c r="FM106" i="10"/>
  <c r="FY106" i="10"/>
  <c r="GK106" i="10"/>
  <c r="L107" i="10"/>
  <c r="Y107" i="10"/>
  <c r="AK107" i="10"/>
  <c r="AW107" i="10"/>
  <c r="BI107" i="10"/>
  <c r="BU107" i="10"/>
  <c r="CG107" i="10"/>
  <c r="CS107" i="10"/>
  <c r="DE107" i="10"/>
  <c r="DQ107" i="10"/>
  <c r="EC107" i="10"/>
  <c r="EO107" i="10"/>
  <c r="FA107" i="10"/>
  <c r="FM107" i="10"/>
  <c r="FY107" i="10"/>
  <c r="GK107" i="10"/>
  <c r="L108" i="10"/>
  <c r="Y108" i="10"/>
  <c r="AK108" i="10"/>
  <c r="AW108" i="10"/>
  <c r="BI108" i="10"/>
  <c r="BU108" i="10"/>
  <c r="CG108" i="10"/>
  <c r="CS108" i="10"/>
  <c r="DE108" i="10"/>
  <c r="DQ108" i="10"/>
  <c r="EC108" i="10"/>
  <c r="EO108" i="10"/>
  <c r="FA108" i="10"/>
  <c r="FM108" i="10"/>
  <c r="FY108" i="10"/>
  <c r="GK108" i="10"/>
  <c r="L109" i="10"/>
  <c r="Y109" i="10"/>
  <c r="AK109" i="10"/>
  <c r="AW109" i="10"/>
  <c r="BI109" i="10"/>
  <c r="BU109" i="10"/>
  <c r="CG109" i="10"/>
  <c r="CS109" i="10"/>
  <c r="DE109" i="10"/>
  <c r="DQ109" i="10"/>
  <c r="EC109" i="10"/>
  <c r="EO109" i="10"/>
  <c r="FA109" i="10"/>
  <c r="FM109" i="10"/>
  <c r="FY109" i="10"/>
  <c r="GK109" i="10"/>
  <c r="L110" i="10"/>
  <c r="Y110" i="10"/>
  <c r="AK110" i="10"/>
  <c r="AW110" i="10"/>
  <c r="BI110" i="10"/>
  <c r="BU110" i="10"/>
  <c r="CG110" i="10"/>
  <c r="CS110" i="10"/>
  <c r="DE110" i="10"/>
  <c r="DQ110" i="10"/>
  <c r="EC110" i="10"/>
  <c r="EO110" i="10"/>
  <c r="FA110" i="10"/>
  <c r="FM110" i="10"/>
  <c r="FY110" i="10"/>
  <c r="GK110" i="10"/>
  <c r="L111" i="10"/>
  <c r="Y111" i="10"/>
  <c r="AK111" i="10"/>
  <c r="AW111" i="10"/>
  <c r="BI111" i="10"/>
  <c r="BU111" i="10"/>
  <c r="CG111" i="10"/>
  <c r="CS111" i="10"/>
  <c r="DE111" i="10"/>
  <c r="DQ111" i="10"/>
  <c r="EC111" i="10"/>
  <c r="EO111" i="10"/>
  <c r="FA111" i="10"/>
  <c r="FM111" i="10"/>
  <c r="FY111" i="10"/>
  <c r="GK111" i="10"/>
  <c r="L112" i="10"/>
  <c r="Y112" i="10"/>
  <c r="AK112" i="10"/>
  <c r="AW112" i="10"/>
  <c r="BI112" i="10"/>
  <c r="BU112" i="10"/>
  <c r="CG112" i="10"/>
  <c r="CS112" i="10"/>
  <c r="DE112" i="10"/>
  <c r="DQ112" i="10"/>
  <c r="EC112" i="10"/>
  <c r="EO112" i="10"/>
  <c r="FA112" i="10"/>
  <c r="FM112" i="10"/>
  <c r="FY112" i="10"/>
  <c r="GK112" i="10"/>
  <c r="L113" i="10"/>
  <c r="Y113" i="10"/>
  <c r="AK113" i="10"/>
  <c r="AW113" i="10"/>
  <c r="BI113" i="10"/>
  <c r="BU113" i="10"/>
  <c r="CG113" i="10"/>
  <c r="CS113" i="10"/>
  <c r="DE113" i="10"/>
  <c r="DQ113" i="10"/>
  <c r="EC113" i="10"/>
  <c r="EO113" i="10"/>
  <c r="FA113" i="10"/>
  <c r="FM113" i="10"/>
  <c r="FY113" i="10"/>
  <c r="GK113" i="10"/>
  <c r="L114" i="10"/>
  <c r="Y114" i="10"/>
  <c r="AK114" i="10"/>
  <c r="AW114" i="10"/>
  <c r="BI114" i="10"/>
  <c r="BU114" i="10"/>
  <c r="CG114" i="10"/>
  <c r="CS114" i="10"/>
  <c r="DE114" i="10"/>
  <c r="DQ114" i="10"/>
  <c r="EC114" i="10"/>
  <c r="EO114" i="10"/>
  <c r="FA114" i="10"/>
  <c r="FM114" i="10"/>
  <c r="FY114" i="10"/>
  <c r="GK114" i="10"/>
  <c r="L115" i="10"/>
  <c r="Y115" i="10"/>
  <c r="AK115" i="10"/>
  <c r="AW115" i="10"/>
  <c r="BI115" i="10"/>
  <c r="BU115" i="10"/>
  <c r="CG115" i="10"/>
  <c r="CS115" i="10"/>
  <c r="DE115" i="10"/>
  <c r="DQ115" i="10"/>
  <c r="EC115" i="10"/>
  <c r="EO115" i="10"/>
  <c r="FA115" i="10"/>
  <c r="FM115" i="10"/>
  <c r="FY115" i="10"/>
  <c r="GK115" i="10"/>
  <c r="L116" i="10"/>
  <c r="Y116" i="10"/>
  <c r="AK116" i="10"/>
  <c r="AW116" i="10"/>
  <c r="BI116" i="10"/>
  <c r="BU116" i="10"/>
  <c r="CG116" i="10"/>
  <c r="CS116" i="10"/>
  <c r="DE116" i="10"/>
  <c r="DQ116" i="10"/>
  <c r="EC116" i="10"/>
  <c r="EO116" i="10"/>
  <c r="FA116" i="10"/>
  <c r="FM116" i="10"/>
  <c r="FY116" i="10"/>
  <c r="GK116" i="10"/>
  <c r="L117" i="10"/>
  <c r="Y117" i="10"/>
  <c r="AK117" i="10"/>
  <c r="AW117" i="10"/>
  <c r="BI117" i="10"/>
  <c r="BU117" i="10"/>
  <c r="CG117" i="10"/>
  <c r="CS117" i="10"/>
  <c r="DE117" i="10"/>
  <c r="DQ117" i="10"/>
  <c r="EC117" i="10"/>
  <c r="EO117" i="10"/>
  <c r="FA117" i="10"/>
  <c r="FM117" i="10"/>
  <c r="FY117" i="10"/>
  <c r="GK117" i="10"/>
  <c r="L118" i="10"/>
  <c r="Y118" i="10"/>
  <c r="BC118" i="10"/>
  <c r="BO118" i="10"/>
  <c r="CA118" i="10"/>
  <c r="CH118" i="10"/>
  <c r="CN118" i="10"/>
  <c r="DE118" i="10"/>
  <c r="DQ118" i="10"/>
  <c r="EU118" i="10"/>
  <c r="FG118" i="10"/>
  <c r="FS118" i="10"/>
  <c r="GE118" i="10"/>
  <c r="GR118" i="10"/>
  <c r="M119" i="10"/>
  <c r="Z119" i="10"/>
  <c r="AK119" i="10"/>
  <c r="AW119" i="10"/>
  <c r="BP119" i="10"/>
  <c r="CM119" i="10"/>
  <c r="CZ119" i="10"/>
  <c r="DR119" i="10"/>
  <c r="EC119" i="10"/>
  <c r="EO119" i="10"/>
  <c r="FG119" i="10"/>
  <c r="FS119" i="10"/>
  <c r="GE119" i="10"/>
  <c r="GR119" i="10"/>
  <c r="M120" i="10"/>
  <c r="Z120" i="10"/>
  <c r="AK120" i="10"/>
  <c r="AW120" i="10"/>
  <c r="BP120" i="10"/>
  <c r="CM120" i="10"/>
  <c r="CZ120" i="10"/>
  <c r="DR120" i="10"/>
  <c r="EC120" i="10"/>
  <c r="EO120" i="10"/>
  <c r="FH120" i="10"/>
  <c r="GE120" i="10"/>
  <c r="GQ120" i="10"/>
  <c r="T121" i="10"/>
  <c r="AK121" i="10"/>
  <c r="AX121" i="10"/>
  <c r="BO121" i="10"/>
  <c r="CB121" i="10"/>
  <c r="CS121" i="10"/>
  <c r="DE121" i="10"/>
  <c r="DW121" i="10"/>
  <c r="EJ121" i="10"/>
  <c r="EV121" i="10"/>
  <c r="FM121" i="10"/>
  <c r="GE121" i="10"/>
  <c r="GQ121" i="10"/>
  <c r="T122" i="10"/>
  <c r="AK122" i="10"/>
  <c r="AX122" i="10"/>
  <c r="BO122" i="10"/>
  <c r="CB122" i="10"/>
  <c r="CS122" i="10"/>
  <c r="DE122" i="10"/>
  <c r="DW122" i="10"/>
  <c r="EJ122" i="10"/>
  <c r="EP122" i="10"/>
  <c r="FG122" i="10"/>
  <c r="FS122" i="10"/>
  <c r="GK122" i="10"/>
  <c r="M123" i="10"/>
  <c r="BI123" i="10"/>
  <c r="BU123" i="10"/>
  <c r="CM123" i="10"/>
  <c r="CY123" i="10"/>
  <c r="DR123" i="10"/>
  <c r="EC123" i="10"/>
  <c r="EJ123" i="10"/>
  <c r="EP123" i="10"/>
  <c r="FG123" i="10"/>
  <c r="FS123" i="10"/>
  <c r="GK123" i="10"/>
  <c r="M124" i="10"/>
  <c r="BI124" i="10"/>
  <c r="BU124" i="10"/>
  <c r="CM124" i="10"/>
  <c r="CY124" i="10"/>
  <c r="DR124" i="10"/>
  <c r="EC124" i="10"/>
  <c r="EJ124" i="10"/>
  <c r="EP124" i="10"/>
  <c r="FG124" i="10"/>
  <c r="FS124" i="10"/>
  <c r="GK124" i="10"/>
  <c r="M125" i="10"/>
  <c r="BI125" i="10"/>
  <c r="BU125" i="10"/>
  <c r="CM125" i="10"/>
  <c r="CY125" i="10"/>
  <c r="DR125" i="10"/>
  <c r="EO125" i="10"/>
  <c r="FB125" i="10"/>
  <c r="FH125" i="10"/>
  <c r="FT125" i="10"/>
  <c r="GF125" i="10"/>
  <c r="GQ125" i="10"/>
  <c r="S126" i="10"/>
  <c r="AL126" i="10"/>
  <c r="BI126" i="10"/>
  <c r="BU126" i="10"/>
  <c r="CG126" i="10"/>
  <c r="CS126" i="10"/>
  <c r="CZ126" i="10"/>
  <c r="DL126" i="10"/>
  <c r="DW126" i="10"/>
  <c r="EI126" i="10"/>
  <c r="FB126" i="10"/>
  <c r="FN126" i="10"/>
  <c r="FZ126" i="10"/>
  <c r="L127" i="10"/>
  <c r="Y127" i="10"/>
  <c r="AF127" i="10"/>
  <c r="AR127" i="10"/>
  <c r="BC127" i="10"/>
  <c r="BO127" i="10"/>
  <c r="CA127" i="10"/>
  <c r="CM127" i="10"/>
  <c r="DF127" i="10"/>
  <c r="EC127" i="10"/>
  <c r="EO127" i="10"/>
  <c r="EV127" i="10"/>
  <c r="FH127" i="10"/>
  <c r="FT127" i="10"/>
  <c r="GF127" i="10"/>
  <c r="M128" i="10"/>
  <c r="Z128" i="10"/>
  <c r="AL128" i="10"/>
  <c r="AX128" i="10"/>
  <c r="BO128" i="10"/>
  <c r="CA128" i="10"/>
  <c r="CN128" i="10"/>
  <c r="DE128" i="10"/>
  <c r="DQ128" i="10"/>
  <c r="ED128" i="10"/>
  <c r="EP128" i="10"/>
  <c r="FG128" i="10"/>
  <c r="FS128" i="10"/>
  <c r="GF128" i="10"/>
  <c r="L129" i="10"/>
  <c r="Y129" i="10"/>
  <c r="AL129" i="10"/>
  <c r="AX129" i="10"/>
  <c r="BO129" i="10"/>
  <c r="CA129" i="10"/>
  <c r="CN129" i="10"/>
  <c r="DE129" i="10"/>
  <c r="DQ129" i="10"/>
  <c r="ED129" i="10"/>
  <c r="EP129" i="10"/>
  <c r="FG129" i="10"/>
  <c r="FS129" i="10"/>
  <c r="GF129" i="10"/>
  <c r="L130" i="10"/>
  <c r="Y130" i="10"/>
  <c r="AL130" i="10"/>
  <c r="AX130" i="10"/>
  <c r="BO130" i="10"/>
  <c r="CA130" i="10"/>
  <c r="CN130" i="10"/>
  <c r="FH119" i="10"/>
  <c r="FT119" i="10"/>
  <c r="GQ119" i="10"/>
  <c r="S120" i="10"/>
  <c r="AE120" i="10"/>
  <c r="AL120" i="10"/>
  <c r="AR120" i="10"/>
  <c r="BI120" i="10"/>
  <c r="BU120" i="10"/>
  <c r="CY120" i="10"/>
  <c r="DK120" i="10"/>
  <c r="DW120" i="10"/>
  <c r="ED120" i="10"/>
  <c r="EJ120" i="10"/>
  <c r="FA120" i="10"/>
  <c r="FM120" i="10"/>
  <c r="FY120" i="10"/>
  <c r="S121" i="10"/>
  <c r="AF121" i="10"/>
  <c r="AW121" i="10"/>
  <c r="BI121" i="10"/>
  <c r="CA121" i="10"/>
  <c r="CN121" i="10"/>
  <c r="CZ121" i="10"/>
  <c r="DQ121" i="10"/>
  <c r="EI121" i="10"/>
  <c r="EU121" i="10"/>
  <c r="FH121" i="10"/>
  <c r="FY121" i="10"/>
  <c r="GL121" i="10"/>
  <c r="S122" i="10"/>
  <c r="AF122" i="10"/>
  <c r="AW122" i="10"/>
  <c r="BI122" i="10"/>
  <c r="CA122" i="10"/>
  <c r="CN122" i="10"/>
  <c r="CZ122" i="10"/>
  <c r="DQ122" i="10"/>
  <c r="EO122" i="10"/>
  <c r="FB122" i="10"/>
  <c r="L123" i="10"/>
  <c r="Y123" i="10"/>
  <c r="AQ123" i="10"/>
  <c r="BC123" i="10"/>
  <c r="BV123" i="10"/>
  <c r="CG123" i="10"/>
  <c r="CN123" i="10"/>
  <c r="CT123" i="10"/>
  <c r="DK123" i="10"/>
  <c r="DW123" i="10"/>
  <c r="EO123" i="10"/>
  <c r="FB123" i="10"/>
  <c r="L124" i="10"/>
  <c r="Y124" i="10"/>
  <c r="AQ124" i="10"/>
  <c r="BC124" i="10"/>
  <c r="BV124" i="10"/>
  <c r="CG124" i="10"/>
  <c r="CN124" i="10"/>
  <c r="CT124" i="10"/>
  <c r="DK124" i="10"/>
  <c r="DW124" i="10"/>
  <c r="EO124" i="10"/>
  <c r="FB124" i="10"/>
  <c r="L125" i="10"/>
  <c r="Y125" i="10"/>
  <c r="AQ125" i="10"/>
  <c r="BC125" i="10"/>
  <c r="BV125" i="10"/>
  <c r="CG125" i="10"/>
  <c r="CN125" i="10"/>
  <c r="CT125" i="10"/>
  <c r="DK125" i="10"/>
  <c r="DW125" i="10"/>
  <c r="FA125" i="10"/>
  <c r="FM125" i="10"/>
  <c r="FY125" i="10"/>
  <c r="GK125" i="10"/>
  <c r="GR125" i="10"/>
  <c r="T126" i="10"/>
  <c r="AE126" i="10"/>
  <c r="AQ126" i="10"/>
  <c r="BJ126" i="10"/>
  <c r="BV126" i="10"/>
  <c r="CH126" i="10"/>
  <c r="DE126" i="10"/>
  <c r="DQ126" i="10"/>
  <c r="DX126" i="10"/>
  <c r="EJ126" i="10"/>
  <c r="EU126" i="10"/>
  <c r="FG126" i="10"/>
  <c r="FS126" i="10"/>
  <c r="GE126" i="10"/>
  <c r="M127" i="10"/>
  <c r="AK127" i="10"/>
  <c r="AW127" i="10"/>
  <c r="BD127" i="10"/>
  <c r="BP127" i="10"/>
  <c r="CB127" i="10"/>
  <c r="CN127" i="10"/>
  <c r="CY127" i="10"/>
  <c r="DK127" i="10"/>
  <c r="ED127" i="10"/>
  <c r="FA127" i="10"/>
  <c r="FM127" i="10"/>
  <c r="FY127" i="10"/>
  <c r="GK127" i="10"/>
  <c r="GQ127" i="10"/>
  <c r="S128" i="10"/>
  <c r="AK128" i="10"/>
  <c r="AW128" i="10"/>
  <c r="BJ128" i="10"/>
  <c r="BV128" i="10"/>
  <c r="CM128" i="10"/>
  <c r="CY128" i="10"/>
  <c r="DL128" i="10"/>
  <c r="EC128" i="10"/>
  <c r="EO128" i="10"/>
  <c r="FB128" i="10"/>
  <c r="FN128" i="10"/>
  <c r="GE128" i="10"/>
  <c r="GQ128" i="10"/>
  <c r="T129" i="10"/>
  <c r="AK129" i="10"/>
  <c r="AW129" i="10"/>
  <c r="BJ129" i="10"/>
  <c r="BV129" i="10"/>
  <c r="CM129" i="10"/>
  <c r="CY129" i="10"/>
  <c r="DL129" i="10"/>
  <c r="EC129" i="10"/>
  <c r="EO129" i="10"/>
  <c r="FB129" i="10"/>
  <c r="FN129" i="10"/>
  <c r="GE129" i="10"/>
  <c r="GQ129" i="10"/>
  <c r="T130" i="10"/>
  <c r="AK130" i="10"/>
  <c r="AW130" i="10"/>
  <c r="BJ130" i="10"/>
  <c r="BV130" i="10"/>
  <c r="CM130" i="10"/>
  <c r="CY130" i="10"/>
  <c r="DE130" i="10"/>
  <c r="DQ130" i="10"/>
  <c r="ED130" i="10"/>
  <c r="EP130" i="10"/>
  <c r="FG130" i="10"/>
  <c r="FS130" i="10"/>
  <c r="GF130" i="10"/>
  <c r="L131" i="10"/>
  <c r="Y131" i="10"/>
  <c r="AL131" i="10"/>
  <c r="AX131" i="10"/>
  <c r="BO131" i="10"/>
  <c r="CA131" i="10"/>
  <c r="CN131" i="10"/>
  <c r="DE131" i="10"/>
  <c r="DQ131" i="10"/>
  <c r="ED131" i="10"/>
  <c r="EP131" i="10"/>
  <c r="FG131" i="10"/>
  <c r="FS131" i="10"/>
  <c r="GF131" i="10"/>
  <c r="L132" i="10"/>
  <c r="Y132" i="10"/>
  <c r="AL132" i="10"/>
  <c r="AX132" i="10"/>
  <c r="BO132" i="10"/>
  <c r="CA132" i="10"/>
  <c r="CN132" i="10"/>
  <c r="DE132" i="10"/>
  <c r="DQ132" i="10"/>
  <c r="ED132" i="10"/>
  <c r="EP132" i="10"/>
  <c r="FG132" i="10"/>
  <c r="FS132" i="10"/>
  <c r="GF132" i="10"/>
  <c r="L133" i="10"/>
  <c r="Y133" i="10"/>
  <c r="AL133" i="10"/>
  <c r="AX133" i="10"/>
  <c r="BO133" i="10"/>
  <c r="CA133" i="10"/>
  <c r="CN133" i="10"/>
  <c r="DE133" i="10"/>
  <c r="DQ133" i="10"/>
  <c r="ED133" i="10"/>
  <c r="EP133" i="10"/>
  <c r="FG133" i="10"/>
  <c r="FS133" i="10"/>
  <c r="GF133" i="10"/>
  <c r="L134" i="10"/>
  <c r="Y134" i="10"/>
  <c r="AL134" i="10"/>
  <c r="AX134" i="10"/>
  <c r="BO134" i="10"/>
  <c r="CA134" i="10"/>
  <c r="CN134" i="10"/>
  <c r="DE134" i="10"/>
  <c r="DQ134" i="10"/>
  <c r="ED134" i="10"/>
  <c r="EP134" i="10"/>
  <c r="FG134" i="10"/>
  <c r="FS134" i="10"/>
  <c r="GF134" i="10"/>
  <c r="L135" i="10"/>
  <c r="Y135" i="10"/>
  <c r="AL135" i="10"/>
  <c r="AX135" i="10"/>
  <c r="BO135" i="10"/>
  <c r="CA135" i="10"/>
  <c r="CN135" i="10"/>
  <c r="DE135" i="10"/>
  <c r="DQ135" i="10"/>
  <c r="ED135" i="10"/>
  <c r="EP135" i="10"/>
  <c r="FG135" i="10"/>
  <c r="FS135" i="10"/>
  <c r="GF135" i="10"/>
  <c r="L136" i="10"/>
  <c r="Y136" i="10"/>
  <c r="AL136" i="10"/>
  <c r="AX136" i="10"/>
  <c r="BO136" i="10"/>
  <c r="CA136" i="10"/>
  <c r="CN136" i="10"/>
  <c r="DE136" i="10"/>
  <c r="DK136" i="10"/>
  <c r="DW136" i="10"/>
  <c r="EI136" i="10"/>
  <c r="EP136" i="10"/>
  <c r="FB136" i="10"/>
  <c r="FN136" i="10"/>
  <c r="FZ136" i="10"/>
  <c r="GK136" i="10"/>
  <c r="L137" i="10"/>
  <c r="Y137" i="10"/>
  <c r="AK137" i="10"/>
  <c r="BD137" i="10"/>
  <c r="BP137" i="10"/>
  <c r="CB137" i="10"/>
  <c r="CY137" i="10"/>
  <c r="DK137" i="10"/>
  <c r="DW137" i="10"/>
  <c r="EI137" i="10"/>
  <c r="EP137" i="10"/>
  <c r="FB137" i="10"/>
  <c r="FN137" i="10"/>
  <c r="FZ137" i="10"/>
  <c r="GK137" i="10"/>
  <c r="L138" i="10"/>
  <c r="Y138" i="10"/>
  <c r="AK138" i="10"/>
  <c r="BD138" i="10"/>
  <c r="BP138" i="10"/>
  <c r="CB138" i="10"/>
  <c r="CN138" i="10"/>
  <c r="CZ138" i="10"/>
  <c r="DL138" i="10"/>
  <c r="DX138" i="10"/>
  <c r="EJ138" i="10"/>
  <c r="EV138" i="10"/>
  <c r="FH138" i="10"/>
  <c r="FT138" i="10"/>
  <c r="GF138" i="10"/>
  <c r="GR138" i="10"/>
  <c r="T139" i="10"/>
  <c r="AF139" i="10"/>
  <c r="AR139" i="10"/>
  <c r="BD139" i="10"/>
  <c r="BP139" i="10"/>
  <c r="CB139" i="10"/>
  <c r="CN139" i="10"/>
  <c r="CZ139" i="10"/>
  <c r="DL139" i="10"/>
  <c r="DX139" i="10"/>
  <c r="EJ139" i="10"/>
  <c r="EV139" i="10"/>
  <c r="FH139" i="10"/>
  <c r="FT139" i="10"/>
  <c r="GF139" i="10"/>
  <c r="GR139" i="10"/>
  <c r="T140" i="10"/>
  <c r="AF140" i="10"/>
  <c r="AR140" i="10"/>
  <c r="BD140" i="10"/>
  <c r="BP140" i="10"/>
  <c r="CB140" i="10"/>
  <c r="CN140" i="10"/>
  <c r="CZ140" i="10"/>
  <c r="DL140" i="10"/>
  <c r="DX140" i="10"/>
  <c r="EJ140" i="10"/>
  <c r="EV140" i="10"/>
  <c r="FH140" i="10"/>
  <c r="FT140" i="10"/>
  <c r="GF140" i="10"/>
  <c r="GR140" i="10"/>
  <c r="DL130" i="10"/>
  <c r="EC130" i="10"/>
  <c r="EO130" i="10"/>
  <c r="FB130" i="10"/>
  <c r="FN130" i="10"/>
  <c r="GE130" i="10"/>
  <c r="GQ130" i="10"/>
  <c r="T131" i="10"/>
  <c r="AK131" i="10"/>
  <c r="AW131" i="10"/>
  <c r="BJ131" i="10"/>
  <c r="BV131" i="10"/>
  <c r="CM131" i="10"/>
  <c r="CY131" i="10"/>
  <c r="DL131" i="10"/>
  <c r="EC131" i="10"/>
  <c r="EO131" i="10"/>
  <c r="FB131" i="10"/>
  <c r="FN131" i="10"/>
  <c r="GE131" i="10"/>
  <c r="GQ131" i="10"/>
  <c r="T132" i="10"/>
  <c r="AK132" i="10"/>
  <c r="AW132" i="10"/>
  <c r="BJ132" i="10"/>
  <c r="BV132" i="10"/>
  <c r="CM132" i="10"/>
  <c r="CY132" i="10"/>
  <c r="DL132" i="10"/>
  <c r="EC132" i="10"/>
  <c r="EO132" i="10"/>
  <c r="FB132" i="10"/>
  <c r="FN132" i="10"/>
  <c r="GE132" i="10"/>
  <c r="GQ132" i="10"/>
  <c r="T133" i="10"/>
  <c r="AK133" i="10"/>
  <c r="AW133" i="10"/>
  <c r="BJ133" i="10"/>
  <c r="BV133" i="10"/>
  <c r="CM133" i="10"/>
  <c r="CY133" i="10"/>
  <c r="DL133" i="10"/>
  <c r="EC133" i="10"/>
  <c r="EO133" i="10"/>
  <c r="FB133" i="10"/>
  <c r="FN133" i="10"/>
  <c r="GE133" i="10"/>
  <c r="GQ133" i="10"/>
  <c r="T134" i="10"/>
  <c r="AK134" i="10"/>
  <c r="AW134" i="10"/>
  <c r="BJ134" i="10"/>
  <c r="BV134" i="10"/>
  <c r="CM134" i="10"/>
  <c r="CY134" i="10"/>
  <c r="DL134" i="10"/>
  <c r="EC134" i="10"/>
  <c r="EO134" i="10"/>
  <c r="FB134" i="10"/>
  <c r="FN134" i="10"/>
  <c r="GE134" i="10"/>
  <c r="GQ134" i="10"/>
  <c r="T135" i="10"/>
  <c r="AK135" i="10"/>
  <c r="AW135" i="10"/>
  <c r="BJ135" i="10"/>
  <c r="BV135" i="10"/>
  <c r="CM135" i="10"/>
  <c r="CY135" i="10"/>
  <c r="DL135" i="10"/>
  <c r="EC135" i="10"/>
  <c r="EO135" i="10"/>
  <c r="FB135" i="10"/>
  <c r="FN135" i="10"/>
  <c r="GE135" i="10"/>
  <c r="GQ135" i="10"/>
  <c r="T136" i="10"/>
  <c r="AK136" i="10"/>
  <c r="AW136" i="10"/>
  <c r="BJ136" i="10"/>
  <c r="BV136" i="10"/>
  <c r="CM136" i="10"/>
  <c r="CY136" i="10"/>
  <c r="DL136" i="10"/>
  <c r="DX136" i="10"/>
  <c r="EU136" i="10"/>
  <c r="FG136" i="10"/>
  <c r="FS136" i="10"/>
  <c r="GE136" i="10"/>
  <c r="GL136" i="10"/>
  <c r="M137" i="10"/>
  <c r="Z137" i="10"/>
  <c r="AL137" i="10"/>
  <c r="AW137" i="10"/>
  <c r="BI137" i="10"/>
  <c r="BU137" i="10"/>
  <c r="CG137" i="10"/>
  <c r="CZ137" i="10"/>
  <c r="DL137" i="10"/>
  <c r="DX137" i="10"/>
  <c r="EU137" i="10"/>
  <c r="FG137" i="10"/>
  <c r="FS137" i="10"/>
  <c r="GE137" i="10"/>
  <c r="GL137" i="10"/>
  <c r="M138" i="10"/>
  <c r="Z138" i="10"/>
  <c r="AL138" i="10"/>
  <c r="AW138" i="10"/>
  <c r="BI138" i="10"/>
  <c r="BU138" i="10"/>
  <c r="CG138" i="10"/>
  <c r="CS138" i="10"/>
  <c r="DE138" i="10"/>
  <c r="DQ138" i="10"/>
  <c r="EC138" i="10"/>
  <c r="EO138" i="10"/>
  <c r="FA138" i="10"/>
  <c r="FM138" i="10"/>
  <c r="FY138" i="10"/>
  <c r="GK138" i="10"/>
  <c r="L139" i="10"/>
  <c r="Y139" i="10"/>
  <c r="AK139" i="10"/>
  <c r="AW139" i="10"/>
  <c r="BI139" i="10"/>
  <c r="BU139" i="10"/>
  <c r="CG139" i="10"/>
  <c r="CS139" i="10"/>
  <c r="DE139" i="10"/>
  <c r="DQ139" i="10"/>
  <c r="EC139" i="10"/>
  <c r="EO139" i="10"/>
  <c r="FA139" i="10"/>
  <c r="FM139" i="10"/>
  <c r="FY139" i="10"/>
  <c r="GK139" i="10"/>
  <c r="L140" i="10"/>
  <c r="Y140" i="10"/>
  <c r="AK140" i="10"/>
  <c r="AW140" i="10"/>
  <c r="BI140" i="10"/>
  <c r="BU140" i="10"/>
  <c r="CG140" i="10"/>
  <c r="CS140" i="10"/>
  <c r="DE140" i="10"/>
  <c r="DQ140" i="10"/>
  <c r="EC140" i="10"/>
  <c r="EO140" i="10"/>
  <c r="FA140" i="10"/>
  <c r="FM140" i="10"/>
  <c r="FY140" i="10"/>
  <c r="GK140" i="10"/>
  <c r="S141" i="10"/>
  <c r="AE141" i="10"/>
  <c r="AQ141" i="10"/>
  <c r="BC141" i="10"/>
  <c r="BO141" i="10"/>
  <c r="CA141" i="10"/>
  <c r="CM141" i="10"/>
  <c r="CY141" i="10"/>
  <c r="DK141" i="10"/>
  <c r="DW141" i="10"/>
  <c r="EI141" i="10"/>
  <c r="EU141" i="10"/>
  <c r="FN141" i="10"/>
  <c r="GF141" i="10"/>
  <c r="GR141" i="10"/>
  <c r="M142" i="10"/>
  <c r="AE142" i="10"/>
  <c r="AQ142" i="10"/>
  <c r="BU142" i="10"/>
  <c r="CG142" i="10"/>
  <c r="CS142" i="10"/>
  <c r="DE142" i="10"/>
  <c r="DR142" i="10"/>
  <c r="EJ142" i="10"/>
  <c r="EV142" i="10"/>
  <c r="FB142" i="10"/>
  <c r="FS142" i="10"/>
  <c r="GE142" i="10"/>
  <c r="GQ142" i="10"/>
  <c r="S143" i="10"/>
  <c r="AF143" i="10"/>
  <c r="AL143" i="10"/>
  <c r="BI143" i="10"/>
  <c r="BV143" i="10"/>
  <c r="CN143" i="10"/>
  <c r="CZ143" i="10"/>
  <c r="DF143" i="10"/>
  <c r="DW143" i="10"/>
  <c r="EI143" i="10"/>
  <c r="EU143" i="10"/>
  <c r="FG143" i="10"/>
  <c r="FT143" i="10"/>
  <c r="FZ143" i="10"/>
  <c r="GL143" i="10"/>
  <c r="L144" i="10"/>
  <c r="Y144" i="10"/>
  <c r="AL144" i="10"/>
  <c r="AR144" i="10"/>
  <c r="BO144" i="10"/>
  <c r="CA144" i="10"/>
  <c r="CZ144" i="10"/>
  <c r="DQ144" i="10"/>
  <c r="ED144" i="10"/>
  <c r="EP144" i="10"/>
  <c r="FB144" i="10"/>
  <c r="FS144" i="10"/>
  <c r="GF144" i="10"/>
  <c r="GR144" i="10"/>
  <c r="Y145" i="10"/>
  <c r="AL145" i="10"/>
  <c r="AX145" i="10"/>
  <c r="BJ145" i="10"/>
  <c r="CA145" i="10"/>
  <c r="CN145" i="10"/>
  <c r="CZ145" i="10"/>
  <c r="DQ145" i="10"/>
  <c r="ED145" i="10"/>
  <c r="T141" i="10"/>
  <c r="AF141" i="10"/>
  <c r="AR141" i="10"/>
  <c r="BD141" i="10"/>
  <c r="BP141" i="10"/>
  <c r="CB141" i="10"/>
  <c r="CN141" i="10"/>
  <c r="CZ141" i="10"/>
  <c r="DL141" i="10"/>
  <c r="DX141" i="10"/>
  <c r="EJ141" i="10"/>
  <c r="EV141" i="10"/>
  <c r="FM141" i="10"/>
  <c r="FY141" i="10"/>
  <c r="GK141" i="10"/>
  <c r="L142" i="10"/>
  <c r="Z142" i="10"/>
  <c r="AR142" i="10"/>
  <c r="BC142" i="10"/>
  <c r="BO142" i="10"/>
  <c r="CB142" i="10"/>
  <c r="CH142" i="10"/>
  <c r="CT142" i="10"/>
  <c r="DQ142" i="10"/>
  <c r="EC142" i="10"/>
  <c r="EO142" i="10"/>
  <c r="FA142" i="10"/>
  <c r="FN142" i="10"/>
  <c r="GF142" i="10"/>
  <c r="GR142" i="10"/>
  <c r="M143" i="10"/>
  <c r="AE143" i="10"/>
  <c r="AQ143" i="10"/>
  <c r="BU143" i="10"/>
  <c r="CG143" i="10"/>
  <c r="CS143" i="10"/>
  <c r="DE143" i="10"/>
  <c r="DR143" i="10"/>
  <c r="EJ143" i="10"/>
  <c r="EV143" i="10"/>
  <c r="FB143" i="10"/>
  <c r="FS143" i="10"/>
  <c r="GE143" i="10"/>
  <c r="GQ143" i="10"/>
  <c r="Z144" i="10"/>
  <c r="AK144" i="10"/>
  <c r="AW144" i="10"/>
  <c r="BJ144" i="10"/>
  <c r="BP144" i="10"/>
  <c r="CM144" i="10"/>
  <c r="CY144" i="10"/>
  <c r="DK144" i="10"/>
  <c r="EC144" i="10"/>
  <c r="EO144" i="10"/>
  <c r="FA144" i="10"/>
  <c r="FN144" i="10"/>
  <c r="GE144" i="10"/>
  <c r="GQ144" i="10"/>
  <c r="S145" i="10"/>
  <c r="AK145" i="10"/>
  <c r="AW145" i="10"/>
  <c r="BI145" i="10"/>
  <c r="BV145" i="10"/>
  <c r="CM145" i="10"/>
  <c r="CY145" i="10"/>
  <c r="DK145" i="10"/>
  <c r="EC145" i="10"/>
  <c r="FZ145" i="10"/>
  <c r="FN146" i="10"/>
  <c r="FN147" i="10"/>
  <c r="FN148" i="10"/>
  <c r="FN149" i="10"/>
  <c r="FN150" i="10"/>
  <c r="EJ145" i="10"/>
  <c r="FG145" i="10"/>
  <c r="FT145" i="10"/>
  <c r="GK145" i="10"/>
  <c r="M146" i="10"/>
  <c r="AE146" i="10"/>
  <c r="AQ146" i="10"/>
  <c r="BD146" i="10"/>
  <c r="BP146" i="10"/>
  <c r="CG146" i="10"/>
  <c r="CS146" i="10"/>
  <c r="DF146" i="10"/>
  <c r="DW146" i="10"/>
  <c r="EI146" i="10"/>
  <c r="EV146" i="10"/>
  <c r="FH146" i="10"/>
  <c r="FY146" i="10"/>
  <c r="GK146" i="10"/>
  <c r="M147" i="10"/>
  <c r="AE147" i="10"/>
  <c r="AQ147" i="10"/>
  <c r="BD147" i="10"/>
  <c r="BP147" i="10"/>
  <c r="CG147" i="10"/>
  <c r="CS147" i="10"/>
  <c r="DF147" i="10"/>
  <c r="DW147" i="10"/>
  <c r="EI147" i="10"/>
  <c r="EV147" i="10"/>
  <c r="FH147" i="10"/>
  <c r="FY147" i="10"/>
  <c r="GK147" i="10"/>
  <c r="M148" i="10"/>
  <c r="AE148" i="10"/>
  <c r="AQ148" i="10"/>
  <c r="BD148" i="10"/>
  <c r="BP148" i="10"/>
  <c r="CG148" i="10"/>
  <c r="CS148" i="10"/>
  <c r="DF148" i="10"/>
  <c r="DW148" i="10"/>
  <c r="EI148" i="10"/>
  <c r="EV148" i="10"/>
  <c r="FH148" i="10"/>
  <c r="FY148" i="10"/>
  <c r="GK148" i="10"/>
  <c r="M149" i="10"/>
  <c r="AE149" i="10"/>
  <c r="AQ149" i="10"/>
  <c r="BD149" i="10"/>
  <c r="BP149" i="10"/>
  <c r="CG149" i="10"/>
  <c r="CS149" i="10"/>
  <c r="DF149" i="10"/>
  <c r="DW149" i="10"/>
  <c r="EI149" i="10"/>
  <c r="EV149" i="10"/>
  <c r="FH149" i="10"/>
  <c r="FY149" i="10"/>
  <c r="GK149" i="10"/>
  <c r="M150" i="10"/>
  <c r="AE150" i="10"/>
  <c r="AQ150" i="10"/>
  <c r="BD150" i="10"/>
  <c r="BP150" i="10"/>
  <c r="CG150" i="10"/>
  <c r="CS150" i="10"/>
  <c r="DF150" i="10"/>
  <c r="DW150" i="10"/>
  <c r="EI150" i="10"/>
  <c r="EV150" i="10"/>
  <c r="FH150" i="10"/>
  <c r="FY150" i="10"/>
  <c r="GK150" i="10"/>
  <c r="FA145" i="10"/>
  <c r="FS145" i="10"/>
  <c r="GF145" i="10"/>
  <c r="L146" i="10"/>
  <c r="Y146" i="10"/>
  <c r="AL146" i="10"/>
  <c r="BC146" i="10"/>
  <c r="BO146" i="10"/>
  <c r="CB146" i="10"/>
  <c r="CN146" i="10"/>
  <c r="DE146" i="10"/>
  <c r="DQ146" i="10"/>
  <c r="ED146" i="10"/>
  <c r="EU146" i="10"/>
  <c r="FG146" i="10"/>
  <c r="FT146" i="10"/>
  <c r="GF146" i="10"/>
  <c r="L147" i="10"/>
  <c r="Y147" i="10"/>
  <c r="AL147" i="10"/>
  <c r="BC147" i="10"/>
  <c r="BO147" i="10"/>
  <c r="CB147" i="10"/>
  <c r="CN147" i="10"/>
  <c r="DE147" i="10"/>
  <c r="DQ147" i="10"/>
  <c r="ED147" i="10"/>
  <c r="EU147" i="10"/>
  <c r="FG147" i="10"/>
  <c r="FT147" i="10"/>
  <c r="GF147" i="10"/>
  <c r="L148" i="10"/>
  <c r="Y148" i="10"/>
  <c r="AL148" i="10"/>
  <c r="BC148" i="10"/>
  <c r="BO148" i="10"/>
  <c r="CB148" i="10"/>
  <c r="CN148" i="10"/>
  <c r="DE148" i="10"/>
  <c r="DQ148" i="10"/>
  <c r="ED148" i="10"/>
  <c r="EU148" i="10"/>
  <c r="FG148" i="10"/>
  <c r="FT148" i="10"/>
  <c r="GF148" i="10"/>
  <c r="L149" i="10"/>
  <c r="Y149" i="10"/>
  <c r="AL149" i="10"/>
  <c r="BC149" i="10"/>
  <c r="BO149" i="10"/>
  <c r="CB149" i="10"/>
  <c r="CN149" i="10"/>
  <c r="DE149" i="10"/>
  <c r="DQ149" i="10"/>
  <c r="ED149" i="10"/>
  <c r="EU149" i="10"/>
  <c r="FG149" i="10"/>
  <c r="FT149" i="10"/>
  <c r="GF149" i="10"/>
  <c r="L150" i="10"/>
  <c r="Y150" i="10"/>
  <c r="AL150" i="10"/>
  <c r="BC150" i="10"/>
  <c r="BO150" i="10"/>
  <c r="CB150" i="10"/>
  <c r="CN150" i="10"/>
  <c r="DE150" i="10"/>
  <c r="DQ150" i="10"/>
  <c r="ED150" i="10"/>
  <c r="EU150" i="10"/>
  <c r="FG150" i="10"/>
  <c r="FT150" i="10"/>
  <c r="GF150" i="10"/>
  <c r="H67" i="12"/>
  <c r="L67" i="12"/>
  <c r="K68" i="12"/>
  <c r="H71" i="12"/>
  <c r="L71" i="12"/>
  <c r="K72" i="12"/>
  <c r="H68" i="12"/>
  <c r="H72" i="12"/>
  <c r="K66" i="12"/>
  <c r="H69" i="12"/>
  <c r="K70" i="12"/>
  <c r="H73" i="12"/>
  <c r="K74" i="12"/>
  <c r="H66" i="12"/>
  <c r="H70" i="12"/>
  <c r="H74" i="12"/>
  <c r="K12" i="12"/>
  <c r="K23" i="12"/>
  <c r="L32" i="12"/>
  <c r="K48" i="12"/>
  <c r="L57" i="12"/>
  <c r="L65" i="12"/>
  <c r="K16" i="12"/>
  <c r="L26" i="12"/>
  <c r="K33" i="12"/>
  <c r="K40" i="12"/>
  <c r="L51" i="12"/>
  <c r="K58" i="12"/>
  <c r="K7" i="12"/>
  <c r="L19" i="12"/>
  <c r="K27" i="12"/>
  <c r="K37" i="12"/>
  <c r="L43" i="12"/>
  <c r="K52" i="12"/>
  <c r="L61" i="12"/>
  <c r="K9" i="12"/>
  <c r="K20" i="12"/>
  <c r="K44" i="12"/>
  <c r="K55" i="12"/>
  <c r="K62" i="12"/>
  <c r="H22" i="12"/>
  <c r="H9" i="12"/>
  <c r="L22" i="12"/>
  <c r="H26" i="12"/>
  <c r="L36" i="12"/>
  <c r="L47" i="12"/>
  <c r="H51" i="12"/>
  <c r="H65" i="12"/>
  <c r="K10" i="12"/>
  <c r="L10" i="12"/>
  <c r="H10" i="12"/>
  <c r="L11" i="12"/>
  <c r="H29" i="12"/>
  <c r="H39" i="12"/>
  <c r="H8" i="12"/>
  <c r="L8" i="12"/>
  <c r="H15" i="12"/>
  <c r="H7" i="12"/>
  <c r="L15" i="12"/>
  <c r="H19" i="12"/>
  <c r="L29" i="12"/>
  <c r="H32" i="12"/>
  <c r="L39" i="12"/>
  <c r="H43" i="12"/>
  <c r="H57" i="12"/>
  <c r="H11" i="12"/>
  <c r="H36" i="12"/>
  <c r="H47" i="12"/>
  <c r="H61" i="12"/>
  <c r="H14" i="12"/>
  <c r="L14" i="12"/>
  <c r="H18" i="12"/>
  <c r="L18" i="12"/>
  <c r="H21" i="12"/>
  <c r="L21" i="12"/>
  <c r="H25" i="12"/>
  <c r="L25" i="12"/>
  <c r="H31" i="12"/>
  <c r="L31" i="12"/>
  <c r="H35" i="12"/>
  <c r="L35" i="12"/>
  <c r="H38" i="12"/>
  <c r="L38" i="12"/>
  <c r="H42" i="12"/>
  <c r="L42" i="12"/>
  <c r="H46" i="12"/>
  <c r="L46" i="12"/>
  <c r="H50" i="12"/>
  <c r="L50" i="12"/>
  <c r="H54" i="12"/>
  <c r="L54" i="12"/>
  <c r="H56" i="12"/>
  <c r="L56" i="12"/>
  <c r="H60" i="12"/>
  <c r="L60" i="12"/>
  <c r="H64" i="12"/>
  <c r="L64" i="12"/>
  <c r="H12" i="12"/>
  <c r="K13" i="12"/>
  <c r="H16" i="12"/>
  <c r="K17" i="12"/>
  <c r="H20" i="12"/>
  <c r="H23" i="12"/>
  <c r="K24" i="12"/>
  <c r="H27" i="12"/>
  <c r="K28" i="12"/>
  <c r="K30" i="12"/>
  <c r="H33" i="12"/>
  <c r="K34" i="12"/>
  <c r="H37" i="12"/>
  <c r="H40" i="12"/>
  <c r="K41" i="12"/>
  <c r="H44" i="12"/>
  <c r="K45" i="12"/>
  <c r="H48" i="12"/>
  <c r="K49" i="12"/>
  <c r="H52" i="12"/>
  <c r="K53" i="12"/>
  <c r="H55" i="12"/>
  <c r="H58" i="12"/>
  <c r="K59" i="12"/>
  <c r="H62" i="12"/>
  <c r="K63" i="12"/>
  <c r="H13" i="12"/>
  <c r="H17" i="12"/>
  <c r="H24" i="12"/>
  <c r="H28" i="12"/>
  <c r="H30" i="12"/>
  <c r="H34" i="12"/>
  <c r="H41" i="12"/>
  <c r="H45" i="12"/>
  <c r="H49" i="12"/>
  <c r="H53" i="12"/>
  <c r="H59" i="12"/>
  <c r="N41" i="2"/>
  <c r="N40" i="2"/>
  <c r="AW10" i="4"/>
  <c r="AW12" i="4"/>
  <c r="AW14" i="4"/>
  <c r="AW16" i="4"/>
  <c r="AW18" i="4"/>
  <c r="AW20" i="4"/>
  <c r="AW22" i="4"/>
  <c r="AW25" i="4"/>
  <c r="AW27" i="4"/>
  <c r="AW29" i="4"/>
  <c r="AW31" i="4"/>
  <c r="AW32" i="4"/>
  <c r="AW33" i="4"/>
  <c r="AW35" i="4"/>
  <c r="AW37" i="4"/>
  <c r="AW39" i="4"/>
  <c r="AW42" i="4"/>
  <c r="AW44" i="4"/>
  <c r="AW47" i="4"/>
  <c r="AW49" i="4"/>
  <c r="AW51" i="4"/>
  <c r="AW53" i="4"/>
  <c r="AW55" i="4"/>
  <c r="AW57" i="4"/>
  <c r="AW59" i="4"/>
  <c r="AW61" i="4"/>
  <c r="AW65" i="4"/>
  <c r="AW67" i="4"/>
  <c r="AW69" i="4"/>
  <c r="AW71" i="4"/>
  <c r="BJ118" i="10"/>
  <c r="BJ119" i="10"/>
  <c r="BJ120" i="10"/>
  <c r="GR120" i="10"/>
  <c r="DF118" i="10"/>
  <c r="DF119" i="10"/>
  <c r="DF120" i="10"/>
  <c r="FT120" i="10"/>
  <c r="FH122" i="10"/>
  <c r="T123" i="10"/>
  <c r="BP123" i="10"/>
  <c r="DL123" i="10"/>
  <c r="FH123" i="10"/>
  <c r="T124" i="10"/>
  <c r="BP124" i="10"/>
  <c r="DL124" i="10"/>
  <c r="FH124" i="10"/>
  <c r="T125" i="10"/>
  <c r="BP125" i="10"/>
  <c r="DL125" i="10"/>
  <c r="EI122" i="10"/>
  <c r="GL127" i="10"/>
  <c r="BC128" i="10"/>
  <c r="FG141" i="10"/>
  <c r="EV145" i="10"/>
  <c r="AW73" i="4"/>
  <c r="AW78" i="4"/>
  <c r="AW86" i="4"/>
  <c r="AW93" i="4"/>
  <c r="AW100" i="4"/>
  <c r="AW108" i="4"/>
  <c r="AW116" i="4"/>
  <c r="AW124" i="4"/>
  <c r="AW132" i="4"/>
  <c r="AW140" i="4"/>
  <c r="J103" i="10"/>
  <c r="L103" i="10"/>
  <c r="I88" i="12"/>
  <c r="J88" i="12"/>
  <c r="I85" i="12"/>
  <c r="J85" i="12"/>
  <c r="I87" i="12"/>
  <c r="J87" i="12"/>
  <c r="I86" i="12"/>
  <c r="J86" i="12"/>
  <c r="I80" i="12"/>
  <c r="J80" i="12"/>
  <c r="I82" i="12"/>
  <c r="J82" i="12"/>
  <c r="I81" i="12"/>
  <c r="J81" i="12"/>
  <c r="I83" i="12"/>
  <c r="J83" i="12"/>
  <c r="I78" i="12"/>
  <c r="J78" i="12"/>
  <c r="I77" i="12"/>
  <c r="J77" i="12"/>
  <c r="I84" i="12"/>
  <c r="J84" i="12"/>
  <c r="I79" i="12"/>
  <c r="J79" i="12"/>
  <c r="I76" i="12"/>
  <c r="J76" i="12"/>
  <c r="I75" i="12"/>
  <c r="J75" i="12"/>
  <c r="I74" i="12"/>
  <c r="J74" i="12"/>
  <c r="I72" i="12"/>
  <c r="J72" i="12"/>
  <c r="I67" i="12"/>
  <c r="J67" i="12"/>
  <c r="I70" i="12"/>
  <c r="J70" i="12"/>
  <c r="I73" i="12"/>
  <c r="J73" i="12"/>
  <c r="I68" i="12"/>
  <c r="J68" i="12"/>
  <c r="I71" i="12"/>
  <c r="J71" i="12"/>
  <c r="I66" i="12"/>
  <c r="J66" i="12"/>
  <c r="I69" i="12"/>
  <c r="J69" i="12"/>
  <c r="I61" i="12"/>
  <c r="J61" i="12"/>
  <c r="I57" i="12"/>
  <c r="J57" i="12"/>
  <c r="I32" i="12"/>
  <c r="J32" i="12"/>
  <c r="I7" i="12"/>
  <c r="J7" i="12"/>
  <c r="J10" i="12"/>
  <c r="I10" i="12"/>
  <c r="I51" i="12"/>
  <c r="J51" i="12"/>
  <c r="I26" i="12"/>
  <c r="J26" i="12"/>
  <c r="I49" i="12"/>
  <c r="J49" i="12"/>
  <c r="I24" i="12"/>
  <c r="J24" i="12"/>
  <c r="I41" i="12"/>
  <c r="J41" i="12"/>
  <c r="I30" i="12"/>
  <c r="J30" i="12"/>
  <c r="I17" i="12"/>
  <c r="J17" i="12"/>
  <c r="I53" i="12"/>
  <c r="J53" i="12"/>
  <c r="I28" i="12"/>
  <c r="J28" i="12"/>
  <c r="I13" i="12"/>
  <c r="J13" i="12"/>
  <c r="I62" i="12"/>
  <c r="J62" i="12"/>
  <c r="I55" i="12"/>
  <c r="J55" i="12"/>
  <c r="I48" i="12"/>
  <c r="J48" i="12"/>
  <c r="I40" i="12"/>
  <c r="J40" i="12"/>
  <c r="I37" i="12"/>
  <c r="J37" i="12"/>
  <c r="I23" i="12"/>
  <c r="J23" i="12"/>
  <c r="I16" i="12"/>
  <c r="J16" i="12"/>
  <c r="I64" i="12"/>
  <c r="J64" i="12"/>
  <c r="I56" i="12"/>
  <c r="J56" i="12"/>
  <c r="I50" i="12"/>
  <c r="J50" i="12"/>
  <c r="I42" i="12"/>
  <c r="J42" i="12"/>
  <c r="I38" i="12"/>
  <c r="J38" i="12"/>
  <c r="I31" i="12"/>
  <c r="J31" i="12"/>
  <c r="J25" i="12"/>
  <c r="I25" i="12"/>
  <c r="I18" i="12"/>
  <c r="J18" i="12"/>
  <c r="I47" i="12"/>
  <c r="J47" i="12"/>
  <c r="J15" i="12"/>
  <c r="I15" i="12"/>
  <c r="J39" i="12"/>
  <c r="I39" i="12"/>
  <c r="I9" i="12"/>
  <c r="J9" i="12"/>
  <c r="J63" i="12"/>
  <c r="I36" i="12"/>
  <c r="J36" i="12"/>
  <c r="I43" i="12"/>
  <c r="J43" i="12"/>
  <c r="I19" i="12"/>
  <c r="J19" i="12"/>
  <c r="I29" i="12"/>
  <c r="J29" i="12"/>
  <c r="I59" i="12"/>
  <c r="J59" i="12"/>
  <c r="I45" i="12"/>
  <c r="J45" i="12"/>
  <c r="I34" i="12"/>
  <c r="J34" i="12"/>
  <c r="I58" i="12"/>
  <c r="J58" i="12"/>
  <c r="I52" i="12"/>
  <c r="J52" i="12"/>
  <c r="I44" i="12"/>
  <c r="J44" i="12"/>
  <c r="I33" i="12"/>
  <c r="J33" i="12"/>
  <c r="I27" i="12"/>
  <c r="J27" i="12"/>
  <c r="I20" i="12"/>
  <c r="J20" i="12"/>
  <c r="I12" i="12"/>
  <c r="J12" i="12"/>
  <c r="I60" i="12"/>
  <c r="J60" i="12"/>
  <c r="I54" i="12"/>
  <c r="J54" i="12"/>
  <c r="I46" i="12"/>
  <c r="J46" i="12"/>
  <c r="I35" i="12"/>
  <c r="J35" i="12"/>
  <c r="I21" i="12"/>
  <c r="J21" i="12"/>
  <c r="I14" i="12"/>
  <c r="J14" i="12"/>
  <c r="J11" i="12"/>
  <c r="I11" i="12"/>
  <c r="I8" i="12"/>
  <c r="J8" i="12"/>
  <c r="I65" i="12"/>
  <c r="J65" i="12"/>
  <c r="I22" i="12"/>
  <c r="J22" i="12"/>
  <c r="F6" i="12"/>
  <c r="E6" i="12"/>
  <c r="D6" i="12"/>
  <c r="C6" i="12"/>
  <c r="V3" i="9"/>
  <c r="U3" i="9"/>
  <c r="L6" i="12"/>
  <c r="K6" i="12"/>
  <c r="H6" i="12"/>
  <c r="O3" i="9"/>
  <c r="H3" i="9"/>
  <c r="C3" i="9"/>
  <c r="D6" i="10"/>
  <c r="D9" i="4"/>
  <c r="D6" i="2"/>
  <c r="I6" i="12"/>
  <c r="J6" i="12"/>
  <c r="H5" i="12"/>
  <c r="W3" i="9"/>
  <c r="K5" i="12"/>
  <c r="Y3" i="9"/>
  <c r="L5" i="12"/>
  <c r="Z3" i="9"/>
  <c r="I5" i="12"/>
  <c r="X3" i="9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E92" i="2"/>
  <c r="AF92" i="2"/>
  <c r="AE51" i="2"/>
  <c r="AF51" i="2"/>
  <c r="AE43" i="2"/>
  <c r="AF43" i="2"/>
  <c r="AE69" i="2"/>
  <c r="AF69" i="2"/>
  <c r="AE93" i="2"/>
  <c r="AF93" i="2"/>
  <c r="AE68" i="2"/>
  <c r="AF68" i="2"/>
  <c r="AE66" i="2"/>
  <c r="AF66" i="2"/>
  <c r="AE65" i="2"/>
  <c r="AF65" i="2"/>
  <c r="AE64" i="2"/>
  <c r="AF64" i="2"/>
  <c r="AE62" i="2"/>
  <c r="AF62" i="2"/>
  <c r="AE61" i="2"/>
  <c r="AF61" i="2"/>
  <c r="AE60" i="2"/>
  <c r="AF60" i="2"/>
  <c r="AE58" i="2"/>
  <c r="AF58" i="2"/>
  <c r="AE57" i="2"/>
  <c r="AF57" i="2"/>
  <c r="AE55" i="2"/>
  <c r="AF55" i="2"/>
  <c r="AE75" i="2"/>
  <c r="AF75" i="2"/>
  <c r="AE77" i="2"/>
  <c r="AF77" i="2"/>
  <c r="AE29" i="2"/>
  <c r="AF29" i="2"/>
  <c r="AE99" i="2"/>
  <c r="AF99" i="2"/>
  <c r="AE97" i="2"/>
  <c r="AF97" i="2"/>
  <c r="AE38" i="2"/>
  <c r="AF38" i="2"/>
  <c r="AE59" i="2"/>
  <c r="AF59" i="2"/>
  <c r="AE98" i="2"/>
  <c r="AF98" i="2"/>
  <c r="AE37" i="2"/>
  <c r="AF37" i="2"/>
  <c r="AE36" i="2"/>
  <c r="AF36" i="2"/>
  <c r="AE25" i="2"/>
  <c r="AF25" i="2"/>
  <c r="AE28" i="2"/>
  <c r="AF28" i="2"/>
  <c r="AE35" i="2"/>
  <c r="AF35" i="2"/>
  <c r="AE101" i="2"/>
  <c r="AF101" i="2"/>
  <c r="AE34" i="2"/>
  <c r="AF34" i="2"/>
  <c r="AE33" i="2"/>
  <c r="AF33" i="2"/>
  <c r="AE32" i="2"/>
  <c r="AF32" i="2"/>
  <c r="AE31" i="2"/>
  <c r="AF31" i="2"/>
  <c r="AE102" i="2"/>
  <c r="AF102" i="2"/>
  <c r="AE30" i="2"/>
  <c r="AF30" i="2"/>
  <c r="AE96" i="2"/>
  <c r="AF96" i="2"/>
  <c r="AE95" i="2"/>
  <c r="AF95" i="2"/>
  <c r="AE94" i="2"/>
  <c r="AF94" i="2"/>
  <c r="AE91" i="2"/>
  <c r="AF91" i="2"/>
  <c r="AE90" i="2"/>
  <c r="AF90" i="2"/>
  <c r="AE89" i="2"/>
  <c r="AF89" i="2"/>
  <c r="AE88" i="2"/>
  <c r="AF88" i="2"/>
  <c r="AE87" i="2"/>
  <c r="AF87" i="2"/>
  <c r="AE86" i="2"/>
  <c r="AF86" i="2"/>
  <c r="AE50" i="2"/>
  <c r="AF50" i="2"/>
  <c r="AE49" i="2"/>
  <c r="AF49" i="2"/>
  <c r="AE48" i="2"/>
  <c r="AF48" i="2"/>
  <c r="AE47" i="2"/>
  <c r="AF47" i="2"/>
  <c r="AE46" i="2"/>
  <c r="AF46" i="2"/>
  <c r="AE45" i="2"/>
  <c r="AF45" i="2"/>
  <c r="AE85" i="2"/>
  <c r="AF85" i="2"/>
  <c r="AE54" i="2"/>
  <c r="AF54" i="2"/>
  <c r="AE53" i="2"/>
  <c r="AF53" i="2"/>
  <c r="AE52" i="2"/>
  <c r="AF52" i="2"/>
  <c r="AE56" i="2"/>
  <c r="AF56" i="2"/>
  <c r="AE27" i="2"/>
  <c r="AF27" i="2"/>
  <c r="AF26" i="2"/>
  <c r="AE24" i="2"/>
  <c r="AF24" i="2"/>
  <c r="AE70" i="2"/>
  <c r="AF70" i="2"/>
  <c r="AE84" i="2"/>
  <c r="AF84" i="2"/>
  <c r="AE83" i="2"/>
  <c r="AF83" i="2"/>
  <c r="AE82" i="2"/>
  <c r="AF82" i="2"/>
  <c r="AE81" i="2"/>
  <c r="AF81" i="2"/>
  <c r="AE80" i="2"/>
  <c r="AF80" i="2"/>
  <c r="AE79" i="2"/>
  <c r="AF79" i="2"/>
  <c r="AE78" i="2"/>
  <c r="AF78" i="2"/>
  <c r="M92" i="2"/>
  <c r="M76" i="2"/>
  <c r="N76" i="2"/>
  <c r="M63" i="2"/>
  <c r="N63" i="2"/>
  <c r="M20" i="2"/>
  <c r="N20" i="2"/>
  <c r="M99" i="2"/>
  <c r="N99" i="2"/>
  <c r="M97" i="2"/>
  <c r="N97" i="2"/>
  <c r="M16" i="2"/>
  <c r="N16" i="2"/>
  <c r="M74" i="2"/>
  <c r="N74" i="2"/>
  <c r="M73" i="2"/>
  <c r="N73" i="2"/>
  <c r="M72" i="2"/>
  <c r="N72" i="2"/>
  <c r="M71" i="2"/>
  <c r="N71" i="2"/>
  <c r="M102" i="2"/>
  <c r="N102" i="2"/>
  <c r="M89" i="2"/>
  <c r="N89" i="2"/>
  <c r="M44" i="2"/>
  <c r="N44" i="2"/>
  <c r="M42" i="2"/>
  <c r="N42" i="2"/>
  <c r="M8" i="2"/>
  <c r="N8" i="2"/>
  <c r="M101" i="2"/>
  <c r="M9" i="2"/>
  <c r="N9" i="2"/>
  <c r="M7" i="2"/>
  <c r="N7" i="2"/>
  <c r="M6" i="2"/>
  <c r="M17" i="2"/>
  <c r="N17" i="2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M23" i="2"/>
  <c r="N23" i="2"/>
  <c r="M43" i="2"/>
  <c r="N43" i="2"/>
  <c r="M51" i="2"/>
  <c r="N51" i="2"/>
  <c r="M18" i="2"/>
  <c r="N18" i="2"/>
  <c r="M15" i="2"/>
  <c r="N15" i="2"/>
  <c r="M53" i="2"/>
  <c r="N53" i="2"/>
  <c r="M14" i="2"/>
  <c r="N14" i="2"/>
  <c r="M10" i="2"/>
  <c r="N10" i="2"/>
  <c r="M65" i="2"/>
  <c r="N65" i="2"/>
  <c r="M98" i="2"/>
  <c r="N98" i="2"/>
  <c r="M34" i="2"/>
  <c r="N34" i="2"/>
  <c r="M13" i="2"/>
  <c r="N13" i="2"/>
  <c r="M68" i="2"/>
  <c r="N68" i="2"/>
  <c r="M67" i="2"/>
  <c r="N67" i="2"/>
  <c r="M29" i="2"/>
  <c r="N29" i="2"/>
  <c r="M47" i="2"/>
  <c r="N47" i="2"/>
  <c r="M49" i="2"/>
  <c r="N49" i="2"/>
  <c r="M70" i="2"/>
  <c r="N70" i="2"/>
  <c r="M75" i="2"/>
  <c r="N75" i="2"/>
  <c r="M28" i="2"/>
  <c r="N28" i="2"/>
  <c r="M59" i="2"/>
  <c r="N59" i="2"/>
  <c r="M25" i="2"/>
  <c r="N25" i="2"/>
  <c r="M31" i="2"/>
  <c r="N31" i="2"/>
  <c r="M33" i="2"/>
  <c r="N33" i="2"/>
  <c r="M24" i="2"/>
  <c r="N24" i="2"/>
  <c r="M30" i="2"/>
  <c r="N30" i="2"/>
  <c r="M32" i="2"/>
  <c r="N32" i="2"/>
  <c r="N101" i="2"/>
  <c r="M50" i="2"/>
  <c r="N50" i="2"/>
  <c r="M26" i="2"/>
  <c r="N26" i="2"/>
  <c r="M27" i="2"/>
  <c r="N27" i="2"/>
  <c r="N92" i="2"/>
  <c r="M46" i="2"/>
  <c r="N46" i="2"/>
  <c r="M52" i="2"/>
  <c r="N52" i="2"/>
  <c r="M54" i="2"/>
  <c r="N54" i="2"/>
  <c r="M55" i="2"/>
  <c r="N55" i="2"/>
  <c r="M64" i="2"/>
  <c r="N64" i="2"/>
  <c r="M77" i="2"/>
  <c r="N77" i="2"/>
  <c r="M56" i="2"/>
  <c r="N56" i="2"/>
  <c r="M45" i="2"/>
  <c r="N45" i="2"/>
  <c r="M48" i="2"/>
  <c r="N48" i="2"/>
  <c r="M69" i="2"/>
  <c r="N69" i="2"/>
  <c r="M79" i="2"/>
  <c r="N79" i="2"/>
  <c r="M21" i="2"/>
  <c r="N21" i="2"/>
  <c r="M22" i="2"/>
  <c r="N22" i="2"/>
  <c r="M39" i="2"/>
  <c r="N39" i="2"/>
  <c r="M38" i="2"/>
  <c r="N38" i="2"/>
  <c r="M35" i="2"/>
  <c r="N35" i="2"/>
  <c r="M36" i="2"/>
  <c r="N36" i="2"/>
  <c r="M37" i="2"/>
  <c r="N37" i="2"/>
  <c r="M57" i="2"/>
  <c r="N57" i="2"/>
  <c r="M60" i="2"/>
  <c r="N60" i="2"/>
  <c r="M58" i="2"/>
  <c r="N58" i="2"/>
  <c r="M61" i="2"/>
  <c r="N61" i="2"/>
  <c r="M62" i="2"/>
  <c r="N62" i="2"/>
  <c r="M66" i="2"/>
  <c r="N66" i="2"/>
  <c r="M78" i="2"/>
  <c r="N78" i="2"/>
  <c r="M88" i="2"/>
  <c r="N88" i="2"/>
  <c r="M80" i="2"/>
  <c r="N80" i="2"/>
  <c r="M90" i="2"/>
  <c r="M81" i="2"/>
  <c r="N81" i="2"/>
  <c r="M91" i="2"/>
  <c r="M82" i="2"/>
  <c r="N82" i="2"/>
  <c r="M93" i="2"/>
  <c r="M83" i="2"/>
  <c r="N83" i="2"/>
  <c r="M94" i="2"/>
  <c r="M84" i="2"/>
  <c r="N84" i="2"/>
  <c r="M95" i="2"/>
  <c r="M85" i="2"/>
  <c r="N85" i="2"/>
  <c r="M96" i="2"/>
  <c r="M86" i="2"/>
  <c r="N86" i="2"/>
  <c r="M11" i="2"/>
  <c r="N11" i="2"/>
  <c r="M19" i="2"/>
  <c r="N19" i="2"/>
  <c r="M87" i="2"/>
  <c r="N87" i="2"/>
  <c r="N3" i="9"/>
  <c r="F6" i="10"/>
  <c r="E6" i="10"/>
  <c r="C6" i="10"/>
  <c r="G3" i="9"/>
  <c r="B3" i="9"/>
  <c r="N95" i="2"/>
  <c r="N93" i="2"/>
  <c r="N90" i="2"/>
  <c r="N96" i="2"/>
  <c r="N94" i="2"/>
  <c r="N91" i="2"/>
  <c r="R94" i="10"/>
  <c r="O93" i="10"/>
  <c r="O94" i="10"/>
  <c r="P93" i="10"/>
  <c r="P94" i="10"/>
  <c r="Q94" i="10"/>
  <c r="R92" i="10"/>
  <c r="O91" i="10"/>
  <c r="P90" i="10"/>
  <c r="P89" i="10"/>
  <c r="Q88" i="10"/>
  <c r="R87" i="10"/>
  <c r="P86" i="10"/>
  <c r="P85" i="10"/>
  <c r="Q84" i="10"/>
  <c r="Q83" i="10"/>
  <c r="Q92" i="10"/>
  <c r="Q90" i="10"/>
  <c r="R89" i="10"/>
  <c r="O88" i="10"/>
  <c r="Q87" i="10"/>
  <c r="O86" i="10"/>
  <c r="Q85" i="10"/>
  <c r="O83" i="10"/>
  <c r="Q82" i="10"/>
  <c r="Q81" i="10"/>
  <c r="R80" i="10"/>
  <c r="Q93" i="10"/>
  <c r="P91" i="10"/>
  <c r="R90" i="10"/>
  <c r="P88" i="10"/>
  <c r="Q86" i="10"/>
  <c r="R85" i="10"/>
  <c r="O84" i="10"/>
  <c r="P83" i="10"/>
  <c r="R82" i="10"/>
  <c r="R81" i="10"/>
  <c r="R93" i="10"/>
  <c r="Q91" i="10"/>
  <c r="R88" i="10"/>
  <c r="O87" i="10"/>
  <c r="P84" i="10"/>
  <c r="O82" i="10"/>
  <c r="Q80" i="10"/>
  <c r="Q79" i="10"/>
  <c r="Q78" i="10"/>
  <c r="Q77" i="10"/>
  <c r="Q76" i="10"/>
  <c r="Q75" i="10"/>
  <c r="Q74" i="10"/>
  <c r="Q73" i="10"/>
  <c r="R72" i="10"/>
  <c r="R71" i="10"/>
  <c r="R70" i="10"/>
  <c r="R69" i="10"/>
  <c r="O68" i="10"/>
  <c r="P67" i="10"/>
  <c r="Q66" i="10"/>
  <c r="Q65" i="10"/>
  <c r="Q64" i="10"/>
  <c r="R91" i="10"/>
  <c r="O90" i="10"/>
  <c r="P87" i="10"/>
  <c r="R84" i="10"/>
  <c r="P82" i="10"/>
  <c r="R79" i="10"/>
  <c r="R78" i="10"/>
  <c r="R77" i="10"/>
  <c r="R76" i="10"/>
  <c r="R75" i="10"/>
  <c r="R74" i="10"/>
  <c r="R73" i="10"/>
  <c r="O72" i="10"/>
  <c r="O71" i="10"/>
  <c r="O70" i="10"/>
  <c r="O69" i="10"/>
  <c r="P68" i="10"/>
  <c r="Q67" i="10"/>
  <c r="R66" i="10"/>
  <c r="R65" i="10"/>
  <c r="R64" i="10"/>
  <c r="O92" i="10"/>
  <c r="R86" i="10"/>
  <c r="O81" i="10"/>
  <c r="O80" i="10"/>
  <c r="O78" i="10"/>
  <c r="O76" i="10"/>
  <c r="O74" i="10"/>
  <c r="P72" i="10"/>
  <c r="P70" i="10"/>
  <c r="Q68" i="10"/>
  <c r="O65" i="10"/>
  <c r="R63" i="10"/>
  <c r="R62" i="10"/>
  <c r="R61" i="10"/>
  <c r="P60" i="10"/>
  <c r="P59" i="10"/>
  <c r="P58" i="10"/>
  <c r="Q89" i="10"/>
  <c r="P92" i="10"/>
  <c r="O85" i="10"/>
  <c r="P81" i="10"/>
  <c r="P80" i="10"/>
  <c r="P78" i="10"/>
  <c r="P76" i="10"/>
  <c r="P74" i="10"/>
  <c r="Q72" i="10"/>
  <c r="Q70" i="10"/>
  <c r="R68" i="10"/>
  <c r="O67" i="10"/>
  <c r="P65" i="10"/>
  <c r="O63" i="10"/>
  <c r="O62" i="10"/>
  <c r="O61" i="10"/>
  <c r="Q60" i="10"/>
  <c r="Q59" i="10"/>
  <c r="Q58" i="10"/>
  <c r="Q57" i="10"/>
  <c r="Q56" i="10"/>
  <c r="R83" i="10"/>
  <c r="P79" i="10"/>
  <c r="P75" i="10"/>
  <c r="Q71" i="10"/>
  <c r="P66" i="10"/>
  <c r="Q63" i="10"/>
  <c r="Q61" i="10"/>
  <c r="O59" i="10"/>
  <c r="O89" i="10"/>
  <c r="O79" i="10"/>
  <c r="O75" i="10"/>
  <c r="P71" i="10"/>
  <c r="R67" i="10"/>
  <c r="O66" i="10"/>
  <c r="P63" i="10"/>
  <c r="O77" i="10"/>
  <c r="O73" i="10"/>
  <c r="P69" i="10"/>
  <c r="O64" i="10"/>
  <c r="P62" i="10"/>
  <c r="R59" i="10"/>
  <c r="P64" i="10"/>
  <c r="Q62" i="10"/>
  <c r="P57" i="10"/>
  <c r="R56" i="10"/>
  <c r="O55" i="10"/>
  <c r="O54" i="10"/>
  <c r="Q53" i="10"/>
  <c r="Q52" i="10"/>
  <c r="R51" i="10"/>
  <c r="R50" i="10"/>
  <c r="O49" i="10"/>
  <c r="Q69" i="10"/>
  <c r="R60" i="10"/>
  <c r="O57" i="10"/>
  <c r="P56" i="10"/>
  <c r="R55" i="10"/>
  <c r="R54" i="10"/>
  <c r="P53" i="10"/>
  <c r="P52" i="10"/>
  <c r="Q51" i="10"/>
  <c r="Q50" i="10"/>
  <c r="R49" i="10"/>
  <c r="P77" i="10"/>
  <c r="P61" i="10"/>
  <c r="O58" i="10"/>
  <c r="R57" i="10"/>
  <c r="P55" i="10"/>
  <c r="P54" i="10"/>
  <c r="R53" i="10"/>
  <c r="R52" i="10"/>
  <c r="O51" i="10"/>
  <c r="O50" i="10"/>
  <c r="P49" i="10"/>
  <c r="P48" i="10"/>
  <c r="P47" i="10"/>
  <c r="R58" i="10"/>
  <c r="O56" i="10"/>
  <c r="P51" i="10"/>
  <c r="Q48" i="10"/>
  <c r="R47" i="10"/>
  <c r="Q46" i="10"/>
  <c r="Q45" i="10"/>
  <c r="Q44" i="10"/>
  <c r="R43" i="10"/>
  <c r="R42" i="10"/>
  <c r="O41" i="10"/>
  <c r="O40" i="10"/>
  <c r="O39" i="10"/>
  <c r="O38" i="10"/>
  <c r="P37" i="10"/>
  <c r="Q36" i="10"/>
  <c r="Q35" i="10"/>
  <c r="P73" i="10"/>
  <c r="O52" i="10"/>
  <c r="O48" i="10"/>
  <c r="Q47" i="10"/>
  <c r="P46" i="10"/>
  <c r="P45" i="10"/>
  <c r="P44" i="10"/>
  <c r="Q43" i="10"/>
  <c r="Q42" i="10"/>
  <c r="R41" i="10"/>
  <c r="R40" i="10"/>
  <c r="R39" i="10"/>
  <c r="R38" i="10"/>
  <c r="O37" i="10"/>
  <c r="P36" i="10"/>
  <c r="O60" i="10"/>
  <c r="Q54" i="10"/>
  <c r="O53" i="10"/>
  <c r="Q49" i="10"/>
  <c r="Q55" i="10"/>
  <c r="R45" i="10"/>
  <c r="O42" i="10"/>
  <c r="P40" i="10"/>
  <c r="P38" i="10"/>
  <c r="Q37" i="10"/>
  <c r="R35" i="10"/>
  <c r="Q34" i="10"/>
  <c r="O33" i="10"/>
  <c r="O32" i="10"/>
  <c r="O31" i="10"/>
  <c r="P30" i="10"/>
  <c r="Q29" i="10"/>
  <c r="Q28" i="10"/>
  <c r="Q27" i="10"/>
  <c r="Q26" i="10"/>
  <c r="Q25" i="10"/>
  <c r="Q24" i="10"/>
  <c r="Q23" i="10"/>
  <c r="O47" i="10"/>
  <c r="O45" i="10"/>
  <c r="P43" i="10"/>
  <c r="Q41" i="10"/>
  <c r="Q39" i="10"/>
  <c r="P35" i="10"/>
  <c r="P34" i="10"/>
  <c r="R33" i="10"/>
  <c r="R32" i="10"/>
  <c r="R31" i="10"/>
  <c r="O30" i="10"/>
  <c r="P29" i="10"/>
  <c r="P28" i="10"/>
  <c r="P27" i="10"/>
  <c r="P26" i="10"/>
  <c r="P25" i="10"/>
  <c r="P24" i="10"/>
  <c r="P23" i="10"/>
  <c r="P50" i="10"/>
  <c r="O46" i="10"/>
  <c r="O44" i="10"/>
  <c r="P42" i="10"/>
  <c r="Q40" i="10"/>
  <c r="Q38" i="10"/>
  <c r="R37" i="10"/>
  <c r="O36" i="10"/>
  <c r="R34" i="10"/>
  <c r="P33" i="10"/>
  <c r="P32" i="10"/>
  <c r="P31" i="10"/>
  <c r="Q30" i="10"/>
  <c r="R29" i="10"/>
  <c r="R28" i="10"/>
  <c r="R27" i="10"/>
  <c r="R26" i="10"/>
  <c r="R25" i="10"/>
  <c r="R24" i="10"/>
  <c r="R23" i="10"/>
  <c r="R44" i="10"/>
  <c r="O43" i="10"/>
  <c r="R36" i="10"/>
  <c r="O35" i="10"/>
  <c r="Q31" i="10"/>
  <c r="O28" i="10"/>
  <c r="O24" i="10"/>
  <c r="Q22" i="10"/>
  <c r="R21" i="10"/>
  <c r="R20" i="10"/>
  <c r="R19" i="10"/>
  <c r="O18" i="10"/>
  <c r="O17" i="10"/>
  <c r="P16" i="10"/>
  <c r="P15" i="10"/>
  <c r="P14" i="10"/>
  <c r="Q13" i="10"/>
  <c r="Q12" i="10"/>
  <c r="R11" i="10"/>
  <c r="P10" i="10"/>
  <c r="P9" i="10"/>
  <c r="P8" i="10"/>
  <c r="P7" i="10"/>
  <c r="R48" i="10"/>
  <c r="R46" i="10"/>
  <c r="Q32" i="10"/>
  <c r="O25" i="10"/>
  <c r="P22" i="10"/>
  <c r="Q21" i="10"/>
  <c r="Q20" i="10"/>
  <c r="Q19" i="10"/>
  <c r="R18" i="10"/>
  <c r="R17" i="10"/>
  <c r="O16" i="10"/>
  <c r="O15" i="10"/>
  <c r="O14" i="10"/>
  <c r="P13" i="10"/>
  <c r="P12" i="10"/>
  <c r="Q11" i="10"/>
  <c r="O10" i="10"/>
  <c r="O9" i="10"/>
  <c r="O8" i="10"/>
  <c r="P41" i="10"/>
  <c r="O34" i="10"/>
  <c r="R30" i="10"/>
  <c r="O27" i="10"/>
  <c r="O23" i="10"/>
  <c r="R22" i="10"/>
  <c r="O21" i="10"/>
  <c r="O20" i="10"/>
  <c r="O19" i="10"/>
  <c r="P18" i="10"/>
  <c r="P17" i="10"/>
  <c r="Q16" i="10"/>
  <c r="Q15" i="10"/>
  <c r="Q14" i="10"/>
  <c r="R13" i="10"/>
  <c r="R12" i="10"/>
  <c r="O11" i="10"/>
  <c r="Q10" i="10"/>
  <c r="Q9" i="10"/>
  <c r="Q8" i="10"/>
  <c r="Q7" i="10"/>
  <c r="O26" i="10"/>
  <c r="P21" i="10"/>
  <c r="Q18" i="10"/>
  <c r="R14" i="10"/>
  <c r="O13" i="10"/>
  <c r="R9" i="10"/>
  <c r="R7" i="10"/>
  <c r="Q33" i="10"/>
  <c r="P20" i="10"/>
  <c r="O29" i="10"/>
  <c r="O22" i="10"/>
  <c r="P19" i="10"/>
  <c r="R15" i="10"/>
  <c r="R10" i="10"/>
  <c r="R16" i="10"/>
  <c r="P39" i="10"/>
  <c r="Q17" i="10"/>
  <c r="O12" i="10"/>
  <c r="R8" i="10"/>
  <c r="P11" i="10"/>
  <c r="P6" i="10"/>
  <c r="Q6" i="10"/>
  <c r="R6" i="10"/>
  <c r="X6" i="10"/>
  <c r="T91" i="10"/>
  <c r="S39" i="10"/>
  <c r="T36" i="10"/>
  <c r="T37" i="10"/>
  <c r="T9" i="10"/>
  <c r="X102" i="10"/>
  <c r="V102" i="10"/>
  <c r="W102" i="10"/>
  <c r="U102" i="10"/>
  <c r="U6" i="10"/>
  <c r="U94" i="10"/>
  <c r="X101" i="10"/>
  <c r="X100" i="10"/>
  <c r="V101" i="10"/>
  <c r="W99" i="10"/>
  <c r="W98" i="10"/>
  <c r="W97" i="10"/>
  <c r="W96" i="10"/>
  <c r="W100" i="10"/>
  <c r="V99" i="10"/>
  <c r="V97" i="10"/>
  <c r="U95" i="10"/>
  <c r="W101" i="10"/>
  <c r="V100" i="10"/>
  <c r="U99" i="10"/>
  <c r="X98" i="10"/>
  <c r="U101" i="10"/>
  <c r="V95" i="10"/>
  <c r="U100" i="10"/>
  <c r="V98" i="10"/>
  <c r="X97" i="10"/>
  <c r="V96" i="10"/>
  <c r="U98" i="10"/>
  <c r="U97" i="10"/>
  <c r="X95" i="10"/>
  <c r="X99" i="10"/>
  <c r="Z99" i="10"/>
  <c r="X96" i="10"/>
  <c r="W95" i="10"/>
  <c r="U96" i="10"/>
  <c r="T58" i="10"/>
  <c r="T86" i="10"/>
  <c r="T90" i="10"/>
  <c r="T46" i="10"/>
  <c r="S54" i="10"/>
  <c r="T30" i="10"/>
  <c r="T48" i="10"/>
  <c r="T67" i="10"/>
  <c r="S37" i="10"/>
  <c r="T60" i="10"/>
  <c r="S72" i="10"/>
  <c r="T25" i="10"/>
  <c r="S63" i="10"/>
  <c r="S41" i="10"/>
  <c r="T68" i="10"/>
  <c r="O5" i="10"/>
  <c r="Q5" i="10"/>
  <c r="S5" i="10"/>
  <c r="W6" i="10"/>
  <c r="T15" i="10"/>
  <c r="S69" i="10"/>
  <c r="S68" i="10"/>
  <c r="S91" i="10"/>
  <c r="S55" i="10"/>
  <c r="T93" i="10"/>
  <c r="S10" i="10"/>
  <c r="S14" i="10"/>
  <c r="S38" i="10"/>
  <c r="T53" i="10"/>
  <c r="T33" i="10"/>
  <c r="T40" i="10"/>
  <c r="T43" i="10"/>
  <c r="S58" i="10"/>
  <c r="T78" i="10"/>
  <c r="S65" i="10"/>
  <c r="S77" i="10"/>
  <c r="T80" i="10"/>
  <c r="S88" i="10"/>
  <c r="T92" i="10"/>
  <c r="S20" i="10"/>
  <c r="S31" i="10"/>
  <c r="T8" i="10"/>
  <c r="T16" i="10"/>
  <c r="T10" i="10"/>
  <c r="S18" i="10"/>
  <c r="T24" i="10"/>
  <c r="T28" i="10"/>
  <c r="S30" i="10"/>
  <c r="T34" i="10"/>
  <c r="S40" i="10"/>
  <c r="T84" i="10"/>
  <c r="S86" i="10"/>
  <c r="S93" i="10"/>
  <c r="S9" i="10"/>
  <c r="T13" i="10"/>
  <c r="S13" i="10"/>
  <c r="S26" i="10"/>
  <c r="S29" i="10"/>
  <c r="T45" i="10"/>
  <c r="T47" i="10"/>
  <c r="S51" i="10"/>
  <c r="T55" i="10"/>
  <c r="S52" i="10"/>
  <c r="T56" i="10"/>
  <c r="T59" i="10"/>
  <c r="T66" i="10"/>
  <c r="S73" i="10"/>
  <c r="S85" i="10"/>
  <c r="T89" i="10"/>
  <c r="S84" i="10"/>
  <c r="S33" i="10"/>
  <c r="T14" i="10"/>
  <c r="S49" i="10"/>
  <c r="T52" i="10"/>
  <c r="T57" i="10"/>
  <c r="S62" i="10"/>
  <c r="S71" i="10"/>
  <c r="T85" i="10"/>
  <c r="S11" i="10"/>
  <c r="S19" i="10"/>
  <c r="S8" i="10"/>
  <c r="S16" i="10"/>
  <c r="S12" i="10"/>
  <c r="T20" i="10"/>
  <c r="T32" i="10"/>
  <c r="S25" i="10"/>
  <c r="T35" i="10"/>
  <c r="S53" i="10"/>
  <c r="T39" i="10"/>
  <c r="S43" i="10"/>
  <c r="S47" i="10"/>
  <c r="S35" i="10"/>
  <c r="T42" i="10"/>
  <c r="S46" i="10"/>
  <c r="S50" i="10"/>
  <c r="T54" i="10"/>
  <c r="T51" i="10"/>
  <c r="S75" i="10"/>
  <c r="S61" i="10"/>
  <c r="S57" i="10"/>
  <c r="S89" i="10"/>
  <c r="T65" i="10"/>
  <c r="T73" i="10"/>
  <c r="T77" i="10"/>
  <c r="S64" i="10"/>
  <c r="T72" i="10"/>
  <c r="S76" i="10"/>
  <c r="S80" i="10"/>
  <c r="T88" i="10"/>
  <c r="T82" i="10"/>
  <c r="S83" i="10"/>
  <c r="T87" i="10"/>
  <c r="T12" i="10"/>
  <c r="S36" i="10"/>
  <c r="S66" i="10"/>
  <c r="T61" i="10"/>
  <c r="T74" i="10"/>
  <c r="T69" i="10"/>
  <c r="X94" i="10"/>
  <c r="U93" i="10"/>
  <c r="V93" i="10"/>
  <c r="X93" i="10"/>
  <c r="X92" i="10"/>
  <c r="U91" i="10"/>
  <c r="V90" i="10"/>
  <c r="V89" i="10"/>
  <c r="W88" i="10"/>
  <c r="X87" i="10"/>
  <c r="V86" i="10"/>
  <c r="V85" i="10"/>
  <c r="W84" i="10"/>
  <c r="W83" i="10"/>
  <c r="V94" i="10"/>
  <c r="V91" i="10"/>
  <c r="X90" i="10"/>
  <c r="V88" i="10"/>
  <c r="W86" i="10"/>
  <c r="X85" i="10"/>
  <c r="U84" i="10"/>
  <c r="V83" i="10"/>
  <c r="W82" i="10"/>
  <c r="W81" i="10"/>
  <c r="X80" i="10"/>
  <c r="W94" i="10"/>
  <c r="U92" i="10"/>
  <c r="W91" i="10"/>
  <c r="U89" i="10"/>
  <c r="X88" i="10"/>
  <c r="U87" i="10"/>
  <c r="X86" i="10"/>
  <c r="V84" i="10"/>
  <c r="X83" i="10"/>
  <c r="X82" i="10"/>
  <c r="X81" i="10"/>
  <c r="V92" i="10"/>
  <c r="Z92" i="10"/>
  <c r="W89" i="10"/>
  <c r="U85" i="10"/>
  <c r="U81" i="10"/>
  <c r="W79" i="10"/>
  <c r="W78" i="10"/>
  <c r="W77" i="10"/>
  <c r="W76" i="10"/>
  <c r="W75" i="10"/>
  <c r="W74" i="10"/>
  <c r="W73" i="10"/>
  <c r="X72" i="10"/>
  <c r="X71" i="10"/>
  <c r="X70" i="10"/>
  <c r="X69" i="10"/>
  <c r="U68" i="10"/>
  <c r="V67" i="10"/>
  <c r="W66" i="10"/>
  <c r="W65" i="10"/>
  <c r="W64" i="10"/>
  <c r="W93" i="10"/>
  <c r="W92" i="10"/>
  <c r="X89" i="10"/>
  <c r="U88" i="10"/>
  <c r="W85" i="10"/>
  <c r="V81" i="10"/>
  <c r="U80" i="10"/>
  <c r="X79" i="10"/>
  <c r="X78" i="10"/>
  <c r="X77" i="10"/>
  <c r="X76" i="10"/>
  <c r="X75" i="10"/>
  <c r="X74" i="10"/>
  <c r="X73" i="10"/>
  <c r="U72" i="10"/>
  <c r="U71" i="10"/>
  <c r="U70" i="10"/>
  <c r="U69" i="10"/>
  <c r="V68" i="10"/>
  <c r="W67" i="10"/>
  <c r="X66" i="10"/>
  <c r="X65" i="10"/>
  <c r="X64" i="10"/>
  <c r="V87" i="10"/>
  <c r="U82" i="10"/>
  <c r="U79" i="10"/>
  <c r="U77" i="10"/>
  <c r="U75" i="10"/>
  <c r="U73" i="10"/>
  <c r="V71" i="10"/>
  <c r="V69" i="10"/>
  <c r="X67" i="10"/>
  <c r="U66" i="10"/>
  <c r="U64" i="10"/>
  <c r="X63" i="10"/>
  <c r="X62" i="10"/>
  <c r="X61" i="10"/>
  <c r="V60" i="10"/>
  <c r="V59" i="10"/>
  <c r="V58" i="10"/>
  <c r="W90" i="10"/>
  <c r="U83" i="10"/>
  <c r="W87" i="10"/>
  <c r="U86" i="10"/>
  <c r="V82" i="10"/>
  <c r="V79" i="10"/>
  <c r="V77" i="10"/>
  <c r="V75" i="10"/>
  <c r="V73" i="10"/>
  <c r="W71" i="10"/>
  <c r="W69" i="10"/>
  <c r="V66" i="10"/>
  <c r="V64" i="10"/>
  <c r="U63" i="10"/>
  <c r="U62" i="10"/>
  <c r="U61" i="10"/>
  <c r="W60" i="10"/>
  <c r="W59" i="10"/>
  <c r="W58" i="10"/>
  <c r="W57" i="10"/>
  <c r="W56" i="10"/>
  <c r="W55" i="10"/>
  <c r="W80" i="10"/>
  <c r="V76" i="10"/>
  <c r="W72" i="10"/>
  <c r="X68" i="10"/>
  <c r="U67" i="10"/>
  <c r="W62" i="10"/>
  <c r="U60" i="10"/>
  <c r="U58" i="10"/>
  <c r="X91" i="10"/>
  <c r="V80" i="10"/>
  <c r="U76" i="10"/>
  <c r="V72" i="10"/>
  <c r="W68" i="10"/>
  <c r="U90" i="10"/>
  <c r="U78" i="10"/>
  <c r="U74" i="10"/>
  <c r="V70" i="10"/>
  <c r="U65" i="10"/>
  <c r="V63" i="10"/>
  <c r="V61" i="10"/>
  <c r="X60" i="10"/>
  <c r="X84" i="10"/>
  <c r="V65" i="10"/>
  <c r="W63" i="10"/>
  <c r="U59" i="10"/>
  <c r="X57" i="10"/>
  <c r="U55" i="10"/>
  <c r="U54" i="10"/>
  <c r="W53" i="10"/>
  <c r="W52" i="10"/>
  <c r="X51" i="10"/>
  <c r="X50" i="10"/>
  <c r="U49" i="10"/>
  <c r="W70" i="10"/>
  <c r="X58" i="10"/>
  <c r="V57" i="10"/>
  <c r="X56" i="10"/>
  <c r="X54" i="10"/>
  <c r="V53" i="10"/>
  <c r="V52" i="10"/>
  <c r="W51" i="10"/>
  <c r="W50" i="10"/>
  <c r="X49" i="10"/>
  <c r="V78" i="10"/>
  <c r="V62" i="10"/>
  <c r="X59" i="10"/>
  <c r="U56" i="10"/>
  <c r="V55" i="10"/>
  <c r="V54" i="10"/>
  <c r="X53" i="10"/>
  <c r="X52" i="10"/>
  <c r="U51" i="10"/>
  <c r="U50" i="10"/>
  <c r="V49" i="10"/>
  <c r="V48" i="10"/>
  <c r="V47" i="10"/>
  <c r="U57" i="10"/>
  <c r="U52" i="10"/>
  <c r="X48" i="10"/>
  <c r="W46" i="10"/>
  <c r="W45" i="10"/>
  <c r="W44" i="10"/>
  <c r="X43" i="10"/>
  <c r="X42" i="10"/>
  <c r="U41" i="10"/>
  <c r="U40" i="10"/>
  <c r="U39" i="10"/>
  <c r="U38" i="10"/>
  <c r="V37" i="10"/>
  <c r="W36" i="10"/>
  <c r="W35" i="10"/>
  <c r="W54" i="10"/>
  <c r="U53" i="10"/>
  <c r="W49" i="10"/>
  <c r="W48" i="10"/>
  <c r="X47" i="10"/>
  <c r="V46" i="10"/>
  <c r="V45" i="10"/>
  <c r="V44" i="10"/>
  <c r="W43" i="10"/>
  <c r="W42" i="10"/>
  <c r="X41" i="10"/>
  <c r="X40" i="10"/>
  <c r="X39" i="10"/>
  <c r="X38" i="10"/>
  <c r="U37" i="10"/>
  <c r="V36" i="10"/>
  <c r="W61" i="10"/>
  <c r="X55" i="10"/>
  <c r="V50" i="10"/>
  <c r="U47" i="10"/>
  <c r="X46" i="10"/>
  <c r="X44" i="10"/>
  <c r="U43" i="10"/>
  <c r="V41" i="10"/>
  <c r="V39" i="10"/>
  <c r="X36" i="10"/>
  <c r="W34" i="10"/>
  <c r="U33" i="10"/>
  <c r="U32" i="10"/>
  <c r="U31" i="10"/>
  <c r="V30" i="10"/>
  <c r="W29" i="10"/>
  <c r="W28" i="10"/>
  <c r="W27" i="10"/>
  <c r="W26" i="10"/>
  <c r="W25" i="10"/>
  <c r="W24" i="10"/>
  <c r="W23" i="10"/>
  <c r="U48" i="10"/>
  <c r="U46" i="10"/>
  <c r="U44" i="10"/>
  <c r="V42" i="10"/>
  <c r="W40" i="10"/>
  <c r="W38" i="10"/>
  <c r="X37" i="10"/>
  <c r="U36" i="10"/>
  <c r="X35" i="10"/>
  <c r="V34" i="10"/>
  <c r="X33" i="10"/>
  <c r="X32" i="10"/>
  <c r="X31" i="10"/>
  <c r="U30" i="10"/>
  <c r="V29" i="10"/>
  <c r="V28" i="10"/>
  <c r="V27" i="10"/>
  <c r="V26" i="10"/>
  <c r="V25" i="10"/>
  <c r="V24" i="10"/>
  <c r="V23" i="10"/>
  <c r="V74" i="10"/>
  <c r="V51" i="10"/>
  <c r="W47" i="10"/>
  <c r="U45" i="10"/>
  <c r="V43" i="10"/>
  <c r="W41" i="10"/>
  <c r="W39" i="10"/>
  <c r="U35" i="10"/>
  <c r="X34" i="10"/>
  <c r="V33" i="10"/>
  <c r="V32" i="10"/>
  <c r="V31" i="10"/>
  <c r="W30" i="10"/>
  <c r="X29" i="10"/>
  <c r="X28" i="10"/>
  <c r="X27" i="10"/>
  <c r="X26" i="10"/>
  <c r="X25" i="10"/>
  <c r="X24" i="10"/>
  <c r="X23" i="10"/>
  <c r="X45" i="10"/>
  <c r="W37" i="10"/>
  <c r="W32" i="10"/>
  <c r="U25" i="10"/>
  <c r="W22" i="10"/>
  <c r="X21" i="10"/>
  <c r="X20" i="10"/>
  <c r="X19" i="10"/>
  <c r="U18" i="10"/>
  <c r="U17" i="10"/>
  <c r="V16" i="10"/>
  <c r="V15" i="10"/>
  <c r="V14" i="10"/>
  <c r="W13" i="10"/>
  <c r="W12" i="10"/>
  <c r="X11" i="10"/>
  <c r="V10" i="10"/>
  <c r="V9" i="10"/>
  <c r="V8" i="10"/>
  <c r="V7" i="10"/>
  <c r="V38" i="10"/>
  <c r="W33" i="10"/>
  <c r="U29" i="10"/>
  <c r="U26" i="10"/>
  <c r="V22" i="10"/>
  <c r="W21" i="10"/>
  <c r="W20" i="10"/>
  <c r="W19" i="10"/>
  <c r="X18" i="10"/>
  <c r="X17" i="10"/>
  <c r="U16" i="10"/>
  <c r="U15" i="10"/>
  <c r="U14" i="10"/>
  <c r="V13" i="10"/>
  <c r="V12" i="10"/>
  <c r="W11" i="10"/>
  <c r="U10" i="10"/>
  <c r="U9" i="10"/>
  <c r="U8" i="10"/>
  <c r="U42" i="10"/>
  <c r="V35" i="10"/>
  <c r="W31" i="10"/>
  <c r="U28" i="10"/>
  <c r="U24" i="10"/>
  <c r="X22" i="10"/>
  <c r="U21" i="10"/>
  <c r="U20" i="10"/>
  <c r="U19" i="10"/>
  <c r="V18" i="10"/>
  <c r="V17" i="10"/>
  <c r="W16" i="10"/>
  <c r="W15" i="10"/>
  <c r="W14" i="10"/>
  <c r="X13" i="10"/>
  <c r="X12" i="10"/>
  <c r="U11" i="10"/>
  <c r="W10" i="10"/>
  <c r="W9" i="10"/>
  <c r="W8" i="10"/>
  <c r="W7" i="10"/>
  <c r="V56" i="10"/>
  <c r="U27" i="10"/>
  <c r="U22" i="10"/>
  <c r="V19" i="10"/>
  <c r="X15" i="10"/>
  <c r="X10" i="10"/>
  <c r="U34" i="10"/>
  <c r="X30" i="10"/>
  <c r="V20" i="10"/>
  <c r="X16" i="10"/>
  <c r="V11" i="10"/>
  <c r="W17" i="10"/>
  <c r="V40" i="10"/>
  <c r="U23" i="10"/>
  <c r="V21" i="10"/>
  <c r="W18" i="10"/>
  <c r="X14" i="10"/>
  <c r="U13" i="10"/>
  <c r="X9" i="10"/>
  <c r="U7" i="10"/>
  <c r="X8" i="10"/>
  <c r="U12" i="10"/>
  <c r="X7" i="10"/>
  <c r="T17" i="10"/>
  <c r="T21" i="10"/>
  <c r="T44" i="10"/>
  <c r="T26" i="10"/>
  <c r="T29" i="10"/>
  <c r="S23" i="10"/>
  <c r="S27" i="10"/>
  <c r="S60" i="10"/>
  <c r="T41" i="10"/>
  <c r="S44" i="10"/>
  <c r="S48" i="10"/>
  <c r="T83" i="10"/>
  <c r="T62" i="10"/>
  <c r="S67" i="10"/>
  <c r="T75" i="10"/>
  <c r="T79" i="10"/>
  <c r="T70" i="10"/>
  <c r="S74" i="10"/>
  <c r="S78" i="10"/>
  <c r="S81" i="10"/>
  <c r="S90" i="10"/>
  <c r="S94" i="10"/>
  <c r="S17" i="10"/>
  <c r="S7" i="10"/>
  <c r="S15" i="10"/>
  <c r="T22" i="10"/>
  <c r="T18" i="10"/>
  <c r="S21" i="10"/>
  <c r="S32" i="10"/>
  <c r="T7" i="10"/>
  <c r="T11" i="10"/>
  <c r="T19" i="10"/>
  <c r="S22" i="10"/>
  <c r="T23" i="10"/>
  <c r="T27" i="10"/>
  <c r="T31" i="10"/>
  <c r="S24" i="10"/>
  <c r="S28" i="10"/>
  <c r="S34" i="10"/>
  <c r="T38" i="10"/>
  <c r="S42" i="10"/>
  <c r="S45" i="10"/>
  <c r="T49" i="10"/>
  <c r="T50" i="10"/>
  <c r="S59" i="10"/>
  <c r="S56" i="10"/>
  <c r="S70" i="10"/>
  <c r="T63" i="10"/>
  <c r="T64" i="10"/>
  <c r="T76" i="10"/>
  <c r="T71" i="10"/>
  <c r="S79" i="10"/>
  <c r="T81" i="10"/>
  <c r="S82" i="10"/>
  <c r="S87" i="10"/>
  <c r="S92" i="10"/>
  <c r="T94" i="10"/>
  <c r="V6" i="10"/>
  <c r="Z6" i="10"/>
  <c r="S6" i="10"/>
  <c r="T6" i="10"/>
  <c r="P5" i="10"/>
  <c r="Y95" i="10"/>
  <c r="Y72" i="10"/>
  <c r="Y13" i="10"/>
  <c r="Z102" i="10"/>
  <c r="AD6" i="10"/>
  <c r="AD102" i="10"/>
  <c r="AC102" i="10"/>
  <c r="AB102" i="10"/>
  <c r="AA102" i="10"/>
  <c r="Y102" i="10"/>
  <c r="Z10" i="10"/>
  <c r="Z14" i="10"/>
  <c r="Y94" i="10"/>
  <c r="Y6" i="10"/>
  <c r="AC6" i="10"/>
  <c r="AH100" i="10"/>
  <c r="Z97" i="10"/>
  <c r="Z96" i="10"/>
  <c r="Z95" i="10"/>
  <c r="Y97" i="10"/>
  <c r="Z100" i="10"/>
  <c r="Y98" i="10"/>
  <c r="Z101" i="10"/>
  <c r="Y101" i="10"/>
  <c r="Y100" i="10"/>
  <c r="Y99" i="10"/>
  <c r="AD101" i="10"/>
  <c r="AD100" i="10"/>
  <c r="AC101" i="10"/>
  <c r="AA100" i="10"/>
  <c r="AC99" i="10"/>
  <c r="AC98" i="10"/>
  <c r="AC97" i="10"/>
  <c r="AC96" i="10"/>
  <c r="AA101" i="10"/>
  <c r="AD99" i="10"/>
  <c r="AA98" i="10"/>
  <c r="AD97" i="10"/>
  <c r="AA96" i="10"/>
  <c r="AA95" i="10"/>
  <c r="AB99" i="10"/>
  <c r="AC100" i="10"/>
  <c r="AA99" i="10"/>
  <c r="AD98" i="10"/>
  <c r="AB97" i="10"/>
  <c r="AB96" i="10"/>
  <c r="AC95" i="10"/>
  <c r="AB100" i="10"/>
  <c r="AB98" i="10"/>
  <c r="AA97" i="10"/>
  <c r="AB95" i="10"/>
  <c r="AD96" i="10"/>
  <c r="AB101" i="10"/>
  <c r="AD95" i="10"/>
  <c r="Z98" i="10"/>
  <c r="Y96" i="10"/>
  <c r="Z46" i="10"/>
  <c r="Z85" i="10"/>
  <c r="Z83" i="10"/>
  <c r="Y93" i="10"/>
  <c r="Z88" i="10"/>
  <c r="R5" i="10"/>
  <c r="T5" i="10"/>
  <c r="Y32" i="10"/>
  <c r="Z69" i="10"/>
  <c r="Z16" i="10"/>
  <c r="Z23" i="10"/>
  <c r="Z27" i="10"/>
  <c r="Z60" i="10"/>
  <c r="Z8" i="10"/>
  <c r="Z30" i="10"/>
  <c r="Z68" i="10"/>
  <c r="Z86" i="10"/>
  <c r="Z15" i="10"/>
  <c r="Z37" i="10"/>
  <c r="Y71" i="10"/>
  <c r="Y68" i="10"/>
  <c r="Y40" i="10"/>
  <c r="Y21" i="10"/>
  <c r="Y41" i="10"/>
  <c r="Y63" i="10"/>
  <c r="Y80" i="10"/>
  <c r="Y85" i="10"/>
  <c r="Y14" i="10"/>
  <c r="Y87" i="10"/>
  <c r="Y47" i="10"/>
  <c r="Y92" i="10"/>
  <c r="Y50" i="10"/>
  <c r="Z54" i="10"/>
  <c r="Y18" i="10"/>
  <c r="Z25" i="10"/>
  <c r="Y61" i="10"/>
  <c r="Z67" i="10"/>
  <c r="Y54" i="10"/>
  <c r="Y70" i="10"/>
  <c r="Z84" i="10"/>
  <c r="Y39" i="10"/>
  <c r="Y62" i="10"/>
  <c r="Y89" i="10"/>
  <c r="Y38" i="10"/>
  <c r="Z24" i="10"/>
  <c r="Z28" i="10"/>
  <c r="Y30" i="10"/>
  <c r="Z34" i="10"/>
  <c r="Z44" i="10"/>
  <c r="Z55" i="10"/>
  <c r="Y49" i="10"/>
  <c r="Z52" i="10"/>
  <c r="Y17" i="10"/>
  <c r="Y31" i="10"/>
  <c r="Y37" i="10"/>
  <c r="Z65" i="10"/>
  <c r="Y69" i="10"/>
  <c r="Y91" i="10"/>
  <c r="Z9" i="10"/>
  <c r="Z22" i="10"/>
  <c r="Z7" i="10"/>
  <c r="Z26" i="10"/>
  <c r="Z29" i="10"/>
  <c r="Y8" i="10"/>
  <c r="Z12" i="10"/>
  <c r="Y16" i="10"/>
  <c r="Y33" i="10"/>
  <c r="Z36" i="10"/>
  <c r="Y9" i="10"/>
  <c r="Z13" i="10"/>
  <c r="AH93" i="10"/>
  <c r="AI88" i="10"/>
  <c r="AI92" i="10"/>
  <c r="AG86" i="10"/>
  <c r="AI75" i="10"/>
  <c r="AJ70" i="10"/>
  <c r="AJ77" i="10"/>
  <c r="AG71" i="10"/>
  <c r="AH69" i="10"/>
  <c r="AJ62" i="10"/>
  <c r="AI71" i="10"/>
  <c r="AG62" i="10"/>
  <c r="AH70" i="10"/>
  <c r="AI68" i="10"/>
  <c r="AI86" i="10"/>
  <c r="AJ54" i="10"/>
  <c r="AH48" i="10"/>
  <c r="AI46" i="10"/>
  <c r="AH46" i="10"/>
  <c r="AJ40" i="10"/>
  <c r="AJ36" i="10"/>
  <c r="AG31" i="10"/>
  <c r="AI38" i="10"/>
  <c r="AJ33" i="10"/>
  <c r="AH32" i="10"/>
  <c r="AJ23" i="10"/>
  <c r="AI13" i="10"/>
  <c r="AH8" i="10"/>
  <c r="AG14" i="10"/>
  <c r="AG10" i="10"/>
  <c r="AH17" i="10"/>
  <c r="AJ13" i="10"/>
  <c r="AJ15" i="10"/>
  <c r="AJ14" i="10"/>
  <c r="Y7" i="10"/>
  <c r="Y10" i="10"/>
  <c r="Z18" i="10"/>
  <c r="Y12" i="10"/>
  <c r="Z20" i="10"/>
  <c r="Z33" i="10"/>
  <c r="Y24" i="10"/>
  <c r="Y28" i="10"/>
  <c r="Y34" i="10"/>
  <c r="Z39" i="10"/>
  <c r="Y43" i="10"/>
  <c r="Y45" i="10"/>
  <c r="Y51" i="10"/>
  <c r="Z56" i="10"/>
  <c r="Y52" i="10"/>
  <c r="Z57" i="10"/>
  <c r="Y56" i="10"/>
  <c r="Y60" i="10"/>
  <c r="Z63" i="10"/>
  <c r="Z64" i="10"/>
  <c r="Z76" i="10"/>
  <c r="Y65" i="10"/>
  <c r="Y73" i="10"/>
  <c r="Y77" i="10"/>
  <c r="Z82" i="10"/>
  <c r="Y82" i="10"/>
  <c r="Y86" i="10"/>
  <c r="Z90" i="10"/>
  <c r="Y11" i="10"/>
  <c r="Y15" i="10"/>
  <c r="Y19" i="10"/>
  <c r="Y25" i="10"/>
  <c r="Z40" i="10"/>
  <c r="Y48" i="10"/>
  <c r="Y35" i="10"/>
  <c r="Z42" i="10"/>
  <c r="Y46" i="10"/>
  <c r="Z47" i="10"/>
  <c r="Y53" i="10"/>
  <c r="Y57" i="10"/>
  <c r="Y90" i="10"/>
  <c r="Z73" i="10"/>
  <c r="Z77" i="10"/>
  <c r="Y66" i="10"/>
  <c r="Z70" i="10"/>
  <c r="Y74" i="10"/>
  <c r="Y78" i="10"/>
  <c r="Y83" i="10"/>
  <c r="Z87" i="10"/>
  <c r="AD94" i="10"/>
  <c r="AA93" i="10"/>
  <c r="AA94" i="10"/>
  <c r="AB93" i="10"/>
  <c r="AB94" i="10"/>
  <c r="AC94" i="10"/>
  <c r="AD92" i="10"/>
  <c r="AA91" i="10"/>
  <c r="AB90" i="10"/>
  <c r="AB89" i="10"/>
  <c r="AC88" i="10"/>
  <c r="AD87" i="10"/>
  <c r="AB86" i="10"/>
  <c r="AB85" i="10"/>
  <c r="AC84" i="10"/>
  <c r="AC83" i="10"/>
  <c r="AC93" i="10"/>
  <c r="AA92" i="10"/>
  <c r="AC91" i="10"/>
  <c r="AA89" i="10"/>
  <c r="AD88" i="10"/>
  <c r="AA87" i="10"/>
  <c r="AD86" i="10"/>
  <c r="AB84" i="10"/>
  <c r="AD83" i="10"/>
  <c r="AC82" i="10"/>
  <c r="AC81" i="10"/>
  <c r="AD80" i="10"/>
  <c r="AD93" i="10"/>
  <c r="AB92" i="10"/>
  <c r="AD91" i="10"/>
  <c r="AA90" i="10"/>
  <c r="AC89" i="10"/>
  <c r="AB87" i="10"/>
  <c r="AA85" i="10"/>
  <c r="AD84" i="10"/>
  <c r="AF84" i="10"/>
  <c r="AD82" i="10"/>
  <c r="AD81" i="10"/>
  <c r="AC90" i="10"/>
  <c r="AC87" i="10"/>
  <c r="AA86" i="10"/>
  <c r="AA83" i="10"/>
  <c r="AA82" i="10"/>
  <c r="AA80" i="10"/>
  <c r="AC79" i="10"/>
  <c r="AC78" i="10"/>
  <c r="AC77" i="10"/>
  <c r="AC76" i="10"/>
  <c r="AC75" i="10"/>
  <c r="AC74" i="10"/>
  <c r="AC73" i="10"/>
  <c r="AD72" i="10"/>
  <c r="AD71" i="10"/>
  <c r="AD70" i="10"/>
  <c r="AD69" i="10"/>
  <c r="AA68" i="10"/>
  <c r="AB67" i="10"/>
  <c r="AC66" i="10"/>
  <c r="AC65" i="10"/>
  <c r="AC64" i="10"/>
  <c r="AD90" i="10"/>
  <c r="AF90" i="10"/>
  <c r="AC86" i="10"/>
  <c r="AB83" i="10"/>
  <c r="AB82" i="10"/>
  <c r="AB80" i="10"/>
  <c r="AD79" i="10"/>
  <c r="AD78" i="10"/>
  <c r="AD77" i="10"/>
  <c r="AD76" i="10"/>
  <c r="AD75" i="10"/>
  <c r="AD74" i="10"/>
  <c r="AD73" i="10"/>
  <c r="AA72" i="10"/>
  <c r="AA71" i="10"/>
  <c r="AA70" i="10"/>
  <c r="AA69" i="10"/>
  <c r="AB68" i="10"/>
  <c r="AC67" i="10"/>
  <c r="AD66" i="10"/>
  <c r="AD65" i="10"/>
  <c r="AD64" i="10"/>
  <c r="AD89" i="10"/>
  <c r="AF89" i="10"/>
  <c r="AA88" i="10"/>
  <c r="AC80" i="10"/>
  <c r="AA78" i="10"/>
  <c r="AA76" i="10"/>
  <c r="AA74" i="10"/>
  <c r="AB72" i="10"/>
  <c r="AB70" i="10"/>
  <c r="AC68" i="10"/>
  <c r="AA65" i="10"/>
  <c r="AD63" i="10"/>
  <c r="AD62" i="10"/>
  <c r="AD61" i="10"/>
  <c r="AB60" i="10"/>
  <c r="AB59" i="10"/>
  <c r="AB58" i="10"/>
  <c r="AB91" i="10"/>
  <c r="AD85" i="10"/>
  <c r="AA84" i="10"/>
  <c r="AB81" i="10"/>
  <c r="AB88" i="10"/>
  <c r="AB78" i="10"/>
  <c r="AB76" i="10"/>
  <c r="AB74" i="10"/>
  <c r="AC72" i="10"/>
  <c r="AC70" i="10"/>
  <c r="AD68" i="10"/>
  <c r="AA67" i="10"/>
  <c r="AB65" i="10"/>
  <c r="AA63" i="10"/>
  <c r="AA62" i="10"/>
  <c r="AA61" i="10"/>
  <c r="AC60" i="10"/>
  <c r="AC59" i="10"/>
  <c r="AC58" i="10"/>
  <c r="AC57" i="10"/>
  <c r="AC56" i="10"/>
  <c r="AC55" i="10"/>
  <c r="AC85" i="10"/>
  <c r="AB77" i="10"/>
  <c r="AB73" i="10"/>
  <c r="AC69" i="10"/>
  <c r="AB64" i="10"/>
  <c r="AC63" i="10"/>
  <c r="AC61" i="10"/>
  <c r="AA59" i="10"/>
  <c r="AA77" i="10"/>
  <c r="AA73" i="10"/>
  <c r="AB69" i="10"/>
  <c r="AA64" i="10"/>
  <c r="AB63" i="10"/>
  <c r="AC92" i="10"/>
  <c r="AA81" i="10"/>
  <c r="AA79" i="10"/>
  <c r="AA75" i="10"/>
  <c r="AB71" i="10"/>
  <c r="AD67" i="10"/>
  <c r="AA66" i="10"/>
  <c r="AB62" i="10"/>
  <c r="AD59" i="10"/>
  <c r="AB66" i="10"/>
  <c r="AA60" i="10"/>
  <c r="AA58" i="10"/>
  <c r="AA56" i="10"/>
  <c r="AB55" i="10"/>
  <c r="AA54" i="10"/>
  <c r="AC53" i="10"/>
  <c r="AC52" i="10"/>
  <c r="AD51" i="10"/>
  <c r="AD50" i="10"/>
  <c r="AA49" i="10"/>
  <c r="AC71" i="10"/>
  <c r="AB61" i="10"/>
  <c r="AD57" i="10"/>
  <c r="AA55" i="10"/>
  <c r="AD54" i="10"/>
  <c r="AB53" i="10"/>
  <c r="AB52" i="10"/>
  <c r="AC51" i="10"/>
  <c r="AC50" i="10"/>
  <c r="AD49" i="10"/>
  <c r="AB79" i="10"/>
  <c r="AD60" i="10"/>
  <c r="AD58" i="10"/>
  <c r="AA57" i="10"/>
  <c r="AB56" i="10"/>
  <c r="AD55" i="10"/>
  <c r="AB54" i="10"/>
  <c r="AD53" i="10"/>
  <c r="AF53" i="10"/>
  <c r="AD52" i="10"/>
  <c r="AA51" i="10"/>
  <c r="AA50" i="10"/>
  <c r="AB49" i="10"/>
  <c r="AB48" i="10"/>
  <c r="AB47" i="10"/>
  <c r="AC54" i="10"/>
  <c r="AA53" i="10"/>
  <c r="AC49" i="10"/>
  <c r="AA47" i="10"/>
  <c r="AC46" i="10"/>
  <c r="AC45" i="10"/>
  <c r="AC44" i="10"/>
  <c r="AD43" i="10"/>
  <c r="AD42" i="10"/>
  <c r="AA41" i="10"/>
  <c r="AA40" i="10"/>
  <c r="AA39" i="10"/>
  <c r="AA38" i="10"/>
  <c r="AB37" i="10"/>
  <c r="AC36" i="10"/>
  <c r="AC35" i="10"/>
  <c r="AB75" i="10"/>
  <c r="AB50" i="10"/>
  <c r="AD48" i="10"/>
  <c r="AB46" i="10"/>
  <c r="AB45" i="10"/>
  <c r="AB44" i="10"/>
  <c r="AC43" i="10"/>
  <c r="AC42" i="10"/>
  <c r="AD41" i="10"/>
  <c r="AD40" i="10"/>
  <c r="AD39" i="10"/>
  <c r="AD38" i="10"/>
  <c r="AA37" i="10"/>
  <c r="AB36" i="10"/>
  <c r="AC62" i="10"/>
  <c r="AD56" i="10"/>
  <c r="AB51" i="10"/>
  <c r="AB57" i="10"/>
  <c r="AA48" i="10"/>
  <c r="AD45" i="10"/>
  <c r="AA42" i="10"/>
  <c r="AB40" i="10"/>
  <c r="AB38" i="10"/>
  <c r="AC37" i="10"/>
  <c r="AA35" i="10"/>
  <c r="AC34" i="10"/>
  <c r="AA33" i="10"/>
  <c r="AA32" i="10"/>
  <c r="AA31" i="10"/>
  <c r="AB30" i="10"/>
  <c r="AC29" i="10"/>
  <c r="AC28" i="10"/>
  <c r="AC27" i="10"/>
  <c r="AC26" i="10"/>
  <c r="AC25" i="10"/>
  <c r="AC24" i="10"/>
  <c r="AC23" i="10"/>
  <c r="AD47" i="10"/>
  <c r="AA45" i="10"/>
  <c r="AB43" i="10"/>
  <c r="AC41" i="10"/>
  <c r="AC39" i="10"/>
  <c r="AB34" i="10"/>
  <c r="AD33" i="10"/>
  <c r="AD32" i="10"/>
  <c r="AD31" i="10"/>
  <c r="AA30" i="10"/>
  <c r="AB29" i="10"/>
  <c r="AB28" i="10"/>
  <c r="AB27" i="10"/>
  <c r="AB26" i="10"/>
  <c r="AB25" i="10"/>
  <c r="AB24" i="10"/>
  <c r="AB23" i="10"/>
  <c r="AA52" i="10"/>
  <c r="AC48" i="10"/>
  <c r="AA46" i="10"/>
  <c r="AA44" i="10"/>
  <c r="AB42" i="10"/>
  <c r="AC40" i="10"/>
  <c r="AC38" i="10"/>
  <c r="AD37" i="10"/>
  <c r="AA36" i="10"/>
  <c r="AB35" i="10"/>
  <c r="AD34" i="10"/>
  <c r="AB33" i="10"/>
  <c r="AB32" i="10"/>
  <c r="AB31" i="10"/>
  <c r="AC30" i="10"/>
  <c r="AD29" i="10"/>
  <c r="AD28" i="10"/>
  <c r="AD27" i="10"/>
  <c r="AD26" i="10"/>
  <c r="AD25" i="10"/>
  <c r="AD24" i="10"/>
  <c r="AD23" i="10"/>
  <c r="AC47" i="10"/>
  <c r="AD46" i="10"/>
  <c r="AC33" i="10"/>
  <c r="AA29" i="10"/>
  <c r="AA26" i="10"/>
  <c r="AC22" i="10"/>
  <c r="AD21" i="10"/>
  <c r="AD20" i="10"/>
  <c r="AD19" i="10"/>
  <c r="AA18" i="10"/>
  <c r="AA17" i="10"/>
  <c r="AB16" i="10"/>
  <c r="AB15" i="10"/>
  <c r="AB14" i="10"/>
  <c r="AC13" i="10"/>
  <c r="AC12" i="10"/>
  <c r="AD11" i="10"/>
  <c r="AB10" i="10"/>
  <c r="AB9" i="10"/>
  <c r="AB8" i="10"/>
  <c r="AB7" i="10"/>
  <c r="AB39" i="10"/>
  <c r="AA34" i="10"/>
  <c r="AD30" i="10"/>
  <c r="AA27" i="10"/>
  <c r="AA23" i="10"/>
  <c r="AB22" i="10"/>
  <c r="AC21" i="10"/>
  <c r="AC20" i="10"/>
  <c r="AC19" i="10"/>
  <c r="AD18" i="10"/>
  <c r="AD17" i="10"/>
  <c r="AA16" i="10"/>
  <c r="AA15" i="10"/>
  <c r="AA14" i="10"/>
  <c r="AB13" i="10"/>
  <c r="AB12" i="10"/>
  <c r="AC11" i="10"/>
  <c r="AA10" i="10"/>
  <c r="AA9" i="10"/>
  <c r="AA8" i="10"/>
  <c r="AD44" i="10"/>
  <c r="AF44" i="10"/>
  <c r="AA43" i="10"/>
  <c r="AD36" i="10"/>
  <c r="AC32" i="10"/>
  <c r="AA25" i="10"/>
  <c r="AD22" i="10"/>
  <c r="AA21" i="10"/>
  <c r="AA20" i="10"/>
  <c r="AA19" i="10"/>
  <c r="AB18" i="10"/>
  <c r="AB17" i="10"/>
  <c r="AC16" i="10"/>
  <c r="AC15" i="10"/>
  <c r="AC14" i="10"/>
  <c r="AD13" i="10"/>
  <c r="AD12" i="10"/>
  <c r="AA11" i="10"/>
  <c r="AC10" i="10"/>
  <c r="AC9" i="10"/>
  <c r="AC8" i="10"/>
  <c r="AC7" i="10"/>
  <c r="AA28" i="10"/>
  <c r="AB20" i="10"/>
  <c r="AD16" i="10"/>
  <c r="AB11" i="10"/>
  <c r="AD7" i="10"/>
  <c r="AB21" i="10"/>
  <c r="AD14" i="10"/>
  <c r="AC31" i="10"/>
  <c r="AC17" i="10"/>
  <c r="AA12" i="10"/>
  <c r="AD8" i="10"/>
  <c r="AA7" i="10"/>
  <c r="AC18" i="10"/>
  <c r="AB41" i="10"/>
  <c r="AD35" i="10"/>
  <c r="AA24" i="10"/>
  <c r="AA22" i="10"/>
  <c r="AB19" i="10"/>
  <c r="AD15" i="10"/>
  <c r="AD10" i="10"/>
  <c r="AD9" i="10"/>
  <c r="AA13" i="10"/>
  <c r="AA6" i="10"/>
  <c r="AB6" i="10"/>
  <c r="Y20" i="10"/>
  <c r="Z21" i="10"/>
  <c r="Z31" i="10"/>
  <c r="Z35" i="10"/>
  <c r="Y26" i="10"/>
  <c r="Y29" i="10"/>
  <c r="Z41" i="10"/>
  <c r="Z45" i="10"/>
  <c r="Y36" i="10"/>
  <c r="Z43" i="10"/>
  <c r="Z48" i="10"/>
  <c r="Z49" i="10"/>
  <c r="Z53" i="10"/>
  <c r="Z50" i="10"/>
  <c r="Y58" i="10"/>
  <c r="Z58" i="10"/>
  <c r="Z61" i="10"/>
  <c r="Z66" i="10"/>
  <c r="Z74" i="10"/>
  <c r="Z78" i="10"/>
  <c r="Z71" i="10"/>
  <c r="Y75" i="10"/>
  <c r="Y79" i="10"/>
  <c r="Z80" i="10"/>
  <c r="Y84" i="10"/>
  <c r="Y88" i="10"/>
  <c r="Z17" i="10"/>
  <c r="Z11" i="10"/>
  <c r="Z19" i="10"/>
  <c r="Y22" i="10"/>
  <c r="Z32" i="10"/>
  <c r="Y23" i="10"/>
  <c r="Y27" i="10"/>
  <c r="Z38" i="10"/>
  <c r="Y42" i="10"/>
  <c r="Y44" i="10"/>
  <c r="Z51" i="10"/>
  <c r="Y55" i="10"/>
  <c r="Y59" i="10"/>
  <c r="Z59" i="10"/>
  <c r="Z62" i="10"/>
  <c r="Y67" i="10"/>
  <c r="Z75" i="10"/>
  <c r="Z79" i="10"/>
  <c r="Y64" i="10"/>
  <c r="Z72" i="10"/>
  <c r="Y76" i="10"/>
  <c r="Z81" i="10"/>
  <c r="Y81" i="10"/>
  <c r="Z91" i="10"/>
  <c r="Z89" i="10"/>
  <c r="Z93" i="10"/>
  <c r="Z94" i="10"/>
  <c r="U5" i="10"/>
  <c r="W5" i="10"/>
  <c r="Y5" i="10"/>
  <c r="V5" i="10"/>
  <c r="AG6" i="10"/>
  <c r="AJ6" i="10"/>
  <c r="AI6" i="10"/>
  <c r="AH6" i="10"/>
  <c r="AF26" i="10"/>
  <c r="AF24" i="10"/>
  <c r="AF28" i="10"/>
  <c r="AH11" i="10"/>
  <c r="AI17" i="10"/>
  <c r="AG21" i="10"/>
  <c r="AJ18" i="10"/>
  <c r="AG18" i="10"/>
  <c r="AH43" i="10"/>
  <c r="AJ48" i="10"/>
  <c r="AL48" i="10"/>
  <c r="AJ46" i="10"/>
  <c r="AL46" i="10"/>
  <c r="AI35" i="10"/>
  <c r="AH54" i="10"/>
  <c r="AL54" i="10"/>
  <c r="AI53" i="10"/>
  <c r="AH65" i="10"/>
  <c r="AG80" i="10"/>
  <c r="AH83" i="10"/>
  <c r="AH84" i="10"/>
  <c r="AH80" i="10"/>
  <c r="AH87" i="10"/>
  <c r="AG96" i="10"/>
  <c r="AG42" i="10"/>
  <c r="AI9" i="10"/>
  <c r="AI49" i="10"/>
  <c r="AH22" i="10"/>
  <c r="AG27" i="10"/>
  <c r="AH24" i="10"/>
  <c r="AI28" i="10"/>
  <c r="AH36" i="10"/>
  <c r="AL36" i="10"/>
  <c r="AG41" i="10"/>
  <c r="AJ49" i="10"/>
  <c r="AI61" i="10"/>
  <c r="AI56" i="10"/>
  <c r="AH58" i="10"/>
  <c r="AJ66" i="10"/>
  <c r="AI64" i="10"/>
  <c r="AH94" i="10"/>
  <c r="AI83" i="10"/>
  <c r="AI100" i="10"/>
  <c r="AF25" i="10"/>
  <c r="AF29" i="10"/>
  <c r="AF23" i="10"/>
  <c r="AF27" i="10"/>
  <c r="AF34" i="10"/>
  <c r="AE40" i="10"/>
  <c r="AF60" i="10"/>
  <c r="AG7" i="10"/>
  <c r="AG25" i="10"/>
  <c r="AG13" i="10"/>
  <c r="AK13" i="10"/>
  <c r="AI32" i="10"/>
  <c r="AG12" i="10"/>
  <c r="AI8" i="10"/>
  <c r="AJ12" i="10"/>
  <c r="AI16" i="10"/>
  <c r="AG20" i="10"/>
  <c r="AG29" i="10"/>
  <c r="AJ45" i="10"/>
  <c r="AG9" i="10"/>
  <c r="AH13" i="10"/>
  <c r="AL13" i="10"/>
  <c r="AJ17" i="10"/>
  <c r="AL17" i="10"/>
  <c r="AI21" i="10"/>
  <c r="AH40" i="10"/>
  <c r="AL40" i="10"/>
  <c r="AI12" i="10"/>
  <c r="AG17" i="10"/>
  <c r="AG23" i="10"/>
  <c r="AI48" i="10"/>
  <c r="AJ27" i="10"/>
  <c r="AH31" i="10"/>
  <c r="AI39" i="10"/>
  <c r="AH23" i="10"/>
  <c r="AL23" i="10"/>
  <c r="AH28" i="10"/>
  <c r="AJ31" i="10"/>
  <c r="AL31" i="10"/>
  <c r="AJ37" i="10"/>
  <c r="AG46" i="10"/>
  <c r="AK46" i="10"/>
  <c r="AI26" i="10"/>
  <c r="AH30" i="10"/>
  <c r="AH35" i="10"/>
  <c r="AG43" i="10"/>
  <c r="AJ57" i="10"/>
  <c r="AJ39" i="10"/>
  <c r="AH44" i="10"/>
  <c r="AG59" i="10"/>
  <c r="AG39" i="10"/>
  <c r="AI45" i="10"/>
  <c r="AH47" i="10"/>
  <c r="AJ52" i="10"/>
  <c r="AI63" i="10"/>
  <c r="AH53" i="10"/>
  <c r="AH62" i="10"/>
  <c r="AL62" i="10"/>
  <c r="AI52" i="10"/>
  <c r="AG57" i="10"/>
  <c r="AH61" i="10"/>
  <c r="AG65" i="10"/>
  <c r="AG60" i="10"/>
  <c r="AI55" i="10"/>
  <c r="AI60" i="10"/>
  <c r="AI69" i="10"/>
  <c r="AH79" i="10"/>
  <c r="AJ86" i="10"/>
  <c r="AJ61" i="10"/>
  <c r="AL61" i="10"/>
  <c r="AJ67" i="10"/>
  <c r="AG77" i="10"/>
  <c r="AJ65" i="10"/>
  <c r="AG70" i="10"/>
  <c r="AJ75" i="10"/>
  <c r="AH81" i="10"/>
  <c r="AI94" i="10"/>
  <c r="AG68" i="10"/>
  <c r="AK68" i="10"/>
  <c r="AI74" i="10"/>
  <c r="AI79" i="10"/>
  <c r="AH88" i="10"/>
  <c r="AI85" i="10"/>
  <c r="AI90" i="10"/>
  <c r="AJ84" i="10"/>
  <c r="AL84" i="10"/>
  <c r="AH92" i="10"/>
  <c r="AJ87" i="10"/>
  <c r="AL87" i="10"/>
  <c r="AJ92" i="10"/>
  <c r="AG99" i="10"/>
  <c r="AH101" i="10"/>
  <c r="AJ7" i="10"/>
  <c r="AJ16" i="10"/>
  <c r="AH19" i="10"/>
  <c r="AI18" i="10"/>
  <c r="AG22" i="10"/>
  <c r="AI10" i="10"/>
  <c r="AK10" i="10"/>
  <c r="AI14" i="10"/>
  <c r="AK14" i="10"/>
  <c r="AH18" i="10"/>
  <c r="AJ22" i="10"/>
  <c r="AI33" i="10"/>
  <c r="AH76" i="10"/>
  <c r="AI11" i="10"/>
  <c r="AG15" i="10"/>
  <c r="AI19" i="10"/>
  <c r="AG28" i="10"/>
  <c r="AH9" i="10"/>
  <c r="AH14" i="10"/>
  <c r="AL14" i="10"/>
  <c r="AJ20" i="10"/>
  <c r="AJ30" i="10"/>
  <c r="AJ25" i="10"/>
  <c r="AJ29" i="10"/>
  <c r="AH33" i="10"/>
  <c r="AL33" i="10"/>
  <c r="AG45" i="10"/>
  <c r="AH25" i="10"/>
  <c r="AH34" i="10"/>
  <c r="AI40" i="10"/>
  <c r="AI24" i="10"/>
  <c r="AG32" i="10"/>
  <c r="AH39" i="10"/>
  <c r="AL39" i="10"/>
  <c r="AJ47" i="10"/>
  <c r="AL47" i="10"/>
  <c r="AG37" i="10"/>
  <c r="AI42" i="10"/>
  <c r="AG47" i="10"/>
  <c r="AI36" i="10"/>
  <c r="AJ42" i="10"/>
  <c r="AI47" i="10"/>
  <c r="AG50" i="10"/>
  <c r="AJ56" i="10"/>
  <c r="AI50" i="10"/>
  <c r="AG56" i="10"/>
  <c r="AG49" i="10"/>
  <c r="AK49" i="10"/>
  <c r="AG54" i="10"/>
  <c r="AJ68" i="10"/>
  <c r="AH72" i="10"/>
  <c r="AG74" i="10"/>
  <c r="AI70" i="10"/>
  <c r="AI57" i="10"/>
  <c r="AG63" i="10"/>
  <c r="AH73" i="10"/>
  <c r="AG89" i="10"/>
  <c r="AH59" i="10"/>
  <c r="AJ63" i="10"/>
  <c r="AG73" i="10"/>
  <c r="AJ90" i="10"/>
  <c r="AI67" i="10"/>
  <c r="AJ73" i="10"/>
  <c r="AJ78" i="10"/>
  <c r="AG87" i="10"/>
  <c r="AI66" i="10"/>
  <c r="AJ71" i="10"/>
  <c r="AI76" i="10"/>
  <c r="AG84" i="10"/>
  <c r="AJ81" i="10"/>
  <c r="AL81" i="10"/>
  <c r="AI87" i="10"/>
  <c r="AI81" i="10"/>
  <c r="AI89" i="10"/>
  <c r="AK89" i="10"/>
  <c r="AI84" i="10"/>
  <c r="AH90" i="10"/>
  <c r="AG94" i="10"/>
  <c r="AJ95" i="10"/>
  <c r="AI96" i="10"/>
  <c r="AF16" i="10"/>
  <c r="AJ10" i="10"/>
  <c r="AH20" i="10"/>
  <c r="AL20" i="10"/>
  <c r="AJ9" i="10"/>
  <c r="AH21" i="10"/>
  <c r="AJ8" i="10"/>
  <c r="AL8" i="10"/>
  <c r="AI7" i="10"/>
  <c r="AG11" i="10"/>
  <c r="AI15" i="10"/>
  <c r="AG19" i="10"/>
  <c r="AG26" i="10"/>
  <c r="AI37" i="10"/>
  <c r="AG8" i="10"/>
  <c r="AH12" i="10"/>
  <c r="AG16" i="10"/>
  <c r="AI20" i="10"/>
  <c r="AI31" i="10"/>
  <c r="AK31" i="10"/>
  <c r="AH10" i="10"/>
  <c r="AH16" i="10"/>
  <c r="AL16" i="10"/>
  <c r="AJ21" i="10"/>
  <c r="AH38" i="10"/>
  <c r="AJ26" i="10"/>
  <c r="AJ35" i="10"/>
  <c r="AL35" i="10"/>
  <c r="AG53" i="10"/>
  <c r="AK53" i="10"/>
  <c r="AH27" i="10"/>
  <c r="AG30" i="10"/>
  <c r="AG35" i="10"/>
  <c r="AG44" i="10"/>
  <c r="AI25" i="10"/>
  <c r="AI29" i="10"/>
  <c r="AK29" i="10"/>
  <c r="AI34" i="10"/>
  <c r="AH41" i="10"/>
  <c r="AJ58" i="10"/>
  <c r="AJ38" i="10"/>
  <c r="AI43" i="10"/>
  <c r="AH51" i="10"/>
  <c r="AG38" i="10"/>
  <c r="AK38" i="10"/>
  <c r="AJ43" i="10"/>
  <c r="AH50" i="10"/>
  <c r="AG51" i="10"/>
  <c r="AH57" i="10"/>
  <c r="AH52" i="10"/>
  <c r="AJ59" i="10"/>
  <c r="AJ50" i="10"/>
  <c r="AH56" i="10"/>
  <c r="AJ60" i="10"/>
  <c r="AG76" i="10"/>
  <c r="AG58" i="10"/>
  <c r="AH74" i="10"/>
  <c r="AI59" i="10"/>
  <c r="AH64" i="10"/>
  <c r="AH77" i="10"/>
  <c r="AL77" i="10"/>
  <c r="AH82" i="10"/>
  <c r="AH60" i="10"/>
  <c r="AG66" i="10"/>
  <c r="AG75" i="10"/>
  <c r="AK75" i="10"/>
  <c r="AI93" i="10"/>
  <c r="AG69" i="10"/>
  <c r="AJ74" i="10"/>
  <c r="AJ79" i="10"/>
  <c r="AL79" i="10"/>
  <c r="AI91" i="10"/>
  <c r="AH67" i="10"/>
  <c r="AJ72" i="10"/>
  <c r="AI78" i="10"/>
  <c r="AJ85" i="10"/>
  <c r="AJ82" i="10"/>
  <c r="AJ89" i="10"/>
  <c r="AI82" i="10"/>
  <c r="AG90" i="10"/>
  <c r="AH86" i="10"/>
  <c r="AG91" i="10"/>
  <c r="AG93" i="10"/>
  <c r="AJ97" i="10"/>
  <c r="AJ99" i="10"/>
  <c r="AI98" i="10"/>
  <c r="AF102" i="10"/>
  <c r="AF6" i="10"/>
  <c r="AF45" i="10"/>
  <c r="AF10" i="10"/>
  <c r="AF15" i="10"/>
  <c r="AF30" i="10"/>
  <c r="AF9" i="10"/>
  <c r="AE17" i="10"/>
  <c r="AJ98" i="10"/>
  <c r="AH99" i="10"/>
  <c r="AH96" i="10"/>
  <c r="AE102" i="10"/>
  <c r="AJ101" i="10"/>
  <c r="AJ102" i="10"/>
  <c r="AI102" i="10"/>
  <c r="AH102" i="10"/>
  <c r="AG102" i="10"/>
  <c r="AP102" i="10"/>
  <c r="AO102" i="10"/>
  <c r="AN102" i="10"/>
  <c r="AM102" i="10"/>
  <c r="AE32" i="10"/>
  <c r="AE100" i="10"/>
  <c r="AF96" i="10"/>
  <c r="AJ100" i="10"/>
  <c r="AL100" i="10"/>
  <c r="AI97" i="10"/>
  <c r="AH98" i="10"/>
  <c r="AG100" i="10"/>
  <c r="AG101" i="10"/>
  <c r="AJ96" i="10"/>
  <c r="AH95" i="10"/>
  <c r="AJ94" i="10"/>
  <c r="AL94" i="10"/>
  <c r="AJ93" i="10"/>
  <c r="AL93" i="10"/>
  <c r="AH89" i="10"/>
  <c r="AH85" i="10"/>
  <c r="AJ91" i="10"/>
  <c r="AG85" i="10"/>
  <c r="AJ80" i="10"/>
  <c r="AG88" i="10"/>
  <c r="AK88" i="10"/>
  <c r="AG83" i="10"/>
  <c r="AH91" i="10"/>
  <c r="AG81" i="10"/>
  <c r="AI77" i="10"/>
  <c r="AI73" i="10"/>
  <c r="AJ69" i="10"/>
  <c r="AL69" i="10"/>
  <c r="AI65" i="10"/>
  <c r="AJ88" i="10"/>
  <c r="AI80" i="10"/>
  <c r="AJ76" i="10"/>
  <c r="AG72" i="10"/>
  <c r="AH68" i="10"/>
  <c r="AJ64" i="10"/>
  <c r="AG79" i="10"/>
  <c r="AH71" i="10"/>
  <c r="AG64" i="10"/>
  <c r="AG92" i="10"/>
  <c r="AK92" i="10"/>
  <c r="AJ83" i="10"/>
  <c r="AH75" i="10"/>
  <c r="AH66" i="10"/>
  <c r="AG61" i="10"/>
  <c r="AI58" i="10"/>
  <c r="AH78" i="10"/>
  <c r="AI62" i="10"/>
  <c r="AK62" i="10"/>
  <c r="AG78" i="10"/>
  <c r="AG82" i="10"/>
  <c r="AH63" i="10"/>
  <c r="AG67" i="10"/>
  <c r="AJ55" i="10"/>
  <c r="AJ51" i="10"/>
  <c r="AI72" i="10"/>
  <c r="AH55" i="10"/>
  <c r="AI51" i="10"/>
  <c r="AJ53" i="10"/>
  <c r="AH49" i="10"/>
  <c r="AG48" i="10"/>
  <c r="AI44" i="10"/>
  <c r="AG40" i="10"/>
  <c r="AH37" i="10"/>
  <c r="AG55" i="10"/>
  <c r="AH45" i="10"/>
  <c r="AL45" i="10"/>
  <c r="AJ41" i="10"/>
  <c r="AG52" i="10"/>
  <c r="AJ44" i="10"/>
  <c r="AG33" i="10"/>
  <c r="AK33" i="10"/>
  <c r="AI27" i="10"/>
  <c r="AI23" i="10"/>
  <c r="AH42" i="10"/>
  <c r="AG36" i="10"/>
  <c r="AJ32" i="10"/>
  <c r="AL32" i="10"/>
  <c r="AH29" i="10"/>
  <c r="AH26" i="10"/>
  <c r="AI54" i="10"/>
  <c r="AI41" i="10"/>
  <c r="AJ34" i="10"/>
  <c r="AI30" i="10"/>
  <c r="AJ28" i="10"/>
  <c r="AJ24" i="10"/>
  <c r="AG34" i="10"/>
  <c r="AI22" i="10"/>
  <c r="AJ19" i="10"/>
  <c r="AH15" i="10"/>
  <c r="AL15" i="10"/>
  <c r="AJ11" i="10"/>
  <c r="AH7" i="10"/>
  <c r="AG24" i="10"/>
  <c r="AI99" i="10"/>
  <c r="AI101" i="10"/>
  <c r="AG95" i="10"/>
  <c r="AG98" i="10"/>
  <c r="AH97" i="10"/>
  <c r="AI95" i="10"/>
  <c r="AG97" i="10"/>
  <c r="AE95" i="10"/>
  <c r="AF95" i="10"/>
  <c r="AE97" i="10"/>
  <c r="AE101" i="10"/>
  <c r="AF98" i="10"/>
  <c r="AF99" i="10"/>
  <c r="AE98" i="10"/>
  <c r="AF100" i="10"/>
  <c r="AE99" i="10"/>
  <c r="AF101" i="10"/>
  <c r="AP101" i="10"/>
  <c r="AP100" i="10"/>
  <c r="AM101" i="10"/>
  <c r="AO100" i="10"/>
  <c r="AO99" i="10"/>
  <c r="AO98" i="10"/>
  <c r="AO97" i="10"/>
  <c r="AO96" i="10"/>
  <c r="AM99" i="10"/>
  <c r="AP98" i="10"/>
  <c r="AM97" i="10"/>
  <c r="AP96" i="10"/>
  <c r="AM95" i="10"/>
  <c r="AN98" i="10"/>
  <c r="AO101" i="10"/>
  <c r="AP99" i="10"/>
  <c r="AN97" i="10"/>
  <c r="AM96" i="10"/>
  <c r="AN100" i="10"/>
  <c r="AM98" i="10"/>
  <c r="AN99" i="10"/>
  <c r="AN95" i="10"/>
  <c r="AP97" i="10"/>
  <c r="AN101" i="10"/>
  <c r="AP95" i="10"/>
  <c r="AN96" i="10"/>
  <c r="AM100" i="10"/>
  <c r="AO95" i="10"/>
  <c r="AF97" i="10"/>
  <c r="AE96" i="10"/>
  <c r="AE62" i="10"/>
  <c r="AF52" i="10"/>
  <c r="AF68" i="10"/>
  <c r="AE67" i="10"/>
  <c r="X5" i="10"/>
  <c r="Z5" i="10"/>
  <c r="AE33" i="10"/>
  <c r="AE30" i="10"/>
  <c r="AE10" i="10"/>
  <c r="AE14" i="10"/>
  <c r="AE47" i="10"/>
  <c r="AF47" i="10"/>
  <c r="AF8" i="10"/>
  <c r="AF36" i="10"/>
  <c r="AE39" i="10"/>
  <c r="AE68" i="10"/>
  <c r="AE69" i="10"/>
  <c r="AK86" i="10"/>
  <c r="AF35" i="10"/>
  <c r="AE31" i="10"/>
  <c r="AE15" i="10"/>
  <c r="AF22" i="10"/>
  <c r="AF37" i="10"/>
  <c r="AE54" i="10"/>
  <c r="AE53" i="10"/>
  <c r="AE85" i="10"/>
  <c r="AK71" i="10"/>
  <c r="AA5" i="10"/>
  <c r="AC5" i="10"/>
  <c r="AE5" i="10"/>
  <c r="AE7" i="10"/>
  <c r="AB5" i="10"/>
  <c r="AE41" i="10"/>
  <c r="AF58" i="10"/>
  <c r="AE71" i="10"/>
  <c r="AE66" i="10"/>
  <c r="AE89" i="10"/>
  <c r="AF93" i="10"/>
  <c r="AE93" i="10"/>
  <c r="AF14" i="10"/>
  <c r="AE8" i="10"/>
  <c r="AE16" i="10"/>
  <c r="AF55" i="10"/>
  <c r="AE61" i="10"/>
  <c r="AF85" i="10"/>
  <c r="AE87" i="10"/>
  <c r="AE18" i="10"/>
  <c r="AF21" i="10"/>
  <c r="AE49" i="10"/>
  <c r="AE92" i="10"/>
  <c r="AE63" i="10"/>
  <c r="AE82" i="10"/>
  <c r="AE90" i="10"/>
  <c r="AE91" i="10"/>
  <c r="AE38" i="10"/>
  <c r="AF48" i="10"/>
  <c r="AF59" i="10"/>
  <c r="AF67" i="10"/>
  <c r="AE6" i="10"/>
  <c r="AF13" i="10"/>
  <c r="AF46" i="10"/>
  <c r="AE48" i="10"/>
  <c r="AE72" i="10"/>
  <c r="AF86" i="10"/>
  <c r="AE9" i="10"/>
  <c r="AF56" i="10"/>
  <c r="AE75" i="10"/>
  <c r="AE86" i="10"/>
  <c r="AF18" i="10"/>
  <c r="AE21" i="10"/>
  <c r="AE12" i="10"/>
  <c r="AF20" i="10"/>
  <c r="AE24" i="10"/>
  <c r="AE28" i="10"/>
  <c r="AE34" i="10"/>
  <c r="AF39" i="10"/>
  <c r="AE43" i="10"/>
  <c r="AE36" i="10"/>
  <c r="AF43" i="10"/>
  <c r="AE51" i="10"/>
  <c r="AE56" i="10"/>
  <c r="AF63" i="10"/>
  <c r="AF65" i="10"/>
  <c r="AF73" i="10"/>
  <c r="AF77" i="10"/>
  <c r="AE64" i="10"/>
  <c r="AF72" i="10"/>
  <c r="AE76" i="10"/>
  <c r="AE80" i="10"/>
  <c r="AF80" i="10"/>
  <c r="AE83" i="10"/>
  <c r="AF87" i="10"/>
  <c r="AL70" i="10"/>
  <c r="AP94" i="10"/>
  <c r="AM93" i="10"/>
  <c r="AM94" i="10"/>
  <c r="AN93" i="10"/>
  <c r="AN94" i="10"/>
  <c r="AO94" i="10"/>
  <c r="AP92" i="10"/>
  <c r="AM91" i="10"/>
  <c r="AN90" i="10"/>
  <c r="AN89" i="10"/>
  <c r="AO88" i="10"/>
  <c r="AP87" i="10"/>
  <c r="AN86" i="10"/>
  <c r="AN85" i="10"/>
  <c r="AO84" i="10"/>
  <c r="AO83" i="10"/>
  <c r="AP93" i="10"/>
  <c r="AO92" i="10"/>
  <c r="AO90" i="10"/>
  <c r="AP89" i="10"/>
  <c r="AM88" i="10"/>
  <c r="AO87" i="10"/>
  <c r="AM86" i="10"/>
  <c r="AO85" i="10"/>
  <c r="AM83" i="10"/>
  <c r="AO82" i="10"/>
  <c r="AO81" i="10"/>
  <c r="AP80" i="10"/>
  <c r="AN91" i="10"/>
  <c r="AP90" i="10"/>
  <c r="AN88" i="10"/>
  <c r="AO86" i="10"/>
  <c r="AP85" i="10"/>
  <c r="AM84" i="10"/>
  <c r="AN83" i="10"/>
  <c r="AP82" i="10"/>
  <c r="AP81" i="10"/>
  <c r="AM92" i="10"/>
  <c r="AM89" i="10"/>
  <c r="AP86" i="10"/>
  <c r="AP83" i="10"/>
  <c r="AM82" i="10"/>
  <c r="AO80" i="10"/>
  <c r="AO79" i="10"/>
  <c r="AO78" i="10"/>
  <c r="AO77" i="10"/>
  <c r="AO76" i="10"/>
  <c r="AO75" i="10"/>
  <c r="AO74" i="10"/>
  <c r="AO73" i="10"/>
  <c r="AP72" i="10"/>
  <c r="AP71" i="10"/>
  <c r="AP70" i="10"/>
  <c r="AP69" i="10"/>
  <c r="AM68" i="10"/>
  <c r="AN67" i="10"/>
  <c r="AO66" i="10"/>
  <c r="AO65" i="10"/>
  <c r="AO64" i="10"/>
  <c r="AN92" i="10"/>
  <c r="AO89" i="10"/>
  <c r="AM85" i="10"/>
  <c r="AN82" i="10"/>
  <c r="AP79" i="10"/>
  <c r="AP78" i="10"/>
  <c r="AP77" i="10"/>
  <c r="AP76" i="10"/>
  <c r="AP75" i="10"/>
  <c r="AP74" i="10"/>
  <c r="AP73" i="10"/>
  <c r="AM72" i="10"/>
  <c r="AM71" i="10"/>
  <c r="AM70" i="10"/>
  <c r="AM69" i="10"/>
  <c r="AN68" i="10"/>
  <c r="AO67" i="10"/>
  <c r="AP66" i="10"/>
  <c r="AP65" i="10"/>
  <c r="AP64" i="10"/>
  <c r="AO91" i="10"/>
  <c r="AN84" i="10"/>
  <c r="AM81" i="10"/>
  <c r="AM78" i="10"/>
  <c r="AM76" i="10"/>
  <c r="AM74" i="10"/>
  <c r="AN72" i="10"/>
  <c r="AN70" i="10"/>
  <c r="AO68" i="10"/>
  <c r="AM65" i="10"/>
  <c r="AP63" i="10"/>
  <c r="AP62" i="10"/>
  <c r="AP61" i="10"/>
  <c r="AN60" i="10"/>
  <c r="AN59" i="10"/>
  <c r="AN58" i="10"/>
  <c r="AN87" i="10"/>
  <c r="AN80" i="10"/>
  <c r="AO93" i="10"/>
  <c r="AP91" i="10"/>
  <c r="AM90" i="10"/>
  <c r="AP84" i="10"/>
  <c r="AN81" i="10"/>
  <c r="AN78" i="10"/>
  <c r="AN76" i="10"/>
  <c r="AN74" i="10"/>
  <c r="AO72" i="10"/>
  <c r="AO70" i="10"/>
  <c r="AP68" i="10"/>
  <c r="AM67" i="10"/>
  <c r="AN65" i="10"/>
  <c r="AM63" i="10"/>
  <c r="AM62" i="10"/>
  <c r="AM61" i="10"/>
  <c r="AO60" i="10"/>
  <c r="AO59" i="10"/>
  <c r="AO58" i="10"/>
  <c r="AO57" i="10"/>
  <c r="AO56" i="10"/>
  <c r="AO55" i="10"/>
  <c r="AM87" i="10"/>
  <c r="AN79" i="10"/>
  <c r="AN75" i="10"/>
  <c r="AO71" i="10"/>
  <c r="AN66" i="10"/>
  <c r="AO63" i="10"/>
  <c r="AO61" i="10"/>
  <c r="AM59" i="10"/>
  <c r="AM79" i="10"/>
  <c r="AM75" i="10"/>
  <c r="AN71" i="10"/>
  <c r="AP67" i="10"/>
  <c r="AM66" i="10"/>
  <c r="AN63" i="10"/>
  <c r="AM80" i="10"/>
  <c r="AM77" i="10"/>
  <c r="AM73" i="10"/>
  <c r="AN69" i="10"/>
  <c r="AM64" i="10"/>
  <c r="AN62" i="10"/>
  <c r="AP59" i="10"/>
  <c r="AO69" i="10"/>
  <c r="AO62" i="10"/>
  <c r="AP58" i="10"/>
  <c r="AN57" i="10"/>
  <c r="AP56" i="10"/>
  <c r="AM54" i="10"/>
  <c r="AO53" i="10"/>
  <c r="AO52" i="10"/>
  <c r="AP51" i="10"/>
  <c r="AP50" i="10"/>
  <c r="AM49" i="10"/>
  <c r="AN73" i="10"/>
  <c r="AP60" i="10"/>
  <c r="AM58" i="10"/>
  <c r="AM57" i="10"/>
  <c r="AN56" i="10"/>
  <c r="AP55" i="10"/>
  <c r="AP54" i="10"/>
  <c r="AN53" i="10"/>
  <c r="AN52" i="10"/>
  <c r="AO51" i="10"/>
  <c r="AO50" i="10"/>
  <c r="AP49" i="10"/>
  <c r="AN64" i="10"/>
  <c r="AN61" i="10"/>
  <c r="AP57" i="10"/>
  <c r="AM55" i="10"/>
  <c r="AN54" i="10"/>
  <c r="AP53" i="10"/>
  <c r="AP52" i="10"/>
  <c r="AM51" i="10"/>
  <c r="AM50" i="10"/>
  <c r="AN49" i="10"/>
  <c r="AN48" i="10"/>
  <c r="AN47" i="10"/>
  <c r="AP88" i="10"/>
  <c r="AN55" i="10"/>
  <c r="AN51" i="10"/>
  <c r="AO48" i="10"/>
  <c r="AP47" i="10"/>
  <c r="AO46" i="10"/>
  <c r="AO45" i="10"/>
  <c r="AO44" i="10"/>
  <c r="AP43" i="10"/>
  <c r="AP42" i="10"/>
  <c r="AM41" i="10"/>
  <c r="AM40" i="10"/>
  <c r="AM39" i="10"/>
  <c r="AM38" i="10"/>
  <c r="AN37" i="10"/>
  <c r="AO36" i="10"/>
  <c r="AO35" i="10"/>
  <c r="AN77" i="10"/>
  <c r="AM60" i="10"/>
  <c r="AM56" i="10"/>
  <c r="AM52" i="10"/>
  <c r="AM48" i="10"/>
  <c r="AO47" i="10"/>
  <c r="AN46" i="10"/>
  <c r="AN45" i="10"/>
  <c r="AN44" i="10"/>
  <c r="AO43" i="10"/>
  <c r="AO42" i="10"/>
  <c r="AP41" i="10"/>
  <c r="AP40" i="10"/>
  <c r="AP39" i="10"/>
  <c r="AP38" i="10"/>
  <c r="AM37" i="10"/>
  <c r="AN36" i="10"/>
  <c r="AO54" i="10"/>
  <c r="AM53" i="10"/>
  <c r="AO49" i="10"/>
  <c r="AP48" i="10"/>
  <c r="AP45" i="10"/>
  <c r="AM42" i="10"/>
  <c r="AN40" i="10"/>
  <c r="AN38" i="10"/>
  <c r="AO37" i="10"/>
  <c r="AP35" i="10"/>
  <c r="AO34" i="10"/>
  <c r="AM33" i="10"/>
  <c r="AM32" i="10"/>
  <c r="AM31" i="10"/>
  <c r="AN30" i="10"/>
  <c r="AO29" i="10"/>
  <c r="AO28" i="10"/>
  <c r="AO27" i="10"/>
  <c r="AO26" i="10"/>
  <c r="AO25" i="10"/>
  <c r="AO24" i="10"/>
  <c r="AO23" i="10"/>
  <c r="AM45" i="10"/>
  <c r="AN43" i="10"/>
  <c r="AO41" i="10"/>
  <c r="AO39" i="10"/>
  <c r="AN35" i="10"/>
  <c r="AN34" i="10"/>
  <c r="AP33" i="10"/>
  <c r="AP32" i="10"/>
  <c r="AP31" i="10"/>
  <c r="AM30" i="10"/>
  <c r="AN29" i="10"/>
  <c r="AN28" i="10"/>
  <c r="AN27" i="10"/>
  <c r="AN26" i="10"/>
  <c r="AN25" i="10"/>
  <c r="AN24" i="10"/>
  <c r="AN23" i="10"/>
  <c r="AM47" i="10"/>
  <c r="AM46" i="10"/>
  <c r="AM44" i="10"/>
  <c r="AN42" i="10"/>
  <c r="AO40" i="10"/>
  <c r="AO38" i="10"/>
  <c r="AP37" i="10"/>
  <c r="AM36" i="10"/>
  <c r="AP34" i="10"/>
  <c r="AN33" i="10"/>
  <c r="AN32" i="10"/>
  <c r="AN31" i="10"/>
  <c r="AO30" i="10"/>
  <c r="AP29" i="10"/>
  <c r="AP28" i="10"/>
  <c r="AP27" i="10"/>
  <c r="AP26" i="10"/>
  <c r="AP25" i="10"/>
  <c r="AP24" i="10"/>
  <c r="AP23" i="10"/>
  <c r="AP22" i="10"/>
  <c r="AN39" i="10"/>
  <c r="AO31" i="10"/>
  <c r="AM28" i="10"/>
  <c r="AM24" i="10"/>
  <c r="AO22" i="10"/>
  <c r="AP21" i="10"/>
  <c r="AP20" i="10"/>
  <c r="AP19" i="10"/>
  <c r="AM18" i="10"/>
  <c r="AM17" i="10"/>
  <c r="AN16" i="10"/>
  <c r="AN15" i="10"/>
  <c r="AN14" i="10"/>
  <c r="AO13" i="10"/>
  <c r="AO12" i="10"/>
  <c r="AP11" i="10"/>
  <c r="AN10" i="10"/>
  <c r="AN9" i="10"/>
  <c r="AN8" i="10"/>
  <c r="AN7" i="10"/>
  <c r="AN50" i="10"/>
  <c r="AN41" i="10"/>
  <c r="AM35" i="10"/>
  <c r="AO32" i="10"/>
  <c r="AM25" i="10"/>
  <c r="AN22" i="10"/>
  <c r="AO21" i="10"/>
  <c r="AO20" i="10"/>
  <c r="AO19" i="10"/>
  <c r="AP18" i="10"/>
  <c r="AP17" i="10"/>
  <c r="AM16" i="10"/>
  <c r="AM15" i="10"/>
  <c r="AM14" i="10"/>
  <c r="AN13" i="10"/>
  <c r="AN12" i="10"/>
  <c r="AO11" i="10"/>
  <c r="AM10" i="10"/>
  <c r="AM9" i="10"/>
  <c r="AM8" i="10"/>
  <c r="AP46" i="10"/>
  <c r="AM34" i="10"/>
  <c r="AP30" i="10"/>
  <c r="AM27" i="10"/>
  <c r="AM23" i="10"/>
  <c r="AM21" i="10"/>
  <c r="AM20" i="10"/>
  <c r="AM19" i="10"/>
  <c r="AN18" i="10"/>
  <c r="AN17" i="10"/>
  <c r="AO16" i="10"/>
  <c r="AO15" i="10"/>
  <c r="AO14" i="10"/>
  <c r="AP13" i="10"/>
  <c r="AP12" i="10"/>
  <c r="AM11" i="10"/>
  <c r="AO10" i="10"/>
  <c r="AO9" i="10"/>
  <c r="AO8" i="10"/>
  <c r="AO7" i="10"/>
  <c r="AM29" i="10"/>
  <c r="AN21" i="10"/>
  <c r="AO18" i="10"/>
  <c r="AP14" i="10"/>
  <c r="AM13" i="10"/>
  <c r="AP9" i="10"/>
  <c r="AP7" i="10"/>
  <c r="AP36" i="10"/>
  <c r="AP16" i="10"/>
  <c r="AO33" i="10"/>
  <c r="AM22" i="10"/>
  <c r="AN19" i="10"/>
  <c r="AP15" i="10"/>
  <c r="AP10" i="10"/>
  <c r="AM7" i="10"/>
  <c r="AN20" i="10"/>
  <c r="AP44" i="10"/>
  <c r="AM43" i="10"/>
  <c r="AM26" i="10"/>
  <c r="AO17" i="10"/>
  <c r="AM12" i="10"/>
  <c r="AP8" i="10"/>
  <c r="AN11" i="10"/>
  <c r="AE11" i="10"/>
  <c r="AE19" i="10"/>
  <c r="AE13" i="10"/>
  <c r="AF31" i="10"/>
  <c r="AE25" i="10"/>
  <c r="AF40" i="10"/>
  <c r="AE44" i="10"/>
  <c r="AF57" i="10"/>
  <c r="AF50" i="10"/>
  <c r="AE60" i="10"/>
  <c r="AE57" i="10"/>
  <c r="AF66" i="10"/>
  <c r="AE70" i="10"/>
  <c r="AF74" i="10"/>
  <c r="AF78" i="10"/>
  <c r="AE65" i="10"/>
  <c r="AF69" i="10"/>
  <c r="AE73" i="10"/>
  <c r="AE77" i="10"/>
  <c r="AF91" i="10"/>
  <c r="AE81" i="10"/>
  <c r="AE84" i="10"/>
  <c r="AE88" i="10"/>
  <c r="AF92" i="10"/>
  <c r="AF12" i="10"/>
  <c r="AE20" i="10"/>
  <c r="AE52" i="10"/>
  <c r="AF32" i="10"/>
  <c r="AE26" i="10"/>
  <c r="AE29" i="10"/>
  <c r="AE37" i="10"/>
  <c r="AF41" i="10"/>
  <c r="AE45" i="10"/>
  <c r="AF49" i="10"/>
  <c r="AF51" i="10"/>
  <c r="AE58" i="10"/>
  <c r="AF61" i="10"/>
  <c r="AF75" i="10"/>
  <c r="AF79" i="10"/>
  <c r="AF70" i="10"/>
  <c r="AE74" i="10"/>
  <c r="AE78" i="10"/>
  <c r="AF81" i="10"/>
  <c r="AE94" i="10"/>
  <c r="AF17" i="10"/>
  <c r="AF7" i="10"/>
  <c r="AF11" i="10"/>
  <c r="AF19" i="10"/>
  <c r="AE22" i="10"/>
  <c r="AF33" i="10"/>
  <c r="AE23" i="10"/>
  <c r="AE27" i="10"/>
  <c r="AF38" i="10"/>
  <c r="AE42" i="10"/>
  <c r="AE35" i="10"/>
  <c r="AF42" i="10"/>
  <c r="AE46" i="10"/>
  <c r="AE50" i="10"/>
  <c r="AF54" i="10"/>
  <c r="AE59" i="10"/>
  <c r="AE55" i="10"/>
  <c r="AF62" i="10"/>
  <c r="AF64" i="10"/>
  <c r="AF76" i="10"/>
  <c r="AF71" i="10"/>
  <c r="AE79" i="10"/>
  <c r="AF82" i="10"/>
  <c r="AF83" i="10"/>
  <c r="AF88" i="10"/>
  <c r="AF94" i="10"/>
  <c r="AK6" i="10"/>
  <c r="AL6" i="10"/>
  <c r="AM6" i="10"/>
  <c r="AP6" i="10"/>
  <c r="AO6" i="10"/>
  <c r="AN6" i="10"/>
  <c r="AK12" i="10"/>
  <c r="AL65" i="10"/>
  <c r="AL44" i="10"/>
  <c r="AL67" i="10"/>
  <c r="AL43" i="10"/>
  <c r="AL12" i="10"/>
  <c r="AL22" i="10"/>
  <c r="AL37" i="10"/>
  <c r="AL75" i="10"/>
  <c r="AK23" i="10"/>
  <c r="AK65" i="10"/>
  <c r="AK96" i="10"/>
  <c r="AK37" i="10"/>
  <c r="AK87" i="10"/>
  <c r="AK7" i="10"/>
  <c r="AL74" i="10"/>
  <c r="AL72" i="10"/>
  <c r="AK69" i="10"/>
  <c r="AK19" i="10"/>
  <c r="AK90" i="10"/>
  <c r="AK56" i="10"/>
  <c r="AQ82" i="10"/>
  <c r="AL57" i="10"/>
  <c r="AL18" i="10"/>
  <c r="AL97" i="10"/>
  <c r="AL24" i="10"/>
  <c r="AL82" i="10"/>
  <c r="AL38" i="10"/>
  <c r="AK100" i="10"/>
  <c r="AL25" i="10"/>
  <c r="AQ101" i="10"/>
  <c r="AL66" i="10"/>
  <c r="AL21" i="10"/>
  <c r="AK11" i="10"/>
  <c r="AL9" i="10"/>
  <c r="AK57" i="10"/>
  <c r="AK9" i="10"/>
  <c r="AL49" i="10"/>
  <c r="AL63" i="10"/>
  <c r="AL71" i="10"/>
  <c r="AL80" i="10"/>
  <c r="AL59" i="10"/>
  <c r="AK42" i="10"/>
  <c r="AK21" i="10"/>
  <c r="AK52" i="10"/>
  <c r="AK41" i="10"/>
  <c r="AK27" i="10"/>
  <c r="AK83" i="10"/>
  <c r="AL58" i="10"/>
  <c r="AK35" i="10"/>
  <c r="AL11" i="10"/>
  <c r="AG5" i="10"/>
  <c r="AI5" i="10"/>
  <c r="AK5" i="10"/>
  <c r="AK70" i="10"/>
  <c r="AK61" i="10"/>
  <c r="AK80" i="10"/>
  <c r="AK18" i="10"/>
  <c r="AK64" i="10"/>
  <c r="AK28" i="10"/>
  <c r="AK60" i="10"/>
  <c r="AK74" i="10"/>
  <c r="AL50" i="10"/>
  <c r="AK66" i="10"/>
  <c r="AH5" i="10"/>
  <c r="AJ5" i="10"/>
  <c r="AL5" i="10"/>
  <c r="AL52" i="10"/>
  <c r="AK32" i="10"/>
  <c r="AK24" i="10"/>
  <c r="AK44" i="10"/>
  <c r="AK51" i="10"/>
  <c r="AK78" i="10"/>
  <c r="AK59" i="10"/>
  <c r="AL42" i="10"/>
  <c r="AK67" i="10"/>
  <c r="AL68" i="10"/>
  <c r="AK99" i="10"/>
  <c r="AL41" i="10"/>
  <c r="AL51" i="10"/>
  <c r="AK82" i="10"/>
  <c r="AK58" i="10"/>
  <c r="AL60" i="10"/>
  <c r="AK15" i="10"/>
  <c r="AK8" i="10"/>
  <c r="AK17" i="10"/>
  <c r="AQ17" i="10"/>
  <c r="AL7" i="10"/>
  <c r="AK22" i="10"/>
  <c r="AK25" i="10"/>
  <c r="AK39" i="10"/>
  <c r="AR88" i="10"/>
  <c r="AK34" i="10"/>
  <c r="AL34" i="10"/>
  <c r="AL29" i="10"/>
  <c r="AL78" i="10"/>
  <c r="AK81" i="10"/>
  <c r="AL89" i="10"/>
  <c r="AK45" i="10"/>
  <c r="AL30" i="10"/>
  <c r="AL53" i="10"/>
  <c r="AL83" i="10"/>
  <c r="AK85" i="10"/>
  <c r="AL92" i="10"/>
  <c r="AK84" i="10"/>
  <c r="AL90" i="10"/>
  <c r="AL56" i="10"/>
  <c r="AK43" i="10"/>
  <c r="AK16" i="10"/>
  <c r="AR59" i="10"/>
  <c r="AK98" i="10"/>
  <c r="AL19" i="10"/>
  <c r="AK54" i="10"/>
  <c r="AK36" i="10"/>
  <c r="AK79" i="10"/>
  <c r="AK50" i="10"/>
  <c r="AK47" i="10"/>
  <c r="AK30" i="10"/>
  <c r="AL64" i="10"/>
  <c r="AK48" i="10"/>
  <c r="AK77" i="10"/>
  <c r="AL95" i="10"/>
  <c r="AK91" i="10"/>
  <c r="AK93" i="10"/>
  <c r="AL10" i="10"/>
  <c r="AK76" i="10"/>
  <c r="AL73" i="10"/>
  <c r="AK94" i="10"/>
  <c r="AL86" i="10"/>
  <c r="AK63" i="10"/>
  <c r="AK26" i="10"/>
  <c r="AL27" i="10"/>
  <c r="AK20" i="10"/>
  <c r="AR14" i="10"/>
  <c r="AK55" i="10"/>
  <c r="AL88" i="10"/>
  <c r="AL85" i="10"/>
  <c r="AL28" i="10"/>
  <c r="AK40" i="10"/>
  <c r="AL76" i="10"/>
  <c r="AL26" i="10"/>
  <c r="AK73" i="10"/>
  <c r="AL101" i="10"/>
  <c r="AL99" i="10"/>
  <c r="AL96" i="10"/>
  <c r="AQ49" i="10"/>
  <c r="AQ102" i="10"/>
  <c r="AK102" i="10"/>
  <c r="AL98" i="10"/>
  <c r="AR102" i="10"/>
  <c r="AL102" i="10"/>
  <c r="AV102" i="10"/>
  <c r="AU102" i="10"/>
  <c r="AT102" i="10"/>
  <c r="AS102" i="10"/>
  <c r="AK72" i="10"/>
  <c r="AK97" i="10"/>
  <c r="AQ91" i="10"/>
  <c r="AK101" i="10"/>
  <c r="AL55" i="10"/>
  <c r="AR95" i="10"/>
  <c r="AL91" i="10"/>
  <c r="AQ95" i="10"/>
  <c r="AK95" i="10"/>
  <c r="AR97" i="10"/>
  <c r="AQ97" i="10"/>
  <c r="AR98" i="10"/>
  <c r="AQ98" i="10"/>
  <c r="AR100" i="10"/>
  <c r="AV101" i="10"/>
  <c r="AV100" i="10"/>
  <c r="AT101" i="10"/>
  <c r="AU99" i="10"/>
  <c r="AU98" i="10"/>
  <c r="AU97" i="10"/>
  <c r="AU96" i="10"/>
  <c r="AU101" i="10"/>
  <c r="AT100" i="10"/>
  <c r="AT99" i="10"/>
  <c r="AT97" i="10"/>
  <c r="AS95" i="10"/>
  <c r="AS101" i="10"/>
  <c r="AS100" i="10"/>
  <c r="AS99" i="10"/>
  <c r="AV98" i="10"/>
  <c r="AT98" i="10"/>
  <c r="AV96" i="10"/>
  <c r="AT95" i="10"/>
  <c r="AS97" i="10"/>
  <c r="AS96" i="10"/>
  <c r="AV95" i="10"/>
  <c r="AV97" i="10"/>
  <c r="AX97" i="10"/>
  <c r="AU95" i="10"/>
  <c r="AU100" i="10"/>
  <c r="AS98" i="10"/>
  <c r="AT96" i="10"/>
  <c r="AV99" i="10"/>
  <c r="AQ99" i="10"/>
  <c r="AR101" i="10"/>
  <c r="AR99" i="10"/>
  <c r="AR96" i="10"/>
  <c r="AQ96" i="10"/>
  <c r="AQ100" i="10"/>
  <c r="AR37" i="10"/>
  <c r="AQ62" i="10"/>
  <c r="AQ59" i="10"/>
  <c r="AD5" i="10"/>
  <c r="AF5" i="10"/>
  <c r="AQ75" i="10"/>
  <c r="AQ39" i="10"/>
  <c r="AR93" i="10"/>
  <c r="AR46" i="10"/>
  <c r="AR26" i="10"/>
  <c r="AR58" i="10"/>
  <c r="AQ67" i="10"/>
  <c r="AQ18" i="10"/>
  <c r="AQ32" i="10"/>
  <c r="AQ60" i="10"/>
  <c r="AQ63" i="10"/>
  <c r="AR10" i="10"/>
  <c r="AQ9" i="10"/>
  <c r="AR13" i="10"/>
  <c r="AQ38" i="10"/>
  <c r="AR67" i="10"/>
  <c r="AQ71" i="10"/>
  <c r="AR8" i="10"/>
  <c r="AQ15" i="10"/>
  <c r="AQ93" i="10"/>
  <c r="AR44" i="10"/>
  <c r="AR16" i="10"/>
  <c r="AR30" i="10"/>
  <c r="AQ53" i="10"/>
  <c r="AR85" i="10"/>
  <c r="AR24" i="10"/>
  <c r="AR28" i="10"/>
  <c r="AR34" i="10"/>
  <c r="AR53" i="10"/>
  <c r="AR60" i="10"/>
  <c r="AQ69" i="10"/>
  <c r="AR89" i="10"/>
  <c r="AQ30" i="10"/>
  <c r="AQ40" i="10"/>
  <c r="AQ37" i="10"/>
  <c r="AQ61" i="10"/>
  <c r="AQ72" i="10"/>
  <c r="AQ33" i="10"/>
  <c r="AQ84" i="10"/>
  <c r="AQ94" i="10"/>
  <c r="AR15" i="10"/>
  <c r="AR23" i="10"/>
  <c r="AR27" i="10"/>
  <c r="AQ52" i="10"/>
  <c r="AR52" i="10"/>
  <c r="AR57" i="10"/>
  <c r="AR68" i="10"/>
  <c r="AQ89" i="10"/>
  <c r="AR83" i="10"/>
  <c r="AR36" i="10"/>
  <c r="AQ10" i="10"/>
  <c r="AQ14" i="10"/>
  <c r="AQ80" i="10"/>
  <c r="AQ68" i="10"/>
  <c r="AQ86" i="10"/>
  <c r="AQ31" i="10"/>
  <c r="AQ54" i="10"/>
  <c r="AR91" i="10"/>
  <c r="AR86" i="10"/>
  <c r="AR25" i="10"/>
  <c r="AR9" i="10"/>
  <c r="AQ8" i="10"/>
  <c r="AQ16" i="10"/>
  <c r="AQ41" i="10"/>
  <c r="AQ66" i="10"/>
  <c r="AR84" i="10"/>
  <c r="AR90" i="10"/>
  <c r="AR17" i="10"/>
  <c r="AR21" i="10"/>
  <c r="AR29" i="10"/>
  <c r="AR32" i="10"/>
  <c r="AQ26" i="10"/>
  <c r="AQ29" i="10"/>
  <c r="AR38" i="10"/>
  <c r="AQ42" i="10"/>
  <c r="AQ35" i="10"/>
  <c r="AR42" i="10"/>
  <c r="AQ46" i="10"/>
  <c r="AQ51" i="10"/>
  <c r="AR55" i="10"/>
  <c r="AR51" i="10"/>
  <c r="AR56" i="10"/>
  <c r="AQ56" i="10"/>
  <c r="AR61" i="10"/>
  <c r="AR75" i="10"/>
  <c r="AR79" i="10"/>
  <c r="AR71" i="10"/>
  <c r="AQ79" i="10"/>
  <c r="AR82" i="10"/>
  <c r="AR80" i="10"/>
  <c r="AQ85" i="10"/>
  <c r="AQ83" i="10"/>
  <c r="AR87" i="10"/>
  <c r="AV94" i="10"/>
  <c r="AS93" i="10"/>
  <c r="AS94" i="10"/>
  <c r="AT93" i="10"/>
  <c r="AV93" i="10"/>
  <c r="AV92" i="10"/>
  <c r="AS91" i="10"/>
  <c r="AT90" i="10"/>
  <c r="AT89" i="10"/>
  <c r="AU88" i="10"/>
  <c r="AV87" i="10"/>
  <c r="AT86" i="10"/>
  <c r="AT85" i="10"/>
  <c r="AU84" i="10"/>
  <c r="AU83" i="10"/>
  <c r="AT94" i="10"/>
  <c r="AT91" i="10"/>
  <c r="AV90" i="10"/>
  <c r="AT88" i="10"/>
  <c r="AU86" i="10"/>
  <c r="AV85" i="10"/>
  <c r="AX85" i="10"/>
  <c r="AS84" i="10"/>
  <c r="AT83" i="10"/>
  <c r="AU82" i="10"/>
  <c r="AU81" i="10"/>
  <c r="AV80" i="10"/>
  <c r="AU94" i="10"/>
  <c r="AU93" i="10"/>
  <c r="AS92" i="10"/>
  <c r="AU91" i="10"/>
  <c r="AS89" i="10"/>
  <c r="AV88" i="10"/>
  <c r="AS87" i="10"/>
  <c r="AV86" i="10"/>
  <c r="AT84" i="10"/>
  <c r="AV83" i="10"/>
  <c r="AV82" i="10"/>
  <c r="AV81" i="10"/>
  <c r="AV91" i="10"/>
  <c r="AS90" i="10"/>
  <c r="AT87" i="10"/>
  <c r="AV84" i="10"/>
  <c r="AS81" i="10"/>
  <c r="AU79" i="10"/>
  <c r="AU78" i="10"/>
  <c r="AU77" i="10"/>
  <c r="AU76" i="10"/>
  <c r="AU75" i="10"/>
  <c r="AU74" i="10"/>
  <c r="AU73" i="10"/>
  <c r="AV72" i="10"/>
  <c r="AV71" i="10"/>
  <c r="AV70" i="10"/>
  <c r="AV69" i="10"/>
  <c r="AS68" i="10"/>
  <c r="AT67" i="10"/>
  <c r="AU66" i="10"/>
  <c r="AU65" i="10"/>
  <c r="AU64" i="10"/>
  <c r="AU90" i="10"/>
  <c r="AU87" i="10"/>
  <c r="AS86" i="10"/>
  <c r="AS83" i="10"/>
  <c r="AT81" i="10"/>
  <c r="AS80" i="10"/>
  <c r="AV79" i="10"/>
  <c r="AV78" i="10"/>
  <c r="AV77" i="10"/>
  <c r="AV76" i="10"/>
  <c r="AV75" i="10"/>
  <c r="AV74" i="10"/>
  <c r="AV73" i="10"/>
  <c r="AS72" i="10"/>
  <c r="AS71" i="10"/>
  <c r="AS70" i="10"/>
  <c r="AS69" i="10"/>
  <c r="AT68" i="10"/>
  <c r="AU67" i="10"/>
  <c r="AV66" i="10"/>
  <c r="AV65" i="10"/>
  <c r="AV64" i="10"/>
  <c r="AT92" i="10"/>
  <c r="AS85" i="10"/>
  <c r="AS82" i="10"/>
  <c r="AT80" i="10"/>
  <c r="AS79" i="10"/>
  <c r="AS77" i="10"/>
  <c r="AS75" i="10"/>
  <c r="AS73" i="10"/>
  <c r="AT71" i="10"/>
  <c r="AT69" i="10"/>
  <c r="AV67" i="10"/>
  <c r="AX67" i="10"/>
  <c r="AS66" i="10"/>
  <c r="AS64" i="10"/>
  <c r="AV63" i="10"/>
  <c r="AV62" i="10"/>
  <c r="AV61" i="10"/>
  <c r="AT60" i="10"/>
  <c r="AT59" i="10"/>
  <c r="AT58" i="10"/>
  <c r="AV89" i="10"/>
  <c r="AS88" i="10"/>
  <c r="AU92" i="10"/>
  <c r="AU85" i="10"/>
  <c r="AT82" i="10"/>
  <c r="AU80" i="10"/>
  <c r="AT79" i="10"/>
  <c r="AT77" i="10"/>
  <c r="AT75" i="10"/>
  <c r="AT73" i="10"/>
  <c r="AU71" i="10"/>
  <c r="AU69" i="10"/>
  <c r="AT66" i="10"/>
  <c r="AT64" i="10"/>
  <c r="AS63" i="10"/>
  <c r="AS62" i="10"/>
  <c r="AS61" i="10"/>
  <c r="AU60" i="10"/>
  <c r="AU59" i="10"/>
  <c r="AU58" i="10"/>
  <c r="AU57" i="10"/>
  <c r="AU56" i="10"/>
  <c r="AU55" i="10"/>
  <c r="AU89" i="10"/>
  <c r="AT76" i="10"/>
  <c r="AU72" i="10"/>
  <c r="AV68" i="10"/>
  <c r="AS67" i="10"/>
  <c r="AU62" i="10"/>
  <c r="AS60" i="10"/>
  <c r="AS58" i="10"/>
  <c r="AS76" i="10"/>
  <c r="AT72" i="10"/>
  <c r="AU68" i="10"/>
  <c r="AS78" i="10"/>
  <c r="AS74" i="10"/>
  <c r="AT70" i="10"/>
  <c r="AS65" i="10"/>
  <c r="AT63" i="10"/>
  <c r="AT61" i="10"/>
  <c r="AV60" i="10"/>
  <c r="AU70" i="10"/>
  <c r="AS59" i="10"/>
  <c r="AV57" i="10"/>
  <c r="AS55" i="10"/>
  <c r="AS54" i="10"/>
  <c r="AU53" i="10"/>
  <c r="AU52" i="10"/>
  <c r="AV51" i="10"/>
  <c r="AV50" i="10"/>
  <c r="AS49" i="10"/>
  <c r="AT74" i="10"/>
  <c r="AT57" i="10"/>
  <c r="AV56" i="10"/>
  <c r="AV54" i="10"/>
  <c r="AT53" i="10"/>
  <c r="AT52" i="10"/>
  <c r="AU51" i="10"/>
  <c r="AU50" i="10"/>
  <c r="AV49" i="10"/>
  <c r="AT65" i="10"/>
  <c r="AT62" i="10"/>
  <c r="AV59" i="10"/>
  <c r="AV58" i="10"/>
  <c r="AS56" i="10"/>
  <c r="AT55" i="10"/>
  <c r="AT54" i="10"/>
  <c r="AV53" i="10"/>
  <c r="AV52" i="10"/>
  <c r="AX52" i="10"/>
  <c r="AS51" i="10"/>
  <c r="AS50" i="10"/>
  <c r="AT49" i="10"/>
  <c r="AT48" i="10"/>
  <c r="AT47" i="10"/>
  <c r="AT56" i="10"/>
  <c r="AS52" i="10"/>
  <c r="AV48" i="10"/>
  <c r="AU46" i="10"/>
  <c r="AU45" i="10"/>
  <c r="AU44" i="10"/>
  <c r="AV43" i="10"/>
  <c r="AV42" i="10"/>
  <c r="AS41" i="10"/>
  <c r="AS40" i="10"/>
  <c r="AS39" i="10"/>
  <c r="AS38" i="10"/>
  <c r="AT37" i="10"/>
  <c r="AU36" i="10"/>
  <c r="AU35" i="10"/>
  <c r="AU63" i="10"/>
  <c r="AU61" i="10"/>
  <c r="AS57" i="10"/>
  <c r="AU54" i="10"/>
  <c r="AS53" i="10"/>
  <c r="AU49" i="10"/>
  <c r="AU48" i="10"/>
  <c r="AV47" i="10"/>
  <c r="AT46" i="10"/>
  <c r="AT45" i="10"/>
  <c r="AT44" i="10"/>
  <c r="AU43" i="10"/>
  <c r="AU42" i="10"/>
  <c r="AV41" i="10"/>
  <c r="AV40" i="10"/>
  <c r="AV39" i="10"/>
  <c r="AV38" i="10"/>
  <c r="AS37" i="10"/>
  <c r="AT36" i="10"/>
  <c r="AT50" i="10"/>
  <c r="AV46" i="10"/>
  <c r="AV44" i="10"/>
  <c r="AS43" i="10"/>
  <c r="AT41" i="10"/>
  <c r="AT39" i="10"/>
  <c r="AV36" i="10"/>
  <c r="AU34" i="10"/>
  <c r="AS33" i="10"/>
  <c r="AS32" i="10"/>
  <c r="AS31" i="10"/>
  <c r="AT30" i="10"/>
  <c r="AU29" i="10"/>
  <c r="AU28" i="10"/>
  <c r="AU27" i="10"/>
  <c r="AU26" i="10"/>
  <c r="AU25" i="10"/>
  <c r="AU24" i="10"/>
  <c r="AU23" i="10"/>
  <c r="AT78" i="10"/>
  <c r="AU47" i="10"/>
  <c r="AS46" i="10"/>
  <c r="AS44" i="10"/>
  <c r="AT42" i="10"/>
  <c r="AU40" i="10"/>
  <c r="AU38" i="10"/>
  <c r="AV37" i="10"/>
  <c r="AS36" i="10"/>
  <c r="AV35" i="10"/>
  <c r="AT34" i="10"/>
  <c r="AV33" i="10"/>
  <c r="AV32" i="10"/>
  <c r="AV31" i="10"/>
  <c r="AS30" i="10"/>
  <c r="AT29" i="10"/>
  <c r="AT28" i="10"/>
  <c r="AT27" i="10"/>
  <c r="AT26" i="10"/>
  <c r="AT25" i="10"/>
  <c r="AT24" i="10"/>
  <c r="AT23" i="10"/>
  <c r="AV55" i="10"/>
  <c r="AS48" i="10"/>
  <c r="AS45" i="10"/>
  <c r="AT43" i="10"/>
  <c r="AU41" i="10"/>
  <c r="AU39" i="10"/>
  <c r="AS35" i="10"/>
  <c r="AV34" i="10"/>
  <c r="AT33" i="10"/>
  <c r="AT32" i="10"/>
  <c r="AT31" i="10"/>
  <c r="AU30" i="10"/>
  <c r="AV29" i="10"/>
  <c r="AV28" i="10"/>
  <c r="AV27" i="10"/>
  <c r="AV26" i="10"/>
  <c r="AV25" i="10"/>
  <c r="AV24" i="10"/>
  <c r="AV23" i="10"/>
  <c r="AV22" i="10"/>
  <c r="AT40" i="10"/>
  <c r="AT35" i="10"/>
  <c r="AU32" i="10"/>
  <c r="AS25" i="10"/>
  <c r="AV21" i="10"/>
  <c r="AV20" i="10"/>
  <c r="AV19" i="10"/>
  <c r="AS18" i="10"/>
  <c r="AS17" i="10"/>
  <c r="AT16" i="10"/>
  <c r="AT15" i="10"/>
  <c r="AT14" i="10"/>
  <c r="AU13" i="10"/>
  <c r="AU12" i="10"/>
  <c r="AV11" i="10"/>
  <c r="AT10" i="10"/>
  <c r="AT9" i="10"/>
  <c r="AT8" i="10"/>
  <c r="AT7" i="10"/>
  <c r="AS42" i="10"/>
  <c r="AU33" i="10"/>
  <c r="AS29" i="10"/>
  <c r="AS26" i="10"/>
  <c r="AU22" i="10"/>
  <c r="AU21" i="10"/>
  <c r="AU20" i="10"/>
  <c r="AU19" i="10"/>
  <c r="AV18" i="10"/>
  <c r="AV17" i="10"/>
  <c r="AS16" i="10"/>
  <c r="AS15" i="10"/>
  <c r="AS14" i="10"/>
  <c r="AT13" i="10"/>
  <c r="AT12" i="10"/>
  <c r="AU11" i="10"/>
  <c r="AS10" i="10"/>
  <c r="AS9" i="10"/>
  <c r="AS8" i="10"/>
  <c r="AT51" i="10"/>
  <c r="AS47" i="10"/>
  <c r="AT38" i="10"/>
  <c r="AU31" i="10"/>
  <c r="AS28" i="10"/>
  <c r="AS24" i="10"/>
  <c r="AS22" i="10"/>
  <c r="AS21" i="10"/>
  <c r="AS20" i="10"/>
  <c r="AS19" i="10"/>
  <c r="AT18" i="10"/>
  <c r="AT17" i="10"/>
  <c r="AU16" i="10"/>
  <c r="AU15" i="10"/>
  <c r="AU14" i="10"/>
  <c r="AV13" i="10"/>
  <c r="AV12" i="10"/>
  <c r="AS11" i="10"/>
  <c r="AU10" i="10"/>
  <c r="AU9" i="10"/>
  <c r="AU8" i="10"/>
  <c r="AU7" i="10"/>
  <c r="AV30" i="10"/>
  <c r="AT22" i="10"/>
  <c r="AT19" i="10"/>
  <c r="AV15" i="10"/>
  <c r="AV10" i="10"/>
  <c r="AU37" i="10"/>
  <c r="AS23" i="10"/>
  <c r="AU17" i="10"/>
  <c r="AS34" i="10"/>
  <c r="AT20" i="10"/>
  <c r="AV16" i="10"/>
  <c r="AT11" i="10"/>
  <c r="AV45" i="10"/>
  <c r="AS27" i="10"/>
  <c r="AT21" i="10"/>
  <c r="AU18" i="10"/>
  <c r="AV14" i="10"/>
  <c r="AS13" i="10"/>
  <c r="AV9" i="10"/>
  <c r="AS7" i="10"/>
  <c r="AS12" i="10"/>
  <c r="AV8" i="10"/>
  <c r="AV7" i="10"/>
  <c r="AQ7" i="10"/>
  <c r="AR18" i="10"/>
  <c r="AQ21" i="10"/>
  <c r="AR7" i="10"/>
  <c r="AR11" i="10"/>
  <c r="AR19" i="10"/>
  <c r="AQ22" i="10"/>
  <c r="AR33" i="10"/>
  <c r="AQ23" i="10"/>
  <c r="AQ27" i="10"/>
  <c r="AR39" i="10"/>
  <c r="AQ43" i="10"/>
  <c r="AQ47" i="10"/>
  <c r="AQ36" i="10"/>
  <c r="AR43" i="10"/>
  <c r="AQ57" i="10"/>
  <c r="AR62" i="10"/>
  <c r="AR64" i="10"/>
  <c r="AR76" i="10"/>
  <c r="AQ64" i="10"/>
  <c r="AR72" i="10"/>
  <c r="AQ76" i="10"/>
  <c r="AQ81" i="10"/>
  <c r="AQ90" i="10"/>
  <c r="AQ88" i="10"/>
  <c r="AR92" i="10"/>
  <c r="AQ11" i="10"/>
  <c r="AQ19" i="10"/>
  <c r="AQ12" i="10"/>
  <c r="AR20" i="10"/>
  <c r="AR22" i="10"/>
  <c r="AQ24" i="10"/>
  <c r="AQ28" i="10"/>
  <c r="AQ34" i="10"/>
  <c r="AR40" i="10"/>
  <c r="AQ44" i="10"/>
  <c r="AQ48" i="10"/>
  <c r="AR47" i="10"/>
  <c r="AR49" i="10"/>
  <c r="AQ58" i="10"/>
  <c r="AR63" i="10"/>
  <c r="AR65" i="10"/>
  <c r="AR73" i="10"/>
  <c r="AR77" i="10"/>
  <c r="AQ65" i="10"/>
  <c r="AR69" i="10"/>
  <c r="AQ73" i="10"/>
  <c r="AQ77" i="10"/>
  <c r="AQ87" i="10"/>
  <c r="AQ92" i="10"/>
  <c r="AR12" i="10"/>
  <c r="AQ20" i="10"/>
  <c r="AQ13" i="10"/>
  <c r="AR31" i="10"/>
  <c r="AQ25" i="10"/>
  <c r="AR35" i="10"/>
  <c r="AR41" i="10"/>
  <c r="AR45" i="10"/>
  <c r="AQ45" i="10"/>
  <c r="AR48" i="10"/>
  <c r="AQ50" i="10"/>
  <c r="AR54" i="10"/>
  <c r="AR50" i="10"/>
  <c r="AQ55" i="10"/>
  <c r="AR66" i="10"/>
  <c r="AQ70" i="10"/>
  <c r="AR74" i="10"/>
  <c r="AR78" i="10"/>
  <c r="AR70" i="10"/>
  <c r="AQ74" i="10"/>
  <c r="AQ78" i="10"/>
  <c r="AR81" i="10"/>
  <c r="AR94" i="10"/>
  <c r="AN5" i="10"/>
  <c r="AQ6" i="10"/>
  <c r="AM5" i="10"/>
  <c r="AO5" i="10"/>
  <c r="AQ5" i="10"/>
  <c r="AR6" i="10"/>
  <c r="AU6" i="10"/>
  <c r="AV6" i="10"/>
  <c r="AS6" i="10"/>
  <c r="AT6" i="10"/>
  <c r="AX48" i="10"/>
  <c r="AX68" i="10"/>
  <c r="AX47" i="10"/>
  <c r="AX8" i="10"/>
  <c r="AW18" i="10"/>
  <c r="AX44" i="10"/>
  <c r="AX102" i="10"/>
  <c r="AX37" i="10"/>
  <c r="AW102" i="10"/>
  <c r="AX15" i="10"/>
  <c r="BB102" i="10"/>
  <c r="AZ102" i="10"/>
  <c r="BA102" i="10"/>
  <c r="AY102" i="10"/>
  <c r="AX7" i="10"/>
  <c r="AW90" i="10"/>
  <c r="AW95" i="10"/>
  <c r="AW87" i="10"/>
  <c r="AW100" i="10"/>
  <c r="AX99" i="10"/>
  <c r="AX95" i="10"/>
  <c r="AX101" i="10"/>
  <c r="AX98" i="10"/>
  <c r="AW101" i="10"/>
  <c r="AW99" i="10"/>
  <c r="AW96" i="10"/>
  <c r="BB101" i="10"/>
  <c r="BB100" i="10"/>
  <c r="BB99" i="10"/>
  <c r="BA101" i="10"/>
  <c r="AY100" i="10"/>
  <c r="BA99" i="10"/>
  <c r="BA98" i="10"/>
  <c r="BA97" i="10"/>
  <c r="BA96" i="10"/>
  <c r="AY98" i="10"/>
  <c r="BB97" i="10"/>
  <c r="AY96" i="10"/>
  <c r="AY95" i="10"/>
  <c r="BA100" i="10"/>
  <c r="AZ99" i="10"/>
  <c r="AZ100" i="10"/>
  <c r="AY97" i="10"/>
  <c r="BA95" i="10"/>
  <c r="AZ101" i="10"/>
  <c r="AY99" i="10"/>
  <c r="BB98" i="10"/>
  <c r="BB96" i="10"/>
  <c r="AZ95" i="10"/>
  <c r="AY101" i="10"/>
  <c r="AZ98" i="10"/>
  <c r="AZ96" i="10"/>
  <c r="AZ97" i="10"/>
  <c r="BB95" i="10"/>
  <c r="AX96" i="10"/>
  <c r="AW97" i="10"/>
  <c r="AX100" i="10"/>
  <c r="AW98" i="10"/>
  <c r="AX36" i="10"/>
  <c r="AW94" i="10"/>
  <c r="AX10" i="10"/>
  <c r="AP5" i="10"/>
  <c r="AR5" i="10"/>
  <c r="AW89" i="10"/>
  <c r="AW91" i="10"/>
  <c r="AX14" i="10"/>
  <c r="AW37" i="10"/>
  <c r="AW32" i="10"/>
  <c r="AW39" i="10"/>
  <c r="AW54" i="10"/>
  <c r="AX16" i="10"/>
  <c r="AX46" i="10"/>
  <c r="AX60" i="10"/>
  <c r="AX83" i="10"/>
  <c r="AX88" i="10"/>
  <c r="AX30" i="10"/>
  <c r="AX24" i="10"/>
  <c r="AX28" i="10"/>
  <c r="AX34" i="10"/>
  <c r="AW41" i="10"/>
  <c r="AW70" i="10"/>
  <c r="AW68" i="10"/>
  <c r="AW14" i="10"/>
  <c r="AW30" i="10"/>
  <c r="AW85" i="10"/>
  <c r="AW93" i="10"/>
  <c r="AW63" i="10"/>
  <c r="AX45" i="10"/>
  <c r="AW9" i="10"/>
  <c r="AX13" i="10"/>
  <c r="AW33" i="10"/>
  <c r="AX23" i="10"/>
  <c r="AX27" i="10"/>
  <c r="AW40" i="10"/>
  <c r="AX84" i="10"/>
  <c r="AX86" i="10"/>
  <c r="AX65" i="10"/>
  <c r="AW69" i="10"/>
  <c r="AX93" i="10"/>
  <c r="AW31" i="10"/>
  <c r="AX55" i="10"/>
  <c r="AW17" i="10"/>
  <c r="AX9" i="10"/>
  <c r="AX25" i="10"/>
  <c r="AW49" i="10"/>
  <c r="AW61" i="10"/>
  <c r="AW72" i="10"/>
  <c r="AW71" i="10"/>
  <c r="AW92" i="10"/>
  <c r="AW13" i="10"/>
  <c r="AW8" i="10"/>
  <c r="AX12" i="10"/>
  <c r="AW16" i="10"/>
  <c r="AX26" i="10"/>
  <c r="AX29" i="10"/>
  <c r="AW38" i="10"/>
  <c r="AW62" i="10"/>
  <c r="AW80" i="10"/>
  <c r="AX69" i="10"/>
  <c r="BB94" i="10"/>
  <c r="AY93" i="10"/>
  <c r="AY94" i="10"/>
  <c r="AZ93" i="10"/>
  <c r="AZ94" i="10"/>
  <c r="BA94" i="10"/>
  <c r="BB92" i="10"/>
  <c r="AY91" i="10"/>
  <c r="AZ90" i="10"/>
  <c r="AZ89" i="10"/>
  <c r="BA88" i="10"/>
  <c r="BB87" i="10"/>
  <c r="AZ86" i="10"/>
  <c r="AZ85" i="10"/>
  <c r="AZ84" i="10"/>
  <c r="BA83" i="10"/>
  <c r="AY92" i="10"/>
  <c r="BA91" i="10"/>
  <c r="AY89" i="10"/>
  <c r="BB88" i="10"/>
  <c r="AY87" i="10"/>
  <c r="BB86" i="10"/>
  <c r="AY84" i="10"/>
  <c r="BB83" i="10"/>
  <c r="AZ82" i="10"/>
  <c r="BA81" i="10"/>
  <c r="BA80" i="10"/>
  <c r="AZ92" i="10"/>
  <c r="BB91" i="10"/>
  <c r="AY90" i="10"/>
  <c r="BA89" i="10"/>
  <c r="AZ87" i="10"/>
  <c r="AY85" i="10"/>
  <c r="BA84" i="10"/>
  <c r="BA82" i="10"/>
  <c r="BB81" i="10"/>
  <c r="BA93" i="10"/>
  <c r="BA92" i="10"/>
  <c r="BB89" i="10"/>
  <c r="AY88" i="10"/>
  <c r="BA85" i="10"/>
  <c r="BA79" i="10"/>
  <c r="BA78" i="10"/>
  <c r="BA77" i="10"/>
  <c r="BA76" i="10"/>
  <c r="BA75" i="10"/>
  <c r="BA74" i="10"/>
  <c r="BA73" i="10"/>
  <c r="BB72" i="10"/>
  <c r="BB71" i="10"/>
  <c r="BB70" i="10"/>
  <c r="BB69" i="10"/>
  <c r="AY68" i="10"/>
  <c r="AZ67" i="10"/>
  <c r="BA66" i="10"/>
  <c r="BA65" i="10"/>
  <c r="BA64" i="10"/>
  <c r="BB93" i="10"/>
  <c r="AZ91" i="10"/>
  <c r="AZ88" i="10"/>
  <c r="BB85" i="10"/>
  <c r="AY82" i="10"/>
  <c r="AY80" i="10"/>
  <c r="BB79" i="10"/>
  <c r="BB78" i="10"/>
  <c r="BB77" i="10"/>
  <c r="BB76" i="10"/>
  <c r="BB75" i="10"/>
  <c r="BB74" i="10"/>
  <c r="BB73" i="10"/>
  <c r="AY72" i="10"/>
  <c r="AY71" i="10"/>
  <c r="AY70" i="10"/>
  <c r="AY69" i="10"/>
  <c r="AZ68" i="10"/>
  <c r="BA67" i="10"/>
  <c r="BB66" i="10"/>
  <c r="BB65" i="10"/>
  <c r="BB64" i="10"/>
  <c r="BA87" i="10"/>
  <c r="AY86" i="10"/>
  <c r="AY78" i="10"/>
  <c r="AY76" i="10"/>
  <c r="AY74" i="10"/>
  <c r="AZ72" i="10"/>
  <c r="AZ70" i="10"/>
  <c r="BA68" i="10"/>
  <c r="AY65" i="10"/>
  <c r="BB63" i="10"/>
  <c r="BB62" i="10"/>
  <c r="BB61" i="10"/>
  <c r="AZ60" i="10"/>
  <c r="AZ59" i="10"/>
  <c r="AZ58" i="10"/>
  <c r="BB90" i="10"/>
  <c r="AZ83" i="10"/>
  <c r="AZ81" i="10"/>
  <c r="BB80" i="10"/>
  <c r="BA86" i="10"/>
  <c r="AZ78" i="10"/>
  <c r="AZ76" i="10"/>
  <c r="AZ74" i="10"/>
  <c r="BA72" i="10"/>
  <c r="BA70" i="10"/>
  <c r="BB68" i="10"/>
  <c r="AY67" i="10"/>
  <c r="AZ65" i="10"/>
  <c r="AY63" i="10"/>
  <c r="AY62" i="10"/>
  <c r="AY61" i="10"/>
  <c r="BA60" i="10"/>
  <c r="BA59" i="10"/>
  <c r="BA58" i="10"/>
  <c r="BA57" i="10"/>
  <c r="BA56" i="10"/>
  <c r="BA55" i="10"/>
  <c r="AZ77" i="10"/>
  <c r="AZ73" i="10"/>
  <c r="BA69" i="10"/>
  <c r="AZ64" i="10"/>
  <c r="BA63" i="10"/>
  <c r="BA61" i="10"/>
  <c r="AY59" i="10"/>
  <c r="BB84" i="10"/>
  <c r="AY77" i="10"/>
  <c r="AY73" i="10"/>
  <c r="AZ69" i="10"/>
  <c r="AY64" i="10"/>
  <c r="AZ63" i="10"/>
  <c r="AY83" i="10"/>
  <c r="AY79" i="10"/>
  <c r="AY75" i="10"/>
  <c r="AZ71" i="10"/>
  <c r="BB67" i="10"/>
  <c r="AY66" i="10"/>
  <c r="AZ62" i="10"/>
  <c r="BB59" i="10"/>
  <c r="BA71" i="10"/>
  <c r="AY60" i="10"/>
  <c r="AY56" i="10"/>
  <c r="AZ55" i="10"/>
  <c r="AY54" i="10"/>
  <c r="BA53" i="10"/>
  <c r="BA52" i="10"/>
  <c r="BB51" i="10"/>
  <c r="BB50" i="10"/>
  <c r="AY49" i="10"/>
  <c r="AY81" i="10"/>
  <c r="AZ75" i="10"/>
  <c r="AZ61" i="10"/>
  <c r="BB58" i="10"/>
  <c r="BB57" i="10"/>
  <c r="AY55" i="10"/>
  <c r="BB54" i="10"/>
  <c r="AZ53" i="10"/>
  <c r="AZ52" i="10"/>
  <c r="BA51" i="10"/>
  <c r="BA50" i="10"/>
  <c r="BB49" i="10"/>
  <c r="BA90" i="10"/>
  <c r="BB82" i="10"/>
  <c r="BD82" i="10"/>
  <c r="AZ80" i="10"/>
  <c r="AZ66" i="10"/>
  <c r="BB60" i="10"/>
  <c r="AY57" i="10"/>
  <c r="AZ56" i="10"/>
  <c r="BB55" i="10"/>
  <c r="AZ54" i="10"/>
  <c r="BB53" i="10"/>
  <c r="BB52" i="10"/>
  <c r="AY51" i="10"/>
  <c r="AY50" i="10"/>
  <c r="AZ49" i="10"/>
  <c r="AZ48" i="10"/>
  <c r="AZ47" i="10"/>
  <c r="AZ57" i="10"/>
  <c r="BA54" i="10"/>
  <c r="AY53" i="10"/>
  <c r="BA49" i="10"/>
  <c r="AY47" i="10"/>
  <c r="BA46" i="10"/>
  <c r="BA45" i="10"/>
  <c r="BA44" i="10"/>
  <c r="BB43" i="10"/>
  <c r="BB42" i="10"/>
  <c r="AY41" i="10"/>
  <c r="AY40" i="10"/>
  <c r="AY39" i="10"/>
  <c r="AY38" i="10"/>
  <c r="AZ37" i="10"/>
  <c r="BA36" i="10"/>
  <c r="BA35" i="10"/>
  <c r="AZ79" i="10"/>
  <c r="BA62" i="10"/>
  <c r="AZ50" i="10"/>
  <c r="BB48" i="10"/>
  <c r="AZ46" i="10"/>
  <c r="AZ45" i="10"/>
  <c r="AZ44" i="10"/>
  <c r="BA43" i="10"/>
  <c r="BA42" i="10"/>
  <c r="BB41" i="10"/>
  <c r="BB40" i="10"/>
  <c r="BB39" i="10"/>
  <c r="BB38" i="10"/>
  <c r="AY37" i="10"/>
  <c r="AZ36" i="10"/>
  <c r="AY58" i="10"/>
  <c r="AZ51" i="10"/>
  <c r="BA47" i="10"/>
  <c r="BB45" i="10"/>
  <c r="AY42" i="10"/>
  <c r="AZ40" i="10"/>
  <c r="AZ38" i="10"/>
  <c r="BA37" i="10"/>
  <c r="AY35" i="10"/>
  <c r="BA34" i="10"/>
  <c r="AY33" i="10"/>
  <c r="AY32" i="10"/>
  <c r="AY31" i="10"/>
  <c r="AZ30" i="10"/>
  <c r="BA29" i="10"/>
  <c r="BA28" i="10"/>
  <c r="BA27" i="10"/>
  <c r="BA26" i="10"/>
  <c r="BA25" i="10"/>
  <c r="BA24" i="10"/>
  <c r="BA23" i="10"/>
  <c r="BB56" i="10"/>
  <c r="BA48" i="10"/>
  <c r="AY45" i="10"/>
  <c r="AZ43" i="10"/>
  <c r="BA41" i="10"/>
  <c r="BA39" i="10"/>
  <c r="AZ34" i="10"/>
  <c r="BB33" i="10"/>
  <c r="BB32" i="10"/>
  <c r="BB31" i="10"/>
  <c r="AY30" i="10"/>
  <c r="AZ29" i="10"/>
  <c r="AZ28" i="10"/>
  <c r="AZ27" i="10"/>
  <c r="AZ26" i="10"/>
  <c r="AZ25" i="10"/>
  <c r="AZ24" i="10"/>
  <c r="AZ23" i="10"/>
  <c r="BB47" i="10"/>
  <c r="AY46" i="10"/>
  <c r="AY44" i="10"/>
  <c r="AZ42" i="10"/>
  <c r="BA40" i="10"/>
  <c r="BA38" i="10"/>
  <c r="BB37" i="10"/>
  <c r="AY36" i="10"/>
  <c r="AZ35" i="10"/>
  <c r="BB34" i="10"/>
  <c r="AZ33" i="10"/>
  <c r="AZ32" i="10"/>
  <c r="AZ31" i="10"/>
  <c r="BA30" i="10"/>
  <c r="BB29" i="10"/>
  <c r="BB28" i="10"/>
  <c r="BB27" i="10"/>
  <c r="BB26" i="10"/>
  <c r="BB25" i="10"/>
  <c r="BB24" i="10"/>
  <c r="BB23" i="10"/>
  <c r="BB22" i="10"/>
  <c r="AZ41" i="10"/>
  <c r="BA33" i="10"/>
  <c r="AY29" i="10"/>
  <c r="AY26" i="10"/>
  <c r="AY22" i="10"/>
  <c r="BB21" i="10"/>
  <c r="BB20" i="10"/>
  <c r="BB19" i="10"/>
  <c r="AY18" i="10"/>
  <c r="AY17" i="10"/>
  <c r="AZ16" i="10"/>
  <c r="AZ15" i="10"/>
  <c r="AZ14" i="10"/>
  <c r="BA13" i="10"/>
  <c r="BA12" i="10"/>
  <c r="BB11" i="10"/>
  <c r="AZ10" i="10"/>
  <c r="AZ9" i="10"/>
  <c r="AZ8" i="10"/>
  <c r="AZ7" i="10"/>
  <c r="AY52" i="10"/>
  <c r="BB44" i="10"/>
  <c r="AY43" i="10"/>
  <c r="BB36" i="10"/>
  <c r="AY34" i="10"/>
  <c r="BB30" i="10"/>
  <c r="AY27" i="10"/>
  <c r="AY23" i="10"/>
  <c r="BA21" i="10"/>
  <c r="BA20" i="10"/>
  <c r="BA19" i="10"/>
  <c r="BB18" i="10"/>
  <c r="BB17" i="10"/>
  <c r="AY16" i="10"/>
  <c r="AY15" i="10"/>
  <c r="AY14" i="10"/>
  <c r="AZ13" i="10"/>
  <c r="AZ12" i="10"/>
  <c r="BA11" i="10"/>
  <c r="AY10" i="10"/>
  <c r="AY9" i="10"/>
  <c r="AY8" i="10"/>
  <c r="AY48" i="10"/>
  <c r="AZ39" i="10"/>
  <c r="BB35" i="10"/>
  <c r="BA32" i="10"/>
  <c r="AY25" i="10"/>
  <c r="AZ22" i="10"/>
  <c r="AY21" i="10"/>
  <c r="AY20" i="10"/>
  <c r="AY19" i="10"/>
  <c r="AZ18" i="10"/>
  <c r="AZ17" i="10"/>
  <c r="BA16" i="10"/>
  <c r="BA15" i="10"/>
  <c r="BA14" i="10"/>
  <c r="BB13" i="10"/>
  <c r="BB12" i="10"/>
  <c r="AY11" i="10"/>
  <c r="BA10" i="10"/>
  <c r="BA9" i="10"/>
  <c r="BA8" i="10"/>
  <c r="BA7" i="10"/>
  <c r="BA31" i="10"/>
  <c r="BC31" i="10"/>
  <c r="AZ20" i="10"/>
  <c r="BB16" i="10"/>
  <c r="AZ11" i="10"/>
  <c r="BB7" i="10"/>
  <c r="AY24" i="10"/>
  <c r="AZ21" i="10"/>
  <c r="BA18" i="10"/>
  <c r="BA17" i="10"/>
  <c r="AY12" i="10"/>
  <c r="BB8" i="10"/>
  <c r="AY7" i="10"/>
  <c r="BB14" i="10"/>
  <c r="BB46" i="10"/>
  <c r="AY28" i="10"/>
  <c r="BA22" i="10"/>
  <c r="AZ19" i="10"/>
  <c r="BB15" i="10"/>
  <c r="BB10" i="10"/>
  <c r="AY13" i="10"/>
  <c r="BB9" i="10"/>
  <c r="AW11" i="10"/>
  <c r="AW15" i="10"/>
  <c r="AW19" i="10"/>
  <c r="AX31" i="10"/>
  <c r="AX35" i="10"/>
  <c r="AW47" i="10"/>
  <c r="AW25" i="10"/>
  <c r="AX39" i="10"/>
  <c r="AW43" i="10"/>
  <c r="AW35" i="10"/>
  <c r="AX42" i="10"/>
  <c r="AW46" i="10"/>
  <c r="AW51" i="10"/>
  <c r="AX56" i="10"/>
  <c r="AW53" i="10"/>
  <c r="AW58" i="10"/>
  <c r="AX92" i="10"/>
  <c r="AW67" i="10"/>
  <c r="AX75" i="10"/>
  <c r="AX79" i="10"/>
  <c r="AW65" i="10"/>
  <c r="AW73" i="10"/>
  <c r="AW77" i="10"/>
  <c r="AX81" i="10"/>
  <c r="AX80" i="10"/>
  <c r="AW84" i="10"/>
  <c r="AW88" i="10"/>
  <c r="AW20" i="10"/>
  <c r="AX21" i="10"/>
  <c r="AX32" i="10"/>
  <c r="AW26" i="10"/>
  <c r="AW29" i="10"/>
  <c r="AX40" i="10"/>
  <c r="AW48" i="10"/>
  <c r="AW36" i="10"/>
  <c r="AX43" i="10"/>
  <c r="AX50" i="10"/>
  <c r="AW55" i="10"/>
  <c r="AW59" i="10"/>
  <c r="AX58" i="10"/>
  <c r="AX61" i="10"/>
  <c r="AX64" i="10"/>
  <c r="AX76" i="10"/>
  <c r="AW66" i="10"/>
  <c r="AX70" i="10"/>
  <c r="AW74" i="10"/>
  <c r="AW78" i="10"/>
  <c r="AX82" i="10"/>
  <c r="AW81" i="10"/>
  <c r="AX91" i="10"/>
  <c r="AX89" i="10"/>
  <c r="AX94" i="10"/>
  <c r="AW7" i="10"/>
  <c r="AW22" i="10"/>
  <c r="AX17" i="10"/>
  <c r="AX11" i="10"/>
  <c r="AX19" i="10"/>
  <c r="AX33" i="10"/>
  <c r="AW23" i="10"/>
  <c r="AW27" i="10"/>
  <c r="AX41" i="10"/>
  <c r="AW44" i="10"/>
  <c r="AX49" i="10"/>
  <c r="AX53" i="10"/>
  <c r="AX51" i="10"/>
  <c r="AW56" i="10"/>
  <c r="AW60" i="10"/>
  <c r="AX59" i="10"/>
  <c r="AX62" i="10"/>
  <c r="AX73" i="10"/>
  <c r="AX77" i="10"/>
  <c r="AX71" i="10"/>
  <c r="AW75" i="10"/>
  <c r="AW79" i="10"/>
  <c r="AW82" i="10"/>
  <c r="AW86" i="10"/>
  <c r="AX90" i="10"/>
  <c r="AW10" i="10"/>
  <c r="AX18" i="10"/>
  <c r="AW21" i="10"/>
  <c r="AW12" i="10"/>
  <c r="AX20" i="10"/>
  <c r="AX22" i="10"/>
  <c r="AW24" i="10"/>
  <c r="AW28" i="10"/>
  <c r="AW34" i="10"/>
  <c r="AX38" i="10"/>
  <c r="AW42" i="10"/>
  <c r="AW45" i="10"/>
  <c r="AW50" i="10"/>
  <c r="AX54" i="10"/>
  <c r="AW52" i="10"/>
  <c r="AX57" i="10"/>
  <c r="AW57" i="10"/>
  <c r="AX63" i="10"/>
  <c r="AX66" i="10"/>
  <c r="AX74" i="10"/>
  <c r="AX78" i="10"/>
  <c r="AW64" i="10"/>
  <c r="AX72" i="10"/>
  <c r="AW76" i="10"/>
  <c r="AW83" i="10"/>
  <c r="AX87" i="10"/>
  <c r="AT5" i="10"/>
  <c r="AS5" i="10"/>
  <c r="AU5" i="10"/>
  <c r="AW5" i="10"/>
  <c r="BB6" i="10"/>
  <c r="AY6" i="10"/>
  <c r="BA6" i="10"/>
  <c r="AZ6" i="10"/>
  <c r="AX6" i="10"/>
  <c r="AW6" i="10"/>
  <c r="BD14" i="10"/>
  <c r="BD8" i="10"/>
  <c r="BC75" i="10"/>
  <c r="BC47" i="10"/>
  <c r="BC102" i="10"/>
  <c r="BD102" i="10"/>
  <c r="BH102" i="10"/>
  <c r="BG102" i="10"/>
  <c r="BF102" i="10"/>
  <c r="BE102" i="10"/>
  <c r="BD95" i="10"/>
  <c r="BC95" i="10"/>
  <c r="BC100" i="10"/>
  <c r="BC97" i="10"/>
  <c r="BH101" i="10"/>
  <c r="BH100" i="10"/>
  <c r="BH99" i="10"/>
  <c r="BF100" i="10"/>
  <c r="BG98" i="10"/>
  <c r="BG97" i="10"/>
  <c r="BG96" i="10"/>
  <c r="BF101" i="10"/>
  <c r="BE100" i="10"/>
  <c r="BE99" i="10"/>
  <c r="BF98" i="10"/>
  <c r="BF96" i="10"/>
  <c r="BE95" i="10"/>
  <c r="BE101" i="10"/>
  <c r="BE98" i="10"/>
  <c r="BG99" i="10"/>
  <c r="BH97" i="10"/>
  <c r="BH96" i="10"/>
  <c r="BH95" i="10"/>
  <c r="BE97" i="10"/>
  <c r="BF95" i="10"/>
  <c r="BG101" i="10"/>
  <c r="BH98" i="10"/>
  <c r="BJ98" i="10"/>
  <c r="BE96" i="10"/>
  <c r="BG100" i="10"/>
  <c r="BF99" i="10"/>
  <c r="BF97" i="10"/>
  <c r="BG95" i="10"/>
  <c r="BD96" i="10"/>
  <c r="BC99" i="10"/>
  <c r="BD100" i="10"/>
  <c r="BD98" i="10"/>
  <c r="BC96" i="10"/>
  <c r="BD101" i="10"/>
  <c r="BC101" i="10"/>
  <c r="BD97" i="10"/>
  <c r="BC98" i="10"/>
  <c r="BD99" i="10"/>
  <c r="BD58" i="10"/>
  <c r="BC22" i="10"/>
  <c r="BC85" i="10"/>
  <c r="AV5" i="10"/>
  <c r="AX5" i="10"/>
  <c r="BD46" i="10"/>
  <c r="BD35" i="10"/>
  <c r="BD26" i="10"/>
  <c r="BD29" i="10"/>
  <c r="BD56" i="10"/>
  <c r="BD85" i="10"/>
  <c r="BD16" i="10"/>
  <c r="BD59" i="10"/>
  <c r="BD67" i="10"/>
  <c r="BC62" i="10"/>
  <c r="BC41" i="10"/>
  <c r="BC54" i="10"/>
  <c r="BC69" i="10"/>
  <c r="BC93" i="10"/>
  <c r="BC90" i="10"/>
  <c r="BD15" i="10"/>
  <c r="BD37" i="10"/>
  <c r="BD25" i="10"/>
  <c r="BD84" i="10"/>
  <c r="BD68" i="10"/>
  <c r="BD30" i="10"/>
  <c r="BD53" i="10"/>
  <c r="BC66" i="10"/>
  <c r="BC8" i="10"/>
  <c r="BC16" i="10"/>
  <c r="BD89" i="10"/>
  <c r="BD93" i="10"/>
  <c r="BC91" i="10"/>
  <c r="BC53" i="10"/>
  <c r="BC59" i="10"/>
  <c r="BC40" i="10"/>
  <c r="BC84" i="10"/>
  <c r="BC15" i="10"/>
  <c r="BC49" i="10"/>
  <c r="BC89" i="10"/>
  <c r="BC61" i="10"/>
  <c r="BC72" i="10"/>
  <c r="BC94" i="10"/>
  <c r="BC33" i="10"/>
  <c r="BD24" i="10"/>
  <c r="BD28" i="10"/>
  <c r="BC30" i="10"/>
  <c r="BD34" i="10"/>
  <c r="BC67" i="10"/>
  <c r="BD10" i="10"/>
  <c r="BC18" i="10"/>
  <c r="BC10" i="10"/>
  <c r="BC14" i="10"/>
  <c r="BC39" i="10"/>
  <c r="BD52" i="10"/>
  <c r="BD44" i="10"/>
  <c r="BC37" i="10"/>
  <c r="BC71" i="10"/>
  <c r="BC32" i="10"/>
  <c r="BC92" i="10"/>
  <c r="BD86" i="10"/>
  <c r="BD9" i="10"/>
  <c r="BC17" i="10"/>
  <c r="BD23" i="10"/>
  <c r="BD27" i="10"/>
  <c r="BD60" i="10"/>
  <c r="BC86" i="10"/>
  <c r="BD90" i="10"/>
  <c r="BC87" i="10"/>
  <c r="BC9" i="10"/>
  <c r="BD13" i="10"/>
  <c r="BD36" i="10"/>
  <c r="BC38" i="10"/>
  <c r="BD55" i="10"/>
  <c r="BC60" i="10"/>
  <c r="BC63" i="10"/>
  <c r="BC68" i="10"/>
  <c r="BC11" i="10"/>
  <c r="BC19" i="10"/>
  <c r="BD7" i="10"/>
  <c r="BD11" i="10"/>
  <c r="BD19" i="10"/>
  <c r="BD31" i="10"/>
  <c r="BC24" i="10"/>
  <c r="BC28" i="10"/>
  <c r="BC34" i="10"/>
  <c r="BD41" i="10"/>
  <c r="BD45" i="10"/>
  <c r="BC44" i="10"/>
  <c r="BD47" i="10"/>
  <c r="BD49" i="10"/>
  <c r="BC58" i="10"/>
  <c r="BD80" i="10"/>
  <c r="BD61" i="10"/>
  <c r="BD64" i="10"/>
  <c r="BD76" i="10"/>
  <c r="BD70" i="10"/>
  <c r="BC74" i="10"/>
  <c r="BC78" i="10"/>
  <c r="BC82" i="10"/>
  <c r="BC80" i="10"/>
  <c r="BC88" i="10"/>
  <c r="BD92" i="10"/>
  <c r="BH94" i="10"/>
  <c r="BE93" i="10"/>
  <c r="BE94" i="10"/>
  <c r="BF93" i="10"/>
  <c r="BH93" i="10"/>
  <c r="BH92" i="10"/>
  <c r="BE91" i="10"/>
  <c r="BF90" i="10"/>
  <c r="BF89" i="10"/>
  <c r="BG88" i="10"/>
  <c r="BH87" i="10"/>
  <c r="BF86" i="10"/>
  <c r="BF85" i="10"/>
  <c r="BF84" i="10"/>
  <c r="BG83" i="10"/>
  <c r="BG93" i="10"/>
  <c r="BF92" i="10"/>
  <c r="BH91" i="10"/>
  <c r="BE90" i="10"/>
  <c r="BG89" i="10"/>
  <c r="BF87" i="10"/>
  <c r="BE85" i="10"/>
  <c r="BG84" i="10"/>
  <c r="BF82" i="10"/>
  <c r="BG81" i="10"/>
  <c r="BG80" i="10"/>
  <c r="BG92" i="10"/>
  <c r="BG90" i="10"/>
  <c r="BH89" i="10"/>
  <c r="BE88" i="10"/>
  <c r="BG87" i="10"/>
  <c r="BE86" i="10"/>
  <c r="BG85" i="10"/>
  <c r="BH84" i="10"/>
  <c r="BJ84" i="10"/>
  <c r="BE83" i="10"/>
  <c r="BG82" i="10"/>
  <c r="BH81" i="10"/>
  <c r="BH90" i="10"/>
  <c r="BG86" i="10"/>
  <c r="BF83" i="10"/>
  <c r="BH82" i="10"/>
  <c r="BE81" i="10"/>
  <c r="BE80" i="10"/>
  <c r="BG79" i="10"/>
  <c r="BG78" i="10"/>
  <c r="BG77" i="10"/>
  <c r="BG76" i="10"/>
  <c r="BG75" i="10"/>
  <c r="BG74" i="10"/>
  <c r="BG73" i="10"/>
  <c r="BH72" i="10"/>
  <c r="BH71" i="10"/>
  <c r="BH70" i="10"/>
  <c r="BH69" i="10"/>
  <c r="BE68" i="10"/>
  <c r="BF67" i="10"/>
  <c r="BG66" i="10"/>
  <c r="BG65" i="10"/>
  <c r="BG64" i="10"/>
  <c r="BE92" i="10"/>
  <c r="BE89" i="10"/>
  <c r="BH86" i="10"/>
  <c r="BH83" i="10"/>
  <c r="BF81" i="10"/>
  <c r="BF80" i="10"/>
  <c r="BH79" i="10"/>
  <c r="BH78" i="10"/>
  <c r="BH77" i="10"/>
  <c r="BH76" i="10"/>
  <c r="BH75" i="10"/>
  <c r="BH74" i="10"/>
  <c r="BH73" i="10"/>
  <c r="BE72" i="10"/>
  <c r="BE71" i="10"/>
  <c r="BE70" i="10"/>
  <c r="BE69" i="10"/>
  <c r="BF68" i="10"/>
  <c r="BG67" i="10"/>
  <c r="BH66" i="10"/>
  <c r="BH65" i="10"/>
  <c r="BH64" i="10"/>
  <c r="BF94" i="10"/>
  <c r="BF88" i="10"/>
  <c r="BH80" i="10"/>
  <c r="BE79" i="10"/>
  <c r="BE77" i="10"/>
  <c r="BE75" i="10"/>
  <c r="BE73" i="10"/>
  <c r="BF71" i="10"/>
  <c r="BF69" i="10"/>
  <c r="BJ69" i="10"/>
  <c r="BH67" i="10"/>
  <c r="BE66" i="10"/>
  <c r="BE64" i="10"/>
  <c r="BH63" i="10"/>
  <c r="BH62" i="10"/>
  <c r="BH61" i="10"/>
  <c r="BF60" i="10"/>
  <c r="BF59" i="10"/>
  <c r="BF58" i="10"/>
  <c r="BG91" i="10"/>
  <c r="BE84" i="10"/>
  <c r="BE82" i="10"/>
  <c r="BG94" i="10"/>
  <c r="BH88" i="10"/>
  <c r="BE87" i="10"/>
  <c r="BF79" i="10"/>
  <c r="BF77" i="10"/>
  <c r="BF75" i="10"/>
  <c r="BF73" i="10"/>
  <c r="BG71" i="10"/>
  <c r="BG69" i="10"/>
  <c r="BF66" i="10"/>
  <c r="BF64" i="10"/>
  <c r="BE63" i="10"/>
  <c r="BE62" i="10"/>
  <c r="BE61" i="10"/>
  <c r="BG60" i="10"/>
  <c r="BG59" i="10"/>
  <c r="BG58" i="10"/>
  <c r="BG57" i="10"/>
  <c r="BG56" i="10"/>
  <c r="BG55" i="10"/>
  <c r="BF91" i="10"/>
  <c r="BF78" i="10"/>
  <c r="BF74" i="10"/>
  <c r="BG70" i="10"/>
  <c r="BF65" i="10"/>
  <c r="BG62" i="10"/>
  <c r="BE60" i="10"/>
  <c r="BE58" i="10"/>
  <c r="BE78" i="10"/>
  <c r="BE74" i="10"/>
  <c r="BF70" i="10"/>
  <c r="BE65" i="10"/>
  <c r="BH85" i="10"/>
  <c r="BE76" i="10"/>
  <c r="BF72" i="10"/>
  <c r="BG68" i="10"/>
  <c r="BF63" i="10"/>
  <c r="BF61" i="10"/>
  <c r="BH60" i="10"/>
  <c r="BG72" i="10"/>
  <c r="BG61" i="10"/>
  <c r="BH58" i="10"/>
  <c r="BE57" i="10"/>
  <c r="BF56" i="10"/>
  <c r="BH55" i="10"/>
  <c r="BE54" i="10"/>
  <c r="BG53" i="10"/>
  <c r="BG52" i="10"/>
  <c r="BH51" i="10"/>
  <c r="BH50" i="10"/>
  <c r="BE49" i="10"/>
  <c r="BF76" i="10"/>
  <c r="BG63" i="10"/>
  <c r="BF62" i="10"/>
  <c r="BH59" i="10"/>
  <c r="BE56" i="10"/>
  <c r="BF55" i="10"/>
  <c r="BH54" i="10"/>
  <c r="BF53" i="10"/>
  <c r="BF52" i="10"/>
  <c r="BG51" i="10"/>
  <c r="BG50" i="10"/>
  <c r="BH49" i="10"/>
  <c r="BH68" i="10"/>
  <c r="BE67" i="10"/>
  <c r="BF57" i="10"/>
  <c r="BH56" i="10"/>
  <c r="BF54" i="10"/>
  <c r="BH53" i="10"/>
  <c r="BH52" i="10"/>
  <c r="BE51" i="10"/>
  <c r="BE50" i="10"/>
  <c r="BF49" i="10"/>
  <c r="BF48" i="10"/>
  <c r="BF47" i="10"/>
  <c r="BF46" i="10"/>
  <c r="BE59" i="10"/>
  <c r="BF50" i="10"/>
  <c r="BE48" i="10"/>
  <c r="BG47" i="10"/>
  <c r="BH46" i="10"/>
  <c r="BG45" i="10"/>
  <c r="BG44" i="10"/>
  <c r="BH43" i="10"/>
  <c r="BH42" i="10"/>
  <c r="BE41" i="10"/>
  <c r="BE40" i="10"/>
  <c r="BE39" i="10"/>
  <c r="BE38" i="10"/>
  <c r="BF37" i="10"/>
  <c r="BG36" i="10"/>
  <c r="BG35" i="10"/>
  <c r="BF51" i="10"/>
  <c r="BE47" i="10"/>
  <c r="BG46" i="10"/>
  <c r="BF45" i="10"/>
  <c r="BF44" i="10"/>
  <c r="BG43" i="10"/>
  <c r="BG42" i="10"/>
  <c r="BH41" i="10"/>
  <c r="BH40" i="10"/>
  <c r="BH39" i="10"/>
  <c r="BH38" i="10"/>
  <c r="BE37" i="10"/>
  <c r="BF36" i="10"/>
  <c r="BE55" i="10"/>
  <c r="BE52" i="10"/>
  <c r="BG48" i="10"/>
  <c r="BH44" i="10"/>
  <c r="BE43" i="10"/>
  <c r="BF41" i="10"/>
  <c r="BF39" i="10"/>
  <c r="BH36" i="10"/>
  <c r="BF35" i="10"/>
  <c r="BG34" i="10"/>
  <c r="BE33" i="10"/>
  <c r="BE32" i="10"/>
  <c r="BE31" i="10"/>
  <c r="BF30" i="10"/>
  <c r="BG29" i="10"/>
  <c r="BG28" i="10"/>
  <c r="BG27" i="10"/>
  <c r="BG26" i="10"/>
  <c r="BG25" i="10"/>
  <c r="BG24" i="10"/>
  <c r="BG23" i="10"/>
  <c r="BG49" i="10"/>
  <c r="BE46" i="10"/>
  <c r="BE44" i="10"/>
  <c r="BF42" i="10"/>
  <c r="BG40" i="10"/>
  <c r="BG38" i="10"/>
  <c r="BH37" i="10"/>
  <c r="BE36" i="10"/>
  <c r="BE35" i="10"/>
  <c r="BF34" i="10"/>
  <c r="BH33" i="10"/>
  <c r="BH32" i="10"/>
  <c r="BH31" i="10"/>
  <c r="BE30" i="10"/>
  <c r="BF29" i="10"/>
  <c r="BF28" i="10"/>
  <c r="BF27" i="10"/>
  <c r="BF26" i="10"/>
  <c r="BF25" i="10"/>
  <c r="BF24" i="10"/>
  <c r="BF23" i="10"/>
  <c r="BH57" i="10"/>
  <c r="BH48" i="10"/>
  <c r="BE45" i="10"/>
  <c r="BF43" i="10"/>
  <c r="BG41" i="10"/>
  <c r="BG39" i="10"/>
  <c r="BH35" i="10"/>
  <c r="BH34" i="10"/>
  <c r="BF33" i="10"/>
  <c r="BF32" i="10"/>
  <c r="BF31" i="10"/>
  <c r="BG30" i="10"/>
  <c r="BH29" i="10"/>
  <c r="BH28" i="10"/>
  <c r="BH27" i="10"/>
  <c r="BH26" i="10"/>
  <c r="BH25" i="10"/>
  <c r="BH24" i="10"/>
  <c r="BH23" i="10"/>
  <c r="BH22" i="10"/>
  <c r="BE42" i="10"/>
  <c r="BE34" i="10"/>
  <c r="BH30" i="10"/>
  <c r="BE27" i="10"/>
  <c r="BE23" i="10"/>
  <c r="BF22" i="10"/>
  <c r="BH21" i="10"/>
  <c r="BH20" i="10"/>
  <c r="BH19" i="10"/>
  <c r="BE18" i="10"/>
  <c r="BE17" i="10"/>
  <c r="BF16" i="10"/>
  <c r="BF15" i="10"/>
  <c r="BF14" i="10"/>
  <c r="BG13" i="10"/>
  <c r="BG12" i="10"/>
  <c r="BH11" i="10"/>
  <c r="BF10" i="10"/>
  <c r="BF9" i="10"/>
  <c r="BF8" i="10"/>
  <c r="BF7" i="10"/>
  <c r="BG54" i="10"/>
  <c r="BH45" i="10"/>
  <c r="BG37" i="10"/>
  <c r="BG31" i="10"/>
  <c r="BE28" i="10"/>
  <c r="BE24" i="10"/>
  <c r="BE22" i="10"/>
  <c r="BG21" i="10"/>
  <c r="BG20" i="10"/>
  <c r="BG19" i="10"/>
  <c r="BH18" i="10"/>
  <c r="BH17" i="10"/>
  <c r="BE16" i="10"/>
  <c r="BE15" i="10"/>
  <c r="BE14" i="10"/>
  <c r="BF13" i="10"/>
  <c r="BF12" i="10"/>
  <c r="BG11" i="10"/>
  <c r="BE10" i="10"/>
  <c r="BE9" i="10"/>
  <c r="BE8" i="10"/>
  <c r="BE7" i="10"/>
  <c r="BE53" i="10"/>
  <c r="BF40" i="10"/>
  <c r="BG33" i="10"/>
  <c r="BE29" i="10"/>
  <c r="BE26" i="10"/>
  <c r="BG22" i="10"/>
  <c r="BE21" i="10"/>
  <c r="BE20" i="10"/>
  <c r="BE19" i="10"/>
  <c r="BF18" i="10"/>
  <c r="BF17" i="10"/>
  <c r="BG16" i="10"/>
  <c r="BG15" i="10"/>
  <c r="BG14" i="10"/>
  <c r="BH13" i="10"/>
  <c r="BH12" i="10"/>
  <c r="BE11" i="10"/>
  <c r="BG10" i="10"/>
  <c r="BG9" i="10"/>
  <c r="BG8" i="10"/>
  <c r="BG7" i="10"/>
  <c r="BH47" i="10"/>
  <c r="BG32" i="10"/>
  <c r="BG17" i="10"/>
  <c r="BE12" i="10"/>
  <c r="BH8" i="10"/>
  <c r="BF38" i="10"/>
  <c r="BE25" i="10"/>
  <c r="BF19" i="10"/>
  <c r="BF21" i="10"/>
  <c r="BG18" i="10"/>
  <c r="BH14" i="10"/>
  <c r="BE13" i="10"/>
  <c r="BH9" i="10"/>
  <c r="BH15" i="10"/>
  <c r="BF20" i="10"/>
  <c r="BH16" i="10"/>
  <c r="BF11" i="10"/>
  <c r="BH7" i="10"/>
  <c r="BH10" i="10"/>
  <c r="BD12" i="10"/>
  <c r="BC20" i="10"/>
  <c r="BC12" i="10"/>
  <c r="BD20" i="10"/>
  <c r="BD32" i="10"/>
  <c r="BC48" i="10"/>
  <c r="BC25" i="10"/>
  <c r="BD38" i="10"/>
  <c r="BC42" i="10"/>
  <c r="BC45" i="10"/>
  <c r="BD48" i="10"/>
  <c r="BC50" i="10"/>
  <c r="BD54" i="10"/>
  <c r="BD50" i="10"/>
  <c r="BC55" i="10"/>
  <c r="BD62" i="10"/>
  <c r="BD65" i="10"/>
  <c r="BD73" i="10"/>
  <c r="BD77" i="10"/>
  <c r="BD71" i="10"/>
  <c r="BC79" i="10"/>
  <c r="BC81" i="10"/>
  <c r="BC7" i="10"/>
  <c r="BD17" i="10"/>
  <c r="BC13" i="10"/>
  <c r="BD22" i="10"/>
  <c r="BD33" i="10"/>
  <c r="BC26" i="10"/>
  <c r="BC29" i="10"/>
  <c r="BD39" i="10"/>
  <c r="BC43" i="10"/>
  <c r="BC35" i="10"/>
  <c r="BD42" i="10"/>
  <c r="BC46" i="10"/>
  <c r="BC51" i="10"/>
  <c r="BD51" i="10"/>
  <c r="BC56" i="10"/>
  <c r="BD63" i="10"/>
  <c r="BD66" i="10"/>
  <c r="BC70" i="10"/>
  <c r="BD74" i="10"/>
  <c r="BD78" i="10"/>
  <c r="BC64" i="10"/>
  <c r="BD72" i="10"/>
  <c r="BC76" i="10"/>
  <c r="BD91" i="10"/>
  <c r="BD94" i="10"/>
  <c r="BD18" i="10"/>
  <c r="BC21" i="10"/>
  <c r="BD21" i="10"/>
  <c r="BC23" i="10"/>
  <c r="BC27" i="10"/>
  <c r="BD40" i="10"/>
  <c r="BC36" i="10"/>
  <c r="BD43" i="10"/>
  <c r="BD57" i="10"/>
  <c r="BC52" i="10"/>
  <c r="BC57" i="10"/>
  <c r="BD75" i="10"/>
  <c r="BD79" i="10"/>
  <c r="BC65" i="10"/>
  <c r="BD69" i="10"/>
  <c r="BC73" i="10"/>
  <c r="BC77" i="10"/>
  <c r="BD81" i="10"/>
  <c r="BD83" i="10"/>
  <c r="BD88" i="10"/>
  <c r="BC83" i="10"/>
  <c r="BD87" i="10"/>
  <c r="AZ5" i="10"/>
  <c r="AY5" i="10"/>
  <c r="BA5" i="10"/>
  <c r="BC5" i="10"/>
  <c r="BG6" i="10"/>
  <c r="BE6" i="10"/>
  <c r="BH6" i="10"/>
  <c r="BF6" i="10"/>
  <c r="BC6" i="10"/>
  <c r="BD6" i="10"/>
  <c r="BI100" i="10"/>
  <c r="BJ56" i="10"/>
  <c r="BI69" i="10"/>
  <c r="BJ68" i="10"/>
  <c r="BI72" i="10"/>
  <c r="BI39" i="10"/>
  <c r="BI17" i="10"/>
  <c r="BJ102" i="10"/>
  <c r="BI102" i="10"/>
  <c r="BN102" i="10"/>
  <c r="BM102" i="10"/>
  <c r="BL102" i="10"/>
  <c r="BK102" i="10"/>
  <c r="BI101" i="10"/>
  <c r="BI99" i="10"/>
  <c r="BJ96" i="10"/>
  <c r="BI95" i="10"/>
  <c r="BN101" i="10"/>
  <c r="BN100" i="10"/>
  <c r="BN99" i="10"/>
  <c r="BK101" i="10"/>
  <c r="BM100" i="10"/>
  <c r="BK99" i="10"/>
  <c r="BM98" i="10"/>
  <c r="BM97" i="10"/>
  <c r="BM96" i="10"/>
  <c r="BM99" i="10"/>
  <c r="BN98" i="10"/>
  <c r="BK97" i="10"/>
  <c r="BN96" i="10"/>
  <c r="BK95" i="10"/>
  <c r="BM101" i="10"/>
  <c r="BL100" i="10"/>
  <c r="BL99" i="10"/>
  <c r="BL98" i="10"/>
  <c r="BL101" i="10"/>
  <c r="BK98" i="10"/>
  <c r="BK100" i="10"/>
  <c r="BN97" i="10"/>
  <c r="BL96" i="10"/>
  <c r="BM95" i="10"/>
  <c r="BN95" i="10"/>
  <c r="BL97" i="10"/>
  <c r="BL95" i="10"/>
  <c r="BK96" i="10"/>
  <c r="BJ95" i="10"/>
  <c r="BI96" i="10"/>
  <c r="BJ99" i="10"/>
  <c r="BI97" i="10"/>
  <c r="BJ100" i="10"/>
  <c r="BJ97" i="10"/>
  <c r="BI98" i="10"/>
  <c r="BJ101" i="10"/>
  <c r="BI18" i="10"/>
  <c r="BI37" i="10"/>
  <c r="BJ45" i="10"/>
  <c r="BI38" i="10"/>
  <c r="BB5" i="10"/>
  <c r="BD5" i="10"/>
  <c r="BJ85" i="10"/>
  <c r="BJ14" i="10"/>
  <c r="BJ46" i="10"/>
  <c r="BJ13" i="10"/>
  <c r="BJ10" i="10"/>
  <c r="BJ25" i="10"/>
  <c r="BJ60" i="10"/>
  <c r="BI7" i="10"/>
  <c r="BJ67" i="10"/>
  <c r="BJ83" i="10"/>
  <c r="BI86" i="10"/>
  <c r="BJ30" i="10"/>
  <c r="BJ23" i="10"/>
  <c r="BJ27" i="10"/>
  <c r="BJ48" i="10"/>
  <c r="BI49" i="10"/>
  <c r="BI62" i="10"/>
  <c r="BJ16" i="10"/>
  <c r="BJ8" i="10"/>
  <c r="BI41" i="10"/>
  <c r="BJ57" i="10"/>
  <c r="BJ44" i="10"/>
  <c r="BJ65" i="10"/>
  <c r="BJ82" i="10"/>
  <c r="BJ93" i="10"/>
  <c r="BI71" i="10"/>
  <c r="BI32" i="10"/>
  <c r="BI9" i="10"/>
  <c r="BI85" i="10"/>
  <c r="BI93" i="10"/>
  <c r="BJ39" i="10"/>
  <c r="BI10" i="10"/>
  <c r="BJ18" i="10"/>
  <c r="BI21" i="10"/>
  <c r="BI81" i="10"/>
  <c r="BI8" i="10"/>
  <c r="BJ12" i="10"/>
  <c r="BI16" i="10"/>
  <c r="BI54" i="10"/>
  <c r="BI63" i="10"/>
  <c r="BI31" i="10"/>
  <c r="BJ24" i="10"/>
  <c r="BJ28" i="10"/>
  <c r="BI30" i="10"/>
  <c r="BJ34" i="10"/>
  <c r="BJ32" i="10"/>
  <c r="BI43" i="10"/>
  <c r="BI68" i="10"/>
  <c r="BJ88" i="10"/>
  <c r="BI91" i="10"/>
  <c r="BJ81" i="10"/>
  <c r="BJ9" i="10"/>
  <c r="BI13" i="10"/>
  <c r="BJ35" i="10"/>
  <c r="BI70" i="10"/>
  <c r="BI94" i="10"/>
  <c r="BI90" i="10"/>
  <c r="BJ47" i="10"/>
  <c r="BJ37" i="10"/>
  <c r="BI48" i="10"/>
  <c r="BI33" i="10"/>
  <c r="BJ7" i="10"/>
  <c r="BJ15" i="10"/>
  <c r="BI40" i="10"/>
  <c r="BI61" i="10"/>
  <c r="BJ17" i="10"/>
  <c r="BJ21" i="10"/>
  <c r="BJ31" i="10"/>
  <c r="BI26" i="10"/>
  <c r="BI29" i="10"/>
  <c r="BJ36" i="10"/>
  <c r="BJ38" i="10"/>
  <c r="BI42" i="10"/>
  <c r="BI46" i="10"/>
  <c r="BI36" i="10"/>
  <c r="BJ43" i="10"/>
  <c r="BI47" i="10"/>
  <c r="BI51" i="10"/>
  <c r="BJ51" i="10"/>
  <c r="BJ55" i="10"/>
  <c r="BI57" i="10"/>
  <c r="BJ63" i="10"/>
  <c r="BI67" i="10"/>
  <c r="BJ75" i="10"/>
  <c r="BJ79" i="10"/>
  <c r="BI65" i="10"/>
  <c r="BI73" i="10"/>
  <c r="BI77" i="10"/>
  <c r="BI80" i="10"/>
  <c r="BI88" i="10"/>
  <c r="BJ11" i="10"/>
  <c r="BJ19" i="10"/>
  <c r="BI23" i="10"/>
  <c r="BI27" i="10"/>
  <c r="BI44" i="10"/>
  <c r="BI52" i="10"/>
  <c r="BJ91" i="10"/>
  <c r="BI58" i="10"/>
  <c r="BJ64" i="10"/>
  <c r="BJ76" i="10"/>
  <c r="BI66" i="10"/>
  <c r="BJ70" i="10"/>
  <c r="BI74" i="10"/>
  <c r="BI78" i="10"/>
  <c r="BJ92" i="10"/>
  <c r="BJ89" i="10"/>
  <c r="BJ94" i="10"/>
  <c r="BI14" i="10"/>
  <c r="BI11" i="10"/>
  <c r="BI15" i="10"/>
  <c r="BI19" i="10"/>
  <c r="BI22" i="10"/>
  <c r="BI12" i="10"/>
  <c r="BJ20" i="10"/>
  <c r="BJ33" i="10"/>
  <c r="BI24" i="10"/>
  <c r="BI28" i="10"/>
  <c r="BI34" i="10"/>
  <c r="BJ40" i="10"/>
  <c r="BI45" i="10"/>
  <c r="BJ52" i="10"/>
  <c r="BJ49" i="10"/>
  <c r="BJ53" i="10"/>
  <c r="BI53" i="10"/>
  <c r="BI55" i="10"/>
  <c r="BI59" i="10"/>
  <c r="BJ58" i="10"/>
  <c r="BJ61" i="10"/>
  <c r="BJ80" i="10"/>
  <c r="BJ73" i="10"/>
  <c r="BJ77" i="10"/>
  <c r="BJ71" i="10"/>
  <c r="BI75" i="10"/>
  <c r="BI79" i="10"/>
  <c r="BI82" i="10"/>
  <c r="BI89" i="10"/>
  <c r="BJ86" i="10"/>
  <c r="BJ90" i="10"/>
  <c r="BN94" i="10"/>
  <c r="BK93" i="10"/>
  <c r="BK94" i="10"/>
  <c r="BL93" i="10"/>
  <c r="BL94" i="10"/>
  <c r="BM94" i="10"/>
  <c r="BN92" i="10"/>
  <c r="BK91" i="10"/>
  <c r="BL90" i="10"/>
  <c r="BL89" i="10"/>
  <c r="BM88" i="10"/>
  <c r="BN87" i="10"/>
  <c r="BL86" i="10"/>
  <c r="BL85" i="10"/>
  <c r="BL84" i="10"/>
  <c r="BM83" i="10"/>
  <c r="BM92" i="10"/>
  <c r="BM90" i="10"/>
  <c r="BN89" i="10"/>
  <c r="BK88" i="10"/>
  <c r="BM87" i="10"/>
  <c r="BK86" i="10"/>
  <c r="BM85" i="10"/>
  <c r="BN84" i="10"/>
  <c r="BK83" i="10"/>
  <c r="BL82" i="10"/>
  <c r="BM81" i="10"/>
  <c r="BM80" i="10"/>
  <c r="BM93" i="10"/>
  <c r="BL91" i="10"/>
  <c r="BN90" i="10"/>
  <c r="BL88" i="10"/>
  <c r="BM86" i="10"/>
  <c r="BN85" i="10"/>
  <c r="BP85" i="10"/>
  <c r="BL83" i="10"/>
  <c r="BM82" i="10"/>
  <c r="BN81" i="10"/>
  <c r="BM91" i="10"/>
  <c r="BN88" i="10"/>
  <c r="BK87" i="10"/>
  <c r="BK84" i="10"/>
  <c r="BL80" i="10"/>
  <c r="BM79" i="10"/>
  <c r="BM78" i="10"/>
  <c r="BM77" i="10"/>
  <c r="BM76" i="10"/>
  <c r="BM75" i="10"/>
  <c r="BM74" i="10"/>
  <c r="BM73" i="10"/>
  <c r="BN72" i="10"/>
  <c r="BN71" i="10"/>
  <c r="BN70" i="10"/>
  <c r="BN69" i="10"/>
  <c r="BK68" i="10"/>
  <c r="BL67" i="10"/>
  <c r="BM66" i="10"/>
  <c r="BM65" i="10"/>
  <c r="BM64" i="10"/>
  <c r="BN91" i="10"/>
  <c r="BK90" i="10"/>
  <c r="BL87" i="10"/>
  <c r="BM84" i="10"/>
  <c r="BK82" i="10"/>
  <c r="BN80" i="10"/>
  <c r="BN79" i="10"/>
  <c r="BN78" i="10"/>
  <c r="BN77" i="10"/>
  <c r="BN76" i="10"/>
  <c r="BN75" i="10"/>
  <c r="BN74" i="10"/>
  <c r="BN73" i="10"/>
  <c r="BK72" i="10"/>
  <c r="BK71" i="10"/>
  <c r="BK70" i="10"/>
  <c r="BK69" i="10"/>
  <c r="BL68" i="10"/>
  <c r="BM67" i="10"/>
  <c r="BN66" i="10"/>
  <c r="BN65" i="10"/>
  <c r="BN64" i="10"/>
  <c r="BK89" i="10"/>
  <c r="BN83" i="10"/>
  <c r="BN82" i="10"/>
  <c r="BK81" i="10"/>
  <c r="BK78" i="10"/>
  <c r="BK76" i="10"/>
  <c r="BK74" i="10"/>
  <c r="BL72" i="10"/>
  <c r="BL70" i="10"/>
  <c r="BM68" i="10"/>
  <c r="BO68" i="10"/>
  <c r="BK65" i="10"/>
  <c r="BN63" i="10"/>
  <c r="BN62" i="10"/>
  <c r="BN61" i="10"/>
  <c r="BL60" i="10"/>
  <c r="BL59" i="10"/>
  <c r="BL58" i="10"/>
  <c r="BL92" i="10"/>
  <c r="BK85" i="10"/>
  <c r="BM89" i="10"/>
  <c r="BL81" i="10"/>
  <c r="BK80" i="10"/>
  <c r="BL78" i="10"/>
  <c r="BL76" i="10"/>
  <c r="BL74" i="10"/>
  <c r="BM72" i="10"/>
  <c r="BM70" i="10"/>
  <c r="BN68" i="10"/>
  <c r="BK67" i="10"/>
  <c r="BL65" i="10"/>
  <c r="BK63" i="10"/>
  <c r="BK62" i="10"/>
  <c r="BK61" i="10"/>
  <c r="BM60" i="10"/>
  <c r="BM59" i="10"/>
  <c r="BM58" i="10"/>
  <c r="BM57" i="10"/>
  <c r="BM56" i="10"/>
  <c r="BM55" i="10"/>
  <c r="BL79" i="10"/>
  <c r="BL75" i="10"/>
  <c r="BM71" i="10"/>
  <c r="BL66" i="10"/>
  <c r="BM63" i="10"/>
  <c r="BM61" i="10"/>
  <c r="BK59" i="10"/>
  <c r="BN86" i="10"/>
  <c r="BK79" i="10"/>
  <c r="BK75" i="10"/>
  <c r="BL71" i="10"/>
  <c r="BN67" i="10"/>
  <c r="BK66" i="10"/>
  <c r="BL63" i="10"/>
  <c r="BK77" i="10"/>
  <c r="BK73" i="10"/>
  <c r="BL69" i="10"/>
  <c r="BK64" i="10"/>
  <c r="BL62" i="10"/>
  <c r="BN59" i="10"/>
  <c r="BK92" i="10"/>
  <c r="BL73" i="10"/>
  <c r="BM62" i="10"/>
  <c r="BL57" i="10"/>
  <c r="BN56" i="10"/>
  <c r="BK54" i="10"/>
  <c r="BM53" i="10"/>
  <c r="BM52" i="10"/>
  <c r="BN51" i="10"/>
  <c r="BN50" i="10"/>
  <c r="BK49" i="10"/>
  <c r="BL77" i="10"/>
  <c r="BN60" i="10"/>
  <c r="BK57" i="10"/>
  <c r="BL56" i="10"/>
  <c r="BN55" i="10"/>
  <c r="BN54" i="10"/>
  <c r="BL53" i="10"/>
  <c r="BL52" i="10"/>
  <c r="BM51" i="10"/>
  <c r="BM50" i="10"/>
  <c r="BN49" i="10"/>
  <c r="BN93" i="10"/>
  <c r="BM69" i="10"/>
  <c r="BL61" i="10"/>
  <c r="BK58" i="10"/>
  <c r="BN57" i="10"/>
  <c r="BK55" i="10"/>
  <c r="BL54" i="10"/>
  <c r="BN53" i="10"/>
  <c r="BP53" i="10"/>
  <c r="BN52" i="10"/>
  <c r="BP52" i="10"/>
  <c r="BK51" i="10"/>
  <c r="BK50" i="10"/>
  <c r="BL49" i="10"/>
  <c r="BL48" i="10"/>
  <c r="BL47" i="10"/>
  <c r="BL46" i="10"/>
  <c r="BK60" i="10"/>
  <c r="BL51" i="10"/>
  <c r="BM48" i="10"/>
  <c r="BN47" i="10"/>
  <c r="BM45" i="10"/>
  <c r="BM44" i="10"/>
  <c r="BN43" i="10"/>
  <c r="BN42" i="10"/>
  <c r="BK41" i="10"/>
  <c r="BK40" i="10"/>
  <c r="BK39" i="10"/>
  <c r="BK38" i="10"/>
  <c r="BL37" i="10"/>
  <c r="BM36" i="10"/>
  <c r="BM35" i="10"/>
  <c r="BN58" i="10"/>
  <c r="BL55" i="10"/>
  <c r="BK52" i="10"/>
  <c r="BK48" i="10"/>
  <c r="BM47" i="10"/>
  <c r="BN46" i="10"/>
  <c r="BL45" i="10"/>
  <c r="BL44" i="10"/>
  <c r="BM43" i="10"/>
  <c r="BM42" i="10"/>
  <c r="BN41" i="10"/>
  <c r="BN40" i="10"/>
  <c r="BN39" i="10"/>
  <c r="BN38" i="10"/>
  <c r="BK37" i="10"/>
  <c r="BL36" i="10"/>
  <c r="BL64" i="10"/>
  <c r="BK56" i="10"/>
  <c r="BM54" i="10"/>
  <c r="BK53" i="10"/>
  <c r="BM49" i="10"/>
  <c r="BK46" i="10"/>
  <c r="BN45" i="10"/>
  <c r="BK42" i="10"/>
  <c r="BL40" i="10"/>
  <c r="BL38" i="10"/>
  <c r="BM37" i="10"/>
  <c r="BN35" i="10"/>
  <c r="BM34" i="10"/>
  <c r="BK33" i="10"/>
  <c r="BK32" i="10"/>
  <c r="BK31" i="10"/>
  <c r="BL30" i="10"/>
  <c r="BM29" i="10"/>
  <c r="BM28" i="10"/>
  <c r="BM27" i="10"/>
  <c r="BM26" i="10"/>
  <c r="BM25" i="10"/>
  <c r="BM24" i="10"/>
  <c r="BM23" i="10"/>
  <c r="BL50" i="10"/>
  <c r="BK47" i="10"/>
  <c r="BK45" i="10"/>
  <c r="BL43" i="10"/>
  <c r="BM41" i="10"/>
  <c r="BM39" i="10"/>
  <c r="BL35" i="10"/>
  <c r="BL34" i="10"/>
  <c r="BN33" i="10"/>
  <c r="BN32" i="10"/>
  <c r="BN31" i="10"/>
  <c r="BK30" i="10"/>
  <c r="BL29" i="10"/>
  <c r="BL28" i="10"/>
  <c r="BL27" i="10"/>
  <c r="BL26" i="10"/>
  <c r="BL25" i="10"/>
  <c r="BL24" i="10"/>
  <c r="BL23" i="10"/>
  <c r="BM46" i="10"/>
  <c r="BK44" i="10"/>
  <c r="BL42" i="10"/>
  <c r="BM40" i="10"/>
  <c r="BM38" i="10"/>
  <c r="BN37" i="10"/>
  <c r="BK36" i="10"/>
  <c r="BN34" i="10"/>
  <c r="BL33" i="10"/>
  <c r="BL32" i="10"/>
  <c r="BL31" i="10"/>
  <c r="BM30" i="10"/>
  <c r="BN29" i="10"/>
  <c r="BN28" i="10"/>
  <c r="BN27" i="10"/>
  <c r="BN26" i="10"/>
  <c r="BN25" i="10"/>
  <c r="BN24" i="10"/>
  <c r="BN23" i="10"/>
  <c r="BN22" i="10"/>
  <c r="BN44" i="10"/>
  <c r="BK43" i="10"/>
  <c r="BN36" i="10"/>
  <c r="BM31" i="10"/>
  <c r="BK28" i="10"/>
  <c r="BK24" i="10"/>
  <c r="BM22" i="10"/>
  <c r="BN21" i="10"/>
  <c r="BN20" i="10"/>
  <c r="BN19" i="10"/>
  <c r="BK18" i="10"/>
  <c r="BK17" i="10"/>
  <c r="BL16" i="10"/>
  <c r="BL15" i="10"/>
  <c r="BL14" i="10"/>
  <c r="BM13" i="10"/>
  <c r="BM12" i="10"/>
  <c r="BN11" i="10"/>
  <c r="BL10" i="10"/>
  <c r="BL9" i="10"/>
  <c r="BL8" i="10"/>
  <c r="BL7" i="10"/>
  <c r="BM32" i="10"/>
  <c r="BK25" i="10"/>
  <c r="BL22" i="10"/>
  <c r="BM21" i="10"/>
  <c r="BM20" i="10"/>
  <c r="BM19" i="10"/>
  <c r="BN18" i="10"/>
  <c r="BN17" i="10"/>
  <c r="BK16" i="10"/>
  <c r="BK15" i="10"/>
  <c r="BK14" i="10"/>
  <c r="BL13" i="10"/>
  <c r="BL12" i="10"/>
  <c r="BM11" i="10"/>
  <c r="BK10" i="10"/>
  <c r="BK9" i="10"/>
  <c r="BK8" i="10"/>
  <c r="BK7" i="10"/>
  <c r="BL41" i="10"/>
  <c r="BK34" i="10"/>
  <c r="BN30" i="10"/>
  <c r="BK27" i="10"/>
  <c r="BK23" i="10"/>
  <c r="BK21" i="10"/>
  <c r="BK20" i="10"/>
  <c r="BK19" i="10"/>
  <c r="BL18" i="10"/>
  <c r="BL17" i="10"/>
  <c r="BM16" i="10"/>
  <c r="BM15" i="10"/>
  <c r="BM14" i="10"/>
  <c r="BN13" i="10"/>
  <c r="BN12" i="10"/>
  <c r="BK11" i="10"/>
  <c r="BM10" i="10"/>
  <c r="BM9" i="10"/>
  <c r="BM8" i="10"/>
  <c r="BM7" i="10"/>
  <c r="BM33" i="10"/>
  <c r="BL21" i="10"/>
  <c r="BM18" i="10"/>
  <c r="BO18" i="10"/>
  <c r="BN14" i="10"/>
  <c r="BK13" i="10"/>
  <c r="BN9" i="10"/>
  <c r="BL39" i="10"/>
  <c r="BK35" i="10"/>
  <c r="BK26" i="10"/>
  <c r="BL20" i="10"/>
  <c r="BN48" i="10"/>
  <c r="BL19" i="10"/>
  <c r="BN15" i="10"/>
  <c r="BN10" i="10"/>
  <c r="BK22" i="10"/>
  <c r="BN16" i="10"/>
  <c r="BK29" i="10"/>
  <c r="BM17" i="10"/>
  <c r="BK12" i="10"/>
  <c r="BN8" i="10"/>
  <c r="BN7" i="10"/>
  <c r="BL11" i="10"/>
  <c r="BI20" i="10"/>
  <c r="BJ22" i="10"/>
  <c r="BJ26" i="10"/>
  <c r="BJ29" i="10"/>
  <c r="BI25" i="10"/>
  <c r="BJ41" i="10"/>
  <c r="BI35" i="10"/>
  <c r="BJ42" i="10"/>
  <c r="BI50" i="10"/>
  <c r="BJ54" i="10"/>
  <c r="BJ50" i="10"/>
  <c r="BI56" i="10"/>
  <c r="BI60" i="10"/>
  <c r="BJ59" i="10"/>
  <c r="BJ62" i="10"/>
  <c r="BJ66" i="10"/>
  <c r="BJ74" i="10"/>
  <c r="BJ78" i="10"/>
  <c r="BI64" i="10"/>
  <c r="BJ72" i="10"/>
  <c r="BI76" i="10"/>
  <c r="BI87" i="10"/>
  <c r="BI92" i="10"/>
  <c r="BI84" i="10"/>
  <c r="BI83" i="10"/>
  <c r="BJ87" i="10"/>
  <c r="BE5" i="10"/>
  <c r="BG5" i="10"/>
  <c r="BI5" i="10"/>
  <c r="BF5" i="10"/>
  <c r="BJ6" i="10"/>
  <c r="BI6" i="10"/>
  <c r="BM6" i="10"/>
  <c r="BK6" i="10"/>
  <c r="BN6" i="10"/>
  <c r="BL6" i="10"/>
  <c r="BP30" i="10"/>
  <c r="BP44" i="10"/>
  <c r="BO75" i="10"/>
  <c r="BO53" i="10"/>
  <c r="BO32" i="10"/>
  <c r="BO54" i="10"/>
  <c r="BO102" i="10"/>
  <c r="BP102" i="10"/>
  <c r="BT102" i="10"/>
  <c r="BR102" i="10"/>
  <c r="BS102" i="10"/>
  <c r="BQ102" i="10"/>
  <c r="BO37" i="10"/>
  <c r="BO99" i="10"/>
  <c r="BO95" i="10"/>
  <c r="BO101" i="10"/>
  <c r="BP95" i="10"/>
  <c r="BO97" i="10"/>
  <c r="BT101" i="10"/>
  <c r="BT100" i="10"/>
  <c r="BT99" i="10"/>
  <c r="BR101" i="10"/>
  <c r="BR99" i="10"/>
  <c r="BS98" i="10"/>
  <c r="BS97" i="10"/>
  <c r="BS96" i="10"/>
  <c r="BQ101" i="10"/>
  <c r="BQ100" i="10"/>
  <c r="BR97" i="10"/>
  <c r="BQ95" i="10"/>
  <c r="BT98" i="10"/>
  <c r="BS100" i="10"/>
  <c r="BT97" i="10"/>
  <c r="BV97" i="10"/>
  <c r="BR96" i="10"/>
  <c r="BR95" i="10"/>
  <c r="BS99" i="10"/>
  <c r="BR98" i="10"/>
  <c r="BT95" i="10"/>
  <c r="BR100" i="10"/>
  <c r="BQ97" i="10"/>
  <c r="BQ99" i="10"/>
  <c r="BT96" i="10"/>
  <c r="BQ96" i="10"/>
  <c r="BS101" i="10"/>
  <c r="BQ98" i="10"/>
  <c r="BS95" i="10"/>
  <c r="BP98" i="10"/>
  <c r="BO98" i="10"/>
  <c r="BP99" i="10"/>
  <c r="BP97" i="10"/>
  <c r="BP100" i="10"/>
  <c r="BP96" i="10"/>
  <c r="BO96" i="10"/>
  <c r="BO100" i="10"/>
  <c r="BP101" i="10"/>
  <c r="BP86" i="10"/>
  <c r="BO89" i="10"/>
  <c r="BO62" i="10"/>
  <c r="BP90" i="10"/>
  <c r="BH5" i="10"/>
  <c r="BJ5" i="10"/>
  <c r="BO17" i="10"/>
  <c r="BP60" i="10"/>
  <c r="BO72" i="10"/>
  <c r="BO66" i="10"/>
  <c r="BO91" i="10"/>
  <c r="BP9" i="10"/>
  <c r="BP24" i="10"/>
  <c r="BP28" i="10"/>
  <c r="BP34" i="10"/>
  <c r="BO60" i="10"/>
  <c r="BP93" i="10"/>
  <c r="BP68" i="10"/>
  <c r="BO14" i="10"/>
  <c r="BP14" i="10"/>
  <c r="BP25" i="10"/>
  <c r="BP45" i="10"/>
  <c r="BP84" i="10"/>
  <c r="BP10" i="10"/>
  <c r="BP46" i="10"/>
  <c r="BP83" i="10"/>
  <c r="BP67" i="10"/>
  <c r="BP89" i="10"/>
  <c r="BO7" i="10"/>
  <c r="BO15" i="10"/>
  <c r="BO38" i="10"/>
  <c r="BO46" i="10"/>
  <c r="BO69" i="10"/>
  <c r="BO94" i="10"/>
  <c r="BO33" i="10"/>
  <c r="BO10" i="10"/>
  <c r="BO30" i="10"/>
  <c r="BO39" i="10"/>
  <c r="BO86" i="10"/>
  <c r="BO93" i="10"/>
  <c r="BP15" i="10"/>
  <c r="BO40" i="10"/>
  <c r="BP58" i="10"/>
  <c r="BP57" i="10"/>
  <c r="BP47" i="10"/>
  <c r="BP80" i="10"/>
  <c r="BO8" i="10"/>
  <c r="BO16" i="10"/>
  <c r="BP26" i="10"/>
  <c r="BP29" i="10"/>
  <c r="BP37" i="10"/>
  <c r="BO61" i="10"/>
  <c r="BP82" i="10"/>
  <c r="BP91" i="10"/>
  <c r="BP16" i="10"/>
  <c r="BO41" i="10"/>
  <c r="BO59" i="10"/>
  <c r="BO71" i="10"/>
  <c r="BP48" i="10"/>
  <c r="BO31" i="10"/>
  <c r="BP88" i="10"/>
  <c r="BP8" i="10"/>
  <c r="BO9" i="10"/>
  <c r="BP13" i="10"/>
  <c r="BP36" i="10"/>
  <c r="BP23" i="10"/>
  <c r="BP27" i="10"/>
  <c r="BP59" i="10"/>
  <c r="BO63" i="10"/>
  <c r="BO67" i="10"/>
  <c r="BO84" i="10"/>
  <c r="BT94" i="10"/>
  <c r="BQ93" i="10"/>
  <c r="BQ94" i="10"/>
  <c r="BR93" i="10"/>
  <c r="BT92" i="10"/>
  <c r="BT93" i="10"/>
  <c r="BQ91" i="10"/>
  <c r="BR90" i="10"/>
  <c r="BR89" i="10"/>
  <c r="BS88" i="10"/>
  <c r="BT87" i="10"/>
  <c r="BR86" i="10"/>
  <c r="BR85" i="10"/>
  <c r="BR84" i="10"/>
  <c r="BS83" i="10"/>
  <c r="BR94" i="10"/>
  <c r="BR91" i="10"/>
  <c r="BT90" i="10"/>
  <c r="BR88" i="10"/>
  <c r="BS86" i="10"/>
  <c r="BT85" i="10"/>
  <c r="BR83" i="10"/>
  <c r="BR82" i="10"/>
  <c r="BS81" i="10"/>
  <c r="BS80" i="10"/>
  <c r="BS94" i="10"/>
  <c r="BQ92" i="10"/>
  <c r="BS91" i="10"/>
  <c r="BQ89" i="10"/>
  <c r="BT88" i="10"/>
  <c r="BQ87" i="10"/>
  <c r="BT86" i="10"/>
  <c r="BQ84" i="10"/>
  <c r="BT83" i="10"/>
  <c r="BV83" i="10"/>
  <c r="BS82" i="10"/>
  <c r="BT81" i="10"/>
  <c r="BT80" i="10"/>
  <c r="BR92" i="10"/>
  <c r="BS89" i="10"/>
  <c r="BQ85" i="10"/>
  <c r="BT82" i="10"/>
  <c r="BQ81" i="10"/>
  <c r="BS79" i="10"/>
  <c r="BS78" i="10"/>
  <c r="BS77" i="10"/>
  <c r="BS76" i="10"/>
  <c r="BS75" i="10"/>
  <c r="BS74" i="10"/>
  <c r="BS73" i="10"/>
  <c r="BT72" i="10"/>
  <c r="BT71" i="10"/>
  <c r="BT70" i="10"/>
  <c r="BT69" i="10"/>
  <c r="BQ68" i="10"/>
  <c r="BR67" i="10"/>
  <c r="BS66" i="10"/>
  <c r="BS65" i="10"/>
  <c r="BS64" i="10"/>
  <c r="BS92" i="10"/>
  <c r="BT89" i="10"/>
  <c r="BQ88" i="10"/>
  <c r="BS85" i="10"/>
  <c r="BR81" i="10"/>
  <c r="BT79" i="10"/>
  <c r="BT78" i="10"/>
  <c r="BT77" i="10"/>
  <c r="BT76" i="10"/>
  <c r="BT75" i="10"/>
  <c r="BT74" i="10"/>
  <c r="BT73" i="10"/>
  <c r="BQ72" i="10"/>
  <c r="BQ71" i="10"/>
  <c r="BQ70" i="10"/>
  <c r="BQ69" i="10"/>
  <c r="BR68" i="10"/>
  <c r="BS67" i="10"/>
  <c r="BT66" i="10"/>
  <c r="BT65" i="10"/>
  <c r="BT64" i="10"/>
  <c r="BT91" i="10"/>
  <c r="BQ90" i="10"/>
  <c r="BS84" i="10"/>
  <c r="BQ79" i="10"/>
  <c r="BQ77" i="10"/>
  <c r="BQ75" i="10"/>
  <c r="BQ73" i="10"/>
  <c r="BR71" i="10"/>
  <c r="BR69" i="10"/>
  <c r="BT67" i="10"/>
  <c r="BQ66" i="10"/>
  <c r="BQ64" i="10"/>
  <c r="BT63" i="10"/>
  <c r="BT62" i="10"/>
  <c r="BT61" i="10"/>
  <c r="BR60" i="10"/>
  <c r="BR59" i="10"/>
  <c r="BR58" i="10"/>
  <c r="BS93" i="10"/>
  <c r="BS87" i="10"/>
  <c r="BQ86" i="10"/>
  <c r="BR80" i="10"/>
  <c r="BS90" i="10"/>
  <c r="BT84" i="10"/>
  <c r="BQ83" i="10"/>
  <c r="BQ82" i="10"/>
  <c r="BR79" i="10"/>
  <c r="BR77" i="10"/>
  <c r="BR75" i="10"/>
  <c r="BR73" i="10"/>
  <c r="BS71" i="10"/>
  <c r="BS69" i="10"/>
  <c r="BR66" i="10"/>
  <c r="BR64" i="10"/>
  <c r="BQ63" i="10"/>
  <c r="BQ62" i="10"/>
  <c r="BQ61" i="10"/>
  <c r="BS60" i="10"/>
  <c r="BS59" i="10"/>
  <c r="BS58" i="10"/>
  <c r="BS57" i="10"/>
  <c r="BS56" i="10"/>
  <c r="BS55" i="10"/>
  <c r="BR76" i="10"/>
  <c r="BS72" i="10"/>
  <c r="BT68" i="10"/>
  <c r="BQ67" i="10"/>
  <c r="BS62" i="10"/>
  <c r="BQ60" i="10"/>
  <c r="BQ58" i="10"/>
  <c r="BQ80" i="10"/>
  <c r="BQ76" i="10"/>
  <c r="BR72" i="10"/>
  <c r="BS68" i="10"/>
  <c r="BR62" i="10"/>
  <c r="BR87" i="10"/>
  <c r="BQ78" i="10"/>
  <c r="BQ74" i="10"/>
  <c r="BR70" i="10"/>
  <c r="BQ65" i="10"/>
  <c r="BR63" i="10"/>
  <c r="BR61" i="10"/>
  <c r="BT60" i="10"/>
  <c r="BR74" i="10"/>
  <c r="BS63" i="10"/>
  <c r="BQ59" i="10"/>
  <c r="BT57" i="10"/>
  <c r="BQ55" i="10"/>
  <c r="BQ54" i="10"/>
  <c r="BS53" i="10"/>
  <c r="BS52" i="10"/>
  <c r="BT51" i="10"/>
  <c r="BT50" i="10"/>
  <c r="BQ49" i="10"/>
  <c r="BR78" i="10"/>
  <c r="BT58" i="10"/>
  <c r="BR57" i="10"/>
  <c r="BT56" i="10"/>
  <c r="BT54" i="10"/>
  <c r="BR53" i="10"/>
  <c r="BR52" i="10"/>
  <c r="BS51" i="10"/>
  <c r="BS50" i="10"/>
  <c r="BT49" i="10"/>
  <c r="BS70" i="10"/>
  <c r="BT59" i="10"/>
  <c r="BQ56" i="10"/>
  <c r="BR55" i="10"/>
  <c r="BR54" i="10"/>
  <c r="BT53" i="10"/>
  <c r="BT52" i="10"/>
  <c r="BQ51" i="10"/>
  <c r="BQ50" i="10"/>
  <c r="BR49" i="10"/>
  <c r="BR48" i="10"/>
  <c r="BR47" i="10"/>
  <c r="BR46" i="10"/>
  <c r="BR65" i="10"/>
  <c r="BS61" i="10"/>
  <c r="BT55" i="10"/>
  <c r="BV55" i="10"/>
  <c r="BQ52" i="10"/>
  <c r="BT48" i="10"/>
  <c r="BQ46" i="10"/>
  <c r="BS45" i="10"/>
  <c r="BS44" i="10"/>
  <c r="BT43" i="10"/>
  <c r="BT42" i="10"/>
  <c r="BQ41" i="10"/>
  <c r="BQ40" i="10"/>
  <c r="BQ39" i="10"/>
  <c r="BQ38" i="10"/>
  <c r="BR37" i="10"/>
  <c r="BS36" i="10"/>
  <c r="BS35" i="10"/>
  <c r="BR56" i="10"/>
  <c r="BS54" i="10"/>
  <c r="BQ53" i="10"/>
  <c r="BS49" i="10"/>
  <c r="BS48" i="10"/>
  <c r="BT47" i="10"/>
  <c r="BR45" i="10"/>
  <c r="BR44" i="10"/>
  <c r="BS43" i="10"/>
  <c r="BS42" i="10"/>
  <c r="BT41" i="10"/>
  <c r="BT40" i="10"/>
  <c r="BT39" i="10"/>
  <c r="BT38" i="10"/>
  <c r="BQ37" i="10"/>
  <c r="BR36" i="10"/>
  <c r="BQ57" i="10"/>
  <c r="BR50" i="10"/>
  <c r="BQ47" i="10"/>
  <c r="BT44" i="10"/>
  <c r="BQ43" i="10"/>
  <c r="BR41" i="10"/>
  <c r="BR39" i="10"/>
  <c r="BT36" i="10"/>
  <c r="BS34" i="10"/>
  <c r="BQ33" i="10"/>
  <c r="BQ32" i="10"/>
  <c r="BQ31" i="10"/>
  <c r="BR30" i="10"/>
  <c r="BS29" i="10"/>
  <c r="BS28" i="10"/>
  <c r="BS27" i="10"/>
  <c r="BS26" i="10"/>
  <c r="BS25" i="10"/>
  <c r="BS24" i="10"/>
  <c r="BS23" i="10"/>
  <c r="BR51" i="10"/>
  <c r="BQ48" i="10"/>
  <c r="BT46" i="10"/>
  <c r="BQ44" i="10"/>
  <c r="BR42" i="10"/>
  <c r="BS40" i="10"/>
  <c r="BS38" i="10"/>
  <c r="BT37" i="10"/>
  <c r="BQ36" i="10"/>
  <c r="BT35" i="10"/>
  <c r="BR34" i="10"/>
  <c r="BT33" i="10"/>
  <c r="BT32" i="10"/>
  <c r="BT31" i="10"/>
  <c r="BQ30" i="10"/>
  <c r="BR29" i="10"/>
  <c r="BR28" i="10"/>
  <c r="BR27" i="10"/>
  <c r="BR26" i="10"/>
  <c r="BR25" i="10"/>
  <c r="BR24" i="10"/>
  <c r="BR23" i="10"/>
  <c r="BS47" i="10"/>
  <c r="BQ45" i="10"/>
  <c r="BR43" i="10"/>
  <c r="BS41" i="10"/>
  <c r="BS39" i="10"/>
  <c r="BQ35" i="10"/>
  <c r="BT34" i="10"/>
  <c r="BR33" i="10"/>
  <c r="BR32" i="10"/>
  <c r="BR31" i="10"/>
  <c r="BS30" i="10"/>
  <c r="BT29" i="10"/>
  <c r="BT28" i="10"/>
  <c r="BT27" i="10"/>
  <c r="BT26" i="10"/>
  <c r="BT25" i="10"/>
  <c r="BT24" i="10"/>
  <c r="BT23" i="10"/>
  <c r="BT22" i="10"/>
  <c r="BT45" i="10"/>
  <c r="BS37" i="10"/>
  <c r="BS32" i="10"/>
  <c r="BQ25" i="10"/>
  <c r="BT21" i="10"/>
  <c r="BT20" i="10"/>
  <c r="BT19" i="10"/>
  <c r="BQ18" i="10"/>
  <c r="BQ17" i="10"/>
  <c r="BR16" i="10"/>
  <c r="BR15" i="10"/>
  <c r="BR14" i="10"/>
  <c r="BS13" i="10"/>
  <c r="BS12" i="10"/>
  <c r="BT11" i="10"/>
  <c r="BR10" i="10"/>
  <c r="BR9" i="10"/>
  <c r="BR8" i="10"/>
  <c r="BR7" i="10"/>
  <c r="BS46" i="10"/>
  <c r="BR38" i="10"/>
  <c r="BR35" i="10"/>
  <c r="BS33" i="10"/>
  <c r="BQ29" i="10"/>
  <c r="BQ26" i="10"/>
  <c r="BS22" i="10"/>
  <c r="BS21" i="10"/>
  <c r="BS20" i="10"/>
  <c r="BS19" i="10"/>
  <c r="BT18" i="10"/>
  <c r="BT17" i="10"/>
  <c r="BQ16" i="10"/>
  <c r="BQ15" i="10"/>
  <c r="BQ14" i="10"/>
  <c r="BR13" i="10"/>
  <c r="BR12" i="10"/>
  <c r="BS11" i="10"/>
  <c r="BQ10" i="10"/>
  <c r="BQ9" i="10"/>
  <c r="BQ8" i="10"/>
  <c r="BQ7" i="10"/>
  <c r="BQ42" i="10"/>
  <c r="BS31" i="10"/>
  <c r="BQ28" i="10"/>
  <c r="BQ24" i="10"/>
  <c r="BQ22" i="10"/>
  <c r="BQ21" i="10"/>
  <c r="BQ20" i="10"/>
  <c r="BQ19" i="10"/>
  <c r="BR18" i="10"/>
  <c r="BR17" i="10"/>
  <c r="BS16" i="10"/>
  <c r="BS15" i="10"/>
  <c r="BS14" i="10"/>
  <c r="BT13" i="10"/>
  <c r="BT12" i="10"/>
  <c r="BQ11" i="10"/>
  <c r="BS10" i="10"/>
  <c r="BS9" i="10"/>
  <c r="BS8" i="10"/>
  <c r="BS7" i="10"/>
  <c r="BQ34" i="10"/>
  <c r="BR19" i="10"/>
  <c r="BT15" i="10"/>
  <c r="BT10" i="10"/>
  <c r="BR40" i="10"/>
  <c r="BQ27" i="10"/>
  <c r="BQ23" i="10"/>
  <c r="BR22" i="10"/>
  <c r="BR20" i="10"/>
  <c r="BT16" i="10"/>
  <c r="BR11" i="10"/>
  <c r="BT7" i="10"/>
  <c r="BS17" i="10"/>
  <c r="BT30" i="10"/>
  <c r="BR21" i="10"/>
  <c r="BS18" i="10"/>
  <c r="BT14" i="10"/>
  <c r="BQ13" i="10"/>
  <c r="BT9" i="10"/>
  <c r="BT8" i="10"/>
  <c r="BQ12" i="10"/>
  <c r="BO11" i="10"/>
  <c r="BO19" i="10"/>
  <c r="BP21" i="10"/>
  <c r="BP22" i="10"/>
  <c r="BP31" i="10"/>
  <c r="BO23" i="10"/>
  <c r="BO27" i="10"/>
  <c r="BP41" i="10"/>
  <c r="BO36" i="10"/>
  <c r="BP43" i="10"/>
  <c r="BO48" i="10"/>
  <c r="BO50" i="10"/>
  <c r="BP54" i="10"/>
  <c r="BP51" i="10"/>
  <c r="BP56" i="10"/>
  <c r="BO57" i="10"/>
  <c r="BP65" i="10"/>
  <c r="BP73" i="10"/>
  <c r="BP77" i="10"/>
  <c r="BP71" i="10"/>
  <c r="BO79" i="10"/>
  <c r="BO81" i="10"/>
  <c r="BO85" i="10"/>
  <c r="BO88" i="10"/>
  <c r="BP92" i="10"/>
  <c r="BP12" i="10"/>
  <c r="BO20" i="10"/>
  <c r="BP7" i="10"/>
  <c r="BP11" i="10"/>
  <c r="BP19" i="10"/>
  <c r="BO22" i="10"/>
  <c r="BP32" i="10"/>
  <c r="BO24" i="10"/>
  <c r="BO28" i="10"/>
  <c r="BO34" i="10"/>
  <c r="BP38" i="10"/>
  <c r="BO42" i="10"/>
  <c r="BO44" i="10"/>
  <c r="BO51" i="10"/>
  <c r="BP55" i="10"/>
  <c r="BO52" i="10"/>
  <c r="BO58" i="10"/>
  <c r="BP61" i="10"/>
  <c r="BP66" i="10"/>
  <c r="BO70" i="10"/>
  <c r="BP74" i="10"/>
  <c r="BP78" i="10"/>
  <c r="BO64" i="10"/>
  <c r="BP72" i="10"/>
  <c r="BO76" i="10"/>
  <c r="BO90" i="10"/>
  <c r="BP17" i="10"/>
  <c r="BO12" i="10"/>
  <c r="BP20" i="10"/>
  <c r="BP33" i="10"/>
  <c r="BO25" i="10"/>
  <c r="BP35" i="10"/>
  <c r="BP39" i="10"/>
  <c r="BO43" i="10"/>
  <c r="BO47" i="10"/>
  <c r="BO45" i="10"/>
  <c r="BO49" i="10"/>
  <c r="BO55" i="10"/>
  <c r="BP62" i="10"/>
  <c r="BP75" i="10"/>
  <c r="BP79" i="10"/>
  <c r="BO65" i="10"/>
  <c r="BP69" i="10"/>
  <c r="BO73" i="10"/>
  <c r="BO77" i="10"/>
  <c r="BP81" i="10"/>
  <c r="BO87" i="10"/>
  <c r="BO92" i="10"/>
  <c r="BP94" i="10"/>
  <c r="BP18" i="10"/>
  <c r="BO21" i="10"/>
  <c r="BO13" i="10"/>
  <c r="BO26" i="10"/>
  <c r="BO29" i="10"/>
  <c r="BP40" i="10"/>
  <c r="BO35" i="10"/>
  <c r="BP42" i="10"/>
  <c r="BP49" i="10"/>
  <c r="BP50" i="10"/>
  <c r="BO56" i="10"/>
  <c r="BP63" i="10"/>
  <c r="BP64" i="10"/>
  <c r="BP76" i="10"/>
  <c r="BP70" i="10"/>
  <c r="BO74" i="10"/>
  <c r="BO78" i="10"/>
  <c r="BO82" i="10"/>
  <c r="BO80" i="10"/>
  <c r="BO83" i="10"/>
  <c r="BP87" i="10"/>
  <c r="BP6" i="10"/>
  <c r="BT6" i="10"/>
  <c r="BQ6" i="10"/>
  <c r="BS6" i="10"/>
  <c r="BR6" i="10"/>
  <c r="BL5" i="10"/>
  <c r="BO6" i="10"/>
  <c r="BK5" i="10"/>
  <c r="BM5" i="10"/>
  <c r="BO5" i="10"/>
  <c r="BV96" i="10"/>
  <c r="BV85" i="10"/>
  <c r="BV68" i="10"/>
  <c r="BU37" i="10"/>
  <c r="BU40" i="10"/>
  <c r="BV10" i="10"/>
  <c r="BV30" i="10"/>
  <c r="BV102" i="10"/>
  <c r="BU46" i="10"/>
  <c r="BU102" i="10"/>
  <c r="BZ102" i="10"/>
  <c r="BY102" i="10"/>
  <c r="BX102" i="10"/>
  <c r="BW102" i="10"/>
  <c r="BV15" i="10"/>
  <c r="BU100" i="10"/>
  <c r="BU63" i="10"/>
  <c r="BU92" i="10"/>
  <c r="BU95" i="10"/>
  <c r="BU101" i="10"/>
  <c r="BV101" i="10"/>
  <c r="BU97" i="10"/>
  <c r="BV99" i="10"/>
  <c r="BU99" i="10"/>
  <c r="BU98" i="10"/>
  <c r="BV100" i="10"/>
  <c r="BZ101" i="10"/>
  <c r="BZ100" i="10"/>
  <c r="BZ99" i="10"/>
  <c r="BY101" i="10"/>
  <c r="BW100" i="10"/>
  <c r="BY99" i="10"/>
  <c r="BY98" i="10"/>
  <c r="BY97" i="10"/>
  <c r="BY96" i="10"/>
  <c r="BY100" i="10"/>
  <c r="BX99" i="10"/>
  <c r="BW98" i="10"/>
  <c r="BZ97" i="10"/>
  <c r="BW96" i="10"/>
  <c r="BW95" i="10"/>
  <c r="BX101" i="10"/>
  <c r="BX100" i="10"/>
  <c r="BW99" i="10"/>
  <c r="BZ98" i="10"/>
  <c r="BY95" i="10"/>
  <c r="BW101" i="10"/>
  <c r="BX97" i="10"/>
  <c r="BX96" i="10"/>
  <c r="BZ96" i="10"/>
  <c r="BZ95" i="10"/>
  <c r="BX98" i="10"/>
  <c r="BX95" i="10"/>
  <c r="BW97" i="10"/>
  <c r="BV98" i="10"/>
  <c r="BV95" i="10"/>
  <c r="BU96" i="10"/>
  <c r="BN5" i="10"/>
  <c r="BP5" i="10"/>
  <c r="BU32" i="10"/>
  <c r="BV67" i="10"/>
  <c r="BV82" i="10"/>
  <c r="BU17" i="10"/>
  <c r="BV13" i="10"/>
  <c r="BV26" i="10"/>
  <c r="BV29" i="10"/>
  <c r="BV36" i="10"/>
  <c r="BV9" i="10"/>
  <c r="BU72" i="10"/>
  <c r="BV88" i="10"/>
  <c r="BV16" i="10"/>
  <c r="BV46" i="10"/>
  <c r="BU31" i="10"/>
  <c r="BV84" i="10"/>
  <c r="BU93" i="10"/>
  <c r="BU33" i="10"/>
  <c r="BU38" i="10"/>
  <c r="BV65" i="10"/>
  <c r="BU68" i="10"/>
  <c r="BV14" i="10"/>
  <c r="BU18" i="10"/>
  <c r="BU14" i="10"/>
  <c r="BV23" i="10"/>
  <c r="BV27" i="10"/>
  <c r="BU47" i="10"/>
  <c r="BV44" i="10"/>
  <c r="BU13" i="10"/>
  <c r="BU41" i="10"/>
  <c r="BU94" i="10"/>
  <c r="BU9" i="10"/>
  <c r="BU54" i="10"/>
  <c r="BU69" i="10"/>
  <c r="BU87" i="10"/>
  <c r="BU91" i="10"/>
  <c r="BU70" i="10"/>
  <c r="BV69" i="10"/>
  <c r="BV7" i="10"/>
  <c r="BU39" i="10"/>
  <c r="BU90" i="10"/>
  <c r="BU89" i="10"/>
  <c r="BU61" i="10"/>
  <c r="BU84" i="10"/>
  <c r="BV92" i="10"/>
  <c r="BU8" i="10"/>
  <c r="BV12" i="10"/>
  <c r="BU16" i="10"/>
  <c r="BU11" i="10"/>
  <c r="BU15" i="10"/>
  <c r="BU19" i="10"/>
  <c r="BV25" i="10"/>
  <c r="BV60" i="10"/>
  <c r="BU62" i="10"/>
  <c r="BV8" i="10"/>
  <c r="BU71" i="10"/>
  <c r="BV37" i="10"/>
  <c r="BU49" i="10"/>
  <c r="BV52" i="10"/>
  <c r="BU85" i="10"/>
  <c r="BV93" i="10"/>
  <c r="BZ94" i="10"/>
  <c r="BW93" i="10"/>
  <c r="BW94" i="10"/>
  <c r="BX93" i="10"/>
  <c r="BZ92" i="10"/>
  <c r="BX94" i="10"/>
  <c r="BY94" i="10"/>
  <c r="BW92" i="10"/>
  <c r="BW91" i="10"/>
  <c r="BX90" i="10"/>
  <c r="BX89" i="10"/>
  <c r="BY88" i="10"/>
  <c r="BZ87" i="10"/>
  <c r="BX86" i="10"/>
  <c r="BX85" i="10"/>
  <c r="BX84" i="10"/>
  <c r="BY83" i="10"/>
  <c r="BY93" i="10"/>
  <c r="BX92" i="10"/>
  <c r="BY91" i="10"/>
  <c r="BW89" i="10"/>
  <c r="BZ88" i="10"/>
  <c r="BW87" i="10"/>
  <c r="BZ86" i="10"/>
  <c r="BW84" i="10"/>
  <c r="BZ83" i="10"/>
  <c r="BX82" i="10"/>
  <c r="BY81" i="10"/>
  <c r="BY80" i="10"/>
  <c r="BZ93" i="10"/>
  <c r="BY92" i="10"/>
  <c r="BZ91" i="10"/>
  <c r="BW90" i="10"/>
  <c r="BY89" i="10"/>
  <c r="BX87" i="10"/>
  <c r="BW85" i="10"/>
  <c r="BY84" i="10"/>
  <c r="BY82" i="10"/>
  <c r="BZ81" i="10"/>
  <c r="BZ80" i="10"/>
  <c r="BY90" i="10"/>
  <c r="BY87" i="10"/>
  <c r="BW86" i="10"/>
  <c r="BZ84" i="10"/>
  <c r="CB84" i="10"/>
  <c r="BW83" i="10"/>
  <c r="BW80" i="10"/>
  <c r="BY79" i="10"/>
  <c r="BY78" i="10"/>
  <c r="BY77" i="10"/>
  <c r="BY76" i="10"/>
  <c r="BY75" i="10"/>
  <c r="BY74" i="10"/>
  <c r="BY73" i="10"/>
  <c r="BZ72" i="10"/>
  <c r="BZ71" i="10"/>
  <c r="BZ70" i="10"/>
  <c r="BZ69" i="10"/>
  <c r="BW68" i="10"/>
  <c r="BX67" i="10"/>
  <c r="BY66" i="10"/>
  <c r="BY65" i="10"/>
  <c r="BY64" i="10"/>
  <c r="BZ90" i="10"/>
  <c r="BY86" i="10"/>
  <c r="BX83" i="10"/>
  <c r="BW82" i="10"/>
  <c r="BX80" i="10"/>
  <c r="BZ79" i="10"/>
  <c r="BZ78" i="10"/>
  <c r="BZ77" i="10"/>
  <c r="BZ76" i="10"/>
  <c r="BZ75" i="10"/>
  <c r="BZ74" i="10"/>
  <c r="BZ73" i="10"/>
  <c r="BW72" i="10"/>
  <c r="BW71" i="10"/>
  <c r="BW70" i="10"/>
  <c r="BW69" i="10"/>
  <c r="BX68" i="10"/>
  <c r="BY67" i="10"/>
  <c r="BZ66" i="10"/>
  <c r="BZ65" i="10"/>
  <c r="BZ64" i="10"/>
  <c r="BY85" i="10"/>
  <c r="CA85" i="10"/>
  <c r="BW78" i="10"/>
  <c r="BW76" i="10"/>
  <c r="BW74" i="10"/>
  <c r="BX72" i="10"/>
  <c r="BX70" i="10"/>
  <c r="BY68" i="10"/>
  <c r="CA68" i="10"/>
  <c r="BW65" i="10"/>
  <c r="BZ63" i="10"/>
  <c r="BZ62" i="10"/>
  <c r="BZ61" i="10"/>
  <c r="BX60" i="10"/>
  <c r="BX59" i="10"/>
  <c r="BX58" i="10"/>
  <c r="BX88" i="10"/>
  <c r="BX81" i="10"/>
  <c r="BX91" i="10"/>
  <c r="BZ85" i="10"/>
  <c r="BX78" i="10"/>
  <c r="BX76" i="10"/>
  <c r="BX74" i="10"/>
  <c r="BY72" i="10"/>
  <c r="BY70" i="10"/>
  <c r="BZ68" i="10"/>
  <c r="BW67" i="10"/>
  <c r="BX65" i="10"/>
  <c r="BW63" i="10"/>
  <c r="BW62" i="10"/>
  <c r="BW61" i="10"/>
  <c r="BY60" i="10"/>
  <c r="BY59" i="10"/>
  <c r="BY58" i="10"/>
  <c r="BY57" i="10"/>
  <c r="BY56" i="10"/>
  <c r="BY55" i="10"/>
  <c r="BX77" i="10"/>
  <c r="BX73" i="10"/>
  <c r="BY69" i="10"/>
  <c r="BX64" i="10"/>
  <c r="BY63" i="10"/>
  <c r="BY61" i="10"/>
  <c r="BW59" i="10"/>
  <c r="BW88" i="10"/>
  <c r="BZ82" i="10"/>
  <c r="BW81" i="10"/>
  <c r="BW77" i="10"/>
  <c r="BW73" i="10"/>
  <c r="BX69" i="10"/>
  <c r="BW64" i="10"/>
  <c r="BX63" i="10"/>
  <c r="BZ89" i="10"/>
  <c r="BW79" i="10"/>
  <c r="BW75" i="10"/>
  <c r="BX71" i="10"/>
  <c r="BZ67" i="10"/>
  <c r="BW66" i="10"/>
  <c r="BX62" i="10"/>
  <c r="BZ59" i="10"/>
  <c r="BX75" i="10"/>
  <c r="BW60" i="10"/>
  <c r="BW58" i="10"/>
  <c r="BW56" i="10"/>
  <c r="BX55" i="10"/>
  <c r="BW54" i="10"/>
  <c r="BY53" i="10"/>
  <c r="BY52" i="10"/>
  <c r="BZ51" i="10"/>
  <c r="BZ50" i="10"/>
  <c r="BW49" i="10"/>
  <c r="BX79" i="10"/>
  <c r="BX61" i="10"/>
  <c r="BZ57" i="10"/>
  <c r="BW55" i="10"/>
  <c r="BZ54" i="10"/>
  <c r="BX53" i="10"/>
  <c r="BX52" i="10"/>
  <c r="BY51" i="10"/>
  <c r="BY50" i="10"/>
  <c r="BZ49" i="10"/>
  <c r="BY71" i="10"/>
  <c r="BY62" i="10"/>
  <c r="BZ60" i="10"/>
  <c r="BZ58" i="10"/>
  <c r="BW57" i="10"/>
  <c r="BX56" i="10"/>
  <c r="BZ55" i="10"/>
  <c r="BX54" i="10"/>
  <c r="BZ53" i="10"/>
  <c r="BZ52" i="10"/>
  <c r="BW51" i="10"/>
  <c r="BW50" i="10"/>
  <c r="BX49" i="10"/>
  <c r="BX48" i="10"/>
  <c r="BX47" i="10"/>
  <c r="BX46" i="10"/>
  <c r="BZ56" i="10"/>
  <c r="BY54" i="10"/>
  <c r="BW53" i="10"/>
  <c r="BY49" i="10"/>
  <c r="BW47" i="10"/>
  <c r="BY46" i="10"/>
  <c r="BY45" i="10"/>
  <c r="BY44" i="10"/>
  <c r="BZ43" i="10"/>
  <c r="BZ42" i="10"/>
  <c r="BW41" i="10"/>
  <c r="BW40" i="10"/>
  <c r="BW39" i="10"/>
  <c r="BW38" i="10"/>
  <c r="BX37" i="10"/>
  <c r="BY36" i="10"/>
  <c r="BY35" i="10"/>
  <c r="BX57" i="10"/>
  <c r="BX50" i="10"/>
  <c r="BZ48" i="10"/>
  <c r="BW46" i="10"/>
  <c r="BX45" i="10"/>
  <c r="BX44" i="10"/>
  <c r="BY43" i="10"/>
  <c r="BY42" i="10"/>
  <c r="BZ41" i="10"/>
  <c r="BZ40" i="10"/>
  <c r="BZ39" i="10"/>
  <c r="BZ38" i="10"/>
  <c r="BW37" i="10"/>
  <c r="BX36" i="10"/>
  <c r="BX66" i="10"/>
  <c r="BX51" i="10"/>
  <c r="BW48" i="10"/>
  <c r="BZ46" i="10"/>
  <c r="BZ45" i="10"/>
  <c r="BW42" i="10"/>
  <c r="BX40" i="10"/>
  <c r="BX38" i="10"/>
  <c r="BY37" i="10"/>
  <c r="BW35" i="10"/>
  <c r="BY34" i="10"/>
  <c r="BW33" i="10"/>
  <c r="BW32" i="10"/>
  <c r="BW31" i="10"/>
  <c r="BX30" i="10"/>
  <c r="BY29" i="10"/>
  <c r="BY28" i="10"/>
  <c r="BY27" i="10"/>
  <c r="BY26" i="10"/>
  <c r="BY25" i="10"/>
  <c r="BY24" i="10"/>
  <c r="BY23" i="10"/>
  <c r="BW52" i="10"/>
  <c r="BZ47" i="10"/>
  <c r="BW45" i="10"/>
  <c r="BX43" i="10"/>
  <c r="BY41" i="10"/>
  <c r="BY39" i="10"/>
  <c r="BX34" i="10"/>
  <c r="BZ33" i="10"/>
  <c r="BZ32" i="10"/>
  <c r="BZ31" i="10"/>
  <c r="BW30" i="10"/>
  <c r="BX29" i="10"/>
  <c r="BX28" i="10"/>
  <c r="BX27" i="10"/>
  <c r="BX26" i="10"/>
  <c r="BX25" i="10"/>
  <c r="BX24" i="10"/>
  <c r="BX23" i="10"/>
  <c r="BY48" i="10"/>
  <c r="BW44" i="10"/>
  <c r="BX42" i="10"/>
  <c r="BY40" i="10"/>
  <c r="BY38" i="10"/>
  <c r="BZ37" i="10"/>
  <c r="BW36" i="10"/>
  <c r="BX35" i="10"/>
  <c r="BZ34" i="10"/>
  <c r="BX33" i="10"/>
  <c r="BX32" i="10"/>
  <c r="BX31" i="10"/>
  <c r="BY30" i="10"/>
  <c r="BZ29" i="10"/>
  <c r="BZ28" i="10"/>
  <c r="BZ27" i="10"/>
  <c r="BZ26" i="10"/>
  <c r="BZ25" i="10"/>
  <c r="BZ24" i="10"/>
  <c r="BZ23" i="10"/>
  <c r="BZ22" i="10"/>
  <c r="BZ35" i="10"/>
  <c r="BY33" i="10"/>
  <c r="BW29" i="10"/>
  <c r="BW26" i="10"/>
  <c r="BW22" i="10"/>
  <c r="BZ21" i="10"/>
  <c r="BZ20" i="10"/>
  <c r="BZ19" i="10"/>
  <c r="BW18" i="10"/>
  <c r="BW17" i="10"/>
  <c r="BX16" i="10"/>
  <c r="BX15" i="10"/>
  <c r="BX14" i="10"/>
  <c r="BY13" i="10"/>
  <c r="BY12" i="10"/>
  <c r="BZ11" i="10"/>
  <c r="BX10" i="10"/>
  <c r="BX9" i="10"/>
  <c r="BX8" i="10"/>
  <c r="BX7" i="10"/>
  <c r="BY47" i="10"/>
  <c r="BX39" i="10"/>
  <c r="BW34" i="10"/>
  <c r="BZ30" i="10"/>
  <c r="BW27" i="10"/>
  <c r="BW23" i="10"/>
  <c r="BY21" i="10"/>
  <c r="BY20" i="10"/>
  <c r="BY19" i="10"/>
  <c r="BZ18" i="10"/>
  <c r="BZ17" i="10"/>
  <c r="BW16" i="10"/>
  <c r="BW15" i="10"/>
  <c r="BW14" i="10"/>
  <c r="BX13" i="10"/>
  <c r="BX12" i="10"/>
  <c r="BY11" i="10"/>
  <c r="BW10" i="10"/>
  <c r="BW9" i="10"/>
  <c r="BW8" i="10"/>
  <c r="BW7" i="10"/>
  <c r="BZ44" i="10"/>
  <c r="BW43" i="10"/>
  <c r="BZ36" i="10"/>
  <c r="BY32" i="10"/>
  <c r="BW25" i="10"/>
  <c r="BX22" i="10"/>
  <c r="BW21" i="10"/>
  <c r="BW20" i="10"/>
  <c r="BW19" i="10"/>
  <c r="BX18" i="10"/>
  <c r="BX17" i="10"/>
  <c r="BY16" i="10"/>
  <c r="BY15" i="10"/>
  <c r="BY14" i="10"/>
  <c r="BZ13" i="10"/>
  <c r="BZ12" i="10"/>
  <c r="BW11" i="10"/>
  <c r="BY10" i="10"/>
  <c r="BY9" i="10"/>
  <c r="BY8" i="10"/>
  <c r="BY7" i="10"/>
  <c r="BY22" i="10"/>
  <c r="BX20" i="10"/>
  <c r="BZ16" i="10"/>
  <c r="BX11" i="10"/>
  <c r="BZ7" i="10"/>
  <c r="BX41" i="10"/>
  <c r="BW28" i="10"/>
  <c r="BX21" i="10"/>
  <c r="BY18" i="10"/>
  <c r="BZ14" i="10"/>
  <c r="BW24" i="10"/>
  <c r="BY17" i="10"/>
  <c r="BW12" i="10"/>
  <c r="BZ8" i="10"/>
  <c r="BY31" i="10"/>
  <c r="BX19" i="10"/>
  <c r="BZ15" i="10"/>
  <c r="BZ10" i="10"/>
  <c r="BZ9" i="10"/>
  <c r="BW13" i="10"/>
  <c r="BU20" i="10"/>
  <c r="BU12" i="10"/>
  <c r="BV20" i="10"/>
  <c r="BV22" i="10"/>
  <c r="BV31" i="10"/>
  <c r="BV35" i="10"/>
  <c r="BU25" i="10"/>
  <c r="BV38" i="10"/>
  <c r="BU42" i="10"/>
  <c r="BU44" i="10"/>
  <c r="BU53" i="10"/>
  <c r="BU55" i="10"/>
  <c r="BU59" i="10"/>
  <c r="BV63" i="10"/>
  <c r="BU67" i="10"/>
  <c r="BV75" i="10"/>
  <c r="BV79" i="10"/>
  <c r="BU66" i="10"/>
  <c r="BV70" i="10"/>
  <c r="BU74" i="10"/>
  <c r="BU78" i="10"/>
  <c r="BV81" i="10"/>
  <c r="BU81" i="10"/>
  <c r="BU86" i="10"/>
  <c r="BV86" i="10"/>
  <c r="BV90" i="10"/>
  <c r="BV17" i="10"/>
  <c r="BV32" i="10"/>
  <c r="BU26" i="10"/>
  <c r="BU29" i="10"/>
  <c r="BV39" i="10"/>
  <c r="BU43" i="10"/>
  <c r="BU48" i="10"/>
  <c r="BU45" i="10"/>
  <c r="BV47" i="10"/>
  <c r="BV49" i="10"/>
  <c r="BV53" i="10"/>
  <c r="BV50" i="10"/>
  <c r="BU56" i="10"/>
  <c r="BU60" i="10"/>
  <c r="BV64" i="10"/>
  <c r="BV76" i="10"/>
  <c r="BV71" i="10"/>
  <c r="BU75" i="10"/>
  <c r="BU79" i="10"/>
  <c r="BU82" i="10"/>
  <c r="BU83" i="10"/>
  <c r="BV87" i="10"/>
  <c r="BU7" i="10"/>
  <c r="BU22" i="10"/>
  <c r="BU10" i="10"/>
  <c r="BV18" i="10"/>
  <c r="BU21" i="10"/>
  <c r="BV21" i="10"/>
  <c r="BV24" i="10"/>
  <c r="BV28" i="10"/>
  <c r="BU30" i="10"/>
  <c r="BV34" i="10"/>
  <c r="BV33" i="10"/>
  <c r="BU23" i="10"/>
  <c r="BU27" i="10"/>
  <c r="BV40" i="10"/>
  <c r="BU35" i="10"/>
  <c r="BV42" i="10"/>
  <c r="BV48" i="10"/>
  <c r="BU50" i="10"/>
  <c r="BV54" i="10"/>
  <c r="BV51" i="10"/>
  <c r="BU57" i="10"/>
  <c r="BV58" i="10"/>
  <c r="BV61" i="10"/>
  <c r="BV73" i="10"/>
  <c r="BV77" i="10"/>
  <c r="BU64" i="10"/>
  <c r="BV72" i="10"/>
  <c r="BU76" i="10"/>
  <c r="BU88" i="10"/>
  <c r="BV11" i="10"/>
  <c r="BV19" i="10"/>
  <c r="BU24" i="10"/>
  <c r="BU28" i="10"/>
  <c r="BU34" i="10"/>
  <c r="BV41" i="10"/>
  <c r="BV45" i="10"/>
  <c r="BU36" i="10"/>
  <c r="BV43" i="10"/>
  <c r="BU51" i="10"/>
  <c r="BV56" i="10"/>
  <c r="BU52" i="10"/>
  <c r="BV57" i="10"/>
  <c r="BU58" i="10"/>
  <c r="BV59" i="10"/>
  <c r="BV62" i="10"/>
  <c r="BV66" i="10"/>
  <c r="BV74" i="10"/>
  <c r="BV78" i="10"/>
  <c r="BU65" i="10"/>
  <c r="BU73" i="10"/>
  <c r="BU77" i="10"/>
  <c r="BV80" i="10"/>
  <c r="BU80" i="10"/>
  <c r="BV91" i="10"/>
  <c r="BV89" i="10"/>
  <c r="BV94" i="10"/>
  <c r="BR5" i="10"/>
  <c r="BQ5" i="10"/>
  <c r="BS5" i="10"/>
  <c r="BU5" i="10"/>
  <c r="BU6" i="10"/>
  <c r="BV6" i="10"/>
  <c r="BY6" i="10"/>
  <c r="BW6" i="10"/>
  <c r="BZ6" i="10"/>
  <c r="BX6" i="10"/>
  <c r="CA62" i="10"/>
  <c r="CA32" i="10"/>
  <c r="CA60" i="10"/>
  <c r="CB58" i="10"/>
  <c r="CB37" i="10"/>
  <c r="CB47" i="10"/>
  <c r="CA47" i="10"/>
  <c r="CB36" i="10"/>
  <c r="CA17" i="10"/>
  <c r="CA102" i="10"/>
  <c r="CB30" i="10"/>
  <c r="CF102" i="10"/>
  <c r="CE102" i="10"/>
  <c r="CD102" i="10"/>
  <c r="CC102" i="10"/>
  <c r="CB102" i="10"/>
  <c r="CA94" i="10"/>
  <c r="CB95" i="10"/>
  <c r="CB97" i="10"/>
  <c r="CA96" i="10"/>
  <c r="CB96" i="10"/>
  <c r="CA95" i="10"/>
  <c r="CB98" i="10"/>
  <c r="CA98" i="10"/>
  <c r="CB99" i="10"/>
  <c r="CA100" i="10"/>
  <c r="CA99" i="10"/>
  <c r="CB100" i="10"/>
  <c r="CB101" i="10"/>
  <c r="CF101" i="10"/>
  <c r="CF100" i="10"/>
  <c r="CF99" i="10"/>
  <c r="CD100" i="10"/>
  <c r="CE98" i="10"/>
  <c r="CE97" i="10"/>
  <c r="CE96" i="10"/>
  <c r="CC101" i="10"/>
  <c r="CD98" i="10"/>
  <c r="CD96" i="10"/>
  <c r="CC95" i="10"/>
  <c r="CE99" i="10"/>
  <c r="CC98" i="10"/>
  <c r="CE101" i="10"/>
  <c r="CD99" i="10"/>
  <c r="CD97" i="10"/>
  <c r="CC96" i="10"/>
  <c r="CF95" i="10"/>
  <c r="CE100" i="10"/>
  <c r="CD95" i="10"/>
  <c r="CC99" i="10"/>
  <c r="CE95" i="10"/>
  <c r="CF98" i="10"/>
  <c r="CF97" i="10"/>
  <c r="CH97" i="10"/>
  <c r="CD101" i="10"/>
  <c r="CC97" i="10"/>
  <c r="CC100" i="10"/>
  <c r="CF96" i="10"/>
  <c r="CA97" i="10"/>
  <c r="CA101" i="10"/>
  <c r="BW5" i="10"/>
  <c r="BY5" i="10"/>
  <c r="CA5" i="10"/>
  <c r="BT5" i="10"/>
  <c r="BV5" i="10"/>
  <c r="CA93" i="10"/>
  <c r="CA90" i="10"/>
  <c r="CA84" i="10"/>
  <c r="CB15" i="10"/>
  <c r="CA9" i="10"/>
  <c r="CB13" i="10"/>
  <c r="CB44" i="10"/>
  <c r="CA48" i="10"/>
  <c r="CB55" i="10"/>
  <c r="CA22" i="10"/>
  <c r="CB25" i="10"/>
  <c r="CA40" i="10"/>
  <c r="CB86" i="10"/>
  <c r="CB46" i="10"/>
  <c r="CB53" i="10"/>
  <c r="CA69" i="10"/>
  <c r="CB90" i="10"/>
  <c r="CA37" i="10"/>
  <c r="CA66" i="10"/>
  <c r="CB93" i="10"/>
  <c r="CB48" i="10"/>
  <c r="CB56" i="10"/>
  <c r="CB9" i="10"/>
  <c r="CB23" i="10"/>
  <c r="CB27" i="10"/>
  <c r="CB35" i="10"/>
  <c r="CB60" i="10"/>
  <c r="CB14" i="10"/>
  <c r="CB67" i="10"/>
  <c r="CB89" i="10"/>
  <c r="CB68" i="10"/>
  <c r="CB10" i="10"/>
  <c r="CA72" i="10"/>
  <c r="CB85" i="10"/>
  <c r="CA39" i="10"/>
  <c r="CB82" i="10"/>
  <c r="CA75" i="10"/>
  <c r="CA59" i="10"/>
  <c r="CA53" i="10"/>
  <c r="CA67" i="10"/>
  <c r="CA38" i="10"/>
  <c r="CA7" i="10"/>
  <c r="CA15" i="10"/>
  <c r="CA71" i="10"/>
  <c r="CA92" i="10"/>
  <c r="CA63" i="10"/>
  <c r="CA86" i="10"/>
  <c r="CA87" i="10"/>
  <c r="CA41" i="10"/>
  <c r="CB59" i="10"/>
  <c r="CA91" i="10"/>
  <c r="CA31" i="10"/>
  <c r="CB26" i="10"/>
  <c r="CB8" i="10"/>
  <c r="CB16" i="10"/>
  <c r="CA61" i="10"/>
  <c r="CA89" i="10"/>
  <c r="CA8" i="10"/>
  <c r="CA16" i="10"/>
  <c r="CA33" i="10"/>
  <c r="CB24" i="10"/>
  <c r="CA30" i="10"/>
  <c r="CB34" i="10"/>
  <c r="CA18" i="10"/>
  <c r="CA10" i="10"/>
  <c r="CA14" i="10"/>
  <c r="CB45" i="10"/>
  <c r="CA54" i="10"/>
  <c r="CB52" i="10"/>
  <c r="CA11" i="10"/>
  <c r="CA19" i="10"/>
  <c r="CA13" i="10"/>
  <c r="CB33" i="10"/>
  <c r="CA26" i="10"/>
  <c r="CA29" i="10"/>
  <c r="CB38" i="10"/>
  <c r="CA42" i="10"/>
  <c r="CA35" i="10"/>
  <c r="CB42" i="10"/>
  <c r="CA46" i="10"/>
  <c r="CA51" i="10"/>
  <c r="CA49" i="10"/>
  <c r="CA55" i="10"/>
  <c r="CB63" i="10"/>
  <c r="CB75" i="10"/>
  <c r="CB79" i="10"/>
  <c r="CB70" i="10"/>
  <c r="CA74" i="10"/>
  <c r="CA78" i="10"/>
  <c r="CB80" i="10"/>
  <c r="CB91" i="10"/>
  <c r="CA81" i="10"/>
  <c r="CA88" i="10"/>
  <c r="CB12" i="10"/>
  <c r="CA20" i="10"/>
  <c r="CB21" i="10"/>
  <c r="CB22" i="10"/>
  <c r="CB28" i="10"/>
  <c r="CA23" i="10"/>
  <c r="CA27" i="10"/>
  <c r="CB39" i="10"/>
  <c r="CA43" i="10"/>
  <c r="CA36" i="10"/>
  <c r="CB43" i="10"/>
  <c r="CB57" i="10"/>
  <c r="CB50" i="10"/>
  <c r="CA56" i="10"/>
  <c r="CB64" i="10"/>
  <c r="CB76" i="10"/>
  <c r="CB71" i="10"/>
  <c r="CA79" i="10"/>
  <c r="CB81" i="10"/>
  <c r="CF94" i="10"/>
  <c r="CC93" i="10"/>
  <c r="CC94" i="10"/>
  <c r="CD93" i="10"/>
  <c r="CF92" i="10"/>
  <c r="CF93" i="10"/>
  <c r="CD92" i="10"/>
  <c r="CC91" i="10"/>
  <c r="CD90" i="10"/>
  <c r="CD89" i="10"/>
  <c r="CE88" i="10"/>
  <c r="CF87" i="10"/>
  <c r="CD86" i="10"/>
  <c r="CD85" i="10"/>
  <c r="CD84" i="10"/>
  <c r="CE83" i="10"/>
  <c r="CF91" i="10"/>
  <c r="CC90" i="10"/>
  <c r="CE89" i="10"/>
  <c r="CD87" i="10"/>
  <c r="CC85" i="10"/>
  <c r="CE84" i="10"/>
  <c r="CD82" i="10"/>
  <c r="CE81" i="10"/>
  <c r="CE80" i="10"/>
  <c r="CE90" i="10"/>
  <c r="CF89" i="10"/>
  <c r="CC88" i="10"/>
  <c r="CE87" i="10"/>
  <c r="CC86" i="10"/>
  <c r="CE85" i="10"/>
  <c r="CF84" i="10"/>
  <c r="CC83" i="10"/>
  <c r="CE82" i="10"/>
  <c r="CF81" i="10"/>
  <c r="CF80" i="10"/>
  <c r="CD94" i="10"/>
  <c r="CE93" i="10"/>
  <c r="CD91" i="10"/>
  <c r="CD88" i="10"/>
  <c r="CF85" i="10"/>
  <c r="CF82" i="10"/>
  <c r="CC81" i="10"/>
  <c r="CE79" i="10"/>
  <c r="CE78" i="10"/>
  <c r="CE77" i="10"/>
  <c r="CE76" i="10"/>
  <c r="CE75" i="10"/>
  <c r="CE74" i="10"/>
  <c r="CE73" i="10"/>
  <c r="CF72" i="10"/>
  <c r="CF71" i="10"/>
  <c r="CF70" i="10"/>
  <c r="CF69" i="10"/>
  <c r="CC68" i="10"/>
  <c r="CD67" i="10"/>
  <c r="CE66" i="10"/>
  <c r="CE65" i="10"/>
  <c r="CE64" i="10"/>
  <c r="CE94" i="10"/>
  <c r="CE91" i="10"/>
  <c r="CF88" i="10"/>
  <c r="CC87" i="10"/>
  <c r="CC84" i="10"/>
  <c r="CD81" i="10"/>
  <c r="CF79" i="10"/>
  <c r="CF78" i="10"/>
  <c r="CF77" i="10"/>
  <c r="CF76" i="10"/>
  <c r="CF75" i="10"/>
  <c r="CF74" i="10"/>
  <c r="CF73" i="10"/>
  <c r="CC72" i="10"/>
  <c r="CC71" i="10"/>
  <c r="CC70" i="10"/>
  <c r="CC69" i="10"/>
  <c r="CD68" i="10"/>
  <c r="CE67" i="10"/>
  <c r="CF66" i="10"/>
  <c r="CF65" i="10"/>
  <c r="CF64" i="10"/>
  <c r="CC92" i="10"/>
  <c r="CE86" i="10"/>
  <c r="CC80" i="10"/>
  <c r="CC79" i="10"/>
  <c r="CC77" i="10"/>
  <c r="CC75" i="10"/>
  <c r="CC73" i="10"/>
  <c r="CD71" i="10"/>
  <c r="CD69" i="10"/>
  <c r="CH69" i="10"/>
  <c r="CF67" i="10"/>
  <c r="CC66" i="10"/>
  <c r="CC64" i="10"/>
  <c r="CF63" i="10"/>
  <c r="CF62" i="10"/>
  <c r="CF61" i="10"/>
  <c r="CD60" i="10"/>
  <c r="CD59" i="10"/>
  <c r="CD58" i="10"/>
  <c r="CD57" i="10"/>
  <c r="CC89" i="10"/>
  <c r="CF83" i="10"/>
  <c r="CC82" i="10"/>
  <c r="CE92" i="10"/>
  <c r="CF86" i="10"/>
  <c r="CD80" i="10"/>
  <c r="CD79" i="10"/>
  <c r="CD77" i="10"/>
  <c r="CD75" i="10"/>
  <c r="CD73" i="10"/>
  <c r="CE71" i="10"/>
  <c r="CE69" i="10"/>
  <c r="CD66" i="10"/>
  <c r="CD64" i="10"/>
  <c r="CC63" i="10"/>
  <c r="CC62" i="10"/>
  <c r="CC61" i="10"/>
  <c r="CE60" i="10"/>
  <c r="CE59" i="10"/>
  <c r="CE58" i="10"/>
  <c r="CE57" i="10"/>
  <c r="CE56" i="10"/>
  <c r="CE55" i="10"/>
  <c r="CD78" i="10"/>
  <c r="CD74" i="10"/>
  <c r="CE70" i="10"/>
  <c r="CD65" i="10"/>
  <c r="CE62" i="10"/>
  <c r="CC60" i="10"/>
  <c r="CC58" i="10"/>
  <c r="CF90" i="10"/>
  <c r="CC78" i="10"/>
  <c r="CC74" i="10"/>
  <c r="CD70" i="10"/>
  <c r="CC65" i="10"/>
  <c r="CD62" i="10"/>
  <c r="CC76" i="10"/>
  <c r="CD72" i="10"/>
  <c r="CE68" i="10"/>
  <c r="CD63" i="10"/>
  <c r="CD61" i="10"/>
  <c r="CF60" i="10"/>
  <c r="CD76" i="10"/>
  <c r="CE61" i="10"/>
  <c r="CC57" i="10"/>
  <c r="CD56" i="10"/>
  <c r="CF55" i="10"/>
  <c r="CC54" i="10"/>
  <c r="CE53" i="10"/>
  <c r="CE52" i="10"/>
  <c r="CF51" i="10"/>
  <c r="CF50" i="10"/>
  <c r="CC49" i="10"/>
  <c r="CD83" i="10"/>
  <c r="CF59" i="10"/>
  <c r="CC56" i="10"/>
  <c r="CD55" i="10"/>
  <c r="CF54" i="10"/>
  <c r="CD53" i="10"/>
  <c r="CD52" i="10"/>
  <c r="CE51" i="10"/>
  <c r="CE50" i="10"/>
  <c r="CF49" i="10"/>
  <c r="CE72" i="10"/>
  <c r="CE63" i="10"/>
  <c r="CF57" i="10"/>
  <c r="CF56" i="10"/>
  <c r="CD54" i="10"/>
  <c r="CF53" i="10"/>
  <c r="CF52" i="10"/>
  <c r="CC51" i="10"/>
  <c r="CC50" i="10"/>
  <c r="CD49" i="10"/>
  <c r="CD48" i="10"/>
  <c r="CD47" i="10"/>
  <c r="CD46" i="10"/>
  <c r="CC67" i="10"/>
  <c r="CF58" i="10"/>
  <c r="CD50" i="10"/>
  <c r="CC48" i="10"/>
  <c r="CE47" i="10"/>
  <c r="CF46" i="10"/>
  <c r="CE45" i="10"/>
  <c r="CE44" i="10"/>
  <c r="CF43" i="10"/>
  <c r="CF42" i="10"/>
  <c r="CC41" i="10"/>
  <c r="CC40" i="10"/>
  <c r="CC39" i="10"/>
  <c r="CC38" i="10"/>
  <c r="CD37" i="10"/>
  <c r="CE36" i="10"/>
  <c r="CE35" i="10"/>
  <c r="CD51" i="10"/>
  <c r="CC47" i="10"/>
  <c r="CE46" i="10"/>
  <c r="CD45" i="10"/>
  <c r="CD44" i="10"/>
  <c r="CE43" i="10"/>
  <c r="CE42" i="10"/>
  <c r="CF41" i="10"/>
  <c r="CF40" i="10"/>
  <c r="CF39" i="10"/>
  <c r="CF38" i="10"/>
  <c r="CC37" i="10"/>
  <c r="CD36" i="10"/>
  <c r="CF68" i="10"/>
  <c r="CC52" i="10"/>
  <c r="CE49" i="10"/>
  <c r="CF47" i="10"/>
  <c r="CF44" i="10"/>
  <c r="CC43" i="10"/>
  <c r="CD41" i="10"/>
  <c r="CD39" i="10"/>
  <c r="CF36" i="10"/>
  <c r="CD35" i="10"/>
  <c r="CE34" i="10"/>
  <c r="CC33" i="10"/>
  <c r="CC32" i="10"/>
  <c r="CC31" i="10"/>
  <c r="CD30" i="10"/>
  <c r="CE29" i="10"/>
  <c r="CE28" i="10"/>
  <c r="CE27" i="10"/>
  <c r="CE26" i="10"/>
  <c r="CE25" i="10"/>
  <c r="CE24" i="10"/>
  <c r="CE23" i="10"/>
  <c r="CC59" i="10"/>
  <c r="CE54" i="10"/>
  <c r="CC53" i="10"/>
  <c r="CF48" i="10"/>
  <c r="CC44" i="10"/>
  <c r="CD42" i="10"/>
  <c r="CE40" i="10"/>
  <c r="CE38" i="10"/>
  <c r="CF37" i="10"/>
  <c r="CC36" i="10"/>
  <c r="CC35" i="10"/>
  <c r="CD34" i="10"/>
  <c r="CF33" i="10"/>
  <c r="CF32" i="10"/>
  <c r="CF31" i="10"/>
  <c r="CC30" i="10"/>
  <c r="CD29" i="10"/>
  <c r="CD28" i="10"/>
  <c r="CD27" i="10"/>
  <c r="CD26" i="10"/>
  <c r="CD25" i="10"/>
  <c r="CD24" i="10"/>
  <c r="CD23" i="10"/>
  <c r="CC46" i="10"/>
  <c r="CC45" i="10"/>
  <c r="CD43" i="10"/>
  <c r="CE41" i="10"/>
  <c r="CE39" i="10"/>
  <c r="CF35" i="10"/>
  <c r="CF34" i="10"/>
  <c r="CD33" i="10"/>
  <c r="CD32" i="10"/>
  <c r="CD31" i="10"/>
  <c r="CE30" i="10"/>
  <c r="CF29" i="10"/>
  <c r="CF28" i="10"/>
  <c r="CF27" i="10"/>
  <c r="CF26" i="10"/>
  <c r="CF25" i="10"/>
  <c r="CF24" i="10"/>
  <c r="CF23" i="10"/>
  <c r="CF22" i="10"/>
  <c r="CD38" i="10"/>
  <c r="CC34" i="10"/>
  <c r="CF30" i="10"/>
  <c r="CC27" i="10"/>
  <c r="CC23" i="10"/>
  <c r="CD22" i="10"/>
  <c r="CF21" i="10"/>
  <c r="CF20" i="10"/>
  <c r="CF19" i="10"/>
  <c r="CC18" i="10"/>
  <c r="CC17" i="10"/>
  <c r="CD16" i="10"/>
  <c r="CD15" i="10"/>
  <c r="CD14" i="10"/>
  <c r="CE13" i="10"/>
  <c r="CE12" i="10"/>
  <c r="CF11" i="10"/>
  <c r="CD10" i="10"/>
  <c r="CD9" i="10"/>
  <c r="CD8" i="10"/>
  <c r="CD7" i="10"/>
  <c r="CE48" i="10"/>
  <c r="CD40" i="10"/>
  <c r="CE31" i="10"/>
  <c r="CC28" i="10"/>
  <c r="CC24" i="10"/>
  <c r="CC22" i="10"/>
  <c r="CE21" i="10"/>
  <c r="CE20" i="10"/>
  <c r="CE19" i="10"/>
  <c r="CF18" i="10"/>
  <c r="CF17" i="10"/>
  <c r="CC16" i="10"/>
  <c r="CC15" i="10"/>
  <c r="CC14" i="10"/>
  <c r="CD13" i="10"/>
  <c r="CD12" i="10"/>
  <c r="CE11" i="10"/>
  <c r="CC10" i="10"/>
  <c r="CC9" i="10"/>
  <c r="CC8" i="10"/>
  <c r="CC7" i="10"/>
  <c r="CC55" i="10"/>
  <c r="CF45" i="10"/>
  <c r="CE37" i="10"/>
  <c r="CE33" i="10"/>
  <c r="CC29" i="10"/>
  <c r="CC26" i="10"/>
  <c r="CE22" i="10"/>
  <c r="CC21" i="10"/>
  <c r="CC20" i="10"/>
  <c r="CC19" i="10"/>
  <c r="CD18" i="10"/>
  <c r="CD17" i="10"/>
  <c r="CE16" i="10"/>
  <c r="CE15" i="10"/>
  <c r="CE14" i="10"/>
  <c r="CF13" i="10"/>
  <c r="CF12" i="10"/>
  <c r="CC11" i="10"/>
  <c r="CE10" i="10"/>
  <c r="CE9" i="10"/>
  <c r="CE8" i="10"/>
  <c r="CE7" i="10"/>
  <c r="CE17" i="10"/>
  <c r="CC12" i="10"/>
  <c r="CF8" i="10"/>
  <c r="CC42" i="10"/>
  <c r="CF15" i="10"/>
  <c r="CC25" i="10"/>
  <c r="CD21" i="10"/>
  <c r="CE18" i="10"/>
  <c r="CF14" i="10"/>
  <c r="CC13" i="10"/>
  <c r="CF9" i="10"/>
  <c r="CD19" i="10"/>
  <c r="CE32" i="10"/>
  <c r="CD20" i="10"/>
  <c r="CF16" i="10"/>
  <c r="CD11" i="10"/>
  <c r="CF7" i="10"/>
  <c r="CF10" i="10"/>
  <c r="CB17" i="10"/>
  <c r="CB7" i="10"/>
  <c r="CB11" i="10"/>
  <c r="CB19" i="10"/>
  <c r="CB31" i="10"/>
  <c r="CA24" i="10"/>
  <c r="CA28" i="10"/>
  <c r="CA34" i="10"/>
  <c r="CB40" i="10"/>
  <c r="CA44" i="10"/>
  <c r="CB49" i="10"/>
  <c r="CB51" i="10"/>
  <c r="CA57" i="10"/>
  <c r="CB61" i="10"/>
  <c r="CB65" i="10"/>
  <c r="CB73" i="10"/>
  <c r="CB77" i="10"/>
  <c r="CA64" i="10"/>
  <c r="CB72" i="10"/>
  <c r="CA76" i="10"/>
  <c r="CA82" i="10"/>
  <c r="CB83" i="10"/>
  <c r="CB88" i="10"/>
  <c r="CB18" i="10"/>
  <c r="CA21" i="10"/>
  <c r="CA12" i="10"/>
  <c r="CB20" i="10"/>
  <c r="CB29" i="10"/>
  <c r="CB32" i="10"/>
  <c r="CA25" i="10"/>
  <c r="CB41" i="10"/>
  <c r="CA45" i="10"/>
  <c r="CA50" i="10"/>
  <c r="CB54" i="10"/>
  <c r="CA52" i="10"/>
  <c r="CA58" i="10"/>
  <c r="CB62" i="10"/>
  <c r="CB66" i="10"/>
  <c r="CA70" i="10"/>
  <c r="CB74" i="10"/>
  <c r="CB78" i="10"/>
  <c r="CA65" i="10"/>
  <c r="CB69" i="10"/>
  <c r="CA73" i="10"/>
  <c r="CA77" i="10"/>
  <c r="CA80" i="10"/>
  <c r="CA83" i="10"/>
  <c r="CB87" i="10"/>
  <c r="CB92" i="10"/>
  <c r="CB94" i="10"/>
  <c r="CA6" i="10"/>
  <c r="CE6" i="10"/>
  <c r="CC6" i="10"/>
  <c r="CF6" i="10"/>
  <c r="CD6" i="10"/>
  <c r="BX5" i="10"/>
  <c r="CB6" i="10"/>
  <c r="CG93" i="10"/>
  <c r="CG90" i="10"/>
  <c r="CG37" i="10"/>
  <c r="CH16" i="10"/>
  <c r="CG63" i="10"/>
  <c r="CG14" i="10"/>
  <c r="CG13" i="10"/>
  <c r="CG54" i="10"/>
  <c r="CH68" i="10"/>
  <c r="CH45" i="10"/>
  <c r="CG102" i="10"/>
  <c r="CH14" i="10"/>
  <c r="CL102" i="10"/>
  <c r="CJ102" i="10"/>
  <c r="CK102" i="10"/>
  <c r="CI102" i="10"/>
  <c r="CG16" i="10"/>
  <c r="CG9" i="10"/>
  <c r="CH13" i="10"/>
  <c r="CH102" i="10"/>
  <c r="CH98" i="10"/>
  <c r="CH96" i="10"/>
  <c r="CG95" i="10"/>
  <c r="CG101" i="10"/>
  <c r="CG98" i="10"/>
  <c r="CH101" i="10"/>
  <c r="CG99" i="10"/>
  <c r="CG100" i="10"/>
  <c r="CG96" i="10"/>
  <c r="CH99" i="10"/>
  <c r="CL101" i="10"/>
  <c r="CL100" i="10"/>
  <c r="CL99" i="10"/>
  <c r="CI101" i="10"/>
  <c r="CK100" i="10"/>
  <c r="CI99" i="10"/>
  <c r="CK98" i="10"/>
  <c r="CK97" i="10"/>
  <c r="CK96" i="10"/>
  <c r="CK101" i="10"/>
  <c r="CJ100" i="10"/>
  <c r="CJ99" i="10"/>
  <c r="CL98" i="10"/>
  <c r="CI97" i="10"/>
  <c r="CL96" i="10"/>
  <c r="CI95" i="10"/>
  <c r="CJ101" i="10"/>
  <c r="CI100" i="10"/>
  <c r="CJ98" i="10"/>
  <c r="CI98" i="10"/>
  <c r="CJ97" i="10"/>
  <c r="CI96" i="10"/>
  <c r="CK95" i="10"/>
  <c r="CL97" i="10"/>
  <c r="CJ96" i="10"/>
  <c r="CL95" i="10"/>
  <c r="CK99" i="10"/>
  <c r="CJ95" i="10"/>
  <c r="CH95" i="10"/>
  <c r="CG97" i="10"/>
  <c r="CH100" i="10"/>
  <c r="CG40" i="10"/>
  <c r="CH12" i="10"/>
  <c r="BZ5" i="10"/>
  <c r="CB5" i="10"/>
  <c r="CG8" i="10"/>
  <c r="CG94" i="10"/>
  <c r="CH7" i="10"/>
  <c r="CG32" i="10"/>
  <c r="CH15" i="10"/>
  <c r="CH23" i="10"/>
  <c r="CH27" i="10"/>
  <c r="CG86" i="10"/>
  <c r="CH89" i="10"/>
  <c r="CG38" i="10"/>
  <c r="CH48" i="10"/>
  <c r="CH60" i="10"/>
  <c r="CG92" i="10"/>
  <c r="CH85" i="10"/>
  <c r="CG71" i="10"/>
  <c r="CG22" i="10"/>
  <c r="CG7" i="10"/>
  <c r="CH30" i="10"/>
  <c r="CH67" i="10"/>
  <c r="CH37" i="10"/>
  <c r="CH88" i="10"/>
  <c r="CH9" i="10"/>
  <c r="CH25" i="10"/>
  <c r="CH65" i="10"/>
  <c r="CG33" i="10"/>
  <c r="CH8" i="10"/>
  <c r="CG39" i="10"/>
  <c r="CH56" i="10"/>
  <c r="CG72" i="10"/>
  <c r="CH91" i="10"/>
  <c r="CG85" i="10"/>
  <c r="CH24" i="10"/>
  <c r="CH28" i="10"/>
  <c r="CG30" i="10"/>
  <c r="CH34" i="10"/>
  <c r="CH57" i="10"/>
  <c r="CG62" i="10"/>
  <c r="CG17" i="10"/>
  <c r="CG69" i="10"/>
  <c r="CG91" i="10"/>
  <c r="CG48" i="10"/>
  <c r="CG49" i="10"/>
  <c r="CG61" i="10"/>
  <c r="CH36" i="10"/>
  <c r="CH46" i="10"/>
  <c r="CH93" i="10"/>
  <c r="CG41" i="10"/>
  <c r="CH52" i="10"/>
  <c r="CG68" i="10"/>
  <c r="CH82" i="10"/>
  <c r="CG31" i="10"/>
  <c r="CH35" i="10"/>
  <c r="CH44" i="10"/>
  <c r="CG18" i="10"/>
  <c r="CH10" i="10"/>
  <c r="CH26" i="10"/>
  <c r="CH29" i="10"/>
  <c r="CH47" i="10"/>
  <c r="CG70" i="10"/>
  <c r="CH84" i="10"/>
  <c r="CL94" i="10"/>
  <c r="CI93" i="10"/>
  <c r="CI94" i="10"/>
  <c r="CJ93" i="10"/>
  <c r="CL92" i="10"/>
  <c r="CJ94" i="10"/>
  <c r="CK94" i="10"/>
  <c r="CK92" i="10"/>
  <c r="CI91" i="10"/>
  <c r="CJ90" i="10"/>
  <c r="CJ89" i="10"/>
  <c r="CK88" i="10"/>
  <c r="CL87" i="10"/>
  <c r="CJ86" i="10"/>
  <c r="CJ85" i="10"/>
  <c r="CJ84" i="10"/>
  <c r="CK83" i="10"/>
  <c r="CL93" i="10"/>
  <c r="CI92" i="10"/>
  <c r="CK90" i="10"/>
  <c r="CL89" i="10"/>
  <c r="CI88" i="10"/>
  <c r="CK87" i="10"/>
  <c r="CI86" i="10"/>
  <c r="CK85" i="10"/>
  <c r="CL84" i="10"/>
  <c r="CI83" i="10"/>
  <c r="CJ82" i="10"/>
  <c r="CK81" i="10"/>
  <c r="CK80" i="10"/>
  <c r="CJ92" i="10"/>
  <c r="CJ91" i="10"/>
  <c r="CL90" i="10"/>
  <c r="CJ88" i="10"/>
  <c r="CK86" i="10"/>
  <c r="CL85" i="10"/>
  <c r="CJ83" i="10"/>
  <c r="CK82" i="10"/>
  <c r="CL81" i="10"/>
  <c r="CL80" i="10"/>
  <c r="CI89" i="10"/>
  <c r="CL86" i="10"/>
  <c r="CN86" i="10"/>
  <c r="CL83" i="10"/>
  <c r="CI80" i="10"/>
  <c r="CK79" i="10"/>
  <c r="CK78" i="10"/>
  <c r="CK77" i="10"/>
  <c r="CK76" i="10"/>
  <c r="CK75" i="10"/>
  <c r="CK74" i="10"/>
  <c r="CK73" i="10"/>
  <c r="CL72" i="10"/>
  <c r="CL71" i="10"/>
  <c r="CL70" i="10"/>
  <c r="CL69" i="10"/>
  <c r="CI68" i="10"/>
  <c r="CJ67" i="10"/>
  <c r="CK66" i="10"/>
  <c r="CK65" i="10"/>
  <c r="CK64" i="10"/>
  <c r="CK93" i="10"/>
  <c r="CK89" i="10"/>
  <c r="CI85" i="10"/>
  <c r="CI82" i="10"/>
  <c r="CJ80" i="10"/>
  <c r="CL79" i="10"/>
  <c r="CL78" i="10"/>
  <c r="CL77" i="10"/>
  <c r="CL76" i="10"/>
  <c r="CL75" i="10"/>
  <c r="CL74" i="10"/>
  <c r="CL73" i="10"/>
  <c r="CI72" i="10"/>
  <c r="CI71" i="10"/>
  <c r="CI70" i="10"/>
  <c r="CI69" i="10"/>
  <c r="CJ68" i="10"/>
  <c r="CK67" i="10"/>
  <c r="CL66" i="10"/>
  <c r="CL65" i="10"/>
  <c r="CL64" i="10"/>
  <c r="CL88" i="10"/>
  <c r="CN88" i="10"/>
  <c r="CI87" i="10"/>
  <c r="CL82" i="10"/>
  <c r="CN82" i="10"/>
  <c r="CI81" i="10"/>
  <c r="CI78" i="10"/>
  <c r="CI76" i="10"/>
  <c r="CI74" i="10"/>
  <c r="CJ72" i="10"/>
  <c r="CJ70" i="10"/>
  <c r="CK68" i="10"/>
  <c r="CI65" i="10"/>
  <c r="CL63" i="10"/>
  <c r="CL62" i="10"/>
  <c r="CL61" i="10"/>
  <c r="CJ60" i="10"/>
  <c r="CJ59" i="10"/>
  <c r="CJ58" i="10"/>
  <c r="CJ57" i="10"/>
  <c r="CL91" i="10"/>
  <c r="CI90" i="10"/>
  <c r="CK84" i="10"/>
  <c r="CJ87" i="10"/>
  <c r="CJ81" i="10"/>
  <c r="CJ78" i="10"/>
  <c r="CJ76" i="10"/>
  <c r="CJ74" i="10"/>
  <c r="CK72" i="10"/>
  <c r="CK70" i="10"/>
  <c r="CL68" i="10"/>
  <c r="CI67" i="10"/>
  <c r="CJ65" i="10"/>
  <c r="CI63" i="10"/>
  <c r="CI62" i="10"/>
  <c r="CI61" i="10"/>
  <c r="CK60" i="10"/>
  <c r="CK59" i="10"/>
  <c r="CK58" i="10"/>
  <c r="CK57" i="10"/>
  <c r="CK56" i="10"/>
  <c r="CK55" i="10"/>
  <c r="CI84" i="10"/>
  <c r="CJ79" i="10"/>
  <c r="CJ75" i="10"/>
  <c r="CK71" i="10"/>
  <c r="CJ66" i="10"/>
  <c r="CK63" i="10"/>
  <c r="CK61" i="10"/>
  <c r="CI59" i="10"/>
  <c r="CI79" i="10"/>
  <c r="CI75" i="10"/>
  <c r="CJ71" i="10"/>
  <c r="CL67" i="10"/>
  <c r="CI66" i="10"/>
  <c r="CJ63" i="10"/>
  <c r="CK91" i="10"/>
  <c r="CI77" i="10"/>
  <c r="CI73" i="10"/>
  <c r="CJ69" i="10"/>
  <c r="CI64" i="10"/>
  <c r="CJ62" i="10"/>
  <c r="CL59" i="10"/>
  <c r="CJ77" i="10"/>
  <c r="CL58" i="10"/>
  <c r="CL56" i="10"/>
  <c r="CI54" i="10"/>
  <c r="CK53" i="10"/>
  <c r="CK52" i="10"/>
  <c r="CL51" i="10"/>
  <c r="CL50" i="10"/>
  <c r="CI49" i="10"/>
  <c r="CJ64" i="10"/>
  <c r="CL60" i="10"/>
  <c r="CI58" i="10"/>
  <c r="CL57" i="10"/>
  <c r="CJ56" i="10"/>
  <c r="CL55" i="10"/>
  <c r="CL54" i="10"/>
  <c r="CJ53" i="10"/>
  <c r="CJ52" i="10"/>
  <c r="CK51" i="10"/>
  <c r="CK50" i="10"/>
  <c r="CL49" i="10"/>
  <c r="CJ73" i="10"/>
  <c r="CJ61" i="10"/>
  <c r="CI55" i="10"/>
  <c r="CJ54" i="10"/>
  <c r="CL53" i="10"/>
  <c r="CL52" i="10"/>
  <c r="CI51" i="10"/>
  <c r="CI50" i="10"/>
  <c r="CJ49" i="10"/>
  <c r="CJ48" i="10"/>
  <c r="CJ47" i="10"/>
  <c r="CJ46" i="10"/>
  <c r="CK69" i="10"/>
  <c r="CK62" i="10"/>
  <c r="CI57" i="10"/>
  <c r="CJ51" i="10"/>
  <c r="CK48" i="10"/>
  <c r="CL47" i="10"/>
  <c r="CK45" i="10"/>
  <c r="CK44" i="10"/>
  <c r="CL43" i="10"/>
  <c r="CL42" i="10"/>
  <c r="CI41" i="10"/>
  <c r="CI40" i="10"/>
  <c r="CI39" i="10"/>
  <c r="CI38" i="10"/>
  <c r="CJ37" i="10"/>
  <c r="CK36" i="10"/>
  <c r="CK35" i="10"/>
  <c r="CI52" i="10"/>
  <c r="CI48" i="10"/>
  <c r="CK47" i="10"/>
  <c r="CL46" i="10"/>
  <c r="CJ45" i="10"/>
  <c r="CJ44" i="10"/>
  <c r="CK43" i="10"/>
  <c r="CK42" i="10"/>
  <c r="CL41" i="10"/>
  <c r="CL40" i="10"/>
  <c r="CL39" i="10"/>
  <c r="CL38" i="10"/>
  <c r="CI37" i="10"/>
  <c r="CJ36" i="10"/>
  <c r="CJ55" i="10"/>
  <c r="CK54" i="10"/>
  <c r="CI53" i="10"/>
  <c r="CK49" i="10"/>
  <c r="CI56" i="10"/>
  <c r="CJ50" i="10"/>
  <c r="CL48" i="10"/>
  <c r="CL45" i="10"/>
  <c r="CI42" i="10"/>
  <c r="CJ40" i="10"/>
  <c r="CJ38" i="10"/>
  <c r="CK37" i="10"/>
  <c r="CL35" i="10"/>
  <c r="CK34" i="10"/>
  <c r="CI33" i="10"/>
  <c r="CI32" i="10"/>
  <c r="CI31" i="10"/>
  <c r="CJ30" i="10"/>
  <c r="CK29" i="10"/>
  <c r="CK28" i="10"/>
  <c r="CK27" i="10"/>
  <c r="CK26" i="10"/>
  <c r="CK25" i="10"/>
  <c r="CK24" i="10"/>
  <c r="CK23" i="10"/>
  <c r="CK46" i="10"/>
  <c r="CI45" i="10"/>
  <c r="CJ43" i="10"/>
  <c r="CK41" i="10"/>
  <c r="CK39" i="10"/>
  <c r="CJ35" i="10"/>
  <c r="CJ34" i="10"/>
  <c r="CL33" i="10"/>
  <c r="CL32" i="10"/>
  <c r="CL31" i="10"/>
  <c r="CI30" i="10"/>
  <c r="CJ29" i="10"/>
  <c r="CJ28" i="10"/>
  <c r="CJ27" i="10"/>
  <c r="CJ26" i="10"/>
  <c r="CJ25" i="10"/>
  <c r="CJ24" i="10"/>
  <c r="CJ23" i="10"/>
  <c r="CI60" i="10"/>
  <c r="CI47" i="10"/>
  <c r="CI44" i="10"/>
  <c r="CJ42" i="10"/>
  <c r="CK40" i="10"/>
  <c r="CK38" i="10"/>
  <c r="CL37" i="10"/>
  <c r="CI36" i="10"/>
  <c r="CL34" i="10"/>
  <c r="CJ33" i="10"/>
  <c r="CJ32" i="10"/>
  <c r="CJ31" i="10"/>
  <c r="CK30" i="10"/>
  <c r="CL29" i="10"/>
  <c r="CL28" i="10"/>
  <c r="CL27" i="10"/>
  <c r="CL26" i="10"/>
  <c r="CL25" i="10"/>
  <c r="CL24" i="10"/>
  <c r="CL23" i="10"/>
  <c r="CL22" i="10"/>
  <c r="CI46" i="10"/>
  <c r="CJ39" i="10"/>
  <c r="CK31" i="10"/>
  <c r="CI28" i="10"/>
  <c r="CI24" i="10"/>
  <c r="CK22" i="10"/>
  <c r="CL21" i="10"/>
  <c r="CL20" i="10"/>
  <c r="CL19" i="10"/>
  <c r="CI18" i="10"/>
  <c r="CI17" i="10"/>
  <c r="CJ16" i="10"/>
  <c r="CJ15" i="10"/>
  <c r="CJ14" i="10"/>
  <c r="CK13" i="10"/>
  <c r="CK12" i="10"/>
  <c r="CL11" i="10"/>
  <c r="CJ10" i="10"/>
  <c r="CJ9" i="10"/>
  <c r="CJ8" i="10"/>
  <c r="CJ7" i="10"/>
  <c r="CJ41" i="10"/>
  <c r="CK32" i="10"/>
  <c r="CI25" i="10"/>
  <c r="CJ22" i="10"/>
  <c r="CK21" i="10"/>
  <c r="CK20" i="10"/>
  <c r="CK19" i="10"/>
  <c r="CL18" i="10"/>
  <c r="CL17" i="10"/>
  <c r="CI16" i="10"/>
  <c r="CI15" i="10"/>
  <c r="CI14" i="10"/>
  <c r="CJ13" i="10"/>
  <c r="CJ12" i="10"/>
  <c r="CK11" i="10"/>
  <c r="CI10" i="10"/>
  <c r="CI9" i="10"/>
  <c r="CI8" i="10"/>
  <c r="CI7" i="10"/>
  <c r="CI35" i="10"/>
  <c r="CI34" i="10"/>
  <c r="CL30" i="10"/>
  <c r="CI27" i="10"/>
  <c r="CI23" i="10"/>
  <c r="CI21" i="10"/>
  <c r="CI20" i="10"/>
  <c r="CI19" i="10"/>
  <c r="CJ18" i="10"/>
  <c r="CJ17" i="10"/>
  <c r="CK16" i="10"/>
  <c r="CK15" i="10"/>
  <c r="CK14" i="10"/>
  <c r="CL13" i="10"/>
  <c r="CL12" i="10"/>
  <c r="CI11" i="10"/>
  <c r="CK10" i="10"/>
  <c r="CK9" i="10"/>
  <c r="CK8" i="10"/>
  <c r="CK7" i="10"/>
  <c r="CJ21" i="10"/>
  <c r="CK18" i="10"/>
  <c r="CL14" i="10"/>
  <c r="CI13" i="10"/>
  <c r="CL9" i="10"/>
  <c r="CL44" i="10"/>
  <c r="CI43" i="10"/>
  <c r="CI29" i="10"/>
  <c r="CL16" i="10"/>
  <c r="CL36" i="10"/>
  <c r="CI26" i="10"/>
  <c r="CJ19" i="10"/>
  <c r="CL15" i="10"/>
  <c r="CL10" i="10"/>
  <c r="CJ20" i="10"/>
  <c r="CK33" i="10"/>
  <c r="CI22" i="10"/>
  <c r="CK17" i="10"/>
  <c r="CI12" i="10"/>
  <c r="CL8" i="10"/>
  <c r="CJ11" i="10"/>
  <c r="CL7" i="10"/>
  <c r="CG10" i="10"/>
  <c r="CH18" i="10"/>
  <c r="CG21" i="10"/>
  <c r="CG12" i="10"/>
  <c r="CH20" i="10"/>
  <c r="CG23" i="10"/>
  <c r="CG27" i="10"/>
  <c r="CH38" i="10"/>
  <c r="CG42" i="10"/>
  <c r="CG46" i="10"/>
  <c r="CG36" i="10"/>
  <c r="CH43" i="10"/>
  <c r="CG47" i="10"/>
  <c r="CG50" i="10"/>
  <c r="CH54" i="10"/>
  <c r="CG52" i="10"/>
  <c r="CG55" i="10"/>
  <c r="CG59" i="10"/>
  <c r="CH64" i="10"/>
  <c r="CH76" i="10"/>
  <c r="CG66" i="10"/>
  <c r="CH70" i="10"/>
  <c r="CG74" i="10"/>
  <c r="CG78" i="10"/>
  <c r="CG87" i="10"/>
  <c r="CG80" i="10"/>
  <c r="CH86" i="10"/>
  <c r="CH90" i="10"/>
  <c r="CH94" i="10"/>
  <c r="CG11" i="10"/>
  <c r="CG15" i="10"/>
  <c r="CG19" i="10"/>
  <c r="CH22" i="10"/>
  <c r="CH31" i="10"/>
  <c r="CG24" i="10"/>
  <c r="CG28" i="10"/>
  <c r="CG34" i="10"/>
  <c r="CH39" i="10"/>
  <c r="CG43" i="10"/>
  <c r="CG44" i="10"/>
  <c r="CG51" i="10"/>
  <c r="CG53" i="10"/>
  <c r="CG56" i="10"/>
  <c r="CG60" i="10"/>
  <c r="CH58" i="10"/>
  <c r="CH61" i="10"/>
  <c r="CH73" i="10"/>
  <c r="CH77" i="10"/>
  <c r="CH71" i="10"/>
  <c r="CG75" i="10"/>
  <c r="CG79" i="10"/>
  <c r="CH80" i="10"/>
  <c r="CG81" i="10"/>
  <c r="CG83" i="10"/>
  <c r="CH87" i="10"/>
  <c r="CG20" i="10"/>
  <c r="CH21" i="10"/>
  <c r="CH32" i="10"/>
  <c r="CG25" i="10"/>
  <c r="CH40" i="10"/>
  <c r="CG45" i="10"/>
  <c r="CH50" i="10"/>
  <c r="CG57" i="10"/>
  <c r="CH83" i="10"/>
  <c r="CH59" i="10"/>
  <c r="CH62" i="10"/>
  <c r="CH66" i="10"/>
  <c r="CH74" i="10"/>
  <c r="CH78" i="10"/>
  <c r="CG64" i="10"/>
  <c r="CH72" i="10"/>
  <c r="CG76" i="10"/>
  <c r="CH81" i="10"/>
  <c r="CG89" i="10"/>
  <c r="CG88" i="10"/>
  <c r="CH92" i="10"/>
  <c r="CH17" i="10"/>
  <c r="CH11" i="10"/>
  <c r="CH19" i="10"/>
  <c r="CH33" i="10"/>
  <c r="CG26" i="10"/>
  <c r="CG29" i="10"/>
  <c r="CH41" i="10"/>
  <c r="CG35" i="10"/>
  <c r="CH42" i="10"/>
  <c r="CH49" i="10"/>
  <c r="CH53" i="10"/>
  <c r="CH51" i="10"/>
  <c r="CH55" i="10"/>
  <c r="CG58" i="10"/>
  <c r="CH63" i="10"/>
  <c r="CG67" i="10"/>
  <c r="CH75" i="10"/>
  <c r="CH79" i="10"/>
  <c r="CG65" i="10"/>
  <c r="CG73" i="10"/>
  <c r="CG77" i="10"/>
  <c r="CG82" i="10"/>
  <c r="CG84" i="10"/>
  <c r="CD5" i="10"/>
  <c r="CC5" i="10"/>
  <c r="CE5" i="10"/>
  <c r="CG5" i="10"/>
  <c r="CI6" i="10"/>
  <c r="CL6" i="10"/>
  <c r="CJ6" i="10"/>
  <c r="CK6" i="10"/>
  <c r="CH6" i="10"/>
  <c r="CG6" i="10"/>
  <c r="CM75" i="10"/>
  <c r="CM54" i="10"/>
  <c r="CN36" i="10"/>
  <c r="CN102" i="10"/>
  <c r="CM32" i="10"/>
  <c r="CM102" i="10"/>
  <c r="CR102" i="10"/>
  <c r="CQ102" i="10"/>
  <c r="CP102" i="10"/>
  <c r="CO102" i="10"/>
  <c r="CN44" i="10"/>
  <c r="CM94" i="10"/>
  <c r="CM99" i="10"/>
  <c r="CN97" i="10"/>
  <c r="CM95" i="10"/>
  <c r="CN95" i="10"/>
  <c r="CM101" i="10"/>
  <c r="CN100" i="10"/>
  <c r="CN98" i="10"/>
  <c r="CM96" i="10"/>
  <c r="CM100" i="10"/>
  <c r="CN101" i="10"/>
  <c r="CR101" i="10"/>
  <c r="CR100" i="10"/>
  <c r="CR99" i="10"/>
  <c r="CP101" i="10"/>
  <c r="CP99" i="10"/>
  <c r="CQ98" i="10"/>
  <c r="CQ97" i="10"/>
  <c r="CQ96" i="10"/>
  <c r="CP97" i="10"/>
  <c r="CO95" i="10"/>
  <c r="CQ100" i="10"/>
  <c r="CQ99" i="10"/>
  <c r="CR98" i="10"/>
  <c r="CP100" i="10"/>
  <c r="CP98" i="10"/>
  <c r="CO97" i="10"/>
  <c r="CO96" i="10"/>
  <c r="CP95" i="10"/>
  <c r="CQ101" i="10"/>
  <c r="CO99" i="10"/>
  <c r="CR96" i="10"/>
  <c r="CR95" i="10"/>
  <c r="CO98" i="10"/>
  <c r="CO101" i="10"/>
  <c r="CP96" i="10"/>
  <c r="CQ95" i="10"/>
  <c r="CO100" i="10"/>
  <c r="CR97" i="10"/>
  <c r="CM97" i="10"/>
  <c r="CN96" i="10"/>
  <c r="CM98" i="10"/>
  <c r="CN99" i="10"/>
  <c r="CM59" i="10"/>
  <c r="CM53" i="10"/>
  <c r="CN58" i="10"/>
  <c r="CF5" i="10"/>
  <c r="CH5" i="10"/>
  <c r="CN60" i="10"/>
  <c r="CN67" i="10"/>
  <c r="CN68" i="10"/>
  <c r="CN89" i="10"/>
  <c r="CN9" i="10"/>
  <c r="CM17" i="10"/>
  <c r="CM39" i="10"/>
  <c r="CM62" i="10"/>
  <c r="CN85" i="10"/>
  <c r="CN30" i="10"/>
  <c r="CM18" i="10"/>
  <c r="CN15" i="10"/>
  <c r="CN26" i="10"/>
  <c r="CN29" i="10"/>
  <c r="CM91" i="10"/>
  <c r="CM72" i="10"/>
  <c r="CM8" i="10"/>
  <c r="CM16" i="10"/>
  <c r="CM41" i="10"/>
  <c r="CN83" i="10"/>
  <c r="CN57" i="10"/>
  <c r="CN93" i="10"/>
  <c r="CN91" i="10"/>
  <c r="CN10" i="10"/>
  <c r="CN14" i="10"/>
  <c r="CN37" i="10"/>
  <c r="CM71" i="10"/>
  <c r="CM33" i="10"/>
  <c r="CM40" i="10"/>
  <c r="CM60" i="10"/>
  <c r="CN59" i="10"/>
  <c r="CM93" i="10"/>
  <c r="CN90" i="10"/>
  <c r="CM66" i="10"/>
  <c r="CN52" i="10"/>
  <c r="CN84" i="10"/>
  <c r="CM69" i="10"/>
  <c r="CM68" i="10"/>
  <c r="CM86" i="10"/>
  <c r="CM38" i="10"/>
  <c r="CM61" i="10"/>
  <c r="CM89" i="10"/>
  <c r="CM63" i="10"/>
  <c r="CM7" i="10"/>
  <c r="CM15" i="10"/>
  <c r="CN46" i="10"/>
  <c r="CM67" i="10"/>
  <c r="CM37" i="10"/>
  <c r="CN53" i="10"/>
  <c r="CM10" i="10"/>
  <c r="CM14" i="10"/>
  <c r="CN24" i="10"/>
  <c r="CN28" i="10"/>
  <c r="CM30" i="10"/>
  <c r="CN34" i="10"/>
  <c r="CN8" i="10"/>
  <c r="CN16" i="10"/>
  <c r="CM9" i="10"/>
  <c r="CN13" i="10"/>
  <c r="CM31" i="10"/>
  <c r="CN23" i="10"/>
  <c r="CN17" i="10"/>
  <c r="CM12" i="10"/>
  <c r="CN20" i="10"/>
  <c r="CN27" i="10"/>
  <c r="CN33" i="10"/>
  <c r="CM46" i="10"/>
  <c r="CM25" i="10"/>
  <c r="CN35" i="10"/>
  <c r="CN38" i="10"/>
  <c r="CM42" i="10"/>
  <c r="CM35" i="10"/>
  <c r="CN42" i="10"/>
  <c r="CN48" i="10"/>
  <c r="CM51" i="10"/>
  <c r="CN55" i="10"/>
  <c r="CN51" i="10"/>
  <c r="CN56" i="10"/>
  <c r="CM58" i="10"/>
  <c r="CN65" i="10"/>
  <c r="CN73" i="10"/>
  <c r="CN77" i="10"/>
  <c r="CM64" i="10"/>
  <c r="CN72" i="10"/>
  <c r="CM76" i="10"/>
  <c r="CN80" i="10"/>
  <c r="CM90" i="10"/>
  <c r="CM88" i="10"/>
  <c r="CM92" i="10"/>
  <c r="CN18" i="10"/>
  <c r="CM21" i="10"/>
  <c r="CM13" i="10"/>
  <c r="CN22" i="10"/>
  <c r="CM26" i="10"/>
  <c r="CM29" i="10"/>
  <c r="CN39" i="10"/>
  <c r="CM43" i="10"/>
  <c r="CM47" i="10"/>
  <c r="CM36" i="10"/>
  <c r="CN43" i="10"/>
  <c r="CM48" i="10"/>
  <c r="CM52" i="10"/>
  <c r="CM55" i="10"/>
  <c r="CM84" i="10"/>
  <c r="CN61" i="10"/>
  <c r="CN66" i="10"/>
  <c r="CM70" i="10"/>
  <c r="CN74" i="10"/>
  <c r="CN78" i="10"/>
  <c r="CM65" i="10"/>
  <c r="CN69" i="10"/>
  <c r="CM73" i="10"/>
  <c r="CM77" i="10"/>
  <c r="CN81" i="10"/>
  <c r="CM87" i="10"/>
  <c r="CR94" i="10"/>
  <c r="CO93" i="10"/>
  <c r="CO94" i="10"/>
  <c r="CP93" i="10"/>
  <c r="CR92" i="10"/>
  <c r="CR93" i="10"/>
  <c r="CO91" i="10"/>
  <c r="CP90" i="10"/>
  <c r="CP89" i="10"/>
  <c r="CQ88" i="10"/>
  <c r="CR87" i="10"/>
  <c r="CP86" i="10"/>
  <c r="CP85" i="10"/>
  <c r="CP84" i="10"/>
  <c r="CQ83" i="10"/>
  <c r="CP94" i="10"/>
  <c r="CQ92" i="10"/>
  <c r="CP91" i="10"/>
  <c r="CR90" i="10"/>
  <c r="CP88" i="10"/>
  <c r="CQ86" i="10"/>
  <c r="CR85" i="10"/>
  <c r="CP83" i="10"/>
  <c r="CP82" i="10"/>
  <c r="CQ81" i="10"/>
  <c r="CQ80" i="10"/>
  <c r="CQ94" i="10"/>
  <c r="CQ93" i="10"/>
  <c r="CQ91" i="10"/>
  <c r="CO89" i="10"/>
  <c r="CR88" i="10"/>
  <c r="CO87" i="10"/>
  <c r="CR86" i="10"/>
  <c r="CO84" i="10"/>
  <c r="CR83" i="10"/>
  <c r="CT83" i="10"/>
  <c r="CQ82" i="10"/>
  <c r="CR81" i="10"/>
  <c r="CR80" i="10"/>
  <c r="CO92" i="10"/>
  <c r="CR91" i="10"/>
  <c r="CO90" i="10"/>
  <c r="CP87" i="10"/>
  <c r="CQ84" i="10"/>
  <c r="CR82" i="10"/>
  <c r="CT82" i="10"/>
  <c r="CO81" i="10"/>
  <c r="CQ79" i="10"/>
  <c r="CQ78" i="10"/>
  <c r="CQ77" i="10"/>
  <c r="CQ76" i="10"/>
  <c r="CQ75" i="10"/>
  <c r="CQ74" i="10"/>
  <c r="CQ73" i="10"/>
  <c r="CR72" i="10"/>
  <c r="CR71" i="10"/>
  <c r="CR70" i="10"/>
  <c r="CR69" i="10"/>
  <c r="CO68" i="10"/>
  <c r="CP67" i="10"/>
  <c r="CQ66" i="10"/>
  <c r="CQ65" i="10"/>
  <c r="CQ64" i="10"/>
  <c r="CP92" i="10"/>
  <c r="CQ90" i="10"/>
  <c r="CQ87" i="10"/>
  <c r="CO86" i="10"/>
  <c r="CR84" i="10"/>
  <c r="CT84" i="10"/>
  <c r="CO83" i="10"/>
  <c r="CP81" i="10"/>
  <c r="CR79" i="10"/>
  <c r="CR78" i="10"/>
  <c r="CR77" i="10"/>
  <c r="CR76" i="10"/>
  <c r="CR75" i="10"/>
  <c r="CR74" i="10"/>
  <c r="CR73" i="10"/>
  <c r="CO72" i="10"/>
  <c r="CO71" i="10"/>
  <c r="CO70" i="10"/>
  <c r="CO69" i="10"/>
  <c r="CP68" i="10"/>
  <c r="CQ67" i="10"/>
  <c r="CR66" i="10"/>
  <c r="CR65" i="10"/>
  <c r="CR64" i="10"/>
  <c r="CQ89" i="10"/>
  <c r="CO79" i="10"/>
  <c r="CO77" i="10"/>
  <c r="CO75" i="10"/>
  <c r="CO73" i="10"/>
  <c r="CP71" i="10"/>
  <c r="CP69" i="10"/>
  <c r="CR67" i="10"/>
  <c r="CO66" i="10"/>
  <c r="CO64" i="10"/>
  <c r="CR63" i="10"/>
  <c r="CR62" i="10"/>
  <c r="CR61" i="10"/>
  <c r="CP60" i="10"/>
  <c r="CP59" i="10"/>
  <c r="CP58" i="10"/>
  <c r="CP57" i="10"/>
  <c r="CQ85" i="10"/>
  <c r="CP80" i="10"/>
  <c r="CR89" i="10"/>
  <c r="CO88" i="10"/>
  <c r="CO82" i="10"/>
  <c r="CP79" i="10"/>
  <c r="CP77" i="10"/>
  <c r="CP75" i="10"/>
  <c r="CP73" i="10"/>
  <c r="CQ71" i="10"/>
  <c r="CQ69" i="10"/>
  <c r="CP66" i="10"/>
  <c r="CP64" i="10"/>
  <c r="CO63" i="10"/>
  <c r="CO62" i="10"/>
  <c r="CO61" i="10"/>
  <c r="CQ60" i="10"/>
  <c r="CQ59" i="10"/>
  <c r="CQ58" i="10"/>
  <c r="CQ57" i="10"/>
  <c r="CQ56" i="10"/>
  <c r="CQ55" i="10"/>
  <c r="CO80" i="10"/>
  <c r="CP76" i="10"/>
  <c r="CQ72" i="10"/>
  <c r="CR68" i="10"/>
  <c r="CO67" i="10"/>
  <c r="CQ62" i="10"/>
  <c r="CO60" i="10"/>
  <c r="CO58" i="10"/>
  <c r="CO76" i="10"/>
  <c r="CP72" i="10"/>
  <c r="CQ68" i="10"/>
  <c r="CP62" i="10"/>
  <c r="CO78" i="10"/>
  <c r="CO74" i="10"/>
  <c r="CP70" i="10"/>
  <c r="CO65" i="10"/>
  <c r="CP63" i="10"/>
  <c r="CP61" i="10"/>
  <c r="CR60" i="10"/>
  <c r="CP78" i="10"/>
  <c r="CO59" i="10"/>
  <c r="CO57" i="10"/>
  <c r="CO55" i="10"/>
  <c r="CO54" i="10"/>
  <c r="CQ53" i="10"/>
  <c r="CQ52" i="10"/>
  <c r="CR51" i="10"/>
  <c r="CR50" i="10"/>
  <c r="CO49" i="10"/>
  <c r="CP65" i="10"/>
  <c r="CR56" i="10"/>
  <c r="CR54" i="10"/>
  <c r="CP53" i="10"/>
  <c r="CP52" i="10"/>
  <c r="CQ51" i="10"/>
  <c r="CQ50" i="10"/>
  <c r="CR49" i="10"/>
  <c r="CP74" i="10"/>
  <c r="CR59" i="10"/>
  <c r="CR58" i="10"/>
  <c r="CR57" i="10"/>
  <c r="CO56" i="10"/>
  <c r="CP55" i="10"/>
  <c r="CP54" i="10"/>
  <c r="CR53" i="10"/>
  <c r="CR52" i="10"/>
  <c r="CT52" i="10"/>
  <c r="CO51" i="10"/>
  <c r="CO50" i="10"/>
  <c r="CP49" i="10"/>
  <c r="CP48" i="10"/>
  <c r="CP47" i="10"/>
  <c r="CP46" i="10"/>
  <c r="CQ63" i="10"/>
  <c r="CO52" i="10"/>
  <c r="CR48" i="10"/>
  <c r="CO46" i="10"/>
  <c r="CQ45" i="10"/>
  <c r="CQ44" i="10"/>
  <c r="CR43" i="10"/>
  <c r="CR42" i="10"/>
  <c r="CO41" i="10"/>
  <c r="CO40" i="10"/>
  <c r="CO39" i="10"/>
  <c r="CO38" i="10"/>
  <c r="CP37" i="10"/>
  <c r="CQ36" i="10"/>
  <c r="CQ35" i="10"/>
  <c r="CO85" i="10"/>
  <c r="CR55" i="10"/>
  <c r="CQ54" i="10"/>
  <c r="CO53" i="10"/>
  <c r="CQ49" i="10"/>
  <c r="CQ48" i="10"/>
  <c r="CR47" i="10"/>
  <c r="CP45" i="10"/>
  <c r="CP44" i="10"/>
  <c r="CQ43" i="10"/>
  <c r="CQ42" i="10"/>
  <c r="CR41" i="10"/>
  <c r="CR40" i="10"/>
  <c r="CR39" i="10"/>
  <c r="CR38" i="10"/>
  <c r="CO37" i="10"/>
  <c r="CP36" i="10"/>
  <c r="CQ70" i="10"/>
  <c r="CP56" i="10"/>
  <c r="CP50" i="10"/>
  <c r="CP51" i="10"/>
  <c r="CQ46" i="10"/>
  <c r="CR44" i="10"/>
  <c r="CO43" i="10"/>
  <c r="CP41" i="10"/>
  <c r="CP39" i="10"/>
  <c r="CR36" i="10"/>
  <c r="CQ34" i="10"/>
  <c r="CO33" i="10"/>
  <c r="CO32" i="10"/>
  <c r="CO31" i="10"/>
  <c r="CP30" i="10"/>
  <c r="CQ29" i="10"/>
  <c r="CQ28" i="10"/>
  <c r="CQ27" i="10"/>
  <c r="CQ26" i="10"/>
  <c r="CQ25" i="10"/>
  <c r="CQ24" i="10"/>
  <c r="CQ23" i="10"/>
  <c r="CQ47" i="10"/>
  <c r="CO44" i="10"/>
  <c r="CP42" i="10"/>
  <c r="CQ40" i="10"/>
  <c r="CQ38" i="10"/>
  <c r="CR37" i="10"/>
  <c r="CO36" i="10"/>
  <c r="CR35" i="10"/>
  <c r="CP34" i="10"/>
  <c r="CR33" i="10"/>
  <c r="CR32" i="10"/>
  <c r="CR31" i="10"/>
  <c r="CO30" i="10"/>
  <c r="CP29" i="10"/>
  <c r="CP28" i="10"/>
  <c r="CP27" i="10"/>
  <c r="CP26" i="10"/>
  <c r="CP25" i="10"/>
  <c r="CP24" i="10"/>
  <c r="CP23" i="10"/>
  <c r="CQ61" i="10"/>
  <c r="CO48" i="10"/>
  <c r="CR46" i="10"/>
  <c r="CO45" i="10"/>
  <c r="CP43" i="10"/>
  <c r="CQ41" i="10"/>
  <c r="CQ39" i="10"/>
  <c r="CO35" i="10"/>
  <c r="CR34" i="10"/>
  <c r="CP33" i="10"/>
  <c r="CP32" i="10"/>
  <c r="CP31" i="10"/>
  <c r="CQ30" i="10"/>
  <c r="CR29" i="10"/>
  <c r="CR28" i="10"/>
  <c r="CR27" i="10"/>
  <c r="CR26" i="10"/>
  <c r="CR25" i="10"/>
  <c r="CR24" i="10"/>
  <c r="CR23" i="10"/>
  <c r="CR22" i="10"/>
  <c r="CO47" i="10"/>
  <c r="CP40" i="10"/>
  <c r="CQ32" i="10"/>
  <c r="CO25" i="10"/>
  <c r="CR21" i="10"/>
  <c r="CR20" i="10"/>
  <c r="CR19" i="10"/>
  <c r="CO18" i="10"/>
  <c r="CO17" i="10"/>
  <c r="CP16" i="10"/>
  <c r="CP15" i="10"/>
  <c r="CP14" i="10"/>
  <c r="CQ13" i="10"/>
  <c r="CQ12" i="10"/>
  <c r="CR11" i="10"/>
  <c r="CP10" i="10"/>
  <c r="CP9" i="10"/>
  <c r="CP8" i="10"/>
  <c r="CP7" i="10"/>
  <c r="CO42" i="10"/>
  <c r="CQ33" i="10"/>
  <c r="CO29" i="10"/>
  <c r="CO26" i="10"/>
  <c r="CQ22" i="10"/>
  <c r="CQ21" i="10"/>
  <c r="CQ20" i="10"/>
  <c r="CQ19" i="10"/>
  <c r="CR18" i="10"/>
  <c r="CR17" i="10"/>
  <c r="CO16" i="10"/>
  <c r="CO15" i="10"/>
  <c r="CO14" i="10"/>
  <c r="CP13" i="10"/>
  <c r="CP12" i="10"/>
  <c r="CQ11" i="10"/>
  <c r="CO10" i="10"/>
  <c r="CO9" i="10"/>
  <c r="CO8" i="10"/>
  <c r="CO7" i="10"/>
  <c r="CP38" i="10"/>
  <c r="CQ31" i="10"/>
  <c r="CO28" i="10"/>
  <c r="CO24" i="10"/>
  <c r="CO22" i="10"/>
  <c r="CO21" i="10"/>
  <c r="CO20" i="10"/>
  <c r="CO19" i="10"/>
  <c r="CP18" i="10"/>
  <c r="CP17" i="10"/>
  <c r="CQ16" i="10"/>
  <c r="CQ15" i="10"/>
  <c r="CQ14" i="10"/>
  <c r="CR13" i="10"/>
  <c r="CR12" i="10"/>
  <c r="CO11" i="10"/>
  <c r="CQ10" i="10"/>
  <c r="CQ9" i="10"/>
  <c r="CQ8" i="10"/>
  <c r="CQ7" i="10"/>
  <c r="CO23" i="10"/>
  <c r="CP19" i="10"/>
  <c r="CR15" i="10"/>
  <c r="CR10" i="10"/>
  <c r="CR45" i="10"/>
  <c r="CR30" i="10"/>
  <c r="CP22" i="10"/>
  <c r="CQ17" i="10"/>
  <c r="CQ37" i="10"/>
  <c r="CP35" i="10"/>
  <c r="CO27" i="10"/>
  <c r="CP20" i="10"/>
  <c r="CR16" i="10"/>
  <c r="CP11" i="10"/>
  <c r="CR7" i="10"/>
  <c r="CO34" i="10"/>
  <c r="CP21" i="10"/>
  <c r="CQ18" i="10"/>
  <c r="CR14" i="10"/>
  <c r="CO13" i="10"/>
  <c r="CR9" i="10"/>
  <c r="CO12" i="10"/>
  <c r="CR8" i="10"/>
  <c r="CM11" i="10"/>
  <c r="CM19" i="10"/>
  <c r="CN21" i="10"/>
  <c r="CN25" i="10"/>
  <c r="CN31" i="10"/>
  <c r="CM23" i="10"/>
  <c r="CM27" i="10"/>
  <c r="CN40" i="10"/>
  <c r="CM44" i="10"/>
  <c r="CN49" i="10"/>
  <c r="CM49" i="10"/>
  <c r="CM56" i="10"/>
  <c r="CN62" i="10"/>
  <c r="CN75" i="10"/>
  <c r="CN79" i="10"/>
  <c r="CN70" i="10"/>
  <c r="CM74" i="10"/>
  <c r="CM78" i="10"/>
  <c r="CM82" i="10"/>
  <c r="CM80" i="10"/>
  <c r="CN12" i="10"/>
  <c r="CM20" i="10"/>
  <c r="CN7" i="10"/>
  <c r="CN11" i="10"/>
  <c r="CN19" i="10"/>
  <c r="CM22" i="10"/>
  <c r="CN32" i="10"/>
  <c r="CM24" i="10"/>
  <c r="CM28" i="10"/>
  <c r="CM34" i="10"/>
  <c r="CN41" i="10"/>
  <c r="CN45" i="10"/>
  <c r="CM45" i="10"/>
  <c r="CN47" i="10"/>
  <c r="CM50" i="10"/>
  <c r="CN54" i="10"/>
  <c r="CN50" i="10"/>
  <c r="CM57" i="10"/>
  <c r="CN63" i="10"/>
  <c r="CN64" i="10"/>
  <c r="CN76" i="10"/>
  <c r="CN71" i="10"/>
  <c r="CM79" i="10"/>
  <c r="CM81" i="10"/>
  <c r="CM85" i="10"/>
  <c r="CM83" i="10"/>
  <c r="CN87" i="10"/>
  <c r="CN92" i="10"/>
  <c r="CN94" i="10"/>
  <c r="CM6" i="10"/>
  <c r="CJ5" i="10"/>
  <c r="CI5" i="10"/>
  <c r="CK5" i="10"/>
  <c r="CM5" i="10"/>
  <c r="CN6" i="10"/>
  <c r="CO6" i="10"/>
  <c r="CQ6" i="10"/>
  <c r="CR6" i="10"/>
  <c r="CP6" i="10"/>
  <c r="CT95" i="10"/>
  <c r="CS94" i="10"/>
  <c r="CS68" i="10"/>
  <c r="CT89" i="10"/>
  <c r="CS32" i="10"/>
  <c r="CS72" i="10"/>
  <c r="CS54" i="10"/>
  <c r="CT46" i="10"/>
  <c r="CS102" i="10"/>
  <c r="CX102" i="10"/>
  <c r="CW102" i="10"/>
  <c r="CV102" i="10"/>
  <c r="CU102" i="10"/>
  <c r="CT8" i="10"/>
  <c r="CT102" i="10"/>
  <c r="CS95" i="10"/>
  <c r="CT97" i="10"/>
  <c r="CT98" i="10"/>
  <c r="CT101" i="10"/>
  <c r="CS101" i="10"/>
  <c r="CS100" i="10"/>
  <c r="CS97" i="10"/>
  <c r="CT99" i="10"/>
  <c r="CX101" i="10"/>
  <c r="CX100" i="10"/>
  <c r="CX99" i="10"/>
  <c r="CW101" i="10"/>
  <c r="CU100" i="10"/>
  <c r="CW99" i="10"/>
  <c r="CW98" i="10"/>
  <c r="CW97" i="10"/>
  <c r="CW96" i="10"/>
  <c r="CV101" i="10"/>
  <c r="CV100" i="10"/>
  <c r="CU99" i="10"/>
  <c r="CU98" i="10"/>
  <c r="CX97" i="10"/>
  <c r="CU96" i="10"/>
  <c r="CU95" i="10"/>
  <c r="CU101" i="10"/>
  <c r="CX96" i="10"/>
  <c r="CW95" i="10"/>
  <c r="CX98" i="10"/>
  <c r="CU97" i="10"/>
  <c r="CV96" i="10"/>
  <c r="CV95" i="10"/>
  <c r="CW100" i="10"/>
  <c r="CV99" i="10"/>
  <c r="CV97" i="10"/>
  <c r="CV98" i="10"/>
  <c r="CX95" i="10"/>
  <c r="CS98" i="10"/>
  <c r="CT100" i="10"/>
  <c r="CT96" i="10"/>
  <c r="CS99" i="10"/>
  <c r="CS96" i="10"/>
  <c r="CS63" i="10"/>
  <c r="CT47" i="10"/>
  <c r="CS38" i="10"/>
  <c r="CS87" i="10"/>
  <c r="CT16" i="10"/>
  <c r="CS37" i="10"/>
  <c r="CS31" i="10"/>
  <c r="CT68" i="10"/>
  <c r="CS41" i="10"/>
  <c r="CL5" i="10"/>
  <c r="CN5" i="10"/>
  <c r="CS70" i="10"/>
  <c r="CT93" i="10"/>
  <c r="CS14" i="10"/>
  <c r="CT23" i="10"/>
  <c r="CT27" i="10"/>
  <c r="CT69" i="10"/>
  <c r="CT88" i="10"/>
  <c r="CS17" i="10"/>
  <c r="CS7" i="10"/>
  <c r="CT65" i="10"/>
  <c r="CT9" i="10"/>
  <c r="CT24" i="10"/>
  <c r="CT28" i="10"/>
  <c r="CS30" i="10"/>
  <c r="CT34" i="10"/>
  <c r="CS46" i="10"/>
  <c r="CT45" i="10"/>
  <c r="CT60" i="10"/>
  <c r="CS69" i="10"/>
  <c r="CS91" i="10"/>
  <c r="CS6" i="10"/>
  <c r="CS49" i="10"/>
  <c r="CT14" i="10"/>
  <c r="CS18" i="10"/>
  <c r="CS8" i="10"/>
  <c r="CT12" i="10"/>
  <c r="CS16" i="10"/>
  <c r="CS33" i="10"/>
  <c r="CS39" i="10"/>
  <c r="CT44" i="10"/>
  <c r="CS84" i="10"/>
  <c r="CT25" i="10"/>
  <c r="CS61" i="10"/>
  <c r="CT55" i="10"/>
  <c r="CS89" i="10"/>
  <c r="CT10" i="10"/>
  <c r="CT57" i="10"/>
  <c r="CT67" i="10"/>
  <c r="CS93" i="10"/>
  <c r="CT7" i="10"/>
  <c r="CT15" i="10"/>
  <c r="CS62" i="10"/>
  <c r="CS90" i="10"/>
  <c r="CT30" i="10"/>
  <c r="CS9" i="10"/>
  <c r="CT13" i="10"/>
  <c r="CS40" i="10"/>
  <c r="CT48" i="10"/>
  <c r="CT92" i="10"/>
  <c r="CT85" i="10"/>
  <c r="CT26" i="10"/>
  <c r="CT29" i="10"/>
  <c r="CT37" i="10"/>
  <c r="CT36" i="10"/>
  <c r="CS71" i="10"/>
  <c r="CS13" i="10"/>
  <c r="CS29" i="10"/>
  <c r="CX94" i="10"/>
  <c r="CU93" i="10"/>
  <c r="CU94" i="10"/>
  <c r="CV93" i="10"/>
  <c r="CX92" i="10"/>
  <c r="CV94" i="10"/>
  <c r="CW94" i="10"/>
  <c r="CU92" i="10"/>
  <c r="CU91" i="10"/>
  <c r="CV90" i="10"/>
  <c r="CV89" i="10"/>
  <c r="CW88" i="10"/>
  <c r="CX87" i="10"/>
  <c r="CV86" i="10"/>
  <c r="CV85" i="10"/>
  <c r="CV84" i="10"/>
  <c r="CW83" i="10"/>
  <c r="CW91" i="10"/>
  <c r="CU89" i="10"/>
  <c r="CX88" i="10"/>
  <c r="CU87" i="10"/>
  <c r="CX86" i="10"/>
  <c r="CZ86" i="10"/>
  <c r="CU84" i="10"/>
  <c r="CX83" i="10"/>
  <c r="CV82" i="10"/>
  <c r="CW81" i="10"/>
  <c r="CW80" i="10"/>
  <c r="CV92" i="10"/>
  <c r="CX91" i="10"/>
  <c r="CU90" i="10"/>
  <c r="CW89" i="10"/>
  <c r="CY89" i="10"/>
  <c r="CV87" i="10"/>
  <c r="CU85" i="10"/>
  <c r="CW84" i="10"/>
  <c r="CW82" i="10"/>
  <c r="CX81" i="10"/>
  <c r="CX80" i="10"/>
  <c r="CX89" i="10"/>
  <c r="CU88" i="10"/>
  <c r="CW85" i="10"/>
  <c r="CU80" i="10"/>
  <c r="CW79" i="10"/>
  <c r="CW78" i="10"/>
  <c r="CW77" i="10"/>
  <c r="CW76" i="10"/>
  <c r="CW75" i="10"/>
  <c r="CW74" i="10"/>
  <c r="CW73" i="10"/>
  <c r="CX72" i="10"/>
  <c r="CX71" i="10"/>
  <c r="CX70" i="10"/>
  <c r="CX69" i="10"/>
  <c r="CU68" i="10"/>
  <c r="CV67" i="10"/>
  <c r="CW66" i="10"/>
  <c r="CW65" i="10"/>
  <c r="CW64" i="10"/>
  <c r="CV91" i="10"/>
  <c r="CV88" i="10"/>
  <c r="CX85" i="10"/>
  <c r="CU82" i="10"/>
  <c r="CV80" i="10"/>
  <c r="CX79" i="10"/>
  <c r="CX78" i="10"/>
  <c r="CX77" i="10"/>
  <c r="CX76" i="10"/>
  <c r="CX75" i="10"/>
  <c r="CX74" i="10"/>
  <c r="CX73" i="10"/>
  <c r="CU72" i="10"/>
  <c r="CU71" i="10"/>
  <c r="CU70" i="10"/>
  <c r="CU69" i="10"/>
  <c r="CV68" i="10"/>
  <c r="CW67" i="10"/>
  <c r="CX66" i="10"/>
  <c r="CX65" i="10"/>
  <c r="CX64" i="10"/>
  <c r="CW93" i="10"/>
  <c r="CW90" i="10"/>
  <c r="CX84" i="10"/>
  <c r="CU83" i="10"/>
  <c r="CU78" i="10"/>
  <c r="CU76" i="10"/>
  <c r="CU74" i="10"/>
  <c r="CV72" i="10"/>
  <c r="CV70" i="10"/>
  <c r="CW68" i="10"/>
  <c r="CU65" i="10"/>
  <c r="CX63" i="10"/>
  <c r="CX62" i="10"/>
  <c r="CX61" i="10"/>
  <c r="CV60" i="10"/>
  <c r="CV59" i="10"/>
  <c r="CV58" i="10"/>
  <c r="CV57" i="10"/>
  <c r="CW86" i="10"/>
  <c r="CV81" i="10"/>
  <c r="CX93" i="10"/>
  <c r="CX90" i="10"/>
  <c r="CV83" i="10"/>
  <c r="CV78" i="10"/>
  <c r="CV76" i="10"/>
  <c r="CV74" i="10"/>
  <c r="CW72" i="10"/>
  <c r="CW70" i="10"/>
  <c r="CX68" i="10"/>
  <c r="CU67" i="10"/>
  <c r="CV65" i="10"/>
  <c r="CU63" i="10"/>
  <c r="CU62" i="10"/>
  <c r="CU61" i="10"/>
  <c r="CW60" i="10"/>
  <c r="CW59" i="10"/>
  <c r="CW58" i="10"/>
  <c r="CW57" i="10"/>
  <c r="CW56" i="10"/>
  <c r="CW55" i="10"/>
  <c r="CU86" i="10"/>
  <c r="CX82" i="10"/>
  <c r="CU81" i="10"/>
  <c r="CV77" i="10"/>
  <c r="CV73" i="10"/>
  <c r="CW69" i="10"/>
  <c r="CV64" i="10"/>
  <c r="CW63" i="10"/>
  <c r="CW61" i="10"/>
  <c r="CU59" i="10"/>
  <c r="CW92" i="10"/>
  <c r="CU77" i="10"/>
  <c r="CU73" i="10"/>
  <c r="CV69" i="10"/>
  <c r="CU64" i="10"/>
  <c r="CV63" i="10"/>
  <c r="CU79" i="10"/>
  <c r="CU75" i="10"/>
  <c r="CV71" i="10"/>
  <c r="CX67" i="10"/>
  <c r="CU66" i="10"/>
  <c r="CV62" i="10"/>
  <c r="CX59" i="10"/>
  <c r="CV79" i="10"/>
  <c r="CU60" i="10"/>
  <c r="CU56" i="10"/>
  <c r="CV55" i="10"/>
  <c r="CU54" i="10"/>
  <c r="CW53" i="10"/>
  <c r="CW52" i="10"/>
  <c r="CW51" i="10"/>
  <c r="CX50" i="10"/>
  <c r="CU49" i="10"/>
  <c r="CV66" i="10"/>
  <c r="CW62" i="10"/>
  <c r="CV61" i="10"/>
  <c r="CX58" i="10"/>
  <c r="CX57" i="10"/>
  <c r="CU55" i="10"/>
  <c r="CX54" i="10"/>
  <c r="CV53" i="10"/>
  <c r="CV52" i="10"/>
  <c r="CV51" i="10"/>
  <c r="CW50" i="10"/>
  <c r="CX49" i="10"/>
  <c r="CW87" i="10"/>
  <c r="CV75" i="10"/>
  <c r="CX60" i="10"/>
  <c r="CV56" i="10"/>
  <c r="CX55" i="10"/>
  <c r="CV54" i="10"/>
  <c r="CX53" i="10"/>
  <c r="CX52" i="10"/>
  <c r="CX51" i="10"/>
  <c r="CU50" i="10"/>
  <c r="CV49" i="10"/>
  <c r="CV48" i="10"/>
  <c r="CV47" i="10"/>
  <c r="CV46" i="10"/>
  <c r="CW71" i="10"/>
  <c r="CW54" i="10"/>
  <c r="CU53" i="10"/>
  <c r="CW49" i="10"/>
  <c r="CU47" i="10"/>
  <c r="CW46" i="10"/>
  <c r="CW45" i="10"/>
  <c r="CW44" i="10"/>
  <c r="CX43" i="10"/>
  <c r="CX42" i="10"/>
  <c r="CU41" i="10"/>
  <c r="CU40" i="10"/>
  <c r="CU39" i="10"/>
  <c r="CU38" i="10"/>
  <c r="CV37" i="10"/>
  <c r="CW36" i="10"/>
  <c r="CW35" i="10"/>
  <c r="CX56" i="10"/>
  <c r="CV50" i="10"/>
  <c r="CX48" i="10"/>
  <c r="CU46" i="10"/>
  <c r="CV45" i="10"/>
  <c r="CV44" i="10"/>
  <c r="CW43" i="10"/>
  <c r="CW42" i="10"/>
  <c r="CX41" i="10"/>
  <c r="CX40" i="10"/>
  <c r="CX39" i="10"/>
  <c r="CX38" i="10"/>
  <c r="CU37" i="10"/>
  <c r="CV36" i="10"/>
  <c r="CU51" i="10"/>
  <c r="CU52" i="10"/>
  <c r="CW47" i="10"/>
  <c r="CX45" i="10"/>
  <c r="CU42" i="10"/>
  <c r="CV40" i="10"/>
  <c r="CV38" i="10"/>
  <c r="CW37" i="10"/>
  <c r="CU35" i="10"/>
  <c r="CW34" i="10"/>
  <c r="CU33" i="10"/>
  <c r="CU32" i="10"/>
  <c r="CU31" i="10"/>
  <c r="CV30" i="10"/>
  <c r="CW29" i="10"/>
  <c r="CW28" i="10"/>
  <c r="CW27" i="10"/>
  <c r="CW26" i="10"/>
  <c r="CW25" i="10"/>
  <c r="CW24" i="10"/>
  <c r="CW23" i="10"/>
  <c r="CW48" i="10"/>
  <c r="CU45" i="10"/>
  <c r="CV43" i="10"/>
  <c r="CW41" i="10"/>
  <c r="CW39" i="10"/>
  <c r="CV34" i="10"/>
  <c r="CX33" i="10"/>
  <c r="CX32" i="10"/>
  <c r="CX31" i="10"/>
  <c r="CU30" i="10"/>
  <c r="CV29" i="10"/>
  <c r="CV28" i="10"/>
  <c r="CV27" i="10"/>
  <c r="CV26" i="10"/>
  <c r="CV25" i="10"/>
  <c r="CV24" i="10"/>
  <c r="CV23" i="10"/>
  <c r="CU58" i="10"/>
  <c r="CX47" i="10"/>
  <c r="CU44" i="10"/>
  <c r="CV42" i="10"/>
  <c r="CW40" i="10"/>
  <c r="CW38" i="10"/>
  <c r="CX37" i="10"/>
  <c r="CU36" i="10"/>
  <c r="CV35" i="10"/>
  <c r="CX34" i="10"/>
  <c r="CV33" i="10"/>
  <c r="CV32" i="10"/>
  <c r="CV31" i="10"/>
  <c r="CW30" i="10"/>
  <c r="CX29" i="10"/>
  <c r="CX28" i="10"/>
  <c r="CX27" i="10"/>
  <c r="CX26" i="10"/>
  <c r="CX25" i="10"/>
  <c r="CX24" i="10"/>
  <c r="CX23" i="10"/>
  <c r="CX22" i="10"/>
  <c r="CU57" i="10"/>
  <c r="CU48" i="10"/>
  <c r="CV41" i="10"/>
  <c r="CW33" i="10"/>
  <c r="CU29" i="10"/>
  <c r="CU26" i="10"/>
  <c r="CU22" i="10"/>
  <c r="CX21" i="10"/>
  <c r="CX20" i="10"/>
  <c r="CX19" i="10"/>
  <c r="CU18" i="10"/>
  <c r="CU17" i="10"/>
  <c r="CV16" i="10"/>
  <c r="CV15" i="10"/>
  <c r="CV14" i="10"/>
  <c r="CW13" i="10"/>
  <c r="CW12" i="10"/>
  <c r="CX11" i="10"/>
  <c r="CV10" i="10"/>
  <c r="CV9" i="10"/>
  <c r="CV8" i="10"/>
  <c r="CV7" i="10"/>
  <c r="CX44" i="10"/>
  <c r="CU43" i="10"/>
  <c r="CX36" i="10"/>
  <c r="CX35" i="10"/>
  <c r="CU34" i="10"/>
  <c r="CX30" i="10"/>
  <c r="CU27" i="10"/>
  <c r="CU23" i="10"/>
  <c r="CW21" i="10"/>
  <c r="CW20" i="10"/>
  <c r="CW19" i="10"/>
  <c r="CX18" i="10"/>
  <c r="CX17" i="10"/>
  <c r="CU16" i="10"/>
  <c r="CU15" i="10"/>
  <c r="CU14" i="10"/>
  <c r="CV13" i="10"/>
  <c r="CV12" i="10"/>
  <c r="CW11" i="10"/>
  <c r="CU10" i="10"/>
  <c r="CU9" i="10"/>
  <c r="CU8" i="10"/>
  <c r="CU7" i="10"/>
  <c r="CX46" i="10"/>
  <c r="CV39" i="10"/>
  <c r="CW32" i="10"/>
  <c r="CU25" i="10"/>
  <c r="CV22" i="10"/>
  <c r="CU21" i="10"/>
  <c r="CU20" i="10"/>
  <c r="CU19" i="10"/>
  <c r="CV18" i="10"/>
  <c r="CV17" i="10"/>
  <c r="CW16" i="10"/>
  <c r="CW15" i="10"/>
  <c r="CW14" i="10"/>
  <c r="CX13" i="10"/>
  <c r="CX12" i="10"/>
  <c r="CU11" i="10"/>
  <c r="CW10" i="10"/>
  <c r="CW9" i="10"/>
  <c r="CW8" i="10"/>
  <c r="CW7" i="10"/>
  <c r="CU24" i="10"/>
  <c r="CV20" i="10"/>
  <c r="CX16" i="10"/>
  <c r="CV11" i="10"/>
  <c r="CX7" i="10"/>
  <c r="CW31" i="10"/>
  <c r="CV21" i="10"/>
  <c r="CU28" i="10"/>
  <c r="CW22" i="10"/>
  <c r="CW17" i="10"/>
  <c r="CU12" i="10"/>
  <c r="CX8" i="10"/>
  <c r="CW18" i="10"/>
  <c r="CX14" i="10"/>
  <c r="CV19" i="10"/>
  <c r="CX15" i="10"/>
  <c r="CX10" i="10"/>
  <c r="CU13" i="10"/>
  <c r="CX9" i="10"/>
  <c r="CS10" i="10"/>
  <c r="CT18" i="10"/>
  <c r="CS21" i="10"/>
  <c r="CS12" i="10"/>
  <c r="CT20" i="10"/>
  <c r="CT22" i="10"/>
  <c r="CT33" i="10"/>
  <c r="CS25" i="10"/>
  <c r="CT40" i="10"/>
  <c r="CS45" i="10"/>
  <c r="CT49" i="10"/>
  <c r="CT53" i="10"/>
  <c r="CS52" i="10"/>
  <c r="CS56" i="10"/>
  <c r="CS60" i="10"/>
  <c r="CT59" i="10"/>
  <c r="CT62" i="10"/>
  <c r="CT64" i="10"/>
  <c r="CT76" i="10"/>
  <c r="CS65" i="10"/>
  <c r="CS73" i="10"/>
  <c r="CS77" i="10"/>
  <c r="CS82" i="10"/>
  <c r="CT86" i="10"/>
  <c r="CT90" i="10"/>
  <c r="CS11" i="10"/>
  <c r="CS15" i="10"/>
  <c r="CS19" i="10"/>
  <c r="CS22" i="10"/>
  <c r="CS47" i="10"/>
  <c r="CS26" i="10"/>
  <c r="CT41" i="10"/>
  <c r="CS35" i="10"/>
  <c r="CT42" i="10"/>
  <c r="CS50" i="10"/>
  <c r="CT54" i="10"/>
  <c r="CS53" i="10"/>
  <c r="CS57" i="10"/>
  <c r="CS85" i="10"/>
  <c r="CT63" i="10"/>
  <c r="CT73" i="10"/>
  <c r="CT77" i="10"/>
  <c r="CS66" i="10"/>
  <c r="CT70" i="10"/>
  <c r="CS74" i="10"/>
  <c r="CS78" i="10"/>
  <c r="CS83" i="10"/>
  <c r="CT87" i="10"/>
  <c r="CS20" i="10"/>
  <c r="CT21" i="10"/>
  <c r="CT31" i="10"/>
  <c r="CT35" i="10"/>
  <c r="CS23" i="10"/>
  <c r="CS27" i="10"/>
  <c r="CT38" i="10"/>
  <c r="CS42" i="10"/>
  <c r="CS36" i="10"/>
  <c r="CT43" i="10"/>
  <c r="CS51" i="10"/>
  <c r="CT56" i="10"/>
  <c r="CT50" i="10"/>
  <c r="CS58" i="10"/>
  <c r="CT66" i="10"/>
  <c r="CT74" i="10"/>
  <c r="CT78" i="10"/>
  <c r="CT71" i="10"/>
  <c r="CS75" i="10"/>
  <c r="CS79" i="10"/>
  <c r="CT80" i="10"/>
  <c r="CS80" i="10"/>
  <c r="CT91" i="10"/>
  <c r="CS88" i="10"/>
  <c r="CT17" i="10"/>
  <c r="CT11" i="10"/>
  <c r="CT19" i="10"/>
  <c r="CT32" i="10"/>
  <c r="CS24" i="10"/>
  <c r="CS28" i="10"/>
  <c r="CS34" i="10"/>
  <c r="CT39" i="10"/>
  <c r="CS43" i="10"/>
  <c r="CS48" i="10"/>
  <c r="CS44" i="10"/>
  <c r="CT51" i="10"/>
  <c r="CS55" i="10"/>
  <c r="CS59" i="10"/>
  <c r="CT58" i="10"/>
  <c r="CT61" i="10"/>
  <c r="CS67" i="10"/>
  <c r="CT75" i="10"/>
  <c r="CT79" i="10"/>
  <c r="CS64" i="10"/>
  <c r="CT72" i="10"/>
  <c r="CS76" i="10"/>
  <c r="CT81" i="10"/>
  <c r="CS81" i="10"/>
  <c r="CS86" i="10"/>
  <c r="CS92" i="10"/>
  <c r="CT94" i="10"/>
  <c r="CT6" i="10"/>
  <c r="CU6" i="10"/>
  <c r="CV6" i="10"/>
  <c r="CW6" i="10"/>
  <c r="CX6" i="10"/>
  <c r="CO5" i="10"/>
  <c r="CQ5" i="10"/>
  <c r="CS5" i="10"/>
  <c r="CP5" i="10"/>
  <c r="CZ15" i="10"/>
  <c r="CY75" i="10"/>
  <c r="CZ60" i="10"/>
  <c r="CY60" i="10"/>
  <c r="CY38" i="10"/>
  <c r="DD102" i="10"/>
  <c r="DC102" i="10"/>
  <c r="DB102" i="10"/>
  <c r="DA102" i="10"/>
  <c r="CY102" i="10"/>
  <c r="CZ10" i="10"/>
  <c r="CY18" i="10"/>
  <c r="CZ102" i="10"/>
  <c r="CZ95" i="10"/>
  <c r="CZ98" i="10"/>
  <c r="CY100" i="10"/>
  <c r="CY97" i="10"/>
  <c r="CY101" i="10"/>
  <c r="DD101" i="10"/>
  <c r="DD100" i="10"/>
  <c r="DD99" i="10"/>
  <c r="DB100" i="10"/>
  <c r="DC98" i="10"/>
  <c r="DC97" i="10"/>
  <c r="DC96" i="10"/>
  <c r="DC99" i="10"/>
  <c r="DB98" i="10"/>
  <c r="DB96" i="10"/>
  <c r="DA95" i="10"/>
  <c r="DC101" i="10"/>
  <c r="DC100" i="10"/>
  <c r="DB99" i="10"/>
  <c r="DA98" i="10"/>
  <c r="DB101" i="10"/>
  <c r="DA99" i="10"/>
  <c r="DA97" i="10"/>
  <c r="DD95" i="10"/>
  <c r="DA100" i="10"/>
  <c r="DD97" i="10"/>
  <c r="DD96" i="10"/>
  <c r="DF96" i="10"/>
  <c r="DB95" i="10"/>
  <c r="DA101" i="10"/>
  <c r="DB97" i="10"/>
  <c r="DD98" i="10"/>
  <c r="DC95" i="10"/>
  <c r="DA96" i="10"/>
  <c r="CY95" i="10"/>
  <c r="CY98" i="10"/>
  <c r="CZ99" i="10"/>
  <c r="CZ96" i="10"/>
  <c r="CZ97" i="10"/>
  <c r="CY99" i="10"/>
  <c r="CZ100" i="10"/>
  <c r="CY96" i="10"/>
  <c r="CZ101" i="10"/>
  <c r="CZ93" i="10"/>
  <c r="CY17" i="10"/>
  <c r="CY94" i="10"/>
  <c r="CY39" i="10"/>
  <c r="CY72" i="10"/>
  <c r="CY31" i="10"/>
  <c r="CZ9" i="10"/>
  <c r="CZ56" i="10"/>
  <c r="CZ59" i="10"/>
  <c r="CZ85" i="10"/>
  <c r="CZ89" i="10"/>
  <c r="CR5" i="10"/>
  <c r="CT5" i="10"/>
  <c r="CZ53" i="10"/>
  <c r="CZ13" i="10"/>
  <c r="CY61" i="10"/>
  <c r="CY33" i="10"/>
  <c r="CY71" i="10"/>
  <c r="CY66" i="10"/>
  <c r="CY67" i="10"/>
  <c r="CZ90" i="10"/>
  <c r="CY32" i="10"/>
  <c r="CY87" i="10"/>
  <c r="CZ14" i="10"/>
  <c r="CY54" i="10"/>
  <c r="CY93" i="10"/>
  <c r="CZ35" i="10"/>
  <c r="CZ26" i="10"/>
  <c r="CY47" i="10"/>
  <c r="CY10" i="10"/>
  <c r="CY14" i="10"/>
  <c r="CZ36" i="10"/>
  <c r="CZ67" i="10"/>
  <c r="CZ68" i="10"/>
  <c r="CY90" i="10"/>
  <c r="CY84" i="10"/>
  <c r="CY7" i="10"/>
  <c r="CY15" i="10"/>
  <c r="CZ46" i="10"/>
  <c r="CZ44" i="10"/>
  <c r="CY40" i="10"/>
  <c r="CY69" i="10"/>
  <c r="CZ82" i="10"/>
  <c r="CY91" i="10"/>
  <c r="CY22" i="10"/>
  <c r="CZ23" i="10"/>
  <c r="CZ37" i="10"/>
  <c r="CZ51" i="10"/>
  <c r="CZ55" i="10"/>
  <c r="CZ57" i="10"/>
  <c r="CY68" i="10"/>
  <c r="CY9" i="10"/>
  <c r="CY53" i="10"/>
  <c r="CY63" i="10"/>
  <c r="CY37" i="10"/>
  <c r="CY85" i="10"/>
  <c r="CZ30" i="10"/>
  <c r="CZ24" i="10"/>
  <c r="CY30" i="10"/>
  <c r="CZ34" i="10"/>
  <c r="CZ52" i="10"/>
  <c r="CZ58" i="10"/>
  <c r="CY92" i="10"/>
  <c r="CZ16" i="10"/>
  <c r="CY8" i="10"/>
  <c r="CY16" i="10"/>
  <c r="CY59" i="10"/>
  <c r="CZ8" i="10"/>
  <c r="CY41" i="10"/>
  <c r="CY62" i="10"/>
  <c r="CZ84" i="10"/>
  <c r="CZ12" i="10"/>
  <c r="CY20" i="10"/>
  <c r="CY12" i="10"/>
  <c r="CZ20" i="10"/>
  <c r="CZ28" i="10"/>
  <c r="CY24" i="10"/>
  <c r="CY28" i="10"/>
  <c r="CY34" i="10"/>
  <c r="CZ41" i="10"/>
  <c r="CZ45" i="10"/>
  <c r="CY45" i="10"/>
  <c r="CZ47" i="10"/>
  <c r="CY52" i="10"/>
  <c r="CY55" i="10"/>
  <c r="CZ61" i="10"/>
  <c r="CZ66" i="10"/>
  <c r="CY70" i="10"/>
  <c r="CZ74" i="10"/>
  <c r="CZ78" i="10"/>
  <c r="CY65" i="10"/>
  <c r="CZ69" i="10"/>
  <c r="CY73" i="10"/>
  <c r="CY77" i="10"/>
  <c r="CZ81" i="10"/>
  <c r="CZ83" i="10"/>
  <c r="CZ88" i="10"/>
  <c r="CY88" i="10"/>
  <c r="CZ17" i="10"/>
  <c r="CY13" i="10"/>
  <c r="CZ25" i="10"/>
  <c r="CZ31" i="10"/>
  <c r="CY25" i="10"/>
  <c r="CZ38" i="10"/>
  <c r="CY42" i="10"/>
  <c r="CY35" i="10"/>
  <c r="CZ42" i="10"/>
  <c r="CY46" i="10"/>
  <c r="CZ48" i="10"/>
  <c r="CZ49" i="10"/>
  <c r="CY49" i="10"/>
  <c r="CY56" i="10"/>
  <c r="CZ62" i="10"/>
  <c r="CZ75" i="10"/>
  <c r="CZ79" i="10"/>
  <c r="CZ70" i="10"/>
  <c r="CY74" i="10"/>
  <c r="CY78" i="10"/>
  <c r="CY82" i="10"/>
  <c r="CY80" i="10"/>
  <c r="DD94" i="10"/>
  <c r="DA93" i="10"/>
  <c r="DA94" i="10"/>
  <c r="DB93" i="10"/>
  <c r="DD92" i="10"/>
  <c r="DD93" i="10"/>
  <c r="DB92" i="10"/>
  <c r="DA91" i="10"/>
  <c r="DB90" i="10"/>
  <c r="DB89" i="10"/>
  <c r="DC88" i="10"/>
  <c r="DD87" i="10"/>
  <c r="DB86" i="10"/>
  <c r="DB85" i="10"/>
  <c r="DB84" i="10"/>
  <c r="DC83" i="10"/>
  <c r="DC93" i="10"/>
  <c r="DC92" i="10"/>
  <c r="DD91" i="10"/>
  <c r="DA90" i="10"/>
  <c r="DC89" i="10"/>
  <c r="DB87" i="10"/>
  <c r="DA85" i="10"/>
  <c r="DC84" i="10"/>
  <c r="DB82" i="10"/>
  <c r="DC81" i="10"/>
  <c r="DC80" i="10"/>
  <c r="DC90" i="10"/>
  <c r="DD89" i="10"/>
  <c r="DA88" i="10"/>
  <c r="DC87" i="10"/>
  <c r="DA86" i="10"/>
  <c r="DC85" i="10"/>
  <c r="DD84" i="10"/>
  <c r="DA83" i="10"/>
  <c r="DC82" i="10"/>
  <c r="DD81" i="10"/>
  <c r="DD80" i="10"/>
  <c r="DD90" i="10"/>
  <c r="DC86" i="10"/>
  <c r="DB83" i="10"/>
  <c r="DD82" i="10"/>
  <c r="DA81" i="10"/>
  <c r="DC79" i="10"/>
  <c r="DC78" i="10"/>
  <c r="DC77" i="10"/>
  <c r="DC76" i="10"/>
  <c r="DC75" i="10"/>
  <c r="DC74" i="10"/>
  <c r="DC73" i="10"/>
  <c r="DD72" i="10"/>
  <c r="DD71" i="10"/>
  <c r="DD70" i="10"/>
  <c r="DD69" i="10"/>
  <c r="DA68" i="10"/>
  <c r="DB67" i="10"/>
  <c r="DC66" i="10"/>
  <c r="DC65" i="10"/>
  <c r="DC64" i="10"/>
  <c r="DA89" i="10"/>
  <c r="DD86" i="10"/>
  <c r="DD83" i="10"/>
  <c r="DB81" i="10"/>
  <c r="DD79" i="10"/>
  <c r="DD78" i="10"/>
  <c r="DD77" i="10"/>
  <c r="DD76" i="10"/>
  <c r="DD75" i="10"/>
  <c r="DD74" i="10"/>
  <c r="DD73" i="10"/>
  <c r="DA72" i="10"/>
  <c r="DA71" i="10"/>
  <c r="DA70" i="10"/>
  <c r="DA69" i="10"/>
  <c r="DB68" i="10"/>
  <c r="DC67" i="10"/>
  <c r="DD66" i="10"/>
  <c r="DD65" i="10"/>
  <c r="DD64" i="10"/>
  <c r="DB91" i="10"/>
  <c r="DD85" i="10"/>
  <c r="DA80" i="10"/>
  <c r="DA79" i="10"/>
  <c r="DA77" i="10"/>
  <c r="DA75" i="10"/>
  <c r="DA73" i="10"/>
  <c r="DB71" i="10"/>
  <c r="DB69" i="10"/>
  <c r="DD67" i="10"/>
  <c r="DA66" i="10"/>
  <c r="DA64" i="10"/>
  <c r="DD63" i="10"/>
  <c r="DD62" i="10"/>
  <c r="DD61" i="10"/>
  <c r="DB60" i="10"/>
  <c r="DB59" i="10"/>
  <c r="DB58" i="10"/>
  <c r="DB57" i="10"/>
  <c r="DC94" i="10"/>
  <c r="DA92" i="10"/>
  <c r="DD88" i="10"/>
  <c r="DA87" i="10"/>
  <c r="DA82" i="10"/>
  <c r="DC91" i="10"/>
  <c r="DA84" i="10"/>
  <c r="DB80" i="10"/>
  <c r="DB79" i="10"/>
  <c r="DB77" i="10"/>
  <c r="DB75" i="10"/>
  <c r="DB73" i="10"/>
  <c r="DC71" i="10"/>
  <c r="DC69" i="10"/>
  <c r="DB66" i="10"/>
  <c r="DB64" i="10"/>
  <c r="DA63" i="10"/>
  <c r="DA62" i="10"/>
  <c r="DA61" i="10"/>
  <c r="DC60" i="10"/>
  <c r="DC59" i="10"/>
  <c r="DC58" i="10"/>
  <c r="DC57" i="10"/>
  <c r="DC56" i="10"/>
  <c r="DC55" i="10"/>
  <c r="DB88" i="10"/>
  <c r="DB78" i="10"/>
  <c r="DB74" i="10"/>
  <c r="DC70" i="10"/>
  <c r="DB65" i="10"/>
  <c r="DC62" i="10"/>
  <c r="DA60" i="10"/>
  <c r="DA58" i="10"/>
  <c r="DA78" i="10"/>
  <c r="DA74" i="10"/>
  <c r="DB70" i="10"/>
  <c r="DA65" i="10"/>
  <c r="DB62" i="10"/>
  <c r="DB94" i="10"/>
  <c r="DA76" i="10"/>
  <c r="DB72" i="10"/>
  <c r="DC68" i="10"/>
  <c r="DB63" i="10"/>
  <c r="DB61" i="10"/>
  <c r="DD60" i="10"/>
  <c r="DC61" i="10"/>
  <c r="DD58" i="10"/>
  <c r="DA57" i="10"/>
  <c r="DB56" i="10"/>
  <c r="DD55" i="10"/>
  <c r="DA54" i="10"/>
  <c r="DC53" i="10"/>
  <c r="DC52" i="10"/>
  <c r="DC51" i="10"/>
  <c r="DD50" i="10"/>
  <c r="DA49" i="10"/>
  <c r="DD68" i="10"/>
  <c r="DA67" i="10"/>
  <c r="DC63" i="10"/>
  <c r="DD59" i="10"/>
  <c r="DA56" i="10"/>
  <c r="DB55" i="10"/>
  <c r="DD54" i="10"/>
  <c r="DB53" i="10"/>
  <c r="DB52" i="10"/>
  <c r="DB51" i="10"/>
  <c r="DC50" i="10"/>
  <c r="DD49" i="10"/>
  <c r="DB76" i="10"/>
  <c r="DD57" i="10"/>
  <c r="DD56" i="10"/>
  <c r="DB54" i="10"/>
  <c r="DD53" i="10"/>
  <c r="DD52" i="10"/>
  <c r="DD51" i="10"/>
  <c r="DA50" i="10"/>
  <c r="DB49" i="10"/>
  <c r="DB48" i="10"/>
  <c r="DB47" i="10"/>
  <c r="DB46" i="10"/>
  <c r="DA55" i="10"/>
  <c r="DB50" i="10"/>
  <c r="DA48" i="10"/>
  <c r="DC47" i="10"/>
  <c r="DD46" i="10"/>
  <c r="DC45" i="10"/>
  <c r="DC44" i="10"/>
  <c r="DD43" i="10"/>
  <c r="DD42" i="10"/>
  <c r="DA41" i="10"/>
  <c r="DA40" i="10"/>
  <c r="DA39" i="10"/>
  <c r="DA38" i="10"/>
  <c r="DB37" i="10"/>
  <c r="DC36" i="10"/>
  <c r="DC35" i="10"/>
  <c r="DC34" i="10"/>
  <c r="DA51" i="10"/>
  <c r="DA47" i="10"/>
  <c r="DC46" i="10"/>
  <c r="DB45" i="10"/>
  <c r="DB44" i="10"/>
  <c r="DC43" i="10"/>
  <c r="DC42" i="10"/>
  <c r="DD41" i="10"/>
  <c r="DD40" i="10"/>
  <c r="DD39" i="10"/>
  <c r="DD38" i="10"/>
  <c r="DA37" i="10"/>
  <c r="DB36" i="10"/>
  <c r="DC72" i="10"/>
  <c r="DA59" i="10"/>
  <c r="DA52" i="10"/>
  <c r="DC54" i="10"/>
  <c r="DA53" i="10"/>
  <c r="DC48" i="10"/>
  <c r="DD44" i="10"/>
  <c r="DA43" i="10"/>
  <c r="DB41" i="10"/>
  <c r="DB39" i="10"/>
  <c r="DD36" i="10"/>
  <c r="DB35" i="10"/>
  <c r="DD34" i="10"/>
  <c r="DA33" i="10"/>
  <c r="DA32" i="10"/>
  <c r="DA31" i="10"/>
  <c r="DB30" i="10"/>
  <c r="DC29" i="10"/>
  <c r="DC28" i="10"/>
  <c r="DC27" i="10"/>
  <c r="DC26" i="10"/>
  <c r="DC25" i="10"/>
  <c r="DC24" i="10"/>
  <c r="DC23" i="10"/>
  <c r="DA46" i="10"/>
  <c r="DA44" i="10"/>
  <c r="DB42" i="10"/>
  <c r="DC40" i="10"/>
  <c r="DC38" i="10"/>
  <c r="DD37" i="10"/>
  <c r="DA36" i="10"/>
  <c r="DA35" i="10"/>
  <c r="DB34" i="10"/>
  <c r="DD33" i="10"/>
  <c r="DD32" i="10"/>
  <c r="DD31" i="10"/>
  <c r="DA30" i="10"/>
  <c r="DB29" i="10"/>
  <c r="DB28" i="10"/>
  <c r="DB27" i="10"/>
  <c r="DB26" i="10"/>
  <c r="DB25" i="10"/>
  <c r="DB24" i="10"/>
  <c r="DB23" i="10"/>
  <c r="DC49" i="10"/>
  <c r="DD48" i="10"/>
  <c r="DA45" i="10"/>
  <c r="DB43" i="10"/>
  <c r="DC41" i="10"/>
  <c r="DC39" i="10"/>
  <c r="DD35" i="10"/>
  <c r="DB33" i="10"/>
  <c r="DB32" i="10"/>
  <c r="DB31" i="10"/>
  <c r="DC30" i="10"/>
  <c r="DD29" i="10"/>
  <c r="DD28" i="10"/>
  <c r="DD27" i="10"/>
  <c r="DD26" i="10"/>
  <c r="DD25" i="10"/>
  <c r="DD24" i="10"/>
  <c r="DD23" i="10"/>
  <c r="DD22" i="10"/>
  <c r="DA42" i="10"/>
  <c r="DA34" i="10"/>
  <c r="DD30" i="10"/>
  <c r="DA27" i="10"/>
  <c r="DA23" i="10"/>
  <c r="DB22" i="10"/>
  <c r="DD21" i="10"/>
  <c r="DD20" i="10"/>
  <c r="DD19" i="10"/>
  <c r="DA18" i="10"/>
  <c r="DA17" i="10"/>
  <c r="DB16" i="10"/>
  <c r="DB15" i="10"/>
  <c r="DB14" i="10"/>
  <c r="DC13" i="10"/>
  <c r="DC12" i="10"/>
  <c r="DD11" i="10"/>
  <c r="DB10" i="10"/>
  <c r="DB9" i="10"/>
  <c r="DB8" i="10"/>
  <c r="DB7" i="10"/>
  <c r="DD45" i="10"/>
  <c r="DC37" i="10"/>
  <c r="DC31" i="10"/>
  <c r="DA28" i="10"/>
  <c r="DA24" i="10"/>
  <c r="DA22" i="10"/>
  <c r="DC21" i="10"/>
  <c r="DC20" i="10"/>
  <c r="DC19" i="10"/>
  <c r="DD18" i="10"/>
  <c r="DD17" i="10"/>
  <c r="DA16" i="10"/>
  <c r="DA15" i="10"/>
  <c r="DA14" i="10"/>
  <c r="DB13" i="10"/>
  <c r="DB12" i="10"/>
  <c r="DC11" i="10"/>
  <c r="DA10" i="10"/>
  <c r="DA9" i="10"/>
  <c r="DA8" i="10"/>
  <c r="DA7" i="10"/>
  <c r="DD47" i="10"/>
  <c r="DB40" i="10"/>
  <c r="DC33" i="10"/>
  <c r="DA29" i="10"/>
  <c r="DA26" i="10"/>
  <c r="DC22" i="10"/>
  <c r="DA21" i="10"/>
  <c r="DA20" i="10"/>
  <c r="DA19" i="10"/>
  <c r="DB18" i="10"/>
  <c r="DB17" i="10"/>
  <c r="DC16" i="10"/>
  <c r="DC15" i="10"/>
  <c r="DC14" i="10"/>
  <c r="DD13" i="10"/>
  <c r="DD12" i="10"/>
  <c r="DA11" i="10"/>
  <c r="DC10" i="10"/>
  <c r="DC9" i="10"/>
  <c r="DC8" i="10"/>
  <c r="DC7" i="10"/>
  <c r="DA25" i="10"/>
  <c r="DC17" i="10"/>
  <c r="DA12" i="10"/>
  <c r="DD8" i="10"/>
  <c r="DC32" i="10"/>
  <c r="DB19" i="10"/>
  <c r="DB38" i="10"/>
  <c r="DB21" i="10"/>
  <c r="DC18" i="10"/>
  <c r="DD14" i="10"/>
  <c r="DA13" i="10"/>
  <c r="DD9" i="10"/>
  <c r="DD15" i="10"/>
  <c r="DB20" i="10"/>
  <c r="DD16" i="10"/>
  <c r="DB11" i="10"/>
  <c r="DD7" i="10"/>
  <c r="DD10" i="10"/>
  <c r="CZ18" i="10"/>
  <c r="CY21" i="10"/>
  <c r="CZ21" i="10"/>
  <c r="CZ29" i="10"/>
  <c r="CZ32" i="10"/>
  <c r="CY48" i="10"/>
  <c r="CY26" i="10"/>
  <c r="CY29" i="10"/>
  <c r="CZ39" i="10"/>
  <c r="CY43" i="10"/>
  <c r="CY36" i="10"/>
  <c r="CZ43" i="10"/>
  <c r="CY50" i="10"/>
  <c r="CZ54" i="10"/>
  <c r="CZ50" i="10"/>
  <c r="CY57" i="10"/>
  <c r="CY86" i="10"/>
  <c r="CZ63" i="10"/>
  <c r="CZ64" i="10"/>
  <c r="CZ76" i="10"/>
  <c r="CZ71" i="10"/>
  <c r="CY79" i="10"/>
  <c r="CY81" i="10"/>
  <c r="CY11" i="10"/>
  <c r="CY19" i="10"/>
  <c r="CZ7" i="10"/>
  <c r="CZ11" i="10"/>
  <c r="CZ19" i="10"/>
  <c r="CZ22" i="10"/>
  <c r="CZ27" i="10"/>
  <c r="CZ33" i="10"/>
  <c r="CY23" i="10"/>
  <c r="CY27" i="10"/>
  <c r="CZ40" i="10"/>
  <c r="CY44" i="10"/>
  <c r="CY51" i="10"/>
  <c r="CY58" i="10"/>
  <c r="CZ65" i="10"/>
  <c r="CZ73" i="10"/>
  <c r="CZ77" i="10"/>
  <c r="CY64" i="10"/>
  <c r="CZ72" i="10"/>
  <c r="CY76" i="10"/>
  <c r="CZ80" i="10"/>
  <c r="CZ91" i="10"/>
  <c r="CY83" i="10"/>
  <c r="CZ87" i="10"/>
  <c r="CZ92" i="10"/>
  <c r="CZ94" i="10"/>
  <c r="CU5" i="10"/>
  <c r="CW5" i="10"/>
  <c r="CY5" i="10"/>
  <c r="CY6" i="10"/>
  <c r="CZ6" i="10"/>
  <c r="DD6" i="10"/>
  <c r="DA6" i="10"/>
  <c r="DC6" i="10"/>
  <c r="DB6" i="10"/>
  <c r="CV5" i="10"/>
  <c r="DE95" i="10"/>
  <c r="DF65" i="10"/>
  <c r="DF79" i="10"/>
  <c r="DE68" i="10"/>
  <c r="DE40" i="10"/>
  <c r="DF30" i="10"/>
  <c r="DE70" i="10"/>
  <c r="DF35" i="10"/>
  <c r="DF44" i="10"/>
  <c r="DE13" i="10"/>
  <c r="DE41" i="10"/>
  <c r="DF36" i="10"/>
  <c r="DE32" i="10"/>
  <c r="DE72" i="10"/>
  <c r="DE102" i="10"/>
  <c r="DF10" i="10"/>
  <c r="DJ102" i="10"/>
  <c r="DH102" i="10"/>
  <c r="DI102" i="10"/>
  <c r="DG102" i="10"/>
  <c r="DF7" i="10"/>
  <c r="DE29" i="10"/>
  <c r="DF102" i="10"/>
  <c r="DE63" i="10"/>
  <c r="DE71" i="10"/>
  <c r="DF98" i="10"/>
  <c r="DE97" i="10"/>
  <c r="DF100" i="10"/>
  <c r="DJ101" i="10"/>
  <c r="DJ100" i="10"/>
  <c r="DJ99" i="10"/>
  <c r="DG101" i="10"/>
  <c r="DI100" i="10"/>
  <c r="DG99" i="10"/>
  <c r="DI98" i="10"/>
  <c r="DI97" i="10"/>
  <c r="DI96" i="10"/>
  <c r="DH101" i="10"/>
  <c r="DG100" i="10"/>
  <c r="DJ98" i="10"/>
  <c r="DG97" i="10"/>
  <c r="DJ96" i="10"/>
  <c r="DG95" i="10"/>
  <c r="DH98" i="10"/>
  <c r="DG98" i="10"/>
  <c r="DJ97" i="10"/>
  <c r="DH96" i="10"/>
  <c r="DI99" i="10"/>
  <c r="DI95" i="10"/>
  <c r="DH100" i="10"/>
  <c r="DH97" i="10"/>
  <c r="DJ95" i="10"/>
  <c r="DH99" i="10"/>
  <c r="DH95" i="10"/>
  <c r="DG96" i="10"/>
  <c r="DI101" i="10"/>
  <c r="DF97" i="10"/>
  <c r="DE100" i="10"/>
  <c r="DE98" i="10"/>
  <c r="DF101" i="10"/>
  <c r="DE101" i="10"/>
  <c r="DE99" i="10"/>
  <c r="DF95" i="10"/>
  <c r="DE96" i="10"/>
  <c r="DF99" i="10"/>
  <c r="DE37" i="10"/>
  <c r="DF15" i="10"/>
  <c r="DE86" i="10"/>
  <c r="DF14" i="10"/>
  <c r="DE90" i="10"/>
  <c r="CX5" i="10"/>
  <c r="CZ5" i="10"/>
  <c r="DF83" i="10"/>
  <c r="DF82" i="10"/>
  <c r="DF81" i="10"/>
  <c r="DE54" i="10"/>
  <c r="DF60" i="10"/>
  <c r="DE91" i="10"/>
  <c r="DE18" i="10"/>
  <c r="DF16" i="10"/>
  <c r="DF8" i="10"/>
  <c r="DE14" i="10"/>
  <c r="DE39" i="10"/>
  <c r="DF56" i="10"/>
  <c r="DE62" i="10"/>
  <c r="DE8" i="10"/>
  <c r="DF12" i="10"/>
  <c r="DE16" i="10"/>
  <c r="DF67" i="10"/>
  <c r="DF92" i="10"/>
  <c r="DF93" i="10"/>
  <c r="DE17" i="10"/>
  <c r="DF24" i="10"/>
  <c r="DF28" i="10"/>
  <c r="DE30" i="10"/>
  <c r="DF37" i="10"/>
  <c r="DE61" i="10"/>
  <c r="DF9" i="10"/>
  <c r="DE69" i="10"/>
  <c r="DF85" i="10"/>
  <c r="DF89" i="10"/>
  <c r="DE93" i="10"/>
  <c r="DE7" i="10"/>
  <c r="DE22" i="10"/>
  <c r="DE33" i="10"/>
  <c r="DE49" i="10"/>
  <c r="DE48" i="10"/>
  <c r="DF69" i="10"/>
  <c r="DF52" i="10"/>
  <c r="DF46" i="10"/>
  <c r="DF32" i="10"/>
  <c r="DF34" i="10"/>
  <c r="DE50" i="10"/>
  <c r="DF54" i="10"/>
  <c r="DE56" i="10"/>
  <c r="DE60" i="10"/>
  <c r="DF75" i="10"/>
  <c r="DF17" i="10"/>
  <c r="DF11" i="10"/>
  <c r="DF27" i="10"/>
  <c r="DF33" i="10"/>
  <c r="DE25" i="10"/>
  <c r="DF38" i="10"/>
  <c r="DE42" i="10"/>
  <c r="DE46" i="10"/>
  <c r="DE35" i="10"/>
  <c r="DF42" i="10"/>
  <c r="DE51" i="10"/>
  <c r="DE57" i="10"/>
  <c r="DF76" i="10"/>
  <c r="DF72" i="10"/>
  <c r="DE76" i="10"/>
  <c r="DE80" i="10"/>
  <c r="DE88" i="10"/>
  <c r="DJ94" i="10"/>
  <c r="DG93" i="10"/>
  <c r="DG94" i="10"/>
  <c r="DH93" i="10"/>
  <c r="DJ92" i="10"/>
  <c r="DH94" i="10"/>
  <c r="DI94" i="10"/>
  <c r="DI92" i="10"/>
  <c r="DG91" i="10"/>
  <c r="DH90" i="10"/>
  <c r="DH89" i="10"/>
  <c r="DI88" i="10"/>
  <c r="DJ87" i="10"/>
  <c r="DH86" i="10"/>
  <c r="DH85" i="10"/>
  <c r="DH84" i="10"/>
  <c r="DI83" i="10"/>
  <c r="DI90" i="10"/>
  <c r="DJ89" i="10"/>
  <c r="DL89" i="10"/>
  <c r="DG88" i="10"/>
  <c r="DI87" i="10"/>
  <c r="DG86" i="10"/>
  <c r="DI85" i="10"/>
  <c r="DJ84" i="10"/>
  <c r="DL84" i="10"/>
  <c r="DG83" i="10"/>
  <c r="DH82" i="10"/>
  <c r="DI81" i="10"/>
  <c r="DI80" i="10"/>
  <c r="DI93" i="10"/>
  <c r="DG92" i="10"/>
  <c r="DH91" i="10"/>
  <c r="DJ90" i="10"/>
  <c r="DH88" i="10"/>
  <c r="DI86" i="10"/>
  <c r="DJ85" i="10"/>
  <c r="DL85" i="10"/>
  <c r="DH83" i="10"/>
  <c r="DI82" i="10"/>
  <c r="DJ81" i="10"/>
  <c r="DJ80" i="10"/>
  <c r="DJ93" i="10"/>
  <c r="DL93" i="10"/>
  <c r="DH92" i="10"/>
  <c r="DI91" i="10"/>
  <c r="DJ88" i="10"/>
  <c r="DG87" i="10"/>
  <c r="DG84" i="10"/>
  <c r="DG80" i="10"/>
  <c r="DI79" i="10"/>
  <c r="DI78" i="10"/>
  <c r="DI77" i="10"/>
  <c r="DI76" i="10"/>
  <c r="DI75" i="10"/>
  <c r="DI74" i="10"/>
  <c r="DI73" i="10"/>
  <c r="DJ72" i="10"/>
  <c r="DJ71" i="10"/>
  <c r="DJ70" i="10"/>
  <c r="DJ69" i="10"/>
  <c r="DG68" i="10"/>
  <c r="DH67" i="10"/>
  <c r="DI66" i="10"/>
  <c r="DI65" i="10"/>
  <c r="DI64" i="10"/>
  <c r="DJ91" i="10"/>
  <c r="DL91" i="10"/>
  <c r="DG90" i="10"/>
  <c r="DH87" i="10"/>
  <c r="DI84" i="10"/>
  <c r="DG82" i="10"/>
  <c r="DH80" i="10"/>
  <c r="DJ79" i="10"/>
  <c r="DJ78" i="10"/>
  <c r="DJ77" i="10"/>
  <c r="DJ76" i="10"/>
  <c r="DJ75" i="10"/>
  <c r="DJ74" i="10"/>
  <c r="DJ73" i="10"/>
  <c r="DG72" i="10"/>
  <c r="DG71" i="10"/>
  <c r="DG70" i="10"/>
  <c r="DG69" i="10"/>
  <c r="DH68" i="10"/>
  <c r="DI67" i="10"/>
  <c r="DJ66" i="10"/>
  <c r="DJ65" i="10"/>
  <c r="DJ64" i="10"/>
  <c r="DJ86" i="10"/>
  <c r="DJ82" i="10"/>
  <c r="DL82" i="10"/>
  <c r="DG81" i="10"/>
  <c r="DG78" i="10"/>
  <c r="DG76" i="10"/>
  <c r="DG74" i="10"/>
  <c r="DH72" i="10"/>
  <c r="DH70" i="10"/>
  <c r="DI68" i="10"/>
  <c r="DG65" i="10"/>
  <c r="DJ63" i="10"/>
  <c r="DJ62" i="10"/>
  <c r="DJ61" i="10"/>
  <c r="DH60" i="10"/>
  <c r="DH59" i="10"/>
  <c r="DH58" i="10"/>
  <c r="DH57" i="10"/>
  <c r="DI89" i="10"/>
  <c r="DG85" i="10"/>
  <c r="DH81" i="10"/>
  <c r="DH78" i="10"/>
  <c r="DH76" i="10"/>
  <c r="DH74" i="10"/>
  <c r="DI72" i="10"/>
  <c r="DI70" i="10"/>
  <c r="DJ68" i="10"/>
  <c r="DG67" i="10"/>
  <c r="DH65" i="10"/>
  <c r="DG63" i="10"/>
  <c r="DG62" i="10"/>
  <c r="DG61" i="10"/>
  <c r="DI60" i="10"/>
  <c r="DI59" i="10"/>
  <c r="DI58" i="10"/>
  <c r="DI57" i="10"/>
  <c r="DI56" i="10"/>
  <c r="DI55" i="10"/>
  <c r="DH79" i="10"/>
  <c r="DH75" i="10"/>
  <c r="DI71" i="10"/>
  <c r="DH66" i="10"/>
  <c r="DI63" i="10"/>
  <c r="DI61" i="10"/>
  <c r="DG59" i="10"/>
  <c r="DJ83" i="10"/>
  <c r="DG79" i="10"/>
  <c r="DG75" i="10"/>
  <c r="DH71" i="10"/>
  <c r="DJ67" i="10"/>
  <c r="DG66" i="10"/>
  <c r="DH63" i="10"/>
  <c r="DG77" i="10"/>
  <c r="DG73" i="10"/>
  <c r="DH69" i="10"/>
  <c r="DG64" i="10"/>
  <c r="DH62" i="10"/>
  <c r="DJ59" i="10"/>
  <c r="DG89" i="10"/>
  <c r="DH64" i="10"/>
  <c r="DI62" i="10"/>
  <c r="DJ56" i="10"/>
  <c r="DG54" i="10"/>
  <c r="DI53" i="10"/>
  <c r="DI52" i="10"/>
  <c r="DI51" i="10"/>
  <c r="DJ50" i="10"/>
  <c r="DG49" i="10"/>
  <c r="DI69" i="10"/>
  <c r="DJ60" i="10"/>
  <c r="DJ57" i="10"/>
  <c r="DH56" i="10"/>
  <c r="DJ55" i="10"/>
  <c r="DJ54" i="10"/>
  <c r="DH53" i="10"/>
  <c r="DH52" i="10"/>
  <c r="DH51" i="10"/>
  <c r="DI50" i="10"/>
  <c r="DJ49" i="10"/>
  <c r="DH77" i="10"/>
  <c r="DH61" i="10"/>
  <c r="DG58" i="10"/>
  <c r="DG55" i="10"/>
  <c r="DH54" i="10"/>
  <c r="DJ53" i="10"/>
  <c r="DJ52" i="10"/>
  <c r="DJ51" i="10"/>
  <c r="DG50" i="10"/>
  <c r="DH49" i="10"/>
  <c r="DH48" i="10"/>
  <c r="DH47" i="10"/>
  <c r="DH46" i="10"/>
  <c r="DH73" i="10"/>
  <c r="DG56" i="10"/>
  <c r="DG51" i="10"/>
  <c r="DI48" i="10"/>
  <c r="DJ47" i="10"/>
  <c r="DI45" i="10"/>
  <c r="DI44" i="10"/>
  <c r="DJ43" i="10"/>
  <c r="DJ42" i="10"/>
  <c r="DG41" i="10"/>
  <c r="DG40" i="10"/>
  <c r="DG39" i="10"/>
  <c r="DG38" i="10"/>
  <c r="DH37" i="10"/>
  <c r="DI36" i="10"/>
  <c r="DI35" i="10"/>
  <c r="DI34" i="10"/>
  <c r="DG52" i="10"/>
  <c r="DG48" i="10"/>
  <c r="DI47" i="10"/>
  <c r="DJ46" i="10"/>
  <c r="DH45" i="10"/>
  <c r="DH44" i="10"/>
  <c r="DI43" i="10"/>
  <c r="DI42" i="10"/>
  <c r="DJ41" i="10"/>
  <c r="DJ40" i="10"/>
  <c r="DJ39" i="10"/>
  <c r="DJ38" i="10"/>
  <c r="DG37" i="10"/>
  <c r="DH36" i="10"/>
  <c r="DG60" i="10"/>
  <c r="DJ58" i="10"/>
  <c r="DG57" i="10"/>
  <c r="DI54" i="10"/>
  <c r="DG53" i="10"/>
  <c r="DI49" i="10"/>
  <c r="DG46" i="10"/>
  <c r="DJ45" i="10"/>
  <c r="DG42" i="10"/>
  <c r="DH40" i="10"/>
  <c r="DH38" i="10"/>
  <c r="DI37" i="10"/>
  <c r="DJ35" i="10"/>
  <c r="DG33" i="10"/>
  <c r="DG32" i="10"/>
  <c r="DG31" i="10"/>
  <c r="DH30" i="10"/>
  <c r="DI29" i="10"/>
  <c r="DI28" i="10"/>
  <c r="DI27" i="10"/>
  <c r="DI26" i="10"/>
  <c r="DI25" i="10"/>
  <c r="DI24" i="10"/>
  <c r="DI23" i="10"/>
  <c r="DH55" i="10"/>
  <c r="DG47" i="10"/>
  <c r="DG45" i="10"/>
  <c r="DH43" i="10"/>
  <c r="DI41" i="10"/>
  <c r="DI39" i="10"/>
  <c r="DH35" i="10"/>
  <c r="DJ34" i="10"/>
  <c r="DJ33" i="10"/>
  <c r="DJ32" i="10"/>
  <c r="DJ31" i="10"/>
  <c r="DG30" i="10"/>
  <c r="DH29" i="10"/>
  <c r="DH28" i="10"/>
  <c r="DH27" i="10"/>
  <c r="DH26" i="10"/>
  <c r="DH25" i="10"/>
  <c r="DH24" i="10"/>
  <c r="DH23" i="10"/>
  <c r="DH50" i="10"/>
  <c r="DI46" i="10"/>
  <c r="DG44" i="10"/>
  <c r="DH42" i="10"/>
  <c r="DI40" i="10"/>
  <c r="DI38" i="10"/>
  <c r="DJ37" i="10"/>
  <c r="DG36" i="10"/>
  <c r="DG34" i="10"/>
  <c r="DH33" i="10"/>
  <c r="DH32" i="10"/>
  <c r="DH31" i="10"/>
  <c r="DI30" i="10"/>
  <c r="DJ29" i="10"/>
  <c r="DJ28" i="10"/>
  <c r="DJ27" i="10"/>
  <c r="DJ26" i="10"/>
  <c r="DJ25" i="10"/>
  <c r="DJ24" i="10"/>
  <c r="DJ23" i="10"/>
  <c r="DJ22" i="10"/>
  <c r="DJ44" i="10"/>
  <c r="DG43" i="10"/>
  <c r="DJ36" i="10"/>
  <c r="DG35" i="10"/>
  <c r="DI31" i="10"/>
  <c r="DG28" i="10"/>
  <c r="DG24" i="10"/>
  <c r="DI22" i="10"/>
  <c r="DJ21" i="10"/>
  <c r="DJ20" i="10"/>
  <c r="DJ19" i="10"/>
  <c r="DG18" i="10"/>
  <c r="DG17" i="10"/>
  <c r="DH16" i="10"/>
  <c r="DH15" i="10"/>
  <c r="DH14" i="10"/>
  <c r="DI13" i="10"/>
  <c r="DI12" i="10"/>
  <c r="DJ11" i="10"/>
  <c r="DH10" i="10"/>
  <c r="DH9" i="10"/>
  <c r="DH8" i="10"/>
  <c r="DH7" i="10"/>
  <c r="DI32" i="10"/>
  <c r="DG25" i="10"/>
  <c r="DH22" i="10"/>
  <c r="DI21" i="10"/>
  <c r="DI20" i="10"/>
  <c r="DI19" i="10"/>
  <c r="DJ18" i="10"/>
  <c r="DJ17" i="10"/>
  <c r="DG16" i="10"/>
  <c r="DG15" i="10"/>
  <c r="DG14" i="10"/>
  <c r="DH13" i="10"/>
  <c r="DH12" i="10"/>
  <c r="DI11" i="10"/>
  <c r="DG10" i="10"/>
  <c r="DG9" i="10"/>
  <c r="DG8" i="10"/>
  <c r="DG7" i="10"/>
  <c r="DJ48" i="10"/>
  <c r="DH41" i="10"/>
  <c r="DH34" i="10"/>
  <c r="DJ30" i="10"/>
  <c r="DG27" i="10"/>
  <c r="DG23" i="10"/>
  <c r="DG21" i="10"/>
  <c r="DG20" i="10"/>
  <c r="DG19" i="10"/>
  <c r="DH18" i="10"/>
  <c r="DH17" i="10"/>
  <c r="DI16" i="10"/>
  <c r="DI15" i="10"/>
  <c r="DI14" i="10"/>
  <c r="DJ13" i="10"/>
  <c r="DJ12" i="10"/>
  <c r="DG11" i="10"/>
  <c r="DI10" i="10"/>
  <c r="DI9" i="10"/>
  <c r="DI8" i="10"/>
  <c r="DI7" i="10"/>
  <c r="DG26" i="10"/>
  <c r="DG22" i="10"/>
  <c r="DH21" i="10"/>
  <c r="DI18" i="10"/>
  <c r="DJ14" i="10"/>
  <c r="DG13" i="10"/>
  <c r="DJ9" i="10"/>
  <c r="DI33" i="10"/>
  <c r="DH20" i="10"/>
  <c r="DH39" i="10"/>
  <c r="DG29" i="10"/>
  <c r="DH19" i="10"/>
  <c r="DJ15" i="10"/>
  <c r="DJ10" i="10"/>
  <c r="DJ16" i="10"/>
  <c r="DI17" i="10"/>
  <c r="DG12" i="10"/>
  <c r="DJ8" i="10"/>
  <c r="DJ7" i="10"/>
  <c r="DH11" i="10"/>
  <c r="DE20" i="10"/>
  <c r="DF21" i="10"/>
  <c r="DF23" i="10"/>
  <c r="DE24" i="10"/>
  <c r="DE28" i="10"/>
  <c r="DF41" i="10"/>
  <c r="DF45" i="10"/>
  <c r="DE34" i="10"/>
  <c r="DE45" i="10"/>
  <c r="DF48" i="10"/>
  <c r="DF57" i="10"/>
  <c r="DF50" i="10"/>
  <c r="DE94" i="10"/>
  <c r="DF63" i="10"/>
  <c r="DF91" i="10"/>
  <c r="DE67" i="10"/>
  <c r="DF71" i="10"/>
  <c r="DE75" i="10"/>
  <c r="DE79" i="10"/>
  <c r="DE82" i="10"/>
  <c r="DE84" i="10"/>
  <c r="DE83" i="10"/>
  <c r="DF87" i="10"/>
  <c r="DF19" i="10"/>
  <c r="DF64" i="10"/>
  <c r="DE64" i="10"/>
  <c r="DE9" i="10"/>
  <c r="DF13" i="10"/>
  <c r="DE10" i="10"/>
  <c r="DF18" i="10"/>
  <c r="DE21" i="10"/>
  <c r="DE31" i="10"/>
  <c r="DE12" i="10"/>
  <c r="DF20" i="10"/>
  <c r="DE38" i="10"/>
  <c r="DE26" i="10"/>
  <c r="DF39" i="10"/>
  <c r="DE43" i="10"/>
  <c r="DE36" i="10"/>
  <c r="DF43" i="10"/>
  <c r="DE47" i="10"/>
  <c r="DF68" i="10"/>
  <c r="DE52" i="10"/>
  <c r="DE58" i="10"/>
  <c r="DF88" i="10"/>
  <c r="DF58" i="10"/>
  <c r="DF61" i="10"/>
  <c r="DF73" i="10"/>
  <c r="DF77" i="10"/>
  <c r="DE65" i="10"/>
  <c r="DE73" i="10"/>
  <c r="DE77" i="10"/>
  <c r="DF80" i="10"/>
  <c r="DF84" i="10"/>
  <c r="DE81" i="10"/>
  <c r="DE92" i="10"/>
  <c r="DF55" i="10"/>
  <c r="DE87" i="10"/>
  <c r="DE11" i="10"/>
  <c r="DE15" i="10"/>
  <c r="DE19" i="10"/>
  <c r="DF22" i="10"/>
  <c r="DF26" i="10"/>
  <c r="DF29" i="10"/>
  <c r="DF25" i="10"/>
  <c r="DF31" i="10"/>
  <c r="DE23" i="10"/>
  <c r="DE27" i="10"/>
  <c r="DF40" i="10"/>
  <c r="DE44" i="10"/>
  <c r="DF47" i="10"/>
  <c r="DF51" i="10"/>
  <c r="DF49" i="10"/>
  <c r="DF53" i="10"/>
  <c r="DE53" i="10"/>
  <c r="DE55" i="10"/>
  <c r="DE59" i="10"/>
  <c r="DF59" i="10"/>
  <c r="DF62" i="10"/>
  <c r="DF66" i="10"/>
  <c r="DF74" i="10"/>
  <c r="DF78" i="10"/>
  <c r="DE66" i="10"/>
  <c r="DF70" i="10"/>
  <c r="DE74" i="10"/>
  <c r="DE78" i="10"/>
  <c r="DE85" i="10"/>
  <c r="DE89" i="10"/>
  <c r="DF86" i="10"/>
  <c r="DF90" i="10"/>
  <c r="DF94" i="10"/>
  <c r="DE6" i="10"/>
  <c r="DB5" i="10"/>
  <c r="DA5" i="10"/>
  <c r="DC5" i="10"/>
  <c r="DE5" i="10"/>
  <c r="DG6" i="10"/>
  <c r="DH6" i="10"/>
  <c r="DJ6" i="10"/>
  <c r="DI6" i="10"/>
  <c r="DF6" i="10"/>
  <c r="DK101" i="10"/>
  <c r="DL59" i="10"/>
  <c r="DL67" i="10"/>
  <c r="DK69" i="10"/>
  <c r="DK66" i="10"/>
  <c r="DK33" i="10"/>
  <c r="DL9" i="10"/>
  <c r="DL102" i="10"/>
  <c r="DK102" i="10"/>
  <c r="DL16" i="10"/>
  <c r="DP102" i="10"/>
  <c r="DO102" i="10"/>
  <c r="DN102" i="10"/>
  <c r="DM102" i="10"/>
  <c r="DL8" i="10"/>
  <c r="DK40" i="10"/>
  <c r="DK99" i="10"/>
  <c r="DK95" i="10"/>
  <c r="DL97" i="10"/>
  <c r="DL96" i="10"/>
  <c r="DL100" i="10"/>
  <c r="DK96" i="10"/>
  <c r="DK100" i="10"/>
  <c r="DL101" i="10"/>
  <c r="DL95" i="10"/>
  <c r="DL98" i="10"/>
  <c r="DK97" i="10"/>
  <c r="DP101" i="10"/>
  <c r="DP100" i="10"/>
  <c r="DP99" i="10"/>
  <c r="DN101" i="10"/>
  <c r="DN99" i="10"/>
  <c r="DO98" i="10"/>
  <c r="DO97" i="10"/>
  <c r="DO96" i="10"/>
  <c r="DO100" i="10"/>
  <c r="DO99" i="10"/>
  <c r="DN97" i="10"/>
  <c r="DM95" i="10"/>
  <c r="DO101" i="10"/>
  <c r="DN100" i="10"/>
  <c r="DM99" i="10"/>
  <c r="DP98" i="10"/>
  <c r="DM97" i="10"/>
  <c r="DM100" i="10"/>
  <c r="DN95" i="10"/>
  <c r="DM101" i="10"/>
  <c r="DN98" i="10"/>
  <c r="DN96" i="10"/>
  <c r="DP95" i="10"/>
  <c r="DR95" i="10"/>
  <c r="DP96" i="10"/>
  <c r="DM98" i="10"/>
  <c r="DM96" i="10"/>
  <c r="DP97" i="10"/>
  <c r="DR97" i="10"/>
  <c r="DO95" i="10"/>
  <c r="DK98" i="10"/>
  <c r="DL99" i="10"/>
  <c r="DK86" i="10"/>
  <c r="DK31" i="10"/>
  <c r="DD5" i="10"/>
  <c r="DF5" i="10"/>
  <c r="DK91" i="10"/>
  <c r="DK62" i="10"/>
  <c r="DK94" i="10"/>
  <c r="DK17" i="10"/>
  <c r="DL15" i="10"/>
  <c r="DL30" i="10"/>
  <c r="DK54" i="10"/>
  <c r="DL88" i="10"/>
  <c r="DL37" i="10"/>
  <c r="DL58" i="10"/>
  <c r="DK71" i="10"/>
  <c r="DK84" i="10"/>
  <c r="DL48" i="10"/>
  <c r="DK72" i="10"/>
  <c r="DL68" i="10"/>
  <c r="DK53" i="10"/>
  <c r="DK60" i="10"/>
  <c r="DL57" i="10"/>
  <c r="DK68" i="10"/>
  <c r="DL86" i="10"/>
  <c r="DK93" i="10"/>
  <c r="DK9" i="10"/>
  <c r="DL13" i="10"/>
  <c r="DL44" i="10"/>
  <c r="DL25" i="10"/>
  <c r="DK39" i="10"/>
  <c r="DL46" i="10"/>
  <c r="DL52" i="10"/>
  <c r="DL90" i="10"/>
  <c r="DK73" i="10"/>
  <c r="DK37" i="10"/>
  <c r="DK63" i="10"/>
  <c r="DL45" i="10"/>
  <c r="DK67" i="10"/>
  <c r="DK10" i="10"/>
  <c r="DK14" i="10"/>
  <c r="DL26" i="10"/>
  <c r="DL47" i="10"/>
  <c r="DL53" i="10"/>
  <c r="DK61" i="10"/>
  <c r="DL14" i="10"/>
  <c r="DK41" i="10"/>
  <c r="DK11" i="10"/>
  <c r="DK19" i="10"/>
  <c r="DL21" i="10"/>
  <c r="DL33" i="10"/>
  <c r="DK42" i="10"/>
  <c r="DK34" i="10"/>
  <c r="DL12" i="10"/>
  <c r="DK20" i="10"/>
  <c r="DL22" i="10"/>
  <c r="DL28" i="10"/>
  <c r="DK29" i="10"/>
  <c r="DK43" i="10"/>
  <c r="DK47" i="10"/>
  <c r="DL42" i="10"/>
  <c r="DK52" i="10"/>
  <c r="DK55" i="10"/>
  <c r="DK89" i="10"/>
  <c r="DL63" i="10"/>
  <c r="DL65" i="10"/>
  <c r="DL77" i="10"/>
  <c r="DL71" i="10"/>
  <c r="DK79" i="10"/>
  <c r="DL80" i="10"/>
  <c r="DK85" i="10"/>
  <c r="DK25" i="10"/>
  <c r="DL38" i="10"/>
  <c r="DK45" i="10"/>
  <c r="DK50" i="10"/>
  <c r="DL54" i="10"/>
  <c r="DL60" i="10"/>
  <c r="DK51" i="10"/>
  <c r="DL56" i="10"/>
  <c r="DK58" i="10"/>
  <c r="DL62" i="10"/>
  <c r="DL64" i="10"/>
  <c r="DL76" i="10"/>
  <c r="DL70" i="10"/>
  <c r="DK74" i="10"/>
  <c r="DK78" i="10"/>
  <c r="DL83" i="10"/>
  <c r="DK80" i="10"/>
  <c r="DK88" i="10"/>
  <c r="DK92" i="10"/>
  <c r="DP94" i="10"/>
  <c r="DM93" i="10"/>
  <c r="DM94" i="10"/>
  <c r="DN93" i="10"/>
  <c r="DP92" i="10"/>
  <c r="DP93" i="10"/>
  <c r="DM91" i="10"/>
  <c r="DN90" i="10"/>
  <c r="DN89" i="10"/>
  <c r="DO88" i="10"/>
  <c r="DP87" i="10"/>
  <c r="DN86" i="10"/>
  <c r="DN85" i="10"/>
  <c r="DN84" i="10"/>
  <c r="DO83" i="10"/>
  <c r="DN94" i="10"/>
  <c r="DN92" i="10"/>
  <c r="DR92" i="10"/>
  <c r="DN91" i="10"/>
  <c r="DP90" i="10"/>
  <c r="DN88" i="10"/>
  <c r="DO86" i="10"/>
  <c r="DP85" i="10"/>
  <c r="DN83" i="10"/>
  <c r="DN82" i="10"/>
  <c r="DO81" i="10"/>
  <c r="DO80" i="10"/>
  <c r="DO94" i="10"/>
  <c r="DO92" i="10"/>
  <c r="DO91" i="10"/>
  <c r="DM89" i="10"/>
  <c r="DP88" i="10"/>
  <c r="DM87" i="10"/>
  <c r="DP86" i="10"/>
  <c r="DM84" i="10"/>
  <c r="DP83" i="10"/>
  <c r="DO82" i="10"/>
  <c r="DP81" i="10"/>
  <c r="DP80" i="10"/>
  <c r="DO89" i="10"/>
  <c r="DM85" i="10"/>
  <c r="DP82" i="10"/>
  <c r="DM81" i="10"/>
  <c r="DO79" i="10"/>
  <c r="DO78" i="10"/>
  <c r="DO77" i="10"/>
  <c r="DO76" i="10"/>
  <c r="DO75" i="10"/>
  <c r="DO74" i="10"/>
  <c r="DO73" i="10"/>
  <c r="DP72" i="10"/>
  <c r="DP71" i="10"/>
  <c r="DP70" i="10"/>
  <c r="DP69" i="10"/>
  <c r="DM68" i="10"/>
  <c r="DN67" i="10"/>
  <c r="DO66" i="10"/>
  <c r="DO65" i="10"/>
  <c r="DO64" i="10"/>
  <c r="DO93" i="10"/>
  <c r="DM92" i="10"/>
  <c r="DP89" i="10"/>
  <c r="DR89" i="10"/>
  <c r="DM88" i="10"/>
  <c r="DO85" i="10"/>
  <c r="DN81" i="10"/>
  <c r="DP79" i="10"/>
  <c r="DP78" i="10"/>
  <c r="DP77" i="10"/>
  <c r="DP76" i="10"/>
  <c r="DP75" i="10"/>
  <c r="DP74" i="10"/>
  <c r="DP73" i="10"/>
  <c r="DM72" i="10"/>
  <c r="DM71" i="10"/>
  <c r="DM70" i="10"/>
  <c r="DM69" i="10"/>
  <c r="DN68" i="10"/>
  <c r="DO67" i="10"/>
  <c r="DP66" i="10"/>
  <c r="DP65" i="10"/>
  <c r="DP64" i="10"/>
  <c r="DN87" i="10"/>
  <c r="DM79" i="10"/>
  <c r="DM77" i="10"/>
  <c r="DM75" i="10"/>
  <c r="DM73" i="10"/>
  <c r="DN71" i="10"/>
  <c r="DN69" i="10"/>
  <c r="DP67" i="10"/>
  <c r="DM66" i="10"/>
  <c r="DM64" i="10"/>
  <c r="DP63" i="10"/>
  <c r="DP62" i="10"/>
  <c r="DP61" i="10"/>
  <c r="DN60" i="10"/>
  <c r="DN59" i="10"/>
  <c r="DN58" i="10"/>
  <c r="DN57" i="10"/>
  <c r="DO90" i="10"/>
  <c r="DP84" i="10"/>
  <c r="DM83" i="10"/>
  <c r="DN80" i="10"/>
  <c r="DO87" i="10"/>
  <c r="DM86" i="10"/>
  <c r="DM82" i="10"/>
  <c r="DN79" i="10"/>
  <c r="DN77" i="10"/>
  <c r="DN75" i="10"/>
  <c r="DN73" i="10"/>
  <c r="DO71" i="10"/>
  <c r="DO69" i="10"/>
  <c r="DN66" i="10"/>
  <c r="DN64" i="10"/>
  <c r="DM63" i="10"/>
  <c r="DM62" i="10"/>
  <c r="DM61" i="10"/>
  <c r="DO60" i="10"/>
  <c r="DO59" i="10"/>
  <c r="DO58" i="10"/>
  <c r="DO57" i="10"/>
  <c r="DO56" i="10"/>
  <c r="DO55" i="10"/>
  <c r="DM90" i="10"/>
  <c r="DN76" i="10"/>
  <c r="DO72" i="10"/>
  <c r="DP68" i="10"/>
  <c r="DM67" i="10"/>
  <c r="DO62" i="10"/>
  <c r="DM60" i="10"/>
  <c r="DM58" i="10"/>
  <c r="DM76" i="10"/>
  <c r="DN72" i="10"/>
  <c r="DO68" i="10"/>
  <c r="DN62" i="10"/>
  <c r="DO84" i="10"/>
  <c r="DM80" i="10"/>
  <c r="DM78" i="10"/>
  <c r="DM74" i="10"/>
  <c r="DN70" i="10"/>
  <c r="DM65" i="10"/>
  <c r="DN63" i="10"/>
  <c r="DN61" i="10"/>
  <c r="DP60" i="10"/>
  <c r="DN65" i="10"/>
  <c r="DO63" i="10"/>
  <c r="DM59" i="10"/>
  <c r="DM57" i="10"/>
  <c r="DM55" i="10"/>
  <c r="DM54" i="10"/>
  <c r="DO53" i="10"/>
  <c r="DO52" i="10"/>
  <c r="DO51" i="10"/>
  <c r="DP50" i="10"/>
  <c r="DM49" i="10"/>
  <c r="DP91" i="10"/>
  <c r="DO70" i="10"/>
  <c r="DP58" i="10"/>
  <c r="DP56" i="10"/>
  <c r="DP54" i="10"/>
  <c r="DN53" i="10"/>
  <c r="DN52" i="10"/>
  <c r="DN51" i="10"/>
  <c r="DO50" i="10"/>
  <c r="DP49" i="10"/>
  <c r="DN78" i="10"/>
  <c r="DP59" i="10"/>
  <c r="DP57" i="10"/>
  <c r="DM56" i="10"/>
  <c r="DN55" i="10"/>
  <c r="DN54" i="10"/>
  <c r="DP53" i="10"/>
  <c r="DP52" i="10"/>
  <c r="DP51" i="10"/>
  <c r="DM50" i="10"/>
  <c r="DN49" i="10"/>
  <c r="DN48" i="10"/>
  <c r="DN47" i="10"/>
  <c r="DN46" i="10"/>
  <c r="DM52" i="10"/>
  <c r="DP48" i="10"/>
  <c r="DM46" i="10"/>
  <c r="DO45" i="10"/>
  <c r="DO44" i="10"/>
  <c r="DP43" i="10"/>
  <c r="DP42" i="10"/>
  <c r="DM41" i="10"/>
  <c r="DM40" i="10"/>
  <c r="DM39" i="10"/>
  <c r="DM38" i="10"/>
  <c r="DN37" i="10"/>
  <c r="DO36" i="10"/>
  <c r="DO35" i="10"/>
  <c r="DO34" i="10"/>
  <c r="DO54" i="10"/>
  <c r="DM53" i="10"/>
  <c r="DO49" i="10"/>
  <c r="DO48" i="10"/>
  <c r="DP47" i="10"/>
  <c r="DN45" i="10"/>
  <c r="DN44" i="10"/>
  <c r="DO43" i="10"/>
  <c r="DO42" i="10"/>
  <c r="DP41" i="10"/>
  <c r="DP40" i="10"/>
  <c r="DP39" i="10"/>
  <c r="DP38" i="10"/>
  <c r="DM37" i="10"/>
  <c r="DN36" i="10"/>
  <c r="DN35" i="10"/>
  <c r="DN74" i="10"/>
  <c r="DO61" i="10"/>
  <c r="DP55" i="10"/>
  <c r="DN50" i="10"/>
  <c r="DM47" i="10"/>
  <c r="DP44" i="10"/>
  <c r="DM43" i="10"/>
  <c r="DN41" i="10"/>
  <c r="DN39" i="10"/>
  <c r="DP36" i="10"/>
  <c r="DM34" i="10"/>
  <c r="DM33" i="10"/>
  <c r="DM32" i="10"/>
  <c r="DM31" i="10"/>
  <c r="DN30" i="10"/>
  <c r="DO29" i="10"/>
  <c r="DO28" i="10"/>
  <c r="DO27" i="10"/>
  <c r="DO26" i="10"/>
  <c r="DO25" i="10"/>
  <c r="DO24" i="10"/>
  <c r="DO23" i="10"/>
  <c r="DM48" i="10"/>
  <c r="DP46" i="10"/>
  <c r="DM44" i="10"/>
  <c r="DN42" i="10"/>
  <c r="DO40" i="10"/>
  <c r="DO38" i="10"/>
  <c r="DP37" i="10"/>
  <c r="DM36" i="10"/>
  <c r="DP33" i="10"/>
  <c r="DP32" i="10"/>
  <c r="DP31" i="10"/>
  <c r="DM30" i="10"/>
  <c r="DN29" i="10"/>
  <c r="DN28" i="10"/>
  <c r="DN27" i="10"/>
  <c r="DN26" i="10"/>
  <c r="DN25" i="10"/>
  <c r="DN24" i="10"/>
  <c r="DN23" i="10"/>
  <c r="DN56" i="10"/>
  <c r="DM51" i="10"/>
  <c r="DO47" i="10"/>
  <c r="DM45" i="10"/>
  <c r="DN43" i="10"/>
  <c r="DO41" i="10"/>
  <c r="DO39" i="10"/>
  <c r="DM35" i="10"/>
  <c r="DN34" i="10"/>
  <c r="DN33" i="10"/>
  <c r="DN32" i="10"/>
  <c r="DN31" i="10"/>
  <c r="DO30" i="10"/>
  <c r="DP29" i="10"/>
  <c r="DP28" i="10"/>
  <c r="DP27" i="10"/>
  <c r="DP26" i="10"/>
  <c r="DP25" i="10"/>
  <c r="DP24" i="10"/>
  <c r="DP23" i="10"/>
  <c r="DP22" i="10"/>
  <c r="DP45" i="10"/>
  <c r="DO37" i="10"/>
  <c r="DO32" i="10"/>
  <c r="DM25" i="10"/>
  <c r="DP21" i="10"/>
  <c r="DP20" i="10"/>
  <c r="DP19" i="10"/>
  <c r="DM18" i="10"/>
  <c r="DM17" i="10"/>
  <c r="DN16" i="10"/>
  <c r="DN15" i="10"/>
  <c r="DN14" i="10"/>
  <c r="DO13" i="10"/>
  <c r="DO12" i="10"/>
  <c r="DP11" i="10"/>
  <c r="DN10" i="10"/>
  <c r="DN9" i="10"/>
  <c r="DN8" i="10"/>
  <c r="DN7" i="10"/>
  <c r="DN38" i="10"/>
  <c r="DO33" i="10"/>
  <c r="DM29" i="10"/>
  <c r="DM26" i="10"/>
  <c r="DO22" i="10"/>
  <c r="DO21" i="10"/>
  <c r="DO20" i="10"/>
  <c r="DO19" i="10"/>
  <c r="DP18" i="10"/>
  <c r="DP17" i="10"/>
  <c r="DM16" i="10"/>
  <c r="DM15" i="10"/>
  <c r="DM14" i="10"/>
  <c r="DN13" i="10"/>
  <c r="DN12" i="10"/>
  <c r="DO11" i="10"/>
  <c r="DM10" i="10"/>
  <c r="DM9" i="10"/>
  <c r="DM8" i="10"/>
  <c r="DM7" i="10"/>
  <c r="DM42" i="10"/>
  <c r="DP35" i="10"/>
  <c r="DO31" i="10"/>
  <c r="DM28" i="10"/>
  <c r="DM24" i="10"/>
  <c r="DM22" i="10"/>
  <c r="DM21" i="10"/>
  <c r="DM20" i="10"/>
  <c r="DM19" i="10"/>
  <c r="DN18" i="10"/>
  <c r="DN17" i="10"/>
  <c r="DO16" i="10"/>
  <c r="DO15" i="10"/>
  <c r="DO14" i="10"/>
  <c r="DP13" i="10"/>
  <c r="DP12" i="10"/>
  <c r="DM11" i="10"/>
  <c r="DO10" i="10"/>
  <c r="DO9" i="10"/>
  <c r="DO8" i="10"/>
  <c r="DO7" i="10"/>
  <c r="DM27" i="10"/>
  <c r="DN19" i="10"/>
  <c r="DP15" i="10"/>
  <c r="DP10" i="10"/>
  <c r="DO46" i="10"/>
  <c r="DP34" i="10"/>
  <c r="DN40" i="10"/>
  <c r="DP30" i="10"/>
  <c r="DN20" i="10"/>
  <c r="DP16" i="10"/>
  <c r="DN11" i="10"/>
  <c r="DP7" i="10"/>
  <c r="DO17" i="10"/>
  <c r="DM23" i="10"/>
  <c r="DN22" i="10"/>
  <c r="DN21" i="10"/>
  <c r="DO18" i="10"/>
  <c r="DP14" i="10"/>
  <c r="DM13" i="10"/>
  <c r="DP9" i="10"/>
  <c r="DP8" i="10"/>
  <c r="DM12" i="10"/>
  <c r="DL7" i="10"/>
  <c r="DL19" i="10"/>
  <c r="DL34" i="10"/>
  <c r="DK26" i="10"/>
  <c r="DK35" i="10"/>
  <c r="DL55" i="10"/>
  <c r="DL73" i="10"/>
  <c r="DK81" i="10"/>
  <c r="DL11" i="10"/>
  <c r="DK22" i="10"/>
  <c r="DL39" i="10"/>
  <c r="DK18" i="10"/>
  <c r="DK7" i="10"/>
  <c r="DK15" i="10"/>
  <c r="DL17" i="10"/>
  <c r="DK12" i="10"/>
  <c r="DL20" i="10"/>
  <c r="DL36" i="10"/>
  <c r="DL23" i="10"/>
  <c r="DL27" i="10"/>
  <c r="DK38" i="10"/>
  <c r="DK46" i="10"/>
  <c r="DL31" i="10"/>
  <c r="DK23" i="10"/>
  <c r="DK27" i="10"/>
  <c r="DL40" i="10"/>
  <c r="DK36" i="10"/>
  <c r="DL43" i="10"/>
  <c r="DK48" i="10"/>
  <c r="DK49" i="10"/>
  <c r="DK59" i="10"/>
  <c r="DK56" i="10"/>
  <c r="DL66" i="10"/>
  <c r="DK70" i="10"/>
  <c r="DL74" i="10"/>
  <c r="DL78" i="10"/>
  <c r="DK64" i="10"/>
  <c r="DL72" i="10"/>
  <c r="DK76" i="10"/>
  <c r="DL81" i="10"/>
  <c r="DK90" i="10"/>
  <c r="DL10" i="10"/>
  <c r="DK8" i="10"/>
  <c r="DK16" i="10"/>
  <c r="DL18" i="10"/>
  <c r="DK21" i="10"/>
  <c r="DK32" i="10"/>
  <c r="DK13" i="10"/>
  <c r="DL24" i="10"/>
  <c r="DK30" i="10"/>
  <c r="DL29" i="10"/>
  <c r="DL32" i="10"/>
  <c r="DK24" i="10"/>
  <c r="DK28" i="10"/>
  <c r="DL35" i="10"/>
  <c r="DL41" i="10"/>
  <c r="DK44" i="10"/>
  <c r="DL51" i="10"/>
  <c r="DL49" i="10"/>
  <c r="DL50" i="10"/>
  <c r="DK75" i="10"/>
  <c r="DK57" i="10"/>
  <c r="DL61" i="10"/>
  <c r="DL75" i="10"/>
  <c r="DL79" i="10"/>
  <c r="DK65" i="10"/>
  <c r="DL69" i="10"/>
  <c r="DK77" i="10"/>
  <c r="DK82" i="10"/>
  <c r="DK87" i="10"/>
  <c r="DK83" i="10"/>
  <c r="DL87" i="10"/>
  <c r="DL92" i="10"/>
  <c r="DL94" i="10"/>
  <c r="DG5" i="10"/>
  <c r="DI5" i="10"/>
  <c r="DK5" i="10"/>
  <c r="DK6" i="10"/>
  <c r="DL6" i="10"/>
  <c r="DH5" i="10"/>
  <c r="DM6" i="10"/>
  <c r="DN6" i="10"/>
  <c r="DP6" i="10"/>
  <c r="DO6" i="10"/>
  <c r="DQ95" i="10"/>
  <c r="DR48" i="10"/>
  <c r="DQ70" i="10"/>
  <c r="DQ47" i="10"/>
  <c r="DR37" i="10"/>
  <c r="DR46" i="10"/>
  <c r="DR57" i="10"/>
  <c r="DQ69" i="10"/>
  <c r="DR30" i="10"/>
  <c r="DR16" i="10"/>
  <c r="DQ39" i="10"/>
  <c r="DQ17" i="10"/>
  <c r="DR36" i="10"/>
  <c r="DR44" i="10"/>
  <c r="DQ33" i="10"/>
  <c r="DQ61" i="10"/>
  <c r="DR102" i="10"/>
  <c r="DQ102" i="10"/>
  <c r="DV102" i="10"/>
  <c r="DU102" i="10"/>
  <c r="DT102" i="10"/>
  <c r="DS102" i="10"/>
  <c r="DQ94" i="10"/>
  <c r="DR101" i="10"/>
  <c r="DR96" i="10"/>
  <c r="DQ97" i="10"/>
  <c r="DR99" i="10"/>
  <c r="DQ99" i="10"/>
  <c r="DQ98" i="10"/>
  <c r="DR100" i="10"/>
  <c r="DV101" i="10"/>
  <c r="DV100" i="10"/>
  <c r="DV99" i="10"/>
  <c r="DU101" i="10"/>
  <c r="DS100" i="10"/>
  <c r="DU99" i="10"/>
  <c r="DU98" i="10"/>
  <c r="DU97" i="10"/>
  <c r="DU96" i="10"/>
  <c r="DS101" i="10"/>
  <c r="DS98" i="10"/>
  <c r="DV97" i="10"/>
  <c r="DS96" i="10"/>
  <c r="DS95" i="10"/>
  <c r="DT97" i="10"/>
  <c r="DT99" i="10"/>
  <c r="DV98" i="10"/>
  <c r="DT96" i="10"/>
  <c r="DU95" i="10"/>
  <c r="DU100" i="10"/>
  <c r="DS97" i="10"/>
  <c r="DS99" i="10"/>
  <c r="DT98" i="10"/>
  <c r="DV95" i="10"/>
  <c r="DT101" i="10"/>
  <c r="DT95" i="10"/>
  <c r="DT100" i="10"/>
  <c r="DV96" i="10"/>
  <c r="DQ101" i="10"/>
  <c r="DQ100" i="10"/>
  <c r="DR98" i="10"/>
  <c r="DQ96" i="10"/>
  <c r="DJ5" i="10"/>
  <c r="DL5" i="10"/>
  <c r="DR29" i="10"/>
  <c r="DR7" i="10"/>
  <c r="DR85" i="10"/>
  <c r="DR93" i="10"/>
  <c r="DR15" i="10"/>
  <c r="DR26" i="10"/>
  <c r="DR51" i="10"/>
  <c r="DR13" i="10"/>
  <c r="DR69" i="10"/>
  <c r="DR88" i="10"/>
  <c r="DQ46" i="10"/>
  <c r="DQ49" i="10"/>
  <c r="DQ87" i="10"/>
  <c r="DQ31" i="10"/>
  <c r="DQ41" i="10"/>
  <c r="DQ71" i="10"/>
  <c r="DQ9" i="10"/>
  <c r="DQ85" i="10"/>
  <c r="DR67" i="10"/>
  <c r="DR9" i="10"/>
  <c r="DR24" i="10"/>
  <c r="DR28" i="10"/>
  <c r="DQ54" i="10"/>
  <c r="DR65" i="10"/>
  <c r="DR45" i="10"/>
  <c r="DR60" i="10"/>
  <c r="DR82" i="10"/>
  <c r="DQ18" i="10"/>
  <c r="DR34" i="10"/>
  <c r="DQ68" i="10"/>
  <c r="DQ93" i="10"/>
  <c r="DQ89" i="10"/>
  <c r="DR10" i="10"/>
  <c r="DR35" i="10"/>
  <c r="DQ84" i="10"/>
  <c r="DR14" i="10"/>
  <c r="DQ8" i="10"/>
  <c r="DR12" i="10"/>
  <c r="DQ16" i="10"/>
  <c r="DQ40" i="10"/>
  <c r="DR84" i="10"/>
  <c r="DQ91" i="10"/>
  <c r="DQ63" i="10"/>
  <c r="DQ30" i="10"/>
  <c r="DQ13" i="10"/>
  <c r="DQ7" i="10"/>
  <c r="DQ29" i="10"/>
  <c r="DQ62" i="10"/>
  <c r="DR8" i="10"/>
  <c r="DQ32" i="10"/>
  <c r="DR23" i="10"/>
  <c r="DR52" i="10"/>
  <c r="DR68" i="10"/>
  <c r="DQ14" i="10"/>
  <c r="DQ37" i="10"/>
  <c r="DR47" i="10"/>
  <c r="DQ72" i="10"/>
  <c r="DQ38" i="10"/>
  <c r="DR55" i="10"/>
  <c r="DR17" i="10"/>
  <c r="DR11" i="10"/>
  <c r="DR19" i="10"/>
  <c r="DR32" i="10"/>
  <c r="DQ25" i="10"/>
  <c r="DR39" i="10"/>
  <c r="DQ43" i="10"/>
  <c r="DQ48" i="10"/>
  <c r="DQ34" i="10"/>
  <c r="DQ45" i="10"/>
  <c r="DR56" i="10"/>
  <c r="DQ52" i="10"/>
  <c r="DQ57" i="10"/>
  <c r="DR58" i="10"/>
  <c r="DR61" i="10"/>
  <c r="DQ67" i="10"/>
  <c r="DR75" i="10"/>
  <c r="DR79" i="10"/>
  <c r="DQ65" i="10"/>
  <c r="DQ73" i="10"/>
  <c r="DQ77" i="10"/>
  <c r="DR81" i="10"/>
  <c r="DQ81" i="10"/>
  <c r="DQ86" i="10"/>
  <c r="DR94" i="10"/>
  <c r="DQ10" i="10"/>
  <c r="DR18" i="10"/>
  <c r="DQ21" i="10"/>
  <c r="DQ12" i="10"/>
  <c r="DR20" i="10"/>
  <c r="DR22" i="10"/>
  <c r="DR27" i="10"/>
  <c r="DR33" i="10"/>
  <c r="DQ26" i="10"/>
  <c r="DR40" i="10"/>
  <c r="DQ35" i="10"/>
  <c r="DR42" i="10"/>
  <c r="DQ53" i="10"/>
  <c r="DQ58" i="10"/>
  <c r="DR59" i="10"/>
  <c r="DR62" i="10"/>
  <c r="DR64" i="10"/>
  <c r="DR76" i="10"/>
  <c r="DQ66" i="10"/>
  <c r="DR70" i="10"/>
  <c r="DQ74" i="10"/>
  <c r="DQ78" i="10"/>
  <c r="DQ82" i="10"/>
  <c r="DQ92" i="10"/>
  <c r="DR86" i="10"/>
  <c r="DR90" i="10"/>
  <c r="DQ11" i="10"/>
  <c r="DQ15" i="10"/>
  <c r="DQ19" i="10"/>
  <c r="DQ22" i="10"/>
  <c r="DQ23" i="10"/>
  <c r="DQ27" i="10"/>
  <c r="DR41" i="10"/>
  <c r="DQ36" i="10"/>
  <c r="DR43" i="10"/>
  <c r="DR49" i="10"/>
  <c r="DR53" i="10"/>
  <c r="DR50" i="10"/>
  <c r="DQ55" i="10"/>
  <c r="DQ59" i="10"/>
  <c r="DQ90" i="10"/>
  <c r="DR63" i="10"/>
  <c r="DR73" i="10"/>
  <c r="DR77" i="10"/>
  <c r="DR71" i="10"/>
  <c r="DQ75" i="10"/>
  <c r="DQ79" i="10"/>
  <c r="DR83" i="10"/>
  <c r="DQ83" i="10"/>
  <c r="DR87" i="10"/>
  <c r="DV94" i="10"/>
  <c r="DS93" i="10"/>
  <c r="DS94" i="10"/>
  <c r="DT93" i="10"/>
  <c r="DV92" i="10"/>
  <c r="DT94" i="10"/>
  <c r="DU94" i="10"/>
  <c r="DS92" i="10"/>
  <c r="DS91" i="10"/>
  <c r="DT90" i="10"/>
  <c r="DT89" i="10"/>
  <c r="DU88" i="10"/>
  <c r="DV87" i="10"/>
  <c r="DT86" i="10"/>
  <c r="DT85" i="10"/>
  <c r="DT84" i="10"/>
  <c r="DU83" i="10"/>
  <c r="DU93" i="10"/>
  <c r="DU91" i="10"/>
  <c r="DS89" i="10"/>
  <c r="DV88" i="10"/>
  <c r="DS87" i="10"/>
  <c r="DV86" i="10"/>
  <c r="DS84" i="10"/>
  <c r="DV83" i="10"/>
  <c r="DT82" i="10"/>
  <c r="DU81" i="10"/>
  <c r="DU80" i="10"/>
  <c r="DV93" i="10"/>
  <c r="DV91" i="10"/>
  <c r="DS90" i="10"/>
  <c r="DU89" i="10"/>
  <c r="DT87" i="10"/>
  <c r="DS85" i="10"/>
  <c r="DU84" i="10"/>
  <c r="DU82" i="10"/>
  <c r="DV81" i="10"/>
  <c r="DV80" i="10"/>
  <c r="DU90" i="10"/>
  <c r="DU87" i="10"/>
  <c r="DS86" i="10"/>
  <c r="DV84" i="10"/>
  <c r="DS83" i="10"/>
  <c r="DS80" i="10"/>
  <c r="DU79" i="10"/>
  <c r="DU78" i="10"/>
  <c r="DU77" i="10"/>
  <c r="DU76" i="10"/>
  <c r="DU75" i="10"/>
  <c r="DU74" i="10"/>
  <c r="DU73" i="10"/>
  <c r="DV72" i="10"/>
  <c r="DV71" i="10"/>
  <c r="DV70" i="10"/>
  <c r="DV69" i="10"/>
  <c r="DS68" i="10"/>
  <c r="DT67" i="10"/>
  <c r="DU66" i="10"/>
  <c r="DU65" i="10"/>
  <c r="DU64" i="10"/>
  <c r="DV90" i="10"/>
  <c r="DU86" i="10"/>
  <c r="DT83" i="10"/>
  <c r="DS82" i="10"/>
  <c r="DT80" i="10"/>
  <c r="DV79" i="10"/>
  <c r="DV78" i="10"/>
  <c r="DV77" i="10"/>
  <c r="DV76" i="10"/>
  <c r="DV75" i="10"/>
  <c r="DV74" i="10"/>
  <c r="DV73" i="10"/>
  <c r="DS72" i="10"/>
  <c r="DS71" i="10"/>
  <c r="DS70" i="10"/>
  <c r="DS69" i="10"/>
  <c r="DT68" i="10"/>
  <c r="DU67" i="10"/>
  <c r="DV66" i="10"/>
  <c r="DV65" i="10"/>
  <c r="DV64" i="10"/>
  <c r="DT92" i="10"/>
  <c r="DV89" i="10"/>
  <c r="DX89" i="10"/>
  <c r="DS88" i="10"/>
  <c r="DS78" i="10"/>
  <c r="DS76" i="10"/>
  <c r="DS74" i="10"/>
  <c r="DT72" i="10"/>
  <c r="DT70" i="10"/>
  <c r="DU68" i="10"/>
  <c r="DS65" i="10"/>
  <c r="DV63" i="10"/>
  <c r="DV62" i="10"/>
  <c r="DV61" i="10"/>
  <c r="DT60" i="10"/>
  <c r="DT59" i="10"/>
  <c r="DT58" i="10"/>
  <c r="DT57" i="10"/>
  <c r="DT91" i="10"/>
  <c r="DV85" i="10"/>
  <c r="DT81" i="10"/>
  <c r="DU92" i="10"/>
  <c r="DT88" i="10"/>
  <c r="DT78" i="10"/>
  <c r="DT76" i="10"/>
  <c r="DT74" i="10"/>
  <c r="DU72" i="10"/>
  <c r="DU70" i="10"/>
  <c r="DV68" i="10"/>
  <c r="DS67" i="10"/>
  <c r="DT65" i="10"/>
  <c r="DS63" i="10"/>
  <c r="DS62" i="10"/>
  <c r="DS61" i="10"/>
  <c r="DU60" i="10"/>
  <c r="DU59" i="10"/>
  <c r="DU58" i="10"/>
  <c r="DU57" i="10"/>
  <c r="DU56" i="10"/>
  <c r="DU55" i="10"/>
  <c r="DT77" i="10"/>
  <c r="DT73" i="10"/>
  <c r="DU69" i="10"/>
  <c r="DT64" i="10"/>
  <c r="DU63" i="10"/>
  <c r="DU61" i="10"/>
  <c r="DS59" i="10"/>
  <c r="DS57" i="10"/>
  <c r="DU85" i="10"/>
  <c r="DS77" i="10"/>
  <c r="DS73" i="10"/>
  <c r="DT69" i="10"/>
  <c r="DS64" i="10"/>
  <c r="DT63" i="10"/>
  <c r="DV82" i="10"/>
  <c r="DS81" i="10"/>
  <c r="DS79" i="10"/>
  <c r="DS75" i="10"/>
  <c r="DT71" i="10"/>
  <c r="DV67" i="10"/>
  <c r="DS66" i="10"/>
  <c r="DT62" i="10"/>
  <c r="DV59" i="10"/>
  <c r="DT66" i="10"/>
  <c r="DS60" i="10"/>
  <c r="DS58" i="10"/>
  <c r="DS56" i="10"/>
  <c r="DT55" i="10"/>
  <c r="DS54" i="10"/>
  <c r="DU53" i="10"/>
  <c r="DU52" i="10"/>
  <c r="DU51" i="10"/>
  <c r="DV50" i="10"/>
  <c r="DS49" i="10"/>
  <c r="DU71" i="10"/>
  <c r="DT61" i="10"/>
  <c r="DS55" i="10"/>
  <c r="DV54" i="10"/>
  <c r="DT53" i="10"/>
  <c r="DT52" i="10"/>
  <c r="DT51" i="10"/>
  <c r="DU50" i="10"/>
  <c r="DV49" i="10"/>
  <c r="DT79" i="10"/>
  <c r="DU62" i="10"/>
  <c r="DV60" i="10"/>
  <c r="DV58" i="10"/>
  <c r="DT56" i="10"/>
  <c r="DV55" i="10"/>
  <c r="DT54" i="10"/>
  <c r="DV53" i="10"/>
  <c r="DX53" i="10"/>
  <c r="DV52" i="10"/>
  <c r="DX52" i="10"/>
  <c r="DV51" i="10"/>
  <c r="DX51" i="10"/>
  <c r="DS50" i="10"/>
  <c r="DT49" i="10"/>
  <c r="DT48" i="10"/>
  <c r="DT47" i="10"/>
  <c r="DT46" i="10"/>
  <c r="DT75" i="10"/>
  <c r="DU54" i="10"/>
  <c r="DS53" i="10"/>
  <c r="DU49" i="10"/>
  <c r="DS47" i="10"/>
  <c r="DU46" i="10"/>
  <c r="DU45" i="10"/>
  <c r="DU44" i="10"/>
  <c r="DV43" i="10"/>
  <c r="DV42" i="10"/>
  <c r="DS41" i="10"/>
  <c r="DS40" i="10"/>
  <c r="DS39" i="10"/>
  <c r="DS38" i="10"/>
  <c r="DT37" i="10"/>
  <c r="DU36" i="10"/>
  <c r="DU35" i="10"/>
  <c r="DU34" i="10"/>
  <c r="DV57" i="10"/>
  <c r="DT50" i="10"/>
  <c r="DV48" i="10"/>
  <c r="DS46" i="10"/>
  <c r="DT45" i="10"/>
  <c r="DT44" i="10"/>
  <c r="DU43" i="10"/>
  <c r="DU42" i="10"/>
  <c r="DV41" i="10"/>
  <c r="DV40" i="10"/>
  <c r="DV39" i="10"/>
  <c r="DV38" i="10"/>
  <c r="DS37" i="10"/>
  <c r="DT36" i="10"/>
  <c r="DT35" i="10"/>
  <c r="DV56" i="10"/>
  <c r="DS51" i="10"/>
  <c r="DS48" i="10"/>
  <c r="DV46" i="10"/>
  <c r="DV45" i="10"/>
  <c r="DS42" i="10"/>
  <c r="DT40" i="10"/>
  <c r="DT38" i="10"/>
  <c r="DU37" i="10"/>
  <c r="DV35" i="10"/>
  <c r="DT34" i="10"/>
  <c r="DS33" i="10"/>
  <c r="DS32" i="10"/>
  <c r="DS31" i="10"/>
  <c r="DT30" i="10"/>
  <c r="DU29" i="10"/>
  <c r="DU28" i="10"/>
  <c r="DU27" i="10"/>
  <c r="DU26" i="10"/>
  <c r="DU25" i="10"/>
  <c r="DU24" i="10"/>
  <c r="DU23" i="10"/>
  <c r="DV47" i="10"/>
  <c r="DS45" i="10"/>
  <c r="DT43" i="10"/>
  <c r="DU41" i="10"/>
  <c r="DU39" i="10"/>
  <c r="DS35" i="10"/>
  <c r="DS34" i="10"/>
  <c r="DV33" i="10"/>
  <c r="DV32" i="10"/>
  <c r="DV31" i="10"/>
  <c r="DS30" i="10"/>
  <c r="DT29" i="10"/>
  <c r="DT28" i="10"/>
  <c r="DT27" i="10"/>
  <c r="DT26" i="10"/>
  <c r="DT25" i="10"/>
  <c r="DT24" i="10"/>
  <c r="DT23" i="10"/>
  <c r="DS52" i="10"/>
  <c r="DU48" i="10"/>
  <c r="DS44" i="10"/>
  <c r="DT42" i="10"/>
  <c r="DU40" i="10"/>
  <c r="DU38" i="10"/>
  <c r="DV37" i="10"/>
  <c r="DS36" i="10"/>
  <c r="DV34" i="10"/>
  <c r="DT33" i="10"/>
  <c r="DT32" i="10"/>
  <c r="DT31" i="10"/>
  <c r="DU30" i="10"/>
  <c r="DV29" i="10"/>
  <c r="DV28" i="10"/>
  <c r="DV27" i="10"/>
  <c r="DV26" i="10"/>
  <c r="DV25" i="10"/>
  <c r="DV24" i="10"/>
  <c r="DV23" i="10"/>
  <c r="DV22" i="10"/>
  <c r="DU33" i="10"/>
  <c r="DS29" i="10"/>
  <c r="DS26" i="10"/>
  <c r="DS22" i="10"/>
  <c r="DV21" i="10"/>
  <c r="DV20" i="10"/>
  <c r="DV19" i="10"/>
  <c r="DS18" i="10"/>
  <c r="DS17" i="10"/>
  <c r="DT16" i="10"/>
  <c r="DT15" i="10"/>
  <c r="DT14" i="10"/>
  <c r="DU13" i="10"/>
  <c r="DU12" i="10"/>
  <c r="DV11" i="10"/>
  <c r="DT10" i="10"/>
  <c r="DT9" i="10"/>
  <c r="DT8" i="10"/>
  <c r="DT7" i="10"/>
  <c r="DT39" i="10"/>
  <c r="DV30" i="10"/>
  <c r="DS27" i="10"/>
  <c r="DS23" i="10"/>
  <c r="DU21" i="10"/>
  <c r="DU20" i="10"/>
  <c r="DU19" i="10"/>
  <c r="DV18" i="10"/>
  <c r="DV17" i="10"/>
  <c r="DS16" i="10"/>
  <c r="DS15" i="10"/>
  <c r="DS14" i="10"/>
  <c r="DT13" i="10"/>
  <c r="DT12" i="10"/>
  <c r="DU11" i="10"/>
  <c r="DS10" i="10"/>
  <c r="DS9" i="10"/>
  <c r="DS8" i="10"/>
  <c r="DS7" i="10"/>
  <c r="DV44" i="10"/>
  <c r="DS43" i="10"/>
  <c r="DV36" i="10"/>
  <c r="DU32" i="10"/>
  <c r="DS25" i="10"/>
  <c r="DT22" i="10"/>
  <c r="DS21" i="10"/>
  <c r="DS20" i="10"/>
  <c r="DS19" i="10"/>
  <c r="DT18" i="10"/>
  <c r="DT17" i="10"/>
  <c r="DU16" i="10"/>
  <c r="DU15" i="10"/>
  <c r="DU14" i="10"/>
  <c r="DV13" i="10"/>
  <c r="DV12" i="10"/>
  <c r="DS11" i="10"/>
  <c r="DU10" i="10"/>
  <c r="DU9" i="10"/>
  <c r="DU8" i="10"/>
  <c r="DU7" i="10"/>
  <c r="DS28" i="10"/>
  <c r="DT20" i="10"/>
  <c r="DV16" i="10"/>
  <c r="DT11" i="10"/>
  <c r="DV7" i="10"/>
  <c r="DU22" i="10"/>
  <c r="DT21" i="10"/>
  <c r="DU18" i="10"/>
  <c r="DV14" i="10"/>
  <c r="DT41" i="10"/>
  <c r="DU31" i="10"/>
  <c r="DU17" i="10"/>
  <c r="DS12" i="10"/>
  <c r="DV8" i="10"/>
  <c r="DS13" i="10"/>
  <c r="DU47" i="10"/>
  <c r="DW47" i="10"/>
  <c r="DS24" i="10"/>
  <c r="DT19" i="10"/>
  <c r="DV15" i="10"/>
  <c r="DV10" i="10"/>
  <c r="DV9" i="10"/>
  <c r="DQ20" i="10"/>
  <c r="DR21" i="10"/>
  <c r="DR25" i="10"/>
  <c r="DR31" i="10"/>
  <c r="DQ24" i="10"/>
  <c r="DQ28" i="10"/>
  <c r="DR38" i="10"/>
  <c r="DQ42" i="10"/>
  <c r="DQ44" i="10"/>
  <c r="DQ50" i="10"/>
  <c r="DR54" i="10"/>
  <c r="DQ51" i="10"/>
  <c r="DQ56" i="10"/>
  <c r="DQ60" i="10"/>
  <c r="DR66" i="10"/>
  <c r="DR74" i="10"/>
  <c r="DR78" i="10"/>
  <c r="DQ64" i="10"/>
  <c r="DR72" i="10"/>
  <c r="DQ76" i="10"/>
  <c r="DR80" i="10"/>
  <c r="DQ80" i="10"/>
  <c r="DR91" i="10"/>
  <c r="DQ88" i="10"/>
  <c r="DQ6" i="10"/>
  <c r="DM5" i="10"/>
  <c r="DO5" i="10"/>
  <c r="DQ5" i="10"/>
  <c r="DN5" i="10"/>
  <c r="DR6" i="10"/>
  <c r="DV6" i="10"/>
  <c r="DU6" i="10"/>
  <c r="DS6" i="10"/>
  <c r="DT6" i="10"/>
  <c r="DW60" i="10"/>
  <c r="DW38" i="10"/>
  <c r="DX48" i="10"/>
  <c r="DX96" i="10"/>
  <c r="DX102" i="10"/>
  <c r="DW102" i="10"/>
  <c r="EB102" i="10"/>
  <c r="DZ102" i="10"/>
  <c r="EA102" i="10"/>
  <c r="DY102" i="10"/>
  <c r="DW89" i="10"/>
  <c r="DW48" i="10"/>
  <c r="DW100" i="10"/>
  <c r="DW95" i="10"/>
  <c r="DW98" i="10"/>
  <c r="DX99" i="10"/>
  <c r="DW99" i="10"/>
  <c r="DX100" i="10"/>
  <c r="EB101" i="10"/>
  <c r="EB100" i="10"/>
  <c r="EB99" i="10"/>
  <c r="DZ100" i="10"/>
  <c r="EA98" i="10"/>
  <c r="EA97" i="10"/>
  <c r="EA96" i="10"/>
  <c r="EA101" i="10"/>
  <c r="EA100" i="10"/>
  <c r="DZ99" i="10"/>
  <c r="DZ98" i="10"/>
  <c r="DZ96" i="10"/>
  <c r="DY95" i="10"/>
  <c r="DZ101" i="10"/>
  <c r="DY100" i="10"/>
  <c r="DY99" i="10"/>
  <c r="DY98" i="10"/>
  <c r="EB97" i="10"/>
  <c r="DY101" i="10"/>
  <c r="DZ97" i="10"/>
  <c r="EB95" i="10"/>
  <c r="DY96" i="10"/>
  <c r="DZ95" i="10"/>
  <c r="EA95" i="10"/>
  <c r="DY97" i="10"/>
  <c r="EB96" i="10"/>
  <c r="EA99" i="10"/>
  <c r="EB98" i="10"/>
  <c r="DX98" i="10"/>
  <c r="DW96" i="10"/>
  <c r="DX101" i="10"/>
  <c r="DX95" i="10"/>
  <c r="DX97" i="10"/>
  <c r="DW97" i="10"/>
  <c r="DW101" i="10"/>
  <c r="DW94" i="10"/>
  <c r="DW41" i="10"/>
  <c r="DW90" i="10"/>
  <c r="DX67" i="10"/>
  <c r="DX45" i="10"/>
  <c r="DW93" i="10"/>
  <c r="DX81" i="10"/>
  <c r="DX47" i="10"/>
  <c r="DX59" i="10"/>
  <c r="DX9" i="10"/>
  <c r="DX58" i="10"/>
  <c r="DW71" i="10"/>
  <c r="DW85" i="10"/>
  <c r="DX82" i="10"/>
  <c r="DW62" i="10"/>
  <c r="DX90" i="10"/>
  <c r="DW87" i="10"/>
  <c r="DP5" i="10"/>
  <c r="DR5" i="10"/>
  <c r="DX79" i="10"/>
  <c r="DW17" i="10"/>
  <c r="DW33" i="10"/>
  <c r="DW66" i="10"/>
  <c r="DW67" i="10"/>
  <c r="DW32" i="10"/>
  <c r="DW40" i="10"/>
  <c r="DX8" i="10"/>
  <c r="DX16" i="10"/>
  <c r="DW8" i="10"/>
  <c r="DW16" i="10"/>
  <c r="DX37" i="10"/>
  <c r="DX46" i="10"/>
  <c r="DW53" i="10"/>
  <c r="DX13" i="10"/>
  <c r="DX23" i="10"/>
  <c r="DX27" i="10"/>
  <c r="DW54" i="10"/>
  <c r="DW72" i="10"/>
  <c r="DX24" i="10"/>
  <c r="DX28" i="10"/>
  <c r="DW30" i="10"/>
  <c r="DX35" i="10"/>
  <c r="DW63" i="10"/>
  <c r="DW83" i="10"/>
  <c r="DW91" i="10"/>
  <c r="DX68" i="10"/>
  <c r="DW86" i="10"/>
  <c r="DW9" i="10"/>
  <c r="DX86" i="10"/>
  <c r="DW39" i="10"/>
  <c r="DX57" i="10"/>
  <c r="DX15" i="10"/>
  <c r="DW31" i="10"/>
  <c r="DW73" i="10"/>
  <c r="DX85" i="10"/>
  <c r="DX44" i="10"/>
  <c r="DW75" i="10"/>
  <c r="DW59" i="10"/>
  <c r="DW22" i="10"/>
  <c r="DW61" i="10"/>
  <c r="DW7" i="10"/>
  <c r="DW15" i="10"/>
  <c r="DW37" i="10"/>
  <c r="DX26" i="10"/>
  <c r="DX29" i="10"/>
  <c r="DX30" i="10"/>
  <c r="DX55" i="10"/>
  <c r="DW69" i="10"/>
  <c r="DX93" i="10"/>
  <c r="DX10" i="10"/>
  <c r="DX14" i="10"/>
  <c r="DW10" i="10"/>
  <c r="DW14" i="10"/>
  <c r="DX34" i="10"/>
  <c r="DW92" i="10"/>
  <c r="DW84" i="10"/>
  <c r="DW18" i="10"/>
  <c r="DX36" i="10"/>
  <c r="DX25" i="10"/>
  <c r="DX56" i="10"/>
  <c r="DX60" i="10"/>
  <c r="DW68" i="10"/>
  <c r="DX84" i="10"/>
  <c r="EB94" i="10"/>
  <c r="DY93" i="10"/>
  <c r="DY94" i="10"/>
  <c r="DZ93" i="10"/>
  <c r="EB92" i="10"/>
  <c r="EB93" i="10"/>
  <c r="DZ92" i="10"/>
  <c r="DY91" i="10"/>
  <c r="DZ90" i="10"/>
  <c r="DZ89" i="10"/>
  <c r="EA88" i="10"/>
  <c r="EB87" i="10"/>
  <c r="DZ86" i="10"/>
  <c r="DZ85" i="10"/>
  <c r="DZ84" i="10"/>
  <c r="EA83" i="10"/>
  <c r="DY92" i="10"/>
  <c r="EB91" i="10"/>
  <c r="DY90" i="10"/>
  <c r="EA89" i="10"/>
  <c r="DZ87" i="10"/>
  <c r="DY85" i="10"/>
  <c r="EA84" i="10"/>
  <c r="DZ82" i="10"/>
  <c r="EA81" i="10"/>
  <c r="EA80" i="10"/>
  <c r="EA92" i="10"/>
  <c r="EA90" i="10"/>
  <c r="EB89" i="10"/>
  <c r="DY88" i="10"/>
  <c r="EA87" i="10"/>
  <c r="DY86" i="10"/>
  <c r="EA85" i="10"/>
  <c r="EB84" i="10"/>
  <c r="DY83" i="10"/>
  <c r="EA82" i="10"/>
  <c r="EB81" i="10"/>
  <c r="EB80" i="10"/>
  <c r="DZ94" i="10"/>
  <c r="DZ91" i="10"/>
  <c r="DZ88" i="10"/>
  <c r="EB85" i="10"/>
  <c r="EB82" i="10"/>
  <c r="DY81" i="10"/>
  <c r="EA79" i="10"/>
  <c r="EA78" i="10"/>
  <c r="EA77" i="10"/>
  <c r="EA76" i="10"/>
  <c r="EA75" i="10"/>
  <c r="EA74" i="10"/>
  <c r="EA73" i="10"/>
  <c r="EB72" i="10"/>
  <c r="EB71" i="10"/>
  <c r="EB70" i="10"/>
  <c r="EB69" i="10"/>
  <c r="DY68" i="10"/>
  <c r="DZ67" i="10"/>
  <c r="EA66" i="10"/>
  <c r="EA65" i="10"/>
  <c r="EA64" i="10"/>
  <c r="EA94" i="10"/>
  <c r="EA91" i="10"/>
  <c r="EB88" i="10"/>
  <c r="DY87" i="10"/>
  <c r="DY84" i="10"/>
  <c r="DZ81" i="10"/>
  <c r="EB79" i="10"/>
  <c r="EB78" i="10"/>
  <c r="EB77" i="10"/>
  <c r="EB76" i="10"/>
  <c r="EB75" i="10"/>
  <c r="EB74" i="10"/>
  <c r="EB73" i="10"/>
  <c r="DY72" i="10"/>
  <c r="DY71" i="10"/>
  <c r="DY70" i="10"/>
  <c r="DY69" i="10"/>
  <c r="DZ68" i="10"/>
  <c r="EA67" i="10"/>
  <c r="EB66" i="10"/>
  <c r="EB65" i="10"/>
  <c r="EB64" i="10"/>
  <c r="EB63" i="10"/>
  <c r="EB90" i="10"/>
  <c r="DZ83" i="10"/>
  <c r="DY80" i="10"/>
  <c r="DY79" i="10"/>
  <c r="DY77" i="10"/>
  <c r="DY75" i="10"/>
  <c r="DY73" i="10"/>
  <c r="DZ71" i="10"/>
  <c r="DZ69" i="10"/>
  <c r="EB67" i="10"/>
  <c r="ED67" i="10"/>
  <c r="DY66" i="10"/>
  <c r="DY64" i="10"/>
  <c r="EB62" i="10"/>
  <c r="EB61" i="10"/>
  <c r="DZ60" i="10"/>
  <c r="DZ59" i="10"/>
  <c r="DZ58" i="10"/>
  <c r="DZ57" i="10"/>
  <c r="EB86" i="10"/>
  <c r="DY82" i="10"/>
  <c r="DY89" i="10"/>
  <c r="EB83" i="10"/>
  <c r="DZ80" i="10"/>
  <c r="DZ79" i="10"/>
  <c r="DZ77" i="10"/>
  <c r="DZ75" i="10"/>
  <c r="DZ73" i="10"/>
  <c r="EA71" i="10"/>
  <c r="EA69" i="10"/>
  <c r="DZ66" i="10"/>
  <c r="DZ64" i="10"/>
  <c r="DY63" i="10"/>
  <c r="DY62" i="10"/>
  <c r="DY61" i="10"/>
  <c r="EA60" i="10"/>
  <c r="EA59" i="10"/>
  <c r="EA58" i="10"/>
  <c r="EA57" i="10"/>
  <c r="EA56" i="10"/>
  <c r="EA55" i="10"/>
  <c r="DZ78" i="10"/>
  <c r="DZ74" i="10"/>
  <c r="EA70" i="10"/>
  <c r="DZ65" i="10"/>
  <c r="EA62" i="10"/>
  <c r="DY60" i="10"/>
  <c r="DY58" i="10"/>
  <c r="EA93" i="10"/>
  <c r="DY78" i="10"/>
  <c r="DY74" i="10"/>
  <c r="DZ70" i="10"/>
  <c r="DY65" i="10"/>
  <c r="DZ62" i="10"/>
  <c r="EA86" i="10"/>
  <c r="DY76" i="10"/>
  <c r="DZ72" i="10"/>
  <c r="EA68" i="10"/>
  <c r="DZ63" i="10"/>
  <c r="DZ61" i="10"/>
  <c r="EB60" i="10"/>
  <c r="EB68" i="10"/>
  <c r="DY67" i="10"/>
  <c r="EA61" i="10"/>
  <c r="EB57" i="10"/>
  <c r="DZ56" i="10"/>
  <c r="EB55" i="10"/>
  <c r="DY54" i="10"/>
  <c r="EA53" i="10"/>
  <c r="EA52" i="10"/>
  <c r="EA51" i="10"/>
  <c r="EB50" i="10"/>
  <c r="DY49" i="10"/>
  <c r="EA72" i="10"/>
  <c r="EB59" i="10"/>
  <c r="DY57" i="10"/>
  <c r="DY56" i="10"/>
  <c r="DZ55" i="10"/>
  <c r="EB54" i="10"/>
  <c r="DZ53" i="10"/>
  <c r="DZ52" i="10"/>
  <c r="DZ51" i="10"/>
  <c r="EA50" i="10"/>
  <c r="EB49" i="10"/>
  <c r="EA63" i="10"/>
  <c r="EB56" i="10"/>
  <c r="DZ54" i="10"/>
  <c r="EB53" i="10"/>
  <c r="EB52" i="10"/>
  <c r="EB51" i="10"/>
  <c r="DY50" i="10"/>
  <c r="DZ49" i="10"/>
  <c r="DZ48" i="10"/>
  <c r="DZ47" i="10"/>
  <c r="DZ46" i="10"/>
  <c r="DZ50" i="10"/>
  <c r="DY48" i="10"/>
  <c r="EA47" i="10"/>
  <c r="EB46" i="10"/>
  <c r="EA45" i="10"/>
  <c r="EA44" i="10"/>
  <c r="EB43" i="10"/>
  <c r="EB42" i="10"/>
  <c r="DY41" i="10"/>
  <c r="DY40" i="10"/>
  <c r="DY39" i="10"/>
  <c r="DY38" i="10"/>
  <c r="DZ37" i="10"/>
  <c r="EA36" i="10"/>
  <c r="EA35" i="10"/>
  <c r="EA34" i="10"/>
  <c r="DY59" i="10"/>
  <c r="EB58" i="10"/>
  <c r="DY55" i="10"/>
  <c r="DY51" i="10"/>
  <c r="DY47" i="10"/>
  <c r="EA46" i="10"/>
  <c r="DZ45" i="10"/>
  <c r="DZ44" i="10"/>
  <c r="EA43" i="10"/>
  <c r="EA42" i="10"/>
  <c r="EB41" i="10"/>
  <c r="EB40" i="10"/>
  <c r="EB39" i="10"/>
  <c r="EB38" i="10"/>
  <c r="DY37" i="10"/>
  <c r="DZ36" i="10"/>
  <c r="DZ35" i="10"/>
  <c r="DZ76" i="10"/>
  <c r="DY52" i="10"/>
  <c r="EB47" i="10"/>
  <c r="EB44" i="10"/>
  <c r="DY43" i="10"/>
  <c r="DZ41" i="10"/>
  <c r="DZ39" i="10"/>
  <c r="EB36" i="10"/>
  <c r="EB34" i="10"/>
  <c r="DY33" i="10"/>
  <c r="DY32" i="10"/>
  <c r="DY31" i="10"/>
  <c r="DZ30" i="10"/>
  <c r="EA29" i="10"/>
  <c r="EA28" i="10"/>
  <c r="EA27" i="10"/>
  <c r="EA26" i="10"/>
  <c r="EA25" i="10"/>
  <c r="EA24" i="10"/>
  <c r="EA23" i="10"/>
  <c r="EB48" i="10"/>
  <c r="DY44" i="10"/>
  <c r="DZ42" i="10"/>
  <c r="EA40" i="10"/>
  <c r="EA38" i="10"/>
  <c r="EB37" i="10"/>
  <c r="DY36" i="10"/>
  <c r="DZ34" i="10"/>
  <c r="EB33" i="10"/>
  <c r="EB32" i="10"/>
  <c r="EB31" i="10"/>
  <c r="DY30" i="10"/>
  <c r="DZ29" i="10"/>
  <c r="DZ28" i="10"/>
  <c r="DZ27" i="10"/>
  <c r="DZ26" i="10"/>
  <c r="DZ25" i="10"/>
  <c r="DZ24" i="10"/>
  <c r="DZ23" i="10"/>
  <c r="EA54" i="10"/>
  <c r="DY53" i="10"/>
  <c r="DY46" i="10"/>
  <c r="DY45" i="10"/>
  <c r="DZ43" i="10"/>
  <c r="EA41" i="10"/>
  <c r="EA39" i="10"/>
  <c r="DY35" i="10"/>
  <c r="DZ33" i="10"/>
  <c r="DZ32" i="10"/>
  <c r="DZ31" i="10"/>
  <c r="EA30" i="10"/>
  <c r="EB29" i="10"/>
  <c r="EB28" i="10"/>
  <c r="EB27" i="10"/>
  <c r="EB26" i="10"/>
  <c r="EB25" i="10"/>
  <c r="EB24" i="10"/>
  <c r="EB23" i="10"/>
  <c r="EB22" i="10"/>
  <c r="DZ38" i="10"/>
  <c r="EB30" i="10"/>
  <c r="DY27" i="10"/>
  <c r="DY23" i="10"/>
  <c r="DZ22" i="10"/>
  <c r="EB21" i="10"/>
  <c r="EB20" i="10"/>
  <c r="EB19" i="10"/>
  <c r="DY18" i="10"/>
  <c r="DY17" i="10"/>
  <c r="DZ16" i="10"/>
  <c r="DZ15" i="10"/>
  <c r="DZ14" i="10"/>
  <c r="EA13" i="10"/>
  <c r="EA12" i="10"/>
  <c r="EB11" i="10"/>
  <c r="DZ10" i="10"/>
  <c r="DZ9" i="10"/>
  <c r="DZ8" i="10"/>
  <c r="DZ7" i="10"/>
  <c r="DZ40" i="10"/>
  <c r="DY34" i="10"/>
  <c r="EA31" i="10"/>
  <c r="DY28" i="10"/>
  <c r="DY24" i="10"/>
  <c r="DY22" i="10"/>
  <c r="EA21" i="10"/>
  <c r="EA20" i="10"/>
  <c r="EA19" i="10"/>
  <c r="EB18" i="10"/>
  <c r="EB17" i="10"/>
  <c r="DY16" i="10"/>
  <c r="DY15" i="10"/>
  <c r="DY14" i="10"/>
  <c r="DZ13" i="10"/>
  <c r="DZ12" i="10"/>
  <c r="EA11" i="10"/>
  <c r="DY10" i="10"/>
  <c r="DY9" i="10"/>
  <c r="DY8" i="10"/>
  <c r="DY7" i="10"/>
  <c r="EB45" i="10"/>
  <c r="EA37" i="10"/>
  <c r="EA33" i="10"/>
  <c r="DY29" i="10"/>
  <c r="DY26" i="10"/>
  <c r="EA22" i="10"/>
  <c r="DY21" i="10"/>
  <c r="DY20" i="10"/>
  <c r="DY19" i="10"/>
  <c r="DZ18" i="10"/>
  <c r="DZ17" i="10"/>
  <c r="EA16" i="10"/>
  <c r="EA15" i="10"/>
  <c r="EA14" i="10"/>
  <c r="EB13" i="10"/>
  <c r="EB12" i="10"/>
  <c r="DY11" i="10"/>
  <c r="EA10" i="10"/>
  <c r="EA9" i="10"/>
  <c r="EA8" i="10"/>
  <c r="EA7" i="10"/>
  <c r="EA48" i="10"/>
  <c r="EB35" i="10"/>
  <c r="EA17" i="10"/>
  <c r="DY12" i="10"/>
  <c r="EB8" i="10"/>
  <c r="EB15" i="10"/>
  <c r="DY42" i="10"/>
  <c r="EA32" i="10"/>
  <c r="DZ21" i="10"/>
  <c r="EA18" i="10"/>
  <c r="EB14" i="10"/>
  <c r="DY13" i="10"/>
  <c r="EB9" i="10"/>
  <c r="DZ19" i="10"/>
  <c r="EA49" i="10"/>
  <c r="DY25" i="10"/>
  <c r="DZ20" i="10"/>
  <c r="EB16" i="10"/>
  <c r="DZ11" i="10"/>
  <c r="EB7" i="10"/>
  <c r="EB10" i="10"/>
  <c r="DX17" i="10"/>
  <c r="DW13" i="10"/>
  <c r="DX22" i="10"/>
  <c r="DW23" i="10"/>
  <c r="DW27" i="10"/>
  <c r="DX38" i="10"/>
  <c r="DW42" i="10"/>
  <c r="DW34" i="10"/>
  <c r="DW45" i="10"/>
  <c r="DX50" i="10"/>
  <c r="DW56" i="10"/>
  <c r="DX62" i="10"/>
  <c r="DX64" i="10"/>
  <c r="DX76" i="10"/>
  <c r="DX71" i="10"/>
  <c r="DW79" i="10"/>
  <c r="DX83" i="10"/>
  <c r="DX88" i="10"/>
  <c r="DX87" i="10"/>
  <c r="DX92" i="10"/>
  <c r="DX94" i="10"/>
  <c r="DX18" i="10"/>
  <c r="DW21" i="10"/>
  <c r="DX21" i="10"/>
  <c r="DX31" i="10"/>
  <c r="DW24" i="10"/>
  <c r="DW28" i="10"/>
  <c r="DX39" i="10"/>
  <c r="DW43" i="10"/>
  <c r="DW35" i="10"/>
  <c r="DX42" i="10"/>
  <c r="DW46" i="10"/>
  <c r="DW51" i="10"/>
  <c r="DW57" i="10"/>
  <c r="DX63" i="10"/>
  <c r="DX65" i="10"/>
  <c r="DX73" i="10"/>
  <c r="DX77" i="10"/>
  <c r="DW64" i="10"/>
  <c r="DX72" i="10"/>
  <c r="DW76" i="10"/>
  <c r="DW82" i="10"/>
  <c r="DW80" i="10"/>
  <c r="DW88" i="10"/>
  <c r="DW11" i="10"/>
  <c r="DW19" i="10"/>
  <c r="DX7" i="10"/>
  <c r="DX11" i="10"/>
  <c r="DX19" i="10"/>
  <c r="DX32" i="10"/>
  <c r="DW25" i="10"/>
  <c r="DX40" i="10"/>
  <c r="DW36" i="10"/>
  <c r="DX43" i="10"/>
  <c r="DX49" i="10"/>
  <c r="DW52" i="10"/>
  <c r="DW58" i="10"/>
  <c r="DX66" i="10"/>
  <c r="DW70" i="10"/>
  <c r="DX74" i="10"/>
  <c r="DX78" i="10"/>
  <c r="DW65" i="10"/>
  <c r="DX69" i="10"/>
  <c r="DW77" i="10"/>
  <c r="DW81" i="10"/>
  <c r="DX12" i="10"/>
  <c r="DW20" i="10"/>
  <c r="DW12" i="10"/>
  <c r="DX20" i="10"/>
  <c r="DX33" i="10"/>
  <c r="DW26" i="10"/>
  <c r="DW29" i="10"/>
  <c r="DX41" i="10"/>
  <c r="DW44" i="10"/>
  <c r="DW50" i="10"/>
  <c r="DX54" i="10"/>
  <c r="DW49" i="10"/>
  <c r="DW55" i="10"/>
  <c r="DX61" i="10"/>
  <c r="DX75" i="10"/>
  <c r="DX70" i="10"/>
  <c r="DW74" i="10"/>
  <c r="DW78" i="10"/>
  <c r="DX80" i="10"/>
  <c r="DX91" i="10"/>
  <c r="DT5" i="10"/>
  <c r="DS5" i="10"/>
  <c r="DU5" i="10"/>
  <c r="DW5" i="10"/>
  <c r="DW6" i="10"/>
  <c r="EB6" i="10"/>
  <c r="DY6" i="10"/>
  <c r="EA6" i="10"/>
  <c r="DZ6" i="10"/>
  <c r="DX6" i="10"/>
  <c r="ED85" i="10"/>
  <c r="EC86" i="10"/>
  <c r="EC70" i="10"/>
  <c r="EC49" i="10"/>
  <c r="EC93" i="10"/>
  <c r="EC69" i="10"/>
  <c r="ED57" i="10"/>
  <c r="ED65" i="10"/>
  <c r="EC41" i="10"/>
  <c r="EC40" i="10"/>
  <c r="EC17" i="10"/>
  <c r="EC54" i="10"/>
  <c r="EH102" i="10"/>
  <c r="EG102" i="10"/>
  <c r="EF102" i="10"/>
  <c r="EE102" i="10"/>
  <c r="EC18" i="10"/>
  <c r="EC102" i="10"/>
  <c r="ED102" i="10"/>
  <c r="ED96" i="10"/>
  <c r="ED100" i="10"/>
  <c r="ED95" i="10"/>
  <c r="ED98" i="10"/>
  <c r="EC95" i="10"/>
  <c r="EC99" i="10"/>
  <c r="EC101" i="10"/>
  <c r="EC96" i="10"/>
  <c r="ED99" i="10"/>
  <c r="EH101" i="10"/>
  <c r="EH100" i="10"/>
  <c r="EH99" i="10"/>
  <c r="EE101" i="10"/>
  <c r="EG100" i="10"/>
  <c r="EE99" i="10"/>
  <c r="EG98" i="10"/>
  <c r="EG97" i="10"/>
  <c r="EG96" i="10"/>
  <c r="EG95" i="10"/>
  <c r="EH98" i="10"/>
  <c r="EE97" i="10"/>
  <c r="EH96" i="10"/>
  <c r="EE95" i="10"/>
  <c r="EG99" i="10"/>
  <c r="EF98" i="10"/>
  <c r="EF100" i="10"/>
  <c r="EE96" i="10"/>
  <c r="EG101" i="10"/>
  <c r="EF99" i="10"/>
  <c r="EE98" i="10"/>
  <c r="EH97" i="10"/>
  <c r="EH95" i="10"/>
  <c r="EF101" i="10"/>
  <c r="EF97" i="10"/>
  <c r="EF96" i="10"/>
  <c r="EE100" i="10"/>
  <c r="EF95" i="10"/>
  <c r="ED97" i="10"/>
  <c r="EC97" i="10"/>
  <c r="EC100" i="10"/>
  <c r="EC98" i="10"/>
  <c r="ED101" i="10"/>
  <c r="DZ5" i="10"/>
  <c r="EB5" i="10"/>
  <c r="ED5" i="10"/>
  <c r="DY5" i="10"/>
  <c r="EA5" i="10"/>
  <c r="EC5" i="10"/>
  <c r="ED46" i="10"/>
  <c r="EC72" i="10"/>
  <c r="ED68" i="10"/>
  <c r="ED30" i="10"/>
  <c r="DV5" i="10"/>
  <c r="DX5" i="10"/>
  <c r="ED9" i="10"/>
  <c r="EC37" i="10"/>
  <c r="EC13" i="10"/>
  <c r="ED45" i="10"/>
  <c r="EC31" i="10"/>
  <c r="ED88" i="10"/>
  <c r="EC92" i="10"/>
  <c r="ED10" i="10"/>
  <c r="EC38" i="10"/>
  <c r="ED14" i="10"/>
  <c r="EC62" i="10"/>
  <c r="ED83" i="10"/>
  <c r="ED15" i="10"/>
  <c r="ED7" i="10"/>
  <c r="EC32" i="10"/>
  <c r="ED35" i="10"/>
  <c r="EC9" i="10"/>
  <c r="ED13" i="10"/>
  <c r="EC29" i="10"/>
  <c r="EC39" i="10"/>
  <c r="ED47" i="10"/>
  <c r="EC68" i="10"/>
  <c r="ED82" i="10"/>
  <c r="ED23" i="10"/>
  <c r="ED27" i="10"/>
  <c r="EC63" i="10"/>
  <c r="EC91" i="10"/>
  <c r="ED93" i="10"/>
  <c r="EC61" i="10"/>
  <c r="ED52" i="10"/>
  <c r="ED89" i="10"/>
  <c r="ED25" i="10"/>
  <c r="ED44" i="10"/>
  <c r="ED91" i="10"/>
  <c r="ED8" i="10"/>
  <c r="ED48" i="10"/>
  <c r="EC48" i="10"/>
  <c r="ED16" i="10"/>
  <c r="EC33" i="10"/>
  <c r="ED37" i="10"/>
  <c r="EC94" i="10"/>
  <c r="EC7" i="10"/>
  <c r="ED51" i="10"/>
  <c r="ED56" i="10"/>
  <c r="EC71" i="10"/>
  <c r="ED69" i="10"/>
  <c r="EC90" i="10"/>
  <c r="EC14" i="10"/>
  <c r="ED60" i="10"/>
  <c r="ED84" i="10"/>
  <c r="ED24" i="10"/>
  <c r="ED28" i="10"/>
  <c r="EC30" i="10"/>
  <c r="ED36" i="10"/>
  <c r="ED49" i="10"/>
  <c r="ED53" i="10"/>
  <c r="EC8" i="10"/>
  <c r="ED12" i="10"/>
  <c r="EC16" i="10"/>
  <c r="ED26" i="10"/>
  <c r="ED29" i="10"/>
  <c r="ED17" i="10"/>
  <c r="ED11" i="10"/>
  <c r="ED19" i="10"/>
  <c r="ED33" i="10"/>
  <c r="EC26" i="10"/>
  <c r="ED38" i="10"/>
  <c r="EC42" i="10"/>
  <c r="EC46" i="10"/>
  <c r="EC36" i="10"/>
  <c r="ED43" i="10"/>
  <c r="EC47" i="10"/>
  <c r="EC50" i="10"/>
  <c r="ED54" i="10"/>
  <c r="EC51" i="10"/>
  <c r="ED55" i="10"/>
  <c r="EC56" i="10"/>
  <c r="EC60" i="10"/>
  <c r="ED59" i="10"/>
  <c r="ED62" i="10"/>
  <c r="ED66" i="10"/>
  <c r="ED74" i="10"/>
  <c r="ED78" i="10"/>
  <c r="EC64" i="10"/>
  <c r="ED72" i="10"/>
  <c r="EC76" i="10"/>
  <c r="EC82" i="10"/>
  <c r="EC89" i="10"/>
  <c r="EC83" i="10"/>
  <c r="ED87" i="10"/>
  <c r="EC10" i="10"/>
  <c r="ED18" i="10"/>
  <c r="EC21" i="10"/>
  <c r="EC12" i="10"/>
  <c r="ED20" i="10"/>
  <c r="ED22" i="10"/>
  <c r="EC23" i="10"/>
  <c r="EC27" i="10"/>
  <c r="ED39" i="10"/>
  <c r="EC43" i="10"/>
  <c r="EC44" i="10"/>
  <c r="EC52" i="10"/>
  <c r="EC57" i="10"/>
  <c r="ED63" i="10"/>
  <c r="EC67" i="10"/>
  <c r="ED75" i="10"/>
  <c r="ED79" i="10"/>
  <c r="EC65" i="10"/>
  <c r="EC73" i="10"/>
  <c r="EC77" i="10"/>
  <c r="EC87" i="10"/>
  <c r="EC84" i="10"/>
  <c r="EC88" i="10"/>
  <c r="ED92" i="10"/>
  <c r="EC11" i="10"/>
  <c r="EC15" i="10"/>
  <c r="EC19" i="10"/>
  <c r="EC22" i="10"/>
  <c r="ED31" i="10"/>
  <c r="EC24" i="10"/>
  <c r="EC28" i="10"/>
  <c r="ED34" i="10"/>
  <c r="ED40" i="10"/>
  <c r="EC34" i="10"/>
  <c r="EC45" i="10"/>
  <c r="EC53" i="10"/>
  <c r="EC58" i="10"/>
  <c r="ED64" i="10"/>
  <c r="ED76" i="10"/>
  <c r="EC66" i="10"/>
  <c r="ED70" i="10"/>
  <c r="EC74" i="10"/>
  <c r="EC78" i="10"/>
  <c r="ED80" i="10"/>
  <c r="EC80" i="10"/>
  <c r="EC85" i="10"/>
  <c r="EH94" i="10"/>
  <c r="EE93" i="10"/>
  <c r="EE94" i="10"/>
  <c r="EF93" i="10"/>
  <c r="EH92" i="10"/>
  <c r="EF94" i="10"/>
  <c r="EG94" i="10"/>
  <c r="EG92" i="10"/>
  <c r="EE91" i="10"/>
  <c r="EF90" i="10"/>
  <c r="EF89" i="10"/>
  <c r="EG88" i="10"/>
  <c r="EH87" i="10"/>
  <c r="EF86" i="10"/>
  <c r="EF85" i="10"/>
  <c r="EF84" i="10"/>
  <c r="EG83" i="10"/>
  <c r="EH93" i="10"/>
  <c r="EG90" i="10"/>
  <c r="EH89" i="10"/>
  <c r="EE88" i="10"/>
  <c r="EG87" i="10"/>
  <c r="EE86" i="10"/>
  <c r="EG85" i="10"/>
  <c r="EH84" i="10"/>
  <c r="EE83" i="10"/>
  <c r="EF82" i="10"/>
  <c r="EG81" i="10"/>
  <c r="EG80" i="10"/>
  <c r="EF91" i="10"/>
  <c r="EH90" i="10"/>
  <c r="EF88" i="10"/>
  <c r="EG86" i="10"/>
  <c r="EH85" i="10"/>
  <c r="EF83" i="10"/>
  <c r="EG82" i="10"/>
  <c r="EH81" i="10"/>
  <c r="EH80" i="10"/>
  <c r="EE92" i="10"/>
  <c r="EE89" i="10"/>
  <c r="EH86" i="10"/>
  <c r="EH83" i="10"/>
  <c r="EE80" i="10"/>
  <c r="EG79" i="10"/>
  <c r="EG78" i="10"/>
  <c r="EG77" i="10"/>
  <c r="EG76" i="10"/>
  <c r="EG75" i="10"/>
  <c r="EG74" i="10"/>
  <c r="EG73" i="10"/>
  <c r="EH72" i="10"/>
  <c r="EH71" i="10"/>
  <c r="EH70" i="10"/>
  <c r="EH69" i="10"/>
  <c r="EE68" i="10"/>
  <c r="EF67" i="10"/>
  <c r="EG66" i="10"/>
  <c r="EG65" i="10"/>
  <c r="EG64" i="10"/>
  <c r="EG63" i="10"/>
  <c r="EF92" i="10"/>
  <c r="EG89" i="10"/>
  <c r="EE85" i="10"/>
  <c r="EE82" i="10"/>
  <c r="EF80" i="10"/>
  <c r="EH79" i="10"/>
  <c r="EH78" i="10"/>
  <c r="EH77" i="10"/>
  <c r="EH76" i="10"/>
  <c r="EH75" i="10"/>
  <c r="EH74" i="10"/>
  <c r="EH73" i="10"/>
  <c r="EE72" i="10"/>
  <c r="EE71" i="10"/>
  <c r="EE70" i="10"/>
  <c r="EE69" i="10"/>
  <c r="EF68" i="10"/>
  <c r="EG67" i="10"/>
  <c r="EH66" i="10"/>
  <c r="EH65" i="10"/>
  <c r="EH64" i="10"/>
  <c r="EH63" i="10"/>
  <c r="EG91" i="10"/>
  <c r="EE84" i="10"/>
  <c r="EH82" i="10"/>
  <c r="EE81" i="10"/>
  <c r="EE78" i="10"/>
  <c r="EE76" i="10"/>
  <c r="EE74" i="10"/>
  <c r="EF72" i="10"/>
  <c r="EF70" i="10"/>
  <c r="EG68" i="10"/>
  <c r="EE65" i="10"/>
  <c r="EE63" i="10"/>
  <c r="EH62" i="10"/>
  <c r="EH61" i="10"/>
  <c r="EF60" i="10"/>
  <c r="EF59" i="10"/>
  <c r="EF58" i="10"/>
  <c r="EF57" i="10"/>
  <c r="EG93" i="10"/>
  <c r="EF87" i="10"/>
  <c r="EH91" i="10"/>
  <c r="EE90" i="10"/>
  <c r="EG84" i="10"/>
  <c r="EF81" i="10"/>
  <c r="EF78" i="10"/>
  <c r="EF76" i="10"/>
  <c r="EF74" i="10"/>
  <c r="EG72" i="10"/>
  <c r="EG70" i="10"/>
  <c r="EH68" i="10"/>
  <c r="EE67" i="10"/>
  <c r="EF65" i="10"/>
  <c r="EF63" i="10"/>
  <c r="EE62" i="10"/>
  <c r="EE61" i="10"/>
  <c r="EG60" i="10"/>
  <c r="EG59" i="10"/>
  <c r="EG58" i="10"/>
  <c r="EG57" i="10"/>
  <c r="EG56" i="10"/>
  <c r="EG55" i="10"/>
  <c r="EF79" i="10"/>
  <c r="EF75" i="10"/>
  <c r="EG71" i="10"/>
  <c r="EF66" i="10"/>
  <c r="EG61" i="10"/>
  <c r="EE59" i="10"/>
  <c r="EE57" i="10"/>
  <c r="EE87" i="10"/>
  <c r="EE79" i="10"/>
  <c r="EE75" i="10"/>
  <c r="EF71" i="10"/>
  <c r="EH67" i="10"/>
  <c r="EE66" i="10"/>
  <c r="EH88" i="10"/>
  <c r="EE77" i="10"/>
  <c r="EE73" i="10"/>
  <c r="EF69" i="10"/>
  <c r="EE64" i="10"/>
  <c r="EF62" i="10"/>
  <c r="EH59" i="10"/>
  <c r="EG69" i="10"/>
  <c r="EH58" i="10"/>
  <c r="EH56" i="10"/>
  <c r="EE54" i="10"/>
  <c r="EG53" i="10"/>
  <c r="EG52" i="10"/>
  <c r="EG51" i="10"/>
  <c r="EH50" i="10"/>
  <c r="EE49" i="10"/>
  <c r="EF73" i="10"/>
  <c r="EH60" i="10"/>
  <c r="EE58" i="10"/>
  <c r="EF56" i="10"/>
  <c r="EH55" i="10"/>
  <c r="EH54" i="10"/>
  <c r="EF53" i="10"/>
  <c r="EF52" i="10"/>
  <c r="EF51" i="10"/>
  <c r="EG50" i="10"/>
  <c r="EH49" i="10"/>
  <c r="EF64" i="10"/>
  <c r="EF61" i="10"/>
  <c r="EH57" i="10"/>
  <c r="EE55" i="10"/>
  <c r="EF54" i="10"/>
  <c r="EH53" i="10"/>
  <c r="EH52" i="10"/>
  <c r="EH51" i="10"/>
  <c r="EE50" i="10"/>
  <c r="EF49" i="10"/>
  <c r="EF48" i="10"/>
  <c r="EF47" i="10"/>
  <c r="EF46" i="10"/>
  <c r="EF77" i="10"/>
  <c r="EF55" i="10"/>
  <c r="EE51" i="10"/>
  <c r="EG48" i="10"/>
  <c r="EH47" i="10"/>
  <c r="EG45" i="10"/>
  <c r="EG44" i="10"/>
  <c r="EH43" i="10"/>
  <c r="EH42" i="10"/>
  <c r="EE41" i="10"/>
  <c r="EE40" i="10"/>
  <c r="EE39" i="10"/>
  <c r="EE38" i="10"/>
  <c r="EF37" i="10"/>
  <c r="EG36" i="10"/>
  <c r="EG35" i="10"/>
  <c r="EG34" i="10"/>
  <c r="EE60" i="10"/>
  <c r="EE56" i="10"/>
  <c r="EE52" i="10"/>
  <c r="EE48" i="10"/>
  <c r="EG47" i="10"/>
  <c r="EH46" i="10"/>
  <c r="EF45" i="10"/>
  <c r="EF44" i="10"/>
  <c r="EG43" i="10"/>
  <c r="EG42" i="10"/>
  <c r="EH41" i="10"/>
  <c r="EH40" i="10"/>
  <c r="EH39" i="10"/>
  <c r="EH38" i="10"/>
  <c r="EE37" i="10"/>
  <c r="EF36" i="10"/>
  <c r="EF35" i="10"/>
  <c r="EG54" i="10"/>
  <c r="EE53" i="10"/>
  <c r="EG49" i="10"/>
  <c r="EH48" i="10"/>
  <c r="EH45" i="10"/>
  <c r="EE42" i="10"/>
  <c r="EF40" i="10"/>
  <c r="EF38" i="10"/>
  <c r="EG37" i="10"/>
  <c r="EH35" i="10"/>
  <c r="EE33" i="10"/>
  <c r="EE32" i="10"/>
  <c r="EE31" i="10"/>
  <c r="EF30" i="10"/>
  <c r="EG29" i="10"/>
  <c r="EG28" i="10"/>
  <c r="EG27" i="10"/>
  <c r="EG26" i="10"/>
  <c r="EG25" i="10"/>
  <c r="EG24" i="10"/>
  <c r="EG23" i="10"/>
  <c r="EG62" i="10"/>
  <c r="EG46" i="10"/>
  <c r="EE45" i="10"/>
  <c r="EF43" i="10"/>
  <c r="EG41" i="10"/>
  <c r="EG39" i="10"/>
  <c r="EE35" i="10"/>
  <c r="EH34" i="10"/>
  <c r="EH33" i="10"/>
  <c r="EH32" i="10"/>
  <c r="EH31" i="10"/>
  <c r="EE30" i="10"/>
  <c r="EF29" i="10"/>
  <c r="EF28" i="10"/>
  <c r="EF27" i="10"/>
  <c r="EF26" i="10"/>
  <c r="EF25" i="10"/>
  <c r="EF24" i="10"/>
  <c r="EF23" i="10"/>
  <c r="EE47" i="10"/>
  <c r="EE44" i="10"/>
  <c r="EF42" i="10"/>
  <c r="EG40" i="10"/>
  <c r="EG38" i="10"/>
  <c r="EH37" i="10"/>
  <c r="EE36" i="10"/>
  <c r="EE34" i="10"/>
  <c r="EF33" i="10"/>
  <c r="EF32" i="10"/>
  <c r="EF31" i="10"/>
  <c r="EG30" i="10"/>
  <c r="EH29" i="10"/>
  <c r="EH28" i="10"/>
  <c r="EH27" i="10"/>
  <c r="EH26" i="10"/>
  <c r="EH25" i="10"/>
  <c r="EH24" i="10"/>
  <c r="EH23" i="10"/>
  <c r="EH22" i="10"/>
  <c r="EF50" i="10"/>
  <c r="EF39" i="10"/>
  <c r="EF34" i="10"/>
  <c r="EG31" i="10"/>
  <c r="EE28" i="10"/>
  <c r="EE24" i="10"/>
  <c r="EG22" i="10"/>
  <c r="EH21" i="10"/>
  <c r="EH20" i="10"/>
  <c r="EH19" i="10"/>
  <c r="EE18" i="10"/>
  <c r="EE17" i="10"/>
  <c r="EF16" i="10"/>
  <c r="EF15" i="10"/>
  <c r="EF14" i="10"/>
  <c r="EG13" i="10"/>
  <c r="EG12" i="10"/>
  <c r="EH11" i="10"/>
  <c r="EF10" i="10"/>
  <c r="EF9" i="10"/>
  <c r="EF8" i="10"/>
  <c r="EF7" i="10"/>
  <c r="EE46" i="10"/>
  <c r="EF41" i="10"/>
  <c r="EG32" i="10"/>
  <c r="EE25" i="10"/>
  <c r="EF22" i="10"/>
  <c r="EG21" i="10"/>
  <c r="EG20" i="10"/>
  <c r="EG19" i="10"/>
  <c r="EH18" i="10"/>
  <c r="EH17" i="10"/>
  <c r="EE16" i="10"/>
  <c r="EE15" i="10"/>
  <c r="EE14" i="10"/>
  <c r="EF13" i="10"/>
  <c r="EF12" i="10"/>
  <c r="EG11" i="10"/>
  <c r="EE10" i="10"/>
  <c r="EE9" i="10"/>
  <c r="EE8" i="10"/>
  <c r="EE7" i="10"/>
  <c r="EH30" i="10"/>
  <c r="EE27" i="10"/>
  <c r="EE23" i="10"/>
  <c r="EE21" i="10"/>
  <c r="EE20" i="10"/>
  <c r="EE19" i="10"/>
  <c r="EF18" i="10"/>
  <c r="EF17" i="10"/>
  <c r="EG16" i="10"/>
  <c r="EG15" i="10"/>
  <c r="EG14" i="10"/>
  <c r="EH13" i="10"/>
  <c r="EH12" i="10"/>
  <c r="EE11" i="10"/>
  <c r="EG10" i="10"/>
  <c r="EG9" i="10"/>
  <c r="EG8" i="10"/>
  <c r="EG7" i="10"/>
  <c r="EH36" i="10"/>
  <c r="EE29" i="10"/>
  <c r="EF21" i="10"/>
  <c r="EG18" i="10"/>
  <c r="EH14" i="10"/>
  <c r="EE13" i="10"/>
  <c r="EH9" i="10"/>
  <c r="EH16" i="10"/>
  <c r="EH44" i="10"/>
  <c r="EE43" i="10"/>
  <c r="EG33" i="10"/>
  <c r="EE22" i="10"/>
  <c r="EF19" i="10"/>
  <c r="EH15" i="10"/>
  <c r="EH10" i="10"/>
  <c r="EF20" i="10"/>
  <c r="EE26" i="10"/>
  <c r="EG17" i="10"/>
  <c r="EE12" i="10"/>
  <c r="EH8" i="10"/>
  <c r="EF11" i="10"/>
  <c r="EH7" i="10"/>
  <c r="EC20" i="10"/>
  <c r="ED21" i="10"/>
  <c r="ED32" i="10"/>
  <c r="EC25" i="10"/>
  <c r="ED41" i="10"/>
  <c r="EC35" i="10"/>
  <c r="ED42" i="10"/>
  <c r="ED50" i="10"/>
  <c r="EC55" i="10"/>
  <c r="EC59" i="10"/>
  <c r="ED58" i="10"/>
  <c r="ED61" i="10"/>
  <c r="ED73" i="10"/>
  <c r="ED77" i="10"/>
  <c r="ED71" i="10"/>
  <c r="EC75" i="10"/>
  <c r="EC79" i="10"/>
  <c r="ED81" i="10"/>
  <c r="EC81" i="10"/>
  <c r="ED86" i="10"/>
  <c r="ED90" i="10"/>
  <c r="ED94" i="10"/>
  <c r="ED6" i="10"/>
  <c r="EC6" i="10"/>
  <c r="EG6" i="10"/>
  <c r="EE6" i="10"/>
  <c r="EF6" i="10"/>
  <c r="EH6" i="10"/>
  <c r="F9" i="4"/>
  <c r="E9" i="4"/>
  <c r="C9" i="4"/>
  <c r="F6" i="2"/>
  <c r="E6" i="2"/>
  <c r="N6" i="2"/>
  <c r="C6" i="2"/>
  <c r="M2" i="2"/>
  <c r="Q7" i="4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EI93" i="10"/>
  <c r="EJ58" i="10"/>
  <c r="EI17" i="10"/>
  <c r="EJ79" i="10"/>
  <c r="EJ57" i="10"/>
  <c r="EJ45" i="10"/>
  <c r="EI14" i="10"/>
  <c r="EJ9" i="10"/>
  <c r="EI16" i="10"/>
  <c r="EJ102" i="10"/>
  <c r="EJ16" i="10"/>
  <c r="EJ13" i="10"/>
  <c r="EN102" i="10"/>
  <c r="EM102" i="10"/>
  <c r="EL102" i="10"/>
  <c r="EK102" i="10"/>
  <c r="EI7" i="10"/>
  <c r="EI15" i="10"/>
  <c r="EJ30" i="10"/>
  <c r="EI102" i="10"/>
  <c r="EJ44" i="10"/>
  <c r="EI61" i="10"/>
  <c r="EI67" i="10"/>
  <c r="EI99" i="10"/>
  <c r="EJ95" i="10"/>
  <c r="EI101" i="10"/>
  <c r="EJ98" i="10"/>
  <c r="EJ99" i="10"/>
  <c r="EJ96" i="10"/>
  <c r="EI96" i="10"/>
  <c r="EI100" i="10"/>
  <c r="EJ101" i="10"/>
  <c r="EI97" i="10"/>
  <c r="EN101" i="10"/>
  <c r="EN100" i="10"/>
  <c r="EN99" i="10"/>
  <c r="EL101" i="10"/>
  <c r="EL99" i="10"/>
  <c r="EM98" i="10"/>
  <c r="EM97" i="10"/>
  <c r="EM96" i="10"/>
  <c r="EM95" i="10"/>
  <c r="EM101" i="10"/>
  <c r="EL100" i="10"/>
  <c r="EK99" i="10"/>
  <c r="EL97" i="10"/>
  <c r="EL95" i="10"/>
  <c r="EK101" i="10"/>
  <c r="EK100" i="10"/>
  <c r="EN98" i="10"/>
  <c r="EK97" i="10"/>
  <c r="EL98" i="10"/>
  <c r="EN96" i="10"/>
  <c r="EN95" i="10"/>
  <c r="EK96" i="10"/>
  <c r="EN97" i="10"/>
  <c r="EL96" i="10"/>
  <c r="EM100" i="10"/>
  <c r="EM99" i="10"/>
  <c r="EK98" i="10"/>
  <c r="EK95" i="10"/>
  <c r="EI98" i="10"/>
  <c r="EJ97" i="10"/>
  <c r="EI95" i="10"/>
  <c r="EJ100" i="10"/>
  <c r="EJ68" i="10"/>
  <c r="EJ60" i="10"/>
  <c r="EJ91" i="10"/>
  <c r="EJ90" i="10"/>
  <c r="EF5" i="10"/>
  <c r="EH5" i="10"/>
  <c r="EJ5" i="10"/>
  <c r="EE5" i="10"/>
  <c r="EG5" i="10"/>
  <c r="EI5" i="10"/>
  <c r="EI10" i="10"/>
  <c r="EJ86" i="10"/>
  <c r="EJ15" i="10"/>
  <c r="EJ37" i="10"/>
  <c r="EI94" i="10"/>
  <c r="EI71" i="10"/>
  <c r="EI40" i="10"/>
  <c r="EI54" i="10"/>
  <c r="EI73" i="10"/>
  <c r="EI33" i="10"/>
  <c r="EI38" i="10"/>
  <c r="EJ51" i="10"/>
  <c r="EI84" i="10"/>
  <c r="EI89" i="10"/>
  <c r="EJ93" i="10"/>
  <c r="EI69" i="10"/>
  <c r="EJ88" i="10"/>
  <c r="EJ36" i="10"/>
  <c r="EI32" i="10"/>
  <c r="EJ67" i="10"/>
  <c r="EJ84" i="10"/>
  <c r="EI62" i="10"/>
  <c r="EJ48" i="10"/>
  <c r="EI31" i="10"/>
  <c r="EI72" i="10"/>
  <c r="EJ81" i="10"/>
  <c r="EI91" i="10"/>
  <c r="EJ8" i="10"/>
  <c r="EJ23" i="10"/>
  <c r="EI66" i="10"/>
  <c r="EI8" i="10"/>
  <c r="EI41" i="10"/>
  <c r="EI9" i="10"/>
  <c r="AW9" i="4"/>
  <c r="EI60" i="10"/>
  <c r="EI75" i="10"/>
  <c r="EJ26" i="10"/>
  <c r="EJ29" i="10"/>
  <c r="EI37" i="10"/>
  <c r="EJ47" i="10"/>
  <c r="EJ53" i="10"/>
  <c r="EJ14" i="10"/>
  <c r="EI53" i="10"/>
  <c r="EJ59" i="10"/>
  <c r="EJ85" i="10"/>
  <c r="EI18" i="10"/>
  <c r="EI39" i="10"/>
  <c r="EJ52" i="10"/>
  <c r="EJ82" i="10"/>
  <c r="EI86" i="10"/>
  <c r="EJ10" i="10"/>
  <c r="EJ46" i="10"/>
  <c r="EI68" i="10"/>
  <c r="EJ89" i="10"/>
  <c r="EI83" i="10"/>
  <c r="EI13" i="10"/>
  <c r="EJ28" i="10"/>
  <c r="EJ34" i="10"/>
  <c r="EI42" i="10"/>
  <c r="EI35" i="10"/>
  <c r="EI59" i="10"/>
  <c r="EJ12" i="10"/>
  <c r="EI20" i="10"/>
  <c r="EJ21" i="10"/>
  <c r="EJ22" i="10"/>
  <c r="EJ25" i="10"/>
  <c r="EJ31" i="10"/>
  <c r="EI23" i="10"/>
  <c r="EI27" i="10"/>
  <c r="EJ39" i="10"/>
  <c r="EI43" i="10"/>
  <c r="EI47" i="10"/>
  <c r="EI36" i="10"/>
  <c r="EJ43" i="10"/>
  <c r="EI48" i="10"/>
  <c r="EI49" i="10"/>
  <c r="EI57" i="10"/>
  <c r="EJ62" i="10"/>
  <c r="EJ66" i="10"/>
  <c r="EI70" i="10"/>
  <c r="EJ74" i="10"/>
  <c r="EJ78" i="10"/>
  <c r="EI64" i="10"/>
  <c r="EJ72" i="10"/>
  <c r="EI76" i="10"/>
  <c r="EJ83" i="10"/>
  <c r="EI90" i="10"/>
  <c r="EJ17" i="10"/>
  <c r="EJ7" i="10"/>
  <c r="EJ11" i="10"/>
  <c r="EJ19" i="10"/>
  <c r="EI22" i="10"/>
  <c r="EJ32" i="10"/>
  <c r="EI24" i="10"/>
  <c r="EI28" i="10"/>
  <c r="EJ35" i="10"/>
  <c r="EJ40" i="10"/>
  <c r="EI44" i="10"/>
  <c r="EJ49" i="10"/>
  <c r="EJ50" i="10"/>
  <c r="EI58" i="10"/>
  <c r="EJ63" i="10"/>
  <c r="EJ75" i="10"/>
  <c r="EI65" i="10"/>
  <c r="EJ69" i="10"/>
  <c r="EI77" i="10"/>
  <c r="EJ80" i="10"/>
  <c r="EI87" i="10"/>
  <c r="EJ18" i="10"/>
  <c r="EI21" i="10"/>
  <c r="EI12" i="10"/>
  <c r="EJ20" i="10"/>
  <c r="EJ24" i="10"/>
  <c r="EI30" i="10"/>
  <c r="EJ27" i="10"/>
  <c r="EJ33" i="10"/>
  <c r="EI46" i="10"/>
  <c r="EI25" i="10"/>
  <c r="EJ41" i="10"/>
  <c r="EI34" i="10"/>
  <c r="EI45" i="10"/>
  <c r="EI50" i="10"/>
  <c r="EJ54" i="10"/>
  <c r="EI51" i="10"/>
  <c r="EJ56" i="10"/>
  <c r="EI55" i="10"/>
  <c r="EJ64" i="10"/>
  <c r="EJ76" i="10"/>
  <c r="EJ70" i="10"/>
  <c r="EI74" i="10"/>
  <c r="EI78" i="10"/>
  <c r="EI80" i="10"/>
  <c r="EJ87" i="10"/>
  <c r="EJ92" i="10"/>
  <c r="EJ94" i="10"/>
  <c r="EN94" i="10"/>
  <c r="EK93" i="10"/>
  <c r="EK94" i="10"/>
  <c r="EL93" i="10"/>
  <c r="EN92" i="10"/>
  <c r="EN93" i="10"/>
  <c r="EK91" i="10"/>
  <c r="EL90" i="10"/>
  <c r="EL89" i="10"/>
  <c r="EM88" i="10"/>
  <c r="EN87" i="10"/>
  <c r="EL86" i="10"/>
  <c r="EL85" i="10"/>
  <c r="EL84" i="10"/>
  <c r="EM83" i="10"/>
  <c r="EL94" i="10"/>
  <c r="EK92" i="10"/>
  <c r="EL91" i="10"/>
  <c r="EN90" i="10"/>
  <c r="EL88" i="10"/>
  <c r="EM86" i="10"/>
  <c r="EN85" i="10"/>
  <c r="EL83" i="10"/>
  <c r="EL82" i="10"/>
  <c r="EM81" i="10"/>
  <c r="EM80" i="10"/>
  <c r="EM94" i="10"/>
  <c r="EM93" i="10"/>
  <c r="EL92" i="10"/>
  <c r="EP92" i="10"/>
  <c r="EM91" i="10"/>
  <c r="EK89" i="10"/>
  <c r="EN88" i="10"/>
  <c r="EP88" i="10"/>
  <c r="EK87" i="10"/>
  <c r="EN86" i="10"/>
  <c r="EK84" i="10"/>
  <c r="EN83" i="10"/>
  <c r="EM82" i="10"/>
  <c r="EN81" i="10"/>
  <c r="EN80" i="10"/>
  <c r="EN91" i="10"/>
  <c r="EK90" i="10"/>
  <c r="EL87" i="10"/>
  <c r="EM84" i="10"/>
  <c r="EN82" i="10"/>
  <c r="EP82" i="10"/>
  <c r="EK81" i="10"/>
  <c r="EM79" i="10"/>
  <c r="EM78" i="10"/>
  <c r="EM77" i="10"/>
  <c r="EM76" i="10"/>
  <c r="EM75" i="10"/>
  <c r="EM74" i="10"/>
  <c r="EM73" i="10"/>
  <c r="EN72" i="10"/>
  <c r="EN71" i="10"/>
  <c r="EN70" i="10"/>
  <c r="EN69" i="10"/>
  <c r="EK68" i="10"/>
  <c r="EL67" i="10"/>
  <c r="EM66" i="10"/>
  <c r="EM65" i="10"/>
  <c r="EM64" i="10"/>
  <c r="EM63" i="10"/>
  <c r="EM90" i="10"/>
  <c r="EM87" i="10"/>
  <c r="EK86" i="10"/>
  <c r="EN84" i="10"/>
  <c r="EP84" i="10"/>
  <c r="EK83" i="10"/>
  <c r="EL81" i="10"/>
  <c r="EN79" i="10"/>
  <c r="EN78" i="10"/>
  <c r="EN77" i="10"/>
  <c r="EN76" i="10"/>
  <c r="EN75" i="10"/>
  <c r="EN74" i="10"/>
  <c r="EN73" i="10"/>
  <c r="EK72" i="10"/>
  <c r="EK71" i="10"/>
  <c r="EK70" i="10"/>
  <c r="EK69" i="10"/>
  <c r="EL68" i="10"/>
  <c r="EM67" i="10"/>
  <c r="EN66" i="10"/>
  <c r="EN65" i="10"/>
  <c r="EN64" i="10"/>
  <c r="EN63" i="10"/>
  <c r="EK85" i="10"/>
  <c r="EK79" i="10"/>
  <c r="EK77" i="10"/>
  <c r="EK75" i="10"/>
  <c r="EK73" i="10"/>
  <c r="EL71" i="10"/>
  <c r="EL69" i="10"/>
  <c r="EP69" i="10"/>
  <c r="EN67" i="10"/>
  <c r="EK66" i="10"/>
  <c r="EK64" i="10"/>
  <c r="EN62" i="10"/>
  <c r="EN61" i="10"/>
  <c r="EL60" i="10"/>
  <c r="EL59" i="10"/>
  <c r="EL58" i="10"/>
  <c r="EL57" i="10"/>
  <c r="EN89" i="10"/>
  <c r="EK88" i="10"/>
  <c r="EL80" i="10"/>
  <c r="EM85" i="10"/>
  <c r="EK82" i="10"/>
  <c r="EL79" i="10"/>
  <c r="EL77" i="10"/>
  <c r="EL75" i="10"/>
  <c r="EL73" i="10"/>
  <c r="EM71" i="10"/>
  <c r="EM69" i="10"/>
  <c r="EL66" i="10"/>
  <c r="EL64" i="10"/>
  <c r="EK62" i="10"/>
  <c r="EK61" i="10"/>
  <c r="EM60" i="10"/>
  <c r="EM59" i="10"/>
  <c r="EM58" i="10"/>
  <c r="EM57" i="10"/>
  <c r="EM56" i="10"/>
  <c r="EM55" i="10"/>
  <c r="EM92" i="10"/>
  <c r="EL76" i="10"/>
  <c r="EM72" i="10"/>
  <c r="EN68" i="10"/>
  <c r="EK67" i="10"/>
  <c r="EL63" i="10"/>
  <c r="EM62" i="10"/>
  <c r="EK60" i="10"/>
  <c r="EK58" i="10"/>
  <c r="EM89" i="10"/>
  <c r="EK76" i="10"/>
  <c r="EL72" i="10"/>
  <c r="EM68" i="10"/>
  <c r="EK63" i="10"/>
  <c r="EL62" i="10"/>
  <c r="EK78" i="10"/>
  <c r="EK74" i="10"/>
  <c r="EL70" i="10"/>
  <c r="EK65" i="10"/>
  <c r="EL61" i="10"/>
  <c r="EN60" i="10"/>
  <c r="EM70" i="10"/>
  <c r="EK59" i="10"/>
  <c r="EK55" i="10"/>
  <c r="EK54" i="10"/>
  <c r="EM53" i="10"/>
  <c r="EM52" i="10"/>
  <c r="EM51" i="10"/>
  <c r="EN50" i="10"/>
  <c r="EK49" i="10"/>
  <c r="EL74" i="10"/>
  <c r="EN57" i="10"/>
  <c r="EN56" i="10"/>
  <c r="EN54" i="10"/>
  <c r="EL53" i="10"/>
  <c r="EL52" i="10"/>
  <c r="EL51" i="10"/>
  <c r="EM50" i="10"/>
  <c r="EN49" i="10"/>
  <c r="EL65" i="10"/>
  <c r="EN59" i="10"/>
  <c r="EN58" i="10"/>
  <c r="EK56" i="10"/>
  <c r="EL55" i="10"/>
  <c r="EL54" i="10"/>
  <c r="EN53" i="10"/>
  <c r="EN52" i="10"/>
  <c r="EN51" i="10"/>
  <c r="EK50" i="10"/>
  <c r="EL49" i="10"/>
  <c r="EL48" i="10"/>
  <c r="EL47" i="10"/>
  <c r="EL46" i="10"/>
  <c r="EK57" i="10"/>
  <c r="EL56" i="10"/>
  <c r="EK52" i="10"/>
  <c r="EN48" i="10"/>
  <c r="EK46" i="10"/>
  <c r="EM45" i="10"/>
  <c r="EM44" i="10"/>
  <c r="EN43" i="10"/>
  <c r="EN42" i="10"/>
  <c r="EK41" i="10"/>
  <c r="EK40" i="10"/>
  <c r="EK39" i="10"/>
  <c r="EK38" i="10"/>
  <c r="EL37" i="10"/>
  <c r="EM36" i="10"/>
  <c r="EM35" i="10"/>
  <c r="EM34" i="10"/>
  <c r="EM61" i="10"/>
  <c r="EM54" i="10"/>
  <c r="EK53" i="10"/>
  <c r="EM49" i="10"/>
  <c r="EM48" i="10"/>
  <c r="EN47" i="10"/>
  <c r="EL45" i="10"/>
  <c r="EL44" i="10"/>
  <c r="EM43" i="10"/>
  <c r="EM42" i="10"/>
  <c r="EN41" i="10"/>
  <c r="EN40" i="10"/>
  <c r="EN39" i="10"/>
  <c r="EN38" i="10"/>
  <c r="EK37" i="10"/>
  <c r="EL36" i="10"/>
  <c r="EL35" i="10"/>
  <c r="EL78" i="10"/>
  <c r="EL50" i="10"/>
  <c r="EK80" i="10"/>
  <c r="EN55" i="10"/>
  <c r="EM46" i="10"/>
  <c r="EN44" i="10"/>
  <c r="EK43" i="10"/>
  <c r="EL41" i="10"/>
  <c r="EL39" i="10"/>
  <c r="EN36" i="10"/>
  <c r="EK34" i="10"/>
  <c r="EK33" i="10"/>
  <c r="EK32" i="10"/>
  <c r="EK31" i="10"/>
  <c r="EL30" i="10"/>
  <c r="EL29" i="10"/>
  <c r="EM28" i="10"/>
  <c r="EM27" i="10"/>
  <c r="EM26" i="10"/>
  <c r="EM25" i="10"/>
  <c r="EM24" i="10"/>
  <c r="EM23" i="10"/>
  <c r="EM47" i="10"/>
  <c r="EK44" i="10"/>
  <c r="EL42" i="10"/>
  <c r="EM40" i="10"/>
  <c r="EM38" i="10"/>
  <c r="EN37" i="10"/>
  <c r="EK36" i="10"/>
  <c r="EN33" i="10"/>
  <c r="EN32" i="10"/>
  <c r="EN31" i="10"/>
  <c r="EK30" i="10"/>
  <c r="EK29" i="10"/>
  <c r="EL28" i="10"/>
  <c r="EL27" i="10"/>
  <c r="EL26" i="10"/>
  <c r="EL25" i="10"/>
  <c r="EL24" i="10"/>
  <c r="EL23" i="10"/>
  <c r="EK48" i="10"/>
  <c r="EN46" i="10"/>
  <c r="EK45" i="10"/>
  <c r="EL43" i="10"/>
  <c r="EM41" i="10"/>
  <c r="EM39" i="10"/>
  <c r="EK35" i="10"/>
  <c r="EL34" i="10"/>
  <c r="EL33" i="10"/>
  <c r="EL32" i="10"/>
  <c r="EL31" i="10"/>
  <c r="EM30" i="10"/>
  <c r="EM29" i="10"/>
  <c r="EN28" i="10"/>
  <c r="EN27" i="10"/>
  <c r="EN26" i="10"/>
  <c r="EN25" i="10"/>
  <c r="EN24" i="10"/>
  <c r="EN23" i="10"/>
  <c r="EN22" i="10"/>
  <c r="EL40" i="10"/>
  <c r="EM32" i="10"/>
  <c r="EN29" i="10"/>
  <c r="EK25" i="10"/>
  <c r="EN21" i="10"/>
  <c r="EN20" i="10"/>
  <c r="EN19" i="10"/>
  <c r="EK18" i="10"/>
  <c r="EK17" i="10"/>
  <c r="EL16" i="10"/>
  <c r="EL15" i="10"/>
  <c r="EL14" i="10"/>
  <c r="EM13" i="10"/>
  <c r="EM12" i="10"/>
  <c r="EN11" i="10"/>
  <c r="EL10" i="10"/>
  <c r="EL9" i="10"/>
  <c r="EL8" i="10"/>
  <c r="EL7" i="10"/>
  <c r="EK47" i="10"/>
  <c r="EK42" i="10"/>
  <c r="EN35" i="10"/>
  <c r="EM33" i="10"/>
  <c r="EK26" i="10"/>
  <c r="EM22" i="10"/>
  <c r="EM21" i="10"/>
  <c r="EM20" i="10"/>
  <c r="EM19" i="10"/>
  <c r="EN18" i="10"/>
  <c r="EN17" i="10"/>
  <c r="EK16" i="10"/>
  <c r="EK15" i="10"/>
  <c r="EK14" i="10"/>
  <c r="EL13" i="10"/>
  <c r="EL12" i="10"/>
  <c r="EM11" i="10"/>
  <c r="EK10" i="10"/>
  <c r="EK9" i="10"/>
  <c r="EK8" i="10"/>
  <c r="EK7" i="10"/>
  <c r="EL38" i="10"/>
  <c r="EN34" i="10"/>
  <c r="EM31" i="10"/>
  <c r="EK28" i="10"/>
  <c r="EK24" i="10"/>
  <c r="EK22" i="10"/>
  <c r="EK21" i="10"/>
  <c r="EK20" i="10"/>
  <c r="EK19" i="10"/>
  <c r="EL18" i="10"/>
  <c r="EL17" i="10"/>
  <c r="EM16" i="10"/>
  <c r="EM15" i="10"/>
  <c r="EM14" i="10"/>
  <c r="EN13" i="10"/>
  <c r="EN12" i="10"/>
  <c r="EK11" i="10"/>
  <c r="EM10" i="10"/>
  <c r="EM9" i="10"/>
  <c r="EM8" i="10"/>
  <c r="EM7" i="10"/>
  <c r="EM37" i="10"/>
  <c r="EN30" i="10"/>
  <c r="EP30" i="10"/>
  <c r="EL22" i="10"/>
  <c r="EL19" i="10"/>
  <c r="EN15" i="10"/>
  <c r="EN10" i="10"/>
  <c r="EK51" i="10"/>
  <c r="EK23" i="10"/>
  <c r="EM17" i="10"/>
  <c r="EN45" i="10"/>
  <c r="EL20" i="10"/>
  <c r="EN16" i="10"/>
  <c r="EL11" i="10"/>
  <c r="EN7" i="10"/>
  <c r="EK27" i="10"/>
  <c r="EL21" i="10"/>
  <c r="EM18" i="10"/>
  <c r="EN14" i="10"/>
  <c r="EK13" i="10"/>
  <c r="EN9" i="10"/>
  <c r="EK12" i="10"/>
  <c r="EN8" i="10"/>
  <c r="EI11" i="10"/>
  <c r="EI19" i="10"/>
  <c r="EI26" i="10"/>
  <c r="EI29" i="10"/>
  <c r="EJ38" i="10"/>
  <c r="EJ42" i="10"/>
  <c r="EJ55" i="10"/>
  <c r="EI52" i="10"/>
  <c r="EI56" i="10"/>
  <c r="EJ61" i="10"/>
  <c r="EJ65" i="10"/>
  <c r="EJ73" i="10"/>
  <c r="EJ77" i="10"/>
  <c r="EI63" i="10"/>
  <c r="EJ71" i="10"/>
  <c r="EI79" i="10"/>
  <c r="EI82" i="10"/>
  <c r="EI81" i="10"/>
  <c r="EI85" i="10"/>
  <c r="EI88" i="10"/>
  <c r="EI92" i="10"/>
  <c r="EJ6" i="10"/>
  <c r="EI6" i="10"/>
  <c r="EN6" i="10"/>
  <c r="EK6" i="10"/>
  <c r="EM6" i="10"/>
  <c r="EL6" i="10"/>
  <c r="AB12" i="1"/>
  <c r="AB11" i="1"/>
  <c r="AB10" i="1"/>
  <c r="AB9" i="1"/>
  <c r="AB8" i="1"/>
  <c r="AB7" i="1"/>
  <c r="AB6" i="1"/>
  <c r="AB5" i="1"/>
  <c r="R8" i="4"/>
  <c r="EO94" i="10"/>
  <c r="EP57" i="10"/>
  <c r="EO89" i="10"/>
  <c r="EP34" i="10"/>
  <c r="EP37" i="10"/>
  <c r="EP9" i="10"/>
  <c r="EP35" i="10"/>
  <c r="EO41" i="10"/>
  <c r="EP44" i="10"/>
  <c r="EO46" i="10"/>
  <c r="EP36" i="10"/>
  <c r="EO32" i="10"/>
  <c r="EP7" i="10"/>
  <c r="EP45" i="10"/>
  <c r="EO31" i="10"/>
  <c r="EO102" i="10"/>
  <c r="ET102" i="10"/>
  <c r="ER102" i="10"/>
  <c r="ES102" i="10"/>
  <c r="EQ102" i="10"/>
  <c r="EP102" i="10"/>
  <c r="EO99" i="10"/>
  <c r="EO100" i="10"/>
  <c r="EP101" i="10"/>
  <c r="O100" i="2"/>
  <c r="O89" i="2"/>
  <c r="O99" i="2"/>
  <c r="O97" i="2"/>
  <c r="O102" i="2"/>
  <c r="O92" i="2"/>
  <c r="O101" i="2"/>
  <c r="O87" i="2"/>
  <c r="O88" i="2"/>
  <c r="O94" i="2"/>
  <c r="O90" i="2"/>
  <c r="O95" i="2"/>
  <c r="O91" i="2"/>
  <c r="O96" i="2"/>
  <c r="O93" i="2"/>
  <c r="O98" i="2"/>
  <c r="EP97" i="10"/>
  <c r="EP95" i="10"/>
  <c r="EP98" i="10"/>
  <c r="ET101" i="10"/>
  <c r="ET100" i="10"/>
  <c r="ET99" i="10"/>
  <c r="ES101" i="10"/>
  <c r="EQ100" i="10"/>
  <c r="ES99" i="10"/>
  <c r="ES98" i="10"/>
  <c r="ES97" i="10"/>
  <c r="ES96" i="10"/>
  <c r="ES95" i="10"/>
  <c r="EQ98" i="10"/>
  <c r="ET97" i="10"/>
  <c r="EQ96" i="10"/>
  <c r="ET95" i="10"/>
  <c r="ES100" i="10"/>
  <c r="ER99" i="10"/>
  <c r="ER97" i="10"/>
  <c r="ER101" i="10"/>
  <c r="EQ99" i="10"/>
  <c r="EQ97" i="10"/>
  <c r="ER100" i="10"/>
  <c r="ET98" i="10"/>
  <c r="ET96" i="10"/>
  <c r="ER95" i="10"/>
  <c r="EQ101" i="10"/>
  <c r="ER98" i="10"/>
  <c r="EQ95" i="10"/>
  <c r="ER96" i="10"/>
  <c r="EO97" i="10"/>
  <c r="EP99" i="10"/>
  <c r="EO101" i="10"/>
  <c r="EO98" i="10"/>
  <c r="EP100" i="10"/>
  <c r="EO95" i="10"/>
  <c r="EP96" i="10"/>
  <c r="EO96" i="10"/>
  <c r="EP68" i="10"/>
  <c r="EO84" i="10"/>
  <c r="EO92" i="10"/>
  <c r="EO33" i="10"/>
  <c r="EK5" i="10"/>
  <c r="EM5" i="10"/>
  <c r="EO5" i="10"/>
  <c r="EL5" i="10"/>
  <c r="EN5" i="10"/>
  <c r="EP5" i="10"/>
  <c r="EO38" i="10"/>
  <c r="EP55" i="10"/>
  <c r="EO18" i="10"/>
  <c r="EP10" i="10"/>
  <c r="EO9" i="10"/>
  <c r="EP13" i="10"/>
  <c r="EP26" i="10"/>
  <c r="EO62" i="10"/>
  <c r="EO72" i="10"/>
  <c r="EP89" i="10"/>
  <c r="EO90" i="10"/>
  <c r="EP14" i="10"/>
  <c r="EP79" i="10"/>
  <c r="EP15" i="10"/>
  <c r="EO37" i="10"/>
  <c r="EO14" i="10"/>
  <c r="EP29" i="10"/>
  <c r="EP23" i="10"/>
  <c r="EP27" i="10"/>
  <c r="EO61" i="10"/>
  <c r="EO68" i="10"/>
  <c r="EP85" i="10"/>
  <c r="EP93" i="10"/>
  <c r="EP47" i="10"/>
  <c r="EP52" i="10"/>
  <c r="EP67" i="10"/>
  <c r="EP12" i="10"/>
  <c r="EP25" i="10"/>
  <c r="EP81" i="10"/>
  <c r="EO17" i="10"/>
  <c r="EO29" i="10"/>
  <c r="EO54" i="10"/>
  <c r="EO70" i="10"/>
  <c r="EO13" i="10"/>
  <c r="EO8" i="10"/>
  <c r="EO16" i="10"/>
  <c r="EO40" i="10"/>
  <c r="EO71" i="10"/>
  <c r="EO87" i="10"/>
  <c r="EO93" i="10"/>
  <c r="EP8" i="10"/>
  <c r="EP16" i="10"/>
  <c r="EO39" i="10"/>
  <c r="EP46" i="10"/>
  <c r="EP51" i="10"/>
  <c r="EP65" i="10"/>
  <c r="EP60" i="10"/>
  <c r="EO91" i="10"/>
  <c r="EO7" i="10"/>
  <c r="EO22" i="10"/>
  <c r="EP24" i="10"/>
  <c r="EP28" i="10"/>
  <c r="EO30" i="10"/>
  <c r="EO49" i="10"/>
  <c r="EO69" i="10"/>
  <c r="EP48" i="10"/>
  <c r="EO11" i="10"/>
  <c r="EO15" i="10"/>
  <c r="EO19" i="10"/>
  <c r="EO12" i="10"/>
  <c r="EP20" i="10"/>
  <c r="EP22" i="10"/>
  <c r="EO24" i="10"/>
  <c r="EO28" i="10"/>
  <c r="EP38" i="10"/>
  <c r="EO42" i="10"/>
  <c r="EO36" i="10"/>
  <c r="EP43" i="10"/>
  <c r="EP56" i="10"/>
  <c r="EO53" i="10"/>
  <c r="EO56" i="10"/>
  <c r="EO60" i="10"/>
  <c r="EP73" i="10"/>
  <c r="EP77" i="10"/>
  <c r="EO66" i="10"/>
  <c r="EP70" i="10"/>
  <c r="EO74" i="10"/>
  <c r="EO78" i="10"/>
  <c r="EP80" i="10"/>
  <c r="EP83" i="10"/>
  <c r="EO83" i="10"/>
  <c r="EP87" i="10"/>
  <c r="O84" i="2"/>
  <c r="O74" i="2"/>
  <c r="O70" i="2"/>
  <c r="O66" i="2"/>
  <c r="O62" i="2"/>
  <c r="O59" i="2"/>
  <c r="O55" i="2"/>
  <c r="O43" i="2"/>
  <c r="O42" i="2"/>
  <c r="O38" i="2"/>
  <c r="O34" i="2"/>
  <c r="O29" i="2"/>
  <c r="O26" i="2"/>
  <c r="O22" i="2"/>
  <c r="O19" i="2"/>
  <c r="O15" i="2"/>
  <c r="O11" i="2"/>
  <c r="O7" i="2"/>
  <c r="O82" i="2"/>
  <c r="O80" i="2"/>
  <c r="O78" i="2"/>
  <c r="O76" i="2"/>
  <c r="O75" i="2"/>
  <c r="O71" i="2"/>
  <c r="O67" i="2"/>
  <c r="O63" i="2"/>
  <c r="O60" i="2"/>
  <c r="O56" i="2"/>
  <c r="O45" i="2"/>
  <c r="O44" i="2"/>
  <c r="O39" i="2"/>
  <c r="O35" i="2"/>
  <c r="O31" i="2"/>
  <c r="O30" i="2"/>
  <c r="O27" i="2"/>
  <c r="O23" i="2"/>
  <c r="O20" i="2"/>
  <c r="O16" i="2"/>
  <c r="O12" i="2"/>
  <c r="O8" i="2"/>
  <c r="O86" i="2"/>
  <c r="O77" i="2"/>
  <c r="O69" i="2"/>
  <c r="O65" i="2"/>
  <c r="O61" i="2"/>
  <c r="O58" i="2"/>
  <c r="O54" i="2"/>
  <c r="O51" i="2"/>
  <c r="O50" i="2"/>
  <c r="O49" i="2"/>
  <c r="O47" i="2"/>
  <c r="O41" i="2"/>
  <c r="O37" i="2"/>
  <c r="O33" i="2"/>
  <c r="O25" i="2"/>
  <c r="O21" i="2"/>
  <c r="O18" i="2"/>
  <c r="O14" i="2"/>
  <c r="O10" i="2"/>
  <c r="O46" i="2"/>
  <c r="O32" i="2"/>
  <c r="O24" i="2"/>
  <c r="O17" i="2"/>
  <c r="O9" i="2"/>
  <c r="O73" i="2"/>
  <c r="O48" i="2"/>
  <c r="O36" i="2"/>
  <c r="O28" i="2"/>
  <c r="O13" i="2"/>
  <c r="O83" i="2"/>
  <c r="O68" i="2"/>
  <c r="O53" i="2"/>
  <c r="O79" i="2"/>
  <c r="O52" i="2"/>
  <c r="O81" i="2"/>
  <c r="O72" i="2"/>
  <c r="O64" i="2"/>
  <c r="O57" i="2"/>
  <c r="O40" i="2"/>
  <c r="O85" i="2"/>
  <c r="ET94" i="10"/>
  <c r="EQ93" i="10"/>
  <c r="EQ94" i="10"/>
  <c r="ER93" i="10"/>
  <c r="ET92" i="10"/>
  <c r="ER94" i="10"/>
  <c r="ES94" i="10"/>
  <c r="EQ92" i="10"/>
  <c r="EQ91" i="10"/>
  <c r="ER90" i="10"/>
  <c r="ER89" i="10"/>
  <c r="ES88" i="10"/>
  <c r="ET87" i="10"/>
  <c r="ER86" i="10"/>
  <c r="ER85" i="10"/>
  <c r="ER84" i="10"/>
  <c r="ES83" i="10"/>
  <c r="ES92" i="10"/>
  <c r="ES91" i="10"/>
  <c r="EQ89" i="10"/>
  <c r="ET88" i="10"/>
  <c r="EQ87" i="10"/>
  <c r="ET86" i="10"/>
  <c r="EQ84" i="10"/>
  <c r="ET83" i="10"/>
  <c r="ER82" i="10"/>
  <c r="ES81" i="10"/>
  <c r="ES80" i="10"/>
  <c r="ET91" i="10"/>
  <c r="EQ90" i="10"/>
  <c r="ES89" i="10"/>
  <c r="ER87" i="10"/>
  <c r="EQ85" i="10"/>
  <c r="ES84" i="10"/>
  <c r="ES82" i="10"/>
  <c r="ET81" i="10"/>
  <c r="ET80" i="10"/>
  <c r="ES93" i="10"/>
  <c r="ET89" i="10"/>
  <c r="EQ88" i="10"/>
  <c r="ES85" i="10"/>
  <c r="EQ80" i="10"/>
  <c r="ES79" i="10"/>
  <c r="ES78" i="10"/>
  <c r="ES77" i="10"/>
  <c r="ES76" i="10"/>
  <c r="ES75" i="10"/>
  <c r="ES74" i="10"/>
  <c r="ES73" i="10"/>
  <c r="ET72" i="10"/>
  <c r="ET71" i="10"/>
  <c r="ET70" i="10"/>
  <c r="ET69" i="10"/>
  <c r="EQ68" i="10"/>
  <c r="ER67" i="10"/>
  <c r="ES66" i="10"/>
  <c r="ES65" i="10"/>
  <c r="ES64" i="10"/>
  <c r="ES63" i="10"/>
  <c r="ET93" i="10"/>
  <c r="EV93" i="10"/>
  <c r="ER91" i="10"/>
  <c r="ER88" i="10"/>
  <c r="ET85" i="10"/>
  <c r="EV85" i="10"/>
  <c r="EQ82" i="10"/>
  <c r="ER80" i="10"/>
  <c r="ET79" i="10"/>
  <c r="ET78" i="10"/>
  <c r="ET77" i="10"/>
  <c r="ET76" i="10"/>
  <c r="ET75" i="10"/>
  <c r="ET74" i="10"/>
  <c r="ET73" i="10"/>
  <c r="EQ72" i="10"/>
  <c r="EQ71" i="10"/>
  <c r="EQ70" i="10"/>
  <c r="EQ69" i="10"/>
  <c r="ER68" i="10"/>
  <c r="ES67" i="10"/>
  <c r="ET66" i="10"/>
  <c r="ET65" i="10"/>
  <c r="ET64" i="10"/>
  <c r="ET63" i="10"/>
  <c r="ES87" i="10"/>
  <c r="EQ86" i="10"/>
  <c r="EQ78" i="10"/>
  <c r="EQ76" i="10"/>
  <c r="EQ74" i="10"/>
  <c r="ER72" i="10"/>
  <c r="ER70" i="10"/>
  <c r="ES68" i="10"/>
  <c r="EU68" i="10"/>
  <c r="EQ65" i="10"/>
  <c r="EQ63" i="10"/>
  <c r="ET62" i="10"/>
  <c r="ET61" i="10"/>
  <c r="ER60" i="10"/>
  <c r="ER59" i="10"/>
  <c r="ER58" i="10"/>
  <c r="ER57" i="10"/>
  <c r="ER92" i="10"/>
  <c r="ET90" i="10"/>
  <c r="ER83" i="10"/>
  <c r="ER81" i="10"/>
  <c r="ES86" i="10"/>
  <c r="ER78" i="10"/>
  <c r="ER76" i="10"/>
  <c r="ER74" i="10"/>
  <c r="ES72" i="10"/>
  <c r="ES70" i="10"/>
  <c r="ET68" i="10"/>
  <c r="EQ67" i="10"/>
  <c r="ER65" i="10"/>
  <c r="ER63" i="10"/>
  <c r="EQ62" i="10"/>
  <c r="EQ61" i="10"/>
  <c r="ES60" i="10"/>
  <c r="ES59" i="10"/>
  <c r="ES58" i="10"/>
  <c r="ES57" i="10"/>
  <c r="ES56" i="10"/>
  <c r="ES55" i="10"/>
  <c r="EQ83" i="10"/>
  <c r="ER77" i="10"/>
  <c r="ER73" i="10"/>
  <c r="ES69" i="10"/>
  <c r="ER64" i="10"/>
  <c r="ES61" i="10"/>
  <c r="EQ59" i="10"/>
  <c r="EQ57" i="10"/>
  <c r="EQ77" i="10"/>
  <c r="EQ73" i="10"/>
  <c r="ER69" i="10"/>
  <c r="EQ64" i="10"/>
  <c r="ES90" i="10"/>
  <c r="EQ79" i="10"/>
  <c r="EQ75" i="10"/>
  <c r="ER71" i="10"/>
  <c r="ET67" i="10"/>
  <c r="EQ66" i="10"/>
  <c r="ER62" i="10"/>
  <c r="ET59" i="10"/>
  <c r="EQ81" i="10"/>
  <c r="ES71" i="10"/>
  <c r="EQ60" i="10"/>
  <c r="ET57" i="10"/>
  <c r="EQ56" i="10"/>
  <c r="ER55" i="10"/>
  <c r="EQ54" i="10"/>
  <c r="ES53" i="10"/>
  <c r="ES52" i="10"/>
  <c r="ES51" i="10"/>
  <c r="ET50" i="10"/>
  <c r="EQ49" i="10"/>
  <c r="ER75" i="10"/>
  <c r="ES62" i="10"/>
  <c r="ER61" i="10"/>
  <c r="ET58" i="10"/>
  <c r="EQ55" i="10"/>
  <c r="ET54" i="10"/>
  <c r="ER53" i="10"/>
  <c r="ER52" i="10"/>
  <c r="ER51" i="10"/>
  <c r="ES50" i="10"/>
  <c r="ET49" i="10"/>
  <c r="ET84" i="10"/>
  <c r="EV84" i="10"/>
  <c r="ER66" i="10"/>
  <c r="ET60" i="10"/>
  <c r="ER56" i="10"/>
  <c r="ET55" i="10"/>
  <c r="ER54" i="10"/>
  <c r="ET53" i="10"/>
  <c r="ET52" i="10"/>
  <c r="ET51" i="10"/>
  <c r="EQ50" i="10"/>
  <c r="ER49" i="10"/>
  <c r="ER48" i="10"/>
  <c r="ER47" i="10"/>
  <c r="ER46" i="10"/>
  <c r="ER79" i="10"/>
  <c r="EQ58" i="10"/>
  <c r="ES54" i="10"/>
  <c r="EQ53" i="10"/>
  <c r="ES49" i="10"/>
  <c r="EQ47" i="10"/>
  <c r="ES46" i="10"/>
  <c r="ES45" i="10"/>
  <c r="ES44" i="10"/>
  <c r="ET43" i="10"/>
  <c r="ET42" i="10"/>
  <c r="EQ41" i="10"/>
  <c r="EQ40" i="10"/>
  <c r="EQ39" i="10"/>
  <c r="EQ38" i="10"/>
  <c r="ER37" i="10"/>
  <c r="ES36" i="10"/>
  <c r="ES35" i="10"/>
  <c r="ES34" i="10"/>
  <c r="ER50" i="10"/>
  <c r="ET48" i="10"/>
  <c r="EQ46" i="10"/>
  <c r="ER45" i="10"/>
  <c r="ER44" i="10"/>
  <c r="ES43" i="10"/>
  <c r="ES42" i="10"/>
  <c r="ET41" i="10"/>
  <c r="ET40" i="10"/>
  <c r="ET39" i="10"/>
  <c r="ET38" i="10"/>
  <c r="EQ37" i="10"/>
  <c r="ER36" i="10"/>
  <c r="ER35" i="10"/>
  <c r="ET82" i="10"/>
  <c r="EQ51" i="10"/>
  <c r="ES47" i="10"/>
  <c r="ET45" i="10"/>
  <c r="EQ42" i="10"/>
  <c r="ER40" i="10"/>
  <c r="ER38" i="10"/>
  <c r="ES37" i="10"/>
  <c r="ET35" i="10"/>
  <c r="ER34" i="10"/>
  <c r="EQ33" i="10"/>
  <c r="EQ32" i="10"/>
  <c r="EQ31" i="10"/>
  <c r="ER30" i="10"/>
  <c r="ER29" i="10"/>
  <c r="ES28" i="10"/>
  <c r="ES27" i="10"/>
  <c r="ES26" i="10"/>
  <c r="ES25" i="10"/>
  <c r="ES24" i="10"/>
  <c r="ES23" i="10"/>
  <c r="ES48" i="10"/>
  <c r="EQ45" i="10"/>
  <c r="ER43" i="10"/>
  <c r="ES41" i="10"/>
  <c r="ES39" i="10"/>
  <c r="EQ35" i="10"/>
  <c r="EQ34" i="10"/>
  <c r="ET33" i="10"/>
  <c r="ET32" i="10"/>
  <c r="ET31" i="10"/>
  <c r="EQ30" i="10"/>
  <c r="EQ29" i="10"/>
  <c r="ER28" i="10"/>
  <c r="ER27" i="10"/>
  <c r="ER26" i="10"/>
  <c r="ER25" i="10"/>
  <c r="ER24" i="10"/>
  <c r="ER23" i="10"/>
  <c r="ET47" i="10"/>
  <c r="EQ44" i="10"/>
  <c r="ER42" i="10"/>
  <c r="ES40" i="10"/>
  <c r="ES38" i="10"/>
  <c r="ET37" i="10"/>
  <c r="EQ36" i="10"/>
  <c r="ET34" i="10"/>
  <c r="ER33" i="10"/>
  <c r="ER32" i="10"/>
  <c r="ER31" i="10"/>
  <c r="ES30" i="10"/>
  <c r="ES29" i="10"/>
  <c r="ET28" i="10"/>
  <c r="ET27" i="10"/>
  <c r="ET26" i="10"/>
  <c r="ET25" i="10"/>
  <c r="ET24" i="10"/>
  <c r="ET23" i="10"/>
  <c r="ET22" i="10"/>
  <c r="EQ52" i="10"/>
  <c r="ET46" i="10"/>
  <c r="ER41" i="10"/>
  <c r="ES33" i="10"/>
  <c r="EQ26" i="10"/>
  <c r="EQ22" i="10"/>
  <c r="ET21" i="10"/>
  <c r="ET20" i="10"/>
  <c r="ET19" i="10"/>
  <c r="EQ18" i="10"/>
  <c r="EQ17" i="10"/>
  <c r="ER16" i="10"/>
  <c r="ER15" i="10"/>
  <c r="ER14" i="10"/>
  <c r="ES13" i="10"/>
  <c r="ES12" i="10"/>
  <c r="ET11" i="10"/>
  <c r="ER10" i="10"/>
  <c r="ER9" i="10"/>
  <c r="ER8" i="10"/>
  <c r="ER7" i="10"/>
  <c r="ET56" i="10"/>
  <c r="EQ48" i="10"/>
  <c r="ET44" i="10"/>
  <c r="EQ43" i="10"/>
  <c r="ET36" i="10"/>
  <c r="ET30" i="10"/>
  <c r="EQ27" i="10"/>
  <c r="EQ23" i="10"/>
  <c r="ES21" i="10"/>
  <c r="ES20" i="10"/>
  <c r="ES19" i="10"/>
  <c r="ET18" i="10"/>
  <c r="ET17" i="10"/>
  <c r="EQ16" i="10"/>
  <c r="EQ15" i="10"/>
  <c r="EQ14" i="10"/>
  <c r="ER13" i="10"/>
  <c r="ER12" i="10"/>
  <c r="ES11" i="10"/>
  <c r="EQ10" i="10"/>
  <c r="EQ9" i="10"/>
  <c r="EQ8" i="10"/>
  <c r="EQ7" i="10"/>
  <c r="ER39" i="10"/>
  <c r="ES32" i="10"/>
  <c r="ET29" i="10"/>
  <c r="EQ25" i="10"/>
  <c r="ER22" i="10"/>
  <c r="EQ21" i="10"/>
  <c r="EQ20" i="10"/>
  <c r="EQ19" i="10"/>
  <c r="ER18" i="10"/>
  <c r="ER17" i="10"/>
  <c r="ES16" i="10"/>
  <c r="ES15" i="10"/>
  <c r="ES14" i="10"/>
  <c r="ET13" i="10"/>
  <c r="ET12" i="10"/>
  <c r="EQ11" i="10"/>
  <c r="ES10" i="10"/>
  <c r="ES9" i="10"/>
  <c r="ES8" i="10"/>
  <c r="ES7" i="10"/>
  <c r="ES31" i="10"/>
  <c r="ER20" i="10"/>
  <c r="ET16" i="10"/>
  <c r="ER11" i="10"/>
  <c r="ET7" i="10"/>
  <c r="EQ24" i="10"/>
  <c r="ER21" i="10"/>
  <c r="ES17" i="10"/>
  <c r="EQ12" i="10"/>
  <c r="ET8" i="10"/>
  <c r="ES18" i="10"/>
  <c r="ET14" i="10"/>
  <c r="EQ28" i="10"/>
  <c r="ES22" i="10"/>
  <c r="ER19" i="10"/>
  <c r="ET15" i="10"/>
  <c r="ET10" i="10"/>
  <c r="ET9" i="10"/>
  <c r="EQ13" i="10"/>
  <c r="EO20" i="10"/>
  <c r="EP31" i="10"/>
  <c r="EO25" i="10"/>
  <c r="EP39" i="10"/>
  <c r="EO43" i="10"/>
  <c r="EO48" i="10"/>
  <c r="EO44" i="10"/>
  <c r="EP50" i="10"/>
  <c r="EO57" i="10"/>
  <c r="EO85" i="10"/>
  <c r="EP66" i="10"/>
  <c r="EP74" i="10"/>
  <c r="EP78" i="10"/>
  <c r="EO63" i="10"/>
  <c r="EP71" i="10"/>
  <c r="EO75" i="10"/>
  <c r="EO79" i="10"/>
  <c r="EO80" i="10"/>
  <c r="EP91" i="10"/>
  <c r="EO88" i="10"/>
  <c r="EP17" i="10"/>
  <c r="EP21" i="10"/>
  <c r="EP32" i="10"/>
  <c r="EO47" i="10"/>
  <c r="EO26" i="10"/>
  <c r="EP40" i="10"/>
  <c r="EO34" i="10"/>
  <c r="EO45" i="10"/>
  <c r="EP49" i="10"/>
  <c r="EP53" i="10"/>
  <c r="EO51" i="10"/>
  <c r="EO58" i="10"/>
  <c r="EP58" i="10"/>
  <c r="EP61" i="10"/>
  <c r="EP63" i="10"/>
  <c r="EO67" i="10"/>
  <c r="EP75" i="10"/>
  <c r="EO64" i="10"/>
  <c r="EP72" i="10"/>
  <c r="EO76" i="10"/>
  <c r="EO82" i="10"/>
  <c r="EO81" i="10"/>
  <c r="EO86" i="10"/>
  <c r="EP94" i="10"/>
  <c r="EO10" i="10"/>
  <c r="EP18" i="10"/>
  <c r="EO21" i="10"/>
  <c r="EP11" i="10"/>
  <c r="EP19" i="10"/>
  <c r="EP33" i="10"/>
  <c r="EO23" i="10"/>
  <c r="EO27" i="10"/>
  <c r="EP41" i="10"/>
  <c r="EO35" i="10"/>
  <c r="EP42" i="10"/>
  <c r="EO50" i="10"/>
  <c r="EP54" i="10"/>
  <c r="EO52" i="10"/>
  <c r="EO55" i="10"/>
  <c r="EO59" i="10"/>
  <c r="EP59" i="10"/>
  <c r="EP62" i="10"/>
  <c r="EP64" i="10"/>
  <c r="EP76" i="10"/>
  <c r="EO65" i="10"/>
  <c r="EO73" i="10"/>
  <c r="EO77" i="10"/>
  <c r="EP86" i="10"/>
  <c r="EP90" i="10"/>
  <c r="R7" i="4"/>
  <c r="O2" i="2"/>
  <c r="EO6" i="10"/>
  <c r="EP6" i="10"/>
  <c r="ES6" i="10"/>
  <c r="ER6" i="10"/>
  <c r="EQ6" i="10"/>
  <c r="ET6" i="10"/>
  <c r="Q3" i="4"/>
  <c r="Q5" i="4"/>
  <c r="Q4" i="4"/>
  <c r="O6" i="2"/>
  <c r="P6" i="2"/>
  <c r="Q2" i="4"/>
  <c r="S8" i="4"/>
  <c r="EV9" i="10"/>
  <c r="EU66" i="10"/>
  <c r="EV67" i="10"/>
  <c r="EV37" i="10"/>
  <c r="EV15" i="10"/>
  <c r="EV29" i="10"/>
  <c r="EU102" i="10"/>
  <c r="EV102" i="10"/>
  <c r="EZ102" i="10"/>
  <c r="EY102" i="10"/>
  <c r="EX102" i="10"/>
  <c r="EW102" i="10"/>
  <c r="EV10" i="10"/>
  <c r="EU31" i="10"/>
  <c r="P90" i="2"/>
  <c r="P101" i="2"/>
  <c r="P92" i="2"/>
  <c r="P98" i="2"/>
  <c r="P95" i="2"/>
  <c r="P87" i="2"/>
  <c r="P97" i="2"/>
  <c r="P93" i="2"/>
  <c r="P99" i="2"/>
  <c r="Q100" i="2"/>
  <c r="R100" i="2"/>
  <c r="Q89" i="2"/>
  <c r="R89" i="2"/>
  <c r="Q99" i="2"/>
  <c r="R99" i="2"/>
  <c r="Q97" i="2"/>
  <c r="R97" i="2"/>
  <c r="Q102" i="2"/>
  <c r="R102" i="2"/>
  <c r="Q91" i="2"/>
  <c r="R91" i="2"/>
  <c r="Q101" i="2"/>
  <c r="R101" i="2"/>
  <c r="Q96" i="2"/>
  <c r="R96" i="2"/>
  <c r="Q90" i="2"/>
  <c r="R90" i="2"/>
  <c r="Q87" i="2"/>
  <c r="R87" i="2"/>
  <c r="Q94" i="2"/>
  <c r="R94" i="2"/>
  <c r="Q92" i="2"/>
  <c r="R92" i="2"/>
  <c r="Q98" i="2"/>
  <c r="R98" i="2"/>
  <c r="Q88" i="2"/>
  <c r="R88" i="2"/>
  <c r="Q93" i="2"/>
  <c r="R93" i="2"/>
  <c r="Q95" i="2"/>
  <c r="R95" i="2"/>
  <c r="P96" i="2"/>
  <c r="P94" i="2"/>
  <c r="P89" i="2"/>
  <c r="P91" i="2"/>
  <c r="P88" i="2"/>
  <c r="P102" i="2"/>
  <c r="P100" i="2"/>
  <c r="EU100" i="10"/>
  <c r="EV97" i="10"/>
  <c r="EU97" i="10"/>
  <c r="EU101" i="10"/>
  <c r="EV96" i="10"/>
  <c r="EU98" i="10"/>
  <c r="EV99" i="10"/>
  <c r="EZ101" i="10"/>
  <c r="EZ100" i="10"/>
  <c r="EZ99" i="10"/>
  <c r="EX100" i="10"/>
  <c r="EY98" i="10"/>
  <c r="EY97" i="10"/>
  <c r="EY96" i="10"/>
  <c r="EY95" i="10"/>
  <c r="EX101" i="10"/>
  <c r="EW100" i="10"/>
  <c r="EW99" i="10"/>
  <c r="EX98" i="10"/>
  <c r="EX96" i="10"/>
  <c r="EW101" i="10"/>
  <c r="EW98" i="10"/>
  <c r="EZ97" i="10"/>
  <c r="EZ96" i="10"/>
  <c r="EX95" i="10"/>
  <c r="EY99" i="10"/>
  <c r="EX97" i="10"/>
  <c r="EY100" i="10"/>
  <c r="EZ98" i="10"/>
  <c r="EW95" i="10"/>
  <c r="EX99" i="10"/>
  <c r="EW96" i="10"/>
  <c r="EY101" i="10"/>
  <c r="EW97" i="10"/>
  <c r="EZ95" i="10"/>
  <c r="EV98" i="10"/>
  <c r="EV95" i="10"/>
  <c r="EU95" i="10"/>
  <c r="EU99" i="10"/>
  <c r="EV100" i="10"/>
  <c r="EU96" i="10"/>
  <c r="EV101" i="10"/>
  <c r="EU86" i="10"/>
  <c r="EV48" i="10"/>
  <c r="EU85" i="10"/>
  <c r="EQ5" i="10"/>
  <c r="ES5" i="10"/>
  <c r="EU5" i="10"/>
  <c r="ER5" i="10"/>
  <c r="ET5" i="10"/>
  <c r="EV5" i="10"/>
  <c r="EV89" i="10"/>
  <c r="EU62" i="10"/>
  <c r="EU47" i="10"/>
  <c r="EV46" i="10"/>
  <c r="EU83" i="10"/>
  <c r="EU73" i="10"/>
  <c r="EU22" i="10"/>
  <c r="EU72" i="10"/>
  <c r="EV36" i="10"/>
  <c r="EV56" i="10"/>
  <c r="EU33" i="10"/>
  <c r="EV53" i="10"/>
  <c r="EU17" i="10"/>
  <c r="EV13" i="10"/>
  <c r="EU75" i="10"/>
  <c r="EU94" i="10"/>
  <c r="EV24" i="10"/>
  <c r="EV28" i="10"/>
  <c r="EU30" i="10"/>
  <c r="EU39" i="10"/>
  <c r="EU54" i="10"/>
  <c r="EV57" i="10"/>
  <c r="EU81" i="10"/>
  <c r="EU79" i="10"/>
  <c r="EU61" i="10"/>
  <c r="EV47" i="10"/>
  <c r="EV8" i="10"/>
  <c r="EV16" i="10"/>
  <c r="EU32" i="10"/>
  <c r="EV60" i="10"/>
  <c r="EU69" i="10"/>
  <c r="EV14" i="10"/>
  <c r="EV82" i="10"/>
  <c r="EV90" i="10"/>
  <c r="EU93" i="10"/>
  <c r="EV44" i="10"/>
  <c r="EV34" i="10"/>
  <c r="EV45" i="10"/>
  <c r="EV55" i="10"/>
  <c r="EV58" i="10"/>
  <c r="EV30" i="10"/>
  <c r="EU90" i="10"/>
  <c r="EU87" i="10"/>
  <c r="EV86" i="10"/>
  <c r="EU91" i="10"/>
  <c r="EU9" i="10"/>
  <c r="EU38" i="10"/>
  <c r="EU53" i="10"/>
  <c r="EU71" i="10"/>
  <c r="EU59" i="10"/>
  <c r="EU18" i="10"/>
  <c r="EU10" i="10"/>
  <c r="EU14" i="10"/>
  <c r="EU40" i="10"/>
  <c r="EU37" i="10"/>
  <c r="EU67" i="10"/>
  <c r="EV23" i="10"/>
  <c r="EV35" i="10"/>
  <c r="EV12" i="10"/>
  <c r="EU20" i="10"/>
  <c r="EV38" i="10"/>
  <c r="EU49" i="10"/>
  <c r="EU57" i="10"/>
  <c r="EU74" i="10"/>
  <c r="EU80" i="10"/>
  <c r="EU11" i="10"/>
  <c r="EU19" i="10"/>
  <c r="EV32" i="10"/>
  <c r="EU34" i="10"/>
  <c r="EV64" i="10"/>
  <c r="EV76" i="10"/>
  <c r="EU65" i="10"/>
  <c r="EV7" i="10"/>
  <c r="EV11" i="10"/>
  <c r="EV19" i="10"/>
  <c r="EU25" i="10"/>
  <c r="EV41" i="10"/>
  <c r="EU45" i="10"/>
  <c r="EU52" i="10"/>
  <c r="EU56" i="10"/>
  <c r="EV62" i="10"/>
  <c r="EV69" i="10"/>
  <c r="EU77" i="10"/>
  <c r="EV80" i="10"/>
  <c r="EV91" i="10"/>
  <c r="EV83" i="10"/>
  <c r="EV88" i="10"/>
  <c r="EV87" i="10"/>
  <c r="EV92" i="10"/>
  <c r="EV94" i="10"/>
  <c r="P64" i="2"/>
  <c r="P52" i="2"/>
  <c r="P68" i="2"/>
  <c r="P36" i="2"/>
  <c r="P17" i="2"/>
  <c r="P10" i="2"/>
  <c r="P25" i="2"/>
  <c r="P41" i="2"/>
  <c r="P51" i="2"/>
  <c r="P65" i="2"/>
  <c r="P8" i="2"/>
  <c r="P23" i="2"/>
  <c r="P31" i="2"/>
  <c r="P45" i="2"/>
  <c r="P67" i="2"/>
  <c r="P78" i="2"/>
  <c r="P11" i="2"/>
  <c r="P26" i="2"/>
  <c r="P38" i="2"/>
  <c r="P59" i="2"/>
  <c r="P74" i="2"/>
  <c r="EU12" i="10"/>
  <c r="EV20" i="10"/>
  <c r="EV27" i="10"/>
  <c r="EV33" i="10"/>
  <c r="EU48" i="10"/>
  <c r="EU26" i="10"/>
  <c r="EU42" i="10"/>
  <c r="EU35" i="10"/>
  <c r="EV42" i="10"/>
  <c r="EU46" i="10"/>
  <c r="EV51" i="10"/>
  <c r="EV65" i="10"/>
  <c r="EV73" i="10"/>
  <c r="EV77" i="10"/>
  <c r="EV70" i="10"/>
  <c r="EU78" i="10"/>
  <c r="EV81" i="10"/>
  <c r="EU88" i="10"/>
  <c r="P85" i="2"/>
  <c r="P72" i="2"/>
  <c r="P79" i="2"/>
  <c r="P83" i="2"/>
  <c r="P48" i="2"/>
  <c r="P24" i="2"/>
  <c r="P14" i="2"/>
  <c r="P47" i="2"/>
  <c r="P54" i="2"/>
  <c r="P69" i="2"/>
  <c r="P12" i="2"/>
  <c r="P27" i="2"/>
  <c r="P35" i="2"/>
  <c r="P56" i="2"/>
  <c r="P71" i="2"/>
  <c r="P80" i="2"/>
  <c r="P15" i="2"/>
  <c r="P29" i="2"/>
  <c r="P42" i="2"/>
  <c r="P62" i="2"/>
  <c r="P84" i="2"/>
  <c r="EZ94" i="10"/>
  <c r="EW93" i="10"/>
  <c r="EW94" i="10"/>
  <c r="EX93" i="10"/>
  <c r="EZ92" i="10"/>
  <c r="EZ93" i="10"/>
  <c r="EX92" i="10"/>
  <c r="EW91" i="10"/>
  <c r="EX90" i="10"/>
  <c r="EX89" i="10"/>
  <c r="EY88" i="10"/>
  <c r="EZ87" i="10"/>
  <c r="EX86" i="10"/>
  <c r="EX85" i="10"/>
  <c r="EX84" i="10"/>
  <c r="EY83" i="10"/>
  <c r="EY93" i="10"/>
  <c r="EZ91" i="10"/>
  <c r="EW90" i="10"/>
  <c r="EY89" i="10"/>
  <c r="EX87" i="10"/>
  <c r="EW85" i="10"/>
  <c r="EY84" i="10"/>
  <c r="EX82" i="10"/>
  <c r="EY81" i="10"/>
  <c r="EY80" i="10"/>
  <c r="EW92" i="10"/>
  <c r="EY90" i="10"/>
  <c r="EZ89" i="10"/>
  <c r="EW88" i="10"/>
  <c r="EY87" i="10"/>
  <c r="EW86" i="10"/>
  <c r="EY85" i="10"/>
  <c r="EZ84" i="10"/>
  <c r="EW83" i="10"/>
  <c r="EY82" i="10"/>
  <c r="EZ81" i="10"/>
  <c r="EZ80" i="10"/>
  <c r="EY92" i="10"/>
  <c r="EZ90" i="10"/>
  <c r="EY86" i="10"/>
  <c r="EX83" i="10"/>
  <c r="EZ82" i="10"/>
  <c r="EW81" i="10"/>
  <c r="EY79" i="10"/>
  <c r="EY78" i="10"/>
  <c r="EY77" i="10"/>
  <c r="EY76" i="10"/>
  <c r="EY75" i="10"/>
  <c r="EY74" i="10"/>
  <c r="EY73" i="10"/>
  <c r="EZ72" i="10"/>
  <c r="EZ71" i="10"/>
  <c r="EZ70" i="10"/>
  <c r="EZ69" i="10"/>
  <c r="EW68" i="10"/>
  <c r="EX67" i="10"/>
  <c r="EY66" i="10"/>
  <c r="EY65" i="10"/>
  <c r="EY64" i="10"/>
  <c r="EY63" i="10"/>
  <c r="EW89" i="10"/>
  <c r="EZ86" i="10"/>
  <c r="EZ83" i="10"/>
  <c r="EX81" i="10"/>
  <c r="EZ79" i="10"/>
  <c r="EZ78" i="10"/>
  <c r="EZ77" i="10"/>
  <c r="EZ76" i="10"/>
  <c r="EZ75" i="10"/>
  <c r="EZ74" i="10"/>
  <c r="EZ73" i="10"/>
  <c r="EW72" i="10"/>
  <c r="EW71" i="10"/>
  <c r="EW70" i="10"/>
  <c r="EW69" i="10"/>
  <c r="EX68" i="10"/>
  <c r="EY67" i="10"/>
  <c r="EZ66" i="10"/>
  <c r="EZ65" i="10"/>
  <c r="EZ64" i="10"/>
  <c r="EZ63" i="10"/>
  <c r="EX94" i="10"/>
  <c r="EX88" i="10"/>
  <c r="EW80" i="10"/>
  <c r="EW79" i="10"/>
  <c r="EW77" i="10"/>
  <c r="EW75" i="10"/>
  <c r="EW73" i="10"/>
  <c r="EX71" i="10"/>
  <c r="EX69" i="10"/>
  <c r="FB69" i="10"/>
  <c r="EZ67" i="10"/>
  <c r="EW66" i="10"/>
  <c r="EW64" i="10"/>
  <c r="EZ62" i="10"/>
  <c r="EZ61" i="10"/>
  <c r="EX60" i="10"/>
  <c r="EX59" i="10"/>
  <c r="EX58" i="10"/>
  <c r="EX57" i="10"/>
  <c r="EY91" i="10"/>
  <c r="EW84" i="10"/>
  <c r="EW82" i="10"/>
  <c r="EY94" i="10"/>
  <c r="EZ88" i="10"/>
  <c r="EW87" i="10"/>
  <c r="EX80" i="10"/>
  <c r="EX79" i="10"/>
  <c r="EX77" i="10"/>
  <c r="EX75" i="10"/>
  <c r="EX73" i="10"/>
  <c r="EY71" i="10"/>
  <c r="EY69" i="10"/>
  <c r="EX66" i="10"/>
  <c r="EX64" i="10"/>
  <c r="EW62" i="10"/>
  <c r="EW61" i="10"/>
  <c r="EY60" i="10"/>
  <c r="EY59" i="10"/>
  <c r="EY58" i="10"/>
  <c r="EY57" i="10"/>
  <c r="EY56" i="10"/>
  <c r="EY55" i="10"/>
  <c r="EZ85" i="10"/>
  <c r="EX78" i="10"/>
  <c r="EX74" i="10"/>
  <c r="EY70" i="10"/>
  <c r="EX65" i="10"/>
  <c r="EY62" i="10"/>
  <c r="EW60" i="10"/>
  <c r="EW58" i="10"/>
  <c r="EX91" i="10"/>
  <c r="EW78" i="10"/>
  <c r="EW74" i="10"/>
  <c r="EX70" i="10"/>
  <c r="EW65" i="10"/>
  <c r="EX62" i="10"/>
  <c r="EW76" i="10"/>
  <c r="EX72" i="10"/>
  <c r="EY68" i="10"/>
  <c r="EW63" i="10"/>
  <c r="EX61" i="10"/>
  <c r="EZ60" i="10"/>
  <c r="EZ58" i="10"/>
  <c r="EY72" i="10"/>
  <c r="EY61" i="10"/>
  <c r="EX56" i="10"/>
  <c r="EZ55" i="10"/>
  <c r="EW54" i="10"/>
  <c r="EY53" i="10"/>
  <c r="EY52" i="10"/>
  <c r="EY51" i="10"/>
  <c r="EZ50" i="10"/>
  <c r="EW49" i="10"/>
  <c r="EX76" i="10"/>
  <c r="EZ59" i="10"/>
  <c r="EW56" i="10"/>
  <c r="EX55" i="10"/>
  <c r="EZ54" i="10"/>
  <c r="EX53" i="10"/>
  <c r="EX52" i="10"/>
  <c r="EX51" i="10"/>
  <c r="EY50" i="10"/>
  <c r="EZ49" i="10"/>
  <c r="EZ68" i="10"/>
  <c r="EW67" i="10"/>
  <c r="EW57" i="10"/>
  <c r="EZ56" i="10"/>
  <c r="EX54" i="10"/>
  <c r="EZ53" i="10"/>
  <c r="EZ52" i="10"/>
  <c r="EZ51" i="10"/>
  <c r="EW50" i="10"/>
  <c r="EX49" i="10"/>
  <c r="EX48" i="10"/>
  <c r="EX47" i="10"/>
  <c r="EX46" i="10"/>
  <c r="EW59" i="10"/>
  <c r="EX50" i="10"/>
  <c r="EW48" i="10"/>
  <c r="EY47" i="10"/>
  <c r="EZ46" i="10"/>
  <c r="EY45" i="10"/>
  <c r="EY44" i="10"/>
  <c r="EZ43" i="10"/>
  <c r="EZ42" i="10"/>
  <c r="EW41" i="10"/>
  <c r="EW40" i="10"/>
  <c r="EW39" i="10"/>
  <c r="EW38" i="10"/>
  <c r="EX37" i="10"/>
  <c r="EY36" i="10"/>
  <c r="EY35" i="10"/>
  <c r="EY34" i="10"/>
  <c r="EW51" i="10"/>
  <c r="EW47" i="10"/>
  <c r="EY46" i="10"/>
  <c r="EX45" i="10"/>
  <c r="EX44" i="10"/>
  <c r="EY43" i="10"/>
  <c r="EY42" i="10"/>
  <c r="EZ41" i="10"/>
  <c r="EZ40" i="10"/>
  <c r="EZ39" i="10"/>
  <c r="EZ38" i="10"/>
  <c r="EW37" i="10"/>
  <c r="EX36" i="10"/>
  <c r="EX35" i="10"/>
  <c r="EW55" i="10"/>
  <c r="EW52" i="10"/>
  <c r="EX63" i="10"/>
  <c r="EY48" i="10"/>
  <c r="EZ44" i="10"/>
  <c r="EW43" i="10"/>
  <c r="EX41" i="10"/>
  <c r="EX39" i="10"/>
  <c r="EZ36" i="10"/>
  <c r="EZ34" i="10"/>
  <c r="EW33" i="10"/>
  <c r="EW32" i="10"/>
  <c r="EW31" i="10"/>
  <c r="EX30" i="10"/>
  <c r="EX29" i="10"/>
  <c r="EY28" i="10"/>
  <c r="EY27" i="10"/>
  <c r="EY26" i="10"/>
  <c r="EY25" i="10"/>
  <c r="EY24" i="10"/>
  <c r="EY23" i="10"/>
  <c r="EZ57" i="10"/>
  <c r="EY49" i="10"/>
  <c r="EW46" i="10"/>
  <c r="EW44" i="10"/>
  <c r="EX42" i="10"/>
  <c r="EY40" i="10"/>
  <c r="EY38" i="10"/>
  <c r="EZ37" i="10"/>
  <c r="EW36" i="10"/>
  <c r="EX34" i="10"/>
  <c r="EZ33" i="10"/>
  <c r="EZ32" i="10"/>
  <c r="EZ31" i="10"/>
  <c r="EW30" i="10"/>
  <c r="EW29" i="10"/>
  <c r="EX28" i="10"/>
  <c r="EX27" i="10"/>
  <c r="EX26" i="10"/>
  <c r="EX25" i="10"/>
  <c r="EX24" i="10"/>
  <c r="EX23" i="10"/>
  <c r="EZ48" i="10"/>
  <c r="EW45" i="10"/>
  <c r="EX43" i="10"/>
  <c r="EY41" i="10"/>
  <c r="EY39" i="10"/>
  <c r="EW35" i="10"/>
  <c r="EX33" i="10"/>
  <c r="EX32" i="10"/>
  <c r="EX31" i="10"/>
  <c r="EY30" i="10"/>
  <c r="EY29" i="10"/>
  <c r="EZ28" i="10"/>
  <c r="EZ27" i="10"/>
  <c r="EZ26" i="10"/>
  <c r="EZ25" i="10"/>
  <c r="EZ24" i="10"/>
  <c r="EZ23" i="10"/>
  <c r="EZ22" i="10"/>
  <c r="EY54" i="10"/>
  <c r="EZ47" i="10"/>
  <c r="EW42" i="10"/>
  <c r="EZ35" i="10"/>
  <c r="EZ30" i="10"/>
  <c r="EW27" i="10"/>
  <c r="EW23" i="10"/>
  <c r="EX22" i="10"/>
  <c r="EZ21" i="10"/>
  <c r="EZ20" i="10"/>
  <c r="EZ19" i="10"/>
  <c r="EW18" i="10"/>
  <c r="EW17" i="10"/>
  <c r="EX16" i="10"/>
  <c r="EX15" i="10"/>
  <c r="EX14" i="10"/>
  <c r="EY13" i="10"/>
  <c r="EY12" i="10"/>
  <c r="EZ11" i="10"/>
  <c r="EX10" i="10"/>
  <c r="EX9" i="10"/>
  <c r="EX8" i="10"/>
  <c r="EX7" i="10"/>
  <c r="EZ45" i="10"/>
  <c r="EY37" i="10"/>
  <c r="EY31" i="10"/>
  <c r="EW28" i="10"/>
  <c r="EW24" i="10"/>
  <c r="EW22" i="10"/>
  <c r="EY21" i="10"/>
  <c r="EY20" i="10"/>
  <c r="EY19" i="10"/>
  <c r="EZ18" i="10"/>
  <c r="EZ17" i="10"/>
  <c r="EW16" i="10"/>
  <c r="EW15" i="10"/>
  <c r="EW14" i="10"/>
  <c r="EX13" i="10"/>
  <c r="EX12" i="10"/>
  <c r="EY11" i="10"/>
  <c r="EW10" i="10"/>
  <c r="EW9" i="10"/>
  <c r="EW8" i="10"/>
  <c r="EW7" i="10"/>
  <c r="EX40" i="10"/>
  <c r="EY33" i="10"/>
  <c r="EW26" i="10"/>
  <c r="EY22" i="10"/>
  <c r="EW21" i="10"/>
  <c r="EW20" i="10"/>
  <c r="EW19" i="10"/>
  <c r="EX18" i="10"/>
  <c r="EX17" i="10"/>
  <c r="EY16" i="10"/>
  <c r="EY15" i="10"/>
  <c r="EY14" i="10"/>
  <c r="EZ13" i="10"/>
  <c r="EZ12" i="10"/>
  <c r="EW11" i="10"/>
  <c r="EY10" i="10"/>
  <c r="EY9" i="10"/>
  <c r="EY8" i="10"/>
  <c r="EY7" i="10"/>
  <c r="EX38" i="10"/>
  <c r="EY32" i="10"/>
  <c r="EY17" i="10"/>
  <c r="EW12" i="10"/>
  <c r="EZ8" i="10"/>
  <c r="EW25" i="10"/>
  <c r="EX19" i="10"/>
  <c r="EW53" i="10"/>
  <c r="EW34" i="10"/>
  <c r="EX21" i="10"/>
  <c r="EY18" i="10"/>
  <c r="EZ14" i="10"/>
  <c r="EW13" i="10"/>
  <c r="EZ9" i="10"/>
  <c r="EZ15" i="10"/>
  <c r="EZ29" i="10"/>
  <c r="EX20" i="10"/>
  <c r="EZ16" i="10"/>
  <c r="EX11" i="10"/>
  <c r="EZ7" i="10"/>
  <c r="EZ10" i="10"/>
  <c r="Q82" i="2"/>
  <c r="R82" i="2"/>
  <c r="Q76" i="2"/>
  <c r="R76" i="2"/>
  <c r="Q75" i="2"/>
  <c r="R75" i="2"/>
  <c r="Q71" i="2"/>
  <c r="R71" i="2"/>
  <c r="Q67" i="2"/>
  <c r="R67" i="2"/>
  <c r="Q63" i="2"/>
  <c r="R63" i="2"/>
  <c r="Q60" i="2"/>
  <c r="R60" i="2"/>
  <c r="Q56" i="2"/>
  <c r="R56" i="2"/>
  <c r="Q45" i="2"/>
  <c r="R45" i="2"/>
  <c r="Q44" i="2"/>
  <c r="R44" i="2"/>
  <c r="Q39" i="2"/>
  <c r="R39" i="2"/>
  <c r="Q35" i="2"/>
  <c r="R35" i="2"/>
  <c r="Q31" i="2"/>
  <c r="R31" i="2"/>
  <c r="Q30" i="2"/>
  <c r="R30" i="2"/>
  <c r="Q27" i="2"/>
  <c r="R27" i="2"/>
  <c r="Q23" i="2"/>
  <c r="R23" i="2"/>
  <c r="Q20" i="2"/>
  <c r="R20" i="2"/>
  <c r="Q16" i="2"/>
  <c r="R16" i="2"/>
  <c r="Q12" i="2"/>
  <c r="R12" i="2"/>
  <c r="Q8" i="2"/>
  <c r="R8" i="2"/>
  <c r="Q85" i="2"/>
  <c r="R85" i="2"/>
  <c r="Q83" i="2"/>
  <c r="R83" i="2"/>
  <c r="Q81" i="2"/>
  <c r="R81" i="2"/>
  <c r="Q79" i="2"/>
  <c r="R79" i="2"/>
  <c r="Q73" i="2"/>
  <c r="R73" i="2"/>
  <c r="Q72" i="2"/>
  <c r="R72" i="2"/>
  <c r="Q68" i="2"/>
  <c r="R68" i="2"/>
  <c r="Q64" i="2"/>
  <c r="R64" i="2"/>
  <c r="Q57" i="2"/>
  <c r="R57" i="2"/>
  <c r="Q53" i="2"/>
  <c r="R53" i="2"/>
  <c r="Q52" i="2"/>
  <c r="R52" i="2"/>
  <c r="Q48" i="2"/>
  <c r="R48" i="2"/>
  <c r="Q46" i="2"/>
  <c r="R46" i="2"/>
  <c r="Q40" i="2"/>
  <c r="R40" i="2"/>
  <c r="Q36" i="2"/>
  <c r="R36" i="2"/>
  <c r="Q32" i="2"/>
  <c r="R32" i="2"/>
  <c r="Q28" i="2"/>
  <c r="R28" i="2"/>
  <c r="Q24" i="2"/>
  <c r="R24" i="2"/>
  <c r="Q17" i="2"/>
  <c r="R17" i="2"/>
  <c r="Q13" i="2"/>
  <c r="R13" i="2"/>
  <c r="Q9" i="2"/>
  <c r="R9" i="2"/>
  <c r="Q84" i="2"/>
  <c r="R84" i="2"/>
  <c r="Q80" i="2"/>
  <c r="R80" i="2"/>
  <c r="Q78" i="2"/>
  <c r="R78" i="2"/>
  <c r="Q70" i="2"/>
  <c r="R70" i="2"/>
  <c r="Q66" i="2"/>
  <c r="R66" i="2"/>
  <c r="Q62" i="2"/>
  <c r="R62" i="2"/>
  <c r="Q59" i="2"/>
  <c r="R59" i="2"/>
  <c r="Q55" i="2"/>
  <c r="R55" i="2"/>
  <c r="Q43" i="2"/>
  <c r="R43" i="2"/>
  <c r="Q42" i="2"/>
  <c r="R42" i="2"/>
  <c r="Q38" i="2"/>
  <c r="R38" i="2"/>
  <c r="Q34" i="2"/>
  <c r="R34" i="2"/>
  <c r="Q29" i="2"/>
  <c r="R29" i="2"/>
  <c r="Q26" i="2"/>
  <c r="R26" i="2"/>
  <c r="Q22" i="2"/>
  <c r="R22" i="2"/>
  <c r="Q19" i="2"/>
  <c r="R19" i="2"/>
  <c r="Q15" i="2"/>
  <c r="R15" i="2"/>
  <c r="Q11" i="2"/>
  <c r="R11" i="2"/>
  <c r="Q86" i="2"/>
  <c r="R86" i="2"/>
  <c r="Q74" i="2"/>
  <c r="R74" i="2"/>
  <c r="Q69" i="2"/>
  <c r="R69" i="2"/>
  <c r="Q61" i="2"/>
  <c r="R61" i="2"/>
  <c r="Q54" i="2"/>
  <c r="R54" i="2"/>
  <c r="Q50" i="2"/>
  <c r="R50" i="2"/>
  <c r="Q14" i="2"/>
  <c r="R14" i="2"/>
  <c r="Q65" i="2"/>
  <c r="R65" i="2"/>
  <c r="Q77" i="2"/>
  <c r="R77" i="2"/>
  <c r="Q49" i="2"/>
  <c r="R49" i="2"/>
  <c r="Q37" i="2"/>
  <c r="R37" i="2"/>
  <c r="Q21" i="2"/>
  <c r="R21" i="2"/>
  <c r="Q58" i="2"/>
  <c r="R58" i="2"/>
  <c r="Q41" i="2"/>
  <c r="R41" i="2"/>
  <c r="Q51" i="2"/>
  <c r="R51" i="2"/>
  <c r="Q47" i="2"/>
  <c r="R47" i="2"/>
  <c r="Q33" i="2"/>
  <c r="R33" i="2"/>
  <c r="Q25" i="2"/>
  <c r="R25" i="2"/>
  <c r="Q18" i="2"/>
  <c r="R18" i="2"/>
  <c r="Q10" i="2"/>
  <c r="R10" i="2"/>
  <c r="Q7" i="2"/>
  <c r="R7" i="2"/>
  <c r="EU7" i="10"/>
  <c r="EU15" i="10"/>
  <c r="EV17" i="10"/>
  <c r="EU13" i="10"/>
  <c r="EU41" i="10"/>
  <c r="EU23" i="10"/>
  <c r="EU27" i="10"/>
  <c r="EV39" i="10"/>
  <c r="EU43" i="10"/>
  <c r="EU36" i="10"/>
  <c r="EV43" i="10"/>
  <c r="EV52" i="10"/>
  <c r="EV49" i="10"/>
  <c r="EV50" i="10"/>
  <c r="EU60" i="10"/>
  <c r="EV59" i="10"/>
  <c r="EU58" i="10"/>
  <c r="EV66" i="10"/>
  <c r="EU70" i="10"/>
  <c r="EV74" i="10"/>
  <c r="EV78" i="10"/>
  <c r="EU63" i="10"/>
  <c r="EV71" i="10"/>
  <c r="EU82" i="10"/>
  <c r="EU89" i="10"/>
  <c r="P40" i="2"/>
  <c r="P81" i="2"/>
  <c r="P53" i="2"/>
  <c r="P13" i="2"/>
  <c r="P73" i="2"/>
  <c r="P32" i="2"/>
  <c r="P18" i="2"/>
  <c r="P33" i="2"/>
  <c r="P49" i="2"/>
  <c r="P58" i="2"/>
  <c r="P77" i="2"/>
  <c r="P16" i="2"/>
  <c r="P39" i="2"/>
  <c r="P60" i="2"/>
  <c r="P75" i="2"/>
  <c r="P82" i="2"/>
  <c r="P19" i="2"/>
  <c r="P34" i="2"/>
  <c r="P43" i="2"/>
  <c r="P66" i="2"/>
  <c r="EU8" i="10"/>
  <c r="EU16" i="10"/>
  <c r="EV18" i="10"/>
  <c r="EU21" i="10"/>
  <c r="EV21" i="10"/>
  <c r="EV22" i="10"/>
  <c r="EV26" i="10"/>
  <c r="EU29" i="10"/>
  <c r="EV25" i="10"/>
  <c r="EV31" i="10"/>
  <c r="EU24" i="10"/>
  <c r="EU28" i="10"/>
  <c r="EV40" i="10"/>
  <c r="EU44" i="10"/>
  <c r="EU50" i="10"/>
  <c r="EV54" i="10"/>
  <c r="EU51" i="10"/>
  <c r="EU55" i="10"/>
  <c r="EV68" i="10"/>
  <c r="EV61" i="10"/>
  <c r="EV63" i="10"/>
  <c r="EV75" i="10"/>
  <c r="EV79" i="10"/>
  <c r="EU64" i="10"/>
  <c r="EV72" i="10"/>
  <c r="EU76" i="10"/>
  <c r="EU84" i="10"/>
  <c r="EU92" i="10"/>
  <c r="P57" i="2"/>
  <c r="P28" i="2"/>
  <c r="P9" i="2"/>
  <c r="P46" i="2"/>
  <c r="P21" i="2"/>
  <c r="P37" i="2"/>
  <c r="P50" i="2"/>
  <c r="P61" i="2"/>
  <c r="P86" i="2"/>
  <c r="P20" i="2"/>
  <c r="P30" i="2"/>
  <c r="P44" i="2"/>
  <c r="P63" i="2"/>
  <c r="P76" i="2"/>
  <c r="P7" i="2"/>
  <c r="P22" i="2"/>
  <c r="P55" i="2"/>
  <c r="P70" i="2"/>
  <c r="S7" i="4"/>
  <c r="Q6" i="2"/>
  <c r="R6" i="2"/>
  <c r="Q2" i="2"/>
  <c r="O5" i="2"/>
  <c r="EV6" i="10"/>
  <c r="EY6" i="10"/>
  <c r="EW6" i="10"/>
  <c r="EZ6" i="10"/>
  <c r="EX6" i="10"/>
  <c r="EU6" i="10"/>
  <c r="N5" i="2"/>
  <c r="M5" i="2"/>
  <c r="R3" i="4"/>
  <c r="R2" i="4"/>
  <c r="R5" i="4"/>
  <c r="R4" i="4"/>
  <c r="T8" i="4"/>
  <c r="FA92" i="10"/>
  <c r="FA101" i="10"/>
  <c r="FB85" i="10"/>
  <c r="FA32" i="10"/>
  <c r="FB35" i="10"/>
  <c r="FB60" i="10"/>
  <c r="FA40" i="10"/>
  <c r="FB26" i="10"/>
  <c r="FB96" i="10"/>
  <c r="FB9" i="10"/>
  <c r="FB24" i="10"/>
  <c r="FB28" i="10"/>
  <c r="FB23" i="10"/>
  <c r="FA33" i="10"/>
  <c r="FA102" i="10"/>
  <c r="FA37" i="10"/>
  <c r="FB102" i="10"/>
  <c r="FF102" i="10"/>
  <c r="FE102" i="10"/>
  <c r="FD102" i="10"/>
  <c r="FC102" i="10"/>
  <c r="FA99" i="10"/>
  <c r="FB95" i="10"/>
  <c r="FA100" i="10"/>
  <c r="S99" i="2"/>
  <c r="T99" i="2"/>
  <c r="S97" i="2"/>
  <c r="T97" i="2"/>
  <c r="S100" i="2"/>
  <c r="S102" i="2"/>
  <c r="T102" i="2"/>
  <c r="S93" i="2"/>
  <c r="S92" i="2"/>
  <c r="T92" i="2"/>
  <c r="S88" i="2"/>
  <c r="S94" i="2"/>
  <c r="T94" i="2"/>
  <c r="S87" i="2"/>
  <c r="T87" i="2"/>
  <c r="S89" i="2"/>
  <c r="S101" i="2"/>
  <c r="S98" i="2"/>
  <c r="S90" i="2"/>
  <c r="T90" i="2"/>
  <c r="S95" i="2"/>
  <c r="T95" i="2"/>
  <c r="S91" i="2"/>
  <c r="T91" i="2"/>
  <c r="S96" i="2"/>
  <c r="FB98" i="10"/>
  <c r="FB100" i="10"/>
  <c r="FA97" i="10"/>
  <c r="FA98" i="10"/>
  <c r="FB101" i="10"/>
  <c r="FB97" i="10"/>
  <c r="FA95" i="10"/>
  <c r="FF101" i="10"/>
  <c r="FF100" i="10"/>
  <c r="FF99" i="10"/>
  <c r="FC101" i="10"/>
  <c r="FE100" i="10"/>
  <c r="FC99" i="10"/>
  <c r="FE98" i="10"/>
  <c r="FE97" i="10"/>
  <c r="FE96" i="10"/>
  <c r="FE95" i="10"/>
  <c r="FE99" i="10"/>
  <c r="FF98" i="10"/>
  <c r="FC97" i="10"/>
  <c r="FF96" i="10"/>
  <c r="FC95" i="10"/>
  <c r="FE101" i="10"/>
  <c r="FD100" i="10"/>
  <c r="FD99" i="10"/>
  <c r="FD98" i="10"/>
  <c r="FC100" i="10"/>
  <c r="FC98" i="10"/>
  <c r="FF97" i="10"/>
  <c r="FD101" i="10"/>
  <c r="FD96" i="10"/>
  <c r="FD95" i="10"/>
  <c r="FC96" i="10"/>
  <c r="FD97" i="10"/>
  <c r="FF95" i="10"/>
  <c r="FA96" i="10"/>
  <c r="FB99" i="10"/>
  <c r="FB16" i="10"/>
  <c r="EX5" i="10"/>
  <c r="EZ5" i="10"/>
  <c r="FB5" i="10"/>
  <c r="EW5" i="10"/>
  <c r="EY5" i="10"/>
  <c r="FA5" i="10"/>
  <c r="FA30" i="10"/>
  <c r="FA29" i="10"/>
  <c r="FB29" i="10"/>
  <c r="FB48" i="10"/>
  <c r="FA18" i="10"/>
  <c r="FA41" i="10"/>
  <c r="FA94" i="10"/>
  <c r="FB10" i="10"/>
  <c r="FB14" i="10"/>
  <c r="FB84" i="10"/>
  <c r="FB81" i="10"/>
  <c r="FB57" i="10"/>
  <c r="FA70" i="10"/>
  <c r="FA54" i="10"/>
  <c r="FB7" i="10"/>
  <c r="FA9" i="10"/>
  <c r="FB13" i="10"/>
  <c r="FB91" i="10"/>
  <c r="FB15" i="10"/>
  <c r="FA38" i="10"/>
  <c r="FA61" i="10"/>
  <c r="FA71" i="10"/>
  <c r="FB79" i="10"/>
  <c r="FB89" i="10"/>
  <c r="FB56" i="10"/>
  <c r="FB83" i="10"/>
  <c r="FA93" i="10"/>
  <c r="FA90" i="10"/>
  <c r="FA8" i="10"/>
  <c r="FB12" i="10"/>
  <c r="FA16" i="10"/>
  <c r="FA49" i="10"/>
  <c r="FB68" i="10"/>
  <c r="FA72" i="10"/>
  <c r="FA39" i="10"/>
  <c r="FB8" i="10"/>
  <c r="FB30" i="10"/>
  <c r="FA62" i="10"/>
  <c r="FB36" i="10"/>
  <c r="FB51" i="10"/>
  <c r="FB67" i="10"/>
  <c r="FA14" i="10"/>
  <c r="FA17" i="10"/>
  <c r="FA31" i="10"/>
  <c r="FA13" i="10"/>
  <c r="FA68" i="10"/>
  <c r="FB37" i="10"/>
  <c r="FA48" i="10"/>
  <c r="FB65" i="10"/>
  <c r="FA69" i="10"/>
  <c r="FA91" i="10"/>
  <c r="FA7" i="10"/>
  <c r="FA86" i="10"/>
  <c r="FB44" i="10"/>
  <c r="FB82" i="10"/>
  <c r="FB88" i="10"/>
  <c r="FB93" i="10"/>
  <c r="FF94" i="10"/>
  <c r="FC93" i="10"/>
  <c r="FC94" i="10"/>
  <c r="FD93" i="10"/>
  <c r="FF92" i="10"/>
  <c r="FD94" i="10"/>
  <c r="FE94" i="10"/>
  <c r="FE92" i="10"/>
  <c r="FC91" i="10"/>
  <c r="FD90" i="10"/>
  <c r="FD89" i="10"/>
  <c r="FE88" i="10"/>
  <c r="FF87" i="10"/>
  <c r="FD86" i="10"/>
  <c r="FD85" i="10"/>
  <c r="FD84" i="10"/>
  <c r="FE83" i="10"/>
  <c r="FD92" i="10"/>
  <c r="FE90" i="10"/>
  <c r="FF89" i="10"/>
  <c r="FC88" i="10"/>
  <c r="FE87" i="10"/>
  <c r="FC86" i="10"/>
  <c r="FE85" i="10"/>
  <c r="FF84" i="10"/>
  <c r="FC83" i="10"/>
  <c r="FD82" i="10"/>
  <c r="FE81" i="10"/>
  <c r="FE80" i="10"/>
  <c r="FE93" i="10"/>
  <c r="FD91" i="10"/>
  <c r="FF90" i="10"/>
  <c r="FD88" i="10"/>
  <c r="FE86" i="10"/>
  <c r="FF85" i="10"/>
  <c r="FH85" i="10"/>
  <c r="FD83" i="10"/>
  <c r="FE82" i="10"/>
  <c r="FF81" i="10"/>
  <c r="FF80" i="10"/>
  <c r="FE91" i="10"/>
  <c r="FF88" i="10"/>
  <c r="FH88" i="10"/>
  <c r="FC87" i="10"/>
  <c r="FC84" i="10"/>
  <c r="FC80" i="10"/>
  <c r="FE79" i="10"/>
  <c r="FE78" i="10"/>
  <c r="FE77" i="10"/>
  <c r="FE76" i="10"/>
  <c r="FE75" i="10"/>
  <c r="FE74" i="10"/>
  <c r="FE73" i="10"/>
  <c r="FF72" i="10"/>
  <c r="FF71" i="10"/>
  <c r="FF70" i="10"/>
  <c r="FF69" i="10"/>
  <c r="FC68" i="10"/>
  <c r="FD67" i="10"/>
  <c r="FE66" i="10"/>
  <c r="FE65" i="10"/>
  <c r="FE64" i="10"/>
  <c r="FE63" i="10"/>
  <c r="FC92" i="10"/>
  <c r="FF91" i="10"/>
  <c r="FH91" i="10"/>
  <c r="FC90" i="10"/>
  <c r="FD87" i="10"/>
  <c r="FE84" i="10"/>
  <c r="FC82" i="10"/>
  <c r="FD80" i="10"/>
  <c r="FF79" i="10"/>
  <c r="FF78" i="10"/>
  <c r="FF77" i="10"/>
  <c r="FF76" i="10"/>
  <c r="FF75" i="10"/>
  <c r="FF74" i="10"/>
  <c r="FF73" i="10"/>
  <c r="FC72" i="10"/>
  <c r="FC71" i="10"/>
  <c r="FC70" i="10"/>
  <c r="FC69" i="10"/>
  <c r="FD68" i="10"/>
  <c r="FE67" i="10"/>
  <c r="FF66" i="10"/>
  <c r="FF65" i="10"/>
  <c r="FF64" i="10"/>
  <c r="FF63" i="10"/>
  <c r="FF93" i="10"/>
  <c r="FC89" i="10"/>
  <c r="FF83" i="10"/>
  <c r="FH83" i="10"/>
  <c r="FF82" i="10"/>
  <c r="FC81" i="10"/>
  <c r="FC78" i="10"/>
  <c r="FC76" i="10"/>
  <c r="FC74" i="10"/>
  <c r="FD72" i="10"/>
  <c r="FD70" i="10"/>
  <c r="FE68" i="10"/>
  <c r="FC65" i="10"/>
  <c r="FC63" i="10"/>
  <c r="FF62" i="10"/>
  <c r="FF61" i="10"/>
  <c r="FD60" i="10"/>
  <c r="FD59" i="10"/>
  <c r="FD58" i="10"/>
  <c r="FD57" i="10"/>
  <c r="FC85" i="10"/>
  <c r="FE89" i="10"/>
  <c r="FD81" i="10"/>
  <c r="FD78" i="10"/>
  <c r="FD76" i="10"/>
  <c r="FD74" i="10"/>
  <c r="FE72" i="10"/>
  <c r="FE70" i="10"/>
  <c r="FF68" i="10"/>
  <c r="FC67" i="10"/>
  <c r="FD65" i="10"/>
  <c r="FD63" i="10"/>
  <c r="FC62" i="10"/>
  <c r="FC61" i="10"/>
  <c r="FE60" i="10"/>
  <c r="FE59" i="10"/>
  <c r="FE58" i="10"/>
  <c r="FE57" i="10"/>
  <c r="FE56" i="10"/>
  <c r="FE55" i="10"/>
  <c r="FD79" i="10"/>
  <c r="FD75" i="10"/>
  <c r="FE71" i="10"/>
  <c r="FD66" i="10"/>
  <c r="FE61" i="10"/>
  <c r="FC59" i="10"/>
  <c r="FC57" i="10"/>
  <c r="FC79" i="10"/>
  <c r="FC75" i="10"/>
  <c r="FD71" i="10"/>
  <c r="FF67" i="10"/>
  <c r="FC66" i="10"/>
  <c r="FC77" i="10"/>
  <c r="FC73" i="10"/>
  <c r="FD69" i="10"/>
  <c r="FC64" i="10"/>
  <c r="FD62" i="10"/>
  <c r="FF59" i="10"/>
  <c r="FF86" i="10"/>
  <c r="FD73" i="10"/>
  <c r="FE62" i="10"/>
  <c r="FC58" i="10"/>
  <c r="FF56" i="10"/>
  <c r="FC54" i="10"/>
  <c r="FE53" i="10"/>
  <c r="FE52" i="10"/>
  <c r="FE51" i="10"/>
  <c r="FF50" i="10"/>
  <c r="FF49" i="10"/>
  <c r="FD77" i="10"/>
  <c r="FF60" i="10"/>
  <c r="FF57" i="10"/>
  <c r="FD56" i="10"/>
  <c r="FF55" i="10"/>
  <c r="FF54" i="10"/>
  <c r="FD53" i="10"/>
  <c r="FD52" i="10"/>
  <c r="FD51" i="10"/>
  <c r="FE50" i="10"/>
  <c r="FE49" i="10"/>
  <c r="FE69" i="10"/>
  <c r="FD61" i="10"/>
  <c r="FF58" i="10"/>
  <c r="FC55" i="10"/>
  <c r="FD54" i="10"/>
  <c r="FF53" i="10"/>
  <c r="FF52" i="10"/>
  <c r="FF51" i="10"/>
  <c r="FC50" i="10"/>
  <c r="FC49" i="10"/>
  <c r="FD48" i="10"/>
  <c r="FD47" i="10"/>
  <c r="FD46" i="10"/>
  <c r="FC60" i="10"/>
  <c r="FC51" i="10"/>
  <c r="FE48" i="10"/>
  <c r="FF47" i="10"/>
  <c r="FE45" i="10"/>
  <c r="FE44" i="10"/>
  <c r="FF43" i="10"/>
  <c r="FF42" i="10"/>
  <c r="FC41" i="10"/>
  <c r="FC40" i="10"/>
  <c r="FC39" i="10"/>
  <c r="FC38" i="10"/>
  <c r="FD37" i="10"/>
  <c r="FE36" i="10"/>
  <c r="FE35" i="10"/>
  <c r="FE34" i="10"/>
  <c r="FD64" i="10"/>
  <c r="FD55" i="10"/>
  <c r="FC52" i="10"/>
  <c r="FC48" i="10"/>
  <c r="FE47" i="10"/>
  <c r="FF46" i="10"/>
  <c r="FD45" i="10"/>
  <c r="FD44" i="10"/>
  <c r="FE43" i="10"/>
  <c r="FE42" i="10"/>
  <c r="FF41" i="10"/>
  <c r="FF40" i="10"/>
  <c r="FF39" i="10"/>
  <c r="FF38" i="10"/>
  <c r="FC37" i="10"/>
  <c r="FD36" i="10"/>
  <c r="FD35" i="10"/>
  <c r="FC56" i="10"/>
  <c r="FE54" i="10"/>
  <c r="FC53" i="10"/>
  <c r="FD49" i="10"/>
  <c r="FC46" i="10"/>
  <c r="FF45" i="10"/>
  <c r="FC42" i="10"/>
  <c r="FD40" i="10"/>
  <c r="FD38" i="10"/>
  <c r="FE37" i="10"/>
  <c r="FF35" i="10"/>
  <c r="FC33" i="10"/>
  <c r="FC32" i="10"/>
  <c r="FC31" i="10"/>
  <c r="FD30" i="10"/>
  <c r="FD29" i="10"/>
  <c r="FE28" i="10"/>
  <c r="FE27" i="10"/>
  <c r="FE26" i="10"/>
  <c r="FE25" i="10"/>
  <c r="FE24" i="10"/>
  <c r="FE23" i="10"/>
  <c r="FD50" i="10"/>
  <c r="FC47" i="10"/>
  <c r="FC45" i="10"/>
  <c r="FD43" i="10"/>
  <c r="FE41" i="10"/>
  <c r="FE39" i="10"/>
  <c r="FC35" i="10"/>
  <c r="FF34" i="10"/>
  <c r="FF33" i="10"/>
  <c r="FF32" i="10"/>
  <c r="FF31" i="10"/>
  <c r="FC30" i="10"/>
  <c r="FC29" i="10"/>
  <c r="FD28" i="10"/>
  <c r="FD27" i="10"/>
  <c r="FD26" i="10"/>
  <c r="FD25" i="10"/>
  <c r="FD24" i="10"/>
  <c r="FD23" i="10"/>
  <c r="FE46" i="10"/>
  <c r="FC44" i="10"/>
  <c r="FD42" i="10"/>
  <c r="FE40" i="10"/>
  <c r="FE38" i="10"/>
  <c r="FF37" i="10"/>
  <c r="FC36" i="10"/>
  <c r="FC34" i="10"/>
  <c r="FD33" i="10"/>
  <c r="FD32" i="10"/>
  <c r="FD31" i="10"/>
  <c r="FE30" i="10"/>
  <c r="FE29" i="10"/>
  <c r="FF28" i="10"/>
  <c r="FF27" i="10"/>
  <c r="FF26" i="10"/>
  <c r="FF25" i="10"/>
  <c r="FF24" i="10"/>
  <c r="FF23" i="10"/>
  <c r="FF22" i="10"/>
  <c r="FF48" i="10"/>
  <c r="FF44" i="10"/>
  <c r="FC43" i="10"/>
  <c r="FF36" i="10"/>
  <c r="FE31" i="10"/>
  <c r="FC28" i="10"/>
  <c r="FC24" i="10"/>
  <c r="FE22" i="10"/>
  <c r="FF21" i="10"/>
  <c r="FF20" i="10"/>
  <c r="FF19" i="10"/>
  <c r="FC18" i="10"/>
  <c r="FC17" i="10"/>
  <c r="FD16" i="10"/>
  <c r="FD15" i="10"/>
  <c r="FD14" i="10"/>
  <c r="FE13" i="10"/>
  <c r="FE12" i="10"/>
  <c r="FF11" i="10"/>
  <c r="FD10" i="10"/>
  <c r="FD9" i="10"/>
  <c r="FD8" i="10"/>
  <c r="FD7" i="10"/>
  <c r="FD34" i="10"/>
  <c r="FE32" i="10"/>
  <c r="FF29" i="10"/>
  <c r="FC25" i="10"/>
  <c r="FD22" i="10"/>
  <c r="FE21" i="10"/>
  <c r="FE20" i="10"/>
  <c r="FE19" i="10"/>
  <c r="FF18" i="10"/>
  <c r="FF17" i="10"/>
  <c r="FC16" i="10"/>
  <c r="FC15" i="10"/>
  <c r="FC14" i="10"/>
  <c r="FD13" i="10"/>
  <c r="FD12" i="10"/>
  <c r="FE11" i="10"/>
  <c r="FC10" i="10"/>
  <c r="FC9" i="10"/>
  <c r="FC8" i="10"/>
  <c r="FC7" i="10"/>
  <c r="FD41" i="10"/>
  <c r="FF30" i="10"/>
  <c r="FC27" i="10"/>
  <c r="FC23" i="10"/>
  <c r="FC21" i="10"/>
  <c r="FC20" i="10"/>
  <c r="FC19" i="10"/>
  <c r="FD18" i="10"/>
  <c r="FD17" i="10"/>
  <c r="FE16" i="10"/>
  <c r="FE15" i="10"/>
  <c r="FE14" i="10"/>
  <c r="FF13" i="10"/>
  <c r="FF12" i="10"/>
  <c r="FC11" i="10"/>
  <c r="FE10" i="10"/>
  <c r="FE9" i="10"/>
  <c r="FE8" i="10"/>
  <c r="FE7" i="10"/>
  <c r="FD39" i="10"/>
  <c r="FE33" i="10"/>
  <c r="FD21" i="10"/>
  <c r="FE18" i="10"/>
  <c r="FF14" i="10"/>
  <c r="FC13" i="10"/>
  <c r="FF9" i="10"/>
  <c r="FC26" i="10"/>
  <c r="FC22" i="10"/>
  <c r="FD20" i="10"/>
  <c r="FD19" i="10"/>
  <c r="FF15" i="10"/>
  <c r="FF10" i="10"/>
  <c r="FF16" i="10"/>
  <c r="FE17" i="10"/>
  <c r="FC12" i="10"/>
  <c r="FF8" i="10"/>
  <c r="FF7" i="10"/>
  <c r="FD11" i="10"/>
  <c r="S85" i="2"/>
  <c r="T85" i="2"/>
  <c r="S83" i="2"/>
  <c r="T83" i="2"/>
  <c r="S81" i="2"/>
  <c r="S79" i="2"/>
  <c r="T79" i="2"/>
  <c r="S77" i="2"/>
  <c r="S73" i="2"/>
  <c r="S72" i="2"/>
  <c r="T72" i="2"/>
  <c r="S68" i="2"/>
  <c r="T68" i="2"/>
  <c r="S64" i="2"/>
  <c r="T64" i="2"/>
  <c r="S57" i="2"/>
  <c r="S53" i="2"/>
  <c r="S48" i="2"/>
  <c r="T48" i="2"/>
  <c r="S46" i="2"/>
  <c r="S40" i="2"/>
  <c r="S36" i="2"/>
  <c r="T36" i="2"/>
  <c r="S32" i="2"/>
  <c r="S28" i="2"/>
  <c r="S24" i="2"/>
  <c r="T24" i="2"/>
  <c r="S17" i="2"/>
  <c r="T17" i="2"/>
  <c r="S13" i="2"/>
  <c r="S9" i="2"/>
  <c r="S86" i="2"/>
  <c r="S74" i="2"/>
  <c r="T74" i="2"/>
  <c r="S69" i="2"/>
  <c r="T69" i="2"/>
  <c r="S65" i="2"/>
  <c r="T65" i="2"/>
  <c r="S61" i="2"/>
  <c r="S58" i="2"/>
  <c r="S54" i="2"/>
  <c r="T54" i="2"/>
  <c r="S51" i="2"/>
  <c r="T51" i="2"/>
  <c r="S50" i="2"/>
  <c r="S49" i="2"/>
  <c r="S47" i="2"/>
  <c r="T47" i="2"/>
  <c r="S41" i="2"/>
  <c r="T41" i="2"/>
  <c r="S37" i="2"/>
  <c r="S33" i="2"/>
  <c r="S25" i="2"/>
  <c r="T25" i="2"/>
  <c r="S21" i="2"/>
  <c r="S18" i="2"/>
  <c r="S14" i="2"/>
  <c r="T14" i="2"/>
  <c r="S10" i="2"/>
  <c r="T10" i="2"/>
  <c r="S82" i="2"/>
  <c r="S76" i="2"/>
  <c r="S75" i="2"/>
  <c r="S71" i="2"/>
  <c r="T71" i="2"/>
  <c r="S67" i="2"/>
  <c r="T67" i="2"/>
  <c r="S63" i="2"/>
  <c r="S60" i="2"/>
  <c r="S56" i="2"/>
  <c r="T56" i="2"/>
  <c r="S52" i="2"/>
  <c r="T52" i="2"/>
  <c r="S45" i="2"/>
  <c r="T45" i="2"/>
  <c r="S44" i="2"/>
  <c r="S39" i="2"/>
  <c r="S35" i="2"/>
  <c r="T35" i="2"/>
  <c r="S31" i="2"/>
  <c r="T31" i="2"/>
  <c r="S30" i="2"/>
  <c r="S27" i="2"/>
  <c r="T27" i="2"/>
  <c r="S23" i="2"/>
  <c r="T23" i="2"/>
  <c r="S20" i="2"/>
  <c r="S16" i="2"/>
  <c r="S12" i="2"/>
  <c r="T12" i="2"/>
  <c r="S78" i="2"/>
  <c r="T78" i="2"/>
  <c r="S43" i="2"/>
  <c r="S29" i="2"/>
  <c r="T29" i="2"/>
  <c r="S22" i="2"/>
  <c r="S15" i="2"/>
  <c r="T15" i="2"/>
  <c r="S34" i="2"/>
  <c r="S19" i="2"/>
  <c r="S7" i="2"/>
  <c r="S80" i="2"/>
  <c r="T80" i="2"/>
  <c r="S66" i="2"/>
  <c r="S59" i="2"/>
  <c r="T59" i="2"/>
  <c r="S42" i="2"/>
  <c r="T42" i="2"/>
  <c r="S26" i="2"/>
  <c r="T26" i="2"/>
  <c r="S11" i="2"/>
  <c r="T11" i="2"/>
  <c r="S84" i="2"/>
  <c r="T84" i="2"/>
  <c r="S70" i="2"/>
  <c r="S62" i="2"/>
  <c r="T62" i="2"/>
  <c r="S55" i="2"/>
  <c r="S38" i="2"/>
  <c r="T38" i="2"/>
  <c r="S8" i="2"/>
  <c r="T8" i="2"/>
  <c r="FA11" i="10"/>
  <c r="FA15" i="10"/>
  <c r="FA19" i="10"/>
  <c r="FA22" i="10"/>
  <c r="FA25" i="10"/>
  <c r="FB40" i="10"/>
  <c r="FA44" i="10"/>
  <c r="FB47" i="10"/>
  <c r="FB52" i="10"/>
  <c r="FB50" i="10"/>
  <c r="FA56" i="10"/>
  <c r="FA60" i="10"/>
  <c r="FB58" i="10"/>
  <c r="FB61" i="10"/>
  <c r="FB73" i="10"/>
  <c r="FB77" i="10"/>
  <c r="FA64" i="10"/>
  <c r="FB72" i="10"/>
  <c r="FA76" i="10"/>
  <c r="FA82" i="10"/>
  <c r="FA89" i="10"/>
  <c r="FA83" i="10"/>
  <c r="FB87" i="10"/>
  <c r="FA20" i="10"/>
  <c r="FB21" i="10"/>
  <c r="FB25" i="10"/>
  <c r="FB31" i="10"/>
  <c r="FA26" i="10"/>
  <c r="FB41" i="10"/>
  <c r="FB45" i="10"/>
  <c r="FA34" i="10"/>
  <c r="FA45" i="10"/>
  <c r="FB49" i="10"/>
  <c r="FB53" i="10"/>
  <c r="FA51" i="10"/>
  <c r="FB55" i="10"/>
  <c r="FA57" i="10"/>
  <c r="FB59" i="10"/>
  <c r="FB62" i="10"/>
  <c r="FB66" i="10"/>
  <c r="FB74" i="10"/>
  <c r="FB78" i="10"/>
  <c r="FA65" i="10"/>
  <c r="FA73" i="10"/>
  <c r="FA77" i="10"/>
  <c r="FA87" i="10"/>
  <c r="FA84" i="10"/>
  <c r="FA88" i="10"/>
  <c r="FB92" i="10"/>
  <c r="FB17" i="10"/>
  <c r="FB11" i="10"/>
  <c r="FB19" i="10"/>
  <c r="FB22" i="10"/>
  <c r="FB32" i="10"/>
  <c r="FA23" i="10"/>
  <c r="FA27" i="10"/>
  <c r="FB38" i="10"/>
  <c r="FA42" i="10"/>
  <c r="FA46" i="10"/>
  <c r="FA35" i="10"/>
  <c r="FB42" i="10"/>
  <c r="FB46" i="10"/>
  <c r="FA50" i="10"/>
  <c r="FB54" i="10"/>
  <c r="FA52" i="10"/>
  <c r="FA58" i="10"/>
  <c r="FB63" i="10"/>
  <c r="FA67" i="10"/>
  <c r="FB75" i="10"/>
  <c r="FA66" i="10"/>
  <c r="FB70" i="10"/>
  <c r="FA74" i="10"/>
  <c r="FA78" i="10"/>
  <c r="FB80" i="10"/>
  <c r="FA80" i="10"/>
  <c r="FA85" i="10"/>
  <c r="FA10" i="10"/>
  <c r="FB18" i="10"/>
  <c r="FA21" i="10"/>
  <c r="FA12" i="10"/>
  <c r="FB20" i="10"/>
  <c r="FB27" i="10"/>
  <c r="FB33" i="10"/>
  <c r="FA24" i="10"/>
  <c r="FA28" i="10"/>
  <c r="FB34" i="10"/>
  <c r="FB39" i="10"/>
  <c r="FA43" i="10"/>
  <c r="FA36" i="10"/>
  <c r="FB43" i="10"/>
  <c r="FA47" i="10"/>
  <c r="FA53" i="10"/>
  <c r="FA55" i="10"/>
  <c r="FA59" i="10"/>
  <c r="FB64" i="10"/>
  <c r="FB76" i="10"/>
  <c r="FA63" i="10"/>
  <c r="FB71" i="10"/>
  <c r="FA75" i="10"/>
  <c r="FA79" i="10"/>
  <c r="FA81" i="10"/>
  <c r="FB86" i="10"/>
  <c r="FB90" i="10"/>
  <c r="FB94" i="10"/>
  <c r="P5" i="2"/>
  <c r="R5" i="2"/>
  <c r="Q5" i="2"/>
  <c r="T7" i="4"/>
  <c r="S6" i="2"/>
  <c r="T6" i="2"/>
  <c r="S2" i="2"/>
  <c r="FB6" i="10"/>
  <c r="FA6" i="10"/>
  <c r="FC6" i="10"/>
  <c r="FD6" i="10"/>
  <c r="FF6" i="10"/>
  <c r="FE6" i="10"/>
  <c r="S3" i="4"/>
  <c r="S5" i="4"/>
  <c r="S4" i="4"/>
  <c r="S2" i="4"/>
  <c r="U8" i="4"/>
  <c r="FG68" i="10"/>
  <c r="FH60" i="10"/>
  <c r="FH67" i="10"/>
  <c r="FG71" i="10"/>
  <c r="FH9" i="10"/>
  <c r="FH86" i="10"/>
  <c r="FG66" i="10"/>
  <c r="FG16" i="10"/>
  <c r="FH46" i="10"/>
  <c r="FG15" i="10"/>
  <c r="FH44" i="10"/>
  <c r="FG102" i="10"/>
  <c r="FH13" i="10"/>
  <c r="FH102" i="10"/>
  <c r="FL102" i="10"/>
  <c r="FK102" i="10"/>
  <c r="FJ102" i="10"/>
  <c r="FI102" i="10"/>
  <c r="U102" i="2"/>
  <c r="U100" i="2"/>
  <c r="V100" i="2"/>
  <c r="U97" i="2"/>
  <c r="V97" i="2"/>
  <c r="U89" i="2"/>
  <c r="V89" i="2"/>
  <c r="U91" i="2"/>
  <c r="U101" i="2"/>
  <c r="V101" i="2"/>
  <c r="U93" i="2"/>
  <c r="V93" i="2"/>
  <c r="U99" i="2"/>
  <c r="U94" i="2"/>
  <c r="U87" i="2"/>
  <c r="V87" i="2"/>
  <c r="U90" i="2"/>
  <c r="V90" i="2"/>
  <c r="U98" i="2"/>
  <c r="V98" i="2"/>
  <c r="U92" i="2"/>
  <c r="U88" i="2"/>
  <c r="V88" i="2"/>
  <c r="U96" i="2"/>
  <c r="V96" i="2"/>
  <c r="U95" i="2"/>
  <c r="V95" i="2"/>
  <c r="T101" i="2"/>
  <c r="T88" i="2"/>
  <c r="T100" i="2"/>
  <c r="T93" i="2"/>
  <c r="T89" i="2"/>
  <c r="T96" i="2"/>
  <c r="T98" i="2"/>
  <c r="FG101" i="10"/>
  <c r="FG7" i="10"/>
  <c r="FG99" i="10"/>
  <c r="FG98" i="10"/>
  <c r="FH99" i="10"/>
  <c r="FH97" i="10"/>
  <c r="FH96" i="10"/>
  <c r="FG95" i="10"/>
  <c r="FH100" i="10"/>
  <c r="FL101" i="10"/>
  <c r="FL100" i="10"/>
  <c r="FL99" i="10"/>
  <c r="FJ101" i="10"/>
  <c r="FJ99" i="10"/>
  <c r="FK98" i="10"/>
  <c r="FK97" i="10"/>
  <c r="FK96" i="10"/>
  <c r="FK95" i="10"/>
  <c r="FI101" i="10"/>
  <c r="FI100" i="10"/>
  <c r="FJ97" i="10"/>
  <c r="FJ95" i="10"/>
  <c r="FL98" i="10"/>
  <c r="FI97" i="10"/>
  <c r="FK99" i="10"/>
  <c r="FJ96" i="10"/>
  <c r="FI95" i="10"/>
  <c r="FK100" i="10"/>
  <c r="FJ98" i="10"/>
  <c r="FI99" i="10"/>
  <c r="FI96" i="10"/>
  <c r="FL97" i="10"/>
  <c r="FL95" i="10"/>
  <c r="FK101" i="10"/>
  <c r="FJ100" i="10"/>
  <c r="FI98" i="10"/>
  <c r="FL96" i="10"/>
  <c r="FG96" i="10"/>
  <c r="FG100" i="10"/>
  <c r="FH101" i="10"/>
  <c r="FH95" i="10"/>
  <c r="FH98" i="10"/>
  <c r="FG97" i="10"/>
  <c r="FG89" i="10"/>
  <c r="FC5" i="10"/>
  <c r="FE5" i="10"/>
  <c r="FG5" i="10"/>
  <c r="FD5" i="10"/>
  <c r="FF5" i="10"/>
  <c r="FH5" i="10"/>
  <c r="FG61" i="10"/>
  <c r="FG94" i="10"/>
  <c r="FG9" i="10"/>
  <c r="FG8" i="10"/>
  <c r="FH90" i="10"/>
  <c r="FH8" i="10"/>
  <c r="FG40" i="10"/>
  <c r="FG54" i="10"/>
  <c r="FG84" i="10"/>
  <c r="FH16" i="10"/>
  <c r="FH30" i="10"/>
  <c r="FH59" i="10"/>
  <c r="FH82" i="10"/>
  <c r="FH36" i="10"/>
  <c r="FH26" i="10"/>
  <c r="FH37" i="10"/>
  <c r="FG69" i="10"/>
  <c r="FG73" i="10"/>
  <c r="FH89" i="10"/>
  <c r="FG10" i="10"/>
  <c r="FG14" i="10"/>
  <c r="FG72" i="10"/>
  <c r="FH10" i="10"/>
  <c r="FH29" i="10"/>
  <c r="FG18" i="10"/>
  <c r="FG32" i="10"/>
  <c r="FG38" i="10"/>
  <c r="FG46" i="10"/>
  <c r="FH57" i="10"/>
  <c r="FG75" i="10"/>
  <c r="FH45" i="10"/>
  <c r="FG60" i="10"/>
  <c r="FG79" i="10"/>
  <c r="FG83" i="10"/>
  <c r="FG93" i="10"/>
  <c r="FG37" i="10"/>
  <c r="FH14" i="10"/>
  <c r="FH24" i="10"/>
  <c r="FH28" i="10"/>
  <c r="FG30" i="10"/>
  <c r="FG86" i="10"/>
  <c r="FG33" i="10"/>
  <c r="FH47" i="10"/>
  <c r="FH53" i="10"/>
  <c r="FG91" i="10"/>
  <c r="FH48" i="10"/>
  <c r="FG41" i="10"/>
  <c r="FG17" i="10"/>
  <c r="FG62" i="10"/>
  <c r="FH23" i="10"/>
  <c r="FH27" i="10"/>
  <c r="FH51" i="10"/>
  <c r="FG67" i="10"/>
  <c r="FG29" i="10"/>
  <c r="FG59" i="10"/>
  <c r="FG31" i="10"/>
  <c r="FH25" i="10"/>
  <c r="FH84" i="10"/>
  <c r="FH15" i="10"/>
  <c r="FH35" i="10"/>
  <c r="FG53" i="10"/>
  <c r="FG39" i="10"/>
  <c r="FH52" i="10"/>
  <c r="FH58" i="10"/>
  <c r="FH68" i="10"/>
  <c r="FG81" i="10"/>
  <c r="FH93" i="10"/>
  <c r="FL94" i="10"/>
  <c r="FI93" i="10"/>
  <c r="FI94" i="10"/>
  <c r="FJ93" i="10"/>
  <c r="FL92" i="10"/>
  <c r="FL93" i="10"/>
  <c r="FI91" i="10"/>
  <c r="FJ90" i="10"/>
  <c r="FJ89" i="10"/>
  <c r="FK88" i="10"/>
  <c r="FL87" i="10"/>
  <c r="FJ86" i="10"/>
  <c r="FJ85" i="10"/>
  <c r="FJ84" i="10"/>
  <c r="FK83" i="10"/>
  <c r="FJ94" i="10"/>
  <c r="FJ91" i="10"/>
  <c r="FL90" i="10"/>
  <c r="FJ88" i="10"/>
  <c r="FK86" i="10"/>
  <c r="FL85" i="10"/>
  <c r="FJ83" i="10"/>
  <c r="FJ82" i="10"/>
  <c r="FK81" i="10"/>
  <c r="FK80" i="10"/>
  <c r="FK94" i="10"/>
  <c r="FI92" i="10"/>
  <c r="FK91" i="10"/>
  <c r="FI89" i="10"/>
  <c r="FL88" i="10"/>
  <c r="FI87" i="10"/>
  <c r="FL86" i="10"/>
  <c r="FI84" i="10"/>
  <c r="FL83" i="10"/>
  <c r="FN83" i="10"/>
  <c r="FK82" i="10"/>
  <c r="FL81" i="10"/>
  <c r="FL80" i="10"/>
  <c r="FK89" i="10"/>
  <c r="FI85" i="10"/>
  <c r="FL82" i="10"/>
  <c r="FI81" i="10"/>
  <c r="FK79" i="10"/>
  <c r="FK78" i="10"/>
  <c r="FK77" i="10"/>
  <c r="FK76" i="10"/>
  <c r="FK75" i="10"/>
  <c r="FK74" i="10"/>
  <c r="FK73" i="10"/>
  <c r="FL72" i="10"/>
  <c r="FL71" i="10"/>
  <c r="FL70" i="10"/>
  <c r="FL69" i="10"/>
  <c r="FI68" i="10"/>
  <c r="FJ67" i="10"/>
  <c r="FK66" i="10"/>
  <c r="FK65" i="10"/>
  <c r="FK64" i="10"/>
  <c r="FK63" i="10"/>
  <c r="FL89" i="10"/>
  <c r="FI88" i="10"/>
  <c r="FK85" i="10"/>
  <c r="FJ81" i="10"/>
  <c r="FL79" i="10"/>
  <c r="FL78" i="10"/>
  <c r="FL77" i="10"/>
  <c r="FL76" i="10"/>
  <c r="FL75" i="10"/>
  <c r="FL74" i="10"/>
  <c r="FL73" i="10"/>
  <c r="FI72" i="10"/>
  <c r="FI71" i="10"/>
  <c r="FI70" i="10"/>
  <c r="FI69" i="10"/>
  <c r="FJ68" i="10"/>
  <c r="FK67" i="10"/>
  <c r="FL66" i="10"/>
  <c r="FL65" i="10"/>
  <c r="FL64" i="10"/>
  <c r="FL63" i="10"/>
  <c r="FJ92" i="10"/>
  <c r="FL91" i="10"/>
  <c r="FI90" i="10"/>
  <c r="FK84" i="10"/>
  <c r="FI79" i="10"/>
  <c r="FI77" i="10"/>
  <c r="FI75" i="10"/>
  <c r="FI73" i="10"/>
  <c r="FJ71" i="10"/>
  <c r="FJ69" i="10"/>
  <c r="FL67" i="10"/>
  <c r="FN67" i="10"/>
  <c r="FI66" i="10"/>
  <c r="FI64" i="10"/>
  <c r="FL62" i="10"/>
  <c r="FL61" i="10"/>
  <c r="FJ60" i="10"/>
  <c r="FJ59" i="10"/>
  <c r="FJ58" i="10"/>
  <c r="FJ57" i="10"/>
  <c r="FK87" i="10"/>
  <c r="FI86" i="10"/>
  <c r="FJ80" i="10"/>
  <c r="FK93" i="10"/>
  <c r="FK92" i="10"/>
  <c r="FK90" i="10"/>
  <c r="FL84" i="10"/>
  <c r="FI83" i="10"/>
  <c r="FI82" i="10"/>
  <c r="FJ79" i="10"/>
  <c r="FJ77" i="10"/>
  <c r="FJ75" i="10"/>
  <c r="FJ73" i="10"/>
  <c r="FK71" i="10"/>
  <c r="FK69" i="10"/>
  <c r="FJ66" i="10"/>
  <c r="FJ64" i="10"/>
  <c r="FI62" i="10"/>
  <c r="FI61" i="10"/>
  <c r="FK60" i="10"/>
  <c r="FK59" i="10"/>
  <c r="FK58" i="10"/>
  <c r="FK57" i="10"/>
  <c r="FK56" i="10"/>
  <c r="FK55" i="10"/>
  <c r="FJ87" i="10"/>
  <c r="FJ76" i="10"/>
  <c r="FK72" i="10"/>
  <c r="FL68" i="10"/>
  <c r="FI67" i="10"/>
  <c r="FJ63" i="10"/>
  <c r="FK62" i="10"/>
  <c r="FI60" i="10"/>
  <c r="FI58" i="10"/>
  <c r="FI80" i="10"/>
  <c r="FI76" i="10"/>
  <c r="FJ72" i="10"/>
  <c r="FK68" i="10"/>
  <c r="FI63" i="10"/>
  <c r="FJ62" i="10"/>
  <c r="FI78" i="10"/>
  <c r="FI74" i="10"/>
  <c r="FJ70" i="10"/>
  <c r="FI65" i="10"/>
  <c r="FJ61" i="10"/>
  <c r="FL60" i="10"/>
  <c r="FL58" i="10"/>
  <c r="FJ74" i="10"/>
  <c r="FI59" i="10"/>
  <c r="FI57" i="10"/>
  <c r="FI55" i="10"/>
  <c r="FI54" i="10"/>
  <c r="FK53" i="10"/>
  <c r="FK52" i="10"/>
  <c r="FK51" i="10"/>
  <c r="FL50" i="10"/>
  <c r="FL49" i="10"/>
  <c r="FJ78" i="10"/>
  <c r="FL56" i="10"/>
  <c r="FL54" i="10"/>
  <c r="FJ53" i="10"/>
  <c r="FJ52" i="10"/>
  <c r="FJ51" i="10"/>
  <c r="FK50" i="10"/>
  <c r="FK49" i="10"/>
  <c r="FK70" i="10"/>
  <c r="FM70" i="10"/>
  <c r="FL59" i="10"/>
  <c r="FL57" i="10"/>
  <c r="FI56" i="10"/>
  <c r="FJ55" i="10"/>
  <c r="FJ54" i="10"/>
  <c r="FL53" i="10"/>
  <c r="FL52" i="10"/>
  <c r="FL51" i="10"/>
  <c r="FI50" i="10"/>
  <c r="FI49" i="10"/>
  <c r="FJ48" i="10"/>
  <c r="FJ47" i="10"/>
  <c r="FJ46" i="10"/>
  <c r="FK61" i="10"/>
  <c r="FL55" i="10"/>
  <c r="FI52" i="10"/>
  <c r="FL48" i="10"/>
  <c r="FI46" i="10"/>
  <c r="FK45" i="10"/>
  <c r="FK44" i="10"/>
  <c r="FL43" i="10"/>
  <c r="FL42" i="10"/>
  <c r="FI41" i="10"/>
  <c r="FI40" i="10"/>
  <c r="FI39" i="10"/>
  <c r="FI38" i="10"/>
  <c r="FJ37" i="10"/>
  <c r="FK36" i="10"/>
  <c r="FK35" i="10"/>
  <c r="FK34" i="10"/>
  <c r="FJ56" i="10"/>
  <c r="FK54" i="10"/>
  <c r="FI53" i="10"/>
  <c r="FJ49" i="10"/>
  <c r="FK48" i="10"/>
  <c r="FL47" i="10"/>
  <c r="FJ45" i="10"/>
  <c r="FJ44" i="10"/>
  <c r="FK43" i="10"/>
  <c r="FK42" i="10"/>
  <c r="FL41" i="10"/>
  <c r="FL40" i="10"/>
  <c r="FL39" i="10"/>
  <c r="FL38" i="10"/>
  <c r="FI37" i="10"/>
  <c r="FJ36" i="10"/>
  <c r="FJ35" i="10"/>
  <c r="FJ50" i="10"/>
  <c r="FI47" i="10"/>
  <c r="FL44" i="10"/>
  <c r="FI43" i="10"/>
  <c r="FJ41" i="10"/>
  <c r="FJ39" i="10"/>
  <c r="FL36" i="10"/>
  <c r="FI34" i="10"/>
  <c r="FI33" i="10"/>
  <c r="FI32" i="10"/>
  <c r="FI31" i="10"/>
  <c r="FJ30" i="10"/>
  <c r="FJ29" i="10"/>
  <c r="FK28" i="10"/>
  <c r="FK27" i="10"/>
  <c r="FK26" i="10"/>
  <c r="FK25" i="10"/>
  <c r="FK24" i="10"/>
  <c r="FK23" i="10"/>
  <c r="FI51" i="10"/>
  <c r="FI48" i="10"/>
  <c r="FL46" i="10"/>
  <c r="FI44" i="10"/>
  <c r="FJ42" i="10"/>
  <c r="FK40" i="10"/>
  <c r="FK38" i="10"/>
  <c r="FL37" i="10"/>
  <c r="FI36" i="10"/>
  <c r="FL33" i="10"/>
  <c r="FL32" i="10"/>
  <c r="FL31" i="10"/>
  <c r="FI30" i="10"/>
  <c r="FI29" i="10"/>
  <c r="FJ28" i="10"/>
  <c r="FJ27" i="10"/>
  <c r="FJ26" i="10"/>
  <c r="FJ25" i="10"/>
  <c r="FJ24" i="10"/>
  <c r="FJ23" i="10"/>
  <c r="FJ65" i="10"/>
  <c r="FK47" i="10"/>
  <c r="FI45" i="10"/>
  <c r="FJ43" i="10"/>
  <c r="FK41" i="10"/>
  <c r="FK39" i="10"/>
  <c r="FI35" i="10"/>
  <c r="FJ34" i="10"/>
  <c r="FJ33" i="10"/>
  <c r="FJ32" i="10"/>
  <c r="FJ31" i="10"/>
  <c r="FK30" i="10"/>
  <c r="FK29" i="10"/>
  <c r="FL28" i="10"/>
  <c r="FL27" i="10"/>
  <c r="FL26" i="10"/>
  <c r="FL25" i="10"/>
  <c r="FL24" i="10"/>
  <c r="FL23" i="10"/>
  <c r="FL22" i="10"/>
  <c r="FL45" i="10"/>
  <c r="FK37" i="10"/>
  <c r="FL34" i="10"/>
  <c r="FK32" i="10"/>
  <c r="FL29" i="10"/>
  <c r="FI25" i="10"/>
  <c r="FL21" i="10"/>
  <c r="FL20" i="10"/>
  <c r="FL19" i="10"/>
  <c r="FI18" i="10"/>
  <c r="FI17" i="10"/>
  <c r="FJ16" i="10"/>
  <c r="FJ15" i="10"/>
  <c r="FJ14" i="10"/>
  <c r="FK13" i="10"/>
  <c r="FK12" i="10"/>
  <c r="FL11" i="10"/>
  <c r="FJ10" i="10"/>
  <c r="FJ9" i="10"/>
  <c r="FJ8" i="10"/>
  <c r="FJ7" i="10"/>
  <c r="FJ38" i="10"/>
  <c r="FK33" i="10"/>
  <c r="FI26" i="10"/>
  <c r="FK22" i="10"/>
  <c r="FK21" i="10"/>
  <c r="FK20" i="10"/>
  <c r="FK19" i="10"/>
  <c r="FL18" i="10"/>
  <c r="FL17" i="10"/>
  <c r="FI16" i="10"/>
  <c r="FI15" i="10"/>
  <c r="FI14" i="10"/>
  <c r="FJ13" i="10"/>
  <c r="FJ12" i="10"/>
  <c r="FK11" i="10"/>
  <c r="FI10" i="10"/>
  <c r="FI9" i="10"/>
  <c r="FI7" i="10"/>
  <c r="FK46" i="10"/>
  <c r="FI42" i="10"/>
  <c r="FL35" i="10"/>
  <c r="FK31" i="10"/>
  <c r="FI28" i="10"/>
  <c r="FI24" i="10"/>
  <c r="FI22" i="10"/>
  <c r="FI21" i="10"/>
  <c r="FI20" i="10"/>
  <c r="FI19" i="10"/>
  <c r="FJ18" i="10"/>
  <c r="FJ17" i="10"/>
  <c r="FK16" i="10"/>
  <c r="FK15" i="10"/>
  <c r="FK14" i="10"/>
  <c r="FL13" i="10"/>
  <c r="FL12" i="10"/>
  <c r="FI11" i="10"/>
  <c r="FK10" i="10"/>
  <c r="FK9" i="10"/>
  <c r="FK8" i="10"/>
  <c r="FK7" i="10"/>
  <c r="FJ40" i="10"/>
  <c r="FJ19" i="10"/>
  <c r="FL15" i="10"/>
  <c r="FL10" i="10"/>
  <c r="FI27" i="10"/>
  <c r="FI23" i="10"/>
  <c r="FJ22" i="10"/>
  <c r="FJ20" i="10"/>
  <c r="FL16" i="10"/>
  <c r="FJ11" i="10"/>
  <c r="FL7" i="10"/>
  <c r="FK17" i="10"/>
  <c r="FL30" i="10"/>
  <c r="FJ21" i="10"/>
  <c r="FK18" i="10"/>
  <c r="FL14" i="10"/>
  <c r="FI13" i="10"/>
  <c r="FL9" i="10"/>
  <c r="FL8" i="10"/>
  <c r="FI12" i="10"/>
  <c r="U86" i="2"/>
  <c r="V86" i="2"/>
  <c r="U74" i="2"/>
  <c r="U69" i="2"/>
  <c r="U65" i="2"/>
  <c r="U61" i="2"/>
  <c r="V61" i="2"/>
  <c r="U58" i="2"/>
  <c r="V58" i="2"/>
  <c r="U54" i="2"/>
  <c r="U51" i="2"/>
  <c r="U50" i="2"/>
  <c r="V50" i="2"/>
  <c r="U49" i="2"/>
  <c r="V49" i="2"/>
  <c r="U47" i="2"/>
  <c r="U41" i="2"/>
  <c r="U37" i="2"/>
  <c r="V37" i="2"/>
  <c r="U33" i="2"/>
  <c r="V33" i="2"/>
  <c r="U25" i="2"/>
  <c r="U21" i="2"/>
  <c r="V21" i="2"/>
  <c r="U18" i="2"/>
  <c r="V18" i="2"/>
  <c r="U14" i="2"/>
  <c r="U10" i="2"/>
  <c r="U84" i="2"/>
  <c r="U80" i="2"/>
  <c r="U78" i="2"/>
  <c r="U76" i="2"/>
  <c r="V76" i="2"/>
  <c r="U70" i="2"/>
  <c r="V70" i="2"/>
  <c r="U66" i="2"/>
  <c r="V66" i="2"/>
  <c r="U62" i="2"/>
  <c r="U59" i="2"/>
  <c r="U55" i="2"/>
  <c r="V55" i="2"/>
  <c r="U43" i="2"/>
  <c r="V43" i="2"/>
  <c r="U42" i="2"/>
  <c r="U38" i="2"/>
  <c r="U34" i="2"/>
  <c r="V34" i="2"/>
  <c r="U29" i="2"/>
  <c r="U26" i="2"/>
  <c r="U22" i="2"/>
  <c r="V22" i="2"/>
  <c r="U19" i="2"/>
  <c r="V19" i="2"/>
  <c r="U15" i="2"/>
  <c r="U11" i="2"/>
  <c r="U7" i="2"/>
  <c r="V7" i="2"/>
  <c r="U83" i="2"/>
  <c r="U81" i="2"/>
  <c r="V81" i="2"/>
  <c r="U79" i="2"/>
  <c r="U77" i="2"/>
  <c r="V77" i="2"/>
  <c r="U73" i="2"/>
  <c r="V73" i="2"/>
  <c r="U72" i="2"/>
  <c r="U68" i="2"/>
  <c r="U64" i="2"/>
  <c r="U57" i="2"/>
  <c r="V57" i="2"/>
  <c r="U53" i="2"/>
  <c r="V53" i="2"/>
  <c r="U48" i="2"/>
  <c r="U46" i="2"/>
  <c r="V46" i="2"/>
  <c r="U40" i="2"/>
  <c r="V40" i="2"/>
  <c r="U36" i="2"/>
  <c r="U32" i="2"/>
  <c r="V32" i="2"/>
  <c r="U28" i="2"/>
  <c r="V28" i="2"/>
  <c r="U24" i="2"/>
  <c r="U17" i="2"/>
  <c r="U13" i="2"/>
  <c r="V13" i="2"/>
  <c r="U9" i="2"/>
  <c r="V9" i="2"/>
  <c r="U45" i="2"/>
  <c r="U44" i="2"/>
  <c r="V44" i="2"/>
  <c r="U31" i="2"/>
  <c r="U30" i="2"/>
  <c r="V30" i="2"/>
  <c r="U23" i="2"/>
  <c r="U16" i="2"/>
  <c r="V16" i="2"/>
  <c r="U35" i="2"/>
  <c r="U20" i="2"/>
  <c r="V20" i="2"/>
  <c r="U12" i="2"/>
  <c r="U85" i="2"/>
  <c r="U67" i="2"/>
  <c r="U60" i="2"/>
  <c r="V60" i="2"/>
  <c r="U52" i="2"/>
  <c r="U27" i="2"/>
  <c r="U8" i="2"/>
  <c r="V8" i="2"/>
  <c r="U75" i="2"/>
  <c r="V75" i="2"/>
  <c r="U71" i="2"/>
  <c r="U63" i="2"/>
  <c r="V63" i="2"/>
  <c r="U56" i="2"/>
  <c r="U39" i="2"/>
  <c r="V39" i="2"/>
  <c r="U82" i="2"/>
  <c r="V82" i="2"/>
  <c r="T43" i="2"/>
  <c r="T20" i="2"/>
  <c r="T30" i="2"/>
  <c r="T44" i="2"/>
  <c r="T60" i="2"/>
  <c r="T75" i="2"/>
  <c r="T13" i="2"/>
  <c r="T28" i="2"/>
  <c r="T46" i="2"/>
  <c r="T73" i="2"/>
  <c r="FH12" i="10"/>
  <c r="FG20" i="10"/>
  <c r="FG13" i="10"/>
  <c r="FH33" i="10"/>
  <c r="FG25" i="10"/>
  <c r="FH40" i="10"/>
  <c r="FG34" i="10"/>
  <c r="FG45" i="10"/>
  <c r="FG50" i="10"/>
  <c r="FH54" i="10"/>
  <c r="FG51" i="10"/>
  <c r="FH56" i="10"/>
  <c r="FG55" i="10"/>
  <c r="FH66" i="10"/>
  <c r="FG70" i="10"/>
  <c r="FH74" i="10"/>
  <c r="FH78" i="10"/>
  <c r="FH70" i="10"/>
  <c r="FG74" i="10"/>
  <c r="FG78" i="10"/>
  <c r="FH81" i="10"/>
  <c r="FG87" i="10"/>
  <c r="T70" i="2"/>
  <c r="T7" i="2"/>
  <c r="T22" i="2"/>
  <c r="T63" i="2"/>
  <c r="T76" i="2"/>
  <c r="T18" i="2"/>
  <c r="T33" i="2"/>
  <c r="T49" i="2"/>
  <c r="T58" i="2"/>
  <c r="T32" i="2"/>
  <c r="T77" i="2"/>
  <c r="FH17" i="10"/>
  <c r="FH21" i="10"/>
  <c r="FH34" i="10"/>
  <c r="FG26" i="10"/>
  <c r="FH41" i="10"/>
  <c r="FG35" i="10"/>
  <c r="FH42" i="10"/>
  <c r="FH55" i="10"/>
  <c r="FG52" i="10"/>
  <c r="FG56" i="10"/>
  <c r="FH63" i="10"/>
  <c r="FH75" i="10"/>
  <c r="FH79" i="10"/>
  <c r="FG63" i="10"/>
  <c r="FH71" i="10"/>
  <c r="FG82" i="10"/>
  <c r="FG80" i="10"/>
  <c r="FH87" i="10"/>
  <c r="FH92" i="10"/>
  <c r="FH94" i="10"/>
  <c r="T19" i="2"/>
  <c r="T82" i="2"/>
  <c r="T21" i="2"/>
  <c r="T37" i="2"/>
  <c r="T50" i="2"/>
  <c r="T61" i="2"/>
  <c r="T86" i="2"/>
  <c r="T53" i="2"/>
  <c r="FH18" i="10"/>
  <c r="FG21" i="10"/>
  <c r="FH7" i="10"/>
  <c r="FH11" i="10"/>
  <c r="FH19" i="10"/>
  <c r="FG22" i="10"/>
  <c r="FH22" i="10"/>
  <c r="FH31" i="10"/>
  <c r="FG23" i="10"/>
  <c r="FG27" i="10"/>
  <c r="FH38" i="10"/>
  <c r="FG42" i="10"/>
  <c r="FG36" i="10"/>
  <c r="FH43" i="10"/>
  <c r="FG48" i="10"/>
  <c r="FH49" i="10"/>
  <c r="FG57" i="10"/>
  <c r="FH61" i="10"/>
  <c r="FH64" i="10"/>
  <c r="FH76" i="10"/>
  <c r="FG64" i="10"/>
  <c r="FH72" i="10"/>
  <c r="FG76" i="10"/>
  <c r="FG85" i="10"/>
  <c r="FG88" i="10"/>
  <c r="FG92" i="10"/>
  <c r="T55" i="2"/>
  <c r="T66" i="2"/>
  <c r="T34" i="2"/>
  <c r="T16" i="2"/>
  <c r="T39" i="2"/>
  <c r="T9" i="2"/>
  <c r="T40" i="2"/>
  <c r="T57" i="2"/>
  <c r="T81" i="2"/>
  <c r="FG11" i="10"/>
  <c r="FG19" i="10"/>
  <c r="FG12" i="10"/>
  <c r="FH20" i="10"/>
  <c r="FH32" i="10"/>
  <c r="FG24" i="10"/>
  <c r="FG28" i="10"/>
  <c r="FH39" i="10"/>
  <c r="FG43" i="10"/>
  <c r="FG47" i="10"/>
  <c r="FG44" i="10"/>
  <c r="FG49" i="10"/>
  <c r="FH50" i="10"/>
  <c r="FG58" i="10"/>
  <c r="FH62" i="10"/>
  <c r="FH65" i="10"/>
  <c r="FH73" i="10"/>
  <c r="FH77" i="10"/>
  <c r="FG65" i="10"/>
  <c r="FH69" i="10"/>
  <c r="FG77" i="10"/>
  <c r="FH80" i="10"/>
  <c r="FG90" i="10"/>
  <c r="FG6" i="10"/>
  <c r="U7" i="4"/>
  <c r="U6" i="2"/>
  <c r="V6" i="2"/>
  <c r="U2" i="2"/>
  <c r="S5" i="2"/>
  <c r="FH6" i="10"/>
  <c r="FL6" i="10"/>
  <c r="FK6" i="10"/>
  <c r="FI6" i="10"/>
  <c r="FJ6" i="10"/>
  <c r="T3" i="4"/>
  <c r="T2" i="4"/>
  <c r="T5" i="4"/>
  <c r="T4" i="4"/>
  <c r="V8" i="4"/>
  <c r="FN84" i="10"/>
  <c r="FM61" i="10"/>
  <c r="FM32" i="10"/>
  <c r="FM47" i="10"/>
  <c r="FM54" i="10"/>
  <c r="FN7" i="10"/>
  <c r="FM38" i="10"/>
  <c r="FM13" i="10"/>
  <c r="FR102" i="10"/>
  <c r="FQ102" i="10"/>
  <c r="FP102" i="10"/>
  <c r="FO102" i="10"/>
  <c r="FM102" i="10"/>
  <c r="FN102" i="10"/>
  <c r="FN85" i="10"/>
  <c r="V94" i="2"/>
  <c r="V102" i="2"/>
  <c r="W102" i="2"/>
  <c r="X102" i="2"/>
  <c r="W100" i="2"/>
  <c r="X100" i="2"/>
  <c r="W88" i="2"/>
  <c r="X88" i="2"/>
  <c r="W101" i="2"/>
  <c r="X101" i="2"/>
  <c r="W91" i="2"/>
  <c r="X91" i="2"/>
  <c r="W96" i="2"/>
  <c r="W94" i="2"/>
  <c r="X94" i="2"/>
  <c r="W93" i="2"/>
  <c r="W97" i="2"/>
  <c r="W87" i="2"/>
  <c r="W92" i="2"/>
  <c r="X92" i="2"/>
  <c r="W95" i="2"/>
  <c r="W98" i="2"/>
  <c r="W90" i="2"/>
  <c r="W89" i="2"/>
  <c r="W99" i="2"/>
  <c r="X99" i="2"/>
  <c r="V92" i="2"/>
  <c r="V91" i="2"/>
  <c r="V99" i="2"/>
  <c r="FM101" i="10"/>
  <c r="FM100" i="10"/>
  <c r="FN96" i="10"/>
  <c r="FN95" i="10"/>
  <c r="FN101" i="10"/>
  <c r="FN97" i="10"/>
  <c r="FN98" i="10"/>
  <c r="FM98" i="10"/>
  <c r="FN100" i="10"/>
  <c r="FR101" i="10"/>
  <c r="FR100" i="10"/>
  <c r="FR99" i="10"/>
  <c r="FQ101" i="10"/>
  <c r="FO100" i="10"/>
  <c r="FQ99" i="10"/>
  <c r="FQ98" i="10"/>
  <c r="FQ97" i="10"/>
  <c r="FQ96" i="10"/>
  <c r="FQ95" i="10"/>
  <c r="FQ100" i="10"/>
  <c r="FP99" i="10"/>
  <c r="FO98" i="10"/>
  <c r="FR97" i="10"/>
  <c r="FO96" i="10"/>
  <c r="FR95" i="10"/>
  <c r="FP101" i="10"/>
  <c r="FP100" i="10"/>
  <c r="FO99" i="10"/>
  <c r="FP97" i="10"/>
  <c r="FO101" i="10"/>
  <c r="FR98" i="10"/>
  <c r="FO97" i="10"/>
  <c r="FP96" i="10"/>
  <c r="FO95" i="10"/>
  <c r="FP95" i="10"/>
  <c r="FP98" i="10"/>
  <c r="FR96" i="10"/>
  <c r="FM95" i="10"/>
  <c r="FM99" i="10"/>
  <c r="FM96" i="10"/>
  <c r="FM97" i="10"/>
  <c r="FN99" i="10"/>
  <c r="FN14" i="10"/>
  <c r="FJ5" i="10"/>
  <c r="FL5" i="10"/>
  <c r="FN5" i="10"/>
  <c r="FI5" i="10"/>
  <c r="FK5" i="10"/>
  <c r="FM5" i="10"/>
  <c r="FM92" i="10"/>
  <c r="FN92" i="10"/>
  <c r="FN89" i="10"/>
  <c r="FN30" i="10"/>
  <c r="FN45" i="10"/>
  <c r="FN88" i="10"/>
  <c r="FN8" i="10"/>
  <c r="FN34" i="10"/>
  <c r="FN16" i="10"/>
  <c r="FN13" i="10"/>
  <c r="FN68" i="10"/>
  <c r="FN26" i="10"/>
  <c r="FN82" i="10"/>
  <c r="FM9" i="10"/>
  <c r="FM46" i="10"/>
  <c r="FM90" i="10"/>
  <c r="FM29" i="10"/>
  <c r="FM72" i="10"/>
  <c r="FM87" i="10"/>
  <c r="FM93" i="10"/>
  <c r="FM94" i="10"/>
  <c r="FN51" i="10"/>
  <c r="FN35" i="10"/>
  <c r="FN23" i="10"/>
  <c r="FN9" i="10"/>
  <c r="FN65" i="10"/>
  <c r="FN46" i="10"/>
  <c r="FM18" i="10"/>
  <c r="FN10" i="10"/>
  <c r="FM7" i="10"/>
  <c r="FN37" i="10"/>
  <c r="FN55" i="10"/>
  <c r="FN60" i="10"/>
  <c r="FN24" i="10"/>
  <c r="FN28" i="10"/>
  <c r="FM30" i="10"/>
  <c r="FN90" i="10"/>
  <c r="FN93" i="10"/>
  <c r="FN29" i="10"/>
  <c r="FM40" i="10"/>
  <c r="FN36" i="10"/>
  <c r="FN47" i="10"/>
  <c r="FN69" i="10"/>
  <c r="FM91" i="10"/>
  <c r="FN15" i="10"/>
  <c r="FM37" i="10"/>
  <c r="FM41" i="10"/>
  <c r="FN57" i="10"/>
  <c r="FM33" i="10"/>
  <c r="FN48" i="10"/>
  <c r="FM71" i="10"/>
  <c r="FM22" i="10"/>
  <c r="FM39" i="10"/>
  <c r="FM68" i="10"/>
  <c r="FM84" i="10"/>
  <c r="FM69" i="10"/>
  <c r="FM89" i="10"/>
  <c r="FM17" i="10"/>
  <c r="FM14" i="10"/>
  <c r="FM31" i="10"/>
  <c r="FM62" i="10"/>
  <c r="FM20" i="10"/>
  <c r="FN25" i="10"/>
  <c r="FN31" i="10"/>
  <c r="V72" i="2"/>
  <c r="V15" i="2"/>
  <c r="V29" i="2"/>
  <c r="V42" i="2"/>
  <c r="V62" i="2"/>
  <c r="V78" i="2"/>
  <c r="V14" i="2"/>
  <c r="V47" i="2"/>
  <c r="V54" i="2"/>
  <c r="V69" i="2"/>
  <c r="FN11" i="10"/>
  <c r="FN19" i="10"/>
  <c r="FM23" i="10"/>
  <c r="FM27" i="10"/>
  <c r="FN40" i="10"/>
  <c r="FM34" i="10"/>
  <c r="FM45" i="10"/>
  <c r="FM49" i="10"/>
  <c r="FN53" i="10"/>
  <c r="FM52" i="10"/>
  <c r="FM57" i="10"/>
  <c r="FN63" i="10"/>
  <c r="FM67" i="10"/>
  <c r="FN75" i="10"/>
  <c r="FN79" i="10"/>
  <c r="FM66" i="10"/>
  <c r="FN70" i="10"/>
  <c r="FM74" i="10"/>
  <c r="FM78" i="10"/>
  <c r="FM85" i="10"/>
  <c r="FM82" i="10"/>
  <c r="FM83" i="10"/>
  <c r="FN87" i="10"/>
  <c r="V35" i="2"/>
  <c r="V27" i="2"/>
  <c r="V85" i="2"/>
  <c r="V31" i="2"/>
  <c r="V83" i="2"/>
  <c r="V80" i="2"/>
  <c r="V74" i="2"/>
  <c r="FM8" i="10"/>
  <c r="FN12" i="10"/>
  <c r="FM16" i="10"/>
  <c r="FN17" i="10"/>
  <c r="FM12" i="10"/>
  <c r="FN20" i="10"/>
  <c r="FN32" i="10"/>
  <c r="FM24" i="10"/>
  <c r="FM28" i="10"/>
  <c r="FN41" i="10"/>
  <c r="FM35" i="10"/>
  <c r="FN42" i="10"/>
  <c r="FM50" i="10"/>
  <c r="FN54" i="10"/>
  <c r="FN49" i="10"/>
  <c r="FM53" i="10"/>
  <c r="FM58" i="10"/>
  <c r="FN58" i="10"/>
  <c r="FN61" i="10"/>
  <c r="FN64" i="10"/>
  <c r="FN76" i="10"/>
  <c r="FM63" i="10"/>
  <c r="FN71" i="10"/>
  <c r="FM75" i="10"/>
  <c r="FM79" i="10"/>
  <c r="FM88" i="10"/>
  <c r="V67" i="2"/>
  <c r="V24" i="2"/>
  <c r="FR94" i="10"/>
  <c r="FO93" i="10"/>
  <c r="FO94" i="10"/>
  <c r="FP93" i="10"/>
  <c r="FR92" i="10"/>
  <c r="FP94" i="10"/>
  <c r="FQ94" i="10"/>
  <c r="FO92" i="10"/>
  <c r="FO91" i="10"/>
  <c r="FP90" i="10"/>
  <c r="FP89" i="10"/>
  <c r="FQ88" i="10"/>
  <c r="FR87" i="10"/>
  <c r="FP86" i="10"/>
  <c r="FP85" i="10"/>
  <c r="FP84" i="10"/>
  <c r="FQ83" i="10"/>
  <c r="FQ93" i="10"/>
  <c r="FP92" i="10"/>
  <c r="FQ91" i="10"/>
  <c r="FO89" i="10"/>
  <c r="FR88" i="10"/>
  <c r="FO87" i="10"/>
  <c r="FR86" i="10"/>
  <c r="FO84" i="10"/>
  <c r="FR83" i="10"/>
  <c r="FP82" i="10"/>
  <c r="FQ81" i="10"/>
  <c r="FQ80" i="10"/>
  <c r="FR93" i="10"/>
  <c r="FQ92" i="10"/>
  <c r="FR91" i="10"/>
  <c r="FO90" i="10"/>
  <c r="FQ89" i="10"/>
  <c r="FP87" i="10"/>
  <c r="FO85" i="10"/>
  <c r="FQ84" i="10"/>
  <c r="FS84" i="10"/>
  <c r="FQ82" i="10"/>
  <c r="FR81" i="10"/>
  <c r="FR80" i="10"/>
  <c r="FQ90" i="10"/>
  <c r="FQ87" i="10"/>
  <c r="FO86" i="10"/>
  <c r="FR84" i="10"/>
  <c r="FT84" i="10"/>
  <c r="FO83" i="10"/>
  <c r="FO80" i="10"/>
  <c r="FQ79" i="10"/>
  <c r="FQ78" i="10"/>
  <c r="FQ77" i="10"/>
  <c r="FQ76" i="10"/>
  <c r="FQ75" i="10"/>
  <c r="FQ74" i="10"/>
  <c r="FQ73" i="10"/>
  <c r="FR72" i="10"/>
  <c r="FR71" i="10"/>
  <c r="FR70" i="10"/>
  <c r="FR69" i="10"/>
  <c r="FO68" i="10"/>
  <c r="FP67" i="10"/>
  <c r="FQ66" i="10"/>
  <c r="FQ65" i="10"/>
  <c r="FQ64" i="10"/>
  <c r="FQ63" i="10"/>
  <c r="FR90" i="10"/>
  <c r="FQ86" i="10"/>
  <c r="FP83" i="10"/>
  <c r="FO82" i="10"/>
  <c r="FP80" i="10"/>
  <c r="FR79" i="10"/>
  <c r="FR78" i="10"/>
  <c r="FR77" i="10"/>
  <c r="FR76" i="10"/>
  <c r="FR75" i="10"/>
  <c r="FR74" i="10"/>
  <c r="FR73" i="10"/>
  <c r="FO72" i="10"/>
  <c r="FO71" i="10"/>
  <c r="FO70" i="10"/>
  <c r="FO69" i="10"/>
  <c r="FP68" i="10"/>
  <c r="FQ67" i="10"/>
  <c r="FR66" i="10"/>
  <c r="FR65" i="10"/>
  <c r="FR64" i="10"/>
  <c r="FR63" i="10"/>
  <c r="FQ85" i="10"/>
  <c r="FO78" i="10"/>
  <c r="FO76" i="10"/>
  <c r="FO74" i="10"/>
  <c r="FP72" i="10"/>
  <c r="FP70" i="10"/>
  <c r="FQ68" i="10"/>
  <c r="FO65" i="10"/>
  <c r="FO63" i="10"/>
  <c r="FR62" i="10"/>
  <c r="FR61" i="10"/>
  <c r="FP60" i="10"/>
  <c r="FP59" i="10"/>
  <c r="FP58" i="10"/>
  <c r="FP57" i="10"/>
  <c r="FP88" i="10"/>
  <c r="FP81" i="10"/>
  <c r="FP91" i="10"/>
  <c r="FR85" i="10"/>
  <c r="FP78" i="10"/>
  <c r="FP76" i="10"/>
  <c r="FP74" i="10"/>
  <c r="FQ72" i="10"/>
  <c r="FQ70" i="10"/>
  <c r="FR68" i="10"/>
  <c r="FO67" i="10"/>
  <c r="FP65" i="10"/>
  <c r="FP63" i="10"/>
  <c r="FO62" i="10"/>
  <c r="FO61" i="10"/>
  <c r="FQ60" i="10"/>
  <c r="FQ59" i="10"/>
  <c r="FQ58" i="10"/>
  <c r="FQ57" i="10"/>
  <c r="FQ56" i="10"/>
  <c r="FQ55" i="10"/>
  <c r="FR89" i="10"/>
  <c r="FP77" i="10"/>
  <c r="FP73" i="10"/>
  <c r="FQ69" i="10"/>
  <c r="FP64" i="10"/>
  <c r="FQ61" i="10"/>
  <c r="FO59" i="10"/>
  <c r="FO57" i="10"/>
  <c r="FR82" i="10"/>
  <c r="FO81" i="10"/>
  <c r="FO77" i="10"/>
  <c r="FO73" i="10"/>
  <c r="FP69" i="10"/>
  <c r="FO64" i="10"/>
  <c r="FO79" i="10"/>
  <c r="FO75" i="10"/>
  <c r="FP71" i="10"/>
  <c r="FR67" i="10"/>
  <c r="FO66" i="10"/>
  <c r="FP62" i="10"/>
  <c r="FR59" i="10"/>
  <c r="FP75" i="10"/>
  <c r="FO60" i="10"/>
  <c r="FO56" i="10"/>
  <c r="FP55" i="10"/>
  <c r="FO54" i="10"/>
  <c r="FQ53" i="10"/>
  <c r="FQ52" i="10"/>
  <c r="FQ51" i="10"/>
  <c r="FR50" i="10"/>
  <c r="FR49" i="10"/>
  <c r="FO48" i="10"/>
  <c r="FO88" i="10"/>
  <c r="FP79" i="10"/>
  <c r="FP61" i="10"/>
  <c r="FR58" i="10"/>
  <c r="FO55" i="10"/>
  <c r="FR54" i="10"/>
  <c r="FP53" i="10"/>
  <c r="FP52" i="10"/>
  <c r="FP51" i="10"/>
  <c r="FQ50" i="10"/>
  <c r="FQ49" i="10"/>
  <c r="FR48" i="10"/>
  <c r="FQ71" i="10"/>
  <c r="FQ62" i="10"/>
  <c r="FR60" i="10"/>
  <c r="FP56" i="10"/>
  <c r="FR55" i="10"/>
  <c r="FT55" i="10"/>
  <c r="FP54" i="10"/>
  <c r="FR53" i="10"/>
  <c r="FT53" i="10"/>
  <c r="FR52" i="10"/>
  <c r="FR51" i="10"/>
  <c r="FT51" i="10"/>
  <c r="FO50" i="10"/>
  <c r="FO49" i="10"/>
  <c r="FP48" i="10"/>
  <c r="FP47" i="10"/>
  <c r="FP46" i="10"/>
  <c r="FR56" i="10"/>
  <c r="FQ54" i="10"/>
  <c r="FO53" i="10"/>
  <c r="FP49" i="10"/>
  <c r="FO47" i="10"/>
  <c r="FQ46" i="10"/>
  <c r="FQ45" i="10"/>
  <c r="FQ44" i="10"/>
  <c r="FR43" i="10"/>
  <c r="FR42" i="10"/>
  <c r="FO41" i="10"/>
  <c r="FO40" i="10"/>
  <c r="FO39" i="10"/>
  <c r="FO38" i="10"/>
  <c r="FP37" i="10"/>
  <c r="FQ36" i="10"/>
  <c r="FQ35" i="10"/>
  <c r="FQ34" i="10"/>
  <c r="FP66" i="10"/>
  <c r="FP50" i="10"/>
  <c r="FO46" i="10"/>
  <c r="FP45" i="10"/>
  <c r="FP44" i="10"/>
  <c r="FQ43" i="10"/>
  <c r="FQ42" i="10"/>
  <c r="FR41" i="10"/>
  <c r="FR40" i="10"/>
  <c r="FR39" i="10"/>
  <c r="FR38" i="10"/>
  <c r="FO37" i="10"/>
  <c r="FP36" i="10"/>
  <c r="FP35" i="10"/>
  <c r="FR57" i="10"/>
  <c r="FO51" i="10"/>
  <c r="FQ48" i="10"/>
  <c r="FR46" i="10"/>
  <c r="FR45" i="10"/>
  <c r="FO42" i="10"/>
  <c r="FP40" i="10"/>
  <c r="FP38" i="10"/>
  <c r="FQ37" i="10"/>
  <c r="FR35" i="10"/>
  <c r="FP34" i="10"/>
  <c r="FO33" i="10"/>
  <c r="FO32" i="10"/>
  <c r="FO31" i="10"/>
  <c r="FP30" i="10"/>
  <c r="FP29" i="10"/>
  <c r="FQ28" i="10"/>
  <c r="FQ27" i="10"/>
  <c r="FQ26" i="10"/>
  <c r="FQ25" i="10"/>
  <c r="FQ24" i="10"/>
  <c r="FQ23" i="10"/>
  <c r="FQ22" i="10"/>
  <c r="FO52" i="10"/>
  <c r="FR47" i="10"/>
  <c r="FO45" i="10"/>
  <c r="FP43" i="10"/>
  <c r="FQ41" i="10"/>
  <c r="FQ39" i="10"/>
  <c r="FO35" i="10"/>
  <c r="FO34" i="10"/>
  <c r="FR33" i="10"/>
  <c r="FR32" i="10"/>
  <c r="FR31" i="10"/>
  <c r="FO30" i="10"/>
  <c r="FO29" i="10"/>
  <c r="FP28" i="10"/>
  <c r="FP27" i="10"/>
  <c r="FP26" i="10"/>
  <c r="FP25" i="10"/>
  <c r="FP24" i="10"/>
  <c r="FP23" i="10"/>
  <c r="FP22" i="10"/>
  <c r="FO44" i="10"/>
  <c r="FP42" i="10"/>
  <c r="FQ40" i="10"/>
  <c r="FQ38" i="10"/>
  <c r="FR37" i="10"/>
  <c r="FO36" i="10"/>
  <c r="FR34" i="10"/>
  <c r="FP33" i="10"/>
  <c r="FP32" i="10"/>
  <c r="FP31" i="10"/>
  <c r="FQ30" i="10"/>
  <c r="FQ29" i="10"/>
  <c r="FR28" i="10"/>
  <c r="FR27" i="10"/>
  <c r="FR26" i="10"/>
  <c r="FR25" i="10"/>
  <c r="FR24" i="10"/>
  <c r="FR23" i="10"/>
  <c r="FR22" i="10"/>
  <c r="FQ33" i="10"/>
  <c r="FO26" i="10"/>
  <c r="FO22" i="10"/>
  <c r="FR21" i="10"/>
  <c r="FR20" i="10"/>
  <c r="FR19" i="10"/>
  <c r="FO18" i="10"/>
  <c r="FO17" i="10"/>
  <c r="FP16" i="10"/>
  <c r="FP15" i="10"/>
  <c r="FP14" i="10"/>
  <c r="FQ13" i="10"/>
  <c r="FQ12" i="10"/>
  <c r="FR11" i="10"/>
  <c r="FP10" i="10"/>
  <c r="FP9" i="10"/>
  <c r="FP8" i="10"/>
  <c r="FP7" i="10"/>
  <c r="FP39" i="10"/>
  <c r="FR30" i="10"/>
  <c r="FO27" i="10"/>
  <c r="FO23" i="10"/>
  <c r="FQ21" i="10"/>
  <c r="FQ20" i="10"/>
  <c r="FQ19" i="10"/>
  <c r="FR18" i="10"/>
  <c r="FR17" i="10"/>
  <c r="FO16" i="10"/>
  <c r="FO15" i="10"/>
  <c r="FO14" i="10"/>
  <c r="FP13" i="10"/>
  <c r="FP12" i="10"/>
  <c r="FQ11" i="10"/>
  <c r="FO10" i="10"/>
  <c r="FO9" i="10"/>
  <c r="FO8" i="10"/>
  <c r="FO7" i="10"/>
  <c r="FO58" i="10"/>
  <c r="FQ47" i="10"/>
  <c r="FR44" i="10"/>
  <c r="FO43" i="10"/>
  <c r="FR36" i="10"/>
  <c r="FQ32" i="10"/>
  <c r="FR29" i="10"/>
  <c r="FO25" i="10"/>
  <c r="FO21" i="10"/>
  <c r="FO20" i="10"/>
  <c r="FO19" i="10"/>
  <c r="FP18" i="10"/>
  <c r="FP17" i="10"/>
  <c r="FQ16" i="10"/>
  <c r="FQ15" i="10"/>
  <c r="FQ14" i="10"/>
  <c r="FR13" i="10"/>
  <c r="FR12" i="10"/>
  <c r="FO11" i="10"/>
  <c r="FQ10" i="10"/>
  <c r="FQ9" i="10"/>
  <c r="FQ8" i="10"/>
  <c r="FQ7" i="10"/>
  <c r="FP41" i="10"/>
  <c r="FP20" i="10"/>
  <c r="FR16" i="10"/>
  <c r="FP11" i="10"/>
  <c r="FR7" i="10"/>
  <c r="FO28" i="10"/>
  <c r="FP21" i="10"/>
  <c r="FQ18" i="10"/>
  <c r="FR14" i="10"/>
  <c r="FO24" i="10"/>
  <c r="FQ17" i="10"/>
  <c r="FO12" i="10"/>
  <c r="FR8" i="10"/>
  <c r="FO13" i="10"/>
  <c r="FQ31" i="10"/>
  <c r="FP19" i="10"/>
  <c r="FR15" i="10"/>
  <c r="FR10" i="10"/>
  <c r="FR9" i="10"/>
  <c r="W84" i="2"/>
  <c r="X84" i="2"/>
  <c r="W80" i="2"/>
  <c r="X80" i="2"/>
  <c r="W78" i="2"/>
  <c r="X78" i="2"/>
  <c r="W76" i="2"/>
  <c r="W75" i="2"/>
  <c r="W70" i="2"/>
  <c r="W66" i="2"/>
  <c r="W62" i="2"/>
  <c r="X62" i="2"/>
  <c r="W59" i="2"/>
  <c r="X59" i="2"/>
  <c r="W55" i="2"/>
  <c r="W43" i="2"/>
  <c r="W42" i="2"/>
  <c r="X42" i="2"/>
  <c r="W38" i="2"/>
  <c r="X38" i="2"/>
  <c r="W34" i="2"/>
  <c r="W29" i="2"/>
  <c r="X29" i="2"/>
  <c r="W26" i="2"/>
  <c r="X26" i="2"/>
  <c r="W22" i="2"/>
  <c r="W19" i="2"/>
  <c r="W15" i="2"/>
  <c r="X15" i="2"/>
  <c r="W11" i="2"/>
  <c r="X11" i="2"/>
  <c r="W7" i="2"/>
  <c r="W85" i="2"/>
  <c r="X85" i="2"/>
  <c r="W82" i="2"/>
  <c r="X82" i="2"/>
  <c r="W71" i="2"/>
  <c r="X71" i="2"/>
  <c r="W67" i="2"/>
  <c r="X67" i="2"/>
  <c r="W63" i="2"/>
  <c r="X63" i="2"/>
  <c r="W60" i="2"/>
  <c r="W56" i="2"/>
  <c r="X56" i="2"/>
  <c r="W52" i="2"/>
  <c r="X52" i="2"/>
  <c r="W45" i="2"/>
  <c r="X45" i="2"/>
  <c r="W44" i="2"/>
  <c r="W39" i="2"/>
  <c r="W35" i="2"/>
  <c r="X35" i="2"/>
  <c r="W31" i="2"/>
  <c r="X31" i="2"/>
  <c r="W30" i="2"/>
  <c r="X30" i="2"/>
  <c r="W27" i="2"/>
  <c r="X27" i="2"/>
  <c r="W23" i="2"/>
  <c r="X23" i="2"/>
  <c r="W20" i="2"/>
  <c r="W16" i="2"/>
  <c r="W12" i="2"/>
  <c r="X12" i="2"/>
  <c r="W8" i="2"/>
  <c r="X8" i="2"/>
  <c r="W86" i="2"/>
  <c r="W74" i="2"/>
  <c r="X74" i="2"/>
  <c r="W69" i="2"/>
  <c r="X69" i="2"/>
  <c r="W65" i="2"/>
  <c r="X65" i="2"/>
  <c r="W61" i="2"/>
  <c r="W58" i="2"/>
  <c r="W54" i="2"/>
  <c r="X54" i="2"/>
  <c r="W51" i="2"/>
  <c r="X51" i="2"/>
  <c r="W50" i="2"/>
  <c r="W49" i="2"/>
  <c r="W47" i="2"/>
  <c r="X47" i="2"/>
  <c r="W41" i="2"/>
  <c r="X41" i="2"/>
  <c r="W37" i="2"/>
  <c r="W33" i="2"/>
  <c r="W25" i="2"/>
  <c r="X25" i="2"/>
  <c r="W21" i="2"/>
  <c r="W18" i="2"/>
  <c r="W14" i="2"/>
  <c r="X14" i="2"/>
  <c r="W10" i="2"/>
  <c r="X10" i="2"/>
  <c r="W83" i="2"/>
  <c r="X83" i="2"/>
  <c r="W77" i="2"/>
  <c r="W68" i="2"/>
  <c r="X68" i="2"/>
  <c r="W53" i="2"/>
  <c r="W13" i="2"/>
  <c r="W81" i="2"/>
  <c r="X81" i="2"/>
  <c r="W64" i="2"/>
  <c r="X64" i="2"/>
  <c r="W79" i="2"/>
  <c r="X79" i="2"/>
  <c r="W73" i="2"/>
  <c r="W48" i="2"/>
  <c r="X48" i="2"/>
  <c r="W36" i="2"/>
  <c r="X36" i="2"/>
  <c r="W72" i="2"/>
  <c r="X72" i="2"/>
  <c r="W57" i="2"/>
  <c r="W40" i="2"/>
  <c r="X40" i="2"/>
  <c r="W46" i="2"/>
  <c r="W32" i="2"/>
  <c r="W24" i="2"/>
  <c r="X24" i="2"/>
  <c r="W17" i="2"/>
  <c r="X17" i="2"/>
  <c r="W9" i="2"/>
  <c r="W28" i="2"/>
  <c r="V71" i="2"/>
  <c r="V52" i="2"/>
  <c r="V12" i="2"/>
  <c r="V23" i="2"/>
  <c r="V17" i="2"/>
  <c r="V48" i="2"/>
  <c r="V64" i="2"/>
  <c r="V84" i="2"/>
  <c r="FM10" i="10"/>
  <c r="FN18" i="10"/>
  <c r="FM21" i="10"/>
  <c r="FN27" i="10"/>
  <c r="FN33" i="10"/>
  <c r="FM25" i="10"/>
  <c r="FN38" i="10"/>
  <c r="FM42" i="10"/>
  <c r="FM36" i="10"/>
  <c r="FN43" i="10"/>
  <c r="FN56" i="10"/>
  <c r="FN50" i="10"/>
  <c r="FM55" i="10"/>
  <c r="FM59" i="10"/>
  <c r="FN59" i="10"/>
  <c r="FN62" i="10"/>
  <c r="FN73" i="10"/>
  <c r="FN77" i="10"/>
  <c r="FM64" i="10"/>
  <c r="FN72" i="10"/>
  <c r="FM76" i="10"/>
  <c r="FN80" i="10"/>
  <c r="FM80" i="10"/>
  <c r="FN91" i="10"/>
  <c r="FN94" i="10"/>
  <c r="V56" i="2"/>
  <c r="V45" i="2"/>
  <c r="V36" i="2"/>
  <c r="V68" i="2"/>
  <c r="V79" i="2"/>
  <c r="V11" i="2"/>
  <c r="V26" i="2"/>
  <c r="V38" i="2"/>
  <c r="V59" i="2"/>
  <c r="V10" i="2"/>
  <c r="V25" i="2"/>
  <c r="V41" i="2"/>
  <c r="V51" i="2"/>
  <c r="V65" i="2"/>
  <c r="FM11" i="10"/>
  <c r="FM15" i="10"/>
  <c r="FM19" i="10"/>
  <c r="FN21" i="10"/>
  <c r="FN22" i="10"/>
  <c r="FM26" i="10"/>
  <c r="FN44" i="10"/>
  <c r="FN39" i="10"/>
  <c r="FM43" i="10"/>
  <c r="FM48" i="10"/>
  <c r="FM44" i="10"/>
  <c r="FN52" i="10"/>
  <c r="FM51" i="10"/>
  <c r="FM56" i="10"/>
  <c r="FM60" i="10"/>
  <c r="FN66" i="10"/>
  <c r="FN74" i="10"/>
  <c r="FN78" i="10"/>
  <c r="FM65" i="10"/>
  <c r="FM73" i="10"/>
  <c r="FM77" i="10"/>
  <c r="FN81" i="10"/>
  <c r="FM81" i="10"/>
  <c r="FM86" i="10"/>
  <c r="FN86" i="10"/>
  <c r="T5" i="2"/>
  <c r="V7" i="4"/>
  <c r="W6" i="2"/>
  <c r="X6" i="2"/>
  <c r="W2" i="2"/>
  <c r="U5" i="2"/>
  <c r="FM6" i="10"/>
  <c r="FN6" i="10"/>
  <c r="FR6" i="10"/>
  <c r="FQ6" i="10"/>
  <c r="FO6" i="10"/>
  <c r="FP6" i="10"/>
  <c r="U4" i="4"/>
  <c r="U3" i="4"/>
  <c r="U5" i="4"/>
  <c r="U2" i="4"/>
  <c r="W8" i="4"/>
  <c r="FS75" i="10"/>
  <c r="FT81" i="10"/>
  <c r="FS69" i="10"/>
  <c r="FT36" i="10"/>
  <c r="FS62" i="10"/>
  <c r="FT8" i="10"/>
  <c r="FS38" i="10"/>
  <c r="FT45" i="10"/>
  <c r="FT34" i="10"/>
  <c r="FS102" i="10"/>
  <c r="FS18" i="10"/>
  <c r="FX102" i="10"/>
  <c r="FV102" i="10"/>
  <c r="FW102" i="10"/>
  <c r="FU102" i="10"/>
  <c r="FT102" i="10"/>
  <c r="FT96" i="10"/>
  <c r="FT52" i="10"/>
  <c r="X97" i="2"/>
  <c r="X95" i="2"/>
  <c r="Y100" i="2"/>
  <c r="Y102" i="2"/>
  <c r="Z102" i="2"/>
  <c r="Y91" i="2"/>
  <c r="Z91" i="2"/>
  <c r="Y101" i="2"/>
  <c r="Z101" i="2"/>
  <c r="Y90" i="2"/>
  <c r="Z90" i="2"/>
  <c r="Y88" i="2"/>
  <c r="Y95" i="2"/>
  <c r="Z95" i="2"/>
  <c r="Y96" i="2"/>
  <c r="Z96" i="2"/>
  <c r="Y89" i="2"/>
  <c r="Z89" i="2"/>
  <c r="Y97" i="2"/>
  <c r="Z97" i="2"/>
  <c r="Y87" i="2"/>
  <c r="Z87" i="2"/>
  <c r="Y99" i="2"/>
  <c r="Y92" i="2"/>
  <c r="Z92" i="2"/>
  <c r="Y98" i="2"/>
  <c r="Z98" i="2"/>
  <c r="Y94" i="2"/>
  <c r="Z94" i="2"/>
  <c r="Y93" i="2"/>
  <c r="Z93" i="2"/>
  <c r="X90" i="2"/>
  <c r="X87" i="2"/>
  <c r="X96" i="2"/>
  <c r="X98" i="2"/>
  <c r="X93" i="2"/>
  <c r="X89" i="2"/>
  <c r="FS90" i="10"/>
  <c r="FS93" i="10"/>
  <c r="FS100" i="10"/>
  <c r="FS96" i="10"/>
  <c r="FT101" i="10"/>
  <c r="FT95" i="10"/>
  <c r="FS97" i="10"/>
  <c r="FS101" i="10"/>
  <c r="FS98" i="10"/>
  <c r="FT99" i="10"/>
  <c r="FX101" i="10"/>
  <c r="FX100" i="10"/>
  <c r="FX99" i="10"/>
  <c r="FV100" i="10"/>
  <c r="FW98" i="10"/>
  <c r="FW97" i="10"/>
  <c r="FW96" i="10"/>
  <c r="FW95" i="10"/>
  <c r="FU101" i="10"/>
  <c r="FV98" i="10"/>
  <c r="FV96" i="10"/>
  <c r="FW99" i="10"/>
  <c r="FU98" i="10"/>
  <c r="FX97" i="10"/>
  <c r="FW100" i="10"/>
  <c r="FV97" i="10"/>
  <c r="FU96" i="10"/>
  <c r="FU95" i="10"/>
  <c r="FW101" i="10"/>
  <c r="FV99" i="10"/>
  <c r="FX95" i="10"/>
  <c r="FU97" i="10"/>
  <c r="FV101" i="10"/>
  <c r="FX98" i="10"/>
  <c r="FX96" i="10"/>
  <c r="FU100" i="10"/>
  <c r="FU99" i="10"/>
  <c r="FV95" i="10"/>
  <c r="FT98" i="10"/>
  <c r="FT97" i="10"/>
  <c r="FS95" i="10"/>
  <c r="FS99" i="10"/>
  <c r="FT100" i="10"/>
  <c r="FO5" i="10"/>
  <c r="FQ5" i="10"/>
  <c r="FS5" i="10"/>
  <c r="FP5" i="10"/>
  <c r="FR5" i="10"/>
  <c r="FT5" i="10"/>
  <c r="FT29" i="10"/>
  <c r="FS94" i="10"/>
  <c r="FT44" i="10"/>
  <c r="FT82" i="10"/>
  <c r="FT89" i="10"/>
  <c r="FT67" i="10"/>
  <c r="FT85" i="10"/>
  <c r="FS31" i="10"/>
  <c r="FT15" i="10"/>
  <c r="FT37" i="10"/>
  <c r="FT46" i="10"/>
  <c r="FS54" i="10"/>
  <c r="FT59" i="10"/>
  <c r="FS86" i="10"/>
  <c r="V5" i="2"/>
  <c r="FT28" i="10"/>
  <c r="FS79" i="10"/>
  <c r="FS59" i="10"/>
  <c r="FS73" i="10"/>
  <c r="FS39" i="10"/>
  <c r="FT14" i="10"/>
  <c r="FS10" i="10"/>
  <c r="FS14" i="10"/>
  <c r="FS47" i="10"/>
  <c r="FT30" i="10"/>
  <c r="FT23" i="10"/>
  <c r="FT58" i="10"/>
  <c r="FS81" i="10"/>
  <c r="FS61" i="10"/>
  <c r="FS72" i="10"/>
  <c r="FT10" i="10"/>
  <c r="FT68" i="10"/>
  <c r="FS92" i="10"/>
  <c r="FS53" i="10"/>
  <c r="FS85" i="10"/>
  <c r="FT93" i="10"/>
  <c r="FS32" i="10"/>
  <c r="FT47" i="10"/>
  <c r="FT60" i="10"/>
  <c r="FS68" i="10"/>
  <c r="FT90" i="10"/>
  <c r="FS37" i="10"/>
  <c r="FS87" i="10"/>
  <c r="FS40" i="10"/>
  <c r="FT56" i="10"/>
  <c r="FS91" i="10"/>
  <c r="FT79" i="10"/>
  <c r="FT57" i="10"/>
  <c r="FS71" i="10"/>
  <c r="FS89" i="10"/>
  <c r="FS60" i="10"/>
  <c r="FS30" i="10"/>
  <c r="FS48" i="10"/>
  <c r="FS67" i="10"/>
  <c r="FS9" i="10"/>
  <c r="FT13" i="10"/>
  <c r="FT22" i="10"/>
  <c r="FT26" i="10"/>
  <c r="FS29" i="10"/>
  <c r="FT9" i="10"/>
  <c r="FS17" i="10"/>
  <c r="FS7" i="10"/>
  <c r="FS15" i="10"/>
  <c r="FS33" i="10"/>
  <c r="FT24" i="10"/>
  <c r="FT35" i="10"/>
  <c r="FT16" i="10"/>
  <c r="FS8" i="10"/>
  <c r="FS16" i="10"/>
  <c r="FS41" i="10"/>
  <c r="X9" i="2"/>
  <c r="X46" i="2"/>
  <c r="X53" i="2"/>
  <c r="X21" i="2"/>
  <c r="X37" i="2"/>
  <c r="X50" i="2"/>
  <c r="X61" i="2"/>
  <c r="X86" i="2"/>
  <c r="X20" i="2"/>
  <c r="X44" i="2"/>
  <c r="X60" i="2"/>
  <c r="X76" i="2"/>
  <c r="FT18" i="10"/>
  <c r="FS21" i="10"/>
  <c r="FT21" i="10"/>
  <c r="FT27" i="10"/>
  <c r="FT33" i="10"/>
  <c r="FS24" i="10"/>
  <c r="FS28" i="10"/>
  <c r="FT39" i="10"/>
  <c r="FS43" i="10"/>
  <c r="FS36" i="10"/>
  <c r="FT43" i="10"/>
  <c r="FS49" i="10"/>
  <c r="FT49" i="10"/>
  <c r="FS58" i="10"/>
  <c r="FT61" i="10"/>
  <c r="FT64" i="10"/>
  <c r="FT76" i="10"/>
  <c r="FS66" i="10"/>
  <c r="FT70" i="10"/>
  <c r="FS74" i="10"/>
  <c r="FS78" i="10"/>
  <c r="FT80" i="10"/>
  <c r="FT91" i="10"/>
  <c r="FT86" i="10"/>
  <c r="FS88" i="10"/>
  <c r="Y85" i="2"/>
  <c r="Z85" i="2"/>
  <c r="Y71" i="2"/>
  <c r="Y67" i="2"/>
  <c r="Z67" i="2"/>
  <c r="Y63" i="2"/>
  <c r="Y60" i="2"/>
  <c r="Z60" i="2"/>
  <c r="Y56" i="2"/>
  <c r="Y52" i="2"/>
  <c r="Y45" i="2"/>
  <c r="Y44" i="2"/>
  <c r="Z44" i="2"/>
  <c r="Y39" i="2"/>
  <c r="Z39" i="2"/>
  <c r="Y35" i="2"/>
  <c r="Z35" i="2"/>
  <c r="Y31" i="2"/>
  <c r="Z31" i="2"/>
  <c r="Y27" i="2"/>
  <c r="Z27" i="2"/>
  <c r="Y23" i="2"/>
  <c r="Y20" i="2"/>
  <c r="Z20" i="2"/>
  <c r="Y16" i="2"/>
  <c r="Z16" i="2"/>
  <c r="Y12" i="2"/>
  <c r="Y8" i="2"/>
  <c r="Z8" i="2"/>
  <c r="Y83" i="2"/>
  <c r="Z83" i="2"/>
  <c r="Y81" i="2"/>
  <c r="Y79" i="2"/>
  <c r="Y77" i="2"/>
  <c r="Z77" i="2"/>
  <c r="Y73" i="2"/>
  <c r="Z73" i="2"/>
  <c r="Y72" i="2"/>
  <c r="Z72" i="2"/>
  <c r="Y68" i="2"/>
  <c r="Y64" i="2"/>
  <c r="Y57" i="2"/>
  <c r="Z57" i="2"/>
  <c r="Y53" i="2"/>
  <c r="Z53" i="2"/>
  <c r="Y48" i="2"/>
  <c r="Y46" i="2"/>
  <c r="Z46" i="2"/>
  <c r="Y40" i="2"/>
  <c r="Y36" i="2"/>
  <c r="Y32" i="2"/>
  <c r="Z32" i="2"/>
  <c r="Y28" i="2"/>
  <c r="Z28" i="2"/>
  <c r="Y24" i="2"/>
  <c r="Z24" i="2"/>
  <c r="Y17" i="2"/>
  <c r="Y13" i="2"/>
  <c r="Z13" i="2"/>
  <c r="Y9" i="2"/>
  <c r="Z9" i="2"/>
  <c r="Y84" i="2"/>
  <c r="Y82" i="2"/>
  <c r="Y80" i="2"/>
  <c r="Z80" i="2"/>
  <c r="Y78" i="2"/>
  <c r="Z78" i="2"/>
  <c r="Y76" i="2"/>
  <c r="Z76" i="2"/>
  <c r="Y75" i="2"/>
  <c r="Z75" i="2"/>
  <c r="Y70" i="2"/>
  <c r="Z70" i="2"/>
  <c r="Y66" i="2"/>
  <c r="Z66" i="2"/>
  <c r="Y62" i="2"/>
  <c r="Z62" i="2"/>
  <c r="Y59" i="2"/>
  <c r="Y55" i="2"/>
  <c r="Z55" i="2"/>
  <c r="Y43" i="2"/>
  <c r="Z43" i="2"/>
  <c r="Y42" i="2"/>
  <c r="Z42" i="2"/>
  <c r="Y38" i="2"/>
  <c r="Y34" i="2"/>
  <c r="Z34" i="2"/>
  <c r="Y30" i="2"/>
  <c r="Y29" i="2"/>
  <c r="Z29" i="2"/>
  <c r="Y26" i="2"/>
  <c r="Y22" i="2"/>
  <c r="Z22" i="2"/>
  <c r="Y19" i="2"/>
  <c r="Z19" i="2"/>
  <c r="Y15" i="2"/>
  <c r="Z15" i="2"/>
  <c r="Y11" i="2"/>
  <c r="Y49" i="2"/>
  <c r="Z49" i="2"/>
  <c r="Y37" i="2"/>
  <c r="Z37" i="2"/>
  <c r="Y21" i="2"/>
  <c r="Z21" i="2"/>
  <c r="Y14" i="2"/>
  <c r="Z14" i="2"/>
  <c r="Y7" i="2"/>
  <c r="Z7" i="2"/>
  <c r="Y51" i="2"/>
  <c r="Y18" i="2"/>
  <c r="Z18" i="2"/>
  <c r="Y65" i="2"/>
  <c r="Y58" i="2"/>
  <c r="Z58" i="2"/>
  <c r="Y41" i="2"/>
  <c r="Y47" i="2"/>
  <c r="Z47" i="2"/>
  <c r="Y33" i="2"/>
  <c r="Z33" i="2"/>
  <c r="Y25" i="2"/>
  <c r="Y10" i="2"/>
  <c r="Y86" i="2"/>
  <c r="Z86" i="2"/>
  <c r="Y74" i="2"/>
  <c r="Z74" i="2"/>
  <c r="Y69" i="2"/>
  <c r="Z69" i="2"/>
  <c r="Y61" i="2"/>
  <c r="Z61" i="2"/>
  <c r="Y54" i="2"/>
  <c r="Z54" i="2"/>
  <c r="Y50" i="2"/>
  <c r="Z50" i="2"/>
  <c r="X19" i="2"/>
  <c r="X34" i="2"/>
  <c r="X43" i="2"/>
  <c r="X66" i="2"/>
  <c r="FS11" i="10"/>
  <c r="FS19" i="10"/>
  <c r="FT7" i="10"/>
  <c r="FT11" i="10"/>
  <c r="FT19" i="10"/>
  <c r="FS25" i="10"/>
  <c r="FT40" i="10"/>
  <c r="FS44" i="10"/>
  <c r="FS50" i="10"/>
  <c r="FT54" i="10"/>
  <c r="FT50" i="10"/>
  <c r="FS55" i="10"/>
  <c r="FT62" i="10"/>
  <c r="FT65" i="10"/>
  <c r="FT73" i="10"/>
  <c r="FT77" i="10"/>
  <c r="FS63" i="10"/>
  <c r="FT71" i="10"/>
  <c r="FX94" i="10"/>
  <c r="FU93" i="10"/>
  <c r="FW92" i="10"/>
  <c r="FU94" i="10"/>
  <c r="FV93" i="10"/>
  <c r="FX92" i="10"/>
  <c r="FX93" i="10"/>
  <c r="FV92" i="10"/>
  <c r="FU91" i="10"/>
  <c r="FV90" i="10"/>
  <c r="FV89" i="10"/>
  <c r="FW88" i="10"/>
  <c r="FX87" i="10"/>
  <c r="FV86" i="10"/>
  <c r="FV85" i="10"/>
  <c r="FV84" i="10"/>
  <c r="FW83" i="10"/>
  <c r="FX91" i="10"/>
  <c r="FU90" i="10"/>
  <c r="FW89" i="10"/>
  <c r="FV87" i="10"/>
  <c r="FU85" i="10"/>
  <c r="FW84" i="10"/>
  <c r="FV82" i="10"/>
  <c r="FW81" i="10"/>
  <c r="FW80" i="10"/>
  <c r="FW90" i="10"/>
  <c r="FX89" i="10"/>
  <c r="FU88" i="10"/>
  <c r="FW87" i="10"/>
  <c r="FU86" i="10"/>
  <c r="FW85" i="10"/>
  <c r="FX84" i="10"/>
  <c r="FU83" i="10"/>
  <c r="FW82" i="10"/>
  <c r="FX81" i="10"/>
  <c r="FX80" i="10"/>
  <c r="FV94" i="10"/>
  <c r="FW93" i="10"/>
  <c r="FU92" i="10"/>
  <c r="FV91" i="10"/>
  <c r="FV88" i="10"/>
  <c r="FX85" i="10"/>
  <c r="FZ85" i="10"/>
  <c r="FX82" i="10"/>
  <c r="FZ82" i="10"/>
  <c r="FU81" i="10"/>
  <c r="FW79" i="10"/>
  <c r="FW78" i="10"/>
  <c r="FW77" i="10"/>
  <c r="FW76" i="10"/>
  <c r="FW75" i="10"/>
  <c r="FW74" i="10"/>
  <c r="FW73" i="10"/>
  <c r="FX72" i="10"/>
  <c r="FX71" i="10"/>
  <c r="FX70" i="10"/>
  <c r="FX69" i="10"/>
  <c r="FU68" i="10"/>
  <c r="FV67" i="10"/>
  <c r="FW66" i="10"/>
  <c r="FW65" i="10"/>
  <c r="FW64" i="10"/>
  <c r="FW63" i="10"/>
  <c r="FW94" i="10"/>
  <c r="FW91" i="10"/>
  <c r="FX88" i="10"/>
  <c r="FU87" i="10"/>
  <c r="FU84" i="10"/>
  <c r="FV81" i="10"/>
  <c r="FX79" i="10"/>
  <c r="FX78" i="10"/>
  <c r="FX77" i="10"/>
  <c r="FX76" i="10"/>
  <c r="FX75" i="10"/>
  <c r="FX74" i="10"/>
  <c r="FX73" i="10"/>
  <c r="FU72" i="10"/>
  <c r="FU71" i="10"/>
  <c r="FU70" i="10"/>
  <c r="FU69" i="10"/>
  <c r="FV68" i="10"/>
  <c r="FW67" i="10"/>
  <c r="FX66" i="10"/>
  <c r="FX65" i="10"/>
  <c r="FX64" i="10"/>
  <c r="FX63" i="10"/>
  <c r="FW86" i="10"/>
  <c r="FU80" i="10"/>
  <c r="FU79" i="10"/>
  <c r="FU77" i="10"/>
  <c r="FU75" i="10"/>
  <c r="FU73" i="10"/>
  <c r="FV71" i="10"/>
  <c r="FV69" i="10"/>
  <c r="FX67" i="10"/>
  <c r="FZ67" i="10"/>
  <c r="FU66" i="10"/>
  <c r="FU64" i="10"/>
  <c r="FX62" i="10"/>
  <c r="FX61" i="10"/>
  <c r="FV60" i="10"/>
  <c r="FV59" i="10"/>
  <c r="FV58" i="10"/>
  <c r="FV57" i="10"/>
  <c r="FU89" i="10"/>
  <c r="FX83" i="10"/>
  <c r="FU82" i="10"/>
  <c r="FX86" i="10"/>
  <c r="FV80" i="10"/>
  <c r="FV79" i="10"/>
  <c r="FV77" i="10"/>
  <c r="FV75" i="10"/>
  <c r="FV73" i="10"/>
  <c r="FW71" i="10"/>
  <c r="FW69" i="10"/>
  <c r="FV66" i="10"/>
  <c r="FV64" i="10"/>
  <c r="FU62" i="10"/>
  <c r="FU61" i="10"/>
  <c r="FW60" i="10"/>
  <c r="FW59" i="10"/>
  <c r="FW58" i="10"/>
  <c r="FW57" i="10"/>
  <c r="FW56" i="10"/>
  <c r="FW55" i="10"/>
  <c r="FV78" i="10"/>
  <c r="FV74" i="10"/>
  <c r="FW70" i="10"/>
  <c r="FV65" i="10"/>
  <c r="FW62" i="10"/>
  <c r="FU60" i="10"/>
  <c r="FU58" i="10"/>
  <c r="FU78" i="10"/>
  <c r="FU74" i="10"/>
  <c r="FV70" i="10"/>
  <c r="FU65" i="10"/>
  <c r="FV62" i="10"/>
  <c r="FV83" i="10"/>
  <c r="FU76" i="10"/>
  <c r="FV72" i="10"/>
  <c r="FW68" i="10"/>
  <c r="FU63" i="10"/>
  <c r="FV61" i="10"/>
  <c r="FX60" i="10"/>
  <c r="FX58" i="10"/>
  <c r="FV76" i="10"/>
  <c r="FW61" i="10"/>
  <c r="FX57" i="10"/>
  <c r="FV56" i="10"/>
  <c r="FX55" i="10"/>
  <c r="FU54" i="10"/>
  <c r="FW53" i="10"/>
  <c r="FW52" i="10"/>
  <c r="FW51" i="10"/>
  <c r="FX50" i="10"/>
  <c r="FX49" i="10"/>
  <c r="FU48" i="10"/>
  <c r="FV63" i="10"/>
  <c r="FX59" i="10"/>
  <c r="FU57" i="10"/>
  <c r="FU56" i="10"/>
  <c r="FV55" i="10"/>
  <c r="FX54" i="10"/>
  <c r="FV53" i="10"/>
  <c r="FV52" i="10"/>
  <c r="FV51" i="10"/>
  <c r="FW50" i="10"/>
  <c r="FW49" i="10"/>
  <c r="FX48" i="10"/>
  <c r="FW72" i="10"/>
  <c r="FX56" i="10"/>
  <c r="FV54" i="10"/>
  <c r="FX53" i="10"/>
  <c r="FX52" i="10"/>
  <c r="FX51" i="10"/>
  <c r="FU50" i="10"/>
  <c r="FU49" i="10"/>
  <c r="FV48" i="10"/>
  <c r="FV47" i="10"/>
  <c r="FV46" i="10"/>
  <c r="FV50" i="10"/>
  <c r="FW47" i="10"/>
  <c r="FX46" i="10"/>
  <c r="FW45" i="10"/>
  <c r="FW44" i="10"/>
  <c r="FX43" i="10"/>
  <c r="FX42" i="10"/>
  <c r="FU41" i="10"/>
  <c r="FU40" i="10"/>
  <c r="FU39" i="10"/>
  <c r="FU38" i="10"/>
  <c r="FV37" i="10"/>
  <c r="FW36" i="10"/>
  <c r="FW35" i="10"/>
  <c r="FW34" i="10"/>
  <c r="FX68" i="10"/>
  <c r="FU51" i="10"/>
  <c r="FU47" i="10"/>
  <c r="FW46" i="10"/>
  <c r="FV45" i="10"/>
  <c r="FV44" i="10"/>
  <c r="FW43" i="10"/>
  <c r="FW42" i="10"/>
  <c r="FX41" i="10"/>
  <c r="FX40" i="10"/>
  <c r="FX39" i="10"/>
  <c r="FX38" i="10"/>
  <c r="FU37" i="10"/>
  <c r="FV36" i="10"/>
  <c r="FV35" i="10"/>
  <c r="FU52" i="10"/>
  <c r="FW48" i="10"/>
  <c r="FU59" i="10"/>
  <c r="FV49" i="10"/>
  <c r="FX47" i="10"/>
  <c r="FX44" i="10"/>
  <c r="FU43" i="10"/>
  <c r="FV41" i="10"/>
  <c r="FV39" i="10"/>
  <c r="FX36" i="10"/>
  <c r="FX34" i="10"/>
  <c r="FU33" i="10"/>
  <c r="FU32" i="10"/>
  <c r="FU31" i="10"/>
  <c r="FV30" i="10"/>
  <c r="FV29" i="10"/>
  <c r="FW28" i="10"/>
  <c r="FW27" i="10"/>
  <c r="FW26" i="10"/>
  <c r="FW25" i="10"/>
  <c r="FW24" i="10"/>
  <c r="FW23" i="10"/>
  <c r="FW22" i="10"/>
  <c r="FW54" i="10"/>
  <c r="FU53" i="10"/>
  <c r="FU44" i="10"/>
  <c r="FV42" i="10"/>
  <c r="FW40" i="10"/>
  <c r="FW38" i="10"/>
  <c r="FX37" i="10"/>
  <c r="FU36" i="10"/>
  <c r="FV34" i="10"/>
  <c r="FX33" i="10"/>
  <c r="FX32" i="10"/>
  <c r="FX31" i="10"/>
  <c r="FU30" i="10"/>
  <c r="FU29" i="10"/>
  <c r="FV28" i="10"/>
  <c r="FV27" i="10"/>
  <c r="FV26" i="10"/>
  <c r="FV25" i="10"/>
  <c r="FV24" i="10"/>
  <c r="FV23" i="10"/>
  <c r="FV22" i="10"/>
  <c r="FX90" i="10"/>
  <c r="FU55" i="10"/>
  <c r="FU46" i="10"/>
  <c r="FU45" i="10"/>
  <c r="FV43" i="10"/>
  <c r="FW41" i="10"/>
  <c r="FW39" i="10"/>
  <c r="FU35" i="10"/>
  <c r="FV33" i="10"/>
  <c r="FV32" i="10"/>
  <c r="FV31" i="10"/>
  <c r="FW30" i="10"/>
  <c r="FW29" i="10"/>
  <c r="FX28" i="10"/>
  <c r="FX27" i="10"/>
  <c r="FX26" i="10"/>
  <c r="FX25" i="10"/>
  <c r="FX24" i="10"/>
  <c r="FX23" i="10"/>
  <c r="FX22" i="10"/>
  <c r="FU67" i="10"/>
  <c r="FV38" i="10"/>
  <c r="FX30" i="10"/>
  <c r="FU27" i="10"/>
  <c r="FU23" i="10"/>
  <c r="FW21" i="10"/>
  <c r="FX20" i="10"/>
  <c r="FX19" i="10"/>
  <c r="FU18" i="10"/>
  <c r="FU17" i="10"/>
  <c r="FV16" i="10"/>
  <c r="FV15" i="10"/>
  <c r="FV14" i="10"/>
  <c r="FW13" i="10"/>
  <c r="FW12" i="10"/>
  <c r="FX11" i="10"/>
  <c r="FV10" i="10"/>
  <c r="FV9" i="10"/>
  <c r="FV8" i="10"/>
  <c r="FV7" i="10"/>
  <c r="FV40" i="10"/>
  <c r="FW31" i="10"/>
  <c r="FU28" i="10"/>
  <c r="FU24" i="10"/>
  <c r="FV21" i="10"/>
  <c r="FW20" i="10"/>
  <c r="FW19" i="10"/>
  <c r="FX18" i="10"/>
  <c r="FX17" i="10"/>
  <c r="FU16" i="10"/>
  <c r="FU15" i="10"/>
  <c r="FU14" i="10"/>
  <c r="FV13" i="10"/>
  <c r="FV12" i="10"/>
  <c r="FW11" i="10"/>
  <c r="FU10" i="10"/>
  <c r="FU9" i="10"/>
  <c r="FU8" i="10"/>
  <c r="FU7" i="10"/>
  <c r="FX45" i="10"/>
  <c r="FW37" i="10"/>
  <c r="FU34" i="10"/>
  <c r="FW33" i="10"/>
  <c r="FU26" i="10"/>
  <c r="FU22" i="10"/>
  <c r="FX21" i="10"/>
  <c r="FU20" i="10"/>
  <c r="FU19" i="10"/>
  <c r="FV18" i="10"/>
  <c r="FV17" i="10"/>
  <c r="FW16" i="10"/>
  <c r="FW15" i="10"/>
  <c r="FW14" i="10"/>
  <c r="FX13" i="10"/>
  <c r="FX12" i="10"/>
  <c r="FU11" i="10"/>
  <c r="FW10" i="10"/>
  <c r="FW9" i="10"/>
  <c r="FW8" i="10"/>
  <c r="FW7" i="10"/>
  <c r="FU42" i="10"/>
  <c r="FW17" i="10"/>
  <c r="FU12" i="10"/>
  <c r="FX8" i="10"/>
  <c r="FX29" i="10"/>
  <c r="FX15" i="10"/>
  <c r="FU25" i="10"/>
  <c r="FU21" i="10"/>
  <c r="FW18" i="10"/>
  <c r="FX14" i="10"/>
  <c r="FU13" i="10"/>
  <c r="FX9" i="10"/>
  <c r="FV19" i="10"/>
  <c r="FX35" i="10"/>
  <c r="FW32" i="10"/>
  <c r="FV20" i="10"/>
  <c r="FX16" i="10"/>
  <c r="FV11" i="10"/>
  <c r="FX7" i="10"/>
  <c r="FX10" i="10"/>
  <c r="X57" i="2"/>
  <c r="X7" i="2"/>
  <c r="X22" i="2"/>
  <c r="X55" i="2"/>
  <c r="X70" i="2"/>
  <c r="FT12" i="10"/>
  <c r="FS20" i="10"/>
  <c r="FS12" i="10"/>
  <c r="FT20" i="10"/>
  <c r="FT25" i="10"/>
  <c r="FT31" i="10"/>
  <c r="FS22" i="10"/>
  <c r="FS26" i="10"/>
  <c r="FT41" i="10"/>
  <c r="FS34" i="10"/>
  <c r="FS45" i="10"/>
  <c r="FS51" i="10"/>
  <c r="FS56" i="10"/>
  <c r="FT66" i="10"/>
  <c r="FS70" i="10"/>
  <c r="FT74" i="10"/>
  <c r="FT78" i="10"/>
  <c r="FS64" i="10"/>
  <c r="FT72" i="10"/>
  <c r="FS76" i="10"/>
  <c r="FS82" i="10"/>
  <c r="FT83" i="10"/>
  <c r="FT88" i="10"/>
  <c r="X28" i="2"/>
  <c r="X32" i="2"/>
  <c r="X73" i="2"/>
  <c r="X13" i="2"/>
  <c r="X77" i="2"/>
  <c r="X18" i="2"/>
  <c r="X33" i="2"/>
  <c r="X49" i="2"/>
  <c r="X58" i="2"/>
  <c r="X16" i="2"/>
  <c r="X39" i="2"/>
  <c r="X75" i="2"/>
  <c r="FT17" i="10"/>
  <c r="FS13" i="10"/>
  <c r="FT32" i="10"/>
  <c r="FS23" i="10"/>
  <c r="FS27" i="10"/>
  <c r="FT38" i="10"/>
  <c r="FS42" i="10"/>
  <c r="FS35" i="10"/>
  <c r="FT42" i="10"/>
  <c r="FS46" i="10"/>
  <c r="FT48" i="10"/>
  <c r="FS52" i="10"/>
  <c r="FS57" i="10"/>
  <c r="FT63" i="10"/>
  <c r="FT75" i="10"/>
  <c r="FS65" i="10"/>
  <c r="FT69" i="10"/>
  <c r="FS77" i="10"/>
  <c r="FS80" i="10"/>
  <c r="FS83" i="10"/>
  <c r="FT87" i="10"/>
  <c r="FT92" i="10"/>
  <c r="FT94" i="10"/>
  <c r="W7" i="4"/>
  <c r="Y6" i="2"/>
  <c r="Z6" i="2"/>
  <c r="W5" i="2"/>
  <c r="Y2" i="2"/>
  <c r="FS6" i="10"/>
  <c r="FT6" i="10"/>
  <c r="FX6" i="10"/>
  <c r="FW6" i="10"/>
  <c r="FU6" i="10"/>
  <c r="FV6" i="10"/>
  <c r="V3" i="4"/>
  <c r="V5" i="4"/>
  <c r="V4" i="4"/>
  <c r="V2" i="4"/>
  <c r="X8" i="4"/>
  <c r="FZ10" i="10"/>
  <c r="FZ36" i="10"/>
  <c r="FZ44" i="10"/>
  <c r="FZ29" i="10"/>
  <c r="FY102" i="10"/>
  <c r="FZ37" i="10"/>
  <c r="FZ98" i="10"/>
  <c r="FZ35" i="10"/>
  <c r="FY17" i="10"/>
  <c r="FY33" i="10"/>
  <c r="FZ7" i="10"/>
  <c r="GD102" i="10"/>
  <c r="GB102" i="10"/>
  <c r="GC102" i="10"/>
  <c r="GA102" i="10"/>
  <c r="FY31" i="10"/>
  <c r="FZ102" i="10"/>
  <c r="Z100" i="2"/>
  <c r="Z99" i="2"/>
  <c r="AA102" i="2"/>
  <c r="AA92" i="2"/>
  <c r="AB92" i="2"/>
  <c r="AA100" i="2"/>
  <c r="AB100" i="2"/>
  <c r="AA99" i="2"/>
  <c r="AB99" i="2"/>
  <c r="AA95" i="2"/>
  <c r="AA89" i="2"/>
  <c r="AB89" i="2"/>
  <c r="AA93" i="2"/>
  <c r="AA91" i="2"/>
  <c r="AB91" i="2"/>
  <c r="AA87" i="2"/>
  <c r="AA88" i="2"/>
  <c r="AB88" i="2"/>
  <c r="AA90" i="2"/>
  <c r="AB90" i="2"/>
  <c r="AA96" i="2"/>
  <c r="AB96" i="2"/>
  <c r="AA98" i="2"/>
  <c r="AA97" i="2"/>
  <c r="AA101" i="2"/>
  <c r="AA94" i="2"/>
  <c r="Z88" i="2"/>
  <c r="FZ96" i="10"/>
  <c r="FY101" i="10"/>
  <c r="FZ95" i="10"/>
  <c r="FY98" i="10"/>
  <c r="FZ101" i="10"/>
  <c r="FY99" i="10"/>
  <c r="FY95" i="10"/>
  <c r="GD101" i="10"/>
  <c r="GD100" i="10"/>
  <c r="GD99" i="10"/>
  <c r="GA101" i="10"/>
  <c r="GC100" i="10"/>
  <c r="GA99" i="10"/>
  <c r="GC98" i="10"/>
  <c r="GC97" i="10"/>
  <c r="GC96" i="10"/>
  <c r="GC95" i="10"/>
  <c r="GC101" i="10"/>
  <c r="GB100" i="10"/>
  <c r="GB99" i="10"/>
  <c r="GD98" i="10"/>
  <c r="GA97" i="10"/>
  <c r="GD96" i="10"/>
  <c r="GA95" i="10"/>
  <c r="GB101" i="10"/>
  <c r="GA100" i="10"/>
  <c r="GB98" i="10"/>
  <c r="GD95" i="10"/>
  <c r="GA98" i="10"/>
  <c r="GD97" i="10"/>
  <c r="GA96" i="10"/>
  <c r="GB96" i="10"/>
  <c r="GC99" i="10"/>
  <c r="GE99" i="10"/>
  <c r="GB95" i="10"/>
  <c r="GB97" i="10"/>
  <c r="FY100" i="10"/>
  <c r="FY96" i="10"/>
  <c r="FZ99" i="10"/>
  <c r="FZ97" i="10"/>
  <c r="FY97" i="10"/>
  <c r="FZ100" i="10"/>
  <c r="FU5" i="10"/>
  <c r="FW5" i="10"/>
  <c r="FY5" i="10"/>
  <c r="FV5" i="10"/>
  <c r="FX5" i="10"/>
  <c r="FZ5" i="10"/>
  <c r="FY90" i="10"/>
  <c r="FZ90" i="10"/>
  <c r="FZ68" i="10"/>
  <c r="FY72" i="10"/>
  <c r="FY32" i="10"/>
  <c r="FY37" i="10"/>
  <c r="FY54" i="10"/>
  <c r="FZ14" i="10"/>
  <c r="FY39" i="10"/>
  <c r="FY18" i="10"/>
  <c r="FY94" i="10"/>
  <c r="FY13" i="10"/>
  <c r="FZ47" i="10"/>
  <c r="FZ9" i="10"/>
  <c r="FZ13" i="10"/>
  <c r="FZ24" i="10"/>
  <c r="FZ28" i="10"/>
  <c r="FY38" i="10"/>
  <c r="FY68" i="10"/>
  <c r="FY91" i="10"/>
  <c r="FY62" i="10"/>
  <c r="FY9" i="10"/>
  <c r="FY30" i="10"/>
  <c r="FZ15" i="10"/>
  <c r="FY7" i="10"/>
  <c r="FZ22" i="10"/>
  <c r="FZ26" i="10"/>
  <c r="FY29" i="10"/>
  <c r="FY69" i="10"/>
  <c r="FY86" i="10"/>
  <c r="FY40" i="10"/>
  <c r="FZ51" i="10"/>
  <c r="FZ57" i="10"/>
  <c r="FZ65" i="10"/>
  <c r="FZ45" i="10"/>
  <c r="FZ89" i="10"/>
  <c r="FZ8" i="10"/>
  <c r="FY93" i="10"/>
  <c r="FZ16" i="10"/>
  <c r="FY8" i="10"/>
  <c r="FZ12" i="10"/>
  <c r="FY16" i="10"/>
  <c r="FZ30" i="10"/>
  <c r="FZ23" i="10"/>
  <c r="FZ27" i="10"/>
  <c r="FY41" i="10"/>
  <c r="FZ46" i="10"/>
  <c r="FZ56" i="10"/>
  <c r="FZ88" i="10"/>
  <c r="FZ91" i="10"/>
  <c r="FY48" i="10"/>
  <c r="FY61" i="10"/>
  <c r="FY70" i="10"/>
  <c r="FZ92" i="10"/>
  <c r="FY14" i="10"/>
  <c r="FZ21" i="10"/>
  <c r="FZ25" i="10"/>
  <c r="FZ60" i="10"/>
  <c r="FZ69" i="10"/>
  <c r="FZ84" i="10"/>
  <c r="FZ93" i="10"/>
  <c r="AA83" i="2"/>
  <c r="AA81" i="2"/>
  <c r="AB81" i="2"/>
  <c r="AA79" i="2"/>
  <c r="AB79" i="2"/>
  <c r="AA77" i="2"/>
  <c r="AA73" i="2"/>
  <c r="AA72" i="2"/>
  <c r="AB72" i="2"/>
  <c r="AA68" i="2"/>
  <c r="AB68" i="2"/>
  <c r="AA64" i="2"/>
  <c r="AB64" i="2"/>
  <c r="AA57" i="2"/>
  <c r="AA53" i="2"/>
  <c r="AB53" i="2"/>
  <c r="AA48" i="2"/>
  <c r="AB48" i="2"/>
  <c r="AA46" i="2"/>
  <c r="AB46" i="2"/>
  <c r="AA40" i="2"/>
  <c r="AB40" i="2"/>
  <c r="AA36" i="2"/>
  <c r="AB36" i="2"/>
  <c r="AA32" i="2"/>
  <c r="AA28" i="2"/>
  <c r="AA24" i="2"/>
  <c r="AB24" i="2"/>
  <c r="AA17" i="2"/>
  <c r="AB17" i="2"/>
  <c r="AA13" i="2"/>
  <c r="AA9" i="2"/>
  <c r="AB9" i="2"/>
  <c r="AA86" i="2"/>
  <c r="AB86" i="2"/>
  <c r="AA74" i="2"/>
  <c r="AA69" i="2"/>
  <c r="AB69" i="2"/>
  <c r="AA65" i="2"/>
  <c r="AB65" i="2"/>
  <c r="AA61" i="2"/>
  <c r="AB61" i="2"/>
  <c r="AA58" i="2"/>
  <c r="AA54" i="2"/>
  <c r="AA51" i="2"/>
  <c r="AB51" i="2"/>
  <c r="AA50" i="2"/>
  <c r="AB50" i="2"/>
  <c r="AA49" i="2"/>
  <c r="AA47" i="2"/>
  <c r="AB47" i="2"/>
  <c r="AA41" i="2"/>
  <c r="AB41" i="2"/>
  <c r="AA37" i="2"/>
  <c r="AB37" i="2"/>
  <c r="AA33" i="2"/>
  <c r="AA25" i="2"/>
  <c r="AB25" i="2"/>
  <c r="AA21" i="2"/>
  <c r="AB21" i="2"/>
  <c r="AA18" i="2"/>
  <c r="AA14" i="2"/>
  <c r="AB14" i="2"/>
  <c r="AA10" i="2"/>
  <c r="AB10" i="2"/>
  <c r="AA85" i="2"/>
  <c r="AA71" i="2"/>
  <c r="AB71" i="2"/>
  <c r="AA67" i="2"/>
  <c r="AA63" i="2"/>
  <c r="AB63" i="2"/>
  <c r="AA60" i="2"/>
  <c r="AB60" i="2"/>
  <c r="AA56" i="2"/>
  <c r="AB56" i="2"/>
  <c r="AA52" i="2"/>
  <c r="AB52" i="2"/>
  <c r="AA45" i="2"/>
  <c r="AB45" i="2"/>
  <c r="AA44" i="2"/>
  <c r="AB44" i="2"/>
  <c r="AA39" i="2"/>
  <c r="AA35" i="2"/>
  <c r="AA31" i="2"/>
  <c r="AA27" i="2"/>
  <c r="AA23" i="2"/>
  <c r="AB23" i="2"/>
  <c r="AA20" i="2"/>
  <c r="AB20" i="2"/>
  <c r="AA16" i="2"/>
  <c r="AA12" i="2"/>
  <c r="AB12" i="2"/>
  <c r="AA80" i="2"/>
  <c r="AA66" i="2"/>
  <c r="AA59" i="2"/>
  <c r="AB59" i="2"/>
  <c r="AA42" i="2"/>
  <c r="AA11" i="2"/>
  <c r="AB11" i="2"/>
  <c r="AA8" i="2"/>
  <c r="AB8" i="2"/>
  <c r="AA75" i="2"/>
  <c r="AA70" i="2"/>
  <c r="AA62" i="2"/>
  <c r="AB62" i="2"/>
  <c r="AA55" i="2"/>
  <c r="AA82" i="2"/>
  <c r="AB82" i="2"/>
  <c r="AA76" i="2"/>
  <c r="AB76" i="2"/>
  <c r="AA34" i="2"/>
  <c r="AA19" i="2"/>
  <c r="AA38" i="2"/>
  <c r="AB38" i="2"/>
  <c r="AA78" i="2"/>
  <c r="AA43" i="2"/>
  <c r="AA30" i="2"/>
  <c r="AB30" i="2"/>
  <c r="AA29" i="2"/>
  <c r="AB29" i="2"/>
  <c r="AA22" i="2"/>
  <c r="AA15" i="2"/>
  <c r="AA7" i="2"/>
  <c r="AA26" i="2"/>
  <c r="AB26" i="2"/>
  <c r="AA84" i="2"/>
  <c r="AB84" i="2"/>
  <c r="FY20" i="10"/>
  <c r="FY12" i="10"/>
  <c r="FZ20" i="10"/>
  <c r="FZ33" i="10"/>
  <c r="FY24" i="10"/>
  <c r="FY28" i="10"/>
  <c r="FZ34" i="10"/>
  <c r="FZ38" i="10"/>
  <c r="FY42" i="10"/>
  <c r="FY46" i="10"/>
  <c r="FY34" i="10"/>
  <c r="FY45" i="10"/>
  <c r="FZ48" i="10"/>
  <c r="FZ52" i="10"/>
  <c r="FY52" i="10"/>
  <c r="FY58" i="10"/>
  <c r="FZ58" i="10"/>
  <c r="FZ61" i="10"/>
  <c r="FZ66" i="10"/>
  <c r="FZ74" i="10"/>
  <c r="FZ78" i="10"/>
  <c r="FY63" i="10"/>
  <c r="FZ71" i="10"/>
  <c r="FY75" i="10"/>
  <c r="FY79" i="10"/>
  <c r="FY87" i="10"/>
  <c r="FY80" i="10"/>
  <c r="FY85" i="10"/>
  <c r="FZ86" i="10"/>
  <c r="Z10" i="2"/>
  <c r="Z41" i="2"/>
  <c r="Z51" i="2"/>
  <c r="Z38" i="2"/>
  <c r="Z59" i="2"/>
  <c r="Z82" i="2"/>
  <c r="Z17" i="2"/>
  <c r="Z48" i="2"/>
  <c r="Z64" i="2"/>
  <c r="Z23" i="2"/>
  <c r="Z52" i="2"/>
  <c r="FZ17" i="10"/>
  <c r="FY25" i="10"/>
  <c r="FZ39" i="10"/>
  <c r="FY43" i="10"/>
  <c r="FY35" i="10"/>
  <c r="FZ42" i="10"/>
  <c r="FY49" i="10"/>
  <c r="FZ53" i="10"/>
  <c r="FZ49" i="10"/>
  <c r="FY53" i="10"/>
  <c r="FY55" i="10"/>
  <c r="FY59" i="10"/>
  <c r="FZ83" i="10"/>
  <c r="FZ59" i="10"/>
  <c r="FZ62" i="10"/>
  <c r="FZ63" i="10"/>
  <c r="FY67" i="10"/>
  <c r="FY71" i="10"/>
  <c r="FZ75" i="10"/>
  <c r="FZ79" i="10"/>
  <c r="FY64" i="10"/>
  <c r="FZ72" i="10"/>
  <c r="FY76" i="10"/>
  <c r="FZ80" i="10"/>
  <c r="FY81" i="10"/>
  <c r="FY83" i="10"/>
  <c r="FZ87" i="10"/>
  <c r="FZ94" i="10"/>
  <c r="Z25" i="2"/>
  <c r="Z30" i="2"/>
  <c r="Z84" i="2"/>
  <c r="Z36" i="2"/>
  <c r="Z68" i="2"/>
  <c r="Z79" i="2"/>
  <c r="Z12" i="2"/>
  <c r="Z56" i="2"/>
  <c r="Z71" i="2"/>
  <c r="GD94" i="10"/>
  <c r="GA93" i="10"/>
  <c r="GC92" i="10"/>
  <c r="GA94" i="10"/>
  <c r="GB93" i="10"/>
  <c r="GD92" i="10"/>
  <c r="GB94" i="10"/>
  <c r="GC94" i="10"/>
  <c r="GA91" i="10"/>
  <c r="GB90" i="10"/>
  <c r="GB89" i="10"/>
  <c r="GC88" i="10"/>
  <c r="GD87" i="10"/>
  <c r="GB86" i="10"/>
  <c r="GB85" i="10"/>
  <c r="GB84" i="10"/>
  <c r="GC83" i="10"/>
  <c r="GC82" i="10"/>
  <c r="GD93" i="10"/>
  <c r="GB92" i="10"/>
  <c r="GC90" i="10"/>
  <c r="GD89" i="10"/>
  <c r="GA88" i="10"/>
  <c r="GC87" i="10"/>
  <c r="GA86" i="10"/>
  <c r="GC85" i="10"/>
  <c r="GD84" i="10"/>
  <c r="GA83" i="10"/>
  <c r="GB82" i="10"/>
  <c r="GC81" i="10"/>
  <c r="GC80" i="10"/>
  <c r="GB91" i="10"/>
  <c r="GD90" i="10"/>
  <c r="GB88" i="10"/>
  <c r="GC86" i="10"/>
  <c r="GD85" i="10"/>
  <c r="GB83" i="10"/>
  <c r="GD82" i="10"/>
  <c r="GD81" i="10"/>
  <c r="GD80" i="10"/>
  <c r="GA89" i="10"/>
  <c r="GD86" i="10"/>
  <c r="GF86" i="10"/>
  <c r="GD83" i="10"/>
  <c r="GA80" i="10"/>
  <c r="GC79" i="10"/>
  <c r="GC78" i="10"/>
  <c r="GC77" i="10"/>
  <c r="GC76" i="10"/>
  <c r="GC75" i="10"/>
  <c r="GC74" i="10"/>
  <c r="GC73" i="10"/>
  <c r="GD72" i="10"/>
  <c r="GD71" i="10"/>
  <c r="GD70" i="10"/>
  <c r="GD69" i="10"/>
  <c r="GA68" i="10"/>
  <c r="GB67" i="10"/>
  <c r="GC66" i="10"/>
  <c r="GC65" i="10"/>
  <c r="GC64" i="10"/>
  <c r="GC63" i="10"/>
  <c r="GC93" i="10"/>
  <c r="GA92" i="10"/>
  <c r="GC89" i="10"/>
  <c r="GA85" i="10"/>
  <c r="GA82" i="10"/>
  <c r="GB80" i="10"/>
  <c r="GD79" i="10"/>
  <c r="GD78" i="10"/>
  <c r="GD77" i="10"/>
  <c r="GD76" i="10"/>
  <c r="GD75" i="10"/>
  <c r="GD74" i="10"/>
  <c r="GD73" i="10"/>
  <c r="GA72" i="10"/>
  <c r="GA71" i="10"/>
  <c r="GA70" i="10"/>
  <c r="GA69" i="10"/>
  <c r="GB68" i="10"/>
  <c r="GC67" i="10"/>
  <c r="GD66" i="10"/>
  <c r="GD65" i="10"/>
  <c r="GD64" i="10"/>
  <c r="GD63" i="10"/>
  <c r="GD88" i="10"/>
  <c r="GA87" i="10"/>
  <c r="GA81" i="10"/>
  <c r="GA78" i="10"/>
  <c r="GA76" i="10"/>
  <c r="GA74" i="10"/>
  <c r="GB72" i="10"/>
  <c r="GB70" i="10"/>
  <c r="GC68" i="10"/>
  <c r="GA65" i="10"/>
  <c r="GA63" i="10"/>
  <c r="GD62" i="10"/>
  <c r="GD61" i="10"/>
  <c r="GB60" i="10"/>
  <c r="GB59" i="10"/>
  <c r="GB58" i="10"/>
  <c r="GB57" i="10"/>
  <c r="GD91" i="10"/>
  <c r="GA90" i="10"/>
  <c r="GC84" i="10"/>
  <c r="GB87" i="10"/>
  <c r="GB81" i="10"/>
  <c r="GB78" i="10"/>
  <c r="GB76" i="10"/>
  <c r="GB74" i="10"/>
  <c r="GC72" i="10"/>
  <c r="GC70" i="10"/>
  <c r="GD68" i="10"/>
  <c r="GA67" i="10"/>
  <c r="GB65" i="10"/>
  <c r="GB63" i="10"/>
  <c r="GA62" i="10"/>
  <c r="GA61" i="10"/>
  <c r="GC60" i="10"/>
  <c r="GC59" i="10"/>
  <c r="GC58" i="10"/>
  <c r="GC57" i="10"/>
  <c r="GC56" i="10"/>
  <c r="GC55" i="10"/>
  <c r="GC91" i="10"/>
  <c r="GB79" i="10"/>
  <c r="GB75" i="10"/>
  <c r="GC71" i="10"/>
  <c r="GB66" i="10"/>
  <c r="GC61" i="10"/>
  <c r="GA59" i="10"/>
  <c r="GA57" i="10"/>
  <c r="GA84" i="10"/>
  <c r="GA79" i="10"/>
  <c r="GA75" i="10"/>
  <c r="GB71" i="10"/>
  <c r="GD67" i="10"/>
  <c r="GA66" i="10"/>
  <c r="GA77" i="10"/>
  <c r="GA73" i="10"/>
  <c r="GB69" i="10"/>
  <c r="GA64" i="10"/>
  <c r="GB62" i="10"/>
  <c r="GD59" i="10"/>
  <c r="GB77" i="10"/>
  <c r="GA58" i="10"/>
  <c r="GD56" i="10"/>
  <c r="GA54" i="10"/>
  <c r="GC53" i="10"/>
  <c r="GC52" i="10"/>
  <c r="GC51" i="10"/>
  <c r="GD50" i="10"/>
  <c r="GD49" i="10"/>
  <c r="GA48" i="10"/>
  <c r="GB64" i="10"/>
  <c r="GD60" i="10"/>
  <c r="GB56" i="10"/>
  <c r="GD55" i="10"/>
  <c r="GD54" i="10"/>
  <c r="GB53" i="10"/>
  <c r="GB52" i="10"/>
  <c r="GB51" i="10"/>
  <c r="GC50" i="10"/>
  <c r="GC49" i="10"/>
  <c r="GD48" i="10"/>
  <c r="GB73" i="10"/>
  <c r="GB61" i="10"/>
  <c r="GD58" i="10"/>
  <c r="GD57" i="10"/>
  <c r="GA55" i="10"/>
  <c r="GB54" i="10"/>
  <c r="GD53" i="10"/>
  <c r="GF53" i="10"/>
  <c r="GD52" i="10"/>
  <c r="GD51" i="10"/>
  <c r="GF51" i="10"/>
  <c r="GA50" i="10"/>
  <c r="GA49" i="10"/>
  <c r="GB48" i="10"/>
  <c r="GB47" i="10"/>
  <c r="GB46" i="10"/>
  <c r="GA51" i="10"/>
  <c r="GD47" i="10"/>
  <c r="GC45" i="10"/>
  <c r="GC44" i="10"/>
  <c r="GD43" i="10"/>
  <c r="GD42" i="10"/>
  <c r="GA41" i="10"/>
  <c r="GA40" i="10"/>
  <c r="GA39" i="10"/>
  <c r="GA38" i="10"/>
  <c r="GB37" i="10"/>
  <c r="GC36" i="10"/>
  <c r="GC35" i="10"/>
  <c r="GC34" i="10"/>
  <c r="GA52" i="10"/>
  <c r="GC48" i="10"/>
  <c r="GC47" i="10"/>
  <c r="GD46" i="10"/>
  <c r="GB45" i="10"/>
  <c r="GB44" i="10"/>
  <c r="GC43" i="10"/>
  <c r="GC42" i="10"/>
  <c r="GD41" i="10"/>
  <c r="GD40" i="10"/>
  <c r="GD39" i="10"/>
  <c r="GD38" i="10"/>
  <c r="GA37" i="10"/>
  <c r="GB36" i="10"/>
  <c r="GB35" i="10"/>
  <c r="GC62" i="10"/>
  <c r="GB55" i="10"/>
  <c r="GC54" i="10"/>
  <c r="GA53" i="10"/>
  <c r="GB49" i="10"/>
  <c r="GB50" i="10"/>
  <c r="GD45" i="10"/>
  <c r="GA42" i="10"/>
  <c r="GB40" i="10"/>
  <c r="GB38" i="10"/>
  <c r="GC37" i="10"/>
  <c r="GD35" i="10"/>
  <c r="GA33" i="10"/>
  <c r="GA32" i="10"/>
  <c r="GA31" i="10"/>
  <c r="GB30" i="10"/>
  <c r="GB29" i="10"/>
  <c r="GC28" i="10"/>
  <c r="GC27" i="10"/>
  <c r="GC26" i="10"/>
  <c r="GC25" i="10"/>
  <c r="GC24" i="10"/>
  <c r="GC23" i="10"/>
  <c r="GC22" i="10"/>
  <c r="GC69" i="10"/>
  <c r="GA56" i="10"/>
  <c r="GC46" i="10"/>
  <c r="GA45" i="10"/>
  <c r="GB43" i="10"/>
  <c r="GC41" i="10"/>
  <c r="GC39" i="10"/>
  <c r="GA35" i="10"/>
  <c r="GD34" i="10"/>
  <c r="GD33" i="10"/>
  <c r="GD32" i="10"/>
  <c r="GD31" i="10"/>
  <c r="GA30" i="10"/>
  <c r="GA29" i="10"/>
  <c r="GB28" i="10"/>
  <c r="GB27" i="10"/>
  <c r="GB26" i="10"/>
  <c r="GB25" i="10"/>
  <c r="GB24" i="10"/>
  <c r="GB23" i="10"/>
  <c r="GB22" i="10"/>
  <c r="GA47" i="10"/>
  <c r="GA44" i="10"/>
  <c r="GB42" i="10"/>
  <c r="GC40" i="10"/>
  <c r="GC38" i="10"/>
  <c r="GD37" i="10"/>
  <c r="GA36" i="10"/>
  <c r="GA34" i="10"/>
  <c r="GB33" i="10"/>
  <c r="GB32" i="10"/>
  <c r="GB31" i="10"/>
  <c r="GC30" i="10"/>
  <c r="GC29" i="10"/>
  <c r="GD28" i="10"/>
  <c r="GD27" i="10"/>
  <c r="GD26" i="10"/>
  <c r="GD25" i="10"/>
  <c r="GD24" i="10"/>
  <c r="GD23" i="10"/>
  <c r="GD22" i="10"/>
  <c r="GB39" i="10"/>
  <c r="GC31" i="10"/>
  <c r="GA28" i="10"/>
  <c r="GA24" i="10"/>
  <c r="GC21" i="10"/>
  <c r="GD20" i="10"/>
  <c r="GD19" i="10"/>
  <c r="GA18" i="10"/>
  <c r="GA17" i="10"/>
  <c r="GB16" i="10"/>
  <c r="GB15" i="10"/>
  <c r="GB14" i="10"/>
  <c r="GC13" i="10"/>
  <c r="GC12" i="10"/>
  <c r="GD11" i="10"/>
  <c r="GB10" i="10"/>
  <c r="GB9" i="10"/>
  <c r="GB8" i="10"/>
  <c r="GB7" i="10"/>
  <c r="GB41" i="10"/>
  <c r="GC32" i="10"/>
  <c r="GD29" i="10"/>
  <c r="GA25" i="10"/>
  <c r="GB21" i="10"/>
  <c r="GC20" i="10"/>
  <c r="GC19" i="10"/>
  <c r="GD18" i="10"/>
  <c r="GD17" i="10"/>
  <c r="GA16" i="10"/>
  <c r="GA15" i="10"/>
  <c r="GA14" i="10"/>
  <c r="GB13" i="10"/>
  <c r="GB12" i="10"/>
  <c r="GC11" i="10"/>
  <c r="GA10" i="10"/>
  <c r="GA9" i="10"/>
  <c r="GA8" i="10"/>
  <c r="GA7" i="10"/>
  <c r="GD30" i="10"/>
  <c r="GA27" i="10"/>
  <c r="GA23" i="10"/>
  <c r="GD21" i="10"/>
  <c r="GA20" i="10"/>
  <c r="GA19" i="10"/>
  <c r="GB18" i="10"/>
  <c r="GB17" i="10"/>
  <c r="GC16" i="10"/>
  <c r="GC15" i="10"/>
  <c r="GC14" i="10"/>
  <c r="GD13" i="10"/>
  <c r="GD12" i="10"/>
  <c r="GA11" i="10"/>
  <c r="GC10" i="10"/>
  <c r="GC9" i="10"/>
  <c r="GC8" i="10"/>
  <c r="GC7" i="10"/>
  <c r="GD44" i="10"/>
  <c r="GA43" i="10"/>
  <c r="GB34" i="10"/>
  <c r="GA22" i="10"/>
  <c r="GA21" i="10"/>
  <c r="GC18" i="10"/>
  <c r="GD14" i="10"/>
  <c r="GA13" i="10"/>
  <c r="GD9" i="10"/>
  <c r="GD16" i="10"/>
  <c r="GA46" i="10"/>
  <c r="GA26" i="10"/>
  <c r="GB19" i="10"/>
  <c r="GD15" i="10"/>
  <c r="GD10" i="10"/>
  <c r="GB20" i="10"/>
  <c r="GA60" i="10"/>
  <c r="GD36" i="10"/>
  <c r="GC33" i="10"/>
  <c r="GC17" i="10"/>
  <c r="GA12" i="10"/>
  <c r="GD8" i="10"/>
  <c r="GB11" i="10"/>
  <c r="GD7" i="10"/>
  <c r="FY10" i="10"/>
  <c r="FZ18" i="10"/>
  <c r="FY21" i="10"/>
  <c r="FZ31" i="10"/>
  <c r="FY22" i="10"/>
  <c r="FY26" i="10"/>
  <c r="FZ40" i="10"/>
  <c r="FY36" i="10"/>
  <c r="FZ43" i="10"/>
  <c r="FY47" i="10"/>
  <c r="FY50" i="10"/>
  <c r="FZ54" i="10"/>
  <c r="FZ50" i="10"/>
  <c r="FY56" i="10"/>
  <c r="FY60" i="10"/>
  <c r="FZ64" i="10"/>
  <c r="FZ76" i="10"/>
  <c r="FY65" i="10"/>
  <c r="FY73" i="10"/>
  <c r="FY77" i="10"/>
  <c r="FZ81" i="10"/>
  <c r="FY89" i="10"/>
  <c r="FY88" i="10"/>
  <c r="Z65" i="2"/>
  <c r="Z40" i="2"/>
  <c r="Z81" i="2"/>
  <c r="FY11" i="10"/>
  <c r="FY15" i="10"/>
  <c r="FY19" i="10"/>
  <c r="FZ11" i="10"/>
  <c r="FZ19" i="10"/>
  <c r="FZ32" i="10"/>
  <c r="FY23" i="10"/>
  <c r="FY27" i="10"/>
  <c r="FZ41" i="10"/>
  <c r="FY44" i="10"/>
  <c r="FY51" i="10"/>
  <c r="FZ55" i="10"/>
  <c r="FY57" i="10"/>
  <c r="FZ73" i="10"/>
  <c r="FZ77" i="10"/>
  <c r="FY66" i="10"/>
  <c r="FZ70" i="10"/>
  <c r="FY74" i="10"/>
  <c r="FY78" i="10"/>
  <c r="FY82" i="10"/>
  <c r="FY84" i="10"/>
  <c r="FY92" i="10"/>
  <c r="Z11" i="2"/>
  <c r="Z26" i="2"/>
  <c r="Z45" i="2"/>
  <c r="Z63" i="2"/>
  <c r="X7" i="4"/>
  <c r="AA6" i="2"/>
  <c r="AB6" i="2"/>
  <c r="X5" i="2"/>
  <c r="Y5" i="2"/>
  <c r="AA2" i="2"/>
  <c r="FZ6" i="10"/>
  <c r="FY6" i="10"/>
  <c r="GA6" i="10"/>
  <c r="GB6" i="10"/>
  <c r="GC6" i="10"/>
  <c r="GD6" i="10"/>
  <c r="W3" i="4"/>
  <c r="W2" i="4"/>
  <c r="W5" i="4"/>
  <c r="W4" i="4"/>
  <c r="Y8" i="4"/>
  <c r="Y11" i="4"/>
  <c r="GE72" i="10"/>
  <c r="GF81" i="10"/>
  <c r="GE33" i="10"/>
  <c r="GF37" i="10"/>
  <c r="GF21" i="10"/>
  <c r="GE39" i="10"/>
  <c r="GF10" i="10"/>
  <c r="GE7" i="10"/>
  <c r="GE15" i="10"/>
  <c r="GE102" i="10"/>
  <c r="GF15" i="10"/>
  <c r="GE60" i="10"/>
  <c r="GJ102" i="10"/>
  <c r="GI102" i="10"/>
  <c r="GH102" i="10"/>
  <c r="GG102" i="10"/>
  <c r="GE8" i="10"/>
  <c r="GE16" i="10"/>
  <c r="GE32" i="10"/>
  <c r="GF102" i="10"/>
  <c r="GE9" i="10"/>
  <c r="AB95" i="2"/>
  <c r="AB94" i="2"/>
  <c r="AB101" i="2"/>
  <c r="AB93" i="2"/>
  <c r="AC97" i="2"/>
  <c r="AD97" i="2"/>
  <c r="AC102" i="2"/>
  <c r="AD102" i="2"/>
  <c r="AC100" i="2"/>
  <c r="AC91" i="2"/>
  <c r="AD91" i="2"/>
  <c r="AC99" i="2"/>
  <c r="AD99" i="2"/>
  <c r="AC90" i="2"/>
  <c r="AD90" i="2"/>
  <c r="AC87" i="2"/>
  <c r="AD87" i="2"/>
  <c r="AC93" i="2"/>
  <c r="AD93" i="2"/>
  <c r="AC98" i="2"/>
  <c r="AD98" i="2"/>
  <c r="AC95" i="2"/>
  <c r="AD95" i="2"/>
  <c r="AC88" i="2"/>
  <c r="AC101" i="2"/>
  <c r="AD101" i="2"/>
  <c r="AC94" i="2"/>
  <c r="AD94" i="2"/>
  <c r="AC89" i="2"/>
  <c r="AC96" i="2"/>
  <c r="AD96" i="2"/>
  <c r="AC92" i="2"/>
  <c r="AD92" i="2"/>
  <c r="AB98" i="2"/>
  <c r="AB87" i="2"/>
  <c r="AB102" i="2"/>
  <c r="AB97" i="2"/>
  <c r="GE101" i="10"/>
  <c r="GE94" i="10"/>
  <c r="GF97" i="10"/>
  <c r="GE98" i="10"/>
  <c r="GF99" i="10"/>
  <c r="GJ101" i="10"/>
  <c r="GJ100" i="10"/>
  <c r="GJ99" i="10"/>
  <c r="GH101" i="10"/>
  <c r="GH99" i="10"/>
  <c r="GI98" i="10"/>
  <c r="GI97" i="10"/>
  <c r="GI96" i="10"/>
  <c r="GI95" i="10"/>
  <c r="GH97" i="10"/>
  <c r="GH95" i="10"/>
  <c r="GI100" i="10"/>
  <c r="GI99" i="10"/>
  <c r="GJ98" i="10"/>
  <c r="GG97" i="10"/>
  <c r="GI101" i="10"/>
  <c r="GG99" i="10"/>
  <c r="GH98" i="10"/>
  <c r="GG96" i="10"/>
  <c r="GH100" i="10"/>
  <c r="GJ96" i="10"/>
  <c r="GJ95" i="10"/>
  <c r="GG101" i="10"/>
  <c r="GG98" i="10"/>
  <c r="GG100" i="10"/>
  <c r="GG95" i="10"/>
  <c r="GJ97" i="10"/>
  <c r="GH96" i="10"/>
  <c r="GF98" i="10"/>
  <c r="GE95" i="10"/>
  <c r="GF100" i="10"/>
  <c r="GF95" i="10"/>
  <c r="GE96" i="10"/>
  <c r="GE100" i="10"/>
  <c r="GF101" i="10"/>
  <c r="GF96" i="10"/>
  <c r="GE97" i="10"/>
  <c r="GB5" i="10"/>
  <c r="GD5" i="10"/>
  <c r="GF5" i="10"/>
  <c r="GA5" i="10"/>
  <c r="GC5" i="10"/>
  <c r="GE5" i="10"/>
  <c r="GE14" i="10"/>
  <c r="GF52" i="10"/>
  <c r="GF13" i="10"/>
  <c r="GF9" i="10"/>
  <c r="GE93" i="10"/>
  <c r="GE62" i="10"/>
  <c r="GE10" i="10"/>
  <c r="GF67" i="10"/>
  <c r="Z5" i="2"/>
  <c r="GE75" i="10"/>
  <c r="GE79" i="10"/>
  <c r="GE91" i="10"/>
  <c r="GE40" i="10"/>
  <c r="GF58" i="10"/>
  <c r="GF30" i="10"/>
  <c r="GF44" i="10"/>
  <c r="GF57" i="10"/>
  <c r="GE81" i="10"/>
  <c r="GF14" i="10"/>
  <c r="GF88" i="10"/>
  <c r="GF90" i="10"/>
  <c r="GE18" i="10"/>
  <c r="GF23" i="10"/>
  <c r="GF27" i="10"/>
  <c r="GE69" i="10"/>
  <c r="GE37" i="10"/>
  <c r="GE54" i="10"/>
  <c r="GE17" i="10"/>
  <c r="GF29" i="10"/>
  <c r="GE38" i="10"/>
  <c r="GF85" i="10"/>
  <c r="GF60" i="10"/>
  <c r="GF89" i="10"/>
  <c r="GF36" i="10"/>
  <c r="GF22" i="10"/>
  <c r="GF26" i="10"/>
  <c r="GE29" i="10"/>
  <c r="GF68" i="10"/>
  <c r="GE31" i="10"/>
  <c r="GF47" i="10"/>
  <c r="GF79" i="10"/>
  <c r="GF91" i="10"/>
  <c r="GF84" i="10"/>
  <c r="GF8" i="10"/>
  <c r="GF25" i="10"/>
  <c r="GE48" i="10"/>
  <c r="GF59" i="10"/>
  <c r="GE67" i="10"/>
  <c r="GF16" i="10"/>
  <c r="GE41" i="10"/>
  <c r="GF35" i="10"/>
  <c r="GE71" i="10"/>
  <c r="GE68" i="10"/>
  <c r="GF82" i="10"/>
  <c r="GF45" i="10"/>
  <c r="GF46" i="10"/>
  <c r="GE59" i="10"/>
  <c r="GE89" i="10"/>
  <c r="GF24" i="10"/>
  <c r="GF28" i="10"/>
  <c r="GF83" i="10"/>
  <c r="GE86" i="10"/>
  <c r="GF93" i="10"/>
  <c r="GE73" i="10"/>
  <c r="GE53" i="10"/>
  <c r="GE30" i="10"/>
  <c r="GE61" i="10"/>
  <c r="GF18" i="10"/>
  <c r="GE13" i="10"/>
  <c r="GF32" i="10"/>
  <c r="GE22" i="10"/>
  <c r="GE26" i="10"/>
  <c r="GF39" i="10"/>
  <c r="GE43" i="10"/>
  <c r="GE47" i="10"/>
  <c r="GE35" i="10"/>
  <c r="GF42" i="10"/>
  <c r="GF48" i="10"/>
  <c r="GF49" i="10"/>
  <c r="GE57" i="10"/>
  <c r="GF64" i="10"/>
  <c r="GF76" i="10"/>
  <c r="GE65" i="10"/>
  <c r="GF69" i="10"/>
  <c r="GE77" i="10"/>
  <c r="GE80" i="10"/>
  <c r="GE92" i="10"/>
  <c r="AB7" i="2"/>
  <c r="AB78" i="2"/>
  <c r="AB70" i="2"/>
  <c r="AB42" i="2"/>
  <c r="AB27" i="2"/>
  <c r="AB85" i="2"/>
  <c r="GJ94" i="10"/>
  <c r="GG93" i="10"/>
  <c r="GI92" i="10"/>
  <c r="GG94" i="10"/>
  <c r="GH93" i="10"/>
  <c r="GJ92" i="10"/>
  <c r="GJ93" i="10"/>
  <c r="GH92" i="10"/>
  <c r="GG91" i="10"/>
  <c r="GH90" i="10"/>
  <c r="GH89" i="10"/>
  <c r="GI88" i="10"/>
  <c r="GJ87" i="10"/>
  <c r="GH86" i="10"/>
  <c r="GH85" i="10"/>
  <c r="GH84" i="10"/>
  <c r="GI83" i="10"/>
  <c r="GI82" i="10"/>
  <c r="GH94" i="10"/>
  <c r="GH91" i="10"/>
  <c r="GJ90" i="10"/>
  <c r="GH88" i="10"/>
  <c r="GI86" i="10"/>
  <c r="GJ85" i="10"/>
  <c r="GH83" i="10"/>
  <c r="GJ82" i="10"/>
  <c r="GI81" i="10"/>
  <c r="GI80" i="10"/>
  <c r="GI94" i="10"/>
  <c r="GI93" i="10"/>
  <c r="GG92" i="10"/>
  <c r="GI91" i="10"/>
  <c r="GG89" i="10"/>
  <c r="GJ88" i="10"/>
  <c r="GL88" i="10"/>
  <c r="GG87" i="10"/>
  <c r="GJ86" i="10"/>
  <c r="GG84" i="10"/>
  <c r="GJ83" i="10"/>
  <c r="GJ81" i="10"/>
  <c r="GJ80" i="10"/>
  <c r="GJ91" i="10"/>
  <c r="GG90" i="10"/>
  <c r="GH87" i="10"/>
  <c r="GI84" i="10"/>
  <c r="GG81" i="10"/>
  <c r="GI79" i="10"/>
  <c r="GI78" i="10"/>
  <c r="GI77" i="10"/>
  <c r="GI76" i="10"/>
  <c r="GI75" i="10"/>
  <c r="GI74" i="10"/>
  <c r="GI73" i="10"/>
  <c r="GJ72" i="10"/>
  <c r="GJ71" i="10"/>
  <c r="GJ70" i="10"/>
  <c r="GJ69" i="10"/>
  <c r="GG68" i="10"/>
  <c r="GH67" i="10"/>
  <c r="GI66" i="10"/>
  <c r="GI65" i="10"/>
  <c r="GI64" i="10"/>
  <c r="GI63" i="10"/>
  <c r="GI90" i="10"/>
  <c r="GI87" i="10"/>
  <c r="GG86" i="10"/>
  <c r="GJ84" i="10"/>
  <c r="GG83" i="10"/>
  <c r="GH81" i="10"/>
  <c r="GJ79" i="10"/>
  <c r="GJ78" i="10"/>
  <c r="GJ77" i="10"/>
  <c r="GJ76" i="10"/>
  <c r="GJ75" i="10"/>
  <c r="GJ74" i="10"/>
  <c r="GJ73" i="10"/>
  <c r="GG72" i="10"/>
  <c r="GG71" i="10"/>
  <c r="GG70" i="10"/>
  <c r="GG69" i="10"/>
  <c r="GH68" i="10"/>
  <c r="GI67" i="10"/>
  <c r="GJ66" i="10"/>
  <c r="GJ65" i="10"/>
  <c r="GJ64" i="10"/>
  <c r="GJ63" i="10"/>
  <c r="GI89" i="10"/>
  <c r="GG82" i="10"/>
  <c r="GG79" i="10"/>
  <c r="GG77" i="10"/>
  <c r="GG75" i="10"/>
  <c r="GG73" i="10"/>
  <c r="GH71" i="10"/>
  <c r="GH69" i="10"/>
  <c r="GJ67" i="10"/>
  <c r="GL67" i="10"/>
  <c r="GG66" i="10"/>
  <c r="GG64" i="10"/>
  <c r="GJ62" i="10"/>
  <c r="GJ61" i="10"/>
  <c r="GH60" i="10"/>
  <c r="GH59" i="10"/>
  <c r="GH58" i="10"/>
  <c r="GH57" i="10"/>
  <c r="GI85" i="10"/>
  <c r="GH80" i="10"/>
  <c r="GJ89" i="10"/>
  <c r="GG88" i="10"/>
  <c r="GH82" i="10"/>
  <c r="GH79" i="10"/>
  <c r="GH77" i="10"/>
  <c r="GH75" i="10"/>
  <c r="GH73" i="10"/>
  <c r="GI71" i="10"/>
  <c r="GI69" i="10"/>
  <c r="GH66" i="10"/>
  <c r="GH64" i="10"/>
  <c r="GG62" i="10"/>
  <c r="GG61" i="10"/>
  <c r="GI60" i="10"/>
  <c r="GI59" i="10"/>
  <c r="GI58" i="10"/>
  <c r="GI57" i="10"/>
  <c r="GI56" i="10"/>
  <c r="GI55" i="10"/>
  <c r="GG80" i="10"/>
  <c r="GH76" i="10"/>
  <c r="GI72" i="10"/>
  <c r="GJ68" i="10"/>
  <c r="GG67" i="10"/>
  <c r="GH63" i="10"/>
  <c r="GI62" i="10"/>
  <c r="GG60" i="10"/>
  <c r="GG58" i="10"/>
  <c r="GG76" i="10"/>
  <c r="GH72" i="10"/>
  <c r="GI68" i="10"/>
  <c r="GG63" i="10"/>
  <c r="GH62" i="10"/>
  <c r="GG85" i="10"/>
  <c r="GG78" i="10"/>
  <c r="GG74" i="10"/>
  <c r="GH70" i="10"/>
  <c r="GG65" i="10"/>
  <c r="GH61" i="10"/>
  <c r="GJ60" i="10"/>
  <c r="GJ58" i="10"/>
  <c r="GH78" i="10"/>
  <c r="GG59" i="10"/>
  <c r="GG55" i="10"/>
  <c r="GG54" i="10"/>
  <c r="GI53" i="10"/>
  <c r="GI52" i="10"/>
  <c r="GI51" i="10"/>
  <c r="GJ50" i="10"/>
  <c r="GJ49" i="10"/>
  <c r="GG48" i="10"/>
  <c r="GH65" i="10"/>
  <c r="GJ57" i="10"/>
  <c r="GJ56" i="10"/>
  <c r="GJ54" i="10"/>
  <c r="GH53" i="10"/>
  <c r="GH52" i="10"/>
  <c r="GH51" i="10"/>
  <c r="GI50" i="10"/>
  <c r="GI49" i="10"/>
  <c r="GJ48" i="10"/>
  <c r="GH74" i="10"/>
  <c r="GJ59" i="10"/>
  <c r="GG56" i="10"/>
  <c r="GH55" i="10"/>
  <c r="GH54" i="10"/>
  <c r="GJ53" i="10"/>
  <c r="GJ52" i="10"/>
  <c r="GJ51" i="10"/>
  <c r="GG50" i="10"/>
  <c r="GG49" i="10"/>
  <c r="GH48" i="10"/>
  <c r="GH47" i="10"/>
  <c r="GH46" i="10"/>
  <c r="GG52" i="10"/>
  <c r="GI48" i="10"/>
  <c r="GG46" i="10"/>
  <c r="GI45" i="10"/>
  <c r="GI44" i="10"/>
  <c r="GJ43" i="10"/>
  <c r="GJ42" i="10"/>
  <c r="GG41" i="10"/>
  <c r="GG40" i="10"/>
  <c r="GG39" i="10"/>
  <c r="GG38" i="10"/>
  <c r="GH37" i="10"/>
  <c r="GI36" i="10"/>
  <c r="GI35" i="10"/>
  <c r="GI34" i="10"/>
  <c r="GI70" i="10"/>
  <c r="GG57" i="10"/>
  <c r="GJ55" i="10"/>
  <c r="GI54" i="10"/>
  <c r="GG53" i="10"/>
  <c r="GH49" i="10"/>
  <c r="GJ47" i="10"/>
  <c r="GH45" i="10"/>
  <c r="GH44" i="10"/>
  <c r="GI43" i="10"/>
  <c r="GI42" i="10"/>
  <c r="GJ41" i="10"/>
  <c r="GJ40" i="10"/>
  <c r="GJ39" i="10"/>
  <c r="GJ38" i="10"/>
  <c r="GG37" i="10"/>
  <c r="GH36" i="10"/>
  <c r="GH35" i="10"/>
  <c r="GH56" i="10"/>
  <c r="GH50" i="10"/>
  <c r="GG51" i="10"/>
  <c r="GI46" i="10"/>
  <c r="GJ44" i="10"/>
  <c r="GG43" i="10"/>
  <c r="GH41" i="10"/>
  <c r="GH39" i="10"/>
  <c r="GJ36" i="10"/>
  <c r="GG34" i="10"/>
  <c r="GG33" i="10"/>
  <c r="GG32" i="10"/>
  <c r="GG31" i="10"/>
  <c r="GH30" i="10"/>
  <c r="GH29" i="10"/>
  <c r="GI28" i="10"/>
  <c r="GI27" i="10"/>
  <c r="GI26" i="10"/>
  <c r="GI25" i="10"/>
  <c r="GI24" i="10"/>
  <c r="GI23" i="10"/>
  <c r="GI22" i="10"/>
  <c r="GI47" i="10"/>
  <c r="GG44" i="10"/>
  <c r="GH42" i="10"/>
  <c r="GI40" i="10"/>
  <c r="GI38" i="10"/>
  <c r="GJ37" i="10"/>
  <c r="GG36" i="10"/>
  <c r="GJ33" i="10"/>
  <c r="GJ32" i="10"/>
  <c r="GJ31" i="10"/>
  <c r="GG30" i="10"/>
  <c r="GG29" i="10"/>
  <c r="GH28" i="10"/>
  <c r="GH27" i="10"/>
  <c r="GH26" i="10"/>
  <c r="GH25" i="10"/>
  <c r="GH24" i="10"/>
  <c r="GH23" i="10"/>
  <c r="GH22" i="10"/>
  <c r="GJ46" i="10"/>
  <c r="GG45" i="10"/>
  <c r="GH43" i="10"/>
  <c r="GI41" i="10"/>
  <c r="GI39" i="10"/>
  <c r="GG35" i="10"/>
  <c r="GH34" i="10"/>
  <c r="GH33" i="10"/>
  <c r="GH32" i="10"/>
  <c r="GH31" i="10"/>
  <c r="GI30" i="10"/>
  <c r="GI29" i="10"/>
  <c r="GJ28" i="10"/>
  <c r="GJ27" i="10"/>
  <c r="GJ26" i="10"/>
  <c r="GJ25" i="10"/>
  <c r="GJ24" i="10"/>
  <c r="GJ23" i="10"/>
  <c r="GJ22" i="10"/>
  <c r="GH40" i="10"/>
  <c r="GI32" i="10"/>
  <c r="GJ29" i="10"/>
  <c r="GG25" i="10"/>
  <c r="GI21" i="10"/>
  <c r="GJ20" i="10"/>
  <c r="GJ19" i="10"/>
  <c r="GG18" i="10"/>
  <c r="GG17" i="10"/>
  <c r="GH16" i="10"/>
  <c r="GH15" i="10"/>
  <c r="GH14" i="10"/>
  <c r="GI13" i="10"/>
  <c r="GI12" i="10"/>
  <c r="GJ11" i="10"/>
  <c r="GH10" i="10"/>
  <c r="GH9" i="10"/>
  <c r="GH8" i="10"/>
  <c r="GH7" i="10"/>
  <c r="GI61" i="10"/>
  <c r="GG42" i="10"/>
  <c r="GJ35" i="10"/>
  <c r="GJ34" i="10"/>
  <c r="GI33" i="10"/>
  <c r="GG26" i="10"/>
  <c r="GG22" i="10"/>
  <c r="GH21" i="10"/>
  <c r="GI20" i="10"/>
  <c r="GI19" i="10"/>
  <c r="GJ18" i="10"/>
  <c r="GJ17" i="10"/>
  <c r="GG16" i="10"/>
  <c r="GG15" i="10"/>
  <c r="GG14" i="10"/>
  <c r="GH13" i="10"/>
  <c r="GH12" i="10"/>
  <c r="GI11" i="10"/>
  <c r="GG10" i="10"/>
  <c r="GG9" i="10"/>
  <c r="GG8" i="10"/>
  <c r="GG7" i="10"/>
  <c r="GH38" i="10"/>
  <c r="GI31" i="10"/>
  <c r="GG28" i="10"/>
  <c r="GG24" i="10"/>
  <c r="GJ21" i="10"/>
  <c r="GG20" i="10"/>
  <c r="GG19" i="10"/>
  <c r="GH18" i="10"/>
  <c r="GH17" i="10"/>
  <c r="GI16" i="10"/>
  <c r="GI15" i="10"/>
  <c r="GI14" i="10"/>
  <c r="GJ13" i="10"/>
  <c r="GJ12" i="10"/>
  <c r="GG11" i="10"/>
  <c r="GI10" i="10"/>
  <c r="GI9" i="10"/>
  <c r="GI8" i="10"/>
  <c r="GI7" i="10"/>
  <c r="GJ45" i="10"/>
  <c r="GG23" i="10"/>
  <c r="GH19" i="10"/>
  <c r="GJ15" i="10"/>
  <c r="GJ10" i="10"/>
  <c r="GG47" i="10"/>
  <c r="GJ30" i="10"/>
  <c r="GI17" i="10"/>
  <c r="GG27" i="10"/>
  <c r="GH20" i="10"/>
  <c r="GJ16" i="10"/>
  <c r="GH11" i="10"/>
  <c r="GJ7" i="10"/>
  <c r="GI37" i="10"/>
  <c r="GG21" i="10"/>
  <c r="GI18" i="10"/>
  <c r="GJ14" i="10"/>
  <c r="GG13" i="10"/>
  <c r="GJ9" i="10"/>
  <c r="GG12" i="10"/>
  <c r="GJ8" i="10"/>
  <c r="AC86" i="2"/>
  <c r="AC69" i="2"/>
  <c r="AD69" i="2"/>
  <c r="AC65" i="2"/>
  <c r="AC61" i="2"/>
  <c r="AC58" i="2"/>
  <c r="AD58" i="2"/>
  <c r="AC54" i="2"/>
  <c r="AD54" i="2"/>
  <c r="AC51" i="2"/>
  <c r="AC50" i="2"/>
  <c r="AC49" i="2"/>
  <c r="AD49" i="2"/>
  <c r="AC47" i="2"/>
  <c r="AD47" i="2"/>
  <c r="AC41" i="2"/>
  <c r="AC37" i="2"/>
  <c r="AC33" i="2"/>
  <c r="AD33" i="2"/>
  <c r="AC25" i="2"/>
  <c r="AC21" i="2"/>
  <c r="AC18" i="2"/>
  <c r="AD18" i="2"/>
  <c r="AC14" i="2"/>
  <c r="AD14" i="2"/>
  <c r="AC10" i="2"/>
  <c r="AC84" i="2"/>
  <c r="AD84" i="2"/>
  <c r="AC82" i="2"/>
  <c r="AC80" i="2"/>
  <c r="AD80" i="2"/>
  <c r="AC78" i="2"/>
  <c r="AD78" i="2"/>
  <c r="AC76" i="2"/>
  <c r="AC75" i="2"/>
  <c r="AD75" i="2"/>
  <c r="AC70" i="2"/>
  <c r="AD70" i="2"/>
  <c r="AC66" i="2"/>
  <c r="AD66" i="2"/>
  <c r="AC62" i="2"/>
  <c r="AD62" i="2"/>
  <c r="AC59" i="2"/>
  <c r="AC55" i="2"/>
  <c r="AD55" i="2"/>
  <c r="AC43" i="2"/>
  <c r="AD43" i="2"/>
  <c r="AC42" i="2"/>
  <c r="AD42" i="2"/>
  <c r="AC38" i="2"/>
  <c r="AC34" i="2"/>
  <c r="AD34" i="2"/>
  <c r="AC30" i="2"/>
  <c r="AC29" i="2"/>
  <c r="AD29" i="2"/>
  <c r="AC26" i="2"/>
  <c r="AC22" i="2"/>
  <c r="AD22" i="2"/>
  <c r="AC19" i="2"/>
  <c r="AD19" i="2"/>
  <c r="AC15" i="2"/>
  <c r="AD15" i="2"/>
  <c r="AC11" i="2"/>
  <c r="AC7" i="2"/>
  <c r="AD7" i="2"/>
  <c r="AC83" i="2"/>
  <c r="AD83" i="2"/>
  <c r="AC81" i="2"/>
  <c r="AC79" i="2"/>
  <c r="AC77" i="2"/>
  <c r="AD77" i="2"/>
  <c r="AC74" i="2"/>
  <c r="AD74" i="2"/>
  <c r="AC73" i="2"/>
  <c r="AD73" i="2"/>
  <c r="AC72" i="2"/>
  <c r="AD72" i="2"/>
  <c r="AC68" i="2"/>
  <c r="AC64" i="2"/>
  <c r="AC57" i="2"/>
  <c r="AD57" i="2"/>
  <c r="AC53" i="2"/>
  <c r="AC48" i="2"/>
  <c r="AC46" i="2"/>
  <c r="AC40" i="2"/>
  <c r="AC36" i="2"/>
  <c r="AC32" i="2"/>
  <c r="AD32" i="2"/>
  <c r="AC28" i="2"/>
  <c r="AD28" i="2"/>
  <c r="AC24" i="2"/>
  <c r="AD24" i="2"/>
  <c r="AC17" i="2"/>
  <c r="AC13" i="2"/>
  <c r="AD13" i="2"/>
  <c r="AC9" i="2"/>
  <c r="AC85" i="2"/>
  <c r="AD85" i="2"/>
  <c r="AC67" i="2"/>
  <c r="AD67" i="2"/>
  <c r="AC60" i="2"/>
  <c r="AC52" i="2"/>
  <c r="AC8" i="2"/>
  <c r="AD8" i="2"/>
  <c r="AC12" i="2"/>
  <c r="AC63" i="2"/>
  <c r="AC35" i="2"/>
  <c r="AD35" i="2"/>
  <c r="AC20" i="2"/>
  <c r="AC71" i="2"/>
  <c r="AC56" i="2"/>
  <c r="AC39" i="2"/>
  <c r="AD39" i="2"/>
  <c r="AC45" i="2"/>
  <c r="AC44" i="2"/>
  <c r="AC31" i="2"/>
  <c r="AD31" i="2"/>
  <c r="AC23" i="2"/>
  <c r="AC16" i="2"/>
  <c r="AD16" i="2"/>
  <c r="AC27" i="2"/>
  <c r="AD27" i="2"/>
  <c r="GE11" i="10"/>
  <c r="GE19" i="10"/>
  <c r="GE21" i="10"/>
  <c r="GF33" i="10"/>
  <c r="GE46" i="10"/>
  <c r="GE23" i="10"/>
  <c r="GE27" i="10"/>
  <c r="GF40" i="10"/>
  <c r="GE36" i="10"/>
  <c r="GF43" i="10"/>
  <c r="GE49" i="10"/>
  <c r="GF50" i="10"/>
  <c r="GE58" i="10"/>
  <c r="GF65" i="10"/>
  <c r="GF73" i="10"/>
  <c r="GF77" i="10"/>
  <c r="GE66" i="10"/>
  <c r="GF70" i="10"/>
  <c r="GE74" i="10"/>
  <c r="GE78" i="10"/>
  <c r="GE85" i="10"/>
  <c r="GE82" i="10"/>
  <c r="GF92" i="10"/>
  <c r="AB15" i="2"/>
  <c r="AB75" i="2"/>
  <c r="AB16" i="2"/>
  <c r="AB31" i="2"/>
  <c r="AB57" i="2"/>
  <c r="GF12" i="10"/>
  <c r="GE20" i="10"/>
  <c r="GF7" i="10"/>
  <c r="GF11" i="10"/>
  <c r="GF19" i="10"/>
  <c r="GF34" i="10"/>
  <c r="GE24" i="10"/>
  <c r="GE28" i="10"/>
  <c r="GF41" i="10"/>
  <c r="GE44" i="10"/>
  <c r="GE50" i="10"/>
  <c r="GF54" i="10"/>
  <c r="GE51" i="10"/>
  <c r="GF56" i="10"/>
  <c r="GE55" i="10"/>
  <c r="GE84" i="10"/>
  <c r="GF61" i="10"/>
  <c r="GF66" i="10"/>
  <c r="GE70" i="10"/>
  <c r="GF74" i="10"/>
  <c r="GF78" i="10"/>
  <c r="GE63" i="10"/>
  <c r="GF71" i="10"/>
  <c r="GE90" i="10"/>
  <c r="GE83" i="10"/>
  <c r="GF87" i="10"/>
  <c r="GF94" i="10"/>
  <c r="AB22" i="2"/>
  <c r="AB19" i="2"/>
  <c r="AB55" i="2"/>
  <c r="AB66" i="2"/>
  <c r="AB35" i="2"/>
  <c r="AB67" i="2"/>
  <c r="AB54" i="2"/>
  <c r="AB13" i="2"/>
  <c r="AB28" i="2"/>
  <c r="AB73" i="2"/>
  <c r="AB83" i="2"/>
  <c r="GF17" i="10"/>
  <c r="GE12" i="10"/>
  <c r="GF20" i="10"/>
  <c r="GF31" i="10"/>
  <c r="GE25" i="10"/>
  <c r="GF38" i="10"/>
  <c r="GE42" i="10"/>
  <c r="GE34" i="10"/>
  <c r="GE45" i="10"/>
  <c r="GF55" i="10"/>
  <c r="GE52" i="10"/>
  <c r="GE56" i="10"/>
  <c r="GF62" i="10"/>
  <c r="GF63" i="10"/>
  <c r="GF75" i="10"/>
  <c r="GE64" i="10"/>
  <c r="GF72" i="10"/>
  <c r="GE76" i="10"/>
  <c r="GF80" i="10"/>
  <c r="GE87" i="10"/>
  <c r="GE88" i="10"/>
  <c r="AB43" i="2"/>
  <c r="AB34" i="2"/>
  <c r="AB80" i="2"/>
  <c r="AB39" i="2"/>
  <c r="AB18" i="2"/>
  <c r="AB33" i="2"/>
  <c r="AB49" i="2"/>
  <c r="AB58" i="2"/>
  <c r="AB74" i="2"/>
  <c r="AB32" i="2"/>
  <c r="AB77" i="2"/>
  <c r="Y7" i="4"/>
  <c r="AC6" i="2"/>
  <c r="AD6" i="2"/>
  <c r="AA5" i="2"/>
  <c r="AC2" i="2"/>
  <c r="GE6" i="10"/>
  <c r="GF6" i="10"/>
  <c r="GJ6" i="10"/>
  <c r="GG6" i="10"/>
  <c r="GI6" i="10"/>
  <c r="GH6" i="10"/>
  <c r="X3" i="4"/>
  <c r="X5" i="4"/>
  <c r="X4" i="4"/>
  <c r="X2" i="4"/>
  <c r="Z8" i="4"/>
  <c r="Z11" i="4"/>
  <c r="GL65" i="10"/>
  <c r="GL47" i="10"/>
  <c r="GL55" i="10"/>
  <c r="GL79" i="10"/>
  <c r="GL10" i="10"/>
  <c r="GL21" i="10"/>
  <c r="GK39" i="10"/>
  <c r="GL15" i="10"/>
  <c r="GL13" i="10"/>
  <c r="GP102" i="10"/>
  <c r="GO102" i="10"/>
  <c r="GN102" i="10"/>
  <c r="GM102" i="10"/>
  <c r="GL12" i="10"/>
  <c r="GK102" i="10"/>
  <c r="GL35" i="10"/>
  <c r="GL102" i="10"/>
  <c r="GK9" i="10"/>
  <c r="GK72" i="10"/>
  <c r="GL95" i="10"/>
  <c r="GK7" i="10"/>
  <c r="AD88" i="2"/>
  <c r="AD100" i="2"/>
  <c r="AD89" i="2"/>
  <c r="GL97" i="10"/>
  <c r="GL101" i="10"/>
  <c r="GL96" i="10"/>
  <c r="GK99" i="10"/>
  <c r="GK95" i="10"/>
  <c r="GP101" i="10"/>
  <c r="GP100" i="10"/>
  <c r="GP99" i="10"/>
  <c r="GO101" i="10"/>
  <c r="GM100" i="10"/>
  <c r="GO99" i="10"/>
  <c r="GO98" i="10"/>
  <c r="GO97" i="10"/>
  <c r="GO96" i="10"/>
  <c r="GO95" i="10"/>
  <c r="GN101" i="10"/>
  <c r="GN100" i="10"/>
  <c r="GM99" i="10"/>
  <c r="GM98" i="10"/>
  <c r="GP97" i="10"/>
  <c r="GM96" i="10"/>
  <c r="GP95" i="10"/>
  <c r="GM101" i="10"/>
  <c r="GN97" i="10"/>
  <c r="GM97" i="10"/>
  <c r="GP96" i="10"/>
  <c r="GN95" i="10"/>
  <c r="GP98" i="10"/>
  <c r="GO100" i="10"/>
  <c r="GM95" i="10"/>
  <c r="GN99" i="10"/>
  <c r="GN96" i="10"/>
  <c r="GN98" i="10"/>
  <c r="GK101" i="10"/>
  <c r="GK100" i="10"/>
  <c r="GK96" i="10"/>
  <c r="GK97" i="10"/>
  <c r="GL99" i="10"/>
  <c r="GL98" i="10"/>
  <c r="GK98" i="10"/>
  <c r="GL100" i="10"/>
  <c r="GG5" i="10"/>
  <c r="GI5" i="10"/>
  <c r="GK5" i="10"/>
  <c r="GH5" i="10"/>
  <c r="GJ5" i="10"/>
  <c r="GL5" i="10"/>
  <c r="GK46" i="10"/>
  <c r="GK93" i="10"/>
  <c r="GL81" i="10"/>
  <c r="GL85" i="10"/>
  <c r="GL89" i="10"/>
  <c r="GL45" i="10"/>
  <c r="GK61" i="10"/>
  <c r="GK70" i="10"/>
  <c r="GL7" i="10"/>
  <c r="GL29" i="10"/>
  <c r="GL46" i="10"/>
  <c r="GK32" i="10"/>
  <c r="GK41" i="10"/>
  <c r="GK8" i="10"/>
  <c r="GL51" i="10"/>
  <c r="GL90" i="10"/>
  <c r="GL23" i="10"/>
  <c r="GL27" i="10"/>
  <c r="GK90" i="10"/>
  <c r="GL34" i="10"/>
  <c r="GL44" i="10"/>
  <c r="GL22" i="10"/>
  <c r="GL26" i="10"/>
  <c r="GL57" i="10"/>
  <c r="GL14" i="10"/>
  <c r="GL37" i="10"/>
  <c r="GL9" i="10"/>
  <c r="GL25" i="10"/>
  <c r="GK54" i="10"/>
  <c r="GL84" i="10"/>
  <c r="GL30" i="10"/>
  <c r="GL68" i="10"/>
  <c r="GL69" i="10"/>
  <c r="GK94" i="10"/>
  <c r="GK17" i="10"/>
  <c r="GL36" i="10"/>
  <c r="GL60" i="10"/>
  <c r="GK31" i="10"/>
  <c r="GK48" i="10"/>
  <c r="GK87" i="10"/>
  <c r="GK18" i="10"/>
  <c r="GK14" i="10"/>
  <c r="GK40" i="10"/>
  <c r="GK69" i="10"/>
  <c r="GK37" i="10"/>
  <c r="GL8" i="10"/>
  <c r="GK91" i="10"/>
  <c r="GK16" i="10"/>
  <c r="GK33" i="10"/>
  <c r="GL24" i="10"/>
  <c r="GL28" i="10"/>
  <c r="GK30" i="10"/>
  <c r="GK38" i="10"/>
  <c r="GL16" i="10"/>
  <c r="GK68" i="10"/>
  <c r="GK89" i="10"/>
  <c r="GL83" i="10"/>
  <c r="GK62" i="10"/>
  <c r="GK84" i="10"/>
  <c r="GK13" i="10"/>
  <c r="GK85" i="10"/>
  <c r="AD60" i="2"/>
  <c r="AD81" i="2"/>
  <c r="GK11" i="10"/>
  <c r="GK15" i="10"/>
  <c r="GK19" i="10"/>
  <c r="GL11" i="10"/>
  <c r="GL19" i="10"/>
  <c r="GL33" i="10"/>
  <c r="GK22" i="10"/>
  <c r="GK26" i="10"/>
  <c r="GL41" i="10"/>
  <c r="GK34" i="10"/>
  <c r="GK45" i="10"/>
  <c r="GL56" i="10"/>
  <c r="GK52" i="10"/>
  <c r="GK58" i="10"/>
  <c r="GL58" i="10"/>
  <c r="GL61" i="10"/>
  <c r="GL66" i="10"/>
  <c r="GL74" i="10"/>
  <c r="GL78" i="10"/>
  <c r="GK63" i="10"/>
  <c r="GL71" i="10"/>
  <c r="GK75" i="10"/>
  <c r="GK79" i="10"/>
  <c r="GL82" i="10"/>
  <c r="GK82" i="10"/>
  <c r="GL86" i="10"/>
  <c r="AD56" i="2"/>
  <c r="AD44" i="2"/>
  <c r="AD71" i="2"/>
  <c r="AD12" i="2"/>
  <c r="AD17" i="2"/>
  <c r="AD48" i="2"/>
  <c r="AD64" i="2"/>
  <c r="AD38" i="2"/>
  <c r="AD59" i="2"/>
  <c r="AD82" i="2"/>
  <c r="AD86" i="2"/>
  <c r="GK20" i="10"/>
  <c r="GK12" i="10"/>
  <c r="GL20" i="10"/>
  <c r="GK23" i="10"/>
  <c r="GK27" i="10"/>
  <c r="GL38" i="10"/>
  <c r="GK42" i="10"/>
  <c r="GK35" i="10"/>
  <c r="GL42" i="10"/>
  <c r="GL48" i="10"/>
  <c r="GL52" i="10"/>
  <c r="GL49" i="10"/>
  <c r="GK53" i="10"/>
  <c r="GK55" i="10"/>
  <c r="GK59" i="10"/>
  <c r="GL59" i="10"/>
  <c r="GL62" i="10"/>
  <c r="GL63" i="10"/>
  <c r="GK67" i="10"/>
  <c r="GK71" i="10"/>
  <c r="GL75" i="10"/>
  <c r="GK64" i="10"/>
  <c r="GL72" i="10"/>
  <c r="GK76" i="10"/>
  <c r="GK83" i="10"/>
  <c r="GL87" i="10"/>
  <c r="GL94" i="10"/>
  <c r="GP94" i="10"/>
  <c r="GM93" i="10"/>
  <c r="GO92" i="10"/>
  <c r="GM94" i="10"/>
  <c r="GN93" i="10"/>
  <c r="GP92" i="10"/>
  <c r="GN94" i="10"/>
  <c r="GO94" i="10"/>
  <c r="GM91" i="10"/>
  <c r="GN90" i="10"/>
  <c r="GN89" i="10"/>
  <c r="GO88" i="10"/>
  <c r="GP87" i="10"/>
  <c r="GN86" i="10"/>
  <c r="GN85" i="10"/>
  <c r="GN84" i="10"/>
  <c r="GO83" i="10"/>
  <c r="GO82" i="10"/>
  <c r="GO91" i="10"/>
  <c r="GM89" i="10"/>
  <c r="GP88" i="10"/>
  <c r="GM87" i="10"/>
  <c r="GP86" i="10"/>
  <c r="GM84" i="10"/>
  <c r="GP83" i="10"/>
  <c r="GO81" i="10"/>
  <c r="GO80" i="10"/>
  <c r="GP91" i="10"/>
  <c r="GM90" i="10"/>
  <c r="GO89" i="10"/>
  <c r="GN87" i="10"/>
  <c r="GM85" i="10"/>
  <c r="GO84" i="10"/>
  <c r="GM82" i="10"/>
  <c r="GP81" i="10"/>
  <c r="GP80" i="10"/>
  <c r="GP89" i="10"/>
  <c r="GM88" i="10"/>
  <c r="GO85" i="10"/>
  <c r="GN82" i="10"/>
  <c r="GM80" i="10"/>
  <c r="GO79" i="10"/>
  <c r="GO78" i="10"/>
  <c r="GO77" i="10"/>
  <c r="GO76" i="10"/>
  <c r="GO75" i="10"/>
  <c r="GO74" i="10"/>
  <c r="GO73" i="10"/>
  <c r="GP72" i="10"/>
  <c r="GP71" i="10"/>
  <c r="GP70" i="10"/>
  <c r="GP69" i="10"/>
  <c r="GM68" i="10"/>
  <c r="GN67" i="10"/>
  <c r="GO66" i="10"/>
  <c r="GO65" i="10"/>
  <c r="GO64" i="10"/>
  <c r="GO63" i="10"/>
  <c r="GN91" i="10"/>
  <c r="GN88" i="10"/>
  <c r="GP85" i="10"/>
  <c r="GP82" i="10"/>
  <c r="GN80" i="10"/>
  <c r="GP79" i="10"/>
  <c r="GP78" i="10"/>
  <c r="GP77" i="10"/>
  <c r="GP76" i="10"/>
  <c r="GP75" i="10"/>
  <c r="GP74" i="10"/>
  <c r="GP73" i="10"/>
  <c r="GM72" i="10"/>
  <c r="GM71" i="10"/>
  <c r="GM70" i="10"/>
  <c r="GM69" i="10"/>
  <c r="GN68" i="10"/>
  <c r="GO67" i="10"/>
  <c r="GP66" i="10"/>
  <c r="GP65" i="10"/>
  <c r="GP64" i="10"/>
  <c r="GP63" i="10"/>
  <c r="GO90" i="10"/>
  <c r="GQ90" i="10"/>
  <c r="GP84" i="10"/>
  <c r="GM83" i="10"/>
  <c r="GM78" i="10"/>
  <c r="GM76" i="10"/>
  <c r="GM74" i="10"/>
  <c r="GN72" i="10"/>
  <c r="GN70" i="10"/>
  <c r="GO68" i="10"/>
  <c r="GQ68" i="10"/>
  <c r="GM65" i="10"/>
  <c r="GM63" i="10"/>
  <c r="GP62" i="10"/>
  <c r="GP61" i="10"/>
  <c r="GN60" i="10"/>
  <c r="GN59" i="10"/>
  <c r="GN58" i="10"/>
  <c r="GN57" i="10"/>
  <c r="GP93" i="10"/>
  <c r="GN92" i="10"/>
  <c r="GO86" i="10"/>
  <c r="GN81" i="10"/>
  <c r="GP90" i="10"/>
  <c r="GN83" i="10"/>
  <c r="GN78" i="10"/>
  <c r="GN76" i="10"/>
  <c r="GN74" i="10"/>
  <c r="GO72" i="10"/>
  <c r="GO70" i="10"/>
  <c r="GP68" i="10"/>
  <c r="GM67" i="10"/>
  <c r="GN65" i="10"/>
  <c r="GN63" i="10"/>
  <c r="GM62" i="10"/>
  <c r="GM61" i="10"/>
  <c r="GO60" i="10"/>
  <c r="GO59" i="10"/>
  <c r="GO58" i="10"/>
  <c r="GO57" i="10"/>
  <c r="GO56" i="10"/>
  <c r="GO55" i="10"/>
  <c r="GO93" i="10"/>
  <c r="GM81" i="10"/>
  <c r="GN77" i="10"/>
  <c r="GN73" i="10"/>
  <c r="GO69" i="10"/>
  <c r="GN64" i="10"/>
  <c r="GO61" i="10"/>
  <c r="GM59" i="10"/>
  <c r="GM57" i="10"/>
  <c r="GM86" i="10"/>
  <c r="GM77" i="10"/>
  <c r="GM73" i="10"/>
  <c r="GN69" i="10"/>
  <c r="GM64" i="10"/>
  <c r="GM92" i="10"/>
  <c r="GO87" i="10"/>
  <c r="GM79" i="10"/>
  <c r="GM75" i="10"/>
  <c r="GN71" i="10"/>
  <c r="GP67" i="10"/>
  <c r="GM66" i="10"/>
  <c r="GN62" i="10"/>
  <c r="GP59" i="10"/>
  <c r="GN79" i="10"/>
  <c r="GM60" i="10"/>
  <c r="GP57" i="10"/>
  <c r="GM56" i="10"/>
  <c r="GN55" i="10"/>
  <c r="GM54" i="10"/>
  <c r="GO53" i="10"/>
  <c r="GO52" i="10"/>
  <c r="GO51" i="10"/>
  <c r="GP50" i="10"/>
  <c r="GP49" i="10"/>
  <c r="GM48" i="10"/>
  <c r="GN66" i="10"/>
  <c r="GO62" i="10"/>
  <c r="GN61" i="10"/>
  <c r="GP58" i="10"/>
  <c r="GM55" i="10"/>
  <c r="GP54" i="10"/>
  <c r="GN53" i="10"/>
  <c r="GN52" i="10"/>
  <c r="GN51" i="10"/>
  <c r="GO50" i="10"/>
  <c r="GO49" i="10"/>
  <c r="GP48" i="10"/>
  <c r="GN75" i="10"/>
  <c r="GP60" i="10"/>
  <c r="GN56" i="10"/>
  <c r="GP55" i="10"/>
  <c r="GN54" i="10"/>
  <c r="GP53" i="10"/>
  <c r="GP52" i="10"/>
  <c r="GP51" i="10"/>
  <c r="GM50" i="10"/>
  <c r="GM49" i="10"/>
  <c r="GN48" i="10"/>
  <c r="GN47" i="10"/>
  <c r="GN46" i="10"/>
  <c r="GO54" i="10"/>
  <c r="GM53" i="10"/>
  <c r="GN49" i="10"/>
  <c r="GM47" i="10"/>
  <c r="GO46" i="10"/>
  <c r="GO45" i="10"/>
  <c r="GO44" i="10"/>
  <c r="GP43" i="10"/>
  <c r="GP42" i="10"/>
  <c r="GM41" i="10"/>
  <c r="GM40" i="10"/>
  <c r="GM39" i="10"/>
  <c r="GM38" i="10"/>
  <c r="GN37" i="10"/>
  <c r="GO36" i="10"/>
  <c r="GO35" i="10"/>
  <c r="GO34" i="10"/>
  <c r="GP56" i="10"/>
  <c r="GN50" i="10"/>
  <c r="GM46" i="10"/>
  <c r="GN45" i="10"/>
  <c r="GN44" i="10"/>
  <c r="GO43" i="10"/>
  <c r="GO42" i="10"/>
  <c r="GP41" i="10"/>
  <c r="GP40" i="10"/>
  <c r="GP39" i="10"/>
  <c r="GP38" i="10"/>
  <c r="GM37" i="10"/>
  <c r="GN36" i="10"/>
  <c r="GN35" i="10"/>
  <c r="GM58" i="10"/>
  <c r="GM51" i="10"/>
  <c r="GO71" i="10"/>
  <c r="GM52" i="10"/>
  <c r="GO47" i="10"/>
  <c r="GP45" i="10"/>
  <c r="GM42" i="10"/>
  <c r="GN40" i="10"/>
  <c r="GN38" i="10"/>
  <c r="GO37" i="10"/>
  <c r="GP35" i="10"/>
  <c r="GN34" i="10"/>
  <c r="GM33" i="10"/>
  <c r="GM32" i="10"/>
  <c r="GM31" i="10"/>
  <c r="GN30" i="10"/>
  <c r="GN29" i="10"/>
  <c r="GO28" i="10"/>
  <c r="GO27" i="10"/>
  <c r="GO26" i="10"/>
  <c r="GO25" i="10"/>
  <c r="GO24" i="10"/>
  <c r="GO23" i="10"/>
  <c r="GO22" i="10"/>
  <c r="GM45" i="10"/>
  <c r="GN43" i="10"/>
  <c r="GO41" i="10"/>
  <c r="GO39" i="10"/>
  <c r="GM35" i="10"/>
  <c r="GM34" i="10"/>
  <c r="GP33" i="10"/>
  <c r="GP32" i="10"/>
  <c r="GP31" i="10"/>
  <c r="GM30" i="10"/>
  <c r="GM29" i="10"/>
  <c r="GN28" i="10"/>
  <c r="GN27" i="10"/>
  <c r="GN26" i="10"/>
  <c r="GN25" i="10"/>
  <c r="GN24" i="10"/>
  <c r="GN23" i="10"/>
  <c r="GN22" i="10"/>
  <c r="GO48" i="10"/>
  <c r="GP47" i="10"/>
  <c r="GM44" i="10"/>
  <c r="GN42" i="10"/>
  <c r="GO40" i="10"/>
  <c r="GO38" i="10"/>
  <c r="GP37" i="10"/>
  <c r="GM36" i="10"/>
  <c r="GP34" i="10"/>
  <c r="GN33" i="10"/>
  <c r="GN32" i="10"/>
  <c r="GN31" i="10"/>
  <c r="GO30" i="10"/>
  <c r="GO29" i="10"/>
  <c r="GP28" i="10"/>
  <c r="GP27" i="10"/>
  <c r="GP26" i="10"/>
  <c r="GP25" i="10"/>
  <c r="GP24" i="10"/>
  <c r="GP23" i="10"/>
  <c r="GP22" i="10"/>
  <c r="GN41" i="10"/>
  <c r="GO33" i="10"/>
  <c r="GM26" i="10"/>
  <c r="GM22" i="10"/>
  <c r="GO21" i="10"/>
  <c r="GP20" i="10"/>
  <c r="GP19" i="10"/>
  <c r="GM18" i="10"/>
  <c r="GM17" i="10"/>
  <c r="GN16" i="10"/>
  <c r="GN15" i="10"/>
  <c r="GN14" i="10"/>
  <c r="GO13" i="10"/>
  <c r="GO12" i="10"/>
  <c r="GP11" i="10"/>
  <c r="GN10" i="10"/>
  <c r="GN9" i="10"/>
  <c r="GN8" i="10"/>
  <c r="GN7" i="10"/>
  <c r="GP46" i="10"/>
  <c r="GP44" i="10"/>
  <c r="GM43" i="10"/>
  <c r="GP36" i="10"/>
  <c r="GP30" i="10"/>
  <c r="GM27" i="10"/>
  <c r="GM23" i="10"/>
  <c r="GN21" i="10"/>
  <c r="GO20" i="10"/>
  <c r="GO19" i="10"/>
  <c r="GP18" i="10"/>
  <c r="GP17" i="10"/>
  <c r="GM16" i="10"/>
  <c r="GM15" i="10"/>
  <c r="GM14" i="10"/>
  <c r="GN13" i="10"/>
  <c r="GN12" i="10"/>
  <c r="GO11" i="10"/>
  <c r="GM10" i="10"/>
  <c r="GM9" i="10"/>
  <c r="GM8" i="10"/>
  <c r="GM7" i="10"/>
  <c r="GN39" i="10"/>
  <c r="GO32" i="10"/>
  <c r="GP29" i="10"/>
  <c r="GM25" i="10"/>
  <c r="GP21" i="10"/>
  <c r="GM20" i="10"/>
  <c r="GM19" i="10"/>
  <c r="GN18" i="10"/>
  <c r="GN17" i="10"/>
  <c r="GO16" i="10"/>
  <c r="GO15" i="10"/>
  <c r="GO14" i="10"/>
  <c r="GP13" i="10"/>
  <c r="GP12" i="10"/>
  <c r="GM11" i="10"/>
  <c r="GO10" i="10"/>
  <c r="GO9" i="10"/>
  <c r="GO8" i="10"/>
  <c r="GO7" i="10"/>
  <c r="GM24" i="10"/>
  <c r="GN20" i="10"/>
  <c r="GP16" i="10"/>
  <c r="GN11" i="10"/>
  <c r="GP7" i="10"/>
  <c r="GO31" i="10"/>
  <c r="GM21" i="10"/>
  <c r="GM13" i="10"/>
  <c r="GM28" i="10"/>
  <c r="GO17" i="10"/>
  <c r="GM12" i="10"/>
  <c r="GP8" i="10"/>
  <c r="GO18" i="10"/>
  <c r="GP14" i="10"/>
  <c r="GN19" i="10"/>
  <c r="GP15" i="10"/>
  <c r="GP10" i="10"/>
  <c r="GP9" i="10"/>
  <c r="AE22" i="2"/>
  <c r="AE19" i="2"/>
  <c r="AE15" i="2"/>
  <c r="AE11" i="2"/>
  <c r="AE7" i="2"/>
  <c r="AE23" i="2"/>
  <c r="AE20" i="2"/>
  <c r="AE16" i="2"/>
  <c r="AE12" i="2"/>
  <c r="AE8" i="2"/>
  <c r="AE21" i="2"/>
  <c r="AE18" i="2"/>
  <c r="AE14" i="2"/>
  <c r="AE10" i="2"/>
  <c r="AE13" i="2"/>
  <c r="AE17" i="2"/>
  <c r="AE9" i="2"/>
  <c r="AD45" i="2"/>
  <c r="AD20" i="2"/>
  <c r="AD36" i="2"/>
  <c r="AD53" i="2"/>
  <c r="AD68" i="2"/>
  <c r="AD30" i="2"/>
  <c r="AD76" i="2"/>
  <c r="AD21" i="2"/>
  <c r="AD37" i="2"/>
  <c r="AD50" i="2"/>
  <c r="AD61" i="2"/>
  <c r="GL17" i="10"/>
  <c r="GL31" i="10"/>
  <c r="GK24" i="10"/>
  <c r="GK28" i="10"/>
  <c r="GL39" i="10"/>
  <c r="GK43" i="10"/>
  <c r="GK36" i="10"/>
  <c r="GL43" i="10"/>
  <c r="GK49" i="10"/>
  <c r="GL53" i="10"/>
  <c r="GL50" i="10"/>
  <c r="GK56" i="10"/>
  <c r="GK60" i="10"/>
  <c r="GL64" i="10"/>
  <c r="GL76" i="10"/>
  <c r="GK65" i="10"/>
  <c r="GK73" i="10"/>
  <c r="GK77" i="10"/>
  <c r="GL80" i="10"/>
  <c r="GK80" i="10"/>
  <c r="GL91" i="10"/>
  <c r="GK88" i="10"/>
  <c r="GL92" i="10"/>
  <c r="AD63" i="2"/>
  <c r="AD46" i="2"/>
  <c r="AD23" i="2"/>
  <c r="AD52" i="2"/>
  <c r="AD9" i="2"/>
  <c r="AD40" i="2"/>
  <c r="AD79" i="2"/>
  <c r="AD11" i="2"/>
  <c r="AD26" i="2"/>
  <c r="AD10" i="2"/>
  <c r="AD25" i="2"/>
  <c r="AD41" i="2"/>
  <c r="AD51" i="2"/>
  <c r="AD65" i="2"/>
  <c r="GK10" i="10"/>
  <c r="GL18" i="10"/>
  <c r="GK21" i="10"/>
  <c r="GK29" i="10"/>
  <c r="GL32" i="10"/>
  <c r="GK47" i="10"/>
  <c r="GK25" i="10"/>
  <c r="GL40" i="10"/>
  <c r="GK44" i="10"/>
  <c r="GK50" i="10"/>
  <c r="GL54" i="10"/>
  <c r="GK51" i="10"/>
  <c r="GK57" i="10"/>
  <c r="GL73" i="10"/>
  <c r="GL77" i="10"/>
  <c r="GK66" i="10"/>
  <c r="GL70" i="10"/>
  <c r="GK74" i="10"/>
  <c r="GK78" i="10"/>
  <c r="GK81" i="10"/>
  <c r="GK86" i="10"/>
  <c r="GL93" i="10"/>
  <c r="GK92" i="10"/>
  <c r="Z7" i="4"/>
  <c r="AE6" i="2"/>
  <c r="AF6" i="2"/>
  <c r="AB5" i="2"/>
  <c r="AC5" i="2"/>
  <c r="AE2" i="2"/>
  <c r="AG3" i="2"/>
  <c r="GL6" i="10"/>
  <c r="GK6" i="10"/>
  <c r="GP6" i="10"/>
  <c r="GO6" i="10"/>
  <c r="GM6" i="10"/>
  <c r="GN6" i="10"/>
  <c r="Y3" i="4"/>
  <c r="Y2" i="4"/>
  <c r="Y5" i="4"/>
  <c r="Y4" i="4"/>
  <c r="AA8" i="4"/>
  <c r="GN5" i="10"/>
  <c r="GP5" i="10"/>
  <c r="GM5" i="10"/>
  <c r="GO5" i="10"/>
  <c r="GQ5" i="10"/>
  <c r="AF23" i="2"/>
  <c r="AF14" i="2"/>
  <c r="AG27" i="2"/>
  <c r="AG32" i="2"/>
  <c r="AG35" i="2"/>
  <c r="AG40" i="2"/>
  <c r="AG43" i="2"/>
  <c r="AG48" i="2"/>
  <c r="AG51" i="2"/>
  <c r="AG56" i="2"/>
  <c r="AG59" i="2"/>
  <c r="AG64" i="2"/>
  <c r="AG67" i="2"/>
  <c r="AG72" i="2"/>
  <c r="AG75" i="2"/>
  <c r="AG80" i="2"/>
  <c r="AG83" i="2"/>
  <c r="AG88" i="2"/>
  <c r="AG91" i="2"/>
  <c r="AG96" i="2"/>
  <c r="AG24" i="2"/>
  <c r="AG26" i="2"/>
  <c r="AG28" i="2"/>
  <c r="AG31" i="2"/>
  <c r="AG36" i="2"/>
  <c r="AG39" i="2"/>
  <c r="AG44" i="2"/>
  <c r="AG47" i="2"/>
  <c r="AG52" i="2"/>
  <c r="AG55" i="2"/>
  <c r="AG60" i="2"/>
  <c r="AG63" i="2"/>
  <c r="AG68" i="2"/>
  <c r="AG71" i="2"/>
  <c r="AG76" i="2"/>
  <c r="AG79" i="2"/>
  <c r="AG84" i="2"/>
  <c r="AG87" i="2"/>
  <c r="AG92" i="2"/>
  <c r="AG95" i="2"/>
  <c r="AG100" i="2"/>
  <c r="AG30" i="2"/>
  <c r="AG33" i="2"/>
  <c r="AG38" i="2"/>
  <c r="AG41" i="2"/>
  <c r="AG46" i="2"/>
  <c r="AG49" i="2"/>
  <c r="AG54" i="2"/>
  <c r="AG57" i="2"/>
  <c r="AG62" i="2"/>
  <c r="AG65" i="2"/>
  <c r="AG70" i="2"/>
  <c r="AG73" i="2"/>
  <c r="AG78" i="2"/>
  <c r="AG81" i="2"/>
  <c r="AG86" i="2"/>
  <c r="AG89" i="2"/>
  <c r="AG94" i="2"/>
  <c r="AG97" i="2"/>
  <c r="AG102" i="2"/>
  <c r="AG50" i="2"/>
  <c r="AG53" i="2"/>
  <c r="AG34" i="2"/>
  <c r="AG37" i="2"/>
  <c r="AG98" i="2"/>
  <c r="AG42" i="2"/>
  <c r="AG45" i="2"/>
  <c r="AG25" i="2"/>
  <c r="AG29" i="2"/>
  <c r="AG58" i="2"/>
  <c r="AG61" i="2"/>
  <c r="AG90" i="2"/>
  <c r="AG93" i="2"/>
  <c r="AG101" i="2"/>
  <c r="AG82" i="2"/>
  <c r="AG85" i="2"/>
  <c r="AG99" i="2"/>
  <c r="AG74" i="2"/>
  <c r="AG77" i="2"/>
  <c r="AG66" i="2"/>
  <c r="AG69" i="2"/>
  <c r="AF8" i="2"/>
  <c r="AF9" i="2"/>
  <c r="AF7" i="2"/>
  <c r="AF17" i="2"/>
  <c r="AF11" i="2"/>
  <c r="AF10" i="2"/>
  <c r="AF12" i="2"/>
  <c r="AF13" i="2"/>
  <c r="AF21" i="2"/>
  <c r="AF20" i="2"/>
  <c r="AF15" i="2"/>
  <c r="GQ37" i="10"/>
  <c r="GR57" i="10"/>
  <c r="GQ60" i="10"/>
  <c r="GR67" i="10"/>
  <c r="GQ87" i="10"/>
  <c r="GQ71" i="10"/>
  <c r="GR34" i="10"/>
  <c r="GR30" i="10"/>
  <c r="GR37" i="10"/>
  <c r="GQ41" i="10"/>
  <c r="GR16" i="10"/>
  <c r="GR36" i="10"/>
  <c r="GQ102" i="10"/>
  <c r="GR102" i="10"/>
  <c r="GQ100" i="10"/>
  <c r="GR96" i="10"/>
  <c r="GR95" i="10"/>
  <c r="H96" i="10"/>
  <c r="I96" i="10"/>
  <c r="K96" i="10"/>
  <c r="M96" i="10"/>
  <c r="I95" i="10"/>
  <c r="K95" i="10"/>
  <c r="M95" i="10"/>
  <c r="H95" i="10"/>
  <c r="GQ96" i="10"/>
  <c r="GR101" i="10"/>
  <c r="GQ97" i="10"/>
  <c r="GQ101" i="10"/>
  <c r="GR98" i="10"/>
  <c r="GR97" i="10"/>
  <c r="GQ98" i="10"/>
  <c r="GR99" i="10"/>
  <c r="GQ95" i="10"/>
  <c r="GQ99" i="10"/>
  <c r="GR100" i="10"/>
  <c r="GQ94" i="10"/>
  <c r="GR58" i="10"/>
  <c r="GR93" i="10"/>
  <c r="GQ38" i="10"/>
  <c r="GQ54" i="10"/>
  <c r="GR29" i="10"/>
  <c r="GR44" i="10"/>
  <c r="GR47" i="10"/>
  <c r="GQ32" i="10"/>
  <c r="GQ48" i="10"/>
  <c r="GQ40" i="10"/>
  <c r="GR60" i="10"/>
  <c r="GR10" i="10"/>
  <c r="GR14" i="10"/>
  <c r="GQ18" i="10"/>
  <c r="GR8" i="10"/>
  <c r="GR23" i="10"/>
  <c r="GR27" i="10"/>
  <c r="GR52" i="10"/>
  <c r="GR68" i="10"/>
  <c r="GQ61" i="10"/>
  <c r="GR85" i="10"/>
  <c r="GR89" i="10"/>
  <c r="GQ72" i="10"/>
  <c r="GQ7" i="10"/>
  <c r="GQ15" i="10"/>
  <c r="GQ93" i="10"/>
  <c r="GR90" i="10"/>
  <c r="GR15" i="10"/>
  <c r="GQ31" i="10"/>
  <c r="GQ73" i="10"/>
  <c r="GR84" i="10"/>
  <c r="GR46" i="10"/>
  <c r="GR9" i="10"/>
  <c r="GQ17" i="10"/>
  <c r="GQ8" i="10"/>
  <c r="GQ16" i="10"/>
  <c r="GR45" i="10"/>
  <c r="GR56" i="10"/>
  <c r="GQ69" i="10"/>
  <c r="GR86" i="10"/>
  <c r="GQ33" i="10"/>
  <c r="GR24" i="10"/>
  <c r="GR28" i="10"/>
  <c r="GQ30" i="10"/>
  <c r="GR53" i="10"/>
  <c r="GQ62" i="10"/>
  <c r="GQ53" i="10"/>
  <c r="GQ59" i="10"/>
  <c r="GQ79" i="10"/>
  <c r="GQ75" i="10"/>
  <c r="GQ81" i="10"/>
  <c r="GR25" i="10"/>
  <c r="GR35" i="10"/>
  <c r="GQ91" i="10"/>
  <c r="GQ9" i="10"/>
  <c r="GR13" i="10"/>
  <c r="GQ10" i="10"/>
  <c r="GQ14" i="10"/>
  <c r="GR21" i="10"/>
  <c r="GQ84" i="10"/>
  <c r="GR22" i="10"/>
  <c r="GR26" i="10"/>
  <c r="GQ29" i="10"/>
  <c r="GQ39" i="10"/>
  <c r="GR51" i="10"/>
  <c r="GR55" i="10"/>
  <c r="GQ67" i="10"/>
  <c r="GQ85" i="10"/>
  <c r="GQ47" i="10"/>
  <c r="GR59" i="10"/>
  <c r="GR82" i="10"/>
  <c r="GQ89" i="10"/>
  <c r="AF19" i="2"/>
  <c r="I8" i="10"/>
  <c r="H8" i="10"/>
  <c r="J8" i="10"/>
  <c r="L8" i="10"/>
  <c r="I21" i="10"/>
  <c r="H21" i="10"/>
  <c r="GR17" i="10"/>
  <c r="H30" i="10"/>
  <c r="I30" i="10"/>
  <c r="K30" i="10"/>
  <c r="M30" i="10"/>
  <c r="H46" i="10"/>
  <c r="I46" i="10"/>
  <c r="GQ21" i="10"/>
  <c r="H24" i="10"/>
  <c r="J24" i="10"/>
  <c r="L24" i="10"/>
  <c r="I24" i="10"/>
  <c r="H28" i="10"/>
  <c r="I28" i="10"/>
  <c r="K28" i="10"/>
  <c r="M28" i="10"/>
  <c r="I34" i="10"/>
  <c r="K34" i="10"/>
  <c r="M34" i="10"/>
  <c r="H34" i="10"/>
  <c r="GR31" i="10"/>
  <c r="GQ24" i="10"/>
  <c r="GQ28" i="10"/>
  <c r="GR38" i="10"/>
  <c r="GQ42" i="10"/>
  <c r="GQ35" i="10"/>
  <c r="GR42" i="10"/>
  <c r="GQ46" i="10"/>
  <c r="H53" i="10"/>
  <c r="I53" i="10"/>
  <c r="I60" i="10"/>
  <c r="K60" i="10"/>
  <c r="M60" i="10"/>
  <c r="H60" i="10"/>
  <c r="GQ50" i="10"/>
  <c r="GR54" i="10"/>
  <c r="GR50" i="10"/>
  <c r="GQ56" i="10"/>
  <c r="GQ86" i="10"/>
  <c r="GR61" i="10"/>
  <c r="GR66" i="10"/>
  <c r="GQ70" i="10"/>
  <c r="GR74" i="10"/>
  <c r="GR78" i="10"/>
  <c r="H85" i="10"/>
  <c r="I85" i="10"/>
  <c r="GQ64" i="10"/>
  <c r="GR72" i="10"/>
  <c r="GQ76" i="10"/>
  <c r="H89" i="10"/>
  <c r="I89" i="10"/>
  <c r="GR83" i="10"/>
  <c r="GR88" i="10"/>
  <c r="GQ83" i="10"/>
  <c r="GR87" i="10"/>
  <c r="GR94" i="10"/>
  <c r="AG23" i="2"/>
  <c r="AH23" i="2"/>
  <c r="AG20" i="2"/>
  <c r="AH20" i="2"/>
  <c r="AG16" i="2"/>
  <c r="AH16" i="2"/>
  <c r="AG12" i="2"/>
  <c r="AH12" i="2"/>
  <c r="AG8" i="2"/>
  <c r="AH8" i="2"/>
  <c r="AG17" i="2"/>
  <c r="AH17" i="2"/>
  <c r="AG13" i="2"/>
  <c r="AH13" i="2"/>
  <c r="AG9" i="2"/>
  <c r="AH9" i="2"/>
  <c r="AG22" i="2"/>
  <c r="AH22" i="2"/>
  <c r="AG19" i="2"/>
  <c r="AH19" i="2"/>
  <c r="AG15" i="2"/>
  <c r="AH15" i="2"/>
  <c r="AG11" i="2"/>
  <c r="AH11" i="2"/>
  <c r="AG10" i="2"/>
  <c r="AH10" i="2"/>
  <c r="AG18" i="2"/>
  <c r="AH18" i="2"/>
  <c r="AG21" i="2"/>
  <c r="AH21" i="2"/>
  <c r="AG14" i="2"/>
  <c r="AH14" i="2"/>
  <c r="AG7" i="2"/>
  <c r="AH7" i="2"/>
  <c r="AF22" i="2"/>
  <c r="I9" i="10"/>
  <c r="H9" i="10"/>
  <c r="J9" i="10"/>
  <c r="L9" i="10"/>
  <c r="GR18" i="10"/>
  <c r="I36" i="10"/>
  <c r="K36" i="10"/>
  <c r="M36" i="10"/>
  <c r="H36" i="10"/>
  <c r="GR7" i="10"/>
  <c r="GR11" i="10"/>
  <c r="GR19" i="10"/>
  <c r="H25" i="10"/>
  <c r="I25" i="10"/>
  <c r="GR32" i="10"/>
  <c r="GQ25" i="10"/>
  <c r="H35" i="10"/>
  <c r="I35" i="10"/>
  <c r="GR39" i="10"/>
  <c r="GQ43" i="10"/>
  <c r="GQ36" i="10"/>
  <c r="GR43" i="10"/>
  <c r="GQ51" i="10"/>
  <c r="GQ57" i="10"/>
  <c r="GR62" i="10"/>
  <c r="GR63" i="10"/>
  <c r="GR75" i="10"/>
  <c r="GR79" i="10"/>
  <c r="GQ65" i="10"/>
  <c r="GR69" i="10"/>
  <c r="GQ77" i="10"/>
  <c r="GR80" i="10"/>
  <c r="GR91" i="10"/>
  <c r="GQ88" i="10"/>
  <c r="H10" i="10"/>
  <c r="I10" i="10"/>
  <c r="H14" i="10"/>
  <c r="I14" i="10"/>
  <c r="K14" i="10"/>
  <c r="M14" i="10"/>
  <c r="H16" i="10"/>
  <c r="I16" i="10"/>
  <c r="GQ11" i="10"/>
  <c r="GQ19" i="10"/>
  <c r="GQ12" i="10"/>
  <c r="GR20" i="10"/>
  <c r="I22" i="10"/>
  <c r="K22" i="10"/>
  <c r="M22" i="10"/>
  <c r="H22" i="10"/>
  <c r="I26" i="10"/>
  <c r="H26" i="10"/>
  <c r="J26" i="10"/>
  <c r="L26" i="10"/>
  <c r="H37" i="10"/>
  <c r="I37" i="10"/>
  <c r="K37" i="10"/>
  <c r="M37" i="10"/>
  <c r="GR33" i="10"/>
  <c r="GQ22" i="10"/>
  <c r="GQ26" i="10"/>
  <c r="H45" i="10"/>
  <c r="I45" i="10"/>
  <c r="GR40" i="10"/>
  <c r="H56" i="10"/>
  <c r="I56" i="10"/>
  <c r="GQ44" i="10"/>
  <c r="H51" i="10"/>
  <c r="I51" i="10"/>
  <c r="H55" i="10"/>
  <c r="I55" i="10"/>
  <c r="K55" i="10"/>
  <c r="M55" i="10"/>
  <c r="GR48" i="10"/>
  <c r="H58" i="10"/>
  <c r="I58" i="10"/>
  <c r="K58" i="10"/>
  <c r="M58" i="10"/>
  <c r="GQ52" i="10"/>
  <c r="GQ58" i="10"/>
  <c r="H90" i="10"/>
  <c r="J90" i="10"/>
  <c r="L90" i="10"/>
  <c r="I90" i="10"/>
  <c r="K90" i="10"/>
  <c r="M90" i="10"/>
  <c r="I93" i="10"/>
  <c r="K93" i="10"/>
  <c r="M93" i="10"/>
  <c r="H93" i="10"/>
  <c r="GR64" i="10"/>
  <c r="GR76" i="10"/>
  <c r="GQ66" i="10"/>
  <c r="GR70" i="10"/>
  <c r="GQ74" i="10"/>
  <c r="GQ78" i="10"/>
  <c r="GR81" i="10"/>
  <c r="GQ80" i="10"/>
  <c r="H86" i="10"/>
  <c r="I86" i="10"/>
  <c r="GQ92" i="10"/>
  <c r="AF18" i="2"/>
  <c r="AF16" i="2"/>
  <c r="I15" i="10"/>
  <c r="H15" i="10"/>
  <c r="I13" i="10"/>
  <c r="H13" i="10"/>
  <c r="H29" i="10"/>
  <c r="I29" i="10"/>
  <c r="K29" i="10"/>
  <c r="M29" i="10"/>
  <c r="GR12" i="10"/>
  <c r="GQ20" i="10"/>
  <c r="I44" i="10"/>
  <c r="K44" i="10"/>
  <c r="M44" i="10"/>
  <c r="H44" i="10"/>
  <c r="GQ13" i="10"/>
  <c r="H23" i="10"/>
  <c r="J23" i="10"/>
  <c r="L23" i="10"/>
  <c r="I23" i="10"/>
  <c r="H27" i="10"/>
  <c r="J27" i="10"/>
  <c r="L27" i="10"/>
  <c r="I27" i="10"/>
  <c r="H47" i="10"/>
  <c r="I47" i="10"/>
  <c r="GQ23" i="10"/>
  <c r="GQ27" i="10"/>
  <c r="GR41" i="10"/>
  <c r="GQ34" i="10"/>
  <c r="GQ45" i="10"/>
  <c r="I52" i="10"/>
  <c r="H52" i="10"/>
  <c r="J52" i="10"/>
  <c r="L52" i="10"/>
  <c r="GQ49" i="10"/>
  <c r="GR49" i="10"/>
  <c r="I57" i="10"/>
  <c r="K57" i="10"/>
  <c r="M57" i="10"/>
  <c r="H57" i="10"/>
  <c r="H59" i="10"/>
  <c r="I59" i="10"/>
  <c r="K59" i="10"/>
  <c r="M59" i="10"/>
  <c r="H67" i="10"/>
  <c r="I67" i="10"/>
  <c r="K67" i="10"/>
  <c r="M67" i="10"/>
  <c r="GQ55" i="10"/>
  <c r="H68" i="10"/>
  <c r="J68" i="10"/>
  <c r="L68" i="10"/>
  <c r="I68" i="10"/>
  <c r="K68" i="10"/>
  <c r="M68" i="10"/>
  <c r="I84" i="10"/>
  <c r="H84" i="10"/>
  <c r="GR65" i="10"/>
  <c r="GR73" i="10"/>
  <c r="GR77" i="10"/>
  <c r="H82" i="10"/>
  <c r="I82" i="10"/>
  <c r="GQ63" i="10"/>
  <c r="GR71" i="10"/>
  <c r="GQ82" i="10"/>
  <c r="GR92" i="10"/>
  <c r="AD5" i="2"/>
  <c r="AA7" i="4"/>
  <c r="AG6" i="2"/>
  <c r="AH6" i="2"/>
  <c r="AE5" i="2"/>
  <c r="AG2" i="2"/>
  <c r="AI3" i="2"/>
  <c r="GR5" i="10"/>
  <c r="GR6" i="10"/>
  <c r="GQ6" i="10"/>
  <c r="Z3" i="4"/>
  <c r="Z5" i="4"/>
  <c r="Z4" i="4"/>
  <c r="Z2" i="4"/>
  <c r="AB8" i="4"/>
  <c r="K16" i="10"/>
  <c r="M16" i="10"/>
  <c r="K86" i="10"/>
  <c r="M86" i="10"/>
  <c r="K15" i="10"/>
  <c r="M15" i="10"/>
  <c r="K13" i="10"/>
  <c r="M13" i="10"/>
  <c r="J37" i="10"/>
  <c r="L37" i="10"/>
  <c r="AH101" i="2"/>
  <c r="AH42" i="2"/>
  <c r="AH69" i="2"/>
  <c r="AH29" i="2"/>
  <c r="AH89" i="2"/>
  <c r="AH41" i="2"/>
  <c r="AH84" i="2"/>
  <c r="AH68" i="2"/>
  <c r="AH52" i="2"/>
  <c r="AH36" i="2"/>
  <c r="AH24" i="2"/>
  <c r="AH83" i="2"/>
  <c r="AH67" i="2"/>
  <c r="AH51" i="2"/>
  <c r="AH35" i="2"/>
  <c r="AH93" i="2"/>
  <c r="AH50" i="2"/>
  <c r="AH73" i="2"/>
  <c r="AH100" i="2"/>
  <c r="AH66" i="2"/>
  <c r="AH85" i="2"/>
  <c r="AH90" i="2"/>
  <c r="AH25" i="2"/>
  <c r="AH37" i="2"/>
  <c r="AH102" i="2"/>
  <c r="AH86" i="2"/>
  <c r="AH70" i="2"/>
  <c r="AH54" i="2"/>
  <c r="AH38" i="2"/>
  <c r="AH95" i="2"/>
  <c r="AH79" i="2"/>
  <c r="AH63" i="2"/>
  <c r="AH47" i="2"/>
  <c r="AH31" i="2"/>
  <c r="AH96" i="2"/>
  <c r="AH80" i="2"/>
  <c r="AH64" i="2"/>
  <c r="AH48" i="2"/>
  <c r="AH32" i="2"/>
  <c r="AH74" i="2"/>
  <c r="AH58" i="2"/>
  <c r="AH99" i="2"/>
  <c r="AH98" i="2"/>
  <c r="AH57" i="2"/>
  <c r="AH77" i="2"/>
  <c r="AH82" i="2"/>
  <c r="AH61" i="2"/>
  <c r="AH45" i="2"/>
  <c r="AH34" i="2"/>
  <c r="AH97" i="2"/>
  <c r="AH81" i="2"/>
  <c r="AH65" i="2"/>
  <c r="AH49" i="2"/>
  <c r="AH33" i="2"/>
  <c r="AH92" i="2"/>
  <c r="AH76" i="2"/>
  <c r="AH60" i="2"/>
  <c r="AH44" i="2"/>
  <c r="AH28" i="2"/>
  <c r="AH91" i="2"/>
  <c r="AH75" i="2"/>
  <c r="AH59" i="2"/>
  <c r="AH43" i="2"/>
  <c r="AH27" i="2"/>
  <c r="AH53" i="2"/>
  <c r="AH94" i="2"/>
  <c r="AH78" i="2"/>
  <c r="AH62" i="2"/>
  <c r="AH46" i="2"/>
  <c r="AH30" i="2"/>
  <c r="AH87" i="2"/>
  <c r="AH71" i="2"/>
  <c r="AH55" i="2"/>
  <c r="AH39" i="2"/>
  <c r="AH26" i="2"/>
  <c r="AH88" i="2"/>
  <c r="AH72" i="2"/>
  <c r="AH56" i="2"/>
  <c r="AH40" i="2"/>
  <c r="K89" i="10"/>
  <c r="M89" i="10"/>
  <c r="J60" i="10"/>
  <c r="L60" i="10"/>
  <c r="J89" i="10"/>
  <c r="L89" i="10"/>
  <c r="J86" i="10"/>
  <c r="L86" i="10"/>
  <c r="J16" i="10"/>
  <c r="L16" i="10"/>
  <c r="J67" i="10"/>
  <c r="L67" i="10"/>
  <c r="K51" i="10"/>
  <c r="M51" i="10"/>
  <c r="J57" i="10"/>
  <c r="L57" i="10"/>
  <c r="I102" i="10"/>
  <c r="K102" i="10"/>
  <c r="M102" i="10"/>
  <c r="H102" i="10"/>
  <c r="J102" i="10"/>
  <c r="L102" i="10"/>
  <c r="K27" i="10"/>
  <c r="M27" i="10"/>
  <c r="K47" i="10"/>
  <c r="M47" i="10"/>
  <c r="J93" i="10"/>
  <c r="L93" i="10"/>
  <c r="AI99" i="2"/>
  <c r="AJ99" i="2"/>
  <c r="AI92" i="2"/>
  <c r="AJ92" i="2"/>
  <c r="AI89" i="2"/>
  <c r="AJ89" i="2"/>
  <c r="AI100" i="2"/>
  <c r="AJ100" i="2"/>
  <c r="AI102" i="2"/>
  <c r="AJ102" i="2"/>
  <c r="AI97" i="2"/>
  <c r="AJ97" i="2"/>
  <c r="AI96" i="2"/>
  <c r="AJ96" i="2"/>
  <c r="AI98" i="2"/>
  <c r="AJ98" i="2"/>
  <c r="AI93" i="2"/>
  <c r="AJ93" i="2"/>
  <c r="AI95" i="2"/>
  <c r="AJ95" i="2"/>
  <c r="AI90" i="2"/>
  <c r="AJ90" i="2"/>
  <c r="AI87" i="2"/>
  <c r="AJ87" i="2"/>
  <c r="AI94" i="2"/>
  <c r="AJ94" i="2"/>
  <c r="AI101" i="2"/>
  <c r="AJ101" i="2"/>
  <c r="AI88" i="2"/>
  <c r="AJ88" i="2"/>
  <c r="AI91" i="2"/>
  <c r="AJ91" i="2"/>
  <c r="K23" i="10"/>
  <c r="M23" i="10"/>
  <c r="I99" i="10"/>
  <c r="K99" i="10"/>
  <c r="M99" i="10"/>
  <c r="H99" i="10"/>
  <c r="J99" i="10"/>
  <c r="L99" i="10"/>
  <c r="J95" i="10"/>
  <c r="L95" i="10"/>
  <c r="H100" i="10"/>
  <c r="J100" i="10"/>
  <c r="L100" i="10"/>
  <c r="I100" i="10"/>
  <c r="K100" i="10"/>
  <c r="M100" i="10"/>
  <c r="I97" i="10"/>
  <c r="K97" i="10"/>
  <c r="M97" i="10"/>
  <c r="H97" i="10"/>
  <c r="J97" i="10"/>
  <c r="L97" i="10"/>
  <c r="H101" i="10"/>
  <c r="J101" i="10"/>
  <c r="L101" i="10"/>
  <c r="I101" i="10"/>
  <c r="K101" i="10"/>
  <c r="M101" i="10"/>
  <c r="H98" i="10"/>
  <c r="J98" i="10"/>
  <c r="L98" i="10"/>
  <c r="I98" i="10"/>
  <c r="K98" i="10"/>
  <c r="M98" i="10"/>
  <c r="J96" i="10"/>
  <c r="L96" i="10"/>
  <c r="K35" i="10"/>
  <c r="M35" i="10"/>
  <c r="K25" i="10"/>
  <c r="M25" i="10"/>
  <c r="J51" i="10"/>
  <c r="L51" i="10"/>
  <c r="K21" i="10"/>
  <c r="M21" i="10"/>
  <c r="K82" i="10"/>
  <c r="M82" i="10"/>
  <c r="J14" i="10"/>
  <c r="L14" i="10"/>
  <c r="K85" i="10"/>
  <c r="M85" i="10"/>
  <c r="K10" i="10"/>
  <c r="M10" i="10"/>
  <c r="K84" i="10"/>
  <c r="M84" i="10"/>
  <c r="K56" i="10"/>
  <c r="M56" i="10"/>
  <c r="J55" i="10"/>
  <c r="L55" i="10"/>
  <c r="K53" i="10"/>
  <c r="M53" i="10"/>
  <c r="AF5" i="2"/>
  <c r="K52" i="10"/>
  <c r="M52" i="10"/>
  <c r="J15" i="10"/>
  <c r="L15" i="10"/>
  <c r="K8" i="10"/>
  <c r="M8" i="10"/>
  <c r="K26" i="10"/>
  <c r="M26" i="10"/>
  <c r="K46" i="10"/>
  <c r="M46" i="10"/>
  <c r="J44" i="10"/>
  <c r="L44" i="10"/>
  <c r="K9" i="10"/>
  <c r="M9" i="10"/>
  <c r="J84" i="10"/>
  <c r="L84" i="10"/>
  <c r="J29" i="10"/>
  <c r="L29" i="10"/>
  <c r="J53" i="10"/>
  <c r="L53" i="10"/>
  <c r="J30" i="10"/>
  <c r="L30" i="10"/>
  <c r="K45" i="10"/>
  <c r="M45" i="10"/>
  <c r="J82" i="10"/>
  <c r="L82" i="10"/>
  <c r="J59" i="10"/>
  <c r="L59" i="10"/>
  <c r="J56" i="10"/>
  <c r="L56" i="10"/>
  <c r="J85" i="10"/>
  <c r="L85" i="10"/>
  <c r="J47" i="10"/>
  <c r="L47" i="10"/>
  <c r="J58" i="10"/>
  <c r="L58" i="10"/>
  <c r="K24" i="10"/>
  <c r="M24" i="10"/>
  <c r="J10" i="10"/>
  <c r="L10" i="10"/>
  <c r="J35" i="10"/>
  <c r="L35" i="10"/>
  <c r="J13" i="10"/>
  <c r="L13" i="10"/>
  <c r="J22" i="10"/>
  <c r="L22" i="10"/>
  <c r="J36" i="10"/>
  <c r="L36" i="10"/>
  <c r="I41" i="10"/>
  <c r="K41" i="10"/>
  <c r="M41" i="10"/>
  <c r="H41" i="10"/>
  <c r="J41" i="10"/>
  <c r="L41" i="10"/>
  <c r="I73" i="10"/>
  <c r="K73" i="10"/>
  <c r="M73" i="10"/>
  <c r="H73" i="10"/>
  <c r="J73" i="10"/>
  <c r="L73" i="10"/>
  <c r="H12" i="10"/>
  <c r="J12" i="10"/>
  <c r="L12" i="10"/>
  <c r="I12" i="10"/>
  <c r="K12" i="10"/>
  <c r="M12" i="10"/>
  <c r="H70" i="10"/>
  <c r="J70" i="10"/>
  <c r="L70" i="10"/>
  <c r="I70" i="10"/>
  <c r="K70" i="10"/>
  <c r="M70" i="10"/>
  <c r="H48" i="10"/>
  <c r="J48" i="10"/>
  <c r="L48" i="10"/>
  <c r="I48" i="10"/>
  <c r="K48" i="10"/>
  <c r="M48" i="10"/>
  <c r="I40" i="10"/>
  <c r="K40" i="10"/>
  <c r="M40" i="10"/>
  <c r="H40" i="10"/>
  <c r="J40" i="10"/>
  <c r="L40" i="10"/>
  <c r="H20" i="10"/>
  <c r="J20" i="10"/>
  <c r="L20" i="10"/>
  <c r="I20" i="10"/>
  <c r="K20" i="10"/>
  <c r="M20" i="10"/>
  <c r="I80" i="10"/>
  <c r="K80" i="10"/>
  <c r="M80" i="10"/>
  <c r="H80" i="10"/>
  <c r="J80" i="10"/>
  <c r="L80" i="10"/>
  <c r="H79" i="10"/>
  <c r="J79" i="10"/>
  <c r="L79" i="10"/>
  <c r="I79" i="10"/>
  <c r="K79" i="10"/>
  <c r="M79" i="10"/>
  <c r="H43" i="10"/>
  <c r="J43" i="10"/>
  <c r="L43" i="10"/>
  <c r="I43" i="10"/>
  <c r="K43" i="10"/>
  <c r="M43" i="10"/>
  <c r="H32" i="10"/>
  <c r="J32" i="10"/>
  <c r="L32" i="10"/>
  <c r="I32" i="10"/>
  <c r="K32" i="10"/>
  <c r="M32" i="10"/>
  <c r="I11" i="10"/>
  <c r="K11" i="10"/>
  <c r="M11" i="10"/>
  <c r="H11" i="10"/>
  <c r="J11" i="10"/>
  <c r="L11" i="10"/>
  <c r="H18" i="10"/>
  <c r="J18" i="10"/>
  <c r="L18" i="10"/>
  <c r="I18" i="10"/>
  <c r="K18" i="10"/>
  <c r="M18" i="10"/>
  <c r="H94" i="10"/>
  <c r="J94" i="10"/>
  <c r="L94" i="10"/>
  <c r="I94" i="10"/>
  <c r="K94" i="10"/>
  <c r="M94" i="10"/>
  <c r="I83" i="10"/>
  <c r="K83" i="10"/>
  <c r="M83" i="10"/>
  <c r="H83" i="10"/>
  <c r="J83" i="10"/>
  <c r="L83" i="10"/>
  <c r="I72" i="10"/>
  <c r="K72" i="10"/>
  <c r="M72" i="10"/>
  <c r="H72" i="10"/>
  <c r="J72" i="10"/>
  <c r="L72" i="10"/>
  <c r="I78" i="10"/>
  <c r="K78" i="10"/>
  <c r="M78" i="10"/>
  <c r="H78" i="10"/>
  <c r="J78" i="10"/>
  <c r="L78" i="10"/>
  <c r="H61" i="10"/>
  <c r="J61" i="10"/>
  <c r="L61" i="10"/>
  <c r="I61" i="10"/>
  <c r="K61" i="10"/>
  <c r="M61" i="10"/>
  <c r="I54" i="10"/>
  <c r="K54" i="10"/>
  <c r="M54" i="10"/>
  <c r="H54" i="10"/>
  <c r="J54" i="10"/>
  <c r="L54" i="10"/>
  <c r="J21" i="10"/>
  <c r="L21" i="10"/>
  <c r="H92" i="10"/>
  <c r="J92" i="10"/>
  <c r="L92" i="10"/>
  <c r="I92" i="10"/>
  <c r="K92" i="10"/>
  <c r="M92" i="10"/>
  <c r="H65" i="10"/>
  <c r="J65" i="10"/>
  <c r="L65" i="10"/>
  <c r="I65" i="10"/>
  <c r="K65" i="10"/>
  <c r="M65" i="10"/>
  <c r="I49" i="10"/>
  <c r="K49" i="10"/>
  <c r="M49" i="10"/>
  <c r="H49" i="10"/>
  <c r="J49" i="10"/>
  <c r="L49" i="10"/>
  <c r="H81" i="10"/>
  <c r="J81" i="10"/>
  <c r="L81" i="10"/>
  <c r="I81" i="10"/>
  <c r="K81" i="10"/>
  <c r="M81" i="10"/>
  <c r="H33" i="10"/>
  <c r="J33" i="10"/>
  <c r="L33" i="10"/>
  <c r="I33" i="10"/>
  <c r="K33" i="10"/>
  <c r="M33" i="10"/>
  <c r="I75" i="10"/>
  <c r="K75" i="10"/>
  <c r="M75" i="10"/>
  <c r="H75" i="10"/>
  <c r="J75" i="10"/>
  <c r="L75" i="10"/>
  <c r="H7" i="10"/>
  <c r="J7" i="10"/>
  <c r="L7" i="10"/>
  <c r="I7" i="10"/>
  <c r="K7" i="10"/>
  <c r="M7" i="10"/>
  <c r="I87" i="10"/>
  <c r="K87" i="10"/>
  <c r="M87" i="10"/>
  <c r="H87" i="10"/>
  <c r="J87" i="10"/>
  <c r="L87" i="10"/>
  <c r="H74" i="10"/>
  <c r="J74" i="10"/>
  <c r="L74" i="10"/>
  <c r="I74" i="10"/>
  <c r="K74" i="10"/>
  <c r="M74" i="10"/>
  <c r="H31" i="10"/>
  <c r="J31" i="10"/>
  <c r="L31" i="10"/>
  <c r="I31" i="10"/>
  <c r="K31" i="10"/>
  <c r="M31" i="10"/>
  <c r="H76" i="10"/>
  <c r="J76" i="10"/>
  <c r="L76" i="10"/>
  <c r="I76" i="10"/>
  <c r="K76" i="10"/>
  <c r="M76" i="10"/>
  <c r="J45" i="10"/>
  <c r="L45" i="10"/>
  <c r="H69" i="10"/>
  <c r="J69" i="10"/>
  <c r="L69" i="10"/>
  <c r="I69" i="10"/>
  <c r="K69" i="10"/>
  <c r="M69" i="10"/>
  <c r="I63" i="10"/>
  <c r="K63" i="10"/>
  <c r="M63" i="10"/>
  <c r="H63" i="10"/>
  <c r="J63" i="10"/>
  <c r="L63" i="10"/>
  <c r="J25" i="10"/>
  <c r="L25" i="10"/>
  <c r="H38" i="10"/>
  <c r="J38" i="10"/>
  <c r="L38" i="10"/>
  <c r="I38" i="10"/>
  <c r="K38" i="10"/>
  <c r="M38" i="10"/>
  <c r="J28" i="10"/>
  <c r="L28" i="10"/>
  <c r="AI83" i="2"/>
  <c r="AJ83" i="2"/>
  <c r="AI79" i="2"/>
  <c r="AJ79" i="2"/>
  <c r="AI77" i="2"/>
  <c r="AJ77" i="2"/>
  <c r="AI74" i="2"/>
  <c r="AJ74" i="2"/>
  <c r="AI72" i="2"/>
  <c r="AJ72" i="2"/>
  <c r="AI68" i="2"/>
  <c r="AJ68" i="2"/>
  <c r="AI64" i="2"/>
  <c r="AJ64" i="2"/>
  <c r="AI57" i="2"/>
  <c r="AJ57" i="2"/>
  <c r="AI53" i="2"/>
  <c r="AJ53" i="2"/>
  <c r="AI48" i="2"/>
  <c r="AJ48" i="2"/>
  <c r="AI46" i="2"/>
  <c r="AJ46" i="2"/>
  <c r="AI40" i="2"/>
  <c r="AJ40" i="2"/>
  <c r="AI36" i="2"/>
  <c r="AJ36" i="2"/>
  <c r="AI32" i="2"/>
  <c r="AJ32" i="2"/>
  <c r="AI28" i="2"/>
  <c r="AJ28" i="2"/>
  <c r="AI24" i="2"/>
  <c r="AJ24" i="2"/>
  <c r="AI17" i="2"/>
  <c r="AI13" i="2"/>
  <c r="AJ13" i="2"/>
  <c r="AI9" i="2"/>
  <c r="AJ9" i="2"/>
  <c r="AI86" i="2"/>
  <c r="AJ86" i="2"/>
  <c r="AI78" i="2"/>
  <c r="AJ78" i="2"/>
  <c r="AI75" i="2"/>
  <c r="AJ75" i="2"/>
  <c r="AI69" i="2"/>
  <c r="AJ69" i="2"/>
  <c r="AI65" i="2"/>
  <c r="AJ65" i="2"/>
  <c r="AI61" i="2"/>
  <c r="AJ61" i="2"/>
  <c r="AI58" i="2"/>
  <c r="AJ58" i="2"/>
  <c r="AI54" i="2"/>
  <c r="AJ54" i="2"/>
  <c r="AI51" i="2"/>
  <c r="AJ51" i="2"/>
  <c r="AI50" i="2"/>
  <c r="AJ50" i="2"/>
  <c r="AI49" i="2"/>
  <c r="AJ49" i="2"/>
  <c r="AI47" i="2"/>
  <c r="AJ47" i="2"/>
  <c r="AI41" i="2"/>
  <c r="AJ41" i="2"/>
  <c r="AI37" i="2"/>
  <c r="AJ37" i="2"/>
  <c r="AI33" i="2"/>
  <c r="AJ33" i="2"/>
  <c r="AI25" i="2"/>
  <c r="AJ25" i="2"/>
  <c r="AI21" i="2"/>
  <c r="AI18" i="2"/>
  <c r="AI14" i="2"/>
  <c r="AJ14" i="2"/>
  <c r="AI10" i="2"/>
  <c r="AJ10" i="2"/>
  <c r="AI81" i="2"/>
  <c r="AJ81" i="2"/>
  <c r="AI71" i="2"/>
  <c r="AJ71" i="2"/>
  <c r="AI67" i="2"/>
  <c r="AJ67" i="2"/>
  <c r="AI63" i="2"/>
  <c r="AJ63" i="2"/>
  <c r="AI60" i="2"/>
  <c r="AJ60" i="2"/>
  <c r="AI56" i="2"/>
  <c r="AJ56" i="2"/>
  <c r="AI52" i="2"/>
  <c r="AJ52" i="2"/>
  <c r="AI45" i="2"/>
  <c r="AJ45" i="2"/>
  <c r="AI44" i="2"/>
  <c r="AJ44" i="2"/>
  <c r="AI39" i="2"/>
  <c r="AJ39" i="2"/>
  <c r="AI35" i="2"/>
  <c r="AJ35" i="2"/>
  <c r="AI31" i="2"/>
  <c r="AJ31" i="2"/>
  <c r="AI27" i="2"/>
  <c r="AJ27" i="2"/>
  <c r="AI23" i="2"/>
  <c r="AJ23" i="2"/>
  <c r="AI20" i="2"/>
  <c r="AJ20" i="2"/>
  <c r="AI16" i="2"/>
  <c r="AJ16" i="2"/>
  <c r="AI12" i="2"/>
  <c r="AJ12" i="2"/>
  <c r="AI82" i="2"/>
  <c r="AJ82" i="2"/>
  <c r="AI76" i="2"/>
  <c r="AJ76" i="2"/>
  <c r="AI34" i="2"/>
  <c r="AJ34" i="2"/>
  <c r="AI26" i="2"/>
  <c r="AJ26" i="2"/>
  <c r="AI19" i="2"/>
  <c r="AJ19" i="2"/>
  <c r="AI11" i="2"/>
  <c r="AJ11" i="2"/>
  <c r="AI30" i="2"/>
  <c r="AJ30" i="2"/>
  <c r="AI29" i="2"/>
  <c r="AJ29" i="2"/>
  <c r="AI84" i="2"/>
  <c r="AJ84" i="2"/>
  <c r="AI70" i="2"/>
  <c r="AJ70" i="2"/>
  <c r="AI62" i="2"/>
  <c r="AJ62" i="2"/>
  <c r="AI55" i="2"/>
  <c r="AJ55" i="2"/>
  <c r="AI38" i="2"/>
  <c r="AJ38" i="2"/>
  <c r="AI43" i="2"/>
  <c r="AJ43" i="2"/>
  <c r="AI22" i="2"/>
  <c r="AJ22" i="2"/>
  <c r="AI15" i="2"/>
  <c r="AI7" i="2"/>
  <c r="AJ7" i="2"/>
  <c r="AI85" i="2"/>
  <c r="AJ85" i="2"/>
  <c r="AI80" i="2"/>
  <c r="AJ80" i="2"/>
  <c r="AI73" i="2"/>
  <c r="AJ73" i="2"/>
  <c r="AI66" i="2"/>
  <c r="AJ66" i="2"/>
  <c r="AI59" i="2"/>
  <c r="AJ59" i="2"/>
  <c r="AI42" i="2"/>
  <c r="AJ42" i="2"/>
  <c r="AI8" i="2"/>
  <c r="AJ8" i="2"/>
  <c r="I71" i="10"/>
  <c r="K71" i="10"/>
  <c r="M71" i="10"/>
  <c r="H71" i="10"/>
  <c r="J71" i="10"/>
  <c r="L71" i="10"/>
  <c r="H77" i="10"/>
  <c r="J77" i="10"/>
  <c r="L77" i="10"/>
  <c r="I77" i="10"/>
  <c r="K77" i="10"/>
  <c r="M77" i="10"/>
  <c r="I64" i="10"/>
  <c r="K64" i="10"/>
  <c r="M64" i="10"/>
  <c r="H64" i="10"/>
  <c r="J64" i="10"/>
  <c r="L64" i="10"/>
  <c r="H91" i="10"/>
  <c r="J91" i="10"/>
  <c r="L91" i="10"/>
  <c r="I91" i="10"/>
  <c r="K91" i="10"/>
  <c r="M91" i="10"/>
  <c r="H62" i="10"/>
  <c r="J62" i="10"/>
  <c r="L62" i="10"/>
  <c r="I62" i="10"/>
  <c r="K62" i="10"/>
  <c r="M62" i="10"/>
  <c r="H39" i="10"/>
  <c r="J39" i="10"/>
  <c r="L39" i="10"/>
  <c r="I39" i="10"/>
  <c r="K39" i="10"/>
  <c r="M39" i="10"/>
  <c r="I19" i="10"/>
  <c r="K19" i="10"/>
  <c r="M19" i="10"/>
  <c r="H19" i="10"/>
  <c r="J19" i="10"/>
  <c r="L19" i="10"/>
  <c r="I88" i="10"/>
  <c r="K88" i="10"/>
  <c r="M88" i="10"/>
  <c r="H88" i="10"/>
  <c r="J88" i="10"/>
  <c r="L88" i="10"/>
  <c r="I66" i="10"/>
  <c r="K66" i="10"/>
  <c r="M66" i="10"/>
  <c r="H66" i="10"/>
  <c r="J66" i="10"/>
  <c r="L66" i="10"/>
  <c r="I50" i="10"/>
  <c r="K50" i="10"/>
  <c r="M50" i="10"/>
  <c r="H50" i="10"/>
  <c r="J50" i="10"/>
  <c r="L50" i="10"/>
  <c r="I42" i="10"/>
  <c r="K42" i="10"/>
  <c r="M42" i="10"/>
  <c r="H42" i="10"/>
  <c r="J42" i="10"/>
  <c r="L42" i="10"/>
  <c r="J34" i="10"/>
  <c r="L34" i="10"/>
  <c r="J46" i="10"/>
  <c r="L46" i="10"/>
  <c r="I17" i="10"/>
  <c r="K17" i="10"/>
  <c r="M17" i="10"/>
  <c r="H17" i="10"/>
  <c r="J17" i="10"/>
  <c r="L17" i="10"/>
  <c r="AB7" i="4"/>
  <c r="AI6" i="2"/>
  <c r="AJ6" i="2"/>
  <c r="AG5" i="2"/>
  <c r="AI2" i="2"/>
  <c r="AK3" i="2"/>
  <c r="H6" i="10"/>
  <c r="I6" i="10"/>
  <c r="AA3" i="4"/>
  <c r="AA2" i="4"/>
  <c r="AA5" i="4"/>
  <c r="AA4" i="4"/>
  <c r="AC8" i="4"/>
  <c r="AH5" i="2"/>
  <c r="AJ15" i="2"/>
  <c r="AJ21" i="2"/>
  <c r="AJ18" i="2"/>
  <c r="AJ17" i="2"/>
  <c r="AK100" i="2"/>
  <c r="AL100" i="2"/>
  <c r="AK99" i="2"/>
  <c r="AK102" i="2"/>
  <c r="AL102" i="2"/>
  <c r="AK92" i="2"/>
  <c r="AL92" i="2"/>
  <c r="AK97" i="2"/>
  <c r="AL97" i="2"/>
  <c r="AK89" i="2"/>
  <c r="AK96" i="2"/>
  <c r="AL96" i="2"/>
  <c r="AK98" i="2"/>
  <c r="AL98" i="2"/>
  <c r="AK101" i="2"/>
  <c r="AL101" i="2"/>
  <c r="AK91" i="2"/>
  <c r="AL91" i="2"/>
  <c r="AK90" i="2"/>
  <c r="AK88" i="2"/>
  <c r="AL88" i="2"/>
  <c r="AK95" i="2"/>
  <c r="AK94" i="2"/>
  <c r="AK93" i="2"/>
  <c r="AL93" i="2"/>
  <c r="AK87" i="2"/>
  <c r="AL87" i="2"/>
  <c r="AK86" i="2"/>
  <c r="AL86" i="2"/>
  <c r="AK78" i="2"/>
  <c r="AL78" i="2"/>
  <c r="AK76" i="2"/>
  <c r="AL76" i="2"/>
  <c r="AK75" i="2"/>
  <c r="AL75" i="2"/>
  <c r="AK69" i="2"/>
  <c r="AK65" i="2"/>
  <c r="AL65" i="2"/>
  <c r="AK61" i="2"/>
  <c r="AL61" i="2"/>
  <c r="AK58" i="2"/>
  <c r="AL58" i="2"/>
  <c r="AK54" i="2"/>
  <c r="AK51" i="2"/>
  <c r="AL51" i="2"/>
  <c r="AK50" i="2"/>
  <c r="AL50" i="2"/>
  <c r="AK49" i="2"/>
  <c r="AL49" i="2"/>
  <c r="AK47" i="2"/>
  <c r="AL47" i="2"/>
  <c r="AK41" i="2"/>
  <c r="AL41" i="2"/>
  <c r="AK37" i="2"/>
  <c r="AK33" i="2"/>
  <c r="AL33" i="2"/>
  <c r="AK25" i="2"/>
  <c r="AL25" i="2"/>
  <c r="AK21" i="2"/>
  <c r="AL21" i="2"/>
  <c r="AK18" i="2"/>
  <c r="AL18" i="2"/>
  <c r="AK14" i="2"/>
  <c r="AL14" i="2"/>
  <c r="AK10" i="2"/>
  <c r="AK85" i="2"/>
  <c r="AL85" i="2"/>
  <c r="AK84" i="2"/>
  <c r="AK82" i="2"/>
  <c r="AL82" i="2"/>
  <c r="AK80" i="2"/>
  <c r="AL80" i="2"/>
  <c r="AK73" i="2"/>
  <c r="AL73" i="2"/>
  <c r="AK70" i="2"/>
  <c r="AL70" i="2"/>
  <c r="AK66" i="2"/>
  <c r="AK62" i="2"/>
  <c r="AK59" i="2"/>
  <c r="AL59" i="2"/>
  <c r="AK55" i="2"/>
  <c r="AL55" i="2"/>
  <c r="AK43" i="2"/>
  <c r="AL43" i="2"/>
  <c r="AK42" i="2"/>
  <c r="AL42" i="2"/>
  <c r="AK38" i="2"/>
  <c r="AL38" i="2"/>
  <c r="AK34" i="2"/>
  <c r="AL34" i="2"/>
  <c r="AK30" i="2"/>
  <c r="AK29" i="2"/>
  <c r="AL29" i="2"/>
  <c r="AK26" i="2"/>
  <c r="AL26" i="2"/>
  <c r="AK22" i="2"/>
  <c r="AL22" i="2"/>
  <c r="AK19" i="2"/>
  <c r="AL19" i="2"/>
  <c r="AK15" i="2"/>
  <c r="AL15" i="2"/>
  <c r="AK11" i="2"/>
  <c r="AK7" i="2"/>
  <c r="AL7" i="2"/>
  <c r="AK83" i="2"/>
  <c r="AL83" i="2"/>
  <c r="AK79" i="2"/>
  <c r="AL79" i="2"/>
  <c r="AK77" i="2"/>
  <c r="AL77" i="2"/>
  <c r="AK74" i="2"/>
  <c r="AL74" i="2"/>
  <c r="AK72" i="2"/>
  <c r="AL72" i="2"/>
  <c r="AK68" i="2"/>
  <c r="AL68" i="2"/>
  <c r="AK64" i="2"/>
  <c r="AL64" i="2"/>
  <c r="AK57" i="2"/>
  <c r="AL57" i="2"/>
  <c r="AK53" i="2"/>
  <c r="AL53" i="2"/>
  <c r="AK48" i="2"/>
  <c r="AK46" i="2"/>
  <c r="AL46" i="2"/>
  <c r="AK40" i="2"/>
  <c r="AL40" i="2"/>
  <c r="AK36" i="2"/>
  <c r="AL36" i="2"/>
  <c r="AK32" i="2"/>
  <c r="AL32" i="2"/>
  <c r="AK28" i="2"/>
  <c r="AL28" i="2"/>
  <c r="AK24" i="2"/>
  <c r="AL24" i="2"/>
  <c r="AK17" i="2"/>
  <c r="AL17" i="2"/>
  <c r="AK13" i="2"/>
  <c r="AL13" i="2"/>
  <c r="AK9" i="2"/>
  <c r="AL9" i="2"/>
  <c r="AK81" i="2"/>
  <c r="AL81" i="2"/>
  <c r="AK35" i="2"/>
  <c r="AK27" i="2"/>
  <c r="AL27" i="2"/>
  <c r="AK20" i="2"/>
  <c r="AL20" i="2"/>
  <c r="AK12" i="2"/>
  <c r="AL12" i="2"/>
  <c r="AK23" i="2"/>
  <c r="AK8" i="2"/>
  <c r="AL8" i="2"/>
  <c r="AK71" i="2"/>
  <c r="AK63" i="2"/>
  <c r="AK56" i="2"/>
  <c r="AK39" i="2"/>
  <c r="AK45" i="2"/>
  <c r="AL45" i="2"/>
  <c r="AK44" i="2"/>
  <c r="AL44" i="2"/>
  <c r="AK31" i="2"/>
  <c r="AK16" i="2"/>
  <c r="AL16" i="2"/>
  <c r="AK67" i="2"/>
  <c r="AK60" i="2"/>
  <c r="AL60" i="2"/>
  <c r="AK52" i="2"/>
  <c r="AC7" i="4"/>
  <c r="AK6" i="2"/>
  <c r="AL6" i="2"/>
  <c r="AI5" i="2"/>
  <c r="AK2" i="2"/>
  <c r="AM3" i="2"/>
  <c r="J6" i="10"/>
  <c r="L6" i="10"/>
  <c r="H5" i="10"/>
  <c r="P3" i="9"/>
  <c r="K6" i="10"/>
  <c r="M6" i="10"/>
  <c r="I5" i="10"/>
  <c r="Q3" i="9"/>
  <c r="AB3" i="4"/>
  <c r="AB5" i="4"/>
  <c r="AB4" i="4"/>
  <c r="AB2" i="4"/>
  <c r="AD8" i="4"/>
  <c r="AJ5" i="2"/>
  <c r="AL63" i="2"/>
  <c r="AL84" i="2"/>
  <c r="AL37" i="2"/>
  <c r="AL67" i="2"/>
  <c r="AL71" i="2"/>
  <c r="AL11" i="2"/>
  <c r="AL94" i="2"/>
  <c r="AL89" i="2"/>
  <c r="AL99" i="2"/>
  <c r="AL39" i="2"/>
  <c r="AL48" i="2"/>
  <c r="AL62" i="2"/>
  <c r="AL10" i="2"/>
  <c r="AL54" i="2"/>
  <c r="AL69" i="2"/>
  <c r="AL95" i="2"/>
  <c r="AL90" i="2"/>
  <c r="AL52" i="2"/>
  <c r="AL31" i="2"/>
  <c r="AL56" i="2"/>
  <c r="AL23" i="2"/>
  <c r="AL35" i="2"/>
  <c r="AL30" i="2"/>
  <c r="AL66" i="2"/>
  <c r="AM92" i="2"/>
  <c r="AN92" i="2"/>
  <c r="AM99" i="2"/>
  <c r="AN99" i="2"/>
  <c r="AM102" i="2"/>
  <c r="AN102" i="2"/>
  <c r="AM100" i="2"/>
  <c r="AN100" i="2"/>
  <c r="AM97" i="2"/>
  <c r="AM89" i="2"/>
  <c r="AN89" i="2"/>
  <c r="AM91" i="2"/>
  <c r="AN91" i="2"/>
  <c r="AM88" i="2"/>
  <c r="AN88" i="2"/>
  <c r="AM90" i="2"/>
  <c r="AN90" i="2"/>
  <c r="AM87" i="2"/>
  <c r="AM94" i="2"/>
  <c r="AN94" i="2"/>
  <c r="AM98" i="2"/>
  <c r="AN98" i="2"/>
  <c r="AM93" i="2"/>
  <c r="AN93" i="2"/>
  <c r="AM96" i="2"/>
  <c r="AN96" i="2"/>
  <c r="AM101" i="2"/>
  <c r="AN101" i="2"/>
  <c r="AM95" i="2"/>
  <c r="AN95" i="2"/>
  <c r="AM85" i="2"/>
  <c r="AN85" i="2"/>
  <c r="AM84" i="2"/>
  <c r="AN84" i="2"/>
  <c r="AM82" i="2"/>
  <c r="AN82" i="2"/>
  <c r="AM80" i="2"/>
  <c r="AM73" i="2"/>
  <c r="AN73" i="2"/>
  <c r="AM70" i="2"/>
  <c r="AN70" i="2"/>
  <c r="AM66" i="2"/>
  <c r="AN66" i="2"/>
  <c r="AM62" i="2"/>
  <c r="AN62" i="2"/>
  <c r="AM59" i="2"/>
  <c r="AN59" i="2"/>
  <c r="AM55" i="2"/>
  <c r="AN55" i="2"/>
  <c r="AM43" i="2"/>
  <c r="AN43" i="2"/>
  <c r="AM42" i="2"/>
  <c r="AN42" i="2"/>
  <c r="AM38" i="2"/>
  <c r="AN38" i="2"/>
  <c r="AM34" i="2"/>
  <c r="AN34" i="2"/>
  <c r="AM30" i="2"/>
  <c r="AN30" i="2"/>
  <c r="AM29" i="2"/>
  <c r="AN29" i="2"/>
  <c r="AM26" i="2"/>
  <c r="AN26" i="2"/>
  <c r="AM22" i="2"/>
  <c r="AN22" i="2"/>
  <c r="AM19" i="2"/>
  <c r="AN19" i="2"/>
  <c r="AM15" i="2"/>
  <c r="AM11" i="2"/>
  <c r="AN11" i="2"/>
  <c r="AM7" i="2"/>
  <c r="AN7" i="2"/>
  <c r="AM81" i="2"/>
  <c r="AN81" i="2"/>
  <c r="AM71" i="2"/>
  <c r="AN71" i="2"/>
  <c r="AM67" i="2"/>
  <c r="AN67" i="2"/>
  <c r="AM63" i="2"/>
  <c r="AN63" i="2"/>
  <c r="AM60" i="2"/>
  <c r="AN60" i="2"/>
  <c r="AM56" i="2"/>
  <c r="AN56" i="2"/>
  <c r="AM52" i="2"/>
  <c r="AN52" i="2"/>
  <c r="AM45" i="2"/>
  <c r="AN45" i="2"/>
  <c r="AM44" i="2"/>
  <c r="AN44" i="2"/>
  <c r="AM39" i="2"/>
  <c r="AN39" i="2"/>
  <c r="AM35" i="2"/>
  <c r="AN35" i="2"/>
  <c r="AM31" i="2"/>
  <c r="AN31" i="2"/>
  <c r="AM27" i="2"/>
  <c r="AN27" i="2"/>
  <c r="AM23" i="2"/>
  <c r="AN23" i="2"/>
  <c r="AM20" i="2"/>
  <c r="AN20" i="2"/>
  <c r="AM16" i="2"/>
  <c r="AN16" i="2"/>
  <c r="AM12" i="2"/>
  <c r="AN12" i="2"/>
  <c r="AM8" i="2"/>
  <c r="AN8" i="2"/>
  <c r="AM86" i="2"/>
  <c r="AM78" i="2"/>
  <c r="AN78" i="2"/>
  <c r="AM76" i="2"/>
  <c r="AN76" i="2"/>
  <c r="AM75" i="2"/>
  <c r="AM69" i="2"/>
  <c r="AN69" i="2"/>
  <c r="AM65" i="2"/>
  <c r="AN65" i="2"/>
  <c r="AM61" i="2"/>
  <c r="AN61" i="2"/>
  <c r="AM58" i="2"/>
  <c r="AN58" i="2"/>
  <c r="AM54" i="2"/>
  <c r="AN54" i="2"/>
  <c r="AM51" i="2"/>
  <c r="AN51" i="2"/>
  <c r="AM49" i="2"/>
  <c r="AM47" i="2"/>
  <c r="AM41" i="2"/>
  <c r="AN41" i="2"/>
  <c r="AM37" i="2"/>
  <c r="AN37" i="2"/>
  <c r="AM33" i="2"/>
  <c r="AN33" i="2"/>
  <c r="AM25" i="2"/>
  <c r="AN25" i="2"/>
  <c r="AM21" i="2"/>
  <c r="AN21" i="2"/>
  <c r="AM18" i="2"/>
  <c r="AN18" i="2"/>
  <c r="AM14" i="2"/>
  <c r="AN14" i="2"/>
  <c r="AM10" i="2"/>
  <c r="AN10" i="2"/>
  <c r="AM72" i="2"/>
  <c r="AM64" i="2"/>
  <c r="AN64" i="2"/>
  <c r="AM57" i="2"/>
  <c r="AN57" i="2"/>
  <c r="AM40" i="2"/>
  <c r="AN40" i="2"/>
  <c r="AM9" i="2"/>
  <c r="AN9" i="2"/>
  <c r="AM77" i="2"/>
  <c r="AM68" i="2"/>
  <c r="AN68" i="2"/>
  <c r="AM53" i="2"/>
  <c r="AN53" i="2"/>
  <c r="AM74" i="2"/>
  <c r="AN74" i="2"/>
  <c r="AM50" i="2"/>
  <c r="AN50" i="2"/>
  <c r="AM46" i="2"/>
  <c r="AN46" i="2"/>
  <c r="AM32" i="2"/>
  <c r="AN32" i="2"/>
  <c r="AM17" i="2"/>
  <c r="AN17" i="2"/>
  <c r="AM79" i="2"/>
  <c r="AN79" i="2"/>
  <c r="AM48" i="2"/>
  <c r="AN48" i="2"/>
  <c r="AM36" i="2"/>
  <c r="AM28" i="2"/>
  <c r="AN28" i="2"/>
  <c r="AM13" i="2"/>
  <c r="AN13" i="2"/>
  <c r="AM24" i="2"/>
  <c r="AN24" i="2"/>
  <c r="AM83" i="2"/>
  <c r="AN83" i="2"/>
  <c r="AD7" i="4"/>
  <c r="AM6" i="2"/>
  <c r="AN6" i="2"/>
  <c r="AK5" i="2"/>
  <c r="AM2" i="2"/>
  <c r="AO3" i="2"/>
  <c r="K5" i="10"/>
  <c r="M5" i="10"/>
  <c r="J5" i="10"/>
  <c r="L5" i="10"/>
  <c r="AC3" i="4"/>
  <c r="AC2" i="4"/>
  <c r="AC5" i="4"/>
  <c r="AC4" i="4"/>
  <c r="AE8" i="4"/>
  <c r="AN77" i="2"/>
  <c r="AN87" i="2"/>
  <c r="AN49" i="2"/>
  <c r="AN72" i="2"/>
  <c r="AN86" i="2"/>
  <c r="AN97" i="2"/>
  <c r="AN36" i="2"/>
  <c r="AN47" i="2"/>
  <c r="AN75" i="2"/>
  <c r="AN15" i="2"/>
  <c r="AN80" i="2"/>
  <c r="AO100" i="2"/>
  <c r="AP100" i="2"/>
  <c r="AO99" i="2"/>
  <c r="AO92" i="2"/>
  <c r="AO102" i="2"/>
  <c r="AP102" i="2"/>
  <c r="AO97" i="2"/>
  <c r="AP97" i="2"/>
  <c r="AO89" i="2"/>
  <c r="AP89" i="2"/>
  <c r="AO101" i="2"/>
  <c r="AP101" i="2"/>
  <c r="AO91" i="2"/>
  <c r="AP91" i="2"/>
  <c r="AO94" i="2"/>
  <c r="AP94" i="2"/>
  <c r="AO98" i="2"/>
  <c r="AO88" i="2"/>
  <c r="AO95" i="2"/>
  <c r="AP95" i="2"/>
  <c r="AO87" i="2"/>
  <c r="AP87" i="2"/>
  <c r="AO93" i="2"/>
  <c r="AO90" i="2"/>
  <c r="AP90" i="2"/>
  <c r="AO96" i="2"/>
  <c r="AP96" i="2"/>
  <c r="AO81" i="2"/>
  <c r="AP81" i="2"/>
  <c r="AO71" i="2"/>
  <c r="AO67" i="2"/>
  <c r="AP67" i="2"/>
  <c r="AO63" i="2"/>
  <c r="AP63" i="2"/>
  <c r="AO60" i="2"/>
  <c r="AP60" i="2"/>
  <c r="AO56" i="2"/>
  <c r="AP56" i="2"/>
  <c r="AO52" i="2"/>
  <c r="AP52" i="2"/>
  <c r="AO45" i="2"/>
  <c r="AP45" i="2"/>
  <c r="AO44" i="2"/>
  <c r="AP44" i="2"/>
  <c r="AO39" i="2"/>
  <c r="AP39" i="2"/>
  <c r="AO35" i="2"/>
  <c r="AP35" i="2"/>
  <c r="AO31" i="2"/>
  <c r="AO27" i="2"/>
  <c r="AP27" i="2"/>
  <c r="AO23" i="2"/>
  <c r="AO20" i="2"/>
  <c r="AO16" i="2"/>
  <c r="AP16" i="2"/>
  <c r="AO12" i="2"/>
  <c r="AP12" i="2"/>
  <c r="AO8" i="2"/>
  <c r="AP8" i="2"/>
  <c r="AO83" i="2"/>
  <c r="AO79" i="2"/>
  <c r="AO77" i="2"/>
  <c r="AP77" i="2"/>
  <c r="AO74" i="2"/>
  <c r="AP74" i="2"/>
  <c r="AO72" i="2"/>
  <c r="AP72" i="2"/>
  <c r="AO68" i="2"/>
  <c r="AP68" i="2"/>
  <c r="AO64" i="2"/>
  <c r="AO57" i="2"/>
  <c r="AP57" i="2"/>
  <c r="AO53" i="2"/>
  <c r="AP53" i="2"/>
  <c r="AO50" i="2"/>
  <c r="AO48" i="2"/>
  <c r="AP48" i="2"/>
  <c r="AO47" i="2"/>
  <c r="AP47" i="2"/>
  <c r="AO46" i="2"/>
  <c r="AP46" i="2"/>
  <c r="AO40" i="2"/>
  <c r="AP40" i="2"/>
  <c r="AO36" i="2"/>
  <c r="AP36" i="2"/>
  <c r="AO32" i="2"/>
  <c r="AP32" i="2"/>
  <c r="AO28" i="2"/>
  <c r="AO24" i="2"/>
  <c r="AP24" i="2"/>
  <c r="AO17" i="2"/>
  <c r="AP17" i="2"/>
  <c r="AO13" i="2"/>
  <c r="AP13" i="2"/>
  <c r="AO9" i="2"/>
  <c r="AP9" i="2"/>
  <c r="AO85" i="2"/>
  <c r="AP85" i="2"/>
  <c r="AO84" i="2"/>
  <c r="AP84" i="2"/>
  <c r="AO82" i="2"/>
  <c r="AP82" i="2"/>
  <c r="AO80" i="2"/>
  <c r="AP80" i="2"/>
  <c r="AO73" i="2"/>
  <c r="AO70" i="2"/>
  <c r="AP70" i="2"/>
  <c r="AO66" i="2"/>
  <c r="AP66" i="2"/>
  <c r="AO62" i="2"/>
  <c r="AP62" i="2"/>
  <c r="AO59" i="2"/>
  <c r="AO55" i="2"/>
  <c r="AP55" i="2"/>
  <c r="AO43" i="2"/>
  <c r="AP43" i="2"/>
  <c r="AO42" i="2"/>
  <c r="AO38" i="2"/>
  <c r="AP38" i="2"/>
  <c r="AO34" i="2"/>
  <c r="AP34" i="2"/>
  <c r="AO30" i="2"/>
  <c r="AP30" i="2"/>
  <c r="AO29" i="2"/>
  <c r="AP29" i="2"/>
  <c r="AO26" i="2"/>
  <c r="AP26" i="2"/>
  <c r="AO22" i="2"/>
  <c r="AP22" i="2"/>
  <c r="AO19" i="2"/>
  <c r="AP19" i="2"/>
  <c r="AO15" i="2"/>
  <c r="AP15" i="2"/>
  <c r="AO11" i="2"/>
  <c r="AP11" i="2"/>
  <c r="AO75" i="2"/>
  <c r="AP75" i="2"/>
  <c r="AO51" i="2"/>
  <c r="AP51" i="2"/>
  <c r="AO33" i="2"/>
  <c r="AP33" i="2"/>
  <c r="AO25" i="2"/>
  <c r="AP25" i="2"/>
  <c r="AO18" i="2"/>
  <c r="AP18" i="2"/>
  <c r="AO10" i="2"/>
  <c r="AO7" i="2"/>
  <c r="AP7" i="2"/>
  <c r="AO49" i="2"/>
  <c r="AP49" i="2"/>
  <c r="AO37" i="2"/>
  <c r="AP37" i="2"/>
  <c r="AO14" i="2"/>
  <c r="AP14" i="2"/>
  <c r="AO86" i="2"/>
  <c r="AP86" i="2"/>
  <c r="AO78" i="2"/>
  <c r="AP78" i="2"/>
  <c r="AO69" i="2"/>
  <c r="AO61" i="2"/>
  <c r="AP61" i="2"/>
  <c r="AO54" i="2"/>
  <c r="AP54" i="2"/>
  <c r="AO21" i="2"/>
  <c r="AP21" i="2"/>
  <c r="AO76" i="2"/>
  <c r="AP76" i="2"/>
  <c r="AO65" i="2"/>
  <c r="AP65" i="2"/>
  <c r="AO58" i="2"/>
  <c r="AP58" i="2"/>
  <c r="AO41" i="2"/>
  <c r="S3" i="9"/>
  <c r="R3" i="9"/>
  <c r="AL5" i="2"/>
  <c r="AE7" i="4"/>
  <c r="AO6" i="2"/>
  <c r="AP6" i="2"/>
  <c r="AO2" i="2"/>
  <c r="AQ3" i="2"/>
  <c r="AM5" i="2"/>
  <c r="AD3" i="4"/>
  <c r="AD5" i="4"/>
  <c r="AD4" i="4"/>
  <c r="AD2" i="4"/>
  <c r="AF8" i="4"/>
  <c r="AN5" i="2"/>
  <c r="AP42" i="2"/>
  <c r="AP20" i="2"/>
  <c r="AP10" i="2"/>
  <c r="AP23" i="2"/>
  <c r="AP71" i="2"/>
  <c r="AP93" i="2"/>
  <c r="AP98" i="2"/>
  <c r="AP99" i="2"/>
  <c r="AP83" i="2"/>
  <c r="AP88" i="2"/>
  <c r="AP69" i="2"/>
  <c r="AP64" i="2"/>
  <c r="AP28" i="2"/>
  <c r="AP92" i="2"/>
  <c r="AP41" i="2"/>
  <c r="AP59" i="2"/>
  <c r="AP73" i="2"/>
  <c r="AP50" i="2"/>
  <c r="AP79" i="2"/>
  <c r="AP31" i="2"/>
  <c r="AQ102" i="2"/>
  <c r="AR102" i="2"/>
  <c r="AQ100" i="2"/>
  <c r="AQ97" i="2"/>
  <c r="AR97" i="2"/>
  <c r="AQ89" i="2"/>
  <c r="AR89" i="2"/>
  <c r="AQ92" i="2"/>
  <c r="AR92" i="2"/>
  <c r="AQ99" i="2"/>
  <c r="AR99" i="2"/>
  <c r="AQ90" i="2"/>
  <c r="AR90" i="2"/>
  <c r="AQ101" i="2"/>
  <c r="AR101" i="2"/>
  <c r="AQ91" i="2"/>
  <c r="AQ94" i="2"/>
  <c r="AR94" i="2"/>
  <c r="AQ95" i="2"/>
  <c r="AQ96" i="2"/>
  <c r="AR96" i="2"/>
  <c r="AQ88" i="2"/>
  <c r="AR88" i="2"/>
  <c r="AQ87" i="2"/>
  <c r="AR87" i="2"/>
  <c r="AQ98" i="2"/>
  <c r="AR98" i="2"/>
  <c r="AQ93" i="2"/>
  <c r="AR93" i="2"/>
  <c r="AQ83" i="2"/>
  <c r="AR83" i="2"/>
  <c r="AQ79" i="2"/>
  <c r="AR79" i="2"/>
  <c r="AQ77" i="2"/>
  <c r="AQ75" i="2"/>
  <c r="AQ74" i="2"/>
  <c r="AR74" i="2"/>
  <c r="AQ72" i="2"/>
  <c r="AR72" i="2"/>
  <c r="AQ68" i="2"/>
  <c r="AR68" i="2"/>
  <c r="AQ64" i="2"/>
  <c r="AR64" i="2"/>
  <c r="AQ57" i="2"/>
  <c r="AR57" i="2"/>
  <c r="AQ53" i="2"/>
  <c r="AR53" i="2"/>
  <c r="AQ50" i="2"/>
  <c r="AR50" i="2"/>
  <c r="AQ48" i="2"/>
  <c r="AQ47" i="2"/>
  <c r="AR47" i="2"/>
  <c r="AQ46" i="2"/>
  <c r="AR46" i="2"/>
  <c r="AQ40" i="2"/>
  <c r="AQ36" i="2"/>
  <c r="AR36" i="2"/>
  <c r="AQ32" i="2"/>
  <c r="AQ28" i="2"/>
  <c r="AR28" i="2"/>
  <c r="AQ24" i="2"/>
  <c r="AR24" i="2"/>
  <c r="AQ17" i="2"/>
  <c r="AR17" i="2"/>
  <c r="AQ13" i="2"/>
  <c r="AR13" i="2"/>
  <c r="AQ9" i="2"/>
  <c r="AR9" i="2"/>
  <c r="AQ86" i="2"/>
  <c r="AR86" i="2"/>
  <c r="AQ84" i="2"/>
  <c r="AR84" i="2"/>
  <c r="AQ78" i="2"/>
  <c r="AR78" i="2"/>
  <c r="AQ76" i="2"/>
  <c r="AQ69" i="2"/>
  <c r="AR69" i="2"/>
  <c r="AQ65" i="2"/>
  <c r="AR65" i="2"/>
  <c r="AQ61" i="2"/>
  <c r="AQ58" i="2"/>
  <c r="AR58" i="2"/>
  <c r="AQ54" i="2"/>
  <c r="AR54" i="2"/>
  <c r="AQ51" i="2"/>
  <c r="AR51" i="2"/>
  <c r="AQ49" i="2"/>
  <c r="AR49" i="2"/>
  <c r="AQ41" i="2"/>
  <c r="AR41" i="2"/>
  <c r="AQ37" i="2"/>
  <c r="AQ33" i="2"/>
  <c r="AR33" i="2"/>
  <c r="AQ25" i="2"/>
  <c r="AR25" i="2"/>
  <c r="AQ21" i="2"/>
  <c r="AR21" i="2"/>
  <c r="AQ18" i="2"/>
  <c r="AR18" i="2"/>
  <c r="AQ14" i="2"/>
  <c r="AR14" i="2"/>
  <c r="AQ10" i="2"/>
  <c r="AR10" i="2"/>
  <c r="AQ81" i="2"/>
  <c r="AR81" i="2"/>
  <c r="AQ71" i="2"/>
  <c r="AR71" i="2"/>
  <c r="AQ67" i="2"/>
  <c r="AR67" i="2"/>
  <c r="AQ63" i="2"/>
  <c r="AR63" i="2"/>
  <c r="AQ60" i="2"/>
  <c r="AR60" i="2"/>
  <c r="AQ56" i="2"/>
  <c r="AR56" i="2"/>
  <c r="AQ52" i="2"/>
  <c r="AR52" i="2"/>
  <c r="AQ45" i="2"/>
  <c r="AR45" i="2"/>
  <c r="AQ44" i="2"/>
  <c r="AR44" i="2"/>
  <c r="AQ39" i="2"/>
  <c r="AR39" i="2"/>
  <c r="AQ35" i="2"/>
  <c r="AR35" i="2"/>
  <c r="AQ31" i="2"/>
  <c r="AR31" i="2"/>
  <c r="AQ27" i="2"/>
  <c r="AQ23" i="2"/>
  <c r="AR23" i="2"/>
  <c r="AQ20" i="2"/>
  <c r="AR20" i="2"/>
  <c r="AQ16" i="2"/>
  <c r="AR16" i="2"/>
  <c r="AQ12" i="2"/>
  <c r="AR12" i="2"/>
  <c r="AQ70" i="2"/>
  <c r="AR70" i="2"/>
  <c r="AQ62" i="2"/>
  <c r="AR62" i="2"/>
  <c r="AQ55" i="2"/>
  <c r="AR55" i="2"/>
  <c r="AQ38" i="2"/>
  <c r="AR38" i="2"/>
  <c r="AQ15" i="2"/>
  <c r="AR15" i="2"/>
  <c r="AQ8" i="2"/>
  <c r="AR8" i="2"/>
  <c r="AQ66" i="2"/>
  <c r="AQ43" i="2"/>
  <c r="AR43" i="2"/>
  <c r="AQ30" i="2"/>
  <c r="AR30" i="2"/>
  <c r="AQ22" i="2"/>
  <c r="AR22" i="2"/>
  <c r="AQ80" i="2"/>
  <c r="AR80" i="2"/>
  <c r="AQ73" i="2"/>
  <c r="AR73" i="2"/>
  <c r="AQ59" i="2"/>
  <c r="AR59" i="2"/>
  <c r="AQ42" i="2"/>
  <c r="AR42" i="2"/>
  <c r="AQ82" i="2"/>
  <c r="AQ34" i="2"/>
  <c r="AR34" i="2"/>
  <c r="AQ26" i="2"/>
  <c r="AR26" i="2"/>
  <c r="AQ19" i="2"/>
  <c r="AR19" i="2"/>
  <c r="AQ11" i="2"/>
  <c r="AR11" i="2"/>
  <c r="AQ7" i="2"/>
  <c r="AR7" i="2"/>
  <c r="AQ29" i="2"/>
  <c r="AR29" i="2"/>
  <c r="AQ85" i="2"/>
  <c r="AR85" i="2"/>
  <c r="AF7" i="4"/>
  <c r="AQ6" i="2"/>
  <c r="AR6" i="2"/>
  <c r="AO5" i="2"/>
  <c r="AQ2" i="2"/>
  <c r="AS3" i="2"/>
  <c r="AE3" i="4"/>
  <c r="AE2" i="4"/>
  <c r="AE5" i="4"/>
  <c r="AE4" i="4"/>
  <c r="AG8" i="4"/>
  <c r="AR75" i="2"/>
  <c r="AR37" i="2"/>
  <c r="AR40" i="2"/>
  <c r="AR77" i="2"/>
  <c r="AR95" i="2"/>
  <c r="AR27" i="2"/>
  <c r="AR76" i="2"/>
  <c r="AR100" i="2"/>
  <c r="AR48" i="2"/>
  <c r="AR82" i="2"/>
  <c r="AR66" i="2"/>
  <c r="AR61" i="2"/>
  <c r="AR32" i="2"/>
  <c r="AR91" i="2"/>
  <c r="AS100" i="2"/>
  <c r="AT100" i="2"/>
  <c r="AS102" i="2"/>
  <c r="AT102" i="2"/>
  <c r="AS95" i="2"/>
  <c r="AT95" i="2"/>
  <c r="AS88" i="2"/>
  <c r="AT88" i="2"/>
  <c r="AS89" i="2"/>
  <c r="AT89" i="2"/>
  <c r="AS87" i="2"/>
  <c r="AT87" i="2"/>
  <c r="AS92" i="2"/>
  <c r="AT92" i="2"/>
  <c r="AS90" i="2"/>
  <c r="AT90" i="2"/>
  <c r="AS101" i="2"/>
  <c r="AT101" i="2"/>
  <c r="AS96" i="2"/>
  <c r="AT96" i="2"/>
  <c r="AS93" i="2"/>
  <c r="AT93" i="2"/>
  <c r="AS94" i="2"/>
  <c r="AT94" i="2"/>
  <c r="AS99" i="2"/>
  <c r="AS91" i="2"/>
  <c r="AT91" i="2"/>
  <c r="AS98" i="2"/>
  <c r="AT98" i="2"/>
  <c r="AS97" i="2"/>
  <c r="AT97" i="2"/>
  <c r="AS86" i="2"/>
  <c r="AS84" i="2"/>
  <c r="AT84" i="2"/>
  <c r="AS78" i="2"/>
  <c r="AT78" i="2"/>
  <c r="AS76" i="2"/>
  <c r="AT76" i="2"/>
  <c r="AS69" i="2"/>
  <c r="AT69" i="2"/>
  <c r="AS65" i="2"/>
  <c r="AT65" i="2"/>
  <c r="AS61" i="2"/>
  <c r="AT61" i="2"/>
  <c r="AS58" i="2"/>
  <c r="AT58" i="2"/>
  <c r="AS54" i="2"/>
  <c r="AS51" i="2"/>
  <c r="AT51" i="2"/>
  <c r="AS49" i="2"/>
  <c r="AS41" i="2"/>
  <c r="AT41" i="2"/>
  <c r="AS37" i="2"/>
  <c r="AT37" i="2"/>
  <c r="AS33" i="2"/>
  <c r="AT33" i="2"/>
  <c r="AS25" i="2"/>
  <c r="AT25" i="2"/>
  <c r="AS21" i="2"/>
  <c r="AT21" i="2"/>
  <c r="AS18" i="2"/>
  <c r="AT18" i="2"/>
  <c r="AS14" i="2"/>
  <c r="AT14" i="2"/>
  <c r="AS10" i="2"/>
  <c r="AT10" i="2"/>
  <c r="AS85" i="2"/>
  <c r="AT85" i="2"/>
  <c r="AS82" i="2"/>
  <c r="AT82" i="2"/>
  <c r="AS80" i="2"/>
  <c r="AS73" i="2"/>
  <c r="AT73" i="2"/>
  <c r="AS70" i="2"/>
  <c r="AT70" i="2"/>
  <c r="AS66" i="2"/>
  <c r="AT66" i="2"/>
  <c r="AS62" i="2"/>
  <c r="AT62" i="2"/>
  <c r="AS59" i="2"/>
  <c r="AT59" i="2"/>
  <c r="AS55" i="2"/>
  <c r="AT55" i="2"/>
  <c r="AS43" i="2"/>
  <c r="AT43" i="2"/>
  <c r="AS42" i="2"/>
  <c r="AT42" i="2"/>
  <c r="AS38" i="2"/>
  <c r="AT38" i="2"/>
  <c r="AS34" i="2"/>
  <c r="AT34" i="2"/>
  <c r="AS30" i="2"/>
  <c r="AT30" i="2"/>
  <c r="AS29" i="2"/>
  <c r="AT29" i="2"/>
  <c r="AS26" i="2"/>
  <c r="AT26" i="2"/>
  <c r="AS22" i="2"/>
  <c r="AT22" i="2"/>
  <c r="AS19" i="2"/>
  <c r="AT19" i="2"/>
  <c r="AS15" i="2"/>
  <c r="AT15" i="2"/>
  <c r="AS11" i="2"/>
  <c r="AT11" i="2"/>
  <c r="AS7" i="2"/>
  <c r="AT7" i="2"/>
  <c r="AS79" i="2"/>
  <c r="AT79" i="2"/>
  <c r="AS77" i="2"/>
  <c r="AT77" i="2"/>
  <c r="AS75" i="2"/>
  <c r="AT75" i="2"/>
  <c r="AS74" i="2"/>
  <c r="AT74" i="2"/>
  <c r="AS72" i="2"/>
  <c r="AT72" i="2"/>
  <c r="AS68" i="2"/>
  <c r="AT68" i="2"/>
  <c r="AS64" i="2"/>
  <c r="AT64" i="2"/>
  <c r="AS57" i="2"/>
  <c r="AT57" i="2"/>
  <c r="AS53" i="2"/>
  <c r="AT53" i="2"/>
  <c r="AS50" i="2"/>
  <c r="AT50" i="2"/>
  <c r="AS48" i="2"/>
  <c r="AT48" i="2"/>
  <c r="AS47" i="2"/>
  <c r="AT47" i="2"/>
  <c r="AS46" i="2"/>
  <c r="AT46" i="2"/>
  <c r="AS40" i="2"/>
  <c r="AT40" i="2"/>
  <c r="AS36" i="2"/>
  <c r="AT36" i="2"/>
  <c r="AS32" i="2"/>
  <c r="AT32" i="2"/>
  <c r="AS28" i="2"/>
  <c r="AT28" i="2"/>
  <c r="AS24" i="2"/>
  <c r="AT24" i="2"/>
  <c r="AS17" i="2"/>
  <c r="AT17" i="2"/>
  <c r="AS13" i="2"/>
  <c r="AT13" i="2"/>
  <c r="AS9" i="2"/>
  <c r="AT9" i="2"/>
  <c r="AS71" i="2"/>
  <c r="AT71" i="2"/>
  <c r="AS63" i="2"/>
  <c r="AT63" i="2"/>
  <c r="AS56" i="2"/>
  <c r="AT56" i="2"/>
  <c r="AS39" i="2"/>
  <c r="AS8" i="2"/>
  <c r="AT8" i="2"/>
  <c r="AS67" i="2"/>
  <c r="AT67" i="2"/>
  <c r="AS60" i="2"/>
  <c r="AT60" i="2"/>
  <c r="AS52" i="2"/>
  <c r="AT52" i="2"/>
  <c r="AS83" i="2"/>
  <c r="AT83" i="2"/>
  <c r="AS45" i="2"/>
  <c r="AT45" i="2"/>
  <c r="AS44" i="2"/>
  <c r="AT44" i="2"/>
  <c r="AS31" i="2"/>
  <c r="AT31" i="2"/>
  <c r="AS16" i="2"/>
  <c r="AT16" i="2"/>
  <c r="AS81" i="2"/>
  <c r="AT81" i="2"/>
  <c r="AS35" i="2"/>
  <c r="AT35" i="2"/>
  <c r="AS27" i="2"/>
  <c r="AT27" i="2"/>
  <c r="AS20" i="2"/>
  <c r="AT20" i="2"/>
  <c r="AS12" i="2"/>
  <c r="AT12" i="2"/>
  <c r="AS23" i="2"/>
  <c r="AP5" i="2"/>
  <c r="AG7" i="4"/>
  <c r="AS6" i="2"/>
  <c r="AT6" i="2"/>
  <c r="AS2" i="2"/>
  <c r="AU3" i="2"/>
  <c r="AQ5" i="2"/>
  <c r="AF3" i="4"/>
  <c r="AF5" i="4"/>
  <c r="AF4" i="4"/>
  <c r="AF2" i="4"/>
  <c r="AH8" i="4"/>
  <c r="AR5" i="2"/>
  <c r="AT39" i="2"/>
  <c r="AT54" i="2"/>
  <c r="AT86" i="2"/>
  <c r="AT99" i="2"/>
  <c r="AT49" i="2"/>
  <c r="AT23" i="2"/>
  <c r="AT80" i="2"/>
  <c r="AU100" i="2"/>
  <c r="AV100" i="2"/>
  <c r="AU102" i="2"/>
  <c r="AV102" i="2"/>
  <c r="AU87" i="2"/>
  <c r="AV87" i="2"/>
  <c r="AU92" i="2"/>
  <c r="AV92" i="2"/>
  <c r="AU88" i="2"/>
  <c r="AV88" i="2"/>
  <c r="AU97" i="2"/>
  <c r="AV97" i="2"/>
  <c r="AU93" i="2"/>
  <c r="AV93" i="2"/>
  <c r="AU99" i="2"/>
  <c r="AV99" i="2"/>
  <c r="AU95" i="2"/>
  <c r="AV95" i="2"/>
  <c r="AU101" i="2"/>
  <c r="AV101" i="2"/>
  <c r="AU96" i="2"/>
  <c r="AV96" i="2"/>
  <c r="AU90" i="2"/>
  <c r="AV90" i="2"/>
  <c r="AU94" i="2"/>
  <c r="AV94" i="2"/>
  <c r="AU89" i="2"/>
  <c r="AV89" i="2"/>
  <c r="AU98" i="2"/>
  <c r="AV98" i="2"/>
  <c r="AU91" i="2"/>
  <c r="AV91" i="2"/>
  <c r="J94" i="4"/>
  <c r="H94" i="4"/>
  <c r="H100" i="2"/>
  <c r="I94" i="4"/>
  <c r="K94" i="4"/>
  <c r="J91" i="4"/>
  <c r="H91" i="4"/>
  <c r="H95" i="2"/>
  <c r="K95" i="2"/>
  <c r="K91" i="4"/>
  <c r="I91" i="4"/>
  <c r="J17" i="4"/>
  <c r="I17" i="4"/>
  <c r="H17" i="4"/>
  <c r="H14" i="2"/>
  <c r="K14" i="2"/>
  <c r="K17" i="4"/>
  <c r="I70" i="4"/>
  <c r="K70" i="4"/>
  <c r="H70" i="4"/>
  <c r="H67" i="2"/>
  <c r="J70" i="4"/>
  <c r="AU85" i="2"/>
  <c r="AV85" i="2"/>
  <c r="AU82" i="2"/>
  <c r="AV82" i="2"/>
  <c r="AU81" i="2"/>
  <c r="AV81" i="2"/>
  <c r="AU80" i="2"/>
  <c r="AV80" i="2"/>
  <c r="AU73" i="2"/>
  <c r="AV73" i="2"/>
  <c r="AU70" i="2"/>
  <c r="AV70" i="2"/>
  <c r="AU66" i="2"/>
  <c r="AV66" i="2"/>
  <c r="AU62" i="2"/>
  <c r="AV62" i="2"/>
  <c r="AU59" i="2"/>
  <c r="AV59" i="2"/>
  <c r="AU55" i="2"/>
  <c r="AV55" i="2"/>
  <c r="AU44" i="2"/>
  <c r="AV44" i="2"/>
  <c r="AU43" i="2"/>
  <c r="AV43" i="2"/>
  <c r="AU42" i="2"/>
  <c r="AV42" i="2"/>
  <c r="AU38" i="2"/>
  <c r="AV38" i="2"/>
  <c r="AU34" i="2"/>
  <c r="AV34" i="2"/>
  <c r="AU30" i="2"/>
  <c r="AV30" i="2"/>
  <c r="AU29" i="2"/>
  <c r="AV29" i="2"/>
  <c r="AU26" i="2"/>
  <c r="AV26" i="2"/>
  <c r="AU22" i="2"/>
  <c r="AV22" i="2"/>
  <c r="AU19" i="2"/>
  <c r="AV19" i="2"/>
  <c r="AU15" i="2"/>
  <c r="AV15" i="2"/>
  <c r="AU11" i="2"/>
  <c r="AV11" i="2"/>
  <c r="AU7" i="2"/>
  <c r="AV7" i="2"/>
  <c r="AU83" i="2"/>
  <c r="AV83" i="2"/>
  <c r="AU79" i="2"/>
  <c r="AV79" i="2"/>
  <c r="AU71" i="2"/>
  <c r="AV71" i="2"/>
  <c r="AU67" i="2"/>
  <c r="AV67" i="2"/>
  <c r="AU63" i="2"/>
  <c r="AV63" i="2"/>
  <c r="AU60" i="2"/>
  <c r="AV60" i="2"/>
  <c r="AU56" i="2"/>
  <c r="AV56" i="2"/>
  <c r="AU52" i="2"/>
  <c r="AV52" i="2"/>
  <c r="AU45" i="2"/>
  <c r="AV45" i="2"/>
  <c r="AU39" i="2"/>
  <c r="AV39" i="2"/>
  <c r="AU35" i="2"/>
  <c r="AV35" i="2"/>
  <c r="AU31" i="2"/>
  <c r="AV31" i="2"/>
  <c r="AU27" i="2"/>
  <c r="AV27" i="2"/>
  <c r="AU23" i="2"/>
  <c r="AV23" i="2"/>
  <c r="AU20" i="2"/>
  <c r="AV20" i="2"/>
  <c r="AU16" i="2"/>
  <c r="AV16" i="2"/>
  <c r="AU12" i="2"/>
  <c r="AV12" i="2"/>
  <c r="AU8" i="2"/>
  <c r="AV8" i="2"/>
  <c r="AU86" i="2"/>
  <c r="AV86" i="2"/>
  <c r="AU84" i="2"/>
  <c r="AV84" i="2"/>
  <c r="AU78" i="2"/>
  <c r="AV78" i="2"/>
  <c r="AU76" i="2"/>
  <c r="AV76" i="2"/>
  <c r="AU69" i="2"/>
  <c r="AU65" i="2"/>
  <c r="AV65" i="2"/>
  <c r="AU61" i="2"/>
  <c r="AV61" i="2"/>
  <c r="AU58" i="2"/>
  <c r="AV58" i="2"/>
  <c r="AU54" i="2"/>
  <c r="AV54" i="2"/>
  <c r="AU51" i="2"/>
  <c r="AV51" i="2"/>
  <c r="AU49" i="2"/>
  <c r="AV49" i="2"/>
  <c r="AU41" i="2"/>
  <c r="AV41" i="2"/>
  <c r="AU37" i="2"/>
  <c r="AV37" i="2"/>
  <c r="AU33" i="2"/>
  <c r="AV33" i="2"/>
  <c r="AU25" i="2"/>
  <c r="AV25" i="2"/>
  <c r="AU21" i="2"/>
  <c r="AV21" i="2"/>
  <c r="AU18" i="2"/>
  <c r="AV18" i="2"/>
  <c r="AU14" i="2"/>
  <c r="AV14" i="2"/>
  <c r="AU10" i="2"/>
  <c r="AV10" i="2"/>
  <c r="AU74" i="2"/>
  <c r="AV74" i="2"/>
  <c r="AU50" i="2"/>
  <c r="AV50" i="2"/>
  <c r="AU46" i="2"/>
  <c r="AV46" i="2"/>
  <c r="AU32" i="2"/>
  <c r="AV32" i="2"/>
  <c r="AU24" i="2"/>
  <c r="AV24" i="2"/>
  <c r="AU17" i="2"/>
  <c r="AV17" i="2"/>
  <c r="AU9" i="2"/>
  <c r="AV9" i="2"/>
  <c r="AU77" i="2"/>
  <c r="AV77" i="2"/>
  <c r="AU68" i="2"/>
  <c r="AV68" i="2"/>
  <c r="AU53" i="2"/>
  <c r="AV53" i="2"/>
  <c r="AU48" i="2"/>
  <c r="AV48" i="2"/>
  <c r="AU36" i="2"/>
  <c r="AV36" i="2"/>
  <c r="AU28" i="2"/>
  <c r="AV28" i="2"/>
  <c r="AU13" i="2"/>
  <c r="AV13" i="2"/>
  <c r="AU75" i="2"/>
  <c r="AV75" i="2"/>
  <c r="AU72" i="2"/>
  <c r="AV72" i="2"/>
  <c r="AU64" i="2"/>
  <c r="AV64" i="2"/>
  <c r="AU57" i="2"/>
  <c r="AV57" i="2"/>
  <c r="AU47" i="2"/>
  <c r="AV47" i="2"/>
  <c r="AU40" i="2"/>
  <c r="AV40" i="2"/>
  <c r="AH7" i="4"/>
  <c r="AU6" i="2"/>
  <c r="AV6" i="2"/>
  <c r="AS5" i="2"/>
  <c r="AU2" i="2"/>
  <c r="AW3" i="2"/>
  <c r="AG3" i="4"/>
  <c r="AG2" i="4"/>
  <c r="AG5" i="4"/>
  <c r="AG4" i="4"/>
  <c r="AI8" i="4"/>
  <c r="AT5" i="2"/>
  <c r="AV69" i="2"/>
  <c r="AV5" i="2"/>
  <c r="AW100" i="2"/>
  <c r="AX100" i="2"/>
  <c r="AW102" i="2"/>
  <c r="AX102" i="2"/>
  <c r="AW92" i="2"/>
  <c r="AX92" i="2"/>
  <c r="AW91" i="2"/>
  <c r="AX91" i="2"/>
  <c r="AW89" i="2"/>
  <c r="AX89" i="2"/>
  <c r="AW93" i="2"/>
  <c r="AX93" i="2"/>
  <c r="AW94" i="2"/>
  <c r="AX94" i="2"/>
  <c r="AW99" i="2"/>
  <c r="AX99" i="2"/>
  <c r="AW96" i="2"/>
  <c r="AX96" i="2"/>
  <c r="AW90" i="2"/>
  <c r="AX90" i="2"/>
  <c r="AW101" i="2"/>
  <c r="AX101" i="2"/>
  <c r="AW98" i="2"/>
  <c r="AX98" i="2"/>
  <c r="AW88" i="2"/>
  <c r="AX88" i="2"/>
  <c r="AW95" i="2"/>
  <c r="AX95" i="2"/>
  <c r="AW97" i="2"/>
  <c r="AX97" i="2"/>
  <c r="AW87" i="2"/>
  <c r="AX87" i="2"/>
  <c r="N94" i="4"/>
  <c r="N70" i="4"/>
  <c r="N17" i="4"/>
  <c r="N91" i="4"/>
  <c r="M70" i="4"/>
  <c r="M17" i="4"/>
  <c r="M91" i="4"/>
  <c r="M94" i="4"/>
  <c r="AW83" i="2"/>
  <c r="AX83" i="2"/>
  <c r="AW79" i="2"/>
  <c r="AX79" i="2"/>
  <c r="AW74" i="2"/>
  <c r="AX74" i="2"/>
  <c r="AW72" i="2"/>
  <c r="AX72" i="2"/>
  <c r="AW71" i="2"/>
  <c r="AX71" i="2"/>
  <c r="AW67" i="2"/>
  <c r="AX67" i="2"/>
  <c r="AW63" i="2"/>
  <c r="AX63" i="2"/>
  <c r="AW60" i="2"/>
  <c r="AX60" i="2"/>
  <c r="AW56" i="2"/>
  <c r="AX56" i="2"/>
  <c r="AW52" i="2"/>
  <c r="AX52" i="2"/>
  <c r="AW45" i="2"/>
  <c r="AX45" i="2"/>
  <c r="AW39" i="2"/>
  <c r="AX39" i="2"/>
  <c r="AW35" i="2"/>
  <c r="AX35" i="2"/>
  <c r="AW31" i="2"/>
  <c r="AX31" i="2"/>
  <c r="AW27" i="2"/>
  <c r="AX27" i="2"/>
  <c r="AW23" i="2"/>
  <c r="AX23" i="2"/>
  <c r="AW20" i="2"/>
  <c r="AX20" i="2"/>
  <c r="AW16" i="2"/>
  <c r="AX16" i="2"/>
  <c r="AW12" i="2"/>
  <c r="AX12" i="2"/>
  <c r="AW8" i="2"/>
  <c r="AX8" i="2"/>
  <c r="AW78" i="2"/>
  <c r="AX78" i="2"/>
  <c r="AW77" i="2"/>
  <c r="AX77" i="2"/>
  <c r="AW75" i="2"/>
  <c r="AX75" i="2"/>
  <c r="AW68" i="2"/>
  <c r="AX68" i="2"/>
  <c r="AW64" i="2"/>
  <c r="AX64" i="2"/>
  <c r="AW57" i="2"/>
  <c r="AX57" i="2"/>
  <c r="AW53" i="2"/>
  <c r="AX53" i="2"/>
  <c r="AW50" i="2"/>
  <c r="AX50" i="2"/>
  <c r="AW48" i="2"/>
  <c r="AX48" i="2"/>
  <c r="AW47" i="2"/>
  <c r="AX47" i="2"/>
  <c r="AW46" i="2"/>
  <c r="AX46" i="2"/>
  <c r="AW40" i="2"/>
  <c r="AX40" i="2"/>
  <c r="AW36" i="2"/>
  <c r="AX36" i="2"/>
  <c r="AW32" i="2"/>
  <c r="AX32" i="2"/>
  <c r="AW28" i="2"/>
  <c r="AX28" i="2"/>
  <c r="AW24" i="2"/>
  <c r="AX24" i="2"/>
  <c r="AW17" i="2"/>
  <c r="AX17" i="2"/>
  <c r="AW13" i="2"/>
  <c r="AX13" i="2"/>
  <c r="AW9" i="2"/>
  <c r="AX9" i="2"/>
  <c r="AW82" i="2"/>
  <c r="AX82" i="2"/>
  <c r="AW81" i="2"/>
  <c r="AX81" i="2"/>
  <c r="AW73" i="2"/>
  <c r="AX73" i="2"/>
  <c r="AW70" i="2"/>
  <c r="AX70" i="2"/>
  <c r="AW66" i="2"/>
  <c r="AX66" i="2"/>
  <c r="AW62" i="2"/>
  <c r="AX62" i="2"/>
  <c r="AW59" i="2"/>
  <c r="AX59" i="2"/>
  <c r="AW55" i="2"/>
  <c r="AX55" i="2"/>
  <c r="AW44" i="2"/>
  <c r="AX44" i="2"/>
  <c r="AW43" i="2"/>
  <c r="AX43" i="2"/>
  <c r="AW42" i="2"/>
  <c r="AX42" i="2"/>
  <c r="AW38" i="2"/>
  <c r="AX38" i="2"/>
  <c r="AW34" i="2"/>
  <c r="AX34" i="2"/>
  <c r="AW30" i="2"/>
  <c r="AX30" i="2"/>
  <c r="AW29" i="2"/>
  <c r="AX29" i="2"/>
  <c r="AW26" i="2"/>
  <c r="AX26" i="2"/>
  <c r="AW22" i="2"/>
  <c r="AX22" i="2"/>
  <c r="AW19" i="2"/>
  <c r="AX19" i="2"/>
  <c r="AW15" i="2"/>
  <c r="AX15" i="2"/>
  <c r="AW11" i="2"/>
  <c r="AX11" i="2"/>
  <c r="AW86" i="2"/>
  <c r="AX86" i="2"/>
  <c r="AW69" i="2"/>
  <c r="AX69" i="2"/>
  <c r="AW61" i="2"/>
  <c r="AX61" i="2"/>
  <c r="AW54" i="2"/>
  <c r="AX54" i="2"/>
  <c r="AW14" i="2"/>
  <c r="AX14" i="2"/>
  <c r="AW65" i="2"/>
  <c r="AX65" i="2"/>
  <c r="AW58" i="2"/>
  <c r="AX58" i="2"/>
  <c r="AW41" i="2"/>
  <c r="AX41" i="2"/>
  <c r="AW85" i="2"/>
  <c r="AX85" i="2"/>
  <c r="AW80" i="2"/>
  <c r="AX80" i="2"/>
  <c r="AW49" i="2"/>
  <c r="AX49" i="2"/>
  <c r="AW37" i="2"/>
  <c r="AX37" i="2"/>
  <c r="AW21" i="2"/>
  <c r="AX21" i="2"/>
  <c r="AW76" i="2"/>
  <c r="AX76" i="2"/>
  <c r="AW84" i="2"/>
  <c r="AX84" i="2"/>
  <c r="AW51" i="2"/>
  <c r="AX51" i="2"/>
  <c r="AW33" i="2"/>
  <c r="AX33" i="2"/>
  <c r="AW25" i="2"/>
  <c r="AX25" i="2"/>
  <c r="AW18" i="2"/>
  <c r="AX18" i="2"/>
  <c r="AW10" i="2"/>
  <c r="AX10" i="2"/>
  <c r="AW7" i="2"/>
  <c r="AX7" i="2"/>
  <c r="AW6" i="2"/>
  <c r="AX6" i="2"/>
  <c r="AU5" i="2"/>
  <c r="AW2" i="2"/>
  <c r="AY3" i="2"/>
  <c r="AI7" i="4"/>
  <c r="AH3" i="4"/>
  <c r="AH5" i="4"/>
  <c r="AH4" i="4"/>
  <c r="AH2" i="4"/>
  <c r="AJ8" i="4"/>
  <c r="O94" i="4"/>
  <c r="O70" i="4"/>
  <c r="AY102" i="2"/>
  <c r="AZ102" i="2"/>
  <c r="AY100" i="2"/>
  <c r="AZ100" i="2"/>
  <c r="AY88" i="2"/>
  <c r="AZ88" i="2"/>
  <c r="AY87" i="2"/>
  <c r="AZ87" i="2"/>
  <c r="AY92" i="2"/>
  <c r="AZ92" i="2"/>
  <c r="AY97" i="2"/>
  <c r="AZ97" i="2"/>
  <c r="AY101" i="2"/>
  <c r="AZ101" i="2"/>
  <c r="AY91" i="2"/>
  <c r="AZ91" i="2"/>
  <c r="AY89" i="2"/>
  <c r="AZ89" i="2"/>
  <c r="AY94" i="2"/>
  <c r="AZ94" i="2"/>
  <c r="AY99" i="2"/>
  <c r="AZ99" i="2"/>
  <c r="AY90" i="2"/>
  <c r="AZ90" i="2"/>
  <c r="AY96" i="2"/>
  <c r="AZ96" i="2"/>
  <c r="AY98" i="2"/>
  <c r="AZ98" i="2"/>
  <c r="AY95" i="2"/>
  <c r="AZ95" i="2"/>
  <c r="AY93" i="2"/>
  <c r="AZ93" i="2"/>
  <c r="O91" i="4"/>
  <c r="O17" i="4"/>
  <c r="AY86" i="2"/>
  <c r="AZ86" i="2"/>
  <c r="AY78" i="2"/>
  <c r="AZ78" i="2"/>
  <c r="AY75" i="2"/>
  <c r="AZ75" i="2"/>
  <c r="AY68" i="2"/>
  <c r="AZ68" i="2"/>
  <c r="AY64" i="2"/>
  <c r="AZ64" i="2"/>
  <c r="AY57" i="2"/>
  <c r="AZ57" i="2"/>
  <c r="AY53" i="2"/>
  <c r="AZ53" i="2"/>
  <c r="AY50" i="2"/>
  <c r="AZ50" i="2"/>
  <c r="AY48" i="2"/>
  <c r="AZ48" i="2"/>
  <c r="AY47" i="2"/>
  <c r="AZ47" i="2"/>
  <c r="AY46" i="2"/>
  <c r="AZ46" i="2"/>
  <c r="AY40" i="2"/>
  <c r="AZ40" i="2"/>
  <c r="AY36" i="2"/>
  <c r="AZ36" i="2"/>
  <c r="AY32" i="2"/>
  <c r="AZ32" i="2"/>
  <c r="AY28" i="2"/>
  <c r="AZ28" i="2"/>
  <c r="AY24" i="2"/>
  <c r="AZ24" i="2"/>
  <c r="AY17" i="2"/>
  <c r="AZ17" i="2"/>
  <c r="AY13" i="2"/>
  <c r="AZ13" i="2"/>
  <c r="AY9" i="2"/>
  <c r="AZ9" i="2"/>
  <c r="AY85" i="2"/>
  <c r="AZ85" i="2"/>
  <c r="AY84" i="2"/>
  <c r="AZ84" i="2"/>
  <c r="AY80" i="2"/>
  <c r="AZ80" i="2"/>
  <c r="AY76" i="2"/>
  <c r="AZ76" i="2"/>
  <c r="AY69" i="2"/>
  <c r="AZ69" i="2"/>
  <c r="AY65" i="2"/>
  <c r="AZ65" i="2"/>
  <c r="AY61" i="2"/>
  <c r="AZ61" i="2"/>
  <c r="AY58" i="2"/>
  <c r="AZ58" i="2"/>
  <c r="AY54" i="2"/>
  <c r="AZ54" i="2"/>
  <c r="AY51" i="2"/>
  <c r="AZ51" i="2"/>
  <c r="AY49" i="2"/>
  <c r="AZ49" i="2"/>
  <c r="AY42" i="2"/>
  <c r="AZ42" i="2"/>
  <c r="AY41" i="2"/>
  <c r="AZ41" i="2"/>
  <c r="AY37" i="2"/>
  <c r="AZ37" i="2"/>
  <c r="AY33" i="2"/>
  <c r="AZ33" i="2"/>
  <c r="AY25" i="2"/>
  <c r="AZ25" i="2"/>
  <c r="AY21" i="2"/>
  <c r="AZ21" i="2"/>
  <c r="AY18" i="2"/>
  <c r="AZ18" i="2"/>
  <c r="AY14" i="2"/>
  <c r="AZ14" i="2"/>
  <c r="AY10" i="2"/>
  <c r="AZ10" i="2"/>
  <c r="AY83" i="2"/>
  <c r="AZ83" i="2"/>
  <c r="AY79" i="2"/>
  <c r="AZ79" i="2"/>
  <c r="AY77" i="2"/>
  <c r="AZ77" i="2"/>
  <c r="AY74" i="2"/>
  <c r="AZ74" i="2"/>
  <c r="AY72" i="2"/>
  <c r="AZ72" i="2"/>
  <c r="AY71" i="2"/>
  <c r="AZ71" i="2"/>
  <c r="AY67" i="2"/>
  <c r="AZ67" i="2"/>
  <c r="AY63" i="2"/>
  <c r="AZ63" i="2"/>
  <c r="AY60" i="2"/>
  <c r="AZ60" i="2"/>
  <c r="AY56" i="2"/>
  <c r="AZ56" i="2"/>
  <c r="AY52" i="2"/>
  <c r="AZ52" i="2"/>
  <c r="AY45" i="2"/>
  <c r="AZ45" i="2"/>
  <c r="AY39" i="2"/>
  <c r="AZ39" i="2"/>
  <c r="AY35" i="2"/>
  <c r="AZ35" i="2"/>
  <c r="AY31" i="2"/>
  <c r="AZ31" i="2"/>
  <c r="AY27" i="2"/>
  <c r="AZ27" i="2"/>
  <c r="AY23" i="2"/>
  <c r="AZ23" i="2"/>
  <c r="AY20" i="2"/>
  <c r="AZ20" i="2"/>
  <c r="AY16" i="2"/>
  <c r="AZ16" i="2"/>
  <c r="AY12" i="2"/>
  <c r="AZ12" i="2"/>
  <c r="AY44" i="2"/>
  <c r="AZ44" i="2"/>
  <c r="AY43" i="2"/>
  <c r="AZ43" i="2"/>
  <c r="AY30" i="2"/>
  <c r="AZ30" i="2"/>
  <c r="AY29" i="2"/>
  <c r="AZ29" i="2"/>
  <c r="AY22" i="2"/>
  <c r="AZ22" i="2"/>
  <c r="AY15" i="2"/>
  <c r="AZ15" i="2"/>
  <c r="AY82" i="2"/>
  <c r="AZ82" i="2"/>
  <c r="AY26" i="2"/>
  <c r="AZ26" i="2"/>
  <c r="AY11" i="2"/>
  <c r="AZ11" i="2"/>
  <c r="AY7" i="2"/>
  <c r="AZ7" i="2"/>
  <c r="AY73" i="2"/>
  <c r="AZ73" i="2"/>
  <c r="AY66" i="2"/>
  <c r="AZ66" i="2"/>
  <c r="AY59" i="2"/>
  <c r="AZ59" i="2"/>
  <c r="AY81" i="2"/>
  <c r="AZ81" i="2"/>
  <c r="AY34" i="2"/>
  <c r="AZ34" i="2"/>
  <c r="AY19" i="2"/>
  <c r="AZ19" i="2"/>
  <c r="AY70" i="2"/>
  <c r="AZ70" i="2"/>
  <c r="AY62" i="2"/>
  <c r="AZ62" i="2"/>
  <c r="AY55" i="2"/>
  <c r="AZ55" i="2"/>
  <c r="AY38" i="2"/>
  <c r="AZ38" i="2"/>
  <c r="AY8" i="2"/>
  <c r="AZ8" i="2"/>
  <c r="AJ7" i="4"/>
  <c r="AY6" i="2"/>
  <c r="AZ6" i="2"/>
  <c r="AX5" i="2"/>
  <c r="AY2" i="2"/>
  <c r="BA3" i="2"/>
  <c r="AW5" i="2"/>
  <c r="AI3" i="4"/>
  <c r="AI2" i="4"/>
  <c r="AI5" i="4"/>
  <c r="AI4" i="4"/>
  <c r="AK8" i="4"/>
  <c r="BA99" i="2"/>
  <c r="BB99" i="2"/>
  <c r="BA102" i="2"/>
  <c r="BB102" i="2"/>
  <c r="BA100" i="2"/>
  <c r="BB100" i="2"/>
  <c r="BA98" i="2"/>
  <c r="BB98" i="2"/>
  <c r="BA94" i="2"/>
  <c r="BB94" i="2"/>
  <c r="BA87" i="2"/>
  <c r="BB87" i="2"/>
  <c r="BA96" i="2"/>
  <c r="BB96" i="2"/>
  <c r="BA89" i="2"/>
  <c r="BB89" i="2"/>
  <c r="BA93" i="2"/>
  <c r="BB93" i="2"/>
  <c r="BA88" i="2"/>
  <c r="BB88" i="2"/>
  <c r="BA101" i="2"/>
  <c r="BB101" i="2"/>
  <c r="BA91" i="2"/>
  <c r="BB91" i="2"/>
  <c r="BA92" i="2"/>
  <c r="BB92" i="2"/>
  <c r="BA90" i="2"/>
  <c r="BB90" i="2"/>
  <c r="BA97" i="2"/>
  <c r="BB97" i="2"/>
  <c r="BA95" i="2"/>
  <c r="BB95" i="2"/>
  <c r="AZ5" i="2"/>
  <c r="AY5" i="2"/>
  <c r="BA85" i="2"/>
  <c r="BB85" i="2"/>
  <c r="BA84" i="2"/>
  <c r="BB84" i="2"/>
  <c r="BA80" i="2"/>
  <c r="BB80" i="2"/>
  <c r="BA69" i="2"/>
  <c r="BB69" i="2"/>
  <c r="BA65" i="2"/>
  <c r="BB65" i="2"/>
  <c r="BA61" i="2"/>
  <c r="BB61" i="2"/>
  <c r="BA58" i="2"/>
  <c r="BB58" i="2"/>
  <c r="BA54" i="2"/>
  <c r="BB54" i="2"/>
  <c r="BA49" i="2"/>
  <c r="BB49" i="2"/>
  <c r="BA42" i="2"/>
  <c r="BB42" i="2"/>
  <c r="BA41" i="2"/>
  <c r="BB41" i="2"/>
  <c r="BA37" i="2"/>
  <c r="BB37" i="2"/>
  <c r="BA33" i="2"/>
  <c r="BB33" i="2"/>
  <c r="BA25" i="2"/>
  <c r="BB25" i="2"/>
  <c r="BA21" i="2"/>
  <c r="BB21" i="2"/>
  <c r="BA18" i="2"/>
  <c r="BB18" i="2"/>
  <c r="BA14" i="2"/>
  <c r="BB14" i="2"/>
  <c r="BA10" i="2"/>
  <c r="BB10" i="2"/>
  <c r="BA82" i="2"/>
  <c r="BB82" i="2"/>
  <c r="BA81" i="2"/>
  <c r="BB81" i="2"/>
  <c r="BA73" i="2"/>
  <c r="BB73" i="2"/>
  <c r="BA70" i="2"/>
  <c r="BB70" i="2"/>
  <c r="BA66" i="2"/>
  <c r="BB66" i="2"/>
  <c r="BA62" i="2"/>
  <c r="BB62" i="2"/>
  <c r="BA59" i="2"/>
  <c r="BB59" i="2"/>
  <c r="BA55" i="2"/>
  <c r="BB55" i="2"/>
  <c r="BA44" i="2"/>
  <c r="BB44" i="2"/>
  <c r="BA43" i="2"/>
  <c r="BB43" i="2"/>
  <c r="BA38" i="2"/>
  <c r="BB38" i="2"/>
  <c r="BA34" i="2"/>
  <c r="BB34" i="2"/>
  <c r="BA30" i="2"/>
  <c r="BB30" i="2"/>
  <c r="BA29" i="2"/>
  <c r="BB29" i="2"/>
  <c r="BA26" i="2"/>
  <c r="BB26" i="2"/>
  <c r="BA22" i="2"/>
  <c r="BB22" i="2"/>
  <c r="BA19" i="2"/>
  <c r="BB19" i="2"/>
  <c r="BA15" i="2"/>
  <c r="BB15" i="2"/>
  <c r="BA11" i="2"/>
  <c r="BB11" i="2"/>
  <c r="BA7" i="2"/>
  <c r="BB7" i="2"/>
  <c r="BA86" i="2"/>
  <c r="BB86" i="2"/>
  <c r="BA78" i="2"/>
  <c r="BB78" i="2"/>
  <c r="BA76" i="2"/>
  <c r="BB76" i="2"/>
  <c r="BA75" i="2"/>
  <c r="BB75" i="2"/>
  <c r="BA68" i="2"/>
  <c r="BB68" i="2"/>
  <c r="BA64" i="2"/>
  <c r="BB64" i="2"/>
  <c r="BA57" i="2"/>
  <c r="BB57" i="2"/>
  <c r="BA53" i="2"/>
  <c r="BB53" i="2"/>
  <c r="BA51" i="2"/>
  <c r="BB51" i="2"/>
  <c r="BA50" i="2"/>
  <c r="BB50" i="2"/>
  <c r="BA48" i="2"/>
  <c r="BB48" i="2"/>
  <c r="BA47" i="2"/>
  <c r="BB47" i="2"/>
  <c r="BA46" i="2"/>
  <c r="BB46" i="2"/>
  <c r="BA40" i="2"/>
  <c r="BB40" i="2"/>
  <c r="BA36" i="2"/>
  <c r="BB36" i="2"/>
  <c r="BA32" i="2"/>
  <c r="BB32" i="2"/>
  <c r="BA28" i="2"/>
  <c r="BB28" i="2"/>
  <c r="BA24" i="2"/>
  <c r="BB24" i="2"/>
  <c r="BA17" i="2"/>
  <c r="BB17" i="2"/>
  <c r="BA13" i="2"/>
  <c r="BB13" i="2"/>
  <c r="BA9" i="2"/>
  <c r="BB9" i="2"/>
  <c r="BA83" i="2"/>
  <c r="BB83" i="2"/>
  <c r="BA77" i="2"/>
  <c r="BB77" i="2"/>
  <c r="BA45" i="2"/>
  <c r="BB45" i="2"/>
  <c r="BA31" i="2"/>
  <c r="BB31" i="2"/>
  <c r="BA23" i="2"/>
  <c r="BB23" i="2"/>
  <c r="BA16" i="2"/>
  <c r="BB16" i="2"/>
  <c r="BA79" i="2"/>
  <c r="BB79" i="2"/>
  <c r="BA67" i="2"/>
  <c r="BB67" i="2"/>
  <c r="BA60" i="2"/>
  <c r="BB60" i="2"/>
  <c r="BA52" i="2"/>
  <c r="BB52" i="2"/>
  <c r="BA72" i="2"/>
  <c r="BB72" i="2"/>
  <c r="BA35" i="2"/>
  <c r="BB35" i="2"/>
  <c r="BA27" i="2"/>
  <c r="BB27" i="2"/>
  <c r="BA20" i="2"/>
  <c r="BB20" i="2"/>
  <c r="BA12" i="2"/>
  <c r="BB12" i="2"/>
  <c r="BA8" i="2"/>
  <c r="BB8" i="2"/>
  <c r="BA74" i="2"/>
  <c r="BB74" i="2"/>
  <c r="BA71" i="2"/>
  <c r="BB71" i="2"/>
  <c r="BA63" i="2"/>
  <c r="BB63" i="2"/>
  <c r="BA56" i="2"/>
  <c r="BB56" i="2"/>
  <c r="BA39" i="2"/>
  <c r="BB39" i="2"/>
  <c r="AK7" i="4"/>
  <c r="BA6" i="2"/>
  <c r="BB6" i="2"/>
  <c r="BA2" i="2"/>
  <c r="BC3" i="2"/>
  <c r="AJ3" i="4"/>
  <c r="AJ5" i="4"/>
  <c r="AJ4" i="4"/>
  <c r="AJ2" i="4"/>
  <c r="AL8" i="4"/>
  <c r="BC102" i="2"/>
  <c r="BD102" i="2"/>
  <c r="BC100" i="2"/>
  <c r="BD100" i="2"/>
  <c r="BC94" i="2"/>
  <c r="BD94" i="2"/>
  <c r="BC101" i="2"/>
  <c r="BD101" i="2"/>
  <c r="BC96" i="2"/>
  <c r="BD96" i="2"/>
  <c r="BC99" i="2"/>
  <c r="BD99" i="2"/>
  <c r="BC90" i="2"/>
  <c r="BD90" i="2"/>
  <c r="BC98" i="2"/>
  <c r="BD98" i="2"/>
  <c r="BC93" i="2"/>
  <c r="BD93" i="2"/>
  <c r="BC92" i="2"/>
  <c r="BD92" i="2"/>
  <c r="BC95" i="2"/>
  <c r="BD95" i="2"/>
  <c r="BC97" i="2"/>
  <c r="BD97" i="2"/>
  <c r="BC89" i="2"/>
  <c r="BD89" i="2"/>
  <c r="BC91" i="2"/>
  <c r="BD91" i="2"/>
  <c r="BC87" i="2"/>
  <c r="BD87" i="2"/>
  <c r="BC88" i="2"/>
  <c r="BD88" i="2"/>
  <c r="BB5" i="2"/>
  <c r="BA5" i="2"/>
  <c r="BC82" i="2"/>
  <c r="BD82" i="2"/>
  <c r="BC81" i="2"/>
  <c r="BD81" i="2"/>
  <c r="BC73" i="2"/>
  <c r="BD73" i="2"/>
  <c r="BC70" i="2"/>
  <c r="BD70" i="2"/>
  <c r="BC66" i="2"/>
  <c r="BD66" i="2"/>
  <c r="BC62" i="2"/>
  <c r="BD62" i="2"/>
  <c r="BC59" i="2"/>
  <c r="BD59" i="2"/>
  <c r="BC55" i="2"/>
  <c r="BD55" i="2"/>
  <c r="BC44" i="2"/>
  <c r="BD44" i="2"/>
  <c r="BC43" i="2"/>
  <c r="BD43" i="2"/>
  <c r="BC38" i="2"/>
  <c r="BD38" i="2"/>
  <c r="BC34" i="2"/>
  <c r="BD34" i="2"/>
  <c r="BC30" i="2"/>
  <c r="BD30" i="2"/>
  <c r="BC29" i="2"/>
  <c r="BD29" i="2"/>
  <c r="BC26" i="2"/>
  <c r="BD26" i="2"/>
  <c r="BC22" i="2"/>
  <c r="BD22" i="2"/>
  <c r="BC19" i="2"/>
  <c r="BD19" i="2"/>
  <c r="BC15" i="2"/>
  <c r="BD15" i="2"/>
  <c r="BC11" i="2"/>
  <c r="BD11" i="2"/>
  <c r="BC7" i="2"/>
  <c r="BD7" i="2"/>
  <c r="BC83" i="2"/>
  <c r="BD83" i="2"/>
  <c r="BC79" i="2"/>
  <c r="BD79" i="2"/>
  <c r="BC77" i="2"/>
  <c r="BD77" i="2"/>
  <c r="BC75" i="2"/>
  <c r="BD75" i="2"/>
  <c r="BC74" i="2"/>
  <c r="BD74" i="2"/>
  <c r="BC72" i="2"/>
  <c r="BD72" i="2"/>
  <c r="BC71" i="2"/>
  <c r="BD71" i="2"/>
  <c r="BC67" i="2"/>
  <c r="BD67" i="2"/>
  <c r="BC63" i="2"/>
  <c r="BD63" i="2"/>
  <c r="BC60" i="2"/>
  <c r="BD60" i="2"/>
  <c r="BC56" i="2"/>
  <c r="BD56" i="2"/>
  <c r="BC52" i="2"/>
  <c r="BD52" i="2"/>
  <c r="BC45" i="2"/>
  <c r="BD45" i="2"/>
  <c r="BC39" i="2"/>
  <c r="BD39" i="2"/>
  <c r="BC35" i="2"/>
  <c r="BD35" i="2"/>
  <c r="BC31" i="2"/>
  <c r="BD31" i="2"/>
  <c r="BC27" i="2"/>
  <c r="BD27" i="2"/>
  <c r="BC23" i="2"/>
  <c r="BD23" i="2"/>
  <c r="BC20" i="2"/>
  <c r="BD20" i="2"/>
  <c r="BC16" i="2"/>
  <c r="BD16" i="2"/>
  <c r="BC12" i="2"/>
  <c r="BD12" i="2"/>
  <c r="BC8" i="2"/>
  <c r="BD8" i="2"/>
  <c r="BC85" i="2"/>
  <c r="BD85" i="2"/>
  <c r="BC84" i="2"/>
  <c r="BD84" i="2"/>
  <c r="BC80" i="2"/>
  <c r="BD80" i="2"/>
  <c r="BC69" i="2"/>
  <c r="BD69" i="2"/>
  <c r="BC65" i="2"/>
  <c r="BD65" i="2"/>
  <c r="BC61" i="2"/>
  <c r="BD61" i="2"/>
  <c r="BC58" i="2"/>
  <c r="BD58" i="2"/>
  <c r="BC54" i="2"/>
  <c r="BD54" i="2"/>
  <c r="BC49" i="2"/>
  <c r="BD49" i="2"/>
  <c r="BC42" i="2"/>
  <c r="BD42" i="2"/>
  <c r="BC41" i="2"/>
  <c r="BD41" i="2"/>
  <c r="BC37" i="2"/>
  <c r="BD37" i="2"/>
  <c r="BC33" i="2"/>
  <c r="BD33" i="2"/>
  <c r="BC25" i="2"/>
  <c r="BD25" i="2"/>
  <c r="BC21" i="2"/>
  <c r="BD21" i="2"/>
  <c r="BC18" i="2"/>
  <c r="BD18" i="2"/>
  <c r="BC14" i="2"/>
  <c r="BD14" i="2"/>
  <c r="BC10" i="2"/>
  <c r="BD10" i="2"/>
  <c r="BC68" i="2"/>
  <c r="BD68" i="2"/>
  <c r="BC53" i="2"/>
  <c r="BD53" i="2"/>
  <c r="BC13" i="2"/>
  <c r="BD13" i="2"/>
  <c r="BC64" i="2"/>
  <c r="BD64" i="2"/>
  <c r="BC57" i="2"/>
  <c r="BD57" i="2"/>
  <c r="BC47" i="2"/>
  <c r="BD47" i="2"/>
  <c r="BC40" i="2"/>
  <c r="BD40" i="2"/>
  <c r="BC76" i="2"/>
  <c r="BD76" i="2"/>
  <c r="BC48" i="2"/>
  <c r="BD48" i="2"/>
  <c r="BC36" i="2"/>
  <c r="BD36" i="2"/>
  <c r="BC51" i="2"/>
  <c r="BD51" i="2"/>
  <c r="BC86" i="2"/>
  <c r="BD86" i="2"/>
  <c r="BC78" i="2"/>
  <c r="BD78" i="2"/>
  <c r="BC50" i="2"/>
  <c r="BD50" i="2"/>
  <c r="BC46" i="2"/>
  <c r="BD46" i="2"/>
  <c r="BC32" i="2"/>
  <c r="BD32" i="2"/>
  <c r="BC24" i="2"/>
  <c r="BD24" i="2"/>
  <c r="BC17" i="2"/>
  <c r="BD17" i="2"/>
  <c r="BC9" i="2"/>
  <c r="BD9" i="2"/>
  <c r="BC28" i="2"/>
  <c r="BD28" i="2"/>
  <c r="AL7" i="4"/>
  <c r="BC6" i="2"/>
  <c r="BD6" i="2"/>
  <c r="BC2" i="2"/>
  <c r="BE3" i="2"/>
  <c r="AK3" i="4"/>
  <c r="AK2" i="4"/>
  <c r="AK5" i="4"/>
  <c r="AK4" i="4"/>
  <c r="AM8" i="4"/>
  <c r="BE100" i="2"/>
  <c r="BF100" i="2"/>
  <c r="BE97" i="2"/>
  <c r="BF97" i="2"/>
  <c r="BE102" i="2"/>
  <c r="BF102" i="2"/>
  <c r="BE88" i="2"/>
  <c r="BF88" i="2"/>
  <c r="BE101" i="2"/>
  <c r="BF101" i="2"/>
  <c r="BE99" i="2"/>
  <c r="BF99" i="2"/>
  <c r="BE96" i="2"/>
  <c r="BF96" i="2"/>
  <c r="BE94" i="2"/>
  <c r="BF94" i="2"/>
  <c r="BE95" i="2"/>
  <c r="BF95" i="2"/>
  <c r="BE89" i="2"/>
  <c r="BF89" i="2"/>
  <c r="BE91" i="2"/>
  <c r="BF91" i="2"/>
  <c r="BE98" i="2"/>
  <c r="BF98" i="2"/>
  <c r="BE92" i="2"/>
  <c r="BF92" i="2"/>
  <c r="BE90" i="2"/>
  <c r="BF90" i="2"/>
  <c r="BE87" i="2"/>
  <c r="BF87" i="2"/>
  <c r="BE93" i="2"/>
  <c r="BF93" i="2"/>
  <c r="BD5" i="2"/>
  <c r="BC5" i="2"/>
  <c r="BE79" i="2"/>
  <c r="BF79" i="2"/>
  <c r="BE77" i="2"/>
  <c r="BF77" i="2"/>
  <c r="BE75" i="2"/>
  <c r="BF75" i="2"/>
  <c r="BE74" i="2"/>
  <c r="BF74" i="2"/>
  <c r="BE72" i="2"/>
  <c r="BF72" i="2"/>
  <c r="BE71" i="2"/>
  <c r="BF71" i="2"/>
  <c r="BE67" i="2"/>
  <c r="BF67" i="2"/>
  <c r="BE63" i="2"/>
  <c r="BF63" i="2"/>
  <c r="BE60" i="2"/>
  <c r="BF60" i="2"/>
  <c r="BE56" i="2"/>
  <c r="BF56" i="2"/>
  <c r="BE52" i="2"/>
  <c r="BF52" i="2"/>
  <c r="BE45" i="2"/>
  <c r="BF45" i="2"/>
  <c r="BE39" i="2"/>
  <c r="BF39" i="2"/>
  <c r="BE35" i="2"/>
  <c r="BF35" i="2"/>
  <c r="BE31" i="2"/>
  <c r="BF31" i="2"/>
  <c r="BE27" i="2"/>
  <c r="BF27" i="2"/>
  <c r="BE23" i="2"/>
  <c r="BF23" i="2"/>
  <c r="BE20" i="2"/>
  <c r="BF20" i="2"/>
  <c r="BE16" i="2"/>
  <c r="BF16" i="2"/>
  <c r="BE12" i="2"/>
  <c r="BF12" i="2"/>
  <c r="BE8" i="2"/>
  <c r="BF8" i="2"/>
  <c r="BE86" i="2"/>
  <c r="BF86" i="2"/>
  <c r="BE78" i="2"/>
  <c r="BF78" i="2"/>
  <c r="BE76" i="2"/>
  <c r="BF76" i="2"/>
  <c r="BE68" i="2"/>
  <c r="BF68" i="2"/>
  <c r="BE64" i="2"/>
  <c r="BF64" i="2"/>
  <c r="BE57" i="2"/>
  <c r="BF57" i="2"/>
  <c r="BE53" i="2"/>
  <c r="BF53" i="2"/>
  <c r="BE51" i="2"/>
  <c r="BF51" i="2"/>
  <c r="BE50" i="2"/>
  <c r="BF50" i="2"/>
  <c r="BE48" i="2"/>
  <c r="BF48" i="2"/>
  <c r="BE47" i="2"/>
  <c r="BF47" i="2"/>
  <c r="BE46" i="2"/>
  <c r="BF46" i="2"/>
  <c r="BE40" i="2"/>
  <c r="BF40" i="2"/>
  <c r="BE36" i="2"/>
  <c r="BF36" i="2"/>
  <c r="BE32" i="2"/>
  <c r="BF32" i="2"/>
  <c r="BE28" i="2"/>
  <c r="BF28" i="2"/>
  <c r="BE24" i="2"/>
  <c r="BF24" i="2"/>
  <c r="BE17" i="2"/>
  <c r="BF17" i="2"/>
  <c r="BE13" i="2"/>
  <c r="BF13" i="2"/>
  <c r="BE9" i="2"/>
  <c r="BF9" i="2"/>
  <c r="BE83" i="2"/>
  <c r="BF83" i="2"/>
  <c r="BE82" i="2"/>
  <c r="BF82" i="2"/>
  <c r="BE81" i="2"/>
  <c r="BF81" i="2"/>
  <c r="BE73" i="2"/>
  <c r="BF73" i="2"/>
  <c r="BE70" i="2"/>
  <c r="BF70" i="2"/>
  <c r="BE66" i="2"/>
  <c r="BF66" i="2"/>
  <c r="BE62" i="2"/>
  <c r="BF62" i="2"/>
  <c r="BE59" i="2"/>
  <c r="BF59" i="2"/>
  <c r="BE55" i="2"/>
  <c r="BF55" i="2"/>
  <c r="BE44" i="2"/>
  <c r="BF44" i="2"/>
  <c r="BE43" i="2"/>
  <c r="BF43" i="2"/>
  <c r="BE38" i="2"/>
  <c r="BF38" i="2"/>
  <c r="BE34" i="2"/>
  <c r="BF34" i="2"/>
  <c r="BE30" i="2"/>
  <c r="BF30" i="2"/>
  <c r="BE29" i="2"/>
  <c r="BF29" i="2"/>
  <c r="BE26" i="2"/>
  <c r="BF26" i="2"/>
  <c r="BE22" i="2"/>
  <c r="BF22" i="2"/>
  <c r="BE19" i="2"/>
  <c r="BF19" i="2"/>
  <c r="BE15" i="2"/>
  <c r="BF15" i="2"/>
  <c r="BE11" i="2"/>
  <c r="BF11" i="2"/>
  <c r="BE85" i="2"/>
  <c r="BF85" i="2"/>
  <c r="BE80" i="2"/>
  <c r="BF80" i="2"/>
  <c r="BE49" i="2"/>
  <c r="BF49" i="2"/>
  <c r="BE42" i="2"/>
  <c r="BF42" i="2"/>
  <c r="BE37" i="2"/>
  <c r="BF37" i="2"/>
  <c r="BE21" i="2"/>
  <c r="BF21" i="2"/>
  <c r="BE14" i="2"/>
  <c r="BF14" i="2"/>
  <c r="BE7" i="2"/>
  <c r="BF7" i="2"/>
  <c r="BE25" i="2"/>
  <c r="BF25" i="2"/>
  <c r="BE10" i="2"/>
  <c r="BF10" i="2"/>
  <c r="BE65" i="2"/>
  <c r="BF65" i="2"/>
  <c r="BE58" i="2"/>
  <c r="BF58" i="2"/>
  <c r="BE41" i="2"/>
  <c r="BF41" i="2"/>
  <c r="BE33" i="2"/>
  <c r="BF33" i="2"/>
  <c r="BE18" i="2"/>
  <c r="BF18" i="2"/>
  <c r="BE69" i="2"/>
  <c r="BF69" i="2"/>
  <c r="BE61" i="2"/>
  <c r="BF61" i="2"/>
  <c r="BE54" i="2"/>
  <c r="BF54" i="2"/>
  <c r="BE84" i="2"/>
  <c r="BF84" i="2"/>
  <c r="AM7" i="4"/>
  <c r="BE6" i="2"/>
  <c r="BF6" i="2"/>
  <c r="BE2" i="2"/>
  <c r="BG3" i="2"/>
  <c r="AL3" i="4"/>
  <c r="AL5" i="4"/>
  <c r="AL4" i="4"/>
  <c r="AL2" i="4"/>
  <c r="AN8" i="4"/>
  <c r="BG100" i="2"/>
  <c r="BH100" i="2"/>
  <c r="BG102" i="2"/>
  <c r="BH102" i="2"/>
  <c r="BG95" i="2"/>
  <c r="BH95" i="2"/>
  <c r="BG97" i="2"/>
  <c r="BH97" i="2"/>
  <c r="BG96" i="2"/>
  <c r="BH96" i="2"/>
  <c r="BG98" i="2"/>
  <c r="BH98" i="2"/>
  <c r="BG91" i="2"/>
  <c r="BH91" i="2"/>
  <c r="BG92" i="2"/>
  <c r="BH92" i="2"/>
  <c r="BG90" i="2"/>
  <c r="BH90" i="2"/>
  <c r="BG94" i="2"/>
  <c r="BH94" i="2"/>
  <c r="BG89" i="2"/>
  <c r="BH89" i="2"/>
  <c r="BG101" i="2"/>
  <c r="BH101" i="2"/>
  <c r="BG88" i="2"/>
  <c r="BH88" i="2"/>
  <c r="BG87" i="2"/>
  <c r="BH87" i="2"/>
  <c r="BG99" i="2"/>
  <c r="BH99" i="2"/>
  <c r="BG93" i="2"/>
  <c r="BH93" i="2"/>
  <c r="BF5" i="2"/>
  <c r="BE5" i="2"/>
  <c r="BG86" i="2"/>
  <c r="BH86" i="2"/>
  <c r="BG78" i="2"/>
  <c r="BH78" i="2"/>
  <c r="BG76" i="2"/>
  <c r="BH76" i="2"/>
  <c r="BG68" i="2"/>
  <c r="BH68" i="2"/>
  <c r="BG64" i="2"/>
  <c r="BH64" i="2"/>
  <c r="BG57" i="2"/>
  <c r="BH57" i="2"/>
  <c r="BG53" i="2"/>
  <c r="BH53" i="2"/>
  <c r="BG51" i="2"/>
  <c r="BH51" i="2"/>
  <c r="BG50" i="2"/>
  <c r="BH50" i="2"/>
  <c r="BG48" i="2"/>
  <c r="BH48" i="2"/>
  <c r="BG47" i="2"/>
  <c r="BH47" i="2"/>
  <c r="BG46" i="2"/>
  <c r="BH46" i="2"/>
  <c r="BG40" i="2"/>
  <c r="BH40" i="2"/>
  <c r="BG36" i="2"/>
  <c r="BH36" i="2"/>
  <c r="BG32" i="2"/>
  <c r="BH32" i="2"/>
  <c r="BG28" i="2"/>
  <c r="BH28" i="2"/>
  <c r="BG24" i="2"/>
  <c r="BH24" i="2"/>
  <c r="BG17" i="2"/>
  <c r="BH17" i="2"/>
  <c r="BG13" i="2"/>
  <c r="BH13" i="2"/>
  <c r="BG9" i="2"/>
  <c r="BH9" i="2"/>
  <c r="BG85" i="2"/>
  <c r="BH85" i="2"/>
  <c r="BG84" i="2"/>
  <c r="BH84" i="2"/>
  <c r="BG82" i="2"/>
  <c r="BH82" i="2"/>
  <c r="BG80" i="2"/>
  <c r="BH80" i="2"/>
  <c r="BG73" i="2"/>
  <c r="BH73" i="2"/>
  <c r="BG69" i="2"/>
  <c r="BH69" i="2"/>
  <c r="BG65" i="2"/>
  <c r="BH65" i="2"/>
  <c r="BG61" i="2"/>
  <c r="BH61" i="2"/>
  <c r="BG58" i="2"/>
  <c r="BH58" i="2"/>
  <c r="BG54" i="2"/>
  <c r="BH54" i="2"/>
  <c r="BG49" i="2"/>
  <c r="BH49" i="2"/>
  <c r="BG42" i="2"/>
  <c r="BH42" i="2"/>
  <c r="BG41" i="2"/>
  <c r="BH41" i="2"/>
  <c r="BG37" i="2"/>
  <c r="BH37" i="2"/>
  <c r="BG33" i="2"/>
  <c r="BH33" i="2"/>
  <c r="BG25" i="2"/>
  <c r="BH25" i="2"/>
  <c r="BG21" i="2"/>
  <c r="BH21" i="2"/>
  <c r="BG18" i="2"/>
  <c r="BH18" i="2"/>
  <c r="BG14" i="2"/>
  <c r="BH14" i="2"/>
  <c r="BG10" i="2"/>
  <c r="BH10" i="2"/>
  <c r="BG79" i="2"/>
  <c r="BH79" i="2"/>
  <c r="BG77" i="2"/>
  <c r="BH77" i="2"/>
  <c r="BG75" i="2"/>
  <c r="BH75" i="2"/>
  <c r="BG74" i="2"/>
  <c r="BH74" i="2"/>
  <c r="BG72" i="2"/>
  <c r="BH72" i="2"/>
  <c r="BG71" i="2"/>
  <c r="BH71" i="2"/>
  <c r="BG67" i="2"/>
  <c r="BH67" i="2"/>
  <c r="BG63" i="2"/>
  <c r="BH63" i="2"/>
  <c r="BG60" i="2"/>
  <c r="BH60" i="2"/>
  <c r="BG56" i="2"/>
  <c r="BH56" i="2"/>
  <c r="BG52" i="2"/>
  <c r="BH52" i="2"/>
  <c r="BG45" i="2"/>
  <c r="BH45" i="2"/>
  <c r="BG39" i="2"/>
  <c r="BH39" i="2"/>
  <c r="BG35" i="2"/>
  <c r="BH35" i="2"/>
  <c r="BG31" i="2"/>
  <c r="BH31" i="2"/>
  <c r="BG27" i="2"/>
  <c r="BH27" i="2"/>
  <c r="BG23" i="2"/>
  <c r="BH23" i="2"/>
  <c r="BG20" i="2"/>
  <c r="BH20" i="2"/>
  <c r="BG16" i="2"/>
  <c r="BH16" i="2"/>
  <c r="BG12" i="2"/>
  <c r="BH12" i="2"/>
  <c r="BG66" i="2"/>
  <c r="BH66" i="2"/>
  <c r="BG59" i="2"/>
  <c r="BH59" i="2"/>
  <c r="BG11" i="2"/>
  <c r="BH11" i="2"/>
  <c r="BG8" i="2"/>
  <c r="BH8" i="2"/>
  <c r="BG70" i="2"/>
  <c r="BH70" i="2"/>
  <c r="BG62" i="2"/>
  <c r="BH62" i="2"/>
  <c r="BG38" i="2"/>
  <c r="BH38" i="2"/>
  <c r="BG81" i="2"/>
  <c r="BH81" i="2"/>
  <c r="BG34" i="2"/>
  <c r="BH34" i="2"/>
  <c r="BG19" i="2"/>
  <c r="BH19" i="2"/>
  <c r="BG55" i="2"/>
  <c r="BH55" i="2"/>
  <c r="BG83" i="2"/>
  <c r="BH83" i="2"/>
  <c r="BG44" i="2"/>
  <c r="BH44" i="2"/>
  <c r="BG43" i="2"/>
  <c r="BH43" i="2"/>
  <c r="BG30" i="2"/>
  <c r="BH30" i="2"/>
  <c r="BG29" i="2"/>
  <c r="BH29" i="2"/>
  <c r="BG22" i="2"/>
  <c r="BH22" i="2"/>
  <c r="BG15" i="2"/>
  <c r="BH15" i="2"/>
  <c r="BG7" i="2"/>
  <c r="BH7" i="2"/>
  <c r="BG26" i="2"/>
  <c r="BH26" i="2"/>
  <c r="AN7" i="4"/>
  <c r="BG6" i="2"/>
  <c r="BH6" i="2"/>
  <c r="BG2" i="2"/>
  <c r="BI3" i="2"/>
  <c r="AM3" i="4"/>
  <c r="AM2" i="4"/>
  <c r="AM5" i="4"/>
  <c r="AM4" i="4"/>
  <c r="AO8" i="4"/>
  <c r="BI102" i="2"/>
  <c r="BJ102" i="2"/>
  <c r="BI100" i="2"/>
  <c r="BJ100" i="2"/>
  <c r="BI89" i="2"/>
  <c r="BJ89" i="2"/>
  <c r="BI96" i="2"/>
  <c r="BJ96" i="2"/>
  <c r="BI101" i="2"/>
  <c r="BJ101" i="2"/>
  <c r="BI97" i="2"/>
  <c r="BJ97" i="2"/>
  <c r="BI94" i="2"/>
  <c r="BJ94" i="2"/>
  <c r="BI95" i="2"/>
  <c r="BJ95" i="2"/>
  <c r="BI90" i="2"/>
  <c r="BJ90" i="2"/>
  <c r="BI87" i="2"/>
  <c r="BJ87" i="2"/>
  <c r="BI91" i="2"/>
  <c r="BJ91" i="2"/>
  <c r="BI98" i="2"/>
  <c r="BJ98" i="2"/>
  <c r="BI99" i="2"/>
  <c r="BJ99" i="2"/>
  <c r="BI88" i="2"/>
  <c r="BJ88" i="2"/>
  <c r="BI92" i="2"/>
  <c r="BJ92" i="2"/>
  <c r="BI93" i="2"/>
  <c r="BJ93" i="2"/>
  <c r="BH5" i="2"/>
  <c r="BG5" i="2"/>
  <c r="BI85" i="2"/>
  <c r="BJ85" i="2"/>
  <c r="BI84" i="2"/>
  <c r="BJ84" i="2"/>
  <c r="BI83" i="2"/>
  <c r="BJ83" i="2"/>
  <c r="BI82" i="2"/>
  <c r="BJ82" i="2"/>
  <c r="BI80" i="2"/>
  <c r="BJ80" i="2"/>
  <c r="BI73" i="2"/>
  <c r="BJ73" i="2"/>
  <c r="BI69" i="2"/>
  <c r="BJ69" i="2"/>
  <c r="BI65" i="2"/>
  <c r="BJ65" i="2"/>
  <c r="BI61" i="2"/>
  <c r="BJ61" i="2"/>
  <c r="BI58" i="2"/>
  <c r="BJ58" i="2"/>
  <c r="BI54" i="2"/>
  <c r="BJ54" i="2"/>
  <c r="BI49" i="2"/>
  <c r="BJ49" i="2"/>
  <c r="BI42" i="2"/>
  <c r="BJ42" i="2"/>
  <c r="BI41" i="2"/>
  <c r="BJ41" i="2"/>
  <c r="BI37" i="2"/>
  <c r="BJ37" i="2"/>
  <c r="BI33" i="2"/>
  <c r="BJ33" i="2"/>
  <c r="BI25" i="2"/>
  <c r="BJ25" i="2"/>
  <c r="BI21" i="2"/>
  <c r="BJ21" i="2"/>
  <c r="BI18" i="2"/>
  <c r="BJ18" i="2"/>
  <c r="BI14" i="2"/>
  <c r="BJ14" i="2"/>
  <c r="BI10" i="2"/>
  <c r="BJ10" i="2"/>
  <c r="BI81" i="2"/>
  <c r="BJ81" i="2"/>
  <c r="BI70" i="2"/>
  <c r="BJ70" i="2"/>
  <c r="BI66" i="2"/>
  <c r="BJ66" i="2"/>
  <c r="BI62" i="2"/>
  <c r="BJ62" i="2"/>
  <c r="BI59" i="2"/>
  <c r="BJ59" i="2"/>
  <c r="BI55" i="2"/>
  <c r="BJ55" i="2"/>
  <c r="BI44" i="2"/>
  <c r="BJ44" i="2"/>
  <c r="BI43" i="2"/>
  <c r="BJ43" i="2"/>
  <c r="BI38" i="2"/>
  <c r="BJ38" i="2"/>
  <c r="BI34" i="2"/>
  <c r="BJ34" i="2"/>
  <c r="BI30" i="2"/>
  <c r="BJ30" i="2"/>
  <c r="BI29" i="2"/>
  <c r="BJ29" i="2"/>
  <c r="BI26" i="2"/>
  <c r="BJ26" i="2"/>
  <c r="BI22" i="2"/>
  <c r="BJ22" i="2"/>
  <c r="BI19" i="2"/>
  <c r="BJ19" i="2"/>
  <c r="BI15" i="2"/>
  <c r="BJ15" i="2"/>
  <c r="BI11" i="2"/>
  <c r="BJ11" i="2"/>
  <c r="BI7" i="2"/>
  <c r="BJ7" i="2"/>
  <c r="BI86" i="2"/>
  <c r="BJ86" i="2"/>
  <c r="BI78" i="2"/>
  <c r="BJ78" i="2"/>
  <c r="BI76" i="2"/>
  <c r="BJ76" i="2"/>
  <c r="BI68" i="2"/>
  <c r="BJ68" i="2"/>
  <c r="BI64" i="2"/>
  <c r="BJ64" i="2"/>
  <c r="BI57" i="2"/>
  <c r="BJ57" i="2"/>
  <c r="BI53" i="2"/>
  <c r="BJ53" i="2"/>
  <c r="BI51" i="2"/>
  <c r="BJ51" i="2"/>
  <c r="BI50" i="2"/>
  <c r="BJ50" i="2"/>
  <c r="BI48" i="2"/>
  <c r="BJ48" i="2"/>
  <c r="BI46" i="2"/>
  <c r="BJ46" i="2"/>
  <c r="BI40" i="2"/>
  <c r="BJ40" i="2"/>
  <c r="BI36" i="2"/>
  <c r="BJ36" i="2"/>
  <c r="BI32" i="2"/>
  <c r="BJ32" i="2"/>
  <c r="BI28" i="2"/>
  <c r="BJ28" i="2"/>
  <c r="BI24" i="2"/>
  <c r="BJ24" i="2"/>
  <c r="BI17" i="2"/>
  <c r="BJ17" i="2"/>
  <c r="BI13" i="2"/>
  <c r="BJ13" i="2"/>
  <c r="BI9" i="2"/>
  <c r="BJ9" i="2"/>
  <c r="BI79" i="2"/>
  <c r="BJ79" i="2"/>
  <c r="BI67" i="2"/>
  <c r="BJ67" i="2"/>
  <c r="BI60" i="2"/>
  <c r="BJ60" i="2"/>
  <c r="BI52" i="2"/>
  <c r="BJ52" i="2"/>
  <c r="BI8" i="2"/>
  <c r="BJ8" i="2"/>
  <c r="BI12" i="2"/>
  <c r="BJ12" i="2"/>
  <c r="BI71" i="2"/>
  <c r="BJ71" i="2"/>
  <c r="BI63" i="2"/>
  <c r="BJ63" i="2"/>
  <c r="BI56" i="2"/>
  <c r="BJ56" i="2"/>
  <c r="BI39" i="2"/>
  <c r="BJ39" i="2"/>
  <c r="BI75" i="2"/>
  <c r="BJ75" i="2"/>
  <c r="BI72" i="2"/>
  <c r="BJ72" i="2"/>
  <c r="BI47" i="2"/>
  <c r="BJ47" i="2"/>
  <c r="BI35" i="2"/>
  <c r="BJ35" i="2"/>
  <c r="BI20" i="2"/>
  <c r="BJ20" i="2"/>
  <c r="BI74" i="2"/>
  <c r="BJ74" i="2"/>
  <c r="BI77" i="2"/>
  <c r="BJ77" i="2"/>
  <c r="BI45" i="2"/>
  <c r="BJ45" i="2"/>
  <c r="BI31" i="2"/>
  <c r="BJ31" i="2"/>
  <c r="BI23" i="2"/>
  <c r="BJ23" i="2"/>
  <c r="BI16" i="2"/>
  <c r="BJ16" i="2"/>
  <c r="BI27" i="2"/>
  <c r="BJ27" i="2"/>
  <c r="AO7" i="4"/>
  <c r="BI6" i="2"/>
  <c r="BJ6" i="2"/>
  <c r="BI2" i="2"/>
  <c r="BK3" i="2"/>
  <c r="AN3" i="4"/>
  <c r="AN5" i="4"/>
  <c r="AN4" i="4"/>
  <c r="AN2" i="4"/>
  <c r="AP8" i="4"/>
  <c r="BK100" i="2"/>
  <c r="BL100" i="2"/>
  <c r="BK102" i="2"/>
  <c r="BL102" i="2"/>
  <c r="BK92" i="2"/>
  <c r="BL92" i="2"/>
  <c r="BK90" i="2"/>
  <c r="BL90" i="2"/>
  <c r="BK89" i="2"/>
  <c r="BL89" i="2"/>
  <c r="BK99" i="2"/>
  <c r="BL99" i="2"/>
  <c r="BK93" i="2"/>
  <c r="BL93" i="2"/>
  <c r="BK87" i="2"/>
  <c r="BL87" i="2"/>
  <c r="BK98" i="2"/>
  <c r="BL98" i="2"/>
  <c r="BK94" i="2"/>
  <c r="BL94" i="2"/>
  <c r="BK101" i="2"/>
  <c r="BL101" i="2"/>
  <c r="BK95" i="2"/>
  <c r="BL95" i="2"/>
  <c r="BK97" i="2"/>
  <c r="BL97" i="2"/>
  <c r="BK96" i="2"/>
  <c r="BL96" i="2"/>
  <c r="BK91" i="2"/>
  <c r="BL91" i="2"/>
  <c r="BK88" i="2"/>
  <c r="BL88" i="2"/>
  <c r="BJ5" i="2"/>
  <c r="BI5" i="2"/>
  <c r="BK81" i="2"/>
  <c r="BL81" i="2"/>
  <c r="BK79" i="2"/>
  <c r="BL79" i="2"/>
  <c r="BK70" i="2"/>
  <c r="BL70" i="2"/>
  <c r="BK66" i="2"/>
  <c r="BL66" i="2"/>
  <c r="BK62" i="2"/>
  <c r="BL62" i="2"/>
  <c r="BK59" i="2"/>
  <c r="BL59" i="2"/>
  <c r="BK55" i="2"/>
  <c r="BL55" i="2"/>
  <c r="BK44" i="2"/>
  <c r="BL44" i="2"/>
  <c r="BK43" i="2"/>
  <c r="BL43" i="2"/>
  <c r="BK38" i="2"/>
  <c r="BL38" i="2"/>
  <c r="BK34" i="2"/>
  <c r="BL34" i="2"/>
  <c r="BK30" i="2"/>
  <c r="BL30" i="2"/>
  <c r="BK29" i="2"/>
  <c r="BL29" i="2"/>
  <c r="BK26" i="2"/>
  <c r="BL26" i="2"/>
  <c r="BK22" i="2"/>
  <c r="BL22" i="2"/>
  <c r="BK19" i="2"/>
  <c r="BL19" i="2"/>
  <c r="BK15" i="2"/>
  <c r="BL15" i="2"/>
  <c r="BK11" i="2"/>
  <c r="BL11" i="2"/>
  <c r="BK7" i="2"/>
  <c r="BL7" i="2"/>
  <c r="BK86" i="2"/>
  <c r="BL86" i="2"/>
  <c r="BK77" i="2"/>
  <c r="BL77" i="2"/>
  <c r="BK75" i="2"/>
  <c r="BL75" i="2"/>
  <c r="BK74" i="2"/>
  <c r="BL74" i="2"/>
  <c r="BK72" i="2"/>
  <c r="BL72" i="2"/>
  <c r="BK71" i="2"/>
  <c r="BL71" i="2"/>
  <c r="BK67" i="2"/>
  <c r="BL67" i="2"/>
  <c r="BK63" i="2"/>
  <c r="BL63" i="2"/>
  <c r="BK60" i="2"/>
  <c r="BL60" i="2"/>
  <c r="BK56" i="2"/>
  <c r="BL56" i="2"/>
  <c r="BK52" i="2"/>
  <c r="BL52" i="2"/>
  <c r="BK47" i="2"/>
  <c r="BL47" i="2"/>
  <c r="BK45" i="2"/>
  <c r="BL45" i="2"/>
  <c r="BK39" i="2"/>
  <c r="BL39" i="2"/>
  <c r="BK35" i="2"/>
  <c r="BL35" i="2"/>
  <c r="BK31" i="2"/>
  <c r="BL31" i="2"/>
  <c r="BK27" i="2"/>
  <c r="BL27" i="2"/>
  <c r="BK23" i="2"/>
  <c r="BL23" i="2"/>
  <c r="BK20" i="2"/>
  <c r="BL20" i="2"/>
  <c r="BK16" i="2"/>
  <c r="BL16" i="2"/>
  <c r="BK12" i="2"/>
  <c r="BL12" i="2"/>
  <c r="BK8" i="2"/>
  <c r="BL8" i="2"/>
  <c r="BK85" i="2"/>
  <c r="BL85" i="2"/>
  <c r="BK84" i="2"/>
  <c r="BL84" i="2"/>
  <c r="BK83" i="2"/>
  <c r="BL83" i="2"/>
  <c r="BK82" i="2"/>
  <c r="BL82" i="2"/>
  <c r="BK80" i="2"/>
  <c r="BL80" i="2"/>
  <c r="BK73" i="2"/>
  <c r="BL73" i="2"/>
  <c r="BK69" i="2"/>
  <c r="BL69" i="2"/>
  <c r="BK65" i="2"/>
  <c r="BL65" i="2"/>
  <c r="BK61" i="2"/>
  <c r="BL61" i="2"/>
  <c r="BK58" i="2"/>
  <c r="BL58" i="2"/>
  <c r="BK54" i="2"/>
  <c r="BL54" i="2"/>
  <c r="BK49" i="2"/>
  <c r="BL49" i="2"/>
  <c r="BK42" i="2"/>
  <c r="BL42" i="2"/>
  <c r="BK41" i="2"/>
  <c r="BL41" i="2"/>
  <c r="BK37" i="2"/>
  <c r="BL37" i="2"/>
  <c r="BK33" i="2"/>
  <c r="BL33" i="2"/>
  <c r="BK25" i="2"/>
  <c r="BL25" i="2"/>
  <c r="BK21" i="2"/>
  <c r="BL21" i="2"/>
  <c r="BK18" i="2"/>
  <c r="BL18" i="2"/>
  <c r="BK14" i="2"/>
  <c r="BL14" i="2"/>
  <c r="BK10" i="2"/>
  <c r="BL10" i="2"/>
  <c r="BK76" i="2"/>
  <c r="BL76" i="2"/>
  <c r="BK48" i="2"/>
  <c r="BL48" i="2"/>
  <c r="BK36" i="2"/>
  <c r="BL36" i="2"/>
  <c r="BK28" i="2"/>
  <c r="BL28" i="2"/>
  <c r="BK13" i="2"/>
  <c r="BL13" i="2"/>
  <c r="BK78" i="2"/>
  <c r="BL78" i="2"/>
  <c r="BK32" i="2"/>
  <c r="BL32" i="2"/>
  <c r="BK9" i="2"/>
  <c r="BL9" i="2"/>
  <c r="BK64" i="2"/>
  <c r="BL64" i="2"/>
  <c r="BK57" i="2"/>
  <c r="BL57" i="2"/>
  <c r="BK51" i="2"/>
  <c r="BL51" i="2"/>
  <c r="BK40" i="2"/>
  <c r="BL40" i="2"/>
  <c r="BK50" i="2"/>
  <c r="BL50" i="2"/>
  <c r="BK46" i="2"/>
  <c r="BL46" i="2"/>
  <c r="BK24" i="2"/>
  <c r="BL24" i="2"/>
  <c r="BK17" i="2"/>
  <c r="BL17" i="2"/>
  <c r="BK68" i="2"/>
  <c r="BL68" i="2"/>
  <c r="BK53" i="2"/>
  <c r="BL53" i="2"/>
  <c r="AP7" i="4"/>
  <c r="BK6" i="2"/>
  <c r="BL6" i="2"/>
  <c r="BK2" i="2"/>
  <c r="BM3" i="2"/>
  <c r="AO3" i="4"/>
  <c r="AO2" i="4"/>
  <c r="AO5" i="4"/>
  <c r="AO4" i="4"/>
  <c r="AQ8" i="4"/>
  <c r="BM100" i="2"/>
  <c r="BN100" i="2"/>
  <c r="BM92" i="2"/>
  <c r="BN92" i="2"/>
  <c r="BM102" i="2"/>
  <c r="BN102" i="2"/>
  <c r="BM99" i="2"/>
  <c r="BN99" i="2"/>
  <c r="BM97" i="2"/>
  <c r="BN97" i="2"/>
  <c r="BM91" i="2"/>
  <c r="BN91" i="2"/>
  <c r="BM94" i="2"/>
  <c r="BN94" i="2"/>
  <c r="BM87" i="2"/>
  <c r="BN87" i="2"/>
  <c r="BM90" i="2"/>
  <c r="BN90" i="2"/>
  <c r="BM93" i="2"/>
  <c r="BN93" i="2"/>
  <c r="BM101" i="2"/>
  <c r="BN101" i="2"/>
  <c r="BM98" i="2"/>
  <c r="BN98" i="2"/>
  <c r="BM95" i="2"/>
  <c r="BN95" i="2"/>
  <c r="BM96" i="2"/>
  <c r="BN96" i="2"/>
  <c r="BM89" i="2"/>
  <c r="BN89" i="2"/>
  <c r="BM88" i="2"/>
  <c r="BN88" i="2"/>
  <c r="BL5" i="2"/>
  <c r="BK5" i="2"/>
  <c r="BM86" i="2"/>
  <c r="BN86" i="2"/>
  <c r="BM77" i="2"/>
  <c r="BN77" i="2"/>
  <c r="BM75" i="2"/>
  <c r="BN75" i="2"/>
  <c r="BM74" i="2"/>
  <c r="BN74" i="2"/>
  <c r="BM72" i="2"/>
  <c r="BN72" i="2"/>
  <c r="BM71" i="2"/>
  <c r="BN71" i="2"/>
  <c r="BM67" i="2"/>
  <c r="BN67" i="2"/>
  <c r="BM63" i="2"/>
  <c r="BN63" i="2"/>
  <c r="BM60" i="2"/>
  <c r="BN60" i="2"/>
  <c r="BM56" i="2"/>
  <c r="BN56" i="2"/>
  <c r="BM52" i="2"/>
  <c r="BN52" i="2"/>
  <c r="BM47" i="2"/>
  <c r="BN47" i="2"/>
  <c r="BM45" i="2"/>
  <c r="BN45" i="2"/>
  <c r="BM39" i="2"/>
  <c r="BN39" i="2"/>
  <c r="BM35" i="2"/>
  <c r="BN35" i="2"/>
  <c r="BM31" i="2"/>
  <c r="BN31" i="2"/>
  <c r="BM27" i="2"/>
  <c r="BN27" i="2"/>
  <c r="BM23" i="2"/>
  <c r="BN23" i="2"/>
  <c r="BM20" i="2"/>
  <c r="BN20" i="2"/>
  <c r="BM16" i="2"/>
  <c r="BN16" i="2"/>
  <c r="BM12" i="2"/>
  <c r="BN12" i="2"/>
  <c r="BM8" i="2"/>
  <c r="BN8" i="2"/>
  <c r="BM80" i="2"/>
  <c r="BN80" i="2"/>
  <c r="BM78" i="2"/>
  <c r="BN78" i="2"/>
  <c r="BM76" i="2"/>
  <c r="BN76" i="2"/>
  <c r="BM68" i="2"/>
  <c r="BN68" i="2"/>
  <c r="BM64" i="2"/>
  <c r="BN64" i="2"/>
  <c r="BM57" i="2"/>
  <c r="BN57" i="2"/>
  <c r="BM53" i="2"/>
  <c r="BN53" i="2"/>
  <c r="BM51" i="2"/>
  <c r="BN51" i="2"/>
  <c r="BM50" i="2"/>
  <c r="BN50" i="2"/>
  <c r="BM48" i="2"/>
  <c r="BN48" i="2"/>
  <c r="BM46" i="2"/>
  <c r="BN46" i="2"/>
  <c r="BM40" i="2"/>
  <c r="BN40" i="2"/>
  <c r="BM36" i="2"/>
  <c r="BN36" i="2"/>
  <c r="BM32" i="2"/>
  <c r="BN32" i="2"/>
  <c r="BM28" i="2"/>
  <c r="BN28" i="2"/>
  <c r="BM24" i="2"/>
  <c r="BN24" i="2"/>
  <c r="BM17" i="2"/>
  <c r="BN17" i="2"/>
  <c r="BM13" i="2"/>
  <c r="BN13" i="2"/>
  <c r="BM9" i="2"/>
  <c r="BN9" i="2"/>
  <c r="BM81" i="2"/>
  <c r="BN81" i="2"/>
  <c r="BM79" i="2"/>
  <c r="BN79" i="2"/>
  <c r="BM70" i="2"/>
  <c r="BN70" i="2"/>
  <c r="BM66" i="2"/>
  <c r="BN66" i="2"/>
  <c r="BM62" i="2"/>
  <c r="BN62" i="2"/>
  <c r="BM59" i="2"/>
  <c r="BN59" i="2"/>
  <c r="BM55" i="2"/>
  <c r="BN55" i="2"/>
  <c r="BM44" i="2"/>
  <c r="BN44" i="2"/>
  <c r="BM43" i="2"/>
  <c r="BN43" i="2"/>
  <c r="BM38" i="2"/>
  <c r="BN38" i="2"/>
  <c r="BM34" i="2"/>
  <c r="BN34" i="2"/>
  <c r="BM30" i="2"/>
  <c r="BN30" i="2"/>
  <c r="BM29" i="2"/>
  <c r="BN29" i="2"/>
  <c r="BM26" i="2"/>
  <c r="BN26" i="2"/>
  <c r="BM22" i="2"/>
  <c r="BN22" i="2"/>
  <c r="BM19" i="2"/>
  <c r="BN19" i="2"/>
  <c r="BM15" i="2"/>
  <c r="BN15" i="2"/>
  <c r="BM11" i="2"/>
  <c r="BN11" i="2"/>
  <c r="BM82" i="2"/>
  <c r="BN82" i="2"/>
  <c r="BM65" i="2"/>
  <c r="BN65" i="2"/>
  <c r="BM58" i="2"/>
  <c r="BN58" i="2"/>
  <c r="BM41" i="2"/>
  <c r="BN41" i="2"/>
  <c r="BM10" i="2"/>
  <c r="BN10" i="2"/>
  <c r="BM61" i="2"/>
  <c r="BN61" i="2"/>
  <c r="BM84" i="2"/>
  <c r="BN84" i="2"/>
  <c r="BM33" i="2"/>
  <c r="BN33" i="2"/>
  <c r="BM18" i="2"/>
  <c r="BN18" i="2"/>
  <c r="BM83" i="2"/>
  <c r="BN83" i="2"/>
  <c r="BM69" i="2"/>
  <c r="BN69" i="2"/>
  <c r="BM54" i="2"/>
  <c r="BN54" i="2"/>
  <c r="BM85" i="2"/>
  <c r="BN85" i="2"/>
  <c r="BM73" i="2"/>
  <c r="BN73" i="2"/>
  <c r="BM49" i="2"/>
  <c r="BN49" i="2"/>
  <c r="BM42" i="2"/>
  <c r="BN42" i="2"/>
  <c r="BM37" i="2"/>
  <c r="BN37" i="2"/>
  <c r="BM21" i="2"/>
  <c r="BN21" i="2"/>
  <c r="BM14" i="2"/>
  <c r="BN14" i="2"/>
  <c r="BM7" i="2"/>
  <c r="BN7" i="2"/>
  <c r="BM25" i="2"/>
  <c r="BN25" i="2"/>
  <c r="AQ7" i="4"/>
  <c r="BM6" i="2"/>
  <c r="BN6" i="2"/>
  <c r="BM2" i="2"/>
  <c r="BO3" i="2"/>
  <c r="AP3" i="4"/>
  <c r="AP2" i="4"/>
  <c r="AP5" i="4"/>
  <c r="AP4" i="4"/>
  <c r="AR8" i="4"/>
  <c r="BO94" i="2"/>
  <c r="BP94" i="2"/>
  <c r="BO89" i="2"/>
  <c r="BP89" i="2"/>
  <c r="BO87" i="2"/>
  <c r="BP87" i="2"/>
  <c r="BO102" i="2"/>
  <c r="BP102" i="2"/>
  <c r="BO95" i="2"/>
  <c r="BP95" i="2"/>
  <c r="BO90" i="2"/>
  <c r="BP90" i="2"/>
  <c r="BO99" i="2"/>
  <c r="BP99" i="2"/>
  <c r="BO98" i="2"/>
  <c r="BP98" i="2"/>
  <c r="BO97" i="2"/>
  <c r="BP97" i="2"/>
  <c r="BO96" i="2"/>
  <c r="BP96" i="2"/>
  <c r="BO91" i="2"/>
  <c r="BP91" i="2"/>
  <c r="BO101" i="2"/>
  <c r="BP101" i="2"/>
  <c r="BO100" i="2"/>
  <c r="BP100" i="2"/>
  <c r="BO93" i="2"/>
  <c r="BP93" i="2"/>
  <c r="BO92" i="2"/>
  <c r="BP92" i="2"/>
  <c r="BO88" i="2"/>
  <c r="BP88" i="2"/>
  <c r="BN5" i="2"/>
  <c r="BM5" i="2"/>
  <c r="BO84" i="2"/>
  <c r="BP84" i="2"/>
  <c r="BO80" i="2"/>
  <c r="BP80" i="2"/>
  <c r="BO78" i="2"/>
  <c r="BP78" i="2"/>
  <c r="BO76" i="2"/>
  <c r="BP76" i="2"/>
  <c r="BO68" i="2"/>
  <c r="BP68" i="2"/>
  <c r="BO64" i="2"/>
  <c r="BP64" i="2"/>
  <c r="BO57" i="2"/>
  <c r="BP57" i="2"/>
  <c r="BO53" i="2"/>
  <c r="BP53" i="2"/>
  <c r="BO51" i="2"/>
  <c r="BP51" i="2"/>
  <c r="BO50" i="2"/>
  <c r="BP50" i="2"/>
  <c r="BO48" i="2"/>
  <c r="BP48" i="2"/>
  <c r="BO46" i="2"/>
  <c r="BP46" i="2"/>
  <c r="BO40" i="2"/>
  <c r="BP40" i="2"/>
  <c r="BO36" i="2"/>
  <c r="BP36" i="2"/>
  <c r="BO32" i="2"/>
  <c r="BP32" i="2"/>
  <c r="BO28" i="2"/>
  <c r="BP28" i="2"/>
  <c r="BO24" i="2"/>
  <c r="BP24" i="2"/>
  <c r="BO17" i="2"/>
  <c r="BP17" i="2"/>
  <c r="BO13" i="2"/>
  <c r="BP13" i="2"/>
  <c r="BO9" i="2"/>
  <c r="BP9" i="2"/>
  <c r="BO85" i="2"/>
  <c r="BP85" i="2"/>
  <c r="BO83" i="2"/>
  <c r="BP83" i="2"/>
  <c r="BO82" i="2"/>
  <c r="BP82" i="2"/>
  <c r="BO73" i="2"/>
  <c r="BP73" i="2"/>
  <c r="BO69" i="2"/>
  <c r="BP69" i="2"/>
  <c r="BO65" i="2"/>
  <c r="BP65" i="2"/>
  <c r="BO61" i="2"/>
  <c r="BP61" i="2"/>
  <c r="BO58" i="2"/>
  <c r="BP58" i="2"/>
  <c r="BO54" i="2"/>
  <c r="BP54" i="2"/>
  <c r="BO49" i="2"/>
  <c r="BP49" i="2"/>
  <c r="BO42" i="2"/>
  <c r="BP42" i="2"/>
  <c r="BO41" i="2"/>
  <c r="BP41" i="2"/>
  <c r="BO37" i="2"/>
  <c r="BP37" i="2"/>
  <c r="BO33" i="2"/>
  <c r="BP33" i="2"/>
  <c r="BO25" i="2"/>
  <c r="BP25" i="2"/>
  <c r="BO21" i="2"/>
  <c r="BP21" i="2"/>
  <c r="BO18" i="2"/>
  <c r="BP18" i="2"/>
  <c r="BO14" i="2"/>
  <c r="BP14" i="2"/>
  <c r="BO10" i="2"/>
  <c r="BP10" i="2"/>
  <c r="BO75" i="2"/>
  <c r="BP75" i="2"/>
  <c r="BO74" i="2"/>
  <c r="BP74" i="2"/>
  <c r="BO72" i="2"/>
  <c r="BP72" i="2"/>
  <c r="BO71" i="2"/>
  <c r="BP71" i="2"/>
  <c r="BO67" i="2"/>
  <c r="BP67" i="2"/>
  <c r="BO63" i="2"/>
  <c r="BP63" i="2"/>
  <c r="BO60" i="2"/>
  <c r="BP60" i="2"/>
  <c r="BO56" i="2"/>
  <c r="BP56" i="2"/>
  <c r="BO52" i="2"/>
  <c r="BP52" i="2"/>
  <c r="BO47" i="2"/>
  <c r="BP47" i="2"/>
  <c r="BO45" i="2"/>
  <c r="BP45" i="2"/>
  <c r="BO39" i="2"/>
  <c r="BP39" i="2"/>
  <c r="BO35" i="2"/>
  <c r="BP35" i="2"/>
  <c r="BO31" i="2"/>
  <c r="BP31" i="2"/>
  <c r="BO27" i="2"/>
  <c r="BP27" i="2"/>
  <c r="BO23" i="2"/>
  <c r="BP23" i="2"/>
  <c r="BO20" i="2"/>
  <c r="BP20" i="2"/>
  <c r="BO16" i="2"/>
  <c r="BP16" i="2"/>
  <c r="BO12" i="2"/>
  <c r="BP12" i="2"/>
  <c r="BO81" i="2"/>
  <c r="BP81" i="2"/>
  <c r="BO34" i="2"/>
  <c r="BP34" i="2"/>
  <c r="BO26" i="2"/>
  <c r="BP26" i="2"/>
  <c r="BO19" i="2"/>
  <c r="BP19" i="2"/>
  <c r="BO11" i="2"/>
  <c r="BP11" i="2"/>
  <c r="BO44" i="2"/>
  <c r="BP44" i="2"/>
  <c r="BO43" i="2"/>
  <c r="BP43" i="2"/>
  <c r="BO22" i="2"/>
  <c r="BP22" i="2"/>
  <c r="BO15" i="2"/>
  <c r="BP15" i="2"/>
  <c r="BO86" i="2"/>
  <c r="BP86" i="2"/>
  <c r="BO70" i="2"/>
  <c r="BP70" i="2"/>
  <c r="BO62" i="2"/>
  <c r="BP62" i="2"/>
  <c r="BO55" i="2"/>
  <c r="BP55" i="2"/>
  <c r="BO38" i="2"/>
  <c r="BP38" i="2"/>
  <c r="BO77" i="2"/>
  <c r="BP77" i="2"/>
  <c r="BO30" i="2"/>
  <c r="BP30" i="2"/>
  <c r="BO29" i="2"/>
  <c r="BP29" i="2"/>
  <c r="BO7" i="2"/>
  <c r="BP7" i="2"/>
  <c r="BO79" i="2"/>
  <c r="BP79" i="2"/>
  <c r="BO66" i="2"/>
  <c r="BP66" i="2"/>
  <c r="BO59" i="2"/>
  <c r="BP59" i="2"/>
  <c r="BO8" i="2"/>
  <c r="BP8" i="2"/>
  <c r="AR7" i="4"/>
  <c r="BO6" i="2"/>
  <c r="BP6" i="2"/>
  <c r="BO2" i="2"/>
  <c r="BQ3" i="2"/>
  <c r="AQ3" i="4"/>
  <c r="AQ2" i="4"/>
  <c r="AQ5" i="4"/>
  <c r="AQ4" i="4"/>
  <c r="AS8" i="4"/>
  <c r="BQ95" i="2"/>
  <c r="BR95" i="2"/>
  <c r="BQ90" i="2"/>
  <c r="BR90" i="2"/>
  <c r="BQ88" i="2"/>
  <c r="BR88" i="2"/>
  <c r="BQ97" i="2"/>
  <c r="BR97" i="2"/>
  <c r="BQ101" i="2"/>
  <c r="BR101" i="2"/>
  <c r="BQ93" i="2"/>
  <c r="BR93" i="2"/>
  <c r="BQ92" i="2"/>
  <c r="BR92" i="2"/>
  <c r="BQ94" i="2"/>
  <c r="BR94" i="2"/>
  <c r="BQ89" i="2"/>
  <c r="BR89" i="2"/>
  <c r="BQ87" i="2"/>
  <c r="BR87" i="2"/>
  <c r="BQ102" i="2"/>
  <c r="BR102" i="2"/>
  <c r="BQ99" i="2"/>
  <c r="BR99" i="2"/>
  <c r="BQ98" i="2"/>
  <c r="BR98" i="2"/>
  <c r="BQ96" i="2"/>
  <c r="BR96" i="2"/>
  <c r="BQ91" i="2"/>
  <c r="BR91" i="2"/>
  <c r="BQ100" i="2"/>
  <c r="BR100" i="2"/>
  <c r="BP5" i="2"/>
  <c r="BO5" i="2"/>
  <c r="BQ85" i="2"/>
  <c r="BR85" i="2"/>
  <c r="BQ83" i="2"/>
  <c r="BR83" i="2"/>
  <c r="BQ82" i="2"/>
  <c r="BR82" i="2"/>
  <c r="BQ73" i="2"/>
  <c r="BR73" i="2"/>
  <c r="BQ69" i="2"/>
  <c r="BR69" i="2"/>
  <c r="BQ65" i="2"/>
  <c r="BR65" i="2"/>
  <c r="BQ61" i="2"/>
  <c r="BR61" i="2"/>
  <c r="BQ58" i="2"/>
  <c r="BR58" i="2"/>
  <c r="BQ54" i="2"/>
  <c r="BR54" i="2"/>
  <c r="BQ49" i="2"/>
  <c r="BR49" i="2"/>
  <c r="BQ42" i="2"/>
  <c r="BR42" i="2"/>
  <c r="BQ41" i="2"/>
  <c r="BR41" i="2"/>
  <c r="BQ37" i="2"/>
  <c r="BR37" i="2"/>
  <c r="BQ33" i="2"/>
  <c r="BR33" i="2"/>
  <c r="BQ25" i="2"/>
  <c r="BR25" i="2"/>
  <c r="BQ21" i="2"/>
  <c r="BR21" i="2"/>
  <c r="BQ18" i="2"/>
  <c r="BR18" i="2"/>
  <c r="BQ14" i="2"/>
  <c r="BR14" i="2"/>
  <c r="BQ10" i="2"/>
  <c r="BR10" i="2"/>
  <c r="BQ86" i="2"/>
  <c r="BR86" i="2"/>
  <c r="BQ81" i="2"/>
  <c r="BR81" i="2"/>
  <c r="BQ79" i="2"/>
  <c r="BR79" i="2"/>
  <c r="BQ77" i="2"/>
  <c r="BR77" i="2"/>
  <c r="BQ70" i="2"/>
  <c r="BR70" i="2"/>
  <c r="BQ66" i="2"/>
  <c r="BR66" i="2"/>
  <c r="BQ62" i="2"/>
  <c r="BR62" i="2"/>
  <c r="BQ59" i="2"/>
  <c r="BR59" i="2"/>
  <c r="BQ55" i="2"/>
  <c r="BR55" i="2"/>
  <c r="BQ44" i="2"/>
  <c r="BR44" i="2"/>
  <c r="BQ43" i="2"/>
  <c r="BR43" i="2"/>
  <c r="BQ38" i="2"/>
  <c r="BR38" i="2"/>
  <c r="BQ34" i="2"/>
  <c r="BR34" i="2"/>
  <c r="BQ30" i="2"/>
  <c r="BR30" i="2"/>
  <c r="BQ29" i="2"/>
  <c r="BR29" i="2"/>
  <c r="BQ26" i="2"/>
  <c r="BR26" i="2"/>
  <c r="BQ22" i="2"/>
  <c r="BR22" i="2"/>
  <c r="BQ19" i="2"/>
  <c r="BR19" i="2"/>
  <c r="BQ15" i="2"/>
  <c r="BR15" i="2"/>
  <c r="BQ11" i="2"/>
  <c r="BR11" i="2"/>
  <c r="BQ7" i="2"/>
  <c r="BR7" i="2"/>
  <c r="BQ84" i="2"/>
  <c r="BR84" i="2"/>
  <c r="BQ80" i="2"/>
  <c r="BR80" i="2"/>
  <c r="BQ78" i="2"/>
  <c r="BR78" i="2"/>
  <c r="BQ76" i="2"/>
  <c r="BR76" i="2"/>
  <c r="BQ68" i="2"/>
  <c r="BR68" i="2"/>
  <c r="BQ64" i="2"/>
  <c r="BR64" i="2"/>
  <c r="BQ57" i="2"/>
  <c r="BR57" i="2"/>
  <c r="BQ53" i="2"/>
  <c r="BR53" i="2"/>
  <c r="BQ50" i="2"/>
  <c r="BR50" i="2"/>
  <c r="BQ48" i="2"/>
  <c r="BR48" i="2"/>
  <c r="BQ46" i="2"/>
  <c r="BR46" i="2"/>
  <c r="BQ40" i="2"/>
  <c r="BR40" i="2"/>
  <c r="BQ36" i="2"/>
  <c r="BR36" i="2"/>
  <c r="BQ32" i="2"/>
  <c r="BR32" i="2"/>
  <c r="BQ28" i="2"/>
  <c r="BR28" i="2"/>
  <c r="BQ24" i="2"/>
  <c r="BR24" i="2"/>
  <c r="BQ17" i="2"/>
  <c r="BR17" i="2"/>
  <c r="BQ13" i="2"/>
  <c r="BR13" i="2"/>
  <c r="BQ9" i="2"/>
  <c r="BR9" i="2"/>
  <c r="BQ75" i="2"/>
  <c r="BR75" i="2"/>
  <c r="BQ72" i="2"/>
  <c r="BR72" i="2"/>
  <c r="BQ51" i="2"/>
  <c r="BR51" i="2"/>
  <c r="BQ47" i="2"/>
  <c r="BR47" i="2"/>
  <c r="BQ35" i="2"/>
  <c r="BR35" i="2"/>
  <c r="BQ27" i="2"/>
  <c r="BR27" i="2"/>
  <c r="BQ20" i="2"/>
  <c r="BR20" i="2"/>
  <c r="BQ12" i="2"/>
  <c r="BR12" i="2"/>
  <c r="BQ45" i="2"/>
  <c r="BR45" i="2"/>
  <c r="BQ31" i="2"/>
  <c r="BR31" i="2"/>
  <c r="BQ8" i="2"/>
  <c r="BR8" i="2"/>
  <c r="BQ74" i="2"/>
  <c r="BR74" i="2"/>
  <c r="BQ71" i="2"/>
  <c r="BR71" i="2"/>
  <c r="BQ63" i="2"/>
  <c r="BR63" i="2"/>
  <c r="BQ56" i="2"/>
  <c r="BR56" i="2"/>
  <c r="BQ39" i="2"/>
  <c r="BR39" i="2"/>
  <c r="BQ23" i="2"/>
  <c r="BR23" i="2"/>
  <c r="BQ16" i="2"/>
  <c r="BR16" i="2"/>
  <c r="BQ67" i="2"/>
  <c r="BR67" i="2"/>
  <c r="BQ60" i="2"/>
  <c r="BR60" i="2"/>
  <c r="BQ52" i="2"/>
  <c r="BR52" i="2"/>
  <c r="AS7" i="4"/>
  <c r="BQ6" i="2"/>
  <c r="BR6" i="2"/>
  <c r="BQ2" i="2"/>
  <c r="BS3" i="2"/>
  <c r="AR3" i="4"/>
  <c r="AR2" i="4"/>
  <c r="AR5" i="4"/>
  <c r="AR4" i="4"/>
  <c r="BS99" i="2"/>
  <c r="BT99" i="2"/>
  <c r="BS98" i="2"/>
  <c r="BT98" i="2"/>
  <c r="BS97" i="2"/>
  <c r="BT97" i="2"/>
  <c r="BS96" i="2"/>
  <c r="BT96" i="2"/>
  <c r="BS91" i="2"/>
  <c r="BT91" i="2"/>
  <c r="BS101" i="2"/>
  <c r="BT101" i="2"/>
  <c r="BS93" i="2"/>
  <c r="BT93" i="2"/>
  <c r="BS94" i="2"/>
  <c r="BT94" i="2"/>
  <c r="BS89" i="2"/>
  <c r="BT89" i="2"/>
  <c r="BS102" i="2"/>
  <c r="BT102" i="2"/>
  <c r="BS95" i="2"/>
  <c r="BT95" i="2"/>
  <c r="BS90" i="2"/>
  <c r="BT90" i="2"/>
  <c r="BS88" i="2"/>
  <c r="BT88" i="2"/>
  <c r="BS100" i="2"/>
  <c r="BT100" i="2"/>
  <c r="BS92" i="2"/>
  <c r="BT92" i="2"/>
  <c r="BS87" i="2"/>
  <c r="BT87" i="2"/>
  <c r="BR5" i="2"/>
  <c r="BQ5" i="2"/>
  <c r="BS86" i="2"/>
  <c r="BT86" i="2"/>
  <c r="BS81" i="2"/>
  <c r="BT81" i="2"/>
  <c r="BS79" i="2"/>
  <c r="BT79" i="2"/>
  <c r="BS77" i="2"/>
  <c r="BT77" i="2"/>
  <c r="BS75" i="2"/>
  <c r="BT75" i="2"/>
  <c r="BS70" i="2"/>
  <c r="BT70" i="2"/>
  <c r="BS66" i="2"/>
  <c r="BT66" i="2"/>
  <c r="BS62" i="2"/>
  <c r="BT62" i="2"/>
  <c r="BS59" i="2"/>
  <c r="BT59" i="2"/>
  <c r="BS55" i="2"/>
  <c r="BT55" i="2"/>
  <c r="BS44" i="2"/>
  <c r="BT44" i="2"/>
  <c r="BS43" i="2"/>
  <c r="BT43" i="2"/>
  <c r="BS38" i="2"/>
  <c r="BT38" i="2"/>
  <c r="BS34" i="2"/>
  <c r="BT34" i="2"/>
  <c r="BS30" i="2"/>
  <c r="BT30" i="2"/>
  <c r="BS29" i="2"/>
  <c r="BT29" i="2"/>
  <c r="BS26" i="2"/>
  <c r="BT26" i="2"/>
  <c r="BS22" i="2"/>
  <c r="BT22" i="2"/>
  <c r="BS19" i="2"/>
  <c r="BT19" i="2"/>
  <c r="BS15" i="2"/>
  <c r="BT15" i="2"/>
  <c r="BS11" i="2"/>
  <c r="BT11" i="2"/>
  <c r="BS7" i="2"/>
  <c r="BT7" i="2"/>
  <c r="BS84" i="2"/>
  <c r="BT84" i="2"/>
  <c r="BS74" i="2"/>
  <c r="BT74" i="2"/>
  <c r="BS72" i="2"/>
  <c r="BT72" i="2"/>
  <c r="BS71" i="2"/>
  <c r="BT71" i="2"/>
  <c r="BS67" i="2"/>
  <c r="BT67" i="2"/>
  <c r="BS63" i="2"/>
  <c r="BT63" i="2"/>
  <c r="BS60" i="2"/>
  <c r="BT60" i="2"/>
  <c r="BS56" i="2"/>
  <c r="BT56" i="2"/>
  <c r="BS52" i="2"/>
  <c r="BT52" i="2"/>
  <c r="BS51" i="2"/>
  <c r="BT51" i="2"/>
  <c r="BS47" i="2"/>
  <c r="BT47" i="2"/>
  <c r="BS45" i="2"/>
  <c r="BT45" i="2"/>
  <c r="BS39" i="2"/>
  <c r="BT39" i="2"/>
  <c r="BS35" i="2"/>
  <c r="BT35" i="2"/>
  <c r="BS31" i="2"/>
  <c r="BT31" i="2"/>
  <c r="BS27" i="2"/>
  <c r="BT27" i="2"/>
  <c r="BS23" i="2"/>
  <c r="BT23" i="2"/>
  <c r="BS20" i="2"/>
  <c r="BT20" i="2"/>
  <c r="BS16" i="2"/>
  <c r="BT16" i="2"/>
  <c r="BS12" i="2"/>
  <c r="BT12" i="2"/>
  <c r="BS8" i="2"/>
  <c r="BT8" i="2"/>
  <c r="BS85" i="2"/>
  <c r="BT85" i="2"/>
  <c r="BS83" i="2"/>
  <c r="BT83" i="2"/>
  <c r="BS73" i="2"/>
  <c r="BT73" i="2"/>
  <c r="BS69" i="2"/>
  <c r="BT69" i="2"/>
  <c r="BS65" i="2"/>
  <c r="BT65" i="2"/>
  <c r="BS61" i="2"/>
  <c r="BT61" i="2"/>
  <c r="BS58" i="2"/>
  <c r="BT58" i="2"/>
  <c r="BS54" i="2"/>
  <c r="BT54" i="2"/>
  <c r="BS49" i="2"/>
  <c r="BT49" i="2"/>
  <c r="BS42" i="2"/>
  <c r="BT42" i="2"/>
  <c r="BS41" i="2"/>
  <c r="BT41" i="2"/>
  <c r="BS37" i="2"/>
  <c r="BT37" i="2"/>
  <c r="BS33" i="2"/>
  <c r="BT33" i="2"/>
  <c r="BS25" i="2"/>
  <c r="BT25" i="2"/>
  <c r="BS21" i="2"/>
  <c r="BT21" i="2"/>
  <c r="BS18" i="2"/>
  <c r="BT18" i="2"/>
  <c r="BS14" i="2"/>
  <c r="BT14" i="2"/>
  <c r="BS10" i="2"/>
  <c r="BT10" i="2"/>
  <c r="BS64" i="2"/>
  <c r="BT64" i="2"/>
  <c r="BS57" i="2"/>
  <c r="BT57" i="2"/>
  <c r="BS40" i="2"/>
  <c r="BT40" i="2"/>
  <c r="BS9" i="2"/>
  <c r="BT9" i="2"/>
  <c r="BS78" i="2"/>
  <c r="BT78" i="2"/>
  <c r="BS50" i="2"/>
  <c r="BT50" i="2"/>
  <c r="BS46" i="2"/>
  <c r="BT46" i="2"/>
  <c r="BS32" i="2"/>
  <c r="BT32" i="2"/>
  <c r="BS17" i="2"/>
  <c r="BT17" i="2"/>
  <c r="BS68" i="2"/>
  <c r="BT68" i="2"/>
  <c r="BS53" i="2"/>
  <c r="BT53" i="2"/>
  <c r="BS82" i="2"/>
  <c r="BT82" i="2"/>
  <c r="BS76" i="2"/>
  <c r="BT76" i="2"/>
  <c r="BS48" i="2"/>
  <c r="BT48" i="2"/>
  <c r="BS36" i="2"/>
  <c r="BT36" i="2"/>
  <c r="BS28" i="2"/>
  <c r="BT28" i="2"/>
  <c r="BS13" i="2"/>
  <c r="BT13" i="2"/>
  <c r="BS24" i="2"/>
  <c r="BT24" i="2"/>
  <c r="BS80" i="2"/>
  <c r="BT80" i="2"/>
  <c r="AU7" i="4"/>
  <c r="BS6" i="2"/>
  <c r="BT6" i="2"/>
  <c r="BS2" i="2"/>
  <c r="BU3" i="2"/>
  <c r="AS3" i="4"/>
  <c r="AS5" i="4"/>
  <c r="AS4" i="4"/>
  <c r="AS2" i="4"/>
  <c r="AV8" i="4"/>
  <c r="I82" i="4"/>
  <c r="H82" i="4"/>
  <c r="J82" i="4"/>
  <c r="K82" i="4"/>
  <c r="I10" i="4"/>
  <c r="J10" i="4"/>
  <c r="K10" i="4"/>
  <c r="H10" i="4"/>
  <c r="K15" i="4"/>
  <c r="H15" i="4"/>
  <c r="J15" i="4"/>
  <c r="I15" i="4"/>
  <c r="K11" i="4"/>
  <c r="I11" i="4"/>
  <c r="H11" i="4"/>
  <c r="J11" i="4"/>
  <c r="J69" i="4"/>
  <c r="K69" i="4"/>
  <c r="H69" i="4"/>
  <c r="I69" i="4"/>
  <c r="I20" i="4"/>
  <c r="H20" i="4"/>
  <c r="J20" i="4"/>
  <c r="K20" i="4"/>
  <c r="K66" i="4"/>
  <c r="H66" i="4"/>
  <c r="I66" i="4"/>
  <c r="J66" i="4"/>
  <c r="K16" i="4"/>
  <c r="I16" i="4"/>
  <c r="J16" i="4"/>
  <c r="H16" i="4"/>
  <c r="H71" i="4"/>
  <c r="I71" i="4"/>
  <c r="K71" i="4"/>
  <c r="J71" i="4"/>
  <c r="H22" i="4"/>
  <c r="K22" i="4"/>
  <c r="I22" i="4"/>
  <c r="J22" i="4"/>
  <c r="H77" i="4"/>
  <c r="J77" i="4"/>
  <c r="I77" i="4"/>
  <c r="K77" i="4"/>
  <c r="J29" i="4"/>
  <c r="H29" i="4"/>
  <c r="I29" i="4"/>
  <c r="K29" i="4"/>
  <c r="I76" i="4"/>
  <c r="H76" i="4"/>
  <c r="J76" i="4"/>
  <c r="K76" i="4"/>
  <c r="J24" i="4"/>
  <c r="I24" i="4"/>
  <c r="K24" i="4"/>
  <c r="H24" i="4"/>
  <c r="I31" i="4"/>
  <c r="J31" i="4"/>
  <c r="K31" i="4"/>
  <c r="H31" i="4"/>
  <c r="H83" i="4"/>
  <c r="I83" i="4"/>
  <c r="K83" i="4"/>
  <c r="J83" i="4"/>
  <c r="K37" i="4"/>
  <c r="J37" i="4"/>
  <c r="H37" i="4"/>
  <c r="I37" i="4"/>
  <c r="H60" i="4"/>
  <c r="J60" i="4"/>
  <c r="I60" i="4"/>
  <c r="K60" i="4"/>
  <c r="K64" i="4"/>
  <c r="H64" i="4"/>
  <c r="J64" i="4"/>
  <c r="I64" i="4"/>
  <c r="J72" i="4"/>
  <c r="I72" i="4"/>
  <c r="H72" i="4"/>
  <c r="K72" i="4"/>
  <c r="J23" i="4"/>
  <c r="I23" i="4"/>
  <c r="K23" i="4"/>
  <c r="H23" i="4"/>
  <c r="I57" i="4"/>
  <c r="J57" i="4"/>
  <c r="K57" i="4"/>
  <c r="H57" i="4"/>
  <c r="H61" i="4"/>
  <c r="J61" i="4"/>
  <c r="K61" i="4"/>
  <c r="I61" i="4"/>
  <c r="J89" i="4"/>
  <c r="I89" i="4"/>
  <c r="H89" i="4"/>
  <c r="K89" i="4"/>
  <c r="H48" i="4"/>
  <c r="I48" i="4"/>
  <c r="K48" i="4"/>
  <c r="J48" i="4"/>
  <c r="J53" i="4"/>
  <c r="K53" i="4"/>
  <c r="H53" i="4"/>
  <c r="I53" i="4"/>
  <c r="I59" i="4"/>
  <c r="K59" i="4"/>
  <c r="J59" i="4"/>
  <c r="H59" i="4"/>
  <c r="J88" i="4"/>
  <c r="I88" i="4"/>
  <c r="H88" i="4"/>
  <c r="K88" i="4"/>
  <c r="I44" i="4"/>
  <c r="H44" i="4"/>
  <c r="K44" i="4"/>
  <c r="J44" i="4"/>
  <c r="I50" i="4"/>
  <c r="H50" i="4"/>
  <c r="J50" i="4"/>
  <c r="K50" i="4"/>
  <c r="I56" i="4"/>
  <c r="H56" i="4"/>
  <c r="J56" i="4"/>
  <c r="K56" i="4"/>
  <c r="H95" i="4"/>
  <c r="J95" i="4"/>
  <c r="K95" i="4"/>
  <c r="I95" i="4"/>
  <c r="I54" i="4"/>
  <c r="K54" i="4"/>
  <c r="H54" i="4"/>
  <c r="J54" i="4"/>
  <c r="I58" i="4"/>
  <c r="H58" i="4"/>
  <c r="K58" i="4"/>
  <c r="J58" i="4"/>
  <c r="I65" i="4"/>
  <c r="K65" i="4"/>
  <c r="J65" i="4"/>
  <c r="H65" i="4"/>
  <c r="K14" i="4"/>
  <c r="I14" i="4"/>
  <c r="H14" i="4"/>
  <c r="J14" i="4"/>
  <c r="J63" i="4"/>
  <c r="I63" i="4"/>
  <c r="K63" i="4"/>
  <c r="H63" i="4"/>
  <c r="I13" i="4"/>
  <c r="K13" i="4"/>
  <c r="H13" i="4"/>
  <c r="J13" i="4"/>
  <c r="H67" i="4"/>
  <c r="J67" i="4"/>
  <c r="I67" i="4"/>
  <c r="K67" i="4"/>
  <c r="J19" i="4"/>
  <c r="I19" i="4"/>
  <c r="K19" i="4"/>
  <c r="H19" i="4"/>
  <c r="H74" i="4"/>
  <c r="K74" i="4"/>
  <c r="I74" i="4"/>
  <c r="J74" i="4"/>
  <c r="J26" i="4"/>
  <c r="I26" i="4"/>
  <c r="H26" i="4"/>
  <c r="K26" i="4"/>
  <c r="J90" i="4"/>
  <c r="I90" i="4"/>
  <c r="K90" i="4"/>
  <c r="H90" i="4"/>
  <c r="J47" i="4"/>
  <c r="K47" i="4"/>
  <c r="I47" i="4"/>
  <c r="H47" i="4"/>
  <c r="H80" i="4"/>
  <c r="J80" i="4"/>
  <c r="I80" i="4"/>
  <c r="K80" i="4"/>
  <c r="K86" i="4"/>
  <c r="J86" i="4"/>
  <c r="I86" i="4"/>
  <c r="H86" i="4"/>
  <c r="H41" i="4"/>
  <c r="I41" i="4"/>
  <c r="K41" i="4"/>
  <c r="J41" i="4"/>
  <c r="J45" i="4"/>
  <c r="H45" i="4"/>
  <c r="I45" i="4"/>
  <c r="K45" i="4"/>
  <c r="I96" i="4"/>
  <c r="H96" i="4"/>
  <c r="K96" i="4"/>
  <c r="J96" i="4"/>
  <c r="J52" i="4"/>
  <c r="I52" i="4"/>
  <c r="K52" i="4"/>
  <c r="H52" i="4"/>
  <c r="K93" i="4"/>
  <c r="J93" i="4"/>
  <c r="I93" i="4"/>
  <c r="H93" i="4"/>
  <c r="I51" i="4"/>
  <c r="K51" i="4"/>
  <c r="H51" i="4"/>
  <c r="J51" i="4"/>
  <c r="K55" i="4"/>
  <c r="H55" i="4"/>
  <c r="J55" i="4"/>
  <c r="I55" i="4"/>
  <c r="I62" i="4"/>
  <c r="H62" i="4"/>
  <c r="K62" i="4"/>
  <c r="J62" i="4"/>
  <c r="H12" i="4"/>
  <c r="I12" i="4"/>
  <c r="J12" i="4"/>
  <c r="K12" i="4"/>
  <c r="I33" i="4"/>
  <c r="H33" i="4"/>
  <c r="K33" i="4"/>
  <c r="J33" i="4"/>
  <c r="I39" i="4"/>
  <c r="K39" i="4"/>
  <c r="J39" i="4"/>
  <c r="H39" i="4"/>
  <c r="H30" i="4"/>
  <c r="K30" i="4"/>
  <c r="J30" i="4"/>
  <c r="I30" i="4"/>
  <c r="I36" i="4"/>
  <c r="J36" i="4"/>
  <c r="K36" i="4"/>
  <c r="H36" i="4"/>
  <c r="J87" i="4"/>
  <c r="I87" i="4"/>
  <c r="H87" i="4"/>
  <c r="K87" i="4"/>
  <c r="H42" i="4"/>
  <c r="K42" i="4"/>
  <c r="I42" i="4"/>
  <c r="J42" i="4"/>
  <c r="I73" i="4"/>
  <c r="K73" i="4"/>
  <c r="H73" i="4"/>
  <c r="J73" i="4"/>
  <c r="H21" i="4"/>
  <c r="K21" i="4"/>
  <c r="I21" i="4"/>
  <c r="J21" i="4"/>
  <c r="J28" i="4"/>
  <c r="H28" i="4"/>
  <c r="K28" i="4"/>
  <c r="I28" i="4"/>
  <c r="K81" i="4"/>
  <c r="J81" i="4"/>
  <c r="I81" i="4"/>
  <c r="H81" i="4"/>
  <c r="J35" i="4"/>
  <c r="H35" i="4"/>
  <c r="K35" i="4"/>
  <c r="I35" i="4"/>
  <c r="J68" i="4"/>
  <c r="I68" i="4"/>
  <c r="H68" i="4"/>
  <c r="K68" i="4"/>
  <c r="I18" i="4"/>
  <c r="K18" i="4"/>
  <c r="H18" i="4"/>
  <c r="J18" i="4"/>
  <c r="K75" i="4"/>
  <c r="I75" i="4"/>
  <c r="J75" i="4"/>
  <c r="H75" i="4"/>
  <c r="H25" i="4"/>
  <c r="K25" i="4"/>
  <c r="J25" i="4"/>
  <c r="I25" i="4"/>
  <c r="K79" i="4"/>
  <c r="H79" i="4"/>
  <c r="J79" i="4"/>
  <c r="I79" i="4"/>
  <c r="H32" i="4"/>
  <c r="I32" i="4"/>
  <c r="K32" i="4"/>
  <c r="J32" i="4"/>
  <c r="H78" i="4"/>
  <c r="I78" i="4"/>
  <c r="J78" i="4"/>
  <c r="K78" i="4"/>
  <c r="J27" i="4"/>
  <c r="I27" i="4"/>
  <c r="K27" i="4"/>
  <c r="H27" i="4"/>
  <c r="I34" i="4"/>
  <c r="K34" i="4"/>
  <c r="J34" i="4"/>
  <c r="H34" i="4"/>
  <c r="K85" i="4"/>
  <c r="H85" i="4"/>
  <c r="I85" i="4"/>
  <c r="J85" i="4"/>
  <c r="K40" i="4"/>
  <c r="H40" i="4"/>
  <c r="J40" i="4"/>
  <c r="I40" i="4"/>
  <c r="J84" i="4"/>
  <c r="K84" i="4"/>
  <c r="I84" i="4"/>
  <c r="H84" i="4"/>
  <c r="I38" i="4"/>
  <c r="K38" i="4"/>
  <c r="J38" i="4"/>
  <c r="H38" i="4"/>
  <c r="I43" i="4"/>
  <c r="J43" i="4"/>
  <c r="K43" i="4"/>
  <c r="H43" i="4"/>
  <c r="H92" i="4"/>
  <c r="J92" i="4"/>
  <c r="I92" i="4"/>
  <c r="K92" i="4"/>
  <c r="H49" i="4"/>
  <c r="I49" i="4"/>
  <c r="J49" i="4"/>
  <c r="K49" i="4"/>
  <c r="H46" i="4"/>
  <c r="I46" i="4"/>
  <c r="J46" i="4"/>
  <c r="K46" i="4"/>
  <c r="BU100" i="2"/>
  <c r="BV100" i="2"/>
  <c r="BU92" i="2"/>
  <c r="BV92" i="2"/>
  <c r="BU99" i="2"/>
  <c r="BV99" i="2"/>
  <c r="BU97" i="2"/>
  <c r="BV97" i="2"/>
  <c r="BU102" i="2"/>
  <c r="BV102" i="2"/>
  <c r="BU98" i="2"/>
  <c r="BV98" i="2"/>
  <c r="BU96" i="2"/>
  <c r="BV96" i="2"/>
  <c r="BU87" i="2"/>
  <c r="BV87" i="2"/>
  <c r="BU101" i="2"/>
  <c r="BV101" i="2"/>
  <c r="BU88" i="2"/>
  <c r="BV88" i="2"/>
  <c r="BU89" i="2"/>
  <c r="BV89" i="2"/>
  <c r="BU93" i="2"/>
  <c r="BV93" i="2"/>
  <c r="BU94" i="2"/>
  <c r="BV94" i="2"/>
  <c r="BU95" i="2"/>
  <c r="BV95" i="2"/>
  <c r="BU90" i="2"/>
  <c r="BV90" i="2"/>
  <c r="BU91" i="2"/>
  <c r="BV91" i="2"/>
  <c r="BT5" i="2"/>
  <c r="BS5" i="2"/>
  <c r="BU84" i="2"/>
  <c r="BV84" i="2"/>
  <c r="BU72" i="2"/>
  <c r="BV72" i="2"/>
  <c r="BU71" i="2"/>
  <c r="BV71" i="2"/>
  <c r="BU67" i="2"/>
  <c r="BV67" i="2"/>
  <c r="BU63" i="2"/>
  <c r="BV63" i="2"/>
  <c r="BU60" i="2"/>
  <c r="BV60" i="2"/>
  <c r="BU56" i="2"/>
  <c r="BV56" i="2"/>
  <c r="BU52" i="2"/>
  <c r="BV52" i="2"/>
  <c r="BU51" i="2"/>
  <c r="BV51" i="2"/>
  <c r="BU47" i="2"/>
  <c r="BV47" i="2"/>
  <c r="BU45" i="2"/>
  <c r="BV45" i="2"/>
  <c r="BU39" i="2"/>
  <c r="BV39" i="2"/>
  <c r="BU35" i="2"/>
  <c r="BV35" i="2"/>
  <c r="BU31" i="2"/>
  <c r="BV31" i="2"/>
  <c r="BU27" i="2"/>
  <c r="BV27" i="2"/>
  <c r="BU23" i="2"/>
  <c r="BV23" i="2"/>
  <c r="BU20" i="2"/>
  <c r="BV20" i="2"/>
  <c r="BU16" i="2"/>
  <c r="BV16" i="2"/>
  <c r="BU12" i="2"/>
  <c r="BV12" i="2"/>
  <c r="BU8" i="2"/>
  <c r="BV8" i="2"/>
  <c r="BU82" i="2"/>
  <c r="BV82" i="2"/>
  <c r="BU80" i="2"/>
  <c r="BV80" i="2"/>
  <c r="BU78" i="2"/>
  <c r="BV78" i="2"/>
  <c r="BU76" i="2"/>
  <c r="BV76" i="2"/>
  <c r="BU68" i="2"/>
  <c r="BV68" i="2"/>
  <c r="BU64" i="2"/>
  <c r="BV64" i="2"/>
  <c r="BU57" i="2"/>
  <c r="BV57" i="2"/>
  <c r="BU53" i="2"/>
  <c r="BV53" i="2"/>
  <c r="BU50" i="2"/>
  <c r="BV50" i="2"/>
  <c r="BU49" i="2"/>
  <c r="BV49" i="2"/>
  <c r="BU48" i="2"/>
  <c r="BV48" i="2"/>
  <c r="BU46" i="2"/>
  <c r="BV46" i="2"/>
  <c r="BU40" i="2"/>
  <c r="BV40" i="2"/>
  <c r="BU36" i="2"/>
  <c r="BV36" i="2"/>
  <c r="BU32" i="2"/>
  <c r="BV32" i="2"/>
  <c r="BU28" i="2"/>
  <c r="BV28" i="2"/>
  <c r="BU24" i="2"/>
  <c r="BV24" i="2"/>
  <c r="BU17" i="2"/>
  <c r="BV17" i="2"/>
  <c r="BU13" i="2"/>
  <c r="BV13" i="2"/>
  <c r="BU9" i="2"/>
  <c r="BV9" i="2"/>
  <c r="BU86" i="2"/>
  <c r="BV86" i="2"/>
  <c r="BU81" i="2"/>
  <c r="BV81" i="2"/>
  <c r="BU79" i="2"/>
  <c r="BV79" i="2"/>
  <c r="BU77" i="2"/>
  <c r="BV77" i="2"/>
  <c r="BU75" i="2"/>
  <c r="BV75" i="2"/>
  <c r="BU74" i="2"/>
  <c r="BV74" i="2"/>
  <c r="BU70" i="2"/>
  <c r="BV70" i="2"/>
  <c r="BU66" i="2"/>
  <c r="BV66" i="2"/>
  <c r="BU62" i="2"/>
  <c r="BV62" i="2"/>
  <c r="BU59" i="2"/>
  <c r="BV59" i="2"/>
  <c r="BU55" i="2"/>
  <c r="BV55" i="2"/>
  <c r="BU44" i="2"/>
  <c r="BV44" i="2"/>
  <c r="BU43" i="2"/>
  <c r="BV43" i="2"/>
  <c r="BU38" i="2"/>
  <c r="BV38" i="2"/>
  <c r="BU34" i="2"/>
  <c r="BV34" i="2"/>
  <c r="BU30" i="2"/>
  <c r="BV30" i="2"/>
  <c r="BU29" i="2"/>
  <c r="BV29" i="2"/>
  <c r="BU26" i="2"/>
  <c r="BV26" i="2"/>
  <c r="BU22" i="2"/>
  <c r="BV22" i="2"/>
  <c r="BU19" i="2"/>
  <c r="BV19" i="2"/>
  <c r="BU15" i="2"/>
  <c r="BV15" i="2"/>
  <c r="BU11" i="2"/>
  <c r="BV11" i="2"/>
  <c r="BU33" i="2"/>
  <c r="BV33" i="2"/>
  <c r="BU25" i="2"/>
  <c r="BV25" i="2"/>
  <c r="BU18" i="2"/>
  <c r="BV18" i="2"/>
  <c r="BU10" i="2"/>
  <c r="BV10" i="2"/>
  <c r="BU7" i="2"/>
  <c r="BV7" i="2"/>
  <c r="BU73" i="2"/>
  <c r="BV73" i="2"/>
  <c r="BU42" i="2"/>
  <c r="BV42" i="2"/>
  <c r="BU37" i="2"/>
  <c r="BV37" i="2"/>
  <c r="BU21" i="2"/>
  <c r="BV21" i="2"/>
  <c r="BU83" i="2"/>
  <c r="BV83" i="2"/>
  <c r="BU69" i="2"/>
  <c r="BV69" i="2"/>
  <c r="BU61" i="2"/>
  <c r="BV61" i="2"/>
  <c r="BU54" i="2"/>
  <c r="BV54" i="2"/>
  <c r="BU85" i="2"/>
  <c r="BV85" i="2"/>
  <c r="BU14" i="2"/>
  <c r="BV14" i="2"/>
  <c r="BU65" i="2"/>
  <c r="BV65" i="2"/>
  <c r="BU58" i="2"/>
  <c r="BV58" i="2"/>
  <c r="BU41" i="2"/>
  <c r="BV41" i="2"/>
  <c r="AV7" i="4"/>
  <c r="BU6" i="2"/>
  <c r="BV6" i="2"/>
  <c r="BU2" i="2"/>
  <c r="AU3" i="4"/>
  <c r="AU2" i="4"/>
  <c r="AU5" i="4"/>
  <c r="AU4" i="4"/>
  <c r="N38" i="4"/>
  <c r="N82" i="4"/>
  <c r="N34" i="4"/>
  <c r="N51" i="4"/>
  <c r="N69" i="4"/>
  <c r="N31" i="4"/>
  <c r="N87" i="4"/>
  <c r="N86" i="4"/>
  <c r="N25" i="4"/>
  <c r="N89" i="4"/>
  <c r="N58" i="4"/>
  <c r="N36" i="4"/>
  <c r="N60" i="4"/>
  <c r="N16" i="4"/>
  <c r="N55" i="4"/>
  <c r="N52" i="4"/>
  <c r="N65" i="4"/>
  <c r="N20" i="4"/>
  <c r="N49" i="4"/>
  <c r="N81" i="4"/>
  <c r="N39" i="4"/>
  <c r="N22" i="4"/>
  <c r="N66" i="4"/>
  <c r="N32" i="4"/>
  <c r="N75" i="4"/>
  <c r="N12" i="4"/>
  <c r="N47" i="4"/>
  <c r="N59" i="4"/>
  <c r="N61" i="4"/>
  <c r="N10" i="4"/>
  <c r="N57" i="4"/>
  <c r="N18" i="4"/>
  <c r="N35" i="4"/>
  <c r="N19" i="4"/>
  <c r="N88" i="4"/>
  <c r="N48" i="4"/>
  <c r="N76" i="4"/>
  <c r="N29" i="4"/>
  <c r="N14" i="4"/>
  <c r="N56" i="4"/>
  <c r="N37" i="4"/>
  <c r="N83" i="4"/>
  <c r="N40" i="4"/>
  <c r="N30" i="4"/>
  <c r="N13" i="4"/>
  <c r="N64" i="4"/>
  <c r="N46" i="4"/>
  <c r="N43" i="4"/>
  <c r="N78" i="4"/>
  <c r="N28" i="4"/>
  <c r="N21" i="4"/>
  <c r="N41" i="4"/>
  <c r="N90" i="4"/>
  <c r="N95" i="4"/>
  <c r="N44" i="4"/>
  <c r="N72" i="4"/>
  <c r="N77" i="4"/>
  <c r="N45" i="4"/>
  <c r="N50" i="4"/>
  <c r="N71" i="4"/>
  <c r="N84" i="4"/>
  <c r="N27" i="4"/>
  <c r="N73" i="4"/>
  <c r="N33" i="4"/>
  <c r="N62" i="4"/>
  <c r="N93" i="4"/>
  <c r="N80" i="4"/>
  <c r="N74" i="4"/>
  <c r="N11" i="4"/>
  <c r="M46" i="4"/>
  <c r="N92" i="4"/>
  <c r="N85" i="4"/>
  <c r="N79" i="4"/>
  <c r="N68" i="4"/>
  <c r="N42" i="4"/>
  <c r="N96" i="4"/>
  <c r="N26" i="4"/>
  <c r="N67" i="4"/>
  <c r="N63" i="4"/>
  <c r="N54" i="4"/>
  <c r="N53" i="4"/>
  <c r="N23" i="4"/>
  <c r="N24" i="4"/>
  <c r="N15" i="4"/>
  <c r="H45" i="2"/>
  <c r="M49" i="4"/>
  <c r="H22" i="2"/>
  <c r="M25" i="4"/>
  <c r="H27" i="2"/>
  <c r="M30" i="4"/>
  <c r="H47" i="2"/>
  <c r="M51" i="4"/>
  <c r="O51" i="4"/>
  <c r="H11" i="2"/>
  <c r="M14" i="4"/>
  <c r="H55" i="2"/>
  <c r="M59" i="4"/>
  <c r="H93" i="2"/>
  <c r="M89" i="4"/>
  <c r="O89" i="4"/>
  <c r="H69" i="2"/>
  <c r="M72" i="4"/>
  <c r="O72" i="4"/>
  <c r="H29" i="2"/>
  <c r="M32" i="4"/>
  <c r="H83" i="2"/>
  <c r="M79" i="4"/>
  <c r="H79" i="2"/>
  <c r="M75" i="4"/>
  <c r="H85" i="2"/>
  <c r="M81" i="4"/>
  <c r="O81" i="4"/>
  <c r="H70" i="2"/>
  <c r="M73" i="4"/>
  <c r="H36" i="2"/>
  <c r="M39" i="4"/>
  <c r="H23" i="2"/>
  <c r="M26" i="4"/>
  <c r="H10" i="2"/>
  <c r="M13" i="4"/>
  <c r="H60" i="2"/>
  <c r="M63" i="4"/>
  <c r="H101" i="2"/>
  <c r="M95" i="4"/>
  <c r="H52" i="2"/>
  <c r="M56" i="4"/>
  <c r="H49" i="2"/>
  <c r="M53" i="4"/>
  <c r="H20" i="2"/>
  <c r="M23" i="4"/>
  <c r="H61" i="2"/>
  <c r="M64" i="4"/>
  <c r="H87" i="2"/>
  <c r="M83" i="4"/>
  <c r="O83" i="4"/>
  <c r="H63" i="2"/>
  <c r="M66" i="4"/>
  <c r="H12" i="2"/>
  <c r="M15" i="4"/>
  <c r="H31" i="2"/>
  <c r="M34" i="4"/>
  <c r="H15" i="2"/>
  <c r="M18" i="4"/>
  <c r="H33" i="2"/>
  <c r="M36" i="4"/>
  <c r="O36" i="4"/>
  <c r="H51" i="2"/>
  <c r="M55" i="4"/>
  <c r="H94" i="2"/>
  <c r="M90" i="4"/>
  <c r="H92" i="2"/>
  <c r="M88" i="4"/>
  <c r="H80" i="2"/>
  <c r="M76" i="4"/>
  <c r="H59" i="2"/>
  <c r="M22" i="4"/>
  <c r="O22" i="4"/>
  <c r="H8" i="2"/>
  <c r="M11" i="4"/>
  <c r="H40" i="2"/>
  <c r="M43" i="4"/>
  <c r="H32" i="2"/>
  <c r="M35" i="4"/>
  <c r="H18" i="2"/>
  <c r="M21" i="4"/>
  <c r="H9" i="2"/>
  <c r="M12" i="4"/>
  <c r="H58" i="2"/>
  <c r="M62" i="4"/>
  <c r="H38" i="2"/>
  <c r="M41" i="4"/>
  <c r="O41" i="4"/>
  <c r="H43" i="2"/>
  <c r="M47" i="4"/>
  <c r="H16" i="2"/>
  <c r="M19" i="4"/>
  <c r="H64" i="2"/>
  <c r="M67" i="4"/>
  <c r="H54" i="2"/>
  <c r="M58" i="4"/>
  <c r="H50" i="2"/>
  <c r="M54" i="4"/>
  <c r="H46" i="2"/>
  <c r="M50" i="4"/>
  <c r="H57" i="2"/>
  <c r="M61" i="4"/>
  <c r="H34" i="2"/>
  <c r="M37" i="4"/>
  <c r="H81" i="2"/>
  <c r="M77" i="4"/>
  <c r="H13" i="2"/>
  <c r="M16" i="4"/>
  <c r="H17" i="2"/>
  <c r="M20" i="4"/>
  <c r="O20" i="4"/>
  <c r="H66" i="2"/>
  <c r="M69" i="4"/>
  <c r="H35" i="2"/>
  <c r="M38" i="4"/>
  <c r="O38" i="4"/>
  <c r="H37" i="2"/>
  <c r="K37" i="2"/>
  <c r="M40" i="4"/>
  <c r="O40" i="4"/>
  <c r="H91" i="2"/>
  <c r="M87" i="4"/>
  <c r="H98" i="2"/>
  <c r="M93" i="4"/>
  <c r="H102" i="2"/>
  <c r="M96" i="4"/>
  <c r="H62" i="2"/>
  <c r="M65" i="4"/>
  <c r="H41" i="2"/>
  <c r="M44" i="4"/>
  <c r="H56" i="2"/>
  <c r="M60" i="4"/>
  <c r="H28" i="2"/>
  <c r="M31" i="4"/>
  <c r="O31" i="4"/>
  <c r="H86" i="2"/>
  <c r="M82" i="4"/>
  <c r="H96" i="2"/>
  <c r="M92" i="4"/>
  <c r="H88" i="2"/>
  <c r="M84" i="4"/>
  <c r="H89" i="2"/>
  <c r="M85" i="4"/>
  <c r="H24" i="2"/>
  <c r="M27" i="4"/>
  <c r="H82" i="2"/>
  <c r="M78" i="4"/>
  <c r="H65" i="2"/>
  <c r="M68" i="4"/>
  <c r="H25" i="2"/>
  <c r="M28" i="4"/>
  <c r="H39" i="2"/>
  <c r="M42" i="4"/>
  <c r="H30" i="2"/>
  <c r="M33" i="4"/>
  <c r="H48" i="2"/>
  <c r="M52" i="4"/>
  <c r="O52" i="4"/>
  <c r="H42" i="2"/>
  <c r="M45" i="4"/>
  <c r="H90" i="2"/>
  <c r="M86" i="4"/>
  <c r="O86" i="4"/>
  <c r="H84" i="2"/>
  <c r="M80" i="4"/>
  <c r="H78" i="2"/>
  <c r="M74" i="4"/>
  <c r="O74" i="4"/>
  <c r="H44" i="2"/>
  <c r="M48" i="4"/>
  <c r="H53" i="2"/>
  <c r="M57" i="4"/>
  <c r="H21" i="2"/>
  <c r="M24" i="4"/>
  <c r="H26" i="2"/>
  <c r="M29" i="4"/>
  <c r="H68" i="2"/>
  <c r="M71" i="4"/>
  <c r="H7" i="2"/>
  <c r="M10" i="4"/>
  <c r="J69" i="2"/>
  <c r="I69" i="2"/>
  <c r="J15" i="2"/>
  <c r="I15" i="2"/>
  <c r="I43" i="2"/>
  <c r="J43" i="2"/>
  <c r="J86" i="2"/>
  <c r="K86" i="2"/>
  <c r="I86" i="2"/>
  <c r="J50" i="2"/>
  <c r="K50" i="2"/>
  <c r="I50" i="2"/>
  <c r="J20" i="2"/>
  <c r="I20" i="2"/>
  <c r="J63" i="2"/>
  <c r="I63" i="2"/>
  <c r="J96" i="2"/>
  <c r="I96" i="2"/>
  <c r="J65" i="2"/>
  <c r="I65" i="2"/>
  <c r="J61" i="2"/>
  <c r="I61" i="2"/>
  <c r="J37" i="2"/>
  <c r="I37" i="2"/>
  <c r="I10" i="2"/>
  <c r="J10" i="2"/>
  <c r="J11" i="2"/>
  <c r="K11" i="2"/>
  <c r="I11" i="2"/>
  <c r="J26" i="2"/>
  <c r="I26" i="2"/>
  <c r="I38" i="2"/>
  <c r="J38" i="2"/>
  <c r="J59" i="2"/>
  <c r="I59" i="2"/>
  <c r="J74" i="2"/>
  <c r="I74" i="2"/>
  <c r="J81" i="2"/>
  <c r="I81" i="2"/>
  <c r="J17" i="2"/>
  <c r="I17" i="2"/>
  <c r="J36" i="2"/>
  <c r="I36" i="2"/>
  <c r="J49" i="2"/>
  <c r="I49" i="2"/>
  <c r="J64" i="2"/>
  <c r="I64" i="2"/>
  <c r="J80" i="2"/>
  <c r="I80" i="2"/>
  <c r="J16" i="2"/>
  <c r="K16" i="2"/>
  <c r="I16" i="2"/>
  <c r="J31" i="2"/>
  <c r="I31" i="2"/>
  <c r="J47" i="2"/>
  <c r="I47" i="2"/>
  <c r="J60" i="2"/>
  <c r="K60" i="2"/>
  <c r="I60" i="2"/>
  <c r="J72" i="2"/>
  <c r="I72" i="2"/>
  <c r="J91" i="2"/>
  <c r="K91" i="2"/>
  <c r="I91" i="2"/>
  <c r="J93" i="2"/>
  <c r="I93" i="2"/>
  <c r="I87" i="2"/>
  <c r="J87" i="2"/>
  <c r="J97" i="2"/>
  <c r="I97" i="2"/>
  <c r="J14" i="2"/>
  <c r="I14" i="2"/>
  <c r="J18" i="2"/>
  <c r="I18" i="2"/>
  <c r="J62" i="2"/>
  <c r="I62" i="2"/>
  <c r="J24" i="2"/>
  <c r="K24" i="2"/>
  <c r="I24" i="2"/>
  <c r="J68" i="2"/>
  <c r="I68" i="2"/>
  <c r="J35" i="2"/>
  <c r="I35" i="2"/>
  <c r="J84" i="2"/>
  <c r="K84" i="2"/>
  <c r="I84" i="2"/>
  <c r="J89" i="2"/>
  <c r="I89" i="2"/>
  <c r="J41" i="2"/>
  <c r="K41" i="2"/>
  <c r="I41" i="2"/>
  <c r="J85" i="2"/>
  <c r="I85" i="2"/>
  <c r="J83" i="2"/>
  <c r="I83" i="2"/>
  <c r="I73" i="2"/>
  <c r="J73" i="2"/>
  <c r="I25" i="2"/>
  <c r="J25" i="2"/>
  <c r="I19" i="2"/>
  <c r="J19" i="2"/>
  <c r="J30" i="2"/>
  <c r="K30" i="2"/>
  <c r="I30" i="2"/>
  <c r="J44" i="2"/>
  <c r="I44" i="2"/>
  <c r="J66" i="2"/>
  <c r="I66" i="2"/>
  <c r="I77" i="2"/>
  <c r="J77" i="2"/>
  <c r="I9" i="2"/>
  <c r="J9" i="2"/>
  <c r="J28" i="2"/>
  <c r="I28" i="2"/>
  <c r="J46" i="2"/>
  <c r="I46" i="2"/>
  <c r="J53" i="2"/>
  <c r="I53" i="2"/>
  <c r="J76" i="2"/>
  <c r="I76" i="2"/>
  <c r="J8" i="2"/>
  <c r="I8" i="2"/>
  <c r="J23" i="2"/>
  <c r="I23" i="2"/>
  <c r="J39" i="2"/>
  <c r="K39" i="2"/>
  <c r="I39" i="2"/>
  <c r="J52" i="2"/>
  <c r="K52" i="2"/>
  <c r="I52" i="2"/>
  <c r="J67" i="2"/>
  <c r="K67" i="2"/>
  <c r="I67" i="2"/>
  <c r="J95" i="2"/>
  <c r="I95" i="2"/>
  <c r="J88" i="2"/>
  <c r="I88" i="2"/>
  <c r="J98" i="2"/>
  <c r="I98" i="2"/>
  <c r="J92" i="2"/>
  <c r="I92" i="2"/>
  <c r="I42" i="2"/>
  <c r="J42" i="2"/>
  <c r="I29" i="2"/>
  <c r="J29" i="2"/>
  <c r="J75" i="2"/>
  <c r="I75" i="2"/>
  <c r="J40" i="2"/>
  <c r="I40" i="2"/>
  <c r="J82" i="2"/>
  <c r="K82" i="2"/>
  <c r="I82" i="2"/>
  <c r="I51" i="2"/>
  <c r="J51" i="2"/>
  <c r="J90" i="2"/>
  <c r="I90" i="2"/>
  <c r="J99" i="2"/>
  <c r="I99" i="2"/>
  <c r="I58" i="2"/>
  <c r="J58" i="2"/>
  <c r="J54" i="2"/>
  <c r="K54" i="2"/>
  <c r="I54" i="2"/>
  <c r="J21" i="2"/>
  <c r="I21" i="2"/>
  <c r="J7" i="2"/>
  <c r="I7" i="2"/>
  <c r="J33" i="2"/>
  <c r="I33" i="2"/>
  <c r="J22" i="2"/>
  <c r="K22" i="2"/>
  <c r="I22" i="2"/>
  <c r="J34" i="2"/>
  <c r="I34" i="2"/>
  <c r="I55" i="2"/>
  <c r="J55" i="2"/>
  <c r="J70" i="2"/>
  <c r="K70" i="2"/>
  <c r="I70" i="2"/>
  <c r="I79" i="2"/>
  <c r="J79" i="2"/>
  <c r="J13" i="2"/>
  <c r="I13" i="2"/>
  <c r="J32" i="2"/>
  <c r="K32" i="2"/>
  <c r="I32" i="2"/>
  <c r="J48" i="2"/>
  <c r="I48" i="2"/>
  <c r="J57" i="2"/>
  <c r="I57" i="2"/>
  <c r="J78" i="2"/>
  <c r="I78" i="2"/>
  <c r="J12" i="2"/>
  <c r="I12" i="2"/>
  <c r="I27" i="2"/>
  <c r="J27" i="2"/>
  <c r="J45" i="2"/>
  <c r="I45" i="2"/>
  <c r="I56" i="2"/>
  <c r="J56" i="2"/>
  <c r="J71" i="2"/>
  <c r="I71" i="2"/>
  <c r="J94" i="2"/>
  <c r="I94" i="2"/>
  <c r="J101" i="2"/>
  <c r="I101" i="2"/>
  <c r="J102" i="2"/>
  <c r="I102" i="2"/>
  <c r="J100" i="2"/>
  <c r="K100" i="2"/>
  <c r="I100" i="2"/>
  <c r="BV5" i="2"/>
  <c r="BU5" i="2"/>
  <c r="J6" i="2"/>
  <c r="I6" i="2"/>
  <c r="AV3" i="4"/>
  <c r="AV2" i="4"/>
  <c r="AV5" i="4"/>
  <c r="AV4" i="4"/>
  <c r="K9" i="4"/>
  <c r="J9" i="4"/>
  <c r="I9" i="4"/>
  <c r="H9" i="4"/>
  <c r="K88" i="2"/>
  <c r="O23" i="4"/>
  <c r="O82" i="4"/>
  <c r="O34" i="4"/>
  <c r="O69" i="4"/>
  <c r="K102" i="2"/>
  <c r="O87" i="4"/>
  <c r="O25" i="4"/>
  <c r="O16" i="4"/>
  <c r="O58" i="4"/>
  <c r="O66" i="4"/>
  <c r="O84" i="4"/>
  <c r="O60" i="4"/>
  <c r="O65" i="4"/>
  <c r="O35" i="4"/>
  <c r="O76" i="4"/>
  <c r="O90" i="4"/>
  <c r="O13" i="4"/>
  <c r="O78" i="4"/>
  <c r="O77" i="4"/>
  <c r="O62" i="4"/>
  <c r="O75" i="4"/>
  <c r="K23" i="2"/>
  <c r="O61" i="4"/>
  <c r="O59" i="4"/>
  <c r="O39" i="4"/>
  <c r="O37" i="4"/>
  <c r="K17" i="2"/>
  <c r="O55" i="4"/>
  <c r="O49" i="4"/>
  <c r="K45" i="2"/>
  <c r="K12" i="2"/>
  <c r="K40" i="2"/>
  <c r="K93" i="2"/>
  <c r="K20" i="2"/>
  <c r="K53" i="2"/>
  <c r="K26" i="2"/>
  <c r="K79" i="2"/>
  <c r="K29" i="2"/>
  <c r="K7" i="2"/>
  <c r="K27" i="2"/>
  <c r="K87" i="2"/>
  <c r="O71" i="4"/>
  <c r="O48" i="4"/>
  <c r="O33" i="4"/>
  <c r="O85" i="4"/>
  <c r="O96" i="4"/>
  <c r="O54" i="4"/>
  <c r="O43" i="4"/>
  <c r="O18" i="4"/>
  <c r="O15" i="4"/>
  <c r="O56" i="4"/>
  <c r="O32" i="4"/>
  <c r="O30" i="4"/>
  <c r="K78" i="2"/>
  <c r="K13" i="2"/>
  <c r="K34" i="2"/>
  <c r="K46" i="2"/>
  <c r="K66" i="2"/>
  <c r="K62" i="2"/>
  <c r="K65" i="2"/>
  <c r="K56" i="2"/>
  <c r="K9" i="2"/>
  <c r="K38" i="2"/>
  <c r="O24" i="4"/>
  <c r="O80" i="4"/>
  <c r="O92" i="4"/>
  <c r="O44" i="4"/>
  <c r="O47" i="4"/>
  <c r="O21" i="4"/>
  <c r="O88" i="4"/>
  <c r="O14" i="4"/>
  <c r="O46" i="4"/>
  <c r="K48" i="2"/>
  <c r="K90" i="2"/>
  <c r="K98" i="2"/>
  <c r="K51" i="2"/>
  <c r="O10" i="4"/>
  <c r="O29" i="4"/>
  <c r="O57" i="4"/>
  <c r="O19" i="4"/>
  <c r="O12" i="4"/>
  <c r="O68" i="4"/>
  <c r="O27" i="4"/>
  <c r="O93" i="4"/>
  <c r="K57" i="2"/>
  <c r="K18" i="2"/>
  <c r="K64" i="2"/>
  <c r="O64" i="4"/>
  <c r="O95" i="4"/>
  <c r="K58" i="2"/>
  <c r="K43" i="2"/>
  <c r="O45" i="4"/>
  <c r="O28" i="4"/>
  <c r="O67" i="4"/>
  <c r="K94" i="2"/>
  <c r="K33" i="2"/>
  <c r="K55" i="2"/>
  <c r="K10" i="2"/>
  <c r="O42" i="4"/>
  <c r="O50" i="4"/>
  <c r="K101" i="2"/>
  <c r="K8" i="2"/>
  <c r="K85" i="2"/>
  <c r="K47" i="2"/>
  <c r="K36" i="2"/>
  <c r="K61" i="2"/>
  <c r="O11" i="4"/>
  <c r="O53" i="4"/>
  <c r="O79" i="4"/>
  <c r="K83" i="2"/>
  <c r="K31" i="2"/>
  <c r="K80" i="2"/>
  <c r="K49" i="2"/>
  <c r="K63" i="2"/>
  <c r="K69" i="2"/>
  <c r="O63" i="4"/>
  <c r="O26" i="4"/>
  <c r="O73" i="4"/>
  <c r="K21" i="2"/>
  <c r="K92" i="2"/>
  <c r="K28" i="2"/>
  <c r="K89" i="2"/>
  <c r="K35" i="2"/>
  <c r="K81" i="2"/>
  <c r="K59" i="2"/>
  <c r="K96" i="2"/>
  <c r="K15" i="2"/>
  <c r="K44" i="2"/>
  <c r="K42" i="2"/>
  <c r="K25" i="2"/>
  <c r="K68" i="2"/>
  <c r="I5" i="2"/>
  <c r="E3" i="9"/>
  <c r="J5" i="2"/>
  <c r="I8" i="4"/>
  <c r="J8" i="4"/>
  <c r="H6" i="2"/>
  <c r="K6" i="2"/>
  <c r="H8" i="4"/>
  <c r="M9" i="4"/>
  <c r="K8" i="4"/>
  <c r="N9" i="4"/>
  <c r="O9" i="4"/>
  <c r="N8" i="4"/>
  <c r="J3" i="9"/>
  <c r="H5" i="2"/>
  <c r="K5" i="2"/>
  <c r="M8" i="4"/>
  <c r="I3" i="9"/>
  <c r="D3" i="9"/>
  <c r="O8" i="4"/>
  <c r="K3" i="9"/>
</calcChain>
</file>

<file path=xl/sharedStrings.xml><?xml version="1.0" encoding="utf-8"?>
<sst xmlns="http://schemas.openxmlformats.org/spreadsheetml/2006/main" count="20923" uniqueCount="257">
  <si>
    <t>CONSOLIDADO</t>
  </si>
  <si>
    <t>PAUSAS</t>
  </si>
  <si>
    <t>ABS</t>
  </si>
  <si>
    <t>PRODUTIVIDADE</t>
  </si>
  <si>
    <t>QUALIDADE</t>
  </si>
  <si>
    <t>SUPERVISOR</t>
  </si>
  <si>
    <t>GRUPO</t>
  </si>
  <si>
    <t>PAUSAS PROGRAMADAS</t>
  </si>
  <si>
    <t>PAUSAS REALIZADAS</t>
  </si>
  <si>
    <t>HORAS CONTRATADAS</t>
  </si>
  <si>
    <t>HORAS ABS</t>
  </si>
  <si>
    <t>% ABS</t>
  </si>
  <si>
    <t>META</t>
  </si>
  <si>
    <t>LIG ATENDIDAS</t>
  </si>
  <si>
    <t>LIG ATIVAS</t>
  </si>
  <si>
    <t>TMA RECEPTIVO</t>
  </si>
  <si>
    <t>TMA ATIVO</t>
  </si>
  <si>
    <t>MONITORIAS</t>
  </si>
  <si>
    <t>MÉDIA</t>
  </si>
  <si>
    <t>ERROS FATAIS</t>
  </si>
  <si>
    <t>FEEDBACKS</t>
  </si>
  <si>
    <t>ESCALA</t>
  </si>
  <si>
    <t>LIMITE PAUSAS</t>
  </si>
  <si>
    <t>META % PAUSA</t>
  </si>
  <si>
    <t>META % ABS</t>
  </si>
  <si>
    <t>META TMA</t>
  </si>
  <si>
    <t>META QUALIDADE</t>
  </si>
  <si>
    <t>ANALISTAS</t>
  </si>
  <si>
    <t>SUPERVISORES</t>
  </si>
  <si>
    <t>PIN</t>
  </si>
  <si>
    <t>NOME</t>
  </si>
  <si>
    <t>CARGA HORÁRIA</t>
  </si>
  <si>
    <t>GRUPOS</t>
  </si>
  <si>
    <t>-</t>
  </si>
  <si>
    <t>MARIA BATISTA DE ALMEIDA</t>
  </si>
  <si>
    <t>ADRIANA VERCOSA BARROS CEZANHOQUE</t>
  </si>
  <si>
    <t>ULTRAGAZ BO</t>
  </si>
  <si>
    <t>FERNANDA COUTO ESTEVES</t>
  </si>
  <si>
    <t>ULTRAGAZ FRONT</t>
  </si>
  <si>
    <t>MARIANE DOS SANTOS OLIVEIRA</t>
  </si>
  <si>
    <t>DANIELA PEREZ</t>
  </si>
  <si>
    <t>DAIATRIZ DO NASCIMENTO</t>
  </si>
  <si>
    <t>MONIQUE OLIVEIRA SANTANA</t>
  </si>
  <si>
    <t>PIN EXTRA</t>
  </si>
  <si>
    <t>VANESSA DIAS RIBEIRO</t>
  </si>
  <si>
    <t>MARCELA GOMES DE FARIAS</t>
  </si>
  <si>
    <t>SUPERVISÃO</t>
  </si>
  <si>
    <t xml:space="preserve">	GABRIELLE FERNANDA ROSA PACHECO LEITE </t>
  </si>
  <si>
    <t>TATIANE REGINA DE BARROS</t>
  </si>
  <si>
    <t xml:space="preserve">	VERIDIANA DA SILVA PEREIRA </t>
  </si>
  <si>
    <t>FERNANDA ESTEVES</t>
  </si>
  <si>
    <t>SAMANTHA FERREIRA</t>
  </si>
  <si>
    <t>TR4</t>
  </si>
  <si>
    <t>BRUNO ALVES CAMELO</t>
  </si>
  <si>
    <t>ELIZABETE DOS SANTOS</t>
  </si>
  <si>
    <t>FERNANDA NASCIMENTO SANTOS SILVA</t>
  </si>
  <si>
    <t>GUILHERME SANCHES DE ARAÚJO</t>
  </si>
  <si>
    <t>JESSICA DA SILVA SANTOS</t>
  </si>
  <si>
    <t>LARISSA RAMOS MARQUES</t>
  </si>
  <si>
    <t>MATHEUS ESTEVAM DA SILVA BARBOSA</t>
  </si>
  <si>
    <t>NEO1</t>
  </si>
  <si>
    <t>RAFAEL LOPES PIRES</t>
  </si>
  <si>
    <t>TAMIRES GABRIELE ROMANELI</t>
  </si>
  <si>
    <t>THAYNA DE SOUZA DEVESA</t>
  </si>
  <si>
    <t xml:space="preserve">	MATHEUS VIECK DAS DORES </t>
  </si>
  <si>
    <t>GUSTAVO BERTELE DE OLIVEIRA</t>
  </si>
  <si>
    <t xml:space="preserve">LUCAS VIDOTTI DOS SANTOS </t>
  </si>
  <si>
    <t>SAFIRA CAETANO GONÇALVES DE SANTANA</t>
  </si>
  <si>
    <t>WELITON MESSIAS DE FREITAS</t>
  </si>
  <si>
    <t xml:space="preserve">	LAERCIO SA SANTOS </t>
  </si>
  <si>
    <t>ÁLAX QUEIROZ DA SILVA</t>
  </si>
  <si>
    <t>AMANDA MICHELETTI SPINOLA</t>
  </si>
  <si>
    <t>DARLIANE AURELIANO DA SILVA</t>
  </si>
  <si>
    <t xml:space="preserve">GABRIEL MENEZES VIEIRA NOGUEIRA </t>
  </si>
  <si>
    <t>GABRIELA MATIAS SANTANA</t>
  </si>
  <si>
    <t>IGOR FERNANDES DA SILVA MACIEL</t>
  </si>
  <si>
    <t>JULIANA SANTOS DE AZEVEDO</t>
  </si>
  <si>
    <t>MATEUS CERQUEIRA NUNES</t>
  </si>
  <si>
    <t>PAULO CESAR FERREIRA ALMEIDA</t>
  </si>
  <si>
    <t>RAUL MENDONCA DA VEIGA</t>
  </si>
  <si>
    <t xml:space="preserve">	MARGELA DA FONSECA SANTOS </t>
  </si>
  <si>
    <t>ALAN DIAS DOS SANTOS</t>
  </si>
  <si>
    <t>BRUNA SILVA LIMA</t>
  </si>
  <si>
    <t>BRUNO TADEU CRESTI VIEIRA</t>
  </si>
  <si>
    <t>EDNA PEIXOTO</t>
  </si>
  <si>
    <t>GRAZIELA DA CONCEIÇÃO LORENZI</t>
  </si>
  <si>
    <t>KATIA PEREIRA DE SOUZA</t>
  </si>
  <si>
    <t>LEONARDO RODRIGUES DE SOUZA</t>
  </si>
  <si>
    <t>NICOLE MELO DOS SANTOS</t>
  </si>
  <si>
    <t>CARLOS EDUARDO ESTEVÃO</t>
  </si>
  <si>
    <t>ELAINE CRISTINA AP.DE  OLIVEIRA</t>
  </si>
  <si>
    <t>LEANDRO MITSUO DE ANDRADE ISHIBASHI</t>
  </si>
  <si>
    <t>BIANCA SILVA DOS SANTOS</t>
  </si>
  <si>
    <t>BRUNO LOPES MARINI</t>
  </si>
  <si>
    <t>CRISTIANE DOS SANTOS SILVA</t>
  </si>
  <si>
    <t>FABIANA SANTOS REIS</t>
  </si>
  <si>
    <t>RAISSA MARIA BARBOSA</t>
  </si>
  <si>
    <t>GIOVANNA ARCINE CAROLINO</t>
  </si>
  <si>
    <t>JENNIFER MIRELLE DE ALMEIDA SANTOS</t>
  </si>
  <si>
    <t>JESSICA KETLEN CARNEIRO PEREIRA</t>
  </si>
  <si>
    <t>JOHNATAN ANDERSON FAGUNDES MACHADO</t>
  </si>
  <si>
    <t>JOICE DE JESUS MARCIEL</t>
  </si>
  <si>
    <t>JULIANA SILVA DOS SANTOS</t>
  </si>
  <si>
    <t>KARLINE SANTOS BARBOSA</t>
  </si>
  <si>
    <t>LARISSA APARECIDA MARTINS SILOTE</t>
  </si>
  <si>
    <t>LUANA DE MORAES SOUZA</t>
  </si>
  <si>
    <t>RAIANE RIBEIRO DA SILVA</t>
  </si>
  <si>
    <t>WILLIAM GOMES DA SILVA</t>
  </si>
  <si>
    <t>BRUNO FELIX DOS SANTOS</t>
  </si>
  <si>
    <t>DANIELA MARIA DOS SANTOS</t>
  </si>
  <si>
    <t>ED CARLOS RODRIGUES GUIMARÃES SANTOS</t>
  </si>
  <si>
    <t xml:space="preserve">GISLAINEY KELLY DE SOUZA SILVA </t>
  </si>
  <si>
    <t>HELLEN CASSIA MEDRADO DOS SANTOS</t>
  </si>
  <si>
    <t xml:space="preserve">JUCELIA SANTOS DE SOUZA </t>
  </si>
  <si>
    <t>NATALY SOUSA ANDRADE SANTOS</t>
  </si>
  <si>
    <t>SARA LUANA MAXIMIANO</t>
  </si>
  <si>
    <t>ALINE FLORENTINO DO NASCIMENTO</t>
  </si>
  <si>
    <t>AMANDA BEATRIZ SANTOS</t>
  </si>
  <si>
    <t>ELIANE SANTOS SILVA</t>
  </si>
  <si>
    <t>FABIANA BARÃO RODRIGUES</t>
  </si>
  <si>
    <t>GRAZIELI DOS SANTOS VIEIRA</t>
  </si>
  <si>
    <t>JAQUELINE DE ARAUJO</t>
  </si>
  <si>
    <t>LIDIANE VIANA GARCIA</t>
  </si>
  <si>
    <t>MATHEUS OLIVEIRA PERES</t>
  </si>
  <si>
    <t>NEILA GOMES DA SILVA</t>
  </si>
  <si>
    <t>SIDNEY AUGUSTO DA SILVA</t>
  </si>
  <si>
    <t>TASSIA BEATRIZ CUNHA SANTANA</t>
  </si>
  <si>
    <t>GIOVANNA MARIA DA SILVA</t>
  </si>
  <si>
    <t>NEO2</t>
  </si>
  <si>
    <t>EDUARDO PEREIRA DE SOUSA</t>
  </si>
  <si>
    <t>JUCYELLE DA SILVA FERREIRA</t>
  </si>
  <si>
    <t>CAROLINA GOMES MESSIAS</t>
  </si>
  <si>
    <t>Data</t>
  </si>
  <si>
    <t>DSem</t>
  </si>
  <si>
    <t>Campanha</t>
  </si>
  <si>
    <t>Grupo</t>
  </si>
  <si>
    <t>Superior</t>
  </si>
  <si>
    <t>Funcionário</t>
  </si>
  <si>
    <t>Login</t>
  </si>
  <si>
    <t>HorárioEntrada</t>
  </si>
  <si>
    <t>HorárioSaída</t>
  </si>
  <si>
    <t>JornadaTurno</t>
  </si>
  <si>
    <t>Primeiro Login</t>
  </si>
  <si>
    <t>Último Logout</t>
  </si>
  <si>
    <t>Chamadas Atendidas</t>
  </si>
  <si>
    <t>CHAMADAS ATIVAS</t>
  </si>
  <si>
    <t>TM Ativo (h:mm:ss)</t>
  </si>
  <si>
    <t>TMA (hh:mm:ss)</t>
  </si>
  <si>
    <t>Tempo Pausa Login</t>
  </si>
  <si>
    <t>Tempo Pausa Lanche</t>
  </si>
  <si>
    <t>Tempo Pausa Chat_Email</t>
  </si>
  <si>
    <t>Tempo Pausa Descanso</t>
  </si>
  <si>
    <t>Tempo Pausa Defeito</t>
  </si>
  <si>
    <t>Tempo Pausa Backoffice</t>
  </si>
  <si>
    <t>Tempo Pausa Treinamento</t>
  </si>
  <si>
    <t>Tempo Pausa Feedback</t>
  </si>
  <si>
    <t>Tempo Pausa Extra Linha</t>
  </si>
  <si>
    <t>Tempo Pausa Reuniao</t>
  </si>
  <si>
    <t>PAUSAS NR17</t>
  </si>
  <si>
    <t>PRESENÇA/ATRASO</t>
  </si>
  <si>
    <t>Segunda</t>
  </si>
  <si>
    <t>ULTRAGAZ</t>
  </si>
  <si>
    <t>Terça</t>
  </si>
  <si>
    <t>ED CARLOS RODRIGUES GUIMARAES SANTOS</t>
  </si>
  <si>
    <t>GISLAINEY KELLY DE SOUZA SILVA</t>
  </si>
  <si>
    <t>JUCELIA SANTOS DE SOUSA</t>
  </si>
  <si>
    <t>CARLOS EDUARDO ESTEVAO</t>
  </si>
  <si>
    <t>ELAINE CRISTINA APARECIDA DE OLIVEIRA</t>
  </si>
  <si>
    <t>GRAZIELA DA CONCEICAO LORENZI</t>
  </si>
  <si>
    <t>ELIANE SANTOS SILVA NEVES</t>
  </si>
  <si>
    <t>FABIANA BARAO RODRIGUES</t>
  </si>
  <si>
    <t>ALAX QUEIROZ DA SILVA</t>
  </si>
  <si>
    <t>GABRIEL MENEZES VIEIRA NOGUEIRA</t>
  </si>
  <si>
    <t>GABRIELLE FERNANDA ROSA PACHECO LEITE</t>
  </si>
  <si>
    <t>GUILHERME SANCHES DE ARAUJO</t>
  </si>
  <si>
    <t>IGOR FERNANDES DA SILVA MARCIEL</t>
  </si>
  <si>
    <t>LAERCIO SA SANTOS</t>
  </si>
  <si>
    <t>LUCAS VIDOTTI DOS SANTOS</t>
  </si>
  <si>
    <t>MATHEUS VIECK DAS DORES</t>
  </si>
  <si>
    <t>REGINA MARIA OLIVEIRA QUEIROZ</t>
  </si>
  <si>
    <t>RENATA BATISTA DA SILVA</t>
  </si>
  <si>
    <t>SAFIRA CAETANO GONCALVES DE SANTANA</t>
  </si>
  <si>
    <t>VERIDIANA DA SILVA PEREIRA</t>
  </si>
  <si>
    <t>VIVIAN APARECIDA MOREIRA MIRANDA</t>
  </si>
  <si>
    <t>GRAU H1</t>
  </si>
  <si>
    <t>PIN EXTRA ULTRA</t>
  </si>
  <si>
    <t>PIN_EXTRA_004</t>
  </si>
  <si>
    <t>PIN_EXTRA_ULTRA_FR01</t>
  </si>
  <si>
    <t>BRUNA NORONHA MARQUES</t>
  </si>
  <si>
    <t>LARISSA APARECIDA MARTINS SILOTO</t>
  </si>
  <si>
    <t>LUANA DA SILVA GOMES</t>
  </si>
  <si>
    <t>MATHEUS DE OLIVEIRA PERES</t>
  </si>
  <si>
    <t>ULTRAGAZ VALE GAZ</t>
  </si>
  <si>
    <t>MARGELA DA FONSECA SANTOS</t>
  </si>
  <si>
    <t>Quarta</t>
  </si>
  <si>
    <t>RENATA BATISTA SANCHES RODRIGUES</t>
  </si>
  <si>
    <t>Quinta</t>
  </si>
  <si>
    <t>Sexta</t>
  </si>
  <si>
    <t>Sábado</t>
  </si>
  <si>
    <t>Domingo</t>
  </si>
  <si>
    <t>PIN EXTRA ULTRAGAZ</t>
  </si>
  <si>
    <t>MARIANA AKEMI ALVES</t>
  </si>
  <si>
    <t>RENATO MOREIRA DOS SANTOS</t>
  </si>
  <si>
    <t>SHIRLEIDE CONSTANTINO DOS SANTOS</t>
  </si>
  <si>
    <t>ANA SILVA DE ALMEIDA UTIMI</t>
  </si>
  <si>
    <t>BARBARA DOS SANTOS GAMA</t>
  </si>
  <si>
    <t>BARBARA SILVA COSTA</t>
  </si>
  <si>
    <t>CAROLINA DA MATTA DINIZ</t>
  </si>
  <si>
    <t>PATRICIA RIBEIRO CAMPOS</t>
  </si>
  <si>
    <t>THAIS CRISTINA RODRIGUES PRATES</t>
  </si>
  <si>
    <t>Modelo de monitoria</t>
  </si>
  <si>
    <t>Registro de monitoria</t>
  </si>
  <si>
    <t>Monitorias</t>
  </si>
  <si>
    <t>Nota</t>
  </si>
  <si>
    <t>NC Grave</t>
  </si>
  <si>
    <t>Motivo NC Grave</t>
  </si>
  <si>
    <t>Feedbacks</t>
  </si>
  <si>
    <t>Front_20160901_Qualidade</t>
  </si>
  <si>
    <t>Não</t>
  </si>
  <si>
    <t>Repasse_20160901_ Qualidade</t>
  </si>
  <si>
    <t>E-vale 20170209</t>
  </si>
  <si>
    <t>Governança_20160901_Qualidade</t>
  </si>
  <si>
    <t>Front_20160901_Supervisão</t>
  </si>
  <si>
    <t>Repasse_20160901 Supervisão</t>
  </si>
  <si>
    <t>Governança_20160901_ supervisão</t>
  </si>
  <si>
    <t>CodiNome</t>
  </si>
  <si>
    <t>Nome</t>
  </si>
  <si>
    <t>Site</t>
  </si>
  <si>
    <t>Status</t>
  </si>
  <si>
    <t>Data Hora Início</t>
  </si>
  <si>
    <t>Data Hora Fim</t>
  </si>
  <si>
    <t>Tempo</t>
  </si>
  <si>
    <t>Data Hora Atualização</t>
  </si>
  <si>
    <t>AtualizadoPor</t>
  </si>
  <si>
    <t>DATA</t>
  </si>
  <si>
    <t>PROGRAMADO</t>
  </si>
  <si>
    <t>PAUSA TOTAL</t>
  </si>
  <si>
    <t>ESTOURO TOTAL</t>
  </si>
  <si>
    <t>%</t>
  </si>
  <si>
    <t>ESTOURO</t>
  </si>
  <si>
    <t>P</t>
  </si>
  <si>
    <t>FJ</t>
  </si>
  <si>
    <t>FI</t>
  </si>
  <si>
    <t>FO</t>
  </si>
  <si>
    <t>terça-feira</t>
  </si>
  <si>
    <t>FÉRIAS</t>
  </si>
  <si>
    <t>I</t>
  </si>
  <si>
    <t>LICENÇA MAT.</t>
  </si>
  <si>
    <t>´P</t>
  </si>
  <si>
    <t>DESLIGADA</t>
  </si>
  <si>
    <t>DESLIGADO</t>
  </si>
  <si>
    <t>p</t>
  </si>
  <si>
    <t/>
  </si>
  <si>
    <t>MED REC</t>
  </si>
  <si>
    <t>MED ATI</t>
  </si>
  <si>
    <t>NOTA</t>
  </si>
  <si>
    <t>NOTAMED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</si>
</sst>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F400]h:mm:ss\ AM/PM"/>
    <numFmt numFmtId="165" formatCode="[h]:mm:ss;@"/>
    <numFmt numFmtId="166" formatCode="dddd"/>
    <numFmt numFmtId="167" formatCode="dddd\,\ dd/m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rgb="FF00979F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979F"/>
        <bgColor indexed="64"/>
      </patternFill>
    </fill>
    <fill>
      <patternFill patternType="solid">
        <fgColor rgb="FF185B7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FFFA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00979F"/>
      </left>
      <right style="thin">
        <color rgb="FF00979F"/>
      </right>
      <top style="thin">
        <color rgb="FF00979F"/>
      </top>
      <bottom style="thin">
        <color rgb="FF00979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979F"/>
      </left>
      <right style="thin">
        <color rgb="FF00979F"/>
      </right>
      <top/>
      <bottom style="thin">
        <color rgb="FF00979F"/>
      </bottom>
      <diagonal/>
    </border>
    <border>
      <left style="thin">
        <color rgb="FF00979F"/>
      </left>
      <right/>
      <top style="thin">
        <color rgb="FF00979F"/>
      </top>
      <bottom style="thin">
        <color rgb="FF00979F"/>
      </bottom>
      <diagonal/>
    </border>
    <border>
      <left/>
      <right/>
      <top style="thin">
        <color rgb="FF00979F"/>
      </top>
      <bottom style="thin">
        <color rgb="FF00979F"/>
      </bottom>
      <diagonal/>
    </border>
    <border>
      <left/>
      <right style="thin">
        <color rgb="FF00979F"/>
      </right>
      <top style="thin">
        <color rgb="FF00979F"/>
      </top>
      <bottom style="thin">
        <color rgb="FF00979F"/>
      </bottom>
      <diagonal/>
    </border>
    <border>
      <left style="thin">
        <color rgb="FF00979F"/>
      </left>
      <right/>
      <top/>
      <bottom style="thin">
        <color rgb="FF00979F"/>
      </bottom>
      <diagonal/>
    </border>
    <border>
      <left/>
      <right/>
      <top/>
      <bottom style="thin">
        <color rgb="FF00979F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4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/>
    <xf numFmtId="22" fontId="2" fillId="2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2" fillId="3" borderId="1" xfId="0" applyNumberFormat="1" applyFont="1" applyFill="1" applyBorder="1" applyAlignment="1">
      <alignment horizontal="center"/>
    </xf>
    <xf numFmtId="1" fontId="2" fillId="5" borderId="1" xfId="0" applyNumberFormat="1" applyFont="1" applyFill="1" applyBorder="1" applyAlignment="1">
      <alignment horizontal="center"/>
    </xf>
    <xf numFmtId="165" fontId="2" fillId="5" borderId="1" xfId="0" applyNumberFormat="1" applyFont="1" applyFill="1" applyBorder="1" applyAlignment="1">
      <alignment horizontal="center"/>
    </xf>
    <xf numFmtId="10" fontId="2" fillId="5" borderId="1" xfId="1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9" fontId="0" fillId="0" borderId="0" xfId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4" fillId="3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165" fontId="2" fillId="7" borderId="1" xfId="0" applyNumberFormat="1" applyFont="1" applyFill="1" applyBorder="1" applyAlignment="1">
      <alignment horizontal="center"/>
    </xf>
    <xf numFmtId="0" fontId="0" fillId="0" borderId="1" xfId="0" applyBorder="1"/>
    <xf numFmtId="165" fontId="0" fillId="0" borderId="1" xfId="1" applyNumberFormat="1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14" fontId="3" fillId="3" borderId="1" xfId="0" applyNumberFormat="1" applyFont="1" applyFill="1" applyBorder="1" applyProtection="1">
      <protection locked="0"/>
    </xf>
    <xf numFmtId="0" fontId="3" fillId="3" borderId="1" xfId="0" applyNumberFormat="1" applyFont="1" applyFill="1" applyBorder="1" applyProtection="1">
      <protection locked="0"/>
    </xf>
    <xf numFmtId="1" fontId="3" fillId="3" borderId="1" xfId="0" applyNumberFormat="1" applyFont="1" applyFill="1" applyBorder="1" applyProtection="1">
      <protection locked="0"/>
    </xf>
    <xf numFmtId="164" fontId="3" fillId="3" borderId="1" xfId="0" applyNumberFormat="1" applyFont="1" applyFill="1" applyBorder="1" applyProtection="1">
      <protection locked="0"/>
    </xf>
    <xf numFmtId="22" fontId="3" fillId="3" borderId="1" xfId="0" applyNumberFormat="1" applyFont="1" applyFill="1" applyBorder="1" applyProtection="1">
      <protection locked="0"/>
    </xf>
    <xf numFmtId="14" fontId="0" fillId="0" borderId="1" xfId="0" applyNumberFormat="1" applyBorder="1" applyProtection="1">
      <protection locked="0"/>
    </xf>
    <xf numFmtId="0" fontId="0" fillId="0" borderId="1" xfId="0" applyNumberFormat="1" applyBorder="1" applyProtection="1">
      <protection locked="0"/>
    </xf>
    <xf numFmtId="1" fontId="0" fillId="0" borderId="1" xfId="0" applyNumberFormat="1" applyBorder="1" applyProtection="1">
      <protection locked="0"/>
    </xf>
    <xf numFmtId="164" fontId="0" fillId="0" borderId="1" xfId="0" applyNumberFormat="1" applyBorder="1" applyProtection="1">
      <protection locked="0"/>
    </xf>
    <xf numFmtId="22" fontId="0" fillId="0" borderId="1" xfId="0" applyNumberFormat="1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6" borderId="1" xfId="0" applyFill="1" applyBorder="1" applyAlignment="1" applyProtection="1">
      <alignment horizontal="center"/>
      <protection locked="0"/>
    </xf>
    <xf numFmtId="21" fontId="0" fillId="0" borderId="1" xfId="0" applyNumberFormat="1" applyBorder="1" applyAlignment="1" applyProtection="1">
      <alignment horizontal="center"/>
      <protection locked="0"/>
    </xf>
    <xf numFmtId="10" fontId="0" fillId="0" borderId="1" xfId="1" applyNumberFormat="1" applyFont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center"/>
    </xf>
    <xf numFmtId="0" fontId="0" fillId="0" borderId="1" xfId="0" applyBorder="1" applyAlignment="1" applyProtection="1">
      <alignment horizontal="left"/>
    </xf>
    <xf numFmtId="21" fontId="0" fillId="0" borderId="1" xfId="0" applyNumberFormat="1" applyBorder="1" applyAlignment="1" applyProtection="1">
      <alignment horizontal="center"/>
    </xf>
    <xf numFmtId="0" fontId="0" fillId="0" borderId="0" xfId="0" applyProtection="1"/>
    <xf numFmtId="0" fontId="2" fillId="3" borderId="1" xfId="0" applyFont="1" applyFill="1" applyBorder="1"/>
    <xf numFmtId="165" fontId="2" fillId="3" borderId="1" xfId="1" applyNumberFormat="1" applyFont="1" applyFill="1" applyBorder="1" applyAlignment="1">
      <alignment horizontal="center"/>
    </xf>
    <xf numFmtId="9" fontId="2" fillId="3" borderId="1" xfId="1" applyFont="1" applyFill="1" applyBorder="1" applyAlignment="1">
      <alignment horizontal="center"/>
    </xf>
    <xf numFmtId="165" fontId="0" fillId="0" borderId="3" xfId="0" applyNumberFormat="1" applyBorder="1" applyAlignment="1" applyProtection="1">
      <alignment horizontal="center"/>
      <protection locked="0"/>
    </xf>
    <xf numFmtId="20" fontId="0" fillId="0" borderId="1" xfId="0" applyNumberFormat="1" applyBorder="1" applyProtection="1">
      <protection locked="0"/>
    </xf>
    <xf numFmtId="0" fontId="0" fillId="8" borderId="0" xfId="0" applyFill="1"/>
    <xf numFmtId="164" fontId="0" fillId="0" borderId="1" xfId="1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2" fontId="0" fillId="0" borderId="0" xfId="0" applyNumberFormat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/>
    <xf numFmtId="1" fontId="4" fillId="3" borderId="1" xfId="0" applyNumberFormat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0" fontId="3" fillId="3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1" xfId="1" applyNumberFormat="1" applyFont="1" applyBorder="1" applyAlignment="1" applyProtection="1">
      <alignment horizontal="center"/>
      <protection locked="0"/>
    </xf>
    <xf numFmtId="164" fontId="0" fillId="9" borderId="1" xfId="0" applyNumberFormat="1" applyFill="1" applyBorder="1" applyProtection="1">
      <protection locked="0"/>
    </xf>
    <xf numFmtId="164" fontId="6" fillId="9" borderId="1" xfId="0" applyNumberFormat="1" applyFont="1" applyFill="1" applyBorder="1" applyProtection="1">
      <protection locked="0"/>
    </xf>
    <xf numFmtId="164" fontId="6" fillId="10" borderId="1" xfId="0" applyNumberFormat="1" applyFont="1" applyFill="1" applyBorder="1" applyProtection="1">
      <protection locked="0"/>
    </xf>
    <xf numFmtId="164" fontId="0" fillId="10" borderId="1" xfId="0" applyNumberFormat="1" applyFill="1" applyBorder="1" applyProtection="1">
      <protection locked="0"/>
    </xf>
    <xf numFmtId="20" fontId="0" fillId="0" borderId="0" xfId="0" applyNumberFormat="1" applyAlignment="1">
      <alignment horizontal="center"/>
    </xf>
    <xf numFmtId="164" fontId="0" fillId="9" borderId="1" xfId="0" applyNumberFormat="1" applyFont="1" applyFill="1" applyBorder="1" applyProtection="1">
      <protection locked="0"/>
    </xf>
    <xf numFmtId="0" fontId="0" fillId="0" borderId="0" xfId="0" applyNumberFormat="1" applyAlignment="1"/>
    <xf numFmtId="14" fontId="0" fillId="0" borderId="1" xfId="0" applyNumberFormat="1" applyFont="1" applyBorder="1" applyProtection="1">
      <protection locked="0"/>
    </xf>
    <xf numFmtId="0" fontId="0" fillId="0" borderId="1" xfId="0" applyNumberFormat="1" applyFont="1" applyBorder="1" applyProtection="1">
      <protection locked="0"/>
    </xf>
    <xf numFmtId="1" fontId="0" fillId="0" borderId="1" xfId="0" applyNumberFormat="1" applyFont="1" applyBorder="1" applyProtection="1">
      <protection locked="0"/>
    </xf>
    <xf numFmtId="164" fontId="0" fillId="0" borderId="1" xfId="0" applyNumberFormat="1" applyFont="1" applyBorder="1" applyProtection="1">
      <protection locked="0"/>
    </xf>
    <xf numFmtId="22" fontId="0" fillId="0" borderId="1" xfId="0" applyNumberFormat="1" applyFont="1" applyBorder="1" applyProtection="1">
      <protection locked="0"/>
    </xf>
    <xf numFmtId="20" fontId="0" fillId="0" borderId="0" xfId="0" applyNumberFormat="1"/>
    <xf numFmtId="166" fontId="2" fillId="4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Border="1" applyAlignment="1" applyProtection="1">
      <alignment horizontal="left" vertical="center"/>
      <protection locked="0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166" fontId="2" fillId="4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 applyProtection="1">
      <alignment horizontal="center"/>
      <protection locked="0"/>
    </xf>
    <xf numFmtId="167" fontId="4" fillId="4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979F"/>
      <color rgb="FFA1A1A1"/>
      <color rgb="FFCDFFFA"/>
      <color rgb="FF185B77"/>
      <color rgb="FF1897CD"/>
      <color rgb="FFB7FFFF"/>
      <color rgb="FF97FFFF"/>
      <color rgb="FF008A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PAUSAS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TABELAS!$E$2</c:f>
              <c:strCache>
                <c:ptCount val="1"/>
                <c:pt idx="0">
                  <c:v>PAUSAS REALIZADAS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79F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5C8-4131-8132-F97173EFB336}"/>
              </c:ext>
            </c:extLst>
          </c:dPt>
          <c:dPt>
            <c:idx val="1"/>
            <c:invertIfNegative val="0"/>
            <c:bubble3D val="0"/>
            <c:spPr>
              <a:solidFill>
                <a:srgbClr val="A1A1A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5C8-4131-8132-F97173EFB3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TABELAS!$D$2:$E$2</c:f>
              <c:strCache>
                <c:ptCount val="2"/>
                <c:pt idx="0">
                  <c:v>PAUSAS PROGRAMADAS</c:v>
                </c:pt>
                <c:pt idx="1">
                  <c:v>PAUSAS REALIZADAS</c:v>
                </c:pt>
              </c:strCache>
            </c:strRef>
          </c:cat>
          <c:val>
            <c:numRef>
              <c:f>TABELAS!$D$3:$E$3</c:f>
              <c:numCache>
                <c:formatCode>[h]:mm:ss;@</c:formatCode>
                <c:ptCount val="2"/>
                <c:pt idx="0">
                  <c:v>63.063888888888862</c:v>
                </c:pt>
                <c:pt idx="1">
                  <c:v>43.380798611111111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5C8-4131-8132-F97173EFB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3514272"/>
        <c:axId val="215622536"/>
      </c:barChart>
      <c:catAx>
        <c:axId val="21351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2536"/>
        <c:crosses val="autoZero"/>
        <c:auto val="1"/>
        <c:lblAlgn val="ctr"/>
        <c:lblOffset val="100"/>
        <c:noMultiLvlLbl val="0"/>
      </c:catAx>
      <c:valAx>
        <c:axId val="2156225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5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LIGAÇÕES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LIGAÇÕES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79F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16F-49AC-BB32-E9612ACDA618}"/>
              </c:ext>
            </c:extLst>
          </c:dPt>
          <c:dPt>
            <c:idx val="1"/>
            <c:invertIfNegative val="0"/>
            <c:bubble3D val="0"/>
            <c:spPr>
              <a:solidFill>
                <a:srgbClr val="A1A1A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16F-49AC-BB32-E9612ACDA618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16F-49AC-BB32-E9612ACDA6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216F-49AC-BB32-E9612ACDA618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TABELAS!$P$2:$Q$2</c:f>
              <c:strCache>
                <c:ptCount val="2"/>
                <c:pt idx="0">
                  <c:v>LIG ATENDIDAS</c:v>
                </c:pt>
                <c:pt idx="1">
                  <c:v>LIG ATIVAS</c:v>
                </c:pt>
              </c:strCache>
            </c:strRef>
          </c:cat>
          <c:val>
            <c:numRef>
              <c:f>TABELAS!$P$3:$Q$3</c:f>
              <c:numCache>
                <c:formatCode>General</c:formatCode>
                <c:ptCount val="2"/>
                <c:pt idx="0">
                  <c:v>78647</c:v>
                </c:pt>
                <c:pt idx="1">
                  <c:v>40714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16F-49AC-BB32-E9612ACD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20968"/>
        <c:axId val="215621360"/>
      </c:barChart>
      <c:catAx>
        <c:axId val="21562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1360"/>
        <c:crosses val="autoZero"/>
        <c:auto val="1"/>
        <c:lblAlgn val="ctr"/>
        <c:lblOffset val="100"/>
        <c:noMultiLvlLbl val="0"/>
      </c:catAx>
      <c:valAx>
        <c:axId val="2156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TEMPOS</c:v>
          </c:tx>
          <c:spPr>
            <a:solidFill>
              <a:srgbClr val="00979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A1A1A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126-4D29-8158-E32B6BA4F6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TABELAS!$R$2:$S$2</c:f>
              <c:strCache>
                <c:ptCount val="2"/>
                <c:pt idx="0">
                  <c:v>TMA RECEPTIVO</c:v>
                </c:pt>
                <c:pt idx="1">
                  <c:v>TMA ATIVO</c:v>
                </c:pt>
              </c:strCache>
            </c:strRef>
          </c:cat>
          <c:val>
            <c:numRef>
              <c:f>TABELAS!$R$3:$S$3</c:f>
              <c:numCache>
                <c:formatCode>[$-F400]h:mm:ss\ AM/PM</c:formatCode>
                <c:ptCount val="2"/>
                <c:pt idx="0">
                  <c:v>1.7708904332957062E-3</c:v>
                </c:pt>
                <c:pt idx="1">
                  <c:v>7.3825501829382571E-4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126-4D29-8158-E32B6BA4F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28024"/>
        <c:axId val="215623712"/>
      </c:barChart>
      <c:catAx>
        <c:axId val="21562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3712"/>
        <c:crosses val="autoZero"/>
        <c:auto val="1"/>
        <c:lblAlgn val="ctr"/>
        <c:lblOffset val="100"/>
        <c:noMultiLvlLbl val="0"/>
      </c:catAx>
      <c:valAx>
        <c:axId val="2156237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8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TABELAS!$K$2</c:f>
              <c:strCache>
                <c:ptCount val="1"/>
                <c:pt idx="0">
                  <c:v>% ABS</c:v>
                </c:pt>
              </c:strCache>
            </c:strRef>
          </c:tx>
          <c:spPr>
            <a:solidFill>
              <a:srgbClr val="00979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1FC6-4FEB-8228-ECDEDBB62C9B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TABELAS!$K$2</c:f>
              <c:strCache>
                <c:ptCount val="1"/>
                <c:pt idx="0">
                  <c:v>% ABS</c:v>
                </c:pt>
              </c:strCache>
            </c:strRef>
          </c:cat>
          <c:val>
            <c:numRef>
              <c:f>TABELAS!$K$3</c:f>
              <c:numCache>
                <c:formatCode>0.00%</c:formatCode>
                <c:ptCount val="1"/>
                <c:pt idx="0">
                  <c:v>7.7127840476133247E-2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FC6-4FEB-8228-ECDEDBB6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5624104"/>
        <c:axId val="215624496"/>
      </c:barChart>
      <c:catAx>
        <c:axId val="21562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4496"/>
        <c:crosses val="autoZero"/>
        <c:auto val="1"/>
        <c:lblAlgn val="ctr"/>
        <c:lblOffset val="100"/>
        <c:noMultiLvlLbl val="0"/>
      </c:catAx>
      <c:valAx>
        <c:axId val="2156244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4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MONITORIAS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MONITORIAS</c:v>
          </c:tx>
          <c:spPr>
            <a:solidFill>
              <a:srgbClr val="00979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916-4F66-86AF-D927DFFEF183}"/>
              </c:ext>
            </c:extLst>
          </c:dPt>
          <c:dPt>
            <c:idx val="2"/>
            <c:invertIfNegative val="0"/>
            <c:bubble3D val="0"/>
            <c:spPr>
              <a:solidFill>
                <a:srgbClr val="A1A1A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916-4F66-86AF-D927DFFEF1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(TABELAS!$W$2,TABELAS!$Y$2,TABELAS!$Z$2)</c:f>
              <c:strCache>
                <c:ptCount val="3"/>
                <c:pt idx="0">
                  <c:v>MONITORIAS</c:v>
                </c:pt>
                <c:pt idx="1">
                  <c:v>ERROS FATAIS</c:v>
                </c:pt>
                <c:pt idx="2">
                  <c:v>FEEDBACKS</c:v>
                </c:pt>
              </c:strCache>
            </c:strRef>
          </c:cat>
          <c:val>
            <c:numRef>
              <c:f>(TABELAS!$W$3,TABELAS!$Y$3,TABELAS!$Z$3)</c:f>
              <c:numCache>
                <c:formatCode>General</c:formatCode>
                <c:ptCount val="3"/>
                <c:pt idx="0">
                  <c:v>329</c:v>
                </c:pt>
                <c:pt idx="1">
                  <c:v>0</c:v>
                </c:pt>
                <c:pt idx="2">
                  <c:v>214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16-4F66-86AF-D927DFFE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25280"/>
        <c:axId val="215625672"/>
      </c:barChart>
      <c:catAx>
        <c:axId val="21562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5672"/>
        <c:crosses val="autoZero"/>
        <c:auto val="1"/>
        <c:lblAlgn val="ctr"/>
        <c:lblOffset val="100"/>
        <c:noMultiLvlLbl val="0"/>
      </c:catAx>
      <c:valAx>
        <c:axId val="215625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MÉDIA</c:v>
          </c:tx>
          <c:spPr>
            <a:solidFill>
              <a:srgbClr val="00979F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TABELAS!$X$2</c:f>
              <c:strCache>
                <c:ptCount val="1"/>
                <c:pt idx="0">
                  <c:v>MÉDIA</c:v>
                </c:pt>
              </c:strCache>
            </c:strRef>
          </c:cat>
          <c:val>
            <c:numRef>
              <c:f>TABELAS!$X$3</c:f>
              <c:numCache>
                <c:formatCode>0.00</c:formatCode>
                <c:ptCount val="1"/>
                <c:pt idx="0">
                  <c:v>88.790273556231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F8-4B9E-9A6E-733482A51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627240"/>
        <c:axId val="215661792"/>
      </c:barChart>
      <c:catAx>
        <c:axId val="21562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61792"/>
        <c:crosses val="autoZero"/>
        <c:auto val="1"/>
        <c:lblAlgn val="ctr"/>
        <c:lblOffset val="100"/>
        <c:noMultiLvlLbl val="0"/>
      </c:catAx>
      <c:valAx>
        <c:axId val="2156617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5627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EQUIPE!A1"/><Relationship Id="rId13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hyperlink" Target="#ABS!A1"/><Relationship Id="rId12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PRODUTIVIDADE!A1"/><Relationship Id="rId11" Type="http://schemas.openxmlformats.org/officeDocument/2006/relationships/hyperlink" Target="#BASE!A1"/><Relationship Id="rId5" Type="http://schemas.openxmlformats.org/officeDocument/2006/relationships/hyperlink" Target="#PAUSAS!A1"/><Relationship Id="rId15" Type="http://schemas.openxmlformats.org/officeDocument/2006/relationships/hyperlink" Target="#'BASE QUALIDADE'!A1"/><Relationship Id="rId10" Type="http://schemas.openxmlformats.org/officeDocument/2006/relationships/hyperlink" Target="#STATUS!A1"/><Relationship Id="rId4" Type="http://schemas.openxmlformats.org/officeDocument/2006/relationships/chart" Target="../charts/chart4.xml"/><Relationship Id="rId9" Type="http://schemas.openxmlformats.org/officeDocument/2006/relationships/hyperlink" Target="#METAS!A1"/><Relationship Id="rId14" Type="http://schemas.openxmlformats.org/officeDocument/2006/relationships/hyperlink" Target="#QUALIDAD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APA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19050</xdr:rowOff>
    </xdr:from>
    <xdr:ext cx="5710794" cy="843757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9525" y="19050"/>
          <a:ext cx="5710794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800" b="0" cap="none" spc="0">
              <a:ln w="0"/>
              <a:solidFill>
                <a:srgbClr val="00979F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ndara" panose="020E0502030303020204" pitchFamily="34" charset="0"/>
            </a:rPr>
            <a:t>Controle</a:t>
          </a:r>
          <a:r>
            <a:rPr lang="pt-BR" sz="4800" b="0" cap="none" spc="0" baseline="0">
              <a:ln w="0"/>
              <a:solidFill>
                <a:srgbClr val="00979F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ndara" panose="020E0502030303020204" pitchFamily="34" charset="0"/>
            </a:rPr>
            <a:t> Operacional</a:t>
          </a:r>
          <a:endParaRPr lang="pt-BR" sz="4800" b="0" cap="none" spc="0">
            <a:ln w="0"/>
            <a:solidFill>
              <a:srgbClr val="00979F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andara" panose="020E0502030303020204" pitchFamily="34" charset="0"/>
          </a:endParaRPr>
        </a:p>
      </xdr:txBody>
    </xdr:sp>
    <xdr:clientData/>
  </xdr:oneCellAnchor>
  <xdr:twoCellAnchor>
    <xdr:from>
      <xdr:col>7</xdr:col>
      <xdr:colOff>352425</xdr:colOff>
      <xdr:row>8</xdr:row>
      <xdr:rowOff>1</xdr:rowOff>
    </xdr:from>
    <xdr:to>
      <xdr:col>14</xdr:col>
      <xdr:colOff>28574</xdr:colOff>
      <xdr:row>18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</xdr:colOff>
      <xdr:row>21</xdr:row>
      <xdr:rowOff>0</xdr:rowOff>
    </xdr:from>
    <xdr:to>
      <xdr:col>7</xdr:col>
      <xdr:colOff>291464</xdr:colOff>
      <xdr:row>31</xdr:row>
      <xdr:rowOff>28575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356938</xdr:colOff>
      <xdr:row>21</xdr:row>
      <xdr:rowOff>0</xdr:rowOff>
    </xdr:from>
    <xdr:to>
      <xdr:col>14</xdr:col>
      <xdr:colOff>33087</xdr:colOff>
      <xdr:row>31</xdr:row>
      <xdr:rowOff>38100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0</xdr:colOff>
      <xdr:row>5</xdr:row>
      <xdr:rowOff>0</xdr:rowOff>
    </xdr:from>
    <xdr:to>
      <xdr:col>6</xdr:col>
      <xdr:colOff>19049</xdr:colOff>
      <xdr:row>6</xdr:row>
      <xdr:rowOff>2574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247135" y="952500"/>
          <a:ext cx="3069623" cy="365554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600"/>
            <a:t>SELECIONAR SUPERVISOR</a:t>
          </a:r>
          <a:r>
            <a:rPr lang="pt-BR" sz="1600" baseline="0"/>
            <a:t> </a:t>
          </a:r>
          <a:r>
            <a:rPr lang="pt-BR" sz="1600" baseline="0">
              <a:sym typeface="Wingdings" panose="05000000000000000000" pitchFamily="2" charset="2"/>
            </a:rPr>
            <a:t></a:t>
          </a:r>
          <a:endParaRPr lang="pt-BR" sz="1600"/>
        </a:p>
      </xdr:txBody>
    </xdr:sp>
    <xdr:clientData/>
  </xdr:twoCellAnchor>
  <xdr:twoCellAnchor>
    <xdr:from>
      <xdr:col>1</xdr:col>
      <xdr:colOff>1</xdr:colOff>
      <xdr:row>8</xdr:row>
      <xdr:rowOff>0</xdr:rowOff>
    </xdr:from>
    <xdr:to>
      <xdr:col>7</xdr:col>
      <xdr:colOff>284513</xdr:colOff>
      <xdr:row>18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347663</xdr:colOff>
      <xdr:row>18</xdr:row>
      <xdr:rowOff>26194</xdr:rowOff>
    </xdr:from>
    <xdr:to>
      <xdr:col>14</xdr:col>
      <xdr:colOff>34291</xdr:colOff>
      <xdr:row>20</xdr:row>
      <xdr:rowOff>22384</xdr:rowOff>
    </xdr:to>
    <xdr:sp macro="" textlink="">
      <xdr:nvSpPr>
        <xdr:cNvPr id="11" name="Retângulo 10">
          <a:hlinkClick xmlns:r="http://schemas.openxmlformats.org/officeDocument/2006/relationships" r:id="rId5" tooltip="Acompanhamento de Pausas"/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SpPr/>
      </xdr:nvSpPr>
      <xdr:spPr>
        <a:xfrm>
          <a:off x="4491038" y="2883694"/>
          <a:ext cx="4430078" cy="377190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PAUSAS NR</a:t>
          </a:r>
          <a:r>
            <a:rPr lang="pt-BR" sz="1600" baseline="0"/>
            <a:t>-17</a:t>
          </a:r>
          <a:endParaRPr lang="pt-BR" sz="1600"/>
        </a:p>
      </xdr:txBody>
    </xdr:sp>
    <xdr:clientData/>
  </xdr:twoCellAnchor>
  <xdr:twoCellAnchor editAs="absolute">
    <xdr:from>
      <xdr:col>1</xdr:col>
      <xdr:colOff>0</xdr:colOff>
      <xdr:row>31</xdr:row>
      <xdr:rowOff>25718</xdr:rowOff>
    </xdr:from>
    <xdr:to>
      <xdr:col>14</xdr:col>
      <xdr:colOff>37111</xdr:colOff>
      <xdr:row>33</xdr:row>
      <xdr:rowOff>21908</xdr:rowOff>
    </xdr:to>
    <xdr:sp macro="" textlink="">
      <xdr:nvSpPr>
        <xdr:cNvPr id="15" name="Retângulo 14">
          <a:hlinkClick xmlns:r="http://schemas.openxmlformats.org/officeDocument/2006/relationships" r:id="rId6" tooltip="Produtividade"/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247403" y="5797621"/>
          <a:ext cx="8668987" cy="377190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PRODUTIVIDADE</a:t>
          </a:r>
        </a:p>
      </xdr:txBody>
    </xdr:sp>
    <xdr:clientData/>
  </xdr:twoCellAnchor>
  <xdr:twoCellAnchor>
    <xdr:from>
      <xdr:col>0</xdr:col>
      <xdr:colOff>241935</xdr:colOff>
      <xdr:row>18</xdr:row>
      <xdr:rowOff>25718</xdr:rowOff>
    </xdr:from>
    <xdr:to>
      <xdr:col>7</xdr:col>
      <xdr:colOff>290513</xdr:colOff>
      <xdr:row>20</xdr:row>
      <xdr:rowOff>21908</xdr:rowOff>
    </xdr:to>
    <xdr:sp macro="" textlink="">
      <xdr:nvSpPr>
        <xdr:cNvPr id="10" name="Retângulo 9">
          <a:hlinkClick xmlns:r="http://schemas.openxmlformats.org/officeDocument/2006/relationships" r:id="rId7" tooltip="Absenteísmo"/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/>
      </xdr:nvSpPr>
      <xdr:spPr>
        <a:xfrm>
          <a:off x="241935" y="2883218"/>
          <a:ext cx="4191953" cy="377190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ABSENTEÍSMO</a:t>
          </a:r>
        </a:p>
      </xdr:txBody>
    </xdr:sp>
    <xdr:clientData/>
  </xdr:twoCellAnchor>
  <xdr:twoCellAnchor editAs="oneCell">
    <xdr:from>
      <xdr:col>10</xdr:col>
      <xdr:colOff>514349</xdr:colOff>
      <xdr:row>46</xdr:row>
      <xdr:rowOff>116686</xdr:rowOff>
    </xdr:from>
    <xdr:to>
      <xdr:col>14</xdr:col>
      <xdr:colOff>51836</xdr:colOff>
      <xdr:row>48</xdr:row>
      <xdr:rowOff>112876</xdr:rowOff>
    </xdr:to>
    <xdr:sp macro="" textlink="">
      <xdr:nvSpPr>
        <xdr:cNvPr id="16" name="Retângulo 15">
          <a:hlinkClick xmlns:r="http://schemas.openxmlformats.org/officeDocument/2006/relationships" r:id="rId8" tooltip="Configurar Equipe"/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6962774" y="9108286"/>
          <a:ext cx="1975887" cy="37719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CONFIGURAR EQUIPE</a:t>
          </a:r>
        </a:p>
      </xdr:txBody>
    </xdr:sp>
    <xdr:clientData/>
  </xdr:twoCellAnchor>
  <xdr:twoCellAnchor editAs="oneCell">
    <xdr:from>
      <xdr:col>7</xdr:col>
      <xdr:colOff>828675</xdr:colOff>
      <xdr:row>46</xdr:row>
      <xdr:rowOff>116686</xdr:rowOff>
    </xdr:from>
    <xdr:to>
      <xdr:col>10</xdr:col>
      <xdr:colOff>456717</xdr:colOff>
      <xdr:row>48</xdr:row>
      <xdr:rowOff>112876</xdr:rowOff>
    </xdr:to>
    <xdr:sp macro="" textlink="">
      <xdr:nvSpPr>
        <xdr:cNvPr id="19" name="Retângulo 18">
          <a:hlinkClick xmlns:r="http://schemas.openxmlformats.org/officeDocument/2006/relationships" r:id="rId9" tooltip="Configurar Metas"/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/>
      </xdr:nvSpPr>
      <xdr:spPr>
        <a:xfrm>
          <a:off x="4972050" y="9108286"/>
          <a:ext cx="1933092" cy="37719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CONFIGURAR METAS</a:t>
          </a:r>
        </a:p>
      </xdr:txBody>
    </xdr:sp>
    <xdr:clientData/>
  </xdr:twoCellAnchor>
  <xdr:twoCellAnchor editAs="oneCell">
    <xdr:from>
      <xdr:col>3</xdr:col>
      <xdr:colOff>382060</xdr:colOff>
      <xdr:row>46</xdr:row>
      <xdr:rowOff>116312</xdr:rowOff>
    </xdr:from>
    <xdr:to>
      <xdr:col>5</xdr:col>
      <xdr:colOff>470437</xdr:colOff>
      <xdr:row>48</xdr:row>
      <xdr:rowOff>112502</xdr:rowOff>
    </xdr:to>
    <xdr:sp macro="" textlink="">
      <xdr:nvSpPr>
        <xdr:cNvPr id="21" name="Retângulo 20">
          <a:hlinkClick xmlns:r="http://schemas.openxmlformats.org/officeDocument/2006/relationships" r:id="rId10" tooltip="Base Folgas"/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1848910" y="9107912"/>
          <a:ext cx="1307577" cy="37719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BASE FOLGAS</a:t>
          </a:r>
        </a:p>
      </xdr:txBody>
    </xdr:sp>
    <xdr:clientData/>
  </xdr:twoCellAnchor>
  <xdr:twoCellAnchor editAs="oneCell">
    <xdr:from>
      <xdr:col>0</xdr:col>
      <xdr:colOff>233362</xdr:colOff>
      <xdr:row>46</xdr:row>
      <xdr:rowOff>116682</xdr:rowOff>
    </xdr:from>
    <xdr:to>
      <xdr:col>3</xdr:col>
      <xdr:colOff>333375</xdr:colOff>
      <xdr:row>48</xdr:row>
      <xdr:rowOff>112872</xdr:rowOff>
    </xdr:to>
    <xdr:sp macro="" textlink="">
      <xdr:nvSpPr>
        <xdr:cNvPr id="22" name="Retângulo 21">
          <a:hlinkClick xmlns:r="http://schemas.openxmlformats.org/officeDocument/2006/relationships" r:id="rId11" tooltip="Base Controle"/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233362" y="9108282"/>
          <a:ext cx="1566863" cy="37719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BASE CONTROLE</a:t>
          </a:r>
        </a:p>
      </xdr:txBody>
    </xdr:sp>
    <xdr:clientData/>
  </xdr:twoCellAnchor>
  <xdr:twoCellAnchor editAs="absolute">
    <xdr:from>
      <xdr:col>1</xdr:col>
      <xdr:colOff>0</xdr:colOff>
      <xdr:row>6</xdr:row>
      <xdr:rowOff>0</xdr:rowOff>
    </xdr:from>
    <xdr:to>
      <xdr:col>6</xdr:col>
      <xdr:colOff>19049</xdr:colOff>
      <xdr:row>7</xdr:row>
      <xdr:rowOff>2574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247650" y="1314450"/>
          <a:ext cx="3067049" cy="364524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600"/>
            <a:t>SELECIONAR GRUPO</a:t>
          </a:r>
          <a:r>
            <a:rPr lang="pt-BR" sz="1600" baseline="0">
              <a:sym typeface="Wingdings" panose="05000000000000000000" pitchFamily="2" charset="2"/>
            </a:rPr>
            <a:t></a:t>
          </a:r>
          <a:endParaRPr lang="pt-BR" sz="1600"/>
        </a:p>
      </xdr:txBody>
    </xdr:sp>
    <xdr:clientData/>
  </xdr:twoCellAnchor>
  <xdr:twoCellAnchor>
    <xdr:from>
      <xdr:col>1</xdr:col>
      <xdr:colOff>5715</xdr:colOff>
      <xdr:row>34</xdr:row>
      <xdr:rowOff>0</xdr:rowOff>
    </xdr:from>
    <xdr:to>
      <xdr:col>7</xdr:col>
      <xdr:colOff>291464</xdr:colOff>
      <xdr:row>44</xdr:row>
      <xdr:rowOff>28575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356938</xdr:colOff>
      <xdr:row>34</xdr:row>
      <xdr:rowOff>0</xdr:rowOff>
    </xdr:from>
    <xdr:to>
      <xdr:col>14</xdr:col>
      <xdr:colOff>33087</xdr:colOff>
      <xdr:row>44</xdr:row>
      <xdr:rowOff>38100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1</xdr:col>
      <xdr:colOff>0</xdr:colOff>
      <xdr:row>44</xdr:row>
      <xdr:rowOff>0</xdr:rowOff>
    </xdr:from>
    <xdr:to>
      <xdr:col>14</xdr:col>
      <xdr:colOff>37111</xdr:colOff>
      <xdr:row>45</xdr:row>
      <xdr:rowOff>186690</xdr:rowOff>
    </xdr:to>
    <xdr:sp macro="" textlink="">
      <xdr:nvSpPr>
        <xdr:cNvPr id="24" name="Retângulo 23">
          <a:hlinkClick xmlns:r="http://schemas.openxmlformats.org/officeDocument/2006/relationships" r:id="rId14" tooltip="Qualidade"/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SpPr/>
      </xdr:nvSpPr>
      <xdr:spPr>
        <a:xfrm>
          <a:off x="247650" y="8610600"/>
          <a:ext cx="8676286" cy="377190"/>
        </a:xfrm>
        <a:prstGeom prst="rect">
          <a:avLst/>
        </a:prstGeom>
        <a:solidFill>
          <a:srgbClr val="0097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QUALIDADE</a:t>
          </a:r>
        </a:p>
      </xdr:txBody>
    </xdr:sp>
    <xdr:clientData/>
  </xdr:twoCellAnchor>
  <xdr:twoCellAnchor editAs="oneCell">
    <xdr:from>
      <xdr:col>5</xdr:col>
      <xdr:colOff>514351</xdr:colOff>
      <xdr:row>46</xdr:row>
      <xdr:rowOff>116681</xdr:rowOff>
    </xdr:from>
    <xdr:to>
      <xdr:col>7</xdr:col>
      <xdr:colOff>781050</xdr:colOff>
      <xdr:row>48</xdr:row>
      <xdr:rowOff>112871</xdr:rowOff>
    </xdr:to>
    <xdr:sp macro="" textlink="">
      <xdr:nvSpPr>
        <xdr:cNvPr id="25" name="Retângulo 24">
          <a:hlinkClick xmlns:r="http://schemas.openxmlformats.org/officeDocument/2006/relationships" r:id="rId15" tooltip="Base Qualidade"/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3200401" y="9108281"/>
          <a:ext cx="1724024" cy="37719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/>
            <a:t>BASE QUALIDADE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85725</xdr:rowOff>
    </xdr:from>
    <xdr:to>
      <xdr:col>3</xdr:col>
      <xdr:colOff>742949</xdr:colOff>
      <xdr:row>3</xdr:row>
      <xdr:rowOff>54715</xdr:rowOff>
    </xdr:to>
    <xdr:pic>
      <xdr:nvPicPr>
        <xdr:cNvPr id="2" name="Imagem 1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5725"/>
          <a:ext cx="2790824" cy="5404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85725</xdr:rowOff>
    </xdr:from>
    <xdr:to>
      <xdr:col>2</xdr:col>
      <xdr:colOff>2105024</xdr:colOff>
      <xdr:row>3</xdr:row>
      <xdr:rowOff>54715</xdr:rowOff>
    </xdr:to>
    <xdr:pic>
      <xdr:nvPicPr>
        <xdr:cNvPr id="2" name="Imagem 1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85725"/>
          <a:ext cx="2790824" cy="5404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</xdr:col>
      <xdr:colOff>1162049</xdr:colOff>
      <xdr:row>2</xdr:row>
      <xdr:rowOff>159490</xdr:rowOff>
    </xdr:to>
    <xdr:pic>
      <xdr:nvPicPr>
        <xdr:cNvPr id="2" name="Imagem 1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90824" cy="5404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</xdr:col>
      <xdr:colOff>2085974</xdr:colOff>
      <xdr:row>2</xdr:row>
      <xdr:rowOff>159490</xdr:rowOff>
    </xdr:to>
    <xdr:pic>
      <xdr:nvPicPr>
        <xdr:cNvPr id="3" name="Imagem 2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90824" cy="5404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761999</xdr:colOff>
      <xdr:row>2</xdr:row>
      <xdr:rowOff>159490</xdr:rowOff>
    </xdr:to>
    <xdr:pic>
      <xdr:nvPicPr>
        <xdr:cNvPr id="2" name="Imagem 1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90824" cy="5404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95250</xdr:rowOff>
    </xdr:from>
    <xdr:to>
      <xdr:col>2</xdr:col>
      <xdr:colOff>2295524</xdr:colOff>
      <xdr:row>3</xdr:row>
      <xdr:rowOff>64240</xdr:rowOff>
    </xdr:to>
    <xdr:pic>
      <xdr:nvPicPr>
        <xdr:cNvPr id="2" name="Imagem 1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5250"/>
          <a:ext cx="2790824" cy="5404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95250</xdr:rowOff>
    </xdr:from>
    <xdr:to>
      <xdr:col>2</xdr:col>
      <xdr:colOff>2295524</xdr:colOff>
      <xdr:row>3</xdr:row>
      <xdr:rowOff>64240</xdr:rowOff>
    </xdr:to>
    <xdr:pic>
      <xdr:nvPicPr>
        <xdr:cNvPr id="3" name="Imagem 2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5250"/>
          <a:ext cx="2790824" cy="5404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95250</xdr:rowOff>
    </xdr:from>
    <xdr:to>
      <xdr:col>2</xdr:col>
      <xdr:colOff>2295524</xdr:colOff>
      <xdr:row>3</xdr:row>
      <xdr:rowOff>64240</xdr:rowOff>
    </xdr:to>
    <xdr:pic>
      <xdr:nvPicPr>
        <xdr:cNvPr id="3" name="Imagem 2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5250"/>
          <a:ext cx="2790824" cy="5404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95250</xdr:rowOff>
    </xdr:from>
    <xdr:to>
      <xdr:col>2</xdr:col>
      <xdr:colOff>2295524</xdr:colOff>
      <xdr:row>3</xdr:row>
      <xdr:rowOff>64240</xdr:rowOff>
    </xdr:to>
    <xdr:pic>
      <xdr:nvPicPr>
        <xdr:cNvPr id="4" name="Imagem 3">
          <a:hlinkClick xmlns:r="http://schemas.openxmlformats.org/officeDocument/2006/relationships" r:id="rId1" tooltip="Voltar"/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95250"/>
          <a:ext cx="2790824" cy="540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rgb="FF0070C0"/>
  </sheetPr>
  <dimension ref="A1:O50"/>
  <sheetViews>
    <sheetView showGridLines="0" tabSelected="1" zoomScaleNormal="100" workbookViewId="0"/>
  </sheetViews>
  <sheetFormatPr defaultColWidth="0" defaultRowHeight="15" zeroHeight="1" x14ac:dyDescent="0.25"/>
  <cols>
    <col min="1" max="1" width="3.7109375" customWidth="1"/>
    <col min="2" max="6" width="9.140625" customWidth="1"/>
    <col min="7" max="9" width="12.7109375" customWidth="1"/>
    <col min="10" max="14" width="9.140625" customWidth="1"/>
    <col min="15" max="15" width="3.7109375" style="8" customWidth="1"/>
    <col min="16" max="16384" width="9.140625" hidden="1"/>
  </cols>
  <sheetData>
    <row r="1" spans="7:14" x14ac:dyDescent="0.25">
      <c r="G1" s="8"/>
      <c r="H1" s="8"/>
      <c r="I1" s="8"/>
      <c r="J1" s="8"/>
      <c r="K1" s="8"/>
      <c r="L1" s="8"/>
      <c r="M1" s="8"/>
      <c r="N1" s="8"/>
    </row>
    <row r="2" spans="7:14" x14ac:dyDescent="0.25">
      <c r="G2" s="8"/>
      <c r="H2" s="8"/>
      <c r="I2" s="8"/>
      <c r="J2" s="8"/>
      <c r="K2" s="8"/>
      <c r="L2" s="8"/>
      <c r="M2" s="8"/>
      <c r="N2" s="8"/>
    </row>
    <row r="3" spans="7:14" x14ac:dyDescent="0.25">
      <c r="G3" s="8"/>
      <c r="H3" s="8"/>
      <c r="I3" s="8"/>
      <c r="J3" s="8"/>
      <c r="K3" s="8"/>
      <c r="L3" s="8"/>
      <c r="M3" s="8"/>
      <c r="N3" s="8"/>
    </row>
    <row r="4" spans="7:14" x14ac:dyDescent="0.25">
      <c r="G4" s="8"/>
      <c r="H4" s="8"/>
      <c r="I4" s="8"/>
      <c r="J4" s="8"/>
      <c r="K4" s="8"/>
      <c r="L4" s="8"/>
      <c r="M4" s="8"/>
      <c r="N4" s="8"/>
    </row>
    <row r="5" spans="7:14" x14ac:dyDescent="0.25">
      <c r="G5" s="8"/>
      <c r="H5" s="8"/>
      <c r="I5" s="8"/>
      <c r="J5" s="8"/>
      <c r="K5" s="8"/>
      <c r="L5" s="8"/>
      <c r="M5" s="8"/>
      <c r="N5" s="8"/>
    </row>
    <row r="6" spans="7:14" ht="28.5" customHeight="1" x14ac:dyDescent="0.25">
      <c r="G6" s="92" t="s">
        <v>0</v>
      </c>
      <c r="H6" s="92"/>
      <c r="I6" s="92"/>
      <c r="J6" s="92"/>
      <c r="K6" s="92"/>
      <c r="L6" s="92"/>
      <c r="M6" s="92"/>
      <c r="N6" s="92"/>
    </row>
    <row r="7" spans="7:14" s="8" customFormat="1" ht="28.5" customHeight="1" x14ac:dyDescent="0.25">
      <c r="G7" s="92" t="s">
        <v>0</v>
      </c>
      <c r="H7" s="92"/>
      <c r="I7" s="92"/>
      <c r="J7" s="92"/>
      <c r="K7" s="92"/>
      <c r="L7" s="92"/>
      <c r="M7" s="92"/>
      <c r="N7" s="92"/>
    </row>
    <row r="8" spans="7:14" ht="6" customHeight="1" x14ac:dyDescent="0.25">
      <c r="G8" s="8"/>
      <c r="H8" s="8"/>
      <c r="I8" s="8"/>
      <c r="J8" s="8"/>
      <c r="K8" s="8"/>
      <c r="L8" s="8"/>
      <c r="M8" s="8"/>
      <c r="N8" s="8"/>
    </row>
    <row r="9" spans="7:14" x14ac:dyDescent="0.25">
      <c r="G9" s="8"/>
      <c r="H9" s="8"/>
      <c r="I9" s="8"/>
      <c r="J9" s="8"/>
      <c r="K9" s="8"/>
      <c r="L9" s="8"/>
      <c r="M9" s="8"/>
      <c r="N9" s="8"/>
    </row>
    <row r="10" spans="7:14" x14ac:dyDescent="0.25">
      <c r="G10" s="8"/>
      <c r="H10" s="8"/>
      <c r="I10" s="8"/>
      <c r="J10" s="8"/>
      <c r="K10" s="8"/>
      <c r="L10" s="8"/>
      <c r="M10" s="8"/>
      <c r="N10" s="8"/>
    </row>
    <row r="11" spans="7:14" x14ac:dyDescent="0.25">
      <c r="G11" s="8"/>
      <c r="H11" s="8"/>
      <c r="I11" s="8"/>
      <c r="J11" s="8"/>
      <c r="K11" s="8"/>
      <c r="L11" s="8"/>
      <c r="M11" s="8"/>
      <c r="N11" s="8"/>
    </row>
    <row r="12" spans="7:14" x14ac:dyDescent="0.25">
      <c r="G12" s="8"/>
      <c r="H12" s="8"/>
      <c r="I12" s="8"/>
      <c r="J12" s="8"/>
      <c r="K12" s="8"/>
      <c r="L12" s="8"/>
      <c r="M12" s="8"/>
      <c r="N12" s="8"/>
    </row>
    <row r="13" spans="7:14" x14ac:dyDescent="0.25">
      <c r="G13" s="8"/>
      <c r="H13" s="8"/>
      <c r="I13" s="8"/>
      <c r="J13" s="8"/>
      <c r="K13" s="8"/>
      <c r="L13" s="8"/>
      <c r="M13" s="8"/>
      <c r="N13" s="8"/>
    </row>
    <row r="14" spans="7:14" x14ac:dyDescent="0.25">
      <c r="G14" s="8"/>
      <c r="H14" s="8"/>
      <c r="I14" s="8"/>
      <c r="J14" s="8"/>
      <c r="K14" s="8"/>
      <c r="L14" s="8"/>
      <c r="M14" s="8"/>
      <c r="N14" s="8"/>
    </row>
    <row r="15" spans="7:14" x14ac:dyDescent="0.25">
      <c r="G15" s="8"/>
      <c r="H15" s="8"/>
      <c r="I15" s="8"/>
      <c r="J15" s="8"/>
      <c r="K15" s="8"/>
      <c r="L15" s="8"/>
      <c r="M15" s="8"/>
      <c r="N15" s="8"/>
    </row>
    <row r="16" spans="7:14" x14ac:dyDescent="0.25">
      <c r="G16" s="8"/>
      <c r="H16" s="8"/>
      <c r="I16" s="8"/>
      <c r="J16" s="8"/>
      <c r="K16" s="8"/>
      <c r="L16" s="8"/>
      <c r="M16" s="8"/>
      <c r="N16" s="8"/>
    </row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s="8" customFormat="1" x14ac:dyDescent="0.25"/>
    <row r="35" s="8" customFormat="1" x14ac:dyDescent="0.25"/>
    <row r="36" s="8" customFormat="1" x14ac:dyDescent="0.25"/>
    <row r="37" s="8" customFormat="1" x14ac:dyDescent="0.25"/>
    <row r="38" s="8" customFormat="1" x14ac:dyDescent="0.25"/>
    <row r="39" s="8" customFormat="1" x14ac:dyDescent="0.25"/>
    <row r="40" s="8" customFormat="1" x14ac:dyDescent="0.25"/>
    <row r="41" s="8" customFormat="1" x14ac:dyDescent="0.25"/>
    <row r="42" s="8" customFormat="1" x14ac:dyDescent="0.25"/>
    <row r="43" s="8" customFormat="1" x14ac:dyDescent="0.25"/>
    <row r="44" s="8" customFormat="1" x14ac:dyDescent="0.25"/>
    <row r="45" s="8" customFormat="1" x14ac:dyDescent="0.25"/>
    <row r="46" s="8" customFormat="1" x14ac:dyDescent="0.25"/>
    <row r="47" x14ac:dyDescent="0.25"/>
    <row r="48" x14ac:dyDescent="0.25"/>
    <row r="49" x14ac:dyDescent="0.25"/>
    <row r="50" x14ac:dyDescent="0.25"/>
  </sheetData>
  <sheetProtection sheet="1" objects="1" scenarios="1"/>
  <mergeCells count="2">
    <mergeCell ref="G6:N6"/>
    <mergeCell ref="G7:N7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OFFSET(EQUIPE!$I$7,0,0,COUNTA(EQUIPE!$I:$I)-1,1)</xm:f>
          </x14:formula1>
          <xm:sqref>G6:N6</xm:sqref>
        </x14:dataValidation>
        <x14:dataValidation type="list" allowBlank="1" showInputMessage="1" showErrorMessage="1">
          <x14:formula1>
            <xm:f>OFFSET(EQUIPE!$M$6,1,0,COUNTA(EQUIPE!$M:$M)-1,1)</xm:f>
          </x14:formula1>
          <xm:sqref>G7:N7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tabColor theme="1"/>
  </sheetPr>
  <dimension ref="B1:Z3"/>
  <sheetViews>
    <sheetView showGridLines="0" showRowColHeaders="0" workbookViewId="0">
      <selection activeCell="U17" sqref="U17"/>
    </sheetView>
  </sheetViews>
  <sheetFormatPr defaultRowHeight="15" x14ac:dyDescent="0.25"/>
  <cols>
    <col min="2" max="2" width="43.42578125" customWidth="1"/>
    <col min="3" max="3" width="28" style="8" customWidth="1"/>
    <col min="4" max="4" width="24.140625" style="7" bestFit="1" customWidth="1"/>
    <col min="5" max="5" width="19.42578125" style="2" bestFit="1" customWidth="1"/>
    <col min="7" max="7" width="43.42578125" style="8" customWidth="1"/>
    <col min="8" max="8" width="28" style="8" customWidth="1"/>
    <col min="9" max="9" width="21.140625" style="30" bestFit="1" customWidth="1"/>
    <col min="10" max="10" width="19.85546875" style="30" customWidth="1"/>
    <col min="11" max="12" width="9.140625" style="29"/>
    <col min="14" max="14" width="43.42578125" style="8" customWidth="1"/>
    <col min="15" max="15" width="28" style="8" customWidth="1"/>
    <col min="16" max="19" width="14.42578125" style="2" customWidth="1"/>
    <col min="21" max="21" width="43.42578125" style="8" customWidth="1"/>
    <col min="22" max="22" width="28" style="8" customWidth="1"/>
    <col min="23" max="26" width="14.42578125" style="2" customWidth="1"/>
  </cols>
  <sheetData>
    <row r="1" spans="2:26" x14ac:dyDescent="0.25">
      <c r="B1" s="58" t="s">
        <v>1</v>
      </c>
      <c r="C1" s="7"/>
      <c r="F1" s="8"/>
      <c r="G1" s="58" t="s">
        <v>2</v>
      </c>
      <c r="H1" s="7"/>
      <c r="M1" s="8"/>
      <c r="N1" s="58" t="s">
        <v>3</v>
      </c>
      <c r="O1" s="7"/>
      <c r="T1" s="8"/>
      <c r="U1" s="58" t="s">
        <v>4</v>
      </c>
      <c r="V1" s="7"/>
    </row>
    <row r="2" spans="2:26" x14ac:dyDescent="0.25">
      <c r="B2" s="58" t="s">
        <v>5</v>
      </c>
      <c r="C2" s="58" t="s">
        <v>6</v>
      </c>
      <c r="D2" s="23" t="s">
        <v>7</v>
      </c>
      <c r="E2" s="12" t="s">
        <v>8</v>
      </c>
      <c r="F2" s="8"/>
      <c r="G2" s="58" t="s">
        <v>5</v>
      </c>
      <c r="H2" s="58" t="s">
        <v>6</v>
      </c>
      <c r="I2" s="59" t="s">
        <v>9</v>
      </c>
      <c r="J2" s="59" t="s">
        <v>10</v>
      </c>
      <c r="K2" s="60" t="s">
        <v>11</v>
      </c>
      <c r="L2" s="60" t="s">
        <v>12</v>
      </c>
      <c r="M2" s="8"/>
      <c r="N2" s="58" t="s">
        <v>5</v>
      </c>
      <c r="O2" s="58" t="s">
        <v>6</v>
      </c>
      <c r="P2" s="12" t="s">
        <v>13</v>
      </c>
      <c r="Q2" s="12" t="s">
        <v>14</v>
      </c>
      <c r="R2" s="12" t="s">
        <v>15</v>
      </c>
      <c r="S2" s="12" t="s">
        <v>16</v>
      </c>
      <c r="T2" s="8"/>
      <c r="U2" s="58" t="s">
        <v>5</v>
      </c>
      <c r="V2" s="58" t="s">
        <v>6</v>
      </c>
      <c r="W2" s="71" t="s">
        <v>17</v>
      </c>
      <c r="X2" s="67" t="s">
        <v>18</v>
      </c>
      <c r="Y2" s="71" t="s">
        <v>19</v>
      </c>
      <c r="Z2" s="71" t="s">
        <v>20</v>
      </c>
    </row>
    <row r="3" spans="2:26" x14ac:dyDescent="0.25">
      <c r="B3" s="36" t="str">
        <f>CAPA!$G$6</f>
        <v>CONSOLIDADO</v>
      </c>
      <c r="C3" s="36" t="str">
        <f>CAPA!$G$7</f>
        <v>CONSOLIDADO</v>
      </c>
      <c r="D3" s="18">
        <f>IF(AND($B$3="CONSOLIDADO",$C$3="CONSOLIDADO"),PAUSAS!$H$5,IF(AND(TABELAS!$B$3="CONSOLIDADO",TABELAS!$C$3&lt;&gt;"CONSOLIDADO"),SUMIFS(PAUSAS!$H:$H,PAUSAS!$D:$D,TABELAS!$C$3),IF(AND(TABELAS!$B$3&lt;&gt;"CONSOLIDADO",TABELAS!$C$3="CONSOLIDADO"),SUMIFS(PAUSAS!$H:$H,PAUSAS!$F:$F,TABELAS!$B$3),SUMIFS(PAUSAS!$H:$H,PAUSAS!$D:$D,TABELAS!$C$3,PAUSAS!$F:$F,TABELAS!$B$3))))</f>
        <v>63.063888888888862</v>
      </c>
      <c r="E3" s="18">
        <f>IF(AND($B$3="CONSOLIDADO",$C$3="CONSOLIDADO"),PAUSAS!$I$5,IF(AND(TABELAS!$B$3="CONSOLIDADO",TABELAS!$C$3&lt;&gt;"CONSOLIDADO"),SUMIFS(PAUSAS!$I:$I,PAUSAS!$D:$D,TABELAS!$C$3),IF(AND(TABELAS!$B$3&lt;&gt;"CONSOLIDADO",TABELAS!$C$3="CONSOLIDADO"),SUMIFS(PAUSAS!$I:$I,PAUSAS!$F:$F,TABELAS!$B$3),SUMIFS(PAUSAS!$I:$I,PAUSAS!$D:$D,TABELAS!$C$3,PAUSAS!$F:$F,TABELAS!$B$3))))</f>
        <v>43.380798611111111</v>
      </c>
      <c r="F3" s="8"/>
      <c r="G3" s="36" t="str">
        <f>CAPA!$G$6</f>
        <v>CONSOLIDADO</v>
      </c>
      <c r="H3" s="36" t="str">
        <f>CAPA!$G$7</f>
        <v>CONSOLIDADO</v>
      </c>
      <c r="I3" s="37">
        <f>IF(AND($G$3="CONSOLIDADO",$H$3="CONSOLIDADO"),ABS!$M$8,IF(AND(TABELAS!$G$3="CONSOLIDADO",TABELAS!$H$3&lt;&gt;"CONSOLIDADO"),SUMIFS(ABS!$M:$M,ABS!$D:$D,TABELAS!$H$3),IF(AND(TABELAS!$G$3&lt;&gt;"CONSOLIDADO",TABELAS!$H$3="CONSOLIDADO"),SUMIFS(ABS!$M:$M,ABS!$F:$F,TABELAS!$G$3),SUMIFS(ABS!$M:$M,ABS!$D:$D,TABELAS!$H$3,ABS!$F:$F,TABELAS!$G$3))))</f>
        <v>577.18055555555497</v>
      </c>
      <c r="J3" s="37">
        <f>IF(AND($G$3="CONSOLIDADO",$H$3="CONSOLIDADO"),ABS!$N$8,IF(AND(TABELAS!$G$3="CONSOLIDADO",TABELAS!$H$3&lt;&gt;"CONSOLIDADO"),SUMIFS(ABS!$N:$N,ABS!$D:$D,TABELAS!$H$3),IF(AND(TABELAS!$G$3&lt;&gt;"CONSOLIDADO",TABELAS!$H$3="CONSOLIDADO"),SUMIFS(ABS!$N:$N,ABS!$F:$F,TABELAS!$G$3),SUMIFS(ABS!$N:$N,ABS!$D:$D,TABELAS!$H$3,ABS!$F:$F,TABELAS!$G$3))))</f>
        <v>44.516689814814811</v>
      </c>
      <c r="K3" s="19">
        <f>IF(I3=0,0,J3/I3)</f>
        <v>7.7127840476133247E-2</v>
      </c>
      <c r="L3" s="38">
        <v>0.05</v>
      </c>
      <c r="M3" s="8"/>
      <c r="N3" s="36" t="str">
        <f>CAPA!$G$6</f>
        <v>CONSOLIDADO</v>
      </c>
      <c r="O3" s="36" t="str">
        <f>CAPA!$G$7</f>
        <v>CONSOLIDADO</v>
      </c>
      <c r="P3" s="15">
        <f>IF(AND($N$3="CONSOLIDADO",$O$3="CONSOLIDADO"),PRODUTIVIDADE!$H$5,IF(AND(TABELAS!$N$3="CONSOLIDADO",TABELAS!$O$3&lt;&gt;"CONSOLIDADO"),SUMIFS(PRODUTIVIDADE!$H:$H,PRODUTIVIDADE!$D:$D,TABELAS!$O$3),IF(AND(TABELAS!$N$3&lt;&gt;"CONSOLIDADO",TABELAS!$O$3="CONSOLIDADO"),SUMIFS(PRODUTIVIDADE!$H:$H,PRODUTIVIDADE!$F:$F,TABELAS!$N$3),SUMIFS(PRODUTIVIDADE!$H:$H,PRODUTIVIDADE!$D:$D,TABELAS!$O$3,PRODUTIVIDADE!$F:$F,TABELAS!$N$3))))</f>
        <v>78647</v>
      </c>
      <c r="Q3" s="15">
        <f>IF(AND($N$3="CONSOLIDADO",$O$3="CONSOLIDADO"),PRODUTIVIDADE!$I$5,IF(AND(TABELAS!$N$3="CONSOLIDADO",TABELAS!$O$3&lt;&gt;"CONSOLIDADO"),SUMIFS(PRODUTIVIDADE!$I:$I,PRODUTIVIDADE!$D:$D,TABELAS!$O$3),IF(AND(TABELAS!$N$3&lt;&gt;"CONSOLIDADO",TABELAS!$O$3="CONSOLIDADO"),SUMIFS(PRODUTIVIDADE!$I:$I,PRODUTIVIDADE!$F:$F,TABELAS!$N$3),SUMIFS(PRODUTIVIDADE!$I:$I,PRODUTIVIDADE!$D:$D,TABELAS!$O$3,PRODUTIVIDADE!$F:$F,TABELAS!$N$3))))</f>
        <v>40714</v>
      </c>
      <c r="R3" s="17">
        <f>IF(P3=0,0,IF(AND($N$3="CONSOLIDADO",$O$3="CONSOLIDADO"),PRODUTIVIDADE!$J$5,IF(AND(TABELAS!$N$3="CONSOLIDADO",TABELAS!$O$3&lt;&gt;"CONSOLIDADO"),SUMIFS(PRODUTIVIDADE!$L:$L,PRODUTIVIDADE!$D:$D,TABELAS!$O$3)/$P$3,IF(AND(TABELAS!$N$3&lt;&gt;"CONSOLIDADO",TABELAS!$O$3="CONSOLIDADO"),SUMIFS(PRODUTIVIDADE!$L:$L,PRODUTIVIDADE!$F:$F,TABELAS!$N$3)/$P$3,SUMIFS(PRODUTIVIDADE!$L:$L,PRODUTIVIDADE!$D:$D,TABELAS!$O$3,PRODUTIVIDADE!$F:$F,TABELAS!$N$3)/$P$3))))</f>
        <v>1.7708904332957062E-3</v>
      </c>
      <c r="S3" s="17">
        <f>IF(Q3=0,0,IF(AND($N$3="CONSOLIDADO",$O$3="CONSOLIDADO"),PRODUTIVIDADE!$K$5,IF(AND(TABELAS!$N$3="CONSOLIDADO",TABELAS!$O$3&lt;&gt;"CONSOLIDADO"),SUMIFS(PRODUTIVIDADE!$M:$M,PRODUTIVIDADE!$D:$D,TABELAS!$O$3)/$Q$3,IF(AND(TABELAS!$N$3&lt;&gt;"CONSOLIDADO",TABELAS!$O$3="CONSOLIDADO"),SUMIFS(PRODUTIVIDADE!$M:$M,PRODUTIVIDADE!$F:$F,TABELAS!$N$3)/$Q$3,SUMIFS(PRODUTIVIDADE!$M:$M,PRODUTIVIDADE!$D:$D,TABELAS!$O$3,PRODUTIVIDADE!$F:$F,TABELAS!$N$3)/$Q$3))))</f>
        <v>7.3825501829382571E-4</v>
      </c>
      <c r="T3" s="8"/>
      <c r="U3" s="36" t="str">
        <f>CAPA!$G$6</f>
        <v>CONSOLIDADO</v>
      </c>
      <c r="V3" s="36" t="str">
        <f>CAPA!$G$7</f>
        <v>CONSOLIDADO</v>
      </c>
      <c r="W3" s="15">
        <f>IF(AND($U$3="CONSOLIDADO",$V$3="CONSOLIDADO"),QUALIDADE!H5,IF(AND(TABELAS!$U$3="CONSOLIDADO",TABELAS!$V$3&lt;&gt;"CONSOLIDADO"),SUMIFS(QUALIDADE!$H:$H,QUALIDADE!$D:$D,TABELAS!$V$3),IF(AND(TABELAS!$U$3&lt;&gt;"CONSOLIDADO",TABELAS!$V$3="CONSOLIDADO"),SUMIFS(QUALIDADE!$H:$H,QUALIDADE!$F:$F,TABELAS!$U$3),SUMIFS(QUALIDADE!$H:$H,QUALIDADE!$D:$D,TABELAS!$V$3,QUALIDADE!$F:$F,TABELAS!$U$3))))</f>
        <v>329</v>
      </c>
      <c r="X3" s="69">
        <f>IF(W3=0,0,IF(AND($U$3="CONSOLIDADO",$V$3="CONSOLIDADO"),QUALIDADE!I5,IF(AND(TABELAS!$U$3="CONSOLIDADO",TABELAS!$V$3&lt;&gt;"CONSOLIDADO"),SUMIFS(QUALIDADE!$J:$J,QUALIDADE!$D:$D,TABELAS!$V$3)/W3,IF(AND(TABELAS!$U$3&lt;&gt;"CONSOLIDADO",TABELAS!$V$3="CONSOLIDADO"),SUMIFS(QUALIDADE!$J:$J,QUALIDADE!$F:$F,TABELAS!$U$3)/W3,SUMIFS(QUALIDADE!$J:$J,QUALIDADE!$D:$D,TABELAS!$V$3,QUALIDADE!$F:$F,TABELAS!$U$3)/W3))))</f>
        <v>88.790273556231</v>
      </c>
      <c r="Y3" s="15">
        <f>IF(AND($U$3="CONSOLIDADO",$V$3="CONSOLIDADO"),QUALIDADE!K5,IF(AND(TABELAS!$U$3="CONSOLIDADO",TABELAS!$V$3&lt;&gt;"CONSOLIDADO"),SUMIFS(QUALIDADE!$K:$K,QUALIDADE!$D:$D,TABELAS!$V$3),IF(AND(TABELAS!$U$3&lt;&gt;"CONSOLIDADO",TABELAS!$V$3="CONSOLIDADO"),SUMIFS(QUALIDADE!$K:$K,QUALIDADE!$F:$F,TABELAS!$U$3),SUMIFS(QUALIDADE!$K:$K,QUALIDADE!$D:$D,TABELAS!$V$3,QUALIDADE!$F:$F,TABELAS!$U$3))))</f>
        <v>0</v>
      </c>
      <c r="Z3" s="15">
        <f>IF(AND($U$3="CONSOLIDADO",$V$3="CONSOLIDADO"),QUALIDADE!L5,IF(AND(TABELAS!$U$3="CONSOLIDADO",TABELAS!$V$3&lt;&gt;"CONSOLIDADO"),SUMIFS(QUALIDADE!$L:$L,QUALIDADE!$D:$D,TABELAS!$V$3),IF(AND(TABELAS!$U$3&lt;&gt;"CONSOLIDADO",TABELAS!$V$3="CONSOLIDADO"),SUMIFS(QUALIDADE!$L:$L,QUALIDADE!$F:$F,TABELAS!$U$3),SUMIFS(QUALIDADE!$L:$L,QUALIDADE!$D:$D,TABELAS!$V$3,QUALIDADE!$F:$F,TABELAS!$U$3))))</f>
        <v>214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theme="1"/>
  </sheetPr>
  <dimension ref="A1:I15"/>
  <sheetViews>
    <sheetView showGridLines="0" workbookViewId="0">
      <selection activeCell="B5" sqref="B5"/>
    </sheetView>
  </sheetViews>
  <sheetFormatPr defaultColWidth="0" defaultRowHeight="15" zeroHeight="1" x14ac:dyDescent="0.25"/>
  <cols>
    <col min="1" max="1" width="1.7109375" customWidth="1"/>
    <col min="2" max="2" width="14.85546875" customWidth="1"/>
    <col min="3" max="7" width="15.85546875" style="2" bestFit="1" customWidth="1"/>
    <col min="8" max="8" width="16.85546875" style="2" bestFit="1" customWidth="1"/>
    <col min="9" max="9" width="1.7109375" style="8" customWidth="1"/>
    <col min="10" max="16384" width="9.140625" hidden="1"/>
  </cols>
  <sheetData>
    <row r="1" spans="2:8" x14ac:dyDescent="0.25">
      <c r="B1" s="8"/>
    </row>
    <row r="2" spans="2:8" s="8" customFormat="1" x14ac:dyDescent="0.25">
      <c r="C2" s="2"/>
      <c r="D2" s="2"/>
      <c r="E2" s="2"/>
      <c r="F2" s="2"/>
      <c r="G2" s="2"/>
      <c r="H2" s="2"/>
    </row>
    <row r="3" spans="2:8" s="8" customFormat="1" x14ac:dyDescent="0.25">
      <c r="C3" s="2"/>
      <c r="D3" s="2"/>
      <c r="E3" s="2"/>
      <c r="F3" s="2"/>
      <c r="G3" s="2"/>
      <c r="H3" s="2"/>
    </row>
    <row r="4" spans="2:8" s="8" customFormat="1" x14ac:dyDescent="0.25">
      <c r="C4" s="2"/>
      <c r="D4" s="2"/>
      <c r="E4" s="2"/>
      <c r="F4" s="2"/>
      <c r="G4" s="2"/>
      <c r="H4" s="2"/>
    </row>
    <row r="5" spans="2:8" x14ac:dyDescent="0.25">
      <c r="B5" s="12" t="s">
        <v>21</v>
      </c>
      <c r="C5" s="12" t="s">
        <v>1</v>
      </c>
      <c r="D5" s="12" t="s">
        <v>22</v>
      </c>
      <c r="E5" s="12" t="s">
        <v>23</v>
      </c>
      <c r="F5" s="12" t="s">
        <v>24</v>
      </c>
      <c r="G5" s="12" t="s">
        <v>25</v>
      </c>
      <c r="H5" s="12" t="s">
        <v>26</v>
      </c>
    </row>
    <row r="6" spans="2:8" x14ac:dyDescent="0.25">
      <c r="B6" s="51">
        <v>0.34166666666666662</v>
      </c>
      <c r="C6" s="51">
        <v>5.5555555555555552E-2</v>
      </c>
      <c r="D6" s="51">
        <v>5.8333333333333327E-2</v>
      </c>
      <c r="E6" s="52">
        <v>0.9</v>
      </c>
      <c r="F6" s="52">
        <v>0.05</v>
      </c>
      <c r="G6" s="64">
        <v>1.8518518518518517E-3</v>
      </c>
      <c r="H6" s="75">
        <v>85</v>
      </c>
    </row>
    <row r="7" spans="2:8" x14ac:dyDescent="0.25">
      <c r="B7" s="51">
        <v>0.2638888888888889</v>
      </c>
      <c r="C7" s="51">
        <v>2.7777777777777776E-2</v>
      </c>
      <c r="D7" s="51">
        <v>3.0555555555555555E-2</v>
      </c>
      <c r="E7" s="52">
        <v>0.9</v>
      </c>
      <c r="F7" s="52">
        <v>0.05</v>
      </c>
      <c r="G7" s="64">
        <v>1.8518518518518517E-3</v>
      </c>
      <c r="H7" s="75">
        <v>85</v>
      </c>
    </row>
    <row r="8" spans="2:8" x14ac:dyDescent="0.25">
      <c r="B8" s="51">
        <v>0.375</v>
      </c>
      <c r="C8" s="51">
        <v>5.5555555555555552E-2</v>
      </c>
      <c r="D8" s="51">
        <v>5.8333333333333327E-2</v>
      </c>
      <c r="E8" s="52">
        <v>0.9</v>
      </c>
      <c r="F8" s="52">
        <v>0.05</v>
      </c>
      <c r="G8" s="64">
        <v>1.8518518518518517E-3</v>
      </c>
      <c r="H8" s="75">
        <v>85</v>
      </c>
    </row>
    <row r="9" spans="2:8" x14ac:dyDescent="0.25">
      <c r="B9" s="51">
        <v>0.34722222222222227</v>
      </c>
      <c r="C9" s="51">
        <v>5.5555555555555552E-2</v>
      </c>
      <c r="D9" s="51">
        <v>5.8333333333333327E-2</v>
      </c>
      <c r="E9" s="52">
        <v>0.9</v>
      </c>
      <c r="F9" s="52">
        <v>0.05</v>
      </c>
      <c r="G9" s="64">
        <v>1.8518518518518517E-3</v>
      </c>
      <c r="H9" s="75">
        <v>85</v>
      </c>
    </row>
    <row r="10" spans="2:8" x14ac:dyDescent="0.25">
      <c r="B10" s="51"/>
      <c r="C10" s="51"/>
      <c r="D10" s="51"/>
      <c r="E10" s="52"/>
      <c r="F10" s="52"/>
      <c r="G10" s="64"/>
      <c r="H10" s="52"/>
    </row>
    <row r="11" spans="2:8" x14ac:dyDescent="0.25">
      <c r="B11" s="51"/>
      <c r="C11" s="51"/>
      <c r="D11" s="51"/>
      <c r="E11" s="52"/>
      <c r="F11" s="52"/>
      <c r="G11" s="64"/>
      <c r="H11" s="52"/>
    </row>
    <row r="12" spans="2:8" x14ac:dyDescent="0.25">
      <c r="B12" s="51"/>
      <c r="C12" s="51"/>
      <c r="D12" s="51"/>
      <c r="E12" s="52"/>
      <c r="F12" s="52"/>
      <c r="G12" s="64"/>
      <c r="H12" s="52"/>
    </row>
    <row r="13" spans="2:8" x14ac:dyDescent="0.25">
      <c r="B13" s="51"/>
      <c r="C13" s="51"/>
      <c r="D13" s="51"/>
      <c r="E13" s="52"/>
      <c r="F13" s="52"/>
      <c r="G13" s="64"/>
      <c r="H13" s="52"/>
    </row>
    <row r="14" spans="2:8" x14ac:dyDescent="0.25">
      <c r="B14" s="8"/>
    </row>
    <row r="15" spans="2:8" x14ac:dyDescent="0.25">
      <c r="B15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>
    <tabColor rgb="FFC00000"/>
  </sheetPr>
  <dimension ref="B1:M196"/>
  <sheetViews>
    <sheetView showGridLines="0" topLeftCell="A82" workbookViewId="0">
      <selection activeCell="B107" sqref="B107"/>
    </sheetView>
  </sheetViews>
  <sheetFormatPr defaultColWidth="9.140625" defaultRowHeight="15" zeroHeight="1" x14ac:dyDescent="0.25"/>
  <cols>
    <col min="1" max="1" width="1.7109375" customWidth="1"/>
    <col min="2" max="2" width="10.28515625" customWidth="1"/>
    <col min="3" max="3" width="40.140625" customWidth="1"/>
    <col min="4" max="4" width="15.85546875" bestFit="1" customWidth="1"/>
    <col min="5" max="5" width="43.5703125" customWidth="1"/>
    <col min="6" max="6" width="43.5703125" style="8" customWidth="1"/>
    <col min="7" max="7" width="1.7109375" style="8" customWidth="1"/>
    <col min="8" max="8" width="10.28515625" style="8" customWidth="1"/>
    <col min="9" max="9" width="40.140625" style="8" customWidth="1"/>
    <col min="10" max="10" width="15.85546875" style="8" bestFit="1" customWidth="1"/>
    <col min="11" max="11" width="43.5703125" style="8" customWidth="1"/>
    <col min="13" max="13" width="40.140625" style="8" customWidth="1"/>
  </cols>
  <sheetData>
    <row r="1" spans="2:13" ht="15" customHeight="1" x14ac:dyDescent="0.25">
      <c r="B1" s="8"/>
      <c r="C1" s="8"/>
      <c r="D1" s="8"/>
      <c r="E1" s="8"/>
      <c r="L1" s="8"/>
    </row>
    <row r="2" spans="2:13" s="8" customFormat="1" ht="15" customHeight="1" x14ac:dyDescent="0.25"/>
    <row r="3" spans="2:13" s="8" customFormat="1" ht="15" customHeight="1" x14ac:dyDescent="0.25"/>
    <row r="4" spans="2:13" s="8" customFormat="1" ht="15" customHeight="1" x14ac:dyDescent="0.25"/>
    <row r="5" spans="2:13" s="8" customFormat="1" x14ac:dyDescent="0.25">
      <c r="B5" s="96" t="s">
        <v>27</v>
      </c>
      <c r="C5" s="97"/>
      <c r="D5" s="97"/>
      <c r="E5" s="97"/>
      <c r="F5" s="97"/>
      <c r="H5" s="93" t="s">
        <v>28</v>
      </c>
      <c r="I5" s="94"/>
      <c r="J5" s="94"/>
      <c r="K5" s="95"/>
    </row>
    <row r="6" spans="2:13" x14ac:dyDescent="0.25">
      <c r="B6" s="12" t="s">
        <v>29</v>
      </c>
      <c r="C6" s="13" t="s">
        <v>30</v>
      </c>
      <c r="D6" s="12" t="s">
        <v>31</v>
      </c>
      <c r="E6" s="13" t="s">
        <v>5</v>
      </c>
      <c r="F6" s="13" t="s">
        <v>6</v>
      </c>
      <c r="H6" s="12" t="s">
        <v>29</v>
      </c>
      <c r="I6" s="13" t="s">
        <v>30</v>
      </c>
      <c r="J6" s="12" t="s">
        <v>31</v>
      </c>
      <c r="K6" s="13" t="s">
        <v>5</v>
      </c>
      <c r="L6" s="8"/>
      <c r="M6" s="13" t="s">
        <v>32</v>
      </c>
    </row>
    <row r="7" spans="2:13" s="57" customFormat="1" x14ac:dyDescent="0.25">
      <c r="B7" s="54" t="s">
        <v>33</v>
      </c>
      <c r="C7" s="55" t="s">
        <v>33</v>
      </c>
      <c r="D7" s="56" t="s">
        <v>33</v>
      </c>
      <c r="E7" s="55" t="s">
        <v>33</v>
      </c>
      <c r="F7" s="55" t="s">
        <v>33</v>
      </c>
      <c r="H7" s="54" t="s">
        <v>33</v>
      </c>
      <c r="I7" s="55" t="s">
        <v>0</v>
      </c>
      <c r="J7" s="56" t="s">
        <v>33</v>
      </c>
      <c r="K7" s="55" t="s">
        <v>33</v>
      </c>
      <c r="M7" s="55" t="s">
        <v>0</v>
      </c>
    </row>
    <row r="8" spans="2:13" x14ac:dyDescent="0.25">
      <c r="B8" s="49">
        <v>91391</v>
      </c>
      <c r="C8" s="53" t="s">
        <v>34</v>
      </c>
      <c r="D8" s="51">
        <v>0.26388888888888884</v>
      </c>
      <c r="E8" s="53" t="s">
        <v>35</v>
      </c>
      <c r="F8" s="53" t="s">
        <v>36</v>
      </c>
      <c r="H8" s="49">
        <v>91212</v>
      </c>
      <c r="I8" s="53" t="s">
        <v>35</v>
      </c>
      <c r="J8" s="51">
        <v>0.375</v>
      </c>
      <c r="K8" s="53" t="s">
        <v>37</v>
      </c>
      <c r="L8" s="8"/>
      <c r="M8" s="53" t="s">
        <v>38</v>
      </c>
    </row>
    <row r="9" spans="2:13" s="8" customFormat="1" x14ac:dyDescent="0.25">
      <c r="B9" s="49">
        <v>91314</v>
      </c>
      <c r="C9" s="53" t="s">
        <v>39</v>
      </c>
      <c r="D9" s="51">
        <v>0.26388888888888884</v>
      </c>
      <c r="E9" s="53" t="s">
        <v>40</v>
      </c>
      <c r="F9" s="53" t="s">
        <v>36</v>
      </c>
      <c r="H9" s="49">
        <v>91215</v>
      </c>
      <c r="I9" s="53" t="s">
        <v>41</v>
      </c>
      <c r="J9" s="51">
        <v>0.375</v>
      </c>
      <c r="K9" s="53" t="s">
        <v>37</v>
      </c>
      <c r="M9" s="53" t="s">
        <v>36</v>
      </c>
    </row>
    <row r="10" spans="2:13" s="8" customFormat="1" x14ac:dyDescent="0.25">
      <c r="B10" s="49">
        <v>91154</v>
      </c>
      <c r="C10" s="53" t="s">
        <v>42</v>
      </c>
      <c r="D10" s="51">
        <v>0.26388888888888895</v>
      </c>
      <c r="E10" s="53" t="s">
        <v>40</v>
      </c>
      <c r="F10" s="53" t="s">
        <v>36</v>
      </c>
      <c r="H10" s="49">
        <v>91277</v>
      </c>
      <c r="I10" s="53" t="s">
        <v>40</v>
      </c>
      <c r="J10" s="51">
        <v>0.375</v>
      </c>
      <c r="K10" s="53" t="s">
        <v>37</v>
      </c>
      <c r="M10" s="53" t="s">
        <v>43</v>
      </c>
    </row>
    <row r="11" spans="2:13" s="8" customFormat="1" x14ac:dyDescent="0.25">
      <c r="B11" s="49">
        <v>91371</v>
      </c>
      <c r="C11" s="53" t="s">
        <v>44</v>
      </c>
      <c r="D11" s="51">
        <v>0.26388888888888884</v>
      </c>
      <c r="E11" s="53" t="s">
        <v>40</v>
      </c>
      <c r="F11" s="53" t="s">
        <v>36</v>
      </c>
      <c r="H11" s="49">
        <v>101431</v>
      </c>
      <c r="I11" s="53" t="s">
        <v>45</v>
      </c>
      <c r="J11" s="51">
        <v>0.375</v>
      </c>
      <c r="K11" s="53" t="s">
        <v>37</v>
      </c>
      <c r="M11" s="53" t="s">
        <v>46</v>
      </c>
    </row>
    <row r="12" spans="2:13" s="8" customFormat="1" x14ac:dyDescent="0.25">
      <c r="B12" s="49">
        <v>91173</v>
      </c>
      <c r="C12" s="53" t="s">
        <v>47</v>
      </c>
      <c r="D12" s="51">
        <v>0.2638888888888889</v>
      </c>
      <c r="E12" s="53" t="s">
        <v>40</v>
      </c>
      <c r="F12" s="53" t="s">
        <v>38</v>
      </c>
      <c r="H12" s="49">
        <v>101772</v>
      </c>
      <c r="I12" s="53" t="s">
        <v>48</v>
      </c>
      <c r="J12" s="51">
        <v>0.375</v>
      </c>
      <c r="K12" s="53" t="s">
        <v>37</v>
      </c>
      <c r="M12" s="53"/>
    </row>
    <row r="13" spans="2:13" s="8" customFormat="1" x14ac:dyDescent="0.25">
      <c r="B13" s="49">
        <v>91131</v>
      </c>
      <c r="C13" s="53" t="s">
        <v>49</v>
      </c>
      <c r="D13" s="51">
        <v>0.26388888888888884</v>
      </c>
      <c r="E13" s="53" t="s">
        <v>35</v>
      </c>
      <c r="F13" s="53" t="s">
        <v>38</v>
      </c>
      <c r="H13" s="49">
        <v>101777</v>
      </c>
      <c r="I13" s="53" t="s">
        <v>50</v>
      </c>
      <c r="J13" s="51">
        <v>0.375</v>
      </c>
      <c r="K13" s="53" t="s">
        <v>51</v>
      </c>
      <c r="M13" s="53"/>
    </row>
    <row r="14" spans="2:13" s="8" customFormat="1" x14ac:dyDescent="0.25">
      <c r="B14" s="49" t="s">
        <v>52</v>
      </c>
      <c r="C14" s="53" t="s">
        <v>53</v>
      </c>
      <c r="D14" s="51">
        <v>0.2638888888888889</v>
      </c>
      <c r="E14" s="53" t="s">
        <v>40</v>
      </c>
      <c r="F14" s="53" t="s">
        <v>38</v>
      </c>
      <c r="H14" s="49"/>
      <c r="I14" s="53"/>
      <c r="J14" s="51"/>
      <c r="K14" s="53"/>
      <c r="M14" s="53"/>
    </row>
    <row r="15" spans="2:13" s="8" customFormat="1" x14ac:dyDescent="0.25">
      <c r="B15" s="49">
        <v>91138</v>
      </c>
      <c r="C15" s="53" t="s">
        <v>54</v>
      </c>
      <c r="D15" s="51">
        <v>0.26388888888888895</v>
      </c>
      <c r="E15" s="53" t="s">
        <v>40</v>
      </c>
      <c r="F15" s="53" t="s">
        <v>38</v>
      </c>
      <c r="H15" s="49"/>
      <c r="I15" s="53"/>
      <c r="J15" s="51"/>
      <c r="K15" s="53"/>
      <c r="M15" s="53"/>
    </row>
    <row r="16" spans="2:13" s="8" customFormat="1" x14ac:dyDescent="0.25">
      <c r="B16" s="49">
        <v>91147</v>
      </c>
      <c r="C16" s="53" t="s">
        <v>55</v>
      </c>
      <c r="D16" s="51">
        <v>0.26388888888888895</v>
      </c>
      <c r="E16" s="53" t="s">
        <v>35</v>
      </c>
      <c r="F16" s="53" t="s">
        <v>38</v>
      </c>
      <c r="H16" s="49"/>
      <c r="I16" s="53"/>
      <c r="J16" s="51"/>
      <c r="K16" s="53"/>
      <c r="M16" s="53"/>
    </row>
    <row r="17" spans="2:13" s="8" customFormat="1" x14ac:dyDescent="0.25">
      <c r="B17" s="49">
        <v>91177</v>
      </c>
      <c r="C17" s="53" t="s">
        <v>56</v>
      </c>
      <c r="D17" s="51">
        <v>0.26388888888888884</v>
      </c>
      <c r="E17" s="53" t="s">
        <v>35</v>
      </c>
      <c r="F17" s="53" t="s">
        <v>38</v>
      </c>
      <c r="H17" s="49"/>
      <c r="I17" s="53"/>
      <c r="J17" s="51"/>
      <c r="K17" s="53"/>
      <c r="M17" s="53"/>
    </row>
    <row r="18" spans="2:13" s="8" customFormat="1" x14ac:dyDescent="0.25">
      <c r="B18" s="49">
        <v>91218</v>
      </c>
      <c r="C18" s="53" t="s">
        <v>57</v>
      </c>
      <c r="D18" s="51">
        <v>0.26388888888888884</v>
      </c>
      <c r="E18" s="53" t="s">
        <v>40</v>
      </c>
      <c r="F18" s="53" t="s">
        <v>38</v>
      </c>
      <c r="H18" s="49"/>
      <c r="I18" s="53"/>
      <c r="J18" s="51"/>
      <c r="K18" s="53"/>
      <c r="M18" s="53"/>
    </row>
    <row r="19" spans="2:13" s="8" customFormat="1" x14ac:dyDescent="0.25">
      <c r="B19" s="49">
        <v>91311</v>
      </c>
      <c r="C19" s="53" t="s">
        <v>58</v>
      </c>
      <c r="D19" s="51">
        <v>0.26388888888888884</v>
      </c>
      <c r="E19" s="53" t="s">
        <v>40</v>
      </c>
      <c r="F19" s="53" t="s">
        <v>38</v>
      </c>
      <c r="H19" s="49"/>
      <c r="I19" s="53"/>
      <c r="J19" s="51"/>
      <c r="K19" s="53"/>
      <c r="M19" s="53"/>
    </row>
    <row r="20" spans="2:13" s="8" customFormat="1" x14ac:dyDescent="0.25">
      <c r="B20" s="49">
        <v>91171</v>
      </c>
      <c r="C20" s="53" t="s">
        <v>59</v>
      </c>
      <c r="D20" s="51">
        <v>0.26388888888888884</v>
      </c>
      <c r="E20" s="53" t="s">
        <v>41</v>
      </c>
      <c r="F20" s="53" t="s">
        <v>38</v>
      </c>
      <c r="H20" s="49"/>
      <c r="I20" s="53"/>
      <c r="J20" s="51"/>
      <c r="K20" s="53"/>
      <c r="M20" s="53"/>
    </row>
    <row r="21" spans="2:13" s="8" customFormat="1" x14ac:dyDescent="0.25">
      <c r="B21" s="49">
        <v>91242</v>
      </c>
      <c r="C21" s="53" t="s">
        <v>43</v>
      </c>
      <c r="D21" s="51">
        <v>0</v>
      </c>
      <c r="E21" s="53" t="s">
        <v>40</v>
      </c>
      <c r="F21" s="53" t="s">
        <v>38</v>
      </c>
      <c r="H21" s="49"/>
      <c r="I21" s="53"/>
      <c r="J21" s="51"/>
      <c r="K21" s="53"/>
      <c r="M21" s="53"/>
    </row>
    <row r="22" spans="2:13" s="8" customFormat="1" x14ac:dyDescent="0.25">
      <c r="B22" s="49" t="s">
        <v>60</v>
      </c>
      <c r="C22" s="53" t="s">
        <v>61</v>
      </c>
      <c r="D22" s="51">
        <v>0.2638888888888889</v>
      </c>
      <c r="E22" s="53" t="s">
        <v>40</v>
      </c>
      <c r="F22" s="53" t="s">
        <v>38</v>
      </c>
      <c r="H22" s="49"/>
      <c r="I22" s="53"/>
      <c r="J22" s="51"/>
      <c r="K22" s="53"/>
      <c r="M22" s="53"/>
    </row>
    <row r="23" spans="2:13" s="8" customFormat="1" x14ac:dyDescent="0.25">
      <c r="B23" s="49">
        <v>91124</v>
      </c>
      <c r="C23" s="53" t="s">
        <v>62</v>
      </c>
      <c r="D23" s="51">
        <v>0.26388888888888884</v>
      </c>
      <c r="E23" s="53" t="s">
        <v>40</v>
      </c>
      <c r="F23" s="53" t="s">
        <v>38</v>
      </c>
      <c r="H23" s="49"/>
      <c r="I23" s="53"/>
      <c r="J23" s="51"/>
      <c r="K23" s="53"/>
      <c r="M23" s="53"/>
    </row>
    <row r="24" spans="2:13" s="8" customFormat="1" x14ac:dyDescent="0.25">
      <c r="B24" s="49">
        <v>91134</v>
      </c>
      <c r="C24" s="53" t="s">
        <v>63</v>
      </c>
      <c r="D24" s="51">
        <v>0.26388888888888884</v>
      </c>
      <c r="E24" s="53" t="s">
        <v>35</v>
      </c>
      <c r="F24" s="53" t="s">
        <v>38</v>
      </c>
      <c r="H24" s="49"/>
      <c r="I24" s="53"/>
      <c r="J24" s="51"/>
      <c r="K24" s="53"/>
      <c r="M24" s="53"/>
    </row>
    <row r="25" spans="2:13" s="8" customFormat="1" x14ac:dyDescent="0.25">
      <c r="B25" s="49">
        <v>91156</v>
      </c>
      <c r="C25" s="53" t="s">
        <v>64</v>
      </c>
      <c r="D25" s="51">
        <v>0.26388888888888884</v>
      </c>
      <c r="E25" s="53" t="s">
        <v>35</v>
      </c>
      <c r="F25" s="53" t="s">
        <v>36</v>
      </c>
      <c r="H25" s="49"/>
      <c r="I25" s="53"/>
      <c r="J25" s="51"/>
      <c r="K25" s="53"/>
      <c r="M25" s="53"/>
    </row>
    <row r="26" spans="2:13" s="8" customFormat="1" x14ac:dyDescent="0.25">
      <c r="B26" s="49">
        <v>91392</v>
      </c>
      <c r="C26" s="53" t="s">
        <v>65</v>
      </c>
      <c r="D26" s="51">
        <v>0.26388888888888884</v>
      </c>
      <c r="E26" s="53" t="s">
        <v>35</v>
      </c>
      <c r="F26" s="53" t="s">
        <v>36</v>
      </c>
      <c r="H26" s="49"/>
      <c r="I26" s="53"/>
      <c r="J26" s="51"/>
      <c r="K26" s="53"/>
      <c r="M26" s="53"/>
    </row>
    <row r="27" spans="2:13" s="8" customFormat="1" x14ac:dyDescent="0.25">
      <c r="B27" s="49">
        <v>91130</v>
      </c>
      <c r="C27" s="53" t="s">
        <v>66</v>
      </c>
      <c r="D27" s="51">
        <v>0.26388888888888884</v>
      </c>
      <c r="E27" s="53" t="s">
        <v>35</v>
      </c>
      <c r="F27" s="53" t="s">
        <v>38</v>
      </c>
      <c r="H27" s="49"/>
      <c r="I27" s="53"/>
      <c r="J27" s="51"/>
      <c r="K27" s="53"/>
      <c r="M27" s="53"/>
    </row>
    <row r="28" spans="2:13" s="8" customFormat="1" x14ac:dyDescent="0.25">
      <c r="B28" s="49">
        <v>91376</v>
      </c>
      <c r="C28" s="53" t="s">
        <v>67</v>
      </c>
      <c r="D28" s="51">
        <v>0.26388888888888884</v>
      </c>
      <c r="E28" s="53" t="s">
        <v>35</v>
      </c>
      <c r="F28" s="53" t="s">
        <v>36</v>
      </c>
      <c r="H28" s="49"/>
      <c r="I28" s="53"/>
      <c r="J28" s="51"/>
      <c r="K28" s="53"/>
      <c r="M28" s="53"/>
    </row>
    <row r="29" spans="2:13" s="8" customFormat="1" x14ac:dyDescent="0.25">
      <c r="B29" s="49">
        <v>91155</v>
      </c>
      <c r="C29" s="53" t="s">
        <v>68</v>
      </c>
      <c r="D29" s="51">
        <v>0.26388888888888884</v>
      </c>
      <c r="E29" s="53" t="s">
        <v>35</v>
      </c>
      <c r="F29" s="53" t="s">
        <v>36</v>
      </c>
      <c r="H29" s="49"/>
      <c r="I29" s="53"/>
      <c r="J29" s="51"/>
      <c r="K29" s="53"/>
      <c r="M29" s="53"/>
    </row>
    <row r="30" spans="2:13" s="8" customFormat="1" x14ac:dyDescent="0.25">
      <c r="B30" s="49">
        <v>91141</v>
      </c>
      <c r="C30" s="53" t="s">
        <v>69</v>
      </c>
      <c r="D30" s="51">
        <v>0.26388888888888884</v>
      </c>
      <c r="E30" s="53" t="s">
        <v>35</v>
      </c>
      <c r="F30" s="53" t="s">
        <v>38</v>
      </c>
      <c r="H30" s="49"/>
      <c r="I30" s="53"/>
      <c r="J30" s="51"/>
      <c r="K30" s="53"/>
      <c r="M30" s="53"/>
    </row>
    <row r="31" spans="2:13" s="8" customFormat="1" x14ac:dyDescent="0.25">
      <c r="B31" s="49">
        <v>91125</v>
      </c>
      <c r="C31" s="53" t="s">
        <v>70</v>
      </c>
      <c r="D31" s="51">
        <v>0.26388888888888884</v>
      </c>
      <c r="E31" s="53" t="s">
        <v>35</v>
      </c>
      <c r="F31" s="53" t="s">
        <v>38</v>
      </c>
      <c r="H31" s="49"/>
      <c r="I31" s="53"/>
      <c r="J31" s="51"/>
      <c r="K31" s="53"/>
      <c r="M31" s="53"/>
    </row>
    <row r="32" spans="2:13" s="8" customFormat="1" x14ac:dyDescent="0.25">
      <c r="B32" s="49">
        <v>91166</v>
      </c>
      <c r="C32" s="53" t="s">
        <v>71</v>
      </c>
      <c r="D32" s="51">
        <v>0.26388888888888884</v>
      </c>
      <c r="E32" s="53" t="s">
        <v>40</v>
      </c>
      <c r="F32" s="53" t="s">
        <v>38</v>
      </c>
      <c r="H32" s="49"/>
      <c r="I32" s="53"/>
      <c r="J32" s="51"/>
      <c r="K32" s="53"/>
      <c r="M32" s="53"/>
    </row>
    <row r="33" spans="2:13" s="8" customFormat="1" x14ac:dyDescent="0.25">
      <c r="B33" s="49">
        <v>91169</v>
      </c>
      <c r="C33" s="53" t="s">
        <v>72</v>
      </c>
      <c r="D33" s="51">
        <v>0.26388888888888884</v>
      </c>
      <c r="E33" s="53" t="s">
        <v>35</v>
      </c>
      <c r="F33" s="53" t="s">
        <v>38</v>
      </c>
      <c r="H33" s="49"/>
      <c r="I33" s="53"/>
      <c r="J33" s="51"/>
      <c r="K33" s="53"/>
      <c r="M33" s="53"/>
    </row>
    <row r="34" spans="2:13" s="8" customFormat="1" x14ac:dyDescent="0.25">
      <c r="B34" s="49">
        <v>91160</v>
      </c>
      <c r="C34" s="53" t="s">
        <v>73</v>
      </c>
      <c r="D34" s="51">
        <v>0.26388888888888884</v>
      </c>
      <c r="E34" s="53" t="s">
        <v>35</v>
      </c>
      <c r="F34" s="53" t="s">
        <v>38</v>
      </c>
      <c r="H34" s="49"/>
      <c r="I34" s="53"/>
      <c r="J34" s="51"/>
      <c r="K34" s="53"/>
      <c r="M34" s="53"/>
    </row>
    <row r="35" spans="2:13" s="8" customFormat="1" x14ac:dyDescent="0.25">
      <c r="B35" s="49">
        <v>91149</v>
      </c>
      <c r="C35" s="53" t="s">
        <v>74</v>
      </c>
      <c r="D35" s="51">
        <v>0.26388888888888884</v>
      </c>
      <c r="E35" s="53" t="s">
        <v>35</v>
      </c>
      <c r="F35" s="53" t="s">
        <v>38</v>
      </c>
      <c r="H35" s="49"/>
      <c r="I35" s="53"/>
      <c r="J35" s="51"/>
      <c r="K35" s="53"/>
      <c r="M35" s="53"/>
    </row>
    <row r="36" spans="2:13" s="8" customFormat="1" x14ac:dyDescent="0.25">
      <c r="B36" s="49">
        <v>91151</v>
      </c>
      <c r="C36" s="53" t="s">
        <v>75</v>
      </c>
      <c r="D36" s="51">
        <v>0.26388888888888884</v>
      </c>
      <c r="E36" s="53" t="s">
        <v>40</v>
      </c>
      <c r="F36" s="53" t="s">
        <v>38</v>
      </c>
      <c r="H36" s="49"/>
      <c r="I36" s="53"/>
      <c r="J36" s="51"/>
      <c r="K36" s="53"/>
      <c r="M36" s="53"/>
    </row>
    <row r="37" spans="2:13" s="8" customFormat="1" x14ac:dyDescent="0.25">
      <c r="B37" s="49">
        <v>91145</v>
      </c>
      <c r="C37" s="53" t="s">
        <v>76</v>
      </c>
      <c r="D37" s="51">
        <v>0.26388888888888884</v>
      </c>
      <c r="E37" s="53" t="s">
        <v>40</v>
      </c>
      <c r="F37" s="53" t="s">
        <v>38</v>
      </c>
      <c r="H37" s="49"/>
      <c r="I37" s="53"/>
      <c r="J37" s="51"/>
      <c r="K37" s="53"/>
      <c r="M37" s="53"/>
    </row>
    <row r="38" spans="2:13" s="8" customFormat="1" x14ac:dyDescent="0.25">
      <c r="B38" s="49">
        <v>91143</v>
      </c>
      <c r="C38" s="53" t="s">
        <v>77</v>
      </c>
      <c r="D38" s="51">
        <v>0.26388888888888895</v>
      </c>
      <c r="E38" s="53" t="s">
        <v>40</v>
      </c>
      <c r="F38" s="53" t="s">
        <v>38</v>
      </c>
      <c r="H38" s="49"/>
      <c r="I38" s="53"/>
      <c r="J38" s="51"/>
      <c r="K38" s="53"/>
      <c r="M38" s="53"/>
    </row>
    <row r="39" spans="2:13" s="8" customFormat="1" x14ac:dyDescent="0.25">
      <c r="B39" s="49">
        <v>91180</v>
      </c>
      <c r="C39" s="53" t="s">
        <v>78</v>
      </c>
      <c r="D39" s="51">
        <v>0</v>
      </c>
      <c r="E39" s="53" t="s">
        <v>40</v>
      </c>
      <c r="F39" s="53" t="s">
        <v>38</v>
      </c>
      <c r="H39" s="49"/>
      <c r="I39" s="53"/>
      <c r="J39" s="51"/>
      <c r="K39" s="53"/>
      <c r="M39" s="53"/>
    </row>
    <row r="40" spans="2:13" s="8" customFormat="1" x14ac:dyDescent="0.25">
      <c r="B40" s="49">
        <v>91129</v>
      </c>
      <c r="C40" s="53" t="s">
        <v>79</v>
      </c>
      <c r="D40" s="51">
        <v>0.26388888888888884</v>
      </c>
      <c r="E40" s="53" t="s">
        <v>35</v>
      </c>
      <c r="F40" s="53" t="s">
        <v>38</v>
      </c>
      <c r="H40" s="49"/>
      <c r="I40" s="53"/>
      <c r="J40" s="51"/>
      <c r="K40" s="53"/>
      <c r="M40" s="53"/>
    </row>
    <row r="41" spans="2:13" s="8" customFormat="1" x14ac:dyDescent="0.25">
      <c r="B41" s="49">
        <v>91215</v>
      </c>
      <c r="C41" s="53" t="s">
        <v>41</v>
      </c>
      <c r="D41" s="51">
        <v>0.375</v>
      </c>
      <c r="E41" s="53" t="s">
        <v>50</v>
      </c>
      <c r="F41" s="53" t="s">
        <v>46</v>
      </c>
      <c r="H41" s="49"/>
      <c r="I41" s="53"/>
      <c r="J41" s="51"/>
      <c r="K41" s="53"/>
      <c r="M41" s="53"/>
    </row>
    <row r="42" spans="2:13" s="8" customFormat="1" x14ac:dyDescent="0.25">
      <c r="B42" s="49">
        <v>91277</v>
      </c>
      <c r="C42" s="53" t="s">
        <v>40</v>
      </c>
      <c r="D42" s="51">
        <v>0.375</v>
      </c>
      <c r="E42" s="53" t="s">
        <v>50</v>
      </c>
      <c r="F42" s="53" t="s">
        <v>46</v>
      </c>
      <c r="H42" s="49"/>
      <c r="I42" s="53"/>
      <c r="J42" s="51"/>
      <c r="K42" s="53"/>
      <c r="M42" s="53"/>
    </row>
    <row r="43" spans="2:13" s="8" customFormat="1" x14ac:dyDescent="0.25">
      <c r="B43" s="49">
        <v>91211</v>
      </c>
      <c r="C43" s="53" t="s">
        <v>45</v>
      </c>
      <c r="D43" s="51">
        <v>0.375</v>
      </c>
      <c r="E43" s="53" t="s">
        <v>50</v>
      </c>
      <c r="F43" s="53" t="s">
        <v>46</v>
      </c>
      <c r="H43" s="49"/>
      <c r="I43" s="53"/>
      <c r="J43" s="51"/>
      <c r="K43" s="53"/>
      <c r="M43" s="53"/>
    </row>
    <row r="44" spans="2:13" s="8" customFormat="1" x14ac:dyDescent="0.25">
      <c r="B44" s="49">
        <v>92305</v>
      </c>
      <c r="C44" s="53" t="s">
        <v>48</v>
      </c>
      <c r="D44" s="51">
        <v>0.375</v>
      </c>
      <c r="E44" s="53" t="s">
        <v>50</v>
      </c>
      <c r="F44" s="53" t="s">
        <v>46</v>
      </c>
      <c r="H44" s="49"/>
      <c r="I44" s="53"/>
      <c r="J44" s="51"/>
      <c r="K44" s="53"/>
      <c r="M44" s="53"/>
    </row>
    <row r="45" spans="2:13" s="8" customFormat="1" x14ac:dyDescent="0.25">
      <c r="B45" s="49">
        <v>91357</v>
      </c>
      <c r="C45" s="53" t="s">
        <v>80</v>
      </c>
      <c r="D45" s="51">
        <v>0.26388888888888895</v>
      </c>
      <c r="E45" s="53" t="s">
        <v>48</v>
      </c>
      <c r="F45" s="53" t="s">
        <v>36</v>
      </c>
      <c r="H45" s="49"/>
      <c r="I45" s="53"/>
      <c r="J45" s="51"/>
      <c r="K45" s="53"/>
      <c r="M45" s="53"/>
    </row>
    <row r="46" spans="2:13" s="8" customFormat="1" x14ac:dyDescent="0.25">
      <c r="B46" s="49">
        <v>91645</v>
      </c>
      <c r="C46" s="53" t="s">
        <v>81</v>
      </c>
      <c r="D46" s="51">
        <v>0.26388888888888884</v>
      </c>
      <c r="E46" s="53" t="s">
        <v>48</v>
      </c>
      <c r="F46" s="53" t="s">
        <v>36</v>
      </c>
      <c r="H46" s="49"/>
      <c r="I46" s="53"/>
      <c r="J46" s="51"/>
      <c r="K46" s="53"/>
      <c r="M46" s="53"/>
    </row>
    <row r="47" spans="2:13" s="8" customFormat="1" x14ac:dyDescent="0.25">
      <c r="B47" s="49">
        <v>91284</v>
      </c>
      <c r="C47" s="53" t="s">
        <v>82</v>
      </c>
      <c r="D47" s="51">
        <v>0.2638888888888889</v>
      </c>
      <c r="E47" s="53" t="s">
        <v>48</v>
      </c>
      <c r="F47" s="53" t="s">
        <v>36</v>
      </c>
      <c r="H47" s="49"/>
      <c r="I47" s="53"/>
      <c r="J47" s="51"/>
      <c r="K47" s="53"/>
      <c r="M47" s="53"/>
    </row>
    <row r="48" spans="2:13" s="8" customFormat="1" x14ac:dyDescent="0.25">
      <c r="B48" s="49">
        <v>91282</v>
      </c>
      <c r="C48" s="53" t="s">
        <v>83</v>
      </c>
      <c r="D48" s="51">
        <v>0.2638888888888889</v>
      </c>
      <c r="E48" s="53" t="s">
        <v>48</v>
      </c>
      <c r="F48" s="53" t="s">
        <v>36</v>
      </c>
      <c r="H48" s="49"/>
      <c r="I48" s="53"/>
      <c r="J48" s="51"/>
      <c r="K48" s="53"/>
      <c r="M48" s="53"/>
    </row>
    <row r="49" spans="2:13" s="8" customFormat="1" x14ac:dyDescent="0.25">
      <c r="B49" s="49">
        <v>91276</v>
      </c>
      <c r="C49" s="53" t="s">
        <v>84</v>
      </c>
      <c r="D49" s="51">
        <v>0.2638888888888889</v>
      </c>
      <c r="E49" s="53" t="s">
        <v>48</v>
      </c>
      <c r="F49" s="53" t="s">
        <v>36</v>
      </c>
      <c r="H49" s="49"/>
      <c r="I49" s="53"/>
      <c r="J49" s="51"/>
      <c r="K49" s="53"/>
      <c r="M49" s="53"/>
    </row>
    <row r="50" spans="2:13" s="8" customFormat="1" x14ac:dyDescent="0.25">
      <c r="B50" s="49">
        <v>91275</v>
      </c>
      <c r="C50" s="53" t="s">
        <v>85</v>
      </c>
      <c r="D50" s="51">
        <v>0.26388888888888895</v>
      </c>
      <c r="E50" s="53" t="s">
        <v>48</v>
      </c>
      <c r="F50" s="53" t="s">
        <v>36</v>
      </c>
      <c r="H50" s="49"/>
      <c r="I50" s="53"/>
      <c r="J50" s="51"/>
      <c r="K50" s="53"/>
      <c r="M50" s="53"/>
    </row>
    <row r="51" spans="2:13" s="8" customFormat="1" x14ac:dyDescent="0.25">
      <c r="B51" s="49">
        <v>91283</v>
      </c>
      <c r="C51" s="53" t="s">
        <v>86</v>
      </c>
      <c r="D51" s="51">
        <v>0.26388888888888884</v>
      </c>
      <c r="E51" s="53" t="s">
        <v>48</v>
      </c>
      <c r="F51" s="53" t="s">
        <v>36</v>
      </c>
      <c r="H51" s="49"/>
      <c r="I51" s="53"/>
      <c r="J51" s="51"/>
      <c r="K51" s="53"/>
      <c r="M51" s="53"/>
    </row>
    <row r="52" spans="2:13" s="8" customFormat="1" x14ac:dyDescent="0.25">
      <c r="B52" s="49">
        <v>91278</v>
      </c>
      <c r="C52" s="53" t="s">
        <v>87</v>
      </c>
      <c r="D52" s="51">
        <v>0.2638888888888889</v>
      </c>
      <c r="E52" s="53" t="s">
        <v>48</v>
      </c>
      <c r="F52" s="53" t="s">
        <v>36</v>
      </c>
      <c r="H52" s="49"/>
      <c r="I52" s="53"/>
      <c r="J52" s="51"/>
      <c r="K52" s="53"/>
      <c r="M52" s="53"/>
    </row>
    <row r="53" spans="2:13" s="8" customFormat="1" x14ac:dyDescent="0.25">
      <c r="B53" s="49">
        <v>91368</v>
      </c>
      <c r="C53" s="53" t="s">
        <v>88</v>
      </c>
      <c r="D53" s="51">
        <v>0.26388888888888895</v>
      </c>
      <c r="E53" s="53" t="s">
        <v>48</v>
      </c>
      <c r="F53" s="53" t="s">
        <v>36</v>
      </c>
      <c r="H53" s="49"/>
      <c r="I53" s="53"/>
      <c r="J53" s="51"/>
      <c r="K53" s="53"/>
      <c r="M53" s="53"/>
    </row>
    <row r="54" spans="2:13" s="8" customFormat="1" x14ac:dyDescent="0.25">
      <c r="B54" s="49">
        <v>91115</v>
      </c>
      <c r="C54" s="53" t="s">
        <v>89</v>
      </c>
      <c r="D54" s="51">
        <v>0.2638888888888889</v>
      </c>
      <c r="E54" s="53" t="s">
        <v>45</v>
      </c>
      <c r="F54" s="53" t="s">
        <v>36</v>
      </c>
      <c r="H54" s="49"/>
      <c r="I54" s="53"/>
      <c r="J54" s="51"/>
      <c r="K54" s="53"/>
      <c r="M54" s="53"/>
    </row>
    <row r="55" spans="2:13" s="8" customFormat="1" x14ac:dyDescent="0.25">
      <c r="B55" s="49">
        <v>91120</v>
      </c>
      <c r="C55" s="53" t="s">
        <v>90</v>
      </c>
      <c r="D55" s="51">
        <v>0.2638888888888889</v>
      </c>
      <c r="E55" s="53" t="s">
        <v>45</v>
      </c>
      <c r="F55" s="53" t="s">
        <v>36</v>
      </c>
      <c r="H55" s="49"/>
      <c r="I55" s="53"/>
      <c r="J55" s="51"/>
      <c r="K55" s="53"/>
      <c r="M55" s="53"/>
    </row>
    <row r="56" spans="2:13" s="8" customFormat="1" x14ac:dyDescent="0.25">
      <c r="B56" s="49">
        <v>91121</v>
      </c>
      <c r="C56" s="53" t="s">
        <v>91</v>
      </c>
      <c r="D56" s="51">
        <v>0.2638888888888889</v>
      </c>
      <c r="E56" s="53" t="s">
        <v>45</v>
      </c>
      <c r="F56" s="53" t="s">
        <v>36</v>
      </c>
      <c r="H56" s="49"/>
      <c r="I56" s="53"/>
      <c r="J56" s="51"/>
      <c r="K56" s="53"/>
      <c r="M56" s="53"/>
    </row>
    <row r="57" spans="2:13" s="8" customFormat="1" x14ac:dyDescent="0.25">
      <c r="B57" s="49">
        <v>91128</v>
      </c>
      <c r="C57" s="53" t="s">
        <v>92</v>
      </c>
      <c r="D57" s="51">
        <v>0.2638888888888889</v>
      </c>
      <c r="E57" s="53" t="s">
        <v>45</v>
      </c>
      <c r="F57" s="53" t="s">
        <v>38</v>
      </c>
      <c r="H57" s="49"/>
      <c r="I57" s="53"/>
      <c r="J57" s="51"/>
      <c r="K57" s="53"/>
      <c r="M57" s="53"/>
    </row>
    <row r="58" spans="2:13" s="8" customFormat="1" x14ac:dyDescent="0.25">
      <c r="B58" s="49">
        <v>91389</v>
      </c>
      <c r="C58" s="53" t="s">
        <v>93</v>
      </c>
      <c r="D58" s="51">
        <v>0.2638888888888889</v>
      </c>
      <c r="E58" s="53" t="s">
        <v>45</v>
      </c>
      <c r="F58" s="53" t="s">
        <v>38</v>
      </c>
      <c r="H58" s="49"/>
      <c r="I58" s="53"/>
      <c r="J58" s="51"/>
      <c r="K58" s="53"/>
      <c r="M58" s="53"/>
    </row>
    <row r="59" spans="2:13" s="8" customFormat="1" x14ac:dyDescent="0.25">
      <c r="B59" s="49">
        <v>91163</v>
      </c>
      <c r="C59" s="53" t="s">
        <v>94</v>
      </c>
      <c r="D59" s="51">
        <v>0.2638888888888889</v>
      </c>
      <c r="E59" s="53" t="s">
        <v>45</v>
      </c>
      <c r="F59" s="53" t="s">
        <v>38</v>
      </c>
      <c r="H59" s="49"/>
      <c r="I59" s="53"/>
      <c r="J59" s="51"/>
      <c r="K59" s="53"/>
      <c r="M59" s="53"/>
    </row>
    <row r="60" spans="2:13" s="8" customFormat="1" x14ac:dyDescent="0.25">
      <c r="B60" s="49">
        <v>91167</v>
      </c>
      <c r="C60" s="53" t="s">
        <v>95</v>
      </c>
      <c r="D60" s="51">
        <v>0.2638888888888889</v>
      </c>
      <c r="E60" s="53" t="s">
        <v>45</v>
      </c>
      <c r="F60" s="53" t="s">
        <v>38</v>
      </c>
      <c r="H60" s="49"/>
      <c r="I60" s="53"/>
      <c r="J60" s="51"/>
      <c r="K60" s="53"/>
      <c r="M60" s="53"/>
    </row>
    <row r="61" spans="2:13" s="8" customFormat="1" x14ac:dyDescent="0.25">
      <c r="B61" s="49">
        <v>91157</v>
      </c>
      <c r="C61" s="53" t="s">
        <v>96</v>
      </c>
      <c r="D61" s="51">
        <v>0.2638888888888889</v>
      </c>
      <c r="E61" s="53" t="s">
        <v>35</v>
      </c>
      <c r="F61" s="53" t="s">
        <v>38</v>
      </c>
      <c r="H61" s="49"/>
      <c r="I61" s="53"/>
      <c r="J61" s="51"/>
      <c r="K61" s="53"/>
      <c r="M61" s="53"/>
    </row>
    <row r="62" spans="2:13" s="8" customFormat="1" x14ac:dyDescent="0.25">
      <c r="B62" s="49">
        <v>91381</v>
      </c>
      <c r="C62" s="53" t="s">
        <v>97</v>
      </c>
      <c r="D62" s="51">
        <v>0.2638888888888889</v>
      </c>
      <c r="E62" s="53" t="s">
        <v>45</v>
      </c>
      <c r="F62" s="53" t="s">
        <v>38</v>
      </c>
      <c r="H62" s="49"/>
      <c r="I62" s="53"/>
      <c r="J62" s="51"/>
      <c r="K62" s="53"/>
      <c r="M62" s="53"/>
    </row>
    <row r="63" spans="2:13" s="8" customFormat="1" x14ac:dyDescent="0.25">
      <c r="B63" s="49">
        <v>91165</v>
      </c>
      <c r="C63" s="53" t="s">
        <v>98</v>
      </c>
      <c r="D63" s="51">
        <v>0.26388888888888895</v>
      </c>
      <c r="E63" s="53" t="s">
        <v>45</v>
      </c>
      <c r="F63" s="53" t="s">
        <v>38</v>
      </c>
      <c r="H63" s="49"/>
      <c r="I63" s="53"/>
      <c r="J63" s="51"/>
      <c r="K63" s="53"/>
      <c r="M63" s="53"/>
    </row>
    <row r="64" spans="2:13" s="8" customFormat="1" x14ac:dyDescent="0.25">
      <c r="B64" s="49">
        <v>91178</v>
      </c>
      <c r="C64" s="53" t="s">
        <v>99</v>
      </c>
      <c r="D64" s="51">
        <v>0.26388888888888895</v>
      </c>
      <c r="E64" s="53" t="s">
        <v>45</v>
      </c>
      <c r="F64" s="53" t="s">
        <v>38</v>
      </c>
      <c r="H64" s="49"/>
      <c r="I64" s="53"/>
      <c r="J64" s="51"/>
      <c r="K64" s="53"/>
      <c r="M64" s="53"/>
    </row>
    <row r="65" spans="2:13" s="8" customFormat="1" x14ac:dyDescent="0.25">
      <c r="B65" s="49">
        <v>91352</v>
      </c>
      <c r="C65" s="53" t="s">
        <v>100</v>
      </c>
      <c r="D65" s="51">
        <v>0.2638888888888889</v>
      </c>
      <c r="E65" s="53" t="s">
        <v>48</v>
      </c>
      <c r="F65" s="53" t="s">
        <v>38</v>
      </c>
      <c r="H65" s="49"/>
      <c r="I65" s="53"/>
      <c r="J65" s="51"/>
      <c r="K65" s="53"/>
      <c r="M65" s="53"/>
    </row>
    <row r="66" spans="2:13" s="8" customFormat="1" x14ac:dyDescent="0.25">
      <c r="B66" s="49">
        <v>91179</v>
      </c>
      <c r="C66" s="53" t="s">
        <v>101</v>
      </c>
      <c r="D66" s="51">
        <v>0.2638888888888889</v>
      </c>
      <c r="E66" s="53" t="s">
        <v>45</v>
      </c>
      <c r="F66" s="53" t="s">
        <v>38</v>
      </c>
      <c r="H66" s="49"/>
      <c r="I66" s="53"/>
      <c r="J66" s="51"/>
      <c r="K66" s="53"/>
      <c r="M66" s="53"/>
    </row>
    <row r="67" spans="2:13" s="8" customFormat="1" x14ac:dyDescent="0.25">
      <c r="B67" s="49">
        <v>91388</v>
      </c>
      <c r="C67" s="53" t="s">
        <v>102</v>
      </c>
      <c r="D67" s="51">
        <v>0.2638888888888889</v>
      </c>
      <c r="E67" s="53" t="s">
        <v>45</v>
      </c>
      <c r="F67" s="53" t="s">
        <v>38</v>
      </c>
      <c r="H67" s="49"/>
      <c r="I67" s="53"/>
      <c r="J67" s="51"/>
      <c r="K67" s="53"/>
      <c r="M67" s="53"/>
    </row>
    <row r="68" spans="2:13" s="8" customFormat="1" x14ac:dyDescent="0.25">
      <c r="B68" s="49">
        <v>91140</v>
      </c>
      <c r="C68" s="53" t="s">
        <v>103</v>
      </c>
      <c r="D68" s="51">
        <v>0.2638888888888889</v>
      </c>
      <c r="E68" s="53" t="s">
        <v>45</v>
      </c>
      <c r="F68" s="53" t="s">
        <v>38</v>
      </c>
      <c r="H68" s="49"/>
      <c r="I68" s="53"/>
      <c r="J68" s="51"/>
      <c r="K68" s="53"/>
      <c r="M68" s="53"/>
    </row>
    <row r="69" spans="2:13" s="8" customFormat="1" x14ac:dyDescent="0.25">
      <c r="B69" s="49">
        <v>91142</v>
      </c>
      <c r="C69" s="53" t="s">
        <v>104</v>
      </c>
      <c r="D69" s="51">
        <v>0.2638888888888889</v>
      </c>
      <c r="E69" s="53" t="s">
        <v>45</v>
      </c>
      <c r="F69" s="53" t="s">
        <v>38</v>
      </c>
      <c r="H69" s="49"/>
      <c r="I69" s="53"/>
      <c r="J69" s="51"/>
      <c r="K69" s="53"/>
      <c r="M69" s="53"/>
    </row>
    <row r="70" spans="2:13" s="8" customFormat="1" x14ac:dyDescent="0.25">
      <c r="B70" s="49">
        <v>91172</v>
      </c>
      <c r="C70" s="53" t="s">
        <v>105</v>
      </c>
      <c r="D70" s="51">
        <v>0.2638888888888889</v>
      </c>
      <c r="E70" s="53" t="s">
        <v>45</v>
      </c>
      <c r="F70" s="53" t="s">
        <v>38</v>
      </c>
      <c r="H70" s="49"/>
      <c r="I70" s="53"/>
      <c r="J70" s="51"/>
      <c r="K70" s="53"/>
      <c r="M70" s="53"/>
    </row>
    <row r="71" spans="2:13" s="8" customFormat="1" x14ac:dyDescent="0.25">
      <c r="B71" s="49">
        <v>91150</v>
      </c>
      <c r="C71" s="53" t="s">
        <v>106</v>
      </c>
      <c r="D71" s="51">
        <v>0.26388888888888895</v>
      </c>
      <c r="E71" s="53" t="s">
        <v>45</v>
      </c>
      <c r="F71" s="53" t="s">
        <v>38</v>
      </c>
      <c r="H71" s="49"/>
      <c r="I71" s="53"/>
      <c r="J71" s="51"/>
      <c r="K71" s="53"/>
      <c r="M71" s="53"/>
    </row>
    <row r="72" spans="2:13" s="8" customFormat="1" x14ac:dyDescent="0.25">
      <c r="B72" s="49">
        <v>91133</v>
      </c>
      <c r="C72" s="53" t="s">
        <v>107</v>
      </c>
      <c r="D72" s="51">
        <v>0.2638888888888889</v>
      </c>
      <c r="E72" s="53" t="s">
        <v>45</v>
      </c>
      <c r="F72" s="53" t="s">
        <v>38</v>
      </c>
      <c r="H72" s="49"/>
      <c r="I72" s="53"/>
      <c r="J72" s="51"/>
      <c r="K72" s="53"/>
      <c r="M72" s="53"/>
    </row>
    <row r="73" spans="2:13" s="8" customFormat="1" x14ac:dyDescent="0.25">
      <c r="B73" s="49">
        <v>91137</v>
      </c>
      <c r="C73" s="53" t="s">
        <v>43</v>
      </c>
      <c r="D73" s="51">
        <v>0.2638888888888889</v>
      </c>
      <c r="E73" s="53" t="s">
        <v>41</v>
      </c>
      <c r="F73" s="53" t="s">
        <v>38</v>
      </c>
      <c r="H73" s="49"/>
      <c r="I73" s="53"/>
      <c r="J73" s="51"/>
      <c r="K73" s="53"/>
      <c r="M73" s="53"/>
    </row>
    <row r="74" spans="2:13" s="8" customFormat="1" x14ac:dyDescent="0.25">
      <c r="B74" s="49">
        <v>91146</v>
      </c>
      <c r="C74" s="53" t="s">
        <v>43</v>
      </c>
      <c r="D74" s="51">
        <v>0.26388888888888895</v>
      </c>
      <c r="E74" s="53" t="s">
        <v>43</v>
      </c>
      <c r="F74" s="53" t="s">
        <v>43</v>
      </c>
      <c r="H74" s="49"/>
      <c r="I74" s="53"/>
      <c r="J74" s="51"/>
      <c r="K74" s="53"/>
      <c r="M74" s="53"/>
    </row>
    <row r="75" spans="2:13" s="8" customFormat="1" x14ac:dyDescent="0.25">
      <c r="B75" s="49">
        <v>91220</v>
      </c>
      <c r="C75" s="53" t="s">
        <v>43</v>
      </c>
      <c r="D75" s="51">
        <v>0.26388888888888895</v>
      </c>
      <c r="E75" s="53" t="s">
        <v>43</v>
      </c>
      <c r="F75" s="53" t="s">
        <v>43</v>
      </c>
      <c r="H75" s="49"/>
      <c r="I75" s="53"/>
      <c r="J75" s="51"/>
      <c r="K75" s="53"/>
      <c r="M75" s="53"/>
    </row>
    <row r="76" spans="2:13" s="8" customFormat="1" x14ac:dyDescent="0.25">
      <c r="B76" s="49">
        <v>91257</v>
      </c>
      <c r="C76" s="53" t="s">
        <v>43</v>
      </c>
      <c r="D76" s="51">
        <v>0.26388888888888884</v>
      </c>
      <c r="E76" s="53" t="s">
        <v>43</v>
      </c>
      <c r="F76" s="53" t="s">
        <v>43</v>
      </c>
      <c r="H76" s="49"/>
      <c r="I76" s="53"/>
      <c r="J76" s="51"/>
      <c r="K76" s="53"/>
      <c r="M76" s="53"/>
    </row>
    <row r="77" spans="2:13" s="8" customFormat="1" x14ac:dyDescent="0.25">
      <c r="B77" s="49">
        <v>91858</v>
      </c>
      <c r="C77" s="53" t="s">
        <v>43</v>
      </c>
      <c r="D77" s="51">
        <v>0.2638888888888889</v>
      </c>
      <c r="E77" s="53" t="s">
        <v>43</v>
      </c>
      <c r="F77" s="53" t="s">
        <v>43</v>
      </c>
      <c r="H77" s="49"/>
      <c r="I77" s="53"/>
      <c r="J77" s="51"/>
      <c r="K77" s="53"/>
      <c r="M77" s="53"/>
    </row>
    <row r="78" spans="2:13" s="8" customFormat="1" x14ac:dyDescent="0.25">
      <c r="B78" s="49">
        <v>92184</v>
      </c>
      <c r="C78" s="53" t="s">
        <v>43</v>
      </c>
      <c r="D78" s="51">
        <v>0.26388888888888895</v>
      </c>
      <c r="E78" s="53" t="s">
        <v>43</v>
      </c>
      <c r="F78" s="53" t="s">
        <v>43</v>
      </c>
      <c r="H78" s="49"/>
      <c r="I78" s="53"/>
      <c r="J78" s="51"/>
      <c r="K78" s="53"/>
      <c r="M78" s="53"/>
    </row>
    <row r="79" spans="2:13" s="8" customFormat="1" x14ac:dyDescent="0.25">
      <c r="B79" s="49">
        <v>91860</v>
      </c>
      <c r="C79" s="53" t="s">
        <v>43</v>
      </c>
      <c r="D79" s="51">
        <v>0.2638888888888889</v>
      </c>
      <c r="E79" s="53" t="s">
        <v>43</v>
      </c>
      <c r="F79" s="53" t="s">
        <v>43</v>
      </c>
      <c r="H79" s="49"/>
      <c r="I79" s="53"/>
      <c r="J79" s="51"/>
      <c r="K79" s="53"/>
      <c r="M79" s="53"/>
    </row>
    <row r="80" spans="2:13" s="8" customFormat="1" x14ac:dyDescent="0.25">
      <c r="B80" s="49">
        <v>91216</v>
      </c>
      <c r="C80" s="53" t="s">
        <v>108</v>
      </c>
      <c r="D80" s="51">
        <v>0.2638888888888889</v>
      </c>
      <c r="E80" s="53" t="s">
        <v>41</v>
      </c>
      <c r="F80" s="53" t="s">
        <v>36</v>
      </c>
      <c r="H80" s="49"/>
      <c r="I80" s="53"/>
      <c r="J80" s="51"/>
      <c r="K80" s="53"/>
      <c r="M80" s="53"/>
    </row>
    <row r="81" spans="2:13" s="8" customFormat="1" x14ac:dyDescent="0.25">
      <c r="B81" s="49">
        <v>91396</v>
      </c>
      <c r="C81" s="53" t="s">
        <v>109</v>
      </c>
      <c r="D81" s="51">
        <v>0.26388888888888895</v>
      </c>
      <c r="E81" s="53" t="s">
        <v>41</v>
      </c>
      <c r="F81" s="53" t="s">
        <v>36</v>
      </c>
      <c r="H81" s="49"/>
      <c r="I81" s="53"/>
      <c r="J81" s="51"/>
      <c r="K81" s="53"/>
      <c r="M81" s="53"/>
    </row>
    <row r="82" spans="2:13" s="8" customFormat="1" x14ac:dyDescent="0.25">
      <c r="B82" s="49">
        <v>91395</v>
      </c>
      <c r="C82" s="53" t="s">
        <v>110</v>
      </c>
      <c r="D82" s="51">
        <v>0.26388888888888895</v>
      </c>
      <c r="E82" s="53" t="s">
        <v>41</v>
      </c>
      <c r="F82" s="53" t="s">
        <v>36</v>
      </c>
      <c r="H82" s="49"/>
      <c r="I82" s="53"/>
      <c r="J82" s="51"/>
      <c r="K82" s="53"/>
      <c r="M82" s="53"/>
    </row>
    <row r="83" spans="2:13" s="8" customFormat="1" x14ac:dyDescent="0.25">
      <c r="B83" s="49">
        <v>91320</v>
      </c>
      <c r="C83" s="53" t="s">
        <v>111</v>
      </c>
      <c r="D83" s="51">
        <v>0.26388888888888895</v>
      </c>
      <c r="E83" s="53" t="s">
        <v>41</v>
      </c>
      <c r="F83" s="53" t="s">
        <v>36</v>
      </c>
      <c r="H83" s="49"/>
      <c r="I83" s="53"/>
      <c r="J83" s="51"/>
      <c r="K83" s="53"/>
      <c r="M83" s="53"/>
    </row>
    <row r="84" spans="2:13" s="8" customFormat="1" x14ac:dyDescent="0.25">
      <c r="B84" s="49">
        <v>91152</v>
      </c>
      <c r="C84" s="53" t="s">
        <v>112</v>
      </c>
      <c r="D84" s="51">
        <v>0.26388888888888895</v>
      </c>
      <c r="E84" s="53" t="s">
        <v>41</v>
      </c>
      <c r="F84" s="53" t="s">
        <v>36</v>
      </c>
      <c r="H84" s="49"/>
      <c r="I84" s="53"/>
      <c r="J84" s="51"/>
      <c r="K84" s="53"/>
      <c r="M84" s="53"/>
    </row>
    <row r="85" spans="2:13" s="8" customFormat="1" x14ac:dyDescent="0.25">
      <c r="B85" s="49">
        <v>91399</v>
      </c>
      <c r="C85" s="53" t="s">
        <v>113</v>
      </c>
      <c r="D85" s="51">
        <v>0.2638888888888889</v>
      </c>
      <c r="E85" s="53" t="s">
        <v>41</v>
      </c>
      <c r="F85" s="53" t="s">
        <v>36</v>
      </c>
      <c r="H85" s="49"/>
      <c r="I85" s="53"/>
      <c r="J85" s="51"/>
      <c r="K85" s="53"/>
      <c r="M85" s="53"/>
    </row>
    <row r="86" spans="2:13" s="8" customFormat="1" x14ac:dyDescent="0.25">
      <c r="B86" s="49">
        <v>91122</v>
      </c>
      <c r="C86" s="53" t="s">
        <v>114</v>
      </c>
      <c r="D86" s="51">
        <v>0.2638888888888889</v>
      </c>
      <c r="E86" s="53" t="s">
        <v>41</v>
      </c>
      <c r="F86" s="53" t="s">
        <v>36</v>
      </c>
      <c r="H86" s="49"/>
      <c r="I86" s="53"/>
      <c r="J86" s="51"/>
      <c r="K86" s="53"/>
      <c r="M86" s="53"/>
    </row>
    <row r="87" spans="2:13" s="8" customFormat="1" x14ac:dyDescent="0.25">
      <c r="B87" s="49">
        <v>91123</v>
      </c>
      <c r="C87" s="53" t="s">
        <v>115</v>
      </c>
      <c r="D87" s="51">
        <v>0.26388888888888895</v>
      </c>
      <c r="E87" s="53" t="s">
        <v>45</v>
      </c>
      <c r="F87" s="53" t="s">
        <v>36</v>
      </c>
      <c r="H87" s="49"/>
      <c r="I87" s="53"/>
      <c r="J87" s="51"/>
      <c r="K87" s="53"/>
      <c r="M87" s="53"/>
    </row>
    <row r="88" spans="2:13" s="8" customFormat="1" x14ac:dyDescent="0.25">
      <c r="B88" s="49">
        <v>91126</v>
      </c>
      <c r="C88" s="53" t="s">
        <v>116</v>
      </c>
      <c r="D88" s="51">
        <v>0.2638888888888889</v>
      </c>
      <c r="E88" s="53" t="s">
        <v>41</v>
      </c>
      <c r="F88" s="53" t="s">
        <v>38</v>
      </c>
      <c r="H88" s="49"/>
      <c r="I88" s="53"/>
      <c r="J88" s="51"/>
      <c r="K88" s="53"/>
      <c r="M88" s="53"/>
    </row>
    <row r="89" spans="2:13" s="8" customFormat="1" x14ac:dyDescent="0.25">
      <c r="B89" s="49">
        <v>91161</v>
      </c>
      <c r="C89" s="53" t="s">
        <v>117</v>
      </c>
      <c r="D89" s="51">
        <v>0.2638888888888889</v>
      </c>
      <c r="E89" s="53" t="s">
        <v>41</v>
      </c>
      <c r="F89" s="53" t="s">
        <v>38</v>
      </c>
      <c r="H89" s="49"/>
      <c r="I89" s="53"/>
      <c r="J89" s="51"/>
      <c r="K89" s="53"/>
      <c r="M89" s="53"/>
    </row>
    <row r="90" spans="2:13" s="8" customFormat="1" x14ac:dyDescent="0.25">
      <c r="B90" s="49">
        <v>91174</v>
      </c>
      <c r="C90" s="53" t="s">
        <v>118</v>
      </c>
      <c r="D90" s="51">
        <v>0.2638888888888889</v>
      </c>
      <c r="E90" s="53" t="s">
        <v>41</v>
      </c>
      <c r="F90" s="53" t="s">
        <v>38</v>
      </c>
      <c r="H90" s="49"/>
      <c r="I90" s="53"/>
      <c r="J90" s="51"/>
      <c r="K90" s="53"/>
      <c r="M90" s="53"/>
    </row>
    <row r="91" spans="2:13" s="8" customFormat="1" x14ac:dyDescent="0.25">
      <c r="B91" s="49">
        <v>91148</v>
      </c>
      <c r="C91" s="53" t="s">
        <v>119</v>
      </c>
      <c r="D91" s="51">
        <v>0.2638888888888889</v>
      </c>
      <c r="E91" s="53" t="s">
        <v>41</v>
      </c>
      <c r="F91" s="53" t="s">
        <v>38</v>
      </c>
      <c r="H91" s="49"/>
      <c r="I91" s="53"/>
      <c r="J91" s="51"/>
      <c r="K91" s="53"/>
      <c r="M91" s="53"/>
    </row>
    <row r="92" spans="2:13" s="8" customFormat="1" x14ac:dyDescent="0.25">
      <c r="B92" s="49">
        <v>91144</v>
      </c>
      <c r="C92" s="53" t="s">
        <v>120</v>
      </c>
      <c r="D92" s="51">
        <v>0.2638888888888889</v>
      </c>
      <c r="E92" s="53" t="s">
        <v>41</v>
      </c>
      <c r="F92" s="53" t="s">
        <v>38</v>
      </c>
      <c r="H92" s="49"/>
      <c r="I92" s="53"/>
      <c r="J92" s="51"/>
      <c r="K92" s="53"/>
      <c r="M92" s="53"/>
    </row>
    <row r="93" spans="2:13" s="8" customFormat="1" x14ac:dyDescent="0.25">
      <c r="B93" s="49">
        <v>91132</v>
      </c>
      <c r="C93" s="53" t="s">
        <v>121</v>
      </c>
      <c r="D93" s="51">
        <v>0.2638888888888889</v>
      </c>
      <c r="E93" s="53" t="s">
        <v>41</v>
      </c>
      <c r="F93" s="53" t="s">
        <v>38</v>
      </c>
      <c r="H93" s="49"/>
      <c r="I93" s="53"/>
      <c r="J93" s="51"/>
      <c r="K93" s="53"/>
      <c r="M93" s="53"/>
    </row>
    <row r="94" spans="2:13" s="8" customFormat="1" x14ac:dyDescent="0.25">
      <c r="B94" s="49">
        <v>91127</v>
      </c>
      <c r="C94" s="53" t="s">
        <v>122</v>
      </c>
      <c r="D94" s="51">
        <v>0.2638888888888889</v>
      </c>
      <c r="E94" s="53" t="s">
        <v>41</v>
      </c>
      <c r="F94" s="53" t="s">
        <v>38</v>
      </c>
      <c r="H94" s="49"/>
      <c r="I94" s="53"/>
      <c r="J94" s="51"/>
      <c r="K94" s="53"/>
      <c r="M94" s="53"/>
    </row>
    <row r="95" spans="2:13" s="8" customFormat="1" x14ac:dyDescent="0.25">
      <c r="B95" s="49">
        <v>91158</v>
      </c>
      <c r="C95" s="53" t="s">
        <v>123</v>
      </c>
      <c r="D95" s="51">
        <v>0.2638888888888889</v>
      </c>
      <c r="E95" s="53" t="s">
        <v>45</v>
      </c>
      <c r="F95" s="53" t="s">
        <v>38</v>
      </c>
      <c r="H95" s="49"/>
      <c r="I95" s="53"/>
      <c r="J95" s="51"/>
      <c r="K95" s="53"/>
      <c r="M95" s="53"/>
    </row>
    <row r="96" spans="2:13" s="8" customFormat="1" x14ac:dyDescent="0.25">
      <c r="B96" s="49">
        <v>91164</v>
      </c>
      <c r="C96" s="53" t="s">
        <v>124</v>
      </c>
      <c r="D96" s="51">
        <v>0.2638888888888889</v>
      </c>
      <c r="E96" s="53" t="s">
        <v>41</v>
      </c>
      <c r="F96" s="53" t="s">
        <v>38</v>
      </c>
      <c r="H96" s="49"/>
      <c r="I96" s="53"/>
      <c r="J96" s="51"/>
      <c r="K96" s="53"/>
      <c r="M96" s="53"/>
    </row>
    <row r="97" spans="2:13" s="8" customFormat="1" x14ac:dyDescent="0.25">
      <c r="B97" s="49">
        <v>91135</v>
      </c>
      <c r="C97" s="53" t="s">
        <v>125</v>
      </c>
      <c r="D97" s="51">
        <v>0.2638888888888889</v>
      </c>
      <c r="E97" s="53" t="s">
        <v>41</v>
      </c>
      <c r="F97" s="53" t="s">
        <v>38</v>
      </c>
      <c r="H97" s="49"/>
      <c r="I97" s="53"/>
      <c r="J97" s="51"/>
      <c r="K97" s="53"/>
      <c r="M97" s="53"/>
    </row>
    <row r="98" spans="2:13" s="8" customFormat="1" x14ac:dyDescent="0.25">
      <c r="B98" s="49">
        <v>91162</v>
      </c>
      <c r="C98" s="53" t="s">
        <v>126</v>
      </c>
      <c r="D98" s="51">
        <v>0.2638888888888889</v>
      </c>
      <c r="E98" s="53" t="s">
        <v>41</v>
      </c>
      <c r="F98" s="53" t="s">
        <v>38</v>
      </c>
      <c r="H98" s="49"/>
      <c r="I98" s="53"/>
      <c r="J98" s="51"/>
      <c r="K98" s="53"/>
      <c r="M98" s="53"/>
    </row>
    <row r="99" spans="2:13" s="8" customFormat="1" x14ac:dyDescent="0.25">
      <c r="B99" s="49">
        <v>91230</v>
      </c>
      <c r="C99" s="53" t="s">
        <v>43</v>
      </c>
      <c r="D99" s="51">
        <v>0.2638888888888889</v>
      </c>
      <c r="E99" s="53" t="s">
        <v>40</v>
      </c>
      <c r="F99" s="53" t="s">
        <v>38</v>
      </c>
      <c r="H99" s="49"/>
      <c r="I99" s="53"/>
      <c r="J99" s="51"/>
      <c r="K99" s="53"/>
      <c r="M99" s="53"/>
    </row>
    <row r="100" spans="2:13" s="8" customFormat="1" x14ac:dyDescent="0.25">
      <c r="B100" s="49">
        <v>91240</v>
      </c>
      <c r="C100" s="53" t="s">
        <v>127</v>
      </c>
      <c r="D100" s="51">
        <v>0.2638888888888889</v>
      </c>
      <c r="E100" s="53" t="s">
        <v>45</v>
      </c>
      <c r="F100" s="53" t="s">
        <v>38</v>
      </c>
      <c r="H100" s="49"/>
      <c r="I100" s="53"/>
      <c r="J100" s="51"/>
      <c r="K100" s="53"/>
      <c r="M100" s="53"/>
    </row>
    <row r="101" spans="2:13" s="8" customFormat="1" x14ac:dyDescent="0.25">
      <c r="B101" s="49">
        <v>91176</v>
      </c>
      <c r="C101" s="53" t="s">
        <v>43</v>
      </c>
      <c r="D101" s="51">
        <v>0.2638888888888889</v>
      </c>
      <c r="E101" s="53" t="s">
        <v>40</v>
      </c>
      <c r="F101" s="53" t="s">
        <v>38</v>
      </c>
      <c r="H101" s="49"/>
      <c r="I101" s="53"/>
      <c r="J101" s="51"/>
      <c r="K101" s="53"/>
      <c r="M101" s="53"/>
    </row>
    <row r="102" spans="2:13" s="8" customFormat="1" x14ac:dyDescent="0.25">
      <c r="B102" s="49" t="s">
        <v>128</v>
      </c>
      <c r="C102" s="53" t="s">
        <v>129</v>
      </c>
      <c r="D102" s="51">
        <v>0.2638888888888889</v>
      </c>
      <c r="E102" s="53" t="s">
        <v>35</v>
      </c>
      <c r="F102" s="53" t="s">
        <v>38</v>
      </c>
      <c r="H102" s="49"/>
      <c r="I102" s="53"/>
      <c r="J102" s="51"/>
      <c r="K102" s="53"/>
      <c r="M102" s="53"/>
    </row>
    <row r="103" spans="2:13" s="8" customFormat="1" x14ac:dyDescent="0.25">
      <c r="B103" s="49">
        <v>91386</v>
      </c>
      <c r="C103" s="53" t="s">
        <v>130</v>
      </c>
      <c r="D103" s="51">
        <v>0.2638888888888889</v>
      </c>
      <c r="E103" s="53" t="s">
        <v>40</v>
      </c>
      <c r="F103" s="53" t="s">
        <v>36</v>
      </c>
      <c r="H103" s="49"/>
      <c r="I103" s="53"/>
      <c r="J103" s="51"/>
      <c r="K103" s="53"/>
      <c r="M103" s="53"/>
    </row>
    <row r="104" spans="2:13" s="8" customFormat="1" x14ac:dyDescent="0.25">
      <c r="B104" s="49">
        <v>91136</v>
      </c>
      <c r="C104" s="53" t="s">
        <v>131</v>
      </c>
      <c r="D104" s="51">
        <v>0.2638888888888889</v>
      </c>
      <c r="E104" s="53" t="s">
        <v>40</v>
      </c>
      <c r="F104" s="53" t="s">
        <v>38</v>
      </c>
      <c r="H104" s="49"/>
      <c r="I104" s="53"/>
      <c r="J104" s="51"/>
      <c r="K104" s="53"/>
      <c r="M104" s="53"/>
    </row>
    <row r="105" spans="2:13" s="8" customFormat="1" x14ac:dyDescent="0.25">
      <c r="B105" s="49">
        <v>91212</v>
      </c>
      <c r="C105" s="53" t="s">
        <v>35</v>
      </c>
      <c r="D105" s="51">
        <v>0.375</v>
      </c>
      <c r="E105" s="53" t="s">
        <v>50</v>
      </c>
      <c r="F105" s="53" t="s">
        <v>46</v>
      </c>
      <c r="H105" s="49"/>
      <c r="I105" s="53"/>
      <c r="J105" s="51"/>
      <c r="K105" s="53"/>
      <c r="M105" s="53"/>
    </row>
    <row r="106" spans="2:13" s="8" customFormat="1" x14ac:dyDescent="0.25">
      <c r="B106" s="49">
        <v>91175</v>
      </c>
      <c r="C106" s="53" t="s">
        <v>43</v>
      </c>
      <c r="D106" s="51">
        <v>0.2638888888888889</v>
      </c>
      <c r="E106" s="53" t="s">
        <v>45</v>
      </c>
      <c r="F106" s="53" t="s">
        <v>38</v>
      </c>
      <c r="H106" s="49"/>
      <c r="I106" s="53"/>
      <c r="J106" s="51"/>
      <c r="K106" s="53"/>
      <c r="M106" s="53"/>
    </row>
    <row r="107" spans="2:13" s="8" customFormat="1" x14ac:dyDescent="0.25">
      <c r="B107" s="49"/>
      <c r="C107" s="53"/>
      <c r="D107" s="51"/>
      <c r="E107" s="53"/>
      <c r="F107" s="53"/>
      <c r="H107" s="49"/>
      <c r="I107" s="53"/>
      <c r="J107" s="51"/>
      <c r="K107" s="53"/>
      <c r="M107" s="53"/>
    </row>
    <row r="108" spans="2:13" s="8" customFormat="1" x14ac:dyDescent="0.25">
      <c r="B108" s="49"/>
      <c r="C108" s="53"/>
      <c r="D108" s="51"/>
      <c r="E108" s="53"/>
      <c r="F108" s="53"/>
      <c r="H108" s="49"/>
      <c r="I108" s="53"/>
      <c r="J108" s="51"/>
      <c r="K108" s="53"/>
      <c r="M108" s="53"/>
    </row>
    <row r="109" spans="2:13" s="8" customFormat="1" x14ac:dyDescent="0.25">
      <c r="B109" s="49"/>
      <c r="C109" s="53"/>
      <c r="D109" s="51"/>
      <c r="E109" s="53"/>
      <c r="F109" s="53"/>
      <c r="H109" s="49"/>
      <c r="I109" s="53"/>
      <c r="J109" s="51"/>
      <c r="K109" s="53"/>
      <c r="M109" s="53"/>
    </row>
    <row r="110" spans="2:13" s="8" customFormat="1" x14ac:dyDescent="0.25">
      <c r="B110" s="49"/>
      <c r="C110" s="53"/>
      <c r="D110" s="51"/>
      <c r="E110" s="53"/>
      <c r="F110" s="53"/>
      <c r="H110" s="49"/>
      <c r="I110" s="53"/>
      <c r="J110" s="51"/>
      <c r="K110" s="53"/>
      <c r="M110" s="53"/>
    </row>
    <row r="111" spans="2:13" s="8" customFormat="1" x14ac:dyDescent="0.25">
      <c r="B111" s="49"/>
      <c r="C111" s="53"/>
      <c r="D111" s="51"/>
      <c r="E111" s="53"/>
      <c r="F111" s="53"/>
      <c r="H111" s="49"/>
      <c r="I111" s="53"/>
      <c r="J111" s="51"/>
      <c r="K111" s="53"/>
      <c r="M111" s="53"/>
    </row>
    <row r="112" spans="2:13" s="8" customFormat="1" x14ac:dyDescent="0.25">
      <c r="B112" s="49"/>
      <c r="C112" s="53"/>
      <c r="D112" s="51"/>
      <c r="E112" s="53"/>
      <c r="F112" s="53"/>
      <c r="H112" s="49"/>
      <c r="I112" s="53"/>
      <c r="J112" s="51"/>
      <c r="K112" s="53"/>
      <c r="M112" s="53"/>
    </row>
    <row r="113" spans="2:13" s="8" customFormat="1" x14ac:dyDescent="0.25">
      <c r="B113" s="49"/>
      <c r="C113" s="53"/>
      <c r="D113" s="51"/>
      <c r="E113" s="53"/>
      <c r="F113" s="53"/>
      <c r="H113" s="49"/>
      <c r="I113" s="53"/>
      <c r="J113" s="51"/>
      <c r="K113" s="53"/>
      <c r="M113" s="53"/>
    </row>
    <row r="114" spans="2:13" s="8" customFormat="1" x14ac:dyDescent="0.25">
      <c r="B114" s="49"/>
      <c r="C114" s="53"/>
      <c r="D114" s="51"/>
      <c r="E114" s="53"/>
      <c r="F114" s="53"/>
      <c r="H114" s="49"/>
      <c r="I114" s="53"/>
      <c r="J114" s="51"/>
      <c r="K114" s="53"/>
      <c r="M114" s="53"/>
    </row>
    <row r="115" spans="2:13" s="8" customFormat="1" x14ac:dyDescent="0.25">
      <c r="B115" s="49"/>
      <c r="C115" s="53"/>
      <c r="D115" s="51"/>
      <c r="E115" s="53"/>
      <c r="F115" s="53"/>
      <c r="H115" s="49"/>
      <c r="I115" s="53"/>
      <c r="J115" s="51"/>
      <c r="K115" s="53"/>
      <c r="M115" s="53"/>
    </row>
    <row r="116" spans="2:13" s="8" customFormat="1" x14ac:dyDescent="0.25">
      <c r="B116" s="49"/>
      <c r="C116" s="53"/>
      <c r="D116" s="51"/>
      <c r="E116" s="53"/>
      <c r="F116" s="53"/>
      <c r="H116" s="49"/>
      <c r="I116" s="53"/>
      <c r="J116" s="51"/>
      <c r="K116" s="53"/>
      <c r="M116" s="53"/>
    </row>
    <row r="117" spans="2:13" s="8" customFormat="1" x14ac:dyDescent="0.25">
      <c r="B117" s="49"/>
      <c r="C117" s="53"/>
      <c r="D117" s="51"/>
      <c r="E117" s="53"/>
      <c r="F117" s="53"/>
      <c r="H117" s="49"/>
      <c r="I117" s="53"/>
      <c r="J117" s="51"/>
      <c r="K117" s="53"/>
      <c r="M117" s="53"/>
    </row>
    <row r="118" spans="2:13" s="8" customFormat="1" x14ac:dyDescent="0.25">
      <c r="B118" s="49"/>
      <c r="C118" s="53"/>
      <c r="D118" s="51"/>
      <c r="E118" s="53"/>
      <c r="F118" s="53"/>
      <c r="H118" s="49"/>
      <c r="I118" s="53"/>
      <c r="J118" s="51"/>
      <c r="K118" s="53"/>
      <c r="M118" s="53"/>
    </row>
    <row r="119" spans="2:13" s="8" customFormat="1" x14ac:dyDescent="0.25">
      <c r="B119" s="49"/>
      <c r="C119" s="53"/>
      <c r="D119" s="51"/>
      <c r="E119" s="53"/>
      <c r="F119" s="53"/>
      <c r="H119" s="49"/>
      <c r="I119" s="53"/>
      <c r="J119" s="51"/>
      <c r="K119" s="53"/>
      <c r="M119" s="53"/>
    </row>
    <row r="120" spans="2:13" s="8" customFormat="1" x14ac:dyDescent="0.25">
      <c r="B120" s="49"/>
      <c r="C120" s="53"/>
      <c r="D120" s="51"/>
      <c r="E120" s="53"/>
      <c r="F120" s="53"/>
      <c r="H120" s="49"/>
      <c r="I120" s="53"/>
      <c r="J120" s="51"/>
      <c r="K120" s="53"/>
      <c r="M120" s="53"/>
    </row>
    <row r="121" spans="2:13" s="8" customFormat="1" x14ac:dyDescent="0.25">
      <c r="B121" s="49"/>
      <c r="C121" s="53"/>
      <c r="D121" s="51"/>
      <c r="E121" s="53"/>
      <c r="F121" s="53"/>
      <c r="H121" s="49"/>
      <c r="I121" s="53"/>
      <c r="J121" s="51"/>
      <c r="K121" s="53"/>
      <c r="M121" s="53"/>
    </row>
    <row r="122" spans="2:13" s="8" customFormat="1" x14ac:dyDescent="0.25">
      <c r="B122" s="49"/>
      <c r="C122" s="53"/>
      <c r="D122" s="51"/>
      <c r="E122" s="53"/>
      <c r="F122" s="53"/>
      <c r="H122" s="49"/>
      <c r="I122" s="53"/>
      <c r="J122" s="51"/>
      <c r="K122" s="53"/>
      <c r="M122" s="53"/>
    </row>
    <row r="123" spans="2:13" s="8" customFormat="1" x14ac:dyDescent="0.25">
      <c r="B123" s="49"/>
      <c r="C123" s="53"/>
      <c r="D123" s="51"/>
      <c r="E123" s="53"/>
      <c r="F123" s="53"/>
      <c r="H123" s="49"/>
      <c r="I123" s="53"/>
      <c r="J123" s="51"/>
      <c r="K123" s="53"/>
      <c r="M123" s="53"/>
    </row>
    <row r="124" spans="2:13" s="8" customFormat="1" x14ac:dyDescent="0.25">
      <c r="B124" s="49"/>
      <c r="C124" s="53"/>
      <c r="D124" s="51"/>
      <c r="E124" s="53"/>
      <c r="F124" s="53"/>
      <c r="H124" s="49"/>
      <c r="I124" s="53"/>
      <c r="J124" s="51"/>
      <c r="K124" s="53"/>
      <c r="M124" s="53"/>
    </row>
    <row r="125" spans="2:13" s="8" customFormat="1" x14ac:dyDescent="0.25">
      <c r="B125" s="49"/>
      <c r="C125" s="53"/>
      <c r="D125" s="51"/>
      <c r="E125" s="53"/>
      <c r="F125" s="53"/>
      <c r="H125" s="49"/>
      <c r="I125" s="53"/>
      <c r="J125" s="51"/>
      <c r="K125" s="53"/>
      <c r="M125" s="53"/>
    </row>
    <row r="126" spans="2:13" s="8" customFormat="1" x14ac:dyDescent="0.25">
      <c r="B126" s="49"/>
      <c r="C126" s="53"/>
      <c r="D126" s="51"/>
      <c r="E126" s="53"/>
      <c r="F126" s="53"/>
      <c r="H126" s="49"/>
      <c r="I126" s="53"/>
      <c r="J126" s="51"/>
      <c r="K126" s="53"/>
      <c r="M126" s="53"/>
    </row>
    <row r="127" spans="2:13" s="8" customFormat="1" x14ac:dyDescent="0.25">
      <c r="B127" s="49"/>
      <c r="C127" s="53"/>
      <c r="D127" s="51"/>
      <c r="E127" s="53"/>
      <c r="F127" s="53"/>
      <c r="H127" s="49"/>
      <c r="I127" s="53"/>
      <c r="J127" s="51"/>
      <c r="K127" s="53"/>
      <c r="M127" s="53"/>
    </row>
    <row r="128" spans="2:13" s="8" customFormat="1" x14ac:dyDescent="0.25">
      <c r="B128" s="49"/>
      <c r="C128" s="53"/>
      <c r="D128" s="51"/>
      <c r="E128" s="53"/>
      <c r="F128" s="53"/>
      <c r="H128" s="49"/>
      <c r="I128" s="53"/>
      <c r="J128" s="51"/>
      <c r="K128" s="53"/>
      <c r="M128" s="53"/>
    </row>
    <row r="129" spans="2:13" s="8" customFormat="1" x14ac:dyDescent="0.25">
      <c r="B129" s="49"/>
      <c r="C129" s="53"/>
      <c r="D129" s="51"/>
      <c r="E129" s="53"/>
      <c r="F129" s="53"/>
      <c r="H129" s="49"/>
      <c r="I129" s="53"/>
      <c r="J129" s="51"/>
      <c r="K129" s="53"/>
      <c r="M129" s="53"/>
    </row>
    <row r="130" spans="2:13" s="8" customFormat="1" x14ac:dyDescent="0.25">
      <c r="B130" s="49"/>
      <c r="C130" s="53"/>
      <c r="D130" s="51"/>
      <c r="E130" s="53"/>
      <c r="F130" s="53"/>
      <c r="H130" s="49"/>
      <c r="I130" s="53"/>
      <c r="J130" s="51"/>
      <c r="K130" s="53"/>
      <c r="M130" s="53"/>
    </row>
    <row r="131" spans="2:13" s="8" customFormat="1" x14ac:dyDescent="0.25">
      <c r="B131" s="49"/>
      <c r="C131" s="53"/>
      <c r="D131" s="51"/>
      <c r="E131" s="53"/>
      <c r="F131" s="53"/>
      <c r="H131" s="49"/>
      <c r="I131" s="53"/>
      <c r="J131" s="51"/>
      <c r="K131" s="53"/>
      <c r="M131" s="53"/>
    </row>
    <row r="132" spans="2:13" s="8" customFormat="1" x14ac:dyDescent="0.25">
      <c r="B132" s="49"/>
      <c r="C132" s="53"/>
      <c r="D132" s="51"/>
      <c r="E132" s="53"/>
      <c r="F132" s="53"/>
      <c r="H132" s="49"/>
      <c r="I132" s="53"/>
      <c r="J132" s="51"/>
      <c r="K132" s="53"/>
      <c r="M132" s="53"/>
    </row>
    <row r="133" spans="2:13" s="8" customFormat="1" x14ac:dyDescent="0.25">
      <c r="B133" s="49"/>
      <c r="C133" s="53"/>
      <c r="D133" s="51"/>
      <c r="E133" s="53"/>
      <c r="F133" s="53"/>
      <c r="H133" s="49"/>
      <c r="I133" s="53"/>
      <c r="J133" s="51"/>
      <c r="K133" s="53"/>
      <c r="M133" s="53"/>
    </row>
    <row r="134" spans="2:13" s="8" customFormat="1" x14ac:dyDescent="0.25">
      <c r="B134" s="49"/>
      <c r="C134" s="53"/>
      <c r="D134" s="51"/>
      <c r="E134" s="53"/>
      <c r="F134" s="53"/>
      <c r="H134" s="49"/>
      <c r="I134" s="53"/>
      <c r="J134" s="51"/>
      <c r="K134" s="53"/>
      <c r="M134" s="53"/>
    </row>
    <row r="135" spans="2:13" s="8" customFormat="1" x14ac:dyDescent="0.25">
      <c r="B135" s="49"/>
      <c r="C135" s="53"/>
      <c r="D135" s="51"/>
      <c r="E135" s="53"/>
      <c r="F135" s="53"/>
      <c r="H135" s="49"/>
      <c r="I135" s="53"/>
      <c r="J135" s="51"/>
      <c r="K135" s="53"/>
      <c r="M135" s="53"/>
    </row>
    <row r="136" spans="2:13" s="8" customFormat="1" x14ac:dyDescent="0.25">
      <c r="B136" s="49"/>
      <c r="C136" s="53"/>
      <c r="D136" s="51"/>
      <c r="E136" s="53"/>
      <c r="F136" s="53"/>
      <c r="H136" s="49"/>
      <c r="I136" s="53"/>
      <c r="J136" s="51"/>
      <c r="K136" s="53"/>
      <c r="M136" s="53"/>
    </row>
    <row r="137" spans="2:13" s="8" customFormat="1" x14ac:dyDescent="0.25">
      <c r="B137" s="49"/>
      <c r="C137" s="53"/>
      <c r="D137" s="51"/>
      <c r="E137" s="53"/>
      <c r="F137" s="53"/>
      <c r="H137" s="49"/>
      <c r="I137" s="53"/>
      <c r="J137" s="51"/>
      <c r="K137" s="53"/>
      <c r="M137" s="53"/>
    </row>
    <row r="138" spans="2:13" s="8" customFormat="1" x14ac:dyDescent="0.25">
      <c r="B138" s="49"/>
      <c r="C138" s="53"/>
      <c r="D138" s="51"/>
      <c r="E138" s="53"/>
      <c r="F138" s="53"/>
      <c r="H138" s="49"/>
      <c r="I138" s="53"/>
      <c r="J138" s="51"/>
      <c r="K138" s="53"/>
      <c r="M138" s="53"/>
    </row>
    <row r="139" spans="2:13" s="8" customFormat="1" x14ac:dyDescent="0.25">
      <c r="B139" s="49"/>
      <c r="C139" s="53"/>
      <c r="D139" s="51"/>
      <c r="E139" s="53"/>
      <c r="F139" s="53"/>
      <c r="H139" s="49"/>
      <c r="I139" s="53"/>
      <c r="J139" s="51"/>
      <c r="K139" s="53"/>
      <c r="M139" s="53"/>
    </row>
    <row r="140" spans="2:13" s="8" customFormat="1" x14ac:dyDescent="0.25">
      <c r="B140" s="49"/>
      <c r="C140" s="53"/>
      <c r="D140" s="51"/>
      <c r="E140" s="53"/>
      <c r="F140" s="53"/>
      <c r="H140" s="49"/>
      <c r="I140" s="53"/>
      <c r="J140" s="51"/>
      <c r="K140" s="53"/>
      <c r="M140" s="53"/>
    </row>
    <row r="141" spans="2:13" s="8" customFormat="1" x14ac:dyDescent="0.25">
      <c r="B141" s="49"/>
      <c r="C141" s="53"/>
      <c r="D141" s="51"/>
      <c r="E141" s="53"/>
      <c r="F141" s="53"/>
      <c r="H141" s="49"/>
      <c r="I141" s="53"/>
      <c r="J141" s="51"/>
      <c r="K141" s="53"/>
      <c r="M141" s="53"/>
    </row>
    <row r="142" spans="2:13" s="8" customFormat="1" x14ac:dyDescent="0.25">
      <c r="B142" s="49"/>
      <c r="C142" s="53"/>
      <c r="D142" s="51"/>
      <c r="E142" s="53"/>
      <c r="F142" s="53"/>
      <c r="H142" s="49"/>
      <c r="I142" s="53"/>
      <c r="J142" s="51"/>
      <c r="K142" s="53"/>
      <c r="M142" s="53"/>
    </row>
    <row r="143" spans="2:13" s="8" customFormat="1" x14ac:dyDescent="0.25">
      <c r="B143" s="49"/>
      <c r="C143" s="53"/>
      <c r="D143" s="51"/>
      <c r="E143" s="53"/>
      <c r="F143" s="53"/>
      <c r="H143" s="49"/>
      <c r="I143" s="53"/>
      <c r="J143" s="51"/>
      <c r="K143" s="53"/>
      <c r="M143" s="53"/>
    </row>
    <row r="144" spans="2:13" s="8" customFormat="1" x14ac:dyDescent="0.25">
      <c r="B144" s="49"/>
      <c r="C144" s="53"/>
      <c r="D144" s="51"/>
      <c r="E144" s="53"/>
      <c r="F144" s="53"/>
      <c r="H144" s="49"/>
      <c r="I144" s="53"/>
      <c r="J144" s="51"/>
      <c r="K144" s="53"/>
      <c r="M144" s="53"/>
    </row>
    <row r="145" spans="2:13" s="8" customFormat="1" x14ac:dyDescent="0.25">
      <c r="B145" s="49"/>
      <c r="C145" s="53"/>
      <c r="D145" s="51"/>
      <c r="E145" s="53"/>
      <c r="F145" s="53"/>
      <c r="H145" s="49"/>
      <c r="I145" s="53"/>
      <c r="J145" s="51"/>
      <c r="K145" s="53"/>
      <c r="M145" s="53"/>
    </row>
    <row r="146" spans="2:13" s="8" customFormat="1" x14ac:dyDescent="0.25">
      <c r="B146" s="49"/>
      <c r="C146" s="53"/>
      <c r="D146" s="51"/>
      <c r="E146" s="53"/>
      <c r="F146" s="53"/>
      <c r="H146" s="49"/>
      <c r="I146" s="53"/>
      <c r="J146" s="51"/>
      <c r="K146" s="53"/>
      <c r="M146" s="53"/>
    </row>
    <row r="147" spans="2:13" s="8" customFormat="1" x14ac:dyDescent="0.25">
      <c r="B147" s="49"/>
      <c r="C147" s="53"/>
      <c r="D147" s="51"/>
      <c r="E147" s="53"/>
      <c r="F147" s="53"/>
      <c r="H147" s="49"/>
      <c r="I147" s="53"/>
      <c r="J147" s="51"/>
      <c r="K147" s="53"/>
      <c r="M147" s="53"/>
    </row>
    <row r="148" spans="2:13" s="8" customFormat="1" x14ac:dyDescent="0.25">
      <c r="B148" s="49"/>
      <c r="C148" s="53"/>
      <c r="D148" s="51"/>
      <c r="E148" s="53"/>
      <c r="F148" s="53"/>
      <c r="H148" s="49"/>
      <c r="I148" s="53"/>
      <c r="J148" s="51"/>
      <c r="K148" s="53"/>
      <c r="M148" s="53"/>
    </row>
    <row r="149" spans="2:13" s="8" customFormat="1" x14ac:dyDescent="0.25">
      <c r="B149" s="49"/>
      <c r="C149" s="53"/>
      <c r="D149" s="51"/>
      <c r="E149" s="53"/>
      <c r="F149" s="53"/>
      <c r="H149" s="49"/>
      <c r="I149" s="53"/>
      <c r="J149" s="51"/>
      <c r="K149" s="53"/>
      <c r="M149" s="53"/>
    </row>
    <row r="150" spans="2:13" s="8" customFormat="1" x14ac:dyDescent="0.25">
      <c r="B150" s="49"/>
      <c r="C150" s="53"/>
      <c r="D150" s="51"/>
      <c r="E150" s="53"/>
      <c r="F150" s="53"/>
      <c r="H150" s="49"/>
      <c r="I150" s="53"/>
      <c r="J150" s="51"/>
      <c r="K150" s="53"/>
      <c r="M150" s="53"/>
    </row>
    <row r="151" spans="2:13" s="8" customFormat="1" x14ac:dyDescent="0.25">
      <c r="B151" s="49"/>
      <c r="C151" s="53"/>
      <c r="D151" s="51"/>
      <c r="E151" s="53"/>
      <c r="F151" s="53"/>
      <c r="H151" s="49"/>
      <c r="I151" s="53"/>
      <c r="J151" s="51"/>
      <c r="K151" s="53"/>
      <c r="M151" s="53"/>
    </row>
    <row r="152" spans="2:13" s="8" customFormat="1" x14ac:dyDescent="0.25">
      <c r="B152" s="49"/>
      <c r="C152" s="53"/>
      <c r="D152" s="51"/>
      <c r="E152" s="53"/>
      <c r="F152" s="53"/>
      <c r="H152" s="49"/>
      <c r="I152" s="53"/>
      <c r="J152" s="51"/>
      <c r="K152" s="53"/>
      <c r="M152" s="53"/>
    </row>
    <row r="153" spans="2:13" s="8" customFormat="1" x14ac:dyDescent="0.25">
      <c r="H153" s="49"/>
      <c r="I153" s="53"/>
      <c r="J153" s="51"/>
      <c r="K153" s="53"/>
      <c r="M153" s="53"/>
    </row>
    <row r="154" spans="2:13" s="8" customFormat="1" x14ac:dyDescent="0.25">
      <c r="H154" s="49"/>
      <c r="I154" s="53"/>
      <c r="J154" s="51"/>
      <c r="K154" s="53"/>
      <c r="M154" s="53"/>
    </row>
    <row r="155" spans="2:13" s="8" customFormat="1" x14ac:dyDescent="0.25">
      <c r="H155" s="49"/>
      <c r="I155" s="53"/>
      <c r="J155" s="51"/>
      <c r="K155" s="53"/>
      <c r="M155" s="53"/>
    </row>
    <row r="156" spans="2:13" s="8" customFormat="1" x14ac:dyDescent="0.25">
      <c r="H156" s="49"/>
      <c r="I156" s="53"/>
      <c r="J156" s="51"/>
      <c r="K156" s="53"/>
      <c r="M156" s="53"/>
    </row>
    <row r="157" spans="2:13" s="8" customFormat="1" ht="8.25" customHeight="1" x14ac:dyDescent="0.25"/>
    <row r="158" spans="2:13" ht="15" hidden="1" customHeight="1" x14ac:dyDescent="0.25">
      <c r="B158" s="8"/>
      <c r="C158" s="8"/>
      <c r="D158" s="8"/>
      <c r="E158" s="8"/>
      <c r="L158" s="8"/>
    </row>
    <row r="159" spans="2:13" ht="15" hidden="1" customHeight="1" x14ac:dyDescent="0.25">
      <c r="B159" s="8"/>
      <c r="C159" s="8"/>
      <c r="D159" s="8"/>
      <c r="E159" s="8"/>
      <c r="L159" s="8"/>
    </row>
    <row r="160" spans="2:13" ht="15" hidden="1" customHeight="1" x14ac:dyDescent="0.25">
      <c r="B160" s="8"/>
      <c r="C160" s="8"/>
      <c r="D160" s="8"/>
      <c r="E160" s="8"/>
      <c r="L160" s="8"/>
    </row>
    <row r="161" ht="15" hidden="1" customHeight="1" x14ac:dyDescent="0.25"/>
    <row r="162" ht="15" hidden="1" customHeight="1" x14ac:dyDescent="0.25"/>
    <row r="163" ht="15" hidden="1" customHeight="1" x14ac:dyDescent="0.25"/>
    <row r="164" ht="15" hidden="1" customHeight="1" x14ac:dyDescent="0.25"/>
    <row r="165" ht="15" hidden="1" customHeight="1" x14ac:dyDescent="0.25"/>
    <row r="166" ht="15" hidden="1" customHeight="1" x14ac:dyDescent="0.25"/>
    <row r="167" ht="15" hidden="1" customHeight="1" x14ac:dyDescent="0.25"/>
    <row r="168" ht="15" hidden="1" customHeight="1" x14ac:dyDescent="0.25"/>
    <row r="169" ht="15" hidden="1" customHeight="1" x14ac:dyDescent="0.25"/>
    <row r="170" ht="15" hidden="1" customHeight="1" x14ac:dyDescent="0.25"/>
    <row r="171" ht="15" hidden="1" customHeight="1" x14ac:dyDescent="0.25"/>
    <row r="172" ht="15" hidden="1" customHeight="1" x14ac:dyDescent="0.25"/>
    <row r="173" ht="15" hidden="1" customHeight="1" x14ac:dyDescent="0.25"/>
    <row r="174" ht="15" hidden="1" customHeight="1" x14ac:dyDescent="0.25"/>
    <row r="175" ht="15" hidden="1" customHeight="1" x14ac:dyDescent="0.25"/>
    <row r="176" ht="15" hidden="1" customHeight="1" x14ac:dyDescent="0.25"/>
    <row r="177" ht="15" hidden="1" customHeight="1" x14ac:dyDescent="0.25"/>
    <row r="178" ht="15" hidden="1" customHeight="1" x14ac:dyDescent="0.25"/>
    <row r="179" ht="15" hidden="1" customHeight="1" x14ac:dyDescent="0.25"/>
    <row r="180" ht="15" hidden="1" customHeight="1" x14ac:dyDescent="0.25"/>
    <row r="181" ht="15" hidden="1" customHeight="1" x14ac:dyDescent="0.25"/>
    <row r="182" ht="15" hidden="1" customHeight="1" x14ac:dyDescent="0.25"/>
    <row r="183" ht="15" hidden="1" customHeight="1" x14ac:dyDescent="0.25"/>
    <row r="184" ht="15" hidden="1" customHeight="1" x14ac:dyDescent="0.25"/>
    <row r="185" ht="15" hidden="1" customHeight="1" x14ac:dyDescent="0.25"/>
    <row r="186" ht="15" hidden="1" customHeight="1" x14ac:dyDescent="0.25"/>
    <row r="187" ht="15" hidden="1" customHeight="1" x14ac:dyDescent="0.25"/>
    <row r="188" ht="15" hidden="1" customHeight="1" x14ac:dyDescent="0.25"/>
    <row r="189" ht="15" hidden="1" customHeight="1" x14ac:dyDescent="0.25"/>
    <row r="190" ht="15" hidden="1" customHeight="1" x14ac:dyDescent="0.25"/>
    <row r="191" ht="15" hidden="1" customHeight="1" x14ac:dyDescent="0.25"/>
    <row r="192" ht="15" hidden="1" customHeight="1" x14ac:dyDescent="0.25"/>
    <row r="193" ht="15" hidden="1" customHeight="1" x14ac:dyDescent="0.25"/>
    <row r="194" ht="15" hidden="1" customHeight="1" x14ac:dyDescent="0.25"/>
    <row r="195" ht="15" hidden="1" customHeight="1" x14ac:dyDescent="0.25"/>
    <row r="196" ht="15" hidden="1" customHeight="1" x14ac:dyDescent="0.25"/>
  </sheetData>
  <autoFilter ref="B6:F104"/>
  <mergeCells count="2">
    <mergeCell ref="H5:K5"/>
    <mergeCell ref="B5:F5"/>
  </mergeCells>
  <conditionalFormatting sqref="B100:B152 B8:B98">
    <cfRule type="duplicateValues" dxfId="20" priority="6"/>
  </conditionalFormatting>
  <conditionalFormatting sqref="B99">
    <cfRule type="duplicateValues" dxfId="19" priority="5"/>
  </conditionalFormatting>
  <conditionalFormatting sqref="B100">
    <cfRule type="duplicateValues" dxfId="18" priority="4"/>
  </conditionalFormatting>
  <conditionalFormatting sqref="B1:B1048576">
    <cfRule type="duplicateValues" dxfId="17" priority="3"/>
  </conditionalFormatting>
  <conditionalFormatting sqref="B98">
    <cfRule type="duplicateValues" dxfId="16" priority="2"/>
  </conditionalFormatting>
  <conditionalFormatting sqref="B99">
    <cfRule type="duplicateValues" dxfId="15" priority="1"/>
  </conditionalFormatting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rgb="FFC00000"/>
  </sheetPr>
  <dimension ref="A1:AB6422"/>
  <sheetViews>
    <sheetView showGridLines="0" workbookViewId="0">
      <pane ySplit="4" topLeftCell="A2979" activePane="bottomLeft" state="frozenSplit"/>
      <selection pane="bottomLeft" activeCell="O2994" sqref="O2994"/>
    </sheetView>
  </sheetViews>
  <sheetFormatPr defaultRowHeight="15" x14ac:dyDescent="0.25"/>
  <cols>
    <col min="1" max="1" width="15.5703125" style="44" customWidth="1"/>
    <col min="2" max="2" width="9" style="45" bestFit="1" customWidth="1"/>
    <col min="3" max="4" width="17.7109375" style="45" bestFit="1" customWidth="1"/>
    <col min="5" max="5" width="30.7109375" style="45" bestFit="1" customWidth="1"/>
    <col min="6" max="6" width="30.42578125" style="45" bestFit="1" customWidth="1"/>
    <col min="7" max="7" width="8" style="46" bestFit="1" customWidth="1"/>
    <col min="8" max="8" width="16.7109375" style="47" bestFit="1" customWidth="1"/>
    <col min="9" max="9" width="14.42578125" style="47" bestFit="1" customWidth="1"/>
    <col min="10" max="10" width="15.42578125" style="47" bestFit="1" customWidth="1"/>
    <col min="11" max="11" width="16.28515625" style="48" bestFit="1" customWidth="1"/>
    <col min="12" max="12" width="15.85546875" style="48" bestFit="1" customWidth="1"/>
    <col min="13" max="13" width="22" style="46" bestFit="1" customWidth="1"/>
    <col min="14" max="14" width="20.7109375" style="46" bestFit="1" customWidth="1"/>
    <col min="15" max="15" width="20.7109375" style="47" bestFit="1" customWidth="1"/>
    <col min="16" max="16" width="17.85546875" style="47" bestFit="1" customWidth="1"/>
    <col min="17" max="17" width="20.42578125" style="47" bestFit="1" customWidth="1"/>
    <col min="18" max="18" width="21.85546875" style="47" bestFit="1" customWidth="1"/>
    <col min="19" max="19" width="25.7109375" style="47" bestFit="1" customWidth="1"/>
    <col min="20" max="20" width="24.140625" style="47" bestFit="1" customWidth="1"/>
    <col min="21" max="21" width="22.42578125" style="47" bestFit="1" customWidth="1"/>
    <col min="22" max="22" width="25" style="47" bestFit="1" customWidth="1"/>
    <col min="23" max="23" width="27.28515625" style="47" bestFit="1" customWidth="1"/>
    <col min="24" max="24" width="24.28515625" style="47" bestFit="1" customWidth="1"/>
    <col min="25" max="25" width="25.42578125" style="47" bestFit="1" customWidth="1"/>
    <col min="26" max="26" width="23" style="47" bestFit="1" customWidth="1"/>
    <col min="27" max="27" width="13.140625" style="5" bestFit="1" customWidth="1"/>
    <col min="28" max="28" width="18.42578125" style="5" bestFit="1" customWidth="1"/>
  </cols>
  <sheetData>
    <row r="1" spans="1:28" s="8" customFormat="1" x14ac:dyDescent="0.25"/>
    <row r="2" spans="1:28" s="8" customFormat="1" x14ac:dyDescent="0.25"/>
    <row r="3" spans="1:28" s="8" customFormat="1" x14ac:dyDescent="0.25"/>
    <row r="4" spans="1:28" x14ac:dyDescent="0.25">
      <c r="A4" s="39" t="s">
        <v>132</v>
      </c>
      <c r="B4" s="40" t="s">
        <v>133</v>
      </c>
      <c r="C4" s="40" t="s">
        <v>134</v>
      </c>
      <c r="D4" s="40" t="s">
        <v>135</v>
      </c>
      <c r="E4" s="40" t="s">
        <v>136</v>
      </c>
      <c r="F4" s="40" t="s">
        <v>137</v>
      </c>
      <c r="G4" s="41" t="s">
        <v>138</v>
      </c>
      <c r="H4" s="42" t="s">
        <v>139</v>
      </c>
      <c r="I4" s="42" t="s">
        <v>140</v>
      </c>
      <c r="J4" s="42" t="s">
        <v>141</v>
      </c>
      <c r="K4" s="43" t="s">
        <v>142</v>
      </c>
      <c r="L4" s="43" t="s">
        <v>143</v>
      </c>
      <c r="M4" s="41" t="s">
        <v>144</v>
      </c>
      <c r="N4" s="41" t="s">
        <v>145</v>
      </c>
      <c r="O4" s="42" t="s">
        <v>146</v>
      </c>
      <c r="P4" s="42" t="s">
        <v>147</v>
      </c>
      <c r="Q4" s="42" t="s">
        <v>148</v>
      </c>
      <c r="R4" s="42" t="s">
        <v>149</v>
      </c>
      <c r="S4" s="42" t="s">
        <v>150</v>
      </c>
      <c r="T4" s="42" t="s">
        <v>151</v>
      </c>
      <c r="U4" s="42" t="s">
        <v>152</v>
      </c>
      <c r="V4" s="42" t="s">
        <v>153</v>
      </c>
      <c r="W4" s="42" t="s">
        <v>154</v>
      </c>
      <c r="X4" s="42" t="s">
        <v>155</v>
      </c>
      <c r="Y4" s="42" t="s">
        <v>156</v>
      </c>
      <c r="Z4" s="42" t="s">
        <v>157</v>
      </c>
      <c r="AA4" s="4" t="s">
        <v>158</v>
      </c>
      <c r="AB4" s="4" t="s">
        <v>159</v>
      </c>
    </row>
    <row r="5" spans="1:28" x14ac:dyDescent="0.25">
      <c r="A5" s="44">
        <v>42856</v>
      </c>
      <c r="B5" s="45" t="s">
        <v>160</v>
      </c>
      <c r="C5" s="45" t="s">
        <v>161</v>
      </c>
      <c r="D5" s="45" t="s">
        <v>36</v>
      </c>
      <c r="E5" s="45" t="s">
        <v>41</v>
      </c>
      <c r="F5" s="45" t="s">
        <v>108</v>
      </c>
      <c r="G5" s="46">
        <v>91216</v>
      </c>
      <c r="H5" s="76">
        <v>0.29166666666666669</v>
      </c>
      <c r="I5" s="76">
        <v>0.55555555555555558</v>
      </c>
      <c r="J5" s="47">
        <v>0.2638888888888889</v>
      </c>
      <c r="K5" s="48">
        <v>42856.28670138889</v>
      </c>
      <c r="L5" s="48">
        <v>42856.826435185183</v>
      </c>
      <c r="M5" s="46">
        <v>0</v>
      </c>
      <c r="N5" s="46">
        <v>146</v>
      </c>
      <c r="O5" s="47">
        <v>7.5231481481481471E-4</v>
      </c>
      <c r="P5" s="47">
        <v>0</v>
      </c>
      <c r="Q5" s="47">
        <v>0.12053240740740741</v>
      </c>
      <c r="R5" s="47">
        <v>2.6574074074074073E-2</v>
      </c>
      <c r="S5" s="47">
        <v>0</v>
      </c>
      <c r="T5" s="47">
        <v>2.6631944444444444E-2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4">
        <f>IF(A5="","",R5+T5)</f>
        <v>5.3206018518518514E-2</v>
      </c>
      <c r="AB5" s="4">
        <f>IF(K5="","",IF(VALUE(TEXT(K5,"HH:MM:SS"))&gt;H5,VALUE(TEXT(K5,"HH:MM:SS"))-H5,0))</f>
        <v>0</v>
      </c>
    </row>
    <row r="6" spans="1:28" x14ac:dyDescent="0.25">
      <c r="A6" s="44">
        <v>42857</v>
      </c>
      <c r="B6" s="45" t="s">
        <v>162</v>
      </c>
      <c r="C6" s="45" t="s">
        <v>161</v>
      </c>
      <c r="D6" s="45" t="s">
        <v>36</v>
      </c>
      <c r="E6" s="45" t="s">
        <v>41</v>
      </c>
      <c r="F6" s="45" t="s">
        <v>108</v>
      </c>
      <c r="G6" s="46">
        <v>91216</v>
      </c>
      <c r="H6" s="76">
        <v>0.29166666666666669</v>
      </c>
      <c r="I6" s="76">
        <v>0.55555555555555558</v>
      </c>
      <c r="J6" s="47">
        <v>0.2638888888888889</v>
      </c>
      <c r="K6" s="62">
        <v>42857.286168981482</v>
      </c>
      <c r="L6" s="62">
        <v>42857.555833333332</v>
      </c>
      <c r="M6" s="46">
        <v>0</v>
      </c>
      <c r="N6" s="46">
        <v>53</v>
      </c>
      <c r="O6" s="47">
        <v>7.8703703703703705E-4</v>
      </c>
      <c r="P6" s="47">
        <v>0</v>
      </c>
      <c r="Q6" s="47">
        <v>4.6620370370370368E-2</v>
      </c>
      <c r="R6" s="47">
        <v>1.4386574074074072E-2</v>
      </c>
      <c r="S6" s="47">
        <v>0</v>
      </c>
      <c r="T6" s="47">
        <v>1.1238425925925928E-2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">
        <f t="shared" ref="AA6:AA69" si="0">IF(A6="","",R6+T6)</f>
        <v>2.5625000000000002E-2</v>
      </c>
      <c r="AB6" s="4">
        <f t="shared" ref="AB6:AB12" si="1">IF(K6="","",IF(VALUE(TEXT(K6,"HH:MM:SS"))&gt;H6,VALUE(TEXT(K6,"HH:MM:SS"))-H6,0))</f>
        <v>0</v>
      </c>
    </row>
    <row r="7" spans="1:28" x14ac:dyDescent="0.25">
      <c r="A7" s="44">
        <v>42857</v>
      </c>
      <c r="B7" s="45" t="s">
        <v>162</v>
      </c>
      <c r="C7" s="45" t="s">
        <v>161</v>
      </c>
      <c r="D7" s="45" t="s">
        <v>36</v>
      </c>
      <c r="E7" s="45" t="s">
        <v>41</v>
      </c>
      <c r="F7" s="45" t="s">
        <v>109</v>
      </c>
      <c r="G7" s="46">
        <v>91396</v>
      </c>
      <c r="H7" s="76">
        <v>0.33333333333333331</v>
      </c>
      <c r="I7" s="76">
        <v>0.59722222222222221</v>
      </c>
      <c r="J7" s="47">
        <v>0.2638888888888889</v>
      </c>
      <c r="K7" s="48">
        <v>42857.329479166663</v>
      </c>
      <c r="L7" s="48">
        <v>42857.597638888888</v>
      </c>
      <c r="M7" s="46">
        <v>0</v>
      </c>
      <c r="N7" s="46">
        <v>115</v>
      </c>
      <c r="O7" s="47">
        <v>4.5138888888888892E-4</v>
      </c>
      <c r="P7" s="47">
        <v>0</v>
      </c>
      <c r="Q7" s="47">
        <v>5.2314814814814814E-2</v>
      </c>
      <c r="R7" s="47">
        <v>1.2511574074074073E-2</v>
      </c>
      <c r="S7" s="47">
        <v>0</v>
      </c>
      <c r="T7" s="47">
        <v>9.2476851851851852E-3</v>
      </c>
      <c r="U7" s="47">
        <v>0</v>
      </c>
      <c r="V7" s="47">
        <v>0</v>
      </c>
      <c r="W7" s="47">
        <v>0</v>
      </c>
      <c r="X7" s="47">
        <v>0</v>
      </c>
      <c r="Y7" s="47">
        <v>0</v>
      </c>
      <c r="Z7" s="47">
        <v>0</v>
      </c>
      <c r="AA7" s="4">
        <f t="shared" si="0"/>
        <v>2.1759259259259256E-2</v>
      </c>
      <c r="AB7" s="4">
        <f t="shared" si="1"/>
        <v>0</v>
      </c>
    </row>
    <row r="8" spans="1:28" x14ac:dyDescent="0.25">
      <c r="A8" s="44">
        <v>42856</v>
      </c>
      <c r="B8" s="45" t="s">
        <v>160</v>
      </c>
      <c r="C8" s="45" t="s">
        <v>161</v>
      </c>
      <c r="D8" s="45" t="s">
        <v>36</v>
      </c>
      <c r="E8" s="45" t="s">
        <v>41</v>
      </c>
      <c r="F8" s="45" t="s">
        <v>109</v>
      </c>
      <c r="G8" s="46">
        <v>91396</v>
      </c>
      <c r="H8" s="76">
        <v>0.33333333333333331</v>
      </c>
      <c r="I8" s="76">
        <v>0.59722222222222221</v>
      </c>
      <c r="J8" s="47">
        <v>0.2638888888888889</v>
      </c>
      <c r="K8" s="48">
        <v>42856.333113425928</v>
      </c>
      <c r="L8" s="48">
        <v>42856.597245370373</v>
      </c>
      <c r="M8" s="46">
        <v>0</v>
      </c>
      <c r="N8" s="46">
        <v>156</v>
      </c>
      <c r="O8" s="47">
        <v>4.5138888888888892E-4</v>
      </c>
      <c r="P8" s="47">
        <v>0</v>
      </c>
      <c r="Q8" s="47">
        <v>7.1087962962962964E-2</v>
      </c>
      <c r="R8" s="47">
        <v>1.3171296296296294E-2</v>
      </c>
      <c r="S8" s="47">
        <v>0</v>
      </c>
      <c r="T8" s="47">
        <v>1.2361111111111113E-2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">
        <f t="shared" si="0"/>
        <v>2.5532407407407406E-2</v>
      </c>
      <c r="AB8" s="4">
        <f t="shared" si="1"/>
        <v>0</v>
      </c>
    </row>
    <row r="9" spans="1:28" x14ac:dyDescent="0.25">
      <c r="A9" s="44">
        <v>42856</v>
      </c>
      <c r="B9" s="45" t="s">
        <v>160</v>
      </c>
      <c r="C9" s="45" t="s">
        <v>161</v>
      </c>
      <c r="D9" s="45" t="s">
        <v>36</v>
      </c>
      <c r="E9" s="45" t="s">
        <v>41</v>
      </c>
      <c r="F9" s="45" t="s">
        <v>163</v>
      </c>
      <c r="G9" s="46">
        <v>91395</v>
      </c>
      <c r="H9" s="76">
        <v>0.25</v>
      </c>
      <c r="I9" s="76">
        <v>0.51388888888888895</v>
      </c>
      <c r="J9" s="47">
        <v>0.2638888888888889</v>
      </c>
      <c r="K9" s="48">
        <v>42856.245324074072</v>
      </c>
      <c r="L9" s="48">
        <v>42856.519803240742</v>
      </c>
      <c r="M9" s="46">
        <v>0</v>
      </c>
      <c r="N9" s="46">
        <v>214</v>
      </c>
      <c r="O9" s="47">
        <v>6.3657407407407402E-4</v>
      </c>
      <c r="P9" s="47">
        <v>0</v>
      </c>
      <c r="Q9" s="47">
        <v>0.13711805555555556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">
        <f t="shared" si="0"/>
        <v>0</v>
      </c>
      <c r="AB9" s="4">
        <f t="shared" si="1"/>
        <v>0</v>
      </c>
    </row>
    <row r="10" spans="1:28" x14ac:dyDescent="0.25">
      <c r="A10" s="44">
        <v>42857</v>
      </c>
      <c r="B10" s="45" t="s">
        <v>162</v>
      </c>
      <c r="C10" s="45" t="s">
        <v>161</v>
      </c>
      <c r="D10" s="45" t="s">
        <v>36</v>
      </c>
      <c r="E10" s="45" t="s">
        <v>41</v>
      </c>
      <c r="F10" s="45" t="s">
        <v>163</v>
      </c>
      <c r="G10" s="46">
        <v>91395</v>
      </c>
      <c r="H10" s="76">
        <v>0.25</v>
      </c>
      <c r="I10" s="76">
        <v>0.51388888888888895</v>
      </c>
      <c r="J10" s="47">
        <v>0.2638888888888889</v>
      </c>
      <c r="K10" s="48">
        <v>42857.251898148148</v>
      </c>
      <c r="L10" s="48">
        <v>42857.514039351852</v>
      </c>
      <c r="M10" s="46">
        <v>0</v>
      </c>
      <c r="N10" s="46">
        <v>135</v>
      </c>
      <c r="O10" s="47">
        <v>6.7129629629629625E-4</v>
      </c>
      <c r="P10" s="47">
        <v>0</v>
      </c>
      <c r="Q10" s="47">
        <v>9.0914351851851857E-2</v>
      </c>
      <c r="R10" s="47">
        <v>1.3668981481481482E-2</v>
      </c>
      <c r="S10" s="47">
        <v>0</v>
      </c>
      <c r="T10" s="47">
        <v>1.2962962962962963E-2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">
        <f t="shared" si="0"/>
        <v>2.6631944444444444E-2</v>
      </c>
      <c r="AB10" s="4">
        <f t="shared" si="1"/>
        <v>1.8981481481481488E-3</v>
      </c>
    </row>
    <row r="11" spans="1:28" x14ac:dyDescent="0.25">
      <c r="A11" s="44">
        <v>42857</v>
      </c>
      <c r="B11" s="45" t="s">
        <v>162</v>
      </c>
      <c r="C11" s="45" t="s">
        <v>161</v>
      </c>
      <c r="D11" s="45" t="s">
        <v>36</v>
      </c>
      <c r="E11" s="45" t="s">
        <v>41</v>
      </c>
      <c r="F11" s="45" t="s">
        <v>164</v>
      </c>
      <c r="G11" s="46">
        <v>91320</v>
      </c>
      <c r="H11" s="76">
        <v>0.25</v>
      </c>
      <c r="I11" s="76">
        <v>0.51388888888888895</v>
      </c>
      <c r="J11" s="47">
        <v>0.2638888888888889</v>
      </c>
      <c r="K11" s="48">
        <v>42857.249085648145</v>
      </c>
      <c r="L11" s="48">
        <v>42857.525266203702</v>
      </c>
      <c r="M11" s="46">
        <v>0</v>
      </c>
      <c r="N11" s="46">
        <v>80</v>
      </c>
      <c r="O11" s="47">
        <v>5.7870370370370378E-4</v>
      </c>
      <c r="P11" s="47">
        <v>0</v>
      </c>
      <c r="Q11" s="47">
        <v>4.836805555555556E-2</v>
      </c>
      <c r="R11" s="47">
        <v>1.255787037037037E-2</v>
      </c>
      <c r="S11" s="47">
        <v>0</v>
      </c>
      <c r="T11" s="47">
        <v>1.1388888888888888E-2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">
        <f t="shared" si="0"/>
        <v>2.3946759259259258E-2</v>
      </c>
      <c r="AB11" s="4">
        <f t="shared" si="1"/>
        <v>0</v>
      </c>
    </row>
    <row r="12" spans="1:28" x14ac:dyDescent="0.25">
      <c r="A12" s="44">
        <v>42856</v>
      </c>
      <c r="B12" s="45" t="s">
        <v>160</v>
      </c>
      <c r="C12" s="45" t="s">
        <v>161</v>
      </c>
      <c r="D12" s="45" t="s">
        <v>36</v>
      </c>
      <c r="E12" s="45" t="s">
        <v>41</v>
      </c>
      <c r="F12" s="45" t="s">
        <v>164</v>
      </c>
      <c r="G12" s="46">
        <v>91320</v>
      </c>
      <c r="H12" s="76">
        <v>0.25</v>
      </c>
      <c r="I12" s="76">
        <v>0.51388888888888895</v>
      </c>
      <c r="J12" s="47">
        <v>0.2638888888888889</v>
      </c>
      <c r="M12" s="46">
        <v>0</v>
      </c>
      <c r="N12" s="46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">
        <f t="shared" si="0"/>
        <v>0</v>
      </c>
      <c r="AB12" s="4" t="str">
        <f t="shared" si="1"/>
        <v/>
      </c>
    </row>
    <row r="13" spans="1:28" x14ac:dyDescent="0.25">
      <c r="A13" s="44">
        <v>42856</v>
      </c>
      <c r="B13" s="45" t="s">
        <v>160</v>
      </c>
      <c r="C13" s="45" t="s">
        <v>161</v>
      </c>
      <c r="D13" s="45" t="s">
        <v>36</v>
      </c>
      <c r="E13" s="45" t="s">
        <v>41</v>
      </c>
      <c r="F13" s="45" t="s">
        <v>112</v>
      </c>
      <c r="G13" s="46">
        <v>91152</v>
      </c>
      <c r="H13" s="76">
        <v>0.375</v>
      </c>
      <c r="I13" s="76">
        <v>0.63888888888888895</v>
      </c>
      <c r="J13" s="47">
        <v>0.2638888888888889</v>
      </c>
      <c r="M13" s="46">
        <v>0</v>
      </c>
      <c r="N13" s="46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">
        <f t="shared" si="0"/>
        <v>0</v>
      </c>
      <c r="AB13" s="4" t="str">
        <f t="shared" ref="AB13:AB76" si="2">IF(K13="","",IF(VALUE(TEXT(K13,"HH:MM:SS"))&gt;H13,VALUE(TEXT(K13,"HH:MM:SS"))-H13,0))</f>
        <v/>
      </c>
    </row>
    <row r="14" spans="1:28" x14ac:dyDescent="0.25">
      <c r="A14" s="44">
        <v>42857</v>
      </c>
      <c r="B14" s="45" t="s">
        <v>162</v>
      </c>
      <c r="C14" s="45" t="s">
        <v>161</v>
      </c>
      <c r="D14" s="45" t="s">
        <v>36</v>
      </c>
      <c r="E14" s="45" t="s">
        <v>41</v>
      </c>
      <c r="F14" s="45" t="s">
        <v>112</v>
      </c>
      <c r="G14" s="46">
        <v>91152</v>
      </c>
      <c r="H14" s="76">
        <v>0.375</v>
      </c>
      <c r="I14" s="76">
        <v>0.63888888888888895</v>
      </c>
      <c r="J14" s="47">
        <v>0.2638888888888889</v>
      </c>
      <c r="K14" s="48">
        <v>42857.372256944444</v>
      </c>
      <c r="L14" s="48">
        <v>42857.639467592591</v>
      </c>
      <c r="M14" s="46">
        <v>0</v>
      </c>
      <c r="N14" s="46">
        <v>88</v>
      </c>
      <c r="O14" s="47">
        <v>7.291666666666667E-4</v>
      </c>
      <c r="P14" s="47">
        <v>0</v>
      </c>
      <c r="Q14" s="47">
        <v>6.9317129629629631E-2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">
        <f t="shared" si="0"/>
        <v>0</v>
      </c>
      <c r="AB14" s="4">
        <f t="shared" si="2"/>
        <v>0</v>
      </c>
    </row>
    <row r="15" spans="1:28" x14ac:dyDescent="0.25">
      <c r="A15" s="44">
        <v>42857</v>
      </c>
      <c r="B15" s="45" t="s">
        <v>162</v>
      </c>
      <c r="C15" s="45" t="s">
        <v>161</v>
      </c>
      <c r="D15" s="45" t="s">
        <v>36</v>
      </c>
      <c r="E15" s="45" t="s">
        <v>41</v>
      </c>
      <c r="F15" s="45" t="s">
        <v>165</v>
      </c>
      <c r="G15" s="46">
        <v>91399</v>
      </c>
      <c r="H15" s="76">
        <v>0.33333333333333331</v>
      </c>
      <c r="I15" s="76">
        <v>0.59722222222222221</v>
      </c>
      <c r="J15" s="47">
        <v>0.2638888888888889</v>
      </c>
      <c r="K15" s="48">
        <v>42857.413530092592</v>
      </c>
      <c r="L15" s="48">
        <v>42857.597812499997</v>
      </c>
      <c r="M15" s="46">
        <v>0</v>
      </c>
      <c r="N15" s="46">
        <v>59</v>
      </c>
      <c r="O15" s="47">
        <v>1.0879629629629629E-3</v>
      </c>
      <c r="P15" s="47">
        <v>0</v>
      </c>
      <c r="Q15" s="47">
        <v>6.805555555555555E-2</v>
      </c>
      <c r="R15" s="47">
        <v>1.5462962962962963E-2</v>
      </c>
      <c r="S15" s="47">
        <v>0</v>
      </c>
      <c r="T15" s="47">
        <v>7.6157407407407415E-3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">
        <f t="shared" si="0"/>
        <v>2.3078703703703705E-2</v>
      </c>
      <c r="AB15" s="4">
        <f t="shared" si="2"/>
        <v>8.0196759259259287E-2</v>
      </c>
    </row>
    <row r="16" spans="1:28" x14ac:dyDescent="0.25">
      <c r="A16" s="44">
        <v>42856</v>
      </c>
      <c r="B16" s="45" t="s">
        <v>160</v>
      </c>
      <c r="C16" s="45" t="s">
        <v>161</v>
      </c>
      <c r="D16" s="45" t="s">
        <v>36</v>
      </c>
      <c r="E16" s="45" t="s">
        <v>41</v>
      </c>
      <c r="F16" s="45" t="s">
        <v>165</v>
      </c>
      <c r="G16" s="46">
        <v>91399</v>
      </c>
      <c r="H16" s="76">
        <v>0.33333333333333331</v>
      </c>
      <c r="I16" s="76">
        <v>0.59722222222222221</v>
      </c>
      <c r="J16" s="47">
        <v>0.2638888888888889</v>
      </c>
      <c r="M16" s="46">
        <v>0</v>
      </c>
      <c r="N16" s="46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">
        <f t="shared" si="0"/>
        <v>0</v>
      </c>
      <c r="AB16" s="4" t="str">
        <f t="shared" si="2"/>
        <v/>
      </c>
    </row>
    <row r="17" spans="1:28" x14ac:dyDescent="0.25">
      <c r="A17" s="44">
        <v>42856</v>
      </c>
      <c r="B17" s="45" t="s">
        <v>160</v>
      </c>
      <c r="C17" s="45" t="s">
        <v>161</v>
      </c>
      <c r="D17" s="45" t="s">
        <v>36</v>
      </c>
      <c r="E17" s="45" t="s">
        <v>41</v>
      </c>
      <c r="F17" s="45" t="s">
        <v>114</v>
      </c>
      <c r="G17" s="46">
        <v>91122</v>
      </c>
      <c r="H17" s="76">
        <v>0.29166666666666669</v>
      </c>
      <c r="I17" s="76">
        <v>0.55555555555555558</v>
      </c>
      <c r="J17" s="47">
        <v>0.2638888888888889</v>
      </c>
      <c r="M17" s="46">
        <v>0</v>
      </c>
      <c r="N17" s="46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">
        <f t="shared" si="0"/>
        <v>0</v>
      </c>
      <c r="AB17" s="4" t="str">
        <f t="shared" si="2"/>
        <v/>
      </c>
    </row>
    <row r="18" spans="1:28" x14ac:dyDescent="0.25">
      <c r="A18" s="44">
        <v>42857</v>
      </c>
      <c r="B18" s="45" t="s">
        <v>162</v>
      </c>
      <c r="C18" s="45" t="s">
        <v>161</v>
      </c>
      <c r="D18" s="45" t="s">
        <v>36</v>
      </c>
      <c r="E18" s="45" t="s">
        <v>41</v>
      </c>
      <c r="F18" s="45" t="s">
        <v>114</v>
      </c>
      <c r="G18" s="46">
        <v>91122</v>
      </c>
      <c r="H18" s="76">
        <v>0.29166666666666669</v>
      </c>
      <c r="I18" s="76">
        <v>0.55555555555555558</v>
      </c>
      <c r="J18" s="47">
        <v>0.2638888888888889</v>
      </c>
      <c r="M18" s="46">
        <v>0</v>
      </c>
      <c r="N18" s="46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">
        <f t="shared" si="0"/>
        <v>0</v>
      </c>
      <c r="AB18" s="4" t="str">
        <f t="shared" si="2"/>
        <v/>
      </c>
    </row>
    <row r="19" spans="1:28" x14ac:dyDescent="0.25">
      <c r="A19" s="44">
        <v>42857</v>
      </c>
      <c r="B19" s="45" t="s">
        <v>162</v>
      </c>
      <c r="C19" s="45" t="s">
        <v>161</v>
      </c>
      <c r="D19" s="45" t="s">
        <v>36</v>
      </c>
      <c r="E19" s="45" t="s">
        <v>45</v>
      </c>
      <c r="F19" s="45" t="s">
        <v>93</v>
      </c>
      <c r="G19" s="46">
        <v>91389</v>
      </c>
      <c r="H19" s="78">
        <v>0.33333333333333331</v>
      </c>
      <c r="I19" s="78">
        <v>0.59722222222222221</v>
      </c>
      <c r="J19" s="47">
        <v>0.2638888888888889</v>
      </c>
      <c r="K19" s="48">
        <v>42857.328125</v>
      </c>
      <c r="L19" s="48">
        <v>42857.600659722222</v>
      </c>
      <c r="M19" s="46">
        <v>0</v>
      </c>
      <c r="N19" s="46">
        <v>104</v>
      </c>
      <c r="O19" s="47">
        <v>5.9027777777777778E-4</v>
      </c>
      <c r="P19" s="47">
        <v>0</v>
      </c>
      <c r="Q19" s="47">
        <v>6.069444444444444E-2</v>
      </c>
      <c r="R19" s="47">
        <v>1.3993055555555555E-2</v>
      </c>
      <c r="S19" s="47">
        <v>0</v>
      </c>
      <c r="T19" s="47">
        <v>7.0254629629629634E-3</v>
      </c>
      <c r="U19" s="47">
        <v>0</v>
      </c>
      <c r="V19" s="47">
        <v>0</v>
      </c>
      <c r="W19" s="47">
        <v>0</v>
      </c>
      <c r="X19" s="47">
        <v>0</v>
      </c>
      <c r="Y19" s="47">
        <v>3.3321759259259259E-2</v>
      </c>
      <c r="Z19" s="47">
        <v>0</v>
      </c>
      <c r="AA19" s="4">
        <f t="shared" si="0"/>
        <v>2.101851851851852E-2</v>
      </c>
      <c r="AB19" s="4">
        <f t="shared" si="2"/>
        <v>0</v>
      </c>
    </row>
    <row r="20" spans="1:28" x14ac:dyDescent="0.25">
      <c r="A20" s="44">
        <v>42856</v>
      </c>
      <c r="B20" s="45" t="s">
        <v>160</v>
      </c>
      <c r="C20" s="45" t="s">
        <v>161</v>
      </c>
      <c r="D20" s="45" t="s">
        <v>36</v>
      </c>
      <c r="E20" s="45" t="s">
        <v>45</v>
      </c>
      <c r="F20" s="45" t="s">
        <v>93</v>
      </c>
      <c r="G20" s="46">
        <v>91389</v>
      </c>
      <c r="H20" s="76">
        <v>0.29166666666666669</v>
      </c>
      <c r="I20" s="76">
        <v>0.55555555555555558</v>
      </c>
      <c r="J20" s="47">
        <v>0.2638888888888889</v>
      </c>
      <c r="M20" s="46">
        <v>0</v>
      </c>
      <c r="N20" s="46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">
        <f t="shared" si="0"/>
        <v>0</v>
      </c>
      <c r="AB20" s="4" t="str">
        <f t="shared" si="2"/>
        <v/>
      </c>
    </row>
    <row r="21" spans="1:28" x14ac:dyDescent="0.25">
      <c r="A21" s="44">
        <v>42856</v>
      </c>
      <c r="B21" s="45" t="s">
        <v>160</v>
      </c>
      <c r="C21" s="45" t="s">
        <v>161</v>
      </c>
      <c r="D21" s="45" t="s">
        <v>36</v>
      </c>
      <c r="E21" s="45" t="s">
        <v>45</v>
      </c>
      <c r="F21" s="45" t="s">
        <v>166</v>
      </c>
      <c r="G21" s="46">
        <v>91115</v>
      </c>
      <c r="H21" s="76">
        <v>0.33333333333333331</v>
      </c>
      <c r="I21" s="76">
        <v>0.59722222222222221</v>
      </c>
      <c r="J21" s="47">
        <v>0.2638888888888889</v>
      </c>
      <c r="M21" s="46">
        <v>0</v>
      </c>
      <c r="N21" s="46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">
        <f t="shared" si="0"/>
        <v>0</v>
      </c>
      <c r="AB21" s="4" t="str">
        <f t="shared" si="2"/>
        <v/>
      </c>
    </row>
    <row r="22" spans="1:28" x14ac:dyDescent="0.25">
      <c r="A22" s="44">
        <v>42857</v>
      </c>
      <c r="B22" s="45" t="s">
        <v>162</v>
      </c>
      <c r="C22" s="45" t="s">
        <v>161</v>
      </c>
      <c r="D22" s="45" t="s">
        <v>36</v>
      </c>
      <c r="E22" s="45" t="s">
        <v>45</v>
      </c>
      <c r="F22" s="45" t="s">
        <v>166</v>
      </c>
      <c r="G22" s="46">
        <v>91115</v>
      </c>
      <c r="H22" s="76">
        <v>0.33333333333333331</v>
      </c>
      <c r="I22" s="76">
        <v>0.59722222222222221</v>
      </c>
      <c r="J22" s="47">
        <v>0.2638888888888889</v>
      </c>
      <c r="K22" s="48">
        <v>42857.329444444447</v>
      </c>
      <c r="L22" s="48">
        <v>42857.597881944443</v>
      </c>
      <c r="M22" s="46">
        <v>0</v>
      </c>
      <c r="N22" s="46">
        <v>95</v>
      </c>
      <c r="O22" s="47">
        <v>6.2500000000000001E-4</v>
      </c>
      <c r="P22" s="47">
        <v>0</v>
      </c>
      <c r="Q22" s="47">
        <v>6.5578703703703708E-2</v>
      </c>
      <c r="R22" s="47">
        <v>1.2673611111111109E-2</v>
      </c>
      <c r="S22" s="47">
        <v>0</v>
      </c>
      <c r="T22" s="47">
        <v>1.3310185185185187E-2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">
        <f t="shared" si="0"/>
        <v>2.5983796296296297E-2</v>
      </c>
      <c r="AB22" s="4">
        <f t="shared" si="2"/>
        <v>0</v>
      </c>
    </row>
    <row r="23" spans="1:28" x14ac:dyDescent="0.25">
      <c r="A23" s="44">
        <v>42857</v>
      </c>
      <c r="B23" s="45" t="s">
        <v>162</v>
      </c>
      <c r="C23" s="45" t="s">
        <v>161</v>
      </c>
      <c r="D23" s="45" t="s">
        <v>36</v>
      </c>
      <c r="E23" s="45" t="s">
        <v>45</v>
      </c>
      <c r="F23" s="45" t="s">
        <v>167</v>
      </c>
      <c r="G23" s="46">
        <v>91120</v>
      </c>
      <c r="H23" s="76">
        <v>0.25</v>
      </c>
      <c r="I23" s="76">
        <v>0.51388888888888895</v>
      </c>
      <c r="J23" s="47">
        <v>0.2638888888888889</v>
      </c>
      <c r="K23" s="48">
        <v>42857.488009259258</v>
      </c>
      <c r="L23" s="48">
        <v>42857.514027777775</v>
      </c>
      <c r="M23" s="46">
        <v>0</v>
      </c>
      <c r="N23" s="46">
        <v>1</v>
      </c>
      <c r="O23" s="47">
        <v>5.3240740740740744E-4</v>
      </c>
      <c r="P23" s="47">
        <v>0</v>
      </c>
      <c r="Q23" s="47">
        <v>8.0092592592592594E-3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">
        <f t="shared" si="0"/>
        <v>0</v>
      </c>
      <c r="AB23" s="4">
        <f t="shared" si="2"/>
        <v>0.23800925925925925</v>
      </c>
    </row>
    <row r="24" spans="1:28" x14ac:dyDescent="0.25">
      <c r="A24" s="44">
        <v>42856</v>
      </c>
      <c r="B24" s="45" t="s">
        <v>160</v>
      </c>
      <c r="C24" s="45" t="s">
        <v>161</v>
      </c>
      <c r="D24" s="45" t="s">
        <v>36</v>
      </c>
      <c r="E24" s="45" t="s">
        <v>45</v>
      </c>
      <c r="F24" s="45" t="s">
        <v>167</v>
      </c>
      <c r="G24" s="46">
        <v>91120</v>
      </c>
      <c r="H24" s="76">
        <v>0.25</v>
      </c>
      <c r="I24" s="76">
        <v>0.51388888888888895</v>
      </c>
      <c r="J24" s="47">
        <v>0.2638888888888889</v>
      </c>
      <c r="K24" s="48">
        <v>42856.2893287037</v>
      </c>
      <c r="L24" s="48">
        <v>42856.51394675926</v>
      </c>
      <c r="M24" s="46">
        <v>0</v>
      </c>
      <c r="N24" s="46">
        <v>106</v>
      </c>
      <c r="O24" s="47">
        <v>7.5231481481481471E-4</v>
      </c>
      <c r="P24" s="47">
        <v>0</v>
      </c>
      <c r="Q24" s="47">
        <v>8.3854166666666674E-2</v>
      </c>
      <c r="R24" s="47">
        <v>1.224537037037037E-2</v>
      </c>
      <c r="S24" s="47">
        <v>0</v>
      </c>
      <c r="T24" s="47">
        <v>1.4178240740740741E-2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">
        <f t="shared" si="0"/>
        <v>2.6423611111111113E-2</v>
      </c>
      <c r="AB24" s="4">
        <f t="shared" si="2"/>
        <v>3.9328703703703727E-2</v>
      </c>
    </row>
    <row r="25" spans="1:28" x14ac:dyDescent="0.25">
      <c r="A25" s="44">
        <v>42856</v>
      </c>
      <c r="B25" s="45" t="s">
        <v>160</v>
      </c>
      <c r="C25" s="45" t="s">
        <v>161</v>
      </c>
      <c r="D25" s="45" t="s">
        <v>36</v>
      </c>
      <c r="E25" s="45" t="s">
        <v>45</v>
      </c>
      <c r="F25" s="45" t="s">
        <v>91</v>
      </c>
      <c r="G25" s="46">
        <v>91121</v>
      </c>
      <c r="H25" s="76">
        <v>0.33333333333333331</v>
      </c>
      <c r="I25" s="76">
        <v>0.59722222222222221</v>
      </c>
      <c r="J25" s="47">
        <v>0.2638888888888889</v>
      </c>
      <c r="M25" s="46">
        <v>0</v>
      </c>
      <c r="N25" s="46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">
        <f t="shared" si="0"/>
        <v>0</v>
      </c>
      <c r="AB25" s="4" t="str">
        <f t="shared" si="2"/>
        <v/>
      </c>
    </row>
    <row r="26" spans="1:28" x14ac:dyDescent="0.25">
      <c r="A26" s="44">
        <v>42857</v>
      </c>
      <c r="B26" s="45" t="s">
        <v>162</v>
      </c>
      <c r="C26" s="45" t="s">
        <v>161</v>
      </c>
      <c r="D26" s="45" t="s">
        <v>36</v>
      </c>
      <c r="E26" s="45" t="s">
        <v>45</v>
      </c>
      <c r="F26" s="45" t="s">
        <v>91</v>
      </c>
      <c r="G26" s="46">
        <v>91121</v>
      </c>
      <c r="H26" s="76">
        <v>0.33333333333333331</v>
      </c>
      <c r="I26" s="76">
        <v>0.59722222222222221</v>
      </c>
      <c r="J26" s="47">
        <v>0.2638888888888889</v>
      </c>
      <c r="K26" s="48">
        <v>42857.326863425929</v>
      </c>
      <c r="L26" s="48">
        <v>42857.597500000003</v>
      </c>
      <c r="M26" s="46">
        <v>0</v>
      </c>
      <c r="N26" s="46">
        <v>94</v>
      </c>
      <c r="O26" s="47">
        <v>7.0601851851851847E-4</v>
      </c>
      <c r="P26" s="47">
        <v>0</v>
      </c>
      <c r="Q26" s="47">
        <v>7.0185185185185184E-2</v>
      </c>
      <c r="R26" s="47">
        <v>1.2094907407407408E-2</v>
      </c>
      <c r="S26" s="47">
        <v>0</v>
      </c>
      <c r="T26" s="47">
        <v>2.1539351851851851E-2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">
        <f t="shared" si="0"/>
        <v>3.363425925925926E-2</v>
      </c>
      <c r="AB26" s="4">
        <f t="shared" si="2"/>
        <v>0</v>
      </c>
    </row>
    <row r="27" spans="1:28" x14ac:dyDescent="0.25">
      <c r="A27" s="44">
        <v>42857</v>
      </c>
      <c r="B27" s="45" t="s">
        <v>162</v>
      </c>
      <c r="C27" s="45" t="s">
        <v>161</v>
      </c>
      <c r="D27" s="45" t="s">
        <v>36</v>
      </c>
      <c r="E27" s="45" t="s">
        <v>45</v>
      </c>
      <c r="F27" s="45" t="s">
        <v>115</v>
      </c>
      <c r="G27" s="46">
        <v>91123</v>
      </c>
      <c r="H27" s="76">
        <v>0.25</v>
      </c>
      <c r="I27" s="76">
        <v>0.51388888888888895</v>
      </c>
      <c r="J27" s="47">
        <v>0.2638888888888889</v>
      </c>
      <c r="K27" s="48">
        <v>42857.247453703705</v>
      </c>
      <c r="L27" s="48">
        <v>42857.519375000003</v>
      </c>
      <c r="M27" s="46">
        <v>0</v>
      </c>
      <c r="N27" s="46">
        <v>51</v>
      </c>
      <c r="O27" s="47">
        <v>5.6712962962962956E-4</v>
      </c>
      <c r="P27" s="47">
        <v>0</v>
      </c>
      <c r="Q27" s="47">
        <v>6.5439814814814812E-2</v>
      </c>
      <c r="R27" s="47">
        <v>1.3078703703703703E-2</v>
      </c>
      <c r="S27" s="47">
        <v>0</v>
      </c>
      <c r="T27" s="47">
        <v>1.0983796296296297E-2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">
        <f t="shared" si="0"/>
        <v>2.4062500000000001E-2</v>
      </c>
      <c r="AB27" s="4">
        <f t="shared" si="2"/>
        <v>0</v>
      </c>
    </row>
    <row r="28" spans="1:28" x14ac:dyDescent="0.25">
      <c r="A28" s="44">
        <v>42856</v>
      </c>
      <c r="B28" s="45" t="s">
        <v>160</v>
      </c>
      <c r="C28" s="45" t="s">
        <v>161</v>
      </c>
      <c r="D28" s="45" t="s">
        <v>36</v>
      </c>
      <c r="E28" s="45" t="s">
        <v>45</v>
      </c>
      <c r="F28" s="45" t="s">
        <v>115</v>
      </c>
      <c r="G28" s="46">
        <v>91123</v>
      </c>
      <c r="H28" s="76">
        <v>0.25</v>
      </c>
      <c r="I28" s="76">
        <v>0.51388888888888895</v>
      </c>
      <c r="J28" s="47">
        <v>0.2638888888888889</v>
      </c>
      <c r="M28" s="46">
        <v>0</v>
      </c>
      <c r="N28" s="46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">
        <f t="shared" si="0"/>
        <v>0</v>
      </c>
      <c r="AB28" s="4" t="str">
        <f t="shared" si="2"/>
        <v/>
      </c>
    </row>
    <row r="29" spans="1:28" x14ac:dyDescent="0.25">
      <c r="A29" s="44">
        <v>42856</v>
      </c>
      <c r="B29" s="45" t="s">
        <v>160</v>
      </c>
      <c r="C29" s="45" t="s">
        <v>161</v>
      </c>
      <c r="D29" s="45" t="s">
        <v>36</v>
      </c>
      <c r="E29" s="45" t="s">
        <v>48</v>
      </c>
      <c r="F29" s="45" t="s">
        <v>82</v>
      </c>
      <c r="G29" s="46">
        <v>91284</v>
      </c>
      <c r="H29" s="76">
        <v>0.55555555555555558</v>
      </c>
      <c r="I29" s="76">
        <v>0.81944444444444453</v>
      </c>
      <c r="J29" s="47">
        <v>0.2638888888888889</v>
      </c>
      <c r="M29" s="46">
        <v>0</v>
      </c>
      <c r="N29" s="46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">
        <f t="shared" si="0"/>
        <v>0</v>
      </c>
      <c r="AB29" s="4" t="str">
        <f t="shared" si="2"/>
        <v/>
      </c>
    </row>
    <row r="30" spans="1:28" x14ac:dyDescent="0.25">
      <c r="A30" s="44">
        <v>42857</v>
      </c>
      <c r="B30" s="45" t="s">
        <v>162</v>
      </c>
      <c r="C30" s="45" t="s">
        <v>161</v>
      </c>
      <c r="D30" s="45" t="s">
        <v>36</v>
      </c>
      <c r="E30" s="45" t="s">
        <v>48</v>
      </c>
      <c r="F30" s="45" t="s">
        <v>82</v>
      </c>
      <c r="G30" s="46">
        <v>91284</v>
      </c>
      <c r="H30" s="76">
        <v>0.55555555555555558</v>
      </c>
      <c r="I30" s="76">
        <v>0.81944444444444453</v>
      </c>
      <c r="J30" s="47">
        <v>0.2638888888888889</v>
      </c>
      <c r="M30" s="46">
        <v>0</v>
      </c>
      <c r="N30" s="46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">
        <f t="shared" si="0"/>
        <v>0</v>
      </c>
      <c r="AB30" s="4" t="str">
        <f t="shared" si="2"/>
        <v/>
      </c>
    </row>
    <row r="31" spans="1:28" x14ac:dyDescent="0.25">
      <c r="A31" s="44">
        <v>42857</v>
      </c>
      <c r="B31" s="45" t="s">
        <v>162</v>
      </c>
      <c r="C31" s="45" t="s">
        <v>161</v>
      </c>
      <c r="D31" s="45" t="s">
        <v>36</v>
      </c>
      <c r="E31" s="45" t="s">
        <v>48</v>
      </c>
      <c r="F31" s="45" t="s">
        <v>83</v>
      </c>
      <c r="G31" s="46">
        <v>91282</v>
      </c>
      <c r="H31" s="76">
        <v>0.55555555555555558</v>
      </c>
      <c r="I31" s="76">
        <v>0.81944444444444453</v>
      </c>
      <c r="J31" s="47">
        <v>0.2638888888888889</v>
      </c>
      <c r="K31" s="48">
        <v>42857.556041666663</v>
      </c>
      <c r="L31" s="48">
        <v>42857.819456018522</v>
      </c>
      <c r="M31" s="46">
        <v>10</v>
      </c>
      <c r="N31" s="46">
        <v>18</v>
      </c>
      <c r="O31" s="47">
        <v>6.7129629629629625E-4</v>
      </c>
      <c r="P31" s="47">
        <v>1.7939814814814815E-3</v>
      </c>
      <c r="Q31" s="47">
        <v>1.4571759259259258E-2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2.1689814814814815E-2</v>
      </c>
      <c r="Y31" s="47">
        <v>2.6620370370370374E-3</v>
      </c>
      <c r="Z31" s="47">
        <v>0</v>
      </c>
      <c r="AA31" s="4">
        <f t="shared" si="0"/>
        <v>0</v>
      </c>
      <c r="AB31" s="4">
        <f t="shared" si="2"/>
        <v>4.8611111111107608E-4</v>
      </c>
    </row>
    <row r="32" spans="1:28" x14ac:dyDescent="0.25">
      <c r="A32" s="44">
        <v>42856</v>
      </c>
      <c r="B32" s="45" t="s">
        <v>160</v>
      </c>
      <c r="C32" s="45" t="s">
        <v>161</v>
      </c>
      <c r="D32" s="45" t="s">
        <v>36</v>
      </c>
      <c r="E32" s="45" t="s">
        <v>48</v>
      </c>
      <c r="F32" s="45" t="s">
        <v>83</v>
      </c>
      <c r="G32" s="46">
        <v>91282</v>
      </c>
      <c r="H32" s="76">
        <v>0.55555555555555558</v>
      </c>
      <c r="I32" s="76">
        <v>0.81944444444444453</v>
      </c>
      <c r="J32" s="47">
        <v>0.2638888888888889</v>
      </c>
      <c r="M32" s="46">
        <v>0</v>
      </c>
      <c r="N32" s="46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">
        <f t="shared" si="0"/>
        <v>0</v>
      </c>
      <c r="AB32" s="4" t="str">
        <f t="shared" si="2"/>
        <v/>
      </c>
    </row>
    <row r="33" spans="1:28" x14ac:dyDescent="0.25">
      <c r="A33" s="44">
        <v>42856</v>
      </c>
      <c r="B33" s="45" t="s">
        <v>160</v>
      </c>
      <c r="C33" s="45" t="s">
        <v>161</v>
      </c>
      <c r="D33" s="45" t="s">
        <v>36</v>
      </c>
      <c r="E33" s="45" t="s">
        <v>48</v>
      </c>
      <c r="F33" s="45" t="s">
        <v>84</v>
      </c>
      <c r="G33" s="46">
        <v>91276</v>
      </c>
      <c r="H33" s="76">
        <v>0.29166666666666669</v>
      </c>
      <c r="I33" s="76">
        <v>0.55555555555555558</v>
      </c>
      <c r="J33" s="47">
        <v>0.2638888888888889</v>
      </c>
      <c r="K33" s="48">
        <v>42856.292534722219</v>
      </c>
      <c r="L33" s="48">
        <v>42856.555625000001</v>
      </c>
      <c r="M33" s="46">
        <v>0</v>
      </c>
      <c r="N33" s="46">
        <v>42</v>
      </c>
      <c r="O33" s="47">
        <v>1.1689814814814816E-3</v>
      </c>
      <c r="P33" s="47">
        <v>0</v>
      </c>
      <c r="Q33" s="47">
        <v>4.7418981481481486E-2</v>
      </c>
      <c r="R33" s="47">
        <v>2.1041666666666667E-2</v>
      </c>
      <c r="S33" s="47">
        <v>0</v>
      </c>
      <c r="T33" s="47">
        <v>0</v>
      </c>
      <c r="U33" s="47">
        <v>0</v>
      </c>
      <c r="V33" s="47">
        <v>2.7141203703703706E-2</v>
      </c>
      <c r="W33" s="47">
        <v>0</v>
      </c>
      <c r="X33" s="47">
        <v>0</v>
      </c>
      <c r="Y33" s="47">
        <v>4.0196759259259258E-2</v>
      </c>
      <c r="Z33" s="47">
        <v>0</v>
      </c>
      <c r="AA33" s="4">
        <f t="shared" si="0"/>
        <v>2.1041666666666667E-2</v>
      </c>
      <c r="AB33" s="4">
        <f t="shared" si="2"/>
        <v>8.6805555555552472E-4</v>
      </c>
    </row>
    <row r="34" spans="1:28" x14ac:dyDescent="0.25">
      <c r="A34" s="44">
        <v>42857</v>
      </c>
      <c r="B34" s="45" t="s">
        <v>162</v>
      </c>
      <c r="C34" s="45" t="s">
        <v>161</v>
      </c>
      <c r="D34" s="45" t="s">
        <v>36</v>
      </c>
      <c r="E34" s="45" t="s">
        <v>48</v>
      </c>
      <c r="F34" s="45" t="s">
        <v>84</v>
      </c>
      <c r="G34" s="46">
        <v>91276</v>
      </c>
      <c r="H34" s="76">
        <v>0.29166666666666669</v>
      </c>
      <c r="I34" s="76">
        <v>0.55555555555555558</v>
      </c>
      <c r="J34" s="47">
        <v>0.2638888888888889</v>
      </c>
      <c r="K34" s="48">
        <v>42857.290567129632</v>
      </c>
      <c r="L34" s="48">
        <v>42857.555601851855</v>
      </c>
      <c r="M34" s="46">
        <v>8</v>
      </c>
      <c r="N34" s="46">
        <v>27</v>
      </c>
      <c r="O34" s="47">
        <v>8.7962962962962962E-4</v>
      </c>
      <c r="P34" s="47">
        <v>1.261574074074074E-3</v>
      </c>
      <c r="Q34" s="47">
        <v>3.4479166666666665E-2</v>
      </c>
      <c r="R34" s="47">
        <v>3.123842592592593E-2</v>
      </c>
      <c r="S34" s="47">
        <v>0</v>
      </c>
      <c r="T34" s="47">
        <v>0</v>
      </c>
      <c r="U34" s="47">
        <v>0</v>
      </c>
      <c r="V34" s="47">
        <v>4.4363425925925924E-2</v>
      </c>
      <c r="W34" s="47">
        <v>0</v>
      </c>
      <c r="X34" s="47">
        <v>0</v>
      </c>
      <c r="Y34" s="47">
        <v>1.136574074074074E-2</v>
      </c>
      <c r="Z34" s="47">
        <v>0</v>
      </c>
      <c r="AA34" s="4">
        <f t="shared" si="0"/>
        <v>3.123842592592593E-2</v>
      </c>
      <c r="AB34" s="4">
        <f t="shared" si="2"/>
        <v>0</v>
      </c>
    </row>
    <row r="35" spans="1:28" x14ac:dyDescent="0.25">
      <c r="A35" s="44">
        <v>42857</v>
      </c>
      <c r="B35" s="45" t="s">
        <v>162</v>
      </c>
      <c r="C35" s="45" t="s">
        <v>161</v>
      </c>
      <c r="D35" s="45" t="s">
        <v>36</v>
      </c>
      <c r="E35" s="45" t="s">
        <v>48</v>
      </c>
      <c r="F35" s="45" t="s">
        <v>168</v>
      </c>
      <c r="G35" s="46">
        <v>91275</v>
      </c>
      <c r="H35" s="76">
        <v>0.29166666666666669</v>
      </c>
      <c r="I35" s="76">
        <v>0.55555555555555558</v>
      </c>
      <c r="J35" s="47">
        <v>0.2638888888888889</v>
      </c>
      <c r="K35" s="48">
        <v>42857.285462962966</v>
      </c>
      <c r="L35" s="48">
        <v>42857.555763888886</v>
      </c>
      <c r="M35" s="46">
        <v>2</v>
      </c>
      <c r="N35" s="46">
        <v>23</v>
      </c>
      <c r="O35" s="47">
        <v>6.018518518518519E-4</v>
      </c>
      <c r="P35" s="47">
        <v>1.8055555555555557E-3</v>
      </c>
      <c r="Q35" s="47">
        <v>3.2384259259259258E-2</v>
      </c>
      <c r="R35" s="47">
        <v>1.34375E-2</v>
      </c>
      <c r="S35" s="47">
        <v>0</v>
      </c>
      <c r="T35" s="47">
        <v>1.3692129629629629E-2</v>
      </c>
      <c r="U35" s="47">
        <v>0</v>
      </c>
      <c r="V35" s="47">
        <v>8.924768518518518E-2</v>
      </c>
      <c r="W35" s="47">
        <v>0</v>
      </c>
      <c r="X35" s="47">
        <v>0</v>
      </c>
      <c r="Y35" s="47">
        <v>6.9444444444444447E-4</v>
      </c>
      <c r="Z35" s="47">
        <v>0</v>
      </c>
      <c r="AA35" s="4">
        <f t="shared" si="0"/>
        <v>2.7129629629629629E-2</v>
      </c>
      <c r="AB35" s="4">
        <f t="shared" si="2"/>
        <v>0</v>
      </c>
    </row>
    <row r="36" spans="1:28" x14ac:dyDescent="0.25">
      <c r="A36" s="44">
        <v>42856</v>
      </c>
      <c r="B36" s="45" t="s">
        <v>160</v>
      </c>
      <c r="C36" s="45" t="s">
        <v>161</v>
      </c>
      <c r="D36" s="45" t="s">
        <v>36</v>
      </c>
      <c r="E36" s="45" t="s">
        <v>48</v>
      </c>
      <c r="F36" s="45" t="s">
        <v>168</v>
      </c>
      <c r="G36" s="46">
        <v>91275</v>
      </c>
      <c r="H36" s="76">
        <v>0.29166666666666669</v>
      </c>
      <c r="I36" s="76">
        <v>0.55555555555555558</v>
      </c>
      <c r="J36" s="47">
        <v>0.2638888888888889</v>
      </c>
      <c r="M36" s="46">
        <v>0</v>
      </c>
      <c r="N36" s="46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">
        <f t="shared" si="0"/>
        <v>0</v>
      </c>
      <c r="AB36" s="4" t="str">
        <f t="shared" si="2"/>
        <v/>
      </c>
    </row>
    <row r="37" spans="1:28" x14ac:dyDescent="0.25">
      <c r="A37" s="44">
        <v>42856</v>
      </c>
      <c r="B37" s="45" t="s">
        <v>160</v>
      </c>
      <c r="C37" s="45" t="s">
        <v>161</v>
      </c>
      <c r="D37" s="45" t="s">
        <v>36</v>
      </c>
      <c r="E37" s="45" t="s">
        <v>48</v>
      </c>
      <c r="F37" s="45" t="s">
        <v>86</v>
      </c>
      <c r="G37" s="46">
        <v>91283</v>
      </c>
      <c r="H37" s="76">
        <v>0.29166666666666669</v>
      </c>
      <c r="I37" s="76">
        <v>0.55555555555555558</v>
      </c>
      <c r="J37" s="47">
        <v>0.2638888888888889</v>
      </c>
      <c r="M37" s="46">
        <v>0</v>
      </c>
      <c r="N37" s="46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">
        <f t="shared" si="0"/>
        <v>0</v>
      </c>
      <c r="AB37" s="4" t="str">
        <f t="shared" si="2"/>
        <v/>
      </c>
    </row>
    <row r="38" spans="1:28" x14ac:dyDescent="0.25">
      <c r="A38" s="44">
        <v>42857</v>
      </c>
      <c r="B38" s="45" t="s">
        <v>162</v>
      </c>
      <c r="C38" s="45" t="s">
        <v>161</v>
      </c>
      <c r="D38" s="45" t="s">
        <v>36</v>
      </c>
      <c r="E38" s="45" t="s">
        <v>48</v>
      </c>
      <c r="F38" s="45" t="s">
        <v>86</v>
      </c>
      <c r="G38" s="46">
        <v>91283</v>
      </c>
      <c r="H38" s="76">
        <v>0.29166666666666669</v>
      </c>
      <c r="I38" s="76">
        <v>0.55555555555555558</v>
      </c>
      <c r="J38" s="47">
        <v>0.2638888888888889</v>
      </c>
      <c r="K38" s="48">
        <v>42857.283750000002</v>
      </c>
      <c r="L38" s="48">
        <v>42857.555659722224</v>
      </c>
      <c r="M38" s="46">
        <v>10</v>
      </c>
      <c r="N38" s="46">
        <v>32</v>
      </c>
      <c r="O38" s="47">
        <v>4.0509259259259258E-4</v>
      </c>
      <c r="P38" s="47">
        <v>1.5509259259259261E-3</v>
      </c>
      <c r="Q38" s="47">
        <v>3.2025462962962964E-2</v>
      </c>
      <c r="R38" s="47">
        <v>0</v>
      </c>
      <c r="S38" s="47">
        <v>0</v>
      </c>
      <c r="T38" s="47">
        <v>0</v>
      </c>
      <c r="U38" s="47">
        <v>0</v>
      </c>
      <c r="V38" s="47">
        <v>5.5983796296296295E-2</v>
      </c>
      <c r="W38" s="47">
        <v>0</v>
      </c>
      <c r="X38" s="47">
        <v>0</v>
      </c>
      <c r="Y38" s="47">
        <v>0</v>
      </c>
      <c r="Z38" s="47">
        <v>0</v>
      </c>
      <c r="AA38" s="4">
        <f t="shared" si="0"/>
        <v>0</v>
      </c>
      <c r="AB38" s="4">
        <f t="shared" si="2"/>
        <v>0</v>
      </c>
    </row>
    <row r="39" spans="1:28" x14ac:dyDescent="0.25">
      <c r="A39" s="44">
        <v>42857</v>
      </c>
      <c r="B39" s="45" t="s">
        <v>162</v>
      </c>
      <c r="C39" s="45" t="s">
        <v>161</v>
      </c>
      <c r="D39" s="45" t="s">
        <v>36</v>
      </c>
      <c r="E39" s="45" t="s">
        <v>48</v>
      </c>
      <c r="F39" s="45" t="s">
        <v>87</v>
      </c>
      <c r="G39" s="46">
        <v>91278</v>
      </c>
      <c r="H39" s="76">
        <v>0.55555555555555558</v>
      </c>
      <c r="I39" s="76">
        <v>0.81944444444444453</v>
      </c>
      <c r="J39" s="47">
        <v>0.2638888888888889</v>
      </c>
      <c r="K39" s="48">
        <v>42857.55609953704</v>
      </c>
      <c r="L39" s="48">
        <v>42857.819953703707</v>
      </c>
      <c r="M39" s="46">
        <v>10</v>
      </c>
      <c r="N39" s="46">
        <v>11</v>
      </c>
      <c r="O39" s="47">
        <v>1.1226851851851851E-3</v>
      </c>
      <c r="P39" s="47">
        <v>1.8287037037037037E-3</v>
      </c>
      <c r="Q39" s="47">
        <v>9.8032407407407408E-3</v>
      </c>
      <c r="R39" s="47">
        <v>1.8356481481481481E-2</v>
      </c>
      <c r="S39" s="47">
        <v>0</v>
      </c>
      <c r="T39" s="47">
        <v>0</v>
      </c>
      <c r="U39" s="47">
        <v>0</v>
      </c>
      <c r="V39" s="47">
        <v>1.8379629629629628E-2</v>
      </c>
      <c r="W39" s="47">
        <v>0</v>
      </c>
      <c r="X39" s="47">
        <v>0</v>
      </c>
      <c r="Y39" s="47">
        <v>0</v>
      </c>
      <c r="Z39" s="47">
        <v>0</v>
      </c>
      <c r="AA39" s="4">
        <f t="shared" si="0"/>
        <v>1.8356481481481481E-2</v>
      </c>
      <c r="AB39" s="4">
        <f t="shared" si="2"/>
        <v>5.439814814814925E-4</v>
      </c>
    </row>
    <row r="40" spans="1:28" x14ac:dyDescent="0.25">
      <c r="A40" s="44">
        <v>42856</v>
      </c>
      <c r="B40" s="45" t="s">
        <v>160</v>
      </c>
      <c r="C40" s="45" t="s">
        <v>161</v>
      </c>
      <c r="D40" s="45" t="s">
        <v>36</v>
      </c>
      <c r="E40" s="45" t="s">
        <v>48</v>
      </c>
      <c r="F40" s="45" t="s">
        <v>87</v>
      </c>
      <c r="G40" s="46">
        <v>91278</v>
      </c>
      <c r="H40" s="78">
        <v>0.41666666666666669</v>
      </c>
      <c r="I40" s="78">
        <v>0.68055555555555547</v>
      </c>
      <c r="J40" s="47">
        <v>0.2638888888888889</v>
      </c>
      <c r="K40" s="48">
        <v>42856.424421296295</v>
      </c>
      <c r="L40" s="48">
        <v>42856.681157407409</v>
      </c>
      <c r="M40" s="46">
        <v>0</v>
      </c>
      <c r="N40" s="46">
        <v>37</v>
      </c>
      <c r="O40" s="47">
        <v>8.9120370370370362E-4</v>
      </c>
      <c r="P40" s="47">
        <v>0</v>
      </c>
      <c r="Q40" s="47">
        <v>3.006944444444444E-2</v>
      </c>
      <c r="R40" s="47">
        <v>1.5983796296296295E-2</v>
      </c>
      <c r="S40" s="47">
        <v>0</v>
      </c>
      <c r="T40" s="47">
        <v>0</v>
      </c>
      <c r="U40" s="47">
        <v>0</v>
      </c>
      <c r="V40" s="47">
        <v>3.1817129629629633E-2</v>
      </c>
      <c r="W40" s="47">
        <v>0</v>
      </c>
      <c r="X40" s="47">
        <v>0</v>
      </c>
      <c r="Y40" s="47">
        <v>0</v>
      </c>
      <c r="Z40" s="47">
        <v>0</v>
      </c>
      <c r="AA40" s="4">
        <f t="shared" si="0"/>
        <v>1.5983796296296295E-2</v>
      </c>
      <c r="AB40" s="4">
        <f t="shared" si="2"/>
        <v>7.7546296296296391E-3</v>
      </c>
    </row>
    <row r="41" spans="1:28" x14ac:dyDescent="0.25">
      <c r="A41" s="44">
        <v>42856</v>
      </c>
      <c r="B41" s="45" t="s">
        <v>160</v>
      </c>
      <c r="C41" s="45" t="s">
        <v>161</v>
      </c>
      <c r="D41" s="45" t="s">
        <v>38</v>
      </c>
      <c r="E41" s="45" t="s">
        <v>41</v>
      </c>
      <c r="F41" s="45" t="s">
        <v>116</v>
      </c>
      <c r="G41" s="46">
        <v>91126</v>
      </c>
      <c r="H41" s="76">
        <v>0.29166666666666669</v>
      </c>
      <c r="I41" s="76">
        <v>0.55555555555555558</v>
      </c>
      <c r="J41" s="47">
        <v>0.2638888888888889</v>
      </c>
      <c r="K41" s="48">
        <v>42856.285069444442</v>
      </c>
      <c r="L41" s="48">
        <v>42856.555902777778</v>
      </c>
      <c r="M41" s="46">
        <v>101</v>
      </c>
      <c r="N41" s="46">
        <v>0</v>
      </c>
      <c r="O41" s="47">
        <v>0</v>
      </c>
      <c r="P41" s="47">
        <v>1.2731481481481483E-3</v>
      </c>
      <c r="Q41" s="47">
        <v>8.4027777777777781E-3</v>
      </c>
      <c r="R41" s="47">
        <v>1.4641203703703703E-2</v>
      </c>
      <c r="S41" s="47">
        <v>0</v>
      </c>
      <c r="T41" s="47">
        <v>1.4131944444444445E-2</v>
      </c>
      <c r="U41" s="47">
        <v>0</v>
      </c>
      <c r="V41" s="47">
        <v>0</v>
      </c>
      <c r="W41" s="47">
        <v>0</v>
      </c>
      <c r="X41" s="47">
        <v>0</v>
      </c>
      <c r="Y41" s="47">
        <v>7.4652777777777781E-3</v>
      </c>
      <c r="Z41" s="47">
        <v>0</v>
      </c>
      <c r="AA41" s="4">
        <f t="shared" si="0"/>
        <v>2.8773148148148148E-2</v>
      </c>
      <c r="AB41" s="4">
        <f t="shared" si="2"/>
        <v>0</v>
      </c>
    </row>
    <row r="42" spans="1:28" x14ac:dyDescent="0.25">
      <c r="A42" s="44">
        <v>42857</v>
      </c>
      <c r="B42" s="45" t="s">
        <v>162</v>
      </c>
      <c r="C42" s="45" t="s">
        <v>161</v>
      </c>
      <c r="D42" s="45" t="s">
        <v>38</v>
      </c>
      <c r="E42" s="45" t="s">
        <v>41</v>
      </c>
      <c r="F42" s="45" t="s">
        <v>116</v>
      </c>
      <c r="G42" s="46">
        <v>91126</v>
      </c>
      <c r="H42" s="76">
        <v>0.29166666666666669</v>
      </c>
      <c r="I42" s="76">
        <v>0.55555555555555558</v>
      </c>
      <c r="J42" s="47">
        <v>0.2638888888888889</v>
      </c>
      <c r="K42" s="48">
        <v>42857.285960648151</v>
      </c>
      <c r="L42" s="48">
        <v>42857.450462962966</v>
      </c>
      <c r="M42" s="46">
        <v>42</v>
      </c>
      <c r="N42" s="46">
        <v>0</v>
      </c>
      <c r="O42" s="47">
        <v>0</v>
      </c>
      <c r="P42" s="47">
        <v>1.0763888888888889E-3</v>
      </c>
      <c r="Q42" s="47">
        <v>1.050925925925926E-2</v>
      </c>
      <c r="R42" s="47">
        <v>0</v>
      </c>
      <c r="S42" s="47">
        <v>0</v>
      </c>
      <c r="T42" s="47">
        <v>7.9745370370370369E-3</v>
      </c>
      <c r="U42" s="47">
        <v>0</v>
      </c>
      <c r="V42" s="47">
        <v>0</v>
      </c>
      <c r="W42" s="47">
        <v>4.8599537037037038E-2</v>
      </c>
      <c r="X42" s="47">
        <v>2.3148148148148147E-5</v>
      </c>
      <c r="Y42" s="47">
        <v>1.1944444444444445E-2</v>
      </c>
      <c r="Z42" s="47">
        <v>0</v>
      </c>
      <c r="AA42" s="4">
        <f t="shared" si="0"/>
        <v>7.9745370370370369E-3</v>
      </c>
      <c r="AB42" s="4">
        <f t="shared" si="2"/>
        <v>0</v>
      </c>
    </row>
    <row r="43" spans="1:28" x14ac:dyDescent="0.25">
      <c r="A43" s="44">
        <v>42857</v>
      </c>
      <c r="B43" s="45" t="s">
        <v>162</v>
      </c>
      <c r="C43" s="45" t="s">
        <v>161</v>
      </c>
      <c r="D43" s="45" t="s">
        <v>38</v>
      </c>
      <c r="E43" s="45" t="s">
        <v>41</v>
      </c>
      <c r="F43" s="45" t="s">
        <v>117</v>
      </c>
      <c r="G43" s="46">
        <v>91161</v>
      </c>
      <c r="H43" s="76">
        <v>0.29166666666666669</v>
      </c>
      <c r="I43" s="76">
        <v>0.55555555555555558</v>
      </c>
      <c r="J43" s="47">
        <v>0.2638888888888889</v>
      </c>
      <c r="K43" s="48">
        <v>42857.287210648145</v>
      </c>
      <c r="L43" s="48">
        <v>42857.555601851855</v>
      </c>
      <c r="M43" s="46">
        <v>102</v>
      </c>
      <c r="N43" s="46">
        <v>0</v>
      </c>
      <c r="O43" s="47">
        <v>0</v>
      </c>
      <c r="P43" s="47">
        <v>1.5393518518518519E-3</v>
      </c>
      <c r="Q43" s="47">
        <v>5.9259259259259256E-3</v>
      </c>
      <c r="R43" s="47">
        <v>1.4108796296296295E-2</v>
      </c>
      <c r="S43" s="47">
        <v>0</v>
      </c>
      <c r="T43" s="47">
        <v>1.4178240740740741E-2</v>
      </c>
      <c r="U43" s="47">
        <v>0</v>
      </c>
      <c r="V43" s="47">
        <v>0</v>
      </c>
      <c r="W43" s="47">
        <v>0</v>
      </c>
      <c r="X43" s="47">
        <v>0</v>
      </c>
      <c r="Y43" s="47">
        <v>1.0416666666666667E-4</v>
      </c>
      <c r="Z43" s="47">
        <v>0</v>
      </c>
      <c r="AA43" s="4">
        <f t="shared" si="0"/>
        <v>2.8287037037037034E-2</v>
      </c>
      <c r="AB43" s="4">
        <f t="shared" si="2"/>
        <v>0</v>
      </c>
    </row>
    <row r="44" spans="1:28" x14ac:dyDescent="0.25">
      <c r="A44" s="44">
        <v>42856</v>
      </c>
      <c r="B44" s="45" t="s">
        <v>160</v>
      </c>
      <c r="C44" s="45" t="s">
        <v>161</v>
      </c>
      <c r="D44" s="45" t="s">
        <v>38</v>
      </c>
      <c r="E44" s="45" t="s">
        <v>41</v>
      </c>
      <c r="F44" s="45" t="s">
        <v>117</v>
      </c>
      <c r="G44" s="46">
        <v>91161</v>
      </c>
      <c r="H44" s="76">
        <v>0.29166666666666669</v>
      </c>
      <c r="I44" s="76">
        <v>0.55555555555555558</v>
      </c>
      <c r="J44" s="47">
        <v>0.2638888888888889</v>
      </c>
      <c r="K44" s="48">
        <v>42856.293379629627</v>
      </c>
      <c r="L44" s="48">
        <v>42856.556168981479</v>
      </c>
      <c r="M44" s="46">
        <v>75</v>
      </c>
      <c r="N44" s="46">
        <v>0</v>
      </c>
      <c r="O44" s="47">
        <v>0</v>
      </c>
      <c r="P44" s="47">
        <v>1.8055555555555557E-3</v>
      </c>
      <c r="Q44" s="47">
        <v>2.2199074074074076E-2</v>
      </c>
      <c r="R44" s="47">
        <v>7.3726851851851861E-3</v>
      </c>
      <c r="S44" s="47">
        <v>0</v>
      </c>
      <c r="T44" s="47">
        <v>6.2615740740740748E-3</v>
      </c>
      <c r="U44" s="47">
        <v>0</v>
      </c>
      <c r="V44" s="47">
        <v>0</v>
      </c>
      <c r="W44" s="47">
        <v>0</v>
      </c>
      <c r="X44" s="47">
        <v>0</v>
      </c>
      <c r="Y44" s="47">
        <v>3.0092592592592588E-3</v>
      </c>
      <c r="Z44" s="47">
        <v>0</v>
      </c>
      <c r="AA44" s="4">
        <f t="shared" si="0"/>
        <v>1.3634259259259261E-2</v>
      </c>
      <c r="AB44" s="4">
        <f t="shared" si="2"/>
        <v>1.7129629629629717E-3</v>
      </c>
    </row>
    <row r="45" spans="1:28" x14ac:dyDescent="0.25">
      <c r="A45" s="44">
        <v>42856</v>
      </c>
      <c r="B45" s="45" t="s">
        <v>160</v>
      </c>
      <c r="C45" s="45" t="s">
        <v>161</v>
      </c>
      <c r="D45" s="45" t="s">
        <v>38</v>
      </c>
      <c r="E45" s="45" t="s">
        <v>41</v>
      </c>
      <c r="F45" s="45" t="s">
        <v>169</v>
      </c>
      <c r="G45" s="46">
        <v>91174</v>
      </c>
      <c r="H45" s="76">
        <v>0.25</v>
      </c>
      <c r="I45" s="76">
        <v>0.51388888888888895</v>
      </c>
      <c r="J45" s="47">
        <v>0.2638888888888889</v>
      </c>
      <c r="K45" s="48">
        <v>42856.24496527778</v>
      </c>
      <c r="L45" s="48">
        <v>42856.51394675926</v>
      </c>
      <c r="M45" s="46">
        <v>58</v>
      </c>
      <c r="N45" s="46">
        <v>0</v>
      </c>
      <c r="O45" s="47">
        <v>0</v>
      </c>
      <c r="P45" s="47">
        <v>1.9907407407407408E-3</v>
      </c>
      <c r="Q45" s="47">
        <v>1.315972222222222E-2</v>
      </c>
      <c r="R45" s="47">
        <v>1.4444444444444446E-2</v>
      </c>
      <c r="S45" s="47">
        <v>0</v>
      </c>
      <c r="T45" s="47">
        <v>1.5497685185185186E-2</v>
      </c>
      <c r="U45" s="47">
        <v>0</v>
      </c>
      <c r="V45" s="47">
        <v>0</v>
      </c>
      <c r="W45" s="47">
        <v>0</v>
      </c>
      <c r="X45" s="47">
        <v>1.0046296296296296E-2</v>
      </c>
      <c r="Y45" s="47">
        <v>8.8310185185185176E-3</v>
      </c>
      <c r="Z45" s="47">
        <v>0</v>
      </c>
      <c r="AA45" s="4">
        <f t="shared" si="0"/>
        <v>2.9942129629629631E-2</v>
      </c>
      <c r="AB45" s="4">
        <f t="shared" si="2"/>
        <v>0</v>
      </c>
    </row>
    <row r="46" spans="1:28" x14ac:dyDescent="0.25">
      <c r="A46" s="44">
        <v>42857</v>
      </c>
      <c r="B46" s="45" t="s">
        <v>162</v>
      </c>
      <c r="C46" s="45" t="s">
        <v>161</v>
      </c>
      <c r="D46" s="45" t="s">
        <v>38</v>
      </c>
      <c r="E46" s="45" t="s">
        <v>41</v>
      </c>
      <c r="F46" s="45" t="s">
        <v>169</v>
      </c>
      <c r="G46" s="46">
        <v>91174</v>
      </c>
      <c r="H46" s="76">
        <v>0.25</v>
      </c>
      <c r="I46" s="76">
        <v>0.51388888888888895</v>
      </c>
      <c r="J46" s="47">
        <v>0.2638888888888889</v>
      </c>
      <c r="M46" s="46">
        <v>0</v>
      </c>
      <c r="N46" s="46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">
        <f t="shared" si="0"/>
        <v>0</v>
      </c>
      <c r="AB46" s="4" t="str">
        <f t="shared" si="2"/>
        <v/>
      </c>
    </row>
    <row r="47" spans="1:28" x14ac:dyDescent="0.25">
      <c r="A47" s="44">
        <v>42857</v>
      </c>
      <c r="B47" s="45" t="s">
        <v>162</v>
      </c>
      <c r="C47" s="45" t="s">
        <v>161</v>
      </c>
      <c r="D47" s="45" t="s">
        <v>38</v>
      </c>
      <c r="E47" s="45" t="s">
        <v>41</v>
      </c>
      <c r="F47" s="45" t="s">
        <v>170</v>
      </c>
      <c r="G47" s="46">
        <v>91148</v>
      </c>
      <c r="H47" s="76">
        <v>0.25</v>
      </c>
      <c r="I47" s="76">
        <v>0.51388888888888895</v>
      </c>
      <c r="J47" s="47">
        <v>0.2638888888888889</v>
      </c>
      <c r="K47" s="48">
        <v>42857.242800925924</v>
      </c>
      <c r="L47" s="48">
        <v>42857.513969907406</v>
      </c>
      <c r="M47" s="46">
        <v>65</v>
      </c>
      <c r="N47" s="46">
        <v>0</v>
      </c>
      <c r="O47" s="47">
        <v>0</v>
      </c>
      <c r="P47" s="47">
        <v>2.4537037037037036E-3</v>
      </c>
      <c r="Q47" s="47">
        <v>1.5347222222222222E-2</v>
      </c>
      <c r="R47" s="47">
        <v>1.5682870370370371E-2</v>
      </c>
      <c r="S47" s="47">
        <v>0</v>
      </c>
      <c r="T47" s="47">
        <v>1.5046296296296295E-2</v>
      </c>
      <c r="U47" s="47">
        <v>0</v>
      </c>
      <c r="V47" s="47">
        <v>0</v>
      </c>
      <c r="W47" s="47">
        <v>0</v>
      </c>
      <c r="X47" s="47">
        <v>1.2731481481481483E-3</v>
      </c>
      <c r="Y47" s="47">
        <v>3.7615740740740739E-3</v>
      </c>
      <c r="Z47" s="47">
        <v>0</v>
      </c>
      <c r="AA47" s="4">
        <f t="shared" si="0"/>
        <v>3.0729166666666669E-2</v>
      </c>
      <c r="AB47" s="4">
        <f t="shared" si="2"/>
        <v>0</v>
      </c>
    </row>
    <row r="48" spans="1:28" x14ac:dyDescent="0.25">
      <c r="A48" s="44">
        <v>42856</v>
      </c>
      <c r="B48" s="45" t="s">
        <v>160</v>
      </c>
      <c r="C48" s="45" t="s">
        <v>161</v>
      </c>
      <c r="D48" s="45" t="s">
        <v>38</v>
      </c>
      <c r="E48" s="45" t="s">
        <v>41</v>
      </c>
      <c r="F48" s="45" t="s">
        <v>170</v>
      </c>
      <c r="G48" s="46">
        <v>91148</v>
      </c>
      <c r="H48" s="76">
        <v>0.25</v>
      </c>
      <c r="I48" s="76">
        <v>0.51388888888888895</v>
      </c>
      <c r="J48" s="47">
        <v>0.2638888888888889</v>
      </c>
      <c r="K48" s="48">
        <v>42856.249282407407</v>
      </c>
      <c r="L48" s="48">
        <v>42856.514004629629</v>
      </c>
      <c r="M48" s="46">
        <v>67</v>
      </c>
      <c r="N48" s="46">
        <v>0</v>
      </c>
      <c r="O48" s="47">
        <v>0</v>
      </c>
      <c r="P48" s="47">
        <v>2.0138888888888888E-3</v>
      </c>
      <c r="Q48" s="47">
        <v>8.3101851851851861E-3</v>
      </c>
      <c r="R48" s="47">
        <v>1.3761574074074074E-2</v>
      </c>
      <c r="S48" s="47">
        <v>0</v>
      </c>
      <c r="T48" s="47">
        <v>1.4467592592592593E-2</v>
      </c>
      <c r="U48" s="47">
        <v>0</v>
      </c>
      <c r="V48" s="47">
        <v>0</v>
      </c>
      <c r="W48" s="47">
        <v>0</v>
      </c>
      <c r="X48" s="47">
        <v>1.25E-3</v>
      </c>
      <c r="Y48" s="47">
        <v>1.2847222222222223E-3</v>
      </c>
      <c r="Z48" s="47">
        <v>0</v>
      </c>
      <c r="AA48" s="4">
        <f t="shared" si="0"/>
        <v>2.8229166666666666E-2</v>
      </c>
      <c r="AB48" s="4">
        <f t="shared" si="2"/>
        <v>0</v>
      </c>
    </row>
    <row r="49" spans="1:28" x14ac:dyDescent="0.25">
      <c r="A49" s="44">
        <v>42856</v>
      </c>
      <c r="B49" s="45" t="s">
        <v>160</v>
      </c>
      <c r="C49" s="45" t="s">
        <v>161</v>
      </c>
      <c r="D49" s="45" t="s">
        <v>38</v>
      </c>
      <c r="E49" s="45" t="s">
        <v>41</v>
      </c>
      <c r="F49" s="45" t="s">
        <v>120</v>
      </c>
      <c r="G49" s="46">
        <v>91144</v>
      </c>
      <c r="H49" s="76">
        <v>0.3611111111111111</v>
      </c>
      <c r="I49" s="76">
        <v>0.625</v>
      </c>
      <c r="J49" s="47">
        <v>0.2638888888888889</v>
      </c>
      <c r="K49" s="48">
        <v>42856.358877314815</v>
      </c>
      <c r="L49" s="48">
        <v>42856.625057870369</v>
      </c>
      <c r="M49" s="46">
        <v>98</v>
      </c>
      <c r="N49" s="46">
        <v>0</v>
      </c>
      <c r="O49" s="47">
        <v>0</v>
      </c>
      <c r="P49" s="47">
        <v>1.3888888888888889E-3</v>
      </c>
      <c r="Q49" s="47">
        <v>3.3449074074074071E-3</v>
      </c>
      <c r="R49" s="47">
        <v>1.4039351851851851E-2</v>
      </c>
      <c r="S49" s="47">
        <v>0</v>
      </c>
      <c r="T49" s="47">
        <v>1.3368055555555557E-2</v>
      </c>
      <c r="U49" s="47">
        <v>0</v>
      </c>
      <c r="V49" s="47">
        <v>0</v>
      </c>
      <c r="W49" s="47">
        <v>0</v>
      </c>
      <c r="X49" s="47">
        <v>0</v>
      </c>
      <c r="Y49" s="47">
        <v>1.113425925925926E-2</v>
      </c>
      <c r="Z49" s="47">
        <v>0</v>
      </c>
      <c r="AA49" s="4">
        <f t="shared" si="0"/>
        <v>2.7407407407407408E-2</v>
      </c>
      <c r="AB49" s="4">
        <f t="shared" si="2"/>
        <v>0</v>
      </c>
    </row>
    <row r="50" spans="1:28" x14ac:dyDescent="0.25">
      <c r="A50" s="44">
        <v>42857</v>
      </c>
      <c r="B50" s="45" t="s">
        <v>162</v>
      </c>
      <c r="C50" s="45" t="s">
        <v>161</v>
      </c>
      <c r="D50" s="45" t="s">
        <v>38</v>
      </c>
      <c r="E50" s="45" t="s">
        <v>41</v>
      </c>
      <c r="F50" s="45" t="s">
        <v>120</v>
      </c>
      <c r="G50" s="46">
        <v>91144</v>
      </c>
      <c r="H50" s="76">
        <v>0.3611111111111111</v>
      </c>
      <c r="I50" s="76">
        <v>0.625</v>
      </c>
      <c r="J50" s="47">
        <v>0.2638888888888889</v>
      </c>
      <c r="M50" s="46">
        <v>0</v>
      </c>
      <c r="N50" s="46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">
        <f t="shared" si="0"/>
        <v>0</v>
      </c>
      <c r="AB50" s="4" t="str">
        <f t="shared" si="2"/>
        <v/>
      </c>
    </row>
    <row r="51" spans="1:28" x14ac:dyDescent="0.25">
      <c r="A51" s="44">
        <v>42857</v>
      </c>
      <c r="B51" s="45" t="s">
        <v>162</v>
      </c>
      <c r="C51" s="45" t="s">
        <v>161</v>
      </c>
      <c r="D51" s="45" t="s">
        <v>38</v>
      </c>
      <c r="E51" s="45" t="s">
        <v>41</v>
      </c>
      <c r="F51" s="45" t="s">
        <v>121</v>
      </c>
      <c r="G51" s="46">
        <v>91132</v>
      </c>
      <c r="H51" s="76">
        <v>0.33333333333333331</v>
      </c>
      <c r="I51" s="76">
        <v>0.59722222222222221</v>
      </c>
      <c r="J51" s="47">
        <v>0.2638888888888889</v>
      </c>
      <c r="K51" s="48">
        <v>42857.33697916667</v>
      </c>
      <c r="L51" s="48">
        <v>42857.597743055558</v>
      </c>
      <c r="M51" s="46">
        <v>99</v>
      </c>
      <c r="N51" s="46">
        <v>6</v>
      </c>
      <c r="O51" s="47">
        <v>3.4953703703703705E-3</v>
      </c>
      <c r="P51" s="47">
        <v>1.2037037037037038E-3</v>
      </c>
      <c r="Q51" s="47">
        <v>3.3101851851851851E-3</v>
      </c>
      <c r="R51" s="47">
        <v>1.3541666666666667E-2</v>
      </c>
      <c r="S51" s="47">
        <v>0</v>
      </c>
      <c r="T51" s="47">
        <v>1.5173611111111112E-2</v>
      </c>
      <c r="U51" s="47">
        <v>0</v>
      </c>
      <c r="V51" s="47">
        <v>0</v>
      </c>
      <c r="W51" s="47">
        <v>0</v>
      </c>
      <c r="X51" s="47">
        <v>3.9456018518518522E-2</v>
      </c>
      <c r="Y51" s="47">
        <v>3.5763888888888894E-3</v>
      </c>
      <c r="Z51" s="47">
        <v>0</v>
      </c>
      <c r="AA51" s="4">
        <f t="shared" si="0"/>
        <v>2.8715277777777777E-2</v>
      </c>
      <c r="AB51" s="4">
        <f t="shared" si="2"/>
        <v>3.6458333333333481E-3</v>
      </c>
    </row>
    <row r="52" spans="1:28" x14ac:dyDescent="0.25">
      <c r="A52" s="44">
        <v>42856</v>
      </c>
      <c r="B52" s="45" t="s">
        <v>160</v>
      </c>
      <c r="C52" s="45" t="s">
        <v>161</v>
      </c>
      <c r="D52" s="45" t="s">
        <v>38</v>
      </c>
      <c r="E52" s="45" t="s">
        <v>41</v>
      </c>
      <c r="F52" s="45" t="s">
        <v>121</v>
      </c>
      <c r="G52" s="46">
        <v>91132</v>
      </c>
      <c r="H52" s="76">
        <v>0.33333333333333331</v>
      </c>
      <c r="I52" s="76">
        <v>0.59722222222222221</v>
      </c>
      <c r="J52" s="47">
        <v>0.2638888888888889</v>
      </c>
      <c r="K52" s="48">
        <v>42856.351921296293</v>
      </c>
      <c r="L52" s="48">
        <v>42856.597314814811</v>
      </c>
      <c r="M52" s="46">
        <v>94</v>
      </c>
      <c r="N52" s="46">
        <v>0</v>
      </c>
      <c r="O52" s="47">
        <v>0</v>
      </c>
      <c r="P52" s="47">
        <v>1.2731481481481483E-3</v>
      </c>
      <c r="Q52" s="47">
        <v>4.9768518518518521E-4</v>
      </c>
      <c r="R52" s="47">
        <v>1.5011574074074075E-2</v>
      </c>
      <c r="S52" s="47">
        <v>0</v>
      </c>
      <c r="T52" s="47">
        <v>1.5185185185185185E-2</v>
      </c>
      <c r="U52" s="47">
        <v>0</v>
      </c>
      <c r="V52" s="47">
        <v>0</v>
      </c>
      <c r="W52" s="47">
        <v>0</v>
      </c>
      <c r="X52" s="47">
        <v>4.8495370370370368E-3</v>
      </c>
      <c r="Y52" s="47">
        <v>5.9143518518518521E-3</v>
      </c>
      <c r="Z52" s="47">
        <v>0</v>
      </c>
      <c r="AA52" s="4">
        <f t="shared" si="0"/>
        <v>3.019675925925926E-2</v>
      </c>
      <c r="AB52" s="4">
        <f t="shared" si="2"/>
        <v>1.8587962962963001E-2</v>
      </c>
    </row>
    <row r="53" spans="1:28" x14ac:dyDescent="0.25">
      <c r="A53" s="44">
        <v>42856</v>
      </c>
      <c r="B53" s="45" t="s">
        <v>160</v>
      </c>
      <c r="C53" s="45" t="s">
        <v>161</v>
      </c>
      <c r="D53" s="45" t="s">
        <v>38</v>
      </c>
      <c r="E53" s="45" t="s">
        <v>41</v>
      </c>
      <c r="F53" s="45" t="s">
        <v>122</v>
      </c>
      <c r="G53" s="46">
        <v>102590</v>
      </c>
      <c r="H53" s="76">
        <v>0.3888888888888889</v>
      </c>
      <c r="I53" s="76">
        <v>0.65277777777777779</v>
      </c>
      <c r="J53" s="47">
        <v>0.2638888888888889</v>
      </c>
      <c r="M53" s="46">
        <v>0</v>
      </c>
      <c r="N53" s="46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">
        <f t="shared" si="0"/>
        <v>0</v>
      </c>
      <c r="AB53" s="4" t="str">
        <f t="shared" si="2"/>
        <v/>
      </c>
    </row>
    <row r="54" spans="1:28" x14ac:dyDescent="0.25">
      <c r="A54" s="44">
        <v>42857</v>
      </c>
      <c r="B54" s="45" t="s">
        <v>162</v>
      </c>
      <c r="C54" s="45" t="s">
        <v>161</v>
      </c>
      <c r="D54" s="45" t="s">
        <v>38</v>
      </c>
      <c r="E54" s="45" t="s">
        <v>41</v>
      </c>
      <c r="F54" s="45" t="s">
        <v>122</v>
      </c>
      <c r="G54" s="46">
        <v>102590</v>
      </c>
      <c r="H54" s="76">
        <v>0.3888888888888889</v>
      </c>
      <c r="I54" s="76">
        <v>0.65277777777777779</v>
      </c>
      <c r="J54" s="47">
        <v>0.2638888888888889</v>
      </c>
      <c r="M54" s="46">
        <v>0</v>
      </c>
      <c r="N54" s="46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">
        <f t="shared" si="0"/>
        <v>0</v>
      </c>
      <c r="AB54" s="4" t="str">
        <f t="shared" si="2"/>
        <v/>
      </c>
    </row>
    <row r="55" spans="1:28" x14ac:dyDescent="0.25">
      <c r="A55" s="44">
        <v>42857</v>
      </c>
      <c r="B55" s="45" t="s">
        <v>162</v>
      </c>
      <c r="C55" s="45" t="s">
        <v>161</v>
      </c>
      <c r="D55" s="45" t="s">
        <v>38</v>
      </c>
      <c r="E55" s="45" t="s">
        <v>41</v>
      </c>
      <c r="F55" s="45" t="s">
        <v>59</v>
      </c>
      <c r="G55" s="46">
        <v>91171</v>
      </c>
      <c r="H55" s="76">
        <v>0.3888888888888889</v>
      </c>
      <c r="I55" s="76">
        <v>0.65277777777777779</v>
      </c>
      <c r="J55" s="47">
        <v>0.2638888888888889</v>
      </c>
      <c r="K55" s="48">
        <v>42857.395972222221</v>
      </c>
      <c r="L55" s="48">
        <v>42857.653495370374</v>
      </c>
      <c r="M55" s="46">
        <v>98</v>
      </c>
      <c r="N55" s="46">
        <v>0</v>
      </c>
      <c r="O55" s="47">
        <v>0</v>
      </c>
      <c r="P55" s="47">
        <v>1.4930555555555556E-3</v>
      </c>
      <c r="Q55" s="47">
        <v>3.2175925925925926E-3</v>
      </c>
      <c r="R55" s="47">
        <v>1.4675925925925926E-2</v>
      </c>
      <c r="S55" s="47">
        <v>0</v>
      </c>
      <c r="T55" s="47">
        <v>1.5972222222222224E-2</v>
      </c>
      <c r="U55" s="47">
        <v>0</v>
      </c>
      <c r="V55" s="47">
        <v>0</v>
      </c>
      <c r="W55" s="47">
        <v>0</v>
      </c>
      <c r="X55" s="47">
        <v>0</v>
      </c>
      <c r="Y55" s="47">
        <v>1.6574074074074074E-2</v>
      </c>
      <c r="Z55" s="47">
        <v>0</v>
      </c>
      <c r="AA55" s="4">
        <f t="shared" si="0"/>
        <v>3.064814814814815E-2</v>
      </c>
      <c r="AB55" s="4">
        <f t="shared" si="2"/>
        <v>7.0833333333333304E-3</v>
      </c>
    </row>
    <row r="56" spans="1:28" x14ac:dyDescent="0.25">
      <c r="A56" s="44">
        <v>42856</v>
      </c>
      <c r="B56" s="45" t="s">
        <v>160</v>
      </c>
      <c r="C56" s="45" t="s">
        <v>161</v>
      </c>
      <c r="D56" s="45" t="s">
        <v>38</v>
      </c>
      <c r="E56" s="45" t="s">
        <v>41</v>
      </c>
      <c r="F56" s="45" t="s">
        <v>59</v>
      </c>
      <c r="G56" s="46">
        <v>91171</v>
      </c>
      <c r="H56" s="76">
        <v>0.3888888888888889</v>
      </c>
      <c r="I56" s="76">
        <v>0.65277777777777779</v>
      </c>
      <c r="J56" s="47">
        <v>0.2638888888888889</v>
      </c>
      <c r="K56" s="48">
        <v>42856.385127314818</v>
      </c>
      <c r="L56" s="48">
        <v>42856.425104166665</v>
      </c>
      <c r="M56" s="46">
        <v>9</v>
      </c>
      <c r="N56" s="46">
        <v>0</v>
      </c>
      <c r="O56" s="47">
        <v>0</v>
      </c>
      <c r="P56" s="47">
        <v>2.0138888888888888E-3</v>
      </c>
      <c r="Q56" s="47">
        <v>9.7916666666666655E-3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3.1250000000000001E-4</v>
      </c>
      <c r="Z56" s="47">
        <v>0</v>
      </c>
      <c r="AA56" s="4">
        <f t="shared" si="0"/>
        <v>0</v>
      </c>
      <c r="AB56" s="4">
        <f t="shared" si="2"/>
        <v>0</v>
      </c>
    </row>
    <row r="57" spans="1:28" x14ac:dyDescent="0.25">
      <c r="A57" s="44">
        <v>42856</v>
      </c>
      <c r="B57" s="45" t="s">
        <v>160</v>
      </c>
      <c r="C57" s="45" t="s">
        <v>161</v>
      </c>
      <c r="D57" s="45" t="s">
        <v>38</v>
      </c>
      <c r="E57" s="45" t="s">
        <v>41</v>
      </c>
      <c r="F57" s="45" t="s">
        <v>124</v>
      </c>
      <c r="G57" s="46">
        <v>91164</v>
      </c>
      <c r="H57" s="76">
        <v>0.33333333333333331</v>
      </c>
      <c r="I57" s="76">
        <v>0.59722222222222221</v>
      </c>
      <c r="J57" s="47">
        <v>0.2638888888888889</v>
      </c>
      <c r="M57" s="46">
        <v>0</v>
      </c>
      <c r="N57" s="46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">
        <f t="shared" si="0"/>
        <v>0</v>
      </c>
      <c r="AB57" s="4" t="str">
        <f t="shared" si="2"/>
        <v/>
      </c>
    </row>
    <row r="58" spans="1:28" x14ac:dyDescent="0.25">
      <c r="A58" s="44">
        <v>42857</v>
      </c>
      <c r="B58" s="45" t="s">
        <v>162</v>
      </c>
      <c r="C58" s="45" t="s">
        <v>161</v>
      </c>
      <c r="D58" s="45" t="s">
        <v>38</v>
      </c>
      <c r="E58" s="45" t="s">
        <v>41</v>
      </c>
      <c r="F58" s="45" t="s">
        <v>124</v>
      </c>
      <c r="G58" s="46">
        <v>91164</v>
      </c>
      <c r="H58" s="76">
        <v>0.33333333333333331</v>
      </c>
      <c r="I58" s="76">
        <v>0.59722222222222221</v>
      </c>
      <c r="J58" s="47">
        <v>0.2638888888888889</v>
      </c>
      <c r="K58" s="48">
        <v>42857.372210648151</v>
      </c>
      <c r="L58" s="48">
        <v>42857.597291666665</v>
      </c>
      <c r="M58" s="46">
        <v>101</v>
      </c>
      <c r="N58" s="46">
        <v>0</v>
      </c>
      <c r="O58" s="47">
        <v>0</v>
      </c>
      <c r="P58" s="47">
        <v>1.3425925925925925E-3</v>
      </c>
      <c r="Q58" s="47">
        <v>1.7824074074074072E-3</v>
      </c>
      <c r="R58" s="47">
        <v>1.3356481481481483E-2</v>
      </c>
      <c r="S58" s="47">
        <v>0</v>
      </c>
      <c r="T58" s="47">
        <v>1.7314814814814814E-2</v>
      </c>
      <c r="U58" s="47">
        <v>0</v>
      </c>
      <c r="V58" s="47">
        <v>0</v>
      </c>
      <c r="W58" s="47">
        <v>0</v>
      </c>
      <c r="X58" s="47">
        <v>0</v>
      </c>
      <c r="Y58" s="47">
        <v>4.2592592592592595E-3</v>
      </c>
      <c r="Z58" s="47">
        <v>0</v>
      </c>
      <c r="AA58" s="4">
        <f t="shared" si="0"/>
        <v>3.0671296296296297E-2</v>
      </c>
      <c r="AB58" s="4">
        <f t="shared" si="2"/>
        <v>3.8877314814814823E-2</v>
      </c>
    </row>
    <row r="59" spans="1:28" x14ac:dyDescent="0.25">
      <c r="A59" s="44">
        <v>42857</v>
      </c>
      <c r="B59" s="45" t="s">
        <v>162</v>
      </c>
      <c r="C59" s="45" t="s">
        <v>161</v>
      </c>
      <c r="D59" s="45" t="s">
        <v>38</v>
      </c>
      <c r="E59" s="45" t="s">
        <v>41</v>
      </c>
      <c r="F59" s="45" t="s">
        <v>125</v>
      </c>
      <c r="G59" s="46">
        <v>91135</v>
      </c>
      <c r="H59" s="76">
        <v>0.25</v>
      </c>
      <c r="I59" s="76">
        <v>0.51388888888888895</v>
      </c>
      <c r="J59" s="47">
        <v>0.2638888888888889</v>
      </c>
      <c r="M59" s="46">
        <v>0</v>
      </c>
      <c r="N59" s="46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">
        <f t="shared" si="0"/>
        <v>0</v>
      </c>
      <c r="AB59" s="4" t="str">
        <f t="shared" si="2"/>
        <v/>
      </c>
    </row>
    <row r="60" spans="1:28" x14ac:dyDescent="0.25">
      <c r="A60" s="44">
        <v>42856</v>
      </c>
      <c r="B60" s="45" t="s">
        <v>160</v>
      </c>
      <c r="C60" s="45" t="s">
        <v>161</v>
      </c>
      <c r="D60" s="45" t="s">
        <v>38</v>
      </c>
      <c r="E60" s="45" t="s">
        <v>41</v>
      </c>
      <c r="F60" s="45" t="s">
        <v>125</v>
      </c>
      <c r="G60" s="46">
        <v>91135</v>
      </c>
      <c r="H60" s="76">
        <v>0.25</v>
      </c>
      <c r="I60" s="76">
        <v>0.51388888888888895</v>
      </c>
      <c r="J60" s="47">
        <v>0.2638888888888889</v>
      </c>
      <c r="M60" s="46">
        <v>0</v>
      </c>
      <c r="N60" s="46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">
        <f t="shared" si="0"/>
        <v>0</v>
      </c>
      <c r="AB60" s="4" t="str">
        <f t="shared" si="2"/>
        <v/>
      </c>
    </row>
    <row r="61" spans="1:28" x14ac:dyDescent="0.25">
      <c r="A61" s="44">
        <v>42856</v>
      </c>
      <c r="B61" s="45" t="s">
        <v>160</v>
      </c>
      <c r="C61" s="45" t="s">
        <v>161</v>
      </c>
      <c r="D61" s="45" t="s">
        <v>38</v>
      </c>
      <c r="E61" s="45" t="s">
        <v>41</v>
      </c>
      <c r="F61" s="45" t="s">
        <v>126</v>
      </c>
      <c r="G61" s="46">
        <v>91162</v>
      </c>
      <c r="H61" s="76">
        <v>0.29166666666666669</v>
      </c>
      <c r="I61" s="76">
        <v>0.55555555555555558</v>
      </c>
      <c r="J61" s="47">
        <v>0.2638888888888889</v>
      </c>
      <c r="K61" s="48">
        <v>42856.292025462964</v>
      </c>
      <c r="L61" s="48">
        <v>42856.557557870372</v>
      </c>
      <c r="M61" s="46">
        <v>75</v>
      </c>
      <c r="N61" s="46">
        <v>0</v>
      </c>
      <c r="O61" s="47">
        <v>0</v>
      </c>
      <c r="P61" s="47">
        <v>1.6782407407407406E-3</v>
      </c>
      <c r="Q61" s="47">
        <v>7.9282407407407409E-3</v>
      </c>
      <c r="R61" s="47">
        <v>1.3680555555555555E-2</v>
      </c>
      <c r="S61" s="47">
        <v>0</v>
      </c>
      <c r="T61" s="47">
        <v>1.375E-2</v>
      </c>
      <c r="U61" s="47">
        <v>0</v>
      </c>
      <c r="V61" s="47">
        <v>0</v>
      </c>
      <c r="W61" s="47">
        <v>0</v>
      </c>
      <c r="X61" s="47">
        <v>6.3657407407407402E-4</v>
      </c>
      <c r="Y61" s="47">
        <v>2.0775462962962964E-2</v>
      </c>
      <c r="Z61" s="47">
        <v>0</v>
      </c>
      <c r="AA61" s="4">
        <f t="shared" si="0"/>
        <v>2.7430555555555555E-2</v>
      </c>
      <c r="AB61" s="4">
        <f t="shared" si="2"/>
        <v>3.5879629629625986E-4</v>
      </c>
    </row>
    <row r="62" spans="1:28" x14ac:dyDescent="0.25">
      <c r="A62" s="44">
        <v>42857</v>
      </c>
      <c r="B62" s="45" t="s">
        <v>162</v>
      </c>
      <c r="C62" s="45" t="s">
        <v>161</v>
      </c>
      <c r="D62" s="45" t="s">
        <v>38</v>
      </c>
      <c r="E62" s="45" t="s">
        <v>41</v>
      </c>
      <c r="F62" s="45" t="s">
        <v>126</v>
      </c>
      <c r="G62" s="46">
        <v>91162</v>
      </c>
      <c r="H62" s="76">
        <v>0.29166666666666669</v>
      </c>
      <c r="I62" s="76">
        <v>0.55555555555555558</v>
      </c>
      <c r="J62" s="47">
        <v>0.2638888888888889</v>
      </c>
      <c r="K62" s="48">
        <v>42857.291550925926</v>
      </c>
      <c r="L62" s="48">
        <v>42857.556759259256</v>
      </c>
      <c r="M62" s="46">
        <v>96</v>
      </c>
      <c r="N62" s="46">
        <v>0</v>
      </c>
      <c r="O62" s="47">
        <v>0</v>
      </c>
      <c r="P62" s="47">
        <v>1.4583333333333334E-3</v>
      </c>
      <c r="Q62" s="47">
        <v>1.5243055555555557E-2</v>
      </c>
      <c r="R62" s="47">
        <v>1.4699074074074074E-2</v>
      </c>
      <c r="S62" s="47">
        <v>0</v>
      </c>
      <c r="T62" s="47">
        <v>7.2453703703703708E-3</v>
      </c>
      <c r="U62" s="47">
        <v>0</v>
      </c>
      <c r="V62" s="47">
        <v>0</v>
      </c>
      <c r="W62" s="47">
        <v>0</v>
      </c>
      <c r="X62" s="47">
        <v>3.2754629629629631E-3</v>
      </c>
      <c r="Y62" s="47">
        <v>1.2615740740740742E-2</v>
      </c>
      <c r="Z62" s="47">
        <v>0</v>
      </c>
      <c r="AA62" s="4">
        <f t="shared" si="0"/>
        <v>2.1944444444444447E-2</v>
      </c>
      <c r="AB62" s="4">
        <f t="shared" si="2"/>
        <v>0</v>
      </c>
    </row>
    <row r="63" spans="1:28" x14ac:dyDescent="0.25">
      <c r="A63" s="44">
        <v>42856</v>
      </c>
      <c r="B63" s="45" t="s">
        <v>160</v>
      </c>
      <c r="C63" s="45" t="s">
        <v>161</v>
      </c>
      <c r="D63" s="45" t="s">
        <v>38</v>
      </c>
      <c r="E63" s="45" t="s">
        <v>40</v>
      </c>
      <c r="F63" s="45" t="s">
        <v>171</v>
      </c>
      <c r="G63" s="46">
        <v>102623</v>
      </c>
      <c r="H63" s="76">
        <v>0.65277777777777779</v>
      </c>
      <c r="I63" s="76">
        <v>0.91666666666666663</v>
      </c>
      <c r="J63" s="47">
        <v>0.2638888888888889</v>
      </c>
      <c r="M63" s="46">
        <v>0</v>
      </c>
      <c r="N63" s="46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">
        <f t="shared" si="0"/>
        <v>0</v>
      </c>
      <c r="AB63" s="4" t="str">
        <f t="shared" si="2"/>
        <v/>
      </c>
    </row>
    <row r="64" spans="1:28" x14ac:dyDescent="0.25">
      <c r="A64" s="44">
        <v>42857</v>
      </c>
      <c r="B64" s="45" t="s">
        <v>162</v>
      </c>
      <c r="C64" s="45" t="s">
        <v>161</v>
      </c>
      <c r="D64" s="45" t="s">
        <v>38</v>
      </c>
      <c r="E64" s="45" t="s">
        <v>40</v>
      </c>
      <c r="F64" s="45" t="s">
        <v>171</v>
      </c>
      <c r="G64" s="46">
        <v>102623</v>
      </c>
      <c r="H64" s="76">
        <v>0.65277777777777779</v>
      </c>
      <c r="I64" s="76">
        <v>0.91666666666666663</v>
      </c>
      <c r="J64" s="47">
        <v>0.2638888888888889</v>
      </c>
      <c r="M64" s="46">
        <v>0</v>
      </c>
      <c r="N64" s="46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">
        <f t="shared" si="0"/>
        <v>0</v>
      </c>
      <c r="AB64" s="4" t="str">
        <f t="shared" si="2"/>
        <v/>
      </c>
    </row>
    <row r="65" spans="1:28" x14ac:dyDescent="0.25">
      <c r="A65" s="44">
        <v>42857</v>
      </c>
      <c r="B65" s="45" t="s">
        <v>162</v>
      </c>
      <c r="C65" s="45" t="s">
        <v>161</v>
      </c>
      <c r="D65" s="45" t="s">
        <v>38</v>
      </c>
      <c r="E65" s="45" t="s">
        <v>40</v>
      </c>
      <c r="F65" s="45" t="s">
        <v>71</v>
      </c>
      <c r="G65" s="46">
        <v>91166</v>
      </c>
      <c r="H65" s="76">
        <v>0.59722222222222221</v>
      </c>
      <c r="I65" s="76">
        <v>0.86111111111111116</v>
      </c>
      <c r="J65" s="47">
        <v>0.2638888888888889</v>
      </c>
      <c r="M65" s="46">
        <v>0</v>
      </c>
      <c r="N65" s="46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">
        <f t="shared" si="0"/>
        <v>0</v>
      </c>
      <c r="AB65" s="4" t="str">
        <f t="shared" si="2"/>
        <v/>
      </c>
    </row>
    <row r="66" spans="1:28" x14ac:dyDescent="0.25">
      <c r="A66" s="44">
        <v>42856</v>
      </c>
      <c r="B66" s="45" t="s">
        <v>160</v>
      </c>
      <c r="C66" s="45" t="s">
        <v>161</v>
      </c>
      <c r="D66" s="45" t="s">
        <v>38</v>
      </c>
      <c r="E66" s="45" t="s">
        <v>40</v>
      </c>
      <c r="F66" s="45" t="s">
        <v>71</v>
      </c>
      <c r="G66" s="46">
        <v>91166</v>
      </c>
      <c r="H66" s="76">
        <v>0.59722222222222221</v>
      </c>
      <c r="I66" s="76">
        <v>0.86111111111111116</v>
      </c>
      <c r="J66" s="47">
        <v>0.2638888888888889</v>
      </c>
      <c r="M66" s="46">
        <v>0</v>
      </c>
      <c r="N66" s="46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">
        <f t="shared" si="0"/>
        <v>0</v>
      </c>
      <c r="AB66" s="4" t="str">
        <f t="shared" si="2"/>
        <v/>
      </c>
    </row>
    <row r="67" spans="1:28" x14ac:dyDescent="0.25">
      <c r="A67" s="44">
        <v>42856</v>
      </c>
      <c r="B67" s="45" t="s">
        <v>160</v>
      </c>
      <c r="C67" s="45" t="s">
        <v>161</v>
      </c>
      <c r="D67" s="45" t="s">
        <v>38</v>
      </c>
      <c r="E67" s="45" t="s">
        <v>40</v>
      </c>
      <c r="F67" s="45" t="s">
        <v>53</v>
      </c>
      <c r="G67" s="46">
        <v>102520</v>
      </c>
      <c r="H67" s="76">
        <v>0.25</v>
      </c>
      <c r="I67" s="76">
        <v>0.51388888888888895</v>
      </c>
      <c r="J67" s="47">
        <v>0.2638888888888889</v>
      </c>
      <c r="M67" s="46">
        <v>0</v>
      </c>
      <c r="N67" s="46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">
        <f t="shared" si="0"/>
        <v>0</v>
      </c>
      <c r="AB67" s="4" t="str">
        <f t="shared" si="2"/>
        <v/>
      </c>
    </row>
    <row r="68" spans="1:28" x14ac:dyDescent="0.25">
      <c r="A68" s="44">
        <v>42857</v>
      </c>
      <c r="B68" s="45" t="s">
        <v>162</v>
      </c>
      <c r="C68" s="45" t="s">
        <v>161</v>
      </c>
      <c r="D68" s="45" t="s">
        <v>38</v>
      </c>
      <c r="E68" s="45" t="s">
        <v>40</v>
      </c>
      <c r="F68" s="45" t="s">
        <v>53</v>
      </c>
      <c r="G68" s="46">
        <v>102520</v>
      </c>
      <c r="H68" s="76">
        <v>0.25</v>
      </c>
      <c r="I68" s="76">
        <v>0.51388888888888895</v>
      </c>
      <c r="J68" s="47">
        <v>0.2638888888888889</v>
      </c>
      <c r="M68" s="46">
        <v>0</v>
      </c>
      <c r="N68" s="46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">
        <f t="shared" si="0"/>
        <v>0</v>
      </c>
      <c r="AB68" s="4" t="str">
        <f t="shared" si="2"/>
        <v/>
      </c>
    </row>
    <row r="69" spans="1:28" x14ac:dyDescent="0.25">
      <c r="A69" s="44">
        <v>42857</v>
      </c>
      <c r="B69" s="45" t="s">
        <v>162</v>
      </c>
      <c r="C69" s="45" t="s">
        <v>161</v>
      </c>
      <c r="D69" s="45" t="s">
        <v>38</v>
      </c>
      <c r="E69" s="45" t="s">
        <v>40</v>
      </c>
      <c r="F69" s="45" t="s">
        <v>131</v>
      </c>
      <c r="G69" s="46">
        <v>91136</v>
      </c>
      <c r="H69" s="76">
        <v>0.55555555555555558</v>
      </c>
      <c r="I69" s="76">
        <v>0.81944444444444453</v>
      </c>
      <c r="J69" s="47">
        <v>0.2638888888888889</v>
      </c>
      <c r="K69" s="48">
        <v>42857.560474537036</v>
      </c>
      <c r="L69" s="48">
        <v>42857.827222222222</v>
      </c>
      <c r="M69" s="46">
        <v>97</v>
      </c>
      <c r="N69" s="46">
        <v>0</v>
      </c>
      <c r="O69" s="47">
        <v>0</v>
      </c>
      <c r="P69" s="47">
        <v>1.7708333333333332E-3</v>
      </c>
      <c r="Q69" s="47">
        <v>1.423611111111111E-3</v>
      </c>
      <c r="R69" s="47">
        <v>1.4583333333333332E-2</v>
      </c>
      <c r="S69" s="47">
        <v>0</v>
      </c>
      <c r="T69" s="47">
        <v>5.1504629629629635E-3</v>
      </c>
      <c r="U69" s="47">
        <v>0</v>
      </c>
      <c r="V69" s="47">
        <v>0</v>
      </c>
      <c r="W69" s="47">
        <v>0</v>
      </c>
      <c r="X69" s="47">
        <v>0</v>
      </c>
      <c r="Y69" s="47">
        <v>8.3449074074074085E-3</v>
      </c>
      <c r="Z69" s="47">
        <v>0</v>
      </c>
      <c r="AA69" s="4">
        <f t="shared" si="0"/>
        <v>1.9733796296296294E-2</v>
      </c>
      <c r="AB69" s="4">
        <f t="shared" si="2"/>
        <v>4.9189814814815103E-3</v>
      </c>
    </row>
    <row r="70" spans="1:28" x14ac:dyDescent="0.25">
      <c r="A70" s="44">
        <v>42856</v>
      </c>
      <c r="B70" s="45" t="s">
        <v>160</v>
      </c>
      <c r="C70" s="45" t="s">
        <v>161</v>
      </c>
      <c r="D70" s="45" t="s">
        <v>38</v>
      </c>
      <c r="E70" s="45" t="s">
        <v>40</v>
      </c>
      <c r="F70" s="45" t="s">
        <v>131</v>
      </c>
      <c r="G70" s="46">
        <v>91136</v>
      </c>
      <c r="H70" s="76">
        <v>0.55555555555555558</v>
      </c>
      <c r="I70" s="76">
        <v>0.81944444444444453</v>
      </c>
      <c r="J70" s="47">
        <v>0.2638888888888889</v>
      </c>
      <c r="K70" s="48">
        <v>42856.579675925925</v>
      </c>
      <c r="L70" s="48">
        <v>42856.82644675926</v>
      </c>
      <c r="M70" s="46">
        <v>75</v>
      </c>
      <c r="N70" s="46">
        <v>0</v>
      </c>
      <c r="O70" s="47">
        <v>0</v>
      </c>
      <c r="P70" s="47">
        <v>1.423611111111111E-3</v>
      </c>
      <c r="Q70" s="47">
        <v>9.2592592592592588E-5</v>
      </c>
      <c r="R70" s="47">
        <v>1.5104166666666667E-2</v>
      </c>
      <c r="S70" s="47">
        <v>0</v>
      </c>
      <c r="T70" s="47">
        <v>1.4571759259259258E-2</v>
      </c>
      <c r="U70" s="47">
        <v>0</v>
      </c>
      <c r="V70" s="47">
        <v>0</v>
      </c>
      <c r="W70" s="47">
        <v>0</v>
      </c>
      <c r="X70" s="47">
        <v>0</v>
      </c>
      <c r="Y70" s="47">
        <v>5.5787037037037038E-3</v>
      </c>
      <c r="Z70" s="47">
        <v>0</v>
      </c>
      <c r="AA70" s="4">
        <f t="shared" ref="AA70:AA133" si="3">IF(A70="","",R70+T70)</f>
        <v>2.9675925925925925E-2</v>
      </c>
      <c r="AB70" s="4">
        <f t="shared" si="2"/>
        <v>2.4120370370370403E-2</v>
      </c>
    </row>
    <row r="71" spans="1:28" x14ac:dyDescent="0.25">
      <c r="A71" s="44">
        <v>42856</v>
      </c>
      <c r="B71" s="45" t="s">
        <v>160</v>
      </c>
      <c r="C71" s="45" t="s">
        <v>161</v>
      </c>
      <c r="D71" s="45" t="s">
        <v>38</v>
      </c>
      <c r="E71" s="45" t="s">
        <v>40</v>
      </c>
      <c r="F71" s="45" t="s">
        <v>72</v>
      </c>
      <c r="G71" s="46">
        <v>91169</v>
      </c>
      <c r="H71" s="76">
        <v>0.625</v>
      </c>
      <c r="I71" s="76">
        <v>0.88888888888888884</v>
      </c>
      <c r="J71" s="47">
        <v>0.2638888888888889</v>
      </c>
      <c r="K71" s="48">
        <v>42856.624027777776</v>
      </c>
      <c r="L71" s="48">
        <v>42856.88890046296</v>
      </c>
      <c r="M71" s="46">
        <v>66</v>
      </c>
      <c r="N71" s="46">
        <v>0</v>
      </c>
      <c r="O71" s="47">
        <v>0</v>
      </c>
      <c r="P71" s="47">
        <v>1.6203703703703703E-3</v>
      </c>
      <c r="Q71" s="47">
        <v>9.7222222222222209E-4</v>
      </c>
      <c r="R71" s="47">
        <v>1.3796296296296298E-2</v>
      </c>
      <c r="S71" s="47">
        <v>0</v>
      </c>
      <c r="T71" s="47">
        <v>1.462962962962963E-2</v>
      </c>
      <c r="U71" s="47">
        <v>0</v>
      </c>
      <c r="V71" s="47">
        <v>0</v>
      </c>
      <c r="W71" s="47">
        <v>0</v>
      </c>
      <c r="X71" s="47">
        <v>9.3055555555555548E-3</v>
      </c>
      <c r="Y71" s="47">
        <v>1.7476851851851852E-3</v>
      </c>
      <c r="Z71" s="47">
        <v>0</v>
      </c>
      <c r="AA71" s="4">
        <f t="shared" si="3"/>
        <v>2.8425925925925927E-2</v>
      </c>
      <c r="AB71" s="4">
        <f t="shared" si="2"/>
        <v>0</v>
      </c>
    </row>
    <row r="72" spans="1:28" x14ac:dyDescent="0.25">
      <c r="A72" s="44">
        <v>42857</v>
      </c>
      <c r="B72" s="45" t="s">
        <v>162</v>
      </c>
      <c r="C72" s="45" t="s">
        <v>161</v>
      </c>
      <c r="D72" s="45" t="s">
        <v>38</v>
      </c>
      <c r="E72" s="45" t="s">
        <v>40</v>
      </c>
      <c r="F72" s="45" t="s">
        <v>72</v>
      </c>
      <c r="G72" s="46">
        <v>91169</v>
      </c>
      <c r="H72" s="76">
        <v>0.625</v>
      </c>
      <c r="I72" s="76">
        <v>0.88888888888888884</v>
      </c>
      <c r="J72" s="47">
        <v>0.2638888888888889</v>
      </c>
      <c r="M72" s="46">
        <v>0</v>
      </c>
      <c r="N72" s="46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">
        <f t="shared" si="3"/>
        <v>0</v>
      </c>
      <c r="AB72" s="4" t="str">
        <f t="shared" si="2"/>
        <v/>
      </c>
    </row>
    <row r="73" spans="1:28" x14ac:dyDescent="0.25">
      <c r="A73" s="44">
        <v>42857</v>
      </c>
      <c r="B73" s="45" t="s">
        <v>162</v>
      </c>
      <c r="C73" s="45" t="s">
        <v>161</v>
      </c>
      <c r="D73" s="45" t="s">
        <v>38</v>
      </c>
      <c r="E73" s="45" t="s">
        <v>40</v>
      </c>
      <c r="F73" s="45" t="s">
        <v>129</v>
      </c>
      <c r="G73" s="46">
        <v>91133</v>
      </c>
      <c r="H73" s="78">
        <v>0.33333333333333331</v>
      </c>
      <c r="I73" s="78">
        <v>0.59722222222222221</v>
      </c>
      <c r="J73" s="47">
        <v>0.2638888888888889</v>
      </c>
      <c r="K73" s="48">
        <v>42857.392175925925</v>
      </c>
      <c r="L73" s="48">
        <v>42857.597245370373</v>
      </c>
      <c r="M73" s="46">
        <v>53</v>
      </c>
      <c r="N73" s="46">
        <v>0</v>
      </c>
      <c r="O73" s="47">
        <v>0</v>
      </c>
      <c r="P73" s="47">
        <v>2.6620370370370374E-3</v>
      </c>
      <c r="Q73" s="47">
        <v>2.4652777777777776E-3</v>
      </c>
      <c r="R73" s="47">
        <v>1.40625E-2</v>
      </c>
      <c r="S73" s="47">
        <v>5.7870370370370366E-5</v>
      </c>
      <c r="T73" s="47">
        <v>8.4375000000000006E-3</v>
      </c>
      <c r="U73" s="47">
        <v>0</v>
      </c>
      <c r="V73" s="47">
        <v>0</v>
      </c>
      <c r="W73" s="47">
        <v>0</v>
      </c>
      <c r="X73" s="47">
        <v>1.9560185185185184E-3</v>
      </c>
      <c r="Y73" s="47">
        <v>0</v>
      </c>
      <c r="Z73" s="47">
        <v>0</v>
      </c>
      <c r="AA73" s="4">
        <f t="shared" si="3"/>
        <v>2.2499999999999999E-2</v>
      </c>
      <c r="AB73" s="4">
        <f t="shared" si="2"/>
        <v>5.8842592592592613E-2</v>
      </c>
    </row>
    <row r="74" spans="1:28" x14ac:dyDescent="0.25">
      <c r="A74" s="44">
        <v>42856</v>
      </c>
      <c r="B74" s="45" t="s">
        <v>160</v>
      </c>
      <c r="C74" s="45" t="s">
        <v>161</v>
      </c>
      <c r="D74" s="45" t="s">
        <v>38</v>
      </c>
      <c r="E74" s="45" t="s">
        <v>40</v>
      </c>
      <c r="F74" s="45" t="s">
        <v>129</v>
      </c>
      <c r="G74" s="46">
        <v>91133</v>
      </c>
      <c r="H74" s="78">
        <v>0.33333333333333331</v>
      </c>
      <c r="I74" s="78">
        <v>0.59722222222222221</v>
      </c>
      <c r="J74" s="47">
        <v>0.2638888888888889</v>
      </c>
      <c r="K74" s="48">
        <v>42856.330613425926</v>
      </c>
      <c r="L74" s="48">
        <v>42856.597245370373</v>
      </c>
      <c r="M74" s="46">
        <v>58</v>
      </c>
      <c r="N74" s="46">
        <v>0</v>
      </c>
      <c r="O74" s="47">
        <v>0</v>
      </c>
      <c r="P74" s="47">
        <v>2.9513888888888888E-3</v>
      </c>
      <c r="Q74" s="47">
        <v>1.4849537037037036E-2</v>
      </c>
      <c r="R74" s="47">
        <v>1.5509259259259257E-2</v>
      </c>
      <c r="S74" s="47">
        <v>0</v>
      </c>
      <c r="T74" s="47">
        <v>1.650462962962963E-2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">
        <f t="shared" si="3"/>
        <v>3.2013888888888883E-2</v>
      </c>
      <c r="AB74" s="4">
        <f t="shared" si="2"/>
        <v>0</v>
      </c>
    </row>
    <row r="75" spans="1:28" x14ac:dyDescent="0.25">
      <c r="A75" s="44">
        <v>42856</v>
      </c>
      <c r="B75" s="45" t="s">
        <v>160</v>
      </c>
      <c r="C75" s="45" t="s">
        <v>161</v>
      </c>
      <c r="D75" s="45" t="s">
        <v>38</v>
      </c>
      <c r="E75" s="45" t="s">
        <v>40</v>
      </c>
      <c r="F75" s="45" t="s">
        <v>54</v>
      </c>
      <c r="G75" s="46">
        <v>91138</v>
      </c>
      <c r="H75" s="76">
        <v>0.5625</v>
      </c>
      <c r="I75" s="76">
        <v>0.82638888888888884</v>
      </c>
      <c r="J75" s="47">
        <v>0.2638888888888889</v>
      </c>
      <c r="M75" s="46">
        <v>0</v>
      </c>
      <c r="N75" s="46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">
        <f t="shared" si="3"/>
        <v>0</v>
      </c>
      <c r="AB75" s="4" t="str">
        <f t="shared" si="2"/>
        <v/>
      </c>
    </row>
    <row r="76" spans="1:28" x14ac:dyDescent="0.25">
      <c r="A76" s="44">
        <v>42857</v>
      </c>
      <c r="B76" s="45" t="s">
        <v>162</v>
      </c>
      <c r="C76" s="45" t="s">
        <v>161</v>
      </c>
      <c r="D76" s="45" t="s">
        <v>38</v>
      </c>
      <c r="E76" s="45" t="s">
        <v>40</v>
      </c>
      <c r="F76" s="45" t="s">
        <v>54</v>
      </c>
      <c r="G76" s="46">
        <v>91138</v>
      </c>
      <c r="H76" s="76">
        <v>0.55555555555555558</v>
      </c>
      <c r="I76" s="76">
        <v>0.81944444444444453</v>
      </c>
      <c r="J76" s="47">
        <v>0.2638888888888889</v>
      </c>
      <c r="K76" s="48">
        <v>42857.582303240742</v>
      </c>
      <c r="L76" s="48">
        <v>42857.826504629629</v>
      </c>
      <c r="M76" s="46">
        <v>64</v>
      </c>
      <c r="N76" s="46">
        <v>0</v>
      </c>
      <c r="O76" s="47">
        <v>0</v>
      </c>
      <c r="P76" s="47">
        <v>2.2222222222222222E-3</v>
      </c>
      <c r="Q76" s="47">
        <v>1.1064814814814814E-2</v>
      </c>
      <c r="R76" s="47">
        <v>1.577546296296296E-2</v>
      </c>
      <c r="S76" s="47">
        <v>0</v>
      </c>
      <c r="T76" s="47">
        <v>1.6909722222222225E-2</v>
      </c>
      <c r="U76" s="47">
        <v>0</v>
      </c>
      <c r="V76" s="47">
        <v>0</v>
      </c>
      <c r="W76" s="47">
        <v>0</v>
      </c>
      <c r="X76" s="47">
        <v>0</v>
      </c>
      <c r="Y76" s="47">
        <v>5.9259259259259256E-3</v>
      </c>
      <c r="Z76" s="47">
        <v>0</v>
      </c>
      <c r="AA76" s="4">
        <f t="shared" si="3"/>
        <v>3.2685185185185185E-2</v>
      </c>
      <c r="AB76" s="4">
        <f t="shared" si="2"/>
        <v>2.6747685185185222E-2</v>
      </c>
    </row>
    <row r="77" spans="1:28" s="8" customFormat="1" x14ac:dyDescent="0.25">
      <c r="A77" s="44">
        <v>42857</v>
      </c>
      <c r="B77" s="45" t="s">
        <v>162</v>
      </c>
      <c r="C77" s="45" t="s">
        <v>161</v>
      </c>
      <c r="D77" s="45" t="s">
        <v>38</v>
      </c>
      <c r="E77" s="45" t="s">
        <v>40</v>
      </c>
      <c r="F77" s="45" t="s">
        <v>55</v>
      </c>
      <c r="G77" s="46">
        <v>91147</v>
      </c>
      <c r="H77" s="76">
        <v>0.55555555555555558</v>
      </c>
      <c r="I77" s="76">
        <v>0.81944444444444453</v>
      </c>
      <c r="J77" s="47">
        <v>0.2638888888888889</v>
      </c>
      <c r="K77" s="48"/>
      <c r="L77" s="48"/>
      <c r="M77" s="46">
        <v>0</v>
      </c>
      <c r="N77" s="46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">
        <f t="shared" si="3"/>
        <v>0</v>
      </c>
      <c r="AB77" s="4" t="str">
        <f>IF(K77="","",IF(VALUE(TEXT(K77,"HH:MM:SS"))&gt;H77,VALUE(TEXT(K77,"HH:MM:SS"))-H77,0))</f>
        <v/>
      </c>
    </row>
    <row r="78" spans="1:28" s="8" customFormat="1" x14ac:dyDescent="0.25">
      <c r="A78" s="44">
        <v>42856</v>
      </c>
      <c r="B78" s="45" t="s">
        <v>160</v>
      </c>
      <c r="C78" s="45" t="s">
        <v>161</v>
      </c>
      <c r="D78" s="45" t="s">
        <v>38</v>
      </c>
      <c r="E78" s="45" t="s">
        <v>40</v>
      </c>
      <c r="F78" s="45" t="s">
        <v>55</v>
      </c>
      <c r="G78" s="46">
        <v>91147</v>
      </c>
      <c r="H78" s="76">
        <v>0.55555555555555558</v>
      </c>
      <c r="I78" s="76">
        <v>0.81944444444444453</v>
      </c>
      <c r="J78" s="47">
        <v>0.2638888888888889</v>
      </c>
      <c r="K78" s="48"/>
      <c r="L78" s="48"/>
      <c r="M78" s="46">
        <v>0</v>
      </c>
      <c r="N78" s="46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">
        <f t="shared" si="3"/>
        <v>0</v>
      </c>
      <c r="AB78" s="4" t="str">
        <f t="shared" ref="AB78:AB79" si="4">IF(K78="","",IF(VALUE(TEXT(K78,"HH:MM:SS"))&gt;H78,VALUE(TEXT(K78,"HH:MM:SS"))-H78,0))</f>
        <v/>
      </c>
    </row>
    <row r="79" spans="1:28" s="8" customFormat="1" x14ac:dyDescent="0.25">
      <c r="A79" s="44">
        <v>42856</v>
      </c>
      <c r="B79" s="45" t="s">
        <v>160</v>
      </c>
      <c r="C79" s="45" t="s">
        <v>161</v>
      </c>
      <c r="D79" s="45" t="s">
        <v>38</v>
      </c>
      <c r="E79" s="45" t="s">
        <v>40</v>
      </c>
      <c r="F79" s="45" t="s">
        <v>172</v>
      </c>
      <c r="G79" s="46">
        <v>91160</v>
      </c>
      <c r="H79" s="78">
        <v>0.375</v>
      </c>
      <c r="I79" s="78">
        <v>0.63888888888888895</v>
      </c>
      <c r="J79" s="47">
        <v>0.2638888888888889</v>
      </c>
      <c r="K79" s="48">
        <v>42856.374942129631</v>
      </c>
      <c r="L79" s="48">
        <v>42856.63890046296</v>
      </c>
      <c r="M79" s="46">
        <v>78</v>
      </c>
      <c r="N79" s="46">
        <v>0</v>
      </c>
      <c r="O79" s="47">
        <v>0</v>
      </c>
      <c r="P79" s="47">
        <v>1.9791666666666668E-3</v>
      </c>
      <c r="Q79" s="47">
        <v>2.3148148148148147E-5</v>
      </c>
      <c r="R79" s="47">
        <v>1.3657407407407408E-2</v>
      </c>
      <c r="S79" s="47">
        <v>0</v>
      </c>
      <c r="T79" s="47">
        <v>1.4351851851851852E-2</v>
      </c>
      <c r="U79" s="47">
        <v>0</v>
      </c>
      <c r="V79" s="47">
        <v>0</v>
      </c>
      <c r="W79" s="47">
        <v>0</v>
      </c>
      <c r="X79" s="47">
        <v>2.488425925925926E-3</v>
      </c>
      <c r="Y79" s="47">
        <v>1.2118055555555556E-2</v>
      </c>
      <c r="Z79" s="47">
        <v>0</v>
      </c>
      <c r="AA79" s="4">
        <f t="shared" si="3"/>
        <v>2.8009259259259262E-2</v>
      </c>
      <c r="AB79" s="4">
        <f t="shared" si="4"/>
        <v>0</v>
      </c>
    </row>
    <row r="80" spans="1:28" x14ac:dyDescent="0.25">
      <c r="A80" s="44">
        <v>42857</v>
      </c>
      <c r="B80" s="45" t="s">
        <v>162</v>
      </c>
      <c r="C80" s="45" t="s">
        <v>161</v>
      </c>
      <c r="D80" s="45" t="s">
        <v>38</v>
      </c>
      <c r="E80" s="45" t="s">
        <v>40</v>
      </c>
      <c r="F80" s="45" t="s">
        <v>172</v>
      </c>
      <c r="G80" s="46">
        <v>91160</v>
      </c>
      <c r="H80" s="76">
        <v>0.625</v>
      </c>
      <c r="I80" s="76">
        <v>0.88888888888888884</v>
      </c>
      <c r="J80" s="47">
        <v>0.2638888888888889</v>
      </c>
      <c r="K80" s="48">
        <v>42857.626203703701</v>
      </c>
      <c r="L80" s="48">
        <v>42857.888958333337</v>
      </c>
      <c r="M80" s="46">
        <v>67</v>
      </c>
      <c r="N80" s="46">
        <v>0</v>
      </c>
      <c r="O80" s="47">
        <v>0</v>
      </c>
      <c r="P80" s="47">
        <v>2.4074074074074076E-3</v>
      </c>
      <c r="Q80" s="47">
        <v>4.4791666666666669E-3</v>
      </c>
      <c r="R80" s="47">
        <v>1.4606481481481482E-2</v>
      </c>
      <c r="S80" s="47">
        <v>0</v>
      </c>
      <c r="T80" s="47">
        <v>1.4085648148148151E-2</v>
      </c>
      <c r="U80" s="47">
        <v>0</v>
      </c>
      <c r="V80" s="47">
        <v>0</v>
      </c>
      <c r="W80" s="47">
        <v>0</v>
      </c>
      <c r="X80" s="47">
        <v>0</v>
      </c>
      <c r="Y80" s="47">
        <v>4.0856481481481481E-3</v>
      </c>
      <c r="Z80" s="47">
        <v>0</v>
      </c>
      <c r="AA80" s="4">
        <f t="shared" si="3"/>
        <v>2.8692129629629633E-2</v>
      </c>
      <c r="AB80" s="4">
        <f t="shared" ref="AB80:AB143" si="5">IF(K80="","",IF(VALUE(TEXT(K80,"HH:MM:SS"))&gt;H80,VALUE(TEXT(K80,"HH:MM:SS"))-H80,0))</f>
        <v>1.2037037037037068E-3</v>
      </c>
    </row>
    <row r="81" spans="1:28" x14ac:dyDescent="0.25">
      <c r="A81" s="44">
        <v>42856</v>
      </c>
      <c r="B81" s="45" t="s">
        <v>160</v>
      </c>
      <c r="C81" s="45" t="s">
        <v>161</v>
      </c>
      <c r="D81" s="45" t="s">
        <v>38</v>
      </c>
      <c r="E81" s="45" t="s">
        <v>40</v>
      </c>
      <c r="F81" s="45" t="s">
        <v>74</v>
      </c>
      <c r="G81" s="46">
        <v>91149</v>
      </c>
      <c r="H81" s="76">
        <v>0.625</v>
      </c>
      <c r="I81" s="76">
        <v>0.88888888888888884</v>
      </c>
      <c r="J81" s="47">
        <v>0.2638888888888889</v>
      </c>
      <c r="K81" s="48">
        <v>42856.612349537034</v>
      </c>
      <c r="L81" s="48">
        <v>42856.888923611114</v>
      </c>
      <c r="M81" s="46">
        <v>73</v>
      </c>
      <c r="N81" s="46">
        <v>0</v>
      </c>
      <c r="O81" s="47">
        <v>0</v>
      </c>
      <c r="P81" s="47">
        <v>1.4351851851851854E-3</v>
      </c>
      <c r="Q81" s="47">
        <v>1.2870370370370372E-2</v>
      </c>
      <c r="R81" s="47">
        <v>1.3518518518518518E-2</v>
      </c>
      <c r="S81" s="47">
        <v>0</v>
      </c>
      <c r="T81" s="47">
        <v>1.3842592592592594E-2</v>
      </c>
      <c r="U81" s="47">
        <v>0</v>
      </c>
      <c r="V81" s="47">
        <v>0</v>
      </c>
      <c r="W81" s="47">
        <v>0</v>
      </c>
      <c r="X81" s="47">
        <v>0</v>
      </c>
      <c r="Y81" s="47">
        <v>5.5324074074074069E-3</v>
      </c>
      <c r="Z81" s="47">
        <v>0</v>
      </c>
      <c r="AA81" s="4">
        <f t="shared" si="3"/>
        <v>2.7361111111111114E-2</v>
      </c>
      <c r="AB81" s="4">
        <f t="shared" si="5"/>
        <v>0</v>
      </c>
    </row>
    <row r="82" spans="1:28" x14ac:dyDescent="0.25">
      <c r="A82" s="44">
        <v>42857</v>
      </c>
      <c r="B82" s="45" t="s">
        <v>162</v>
      </c>
      <c r="C82" s="45" t="s">
        <v>161</v>
      </c>
      <c r="D82" s="45" t="s">
        <v>38</v>
      </c>
      <c r="E82" s="45" t="s">
        <v>40</v>
      </c>
      <c r="F82" s="45" t="s">
        <v>74</v>
      </c>
      <c r="G82" s="46">
        <v>91149</v>
      </c>
      <c r="H82" s="76">
        <v>0.625</v>
      </c>
      <c r="I82" s="76">
        <v>0.88888888888888884</v>
      </c>
      <c r="J82" s="47">
        <v>0.2638888888888889</v>
      </c>
      <c r="K82" s="48">
        <v>42857.626608796294</v>
      </c>
      <c r="L82" s="48">
        <v>42857.889062499999</v>
      </c>
      <c r="M82" s="46">
        <v>74</v>
      </c>
      <c r="N82" s="46">
        <v>0</v>
      </c>
      <c r="O82" s="47">
        <v>0</v>
      </c>
      <c r="P82" s="47">
        <v>2.0717592592592593E-3</v>
      </c>
      <c r="Q82" s="47">
        <v>4.2939814814814811E-3</v>
      </c>
      <c r="R82" s="47">
        <v>1.3981481481481482E-2</v>
      </c>
      <c r="S82" s="47">
        <v>0</v>
      </c>
      <c r="T82" s="47">
        <v>1.2800925925925926E-2</v>
      </c>
      <c r="U82" s="47">
        <v>0</v>
      </c>
      <c r="V82" s="47">
        <v>0</v>
      </c>
      <c r="W82" s="47">
        <v>6.9444444444444444E-5</v>
      </c>
      <c r="X82" s="47">
        <v>0</v>
      </c>
      <c r="Y82" s="47">
        <v>7.5347222222222213E-3</v>
      </c>
      <c r="Z82" s="47">
        <v>0</v>
      </c>
      <c r="AA82" s="4">
        <f t="shared" si="3"/>
        <v>2.6782407407407408E-2</v>
      </c>
      <c r="AB82" s="4">
        <f t="shared" si="5"/>
        <v>1.6087962962962887E-3</v>
      </c>
    </row>
    <row r="83" spans="1:28" x14ac:dyDescent="0.25">
      <c r="A83" s="44">
        <v>42856</v>
      </c>
      <c r="B83" s="45" t="s">
        <v>160</v>
      </c>
      <c r="C83" s="45" t="s">
        <v>161</v>
      </c>
      <c r="D83" s="45" t="s">
        <v>38</v>
      </c>
      <c r="E83" s="45" t="s">
        <v>40</v>
      </c>
      <c r="F83" s="45" t="s">
        <v>173</v>
      </c>
      <c r="G83" s="46">
        <v>91173</v>
      </c>
      <c r="H83" s="76">
        <v>0.51388888888888895</v>
      </c>
      <c r="I83" s="76">
        <v>0.77777777777777779</v>
      </c>
      <c r="J83" s="47">
        <v>0.2638888888888889</v>
      </c>
      <c r="M83" s="46">
        <v>0</v>
      </c>
      <c r="N83" s="46">
        <v>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">
        <f t="shared" si="3"/>
        <v>0</v>
      </c>
      <c r="AB83" s="4" t="str">
        <f t="shared" si="5"/>
        <v/>
      </c>
    </row>
    <row r="84" spans="1:28" x14ac:dyDescent="0.25">
      <c r="A84" s="44">
        <v>42857</v>
      </c>
      <c r="B84" s="45" t="s">
        <v>162</v>
      </c>
      <c r="C84" s="45" t="s">
        <v>161</v>
      </c>
      <c r="D84" s="45" t="s">
        <v>38</v>
      </c>
      <c r="E84" s="45" t="s">
        <v>40</v>
      </c>
      <c r="F84" s="45" t="s">
        <v>173</v>
      </c>
      <c r="G84" s="46">
        <v>91173</v>
      </c>
      <c r="H84" s="76">
        <v>0.51388888888888895</v>
      </c>
      <c r="I84" s="76">
        <v>0.77777777777777779</v>
      </c>
      <c r="J84" s="47">
        <v>0.2638888888888889</v>
      </c>
      <c r="K84" s="48">
        <v>42857.516388888886</v>
      </c>
      <c r="L84" s="48">
        <v>42857.784884259258</v>
      </c>
      <c r="M84" s="46">
        <v>82</v>
      </c>
      <c r="N84" s="46">
        <v>0</v>
      </c>
      <c r="O84" s="47">
        <v>0</v>
      </c>
      <c r="P84" s="47">
        <v>2.1759259259259258E-3</v>
      </c>
      <c r="Q84" s="47">
        <v>5.7870370370370366E-5</v>
      </c>
      <c r="R84" s="47">
        <v>1.4108796296296295E-2</v>
      </c>
      <c r="S84" s="47">
        <v>0</v>
      </c>
      <c r="T84" s="47">
        <v>1.3819444444444445E-2</v>
      </c>
      <c r="U84" s="47">
        <v>0</v>
      </c>
      <c r="V84" s="47">
        <v>0</v>
      </c>
      <c r="W84" s="47">
        <v>0</v>
      </c>
      <c r="X84" s="47">
        <v>0</v>
      </c>
      <c r="Y84" s="47">
        <v>6.5624999999999998E-3</v>
      </c>
      <c r="Z84" s="47">
        <v>0</v>
      </c>
      <c r="AA84" s="4">
        <f t="shared" si="3"/>
        <v>2.792824074074074E-2</v>
      </c>
      <c r="AB84" s="4">
        <f t="shared" si="5"/>
        <v>2.4999999999999467E-3</v>
      </c>
    </row>
    <row r="85" spans="1:28" x14ac:dyDescent="0.25">
      <c r="A85" s="44">
        <v>42857</v>
      </c>
      <c r="B85" s="45" t="s">
        <v>162</v>
      </c>
      <c r="C85" s="45" t="s">
        <v>161</v>
      </c>
      <c r="D85" s="45" t="s">
        <v>38</v>
      </c>
      <c r="E85" s="45" t="s">
        <v>40</v>
      </c>
      <c r="F85" s="45" t="s">
        <v>174</v>
      </c>
      <c r="G85" s="46">
        <v>91177</v>
      </c>
      <c r="H85" s="76">
        <v>0.65277777777777779</v>
      </c>
      <c r="I85" s="76">
        <v>0.91666666666666663</v>
      </c>
      <c r="J85" s="47">
        <v>0.2638888888888889</v>
      </c>
      <c r="K85" s="48">
        <v>42857.650393518517</v>
      </c>
      <c r="L85" s="48">
        <v>42857.916712962964</v>
      </c>
      <c r="M85" s="46">
        <v>60</v>
      </c>
      <c r="N85" s="46">
        <v>0</v>
      </c>
      <c r="O85" s="47">
        <v>0</v>
      </c>
      <c r="P85" s="47">
        <v>2.488425925925926E-3</v>
      </c>
      <c r="Q85" s="47">
        <v>2.9861111111111113E-3</v>
      </c>
      <c r="R85" s="47">
        <v>1.4675925925925926E-2</v>
      </c>
      <c r="S85" s="47">
        <v>0</v>
      </c>
      <c r="T85" s="47">
        <v>1.4131944444444445E-2</v>
      </c>
      <c r="U85" s="47">
        <v>0</v>
      </c>
      <c r="V85" s="47">
        <v>0</v>
      </c>
      <c r="W85" s="47">
        <v>0</v>
      </c>
      <c r="X85" s="47">
        <v>2.2453703703703702E-3</v>
      </c>
      <c r="Y85" s="47">
        <v>0</v>
      </c>
      <c r="Z85" s="47">
        <v>0</v>
      </c>
      <c r="AA85" s="4">
        <f t="shared" si="3"/>
        <v>2.8807870370370373E-2</v>
      </c>
      <c r="AB85" s="4">
        <f t="shared" si="5"/>
        <v>0</v>
      </c>
    </row>
    <row r="86" spans="1:28" x14ac:dyDescent="0.25">
      <c r="A86" s="44">
        <v>42856</v>
      </c>
      <c r="B86" s="45" t="s">
        <v>160</v>
      </c>
      <c r="C86" s="45" t="s">
        <v>161</v>
      </c>
      <c r="D86" s="45" t="s">
        <v>38</v>
      </c>
      <c r="E86" s="45" t="s">
        <v>40</v>
      </c>
      <c r="F86" s="45" t="s">
        <v>174</v>
      </c>
      <c r="G86" s="46">
        <v>91177</v>
      </c>
      <c r="H86" s="76">
        <v>0.65277777777777779</v>
      </c>
      <c r="I86" s="76">
        <v>0.91666666666666663</v>
      </c>
      <c r="J86" s="47">
        <v>0.2638888888888889</v>
      </c>
      <c r="K86" s="48">
        <v>42856.648958333331</v>
      </c>
      <c r="L86" s="48">
        <v>42856.916724537034</v>
      </c>
      <c r="M86" s="46">
        <v>73</v>
      </c>
      <c r="N86" s="46">
        <v>0</v>
      </c>
      <c r="O86" s="47">
        <v>0</v>
      </c>
      <c r="P86" s="47">
        <v>1.5046296296296294E-3</v>
      </c>
      <c r="Q86" s="47">
        <v>5.1041666666666666E-3</v>
      </c>
      <c r="R86" s="47">
        <v>0</v>
      </c>
      <c r="S86" s="47">
        <v>0</v>
      </c>
      <c r="T86" s="47">
        <v>2.0439814814814817E-2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">
        <f t="shared" si="3"/>
        <v>2.0439814814814817E-2</v>
      </c>
      <c r="AB86" s="4">
        <f t="shared" si="5"/>
        <v>0</v>
      </c>
    </row>
    <row r="87" spans="1:28" x14ac:dyDescent="0.25">
      <c r="A87" s="44">
        <v>42856</v>
      </c>
      <c r="B87" s="45" t="s">
        <v>160</v>
      </c>
      <c r="C87" s="45" t="s">
        <v>161</v>
      </c>
      <c r="D87" s="45" t="s">
        <v>38</v>
      </c>
      <c r="E87" s="45" t="s">
        <v>40</v>
      </c>
      <c r="F87" s="45" t="s">
        <v>65</v>
      </c>
      <c r="G87" s="46">
        <v>91392</v>
      </c>
      <c r="H87" s="76">
        <v>0.65277777777777779</v>
      </c>
      <c r="I87" s="76">
        <v>0.91666666666666663</v>
      </c>
      <c r="J87" s="47">
        <v>0.2638888888888889</v>
      </c>
      <c r="K87" s="48">
        <v>42856.649826388886</v>
      </c>
      <c r="L87" s="48">
        <v>42856.916990740741</v>
      </c>
      <c r="M87" s="46">
        <v>0</v>
      </c>
      <c r="N87" s="46">
        <v>7</v>
      </c>
      <c r="O87" s="47">
        <v>7.175925925925927E-4</v>
      </c>
      <c r="P87" s="47">
        <v>0</v>
      </c>
      <c r="Q87" s="47">
        <v>5.115740740740741E-3</v>
      </c>
      <c r="R87" s="47">
        <v>1.3148148148148147E-2</v>
      </c>
      <c r="S87" s="47">
        <v>0</v>
      </c>
      <c r="T87" s="47">
        <v>6.053240740740741E-3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">
        <f t="shared" si="3"/>
        <v>1.9201388888888886E-2</v>
      </c>
      <c r="AB87" s="4">
        <f t="shared" si="5"/>
        <v>0</v>
      </c>
    </row>
    <row r="88" spans="1:28" x14ac:dyDescent="0.25">
      <c r="A88" s="44">
        <v>42857</v>
      </c>
      <c r="B88" s="45" t="s">
        <v>162</v>
      </c>
      <c r="C88" s="45" t="s">
        <v>161</v>
      </c>
      <c r="D88" s="45" t="s">
        <v>38</v>
      </c>
      <c r="E88" s="45" t="s">
        <v>40</v>
      </c>
      <c r="F88" s="45" t="s">
        <v>65</v>
      </c>
      <c r="G88" s="46">
        <v>91392</v>
      </c>
      <c r="H88" s="76">
        <v>0.65277777777777779</v>
      </c>
      <c r="I88" s="76">
        <v>0.91666666666666663</v>
      </c>
      <c r="J88" s="47">
        <v>0.2638888888888889</v>
      </c>
      <c r="K88" s="48">
        <v>42857.648229166669</v>
      </c>
      <c r="L88" s="48">
        <v>42857.916678240741</v>
      </c>
      <c r="M88" s="46">
        <v>0</v>
      </c>
      <c r="N88" s="46">
        <v>79</v>
      </c>
      <c r="O88" s="47">
        <v>8.9120370370370362E-4</v>
      </c>
      <c r="P88" s="47">
        <v>0</v>
      </c>
      <c r="Q88" s="47">
        <v>6.4490740740740737E-2</v>
      </c>
      <c r="R88" s="47">
        <v>1.3125E-2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">
        <f t="shared" si="3"/>
        <v>1.3125E-2</v>
      </c>
      <c r="AB88" s="4">
        <f t="shared" si="5"/>
        <v>0</v>
      </c>
    </row>
    <row r="89" spans="1:28" x14ac:dyDescent="0.25">
      <c r="A89" s="44">
        <v>42857</v>
      </c>
      <c r="B89" s="45" t="s">
        <v>162</v>
      </c>
      <c r="C89" s="45" t="s">
        <v>161</v>
      </c>
      <c r="D89" s="45" t="s">
        <v>38</v>
      </c>
      <c r="E89" s="45" t="s">
        <v>40</v>
      </c>
      <c r="F89" s="45" t="s">
        <v>175</v>
      </c>
      <c r="G89" s="46">
        <v>91151</v>
      </c>
      <c r="H89" s="76">
        <v>0.65277777777777779</v>
      </c>
      <c r="I89" s="76">
        <v>0.91666666666666663</v>
      </c>
      <c r="J89" s="47">
        <v>0.2638888888888889</v>
      </c>
      <c r="K89" s="48">
        <v>42857.654120370367</v>
      </c>
      <c r="L89" s="48">
        <v>42857.916724537034</v>
      </c>
      <c r="M89" s="46">
        <v>62</v>
      </c>
      <c r="N89" s="46">
        <v>0</v>
      </c>
      <c r="O89" s="47">
        <v>0</v>
      </c>
      <c r="P89" s="47">
        <v>2.0370370370370373E-3</v>
      </c>
      <c r="Q89" s="47">
        <v>7.6736111111111111E-3</v>
      </c>
      <c r="R89" s="47">
        <v>1.3773148148148147E-2</v>
      </c>
      <c r="S89" s="47">
        <v>0</v>
      </c>
      <c r="T89" s="47">
        <v>1.4444444444444446E-2</v>
      </c>
      <c r="U89" s="47">
        <v>0</v>
      </c>
      <c r="V89" s="47">
        <v>0</v>
      </c>
      <c r="W89" s="47">
        <v>0</v>
      </c>
      <c r="X89" s="47">
        <v>6.6203703703703702E-3</v>
      </c>
      <c r="Y89" s="47">
        <v>2.4768518518518516E-3</v>
      </c>
      <c r="Z89" s="47">
        <v>0</v>
      </c>
      <c r="AA89" s="4">
        <f t="shared" si="3"/>
        <v>2.8217592592592593E-2</v>
      </c>
      <c r="AB89" s="4">
        <f t="shared" si="5"/>
        <v>1.3425925925925064E-3</v>
      </c>
    </row>
    <row r="90" spans="1:28" x14ac:dyDescent="0.25">
      <c r="A90" s="44">
        <v>42856</v>
      </c>
      <c r="B90" s="45" t="s">
        <v>160</v>
      </c>
      <c r="C90" s="45" t="s">
        <v>161</v>
      </c>
      <c r="D90" s="45" t="s">
        <v>38</v>
      </c>
      <c r="E90" s="45" t="s">
        <v>40</v>
      </c>
      <c r="F90" s="45" t="s">
        <v>175</v>
      </c>
      <c r="G90" s="46">
        <v>91151</v>
      </c>
      <c r="H90" s="76">
        <v>0.65277777777777779</v>
      </c>
      <c r="I90" s="76">
        <v>0.91666666666666663</v>
      </c>
      <c r="J90" s="47">
        <v>0.2638888888888889</v>
      </c>
      <c r="K90" s="48">
        <v>42856.329583333332</v>
      </c>
      <c r="L90" s="48">
        <v>42856.401250000003</v>
      </c>
      <c r="M90" s="46">
        <v>14</v>
      </c>
      <c r="N90" s="46">
        <v>0</v>
      </c>
      <c r="O90" s="47">
        <v>0</v>
      </c>
      <c r="P90" s="47">
        <v>1.5972222222222221E-3</v>
      </c>
      <c r="Q90" s="47">
        <v>1.996527777777778E-2</v>
      </c>
      <c r="R90" s="47">
        <v>0</v>
      </c>
      <c r="S90" s="47">
        <v>0</v>
      </c>
      <c r="T90" s="47">
        <v>8.4953703703703701E-3</v>
      </c>
      <c r="U90" s="47">
        <v>0</v>
      </c>
      <c r="V90" s="47">
        <v>0</v>
      </c>
      <c r="W90" s="47">
        <v>0</v>
      </c>
      <c r="X90" s="47">
        <v>3.37962962962963E-3</v>
      </c>
      <c r="Y90" s="47">
        <v>2.8124999999999995E-3</v>
      </c>
      <c r="Z90" s="47">
        <v>0</v>
      </c>
      <c r="AA90" s="4">
        <f t="shared" si="3"/>
        <v>8.4953703703703701E-3</v>
      </c>
      <c r="AB90" s="4">
        <f t="shared" si="5"/>
        <v>0</v>
      </c>
    </row>
    <row r="91" spans="1:28" x14ac:dyDescent="0.25">
      <c r="A91" s="44">
        <v>42856</v>
      </c>
      <c r="B91" s="45" t="s">
        <v>160</v>
      </c>
      <c r="C91" s="45" t="s">
        <v>161</v>
      </c>
      <c r="D91" s="45" t="s">
        <v>38</v>
      </c>
      <c r="E91" s="45" t="s">
        <v>40</v>
      </c>
      <c r="F91" s="45" t="s">
        <v>57</v>
      </c>
      <c r="G91" s="46">
        <v>91218</v>
      </c>
      <c r="H91" s="78">
        <v>0.375</v>
      </c>
      <c r="I91" s="78">
        <v>0.63888888888888895</v>
      </c>
      <c r="J91" s="47">
        <v>0.2638888888888889</v>
      </c>
      <c r="K91" s="48">
        <v>42856.377210648148</v>
      </c>
      <c r="L91" s="48">
        <v>42856.638923611114</v>
      </c>
      <c r="M91" s="46">
        <v>71</v>
      </c>
      <c r="N91" s="46">
        <v>0</v>
      </c>
      <c r="O91" s="47">
        <v>0</v>
      </c>
      <c r="P91" s="47">
        <v>2.2685185185185182E-3</v>
      </c>
      <c r="Q91" s="47">
        <v>2.6620370370370372E-4</v>
      </c>
      <c r="R91" s="47">
        <v>1.4282407407407409E-2</v>
      </c>
      <c r="S91" s="47">
        <v>0</v>
      </c>
      <c r="T91" s="47">
        <v>1.3090277777777779E-2</v>
      </c>
      <c r="U91" s="47">
        <v>0</v>
      </c>
      <c r="V91" s="47">
        <v>0</v>
      </c>
      <c r="W91" s="47">
        <v>0</v>
      </c>
      <c r="X91" s="47">
        <v>3.3101851851851851E-3</v>
      </c>
      <c r="Y91" s="47">
        <v>5.5902777777777782E-3</v>
      </c>
      <c r="Z91" s="47">
        <v>0</v>
      </c>
      <c r="AA91" s="4">
        <f t="shared" si="3"/>
        <v>2.7372685185185187E-2</v>
      </c>
      <c r="AB91" s="4">
        <f t="shared" si="5"/>
        <v>2.2106481481481421E-3</v>
      </c>
    </row>
    <row r="92" spans="1:28" x14ac:dyDescent="0.25">
      <c r="A92" s="44">
        <v>42857</v>
      </c>
      <c r="B92" s="45" t="s">
        <v>162</v>
      </c>
      <c r="C92" s="45" t="s">
        <v>161</v>
      </c>
      <c r="D92" s="45" t="s">
        <v>38</v>
      </c>
      <c r="E92" s="45" t="s">
        <v>40</v>
      </c>
      <c r="F92" s="45" t="s">
        <v>57</v>
      </c>
      <c r="G92" s="46">
        <v>91218</v>
      </c>
      <c r="H92" s="76">
        <v>0.51388888888888895</v>
      </c>
      <c r="I92" s="76">
        <v>0.77777777777777779</v>
      </c>
      <c r="J92" s="47">
        <v>0.2638888888888889</v>
      </c>
      <c r="M92" s="46">
        <v>0</v>
      </c>
      <c r="N92" s="46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">
        <f t="shared" si="3"/>
        <v>0</v>
      </c>
      <c r="AB92" s="4" t="str">
        <f t="shared" si="5"/>
        <v/>
      </c>
    </row>
    <row r="93" spans="1:28" x14ac:dyDescent="0.25">
      <c r="A93" s="44">
        <v>42857</v>
      </c>
      <c r="B93" s="45" t="s">
        <v>162</v>
      </c>
      <c r="C93" s="45" t="s">
        <v>161</v>
      </c>
      <c r="D93" s="45" t="s">
        <v>38</v>
      </c>
      <c r="E93" s="45" t="s">
        <v>40</v>
      </c>
      <c r="F93" s="45" t="s">
        <v>130</v>
      </c>
      <c r="G93" s="46">
        <v>91386</v>
      </c>
      <c r="H93" s="76">
        <v>0.58333333333333337</v>
      </c>
      <c r="I93" s="76">
        <v>0.84722222222222221</v>
      </c>
      <c r="J93" s="47">
        <v>0.2638888888888889</v>
      </c>
      <c r="M93" s="46">
        <v>0</v>
      </c>
      <c r="N93" s="46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4">
        <f t="shared" si="3"/>
        <v>0</v>
      </c>
      <c r="AB93" s="4" t="str">
        <f t="shared" si="5"/>
        <v/>
      </c>
    </row>
    <row r="94" spans="1:28" x14ac:dyDescent="0.25">
      <c r="A94" s="44">
        <v>42856</v>
      </c>
      <c r="B94" s="45" t="s">
        <v>160</v>
      </c>
      <c r="C94" s="45" t="s">
        <v>161</v>
      </c>
      <c r="D94" s="45" t="s">
        <v>38</v>
      </c>
      <c r="E94" s="45" t="s">
        <v>40</v>
      </c>
      <c r="F94" s="45" t="s">
        <v>130</v>
      </c>
      <c r="G94" s="46">
        <v>91386</v>
      </c>
      <c r="H94" s="76">
        <v>0.58333333333333337</v>
      </c>
      <c r="I94" s="76">
        <v>0.84722222222222221</v>
      </c>
      <c r="J94" s="47">
        <v>0.2638888888888889</v>
      </c>
      <c r="M94" s="46">
        <v>0</v>
      </c>
      <c r="N94" s="46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">
        <f t="shared" si="3"/>
        <v>0</v>
      </c>
      <c r="AB94" s="4" t="str">
        <f t="shared" si="5"/>
        <v/>
      </c>
    </row>
    <row r="95" spans="1:28" x14ac:dyDescent="0.25">
      <c r="A95" s="44">
        <v>42856</v>
      </c>
      <c r="B95" s="45" t="s">
        <v>160</v>
      </c>
      <c r="C95" s="45" t="s">
        <v>161</v>
      </c>
      <c r="D95" s="45" t="s">
        <v>38</v>
      </c>
      <c r="E95" s="45" t="s">
        <v>40</v>
      </c>
      <c r="F95" s="45" t="s">
        <v>76</v>
      </c>
      <c r="G95" s="46">
        <v>91145</v>
      </c>
      <c r="H95" s="76">
        <v>0.51388888888888895</v>
      </c>
      <c r="I95" s="76">
        <v>0.77777777777777779</v>
      </c>
      <c r="J95" s="47">
        <v>0.2638888888888889</v>
      </c>
      <c r="K95" s="48">
        <v>42856.514317129629</v>
      </c>
      <c r="L95" s="48">
        <v>42856.779062499998</v>
      </c>
      <c r="M95" s="46">
        <v>80</v>
      </c>
      <c r="N95" s="46">
        <v>0</v>
      </c>
      <c r="O95" s="47">
        <v>0</v>
      </c>
      <c r="P95" s="47">
        <v>1.5509259259259261E-3</v>
      </c>
      <c r="Q95" s="47">
        <v>2.4305555555555556E-3</v>
      </c>
      <c r="R95" s="47">
        <v>1.4039351851851851E-2</v>
      </c>
      <c r="S95" s="47">
        <v>0</v>
      </c>
      <c r="T95" s="47">
        <v>1.4687499999999999E-2</v>
      </c>
      <c r="U95" s="47">
        <v>0</v>
      </c>
      <c r="V95" s="47">
        <v>0</v>
      </c>
      <c r="W95" s="47">
        <v>0</v>
      </c>
      <c r="X95" s="47">
        <v>1.650462962962963E-2</v>
      </c>
      <c r="Y95" s="47">
        <v>2.0254629629629629E-3</v>
      </c>
      <c r="Z95" s="47">
        <v>0</v>
      </c>
      <c r="AA95" s="4">
        <f t="shared" si="3"/>
        <v>2.8726851851851851E-2</v>
      </c>
      <c r="AB95" s="4">
        <f t="shared" si="5"/>
        <v>4.2824074074065965E-4</v>
      </c>
    </row>
    <row r="96" spans="1:28" x14ac:dyDescent="0.25">
      <c r="A96" s="44">
        <v>42857</v>
      </c>
      <c r="B96" s="45" t="s">
        <v>162</v>
      </c>
      <c r="C96" s="45" t="s">
        <v>161</v>
      </c>
      <c r="D96" s="45" t="s">
        <v>38</v>
      </c>
      <c r="E96" s="45" t="s">
        <v>40</v>
      </c>
      <c r="F96" s="45" t="s">
        <v>76</v>
      </c>
      <c r="G96" s="46">
        <v>91145</v>
      </c>
      <c r="H96" s="76">
        <v>0.51388888888888895</v>
      </c>
      <c r="I96" s="76">
        <v>0.77777777777777779</v>
      </c>
      <c r="J96" s="47">
        <v>0.2638888888888889</v>
      </c>
      <c r="K96" s="48">
        <v>42857.514340277776</v>
      </c>
      <c r="L96" s="48">
        <v>42857.778078703705</v>
      </c>
      <c r="M96" s="46">
        <v>98</v>
      </c>
      <c r="N96" s="46">
        <v>0</v>
      </c>
      <c r="O96" s="47">
        <v>0</v>
      </c>
      <c r="P96" s="47">
        <v>1.6087962962962963E-3</v>
      </c>
      <c r="Q96" s="47">
        <v>3.414351851851852E-3</v>
      </c>
      <c r="R96" s="47">
        <v>1.3796296296296298E-2</v>
      </c>
      <c r="S96" s="47">
        <v>2.3148148148148147E-5</v>
      </c>
      <c r="T96" s="47">
        <v>1.4895833333333332E-2</v>
      </c>
      <c r="U96" s="47">
        <v>2.3148148148148147E-5</v>
      </c>
      <c r="V96" s="47">
        <v>0</v>
      </c>
      <c r="W96" s="47">
        <v>0</v>
      </c>
      <c r="X96" s="47">
        <v>4.6527777777777774E-3</v>
      </c>
      <c r="Y96" s="47">
        <v>4.7106481481481478E-3</v>
      </c>
      <c r="Z96" s="47">
        <v>0</v>
      </c>
      <c r="AA96" s="4">
        <f t="shared" si="3"/>
        <v>2.869212962962963E-2</v>
      </c>
      <c r="AB96" s="4">
        <f t="shared" si="5"/>
        <v>4.5138888888884843E-4</v>
      </c>
    </row>
    <row r="97" spans="1:28" x14ac:dyDescent="0.25">
      <c r="A97" s="44">
        <v>42857</v>
      </c>
      <c r="B97" s="45" t="s">
        <v>162</v>
      </c>
      <c r="C97" s="45" t="s">
        <v>161</v>
      </c>
      <c r="D97" s="45" t="s">
        <v>38</v>
      </c>
      <c r="E97" s="45" t="s">
        <v>40</v>
      </c>
      <c r="F97" s="45" t="s">
        <v>176</v>
      </c>
      <c r="G97" s="46">
        <v>91141</v>
      </c>
      <c r="H97" s="76">
        <v>0.65277777777777779</v>
      </c>
      <c r="I97" s="76">
        <v>0.91666666666666663</v>
      </c>
      <c r="J97" s="47">
        <v>0.2638888888888889</v>
      </c>
      <c r="K97" s="48">
        <v>42857.638009259259</v>
      </c>
      <c r="L97" s="48">
        <v>42857.916678240741</v>
      </c>
      <c r="M97" s="46">
        <v>73</v>
      </c>
      <c r="N97" s="46">
        <v>0</v>
      </c>
      <c r="O97" s="47">
        <v>0</v>
      </c>
      <c r="P97" s="47">
        <v>1.9560185185185184E-3</v>
      </c>
      <c r="Q97" s="47">
        <v>1.0416666666666667E-3</v>
      </c>
      <c r="R97" s="47">
        <v>1.4004629629629631E-2</v>
      </c>
      <c r="S97" s="47">
        <v>0</v>
      </c>
      <c r="T97" s="47">
        <v>1.5497685185185186E-2</v>
      </c>
      <c r="U97" s="47">
        <v>0</v>
      </c>
      <c r="V97" s="47">
        <v>9.4907407407407408E-4</v>
      </c>
      <c r="W97" s="47">
        <v>0</v>
      </c>
      <c r="X97" s="47">
        <v>2.4652777777777776E-3</v>
      </c>
      <c r="Y97" s="47">
        <v>3.5879629629629629E-3</v>
      </c>
      <c r="Z97" s="47">
        <v>0</v>
      </c>
      <c r="AA97" s="4">
        <f t="shared" si="3"/>
        <v>2.9502314814814815E-2</v>
      </c>
      <c r="AB97" s="4">
        <f t="shared" si="5"/>
        <v>0</v>
      </c>
    </row>
    <row r="98" spans="1:28" x14ac:dyDescent="0.25">
      <c r="A98" s="44">
        <v>42856</v>
      </c>
      <c r="B98" s="45" t="s">
        <v>160</v>
      </c>
      <c r="C98" s="45" t="s">
        <v>161</v>
      </c>
      <c r="D98" s="45" t="s">
        <v>38</v>
      </c>
      <c r="E98" s="45" t="s">
        <v>40</v>
      </c>
      <c r="F98" s="45" t="s">
        <v>176</v>
      </c>
      <c r="G98" s="46">
        <v>91141</v>
      </c>
      <c r="H98" s="76">
        <v>0.65277777777777779</v>
      </c>
      <c r="I98" s="76">
        <v>0.91666666666666663</v>
      </c>
      <c r="J98" s="47">
        <v>0.2638888888888889</v>
      </c>
      <c r="M98" s="46">
        <v>0</v>
      </c>
      <c r="N98" s="46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">
        <f t="shared" si="3"/>
        <v>0</v>
      </c>
      <c r="AB98" s="4" t="str">
        <f t="shared" si="5"/>
        <v/>
      </c>
    </row>
    <row r="99" spans="1:28" x14ac:dyDescent="0.25">
      <c r="A99" s="44">
        <v>42856</v>
      </c>
      <c r="B99" s="45" t="s">
        <v>160</v>
      </c>
      <c r="C99" s="45" t="s">
        <v>161</v>
      </c>
      <c r="D99" s="45" t="s">
        <v>38</v>
      </c>
      <c r="E99" s="45" t="s">
        <v>40</v>
      </c>
      <c r="F99" s="45" t="s">
        <v>58</v>
      </c>
      <c r="G99" s="46">
        <v>91311</v>
      </c>
      <c r="H99" s="76">
        <v>0.55555555555555558</v>
      </c>
      <c r="I99" s="76">
        <v>0.81944444444444453</v>
      </c>
      <c r="J99" s="47">
        <v>0.2638888888888889</v>
      </c>
      <c r="M99" s="46">
        <v>0</v>
      </c>
      <c r="N99" s="46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">
        <f t="shared" si="3"/>
        <v>0</v>
      </c>
      <c r="AB99" s="4" t="str">
        <f t="shared" si="5"/>
        <v/>
      </c>
    </row>
    <row r="100" spans="1:28" x14ac:dyDescent="0.25">
      <c r="A100" s="44">
        <v>42857</v>
      </c>
      <c r="B100" s="45" t="s">
        <v>162</v>
      </c>
      <c r="C100" s="45" t="s">
        <v>161</v>
      </c>
      <c r="D100" s="45" t="s">
        <v>38</v>
      </c>
      <c r="E100" s="45" t="s">
        <v>40</v>
      </c>
      <c r="F100" s="45" t="s">
        <v>58</v>
      </c>
      <c r="G100" s="46">
        <v>91311</v>
      </c>
      <c r="H100" s="76">
        <v>0.55555555555555558</v>
      </c>
      <c r="I100" s="76">
        <v>0.81944444444444453</v>
      </c>
      <c r="J100" s="47">
        <v>0.2638888888888889</v>
      </c>
      <c r="K100" s="48">
        <v>42857.54891203704</v>
      </c>
      <c r="L100" s="48">
        <v>42857.819456018522</v>
      </c>
      <c r="M100" s="46">
        <v>0</v>
      </c>
      <c r="N100" s="46">
        <v>64</v>
      </c>
      <c r="O100" s="47">
        <v>6.8287037037037025E-4</v>
      </c>
      <c r="P100" s="47">
        <v>0</v>
      </c>
      <c r="Q100" s="47">
        <v>4.3148148148148151E-2</v>
      </c>
      <c r="R100" s="47">
        <v>1.5347222222222222E-2</v>
      </c>
      <c r="S100" s="47">
        <v>0</v>
      </c>
      <c r="T100" s="47">
        <v>1.4641203703703703E-2</v>
      </c>
      <c r="U100" s="47">
        <v>0</v>
      </c>
      <c r="V100" s="47">
        <v>0</v>
      </c>
      <c r="W100" s="47">
        <v>0</v>
      </c>
      <c r="X100" s="47">
        <v>0</v>
      </c>
      <c r="Y100" s="47">
        <v>1.4305555555555557E-2</v>
      </c>
      <c r="Z100" s="47">
        <v>0</v>
      </c>
      <c r="AA100" s="4">
        <f t="shared" si="3"/>
        <v>2.9988425925925925E-2</v>
      </c>
      <c r="AB100" s="4">
        <f t="shared" si="5"/>
        <v>0</v>
      </c>
    </row>
    <row r="101" spans="1:28" x14ac:dyDescent="0.25">
      <c r="A101" s="44">
        <v>42857</v>
      </c>
      <c r="B101" s="45" t="s">
        <v>162</v>
      </c>
      <c r="C101" s="45" t="s">
        <v>161</v>
      </c>
      <c r="D101" s="45" t="s">
        <v>38</v>
      </c>
      <c r="E101" s="45" t="s">
        <v>40</v>
      </c>
      <c r="F101" s="45" t="s">
        <v>177</v>
      </c>
      <c r="G101" s="46">
        <v>91130</v>
      </c>
      <c r="H101" s="76">
        <v>0.58333333333333337</v>
      </c>
      <c r="I101" s="76">
        <v>0.84722222222222221</v>
      </c>
      <c r="J101" s="47">
        <v>0.2638888888888889</v>
      </c>
      <c r="K101" s="48">
        <v>42857.590995370374</v>
      </c>
      <c r="L101" s="48">
        <v>42857.847291666665</v>
      </c>
      <c r="M101" s="46">
        <v>62</v>
      </c>
      <c r="N101" s="46">
        <v>0</v>
      </c>
      <c r="O101" s="47">
        <v>0</v>
      </c>
      <c r="P101" s="47">
        <v>1.9907407407407408E-3</v>
      </c>
      <c r="Q101" s="47">
        <v>8.8888888888888889E-3</v>
      </c>
      <c r="R101" s="47">
        <v>1.5428240740740741E-2</v>
      </c>
      <c r="S101" s="47">
        <v>0</v>
      </c>
      <c r="T101" s="47">
        <v>1.3356481481481483E-2</v>
      </c>
      <c r="U101" s="47">
        <v>0</v>
      </c>
      <c r="V101" s="47">
        <v>0</v>
      </c>
      <c r="W101" s="47">
        <v>0</v>
      </c>
      <c r="X101" s="47">
        <v>0</v>
      </c>
      <c r="Y101" s="47">
        <v>4.3055555555555562E-2</v>
      </c>
      <c r="Z101" s="47">
        <v>0</v>
      </c>
      <c r="AA101" s="4">
        <f t="shared" si="3"/>
        <v>2.8784722222222225E-2</v>
      </c>
      <c r="AB101" s="4">
        <f t="shared" si="5"/>
        <v>7.6620370370370505E-3</v>
      </c>
    </row>
    <row r="102" spans="1:28" x14ac:dyDescent="0.25">
      <c r="A102" s="44">
        <v>42856</v>
      </c>
      <c r="B102" s="45" t="s">
        <v>160</v>
      </c>
      <c r="C102" s="45" t="s">
        <v>161</v>
      </c>
      <c r="D102" s="45" t="s">
        <v>38</v>
      </c>
      <c r="E102" s="45" t="s">
        <v>40</v>
      </c>
      <c r="F102" s="45" t="s">
        <v>177</v>
      </c>
      <c r="G102" s="46">
        <v>91130</v>
      </c>
      <c r="H102" s="76">
        <v>0.58333333333333337</v>
      </c>
      <c r="I102" s="76">
        <v>0.84722222222222221</v>
      </c>
      <c r="J102" s="47">
        <v>0.2638888888888889</v>
      </c>
      <c r="K102" s="48">
        <v>42856.579201388886</v>
      </c>
      <c r="L102" s="48">
        <v>42856.579201388886</v>
      </c>
      <c r="M102" s="46">
        <v>0</v>
      </c>
      <c r="N102" s="46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">
        <f t="shared" si="3"/>
        <v>0</v>
      </c>
      <c r="AB102" s="4">
        <f t="shared" si="5"/>
        <v>0</v>
      </c>
    </row>
    <row r="103" spans="1:28" x14ac:dyDescent="0.25">
      <c r="A103" s="44">
        <v>42856</v>
      </c>
      <c r="B103" s="45" t="s">
        <v>160</v>
      </c>
      <c r="C103" s="45" t="s">
        <v>161</v>
      </c>
      <c r="D103" s="45" t="s">
        <v>38</v>
      </c>
      <c r="E103" s="45" t="s">
        <v>40</v>
      </c>
      <c r="F103" s="45" t="s">
        <v>34</v>
      </c>
      <c r="G103" s="46">
        <v>91391</v>
      </c>
      <c r="H103" s="76">
        <v>0.58333333333333337</v>
      </c>
      <c r="I103" s="76">
        <v>0.84722222222222221</v>
      </c>
      <c r="J103" s="47">
        <v>0.2638888888888889</v>
      </c>
      <c r="M103" s="46">
        <v>0</v>
      </c>
      <c r="N103" s="46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">
        <f t="shared" si="3"/>
        <v>0</v>
      </c>
      <c r="AB103" s="4" t="str">
        <f t="shared" si="5"/>
        <v/>
      </c>
    </row>
    <row r="104" spans="1:28" x14ac:dyDescent="0.25">
      <c r="A104" s="44">
        <v>42857</v>
      </c>
      <c r="B104" s="45" t="s">
        <v>162</v>
      </c>
      <c r="C104" s="45" t="s">
        <v>161</v>
      </c>
      <c r="D104" s="45" t="s">
        <v>38</v>
      </c>
      <c r="E104" s="45" t="s">
        <v>40</v>
      </c>
      <c r="F104" s="45" t="s">
        <v>34</v>
      </c>
      <c r="G104" s="46">
        <v>91391</v>
      </c>
      <c r="H104" s="76">
        <v>0.58333333333333337</v>
      </c>
      <c r="I104" s="76">
        <v>0.84722222222222221</v>
      </c>
      <c r="J104" s="47">
        <v>0.2638888888888889</v>
      </c>
      <c r="K104" s="48">
        <v>42857.585104166668</v>
      </c>
      <c r="L104" s="48">
        <v>42857.847372685188</v>
      </c>
      <c r="M104" s="46">
        <v>0</v>
      </c>
      <c r="N104" s="46">
        <v>94</v>
      </c>
      <c r="O104" s="47">
        <v>6.7129629629629625E-4</v>
      </c>
      <c r="P104" s="47">
        <v>0</v>
      </c>
      <c r="Q104" s="47">
        <v>6.3449074074074074E-2</v>
      </c>
      <c r="R104" s="47">
        <v>1.5763888888888886E-2</v>
      </c>
      <c r="S104" s="47">
        <v>0</v>
      </c>
      <c r="T104" s="47">
        <v>5.9490740740740745E-3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">
        <f t="shared" si="3"/>
        <v>2.1712962962962962E-2</v>
      </c>
      <c r="AB104" s="4">
        <f t="shared" si="5"/>
        <v>1.7708333333332771E-3</v>
      </c>
    </row>
    <row r="105" spans="1:28" x14ac:dyDescent="0.25">
      <c r="A105" s="44">
        <v>42857</v>
      </c>
      <c r="B105" s="45" t="s">
        <v>162</v>
      </c>
      <c r="C105" s="45" t="s">
        <v>161</v>
      </c>
      <c r="D105" s="45" t="s">
        <v>38</v>
      </c>
      <c r="E105" s="45" t="s">
        <v>40</v>
      </c>
      <c r="F105" s="45" t="s">
        <v>39</v>
      </c>
      <c r="G105" s="46">
        <v>91314</v>
      </c>
      <c r="H105" s="76">
        <v>0.51388888888888895</v>
      </c>
      <c r="I105" s="76">
        <v>0.77777777777777779</v>
      </c>
      <c r="J105" s="47">
        <v>0.2638888888888889</v>
      </c>
      <c r="K105" s="48">
        <v>42857.514340277776</v>
      </c>
      <c r="L105" s="48">
        <v>42857.777905092589</v>
      </c>
      <c r="M105" s="46">
        <v>0</v>
      </c>
      <c r="N105" s="46">
        <v>80</v>
      </c>
      <c r="O105" s="47">
        <v>6.9444444444444447E-4</v>
      </c>
      <c r="P105" s="47">
        <v>0</v>
      </c>
      <c r="Q105" s="47">
        <v>5.5474537037037037E-2</v>
      </c>
      <c r="R105" s="47">
        <v>1.3946759259259258E-2</v>
      </c>
      <c r="S105" s="47">
        <v>0</v>
      </c>
      <c r="T105" s="47">
        <v>1.8206018518518517E-2</v>
      </c>
      <c r="U105" s="47">
        <v>0</v>
      </c>
      <c r="V105" s="47">
        <v>0</v>
      </c>
      <c r="W105" s="47">
        <v>0</v>
      </c>
      <c r="X105" s="47">
        <v>0</v>
      </c>
      <c r="Y105" s="47">
        <v>5.5208333333333333E-3</v>
      </c>
      <c r="Z105" s="47">
        <v>0</v>
      </c>
      <c r="AA105" s="4">
        <f t="shared" si="3"/>
        <v>3.2152777777777773E-2</v>
      </c>
      <c r="AB105" s="4">
        <f t="shared" si="5"/>
        <v>4.5138888888884843E-4</v>
      </c>
    </row>
    <row r="106" spans="1:28" x14ac:dyDescent="0.25">
      <c r="A106" s="44">
        <v>42856</v>
      </c>
      <c r="B106" s="45" t="s">
        <v>160</v>
      </c>
      <c r="C106" s="45" t="s">
        <v>161</v>
      </c>
      <c r="D106" s="45" t="s">
        <v>38</v>
      </c>
      <c r="E106" s="45" t="s">
        <v>40</v>
      </c>
      <c r="F106" s="45" t="s">
        <v>39</v>
      </c>
      <c r="G106" s="46">
        <v>91314</v>
      </c>
      <c r="H106" s="76">
        <v>0.51388888888888895</v>
      </c>
      <c r="I106" s="76">
        <v>0.77777777777777779</v>
      </c>
      <c r="J106" s="47">
        <v>0.2638888888888889</v>
      </c>
      <c r="M106" s="46">
        <v>0</v>
      </c>
      <c r="N106" s="46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">
        <f t="shared" si="3"/>
        <v>0</v>
      </c>
      <c r="AB106" s="4" t="str">
        <f t="shared" si="5"/>
        <v/>
      </c>
    </row>
    <row r="107" spans="1:28" x14ac:dyDescent="0.25">
      <c r="A107" s="44">
        <v>42856</v>
      </c>
      <c r="B107" s="45" t="s">
        <v>160</v>
      </c>
      <c r="C107" s="45" t="s">
        <v>161</v>
      </c>
      <c r="D107" s="45" t="s">
        <v>38</v>
      </c>
      <c r="E107" s="45" t="s">
        <v>40</v>
      </c>
      <c r="F107" s="45" t="s">
        <v>77</v>
      </c>
      <c r="G107" s="46">
        <v>91143</v>
      </c>
      <c r="H107" s="76">
        <v>0.59722222222222221</v>
      </c>
      <c r="I107" s="76">
        <v>0.86111111111111116</v>
      </c>
      <c r="J107" s="47">
        <v>0.2638888888888889</v>
      </c>
      <c r="K107" s="48">
        <v>42856.607800925929</v>
      </c>
      <c r="L107" s="48">
        <v>42856.866481481484</v>
      </c>
      <c r="M107" s="46">
        <v>59</v>
      </c>
      <c r="N107" s="46">
        <v>0</v>
      </c>
      <c r="O107" s="47">
        <v>0</v>
      </c>
      <c r="P107" s="47">
        <v>1.7476851851851852E-3</v>
      </c>
      <c r="Q107" s="47">
        <v>5.3009259259259251E-3</v>
      </c>
      <c r="R107" s="47">
        <v>1.4027777777777778E-2</v>
      </c>
      <c r="S107" s="47">
        <v>0</v>
      </c>
      <c r="T107" s="47">
        <v>1.1909722222222223E-2</v>
      </c>
      <c r="U107" s="47">
        <v>0</v>
      </c>
      <c r="V107" s="47">
        <v>1.1574074074074073E-5</v>
      </c>
      <c r="W107" s="47">
        <v>0</v>
      </c>
      <c r="X107" s="47">
        <v>0</v>
      </c>
      <c r="Y107" s="47">
        <v>3.1273148148148147E-2</v>
      </c>
      <c r="Z107" s="47">
        <v>0</v>
      </c>
      <c r="AA107" s="4">
        <f t="shared" si="3"/>
        <v>2.5937500000000002E-2</v>
      </c>
      <c r="AB107" s="4">
        <f t="shared" si="5"/>
        <v>1.0578703703703729E-2</v>
      </c>
    </row>
    <row r="108" spans="1:28" x14ac:dyDescent="0.25">
      <c r="A108" s="44">
        <v>42857</v>
      </c>
      <c r="B108" s="45" t="s">
        <v>162</v>
      </c>
      <c r="C108" s="45" t="s">
        <v>161</v>
      </c>
      <c r="D108" s="45" t="s">
        <v>38</v>
      </c>
      <c r="E108" s="45" t="s">
        <v>40</v>
      </c>
      <c r="F108" s="45" t="s">
        <v>77</v>
      </c>
      <c r="G108" s="46">
        <v>91143</v>
      </c>
      <c r="H108" s="76">
        <v>0.59722222222222221</v>
      </c>
      <c r="I108" s="76">
        <v>0.86111111111111116</v>
      </c>
      <c r="J108" s="47">
        <v>0.2638888888888889</v>
      </c>
      <c r="M108" s="46">
        <v>0</v>
      </c>
      <c r="N108" s="46">
        <v>0</v>
      </c>
      <c r="O108" s="47">
        <v>0</v>
      </c>
      <c r="P108" s="47">
        <v>0</v>
      </c>
      <c r="Q108" s="47">
        <v>0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">
        <f t="shared" si="3"/>
        <v>0</v>
      </c>
      <c r="AB108" s="4" t="str">
        <f t="shared" si="5"/>
        <v/>
      </c>
    </row>
    <row r="109" spans="1:28" x14ac:dyDescent="0.25">
      <c r="A109" s="44">
        <v>42857</v>
      </c>
      <c r="B109" s="45" t="s">
        <v>162</v>
      </c>
      <c r="C109" s="45" t="s">
        <v>161</v>
      </c>
      <c r="D109" s="45" t="s">
        <v>38</v>
      </c>
      <c r="E109" s="45" t="s">
        <v>40</v>
      </c>
      <c r="F109" s="45" t="s">
        <v>178</v>
      </c>
      <c r="G109" s="46">
        <v>91156</v>
      </c>
      <c r="H109" s="76">
        <v>0.625</v>
      </c>
      <c r="I109" s="76">
        <v>0.88888888888888884</v>
      </c>
      <c r="J109" s="47">
        <v>0.2638888888888889</v>
      </c>
      <c r="K109" s="48">
        <v>42857.621493055558</v>
      </c>
      <c r="L109" s="48">
        <v>42857.889039351852</v>
      </c>
      <c r="M109" s="46">
        <v>0</v>
      </c>
      <c r="N109" s="46">
        <v>94</v>
      </c>
      <c r="O109" s="47">
        <v>9.8379629629629642E-4</v>
      </c>
      <c r="P109" s="47">
        <v>0</v>
      </c>
      <c r="Q109" s="47">
        <v>9.2604166666666668E-2</v>
      </c>
      <c r="R109" s="47">
        <v>1.224537037037037E-2</v>
      </c>
      <c r="S109" s="47">
        <v>0</v>
      </c>
      <c r="T109" s="47">
        <v>1.3946759259259258E-2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">
        <f t="shared" si="3"/>
        <v>2.6192129629629628E-2</v>
      </c>
      <c r="AB109" s="4">
        <f t="shared" si="5"/>
        <v>0</v>
      </c>
    </row>
    <row r="110" spans="1:28" x14ac:dyDescent="0.25">
      <c r="A110" s="44">
        <v>42856</v>
      </c>
      <c r="B110" s="45" t="s">
        <v>160</v>
      </c>
      <c r="C110" s="45" t="s">
        <v>161</v>
      </c>
      <c r="D110" s="45" t="s">
        <v>38</v>
      </c>
      <c r="E110" s="45" t="s">
        <v>40</v>
      </c>
      <c r="F110" s="45" t="s">
        <v>178</v>
      </c>
      <c r="G110" s="46">
        <v>91156</v>
      </c>
      <c r="H110" s="76">
        <v>0.625</v>
      </c>
      <c r="I110" s="76">
        <v>0.88888888888888884</v>
      </c>
      <c r="J110" s="47">
        <v>0.2638888888888889</v>
      </c>
      <c r="M110" s="46">
        <v>0</v>
      </c>
      <c r="N110" s="46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">
        <f t="shared" si="3"/>
        <v>0</v>
      </c>
      <c r="AB110" s="4" t="str">
        <f t="shared" si="5"/>
        <v/>
      </c>
    </row>
    <row r="111" spans="1:28" x14ac:dyDescent="0.25">
      <c r="A111" s="44">
        <v>42856</v>
      </c>
      <c r="B111" s="45" t="s">
        <v>160</v>
      </c>
      <c r="C111" s="45" t="s">
        <v>161</v>
      </c>
      <c r="D111" s="45" t="s">
        <v>38</v>
      </c>
      <c r="E111" s="45" t="s">
        <v>40</v>
      </c>
      <c r="F111" s="45" t="s">
        <v>42</v>
      </c>
      <c r="G111" s="46">
        <v>91154</v>
      </c>
      <c r="H111" s="76">
        <v>0.51388888888888895</v>
      </c>
      <c r="I111" s="76">
        <v>0.77777777777777779</v>
      </c>
      <c r="J111" s="47">
        <v>0.2638888888888889</v>
      </c>
      <c r="M111" s="46">
        <v>0</v>
      </c>
      <c r="N111" s="46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">
        <f t="shared" si="3"/>
        <v>0</v>
      </c>
      <c r="AB111" s="4" t="str">
        <f t="shared" si="5"/>
        <v/>
      </c>
    </row>
    <row r="112" spans="1:28" x14ac:dyDescent="0.25">
      <c r="A112" s="44">
        <v>42857</v>
      </c>
      <c r="B112" s="45" t="s">
        <v>162</v>
      </c>
      <c r="C112" s="45" t="s">
        <v>161</v>
      </c>
      <c r="D112" s="45" t="s">
        <v>38</v>
      </c>
      <c r="E112" s="45" t="s">
        <v>40</v>
      </c>
      <c r="F112" s="45" t="s">
        <v>42</v>
      </c>
      <c r="G112" s="46">
        <v>91154</v>
      </c>
      <c r="H112" s="76">
        <v>0.51388888888888895</v>
      </c>
      <c r="I112" s="76">
        <v>0.77777777777777779</v>
      </c>
      <c r="J112" s="47">
        <v>0.2638888888888889</v>
      </c>
      <c r="M112" s="46">
        <v>0</v>
      </c>
      <c r="N112" s="46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">
        <f t="shared" si="3"/>
        <v>0</v>
      </c>
      <c r="AB112" s="4" t="str">
        <f t="shared" si="5"/>
        <v/>
      </c>
    </row>
    <row r="113" spans="1:28" x14ac:dyDescent="0.25">
      <c r="A113" s="44">
        <v>42857</v>
      </c>
      <c r="B113" s="45" t="s">
        <v>162</v>
      </c>
      <c r="C113" s="45" t="s">
        <v>161</v>
      </c>
      <c r="D113" s="45" t="s">
        <v>38</v>
      </c>
      <c r="E113" s="45" t="s">
        <v>40</v>
      </c>
      <c r="F113" s="45" t="s">
        <v>78</v>
      </c>
      <c r="G113" s="46">
        <v>91180</v>
      </c>
      <c r="H113" s="76">
        <v>0.65277777777777779</v>
      </c>
      <c r="I113" s="76">
        <v>0.91666666666666663</v>
      </c>
      <c r="J113" s="47">
        <v>0.2638888888888889</v>
      </c>
      <c r="K113" s="48">
        <v>42857.65216435185</v>
      </c>
      <c r="L113" s="48">
        <v>42857.916678240741</v>
      </c>
      <c r="M113" s="46">
        <v>60</v>
      </c>
      <c r="N113" s="46">
        <v>0</v>
      </c>
      <c r="O113" s="47">
        <v>0</v>
      </c>
      <c r="P113" s="47">
        <v>2.1990740740740742E-3</v>
      </c>
      <c r="Q113" s="47">
        <v>4.2476851851851851E-3</v>
      </c>
      <c r="R113" s="47">
        <v>1.486111111111111E-2</v>
      </c>
      <c r="S113" s="47">
        <v>0</v>
      </c>
      <c r="T113" s="47">
        <v>1.577546296296296E-2</v>
      </c>
      <c r="U113" s="47">
        <v>0</v>
      </c>
      <c r="V113" s="47">
        <v>0</v>
      </c>
      <c r="W113" s="47">
        <v>0</v>
      </c>
      <c r="X113" s="47">
        <v>3.9004629629629632E-3</v>
      </c>
      <c r="Y113" s="47">
        <v>1.9421296296296294E-2</v>
      </c>
      <c r="Z113" s="47">
        <v>0</v>
      </c>
      <c r="AA113" s="4">
        <f t="shared" si="3"/>
        <v>3.063657407407407E-2</v>
      </c>
      <c r="AB113" s="4">
        <f t="shared" si="5"/>
        <v>0</v>
      </c>
    </row>
    <row r="114" spans="1:28" x14ac:dyDescent="0.25">
      <c r="A114" s="44">
        <v>42856</v>
      </c>
      <c r="B114" s="45" t="s">
        <v>160</v>
      </c>
      <c r="C114" s="45" t="s">
        <v>161</v>
      </c>
      <c r="D114" s="45" t="s">
        <v>38</v>
      </c>
      <c r="E114" s="45" t="s">
        <v>40</v>
      </c>
      <c r="F114" s="45" t="s">
        <v>78</v>
      </c>
      <c r="G114" s="46">
        <v>91180</v>
      </c>
      <c r="H114" s="76">
        <v>0.65277777777777779</v>
      </c>
      <c r="I114" s="76">
        <v>0.91666666666666663</v>
      </c>
      <c r="J114" s="47">
        <v>0.2638888888888889</v>
      </c>
      <c r="M114" s="46">
        <v>0</v>
      </c>
      <c r="N114" s="46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">
        <f t="shared" si="3"/>
        <v>0</v>
      </c>
      <c r="AB114" s="4" t="str">
        <f t="shared" si="5"/>
        <v/>
      </c>
    </row>
    <row r="115" spans="1:28" x14ac:dyDescent="0.25">
      <c r="A115" s="44">
        <v>42856</v>
      </c>
      <c r="B115" s="45" t="s">
        <v>160</v>
      </c>
      <c r="C115" s="45" t="s">
        <v>161</v>
      </c>
      <c r="D115" s="45" t="s">
        <v>38</v>
      </c>
      <c r="E115" s="45" t="s">
        <v>40</v>
      </c>
      <c r="F115" s="45" t="s">
        <v>61</v>
      </c>
      <c r="G115" s="46">
        <v>91240</v>
      </c>
      <c r="H115" s="78">
        <v>0.3888888888888889</v>
      </c>
      <c r="I115" s="78">
        <v>0.65277777777777779</v>
      </c>
      <c r="J115" s="47">
        <v>0.2638888888888889</v>
      </c>
      <c r="K115" s="48">
        <v>42856.388356481482</v>
      </c>
      <c r="L115" s="48">
        <v>42856.652789351851</v>
      </c>
      <c r="M115" s="46">
        <v>90</v>
      </c>
      <c r="N115" s="46">
        <v>0</v>
      </c>
      <c r="O115" s="47">
        <v>0</v>
      </c>
      <c r="P115" s="47">
        <v>1.6203703703703703E-3</v>
      </c>
      <c r="Q115" s="47">
        <v>1.7013888888888892E-3</v>
      </c>
      <c r="R115" s="47">
        <v>1.3888888888888888E-2</v>
      </c>
      <c r="S115" s="47">
        <v>0</v>
      </c>
      <c r="T115" s="47">
        <v>1.3958333333333335E-2</v>
      </c>
      <c r="U115" s="47">
        <v>0</v>
      </c>
      <c r="V115" s="47">
        <v>0</v>
      </c>
      <c r="W115" s="47">
        <v>0</v>
      </c>
      <c r="X115" s="47">
        <v>0</v>
      </c>
      <c r="Y115" s="47">
        <v>2.5694444444444445E-3</v>
      </c>
      <c r="Z115" s="47">
        <v>0</v>
      </c>
      <c r="AA115" s="4">
        <f t="shared" si="3"/>
        <v>2.7847222222222225E-2</v>
      </c>
      <c r="AB115" s="4">
        <f t="shared" si="5"/>
        <v>0</v>
      </c>
    </row>
    <row r="116" spans="1:28" x14ac:dyDescent="0.25">
      <c r="A116" s="44">
        <v>42857</v>
      </c>
      <c r="B116" s="45" t="s">
        <v>162</v>
      </c>
      <c r="C116" s="45" t="s">
        <v>161</v>
      </c>
      <c r="D116" s="45" t="s">
        <v>38</v>
      </c>
      <c r="E116" s="45" t="s">
        <v>40</v>
      </c>
      <c r="F116" s="45" t="s">
        <v>61</v>
      </c>
      <c r="G116" s="46">
        <v>91240</v>
      </c>
      <c r="H116" s="78">
        <v>0.3888888888888889</v>
      </c>
      <c r="I116" s="78">
        <v>0.65277777777777779</v>
      </c>
      <c r="J116" s="47">
        <v>0.2638888888888889</v>
      </c>
      <c r="K116" s="48">
        <v>42857.388460648152</v>
      </c>
      <c r="L116" s="48">
        <v>42857.655115740738</v>
      </c>
      <c r="M116" s="46">
        <v>89</v>
      </c>
      <c r="N116" s="46">
        <v>0</v>
      </c>
      <c r="O116" s="47">
        <v>0</v>
      </c>
      <c r="P116" s="47">
        <v>1.8518518518518517E-3</v>
      </c>
      <c r="Q116" s="47">
        <v>1.5046296296296294E-3</v>
      </c>
      <c r="R116" s="47">
        <v>1.4293981481481482E-2</v>
      </c>
      <c r="S116" s="47">
        <v>0</v>
      </c>
      <c r="T116" s="47">
        <v>1.8807870370370371E-2</v>
      </c>
      <c r="U116" s="47">
        <v>0</v>
      </c>
      <c r="V116" s="47">
        <v>0</v>
      </c>
      <c r="W116" s="47">
        <v>6.018518518518519E-4</v>
      </c>
      <c r="X116" s="47">
        <v>1.503472222222222E-2</v>
      </c>
      <c r="Y116" s="47">
        <v>9.8379629629629642E-4</v>
      </c>
      <c r="Z116" s="47">
        <v>0</v>
      </c>
      <c r="AA116" s="4">
        <f t="shared" si="3"/>
        <v>3.3101851851851855E-2</v>
      </c>
      <c r="AB116" s="4">
        <f t="shared" si="5"/>
        <v>0</v>
      </c>
    </row>
    <row r="117" spans="1:28" x14ac:dyDescent="0.25">
      <c r="A117" s="44">
        <v>42857</v>
      </c>
      <c r="B117" s="45" t="s">
        <v>162</v>
      </c>
      <c r="C117" s="45" t="s">
        <v>161</v>
      </c>
      <c r="D117" s="45" t="s">
        <v>38</v>
      </c>
      <c r="E117" s="45" t="s">
        <v>40</v>
      </c>
      <c r="F117" s="45" t="s">
        <v>96</v>
      </c>
      <c r="G117" s="46">
        <v>91157</v>
      </c>
      <c r="H117" s="76">
        <v>0.625</v>
      </c>
      <c r="I117" s="76">
        <v>0.88888888888888884</v>
      </c>
      <c r="J117" s="47">
        <v>0.2638888888888889</v>
      </c>
      <c r="K117" s="48">
        <v>42857.625949074078</v>
      </c>
      <c r="L117" s="48">
        <v>42857.88890046296</v>
      </c>
      <c r="M117" s="46">
        <v>68</v>
      </c>
      <c r="N117" s="46">
        <v>0</v>
      </c>
      <c r="O117" s="47">
        <v>0</v>
      </c>
      <c r="P117" s="47">
        <v>2.3495370370370371E-3</v>
      </c>
      <c r="Q117" s="47">
        <v>2.8703703703703708E-3</v>
      </c>
      <c r="R117" s="47">
        <v>1.3495370370370371E-2</v>
      </c>
      <c r="S117" s="47">
        <v>0</v>
      </c>
      <c r="T117" s="47">
        <v>1.3715277777777778E-2</v>
      </c>
      <c r="U117" s="47">
        <v>0</v>
      </c>
      <c r="V117" s="47">
        <v>0</v>
      </c>
      <c r="W117" s="47">
        <v>0</v>
      </c>
      <c r="X117" s="47">
        <v>0</v>
      </c>
      <c r="Y117" s="47">
        <v>2.5578703703703705E-3</v>
      </c>
      <c r="Z117" s="47">
        <v>0</v>
      </c>
      <c r="AA117" s="4">
        <f t="shared" si="3"/>
        <v>2.721064814814815E-2</v>
      </c>
      <c r="AB117" s="4">
        <f t="shared" si="5"/>
        <v>9.490740740740744E-4</v>
      </c>
    </row>
    <row r="118" spans="1:28" x14ac:dyDescent="0.25">
      <c r="A118" s="44">
        <v>42856</v>
      </c>
      <c r="B118" s="45" t="s">
        <v>160</v>
      </c>
      <c r="C118" s="45" t="s">
        <v>161</v>
      </c>
      <c r="D118" s="45" t="s">
        <v>38</v>
      </c>
      <c r="E118" s="45" t="s">
        <v>40</v>
      </c>
      <c r="F118" s="45" t="s">
        <v>96</v>
      </c>
      <c r="G118" s="46">
        <v>91157</v>
      </c>
      <c r="H118" s="78">
        <v>0.375</v>
      </c>
      <c r="I118" s="78">
        <v>0.63888888888888895</v>
      </c>
      <c r="J118" s="47">
        <v>0.2638888888888889</v>
      </c>
      <c r="K118" s="48">
        <v>42856.406134259261</v>
      </c>
      <c r="L118" s="48">
        <v>42856.638923611114</v>
      </c>
      <c r="M118" s="46">
        <v>58</v>
      </c>
      <c r="N118" s="46">
        <v>0</v>
      </c>
      <c r="O118" s="47">
        <v>0</v>
      </c>
      <c r="P118" s="47">
        <v>2.4768518518518516E-3</v>
      </c>
      <c r="Q118" s="47">
        <v>5.7870370370370366E-5</v>
      </c>
      <c r="R118" s="47">
        <v>1.3495370370370371E-2</v>
      </c>
      <c r="S118" s="47">
        <v>0</v>
      </c>
      <c r="T118" s="47">
        <v>1.4074074074074074E-2</v>
      </c>
      <c r="U118" s="47">
        <v>0</v>
      </c>
      <c r="V118" s="47">
        <v>0</v>
      </c>
      <c r="W118" s="47">
        <v>0</v>
      </c>
      <c r="X118" s="47">
        <v>5.0925925925925921E-4</v>
      </c>
      <c r="Y118" s="47">
        <v>2.5347222222222221E-3</v>
      </c>
      <c r="Z118" s="47">
        <v>0</v>
      </c>
      <c r="AA118" s="4">
        <f t="shared" si="3"/>
        <v>2.7569444444444445E-2</v>
      </c>
      <c r="AB118" s="4">
        <f t="shared" si="5"/>
        <v>3.1134259259259223E-2</v>
      </c>
    </row>
    <row r="119" spans="1:28" x14ac:dyDescent="0.25">
      <c r="A119" s="44">
        <v>42856</v>
      </c>
      <c r="B119" s="45" t="s">
        <v>160</v>
      </c>
      <c r="C119" s="45" t="s">
        <v>161</v>
      </c>
      <c r="D119" s="45" t="s">
        <v>38</v>
      </c>
      <c r="E119" s="45" t="s">
        <v>40</v>
      </c>
      <c r="F119" s="45" t="s">
        <v>79</v>
      </c>
      <c r="G119" s="46">
        <v>91129</v>
      </c>
      <c r="H119" s="76">
        <v>0.55555555555555558</v>
      </c>
      <c r="I119" s="76">
        <v>0.81944444444444453</v>
      </c>
      <c r="J119" s="47">
        <v>0.2638888888888889</v>
      </c>
      <c r="K119" s="48">
        <v>42856.561122685183</v>
      </c>
      <c r="L119" s="48">
        <v>42856.57435185185</v>
      </c>
      <c r="M119" s="46">
        <v>1</v>
      </c>
      <c r="N119" s="46">
        <v>0</v>
      </c>
      <c r="O119" s="47">
        <v>0</v>
      </c>
      <c r="P119" s="47">
        <v>1.8981481481481482E-3</v>
      </c>
      <c r="Q119" s="47">
        <v>3.9583333333333337E-3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5.0925925925925921E-3</v>
      </c>
      <c r="Y119" s="47">
        <v>6.9444444444444444E-5</v>
      </c>
      <c r="Z119" s="47">
        <v>0</v>
      </c>
      <c r="AA119" s="4">
        <f t="shared" si="3"/>
        <v>0</v>
      </c>
      <c r="AB119" s="4">
        <f t="shared" si="5"/>
        <v>5.5671296296295747E-3</v>
      </c>
    </row>
    <row r="120" spans="1:28" x14ac:dyDescent="0.25">
      <c r="A120" s="44">
        <v>42857</v>
      </c>
      <c r="B120" s="45" t="s">
        <v>162</v>
      </c>
      <c r="C120" s="45" t="s">
        <v>161</v>
      </c>
      <c r="D120" s="45" t="s">
        <v>38</v>
      </c>
      <c r="E120" s="45" t="s">
        <v>40</v>
      </c>
      <c r="F120" s="45" t="s">
        <v>79</v>
      </c>
      <c r="G120" s="46">
        <v>91129</v>
      </c>
      <c r="H120" s="76">
        <v>0.55555555555555558</v>
      </c>
      <c r="I120" s="76">
        <v>0.81944444444444453</v>
      </c>
      <c r="J120" s="47">
        <v>0.2638888888888889</v>
      </c>
      <c r="K120" s="48">
        <v>42857.561898148146</v>
      </c>
      <c r="L120" s="48">
        <v>42857.826620370368</v>
      </c>
      <c r="M120" s="46">
        <v>70</v>
      </c>
      <c r="N120" s="46">
        <v>0</v>
      </c>
      <c r="O120" s="47">
        <v>0</v>
      </c>
      <c r="P120" s="47">
        <v>2.4652777777777776E-3</v>
      </c>
      <c r="Q120" s="47">
        <v>3.8657407407407408E-3</v>
      </c>
      <c r="R120" s="47">
        <v>1.4467592592592593E-2</v>
      </c>
      <c r="S120" s="47">
        <v>0</v>
      </c>
      <c r="T120" s="47">
        <v>1.4155092592592592E-2</v>
      </c>
      <c r="U120" s="47">
        <v>0</v>
      </c>
      <c r="V120" s="47">
        <v>0</v>
      </c>
      <c r="W120" s="47">
        <v>0</v>
      </c>
      <c r="X120" s="47">
        <v>0</v>
      </c>
      <c r="Y120" s="47">
        <v>4.9421296296296288E-3</v>
      </c>
      <c r="Z120" s="47">
        <v>0</v>
      </c>
      <c r="AA120" s="4">
        <f t="shared" si="3"/>
        <v>2.8622685185185185E-2</v>
      </c>
      <c r="AB120" s="4">
        <f t="shared" si="5"/>
        <v>6.3425925925925108E-3</v>
      </c>
    </row>
    <row r="121" spans="1:28" x14ac:dyDescent="0.25">
      <c r="A121" s="44">
        <v>42857</v>
      </c>
      <c r="B121" s="45" t="s">
        <v>162</v>
      </c>
      <c r="C121" s="45" t="s">
        <v>161</v>
      </c>
      <c r="D121" s="45" t="s">
        <v>38</v>
      </c>
      <c r="E121" s="45" t="s">
        <v>40</v>
      </c>
      <c r="F121" s="45" t="s">
        <v>179</v>
      </c>
      <c r="G121" s="46">
        <v>91250</v>
      </c>
      <c r="H121" s="76">
        <v>0.55555555555555558</v>
      </c>
      <c r="I121" s="76">
        <v>0.81944444444444453</v>
      </c>
      <c r="J121" s="47">
        <v>0.2638888888888889</v>
      </c>
      <c r="M121" s="46">
        <v>0</v>
      </c>
      <c r="N121" s="46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">
        <f t="shared" si="3"/>
        <v>0</v>
      </c>
      <c r="AB121" s="4" t="str">
        <f t="shared" si="5"/>
        <v/>
      </c>
    </row>
    <row r="122" spans="1:28" x14ac:dyDescent="0.25">
      <c r="A122" s="44">
        <v>42856</v>
      </c>
      <c r="B122" s="45" t="s">
        <v>160</v>
      </c>
      <c r="C122" s="45" t="s">
        <v>161</v>
      </c>
      <c r="D122" s="45" t="s">
        <v>38</v>
      </c>
      <c r="E122" s="45" t="s">
        <v>40</v>
      </c>
      <c r="F122" s="45" t="s">
        <v>179</v>
      </c>
      <c r="G122" s="46">
        <v>91250</v>
      </c>
      <c r="H122" s="76">
        <v>0.55555555555555558</v>
      </c>
      <c r="I122" s="76">
        <v>0.81944444444444453</v>
      </c>
      <c r="J122" s="47">
        <v>0.2638888888888889</v>
      </c>
      <c r="M122" s="46">
        <v>0</v>
      </c>
      <c r="N122" s="46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">
        <f t="shared" si="3"/>
        <v>0</v>
      </c>
      <c r="AB122" s="4" t="str">
        <f t="shared" si="5"/>
        <v/>
      </c>
    </row>
    <row r="123" spans="1:28" x14ac:dyDescent="0.25">
      <c r="A123" s="44">
        <v>42856</v>
      </c>
      <c r="B123" s="45" t="s">
        <v>160</v>
      </c>
      <c r="C123" s="45" t="s">
        <v>161</v>
      </c>
      <c r="D123" s="45" t="s">
        <v>38</v>
      </c>
      <c r="E123" s="45" t="s">
        <v>40</v>
      </c>
      <c r="F123" s="45" t="s">
        <v>180</v>
      </c>
      <c r="G123" s="46">
        <v>91170</v>
      </c>
      <c r="H123" s="76">
        <v>0.5625</v>
      </c>
      <c r="I123" s="76">
        <v>0.82638888888888884</v>
      </c>
      <c r="J123" s="47">
        <v>0.2638888888888889</v>
      </c>
      <c r="M123" s="46">
        <v>0</v>
      </c>
      <c r="N123" s="46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">
        <f t="shared" si="3"/>
        <v>0</v>
      </c>
      <c r="AB123" s="4" t="str">
        <f t="shared" si="5"/>
        <v/>
      </c>
    </row>
    <row r="124" spans="1:28" x14ac:dyDescent="0.25">
      <c r="A124" s="44">
        <v>42857</v>
      </c>
      <c r="B124" s="45" t="s">
        <v>162</v>
      </c>
      <c r="C124" s="45" t="s">
        <v>161</v>
      </c>
      <c r="D124" s="45" t="s">
        <v>38</v>
      </c>
      <c r="E124" s="45" t="s">
        <v>40</v>
      </c>
      <c r="F124" s="45" t="s">
        <v>180</v>
      </c>
      <c r="G124" s="46">
        <v>91170</v>
      </c>
      <c r="H124" s="76">
        <v>0.5625</v>
      </c>
      <c r="I124" s="76">
        <v>0.82638888888888884</v>
      </c>
      <c r="J124" s="47">
        <v>0.2638888888888889</v>
      </c>
      <c r="M124" s="46">
        <v>0</v>
      </c>
      <c r="N124" s="46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4">
        <f t="shared" si="3"/>
        <v>0</v>
      </c>
      <c r="AB124" s="4" t="str">
        <f t="shared" si="5"/>
        <v/>
      </c>
    </row>
    <row r="125" spans="1:28" x14ac:dyDescent="0.25">
      <c r="A125" s="44">
        <v>42857</v>
      </c>
      <c r="B125" s="45" t="s">
        <v>162</v>
      </c>
      <c r="C125" s="45" t="s">
        <v>161</v>
      </c>
      <c r="D125" s="45" t="s">
        <v>38</v>
      </c>
      <c r="E125" s="45" t="s">
        <v>40</v>
      </c>
      <c r="F125" s="45" t="s">
        <v>181</v>
      </c>
      <c r="G125" s="46">
        <v>91376</v>
      </c>
      <c r="H125" s="76">
        <v>0.55555555555555558</v>
      </c>
      <c r="I125" s="76">
        <v>0.81944444444444453</v>
      </c>
      <c r="J125" s="47">
        <v>0.2638888888888889</v>
      </c>
      <c r="M125" s="46">
        <v>0</v>
      </c>
      <c r="N125" s="46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0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">
        <f t="shared" si="3"/>
        <v>0</v>
      </c>
      <c r="AB125" s="4" t="str">
        <f t="shared" si="5"/>
        <v/>
      </c>
    </row>
    <row r="126" spans="1:28" x14ac:dyDescent="0.25">
      <c r="A126" s="44">
        <v>42856</v>
      </c>
      <c r="B126" s="45" t="s">
        <v>160</v>
      </c>
      <c r="C126" s="45" t="s">
        <v>161</v>
      </c>
      <c r="D126" s="45" t="s">
        <v>38</v>
      </c>
      <c r="E126" s="45" t="s">
        <v>40</v>
      </c>
      <c r="F126" s="45" t="s">
        <v>181</v>
      </c>
      <c r="G126" s="46">
        <v>91376</v>
      </c>
      <c r="H126" s="76">
        <v>0.55555555555555558</v>
      </c>
      <c r="I126" s="76">
        <v>0.81944444444444453</v>
      </c>
      <c r="J126" s="47">
        <v>0.2638888888888889</v>
      </c>
      <c r="M126" s="46">
        <v>0</v>
      </c>
      <c r="N126" s="46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">
        <f t="shared" si="3"/>
        <v>0</v>
      </c>
      <c r="AB126" s="4" t="str">
        <f t="shared" si="5"/>
        <v/>
      </c>
    </row>
    <row r="127" spans="1:28" ht="14.25" customHeight="1" x14ac:dyDescent="0.25">
      <c r="A127" s="44">
        <v>42856</v>
      </c>
      <c r="B127" s="45" t="s">
        <v>160</v>
      </c>
      <c r="C127" s="45" t="s">
        <v>161</v>
      </c>
      <c r="D127" s="45" t="s">
        <v>38</v>
      </c>
      <c r="E127" s="45" t="s">
        <v>40</v>
      </c>
      <c r="F127" s="45" t="s">
        <v>62</v>
      </c>
      <c r="G127" s="46">
        <v>91124</v>
      </c>
      <c r="H127" s="78">
        <v>0.375</v>
      </c>
      <c r="I127" s="78">
        <v>0.63888888888888895</v>
      </c>
      <c r="J127" s="47">
        <v>0.2638888888888889</v>
      </c>
      <c r="K127" s="48">
        <v>42856.379953703705</v>
      </c>
      <c r="L127" s="48">
        <v>42856.63894675926</v>
      </c>
      <c r="M127" s="46">
        <v>78</v>
      </c>
      <c r="N127" s="46">
        <v>0</v>
      </c>
      <c r="O127" s="47">
        <v>0</v>
      </c>
      <c r="P127" s="47">
        <v>1.6435185185185183E-3</v>
      </c>
      <c r="Q127" s="47">
        <v>8.7847222222222233E-3</v>
      </c>
      <c r="R127" s="47">
        <v>1.5509259259259257E-2</v>
      </c>
      <c r="S127" s="47">
        <v>0</v>
      </c>
      <c r="T127" s="47">
        <v>1.8460648148148146E-2</v>
      </c>
      <c r="U127" s="47">
        <v>0</v>
      </c>
      <c r="V127" s="47">
        <v>0</v>
      </c>
      <c r="W127" s="47">
        <v>0</v>
      </c>
      <c r="X127" s="47">
        <v>1.4050925925925927E-2</v>
      </c>
      <c r="Y127" s="47">
        <v>1.3888888888888889E-4</v>
      </c>
      <c r="Z127" s="47">
        <v>0</v>
      </c>
      <c r="AA127" s="4">
        <f t="shared" si="3"/>
        <v>3.3969907407407407E-2</v>
      </c>
      <c r="AB127" s="4">
        <f t="shared" si="5"/>
        <v>4.9537037037037379E-3</v>
      </c>
    </row>
    <row r="128" spans="1:28" x14ac:dyDescent="0.25">
      <c r="A128" s="44">
        <v>42857</v>
      </c>
      <c r="B128" s="45" t="s">
        <v>162</v>
      </c>
      <c r="C128" s="45" t="s">
        <v>161</v>
      </c>
      <c r="D128" s="45" t="s">
        <v>38</v>
      </c>
      <c r="E128" s="45" t="s">
        <v>40</v>
      </c>
      <c r="F128" s="45" t="s">
        <v>62</v>
      </c>
      <c r="G128" s="46">
        <v>91124</v>
      </c>
      <c r="H128" s="76">
        <v>0.51388888888888895</v>
      </c>
      <c r="I128" s="76">
        <v>0.77777777777777779</v>
      </c>
      <c r="J128" s="47">
        <v>0.2638888888888889</v>
      </c>
      <c r="M128" s="46">
        <v>0</v>
      </c>
      <c r="N128" s="46">
        <v>0</v>
      </c>
      <c r="O128" s="47">
        <v>0</v>
      </c>
      <c r="P128" s="47">
        <v>0</v>
      </c>
      <c r="Q128" s="47">
        <v>0</v>
      </c>
      <c r="R128" s="47">
        <v>0</v>
      </c>
      <c r="S128" s="47">
        <v>0</v>
      </c>
      <c r="T128" s="47">
        <v>0</v>
      </c>
      <c r="U128" s="47">
        <v>0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">
        <f t="shared" si="3"/>
        <v>0</v>
      </c>
      <c r="AB128" s="4" t="str">
        <f t="shared" si="5"/>
        <v/>
      </c>
    </row>
    <row r="129" spans="1:28" x14ac:dyDescent="0.25">
      <c r="A129" s="44">
        <v>42857</v>
      </c>
      <c r="B129" s="45" t="s">
        <v>162</v>
      </c>
      <c r="C129" s="45" t="s">
        <v>161</v>
      </c>
      <c r="D129" s="45" t="s">
        <v>38</v>
      </c>
      <c r="E129" s="45" t="s">
        <v>40</v>
      </c>
      <c r="F129" s="45" t="s">
        <v>63</v>
      </c>
      <c r="G129" s="46">
        <v>91134</v>
      </c>
      <c r="H129" s="76">
        <v>0.55555555555555558</v>
      </c>
      <c r="I129" s="76">
        <v>0.81944444444444453</v>
      </c>
      <c r="J129" s="47">
        <v>0.2638888888888889</v>
      </c>
      <c r="K129" s="48">
        <v>42857.574421296296</v>
      </c>
      <c r="L129" s="48">
        <v>42857.826412037037</v>
      </c>
      <c r="M129" s="46">
        <v>63</v>
      </c>
      <c r="N129" s="46">
        <v>0</v>
      </c>
      <c r="O129" s="47">
        <v>0</v>
      </c>
      <c r="P129" s="47">
        <v>2.5578703703703705E-3</v>
      </c>
      <c r="Q129" s="47">
        <v>2.4189814814814816E-3</v>
      </c>
      <c r="R129" s="47">
        <v>1.5844907407407408E-2</v>
      </c>
      <c r="S129" s="47">
        <v>0</v>
      </c>
      <c r="T129" s="47">
        <v>1.6562500000000001E-2</v>
      </c>
      <c r="U129" s="47">
        <v>0</v>
      </c>
      <c r="V129" s="47">
        <v>0</v>
      </c>
      <c r="W129" s="47">
        <v>0</v>
      </c>
      <c r="X129" s="47">
        <v>1.2962962962962963E-3</v>
      </c>
      <c r="Y129" s="47">
        <v>0</v>
      </c>
      <c r="Z129" s="47">
        <v>0</v>
      </c>
      <c r="AA129" s="4">
        <f t="shared" si="3"/>
        <v>3.2407407407407413E-2</v>
      </c>
      <c r="AB129" s="4">
        <f t="shared" si="5"/>
        <v>1.8865740740740766E-2</v>
      </c>
    </row>
    <row r="130" spans="1:28" x14ac:dyDescent="0.25">
      <c r="A130" s="44">
        <v>42856</v>
      </c>
      <c r="B130" s="45" t="s">
        <v>160</v>
      </c>
      <c r="C130" s="45" t="s">
        <v>161</v>
      </c>
      <c r="D130" s="45" t="s">
        <v>38</v>
      </c>
      <c r="E130" s="45" t="s">
        <v>40</v>
      </c>
      <c r="F130" s="45" t="s">
        <v>63</v>
      </c>
      <c r="G130" s="46">
        <v>91134</v>
      </c>
      <c r="H130" s="76">
        <v>0.55555555555555558</v>
      </c>
      <c r="I130" s="76">
        <v>0.81944444444444453</v>
      </c>
      <c r="J130" s="47">
        <v>0.2638888888888889</v>
      </c>
      <c r="K130" s="48">
        <v>42856.586238425924</v>
      </c>
      <c r="L130" s="48">
        <v>42856.828194444446</v>
      </c>
      <c r="M130" s="46">
        <v>49</v>
      </c>
      <c r="N130" s="46">
        <v>0</v>
      </c>
      <c r="O130" s="47">
        <v>0</v>
      </c>
      <c r="P130" s="47">
        <v>2.6388888888888885E-3</v>
      </c>
      <c r="Q130" s="47">
        <v>1.8750000000000001E-3</v>
      </c>
      <c r="R130" s="47">
        <v>1.4351851851851852E-2</v>
      </c>
      <c r="S130" s="47">
        <v>0</v>
      </c>
      <c r="T130" s="47">
        <v>1.207175925925926E-2</v>
      </c>
      <c r="U130" s="47">
        <v>0</v>
      </c>
      <c r="V130" s="47">
        <v>0</v>
      </c>
      <c r="W130" s="47">
        <v>0</v>
      </c>
      <c r="X130" s="47">
        <v>5.7870370370370376E-3</v>
      </c>
      <c r="Y130" s="47">
        <v>1.1574074074074073E-5</v>
      </c>
      <c r="Z130" s="47">
        <v>0</v>
      </c>
      <c r="AA130" s="4">
        <f t="shared" si="3"/>
        <v>2.6423611111111113E-2</v>
      </c>
      <c r="AB130" s="4">
        <f t="shared" si="5"/>
        <v>3.0682870370370319E-2</v>
      </c>
    </row>
    <row r="131" spans="1:28" x14ac:dyDescent="0.25">
      <c r="A131" s="44">
        <v>42856</v>
      </c>
      <c r="B131" s="45" t="s">
        <v>160</v>
      </c>
      <c r="C131" s="45" t="s">
        <v>161</v>
      </c>
      <c r="D131" s="45" t="s">
        <v>38</v>
      </c>
      <c r="E131" s="45" t="s">
        <v>40</v>
      </c>
      <c r="F131" s="45" t="s">
        <v>44</v>
      </c>
      <c r="G131" s="46">
        <v>91371</v>
      </c>
      <c r="H131" s="76">
        <v>0.51388888888888895</v>
      </c>
      <c r="I131" s="76">
        <v>0.77777777777777779</v>
      </c>
      <c r="J131" s="47">
        <v>0.2638888888888889</v>
      </c>
      <c r="M131" s="46">
        <v>0</v>
      </c>
      <c r="N131" s="46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">
        <f t="shared" si="3"/>
        <v>0</v>
      </c>
      <c r="AB131" s="4" t="str">
        <f t="shared" si="5"/>
        <v/>
      </c>
    </row>
    <row r="132" spans="1:28" x14ac:dyDescent="0.25">
      <c r="A132" s="44">
        <v>42857</v>
      </c>
      <c r="B132" s="45" t="s">
        <v>162</v>
      </c>
      <c r="C132" s="45" t="s">
        <v>161</v>
      </c>
      <c r="D132" s="45" t="s">
        <v>38</v>
      </c>
      <c r="E132" s="45" t="s">
        <v>40</v>
      </c>
      <c r="F132" s="45" t="s">
        <v>44</v>
      </c>
      <c r="G132" s="46">
        <v>91371</v>
      </c>
      <c r="H132" s="76">
        <v>0.51388888888888895</v>
      </c>
      <c r="I132" s="76">
        <v>0.77777777777777779</v>
      </c>
      <c r="J132" s="47">
        <v>0.2638888888888889</v>
      </c>
      <c r="K132" s="48">
        <v>42857.519444444442</v>
      </c>
      <c r="L132" s="48">
        <v>42857.778032407405</v>
      </c>
      <c r="M132" s="46">
        <v>0</v>
      </c>
      <c r="N132" s="46">
        <v>99</v>
      </c>
      <c r="O132" s="47">
        <v>6.3657407407407402E-4</v>
      </c>
      <c r="P132" s="47">
        <v>0</v>
      </c>
      <c r="Q132" s="47">
        <v>6.2893518518518529E-2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">
        <f t="shared" si="3"/>
        <v>0</v>
      </c>
      <c r="AB132" s="4">
        <f t="shared" si="5"/>
        <v>5.5555555555555358E-3</v>
      </c>
    </row>
    <row r="133" spans="1:28" x14ac:dyDescent="0.25">
      <c r="A133" s="44">
        <v>42857</v>
      </c>
      <c r="B133" s="45" t="s">
        <v>162</v>
      </c>
      <c r="C133" s="45" t="s">
        <v>161</v>
      </c>
      <c r="D133" s="45" t="s">
        <v>38</v>
      </c>
      <c r="E133" s="45" t="s">
        <v>40</v>
      </c>
      <c r="F133" s="45" t="s">
        <v>182</v>
      </c>
      <c r="G133" s="46">
        <v>91131</v>
      </c>
      <c r="H133" s="76">
        <v>0.33333333333333331</v>
      </c>
      <c r="I133" s="76">
        <v>0.59722222222222221</v>
      </c>
      <c r="J133" s="47">
        <v>0.2638888888888889</v>
      </c>
      <c r="M133" s="46">
        <v>0</v>
      </c>
      <c r="N133" s="46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">
        <f t="shared" si="3"/>
        <v>0</v>
      </c>
      <c r="AB133" s="4" t="str">
        <f t="shared" si="5"/>
        <v/>
      </c>
    </row>
    <row r="134" spans="1:28" x14ac:dyDescent="0.25">
      <c r="A134" s="44">
        <v>42856</v>
      </c>
      <c r="B134" s="45" t="s">
        <v>160</v>
      </c>
      <c r="C134" s="45" t="s">
        <v>161</v>
      </c>
      <c r="D134" s="45" t="s">
        <v>38</v>
      </c>
      <c r="E134" s="45" t="s">
        <v>40</v>
      </c>
      <c r="F134" s="45" t="s">
        <v>182</v>
      </c>
      <c r="G134" s="46">
        <v>91131</v>
      </c>
      <c r="H134" s="76">
        <v>0.33333333333333331</v>
      </c>
      <c r="I134" s="76">
        <v>0.59722222222222221</v>
      </c>
      <c r="J134" s="47">
        <v>0.2638888888888889</v>
      </c>
      <c r="K134" s="48">
        <v>42856.32775462963</v>
      </c>
      <c r="L134" s="48">
        <v>42856.598726851851</v>
      </c>
      <c r="M134" s="46">
        <v>81</v>
      </c>
      <c r="N134" s="46">
        <v>0</v>
      </c>
      <c r="O134" s="47">
        <v>0</v>
      </c>
      <c r="P134" s="47">
        <v>2.0138888888888888E-3</v>
      </c>
      <c r="Q134" s="47">
        <v>6.5972222222222213E-4</v>
      </c>
      <c r="R134" s="47">
        <v>1.4953703703703705E-2</v>
      </c>
      <c r="S134" s="47">
        <v>0</v>
      </c>
      <c r="T134" s="47">
        <v>1.5370370370370369E-2</v>
      </c>
      <c r="U134" s="47">
        <v>0</v>
      </c>
      <c r="V134" s="47">
        <v>0</v>
      </c>
      <c r="W134" s="47">
        <v>0</v>
      </c>
      <c r="X134" s="47">
        <v>6.6898148148148142E-3</v>
      </c>
      <c r="Y134" s="47">
        <v>1.3657407407407409E-3</v>
      </c>
      <c r="Z134" s="47">
        <v>0</v>
      </c>
      <c r="AA134" s="4">
        <f t="shared" ref="AA134:AA197" si="6">IF(A134="","",R134+T134)</f>
        <v>3.0324074074074073E-2</v>
      </c>
      <c r="AB134" s="4">
        <f t="shared" si="5"/>
        <v>0</v>
      </c>
    </row>
    <row r="135" spans="1:28" x14ac:dyDescent="0.25">
      <c r="A135" s="44">
        <v>42856</v>
      </c>
      <c r="B135" s="45" t="s">
        <v>160</v>
      </c>
      <c r="C135" s="45" t="s">
        <v>161</v>
      </c>
      <c r="D135" s="45" t="s">
        <v>38</v>
      </c>
      <c r="E135" s="45" t="s">
        <v>40</v>
      </c>
      <c r="F135" s="45" t="s">
        <v>183</v>
      </c>
      <c r="G135" s="46">
        <v>101594</v>
      </c>
      <c r="H135" s="76">
        <v>0.625</v>
      </c>
      <c r="I135" s="76">
        <v>0.88888888888888884</v>
      </c>
      <c r="J135" s="47">
        <v>0.2638888888888889</v>
      </c>
      <c r="M135" s="46">
        <v>0</v>
      </c>
      <c r="N135" s="46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">
        <f t="shared" si="6"/>
        <v>0</v>
      </c>
      <c r="AB135" s="4" t="str">
        <f t="shared" si="5"/>
        <v/>
      </c>
    </row>
    <row r="136" spans="1:28" x14ac:dyDescent="0.25">
      <c r="A136" s="44">
        <v>42857</v>
      </c>
      <c r="B136" s="45" t="s">
        <v>162</v>
      </c>
      <c r="C136" s="45" t="s">
        <v>161</v>
      </c>
      <c r="D136" s="45" t="s">
        <v>38</v>
      </c>
      <c r="E136" s="45" t="s">
        <v>40</v>
      </c>
      <c r="F136" s="45" t="s">
        <v>183</v>
      </c>
      <c r="G136" s="46">
        <v>101594</v>
      </c>
      <c r="H136" s="76">
        <v>0.625</v>
      </c>
      <c r="I136" s="76">
        <v>0.88888888888888884</v>
      </c>
      <c r="J136" s="47">
        <v>0.2638888888888889</v>
      </c>
      <c r="M136" s="46">
        <v>0</v>
      </c>
      <c r="N136" s="46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">
        <f t="shared" si="6"/>
        <v>0</v>
      </c>
      <c r="AB136" s="4" t="str">
        <f t="shared" si="5"/>
        <v/>
      </c>
    </row>
    <row r="137" spans="1:28" x14ac:dyDescent="0.25">
      <c r="A137" s="44">
        <v>42857</v>
      </c>
      <c r="B137" s="45" t="s">
        <v>162</v>
      </c>
      <c r="C137" s="45" t="s">
        <v>161</v>
      </c>
      <c r="D137" s="45" t="s">
        <v>38</v>
      </c>
      <c r="E137" s="45" t="s">
        <v>40</v>
      </c>
      <c r="F137" s="45" t="s">
        <v>68</v>
      </c>
      <c r="G137" s="46">
        <v>91155</v>
      </c>
      <c r="H137" s="76">
        <v>0.65277777777777779</v>
      </c>
      <c r="I137" s="76">
        <v>0.91666666666666663</v>
      </c>
      <c r="J137" s="47">
        <v>0.2638888888888889</v>
      </c>
      <c r="K137" s="48">
        <v>42857.634398148148</v>
      </c>
      <c r="L137" s="48">
        <v>42857.917314814818</v>
      </c>
      <c r="M137" s="46">
        <v>0</v>
      </c>
      <c r="N137" s="46">
        <v>32</v>
      </c>
      <c r="O137" s="47">
        <v>1.0995370370370371E-3</v>
      </c>
      <c r="P137" s="47">
        <v>0</v>
      </c>
      <c r="Q137" s="47">
        <v>3.3738425925925929E-2</v>
      </c>
      <c r="R137" s="47">
        <v>0</v>
      </c>
      <c r="S137" s="47">
        <v>0</v>
      </c>
      <c r="T137" s="47">
        <v>4.1932870370370377E-2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">
        <f t="shared" si="6"/>
        <v>4.1932870370370377E-2</v>
      </c>
      <c r="AB137" s="4">
        <f t="shared" si="5"/>
        <v>0</v>
      </c>
    </row>
    <row r="138" spans="1:28" x14ac:dyDescent="0.25">
      <c r="A138" s="44">
        <v>42856</v>
      </c>
      <c r="B138" s="45" t="s">
        <v>160</v>
      </c>
      <c r="C138" s="45" t="s">
        <v>161</v>
      </c>
      <c r="D138" s="45" t="s">
        <v>38</v>
      </c>
      <c r="E138" s="45" t="s">
        <v>40</v>
      </c>
      <c r="F138" s="45" t="s">
        <v>68</v>
      </c>
      <c r="G138" s="46">
        <v>91155</v>
      </c>
      <c r="H138" s="76">
        <v>0.65277777777777779</v>
      </c>
      <c r="I138" s="76">
        <v>0.91666666666666663</v>
      </c>
      <c r="J138" s="47">
        <v>0.2638888888888889</v>
      </c>
      <c r="M138" s="46">
        <v>0</v>
      </c>
      <c r="N138" s="46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">
        <f t="shared" si="6"/>
        <v>0</v>
      </c>
      <c r="AB138" s="4" t="str">
        <f t="shared" si="5"/>
        <v/>
      </c>
    </row>
    <row r="139" spans="1:28" x14ac:dyDescent="0.25">
      <c r="A139" s="44">
        <v>42856</v>
      </c>
      <c r="B139" s="45" t="s">
        <v>160</v>
      </c>
      <c r="C139" s="45" t="s">
        <v>161</v>
      </c>
      <c r="D139" s="45" t="s">
        <v>38</v>
      </c>
      <c r="E139" s="45" t="s">
        <v>184</v>
      </c>
      <c r="F139" s="45" t="s">
        <v>185</v>
      </c>
      <c r="G139" s="46">
        <v>91863</v>
      </c>
      <c r="H139" s="76">
        <v>0.3611111111111111</v>
      </c>
      <c r="I139" s="76">
        <v>0.625</v>
      </c>
      <c r="J139" s="47">
        <v>0.2638888888888889</v>
      </c>
      <c r="M139" s="46">
        <v>0</v>
      </c>
      <c r="N139" s="46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">
        <f t="shared" si="6"/>
        <v>0</v>
      </c>
      <c r="AB139" s="4" t="str">
        <f t="shared" si="5"/>
        <v/>
      </c>
    </row>
    <row r="140" spans="1:28" x14ac:dyDescent="0.25">
      <c r="A140" s="44">
        <v>42857</v>
      </c>
      <c r="B140" s="45" t="s">
        <v>162</v>
      </c>
      <c r="C140" s="45" t="s">
        <v>161</v>
      </c>
      <c r="D140" s="45" t="s">
        <v>38</v>
      </c>
      <c r="E140" s="45" t="s">
        <v>184</v>
      </c>
      <c r="F140" s="45" t="s">
        <v>185</v>
      </c>
      <c r="G140" s="46">
        <v>91863</v>
      </c>
      <c r="H140" s="76">
        <v>0.3611111111111111</v>
      </c>
      <c r="I140" s="76">
        <v>0.625</v>
      </c>
      <c r="J140" s="47">
        <v>0.2638888888888889</v>
      </c>
      <c r="M140" s="46">
        <v>0</v>
      </c>
      <c r="N140" s="46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">
        <f t="shared" si="6"/>
        <v>0</v>
      </c>
      <c r="AB140" s="4" t="str">
        <f t="shared" si="5"/>
        <v/>
      </c>
    </row>
    <row r="141" spans="1:28" x14ac:dyDescent="0.25">
      <c r="A141" s="44">
        <v>42857</v>
      </c>
      <c r="B141" s="45" t="s">
        <v>162</v>
      </c>
      <c r="C141" s="45" t="s">
        <v>161</v>
      </c>
      <c r="D141" s="45" t="s">
        <v>38</v>
      </c>
      <c r="E141" s="45" t="s">
        <v>184</v>
      </c>
      <c r="F141" s="45" t="s">
        <v>186</v>
      </c>
      <c r="G141" s="46">
        <v>91860</v>
      </c>
      <c r="H141" s="76">
        <v>0.3611111111111111</v>
      </c>
      <c r="I141" s="76">
        <v>0.625</v>
      </c>
      <c r="J141" s="47">
        <v>0.2638888888888889</v>
      </c>
      <c r="M141" s="46">
        <v>0</v>
      </c>
      <c r="N141" s="46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">
        <f t="shared" si="6"/>
        <v>0</v>
      </c>
      <c r="AB141" s="4" t="str">
        <f t="shared" si="5"/>
        <v/>
      </c>
    </row>
    <row r="142" spans="1:28" x14ac:dyDescent="0.25">
      <c r="A142" s="44">
        <v>42856</v>
      </c>
      <c r="B142" s="45" t="s">
        <v>160</v>
      </c>
      <c r="C142" s="45" t="s">
        <v>161</v>
      </c>
      <c r="D142" s="45" t="s">
        <v>38</v>
      </c>
      <c r="E142" s="45" t="s">
        <v>184</v>
      </c>
      <c r="F142" s="45" t="s">
        <v>186</v>
      </c>
      <c r="G142" s="46">
        <v>91860</v>
      </c>
      <c r="H142" s="76">
        <v>0.3611111111111111</v>
      </c>
      <c r="I142" s="76">
        <v>0.625</v>
      </c>
      <c r="J142" s="47">
        <v>0.2638888888888889</v>
      </c>
      <c r="M142" s="46">
        <v>0</v>
      </c>
      <c r="N142" s="46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">
        <f t="shared" si="6"/>
        <v>0</v>
      </c>
      <c r="AB142" s="4" t="str">
        <f t="shared" si="5"/>
        <v/>
      </c>
    </row>
    <row r="143" spans="1:28" x14ac:dyDescent="0.25">
      <c r="A143" s="44">
        <v>42856</v>
      </c>
      <c r="B143" s="45" t="s">
        <v>160</v>
      </c>
      <c r="C143" s="45" t="s">
        <v>161</v>
      </c>
      <c r="D143" s="45" t="s">
        <v>38</v>
      </c>
      <c r="E143" s="45" t="s">
        <v>184</v>
      </c>
      <c r="F143" s="45" t="s">
        <v>187</v>
      </c>
      <c r="G143" s="46">
        <v>91858</v>
      </c>
      <c r="H143" s="76">
        <v>0.3611111111111111</v>
      </c>
      <c r="I143" s="76">
        <v>0.625</v>
      </c>
      <c r="J143" s="47">
        <v>0.2638888888888889</v>
      </c>
      <c r="M143" s="46">
        <v>0</v>
      </c>
      <c r="N143" s="46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">
        <f t="shared" si="6"/>
        <v>0</v>
      </c>
      <c r="AB143" s="4" t="str">
        <f t="shared" si="5"/>
        <v/>
      </c>
    </row>
    <row r="144" spans="1:28" x14ac:dyDescent="0.25">
      <c r="A144" s="44">
        <v>42857</v>
      </c>
      <c r="B144" s="45" t="s">
        <v>162</v>
      </c>
      <c r="C144" s="45" t="s">
        <v>161</v>
      </c>
      <c r="D144" s="45" t="s">
        <v>38</v>
      </c>
      <c r="E144" s="45" t="s">
        <v>184</v>
      </c>
      <c r="F144" s="45" t="s">
        <v>187</v>
      </c>
      <c r="G144" s="46">
        <v>91858</v>
      </c>
      <c r="H144" s="76">
        <v>0.3611111111111111</v>
      </c>
      <c r="I144" s="76">
        <v>0.625</v>
      </c>
      <c r="J144" s="47">
        <v>0.2638888888888889</v>
      </c>
      <c r="M144" s="46">
        <v>0</v>
      </c>
      <c r="N144" s="46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">
        <f t="shared" si="6"/>
        <v>0</v>
      </c>
      <c r="AB144" s="4" t="str">
        <f t="shared" ref="AB144:AB207" si="7">IF(K144="","",IF(VALUE(TEXT(K144,"HH:MM:SS"))&gt;H144,VALUE(TEXT(K144,"HH:MM:SS"))-H144,0))</f>
        <v/>
      </c>
    </row>
    <row r="145" spans="1:28" x14ac:dyDescent="0.25">
      <c r="A145" s="44">
        <v>42856</v>
      </c>
      <c r="B145" s="45" t="s">
        <v>160</v>
      </c>
      <c r="C145" s="45" t="s">
        <v>161</v>
      </c>
      <c r="D145" s="45" t="s">
        <v>38</v>
      </c>
      <c r="E145" s="45" t="s">
        <v>45</v>
      </c>
      <c r="F145" s="45" t="s">
        <v>92</v>
      </c>
      <c r="G145" s="46">
        <v>91128</v>
      </c>
      <c r="H145" s="76">
        <v>0.25</v>
      </c>
      <c r="I145" s="76">
        <v>0.51388888888888895</v>
      </c>
      <c r="J145" s="47">
        <v>0.2638888888888889</v>
      </c>
      <c r="K145" s="48">
        <v>42856.243842592594</v>
      </c>
      <c r="L145" s="48">
        <v>42856.51390046296</v>
      </c>
      <c r="M145" s="46">
        <v>78</v>
      </c>
      <c r="N145" s="46">
        <v>0</v>
      </c>
      <c r="O145" s="47">
        <v>0</v>
      </c>
      <c r="P145" s="47">
        <v>1.689814814814815E-3</v>
      </c>
      <c r="Q145" s="47">
        <v>6.8402777777777776E-3</v>
      </c>
      <c r="R145" s="47">
        <v>1.3784722222222224E-2</v>
      </c>
      <c r="S145" s="47">
        <v>0</v>
      </c>
      <c r="T145" s="47">
        <v>1.4074074074074074E-2</v>
      </c>
      <c r="U145" s="47">
        <v>0</v>
      </c>
      <c r="V145" s="47">
        <v>0</v>
      </c>
      <c r="W145" s="47">
        <v>0</v>
      </c>
      <c r="X145" s="47">
        <v>1.0069444444444444E-3</v>
      </c>
      <c r="Y145" s="47">
        <v>1.6087962962962963E-3</v>
      </c>
      <c r="Z145" s="47">
        <v>0</v>
      </c>
      <c r="AA145" s="4">
        <f t="shared" si="6"/>
        <v>2.7858796296296298E-2</v>
      </c>
      <c r="AB145" s="4">
        <f t="shared" si="7"/>
        <v>0</v>
      </c>
    </row>
    <row r="146" spans="1:28" x14ac:dyDescent="0.25">
      <c r="A146" s="44">
        <v>42857</v>
      </c>
      <c r="B146" s="45" t="s">
        <v>162</v>
      </c>
      <c r="C146" s="45" t="s">
        <v>161</v>
      </c>
      <c r="D146" s="45" t="s">
        <v>38</v>
      </c>
      <c r="E146" s="45" t="s">
        <v>45</v>
      </c>
      <c r="F146" s="45" t="s">
        <v>92</v>
      </c>
      <c r="G146" s="46">
        <v>91128</v>
      </c>
      <c r="H146" s="76">
        <v>0.25</v>
      </c>
      <c r="I146" s="76">
        <v>0.51388888888888895</v>
      </c>
      <c r="J146" s="47">
        <v>0.2638888888888889</v>
      </c>
      <c r="K146" s="48">
        <v>42857.245509259257</v>
      </c>
      <c r="L146" s="48">
        <v>42857.513969907406</v>
      </c>
      <c r="M146" s="46">
        <v>93</v>
      </c>
      <c r="N146" s="46">
        <v>0</v>
      </c>
      <c r="O146" s="47">
        <v>0</v>
      </c>
      <c r="P146" s="47">
        <v>1.5277777777777779E-3</v>
      </c>
      <c r="Q146" s="47">
        <v>4.5138888888888893E-3</v>
      </c>
      <c r="R146" s="47">
        <v>1.4791666666666668E-2</v>
      </c>
      <c r="S146" s="47">
        <v>0</v>
      </c>
      <c r="T146" s="47">
        <v>1.5416666666666667E-2</v>
      </c>
      <c r="U146" s="47">
        <v>0</v>
      </c>
      <c r="V146" s="47">
        <v>0</v>
      </c>
      <c r="W146" s="47">
        <v>0</v>
      </c>
      <c r="X146" s="47">
        <v>4.3981481481481481E-4</v>
      </c>
      <c r="Y146" s="47">
        <v>2.7893518518518519E-3</v>
      </c>
      <c r="Z146" s="47">
        <v>0</v>
      </c>
      <c r="AA146" s="4">
        <f t="shared" si="6"/>
        <v>3.0208333333333337E-2</v>
      </c>
      <c r="AB146" s="4">
        <f t="shared" si="7"/>
        <v>0</v>
      </c>
    </row>
    <row r="147" spans="1:28" x14ac:dyDescent="0.25">
      <c r="A147" s="44">
        <v>42857</v>
      </c>
      <c r="B147" s="45" t="s">
        <v>162</v>
      </c>
      <c r="C147" s="45" t="s">
        <v>161</v>
      </c>
      <c r="D147" s="45" t="s">
        <v>38</v>
      </c>
      <c r="E147" s="45" t="s">
        <v>45</v>
      </c>
      <c r="F147" s="45" t="s">
        <v>188</v>
      </c>
      <c r="G147" s="46">
        <v>91231</v>
      </c>
      <c r="H147" s="76">
        <v>0.33333333333333331</v>
      </c>
      <c r="I147" s="76">
        <v>0.59722222222222221</v>
      </c>
      <c r="J147" s="47">
        <v>0.2638888888888889</v>
      </c>
      <c r="M147" s="46">
        <v>0</v>
      </c>
      <c r="N147" s="46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">
        <f t="shared" si="6"/>
        <v>0</v>
      </c>
      <c r="AB147" s="4" t="str">
        <f t="shared" si="7"/>
        <v/>
      </c>
    </row>
    <row r="148" spans="1:28" x14ac:dyDescent="0.25">
      <c r="A148" s="44">
        <v>42856</v>
      </c>
      <c r="B148" s="45" t="s">
        <v>160</v>
      </c>
      <c r="C148" s="45" t="s">
        <v>161</v>
      </c>
      <c r="D148" s="45" t="s">
        <v>38</v>
      </c>
      <c r="E148" s="45" t="s">
        <v>45</v>
      </c>
      <c r="F148" s="45" t="s">
        <v>188</v>
      </c>
      <c r="G148" s="46">
        <v>91231</v>
      </c>
      <c r="H148" s="76">
        <v>0.33333333333333331</v>
      </c>
      <c r="I148" s="76">
        <v>0.59722222222222221</v>
      </c>
      <c r="J148" s="47">
        <v>0.2638888888888889</v>
      </c>
      <c r="M148" s="46">
        <v>0</v>
      </c>
      <c r="N148" s="46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">
        <f t="shared" si="6"/>
        <v>0</v>
      </c>
      <c r="AB148" s="4" t="str">
        <f t="shared" si="7"/>
        <v/>
      </c>
    </row>
    <row r="149" spans="1:28" x14ac:dyDescent="0.25">
      <c r="A149" s="44">
        <v>42856</v>
      </c>
      <c r="B149" s="45" t="s">
        <v>160</v>
      </c>
      <c r="C149" s="45" t="s">
        <v>161</v>
      </c>
      <c r="D149" s="45" t="s">
        <v>38</v>
      </c>
      <c r="E149" s="45" t="s">
        <v>45</v>
      </c>
      <c r="F149" s="45" t="s">
        <v>94</v>
      </c>
      <c r="G149" s="46">
        <v>91163</v>
      </c>
      <c r="H149" s="76">
        <v>0.3888888888888889</v>
      </c>
      <c r="I149" s="76">
        <v>0.65277777777777779</v>
      </c>
      <c r="J149" s="47">
        <v>0.2638888888888889</v>
      </c>
      <c r="M149" s="46">
        <v>0</v>
      </c>
      <c r="N149" s="46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">
        <f t="shared" si="6"/>
        <v>0</v>
      </c>
      <c r="AB149" s="4" t="str">
        <f t="shared" si="7"/>
        <v/>
      </c>
    </row>
    <row r="150" spans="1:28" x14ac:dyDescent="0.25">
      <c r="A150" s="44">
        <v>42857</v>
      </c>
      <c r="B150" s="45" t="s">
        <v>162</v>
      </c>
      <c r="C150" s="45" t="s">
        <v>161</v>
      </c>
      <c r="D150" s="45" t="s">
        <v>38</v>
      </c>
      <c r="E150" s="45" t="s">
        <v>45</v>
      </c>
      <c r="F150" s="45" t="s">
        <v>94</v>
      </c>
      <c r="G150" s="46">
        <v>91163</v>
      </c>
      <c r="H150" s="76">
        <v>0.3888888888888889</v>
      </c>
      <c r="I150" s="76">
        <v>0.65277777777777779</v>
      </c>
      <c r="J150" s="47">
        <v>0.2638888888888889</v>
      </c>
      <c r="K150" s="48">
        <v>42857.382685185185</v>
      </c>
      <c r="L150" s="48">
        <v>42857.655868055554</v>
      </c>
      <c r="M150" s="46">
        <v>100</v>
      </c>
      <c r="N150" s="46">
        <v>0</v>
      </c>
      <c r="O150" s="47">
        <v>0</v>
      </c>
      <c r="P150" s="47">
        <v>1.7245370370370372E-3</v>
      </c>
      <c r="Q150" s="47">
        <v>6.6319444444444446E-3</v>
      </c>
      <c r="R150" s="47">
        <v>1.4618055555555556E-2</v>
      </c>
      <c r="S150" s="47">
        <v>2.3148148148148147E-5</v>
      </c>
      <c r="T150" s="47">
        <v>1.4768518518518519E-2</v>
      </c>
      <c r="U150" s="47">
        <v>0</v>
      </c>
      <c r="V150" s="47">
        <v>0</v>
      </c>
      <c r="W150" s="47">
        <v>0</v>
      </c>
      <c r="X150" s="47">
        <v>0</v>
      </c>
      <c r="Y150" s="47">
        <v>2.3148148148148147E-5</v>
      </c>
      <c r="Z150" s="47">
        <v>0</v>
      </c>
      <c r="AA150" s="4">
        <f t="shared" si="6"/>
        <v>2.9386574074074075E-2</v>
      </c>
      <c r="AB150" s="4">
        <f t="shared" si="7"/>
        <v>0</v>
      </c>
    </row>
    <row r="151" spans="1:28" x14ac:dyDescent="0.25">
      <c r="A151" s="44">
        <v>42857</v>
      </c>
      <c r="B151" s="45" t="s">
        <v>162</v>
      </c>
      <c r="C151" s="45" t="s">
        <v>161</v>
      </c>
      <c r="D151" s="45" t="s">
        <v>38</v>
      </c>
      <c r="E151" s="45" t="s">
        <v>45</v>
      </c>
      <c r="F151" s="45" t="s">
        <v>95</v>
      </c>
      <c r="G151" s="46">
        <v>91167</v>
      </c>
      <c r="H151" s="76">
        <v>0.29166666666666669</v>
      </c>
      <c r="I151" s="76">
        <v>0.55555555555555558</v>
      </c>
      <c r="J151" s="47">
        <v>0.2638888888888889</v>
      </c>
      <c r="K151" s="48">
        <v>42857.292951388888</v>
      </c>
      <c r="L151" s="48">
        <v>42857.560416666667</v>
      </c>
      <c r="M151" s="46">
        <v>91</v>
      </c>
      <c r="N151" s="46">
        <v>0</v>
      </c>
      <c r="O151" s="47">
        <v>0</v>
      </c>
      <c r="P151" s="47">
        <v>1.9328703703703704E-3</v>
      </c>
      <c r="Q151" s="47">
        <v>2.3148148148148147E-5</v>
      </c>
      <c r="R151" s="47">
        <v>1.4652777777777778E-2</v>
      </c>
      <c r="S151" s="47">
        <v>0</v>
      </c>
      <c r="T151" s="47">
        <v>1.5011574074074075E-2</v>
      </c>
      <c r="U151" s="47">
        <v>0</v>
      </c>
      <c r="V151" s="47">
        <v>0</v>
      </c>
      <c r="W151" s="47">
        <v>0</v>
      </c>
      <c r="X151" s="47">
        <v>0</v>
      </c>
      <c r="Y151" s="47">
        <v>1.8518518518518517E-3</v>
      </c>
      <c r="Z151" s="47">
        <v>0</v>
      </c>
      <c r="AA151" s="4">
        <f t="shared" si="6"/>
        <v>2.9664351851851851E-2</v>
      </c>
      <c r="AB151" s="4">
        <f t="shared" si="7"/>
        <v>1.284722222222201E-3</v>
      </c>
    </row>
    <row r="152" spans="1:28" x14ac:dyDescent="0.25">
      <c r="A152" s="44">
        <v>42856</v>
      </c>
      <c r="B152" s="45" t="s">
        <v>160</v>
      </c>
      <c r="C152" s="45" t="s">
        <v>161</v>
      </c>
      <c r="D152" s="45" t="s">
        <v>38</v>
      </c>
      <c r="E152" s="45" t="s">
        <v>45</v>
      </c>
      <c r="F152" s="45" t="s">
        <v>95</v>
      </c>
      <c r="G152" s="46">
        <v>91167</v>
      </c>
      <c r="H152" s="76">
        <v>0.29166666666666669</v>
      </c>
      <c r="I152" s="76">
        <v>0.55555555555555558</v>
      </c>
      <c r="J152" s="47">
        <v>0.2638888888888889</v>
      </c>
      <c r="M152" s="46">
        <v>0</v>
      </c>
      <c r="N152" s="46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">
        <f t="shared" si="6"/>
        <v>0</v>
      </c>
      <c r="AB152" s="4" t="str">
        <f t="shared" si="7"/>
        <v/>
      </c>
    </row>
    <row r="153" spans="1:28" x14ac:dyDescent="0.25">
      <c r="A153" s="44">
        <v>42856</v>
      </c>
      <c r="B153" s="45" t="s">
        <v>160</v>
      </c>
      <c r="C153" s="45" t="s">
        <v>161</v>
      </c>
      <c r="D153" s="45" t="s">
        <v>38</v>
      </c>
      <c r="E153" s="45" t="s">
        <v>45</v>
      </c>
      <c r="F153" s="45" t="s">
        <v>97</v>
      </c>
      <c r="G153" s="46">
        <v>91381</v>
      </c>
      <c r="H153" s="76">
        <v>0.33333333333333331</v>
      </c>
      <c r="I153" s="76">
        <v>0.59722222222222221</v>
      </c>
      <c r="J153" s="47">
        <v>0.2638888888888889</v>
      </c>
      <c r="M153" s="46">
        <v>0</v>
      </c>
      <c r="N153" s="46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">
        <f t="shared" si="6"/>
        <v>0</v>
      </c>
      <c r="AB153" s="4" t="str">
        <f t="shared" si="7"/>
        <v/>
      </c>
    </row>
    <row r="154" spans="1:28" x14ac:dyDescent="0.25">
      <c r="A154" s="44">
        <v>42857</v>
      </c>
      <c r="B154" s="45" t="s">
        <v>162</v>
      </c>
      <c r="C154" s="45" t="s">
        <v>161</v>
      </c>
      <c r="D154" s="45" t="s">
        <v>38</v>
      </c>
      <c r="E154" s="45" t="s">
        <v>45</v>
      </c>
      <c r="F154" s="45" t="s">
        <v>97</v>
      </c>
      <c r="G154" s="46">
        <v>91381</v>
      </c>
      <c r="H154" s="76">
        <v>0.33333333333333331</v>
      </c>
      <c r="I154" s="76">
        <v>0.59722222222222221</v>
      </c>
      <c r="J154" s="47">
        <v>0.2638888888888889</v>
      </c>
      <c r="K154" s="48">
        <v>42857.357974537037</v>
      </c>
      <c r="L154" s="48">
        <v>42857.597222222219</v>
      </c>
      <c r="M154" s="46">
        <v>77</v>
      </c>
      <c r="N154" s="46">
        <v>0</v>
      </c>
      <c r="O154" s="47">
        <v>0</v>
      </c>
      <c r="P154" s="47">
        <v>1.9560185185185184E-3</v>
      </c>
      <c r="Q154" s="47">
        <v>2.5578703703703705E-3</v>
      </c>
      <c r="R154" s="47">
        <v>1.6458333333333332E-2</v>
      </c>
      <c r="S154" s="47">
        <v>0</v>
      </c>
      <c r="T154" s="47">
        <v>1.4004629629629631E-2</v>
      </c>
      <c r="U154" s="47">
        <v>0</v>
      </c>
      <c r="V154" s="47">
        <v>0</v>
      </c>
      <c r="W154" s="47">
        <v>0</v>
      </c>
      <c r="X154" s="47">
        <v>0</v>
      </c>
      <c r="Y154" s="47">
        <v>8.6805555555555559E-3</v>
      </c>
      <c r="Z154" s="47">
        <v>0</v>
      </c>
      <c r="AA154" s="4">
        <f t="shared" si="6"/>
        <v>3.0462962962962963E-2</v>
      </c>
      <c r="AB154" s="4">
        <f t="shared" si="7"/>
        <v>2.4641203703703707E-2</v>
      </c>
    </row>
    <row r="155" spans="1:28" x14ac:dyDescent="0.25">
      <c r="A155" s="44">
        <v>42857</v>
      </c>
      <c r="B155" s="45" t="s">
        <v>162</v>
      </c>
      <c r="C155" s="45" t="s">
        <v>161</v>
      </c>
      <c r="D155" s="45" t="s">
        <v>38</v>
      </c>
      <c r="E155" s="45" t="s">
        <v>45</v>
      </c>
      <c r="F155" s="45" t="s">
        <v>127</v>
      </c>
      <c r="G155" s="46">
        <v>102595</v>
      </c>
      <c r="H155" s="76">
        <v>0.3888888888888889</v>
      </c>
      <c r="I155" s="76">
        <v>0.65277777777777779</v>
      </c>
      <c r="J155" s="47">
        <v>0.2638888888888889</v>
      </c>
      <c r="M155" s="46">
        <v>0</v>
      </c>
      <c r="N155" s="46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">
        <f t="shared" si="6"/>
        <v>0</v>
      </c>
      <c r="AB155" s="4" t="str">
        <f t="shared" si="7"/>
        <v/>
      </c>
    </row>
    <row r="156" spans="1:28" x14ac:dyDescent="0.25">
      <c r="A156" s="44">
        <v>42856</v>
      </c>
      <c r="B156" s="45" t="s">
        <v>160</v>
      </c>
      <c r="C156" s="45" t="s">
        <v>161</v>
      </c>
      <c r="D156" s="45" t="s">
        <v>38</v>
      </c>
      <c r="E156" s="45" t="s">
        <v>45</v>
      </c>
      <c r="F156" s="45" t="s">
        <v>127</v>
      </c>
      <c r="G156" s="46">
        <v>102595</v>
      </c>
      <c r="H156" s="76">
        <v>0.3888888888888889</v>
      </c>
      <c r="I156" s="76">
        <v>0.65277777777777779</v>
      </c>
      <c r="J156" s="47">
        <v>0.2638888888888889</v>
      </c>
      <c r="M156" s="46">
        <v>0</v>
      </c>
      <c r="N156" s="46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">
        <f t="shared" si="6"/>
        <v>0</v>
      </c>
      <c r="AB156" s="4" t="str">
        <f t="shared" si="7"/>
        <v/>
      </c>
    </row>
    <row r="157" spans="1:28" x14ac:dyDescent="0.25">
      <c r="A157" s="44">
        <v>42856</v>
      </c>
      <c r="B157" s="45" t="s">
        <v>160</v>
      </c>
      <c r="C157" s="45" t="s">
        <v>161</v>
      </c>
      <c r="D157" s="45" t="s">
        <v>38</v>
      </c>
      <c r="E157" s="45" t="s">
        <v>45</v>
      </c>
      <c r="F157" s="45" t="s">
        <v>98</v>
      </c>
      <c r="G157" s="46">
        <v>91165</v>
      </c>
      <c r="H157" s="76">
        <v>0.3888888888888889</v>
      </c>
      <c r="I157" s="76">
        <v>0.65277777777777779</v>
      </c>
      <c r="J157" s="47">
        <v>0.2638888888888889</v>
      </c>
      <c r="M157" s="46">
        <v>0</v>
      </c>
      <c r="N157" s="46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">
        <f t="shared" si="6"/>
        <v>0</v>
      </c>
      <c r="AB157" s="4" t="str">
        <f t="shared" si="7"/>
        <v/>
      </c>
    </row>
    <row r="158" spans="1:28" x14ac:dyDescent="0.25">
      <c r="A158" s="44">
        <v>42857</v>
      </c>
      <c r="B158" s="45" t="s">
        <v>162</v>
      </c>
      <c r="C158" s="45" t="s">
        <v>161</v>
      </c>
      <c r="D158" s="45" t="s">
        <v>38</v>
      </c>
      <c r="E158" s="45" t="s">
        <v>45</v>
      </c>
      <c r="F158" s="45" t="s">
        <v>98</v>
      </c>
      <c r="G158" s="46">
        <v>91165</v>
      </c>
      <c r="H158" s="76">
        <v>0.3888888888888889</v>
      </c>
      <c r="I158" s="76">
        <v>0.65277777777777779</v>
      </c>
      <c r="J158" s="47">
        <v>0.2638888888888889</v>
      </c>
      <c r="K158" s="48">
        <v>42857.397337962961</v>
      </c>
      <c r="L158" s="48">
        <v>42857.656018518515</v>
      </c>
      <c r="M158" s="46">
        <v>94</v>
      </c>
      <c r="N158" s="46">
        <v>0</v>
      </c>
      <c r="O158" s="47">
        <v>0</v>
      </c>
      <c r="P158" s="47">
        <v>1.712962962962963E-3</v>
      </c>
      <c r="Q158" s="47">
        <v>1.3425925925925925E-3</v>
      </c>
      <c r="R158" s="47">
        <v>1.4618055555555556E-2</v>
      </c>
      <c r="S158" s="47">
        <v>0</v>
      </c>
      <c r="T158" s="47">
        <v>1.5694444444444445E-2</v>
      </c>
      <c r="U158" s="47">
        <v>0</v>
      </c>
      <c r="V158" s="47">
        <v>0</v>
      </c>
      <c r="W158" s="47">
        <v>0</v>
      </c>
      <c r="X158" s="47">
        <v>1.2314814814814815E-2</v>
      </c>
      <c r="Y158" s="47">
        <v>6.9444444444444444E-5</v>
      </c>
      <c r="Z158" s="47">
        <v>0</v>
      </c>
      <c r="AA158" s="4">
        <f t="shared" si="6"/>
        <v>3.0312499999999999E-2</v>
      </c>
      <c r="AB158" s="4">
        <f t="shared" si="7"/>
        <v>8.4490740740740811E-3</v>
      </c>
    </row>
    <row r="159" spans="1:28" x14ac:dyDescent="0.25">
      <c r="A159" s="44">
        <v>42857</v>
      </c>
      <c r="B159" s="45" t="s">
        <v>162</v>
      </c>
      <c r="C159" s="45" t="s">
        <v>161</v>
      </c>
      <c r="D159" s="45" t="s">
        <v>38</v>
      </c>
      <c r="E159" s="45" t="s">
        <v>45</v>
      </c>
      <c r="F159" s="45" t="s">
        <v>99</v>
      </c>
      <c r="G159" s="46">
        <v>91178</v>
      </c>
      <c r="H159" s="76">
        <v>0.33333333333333331</v>
      </c>
      <c r="I159" s="76">
        <v>0.59722222222222221</v>
      </c>
      <c r="J159" s="47">
        <v>0.2638888888888889</v>
      </c>
      <c r="M159" s="46">
        <v>0</v>
      </c>
      <c r="N159" s="46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">
        <f t="shared" si="6"/>
        <v>0</v>
      </c>
      <c r="AB159" s="4" t="str">
        <f t="shared" si="7"/>
        <v/>
      </c>
    </row>
    <row r="160" spans="1:28" x14ac:dyDescent="0.25">
      <c r="A160" s="44">
        <v>42856</v>
      </c>
      <c r="B160" s="45" t="s">
        <v>160</v>
      </c>
      <c r="C160" s="45" t="s">
        <v>161</v>
      </c>
      <c r="D160" s="45" t="s">
        <v>38</v>
      </c>
      <c r="E160" s="45" t="s">
        <v>45</v>
      </c>
      <c r="F160" s="45" t="s">
        <v>99</v>
      </c>
      <c r="G160" s="46">
        <v>91178</v>
      </c>
      <c r="H160" s="76">
        <v>0.33333333333333331</v>
      </c>
      <c r="I160" s="76">
        <v>0.59722222222222221</v>
      </c>
      <c r="J160" s="47">
        <v>0.2638888888888889</v>
      </c>
      <c r="K160" s="48">
        <v>42856.439328703702</v>
      </c>
      <c r="L160" s="48">
        <v>42856.597777777781</v>
      </c>
      <c r="M160" s="46">
        <v>57</v>
      </c>
      <c r="N160" s="46">
        <v>0</v>
      </c>
      <c r="O160" s="47">
        <v>0</v>
      </c>
      <c r="P160" s="47">
        <v>1.4004629629629629E-3</v>
      </c>
      <c r="Q160" s="47">
        <v>5.0231481481481481E-3</v>
      </c>
      <c r="R160" s="47">
        <v>1.4166666666666666E-2</v>
      </c>
      <c r="S160" s="47">
        <v>0</v>
      </c>
      <c r="T160" s="47">
        <v>7.5810185185185182E-3</v>
      </c>
      <c r="U160" s="47">
        <v>0</v>
      </c>
      <c r="V160" s="47">
        <v>0</v>
      </c>
      <c r="W160" s="47">
        <v>0</v>
      </c>
      <c r="X160" s="47">
        <v>0</v>
      </c>
      <c r="Y160" s="47">
        <v>6.828703703703704E-3</v>
      </c>
      <c r="Z160" s="47">
        <v>0</v>
      </c>
      <c r="AA160" s="4">
        <f t="shared" si="6"/>
        <v>2.1747685185185182E-2</v>
      </c>
      <c r="AB160" s="4">
        <f t="shared" si="7"/>
        <v>0.10599537037037038</v>
      </c>
    </row>
    <row r="161" spans="1:28" x14ac:dyDescent="0.25">
      <c r="A161" s="44">
        <v>42856</v>
      </c>
      <c r="B161" s="45" t="s">
        <v>160</v>
      </c>
      <c r="C161" s="45" t="s">
        <v>161</v>
      </c>
      <c r="D161" s="45" t="s">
        <v>38</v>
      </c>
      <c r="E161" s="45" t="s">
        <v>45</v>
      </c>
      <c r="F161" s="45" t="s">
        <v>101</v>
      </c>
      <c r="G161" s="46">
        <v>91179</v>
      </c>
      <c r="H161" s="76">
        <v>0.25</v>
      </c>
      <c r="I161" s="76">
        <v>0.51388888888888895</v>
      </c>
      <c r="J161" s="47">
        <v>0.2638888888888889</v>
      </c>
      <c r="K161" s="48">
        <v>42856.247662037036</v>
      </c>
      <c r="L161" s="48">
        <v>42856.515092592592</v>
      </c>
      <c r="M161" s="46">
        <v>49</v>
      </c>
      <c r="N161" s="46">
        <v>0</v>
      </c>
      <c r="O161" s="47">
        <v>0</v>
      </c>
      <c r="P161" s="47">
        <v>1.8865740740740742E-3</v>
      </c>
      <c r="Q161" s="47">
        <v>9.9259259259259269E-2</v>
      </c>
      <c r="R161" s="47">
        <v>1.3819444444444445E-2</v>
      </c>
      <c r="S161" s="47">
        <v>0</v>
      </c>
      <c r="T161" s="47">
        <v>8.518518518518519E-3</v>
      </c>
      <c r="U161" s="47">
        <v>0</v>
      </c>
      <c r="V161" s="47">
        <v>0</v>
      </c>
      <c r="W161" s="47">
        <v>0</v>
      </c>
      <c r="X161" s="47">
        <v>1.2719907407407407E-2</v>
      </c>
      <c r="Y161" s="47">
        <v>2.4074074074074076E-3</v>
      </c>
      <c r="Z161" s="47">
        <v>0</v>
      </c>
      <c r="AA161" s="4">
        <f t="shared" si="6"/>
        <v>2.2337962962962962E-2</v>
      </c>
      <c r="AB161" s="4">
        <f t="shared" si="7"/>
        <v>0</v>
      </c>
    </row>
    <row r="162" spans="1:28" x14ac:dyDescent="0.25">
      <c r="A162" s="44">
        <v>42857</v>
      </c>
      <c r="B162" s="45" t="s">
        <v>162</v>
      </c>
      <c r="C162" s="45" t="s">
        <v>161</v>
      </c>
      <c r="D162" s="45" t="s">
        <v>38</v>
      </c>
      <c r="E162" s="45" t="s">
        <v>45</v>
      </c>
      <c r="F162" s="45" t="s">
        <v>101</v>
      </c>
      <c r="G162" s="46">
        <v>91179</v>
      </c>
      <c r="H162" s="76">
        <v>0.25</v>
      </c>
      <c r="I162" s="76">
        <v>0.51388888888888895</v>
      </c>
      <c r="J162" s="47">
        <v>0.2638888888888889</v>
      </c>
      <c r="K162" s="48">
        <v>42857.258356481485</v>
      </c>
      <c r="L162" s="48">
        <v>42857.515798611108</v>
      </c>
      <c r="M162" s="46">
        <v>78</v>
      </c>
      <c r="N162" s="46">
        <v>0</v>
      </c>
      <c r="O162" s="47">
        <v>0</v>
      </c>
      <c r="P162" s="47">
        <v>1.6435185185185183E-3</v>
      </c>
      <c r="Q162" s="47">
        <v>8.0902777777777778E-3</v>
      </c>
      <c r="R162" s="47">
        <v>1.4409722222222221E-2</v>
      </c>
      <c r="S162" s="47">
        <v>0</v>
      </c>
      <c r="T162" s="47">
        <v>1.4791666666666668E-2</v>
      </c>
      <c r="U162" s="47">
        <v>0</v>
      </c>
      <c r="V162" s="47">
        <v>0</v>
      </c>
      <c r="W162" s="47">
        <v>0</v>
      </c>
      <c r="X162" s="47">
        <v>1.0937500000000001E-2</v>
      </c>
      <c r="Y162" s="47">
        <v>5.6712962962962958E-3</v>
      </c>
      <c r="Z162" s="47">
        <v>0</v>
      </c>
      <c r="AA162" s="4">
        <f t="shared" si="6"/>
        <v>2.9201388888888888E-2</v>
      </c>
      <c r="AB162" s="4">
        <f t="shared" si="7"/>
        <v>8.3564814814814925E-3</v>
      </c>
    </row>
    <row r="163" spans="1:28" x14ac:dyDescent="0.25">
      <c r="A163" s="44">
        <v>42857</v>
      </c>
      <c r="B163" s="45" t="s">
        <v>162</v>
      </c>
      <c r="C163" s="45" t="s">
        <v>161</v>
      </c>
      <c r="D163" s="45" t="s">
        <v>38</v>
      </c>
      <c r="E163" s="45" t="s">
        <v>45</v>
      </c>
      <c r="F163" s="45" t="s">
        <v>102</v>
      </c>
      <c r="G163" s="46">
        <v>91388</v>
      </c>
      <c r="H163" s="76">
        <v>0.29166666666666669</v>
      </c>
      <c r="I163" s="76">
        <v>0.55555555555555558</v>
      </c>
      <c r="J163" s="47">
        <v>0.2638888888888889</v>
      </c>
      <c r="K163" s="48">
        <v>42857.290416666663</v>
      </c>
      <c r="L163" s="48">
        <v>42857.556469907409</v>
      </c>
      <c r="M163" s="46">
        <v>96</v>
      </c>
      <c r="N163" s="46">
        <v>0</v>
      </c>
      <c r="O163" s="47">
        <v>0</v>
      </c>
      <c r="P163" s="47">
        <v>1.6782407407407406E-3</v>
      </c>
      <c r="Q163" s="47">
        <v>2.7314814814814819E-3</v>
      </c>
      <c r="R163" s="47">
        <v>1.4826388888888889E-2</v>
      </c>
      <c r="S163" s="47">
        <v>0</v>
      </c>
      <c r="T163" s="47">
        <v>1.3599537037037037E-2</v>
      </c>
      <c r="U163" s="47">
        <v>0</v>
      </c>
      <c r="V163" s="47">
        <v>0</v>
      </c>
      <c r="W163" s="47">
        <v>0</v>
      </c>
      <c r="X163" s="47">
        <v>3.4722222222222224E-4</v>
      </c>
      <c r="Y163" s="47">
        <v>5.5092592592592589E-3</v>
      </c>
      <c r="Z163" s="47">
        <v>0</v>
      </c>
      <c r="AA163" s="4">
        <f t="shared" si="6"/>
        <v>2.8425925925925924E-2</v>
      </c>
      <c r="AB163" s="4">
        <f t="shared" si="7"/>
        <v>0</v>
      </c>
    </row>
    <row r="164" spans="1:28" x14ac:dyDescent="0.25">
      <c r="A164" s="44">
        <v>42856</v>
      </c>
      <c r="B164" s="45" t="s">
        <v>160</v>
      </c>
      <c r="C164" s="45" t="s">
        <v>161</v>
      </c>
      <c r="D164" s="45" t="s">
        <v>38</v>
      </c>
      <c r="E164" s="45" t="s">
        <v>45</v>
      </c>
      <c r="F164" s="45" t="s">
        <v>102</v>
      </c>
      <c r="G164" s="46">
        <v>91388</v>
      </c>
      <c r="H164" s="76">
        <v>0.29166666666666669</v>
      </c>
      <c r="I164" s="76">
        <v>0.55555555555555558</v>
      </c>
      <c r="J164" s="47">
        <v>0.2638888888888889</v>
      </c>
      <c r="M164" s="46">
        <v>0</v>
      </c>
      <c r="N164" s="46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">
        <f t="shared" si="6"/>
        <v>0</v>
      </c>
      <c r="AB164" s="4" t="str">
        <f t="shared" si="7"/>
        <v/>
      </c>
    </row>
    <row r="165" spans="1:28" x14ac:dyDescent="0.25">
      <c r="A165" s="44">
        <v>42856</v>
      </c>
      <c r="B165" s="45" t="s">
        <v>160</v>
      </c>
      <c r="C165" s="45" t="s">
        <v>161</v>
      </c>
      <c r="D165" s="45" t="s">
        <v>38</v>
      </c>
      <c r="E165" s="45" t="s">
        <v>45</v>
      </c>
      <c r="F165" s="45" t="s">
        <v>103</v>
      </c>
      <c r="G165" s="46">
        <v>91140</v>
      </c>
      <c r="H165" s="76">
        <v>0.3611111111111111</v>
      </c>
      <c r="I165" s="76">
        <v>0.625</v>
      </c>
      <c r="J165" s="47">
        <v>0.2638888888888889</v>
      </c>
      <c r="M165" s="46">
        <v>0</v>
      </c>
      <c r="N165" s="46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">
        <f t="shared" si="6"/>
        <v>0</v>
      </c>
      <c r="AB165" s="4" t="str">
        <f t="shared" si="7"/>
        <v/>
      </c>
    </row>
    <row r="166" spans="1:28" x14ac:dyDescent="0.25">
      <c r="A166" s="44">
        <v>42857</v>
      </c>
      <c r="B166" s="45" t="s">
        <v>162</v>
      </c>
      <c r="C166" s="45" t="s">
        <v>161</v>
      </c>
      <c r="D166" s="45" t="s">
        <v>38</v>
      </c>
      <c r="E166" s="45" t="s">
        <v>45</v>
      </c>
      <c r="F166" s="45" t="s">
        <v>103</v>
      </c>
      <c r="G166" s="46">
        <v>91140</v>
      </c>
      <c r="H166" s="76">
        <v>0.3611111111111111</v>
      </c>
      <c r="I166" s="76">
        <v>0.625</v>
      </c>
      <c r="J166" s="47">
        <v>0.2638888888888889</v>
      </c>
      <c r="K166" s="48">
        <v>42857.361550925925</v>
      </c>
      <c r="L166" s="48">
        <v>42857.625844907408</v>
      </c>
      <c r="M166" s="46">
        <v>90</v>
      </c>
      <c r="N166" s="46">
        <v>1</v>
      </c>
      <c r="O166" s="47">
        <v>3.4722222222222222E-5</v>
      </c>
      <c r="P166" s="47">
        <v>1.8055555555555557E-3</v>
      </c>
      <c r="Q166" s="47">
        <v>4.2129629629629626E-3</v>
      </c>
      <c r="R166" s="47">
        <v>1.3958333333333335E-2</v>
      </c>
      <c r="S166" s="47">
        <v>0</v>
      </c>
      <c r="T166" s="47">
        <v>1.4884259259259259E-2</v>
      </c>
      <c r="U166" s="47">
        <v>0</v>
      </c>
      <c r="V166" s="47">
        <v>0</v>
      </c>
      <c r="W166" s="47">
        <v>0</v>
      </c>
      <c r="X166" s="47">
        <v>7.0023148148148154E-3</v>
      </c>
      <c r="Y166" s="47">
        <v>2.8124999999999995E-3</v>
      </c>
      <c r="Z166" s="47">
        <v>0</v>
      </c>
      <c r="AA166" s="4">
        <f t="shared" si="6"/>
        <v>2.8842592592592593E-2</v>
      </c>
      <c r="AB166" s="4">
        <f t="shared" si="7"/>
        <v>4.3981481481480955E-4</v>
      </c>
    </row>
    <row r="167" spans="1:28" x14ac:dyDescent="0.25">
      <c r="A167" s="44">
        <v>42857</v>
      </c>
      <c r="B167" s="45" t="s">
        <v>162</v>
      </c>
      <c r="C167" s="45" t="s">
        <v>161</v>
      </c>
      <c r="D167" s="45" t="s">
        <v>38</v>
      </c>
      <c r="E167" s="45" t="s">
        <v>45</v>
      </c>
      <c r="F167" s="45" t="s">
        <v>189</v>
      </c>
      <c r="G167" s="46">
        <v>91142</v>
      </c>
      <c r="H167" s="76">
        <v>0.29166666666666669</v>
      </c>
      <c r="I167" s="76">
        <v>0.55555555555555558</v>
      </c>
      <c r="J167" s="47">
        <v>0.2638888888888889</v>
      </c>
      <c r="K167" s="48">
        <v>42857.304398148146</v>
      </c>
      <c r="L167" s="48">
        <v>42857.558553240742</v>
      </c>
      <c r="M167" s="46">
        <v>86</v>
      </c>
      <c r="N167" s="46">
        <v>0</v>
      </c>
      <c r="O167" s="47">
        <v>0</v>
      </c>
      <c r="P167" s="47">
        <v>1.712962962962963E-3</v>
      </c>
      <c r="Q167" s="47">
        <v>7.5231481481481471E-4</v>
      </c>
      <c r="R167" s="47">
        <v>1.34375E-2</v>
      </c>
      <c r="S167" s="47">
        <v>0</v>
      </c>
      <c r="T167" s="47">
        <v>1.4097222222222221E-2</v>
      </c>
      <c r="U167" s="47">
        <v>0</v>
      </c>
      <c r="V167" s="47">
        <v>0</v>
      </c>
      <c r="W167" s="47">
        <v>0</v>
      </c>
      <c r="X167" s="47">
        <v>1.5335648148148147E-2</v>
      </c>
      <c r="Y167" s="47">
        <v>4.7569444444444447E-3</v>
      </c>
      <c r="Z167" s="47">
        <v>0</v>
      </c>
      <c r="AA167" s="4">
        <f t="shared" si="6"/>
        <v>2.7534722222222221E-2</v>
      </c>
      <c r="AB167" s="4">
        <f t="shared" si="7"/>
        <v>1.2731481481481455E-2</v>
      </c>
    </row>
    <row r="168" spans="1:28" x14ac:dyDescent="0.25">
      <c r="A168" s="44">
        <v>42856</v>
      </c>
      <c r="B168" s="45" t="s">
        <v>160</v>
      </c>
      <c r="C168" s="45" t="s">
        <v>161</v>
      </c>
      <c r="D168" s="45" t="s">
        <v>38</v>
      </c>
      <c r="E168" s="45" t="s">
        <v>45</v>
      </c>
      <c r="F168" s="45" t="s">
        <v>189</v>
      </c>
      <c r="G168" s="46">
        <v>91142</v>
      </c>
      <c r="H168" s="76">
        <v>0.29166666666666669</v>
      </c>
      <c r="I168" s="76">
        <v>0.55555555555555558</v>
      </c>
      <c r="J168" s="47">
        <v>0.2638888888888889</v>
      </c>
      <c r="K168" s="48">
        <v>42856.347199074073</v>
      </c>
      <c r="L168" s="48">
        <v>42856.555625000001</v>
      </c>
      <c r="M168" s="46">
        <v>60</v>
      </c>
      <c r="N168" s="46">
        <v>0</v>
      </c>
      <c r="O168" s="47">
        <v>0</v>
      </c>
      <c r="P168" s="47">
        <v>2.1064814814814813E-3</v>
      </c>
      <c r="Q168" s="47">
        <v>7.0601851851851847E-4</v>
      </c>
      <c r="R168" s="47">
        <v>1.3807870370370371E-2</v>
      </c>
      <c r="S168" s="47">
        <v>0</v>
      </c>
      <c r="T168" s="47">
        <v>7.1874999999999994E-3</v>
      </c>
      <c r="U168" s="47">
        <v>0</v>
      </c>
      <c r="V168" s="47">
        <v>0</v>
      </c>
      <c r="W168" s="47">
        <v>0</v>
      </c>
      <c r="X168" s="47">
        <v>0</v>
      </c>
      <c r="Y168" s="47">
        <v>5.7291666666666671E-3</v>
      </c>
      <c r="Z168" s="47">
        <v>0</v>
      </c>
      <c r="AA168" s="4">
        <f t="shared" si="6"/>
        <v>2.0995370370370373E-2</v>
      </c>
      <c r="AB168" s="4">
        <f t="shared" si="7"/>
        <v>5.5532407407407391E-2</v>
      </c>
    </row>
    <row r="169" spans="1:28" x14ac:dyDescent="0.25">
      <c r="A169" s="44">
        <v>42856</v>
      </c>
      <c r="B169" s="45" t="s">
        <v>160</v>
      </c>
      <c r="C169" s="45" t="s">
        <v>161</v>
      </c>
      <c r="D169" s="45" t="s">
        <v>38</v>
      </c>
      <c r="E169" s="45" t="s">
        <v>45</v>
      </c>
      <c r="F169" s="45" t="s">
        <v>190</v>
      </c>
      <c r="G169" s="46">
        <v>101413</v>
      </c>
      <c r="H169" s="76">
        <v>0.29166666666666669</v>
      </c>
      <c r="I169" s="76">
        <v>0.55555555555555558</v>
      </c>
      <c r="J169" s="47">
        <v>0.2638888888888889</v>
      </c>
      <c r="M169" s="46">
        <v>0</v>
      </c>
      <c r="N169" s="46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">
        <f t="shared" si="6"/>
        <v>0</v>
      </c>
      <c r="AB169" s="4" t="str">
        <f t="shared" si="7"/>
        <v/>
      </c>
    </row>
    <row r="170" spans="1:28" x14ac:dyDescent="0.25">
      <c r="A170" s="44">
        <v>42857</v>
      </c>
      <c r="B170" s="45" t="s">
        <v>162</v>
      </c>
      <c r="C170" s="45" t="s">
        <v>161</v>
      </c>
      <c r="D170" s="45" t="s">
        <v>38</v>
      </c>
      <c r="E170" s="45" t="s">
        <v>45</v>
      </c>
      <c r="F170" s="45" t="s">
        <v>190</v>
      </c>
      <c r="G170" s="46">
        <v>101413</v>
      </c>
      <c r="H170" s="76">
        <v>0.29166666666666669</v>
      </c>
      <c r="I170" s="76">
        <v>0.55555555555555558</v>
      </c>
      <c r="J170" s="47">
        <v>0.2638888888888889</v>
      </c>
      <c r="M170" s="46">
        <v>0</v>
      </c>
      <c r="N170" s="46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">
        <f t="shared" si="6"/>
        <v>0</v>
      </c>
      <c r="AB170" s="4" t="str">
        <f t="shared" si="7"/>
        <v/>
      </c>
    </row>
    <row r="171" spans="1:28" x14ac:dyDescent="0.25">
      <c r="A171" s="44">
        <v>42857</v>
      </c>
      <c r="B171" s="45" t="s">
        <v>162</v>
      </c>
      <c r="C171" s="45" t="s">
        <v>161</v>
      </c>
      <c r="D171" s="45" t="s">
        <v>38</v>
      </c>
      <c r="E171" s="45" t="s">
        <v>45</v>
      </c>
      <c r="F171" s="45" t="s">
        <v>105</v>
      </c>
      <c r="G171" s="46">
        <v>91172</v>
      </c>
      <c r="H171" s="76">
        <v>0.3611111111111111</v>
      </c>
      <c r="I171" s="76">
        <v>0.625</v>
      </c>
      <c r="J171" s="47">
        <v>0.2638888888888889</v>
      </c>
      <c r="K171" s="48">
        <v>42857.368564814817</v>
      </c>
      <c r="L171" s="48">
        <v>42857.62572916667</v>
      </c>
      <c r="M171" s="46">
        <v>69</v>
      </c>
      <c r="N171" s="46">
        <v>0</v>
      </c>
      <c r="O171" s="47">
        <v>0</v>
      </c>
      <c r="P171" s="47">
        <v>2.488425925925926E-3</v>
      </c>
      <c r="Q171" s="47">
        <v>4.9884259259259265E-3</v>
      </c>
      <c r="R171" s="47">
        <v>1.3969907407407408E-2</v>
      </c>
      <c r="S171" s="47">
        <v>0</v>
      </c>
      <c r="T171" s="47">
        <v>8.1828703703703699E-3</v>
      </c>
      <c r="U171" s="47">
        <v>0</v>
      </c>
      <c r="V171" s="47">
        <v>0</v>
      </c>
      <c r="W171" s="47">
        <v>0</v>
      </c>
      <c r="X171" s="47">
        <v>1.3668981481481482E-2</v>
      </c>
      <c r="Y171" s="47">
        <v>3.7615740740740739E-3</v>
      </c>
      <c r="Z171" s="47">
        <v>0</v>
      </c>
      <c r="AA171" s="4">
        <f t="shared" si="6"/>
        <v>2.2152777777777778E-2</v>
      </c>
      <c r="AB171" s="4">
        <f t="shared" si="7"/>
        <v>7.4537037037037401E-3</v>
      </c>
    </row>
    <row r="172" spans="1:28" x14ac:dyDescent="0.25">
      <c r="A172" s="44">
        <v>42856</v>
      </c>
      <c r="B172" s="45" t="s">
        <v>160</v>
      </c>
      <c r="C172" s="45" t="s">
        <v>161</v>
      </c>
      <c r="D172" s="45" t="s">
        <v>38</v>
      </c>
      <c r="E172" s="45" t="s">
        <v>45</v>
      </c>
      <c r="F172" s="45" t="s">
        <v>105</v>
      </c>
      <c r="G172" s="46">
        <v>91172</v>
      </c>
      <c r="H172" s="76">
        <v>0.3611111111111111</v>
      </c>
      <c r="I172" s="76">
        <v>0.625</v>
      </c>
      <c r="J172" s="47">
        <v>0.2638888888888889</v>
      </c>
      <c r="M172" s="46">
        <v>0</v>
      </c>
      <c r="N172" s="46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">
        <f t="shared" si="6"/>
        <v>0</v>
      </c>
      <c r="AB172" s="4" t="str">
        <f t="shared" si="7"/>
        <v/>
      </c>
    </row>
    <row r="173" spans="1:28" x14ac:dyDescent="0.25">
      <c r="A173" s="44">
        <v>42856</v>
      </c>
      <c r="B173" s="45" t="s">
        <v>160</v>
      </c>
      <c r="C173" s="45" t="s">
        <v>161</v>
      </c>
      <c r="D173" s="45" t="s">
        <v>38</v>
      </c>
      <c r="E173" s="45" t="s">
        <v>45</v>
      </c>
      <c r="F173" s="45" t="s">
        <v>191</v>
      </c>
      <c r="G173" s="46">
        <v>91158</v>
      </c>
      <c r="H173" s="76">
        <v>0.25</v>
      </c>
      <c r="I173" s="76">
        <v>0.51388888888888895</v>
      </c>
      <c r="J173" s="47">
        <v>0.2638888888888889</v>
      </c>
      <c r="M173" s="46">
        <v>0</v>
      </c>
      <c r="N173" s="46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">
        <f t="shared" si="6"/>
        <v>0</v>
      </c>
      <c r="AB173" s="4" t="str">
        <f t="shared" si="7"/>
        <v/>
      </c>
    </row>
    <row r="174" spans="1:28" x14ac:dyDescent="0.25">
      <c r="A174" s="44">
        <v>42857</v>
      </c>
      <c r="B174" s="45" t="s">
        <v>162</v>
      </c>
      <c r="C174" s="45" t="s">
        <v>161</v>
      </c>
      <c r="D174" s="45" t="s">
        <v>38</v>
      </c>
      <c r="E174" s="45" t="s">
        <v>45</v>
      </c>
      <c r="F174" s="45" t="s">
        <v>191</v>
      </c>
      <c r="G174" s="46">
        <v>91158</v>
      </c>
      <c r="H174" s="76">
        <v>0.25</v>
      </c>
      <c r="I174" s="76">
        <v>0.51388888888888895</v>
      </c>
      <c r="J174" s="47">
        <v>0.2638888888888889</v>
      </c>
      <c r="K174" s="48">
        <v>42857.24255787037</v>
      </c>
      <c r="L174" s="48">
        <v>42857.51390046296</v>
      </c>
      <c r="M174" s="46">
        <v>107</v>
      </c>
      <c r="N174" s="46">
        <v>0</v>
      </c>
      <c r="O174" s="47">
        <v>0</v>
      </c>
      <c r="P174" s="47">
        <v>1.3310185185185185E-3</v>
      </c>
      <c r="Q174" s="47">
        <v>7.4768518518518526E-3</v>
      </c>
      <c r="R174" s="47">
        <v>1.3854166666666666E-2</v>
      </c>
      <c r="S174" s="47">
        <v>0</v>
      </c>
      <c r="T174" s="47">
        <v>1.5347222222222222E-2</v>
      </c>
      <c r="U174" s="47">
        <v>0</v>
      </c>
      <c r="V174" s="47">
        <v>0</v>
      </c>
      <c r="W174" s="47">
        <v>0</v>
      </c>
      <c r="X174" s="47">
        <v>0</v>
      </c>
      <c r="Y174" s="47">
        <v>2.1874999999999998E-3</v>
      </c>
      <c r="Z174" s="47">
        <v>0</v>
      </c>
      <c r="AA174" s="4">
        <f t="shared" si="6"/>
        <v>2.9201388888888888E-2</v>
      </c>
      <c r="AB174" s="4">
        <f t="shared" si="7"/>
        <v>0</v>
      </c>
    </row>
    <row r="175" spans="1:28" x14ac:dyDescent="0.25">
      <c r="A175" s="44">
        <v>42857</v>
      </c>
      <c r="B175" s="45" t="s">
        <v>162</v>
      </c>
      <c r="C175" s="45" t="s">
        <v>161</v>
      </c>
      <c r="D175" s="45" t="s">
        <v>38</v>
      </c>
      <c r="E175" s="45" t="s">
        <v>45</v>
      </c>
      <c r="F175" s="45" t="s">
        <v>106</v>
      </c>
      <c r="G175" s="46">
        <v>91150</v>
      </c>
      <c r="H175" s="76">
        <v>0.29166666666666669</v>
      </c>
      <c r="I175" s="76">
        <v>0.55555555555555558</v>
      </c>
      <c r="J175" s="47">
        <v>0.2638888888888889</v>
      </c>
      <c r="K175" s="48">
        <v>42857.29146990741</v>
      </c>
      <c r="L175" s="48">
        <v>42857.367465277777</v>
      </c>
      <c r="M175" s="46">
        <v>14</v>
      </c>
      <c r="N175" s="46">
        <v>0</v>
      </c>
      <c r="O175" s="47">
        <v>0</v>
      </c>
      <c r="P175" s="47">
        <v>1.8518518518518517E-3</v>
      </c>
      <c r="Q175" s="47">
        <v>5.4513888888888884E-3</v>
      </c>
      <c r="R175" s="47">
        <v>0</v>
      </c>
      <c r="S175" s="47">
        <v>0</v>
      </c>
      <c r="T175" s="47">
        <v>7.1527777777777787E-3</v>
      </c>
      <c r="U175" s="47">
        <v>0</v>
      </c>
      <c r="V175" s="47">
        <v>0</v>
      </c>
      <c r="W175" s="47">
        <v>0</v>
      </c>
      <c r="X175" s="47">
        <v>1.4814814814814814E-3</v>
      </c>
      <c r="Y175" s="47">
        <v>6.2615740740740748E-3</v>
      </c>
      <c r="Z175" s="47">
        <v>0</v>
      </c>
      <c r="AA175" s="4">
        <f t="shared" si="6"/>
        <v>7.1527777777777787E-3</v>
      </c>
      <c r="AB175" s="4">
        <f t="shared" si="7"/>
        <v>0</v>
      </c>
    </row>
    <row r="176" spans="1:28" x14ac:dyDescent="0.25">
      <c r="A176" s="44">
        <v>42856</v>
      </c>
      <c r="B176" s="45" t="s">
        <v>160</v>
      </c>
      <c r="C176" s="45" t="s">
        <v>161</v>
      </c>
      <c r="D176" s="45" t="s">
        <v>38</v>
      </c>
      <c r="E176" s="45" t="s">
        <v>45</v>
      </c>
      <c r="F176" s="45" t="s">
        <v>106</v>
      </c>
      <c r="G176" s="46">
        <v>91150</v>
      </c>
      <c r="H176" s="76">
        <v>0.29166666666666669</v>
      </c>
      <c r="I176" s="76">
        <v>0.55555555555555558</v>
      </c>
      <c r="J176" s="47">
        <v>0.2638888888888889</v>
      </c>
      <c r="M176" s="46">
        <v>0</v>
      </c>
      <c r="N176" s="46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">
        <f t="shared" si="6"/>
        <v>0</v>
      </c>
      <c r="AB176" s="4" t="str">
        <f t="shared" si="7"/>
        <v/>
      </c>
    </row>
    <row r="177" spans="1:28" x14ac:dyDescent="0.25">
      <c r="A177" s="44">
        <v>42856</v>
      </c>
      <c r="B177" s="45" t="s">
        <v>160</v>
      </c>
      <c r="C177" s="45" t="s">
        <v>161</v>
      </c>
      <c r="D177" s="45" t="s">
        <v>38</v>
      </c>
      <c r="E177" s="45" t="s">
        <v>45</v>
      </c>
      <c r="F177" s="45" t="s">
        <v>107</v>
      </c>
      <c r="G177" s="46">
        <v>102599</v>
      </c>
      <c r="H177" s="76">
        <v>0.33333333333333331</v>
      </c>
      <c r="I177" s="76">
        <v>0.59722222222222221</v>
      </c>
      <c r="J177" s="47">
        <v>0.2638888888888889</v>
      </c>
      <c r="M177" s="46">
        <v>0</v>
      </c>
      <c r="N177" s="46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">
        <f t="shared" si="6"/>
        <v>0</v>
      </c>
      <c r="AB177" s="4" t="str">
        <f t="shared" si="7"/>
        <v/>
      </c>
    </row>
    <row r="178" spans="1:28" x14ac:dyDescent="0.25">
      <c r="A178" s="44">
        <v>42857</v>
      </c>
      <c r="B178" s="45" t="s">
        <v>162</v>
      </c>
      <c r="C178" s="45" t="s">
        <v>161</v>
      </c>
      <c r="D178" s="45" t="s">
        <v>38</v>
      </c>
      <c r="E178" s="45" t="s">
        <v>45</v>
      </c>
      <c r="F178" s="45" t="s">
        <v>107</v>
      </c>
      <c r="G178" s="46">
        <v>102599</v>
      </c>
      <c r="H178" s="76">
        <v>0.33333333333333331</v>
      </c>
      <c r="I178" s="76">
        <v>0.59722222222222221</v>
      </c>
      <c r="J178" s="47">
        <v>0.2638888888888889</v>
      </c>
      <c r="M178" s="46">
        <v>0</v>
      </c>
      <c r="N178" s="46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">
        <f t="shared" si="6"/>
        <v>0</v>
      </c>
      <c r="AB178" s="4" t="str">
        <f t="shared" si="7"/>
        <v/>
      </c>
    </row>
    <row r="179" spans="1:28" x14ac:dyDescent="0.25">
      <c r="A179" s="44">
        <v>42857</v>
      </c>
      <c r="B179" s="45" t="s">
        <v>162</v>
      </c>
      <c r="C179" s="45" t="s">
        <v>161</v>
      </c>
      <c r="D179" s="45" t="s">
        <v>192</v>
      </c>
      <c r="E179" s="45" t="s">
        <v>48</v>
      </c>
      <c r="F179" s="45" t="s">
        <v>193</v>
      </c>
      <c r="G179" s="46">
        <v>91357</v>
      </c>
      <c r="H179" s="76">
        <v>0.58333333333333337</v>
      </c>
      <c r="I179" s="76">
        <v>0.84722222222222221</v>
      </c>
      <c r="J179" s="47">
        <v>0.2638888888888889</v>
      </c>
      <c r="K179" s="48">
        <v>42857.584178240744</v>
      </c>
      <c r="L179" s="48">
        <v>42857.847604166665</v>
      </c>
      <c r="M179" s="46">
        <v>3</v>
      </c>
      <c r="N179" s="46">
        <v>3</v>
      </c>
      <c r="O179" s="47">
        <v>1.0416666666666667E-3</v>
      </c>
      <c r="P179" s="47">
        <v>2.673611111111111E-3</v>
      </c>
      <c r="Q179" s="47">
        <v>5.0810185185185186E-3</v>
      </c>
      <c r="R179" s="47">
        <v>0</v>
      </c>
      <c r="S179" s="47">
        <v>0</v>
      </c>
      <c r="T179" s="47">
        <v>1.4363425925925925E-2</v>
      </c>
      <c r="U179" s="47">
        <v>1.2974537037037036E-2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">
        <f t="shared" si="6"/>
        <v>1.4363425925925925E-2</v>
      </c>
      <c r="AB179" s="4">
        <f t="shared" si="7"/>
        <v>8.4490740740739145E-4</v>
      </c>
    </row>
    <row r="180" spans="1:28" x14ac:dyDescent="0.25">
      <c r="A180" s="44">
        <v>42856</v>
      </c>
      <c r="B180" s="45" t="s">
        <v>160</v>
      </c>
      <c r="C180" s="45" t="s">
        <v>161</v>
      </c>
      <c r="D180" s="45" t="s">
        <v>192</v>
      </c>
      <c r="E180" s="45" t="s">
        <v>48</v>
      </c>
      <c r="F180" s="45" t="s">
        <v>193</v>
      </c>
      <c r="G180" s="46">
        <v>91357</v>
      </c>
      <c r="H180" s="76">
        <v>0.58333333333333337</v>
      </c>
      <c r="I180" s="76">
        <v>0.84722222222222221</v>
      </c>
      <c r="J180" s="47">
        <v>0.2638888888888889</v>
      </c>
      <c r="M180" s="46">
        <v>0</v>
      </c>
      <c r="N180" s="46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">
        <f t="shared" si="6"/>
        <v>0</v>
      </c>
      <c r="AB180" s="4" t="str">
        <f t="shared" si="7"/>
        <v/>
      </c>
    </row>
    <row r="181" spans="1:28" x14ac:dyDescent="0.25">
      <c r="A181" s="44">
        <v>42856</v>
      </c>
      <c r="B181" s="45" t="s">
        <v>160</v>
      </c>
      <c r="C181" s="45" t="s">
        <v>161</v>
      </c>
      <c r="D181" s="45" t="s">
        <v>192</v>
      </c>
      <c r="E181" s="45" t="s">
        <v>48</v>
      </c>
      <c r="F181" s="45" t="s">
        <v>88</v>
      </c>
      <c r="G181" s="46">
        <v>91368</v>
      </c>
      <c r="H181" s="76">
        <v>0.31944444444444448</v>
      </c>
      <c r="I181" s="76">
        <v>0.58333333333333337</v>
      </c>
      <c r="J181" s="47">
        <v>0.2638888888888889</v>
      </c>
      <c r="K181" s="48">
        <v>42856.415590277778</v>
      </c>
      <c r="L181" s="48">
        <v>42856.680833333332</v>
      </c>
      <c r="M181" s="46">
        <v>1</v>
      </c>
      <c r="N181" s="46">
        <v>0</v>
      </c>
      <c r="O181" s="47">
        <v>0</v>
      </c>
      <c r="P181" s="47">
        <v>1.2037037037037038E-3</v>
      </c>
      <c r="Q181" s="47">
        <v>5.7870370370370366E-5</v>
      </c>
      <c r="R181" s="47">
        <v>1.4212962962962962E-2</v>
      </c>
      <c r="S181" s="47">
        <v>2.1759259259259258E-3</v>
      </c>
      <c r="T181" s="47">
        <v>1.4155092592592592E-2</v>
      </c>
      <c r="U181" s="47">
        <v>0</v>
      </c>
      <c r="V181" s="47">
        <v>0</v>
      </c>
      <c r="W181" s="47">
        <v>0</v>
      </c>
      <c r="X181" s="47">
        <v>0</v>
      </c>
      <c r="Y181" s="47">
        <v>2.56712962962963E-2</v>
      </c>
      <c r="Z181" s="47">
        <v>0</v>
      </c>
      <c r="AA181" s="4">
        <f t="shared" si="6"/>
        <v>2.8368055555555556E-2</v>
      </c>
      <c r="AB181" s="4">
        <f t="shared" si="7"/>
        <v>9.6145833333333319E-2</v>
      </c>
    </row>
    <row r="182" spans="1:28" x14ac:dyDescent="0.25">
      <c r="A182" s="44">
        <v>42857</v>
      </c>
      <c r="B182" s="45" t="s">
        <v>162</v>
      </c>
      <c r="C182" s="45" t="s">
        <v>161</v>
      </c>
      <c r="D182" s="45" t="s">
        <v>192</v>
      </c>
      <c r="E182" s="45" t="s">
        <v>48</v>
      </c>
      <c r="F182" s="45" t="s">
        <v>88</v>
      </c>
      <c r="G182" s="46">
        <v>91368</v>
      </c>
      <c r="H182" s="76">
        <v>0.31944444444444448</v>
      </c>
      <c r="I182" s="76">
        <v>0.58333333333333337</v>
      </c>
      <c r="J182" s="47">
        <v>0.2638888888888889</v>
      </c>
      <c r="K182" s="48">
        <v>42857.318796296298</v>
      </c>
      <c r="L182" s="48">
        <v>42857.583761574075</v>
      </c>
      <c r="M182" s="46">
        <v>7</v>
      </c>
      <c r="N182" s="46">
        <v>8</v>
      </c>
      <c r="O182" s="47">
        <v>4.3981481481481481E-4</v>
      </c>
      <c r="P182" s="47">
        <v>2.0486111111111113E-3</v>
      </c>
      <c r="Q182" s="47">
        <v>4.2592592592592595E-3</v>
      </c>
      <c r="R182" s="47">
        <v>1.4745370370370372E-2</v>
      </c>
      <c r="S182" s="47">
        <v>8.1018518518518514E-3</v>
      </c>
      <c r="T182" s="47">
        <v>1.554398148148148E-2</v>
      </c>
      <c r="U182" s="47">
        <v>0</v>
      </c>
      <c r="V182" s="47">
        <v>0</v>
      </c>
      <c r="W182" s="47">
        <v>0</v>
      </c>
      <c r="X182" s="47">
        <v>0</v>
      </c>
      <c r="Y182" s="47">
        <v>1.5324074074074073E-2</v>
      </c>
      <c r="Z182" s="47">
        <v>0</v>
      </c>
      <c r="AA182" s="4">
        <f t="shared" si="6"/>
        <v>3.0289351851851852E-2</v>
      </c>
      <c r="AB182" s="4">
        <f t="shared" si="7"/>
        <v>0</v>
      </c>
    </row>
    <row r="183" spans="1:28" x14ac:dyDescent="0.25">
      <c r="A183" s="44">
        <v>42857</v>
      </c>
      <c r="G183" s="46">
        <v>91127</v>
      </c>
      <c r="H183" s="76"/>
      <c r="I183" s="76"/>
      <c r="M183" s="46">
        <v>68</v>
      </c>
      <c r="P183" s="47">
        <v>2.5462962962962961E-3</v>
      </c>
      <c r="AA183" s="4">
        <f t="shared" si="6"/>
        <v>0</v>
      </c>
      <c r="AB183" s="4" t="str">
        <f t="shared" si="7"/>
        <v/>
      </c>
    </row>
    <row r="184" spans="1:28" x14ac:dyDescent="0.25">
      <c r="A184" s="44">
        <v>42856</v>
      </c>
      <c r="G184" s="46">
        <v>91230</v>
      </c>
      <c r="H184" s="76"/>
      <c r="I184" s="76"/>
      <c r="M184" s="46">
        <v>8</v>
      </c>
      <c r="P184" s="47">
        <v>1.2847222222222223E-3</v>
      </c>
      <c r="AA184" s="4">
        <f t="shared" si="6"/>
        <v>0</v>
      </c>
      <c r="AB184" s="4" t="str">
        <f t="shared" si="7"/>
        <v/>
      </c>
    </row>
    <row r="185" spans="1:28" x14ac:dyDescent="0.25">
      <c r="A185" s="44">
        <v>42856</v>
      </c>
      <c r="G185" s="46">
        <v>91176</v>
      </c>
      <c r="H185" s="76"/>
      <c r="I185" s="76"/>
      <c r="M185" s="46">
        <v>28</v>
      </c>
      <c r="P185" s="47">
        <v>2.9745370370370373E-3</v>
      </c>
      <c r="AA185" s="4">
        <f t="shared" si="6"/>
        <v>0</v>
      </c>
      <c r="AB185" s="4" t="str">
        <f t="shared" si="7"/>
        <v/>
      </c>
    </row>
    <row r="186" spans="1:28" x14ac:dyDescent="0.25">
      <c r="A186" s="44">
        <v>42856</v>
      </c>
      <c r="G186" s="46">
        <v>91242</v>
      </c>
      <c r="H186" s="76"/>
      <c r="I186" s="76"/>
      <c r="M186" s="46">
        <v>7</v>
      </c>
      <c r="P186" s="47">
        <v>2.2337962962962967E-3</v>
      </c>
      <c r="AA186" s="4">
        <f t="shared" si="6"/>
        <v>0</v>
      </c>
      <c r="AB186" s="4" t="str">
        <f t="shared" si="7"/>
        <v/>
      </c>
    </row>
    <row r="187" spans="1:28" x14ac:dyDescent="0.25">
      <c r="A187" s="44">
        <v>42857</v>
      </c>
      <c r="G187" s="46">
        <v>91125</v>
      </c>
      <c r="H187" s="76"/>
      <c r="I187" s="76"/>
      <c r="M187" s="46">
        <v>65</v>
      </c>
      <c r="P187" s="47">
        <v>2.1412037037037038E-3</v>
      </c>
      <c r="AA187" s="4">
        <f t="shared" si="6"/>
        <v>0</v>
      </c>
      <c r="AB187" s="4" t="str">
        <f t="shared" si="7"/>
        <v/>
      </c>
    </row>
    <row r="188" spans="1:28" x14ac:dyDescent="0.25">
      <c r="A188" s="44">
        <v>42858</v>
      </c>
      <c r="B188" s="45" t="s">
        <v>194</v>
      </c>
      <c r="C188" s="45" t="s">
        <v>161</v>
      </c>
      <c r="D188" s="45" t="s">
        <v>36</v>
      </c>
      <c r="E188" s="45" t="s">
        <v>41</v>
      </c>
      <c r="F188" s="45" t="s">
        <v>108</v>
      </c>
      <c r="G188" s="46">
        <v>91216</v>
      </c>
      <c r="H188" s="76">
        <v>0.29166666666666669</v>
      </c>
      <c r="I188" s="76">
        <v>0.55555555555555558</v>
      </c>
      <c r="J188" s="47">
        <v>0.2638888888888889</v>
      </c>
      <c r="K188" s="48">
        <v>42858.288888888892</v>
      </c>
      <c r="L188" s="48">
        <v>42858.554861111108</v>
      </c>
      <c r="M188" s="46">
        <v>0</v>
      </c>
      <c r="N188" s="46">
        <v>43</v>
      </c>
      <c r="O188" s="47">
        <v>9.7222222222222209E-4</v>
      </c>
      <c r="P188" s="47">
        <v>0</v>
      </c>
      <c r="Q188" s="47">
        <v>5.0810185185185187E-2</v>
      </c>
      <c r="R188" s="47">
        <v>1.3923611111111111E-2</v>
      </c>
      <c r="S188" s="47">
        <v>0</v>
      </c>
      <c r="T188" s="47">
        <v>1.1527777777777777E-2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">
        <f t="shared" si="6"/>
        <v>2.5451388888888888E-2</v>
      </c>
      <c r="AB188" s="4">
        <f t="shared" si="7"/>
        <v>0</v>
      </c>
    </row>
    <row r="189" spans="1:28" x14ac:dyDescent="0.25">
      <c r="A189" s="44">
        <v>42858</v>
      </c>
      <c r="B189" s="45" t="s">
        <v>194</v>
      </c>
      <c r="C189" s="45" t="s">
        <v>161</v>
      </c>
      <c r="D189" s="45" t="s">
        <v>36</v>
      </c>
      <c r="E189" s="45" t="s">
        <v>41</v>
      </c>
      <c r="F189" s="45" t="s">
        <v>109</v>
      </c>
      <c r="G189" s="46">
        <v>91396</v>
      </c>
      <c r="H189" s="76">
        <v>0.33333333333333331</v>
      </c>
      <c r="I189" s="76">
        <v>0.59722222222222221</v>
      </c>
      <c r="J189" s="47">
        <v>0.2638888888888889</v>
      </c>
      <c r="K189" s="48">
        <v>42858.329861111109</v>
      </c>
      <c r="L189" s="48">
        <v>42858.597222222219</v>
      </c>
      <c r="M189" s="46">
        <v>0</v>
      </c>
      <c r="N189" s="46">
        <v>89</v>
      </c>
      <c r="O189" s="47">
        <v>5.0925925925925921E-4</v>
      </c>
      <c r="P189" s="47">
        <v>0</v>
      </c>
      <c r="Q189" s="47">
        <v>4.611111111111111E-2</v>
      </c>
      <c r="R189" s="47">
        <v>1.3622685185185184E-2</v>
      </c>
      <c r="S189" s="47">
        <v>0</v>
      </c>
      <c r="T189" s="47">
        <v>1.1469907407407408E-2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">
        <f t="shared" si="6"/>
        <v>2.509259259259259E-2</v>
      </c>
      <c r="AB189" s="4">
        <f t="shared" si="7"/>
        <v>0</v>
      </c>
    </row>
    <row r="190" spans="1:28" x14ac:dyDescent="0.25">
      <c r="A190" s="44">
        <v>42858</v>
      </c>
      <c r="B190" s="45" t="s">
        <v>194</v>
      </c>
      <c r="C190" s="45" t="s">
        <v>161</v>
      </c>
      <c r="D190" s="45" t="s">
        <v>36</v>
      </c>
      <c r="E190" s="45" t="s">
        <v>41</v>
      </c>
      <c r="F190" s="45" t="s">
        <v>163</v>
      </c>
      <c r="G190" s="46">
        <v>91395</v>
      </c>
      <c r="H190" s="76">
        <v>0.25</v>
      </c>
      <c r="I190" s="76">
        <v>0.51388888888888895</v>
      </c>
      <c r="J190" s="47">
        <v>0.2638888888888889</v>
      </c>
      <c r="M190" s="46">
        <v>0</v>
      </c>
      <c r="N190" s="46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">
        <f t="shared" si="6"/>
        <v>0</v>
      </c>
      <c r="AB190" s="4" t="str">
        <f t="shared" si="7"/>
        <v/>
      </c>
    </row>
    <row r="191" spans="1:28" x14ac:dyDescent="0.25">
      <c r="A191" s="44">
        <v>42858</v>
      </c>
      <c r="B191" s="45" t="s">
        <v>194</v>
      </c>
      <c r="C191" s="45" t="s">
        <v>161</v>
      </c>
      <c r="D191" s="45" t="s">
        <v>36</v>
      </c>
      <c r="E191" s="45" t="s">
        <v>41</v>
      </c>
      <c r="F191" s="45" t="s">
        <v>164</v>
      </c>
      <c r="G191" s="46">
        <v>91320</v>
      </c>
      <c r="H191" s="76">
        <v>0.25</v>
      </c>
      <c r="I191" s="76">
        <v>0.51388888888888895</v>
      </c>
      <c r="J191" s="47">
        <v>0.2638888888888889</v>
      </c>
      <c r="K191" s="48">
        <v>42858.243750000001</v>
      </c>
      <c r="L191" s="48">
        <v>42858.515277777777</v>
      </c>
      <c r="M191" s="46">
        <v>0</v>
      </c>
      <c r="N191" s="46">
        <v>57</v>
      </c>
      <c r="O191" s="47">
        <v>8.449074074074075E-4</v>
      </c>
      <c r="P191" s="47">
        <v>0</v>
      </c>
      <c r="Q191" s="47">
        <v>4.6967592592592589E-2</v>
      </c>
      <c r="R191" s="47">
        <v>1.3391203703703704E-2</v>
      </c>
      <c r="S191" s="47">
        <v>0</v>
      </c>
      <c r="T191" s="47">
        <v>9.525462962962963E-3</v>
      </c>
      <c r="U191" s="47">
        <v>0</v>
      </c>
      <c r="V191" s="47">
        <v>0</v>
      </c>
      <c r="W191" s="47">
        <v>0</v>
      </c>
      <c r="X191" s="47">
        <v>0</v>
      </c>
      <c r="Y191" s="47">
        <v>2.1064814814814813E-3</v>
      </c>
      <c r="Z191" s="47">
        <v>0</v>
      </c>
      <c r="AA191" s="4">
        <f t="shared" si="6"/>
        <v>2.2916666666666669E-2</v>
      </c>
      <c r="AB191" s="4">
        <f t="shared" si="7"/>
        <v>0</v>
      </c>
    </row>
    <row r="192" spans="1:28" x14ac:dyDescent="0.25">
      <c r="A192" s="44">
        <v>42858</v>
      </c>
      <c r="B192" s="45" t="s">
        <v>194</v>
      </c>
      <c r="C192" s="45" t="s">
        <v>161</v>
      </c>
      <c r="D192" s="45" t="s">
        <v>36</v>
      </c>
      <c r="E192" s="45" t="s">
        <v>41</v>
      </c>
      <c r="F192" s="45" t="s">
        <v>112</v>
      </c>
      <c r="G192" s="46">
        <v>91152</v>
      </c>
      <c r="H192" s="76">
        <v>0.375</v>
      </c>
      <c r="I192" s="76">
        <v>0.63888888888888895</v>
      </c>
      <c r="J192" s="47">
        <v>0.2638888888888889</v>
      </c>
      <c r="K192" s="48">
        <v>42858.372916666667</v>
      </c>
      <c r="L192" s="48">
        <v>42858.638888888891</v>
      </c>
      <c r="M192" s="46">
        <v>0</v>
      </c>
      <c r="N192" s="46">
        <v>52</v>
      </c>
      <c r="O192" s="47">
        <v>8.1018518518518516E-4</v>
      </c>
      <c r="P192" s="47">
        <v>0</v>
      </c>
      <c r="Q192" s="47">
        <v>6.206018518518519E-2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4">
        <f t="shared" si="6"/>
        <v>0</v>
      </c>
      <c r="AB192" s="4">
        <f t="shared" si="7"/>
        <v>0</v>
      </c>
    </row>
    <row r="193" spans="1:28" x14ac:dyDescent="0.25">
      <c r="A193" s="44">
        <v>42858</v>
      </c>
      <c r="B193" s="45" t="s">
        <v>194</v>
      </c>
      <c r="C193" s="45" t="s">
        <v>161</v>
      </c>
      <c r="D193" s="45" t="s">
        <v>36</v>
      </c>
      <c r="E193" s="45" t="s">
        <v>41</v>
      </c>
      <c r="F193" s="45" t="s">
        <v>165</v>
      </c>
      <c r="G193" s="46">
        <v>91399</v>
      </c>
      <c r="H193" s="76">
        <v>0.33333333333333331</v>
      </c>
      <c r="I193" s="76">
        <v>0.59722222222222221</v>
      </c>
      <c r="J193" s="47">
        <v>0.2638888888888889</v>
      </c>
      <c r="K193" s="48">
        <v>42858.334027777775</v>
      </c>
      <c r="L193" s="48">
        <v>42858.597222222219</v>
      </c>
      <c r="M193" s="46">
        <v>0</v>
      </c>
      <c r="N193" s="46">
        <v>94</v>
      </c>
      <c r="O193" s="47">
        <v>9.3750000000000007E-4</v>
      </c>
      <c r="P193" s="47">
        <v>0</v>
      </c>
      <c r="Q193" s="47">
        <v>9.0000000000000011E-2</v>
      </c>
      <c r="R193" s="47">
        <v>1.5150462962962963E-2</v>
      </c>
      <c r="S193" s="47">
        <v>0</v>
      </c>
      <c r="T193" s="47">
        <v>1.6701388888888887E-2</v>
      </c>
      <c r="U193" s="47">
        <v>0</v>
      </c>
      <c r="V193" s="47">
        <v>0</v>
      </c>
      <c r="W193" s="47">
        <v>0</v>
      </c>
      <c r="X193" s="47">
        <v>0</v>
      </c>
      <c r="Y193" s="47">
        <v>6.4583333333333333E-3</v>
      </c>
      <c r="Z193" s="47">
        <v>0</v>
      </c>
      <c r="AA193" s="4">
        <f t="shared" si="6"/>
        <v>3.1851851851851853E-2</v>
      </c>
      <c r="AB193" s="4">
        <f t="shared" si="7"/>
        <v>6.9444444444449749E-4</v>
      </c>
    </row>
    <row r="194" spans="1:28" x14ac:dyDescent="0.25">
      <c r="A194" s="44">
        <v>42858</v>
      </c>
      <c r="B194" s="45" t="s">
        <v>194</v>
      </c>
      <c r="C194" s="45" t="s">
        <v>161</v>
      </c>
      <c r="D194" s="45" t="s">
        <v>36</v>
      </c>
      <c r="E194" s="45" t="s">
        <v>41</v>
      </c>
      <c r="F194" s="45" t="s">
        <v>114</v>
      </c>
      <c r="G194" s="46">
        <v>91122</v>
      </c>
      <c r="H194" s="76">
        <v>0.29166666666666669</v>
      </c>
      <c r="I194" s="76">
        <v>0.55555555555555558</v>
      </c>
      <c r="J194" s="47">
        <v>0.2638888888888889</v>
      </c>
      <c r="M194" s="46">
        <v>0</v>
      </c>
      <c r="N194" s="46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4">
        <f t="shared" si="6"/>
        <v>0</v>
      </c>
      <c r="AB194" s="4" t="str">
        <f t="shared" si="7"/>
        <v/>
      </c>
    </row>
    <row r="195" spans="1:28" x14ac:dyDescent="0.25">
      <c r="A195" s="44">
        <v>42858</v>
      </c>
      <c r="B195" s="45" t="s">
        <v>194</v>
      </c>
      <c r="C195" s="45" t="s">
        <v>161</v>
      </c>
      <c r="D195" s="45" t="s">
        <v>36</v>
      </c>
      <c r="E195" s="45" t="s">
        <v>45</v>
      </c>
      <c r="F195" s="45" t="s">
        <v>93</v>
      </c>
      <c r="G195" s="46">
        <v>91389</v>
      </c>
      <c r="H195" s="78">
        <v>0.33333333333333331</v>
      </c>
      <c r="I195" s="78">
        <v>0.59722222222222221</v>
      </c>
      <c r="J195" s="47">
        <v>0.2638888888888889</v>
      </c>
      <c r="K195" s="48">
        <v>42858.325694444444</v>
      </c>
      <c r="L195" s="48">
        <v>42858.603472222225</v>
      </c>
      <c r="M195" s="46">
        <v>0</v>
      </c>
      <c r="N195" s="46">
        <v>107</v>
      </c>
      <c r="O195" s="47">
        <v>6.3657407407407402E-4</v>
      </c>
      <c r="P195" s="47">
        <v>0</v>
      </c>
      <c r="Q195" s="47">
        <v>6.9120370370370374E-2</v>
      </c>
      <c r="R195" s="47">
        <v>1.4178240740740741E-2</v>
      </c>
      <c r="S195" s="47">
        <v>0</v>
      </c>
      <c r="T195" s="47">
        <v>1.1504629629629629E-2</v>
      </c>
      <c r="U195" s="47">
        <v>0</v>
      </c>
      <c r="V195" s="47">
        <v>0</v>
      </c>
      <c r="W195" s="47">
        <v>0</v>
      </c>
      <c r="X195" s="47">
        <v>0</v>
      </c>
      <c r="Y195" s="47">
        <v>3.1597222222222222E-3</v>
      </c>
      <c r="Z195" s="47">
        <v>0</v>
      </c>
      <c r="AA195" s="4">
        <f t="shared" si="6"/>
        <v>2.568287037037037E-2</v>
      </c>
      <c r="AB195" s="4">
        <f t="shared" si="7"/>
        <v>0</v>
      </c>
    </row>
    <row r="196" spans="1:28" x14ac:dyDescent="0.25">
      <c r="A196" s="44">
        <v>42858</v>
      </c>
      <c r="B196" s="45" t="s">
        <v>194</v>
      </c>
      <c r="C196" s="45" t="s">
        <v>161</v>
      </c>
      <c r="D196" s="45" t="s">
        <v>36</v>
      </c>
      <c r="E196" s="45" t="s">
        <v>45</v>
      </c>
      <c r="F196" s="45" t="s">
        <v>166</v>
      </c>
      <c r="G196" s="46">
        <v>91115</v>
      </c>
      <c r="H196" s="76">
        <v>0.33333333333333331</v>
      </c>
      <c r="I196" s="76">
        <v>0.59722222222222221</v>
      </c>
      <c r="J196" s="47">
        <v>0.2638888888888889</v>
      </c>
      <c r="K196" s="48">
        <v>42858.32708333333</v>
      </c>
      <c r="L196" s="48">
        <v>42858.597222222219</v>
      </c>
      <c r="M196" s="46">
        <v>0</v>
      </c>
      <c r="N196" s="46">
        <v>62</v>
      </c>
      <c r="O196" s="47">
        <v>7.6388888888888893E-4</v>
      </c>
      <c r="P196" s="47">
        <v>0</v>
      </c>
      <c r="Q196" s="47">
        <v>6.5972222222222224E-2</v>
      </c>
      <c r="R196" s="47">
        <v>1.3692129629629629E-2</v>
      </c>
      <c r="S196" s="47">
        <v>0</v>
      </c>
      <c r="T196" s="47">
        <v>1.1631944444444445E-2</v>
      </c>
      <c r="U196" s="47">
        <v>0</v>
      </c>
      <c r="V196" s="47">
        <v>0</v>
      </c>
      <c r="W196" s="47">
        <v>0</v>
      </c>
      <c r="X196" s="47">
        <v>0</v>
      </c>
      <c r="Y196" s="47">
        <v>1.4699074074074074E-3</v>
      </c>
      <c r="Z196" s="47">
        <v>0</v>
      </c>
      <c r="AA196" s="4">
        <f t="shared" si="6"/>
        <v>2.5324074074074075E-2</v>
      </c>
      <c r="AB196" s="4">
        <f t="shared" si="7"/>
        <v>0</v>
      </c>
    </row>
    <row r="197" spans="1:28" x14ac:dyDescent="0.25">
      <c r="A197" s="44">
        <v>42858</v>
      </c>
      <c r="B197" s="45" t="s">
        <v>194</v>
      </c>
      <c r="C197" s="45" t="s">
        <v>161</v>
      </c>
      <c r="D197" s="45" t="s">
        <v>36</v>
      </c>
      <c r="E197" s="45" t="s">
        <v>45</v>
      </c>
      <c r="F197" s="45" t="s">
        <v>167</v>
      </c>
      <c r="G197" s="46">
        <v>91120</v>
      </c>
      <c r="H197" s="76">
        <v>0.29166666666666669</v>
      </c>
      <c r="I197" s="76">
        <v>0.55555555555555558</v>
      </c>
      <c r="J197" s="47">
        <v>0.2638888888888889</v>
      </c>
      <c r="K197" s="48">
        <v>42858.286111111112</v>
      </c>
      <c r="L197" s="48">
        <v>42858.555555555555</v>
      </c>
      <c r="M197" s="46">
        <v>0</v>
      </c>
      <c r="N197" s="46">
        <v>90</v>
      </c>
      <c r="O197" s="47">
        <v>9.4907407407407408E-4</v>
      </c>
      <c r="P197" s="47">
        <v>0</v>
      </c>
      <c r="Q197" s="47">
        <v>8.8703703703703715E-2</v>
      </c>
      <c r="R197" s="47">
        <v>1.3877314814814815E-2</v>
      </c>
      <c r="S197" s="47">
        <v>0</v>
      </c>
      <c r="T197" s="47">
        <v>1.2349537037037039E-2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">
        <f t="shared" si="6"/>
        <v>2.6226851851851855E-2</v>
      </c>
      <c r="AB197" s="4">
        <f t="shared" si="7"/>
        <v>0</v>
      </c>
    </row>
    <row r="198" spans="1:28" x14ac:dyDescent="0.25">
      <c r="A198" s="44">
        <v>42858</v>
      </c>
      <c r="B198" s="45" t="s">
        <v>194</v>
      </c>
      <c r="C198" s="45" t="s">
        <v>161</v>
      </c>
      <c r="D198" s="45" t="s">
        <v>36</v>
      </c>
      <c r="E198" s="45" t="s">
        <v>45</v>
      </c>
      <c r="F198" s="45" t="s">
        <v>91</v>
      </c>
      <c r="G198" s="46">
        <v>91121</v>
      </c>
      <c r="H198" s="76">
        <v>0.29166666666666669</v>
      </c>
      <c r="I198" s="76">
        <v>0.55555555555555558</v>
      </c>
      <c r="J198" s="47">
        <v>0.2638888888888889</v>
      </c>
      <c r="K198" s="48">
        <v>42858.286111111112</v>
      </c>
      <c r="L198" s="48">
        <v>42858.555555555555</v>
      </c>
      <c r="M198" s="46">
        <v>0</v>
      </c>
      <c r="N198" s="46">
        <v>84</v>
      </c>
      <c r="O198" s="47">
        <v>7.7546296296296304E-4</v>
      </c>
      <c r="P198" s="47">
        <v>0</v>
      </c>
      <c r="Q198" s="47">
        <v>0.10239583333333334</v>
      </c>
      <c r="R198" s="47">
        <v>1.4675925925925926E-2</v>
      </c>
      <c r="S198" s="47">
        <v>0</v>
      </c>
      <c r="T198" s="47">
        <v>1.0185185185185184E-2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">
        <f t="shared" ref="AA198:AA261" si="8">IF(A198="","",R198+T198)</f>
        <v>2.4861111111111112E-2</v>
      </c>
      <c r="AB198" s="4">
        <f t="shared" si="7"/>
        <v>0</v>
      </c>
    </row>
    <row r="199" spans="1:28" x14ac:dyDescent="0.25">
      <c r="A199" s="44">
        <v>42858</v>
      </c>
      <c r="B199" s="45" t="s">
        <v>194</v>
      </c>
      <c r="C199" s="45" t="s">
        <v>161</v>
      </c>
      <c r="D199" s="45" t="s">
        <v>36</v>
      </c>
      <c r="E199" s="45" t="s">
        <v>45</v>
      </c>
      <c r="F199" s="45" t="s">
        <v>115</v>
      </c>
      <c r="G199" s="46">
        <v>91123</v>
      </c>
      <c r="H199" s="76">
        <v>0.25</v>
      </c>
      <c r="I199" s="76">
        <v>0.51388888888888895</v>
      </c>
      <c r="J199" s="47">
        <v>0.2638888888888889</v>
      </c>
      <c r="K199" s="48">
        <v>42858.244444444441</v>
      </c>
      <c r="L199" s="48">
        <v>42858.51458333333</v>
      </c>
      <c r="M199" s="46">
        <v>0</v>
      </c>
      <c r="N199" s="46">
        <v>119</v>
      </c>
      <c r="O199" s="47">
        <v>5.2083333333333333E-4</v>
      </c>
      <c r="P199" s="47">
        <v>0</v>
      </c>
      <c r="Q199" s="47">
        <v>0.12141203703703703</v>
      </c>
      <c r="R199" s="47">
        <v>1.3356481481481483E-2</v>
      </c>
      <c r="S199" s="47">
        <v>0</v>
      </c>
      <c r="T199" s="47">
        <v>1.1666666666666667E-2</v>
      </c>
      <c r="U199" s="47">
        <v>0</v>
      </c>
      <c r="V199" s="47">
        <v>0</v>
      </c>
      <c r="W199" s="47">
        <v>0</v>
      </c>
      <c r="X199" s="47">
        <v>0</v>
      </c>
      <c r="Y199" s="47">
        <v>4.7337962962962958E-3</v>
      </c>
      <c r="Z199" s="47">
        <v>0</v>
      </c>
      <c r="AA199" s="4">
        <f t="shared" si="8"/>
        <v>2.5023148148148149E-2</v>
      </c>
      <c r="AB199" s="4">
        <f t="shared" si="7"/>
        <v>0</v>
      </c>
    </row>
    <row r="200" spans="1:28" x14ac:dyDescent="0.25">
      <c r="A200" s="44">
        <v>42858</v>
      </c>
      <c r="B200" s="45" t="s">
        <v>194</v>
      </c>
      <c r="C200" s="45" t="s">
        <v>161</v>
      </c>
      <c r="D200" s="45" t="s">
        <v>36</v>
      </c>
      <c r="E200" s="45" t="s">
        <v>48</v>
      </c>
      <c r="F200" s="45" t="s">
        <v>82</v>
      </c>
      <c r="G200" s="46">
        <v>91284</v>
      </c>
      <c r="H200" s="76">
        <v>0.55555555555555558</v>
      </c>
      <c r="I200" s="76">
        <v>0.81944444444444453</v>
      </c>
      <c r="J200" s="47">
        <v>0.2638888888888889</v>
      </c>
      <c r="M200" s="46">
        <v>0</v>
      </c>
      <c r="N200" s="46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">
        <f t="shared" si="8"/>
        <v>0</v>
      </c>
      <c r="AB200" s="4" t="str">
        <f t="shared" si="7"/>
        <v/>
      </c>
    </row>
    <row r="201" spans="1:28" x14ac:dyDescent="0.25">
      <c r="A201" s="44">
        <v>42858</v>
      </c>
      <c r="B201" s="45" t="s">
        <v>194</v>
      </c>
      <c r="C201" s="45" t="s">
        <v>161</v>
      </c>
      <c r="D201" s="45" t="s">
        <v>36</v>
      </c>
      <c r="E201" s="45" t="s">
        <v>48</v>
      </c>
      <c r="F201" s="45" t="s">
        <v>83</v>
      </c>
      <c r="G201" s="46">
        <v>91282</v>
      </c>
      <c r="H201" s="76">
        <v>0.55555555555555558</v>
      </c>
      <c r="I201" s="76">
        <v>0.81944444444444453</v>
      </c>
      <c r="J201" s="47">
        <v>0.2638888888888889</v>
      </c>
      <c r="K201" s="48">
        <v>42858.555555555555</v>
      </c>
      <c r="L201" s="48">
        <v>42858.819444444445</v>
      </c>
      <c r="M201" s="46">
        <v>8</v>
      </c>
      <c r="N201" s="46">
        <v>17</v>
      </c>
      <c r="O201" s="47">
        <v>4.0509259259259258E-4</v>
      </c>
      <c r="P201" s="47">
        <v>1.8981481481481482E-3</v>
      </c>
      <c r="Q201" s="47">
        <v>9.8611111111111104E-3</v>
      </c>
      <c r="R201" s="47">
        <v>1.4988425925925926E-2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6.0717592592592594E-2</v>
      </c>
      <c r="Y201" s="47">
        <v>2.673611111111111E-3</v>
      </c>
      <c r="Z201" s="47">
        <v>0</v>
      </c>
      <c r="AA201" s="4">
        <f t="shared" si="8"/>
        <v>1.4988425925925926E-2</v>
      </c>
      <c r="AB201" s="4">
        <f t="shared" si="7"/>
        <v>0</v>
      </c>
    </row>
    <row r="202" spans="1:28" x14ac:dyDescent="0.25">
      <c r="A202" s="44">
        <v>42858</v>
      </c>
      <c r="B202" s="45" t="s">
        <v>194</v>
      </c>
      <c r="C202" s="45" t="s">
        <v>161</v>
      </c>
      <c r="D202" s="45" t="s">
        <v>36</v>
      </c>
      <c r="E202" s="45" t="s">
        <v>48</v>
      </c>
      <c r="F202" s="45" t="s">
        <v>84</v>
      </c>
      <c r="G202" s="46">
        <v>91276</v>
      </c>
      <c r="H202" s="76">
        <v>0.29166666666666669</v>
      </c>
      <c r="I202" s="76">
        <v>0.55555555555555558</v>
      </c>
      <c r="J202" s="47">
        <v>0.2638888888888889</v>
      </c>
      <c r="K202" s="48">
        <v>42858.290972222225</v>
      </c>
      <c r="L202" s="48">
        <v>42858.555555555555</v>
      </c>
      <c r="M202" s="46">
        <v>11</v>
      </c>
      <c r="N202" s="46">
        <v>21</v>
      </c>
      <c r="O202" s="47">
        <v>1.3078703703703705E-3</v>
      </c>
      <c r="P202" s="47">
        <v>2.5925925925925925E-3</v>
      </c>
      <c r="Q202" s="47">
        <v>1.8379629629629628E-2</v>
      </c>
      <c r="R202" s="47">
        <v>1.4317129629629631E-2</v>
      </c>
      <c r="S202" s="47">
        <v>0</v>
      </c>
      <c r="T202" s="47">
        <v>0</v>
      </c>
      <c r="U202" s="47">
        <v>0</v>
      </c>
      <c r="V202" s="47">
        <v>2.5914351851851855E-2</v>
      </c>
      <c r="W202" s="47">
        <v>0</v>
      </c>
      <c r="X202" s="47">
        <v>0</v>
      </c>
      <c r="Y202" s="47">
        <v>6.3483796296296302E-2</v>
      </c>
      <c r="Z202" s="47">
        <v>0</v>
      </c>
      <c r="AA202" s="4">
        <f t="shared" si="8"/>
        <v>1.4317129629629631E-2</v>
      </c>
      <c r="AB202" s="4">
        <f t="shared" si="7"/>
        <v>0</v>
      </c>
    </row>
    <row r="203" spans="1:28" x14ac:dyDescent="0.25">
      <c r="A203" s="44">
        <v>42858</v>
      </c>
      <c r="B203" s="45" t="s">
        <v>194</v>
      </c>
      <c r="C203" s="45" t="s">
        <v>161</v>
      </c>
      <c r="D203" s="45" t="s">
        <v>36</v>
      </c>
      <c r="E203" s="45" t="s">
        <v>48</v>
      </c>
      <c r="F203" s="45" t="s">
        <v>168</v>
      </c>
      <c r="G203" s="46">
        <v>91275</v>
      </c>
      <c r="H203" s="76">
        <v>0.29166666666666669</v>
      </c>
      <c r="I203" s="76">
        <v>0.55555555555555558</v>
      </c>
      <c r="J203" s="47">
        <v>0.2638888888888889</v>
      </c>
      <c r="K203" s="48">
        <v>42858.286111111112</v>
      </c>
      <c r="L203" s="48">
        <v>42858.555555555555</v>
      </c>
      <c r="M203" s="46">
        <v>12</v>
      </c>
      <c r="N203" s="46">
        <v>13</v>
      </c>
      <c r="O203" s="47">
        <v>1.0069444444444444E-3</v>
      </c>
      <c r="P203" s="47">
        <v>2.8472222222222219E-3</v>
      </c>
      <c r="Q203" s="47">
        <v>3.5555555555555556E-2</v>
      </c>
      <c r="R203" s="47">
        <v>1.3252314814814814E-2</v>
      </c>
      <c r="S203" s="47">
        <v>0</v>
      </c>
      <c r="T203" s="47">
        <v>1.1666666666666667E-2</v>
      </c>
      <c r="U203" s="47">
        <v>0</v>
      </c>
      <c r="V203" s="47">
        <v>7.4270833333333341E-2</v>
      </c>
      <c r="W203" s="47">
        <v>0</v>
      </c>
      <c r="X203" s="47">
        <v>0</v>
      </c>
      <c r="Y203" s="47">
        <v>2.488425925925926E-3</v>
      </c>
      <c r="Z203" s="47">
        <v>0</v>
      </c>
      <c r="AA203" s="4">
        <f t="shared" si="8"/>
        <v>2.4918981481481479E-2</v>
      </c>
      <c r="AB203" s="4">
        <f t="shared" si="7"/>
        <v>0</v>
      </c>
    </row>
    <row r="204" spans="1:28" x14ac:dyDescent="0.25">
      <c r="A204" s="44">
        <v>42858</v>
      </c>
      <c r="B204" s="45" t="s">
        <v>194</v>
      </c>
      <c r="C204" s="45" t="s">
        <v>161</v>
      </c>
      <c r="D204" s="45" t="s">
        <v>36</v>
      </c>
      <c r="E204" s="45" t="s">
        <v>48</v>
      </c>
      <c r="F204" s="45" t="s">
        <v>86</v>
      </c>
      <c r="G204" s="46">
        <v>91283</v>
      </c>
      <c r="H204" s="76">
        <v>0.29166666666666669</v>
      </c>
      <c r="I204" s="76">
        <v>0.55555555555555558</v>
      </c>
      <c r="J204" s="47">
        <v>0.2638888888888889</v>
      </c>
      <c r="K204" s="48">
        <v>42858.292361111111</v>
      </c>
      <c r="L204" s="48">
        <v>42858.555555555555</v>
      </c>
      <c r="M204" s="46">
        <v>14</v>
      </c>
      <c r="N204" s="46">
        <v>16</v>
      </c>
      <c r="O204" s="47">
        <v>1.0300925925925926E-3</v>
      </c>
      <c r="P204" s="47">
        <v>2.2685185185185182E-3</v>
      </c>
      <c r="Q204" s="47">
        <v>2.1203703703703707E-2</v>
      </c>
      <c r="R204" s="47">
        <v>0</v>
      </c>
      <c r="S204" s="47">
        <v>0</v>
      </c>
      <c r="T204" s="47">
        <v>0</v>
      </c>
      <c r="U204" s="47">
        <v>0</v>
      </c>
      <c r="V204" s="47">
        <v>6.5763888888888886E-2</v>
      </c>
      <c r="W204" s="47">
        <v>0</v>
      </c>
      <c r="X204" s="47">
        <v>0</v>
      </c>
      <c r="Y204" s="47">
        <v>2.3148148148148147E-5</v>
      </c>
      <c r="Z204" s="47">
        <v>0</v>
      </c>
      <c r="AA204" s="4">
        <f t="shared" si="8"/>
        <v>0</v>
      </c>
      <c r="AB204" s="4">
        <f t="shared" si="7"/>
        <v>6.9444444444444198E-4</v>
      </c>
    </row>
    <row r="205" spans="1:28" x14ac:dyDescent="0.25">
      <c r="A205" s="44">
        <v>42858</v>
      </c>
      <c r="B205" s="45" t="s">
        <v>194</v>
      </c>
      <c r="C205" s="45" t="s">
        <v>161</v>
      </c>
      <c r="D205" s="45" t="s">
        <v>36</v>
      </c>
      <c r="E205" s="45" t="s">
        <v>48</v>
      </c>
      <c r="F205" s="45" t="s">
        <v>87</v>
      </c>
      <c r="G205" s="46">
        <v>91278</v>
      </c>
      <c r="H205" s="76">
        <v>0.55555555555555558</v>
      </c>
      <c r="I205" s="76">
        <v>0.81944444444444453</v>
      </c>
      <c r="J205" s="47">
        <v>0.2638888888888889</v>
      </c>
      <c r="K205" s="48">
        <v>42858.555555555555</v>
      </c>
      <c r="L205" s="48">
        <v>42858.819444444445</v>
      </c>
      <c r="M205" s="46">
        <v>4</v>
      </c>
      <c r="N205" s="46">
        <v>13</v>
      </c>
      <c r="O205" s="47">
        <v>1.4930555555555556E-3</v>
      </c>
      <c r="P205" s="47">
        <v>1.2037037037037038E-3</v>
      </c>
      <c r="Q205" s="47">
        <v>1.6458333333333332E-2</v>
      </c>
      <c r="R205" s="47">
        <v>0</v>
      </c>
      <c r="S205" s="47">
        <v>0</v>
      </c>
      <c r="T205" s="47">
        <v>0</v>
      </c>
      <c r="U205" s="47">
        <v>0</v>
      </c>
      <c r="V205" s="47">
        <v>4.0810185185185185E-2</v>
      </c>
      <c r="W205" s="47">
        <v>0</v>
      </c>
      <c r="X205" s="47">
        <v>4.5879629629629631E-2</v>
      </c>
      <c r="Y205" s="47">
        <v>0</v>
      </c>
      <c r="Z205" s="47">
        <v>0</v>
      </c>
      <c r="AA205" s="4">
        <f t="shared" si="8"/>
        <v>0</v>
      </c>
      <c r="AB205" s="4">
        <f t="shared" si="7"/>
        <v>0</v>
      </c>
    </row>
    <row r="206" spans="1:28" x14ac:dyDescent="0.25">
      <c r="A206" s="44">
        <v>42858</v>
      </c>
      <c r="B206" s="45" t="s">
        <v>194</v>
      </c>
      <c r="C206" s="45" t="s">
        <v>161</v>
      </c>
      <c r="D206" s="45" t="s">
        <v>38</v>
      </c>
      <c r="E206" s="45" t="s">
        <v>41</v>
      </c>
      <c r="F206" s="45" t="s">
        <v>116</v>
      </c>
      <c r="G206" s="46">
        <v>91126</v>
      </c>
      <c r="H206" s="76">
        <v>0.29166666666666669</v>
      </c>
      <c r="I206" s="76">
        <v>0.55555555555555558</v>
      </c>
      <c r="J206" s="47">
        <v>0.2638888888888889</v>
      </c>
      <c r="K206" s="48">
        <v>42858.284722222219</v>
      </c>
      <c r="L206" s="48">
        <v>42858.555555555555</v>
      </c>
      <c r="M206" s="46">
        <v>94</v>
      </c>
      <c r="N206" s="46">
        <v>0</v>
      </c>
      <c r="O206" s="47">
        <v>0</v>
      </c>
      <c r="P206" s="47">
        <v>1.1574074074074073E-3</v>
      </c>
      <c r="Q206" s="47">
        <v>8.5300925925925926E-3</v>
      </c>
      <c r="R206" s="47">
        <v>1.4895833333333332E-2</v>
      </c>
      <c r="S206" s="47">
        <v>0</v>
      </c>
      <c r="T206" s="47">
        <v>1.4247685185185184E-2</v>
      </c>
      <c r="U206" s="47">
        <v>0</v>
      </c>
      <c r="V206" s="47">
        <v>0</v>
      </c>
      <c r="W206" s="47">
        <v>0</v>
      </c>
      <c r="X206" s="47">
        <v>3.0497685185185183E-2</v>
      </c>
      <c r="Y206" s="47">
        <v>6.6666666666666671E-3</v>
      </c>
      <c r="Z206" s="47">
        <v>0</v>
      </c>
      <c r="AA206" s="4">
        <f t="shared" si="8"/>
        <v>2.9143518518518517E-2</v>
      </c>
      <c r="AB206" s="4">
        <f t="shared" si="7"/>
        <v>0</v>
      </c>
    </row>
    <row r="207" spans="1:28" x14ac:dyDescent="0.25">
      <c r="A207" s="44">
        <v>42858</v>
      </c>
      <c r="B207" s="45" t="s">
        <v>194</v>
      </c>
      <c r="C207" s="45" t="s">
        <v>161</v>
      </c>
      <c r="D207" s="45" t="s">
        <v>38</v>
      </c>
      <c r="E207" s="45" t="s">
        <v>41</v>
      </c>
      <c r="F207" s="45" t="s">
        <v>117</v>
      </c>
      <c r="G207" s="46">
        <v>91161</v>
      </c>
      <c r="H207" s="76">
        <v>0.29166666666666669</v>
      </c>
      <c r="I207" s="76">
        <v>0.55555555555555558</v>
      </c>
      <c r="J207" s="47">
        <v>0.2638888888888889</v>
      </c>
      <c r="K207" s="48">
        <v>42858.296527777777</v>
      </c>
      <c r="L207" s="48">
        <v>42858.555555555555</v>
      </c>
      <c r="M207" s="46">
        <v>82</v>
      </c>
      <c r="N207" s="46">
        <v>0</v>
      </c>
      <c r="O207" s="47">
        <v>0</v>
      </c>
      <c r="P207" s="47">
        <v>1.5972222222222221E-3</v>
      </c>
      <c r="Q207" s="47">
        <v>4.8148148148148152E-3</v>
      </c>
      <c r="R207" s="47">
        <v>1.4895833333333332E-2</v>
      </c>
      <c r="S207" s="47">
        <v>0</v>
      </c>
      <c r="T207" s="47">
        <v>1.5046296296296295E-2</v>
      </c>
      <c r="U207" s="47">
        <v>0</v>
      </c>
      <c r="V207" s="47">
        <v>0</v>
      </c>
      <c r="W207" s="47">
        <v>0</v>
      </c>
      <c r="X207" s="47">
        <v>2.9745370370370373E-3</v>
      </c>
      <c r="Y207" s="47">
        <v>1.689814814814815E-3</v>
      </c>
      <c r="Z207" s="47">
        <v>0</v>
      </c>
      <c r="AA207" s="4">
        <f t="shared" si="8"/>
        <v>2.9942129629629628E-2</v>
      </c>
      <c r="AB207" s="4">
        <f t="shared" si="7"/>
        <v>4.8611111111110938E-3</v>
      </c>
    </row>
    <row r="208" spans="1:28" x14ac:dyDescent="0.25">
      <c r="A208" s="44">
        <v>42858</v>
      </c>
      <c r="B208" s="45" t="s">
        <v>194</v>
      </c>
      <c r="C208" s="45" t="s">
        <v>161</v>
      </c>
      <c r="D208" s="45" t="s">
        <v>38</v>
      </c>
      <c r="E208" s="45" t="s">
        <v>41</v>
      </c>
      <c r="F208" s="45" t="s">
        <v>169</v>
      </c>
      <c r="G208" s="46">
        <v>91174</v>
      </c>
      <c r="H208" s="76">
        <v>0.25</v>
      </c>
      <c r="I208" s="76">
        <v>0.51388888888888895</v>
      </c>
      <c r="J208" s="47">
        <v>0.2638888888888889</v>
      </c>
      <c r="K208" s="48">
        <v>42858.247916666667</v>
      </c>
      <c r="L208" s="48">
        <v>42858.513888888891</v>
      </c>
      <c r="M208" s="46">
        <v>70</v>
      </c>
      <c r="N208" s="46">
        <v>0</v>
      </c>
      <c r="O208" s="47">
        <v>0</v>
      </c>
      <c r="P208" s="47">
        <v>1.6666666666666668E-3</v>
      </c>
      <c r="Q208" s="47">
        <v>3.37962962962963E-3</v>
      </c>
      <c r="R208" s="47">
        <v>1.4166666666666666E-2</v>
      </c>
      <c r="S208" s="47">
        <v>0</v>
      </c>
      <c r="T208" s="47">
        <v>1.6516203703703703E-2</v>
      </c>
      <c r="U208" s="47">
        <v>0</v>
      </c>
      <c r="V208" s="47">
        <v>0</v>
      </c>
      <c r="W208" s="47">
        <v>0</v>
      </c>
      <c r="X208" s="47">
        <v>8.3680555555555557E-3</v>
      </c>
      <c r="Y208" s="47">
        <v>6.2962962962962964E-3</v>
      </c>
      <c r="Z208" s="47">
        <v>0</v>
      </c>
      <c r="AA208" s="4">
        <f t="shared" si="8"/>
        <v>3.0682870370370367E-2</v>
      </c>
      <c r="AB208" s="4">
        <f t="shared" ref="AB208:AB271" si="9">IF(K208="","",IF(VALUE(TEXT(K208,"HH:MM:SS"))&gt;H208,VALUE(TEXT(K208,"HH:MM:SS"))-H208,0))</f>
        <v>0</v>
      </c>
    </row>
    <row r="209" spans="1:28" x14ac:dyDescent="0.25">
      <c r="A209" s="44">
        <v>42858</v>
      </c>
      <c r="B209" s="45" t="s">
        <v>194</v>
      </c>
      <c r="C209" s="45" t="s">
        <v>161</v>
      </c>
      <c r="D209" s="45" t="s">
        <v>38</v>
      </c>
      <c r="E209" s="45" t="s">
        <v>41</v>
      </c>
      <c r="F209" s="45" t="s">
        <v>170</v>
      </c>
      <c r="G209" s="46">
        <v>91148</v>
      </c>
      <c r="H209" s="76">
        <v>0.25</v>
      </c>
      <c r="I209" s="76">
        <v>0.51388888888888895</v>
      </c>
      <c r="J209" s="47">
        <v>0.2638888888888889</v>
      </c>
      <c r="K209" s="48">
        <v>42858.244444444441</v>
      </c>
      <c r="L209" s="48">
        <v>42858.548611111109</v>
      </c>
      <c r="M209" s="46">
        <v>58</v>
      </c>
      <c r="N209" s="46">
        <v>0</v>
      </c>
      <c r="O209" s="47">
        <v>0</v>
      </c>
      <c r="P209" s="47">
        <v>2.0601851851851853E-3</v>
      </c>
      <c r="Q209" s="47">
        <v>6.3888888888888884E-3</v>
      </c>
      <c r="R209" s="47">
        <v>1.4039351851851851E-2</v>
      </c>
      <c r="S209" s="47">
        <v>0</v>
      </c>
      <c r="T209" s="47">
        <v>2.1076388888888891E-2</v>
      </c>
      <c r="U209" s="47">
        <v>0</v>
      </c>
      <c r="V209" s="47">
        <v>0</v>
      </c>
      <c r="W209" s="47">
        <v>0</v>
      </c>
      <c r="X209" s="47">
        <v>4.0601851851851854E-2</v>
      </c>
      <c r="Y209" s="47">
        <v>1.064814814814815E-2</v>
      </c>
      <c r="Z209" s="47">
        <v>0</v>
      </c>
      <c r="AA209" s="4">
        <f t="shared" si="8"/>
        <v>3.5115740740740739E-2</v>
      </c>
      <c r="AB209" s="4">
        <f t="shared" si="9"/>
        <v>0</v>
      </c>
    </row>
    <row r="210" spans="1:28" x14ac:dyDescent="0.25">
      <c r="A210" s="44">
        <v>42858</v>
      </c>
      <c r="B210" s="45" t="s">
        <v>194</v>
      </c>
      <c r="C210" s="45" t="s">
        <v>161</v>
      </c>
      <c r="D210" s="45" t="s">
        <v>38</v>
      </c>
      <c r="E210" s="45" t="s">
        <v>41</v>
      </c>
      <c r="F210" s="45" t="s">
        <v>120</v>
      </c>
      <c r="G210" s="46">
        <v>91144</v>
      </c>
      <c r="H210" s="76">
        <v>0.3611111111111111</v>
      </c>
      <c r="I210" s="76">
        <v>0.625</v>
      </c>
      <c r="J210" s="47">
        <v>0.2638888888888889</v>
      </c>
      <c r="K210" s="48">
        <v>42858.357638888891</v>
      </c>
      <c r="L210" s="48">
        <v>42858.625</v>
      </c>
      <c r="M210" s="46">
        <v>95</v>
      </c>
      <c r="N210" s="46">
        <v>0</v>
      </c>
      <c r="O210" s="47">
        <v>0</v>
      </c>
      <c r="P210" s="47">
        <v>1.4004629629629629E-3</v>
      </c>
      <c r="Q210" s="47">
        <v>4.6643518518518518E-3</v>
      </c>
      <c r="R210" s="47">
        <v>1.4317129629629631E-2</v>
      </c>
      <c r="S210" s="47">
        <v>0</v>
      </c>
      <c r="T210" s="47">
        <v>1.3229166666666667E-2</v>
      </c>
      <c r="U210" s="47">
        <v>0</v>
      </c>
      <c r="V210" s="47">
        <v>0</v>
      </c>
      <c r="W210" s="47">
        <v>0</v>
      </c>
      <c r="X210" s="47">
        <v>2.4305555555555556E-3</v>
      </c>
      <c r="Y210" s="47">
        <v>9.4444444444444445E-3</v>
      </c>
      <c r="Z210" s="47">
        <v>0</v>
      </c>
      <c r="AA210" s="4">
        <f t="shared" si="8"/>
        <v>2.7546296296296298E-2</v>
      </c>
      <c r="AB210" s="4">
        <f t="shared" si="9"/>
        <v>0</v>
      </c>
    </row>
    <row r="211" spans="1:28" x14ac:dyDescent="0.25">
      <c r="A211" s="44">
        <v>42858</v>
      </c>
      <c r="B211" s="45" t="s">
        <v>194</v>
      </c>
      <c r="C211" s="45" t="s">
        <v>161</v>
      </c>
      <c r="D211" s="45" t="s">
        <v>38</v>
      </c>
      <c r="E211" s="45" t="s">
        <v>41</v>
      </c>
      <c r="F211" s="45" t="s">
        <v>121</v>
      </c>
      <c r="G211" s="46">
        <v>91132</v>
      </c>
      <c r="H211" s="76">
        <v>0.33333333333333331</v>
      </c>
      <c r="I211" s="76">
        <v>0.59722222222222221</v>
      </c>
      <c r="J211" s="47">
        <v>0.2638888888888889</v>
      </c>
      <c r="K211" s="48">
        <v>42858.334027777775</v>
      </c>
      <c r="L211" s="48">
        <v>42858.597222222219</v>
      </c>
      <c r="M211" s="46">
        <v>103</v>
      </c>
      <c r="N211" s="46">
        <v>0</v>
      </c>
      <c r="O211" s="47">
        <v>0</v>
      </c>
      <c r="P211" s="47">
        <v>1.1111111111111111E-3</v>
      </c>
      <c r="Q211" s="47">
        <v>1.3541666666666667E-3</v>
      </c>
      <c r="R211" s="47">
        <v>1.4884259259259259E-2</v>
      </c>
      <c r="S211" s="47">
        <v>0</v>
      </c>
      <c r="T211" s="47">
        <v>1.5625E-2</v>
      </c>
      <c r="U211" s="47">
        <v>0</v>
      </c>
      <c r="V211" s="47">
        <v>0</v>
      </c>
      <c r="W211" s="47">
        <v>0</v>
      </c>
      <c r="X211" s="47">
        <v>6.215277777777777E-3</v>
      </c>
      <c r="Y211" s="47">
        <v>5.1967592592592595E-3</v>
      </c>
      <c r="Z211" s="47">
        <v>0</v>
      </c>
      <c r="AA211" s="4">
        <f t="shared" si="8"/>
        <v>3.0509259259259257E-2</v>
      </c>
      <c r="AB211" s="4">
        <f t="shared" si="9"/>
        <v>6.9444444444449749E-4</v>
      </c>
    </row>
    <row r="212" spans="1:28" x14ac:dyDescent="0.25">
      <c r="A212" s="44">
        <v>42858</v>
      </c>
      <c r="B212" s="45" t="s">
        <v>194</v>
      </c>
      <c r="C212" s="45" t="s">
        <v>161</v>
      </c>
      <c r="D212" s="45" t="s">
        <v>38</v>
      </c>
      <c r="E212" s="45" t="s">
        <v>41</v>
      </c>
      <c r="F212" s="45" t="s">
        <v>122</v>
      </c>
      <c r="G212" s="46">
        <v>102590</v>
      </c>
      <c r="H212" s="76">
        <v>0.3888888888888889</v>
      </c>
      <c r="I212" s="76">
        <v>0.65277777777777779</v>
      </c>
      <c r="J212" s="47">
        <v>0.2638888888888889</v>
      </c>
      <c r="M212" s="46">
        <v>0</v>
      </c>
      <c r="N212" s="46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">
        <f t="shared" si="8"/>
        <v>0</v>
      </c>
      <c r="AB212" s="4" t="str">
        <f t="shared" si="9"/>
        <v/>
      </c>
    </row>
    <row r="213" spans="1:28" x14ac:dyDescent="0.25">
      <c r="A213" s="44">
        <v>42858</v>
      </c>
      <c r="B213" s="45" t="s">
        <v>194</v>
      </c>
      <c r="C213" s="45" t="s">
        <v>161</v>
      </c>
      <c r="D213" s="45" t="s">
        <v>38</v>
      </c>
      <c r="E213" s="45" t="s">
        <v>41</v>
      </c>
      <c r="F213" s="45" t="s">
        <v>59</v>
      </c>
      <c r="G213" s="46">
        <v>91171</v>
      </c>
      <c r="H213" s="76">
        <v>0.3888888888888889</v>
      </c>
      <c r="I213" s="76">
        <v>0.65277777777777779</v>
      </c>
      <c r="J213" s="47">
        <v>0.2638888888888889</v>
      </c>
      <c r="K213" s="48">
        <v>42858.393055555556</v>
      </c>
      <c r="L213" s="48">
        <v>42858.652777777781</v>
      </c>
      <c r="M213" s="46">
        <v>84</v>
      </c>
      <c r="N213" s="46">
        <v>0</v>
      </c>
      <c r="O213" s="47">
        <v>0</v>
      </c>
      <c r="P213" s="47">
        <v>1.5393518518518519E-3</v>
      </c>
      <c r="Q213" s="47">
        <v>6.7129629629629622E-3</v>
      </c>
      <c r="R213" s="47">
        <v>1.4386574074074072E-2</v>
      </c>
      <c r="S213" s="47">
        <v>0</v>
      </c>
      <c r="T213" s="47">
        <v>1.4814814814814814E-2</v>
      </c>
      <c r="U213" s="47">
        <v>0</v>
      </c>
      <c r="V213" s="47">
        <v>0</v>
      </c>
      <c r="W213" s="47">
        <v>0</v>
      </c>
      <c r="X213" s="47">
        <v>3.9467592592592592E-3</v>
      </c>
      <c r="Y213" s="47">
        <v>1.1354166666666667E-2</v>
      </c>
      <c r="Z213" s="47">
        <v>0</v>
      </c>
      <c r="AA213" s="4">
        <f t="shared" si="8"/>
        <v>2.9201388888888888E-2</v>
      </c>
      <c r="AB213" s="4">
        <f t="shared" si="9"/>
        <v>4.1666666666666519E-3</v>
      </c>
    </row>
    <row r="214" spans="1:28" x14ac:dyDescent="0.25">
      <c r="A214" s="44">
        <v>42858</v>
      </c>
      <c r="B214" s="45" t="s">
        <v>194</v>
      </c>
      <c r="C214" s="45" t="s">
        <v>161</v>
      </c>
      <c r="D214" s="45" t="s">
        <v>38</v>
      </c>
      <c r="E214" s="45" t="s">
        <v>41</v>
      </c>
      <c r="F214" s="45" t="s">
        <v>124</v>
      </c>
      <c r="G214" s="46">
        <v>91164</v>
      </c>
      <c r="H214" s="76">
        <v>0.33333333333333331</v>
      </c>
      <c r="I214" s="76">
        <v>0.59722222222222221</v>
      </c>
      <c r="J214" s="47">
        <v>0.2638888888888889</v>
      </c>
      <c r="K214" s="48">
        <v>42858.334722222222</v>
      </c>
      <c r="L214" s="48">
        <v>42858.599305555559</v>
      </c>
      <c r="M214" s="46">
        <v>93</v>
      </c>
      <c r="N214" s="46">
        <v>0</v>
      </c>
      <c r="O214" s="47">
        <v>0</v>
      </c>
      <c r="P214" s="47">
        <v>1.4814814814814814E-3</v>
      </c>
      <c r="Q214" s="47">
        <v>2.5462962962962961E-3</v>
      </c>
      <c r="R214" s="47">
        <v>1.3761574074074074E-2</v>
      </c>
      <c r="S214" s="47">
        <v>0</v>
      </c>
      <c r="T214" s="47">
        <v>1.5416666666666667E-2</v>
      </c>
      <c r="U214" s="47">
        <v>0</v>
      </c>
      <c r="V214" s="47">
        <v>0</v>
      </c>
      <c r="W214" s="47">
        <v>0</v>
      </c>
      <c r="X214" s="47">
        <v>0</v>
      </c>
      <c r="Y214" s="47">
        <v>1.7824074074074072E-3</v>
      </c>
      <c r="Z214" s="47">
        <v>0</v>
      </c>
      <c r="AA214" s="4">
        <f t="shared" si="8"/>
        <v>2.9178240740740741E-2</v>
      </c>
      <c r="AB214" s="4">
        <f t="shared" si="9"/>
        <v>1.388888888888884E-3</v>
      </c>
    </row>
    <row r="215" spans="1:28" x14ac:dyDescent="0.25">
      <c r="A215" s="44">
        <v>42858</v>
      </c>
      <c r="B215" s="45" t="s">
        <v>194</v>
      </c>
      <c r="C215" s="45" t="s">
        <v>161</v>
      </c>
      <c r="D215" s="45" t="s">
        <v>38</v>
      </c>
      <c r="E215" s="45" t="s">
        <v>41</v>
      </c>
      <c r="F215" s="45" t="s">
        <v>125</v>
      </c>
      <c r="G215" s="46">
        <v>91135</v>
      </c>
      <c r="H215" s="76">
        <v>0.25</v>
      </c>
      <c r="I215" s="76">
        <v>0.51388888888888895</v>
      </c>
      <c r="J215" s="47">
        <v>0.2638888888888889</v>
      </c>
      <c r="M215" s="46">
        <v>0</v>
      </c>
      <c r="N215" s="46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">
        <f t="shared" si="8"/>
        <v>0</v>
      </c>
      <c r="AB215" s="4" t="str">
        <f t="shared" si="9"/>
        <v/>
      </c>
    </row>
    <row r="216" spans="1:28" x14ac:dyDescent="0.25">
      <c r="A216" s="44">
        <v>42858</v>
      </c>
      <c r="B216" s="45" t="s">
        <v>194</v>
      </c>
      <c r="C216" s="45" t="s">
        <v>161</v>
      </c>
      <c r="D216" s="45" t="s">
        <v>38</v>
      </c>
      <c r="E216" s="45" t="s">
        <v>41</v>
      </c>
      <c r="F216" s="45" t="s">
        <v>126</v>
      </c>
      <c r="G216" s="46">
        <v>91162</v>
      </c>
      <c r="H216" s="76">
        <v>0.29166666666666669</v>
      </c>
      <c r="I216" s="76">
        <v>0.55555555555555558</v>
      </c>
      <c r="J216" s="47">
        <v>0.2638888888888889</v>
      </c>
      <c r="K216" s="48">
        <v>42858.281944444447</v>
      </c>
      <c r="L216" s="48">
        <v>42858.556250000001</v>
      </c>
      <c r="M216" s="46">
        <v>86</v>
      </c>
      <c r="N216" s="46">
        <v>0</v>
      </c>
      <c r="O216" s="47">
        <v>0</v>
      </c>
      <c r="P216" s="47">
        <v>1.4699074074074074E-3</v>
      </c>
      <c r="Q216" s="47">
        <v>1.2881944444444446E-2</v>
      </c>
      <c r="R216" s="47">
        <v>1.4293981481481482E-2</v>
      </c>
      <c r="S216" s="47">
        <v>0</v>
      </c>
      <c r="T216" s="47">
        <v>1.6307870370370372E-2</v>
      </c>
      <c r="U216" s="47">
        <v>0</v>
      </c>
      <c r="V216" s="47">
        <v>0</v>
      </c>
      <c r="W216" s="47">
        <v>0</v>
      </c>
      <c r="X216" s="47">
        <v>1.0763888888888889E-3</v>
      </c>
      <c r="Y216" s="47">
        <v>9.9421296296296289E-3</v>
      </c>
      <c r="Z216" s="47">
        <v>0</v>
      </c>
      <c r="AA216" s="4">
        <f t="shared" si="8"/>
        <v>3.0601851851851852E-2</v>
      </c>
      <c r="AB216" s="4">
        <f t="shared" si="9"/>
        <v>0</v>
      </c>
    </row>
    <row r="217" spans="1:28" x14ac:dyDescent="0.25">
      <c r="A217" s="44">
        <v>42858</v>
      </c>
      <c r="B217" s="45" t="s">
        <v>194</v>
      </c>
      <c r="C217" s="45" t="s">
        <v>161</v>
      </c>
      <c r="D217" s="45" t="s">
        <v>38</v>
      </c>
      <c r="E217" s="45" t="s">
        <v>40</v>
      </c>
      <c r="F217" s="45" t="s">
        <v>171</v>
      </c>
      <c r="G217" s="46">
        <v>102623</v>
      </c>
      <c r="H217" s="76">
        <v>0.65277777777777779</v>
      </c>
      <c r="I217" s="76">
        <v>0.91666666666666663</v>
      </c>
      <c r="J217" s="47">
        <v>0.2638888888888889</v>
      </c>
      <c r="M217" s="46">
        <v>0</v>
      </c>
      <c r="N217" s="46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">
        <f t="shared" si="8"/>
        <v>0</v>
      </c>
      <c r="AB217" s="4" t="str">
        <f t="shared" si="9"/>
        <v/>
      </c>
    </row>
    <row r="218" spans="1:28" x14ac:dyDescent="0.25">
      <c r="A218" s="44">
        <v>42858</v>
      </c>
      <c r="B218" s="45" t="s">
        <v>194</v>
      </c>
      <c r="C218" s="45" t="s">
        <v>161</v>
      </c>
      <c r="D218" s="45" t="s">
        <v>38</v>
      </c>
      <c r="E218" s="45" t="s">
        <v>40</v>
      </c>
      <c r="F218" s="45" t="s">
        <v>71</v>
      </c>
      <c r="G218" s="46">
        <v>91166</v>
      </c>
      <c r="H218" s="76">
        <v>0.59722222222222221</v>
      </c>
      <c r="I218" s="76">
        <v>0.86111111111111116</v>
      </c>
      <c r="J218" s="47">
        <v>0.2638888888888889</v>
      </c>
      <c r="M218" s="46">
        <v>0</v>
      </c>
      <c r="N218" s="46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">
        <f t="shared" si="8"/>
        <v>0</v>
      </c>
      <c r="AB218" s="4" t="str">
        <f t="shared" si="9"/>
        <v/>
      </c>
    </row>
    <row r="219" spans="1:28" x14ac:dyDescent="0.25">
      <c r="A219" s="44">
        <v>42858</v>
      </c>
      <c r="B219" s="45" t="s">
        <v>194</v>
      </c>
      <c r="C219" s="45" t="s">
        <v>161</v>
      </c>
      <c r="D219" s="45" t="s">
        <v>38</v>
      </c>
      <c r="E219" s="45" t="s">
        <v>40</v>
      </c>
      <c r="F219" s="45" t="s">
        <v>53</v>
      </c>
      <c r="G219" s="46">
        <v>102520</v>
      </c>
      <c r="H219" s="76">
        <v>0.25</v>
      </c>
      <c r="I219" s="76">
        <v>0.51388888888888895</v>
      </c>
      <c r="J219" s="47">
        <v>0.2638888888888889</v>
      </c>
      <c r="M219" s="46">
        <v>0</v>
      </c>
      <c r="N219" s="46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">
        <f t="shared" si="8"/>
        <v>0</v>
      </c>
      <c r="AB219" s="4" t="str">
        <f t="shared" si="9"/>
        <v/>
      </c>
    </row>
    <row r="220" spans="1:28" x14ac:dyDescent="0.25">
      <c r="A220" s="44">
        <v>42858</v>
      </c>
      <c r="B220" s="45" t="s">
        <v>194</v>
      </c>
      <c r="C220" s="45" t="s">
        <v>161</v>
      </c>
      <c r="D220" s="45" t="s">
        <v>38</v>
      </c>
      <c r="E220" s="45" t="s">
        <v>40</v>
      </c>
      <c r="F220" s="45" t="s">
        <v>131</v>
      </c>
      <c r="G220" s="46">
        <v>91136</v>
      </c>
      <c r="H220" s="76">
        <v>0.5625</v>
      </c>
      <c r="I220" s="76">
        <v>0.82638888888888884</v>
      </c>
      <c r="J220" s="47">
        <v>0.2638888888888889</v>
      </c>
      <c r="M220" s="46">
        <v>0</v>
      </c>
      <c r="N220" s="46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">
        <f t="shared" si="8"/>
        <v>0</v>
      </c>
      <c r="AB220" s="4" t="str">
        <f t="shared" si="9"/>
        <v/>
      </c>
    </row>
    <row r="221" spans="1:28" x14ac:dyDescent="0.25">
      <c r="A221" s="44">
        <v>42858</v>
      </c>
      <c r="B221" s="45" t="s">
        <v>194</v>
      </c>
      <c r="C221" s="45" t="s">
        <v>161</v>
      </c>
      <c r="D221" s="45" t="s">
        <v>38</v>
      </c>
      <c r="E221" s="45" t="s">
        <v>40</v>
      </c>
      <c r="F221" s="45" t="s">
        <v>72</v>
      </c>
      <c r="G221" s="46">
        <v>91169</v>
      </c>
      <c r="H221" s="76">
        <v>0.625</v>
      </c>
      <c r="I221" s="76">
        <v>0.88888888888888884</v>
      </c>
      <c r="J221" s="47">
        <v>0.2638888888888889</v>
      </c>
      <c r="K221" s="48">
        <v>42858.625</v>
      </c>
      <c r="L221" s="48">
        <v>42858.888888888891</v>
      </c>
      <c r="M221" s="46">
        <v>66</v>
      </c>
      <c r="N221" s="46">
        <v>0</v>
      </c>
      <c r="O221" s="47">
        <v>0</v>
      </c>
      <c r="P221" s="47">
        <v>1.8402777777777777E-3</v>
      </c>
      <c r="Q221" s="47">
        <v>2.3148148148148146E-4</v>
      </c>
      <c r="R221" s="47">
        <v>1.3657407407407408E-2</v>
      </c>
      <c r="S221" s="47">
        <v>0</v>
      </c>
      <c r="T221" s="47">
        <v>1.3761574074074074E-2</v>
      </c>
      <c r="U221" s="47">
        <v>0</v>
      </c>
      <c r="V221" s="47">
        <v>0</v>
      </c>
      <c r="W221" s="47">
        <v>0</v>
      </c>
      <c r="X221" s="47">
        <v>6.0925925925925932E-2</v>
      </c>
      <c r="Y221" s="47">
        <v>0</v>
      </c>
      <c r="Z221" s="47">
        <v>0</v>
      </c>
      <c r="AA221" s="4">
        <f t="shared" si="8"/>
        <v>2.7418981481481482E-2</v>
      </c>
      <c r="AB221" s="4">
        <f t="shared" si="9"/>
        <v>0</v>
      </c>
    </row>
    <row r="222" spans="1:28" x14ac:dyDescent="0.25">
      <c r="A222" s="44">
        <v>42858</v>
      </c>
      <c r="B222" s="45" t="s">
        <v>194</v>
      </c>
      <c r="C222" s="45" t="s">
        <v>161</v>
      </c>
      <c r="D222" s="45" t="s">
        <v>38</v>
      </c>
      <c r="E222" s="45" t="s">
        <v>40</v>
      </c>
      <c r="F222" s="45" t="s">
        <v>129</v>
      </c>
      <c r="G222" s="46">
        <v>91133</v>
      </c>
      <c r="H222" s="78">
        <v>0.33333333333333331</v>
      </c>
      <c r="I222" s="78">
        <v>0.59722222222222221</v>
      </c>
      <c r="J222" s="47">
        <v>0.2638888888888889</v>
      </c>
      <c r="K222" s="48">
        <v>42858.333333333336</v>
      </c>
      <c r="L222" s="48">
        <v>42858.597916666666</v>
      </c>
      <c r="M222" s="46">
        <v>59</v>
      </c>
      <c r="N222" s="46">
        <v>0</v>
      </c>
      <c r="O222" s="47">
        <v>0</v>
      </c>
      <c r="P222" s="47">
        <v>2.7777777777777779E-3</v>
      </c>
      <c r="Q222" s="47">
        <v>1.5046296296296294E-3</v>
      </c>
      <c r="R222" s="47">
        <v>1.4097222222222221E-2</v>
      </c>
      <c r="S222" s="47">
        <v>0</v>
      </c>
      <c r="T222" s="47">
        <v>1.6574074074074074E-2</v>
      </c>
      <c r="U222" s="47">
        <v>0</v>
      </c>
      <c r="V222" s="47">
        <v>0</v>
      </c>
      <c r="W222" s="47">
        <v>0</v>
      </c>
      <c r="X222" s="47">
        <v>2.2337962962962967E-3</v>
      </c>
      <c r="Y222" s="47">
        <v>1.4583333333333334E-3</v>
      </c>
      <c r="Z222" s="47">
        <v>0</v>
      </c>
      <c r="AA222" s="4">
        <f t="shared" si="8"/>
        <v>3.0671296296296294E-2</v>
      </c>
      <c r="AB222" s="4">
        <f t="shared" si="9"/>
        <v>0</v>
      </c>
    </row>
    <row r="223" spans="1:28" x14ac:dyDescent="0.25">
      <c r="A223" s="44">
        <v>42858</v>
      </c>
      <c r="B223" s="45" t="s">
        <v>194</v>
      </c>
      <c r="C223" s="45" t="s">
        <v>161</v>
      </c>
      <c r="D223" s="45" t="s">
        <v>38</v>
      </c>
      <c r="E223" s="45" t="s">
        <v>40</v>
      </c>
      <c r="F223" s="45" t="s">
        <v>54</v>
      </c>
      <c r="G223" s="46">
        <v>91138</v>
      </c>
      <c r="H223" s="76">
        <v>0.55555555555555558</v>
      </c>
      <c r="I223" s="76">
        <v>0.81944444444444453</v>
      </c>
      <c r="J223" s="47">
        <v>0.2638888888888889</v>
      </c>
      <c r="K223" s="48">
        <v>42858.569444444445</v>
      </c>
      <c r="L223" s="48">
        <v>42858.82916666667</v>
      </c>
      <c r="M223" s="46">
        <v>88</v>
      </c>
      <c r="N223" s="46">
        <v>0</v>
      </c>
      <c r="O223" s="47">
        <v>0</v>
      </c>
      <c r="P223" s="47">
        <v>1.9097222222222222E-3</v>
      </c>
      <c r="Q223" s="47">
        <v>3.1944444444444442E-3</v>
      </c>
      <c r="R223" s="47">
        <v>1.4826388888888889E-2</v>
      </c>
      <c r="S223" s="47">
        <v>0</v>
      </c>
      <c r="T223" s="47">
        <v>1.1527777777777777E-2</v>
      </c>
      <c r="U223" s="47">
        <v>0</v>
      </c>
      <c r="V223" s="47">
        <v>0</v>
      </c>
      <c r="W223" s="47">
        <v>0</v>
      </c>
      <c r="X223" s="47">
        <v>0</v>
      </c>
      <c r="Y223" s="47">
        <v>4.6527777777777774E-3</v>
      </c>
      <c r="Z223" s="47">
        <v>0</v>
      </c>
      <c r="AA223" s="4">
        <f t="shared" si="8"/>
        <v>2.6354166666666665E-2</v>
      </c>
      <c r="AB223" s="4">
        <f t="shared" si="9"/>
        <v>1.388888888888884E-2</v>
      </c>
    </row>
    <row r="224" spans="1:28" x14ac:dyDescent="0.25">
      <c r="A224" s="44">
        <v>42858</v>
      </c>
      <c r="B224" s="45" t="s">
        <v>194</v>
      </c>
      <c r="C224" s="45" t="s">
        <v>161</v>
      </c>
      <c r="D224" s="45" t="s">
        <v>38</v>
      </c>
      <c r="E224" s="45" t="s">
        <v>40</v>
      </c>
      <c r="F224" s="45" t="s">
        <v>55</v>
      </c>
      <c r="G224" s="46">
        <v>91147</v>
      </c>
      <c r="H224" s="76">
        <v>0.55555555555555558</v>
      </c>
      <c r="I224" s="76">
        <v>0.81944444444444453</v>
      </c>
      <c r="J224" s="47">
        <v>0.2638888888888889</v>
      </c>
      <c r="M224" s="46">
        <v>0</v>
      </c>
      <c r="N224" s="46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4">
        <f t="shared" si="8"/>
        <v>0</v>
      </c>
      <c r="AB224" s="4" t="str">
        <f t="shared" si="9"/>
        <v/>
      </c>
    </row>
    <row r="225" spans="1:28" x14ac:dyDescent="0.25">
      <c r="A225" s="44">
        <v>42858</v>
      </c>
      <c r="B225" s="45" t="s">
        <v>194</v>
      </c>
      <c r="C225" s="45" t="s">
        <v>161</v>
      </c>
      <c r="D225" s="45" t="s">
        <v>38</v>
      </c>
      <c r="E225" s="45" t="s">
        <v>40</v>
      </c>
      <c r="F225" s="45" t="s">
        <v>172</v>
      </c>
      <c r="G225" s="46">
        <v>91160</v>
      </c>
      <c r="H225" s="76">
        <v>0.625</v>
      </c>
      <c r="I225" s="76">
        <v>0.88888888888888884</v>
      </c>
      <c r="J225" s="47">
        <v>0.2638888888888889</v>
      </c>
      <c r="K225" s="48">
        <v>42858.62222222222</v>
      </c>
      <c r="L225" s="48">
        <v>42858.888888888891</v>
      </c>
      <c r="M225" s="46">
        <v>74</v>
      </c>
      <c r="N225" s="46">
        <v>0</v>
      </c>
      <c r="O225" s="47">
        <v>0</v>
      </c>
      <c r="P225" s="47">
        <v>2.2222222222222222E-3</v>
      </c>
      <c r="Q225" s="47">
        <v>3.5879629629629629E-3</v>
      </c>
      <c r="R225" s="47">
        <v>1.2962962962962963E-2</v>
      </c>
      <c r="S225" s="47">
        <v>0</v>
      </c>
      <c r="T225" s="47">
        <v>1.4143518518518519E-2</v>
      </c>
      <c r="U225" s="47">
        <v>0</v>
      </c>
      <c r="V225" s="47">
        <v>0</v>
      </c>
      <c r="W225" s="47">
        <v>0</v>
      </c>
      <c r="X225" s="47">
        <v>0</v>
      </c>
      <c r="Y225" s="47">
        <v>1.2708333333333334E-2</v>
      </c>
      <c r="Z225" s="47">
        <v>0</v>
      </c>
      <c r="AA225" s="4">
        <f t="shared" si="8"/>
        <v>2.7106481481481481E-2</v>
      </c>
      <c r="AB225" s="4">
        <f t="shared" si="9"/>
        <v>0</v>
      </c>
    </row>
    <row r="226" spans="1:28" x14ac:dyDescent="0.25">
      <c r="A226" s="44">
        <v>42858</v>
      </c>
      <c r="B226" s="45" t="s">
        <v>194</v>
      </c>
      <c r="C226" s="45" t="s">
        <v>161</v>
      </c>
      <c r="D226" s="45" t="s">
        <v>38</v>
      </c>
      <c r="E226" s="45" t="s">
        <v>40</v>
      </c>
      <c r="F226" s="45" t="s">
        <v>74</v>
      </c>
      <c r="G226" s="46">
        <v>91149</v>
      </c>
      <c r="H226" s="76">
        <v>0.625</v>
      </c>
      <c r="I226" s="76">
        <v>0.88888888888888884</v>
      </c>
      <c r="J226" s="47">
        <v>0.2638888888888889</v>
      </c>
      <c r="K226" s="48">
        <v>42858.620138888888</v>
      </c>
      <c r="L226" s="48">
        <v>42858.88958333333</v>
      </c>
      <c r="M226" s="46">
        <v>67</v>
      </c>
      <c r="N226" s="46">
        <v>0</v>
      </c>
      <c r="O226" s="47">
        <v>0</v>
      </c>
      <c r="P226" s="47">
        <v>2.3379629629629631E-3</v>
      </c>
      <c r="Q226" s="47">
        <v>6.782407407407408E-3</v>
      </c>
      <c r="R226" s="47">
        <v>1.3460648148148147E-2</v>
      </c>
      <c r="S226" s="47">
        <v>0</v>
      </c>
      <c r="T226" s="47">
        <v>1.3483796296296298E-2</v>
      </c>
      <c r="U226" s="47">
        <v>0</v>
      </c>
      <c r="V226" s="47">
        <v>0</v>
      </c>
      <c r="W226" s="47">
        <v>0</v>
      </c>
      <c r="X226" s="47">
        <v>1.4722222222222222E-2</v>
      </c>
      <c r="Y226" s="47">
        <v>4.1898148148148146E-3</v>
      </c>
      <c r="Z226" s="47">
        <v>0</v>
      </c>
      <c r="AA226" s="4">
        <f t="shared" si="8"/>
        <v>2.6944444444444444E-2</v>
      </c>
      <c r="AB226" s="4">
        <f t="shared" si="9"/>
        <v>0</v>
      </c>
    </row>
    <row r="227" spans="1:28" x14ac:dyDescent="0.25">
      <c r="A227" s="44">
        <v>42858</v>
      </c>
      <c r="B227" s="45" t="s">
        <v>194</v>
      </c>
      <c r="C227" s="45" t="s">
        <v>161</v>
      </c>
      <c r="D227" s="45" t="s">
        <v>38</v>
      </c>
      <c r="E227" s="45" t="s">
        <v>40</v>
      </c>
      <c r="F227" s="45" t="s">
        <v>173</v>
      </c>
      <c r="G227" s="46">
        <v>91173</v>
      </c>
      <c r="H227" s="76">
        <v>0.51388888888888895</v>
      </c>
      <c r="I227" s="76">
        <v>0.77777777777777779</v>
      </c>
      <c r="J227" s="47">
        <v>0.2638888888888889</v>
      </c>
      <c r="K227" s="48">
        <v>42858.51666666667</v>
      </c>
      <c r="L227" s="48">
        <v>42858.777777777781</v>
      </c>
      <c r="M227" s="46">
        <v>87</v>
      </c>
      <c r="N227" s="46">
        <v>0</v>
      </c>
      <c r="O227" s="47">
        <v>0</v>
      </c>
      <c r="P227" s="47">
        <v>1.9560185185185184E-3</v>
      </c>
      <c r="Q227" s="47">
        <v>2.3148148148148147E-5</v>
      </c>
      <c r="R227" s="47">
        <v>2.1504629629629627E-2</v>
      </c>
      <c r="S227" s="47">
        <v>0</v>
      </c>
      <c r="T227" s="47">
        <v>6.4583333333333333E-3</v>
      </c>
      <c r="U227" s="47">
        <v>0</v>
      </c>
      <c r="V227" s="47">
        <v>0</v>
      </c>
      <c r="W227" s="47">
        <v>0</v>
      </c>
      <c r="X227" s="47">
        <v>3.2291666666666666E-3</v>
      </c>
      <c r="Y227" s="47">
        <v>2.9050925925925928E-3</v>
      </c>
      <c r="Z227" s="47">
        <v>0</v>
      </c>
      <c r="AA227" s="4">
        <f t="shared" si="8"/>
        <v>2.796296296296296E-2</v>
      </c>
      <c r="AB227" s="4">
        <f t="shared" si="9"/>
        <v>2.7777777777777679E-3</v>
      </c>
    </row>
    <row r="228" spans="1:28" x14ac:dyDescent="0.25">
      <c r="A228" s="44">
        <v>42858</v>
      </c>
      <c r="B228" s="45" t="s">
        <v>194</v>
      </c>
      <c r="C228" s="45" t="s">
        <v>161</v>
      </c>
      <c r="D228" s="45" t="s">
        <v>38</v>
      </c>
      <c r="E228" s="45" t="s">
        <v>40</v>
      </c>
      <c r="F228" s="45" t="s">
        <v>174</v>
      </c>
      <c r="G228" s="46">
        <v>91177</v>
      </c>
      <c r="H228" s="76">
        <v>0.65277777777777779</v>
      </c>
      <c r="I228" s="76">
        <v>0.91666666666666663</v>
      </c>
      <c r="J228" s="47">
        <v>0.2638888888888889</v>
      </c>
      <c r="K228" s="48">
        <v>42858.649305555555</v>
      </c>
      <c r="L228" s="48">
        <v>42858.915972222225</v>
      </c>
      <c r="M228" s="46">
        <v>65</v>
      </c>
      <c r="N228" s="46">
        <v>0</v>
      </c>
      <c r="O228" s="47">
        <v>0</v>
      </c>
      <c r="P228" s="47">
        <v>1.7476851851851852E-3</v>
      </c>
      <c r="Q228" s="47">
        <v>2.5000000000000001E-3</v>
      </c>
      <c r="R228" s="47">
        <v>1.4016203703703704E-2</v>
      </c>
      <c r="S228" s="47">
        <v>0</v>
      </c>
      <c r="T228" s="47">
        <v>1.4212962962962962E-2</v>
      </c>
      <c r="U228" s="47">
        <v>0</v>
      </c>
      <c r="V228" s="47">
        <v>0</v>
      </c>
      <c r="W228" s="47">
        <v>0</v>
      </c>
      <c r="X228" s="47">
        <v>1.1805555555555556E-3</v>
      </c>
      <c r="Y228" s="47">
        <v>4.7974537037037045E-2</v>
      </c>
      <c r="Z228" s="47">
        <v>0</v>
      </c>
      <c r="AA228" s="4">
        <f t="shared" si="8"/>
        <v>2.8229166666666666E-2</v>
      </c>
      <c r="AB228" s="4">
        <f t="shared" si="9"/>
        <v>0</v>
      </c>
    </row>
    <row r="229" spans="1:28" x14ac:dyDescent="0.25">
      <c r="A229" s="44">
        <v>42858</v>
      </c>
      <c r="B229" s="45" t="s">
        <v>194</v>
      </c>
      <c r="C229" s="45" t="s">
        <v>161</v>
      </c>
      <c r="D229" s="45" t="s">
        <v>38</v>
      </c>
      <c r="E229" s="45" t="s">
        <v>40</v>
      </c>
      <c r="F229" s="45" t="s">
        <v>65</v>
      </c>
      <c r="G229" s="46">
        <v>91392</v>
      </c>
      <c r="H229" s="76">
        <v>0.65277777777777779</v>
      </c>
      <c r="I229" s="76">
        <v>0.91666666666666663</v>
      </c>
      <c r="J229" s="47">
        <v>0.2638888888888889</v>
      </c>
      <c r="K229" s="48">
        <v>42858.652083333334</v>
      </c>
      <c r="L229" s="48">
        <v>42858.916666666664</v>
      </c>
      <c r="M229" s="46">
        <v>0</v>
      </c>
      <c r="N229" s="46">
        <v>51</v>
      </c>
      <c r="O229" s="47">
        <v>9.6064814814814808E-4</v>
      </c>
      <c r="P229" s="47">
        <v>0</v>
      </c>
      <c r="Q229" s="47">
        <v>4.462962962962963E-2</v>
      </c>
      <c r="R229" s="47">
        <v>1.2268518518518519E-2</v>
      </c>
      <c r="S229" s="47">
        <v>0</v>
      </c>
      <c r="T229" s="47">
        <v>5.9953703703703697E-3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">
        <f t="shared" si="8"/>
        <v>1.8263888888888889E-2</v>
      </c>
      <c r="AB229" s="4">
        <f t="shared" si="9"/>
        <v>0</v>
      </c>
    </row>
    <row r="230" spans="1:28" x14ac:dyDescent="0.25">
      <c r="A230" s="44">
        <v>42858</v>
      </c>
      <c r="B230" s="45" t="s">
        <v>194</v>
      </c>
      <c r="C230" s="45" t="s">
        <v>161</v>
      </c>
      <c r="D230" s="45" t="s">
        <v>38</v>
      </c>
      <c r="E230" s="45" t="s">
        <v>40</v>
      </c>
      <c r="F230" s="45" t="s">
        <v>175</v>
      </c>
      <c r="G230" s="46">
        <v>91151</v>
      </c>
      <c r="H230" s="76">
        <v>0.65277777777777779</v>
      </c>
      <c r="I230" s="76">
        <v>0.91666666666666663</v>
      </c>
      <c r="J230" s="47">
        <v>0.2638888888888889</v>
      </c>
      <c r="K230" s="48">
        <v>42858.652777777781</v>
      </c>
      <c r="L230" s="48">
        <v>42858.663888888892</v>
      </c>
      <c r="M230" s="46">
        <v>4</v>
      </c>
      <c r="N230" s="46">
        <v>0</v>
      </c>
      <c r="O230" s="47">
        <v>0</v>
      </c>
      <c r="P230" s="47">
        <v>1.261574074074074E-3</v>
      </c>
      <c r="Q230" s="47">
        <v>4.1319444444444442E-3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">
        <f t="shared" si="8"/>
        <v>0</v>
      </c>
      <c r="AB230" s="4">
        <f t="shared" si="9"/>
        <v>0</v>
      </c>
    </row>
    <row r="231" spans="1:28" x14ac:dyDescent="0.25">
      <c r="A231" s="44">
        <v>42858</v>
      </c>
      <c r="B231" s="45" t="s">
        <v>194</v>
      </c>
      <c r="C231" s="45" t="s">
        <v>161</v>
      </c>
      <c r="D231" s="45" t="s">
        <v>38</v>
      </c>
      <c r="E231" s="45" t="s">
        <v>40</v>
      </c>
      <c r="F231" s="45" t="s">
        <v>57</v>
      </c>
      <c r="G231" s="46">
        <v>91218</v>
      </c>
      <c r="H231" s="76">
        <v>0.51388888888888895</v>
      </c>
      <c r="I231" s="76">
        <v>0.77777777777777779</v>
      </c>
      <c r="J231" s="47">
        <v>0.2638888888888889</v>
      </c>
      <c r="K231" s="48">
        <v>42858.51458333333</v>
      </c>
      <c r="L231" s="48">
        <v>42858.777777777781</v>
      </c>
      <c r="M231" s="46">
        <v>89</v>
      </c>
      <c r="N231" s="46">
        <v>0</v>
      </c>
      <c r="O231" s="47">
        <v>0</v>
      </c>
      <c r="P231" s="47">
        <v>1.8287037037037037E-3</v>
      </c>
      <c r="Q231" s="47">
        <v>1.7337962962962961E-2</v>
      </c>
      <c r="R231" s="47">
        <v>0</v>
      </c>
      <c r="S231" s="47">
        <v>0</v>
      </c>
      <c r="T231" s="47">
        <v>1.3379629629629628E-2</v>
      </c>
      <c r="U231" s="47">
        <v>0</v>
      </c>
      <c r="V231" s="47">
        <v>0</v>
      </c>
      <c r="W231" s="47">
        <v>0</v>
      </c>
      <c r="X231" s="47">
        <v>0</v>
      </c>
      <c r="Y231" s="47">
        <v>6.8171296296296287E-3</v>
      </c>
      <c r="Z231" s="47">
        <v>0</v>
      </c>
      <c r="AA231" s="4">
        <f t="shared" si="8"/>
        <v>1.3379629629629628E-2</v>
      </c>
      <c r="AB231" s="4">
        <f t="shared" si="9"/>
        <v>6.9444444444433095E-4</v>
      </c>
    </row>
    <row r="232" spans="1:28" x14ac:dyDescent="0.25">
      <c r="A232" s="44">
        <v>42858</v>
      </c>
      <c r="B232" s="45" t="s">
        <v>194</v>
      </c>
      <c r="C232" s="45" t="s">
        <v>161</v>
      </c>
      <c r="D232" s="45" t="s">
        <v>38</v>
      </c>
      <c r="E232" s="45" t="s">
        <v>40</v>
      </c>
      <c r="F232" s="45" t="s">
        <v>130</v>
      </c>
      <c r="G232" s="46">
        <v>91386</v>
      </c>
      <c r="H232" s="76">
        <v>0.58333333333333337</v>
      </c>
      <c r="I232" s="76">
        <v>0.84722222222222221</v>
      </c>
      <c r="J232" s="47">
        <v>0.2638888888888889</v>
      </c>
      <c r="M232" s="46">
        <v>0</v>
      </c>
      <c r="N232" s="46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">
        <f t="shared" si="8"/>
        <v>0</v>
      </c>
      <c r="AB232" s="4" t="str">
        <f t="shared" si="9"/>
        <v/>
      </c>
    </row>
    <row r="233" spans="1:28" x14ac:dyDescent="0.25">
      <c r="A233" s="44">
        <v>42858</v>
      </c>
      <c r="B233" s="45" t="s">
        <v>194</v>
      </c>
      <c r="C233" s="45" t="s">
        <v>161</v>
      </c>
      <c r="D233" s="45" t="s">
        <v>38</v>
      </c>
      <c r="E233" s="45" t="s">
        <v>40</v>
      </c>
      <c r="F233" s="45" t="s">
        <v>76</v>
      </c>
      <c r="G233" s="46">
        <v>91145</v>
      </c>
      <c r="H233" s="76">
        <v>0.51388888888888895</v>
      </c>
      <c r="I233" s="76">
        <v>0.77777777777777779</v>
      </c>
      <c r="J233" s="47">
        <v>0.2638888888888889</v>
      </c>
      <c r="M233" s="46">
        <v>0</v>
      </c>
      <c r="N233" s="46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">
        <f t="shared" si="8"/>
        <v>0</v>
      </c>
      <c r="AB233" s="4" t="str">
        <f t="shared" si="9"/>
        <v/>
      </c>
    </row>
    <row r="234" spans="1:28" x14ac:dyDescent="0.25">
      <c r="A234" s="44">
        <v>42858</v>
      </c>
      <c r="B234" s="45" t="s">
        <v>194</v>
      </c>
      <c r="C234" s="45" t="s">
        <v>161</v>
      </c>
      <c r="D234" s="45" t="s">
        <v>38</v>
      </c>
      <c r="E234" s="45" t="s">
        <v>40</v>
      </c>
      <c r="F234" s="45" t="s">
        <v>176</v>
      </c>
      <c r="G234" s="46">
        <v>91141</v>
      </c>
      <c r="H234" s="76">
        <v>0.65277777777777779</v>
      </c>
      <c r="I234" s="76">
        <v>0.91666666666666663</v>
      </c>
      <c r="J234" s="47">
        <v>0.2638888888888889</v>
      </c>
      <c r="M234" s="46">
        <v>0</v>
      </c>
      <c r="N234" s="46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">
        <f t="shared" si="8"/>
        <v>0</v>
      </c>
      <c r="AB234" s="4" t="str">
        <f t="shared" si="9"/>
        <v/>
      </c>
    </row>
    <row r="235" spans="1:28" x14ac:dyDescent="0.25">
      <c r="A235" s="44">
        <v>42858</v>
      </c>
      <c r="B235" s="45" t="s">
        <v>194</v>
      </c>
      <c r="C235" s="45" t="s">
        <v>161</v>
      </c>
      <c r="D235" s="45" t="s">
        <v>38</v>
      </c>
      <c r="E235" s="45" t="s">
        <v>40</v>
      </c>
      <c r="F235" s="45" t="s">
        <v>58</v>
      </c>
      <c r="G235" s="46">
        <v>91311</v>
      </c>
      <c r="H235" s="76">
        <v>0.55555555555555558</v>
      </c>
      <c r="I235" s="76">
        <v>0.81944444444444453</v>
      </c>
      <c r="J235" s="47">
        <v>0.2638888888888889</v>
      </c>
      <c r="M235" s="46">
        <v>0</v>
      </c>
      <c r="N235" s="46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">
        <f t="shared" si="8"/>
        <v>0</v>
      </c>
      <c r="AB235" s="4" t="str">
        <f t="shared" si="9"/>
        <v/>
      </c>
    </row>
    <row r="236" spans="1:28" x14ac:dyDescent="0.25">
      <c r="A236" s="44">
        <v>42858</v>
      </c>
      <c r="B236" s="45" t="s">
        <v>194</v>
      </c>
      <c r="C236" s="45" t="s">
        <v>161</v>
      </c>
      <c r="D236" s="45" t="s">
        <v>38</v>
      </c>
      <c r="E236" s="45" t="s">
        <v>40</v>
      </c>
      <c r="F236" s="45" t="s">
        <v>177</v>
      </c>
      <c r="G236" s="46">
        <v>91130</v>
      </c>
      <c r="H236" s="76">
        <v>0.58333333333333337</v>
      </c>
      <c r="I236" s="76">
        <v>0.84722222222222221</v>
      </c>
      <c r="J236" s="47">
        <v>0.2638888888888889</v>
      </c>
      <c r="K236" s="48">
        <v>42858.578472222223</v>
      </c>
      <c r="L236" s="48">
        <v>42858.847222222219</v>
      </c>
      <c r="M236" s="46">
        <v>73</v>
      </c>
      <c r="N236" s="46">
        <v>0</v>
      </c>
      <c r="O236" s="47">
        <v>0</v>
      </c>
      <c r="P236" s="47">
        <v>1.9212962962962962E-3</v>
      </c>
      <c r="Q236" s="47">
        <v>7.1296296296296307E-3</v>
      </c>
      <c r="R236" s="47">
        <v>1.4050925925925927E-2</v>
      </c>
      <c r="S236" s="47">
        <v>0</v>
      </c>
      <c r="T236" s="47">
        <v>1.2731481481481481E-2</v>
      </c>
      <c r="U236" s="47">
        <v>0</v>
      </c>
      <c r="V236" s="47">
        <v>0</v>
      </c>
      <c r="W236" s="47">
        <v>1.1782407407407406E-2</v>
      </c>
      <c r="X236" s="47">
        <v>0</v>
      </c>
      <c r="Y236" s="47">
        <v>3.6967592592592594E-2</v>
      </c>
      <c r="Z236" s="47">
        <v>0</v>
      </c>
      <c r="AA236" s="4">
        <f t="shared" si="8"/>
        <v>2.6782407407407408E-2</v>
      </c>
      <c r="AB236" s="4">
        <f t="shared" si="9"/>
        <v>0</v>
      </c>
    </row>
    <row r="237" spans="1:28" x14ac:dyDescent="0.25">
      <c r="A237" s="44">
        <v>42858</v>
      </c>
      <c r="B237" s="45" t="s">
        <v>194</v>
      </c>
      <c r="C237" s="45" t="s">
        <v>161</v>
      </c>
      <c r="D237" s="45" t="s">
        <v>38</v>
      </c>
      <c r="E237" s="45" t="s">
        <v>40</v>
      </c>
      <c r="F237" s="45" t="s">
        <v>34</v>
      </c>
      <c r="G237" s="46">
        <v>91391</v>
      </c>
      <c r="H237" s="76">
        <v>0.58333333333333337</v>
      </c>
      <c r="I237" s="76">
        <v>0.84722222222222221</v>
      </c>
      <c r="J237" s="47">
        <v>0.2638888888888889</v>
      </c>
      <c r="K237" s="48">
        <v>42858.576388888891</v>
      </c>
      <c r="L237" s="48">
        <v>42858.847222222219</v>
      </c>
      <c r="M237" s="46">
        <v>0</v>
      </c>
      <c r="N237" s="46">
        <v>39</v>
      </c>
      <c r="O237" s="47">
        <v>9.0277777777777784E-4</v>
      </c>
      <c r="P237" s="47">
        <v>0</v>
      </c>
      <c r="Q237" s="47">
        <v>3.5277777777777776E-2</v>
      </c>
      <c r="R237" s="47">
        <v>1.5347222222222222E-2</v>
      </c>
      <c r="S237" s="47">
        <v>0</v>
      </c>
      <c r="T237" s="47">
        <v>1.5682870370370371E-2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">
        <f t="shared" si="8"/>
        <v>3.1030092592592595E-2</v>
      </c>
      <c r="AB237" s="4">
        <f t="shared" si="9"/>
        <v>0</v>
      </c>
    </row>
    <row r="238" spans="1:28" x14ac:dyDescent="0.25">
      <c r="A238" s="44">
        <v>42858</v>
      </c>
      <c r="B238" s="45" t="s">
        <v>194</v>
      </c>
      <c r="C238" s="45" t="s">
        <v>161</v>
      </c>
      <c r="D238" s="45" t="s">
        <v>38</v>
      </c>
      <c r="E238" s="45" t="s">
        <v>40</v>
      </c>
      <c r="F238" s="45" t="s">
        <v>39</v>
      </c>
      <c r="G238" s="46">
        <v>91314</v>
      </c>
      <c r="H238" s="76">
        <v>0.51388888888888895</v>
      </c>
      <c r="I238" s="76">
        <v>0.77777777777777779</v>
      </c>
      <c r="J238" s="47">
        <v>0.2638888888888889</v>
      </c>
      <c r="K238" s="48">
        <v>42858.51666666667</v>
      </c>
      <c r="L238" s="48">
        <v>42858.777777777781</v>
      </c>
      <c r="M238" s="46">
        <v>0</v>
      </c>
      <c r="N238" s="46">
        <v>110</v>
      </c>
      <c r="O238" s="47">
        <v>6.7129629629629625E-4</v>
      </c>
      <c r="P238" s="47">
        <v>0</v>
      </c>
      <c r="Q238" s="47">
        <v>7.4398148148148144E-2</v>
      </c>
      <c r="R238" s="47">
        <v>1.6134259259259261E-2</v>
      </c>
      <c r="S238" s="47">
        <v>0</v>
      </c>
      <c r="T238" s="47">
        <v>1.6585648148148148E-2</v>
      </c>
      <c r="U238" s="47">
        <v>0</v>
      </c>
      <c r="V238" s="47">
        <v>0</v>
      </c>
      <c r="W238" s="47">
        <v>0</v>
      </c>
      <c r="X238" s="47">
        <v>0</v>
      </c>
      <c r="Y238" s="47">
        <v>3.483796296296296E-3</v>
      </c>
      <c r="Z238" s="47">
        <v>0</v>
      </c>
      <c r="AA238" s="4">
        <f t="shared" si="8"/>
        <v>3.2719907407407406E-2</v>
      </c>
      <c r="AB238" s="4">
        <f t="shared" si="9"/>
        <v>2.7777777777777679E-3</v>
      </c>
    </row>
    <row r="239" spans="1:28" x14ac:dyDescent="0.25">
      <c r="A239" s="44">
        <v>42858</v>
      </c>
      <c r="B239" s="45" t="s">
        <v>194</v>
      </c>
      <c r="C239" s="45" t="s">
        <v>161</v>
      </c>
      <c r="D239" s="45" t="s">
        <v>38</v>
      </c>
      <c r="E239" s="45" t="s">
        <v>40</v>
      </c>
      <c r="F239" s="45" t="s">
        <v>77</v>
      </c>
      <c r="G239" s="46">
        <v>91143</v>
      </c>
      <c r="H239" s="76">
        <v>0.59722222222222221</v>
      </c>
      <c r="I239" s="76">
        <v>0.86111111111111116</v>
      </c>
      <c r="J239" s="47">
        <v>0.2638888888888889</v>
      </c>
      <c r="M239" s="46">
        <v>0</v>
      </c>
      <c r="N239" s="46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">
        <f t="shared" si="8"/>
        <v>0</v>
      </c>
      <c r="AB239" s="4" t="str">
        <f t="shared" si="9"/>
        <v/>
      </c>
    </row>
    <row r="240" spans="1:28" x14ac:dyDescent="0.25">
      <c r="A240" s="44">
        <v>42858</v>
      </c>
      <c r="B240" s="45" t="s">
        <v>194</v>
      </c>
      <c r="C240" s="45" t="s">
        <v>161</v>
      </c>
      <c r="D240" s="45" t="s">
        <v>38</v>
      </c>
      <c r="E240" s="45" t="s">
        <v>40</v>
      </c>
      <c r="F240" s="45" t="s">
        <v>178</v>
      </c>
      <c r="G240" s="46">
        <v>91156</v>
      </c>
      <c r="H240" s="76">
        <v>0.625</v>
      </c>
      <c r="I240" s="76">
        <v>0.88888888888888884</v>
      </c>
      <c r="J240" s="47">
        <v>0.2638888888888889</v>
      </c>
      <c r="K240" s="48">
        <v>42858.619444444441</v>
      </c>
      <c r="L240" s="48">
        <v>42858.888888888891</v>
      </c>
      <c r="M240" s="46">
        <v>0</v>
      </c>
      <c r="N240" s="46">
        <v>104</v>
      </c>
      <c r="O240" s="47">
        <v>6.8287037037037025E-4</v>
      </c>
      <c r="P240" s="47">
        <v>0</v>
      </c>
      <c r="Q240" s="47">
        <v>7.0937500000000001E-2</v>
      </c>
      <c r="R240" s="47">
        <v>1.315972222222222E-2</v>
      </c>
      <c r="S240" s="47">
        <v>0</v>
      </c>
      <c r="T240" s="47">
        <v>1.4212962962962962E-2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">
        <f t="shared" si="8"/>
        <v>2.737268518518518E-2</v>
      </c>
      <c r="AB240" s="4">
        <f t="shared" si="9"/>
        <v>0</v>
      </c>
    </row>
    <row r="241" spans="1:28" x14ac:dyDescent="0.25">
      <c r="A241" s="44">
        <v>42858</v>
      </c>
      <c r="B241" s="45" t="s">
        <v>194</v>
      </c>
      <c r="C241" s="45" t="s">
        <v>161</v>
      </c>
      <c r="D241" s="45" t="s">
        <v>38</v>
      </c>
      <c r="E241" s="45" t="s">
        <v>40</v>
      </c>
      <c r="F241" s="45" t="s">
        <v>42</v>
      </c>
      <c r="G241" s="46">
        <v>91154</v>
      </c>
      <c r="H241" s="76">
        <v>0.51388888888888895</v>
      </c>
      <c r="I241" s="76">
        <v>0.77777777777777779</v>
      </c>
      <c r="J241" s="47">
        <v>0.2638888888888889</v>
      </c>
      <c r="M241" s="46">
        <v>0</v>
      </c>
      <c r="N241" s="46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">
        <f t="shared" si="8"/>
        <v>0</v>
      </c>
      <c r="AB241" s="4" t="str">
        <f t="shared" si="9"/>
        <v/>
      </c>
    </row>
    <row r="242" spans="1:28" x14ac:dyDescent="0.25">
      <c r="A242" s="44">
        <v>42858</v>
      </c>
      <c r="B242" s="45" t="s">
        <v>194</v>
      </c>
      <c r="C242" s="45" t="s">
        <v>161</v>
      </c>
      <c r="D242" s="45" t="s">
        <v>38</v>
      </c>
      <c r="E242" s="45" t="s">
        <v>40</v>
      </c>
      <c r="F242" s="45" t="s">
        <v>78</v>
      </c>
      <c r="G242" s="46">
        <v>91180</v>
      </c>
      <c r="H242" s="76">
        <v>0.65277777777777779</v>
      </c>
      <c r="I242" s="76">
        <v>0.91666666666666663</v>
      </c>
      <c r="J242" s="47">
        <v>0.2638888888888889</v>
      </c>
      <c r="K242" s="48">
        <v>42858.654861111114</v>
      </c>
      <c r="L242" s="48">
        <v>42858.917361111111</v>
      </c>
      <c r="M242" s="46">
        <v>62</v>
      </c>
      <c r="N242" s="46">
        <v>0</v>
      </c>
      <c r="O242" s="47">
        <v>0</v>
      </c>
      <c r="P242" s="47">
        <v>2.4652777777777776E-3</v>
      </c>
      <c r="Q242" s="47">
        <v>2.7314814814814819E-3</v>
      </c>
      <c r="R242" s="47">
        <v>1.4421296296296295E-2</v>
      </c>
      <c r="S242" s="47">
        <v>0</v>
      </c>
      <c r="T242" s="47">
        <v>1.4143518518518519E-2</v>
      </c>
      <c r="U242" s="47">
        <v>0</v>
      </c>
      <c r="V242" s="47">
        <v>0</v>
      </c>
      <c r="W242" s="47">
        <v>0</v>
      </c>
      <c r="X242" s="47">
        <v>2.4074074074074076E-3</v>
      </c>
      <c r="Y242" s="47">
        <v>1.5578703703703704E-2</v>
      </c>
      <c r="Z242" s="47">
        <v>0</v>
      </c>
      <c r="AA242" s="4">
        <f t="shared" si="8"/>
        <v>2.8564814814814814E-2</v>
      </c>
      <c r="AB242" s="4">
        <f t="shared" si="9"/>
        <v>2.0833333333333259E-3</v>
      </c>
    </row>
    <row r="243" spans="1:28" x14ac:dyDescent="0.25">
      <c r="A243" s="44">
        <v>42858</v>
      </c>
      <c r="B243" s="45" t="s">
        <v>194</v>
      </c>
      <c r="C243" s="45" t="s">
        <v>161</v>
      </c>
      <c r="D243" s="45" t="s">
        <v>38</v>
      </c>
      <c r="E243" s="45" t="s">
        <v>40</v>
      </c>
      <c r="F243" s="45" t="s">
        <v>61</v>
      </c>
      <c r="G243" s="46">
        <v>91240</v>
      </c>
      <c r="H243" s="78">
        <v>0.3888888888888889</v>
      </c>
      <c r="I243" s="78">
        <v>0.65277777777777779</v>
      </c>
      <c r="J243" s="47">
        <v>0.2638888888888889</v>
      </c>
      <c r="K243" s="48">
        <v>42858.388194444444</v>
      </c>
      <c r="L243" s="48">
        <v>42858.654166666667</v>
      </c>
      <c r="M243" s="46">
        <v>104</v>
      </c>
      <c r="N243" s="46">
        <v>0</v>
      </c>
      <c r="O243" s="47">
        <v>0</v>
      </c>
      <c r="P243" s="47">
        <v>1.4930555555555556E-3</v>
      </c>
      <c r="Q243" s="47">
        <v>4.8611111111111104E-4</v>
      </c>
      <c r="R243" s="47">
        <v>1.3252314814814814E-2</v>
      </c>
      <c r="S243" s="47">
        <v>0</v>
      </c>
      <c r="T243" s="47">
        <v>1.3599537037037037E-2</v>
      </c>
      <c r="U243" s="47">
        <v>0</v>
      </c>
      <c r="V243" s="47">
        <v>0</v>
      </c>
      <c r="W243" s="47">
        <v>0</v>
      </c>
      <c r="X243" s="47">
        <v>0</v>
      </c>
      <c r="Y243" s="47">
        <v>4.409722222222222E-3</v>
      </c>
      <c r="Z243" s="47">
        <v>0</v>
      </c>
      <c r="AA243" s="4">
        <f t="shared" si="8"/>
        <v>2.6851851851851849E-2</v>
      </c>
      <c r="AB243" s="4">
        <f t="shared" si="9"/>
        <v>0</v>
      </c>
    </row>
    <row r="244" spans="1:28" x14ac:dyDescent="0.25">
      <c r="A244" s="44">
        <v>42858</v>
      </c>
      <c r="B244" s="45" t="s">
        <v>194</v>
      </c>
      <c r="C244" s="45" t="s">
        <v>161</v>
      </c>
      <c r="D244" s="45" t="s">
        <v>38</v>
      </c>
      <c r="E244" s="45" t="s">
        <v>40</v>
      </c>
      <c r="F244" s="45" t="s">
        <v>96</v>
      </c>
      <c r="G244" s="46">
        <v>91157</v>
      </c>
      <c r="H244" s="76">
        <v>0.625</v>
      </c>
      <c r="I244" s="76">
        <v>0.88888888888888884</v>
      </c>
      <c r="J244" s="47">
        <v>0.2638888888888889</v>
      </c>
      <c r="K244" s="48">
        <v>42858.62222222222</v>
      </c>
      <c r="L244" s="48">
        <v>42858.88958333333</v>
      </c>
      <c r="M244" s="46">
        <v>80</v>
      </c>
      <c r="N244" s="46">
        <v>0</v>
      </c>
      <c r="O244" s="47">
        <v>0</v>
      </c>
      <c r="P244" s="47">
        <v>2.1412037037037038E-3</v>
      </c>
      <c r="Q244" s="47">
        <v>4.7106481481481478E-3</v>
      </c>
      <c r="R244" s="47">
        <v>1.3032407407407407E-2</v>
      </c>
      <c r="S244" s="47">
        <v>0</v>
      </c>
      <c r="T244" s="47">
        <v>1.2719907407407407E-2</v>
      </c>
      <c r="U244" s="47">
        <v>0</v>
      </c>
      <c r="V244" s="47">
        <v>0</v>
      </c>
      <c r="W244" s="47">
        <v>0</v>
      </c>
      <c r="X244" s="47">
        <v>0</v>
      </c>
      <c r="Y244" s="47">
        <v>2.4537037037037036E-3</v>
      </c>
      <c r="Z244" s="47">
        <v>0</v>
      </c>
      <c r="AA244" s="4">
        <f t="shared" si="8"/>
        <v>2.5752314814814815E-2</v>
      </c>
      <c r="AB244" s="4">
        <f t="shared" si="9"/>
        <v>0</v>
      </c>
    </row>
    <row r="245" spans="1:28" x14ac:dyDescent="0.25">
      <c r="A245" s="44">
        <v>42858</v>
      </c>
      <c r="B245" s="45" t="s">
        <v>194</v>
      </c>
      <c r="C245" s="45" t="s">
        <v>161</v>
      </c>
      <c r="D245" s="45" t="s">
        <v>38</v>
      </c>
      <c r="E245" s="45" t="s">
        <v>40</v>
      </c>
      <c r="F245" s="45" t="s">
        <v>79</v>
      </c>
      <c r="G245" s="46">
        <v>91129</v>
      </c>
      <c r="H245" s="76">
        <v>0.5625</v>
      </c>
      <c r="I245" s="76">
        <v>0.82638888888888884</v>
      </c>
      <c r="J245" s="47">
        <v>0.2638888888888889</v>
      </c>
      <c r="M245" s="46">
        <v>0</v>
      </c>
      <c r="N245" s="46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0</v>
      </c>
      <c r="AA245" s="4">
        <f t="shared" si="8"/>
        <v>0</v>
      </c>
      <c r="AB245" s="4" t="str">
        <f t="shared" si="9"/>
        <v/>
      </c>
    </row>
    <row r="246" spans="1:28" x14ac:dyDescent="0.25">
      <c r="A246" s="44">
        <v>42858</v>
      </c>
      <c r="B246" s="45" t="s">
        <v>194</v>
      </c>
      <c r="C246" s="45" t="s">
        <v>161</v>
      </c>
      <c r="D246" s="45" t="s">
        <v>38</v>
      </c>
      <c r="E246" s="45" t="s">
        <v>40</v>
      </c>
      <c r="F246" s="45" t="s">
        <v>179</v>
      </c>
      <c r="G246" s="46">
        <v>91250</v>
      </c>
      <c r="H246" s="76">
        <v>0.55555555555555558</v>
      </c>
      <c r="I246" s="76">
        <v>0.81944444444444453</v>
      </c>
      <c r="J246" s="47">
        <v>0.2638888888888889</v>
      </c>
      <c r="M246" s="46">
        <v>0</v>
      </c>
      <c r="N246" s="46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">
        <f t="shared" si="8"/>
        <v>0</v>
      </c>
      <c r="AB246" s="4" t="str">
        <f t="shared" si="9"/>
        <v/>
      </c>
    </row>
    <row r="247" spans="1:28" x14ac:dyDescent="0.25">
      <c r="A247" s="44">
        <v>42858</v>
      </c>
      <c r="B247" s="45" t="s">
        <v>194</v>
      </c>
      <c r="C247" s="45" t="s">
        <v>161</v>
      </c>
      <c r="D247" s="45" t="s">
        <v>38</v>
      </c>
      <c r="E247" s="45" t="s">
        <v>40</v>
      </c>
      <c r="F247" s="45" t="s">
        <v>195</v>
      </c>
      <c r="G247" s="46">
        <v>91170</v>
      </c>
      <c r="H247" s="76">
        <v>0.5625</v>
      </c>
      <c r="I247" s="76">
        <v>0.82638888888888884</v>
      </c>
      <c r="J247" s="47">
        <v>0.2638888888888889</v>
      </c>
      <c r="M247" s="46">
        <v>0</v>
      </c>
      <c r="N247" s="46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">
        <f t="shared" si="8"/>
        <v>0</v>
      </c>
      <c r="AB247" s="4" t="str">
        <f t="shared" si="9"/>
        <v/>
      </c>
    </row>
    <row r="248" spans="1:28" x14ac:dyDescent="0.25">
      <c r="A248" s="44">
        <v>42858</v>
      </c>
      <c r="B248" s="45" t="s">
        <v>194</v>
      </c>
      <c r="C248" s="45" t="s">
        <v>161</v>
      </c>
      <c r="D248" s="45" t="s">
        <v>38</v>
      </c>
      <c r="E248" s="45" t="s">
        <v>40</v>
      </c>
      <c r="F248" s="45" t="s">
        <v>181</v>
      </c>
      <c r="G248" s="46">
        <v>91376</v>
      </c>
      <c r="H248" s="76">
        <v>0.55555555555555558</v>
      </c>
      <c r="I248" s="76">
        <v>0.81944444444444453</v>
      </c>
      <c r="J248" s="47">
        <v>0.2638888888888889</v>
      </c>
      <c r="M248" s="46">
        <v>0</v>
      </c>
      <c r="N248" s="46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">
        <f t="shared" si="8"/>
        <v>0</v>
      </c>
      <c r="AB248" s="4" t="str">
        <f t="shared" si="9"/>
        <v/>
      </c>
    </row>
    <row r="249" spans="1:28" x14ac:dyDescent="0.25">
      <c r="A249" s="44">
        <v>42858</v>
      </c>
      <c r="B249" s="45" t="s">
        <v>194</v>
      </c>
      <c r="C249" s="45" t="s">
        <v>161</v>
      </c>
      <c r="D249" s="45" t="s">
        <v>38</v>
      </c>
      <c r="E249" s="45" t="s">
        <v>40</v>
      </c>
      <c r="F249" s="45" t="s">
        <v>62</v>
      </c>
      <c r="G249" s="46">
        <v>91124</v>
      </c>
      <c r="H249" s="76">
        <v>0.51388888888888895</v>
      </c>
      <c r="I249" s="76">
        <v>0.77777777777777779</v>
      </c>
      <c r="J249" s="47">
        <v>0.2638888888888889</v>
      </c>
      <c r="K249" s="48">
        <v>42858.517361111109</v>
      </c>
      <c r="L249" s="48">
        <v>42858.777777777781</v>
      </c>
      <c r="M249" s="46">
        <v>98</v>
      </c>
      <c r="N249" s="46">
        <v>0</v>
      </c>
      <c r="O249" s="47">
        <v>0</v>
      </c>
      <c r="P249" s="47">
        <v>1.5972222222222221E-3</v>
      </c>
      <c r="Q249" s="47">
        <v>1.0879629629629629E-3</v>
      </c>
      <c r="R249" s="47">
        <v>1.6863425925925928E-2</v>
      </c>
      <c r="S249" s="47">
        <v>0</v>
      </c>
      <c r="T249" s="47">
        <v>1.7048611111111112E-2</v>
      </c>
      <c r="U249" s="47">
        <v>0</v>
      </c>
      <c r="V249" s="47">
        <v>0</v>
      </c>
      <c r="W249" s="47">
        <v>0</v>
      </c>
      <c r="X249" s="47">
        <v>5.7986111111111112E-3</v>
      </c>
      <c r="Y249" s="47">
        <v>6.5972222222222213E-4</v>
      </c>
      <c r="Z249" s="47">
        <v>0</v>
      </c>
      <c r="AA249" s="4">
        <f t="shared" si="8"/>
        <v>3.3912037037037039E-2</v>
      </c>
      <c r="AB249" s="4">
        <f t="shared" si="9"/>
        <v>3.4722222222220989E-3</v>
      </c>
    </row>
    <row r="250" spans="1:28" x14ac:dyDescent="0.25">
      <c r="A250" s="44">
        <v>42858</v>
      </c>
      <c r="B250" s="45" t="s">
        <v>194</v>
      </c>
      <c r="C250" s="45" t="s">
        <v>161</v>
      </c>
      <c r="D250" s="45" t="s">
        <v>38</v>
      </c>
      <c r="E250" s="45" t="s">
        <v>40</v>
      </c>
      <c r="F250" s="45" t="s">
        <v>63</v>
      </c>
      <c r="G250" s="46">
        <v>91134</v>
      </c>
      <c r="H250" s="76">
        <v>0.5625</v>
      </c>
      <c r="I250" s="76">
        <v>0.82638888888888884</v>
      </c>
      <c r="J250" s="47">
        <v>0.2638888888888889</v>
      </c>
      <c r="M250" s="46">
        <v>0</v>
      </c>
      <c r="N250" s="46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">
        <f t="shared" si="8"/>
        <v>0</v>
      </c>
      <c r="AB250" s="4" t="str">
        <f t="shared" si="9"/>
        <v/>
      </c>
    </row>
    <row r="251" spans="1:28" x14ac:dyDescent="0.25">
      <c r="A251" s="44">
        <v>42858</v>
      </c>
      <c r="B251" s="45" t="s">
        <v>194</v>
      </c>
      <c r="C251" s="45" t="s">
        <v>161</v>
      </c>
      <c r="D251" s="45" t="s">
        <v>38</v>
      </c>
      <c r="E251" s="45" t="s">
        <v>40</v>
      </c>
      <c r="F251" s="45" t="s">
        <v>44</v>
      </c>
      <c r="G251" s="46">
        <v>91371</v>
      </c>
      <c r="H251" s="76">
        <v>0.51388888888888895</v>
      </c>
      <c r="I251" s="76">
        <v>0.77777777777777779</v>
      </c>
      <c r="J251" s="47">
        <v>0.2638888888888889</v>
      </c>
      <c r="K251" s="48">
        <v>42858.520138888889</v>
      </c>
      <c r="L251" s="48">
        <v>42858.777777777781</v>
      </c>
      <c r="M251" s="46">
        <v>0</v>
      </c>
      <c r="N251" s="46">
        <v>79</v>
      </c>
      <c r="O251" s="47">
        <v>9.4907407407407408E-4</v>
      </c>
      <c r="P251" s="47">
        <v>0</v>
      </c>
      <c r="Q251" s="47">
        <v>7.4780092592592592E-2</v>
      </c>
      <c r="R251" s="47">
        <v>1.6793981481481483E-2</v>
      </c>
      <c r="S251" s="47">
        <v>0</v>
      </c>
      <c r="T251" s="47">
        <v>6.5162037037037037E-3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">
        <f t="shared" si="8"/>
        <v>2.3310185185185187E-2</v>
      </c>
      <c r="AB251" s="4">
        <f t="shared" si="9"/>
        <v>6.2499999999998668E-3</v>
      </c>
    </row>
    <row r="252" spans="1:28" x14ac:dyDescent="0.25">
      <c r="A252" s="44">
        <v>42858</v>
      </c>
      <c r="B252" s="45" t="s">
        <v>194</v>
      </c>
      <c r="C252" s="45" t="s">
        <v>161</v>
      </c>
      <c r="D252" s="45" t="s">
        <v>38</v>
      </c>
      <c r="E252" s="45" t="s">
        <v>40</v>
      </c>
      <c r="F252" s="45" t="s">
        <v>182</v>
      </c>
      <c r="G252" s="46">
        <v>91131</v>
      </c>
      <c r="H252" s="76">
        <v>0.33333333333333331</v>
      </c>
      <c r="I252" s="76">
        <v>0.59722222222222221</v>
      </c>
      <c r="J252" s="47">
        <v>0.2638888888888889</v>
      </c>
      <c r="K252" s="48">
        <v>42858.34097222222</v>
      </c>
      <c r="L252" s="48">
        <v>42858.597222222219</v>
      </c>
      <c r="M252" s="46">
        <v>85</v>
      </c>
      <c r="N252" s="46">
        <v>0</v>
      </c>
      <c r="O252" s="47">
        <v>0</v>
      </c>
      <c r="P252" s="47">
        <v>1.5972222222222221E-3</v>
      </c>
      <c r="Q252" s="47">
        <v>6.6319444444444446E-3</v>
      </c>
      <c r="R252" s="47">
        <v>1.4502314814814815E-2</v>
      </c>
      <c r="S252" s="47">
        <v>0</v>
      </c>
      <c r="T252" s="47">
        <v>1.4675925925925926E-2</v>
      </c>
      <c r="U252" s="47">
        <v>0</v>
      </c>
      <c r="V252" s="47">
        <v>0</v>
      </c>
      <c r="W252" s="47">
        <v>0</v>
      </c>
      <c r="X252" s="47">
        <v>0</v>
      </c>
      <c r="Y252" s="47">
        <v>4.3981481481481481E-4</v>
      </c>
      <c r="Z252" s="47">
        <v>0</v>
      </c>
      <c r="AA252" s="4">
        <f t="shared" si="8"/>
        <v>2.9178240740740741E-2</v>
      </c>
      <c r="AB252" s="4">
        <f t="shared" si="9"/>
        <v>7.6388888888889173E-3</v>
      </c>
    </row>
    <row r="253" spans="1:28" x14ac:dyDescent="0.25">
      <c r="A253" s="44">
        <v>42858</v>
      </c>
      <c r="B253" s="45" t="s">
        <v>194</v>
      </c>
      <c r="C253" s="45" t="s">
        <v>161</v>
      </c>
      <c r="D253" s="45" t="s">
        <v>38</v>
      </c>
      <c r="E253" s="45" t="s">
        <v>40</v>
      </c>
      <c r="F253" s="45" t="s">
        <v>183</v>
      </c>
      <c r="G253" s="46">
        <v>101594</v>
      </c>
      <c r="H253" s="76">
        <v>0.625</v>
      </c>
      <c r="I253" s="76">
        <v>0.88888888888888884</v>
      </c>
      <c r="J253" s="47">
        <v>0.2638888888888889</v>
      </c>
      <c r="M253" s="46">
        <v>0</v>
      </c>
      <c r="N253" s="46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">
        <f t="shared" si="8"/>
        <v>0</v>
      </c>
      <c r="AB253" s="4" t="str">
        <f t="shared" si="9"/>
        <v/>
      </c>
    </row>
    <row r="254" spans="1:28" x14ac:dyDescent="0.25">
      <c r="A254" s="44">
        <v>42858</v>
      </c>
      <c r="B254" s="45" t="s">
        <v>194</v>
      </c>
      <c r="C254" s="45" t="s">
        <v>161</v>
      </c>
      <c r="D254" s="45" t="s">
        <v>38</v>
      </c>
      <c r="E254" s="45" t="s">
        <v>40</v>
      </c>
      <c r="F254" s="45" t="s">
        <v>68</v>
      </c>
      <c r="G254" s="46">
        <v>91155</v>
      </c>
      <c r="H254" s="76">
        <v>0.65277777777777779</v>
      </c>
      <c r="I254" s="76">
        <v>0.91666666666666663</v>
      </c>
      <c r="J254" s="47">
        <v>0.2638888888888889</v>
      </c>
      <c r="K254" s="48">
        <v>42858.64166666667</v>
      </c>
      <c r="L254" s="48">
        <v>42858.921527777777</v>
      </c>
      <c r="M254" s="46">
        <v>0</v>
      </c>
      <c r="N254" s="46">
        <v>49</v>
      </c>
      <c r="O254" s="47">
        <v>8.564814814814815E-4</v>
      </c>
      <c r="P254" s="47">
        <v>0</v>
      </c>
      <c r="Q254" s="47">
        <v>4.2175925925925922E-2</v>
      </c>
      <c r="R254" s="47">
        <v>1.3414351851851851E-2</v>
      </c>
      <c r="S254" s="47">
        <v>0</v>
      </c>
      <c r="T254" s="47">
        <v>1.5266203703703705E-2</v>
      </c>
      <c r="U254" s="47">
        <v>0</v>
      </c>
      <c r="V254" s="47">
        <v>0</v>
      </c>
      <c r="W254" s="47">
        <v>0</v>
      </c>
      <c r="X254" s="47">
        <v>0</v>
      </c>
      <c r="Y254" s="47">
        <v>9.7222222222222209E-4</v>
      </c>
      <c r="Z254" s="47">
        <v>0</v>
      </c>
      <c r="AA254" s="4">
        <f t="shared" si="8"/>
        <v>2.8680555555555556E-2</v>
      </c>
      <c r="AB254" s="4">
        <f t="shared" si="9"/>
        <v>0</v>
      </c>
    </row>
    <row r="255" spans="1:28" x14ac:dyDescent="0.25">
      <c r="A255" s="44">
        <v>42858</v>
      </c>
      <c r="B255" s="45" t="s">
        <v>194</v>
      </c>
      <c r="C255" s="45" t="s">
        <v>161</v>
      </c>
      <c r="D255" s="45" t="s">
        <v>38</v>
      </c>
      <c r="E255" s="45" t="s">
        <v>184</v>
      </c>
      <c r="F255" s="45" t="s">
        <v>185</v>
      </c>
      <c r="G255" s="46">
        <v>91863</v>
      </c>
      <c r="H255" s="76">
        <v>0.3611111111111111</v>
      </c>
      <c r="I255" s="76">
        <v>0.625</v>
      </c>
      <c r="J255" s="47">
        <v>0.2638888888888889</v>
      </c>
      <c r="M255" s="46">
        <v>0</v>
      </c>
      <c r="N255" s="46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4">
        <f t="shared" si="8"/>
        <v>0</v>
      </c>
      <c r="AB255" s="4" t="str">
        <f t="shared" si="9"/>
        <v/>
      </c>
    </row>
    <row r="256" spans="1:28" x14ac:dyDescent="0.25">
      <c r="A256" s="44">
        <v>42858</v>
      </c>
      <c r="B256" s="45" t="s">
        <v>194</v>
      </c>
      <c r="C256" s="45" t="s">
        <v>161</v>
      </c>
      <c r="D256" s="45" t="s">
        <v>38</v>
      </c>
      <c r="E256" s="45" t="s">
        <v>184</v>
      </c>
      <c r="F256" s="45" t="s">
        <v>186</v>
      </c>
      <c r="G256" s="46">
        <v>91860</v>
      </c>
      <c r="H256" s="76">
        <v>0.3611111111111111</v>
      </c>
      <c r="I256" s="76">
        <v>0.625</v>
      </c>
      <c r="J256" s="47">
        <v>0.2638888888888889</v>
      </c>
      <c r="M256" s="46">
        <v>0</v>
      </c>
      <c r="N256" s="46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4">
        <f t="shared" si="8"/>
        <v>0</v>
      </c>
      <c r="AB256" s="4" t="str">
        <f t="shared" si="9"/>
        <v/>
      </c>
    </row>
    <row r="257" spans="1:28" x14ac:dyDescent="0.25">
      <c r="A257" s="44">
        <v>42858</v>
      </c>
      <c r="B257" s="45" t="s">
        <v>194</v>
      </c>
      <c r="C257" s="45" t="s">
        <v>161</v>
      </c>
      <c r="D257" s="45" t="s">
        <v>38</v>
      </c>
      <c r="E257" s="45" t="s">
        <v>184</v>
      </c>
      <c r="F257" s="45" t="s">
        <v>187</v>
      </c>
      <c r="G257" s="46">
        <v>91858</v>
      </c>
      <c r="H257" s="76">
        <v>0.3611111111111111</v>
      </c>
      <c r="I257" s="76">
        <v>0.625</v>
      </c>
      <c r="J257" s="47">
        <v>0.2638888888888889</v>
      </c>
      <c r="M257" s="46">
        <v>0</v>
      </c>
      <c r="N257" s="46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4">
        <f t="shared" si="8"/>
        <v>0</v>
      </c>
      <c r="AB257" s="4" t="str">
        <f t="shared" si="9"/>
        <v/>
      </c>
    </row>
    <row r="258" spans="1:28" x14ac:dyDescent="0.25">
      <c r="A258" s="44">
        <v>42858</v>
      </c>
      <c r="B258" s="45" t="s">
        <v>194</v>
      </c>
      <c r="C258" s="45" t="s">
        <v>161</v>
      </c>
      <c r="D258" s="45" t="s">
        <v>38</v>
      </c>
      <c r="E258" s="45" t="s">
        <v>45</v>
      </c>
      <c r="F258" s="45" t="s">
        <v>92</v>
      </c>
      <c r="G258" s="46">
        <v>91128</v>
      </c>
      <c r="H258" s="76">
        <v>0.25</v>
      </c>
      <c r="I258" s="76">
        <v>0.51388888888888895</v>
      </c>
      <c r="J258" s="47">
        <v>0.2638888888888889</v>
      </c>
      <c r="K258" s="48">
        <v>42858.247916666667</v>
      </c>
      <c r="L258" s="48">
        <v>42858.515277777777</v>
      </c>
      <c r="M258" s="46">
        <v>76</v>
      </c>
      <c r="N258" s="46">
        <v>0</v>
      </c>
      <c r="O258" s="47">
        <v>0</v>
      </c>
      <c r="P258" s="47">
        <v>1.7013888888888892E-3</v>
      </c>
      <c r="Q258" s="47">
        <v>4.9884259259259265E-3</v>
      </c>
      <c r="R258" s="47">
        <v>1.5231481481481483E-2</v>
      </c>
      <c r="S258" s="47">
        <v>0</v>
      </c>
      <c r="T258" s="47">
        <v>1.4537037037037038E-2</v>
      </c>
      <c r="U258" s="47">
        <v>0</v>
      </c>
      <c r="V258" s="47">
        <v>0</v>
      </c>
      <c r="W258" s="47">
        <v>0</v>
      </c>
      <c r="X258" s="47">
        <v>1.0532407407407407E-3</v>
      </c>
      <c r="Y258" s="47">
        <v>8.3449074074074085E-3</v>
      </c>
      <c r="Z258" s="47">
        <v>0</v>
      </c>
      <c r="AA258" s="4">
        <f t="shared" si="8"/>
        <v>2.9768518518518521E-2</v>
      </c>
      <c r="AB258" s="4">
        <f t="shared" si="9"/>
        <v>0</v>
      </c>
    </row>
    <row r="259" spans="1:28" x14ac:dyDescent="0.25">
      <c r="A259" s="44">
        <v>42858</v>
      </c>
      <c r="B259" s="45" t="s">
        <v>194</v>
      </c>
      <c r="C259" s="45" t="s">
        <v>161</v>
      </c>
      <c r="D259" s="45" t="s">
        <v>38</v>
      </c>
      <c r="E259" s="45" t="s">
        <v>45</v>
      </c>
      <c r="F259" s="45" t="s">
        <v>188</v>
      </c>
      <c r="G259" s="46">
        <v>91231</v>
      </c>
      <c r="H259" s="76">
        <v>0.33333333333333331</v>
      </c>
      <c r="I259" s="76">
        <v>0.59722222222222221</v>
      </c>
      <c r="J259" s="47">
        <v>0.2638888888888889</v>
      </c>
      <c r="M259" s="46">
        <v>0</v>
      </c>
      <c r="N259" s="46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">
        <f t="shared" si="8"/>
        <v>0</v>
      </c>
      <c r="AB259" s="4" t="str">
        <f t="shared" si="9"/>
        <v/>
      </c>
    </row>
    <row r="260" spans="1:28" x14ac:dyDescent="0.25">
      <c r="A260" s="44">
        <v>42858</v>
      </c>
      <c r="B260" s="45" t="s">
        <v>194</v>
      </c>
      <c r="C260" s="45" t="s">
        <v>161</v>
      </c>
      <c r="D260" s="45" t="s">
        <v>38</v>
      </c>
      <c r="E260" s="45" t="s">
        <v>45</v>
      </c>
      <c r="F260" s="45" t="s">
        <v>94</v>
      </c>
      <c r="G260" s="46">
        <v>91163</v>
      </c>
      <c r="H260" s="76">
        <v>0.3888888888888889</v>
      </c>
      <c r="I260" s="76">
        <v>0.65277777777777779</v>
      </c>
      <c r="J260" s="47">
        <v>0.2638888888888889</v>
      </c>
      <c r="M260" s="46">
        <v>0</v>
      </c>
      <c r="N260" s="46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">
        <f t="shared" si="8"/>
        <v>0</v>
      </c>
      <c r="AB260" s="4" t="str">
        <f t="shared" si="9"/>
        <v/>
      </c>
    </row>
    <row r="261" spans="1:28" x14ac:dyDescent="0.25">
      <c r="A261" s="44">
        <v>42858</v>
      </c>
      <c r="B261" s="45" t="s">
        <v>194</v>
      </c>
      <c r="C261" s="45" t="s">
        <v>161</v>
      </c>
      <c r="D261" s="45" t="s">
        <v>38</v>
      </c>
      <c r="E261" s="45" t="s">
        <v>45</v>
      </c>
      <c r="F261" s="45" t="s">
        <v>95</v>
      </c>
      <c r="G261" s="46">
        <v>91167</v>
      </c>
      <c r="H261" s="76">
        <v>0.29166666666666669</v>
      </c>
      <c r="I261" s="76">
        <v>0.55555555555555558</v>
      </c>
      <c r="J261" s="47">
        <v>0.2638888888888889</v>
      </c>
      <c r="M261" s="46">
        <v>0</v>
      </c>
      <c r="N261" s="46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">
        <f t="shared" si="8"/>
        <v>0</v>
      </c>
      <c r="AB261" s="4" t="str">
        <f t="shared" si="9"/>
        <v/>
      </c>
    </row>
    <row r="262" spans="1:28" x14ac:dyDescent="0.25">
      <c r="A262" s="44">
        <v>42858</v>
      </c>
      <c r="B262" s="45" t="s">
        <v>194</v>
      </c>
      <c r="C262" s="45" t="s">
        <v>161</v>
      </c>
      <c r="D262" s="45" t="s">
        <v>38</v>
      </c>
      <c r="E262" s="45" t="s">
        <v>45</v>
      </c>
      <c r="F262" s="45" t="s">
        <v>97</v>
      </c>
      <c r="G262" s="46">
        <v>91381</v>
      </c>
      <c r="H262" s="76">
        <v>0.33333333333333331</v>
      </c>
      <c r="I262" s="76">
        <v>0.59722222222222221</v>
      </c>
      <c r="J262" s="47">
        <v>0.2638888888888889</v>
      </c>
      <c r="K262" s="48">
        <v>42858.329861111109</v>
      </c>
      <c r="L262" s="48">
        <v>42858.598611111112</v>
      </c>
      <c r="M262" s="46">
        <v>81</v>
      </c>
      <c r="N262" s="46">
        <v>0</v>
      </c>
      <c r="O262" s="47">
        <v>0</v>
      </c>
      <c r="P262" s="47">
        <v>1.7939814814814815E-3</v>
      </c>
      <c r="Q262" s="47">
        <v>3.6342592592592594E-3</v>
      </c>
      <c r="R262" s="47">
        <v>1.486111111111111E-2</v>
      </c>
      <c r="S262" s="47">
        <v>0</v>
      </c>
      <c r="T262" s="47">
        <v>1.480324074074074E-2</v>
      </c>
      <c r="U262" s="47">
        <v>0</v>
      </c>
      <c r="V262" s="47">
        <v>0</v>
      </c>
      <c r="W262" s="47">
        <v>0</v>
      </c>
      <c r="X262" s="47">
        <v>0</v>
      </c>
      <c r="Y262" s="47">
        <v>2.3842592592592591E-3</v>
      </c>
      <c r="Z262" s="47">
        <v>0</v>
      </c>
      <c r="AA262" s="4">
        <f t="shared" ref="AA262:AA325" si="10">IF(A262="","",R262+T262)</f>
        <v>2.9664351851851851E-2</v>
      </c>
      <c r="AB262" s="4">
        <f t="shared" si="9"/>
        <v>0</v>
      </c>
    </row>
    <row r="263" spans="1:28" x14ac:dyDescent="0.25">
      <c r="A263" s="44">
        <v>42858</v>
      </c>
      <c r="B263" s="45" t="s">
        <v>194</v>
      </c>
      <c r="C263" s="45" t="s">
        <v>161</v>
      </c>
      <c r="D263" s="45" t="s">
        <v>38</v>
      </c>
      <c r="E263" s="45" t="s">
        <v>45</v>
      </c>
      <c r="F263" s="45" t="s">
        <v>127</v>
      </c>
      <c r="G263" s="46">
        <v>102595</v>
      </c>
      <c r="H263" s="76">
        <v>0.3888888888888889</v>
      </c>
      <c r="I263" s="76">
        <v>0.65277777777777779</v>
      </c>
      <c r="J263" s="47">
        <v>0.2638888888888889</v>
      </c>
      <c r="M263" s="46">
        <v>0</v>
      </c>
      <c r="N263" s="46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">
        <f t="shared" si="10"/>
        <v>0</v>
      </c>
      <c r="AB263" s="4" t="str">
        <f t="shared" si="9"/>
        <v/>
      </c>
    </row>
    <row r="264" spans="1:28" x14ac:dyDescent="0.25">
      <c r="A264" s="44">
        <v>42858</v>
      </c>
      <c r="B264" s="45" t="s">
        <v>194</v>
      </c>
      <c r="C264" s="45" t="s">
        <v>161</v>
      </c>
      <c r="D264" s="45" t="s">
        <v>38</v>
      </c>
      <c r="E264" s="45" t="s">
        <v>45</v>
      </c>
      <c r="F264" s="45" t="s">
        <v>98</v>
      </c>
      <c r="G264" s="46">
        <v>91165</v>
      </c>
      <c r="H264" s="76">
        <v>0.3888888888888889</v>
      </c>
      <c r="I264" s="76">
        <v>0.65277777777777779</v>
      </c>
      <c r="J264" s="47">
        <v>0.2638888888888889</v>
      </c>
      <c r="K264" s="48">
        <v>42858.397222222222</v>
      </c>
      <c r="L264" s="48">
        <v>42858.654166666667</v>
      </c>
      <c r="M264" s="46">
        <v>90</v>
      </c>
      <c r="N264" s="46">
        <v>0</v>
      </c>
      <c r="O264" s="47">
        <v>0</v>
      </c>
      <c r="P264" s="47">
        <v>1.5162037037037036E-3</v>
      </c>
      <c r="Q264" s="47">
        <v>3.414351851851852E-3</v>
      </c>
      <c r="R264" s="47">
        <v>1.486111111111111E-2</v>
      </c>
      <c r="S264" s="47">
        <v>0</v>
      </c>
      <c r="T264" s="47">
        <v>1.4548611111111111E-2</v>
      </c>
      <c r="U264" s="47">
        <v>0</v>
      </c>
      <c r="V264" s="47">
        <v>0</v>
      </c>
      <c r="W264" s="47">
        <v>0</v>
      </c>
      <c r="X264" s="47">
        <v>0</v>
      </c>
      <c r="Y264" s="47">
        <v>8.113425925925925E-3</v>
      </c>
      <c r="Z264" s="47">
        <v>0</v>
      </c>
      <c r="AA264" s="4">
        <f t="shared" si="10"/>
        <v>2.9409722222222219E-2</v>
      </c>
      <c r="AB264" s="4">
        <f t="shared" si="9"/>
        <v>8.3333333333333037E-3</v>
      </c>
    </row>
    <row r="265" spans="1:28" x14ac:dyDescent="0.25">
      <c r="A265" s="44">
        <v>42858</v>
      </c>
      <c r="B265" s="45" t="s">
        <v>194</v>
      </c>
      <c r="C265" s="45" t="s">
        <v>161</v>
      </c>
      <c r="D265" s="45" t="s">
        <v>38</v>
      </c>
      <c r="E265" s="45" t="s">
        <v>45</v>
      </c>
      <c r="F265" s="45" t="s">
        <v>99</v>
      </c>
      <c r="G265" s="46">
        <v>91178</v>
      </c>
      <c r="H265" s="76">
        <v>0.33333333333333331</v>
      </c>
      <c r="I265" s="76">
        <v>0.59722222222222221</v>
      </c>
      <c r="J265" s="47">
        <v>0.2638888888888889</v>
      </c>
      <c r="K265" s="48">
        <v>42858.32916666667</v>
      </c>
      <c r="L265" s="48">
        <v>42858.597222222219</v>
      </c>
      <c r="M265" s="46">
        <v>91</v>
      </c>
      <c r="N265" s="46">
        <v>0</v>
      </c>
      <c r="O265" s="47">
        <v>0</v>
      </c>
      <c r="P265" s="47">
        <v>1.3888888888888889E-3</v>
      </c>
      <c r="Q265" s="47">
        <v>5.1504629629629635E-3</v>
      </c>
      <c r="R265" s="47">
        <v>1.4236111111111111E-2</v>
      </c>
      <c r="S265" s="47">
        <v>0</v>
      </c>
      <c r="T265" s="47">
        <v>1.4444444444444446E-2</v>
      </c>
      <c r="U265" s="47">
        <v>0</v>
      </c>
      <c r="V265" s="47">
        <v>0</v>
      </c>
      <c r="W265" s="47">
        <v>0</v>
      </c>
      <c r="X265" s="47">
        <v>3.9351851851851852E-4</v>
      </c>
      <c r="Y265" s="47">
        <v>1.0555555555555554E-2</v>
      </c>
      <c r="Z265" s="47">
        <v>0</v>
      </c>
      <c r="AA265" s="4">
        <f t="shared" si="10"/>
        <v>2.8680555555555556E-2</v>
      </c>
      <c r="AB265" s="4">
        <f t="shared" si="9"/>
        <v>0</v>
      </c>
    </row>
    <row r="266" spans="1:28" x14ac:dyDescent="0.25">
      <c r="A266" s="44">
        <v>42858</v>
      </c>
      <c r="B266" s="45" t="s">
        <v>194</v>
      </c>
      <c r="C266" s="45" t="s">
        <v>161</v>
      </c>
      <c r="D266" s="45" t="s">
        <v>38</v>
      </c>
      <c r="E266" s="45" t="s">
        <v>45</v>
      </c>
      <c r="F266" s="45" t="s">
        <v>101</v>
      </c>
      <c r="G266" s="46">
        <v>91179</v>
      </c>
      <c r="H266" s="76">
        <v>0.25</v>
      </c>
      <c r="I266" s="76">
        <v>0.51388888888888895</v>
      </c>
      <c r="J266" s="47">
        <v>0.2638888888888889</v>
      </c>
      <c r="M266" s="46">
        <v>0</v>
      </c>
      <c r="N266" s="46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">
        <f t="shared" si="10"/>
        <v>0</v>
      </c>
      <c r="AB266" s="4" t="str">
        <f t="shared" si="9"/>
        <v/>
      </c>
    </row>
    <row r="267" spans="1:28" x14ac:dyDescent="0.25">
      <c r="A267" s="44">
        <v>42858</v>
      </c>
      <c r="B267" s="45" t="s">
        <v>194</v>
      </c>
      <c r="C267" s="45" t="s">
        <v>161</v>
      </c>
      <c r="D267" s="45" t="s">
        <v>38</v>
      </c>
      <c r="E267" s="45" t="s">
        <v>45</v>
      </c>
      <c r="F267" s="45" t="s">
        <v>102</v>
      </c>
      <c r="G267" s="46">
        <v>91388</v>
      </c>
      <c r="H267" s="76">
        <v>0.29166666666666669</v>
      </c>
      <c r="I267" s="76">
        <v>0.55555555555555558</v>
      </c>
      <c r="J267" s="47">
        <v>0.2638888888888889</v>
      </c>
      <c r="K267" s="48">
        <v>42858.290277777778</v>
      </c>
      <c r="L267" s="48">
        <v>42858.556250000001</v>
      </c>
      <c r="M267" s="46">
        <v>85</v>
      </c>
      <c r="N267" s="46">
        <v>0</v>
      </c>
      <c r="O267" s="47">
        <v>0</v>
      </c>
      <c r="P267" s="47">
        <v>1.5624999999999999E-3</v>
      </c>
      <c r="Q267" s="47">
        <v>3.8888888888888883E-3</v>
      </c>
      <c r="R267" s="47">
        <v>1.3761574074074074E-2</v>
      </c>
      <c r="S267" s="47">
        <v>0</v>
      </c>
      <c r="T267" s="47">
        <v>1.5983796296296295E-2</v>
      </c>
      <c r="U267" s="47">
        <v>0</v>
      </c>
      <c r="V267" s="47">
        <v>0</v>
      </c>
      <c r="W267" s="47">
        <v>0</v>
      </c>
      <c r="X267" s="47">
        <v>0</v>
      </c>
      <c r="Y267" s="47">
        <v>1.1574074074074073E-4</v>
      </c>
      <c r="Z267" s="47">
        <v>0</v>
      </c>
      <c r="AA267" s="4">
        <f t="shared" si="10"/>
        <v>2.9745370370370366E-2</v>
      </c>
      <c r="AB267" s="4">
        <f t="shared" si="9"/>
        <v>0</v>
      </c>
    </row>
    <row r="268" spans="1:28" x14ac:dyDescent="0.25">
      <c r="A268" s="44">
        <v>42858</v>
      </c>
      <c r="B268" s="45" t="s">
        <v>194</v>
      </c>
      <c r="C268" s="45" t="s">
        <v>161</v>
      </c>
      <c r="D268" s="45" t="s">
        <v>38</v>
      </c>
      <c r="E268" s="45" t="s">
        <v>45</v>
      </c>
      <c r="F268" s="45" t="s">
        <v>103</v>
      </c>
      <c r="G268" s="46">
        <v>91140</v>
      </c>
      <c r="H268" s="76">
        <v>0.3611111111111111</v>
      </c>
      <c r="I268" s="76">
        <v>0.625</v>
      </c>
      <c r="J268" s="47">
        <v>0.2638888888888889</v>
      </c>
      <c r="M268" s="46">
        <v>0</v>
      </c>
      <c r="N268" s="46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">
        <f t="shared" si="10"/>
        <v>0</v>
      </c>
      <c r="AB268" s="4" t="str">
        <f t="shared" si="9"/>
        <v/>
      </c>
    </row>
    <row r="269" spans="1:28" x14ac:dyDescent="0.25">
      <c r="A269" s="44">
        <v>42858</v>
      </c>
      <c r="B269" s="45" t="s">
        <v>194</v>
      </c>
      <c r="C269" s="45" t="s">
        <v>161</v>
      </c>
      <c r="D269" s="45" t="s">
        <v>38</v>
      </c>
      <c r="E269" s="45" t="s">
        <v>45</v>
      </c>
      <c r="F269" s="45" t="s">
        <v>189</v>
      </c>
      <c r="G269" s="46">
        <v>91142</v>
      </c>
      <c r="H269" s="76">
        <v>0.29166666666666669</v>
      </c>
      <c r="I269" s="76">
        <v>0.55555555555555558</v>
      </c>
      <c r="J269" s="47">
        <v>0.2638888888888889</v>
      </c>
      <c r="K269" s="48">
        <v>42858.293055555558</v>
      </c>
      <c r="L269" s="48">
        <v>42858.556944444441</v>
      </c>
      <c r="M269" s="46">
        <v>80</v>
      </c>
      <c r="N269" s="46">
        <v>0</v>
      </c>
      <c r="O269" s="47">
        <v>0</v>
      </c>
      <c r="P269" s="47">
        <v>1.7939814814814815E-3</v>
      </c>
      <c r="Q269" s="47">
        <v>5.7870370370370366E-5</v>
      </c>
      <c r="R269" s="47">
        <v>1.2615740740740742E-2</v>
      </c>
      <c r="S269" s="47">
        <v>0</v>
      </c>
      <c r="T269" s="47">
        <v>1.4479166666666668E-2</v>
      </c>
      <c r="U269" s="47">
        <v>0</v>
      </c>
      <c r="V269" s="47">
        <v>0</v>
      </c>
      <c r="W269" s="47">
        <v>0</v>
      </c>
      <c r="X269" s="47">
        <v>0</v>
      </c>
      <c r="Y269" s="47">
        <v>3.7962962962962963E-3</v>
      </c>
      <c r="Z269" s="47">
        <v>0</v>
      </c>
      <c r="AA269" s="4">
        <f t="shared" si="10"/>
        <v>2.7094907407407408E-2</v>
      </c>
      <c r="AB269" s="4">
        <f t="shared" si="9"/>
        <v>1.388888888888884E-3</v>
      </c>
    </row>
    <row r="270" spans="1:28" x14ac:dyDescent="0.25">
      <c r="A270" s="44">
        <v>42858</v>
      </c>
      <c r="B270" s="45" t="s">
        <v>194</v>
      </c>
      <c r="C270" s="45" t="s">
        <v>161</v>
      </c>
      <c r="D270" s="45" t="s">
        <v>38</v>
      </c>
      <c r="E270" s="45" t="s">
        <v>45</v>
      </c>
      <c r="F270" s="45" t="s">
        <v>190</v>
      </c>
      <c r="G270" s="46">
        <v>101413</v>
      </c>
      <c r="H270" s="76">
        <v>0.29166666666666669</v>
      </c>
      <c r="I270" s="76">
        <v>0.55555555555555558</v>
      </c>
      <c r="J270" s="47">
        <v>0.2638888888888889</v>
      </c>
      <c r="M270" s="46">
        <v>0</v>
      </c>
      <c r="N270" s="46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">
        <f t="shared" si="10"/>
        <v>0</v>
      </c>
      <c r="AB270" s="4" t="str">
        <f t="shared" si="9"/>
        <v/>
      </c>
    </row>
    <row r="271" spans="1:28" x14ac:dyDescent="0.25">
      <c r="A271" s="44">
        <v>42858</v>
      </c>
      <c r="B271" s="45" t="s">
        <v>194</v>
      </c>
      <c r="C271" s="45" t="s">
        <v>161</v>
      </c>
      <c r="D271" s="45" t="s">
        <v>38</v>
      </c>
      <c r="E271" s="45" t="s">
        <v>45</v>
      </c>
      <c r="F271" s="45" t="s">
        <v>105</v>
      </c>
      <c r="G271" s="46">
        <v>91172</v>
      </c>
      <c r="H271" s="76">
        <v>0.3611111111111111</v>
      </c>
      <c r="I271" s="76">
        <v>0.625</v>
      </c>
      <c r="J271" s="47">
        <v>0.2638888888888889</v>
      </c>
      <c r="M271" s="46">
        <v>0</v>
      </c>
      <c r="N271" s="46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">
        <f t="shared" si="10"/>
        <v>0</v>
      </c>
      <c r="AB271" s="4" t="str">
        <f t="shared" si="9"/>
        <v/>
      </c>
    </row>
    <row r="272" spans="1:28" x14ac:dyDescent="0.25">
      <c r="A272" s="44">
        <v>42858</v>
      </c>
      <c r="B272" s="45" t="s">
        <v>194</v>
      </c>
      <c r="C272" s="45" t="s">
        <v>161</v>
      </c>
      <c r="D272" s="45" t="s">
        <v>38</v>
      </c>
      <c r="E272" s="45" t="s">
        <v>45</v>
      </c>
      <c r="F272" s="45" t="s">
        <v>191</v>
      </c>
      <c r="G272" s="46">
        <v>91158</v>
      </c>
      <c r="H272" s="76">
        <v>0.25</v>
      </c>
      <c r="I272" s="76">
        <v>0.51388888888888895</v>
      </c>
      <c r="J272" s="47">
        <v>0.2638888888888889</v>
      </c>
      <c r="K272" s="48">
        <v>42858.243055555555</v>
      </c>
      <c r="L272" s="48">
        <v>42858.513888888891</v>
      </c>
      <c r="M272" s="46">
        <v>81</v>
      </c>
      <c r="N272" s="46">
        <v>0</v>
      </c>
      <c r="O272" s="47">
        <v>0</v>
      </c>
      <c r="P272" s="47">
        <v>1.5162037037037036E-3</v>
      </c>
      <c r="Q272" s="47">
        <v>6.6087962962962966E-3</v>
      </c>
      <c r="R272" s="47">
        <v>1.4814814814814814E-2</v>
      </c>
      <c r="S272" s="47">
        <v>0</v>
      </c>
      <c r="T272" s="47">
        <v>1.4699074074074074E-2</v>
      </c>
      <c r="U272" s="47">
        <v>0</v>
      </c>
      <c r="V272" s="47">
        <v>0</v>
      </c>
      <c r="W272" s="47">
        <v>0</v>
      </c>
      <c r="X272" s="47">
        <v>1.5740740740740741E-3</v>
      </c>
      <c r="Y272" s="47">
        <v>4.1666666666666666E-3</v>
      </c>
      <c r="Z272" s="47">
        <v>3.4722222222222222E-5</v>
      </c>
      <c r="AA272" s="4">
        <f t="shared" si="10"/>
        <v>2.9513888888888888E-2</v>
      </c>
      <c r="AB272" s="4">
        <f t="shared" ref="AB272:AB335" si="11">IF(K272="","",IF(VALUE(TEXT(K272,"HH:MM:SS"))&gt;H272,VALUE(TEXT(K272,"HH:MM:SS"))-H272,0))</f>
        <v>0</v>
      </c>
    </row>
    <row r="273" spans="1:28" x14ac:dyDescent="0.25">
      <c r="A273" s="44">
        <v>42858</v>
      </c>
      <c r="B273" s="45" t="s">
        <v>194</v>
      </c>
      <c r="C273" s="45" t="s">
        <v>161</v>
      </c>
      <c r="D273" s="45" t="s">
        <v>38</v>
      </c>
      <c r="E273" s="45" t="s">
        <v>45</v>
      </c>
      <c r="F273" s="45" t="s">
        <v>106</v>
      </c>
      <c r="G273" s="46">
        <v>91150</v>
      </c>
      <c r="H273" s="76">
        <v>0.29166666666666669</v>
      </c>
      <c r="I273" s="76">
        <v>0.55555555555555558</v>
      </c>
      <c r="J273" s="47">
        <v>0.2638888888888889</v>
      </c>
      <c r="K273" s="48">
        <v>42858.507638888892</v>
      </c>
      <c r="L273" s="48">
        <v>42858.555555555555</v>
      </c>
      <c r="M273" s="46">
        <v>6</v>
      </c>
      <c r="N273" s="46">
        <v>0</v>
      </c>
      <c r="O273" s="47">
        <v>0</v>
      </c>
      <c r="P273" s="47">
        <v>9.4907407407407408E-4</v>
      </c>
      <c r="Q273" s="47">
        <v>1.0752314814814814E-2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9.9652777777777778E-3</v>
      </c>
      <c r="Y273" s="47">
        <v>4.2708333333333339E-3</v>
      </c>
      <c r="Z273" s="47">
        <v>0</v>
      </c>
      <c r="AA273" s="4">
        <f t="shared" si="10"/>
        <v>0</v>
      </c>
      <c r="AB273" s="4">
        <f t="shared" si="11"/>
        <v>0.21597222222222218</v>
      </c>
    </row>
    <row r="274" spans="1:28" x14ac:dyDescent="0.25">
      <c r="A274" s="44">
        <v>42858</v>
      </c>
      <c r="B274" s="45" t="s">
        <v>194</v>
      </c>
      <c r="C274" s="45" t="s">
        <v>161</v>
      </c>
      <c r="D274" s="45" t="s">
        <v>38</v>
      </c>
      <c r="E274" s="45" t="s">
        <v>45</v>
      </c>
      <c r="F274" s="45" t="s">
        <v>107</v>
      </c>
      <c r="G274" s="46">
        <v>102599</v>
      </c>
      <c r="H274" s="76">
        <v>0.33333333333333331</v>
      </c>
      <c r="I274" s="76">
        <v>0.59722222222222221</v>
      </c>
      <c r="J274" s="47">
        <v>0.2638888888888889</v>
      </c>
      <c r="M274" s="46">
        <v>0</v>
      </c>
      <c r="N274" s="46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">
        <f t="shared" si="10"/>
        <v>0</v>
      </c>
      <c r="AB274" s="4" t="str">
        <f t="shared" si="11"/>
        <v/>
      </c>
    </row>
    <row r="275" spans="1:28" x14ac:dyDescent="0.25">
      <c r="A275" s="44">
        <v>42858</v>
      </c>
      <c r="B275" s="45" t="s">
        <v>194</v>
      </c>
      <c r="C275" s="45" t="s">
        <v>161</v>
      </c>
      <c r="D275" s="45" t="s">
        <v>192</v>
      </c>
      <c r="E275" s="45" t="s">
        <v>48</v>
      </c>
      <c r="F275" s="45" t="s">
        <v>193</v>
      </c>
      <c r="G275" s="46">
        <v>91357</v>
      </c>
      <c r="H275" s="76">
        <v>0.58333333333333337</v>
      </c>
      <c r="I275" s="76">
        <v>0.84722222222222221</v>
      </c>
      <c r="J275" s="47">
        <v>0.2638888888888889</v>
      </c>
      <c r="K275" s="48">
        <v>42858.584027777775</v>
      </c>
      <c r="L275" s="48">
        <v>42858.847222222219</v>
      </c>
      <c r="M275" s="46">
        <v>1</v>
      </c>
      <c r="N275" s="46">
        <v>19</v>
      </c>
      <c r="O275" s="47">
        <v>1.0069444444444444E-3</v>
      </c>
      <c r="P275" s="47">
        <v>6.5277777777777782E-3</v>
      </c>
      <c r="Q275" s="47">
        <v>2.0520833333333332E-2</v>
      </c>
      <c r="R275" s="47">
        <v>1.5266203703703705E-2</v>
      </c>
      <c r="S275" s="47">
        <v>0</v>
      </c>
      <c r="T275" s="47">
        <v>1.5173611111111112E-2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">
        <f t="shared" si="10"/>
        <v>3.0439814814814815E-2</v>
      </c>
      <c r="AB275" s="4">
        <f t="shared" si="11"/>
        <v>6.9444444444444198E-4</v>
      </c>
    </row>
    <row r="276" spans="1:28" x14ac:dyDescent="0.25">
      <c r="A276" s="44">
        <v>42858</v>
      </c>
      <c r="B276" s="45" t="s">
        <v>194</v>
      </c>
      <c r="C276" s="45" t="s">
        <v>161</v>
      </c>
      <c r="D276" s="45" t="s">
        <v>192</v>
      </c>
      <c r="E276" s="45" t="s">
        <v>48</v>
      </c>
      <c r="F276" s="45" t="s">
        <v>88</v>
      </c>
      <c r="G276" s="46">
        <v>91368</v>
      </c>
      <c r="H276" s="76">
        <v>0.31944444444444448</v>
      </c>
      <c r="I276" s="76">
        <v>0.58333333333333337</v>
      </c>
      <c r="J276" s="47">
        <v>0.2638888888888889</v>
      </c>
      <c r="K276" s="48">
        <v>42858.318749999999</v>
      </c>
      <c r="L276" s="48">
        <v>42858.584027777775</v>
      </c>
      <c r="M276" s="46">
        <v>5</v>
      </c>
      <c r="N276" s="46">
        <v>11</v>
      </c>
      <c r="O276" s="47">
        <v>7.5231481481481471E-4</v>
      </c>
      <c r="P276" s="47">
        <v>1.7939814814814815E-3</v>
      </c>
      <c r="Q276" s="47">
        <v>9.3634259259259261E-3</v>
      </c>
      <c r="R276" s="47">
        <v>1.4826388888888889E-2</v>
      </c>
      <c r="S276" s="47">
        <v>1.1562499999999998E-2</v>
      </c>
      <c r="T276" s="47">
        <v>1.4930555555555556E-2</v>
      </c>
      <c r="U276" s="47">
        <v>0</v>
      </c>
      <c r="V276" s="47">
        <v>0</v>
      </c>
      <c r="W276" s="47">
        <v>0</v>
      </c>
      <c r="X276" s="47">
        <v>0</v>
      </c>
      <c r="Y276" s="47">
        <v>1.4282407407407409E-2</v>
      </c>
      <c r="Z276" s="47">
        <v>0</v>
      </c>
      <c r="AA276" s="4">
        <f t="shared" si="10"/>
        <v>2.9756944444444447E-2</v>
      </c>
      <c r="AB276" s="4">
        <f t="shared" si="11"/>
        <v>0</v>
      </c>
    </row>
    <row r="277" spans="1:28" x14ac:dyDescent="0.25">
      <c r="A277" s="44">
        <v>42858</v>
      </c>
      <c r="G277" s="46">
        <v>91127</v>
      </c>
      <c r="H277" s="76"/>
      <c r="I277" s="76"/>
      <c r="M277" s="46">
        <v>76</v>
      </c>
      <c r="P277" s="47">
        <v>2.0949074074074073E-3</v>
      </c>
      <c r="AA277" s="4">
        <f t="shared" si="10"/>
        <v>0</v>
      </c>
      <c r="AB277" s="4" t="str">
        <f t="shared" si="11"/>
        <v/>
      </c>
    </row>
    <row r="278" spans="1:28" x14ac:dyDescent="0.25">
      <c r="A278" s="44">
        <v>42858</v>
      </c>
      <c r="G278" s="46">
        <v>91176</v>
      </c>
      <c r="H278" s="76"/>
      <c r="I278" s="76"/>
      <c r="M278" s="46">
        <v>31</v>
      </c>
      <c r="P278" s="47">
        <v>2.1180555555555553E-3</v>
      </c>
      <c r="AA278" s="4">
        <f t="shared" si="10"/>
        <v>0</v>
      </c>
      <c r="AB278" s="4" t="str">
        <f t="shared" si="11"/>
        <v/>
      </c>
    </row>
    <row r="279" spans="1:28" x14ac:dyDescent="0.25">
      <c r="A279" s="44">
        <v>42858</v>
      </c>
      <c r="G279" s="46">
        <v>91125</v>
      </c>
      <c r="H279" s="76"/>
      <c r="I279" s="76"/>
      <c r="M279" s="46">
        <v>86</v>
      </c>
      <c r="P279" s="47">
        <v>1.8171296296296297E-3</v>
      </c>
      <c r="AA279" s="4">
        <f t="shared" si="10"/>
        <v>0</v>
      </c>
      <c r="AB279" s="4" t="str">
        <f t="shared" si="11"/>
        <v/>
      </c>
    </row>
    <row r="280" spans="1:28" x14ac:dyDescent="0.25">
      <c r="A280" s="44">
        <v>42859</v>
      </c>
      <c r="B280" s="45" t="s">
        <v>196</v>
      </c>
      <c r="C280" s="45" t="s">
        <v>161</v>
      </c>
      <c r="D280" s="45" t="s">
        <v>36</v>
      </c>
      <c r="E280" s="45" t="s">
        <v>41</v>
      </c>
      <c r="F280" s="45" t="s">
        <v>108</v>
      </c>
      <c r="G280" s="46">
        <v>91216</v>
      </c>
      <c r="H280" s="76">
        <v>0.29166666666666669</v>
      </c>
      <c r="I280" s="76">
        <v>0.55555555555555558</v>
      </c>
      <c r="J280" s="47">
        <v>0.2638888888888889</v>
      </c>
      <c r="K280" s="48">
        <v>42859.291018518517</v>
      </c>
      <c r="L280" s="48">
        <v>42859.555856481478</v>
      </c>
      <c r="M280" s="46">
        <v>0</v>
      </c>
      <c r="N280" s="46">
        <v>43</v>
      </c>
      <c r="O280" s="47">
        <v>7.0601851851851847E-4</v>
      </c>
      <c r="P280" s="47">
        <v>0</v>
      </c>
      <c r="Q280" s="47">
        <v>2.8310185185185185E-2</v>
      </c>
      <c r="R280" s="47">
        <v>1.4675925925925926E-2</v>
      </c>
      <c r="S280" s="47">
        <v>0</v>
      </c>
      <c r="T280" s="47">
        <v>1.2361111111111113E-2</v>
      </c>
      <c r="U280" s="47">
        <v>0</v>
      </c>
      <c r="V280" s="47">
        <v>0</v>
      </c>
      <c r="W280" s="47">
        <v>0</v>
      </c>
      <c r="X280" s="47">
        <v>0</v>
      </c>
      <c r="Y280" s="47">
        <v>3.7488425925925925E-2</v>
      </c>
      <c r="Z280" s="47">
        <v>0</v>
      </c>
      <c r="AA280" s="4">
        <f t="shared" si="10"/>
        <v>2.703703703703704E-2</v>
      </c>
      <c r="AB280" s="4">
        <f t="shared" si="11"/>
        <v>0</v>
      </c>
    </row>
    <row r="281" spans="1:28" x14ac:dyDescent="0.25">
      <c r="A281" s="44">
        <v>42859</v>
      </c>
      <c r="B281" s="45" t="s">
        <v>196</v>
      </c>
      <c r="C281" s="45" t="s">
        <v>161</v>
      </c>
      <c r="D281" s="45" t="s">
        <v>36</v>
      </c>
      <c r="E281" s="45" t="s">
        <v>41</v>
      </c>
      <c r="F281" s="45" t="s">
        <v>109</v>
      </c>
      <c r="G281" s="46">
        <v>91396</v>
      </c>
      <c r="H281" s="76">
        <v>0.33333333333333331</v>
      </c>
      <c r="I281" s="76">
        <v>0.59722222222222221</v>
      </c>
      <c r="J281" s="47">
        <v>0.2638888888888889</v>
      </c>
      <c r="K281" s="48">
        <v>42859.328263888892</v>
      </c>
      <c r="L281" s="48">
        <v>42859.597268518519</v>
      </c>
      <c r="M281" s="46">
        <v>0</v>
      </c>
      <c r="N281" s="46">
        <v>65</v>
      </c>
      <c r="O281" s="47">
        <v>6.134259259259259E-4</v>
      </c>
      <c r="P281" s="47">
        <v>0</v>
      </c>
      <c r="Q281" s="47">
        <v>4.0069444444444442E-2</v>
      </c>
      <c r="R281" s="47">
        <v>1.3194444444444444E-2</v>
      </c>
      <c r="S281" s="47">
        <v>0</v>
      </c>
      <c r="T281" s="47">
        <v>1.1932870370370371E-2</v>
      </c>
      <c r="U281" s="47">
        <v>0</v>
      </c>
      <c r="V281" s="47">
        <v>3.5057870370370371E-2</v>
      </c>
      <c r="W281" s="47">
        <v>0</v>
      </c>
      <c r="X281" s="47">
        <v>0</v>
      </c>
      <c r="Y281" s="47">
        <v>2.4305555555555556E-3</v>
      </c>
      <c r="Z281" s="47">
        <v>0</v>
      </c>
      <c r="AA281" s="4">
        <f t="shared" si="10"/>
        <v>2.5127314814814818E-2</v>
      </c>
      <c r="AB281" s="4">
        <f t="shared" si="11"/>
        <v>0</v>
      </c>
    </row>
    <row r="282" spans="1:28" x14ac:dyDescent="0.25">
      <c r="A282" s="44">
        <v>42859</v>
      </c>
      <c r="B282" s="45" t="s">
        <v>196</v>
      </c>
      <c r="C282" s="45" t="s">
        <v>161</v>
      </c>
      <c r="D282" s="45" t="s">
        <v>36</v>
      </c>
      <c r="E282" s="45" t="s">
        <v>41</v>
      </c>
      <c r="F282" s="45" t="s">
        <v>163</v>
      </c>
      <c r="G282" s="46">
        <v>91395</v>
      </c>
      <c r="H282" s="76">
        <v>0.25</v>
      </c>
      <c r="I282" s="76">
        <v>0.51388888888888895</v>
      </c>
      <c r="J282" s="47">
        <v>0.2638888888888889</v>
      </c>
      <c r="K282" s="48">
        <v>42859.244340277779</v>
      </c>
      <c r="L282" s="48">
        <v>42859.519293981481</v>
      </c>
      <c r="M282" s="46">
        <v>0</v>
      </c>
      <c r="N282" s="46">
        <v>77</v>
      </c>
      <c r="O282" s="47">
        <v>6.018518518518519E-4</v>
      </c>
      <c r="P282" s="47">
        <v>0</v>
      </c>
      <c r="Q282" s="47">
        <v>4.7673611111111104E-2</v>
      </c>
      <c r="R282" s="47">
        <v>1.3321759259259261E-2</v>
      </c>
      <c r="S282" s="47">
        <v>0</v>
      </c>
      <c r="T282" s="47">
        <v>7.106481481481481E-3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4">
        <f t="shared" si="10"/>
        <v>2.042824074074074E-2</v>
      </c>
      <c r="AB282" s="4">
        <f t="shared" si="11"/>
        <v>0</v>
      </c>
    </row>
    <row r="283" spans="1:28" x14ac:dyDescent="0.25">
      <c r="A283" s="44">
        <v>42859</v>
      </c>
      <c r="B283" s="45" t="s">
        <v>196</v>
      </c>
      <c r="C283" s="45" t="s">
        <v>161</v>
      </c>
      <c r="D283" s="45" t="s">
        <v>36</v>
      </c>
      <c r="E283" s="45" t="s">
        <v>41</v>
      </c>
      <c r="F283" s="45" t="s">
        <v>164</v>
      </c>
      <c r="G283" s="46">
        <v>91320</v>
      </c>
      <c r="H283" s="76">
        <v>0.25</v>
      </c>
      <c r="I283" s="76">
        <v>0.51388888888888895</v>
      </c>
      <c r="J283" s="47">
        <v>0.2638888888888889</v>
      </c>
      <c r="K283" s="48">
        <v>42859.251516203702</v>
      </c>
      <c r="L283" s="48">
        <v>42859.514606481483</v>
      </c>
      <c r="M283" s="46">
        <v>0</v>
      </c>
      <c r="N283" s="46">
        <v>74</v>
      </c>
      <c r="O283" s="47">
        <v>4.6296296296296293E-4</v>
      </c>
      <c r="P283" s="47">
        <v>0</v>
      </c>
      <c r="Q283" s="47">
        <v>3.8657407407407404E-2</v>
      </c>
      <c r="R283" s="47">
        <v>1.1203703703703704E-2</v>
      </c>
      <c r="S283" s="47">
        <v>0</v>
      </c>
      <c r="T283" s="47">
        <v>1.0925925925925924E-2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4">
        <f t="shared" si="10"/>
        <v>2.2129629629629628E-2</v>
      </c>
      <c r="AB283" s="4">
        <f t="shared" si="11"/>
        <v>1.5162037037037002E-3</v>
      </c>
    </row>
    <row r="284" spans="1:28" x14ac:dyDescent="0.25">
      <c r="A284" s="44">
        <v>42859</v>
      </c>
      <c r="B284" s="45" t="s">
        <v>196</v>
      </c>
      <c r="C284" s="45" t="s">
        <v>161</v>
      </c>
      <c r="D284" s="45" t="s">
        <v>36</v>
      </c>
      <c r="E284" s="45" t="s">
        <v>41</v>
      </c>
      <c r="F284" s="45" t="s">
        <v>112</v>
      </c>
      <c r="G284" s="46">
        <v>91152</v>
      </c>
      <c r="H284" s="76">
        <v>0.375</v>
      </c>
      <c r="I284" s="76">
        <v>0.63888888888888895</v>
      </c>
      <c r="J284" s="47">
        <v>0.2638888888888889</v>
      </c>
      <c r="K284" s="48">
        <v>42859.371516203704</v>
      </c>
      <c r="L284" s="48">
        <v>42859.639004629629</v>
      </c>
      <c r="M284" s="46">
        <v>0</v>
      </c>
      <c r="N284" s="46">
        <v>66</v>
      </c>
      <c r="O284" s="47">
        <v>7.8703703703703705E-4</v>
      </c>
      <c r="P284" s="47">
        <v>0</v>
      </c>
      <c r="Q284" s="47">
        <v>5.7997685185185187E-2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4">
        <f t="shared" si="10"/>
        <v>0</v>
      </c>
      <c r="AB284" s="4">
        <f t="shared" si="11"/>
        <v>0</v>
      </c>
    </row>
    <row r="285" spans="1:28" x14ac:dyDescent="0.25">
      <c r="A285" s="44">
        <v>42859</v>
      </c>
      <c r="B285" s="45" t="s">
        <v>196</v>
      </c>
      <c r="C285" s="45" t="s">
        <v>161</v>
      </c>
      <c r="D285" s="45" t="s">
        <v>36</v>
      </c>
      <c r="E285" s="45" t="s">
        <v>41</v>
      </c>
      <c r="F285" s="45" t="s">
        <v>165</v>
      </c>
      <c r="G285" s="46">
        <v>91399</v>
      </c>
      <c r="H285" s="76">
        <v>0.33333333333333331</v>
      </c>
      <c r="I285" s="76">
        <v>0.59722222222222221</v>
      </c>
      <c r="J285" s="47">
        <v>0.2638888888888889</v>
      </c>
      <c r="K285" s="48">
        <v>42859.335532407407</v>
      </c>
      <c r="L285" s="48">
        <v>42859.598067129627</v>
      </c>
      <c r="M285" s="46">
        <v>0</v>
      </c>
      <c r="N285" s="46">
        <v>92</v>
      </c>
      <c r="O285" s="47">
        <v>9.4907407407407408E-4</v>
      </c>
      <c r="P285" s="47">
        <v>0</v>
      </c>
      <c r="Q285" s="47">
        <v>8.8854166666666665E-2</v>
      </c>
      <c r="R285" s="47">
        <v>1.554398148148148E-2</v>
      </c>
      <c r="S285" s="47">
        <v>0</v>
      </c>
      <c r="T285" s="47">
        <v>1.695601851851852E-2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">
        <f t="shared" si="10"/>
        <v>3.2500000000000001E-2</v>
      </c>
      <c r="AB285" s="4">
        <f t="shared" si="11"/>
        <v>2.1990740740740478E-3</v>
      </c>
    </row>
    <row r="286" spans="1:28" x14ac:dyDescent="0.25">
      <c r="A286" s="44">
        <v>42859</v>
      </c>
      <c r="B286" s="45" t="s">
        <v>196</v>
      </c>
      <c r="C286" s="45" t="s">
        <v>161</v>
      </c>
      <c r="D286" s="45" t="s">
        <v>36</v>
      </c>
      <c r="E286" s="45" t="s">
        <v>41</v>
      </c>
      <c r="F286" s="45" t="s">
        <v>114</v>
      </c>
      <c r="G286" s="46">
        <v>91122</v>
      </c>
      <c r="H286" s="76">
        <v>0.29166666666666669</v>
      </c>
      <c r="I286" s="76">
        <v>0.55555555555555558</v>
      </c>
      <c r="J286" s="47">
        <v>0.2638888888888889</v>
      </c>
      <c r="M286" s="46">
        <v>0</v>
      </c>
      <c r="N286" s="46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">
        <f t="shared" si="10"/>
        <v>0</v>
      </c>
      <c r="AB286" s="4" t="str">
        <f t="shared" si="11"/>
        <v/>
      </c>
    </row>
    <row r="287" spans="1:28" x14ac:dyDescent="0.25">
      <c r="A287" s="44">
        <v>42859</v>
      </c>
      <c r="B287" s="45" t="s">
        <v>196</v>
      </c>
      <c r="C287" s="45" t="s">
        <v>161</v>
      </c>
      <c r="D287" s="45" t="s">
        <v>36</v>
      </c>
      <c r="E287" s="45" t="s">
        <v>45</v>
      </c>
      <c r="F287" s="45" t="s">
        <v>93</v>
      </c>
      <c r="G287" s="46">
        <v>91389</v>
      </c>
      <c r="H287" s="79">
        <v>0.33333333333333331</v>
      </c>
      <c r="I287" s="79">
        <v>0.59722222222222221</v>
      </c>
      <c r="J287" s="47">
        <v>0.2638888888888889</v>
      </c>
      <c r="K287" s="48">
        <v>42859.326643518521</v>
      </c>
      <c r="L287" s="48">
        <v>42859.622928240744</v>
      </c>
      <c r="M287" s="46">
        <v>0</v>
      </c>
      <c r="N287" s="46">
        <v>80</v>
      </c>
      <c r="O287" s="47">
        <v>6.8287037037037025E-4</v>
      </c>
      <c r="P287" s="47">
        <v>0</v>
      </c>
      <c r="Q287" s="47">
        <v>5.7511574074074069E-2</v>
      </c>
      <c r="R287" s="47">
        <v>1.3912037037037037E-2</v>
      </c>
      <c r="S287" s="47">
        <v>0</v>
      </c>
      <c r="T287" s="47">
        <v>1.3657407407407408E-2</v>
      </c>
      <c r="U287" s="47">
        <v>0</v>
      </c>
      <c r="V287" s="47">
        <v>0</v>
      </c>
      <c r="W287" s="47">
        <v>3.4722222222222222E-5</v>
      </c>
      <c r="X287" s="47">
        <v>5.3321759259259256E-2</v>
      </c>
      <c r="Y287" s="47">
        <v>6.5393518518518517E-3</v>
      </c>
      <c r="Z287" s="47">
        <v>0</v>
      </c>
      <c r="AA287" s="4">
        <f t="shared" si="10"/>
        <v>2.7569444444444445E-2</v>
      </c>
      <c r="AB287" s="4">
        <f t="shared" si="11"/>
        <v>0</v>
      </c>
    </row>
    <row r="288" spans="1:28" x14ac:dyDescent="0.25">
      <c r="A288" s="44">
        <v>42859</v>
      </c>
      <c r="B288" s="45" t="s">
        <v>196</v>
      </c>
      <c r="C288" s="45" t="s">
        <v>161</v>
      </c>
      <c r="D288" s="45" t="s">
        <v>36</v>
      </c>
      <c r="E288" s="45" t="s">
        <v>45</v>
      </c>
      <c r="F288" s="45" t="s">
        <v>166</v>
      </c>
      <c r="G288" s="46">
        <v>91115</v>
      </c>
      <c r="H288" s="76">
        <v>0.33333333333333331</v>
      </c>
      <c r="I288" s="76">
        <v>0.59722222222222221</v>
      </c>
      <c r="J288" s="47">
        <v>0.2638888888888889</v>
      </c>
      <c r="M288" s="46">
        <v>0</v>
      </c>
      <c r="N288" s="46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">
        <f t="shared" si="10"/>
        <v>0</v>
      </c>
      <c r="AB288" s="4" t="str">
        <f t="shared" si="11"/>
        <v/>
      </c>
    </row>
    <row r="289" spans="1:28" x14ac:dyDescent="0.25">
      <c r="A289" s="44">
        <v>42859</v>
      </c>
      <c r="B289" s="45" t="s">
        <v>196</v>
      </c>
      <c r="C289" s="45" t="s">
        <v>161</v>
      </c>
      <c r="D289" s="45" t="s">
        <v>36</v>
      </c>
      <c r="E289" s="45" t="s">
        <v>45</v>
      </c>
      <c r="F289" s="45" t="s">
        <v>167</v>
      </c>
      <c r="G289" s="46">
        <v>91120</v>
      </c>
      <c r="H289" s="76">
        <v>0.29166666666666669</v>
      </c>
      <c r="I289" s="76">
        <v>0.55555555555555558</v>
      </c>
      <c r="J289" s="47">
        <v>0.2638888888888889</v>
      </c>
      <c r="K289" s="48">
        <v>42859.285104166665</v>
      </c>
      <c r="L289" s="48">
        <v>42859.555856481478</v>
      </c>
      <c r="M289" s="46">
        <v>0</v>
      </c>
      <c r="N289" s="46">
        <v>90</v>
      </c>
      <c r="O289" s="47">
        <v>9.1435185185185185E-4</v>
      </c>
      <c r="P289" s="47">
        <v>0</v>
      </c>
      <c r="Q289" s="47">
        <v>9.5370370370370369E-2</v>
      </c>
      <c r="R289" s="47">
        <v>1.3900462962962962E-2</v>
      </c>
      <c r="S289" s="47">
        <v>0</v>
      </c>
      <c r="T289" s="47">
        <v>1.4618055555555556E-2</v>
      </c>
      <c r="U289" s="47">
        <v>0</v>
      </c>
      <c r="V289" s="47">
        <v>0</v>
      </c>
      <c r="W289" s="47">
        <v>0</v>
      </c>
      <c r="X289" s="47">
        <v>0</v>
      </c>
      <c r="Y289" s="47">
        <v>5.8449074074074072E-3</v>
      </c>
      <c r="Z289" s="47">
        <v>0</v>
      </c>
      <c r="AA289" s="4">
        <f t="shared" si="10"/>
        <v>2.8518518518518519E-2</v>
      </c>
      <c r="AB289" s="4">
        <f t="shared" si="11"/>
        <v>0</v>
      </c>
    </row>
    <row r="290" spans="1:28" x14ac:dyDescent="0.25">
      <c r="A290" s="44">
        <v>42859</v>
      </c>
      <c r="B290" s="45" t="s">
        <v>196</v>
      </c>
      <c r="C290" s="45" t="s">
        <v>161</v>
      </c>
      <c r="D290" s="45" t="s">
        <v>36</v>
      </c>
      <c r="E290" s="45" t="s">
        <v>45</v>
      </c>
      <c r="F290" s="45" t="s">
        <v>91</v>
      </c>
      <c r="G290" s="46">
        <v>91121</v>
      </c>
      <c r="H290" s="76">
        <v>0.29166666666666669</v>
      </c>
      <c r="I290" s="76">
        <v>0.55555555555555558</v>
      </c>
      <c r="J290" s="47">
        <v>0.2638888888888889</v>
      </c>
      <c r="K290" s="48">
        <v>42859.292037037034</v>
      </c>
      <c r="L290" s="48">
        <v>42859.555671296293</v>
      </c>
      <c r="M290" s="46">
        <v>0</v>
      </c>
      <c r="N290" s="46">
        <v>76</v>
      </c>
      <c r="O290" s="47">
        <v>9.1435185185185185E-4</v>
      </c>
      <c r="P290" s="47">
        <v>0</v>
      </c>
      <c r="Q290" s="47">
        <v>7.5949074074074072E-2</v>
      </c>
      <c r="R290" s="47">
        <v>1.4456018518518519E-2</v>
      </c>
      <c r="S290" s="47">
        <v>0</v>
      </c>
      <c r="T290" s="47">
        <v>5.6574074074074075E-2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">
        <f t="shared" si="10"/>
        <v>7.1030092592592589E-2</v>
      </c>
      <c r="AB290" s="4">
        <f t="shared" si="11"/>
        <v>3.7037037037035425E-4</v>
      </c>
    </row>
    <row r="291" spans="1:28" x14ac:dyDescent="0.25">
      <c r="A291" s="44">
        <v>42859</v>
      </c>
      <c r="B291" s="45" t="s">
        <v>196</v>
      </c>
      <c r="C291" s="45" t="s">
        <v>161</v>
      </c>
      <c r="D291" s="45" t="s">
        <v>36</v>
      </c>
      <c r="E291" s="45" t="s">
        <v>45</v>
      </c>
      <c r="F291" s="45" t="s">
        <v>115</v>
      </c>
      <c r="G291" s="46">
        <v>91123</v>
      </c>
      <c r="H291" s="76">
        <v>0.25</v>
      </c>
      <c r="I291" s="76">
        <v>0.51388888888888895</v>
      </c>
      <c r="J291" s="47">
        <v>0.2638888888888889</v>
      </c>
      <c r="K291" s="48">
        <v>42859.247349537036</v>
      </c>
      <c r="L291" s="48">
        <v>42859.514733796299</v>
      </c>
      <c r="M291" s="46">
        <v>0</v>
      </c>
      <c r="N291" s="46">
        <v>96</v>
      </c>
      <c r="O291" s="47">
        <v>6.4814814814814813E-4</v>
      </c>
      <c r="P291" s="47">
        <v>0</v>
      </c>
      <c r="Q291" s="47">
        <v>6.8090277777777777E-2</v>
      </c>
      <c r="R291" s="47">
        <v>1.1458333333333334E-2</v>
      </c>
      <c r="S291" s="47">
        <v>0</v>
      </c>
      <c r="T291" s="47">
        <v>1.1689814814814814E-2</v>
      </c>
      <c r="U291" s="47">
        <v>0</v>
      </c>
      <c r="V291" s="47">
        <v>0</v>
      </c>
      <c r="W291" s="47">
        <v>0</v>
      </c>
      <c r="X291" s="47">
        <v>0</v>
      </c>
      <c r="Y291" s="47">
        <v>3.2638888888888891E-3</v>
      </c>
      <c r="Z291" s="47">
        <v>0</v>
      </c>
      <c r="AA291" s="4">
        <f t="shared" si="10"/>
        <v>2.3148148148148147E-2</v>
      </c>
      <c r="AB291" s="4">
        <f t="shared" si="11"/>
        <v>0</v>
      </c>
    </row>
    <row r="292" spans="1:28" x14ac:dyDescent="0.25">
      <c r="A292" s="44">
        <v>42859</v>
      </c>
      <c r="B292" s="45" t="s">
        <v>196</v>
      </c>
      <c r="C292" s="45" t="s">
        <v>161</v>
      </c>
      <c r="D292" s="45" t="s">
        <v>36</v>
      </c>
      <c r="E292" s="45" t="s">
        <v>48</v>
      </c>
      <c r="F292" s="45" t="s">
        <v>82</v>
      </c>
      <c r="G292" s="46">
        <v>91284</v>
      </c>
      <c r="H292" s="76">
        <v>0.55555555555555558</v>
      </c>
      <c r="I292" s="76">
        <v>0.81944444444444453</v>
      </c>
      <c r="J292" s="47">
        <v>0.2638888888888889</v>
      </c>
      <c r="M292" s="46">
        <v>0</v>
      </c>
      <c r="N292" s="46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">
        <f t="shared" si="10"/>
        <v>0</v>
      </c>
      <c r="AB292" s="4" t="str">
        <f t="shared" si="11"/>
        <v/>
      </c>
    </row>
    <row r="293" spans="1:28" x14ac:dyDescent="0.25">
      <c r="A293" s="44">
        <v>42859</v>
      </c>
      <c r="B293" s="45" t="s">
        <v>196</v>
      </c>
      <c r="C293" s="45" t="s">
        <v>161</v>
      </c>
      <c r="D293" s="45" t="s">
        <v>36</v>
      </c>
      <c r="E293" s="45" t="s">
        <v>48</v>
      </c>
      <c r="F293" s="45" t="s">
        <v>83</v>
      </c>
      <c r="G293" s="46">
        <v>91282</v>
      </c>
      <c r="H293" s="76">
        <v>0.55555555555555558</v>
      </c>
      <c r="I293" s="76">
        <v>0.81944444444444453</v>
      </c>
      <c r="J293" s="47">
        <v>0.2638888888888889</v>
      </c>
      <c r="K293" s="48">
        <v>42859.556354166663</v>
      </c>
      <c r="L293" s="48">
        <v>42859.819467592592</v>
      </c>
      <c r="M293" s="46">
        <v>8</v>
      </c>
      <c r="N293" s="46">
        <v>4</v>
      </c>
      <c r="O293" s="47">
        <v>3.0092592592592595E-4</v>
      </c>
      <c r="P293" s="47">
        <v>2.6388888888888885E-3</v>
      </c>
      <c r="Q293" s="47">
        <v>3.3912037037037036E-3</v>
      </c>
      <c r="R293" s="47">
        <v>1.4479166666666668E-2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5.5555555555555558E-3</v>
      </c>
      <c r="Y293" s="47">
        <v>5.0462962962962961E-3</v>
      </c>
      <c r="Z293" s="47">
        <v>0</v>
      </c>
      <c r="AA293" s="4">
        <f t="shared" si="10"/>
        <v>1.4479166666666668E-2</v>
      </c>
      <c r="AB293" s="4">
        <f t="shared" si="11"/>
        <v>7.986111111110139E-4</v>
      </c>
    </row>
    <row r="294" spans="1:28" x14ac:dyDescent="0.25">
      <c r="A294" s="44">
        <v>42859</v>
      </c>
      <c r="B294" s="45" t="s">
        <v>196</v>
      </c>
      <c r="C294" s="45" t="s">
        <v>161</v>
      </c>
      <c r="D294" s="45" t="s">
        <v>36</v>
      </c>
      <c r="E294" s="45" t="s">
        <v>48</v>
      </c>
      <c r="F294" s="45" t="s">
        <v>84</v>
      </c>
      <c r="G294" s="46">
        <v>91276</v>
      </c>
      <c r="H294" s="76">
        <v>0.29166666666666669</v>
      </c>
      <c r="I294" s="76">
        <v>0.55555555555555558</v>
      </c>
      <c r="J294" s="47">
        <v>0.2638888888888889</v>
      </c>
      <c r="K294" s="48">
        <v>42859.295891203707</v>
      </c>
      <c r="L294" s="48">
        <v>42859.555578703701</v>
      </c>
      <c r="M294" s="46">
        <v>8</v>
      </c>
      <c r="N294" s="46">
        <v>20</v>
      </c>
      <c r="O294" s="47">
        <v>4.7453703703703704E-4</v>
      </c>
      <c r="P294" s="47">
        <v>2.0601851851851853E-3</v>
      </c>
      <c r="Q294" s="47">
        <v>2.0671296296296295E-2</v>
      </c>
      <c r="R294" s="47">
        <v>1.5324074074074073E-2</v>
      </c>
      <c r="S294" s="47">
        <v>0</v>
      </c>
      <c r="T294" s="47">
        <v>0</v>
      </c>
      <c r="U294" s="47">
        <v>0</v>
      </c>
      <c r="V294" s="47">
        <v>2.7164351851851853E-2</v>
      </c>
      <c r="W294" s="47">
        <v>0</v>
      </c>
      <c r="X294" s="47">
        <v>0</v>
      </c>
      <c r="Y294" s="47">
        <v>2.5798611111111109E-2</v>
      </c>
      <c r="Z294" s="47">
        <v>0</v>
      </c>
      <c r="AA294" s="4">
        <f t="shared" si="10"/>
        <v>1.5324074074074073E-2</v>
      </c>
      <c r="AB294" s="4">
        <f t="shared" si="11"/>
        <v>4.2245370370370128E-3</v>
      </c>
    </row>
    <row r="295" spans="1:28" x14ac:dyDescent="0.25">
      <c r="A295" s="44">
        <v>42859</v>
      </c>
      <c r="B295" s="45" t="s">
        <v>196</v>
      </c>
      <c r="C295" s="45" t="s">
        <v>161</v>
      </c>
      <c r="D295" s="45" t="s">
        <v>36</v>
      </c>
      <c r="E295" s="45" t="s">
        <v>48</v>
      </c>
      <c r="F295" s="45" t="s">
        <v>168</v>
      </c>
      <c r="G295" s="46">
        <v>91275</v>
      </c>
      <c r="H295" s="76">
        <v>0.29166666666666669</v>
      </c>
      <c r="I295" s="76">
        <v>0.55555555555555558</v>
      </c>
      <c r="J295" s="47">
        <v>0.2638888888888889</v>
      </c>
      <c r="K295" s="48">
        <v>42859.284803240742</v>
      </c>
      <c r="L295" s="48">
        <v>42859.555636574078</v>
      </c>
      <c r="M295" s="46">
        <v>13</v>
      </c>
      <c r="N295" s="46">
        <v>20</v>
      </c>
      <c r="O295" s="47">
        <v>9.2592592592592585E-4</v>
      </c>
      <c r="P295" s="47">
        <v>1.2847222222222223E-3</v>
      </c>
      <c r="Q295" s="47">
        <v>3.4155092592592591E-2</v>
      </c>
      <c r="R295" s="47">
        <v>1.2893518518518519E-2</v>
      </c>
      <c r="S295" s="47">
        <v>0</v>
      </c>
      <c r="T295" s="47">
        <v>1.3113425925925926E-2</v>
      </c>
      <c r="U295" s="47">
        <v>0</v>
      </c>
      <c r="V295" s="47">
        <v>8.2870370370370372E-3</v>
      </c>
      <c r="W295" s="47">
        <v>0</v>
      </c>
      <c r="X295" s="47">
        <v>0</v>
      </c>
      <c r="Y295" s="47">
        <v>5.2546296296296299E-3</v>
      </c>
      <c r="Z295" s="47">
        <v>0</v>
      </c>
      <c r="AA295" s="4">
        <f t="shared" si="10"/>
        <v>2.6006944444444444E-2</v>
      </c>
      <c r="AB295" s="4">
        <f t="shared" si="11"/>
        <v>0</v>
      </c>
    </row>
    <row r="296" spans="1:28" x14ac:dyDescent="0.25">
      <c r="A296" s="44">
        <v>42859</v>
      </c>
      <c r="B296" s="45" t="s">
        <v>196</v>
      </c>
      <c r="C296" s="45" t="s">
        <v>161</v>
      </c>
      <c r="D296" s="45" t="s">
        <v>36</v>
      </c>
      <c r="E296" s="45" t="s">
        <v>48</v>
      </c>
      <c r="F296" s="45" t="s">
        <v>86</v>
      </c>
      <c r="G296" s="46">
        <v>91283</v>
      </c>
      <c r="H296" s="76">
        <v>0.29166666666666669</v>
      </c>
      <c r="I296" s="76">
        <v>0.55555555555555558</v>
      </c>
      <c r="J296" s="47">
        <v>0.2638888888888889</v>
      </c>
      <c r="K296" s="48">
        <v>42859.294942129629</v>
      </c>
      <c r="L296" s="48">
        <v>42859.555578703701</v>
      </c>
      <c r="M296" s="46">
        <v>11</v>
      </c>
      <c r="N296" s="46">
        <v>14</v>
      </c>
      <c r="O296" s="47">
        <v>8.7962962962962962E-4</v>
      </c>
      <c r="P296" s="47">
        <v>2.3611111111111111E-3</v>
      </c>
      <c r="Q296" s="47">
        <v>2.6435185185185187E-2</v>
      </c>
      <c r="R296" s="47">
        <v>1.8425925925925925E-2</v>
      </c>
      <c r="S296" s="47">
        <v>0</v>
      </c>
      <c r="T296" s="47">
        <v>8.5300925925925926E-3</v>
      </c>
      <c r="U296" s="47">
        <v>0</v>
      </c>
      <c r="V296" s="47">
        <v>1.4409722222222221E-2</v>
      </c>
      <c r="W296" s="47">
        <v>0</v>
      </c>
      <c r="X296" s="47">
        <v>0</v>
      </c>
      <c r="Y296" s="47">
        <v>4.6527777777777774E-3</v>
      </c>
      <c r="Z296" s="47">
        <v>0</v>
      </c>
      <c r="AA296" s="4">
        <f t="shared" si="10"/>
        <v>2.6956018518518518E-2</v>
      </c>
      <c r="AB296" s="4">
        <f t="shared" si="11"/>
        <v>3.2754629629629384E-3</v>
      </c>
    </row>
    <row r="297" spans="1:28" x14ac:dyDescent="0.25">
      <c r="A297" s="44">
        <v>42859</v>
      </c>
      <c r="B297" s="45" t="s">
        <v>196</v>
      </c>
      <c r="C297" s="45" t="s">
        <v>161</v>
      </c>
      <c r="D297" s="45" t="s">
        <v>36</v>
      </c>
      <c r="E297" s="45" t="s">
        <v>48</v>
      </c>
      <c r="F297" s="45" t="s">
        <v>87</v>
      </c>
      <c r="G297" s="46">
        <v>91278</v>
      </c>
      <c r="H297" s="76">
        <v>0.55555555555555558</v>
      </c>
      <c r="I297" s="76">
        <v>0.81944444444444453</v>
      </c>
      <c r="J297" s="47">
        <v>0.2638888888888889</v>
      </c>
      <c r="K297" s="48">
        <v>42859.556250000001</v>
      </c>
      <c r="L297" s="48">
        <v>42859.819513888891</v>
      </c>
      <c r="M297" s="46">
        <v>5</v>
      </c>
      <c r="N297" s="46">
        <v>39</v>
      </c>
      <c r="O297" s="47">
        <v>1.25E-3</v>
      </c>
      <c r="P297" s="47">
        <v>1.8634259259259261E-3</v>
      </c>
      <c r="Q297" s="47">
        <v>4.7824074074074074E-2</v>
      </c>
      <c r="R297" s="47">
        <v>0</v>
      </c>
      <c r="S297" s="47">
        <v>0</v>
      </c>
      <c r="T297" s="47">
        <v>0</v>
      </c>
      <c r="U297" s="47">
        <v>0</v>
      </c>
      <c r="V297" s="47">
        <v>4.5162037037037035E-2</v>
      </c>
      <c r="W297" s="47">
        <v>0</v>
      </c>
      <c r="X297" s="47">
        <v>0</v>
      </c>
      <c r="Y297" s="47">
        <v>0</v>
      </c>
      <c r="Z297" s="47">
        <v>0</v>
      </c>
      <c r="AA297" s="4">
        <f t="shared" si="10"/>
        <v>0</v>
      </c>
      <c r="AB297" s="4">
        <f t="shared" si="11"/>
        <v>6.9444444444444198E-4</v>
      </c>
    </row>
    <row r="298" spans="1:28" x14ac:dyDescent="0.25">
      <c r="A298" s="44">
        <v>42859</v>
      </c>
      <c r="B298" s="45" t="s">
        <v>196</v>
      </c>
      <c r="C298" s="45" t="s">
        <v>161</v>
      </c>
      <c r="D298" s="45" t="s">
        <v>38</v>
      </c>
      <c r="E298" s="45" t="s">
        <v>41</v>
      </c>
      <c r="F298" s="45" t="s">
        <v>116</v>
      </c>
      <c r="G298" s="46">
        <v>91126</v>
      </c>
      <c r="H298" s="76">
        <v>0.29166666666666669</v>
      </c>
      <c r="I298" s="76">
        <v>0.55555555555555558</v>
      </c>
      <c r="J298" s="47">
        <v>0.2638888888888889</v>
      </c>
      <c r="M298" s="46">
        <v>0</v>
      </c>
      <c r="N298" s="46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">
        <f t="shared" si="10"/>
        <v>0</v>
      </c>
      <c r="AB298" s="4" t="str">
        <f t="shared" si="11"/>
        <v/>
      </c>
    </row>
    <row r="299" spans="1:28" x14ac:dyDescent="0.25">
      <c r="A299" s="44">
        <v>42859</v>
      </c>
      <c r="B299" s="45" t="s">
        <v>196</v>
      </c>
      <c r="C299" s="45" t="s">
        <v>161</v>
      </c>
      <c r="D299" s="45" t="s">
        <v>38</v>
      </c>
      <c r="E299" s="45" t="s">
        <v>41</v>
      </c>
      <c r="F299" s="45" t="s">
        <v>117</v>
      </c>
      <c r="G299" s="46">
        <v>91161</v>
      </c>
      <c r="H299" s="76">
        <v>0.29166666666666669</v>
      </c>
      <c r="I299" s="76">
        <v>0.55555555555555558</v>
      </c>
      <c r="J299" s="47">
        <v>0.2638888888888889</v>
      </c>
      <c r="K299" s="48">
        <v>42859.289027777777</v>
      </c>
      <c r="L299" s="48">
        <v>42859.555578703701</v>
      </c>
      <c r="M299" s="46">
        <v>92</v>
      </c>
      <c r="N299" s="46">
        <v>0</v>
      </c>
      <c r="O299" s="47">
        <v>0</v>
      </c>
      <c r="P299" s="47">
        <v>1.5509259259259261E-3</v>
      </c>
      <c r="Q299" s="47">
        <v>3.1597222222222222E-3</v>
      </c>
      <c r="R299" s="47">
        <v>1.4097222222222221E-2</v>
      </c>
      <c r="S299" s="47">
        <v>0</v>
      </c>
      <c r="T299" s="47">
        <v>1.292824074074074E-2</v>
      </c>
      <c r="U299" s="47">
        <v>0</v>
      </c>
      <c r="V299" s="47">
        <v>0</v>
      </c>
      <c r="W299" s="47">
        <v>0</v>
      </c>
      <c r="X299" s="47">
        <v>0</v>
      </c>
      <c r="Y299" s="47">
        <v>3.0092592592592588E-3</v>
      </c>
      <c r="Z299" s="47">
        <v>0</v>
      </c>
      <c r="AA299" s="4">
        <f t="shared" si="10"/>
        <v>2.7025462962962959E-2</v>
      </c>
      <c r="AB299" s="4">
        <f t="shared" si="11"/>
        <v>0</v>
      </c>
    </row>
    <row r="300" spans="1:28" x14ac:dyDescent="0.25">
      <c r="A300" s="44">
        <v>42859</v>
      </c>
      <c r="B300" s="45" t="s">
        <v>196</v>
      </c>
      <c r="C300" s="45" t="s">
        <v>161</v>
      </c>
      <c r="D300" s="45" t="s">
        <v>38</v>
      </c>
      <c r="E300" s="45" t="s">
        <v>41</v>
      </c>
      <c r="F300" s="45" t="s">
        <v>169</v>
      </c>
      <c r="G300" s="46">
        <v>91174</v>
      </c>
      <c r="H300" s="76">
        <v>0.25</v>
      </c>
      <c r="I300" s="76">
        <v>0.51388888888888895</v>
      </c>
      <c r="J300" s="47">
        <v>0.2638888888888889</v>
      </c>
      <c r="K300" s="48">
        <v>42859.245636574073</v>
      </c>
      <c r="L300" s="48">
        <v>42859.514236111114</v>
      </c>
      <c r="M300" s="46">
        <v>70</v>
      </c>
      <c r="N300" s="46">
        <v>0</v>
      </c>
      <c r="O300" s="47">
        <v>0</v>
      </c>
      <c r="P300" s="47">
        <v>1.8518518518518517E-3</v>
      </c>
      <c r="Q300" s="47">
        <v>9.5833333333333343E-3</v>
      </c>
      <c r="R300" s="47">
        <v>1.3981481481481482E-2</v>
      </c>
      <c r="S300" s="47">
        <v>0</v>
      </c>
      <c r="T300" s="47">
        <v>1.5555555555555553E-2</v>
      </c>
      <c r="U300" s="47">
        <v>0</v>
      </c>
      <c r="V300" s="47">
        <v>0</v>
      </c>
      <c r="W300" s="47">
        <v>9.1435185185185185E-4</v>
      </c>
      <c r="X300" s="47">
        <v>3.4375E-3</v>
      </c>
      <c r="Y300" s="47">
        <v>6.2268518518518515E-3</v>
      </c>
      <c r="Z300" s="47">
        <v>0</v>
      </c>
      <c r="AA300" s="4">
        <f t="shared" si="10"/>
        <v>2.9537037037037035E-2</v>
      </c>
      <c r="AB300" s="4">
        <f t="shared" si="11"/>
        <v>0</v>
      </c>
    </row>
    <row r="301" spans="1:28" x14ac:dyDescent="0.25">
      <c r="A301" s="44">
        <v>42859</v>
      </c>
      <c r="B301" s="45" t="s">
        <v>196</v>
      </c>
      <c r="C301" s="45" t="s">
        <v>161</v>
      </c>
      <c r="D301" s="45" t="s">
        <v>38</v>
      </c>
      <c r="E301" s="45" t="s">
        <v>41</v>
      </c>
      <c r="F301" s="45" t="s">
        <v>170</v>
      </c>
      <c r="G301" s="46">
        <v>91148</v>
      </c>
      <c r="H301" s="76">
        <v>0.25</v>
      </c>
      <c r="I301" s="76">
        <v>0.51388888888888895</v>
      </c>
      <c r="J301" s="47">
        <v>0.2638888888888889</v>
      </c>
      <c r="M301" s="46">
        <v>0</v>
      </c>
      <c r="N301" s="46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">
        <f t="shared" si="10"/>
        <v>0</v>
      </c>
      <c r="AB301" s="4" t="str">
        <f t="shared" si="11"/>
        <v/>
      </c>
    </row>
    <row r="302" spans="1:28" x14ac:dyDescent="0.25">
      <c r="A302" s="44">
        <v>42859</v>
      </c>
      <c r="B302" s="45" t="s">
        <v>196</v>
      </c>
      <c r="C302" s="45" t="s">
        <v>161</v>
      </c>
      <c r="D302" s="45" t="s">
        <v>38</v>
      </c>
      <c r="E302" s="45" t="s">
        <v>41</v>
      </c>
      <c r="F302" s="45" t="s">
        <v>120</v>
      </c>
      <c r="G302" s="46">
        <v>91144</v>
      </c>
      <c r="H302" s="76">
        <v>0.3611111111111111</v>
      </c>
      <c r="I302" s="76">
        <v>0.625</v>
      </c>
      <c r="J302" s="47">
        <v>0.2638888888888889</v>
      </c>
      <c r="K302" s="48">
        <v>42859.357002314813</v>
      </c>
      <c r="L302" s="48">
        <v>42859.625034722223</v>
      </c>
      <c r="M302" s="46">
        <v>81</v>
      </c>
      <c r="N302" s="46">
        <v>0</v>
      </c>
      <c r="O302" s="47">
        <v>0</v>
      </c>
      <c r="P302" s="47">
        <v>1.5624999999999999E-3</v>
      </c>
      <c r="Q302" s="47">
        <v>5.0000000000000001E-3</v>
      </c>
      <c r="R302" s="47">
        <v>0</v>
      </c>
      <c r="S302" s="47">
        <v>0</v>
      </c>
      <c r="T302" s="47">
        <v>7.013888888888889E-3</v>
      </c>
      <c r="U302" s="47">
        <v>0</v>
      </c>
      <c r="V302" s="47">
        <v>0</v>
      </c>
      <c r="W302" s="47">
        <v>0</v>
      </c>
      <c r="X302" s="47">
        <v>5.6597222222222222E-3</v>
      </c>
      <c r="Y302" s="47">
        <v>2.7708333333333331E-2</v>
      </c>
      <c r="Z302" s="47">
        <v>0</v>
      </c>
      <c r="AA302" s="4">
        <f t="shared" si="10"/>
        <v>7.013888888888889E-3</v>
      </c>
      <c r="AB302" s="4">
        <f t="shared" si="11"/>
        <v>0</v>
      </c>
    </row>
    <row r="303" spans="1:28" x14ac:dyDescent="0.25">
      <c r="A303" s="44">
        <v>42859</v>
      </c>
      <c r="B303" s="45" t="s">
        <v>196</v>
      </c>
      <c r="C303" s="45" t="s">
        <v>161</v>
      </c>
      <c r="D303" s="45" t="s">
        <v>38</v>
      </c>
      <c r="E303" s="45" t="s">
        <v>41</v>
      </c>
      <c r="F303" s="45" t="s">
        <v>121</v>
      </c>
      <c r="G303" s="46">
        <v>91132</v>
      </c>
      <c r="H303" s="76">
        <v>0.33333333333333331</v>
      </c>
      <c r="I303" s="76">
        <v>0.59722222222222221</v>
      </c>
      <c r="J303" s="47">
        <v>0.2638888888888889</v>
      </c>
      <c r="K303" s="48">
        <v>42859.335798611108</v>
      </c>
      <c r="L303" s="48">
        <v>42859.597268518519</v>
      </c>
      <c r="M303" s="46">
        <v>95</v>
      </c>
      <c r="N303" s="46">
        <v>0</v>
      </c>
      <c r="O303" s="47">
        <v>0</v>
      </c>
      <c r="P303" s="47">
        <v>1.2384259259259258E-3</v>
      </c>
      <c r="Q303" s="47">
        <v>1.0532407407407407E-3</v>
      </c>
      <c r="R303" s="47">
        <v>1.4363425925925925E-2</v>
      </c>
      <c r="S303" s="47">
        <v>0</v>
      </c>
      <c r="T303" s="47">
        <v>1.5740740740740743E-2</v>
      </c>
      <c r="U303" s="47">
        <v>0</v>
      </c>
      <c r="V303" s="47">
        <v>0</v>
      </c>
      <c r="W303" s="47">
        <v>0</v>
      </c>
      <c r="X303" s="47">
        <v>1.2731481481481483E-3</v>
      </c>
      <c r="Y303" s="47">
        <v>1.0254629629629629E-2</v>
      </c>
      <c r="Z303" s="47">
        <v>0</v>
      </c>
      <c r="AA303" s="4">
        <f t="shared" si="10"/>
        <v>3.0104166666666668E-2</v>
      </c>
      <c r="AB303" s="4">
        <f t="shared" si="11"/>
        <v>2.4652777777777746E-3</v>
      </c>
    </row>
    <row r="304" spans="1:28" x14ac:dyDescent="0.25">
      <c r="A304" s="44">
        <v>42859</v>
      </c>
      <c r="B304" s="45" t="s">
        <v>196</v>
      </c>
      <c r="C304" s="45" t="s">
        <v>161</v>
      </c>
      <c r="D304" s="45" t="s">
        <v>38</v>
      </c>
      <c r="E304" s="45" t="s">
        <v>41</v>
      </c>
      <c r="F304" s="45" t="s">
        <v>122</v>
      </c>
      <c r="G304" s="46">
        <v>102590</v>
      </c>
      <c r="H304" s="76">
        <v>0.3888888888888889</v>
      </c>
      <c r="I304" s="76">
        <v>0.65277777777777779</v>
      </c>
      <c r="J304" s="47">
        <v>0.2638888888888889</v>
      </c>
      <c r="M304" s="46">
        <v>0</v>
      </c>
      <c r="N304" s="46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">
        <f t="shared" si="10"/>
        <v>0</v>
      </c>
      <c r="AB304" s="4" t="str">
        <f t="shared" si="11"/>
        <v/>
      </c>
    </row>
    <row r="305" spans="1:28" x14ac:dyDescent="0.25">
      <c r="A305" s="44">
        <v>42859</v>
      </c>
      <c r="B305" s="45" t="s">
        <v>196</v>
      </c>
      <c r="C305" s="45" t="s">
        <v>161</v>
      </c>
      <c r="D305" s="45" t="s">
        <v>38</v>
      </c>
      <c r="E305" s="45" t="s">
        <v>41</v>
      </c>
      <c r="F305" s="45" t="s">
        <v>59</v>
      </c>
      <c r="G305" s="46">
        <v>91171</v>
      </c>
      <c r="H305" s="76">
        <v>0.3888888888888889</v>
      </c>
      <c r="I305" s="76">
        <v>0.65277777777777779</v>
      </c>
      <c r="J305" s="47">
        <v>0.2638888888888889</v>
      </c>
      <c r="K305" s="48">
        <v>42859.39744212963</v>
      </c>
      <c r="L305" s="48">
        <v>42859.652222222219</v>
      </c>
      <c r="M305" s="46">
        <v>79</v>
      </c>
      <c r="N305" s="46">
        <v>0</v>
      </c>
      <c r="O305" s="47">
        <v>0</v>
      </c>
      <c r="P305" s="47">
        <v>1.4351851851851854E-3</v>
      </c>
      <c r="Q305" s="47">
        <v>2.0138888888888888E-3</v>
      </c>
      <c r="R305" s="47">
        <v>1.4270833333333335E-2</v>
      </c>
      <c r="S305" s="47">
        <v>0</v>
      </c>
      <c r="T305" s="47">
        <v>1.5868055555555555E-2</v>
      </c>
      <c r="U305" s="47">
        <v>0</v>
      </c>
      <c r="V305" s="47">
        <v>0</v>
      </c>
      <c r="W305" s="47">
        <v>0</v>
      </c>
      <c r="X305" s="47">
        <v>0</v>
      </c>
      <c r="Y305" s="47">
        <v>1.8564814814814815E-2</v>
      </c>
      <c r="Z305" s="47">
        <v>0</v>
      </c>
      <c r="AA305" s="4">
        <f t="shared" si="10"/>
        <v>3.0138888888888889E-2</v>
      </c>
      <c r="AB305" s="4">
        <f t="shared" si="11"/>
        <v>8.5532407407407085E-3</v>
      </c>
    </row>
    <row r="306" spans="1:28" x14ac:dyDescent="0.25">
      <c r="A306" s="44">
        <v>42859</v>
      </c>
      <c r="B306" s="45" t="s">
        <v>196</v>
      </c>
      <c r="C306" s="45" t="s">
        <v>161</v>
      </c>
      <c r="D306" s="45" t="s">
        <v>38</v>
      </c>
      <c r="E306" s="45" t="s">
        <v>41</v>
      </c>
      <c r="F306" s="45" t="s">
        <v>124</v>
      </c>
      <c r="G306" s="46">
        <v>91164</v>
      </c>
      <c r="H306" s="76">
        <v>0.33333333333333331</v>
      </c>
      <c r="I306" s="76">
        <v>0.59722222222222221</v>
      </c>
      <c r="J306" s="47">
        <v>0.2638888888888889</v>
      </c>
      <c r="K306" s="48">
        <v>42859.332777777781</v>
      </c>
      <c r="L306" s="48">
        <v>42859.597303240742</v>
      </c>
      <c r="M306" s="46">
        <v>91</v>
      </c>
      <c r="N306" s="46">
        <v>0</v>
      </c>
      <c r="O306" s="47">
        <v>0</v>
      </c>
      <c r="P306" s="47">
        <v>1.4583333333333334E-3</v>
      </c>
      <c r="Q306" s="47">
        <v>2.7430555555555559E-3</v>
      </c>
      <c r="R306" s="47">
        <v>1.4016203703703704E-2</v>
      </c>
      <c r="S306" s="47">
        <v>0</v>
      </c>
      <c r="T306" s="47">
        <v>1.5370370370370369E-2</v>
      </c>
      <c r="U306" s="47">
        <v>0</v>
      </c>
      <c r="V306" s="47">
        <v>0</v>
      </c>
      <c r="W306" s="47">
        <v>0</v>
      </c>
      <c r="X306" s="47">
        <v>0</v>
      </c>
      <c r="Y306" s="47">
        <v>1.4004629629629629E-3</v>
      </c>
      <c r="Z306" s="47">
        <v>0</v>
      </c>
      <c r="AA306" s="4">
        <f t="shared" si="10"/>
        <v>2.9386574074074072E-2</v>
      </c>
      <c r="AB306" s="4">
        <f t="shared" si="11"/>
        <v>0</v>
      </c>
    </row>
    <row r="307" spans="1:28" x14ac:dyDescent="0.25">
      <c r="A307" s="44">
        <v>42859</v>
      </c>
      <c r="B307" s="45" t="s">
        <v>196</v>
      </c>
      <c r="C307" s="45" t="s">
        <v>161</v>
      </c>
      <c r="D307" s="45" t="s">
        <v>38</v>
      </c>
      <c r="E307" s="45" t="s">
        <v>41</v>
      </c>
      <c r="F307" s="45" t="s">
        <v>125</v>
      </c>
      <c r="G307" s="46">
        <v>91135</v>
      </c>
      <c r="H307" s="76">
        <v>0.25</v>
      </c>
      <c r="I307" s="76">
        <v>0.51388888888888895</v>
      </c>
      <c r="J307" s="47">
        <v>0.2638888888888889</v>
      </c>
      <c r="M307" s="46">
        <v>0</v>
      </c>
      <c r="N307" s="46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4">
        <f t="shared" si="10"/>
        <v>0</v>
      </c>
      <c r="AB307" s="4" t="str">
        <f t="shared" si="11"/>
        <v/>
      </c>
    </row>
    <row r="308" spans="1:28" x14ac:dyDescent="0.25">
      <c r="A308" s="44">
        <v>42859</v>
      </c>
      <c r="B308" s="45" t="s">
        <v>196</v>
      </c>
      <c r="C308" s="45" t="s">
        <v>161</v>
      </c>
      <c r="D308" s="45" t="s">
        <v>38</v>
      </c>
      <c r="E308" s="45" t="s">
        <v>41</v>
      </c>
      <c r="F308" s="45" t="s">
        <v>126</v>
      </c>
      <c r="G308" s="46">
        <v>91162</v>
      </c>
      <c r="H308" s="76">
        <v>0.29166666666666669</v>
      </c>
      <c r="I308" s="76">
        <v>0.55555555555555558</v>
      </c>
      <c r="J308" s="47">
        <v>0.2638888888888889</v>
      </c>
      <c r="K308" s="48">
        <v>42859.289710648147</v>
      </c>
      <c r="L308" s="48">
        <v>42859.555578703701</v>
      </c>
      <c r="M308" s="46">
        <v>82</v>
      </c>
      <c r="N308" s="46">
        <v>0</v>
      </c>
      <c r="O308" s="47">
        <v>0</v>
      </c>
      <c r="P308" s="47">
        <v>1.5393518518518519E-3</v>
      </c>
      <c r="Q308" s="47">
        <v>6.030092592592593E-3</v>
      </c>
      <c r="R308" s="47">
        <v>1.4097222222222221E-2</v>
      </c>
      <c r="S308" s="47">
        <v>0</v>
      </c>
      <c r="T308" s="47">
        <v>1.4525462962962964E-2</v>
      </c>
      <c r="U308" s="47">
        <v>0</v>
      </c>
      <c r="V308" s="47">
        <v>0</v>
      </c>
      <c r="W308" s="47">
        <v>0</v>
      </c>
      <c r="X308" s="47">
        <v>8.9236111111111113E-3</v>
      </c>
      <c r="Y308" s="47">
        <v>1.4444444444444446E-2</v>
      </c>
      <c r="Z308" s="47">
        <v>0</v>
      </c>
      <c r="AA308" s="4">
        <f t="shared" si="10"/>
        <v>2.8622685185185185E-2</v>
      </c>
      <c r="AB308" s="4">
        <f t="shared" si="11"/>
        <v>0</v>
      </c>
    </row>
    <row r="309" spans="1:28" x14ac:dyDescent="0.25">
      <c r="A309" s="44">
        <v>42859</v>
      </c>
      <c r="B309" s="45" t="s">
        <v>196</v>
      </c>
      <c r="C309" s="45" t="s">
        <v>161</v>
      </c>
      <c r="D309" s="45" t="s">
        <v>38</v>
      </c>
      <c r="E309" s="45" t="s">
        <v>40</v>
      </c>
      <c r="F309" s="45" t="s">
        <v>171</v>
      </c>
      <c r="G309" s="46">
        <v>102623</v>
      </c>
      <c r="H309" s="76">
        <v>0.65277777777777779</v>
      </c>
      <c r="I309" s="76">
        <v>0.91666666666666663</v>
      </c>
      <c r="J309" s="47">
        <v>0.2638888888888889</v>
      </c>
      <c r="M309" s="46">
        <v>0</v>
      </c>
      <c r="N309" s="46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">
        <f t="shared" si="10"/>
        <v>0</v>
      </c>
      <c r="AB309" s="4" t="str">
        <f t="shared" si="11"/>
        <v/>
      </c>
    </row>
    <row r="310" spans="1:28" x14ac:dyDescent="0.25">
      <c r="A310" s="44">
        <v>42859</v>
      </c>
      <c r="B310" s="45" t="s">
        <v>196</v>
      </c>
      <c r="C310" s="45" t="s">
        <v>161</v>
      </c>
      <c r="D310" s="45" t="s">
        <v>38</v>
      </c>
      <c r="E310" s="45" t="s">
        <v>40</v>
      </c>
      <c r="F310" s="45" t="s">
        <v>71</v>
      </c>
      <c r="G310" s="46">
        <v>91166</v>
      </c>
      <c r="H310" s="76">
        <v>0.59722222222222221</v>
      </c>
      <c r="I310" s="76">
        <v>0.86111111111111116</v>
      </c>
      <c r="J310" s="47">
        <v>0.2638888888888889</v>
      </c>
      <c r="K310" s="48">
        <v>42859.810520833336</v>
      </c>
      <c r="L310" s="48">
        <v>42859.861226851855</v>
      </c>
      <c r="M310" s="46">
        <v>14</v>
      </c>
      <c r="N310" s="46">
        <v>0</v>
      </c>
      <c r="O310" s="47">
        <v>0</v>
      </c>
      <c r="P310" s="47">
        <v>1.7245370370370372E-3</v>
      </c>
      <c r="Q310" s="47">
        <v>1.6203703703703703E-4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">
        <f t="shared" si="10"/>
        <v>0</v>
      </c>
      <c r="AB310" s="4">
        <f t="shared" si="11"/>
        <v>0.21329861111111115</v>
      </c>
    </row>
    <row r="311" spans="1:28" x14ac:dyDescent="0.25">
      <c r="A311" s="44">
        <v>42859</v>
      </c>
      <c r="B311" s="45" t="s">
        <v>196</v>
      </c>
      <c r="C311" s="45" t="s">
        <v>161</v>
      </c>
      <c r="D311" s="45" t="s">
        <v>38</v>
      </c>
      <c r="E311" s="45" t="s">
        <v>40</v>
      </c>
      <c r="F311" s="45" t="s">
        <v>53</v>
      </c>
      <c r="G311" s="46">
        <v>102520</v>
      </c>
      <c r="H311" s="76">
        <v>0.25</v>
      </c>
      <c r="I311" s="76">
        <v>0.51388888888888895</v>
      </c>
      <c r="J311" s="47">
        <v>0.2638888888888889</v>
      </c>
      <c r="M311" s="46">
        <v>0</v>
      </c>
      <c r="N311" s="46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4">
        <f t="shared" si="10"/>
        <v>0</v>
      </c>
      <c r="AB311" s="4" t="str">
        <f t="shared" si="11"/>
        <v/>
      </c>
    </row>
    <row r="312" spans="1:28" x14ac:dyDescent="0.25">
      <c r="A312" s="44">
        <v>42859</v>
      </c>
      <c r="B312" s="45" t="s">
        <v>196</v>
      </c>
      <c r="C312" s="45" t="s">
        <v>161</v>
      </c>
      <c r="D312" s="45" t="s">
        <v>38</v>
      </c>
      <c r="E312" s="45" t="s">
        <v>40</v>
      </c>
      <c r="F312" s="45" t="s">
        <v>131</v>
      </c>
      <c r="G312" s="46">
        <v>91136</v>
      </c>
      <c r="H312" s="76">
        <v>0.5625</v>
      </c>
      <c r="I312" s="76">
        <v>0.82638888888888884</v>
      </c>
      <c r="J312" s="47">
        <v>0.2638888888888889</v>
      </c>
      <c r="K312" s="48">
        <v>42859.559270833335</v>
      </c>
      <c r="L312" s="48">
        <v>42859.827060185184</v>
      </c>
      <c r="M312" s="46">
        <v>93</v>
      </c>
      <c r="N312" s="46">
        <v>0</v>
      </c>
      <c r="O312" s="47">
        <v>0</v>
      </c>
      <c r="P312" s="47">
        <v>1.5046296296296294E-3</v>
      </c>
      <c r="Q312" s="47">
        <v>4.5138888888888892E-4</v>
      </c>
      <c r="R312" s="47">
        <v>1.4421296296296295E-2</v>
      </c>
      <c r="S312" s="47">
        <v>0</v>
      </c>
      <c r="T312" s="47">
        <v>1.3078703703703703E-2</v>
      </c>
      <c r="U312" s="47">
        <v>0</v>
      </c>
      <c r="V312" s="47">
        <v>0</v>
      </c>
      <c r="W312" s="47">
        <v>0</v>
      </c>
      <c r="X312" s="47">
        <v>0</v>
      </c>
      <c r="Y312" s="47">
        <v>3.6805555555555554E-3</v>
      </c>
      <c r="Z312" s="47">
        <v>0</v>
      </c>
      <c r="AA312" s="4">
        <f t="shared" si="10"/>
        <v>2.7499999999999997E-2</v>
      </c>
      <c r="AB312" s="4">
        <f t="shared" si="11"/>
        <v>0</v>
      </c>
    </row>
    <row r="313" spans="1:28" x14ac:dyDescent="0.25">
      <c r="A313" s="44">
        <v>42859</v>
      </c>
      <c r="B313" s="45" t="s">
        <v>196</v>
      </c>
      <c r="C313" s="45" t="s">
        <v>161</v>
      </c>
      <c r="D313" s="45" t="s">
        <v>38</v>
      </c>
      <c r="E313" s="45" t="s">
        <v>40</v>
      </c>
      <c r="F313" s="45" t="s">
        <v>72</v>
      </c>
      <c r="G313" s="46">
        <v>91169</v>
      </c>
      <c r="H313" s="76">
        <v>0.625</v>
      </c>
      <c r="I313" s="76">
        <v>0.88888888888888884</v>
      </c>
      <c r="J313" s="47">
        <v>0.2638888888888889</v>
      </c>
      <c r="K313" s="48">
        <v>42859.619444444441</v>
      </c>
      <c r="L313" s="48">
        <v>42859.88890046296</v>
      </c>
      <c r="M313" s="46">
        <v>74</v>
      </c>
      <c r="N313" s="46">
        <v>0</v>
      </c>
      <c r="O313" s="47">
        <v>0</v>
      </c>
      <c r="P313" s="47">
        <v>1.5509259259259261E-3</v>
      </c>
      <c r="Q313" s="47">
        <v>5.8101851851851856E-3</v>
      </c>
      <c r="R313" s="47">
        <v>1.3518518518518518E-2</v>
      </c>
      <c r="S313" s="47">
        <v>0</v>
      </c>
      <c r="T313" s="47">
        <v>4.6550925925925919E-2</v>
      </c>
      <c r="U313" s="47">
        <v>0</v>
      </c>
      <c r="V313" s="47">
        <v>0</v>
      </c>
      <c r="W313" s="47">
        <v>2.2337962962962967E-3</v>
      </c>
      <c r="X313" s="47">
        <v>6.3078703703703708E-3</v>
      </c>
      <c r="Y313" s="47">
        <v>0</v>
      </c>
      <c r="Z313" s="47">
        <v>0</v>
      </c>
      <c r="AA313" s="4">
        <f t="shared" si="10"/>
        <v>6.0069444444444439E-2</v>
      </c>
      <c r="AB313" s="4">
        <f t="shared" si="11"/>
        <v>0</v>
      </c>
    </row>
    <row r="314" spans="1:28" x14ac:dyDescent="0.25">
      <c r="A314" s="44">
        <v>42859</v>
      </c>
      <c r="B314" s="45" t="s">
        <v>196</v>
      </c>
      <c r="C314" s="45" t="s">
        <v>161</v>
      </c>
      <c r="D314" s="45" t="s">
        <v>38</v>
      </c>
      <c r="E314" s="45" t="s">
        <v>40</v>
      </c>
      <c r="F314" s="45" t="s">
        <v>129</v>
      </c>
      <c r="G314" s="46">
        <v>91133</v>
      </c>
      <c r="H314" s="76">
        <v>0.625</v>
      </c>
      <c r="I314" s="76">
        <v>0.88888888888888884</v>
      </c>
      <c r="J314" s="47">
        <v>0.2638888888888889</v>
      </c>
      <c r="K314" s="48">
        <v>42859.34275462963</v>
      </c>
      <c r="L314" s="48">
        <v>42859.597407407404</v>
      </c>
      <c r="M314" s="46">
        <v>54</v>
      </c>
      <c r="N314" s="46">
        <v>0</v>
      </c>
      <c r="O314" s="47">
        <v>0</v>
      </c>
      <c r="P314" s="47">
        <v>2.5925925925925925E-3</v>
      </c>
      <c r="Q314" s="47">
        <v>3.7500000000000003E-3</v>
      </c>
      <c r="R314" s="47">
        <v>1.4837962962962963E-2</v>
      </c>
      <c r="S314" s="47">
        <v>0</v>
      </c>
      <c r="T314" s="47">
        <v>1.5520833333333333E-2</v>
      </c>
      <c r="U314" s="47">
        <v>0</v>
      </c>
      <c r="V314" s="47">
        <v>0</v>
      </c>
      <c r="W314" s="47">
        <v>0</v>
      </c>
      <c r="X314" s="47">
        <v>2.0185185185185184E-2</v>
      </c>
      <c r="Y314" s="47">
        <v>0</v>
      </c>
      <c r="Z314" s="47">
        <v>0</v>
      </c>
      <c r="AA314" s="4">
        <f t="shared" si="10"/>
        <v>3.0358796296296293E-2</v>
      </c>
      <c r="AB314" s="4">
        <f t="shared" si="11"/>
        <v>0</v>
      </c>
    </row>
    <row r="315" spans="1:28" x14ac:dyDescent="0.25">
      <c r="A315" s="44">
        <v>42859</v>
      </c>
      <c r="B315" s="45" t="s">
        <v>196</v>
      </c>
      <c r="C315" s="45" t="s">
        <v>161</v>
      </c>
      <c r="D315" s="45" t="s">
        <v>38</v>
      </c>
      <c r="E315" s="45" t="s">
        <v>40</v>
      </c>
      <c r="F315" s="45" t="s">
        <v>54</v>
      </c>
      <c r="G315" s="46">
        <v>91138</v>
      </c>
      <c r="H315" s="76">
        <v>0.5625</v>
      </c>
      <c r="I315" s="76">
        <v>0.82638888888888884</v>
      </c>
      <c r="J315" s="47">
        <v>0.2638888888888889</v>
      </c>
      <c r="K315" s="48">
        <v>42859.565034722225</v>
      </c>
      <c r="L315" s="48">
        <v>42859.82640046296</v>
      </c>
      <c r="M315" s="46">
        <v>77</v>
      </c>
      <c r="N315" s="46">
        <v>1</v>
      </c>
      <c r="O315" s="47">
        <v>5.7870370370370366E-5</v>
      </c>
      <c r="P315" s="47">
        <v>1.7708333333333332E-3</v>
      </c>
      <c r="Q315" s="47">
        <v>4.4907407407407405E-3</v>
      </c>
      <c r="R315" s="47">
        <v>1.4641203703703703E-2</v>
      </c>
      <c r="S315" s="47">
        <v>0</v>
      </c>
      <c r="T315" s="47">
        <v>1.6273148148148148E-2</v>
      </c>
      <c r="U315" s="47">
        <v>0</v>
      </c>
      <c r="V315" s="47">
        <v>0</v>
      </c>
      <c r="W315" s="47">
        <v>0</v>
      </c>
      <c r="X315" s="47">
        <v>2.7777777777777778E-4</v>
      </c>
      <c r="Y315" s="47">
        <v>3.8078703703703707E-3</v>
      </c>
      <c r="Z315" s="47">
        <v>0</v>
      </c>
      <c r="AA315" s="4">
        <f t="shared" si="10"/>
        <v>3.0914351851851853E-2</v>
      </c>
      <c r="AB315" s="4">
        <f t="shared" si="11"/>
        <v>2.5347222222221744E-3</v>
      </c>
    </row>
    <row r="316" spans="1:28" x14ac:dyDescent="0.25">
      <c r="A316" s="44">
        <v>42859</v>
      </c>
      <c r="B316" s="45" t="s">
        <v>196</v>
      </c>
      <c r="C316" s="45" t="s">
        <v>161</v>
      </c>
      <c r="D316" s="45" t="s">
        <v>38</v>
      </c>
      <c r="E316" s="45" t="s">
        <v>40</v>
      </c>
      <c r="F316" s="45" t="s">
        <v>55</v>
      </c>
      <c r="G316" s="46">
        <v>91147</v>
      </c>
      <c r="H316" s="76">
        <v>0.55555555555555558</v>
      </c>
      <c r="I316" s="76">
        <v>0.81944444444444453</v>
      </c>
      <c r="J316" s="47">
        <v>0.2638888888888889</v>
      </c>
      <c r="M316" s="46">
        <v>0</v>
      </c>
      <c r="N316" s="46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">
        <f t="shared" si="10"/>
        <v>0</v>
      </c>
      <c r="AB316" s="4" t="str">
        <f t="shared" si="11"/>
        <v/>
      </c>
    </row>
    <row r="317" spans="1:28" x14ac:dyDescent="0.25">
      <c r="A317" s="44">
        <v>42859</v>
      </c>
      <c r="B317" s="45" t="s">
        <v>196</v>
      </c>
      <c r="C317" s="45" t="s">
        <v>161</v>
      </c>
      <c r="D317" s="45" t="s">
        <v>38</v>
      </c>
      <c r="E317" s="45" t="s">
        <v>40</v>
      </c>
      <c r="F317" s="45" t="s">
        <v>172</v>
      </c>
      <c r="G317" s="46">
        <v>91160</v>
      </c>
      <c r="H317" s="76">
        <v>0.625</v>
      </c>
      <c r="I317" s="76">
        <v>0.88888888888888884</v>
      </c>
      <c r="J317" s="47">
        <v>0.2638888888888889</v>
      </c>
      <c r="M317" s="46">
        <v>0</v>
      </c>
      <c r="N317" s="46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">
        <f t="shared" si="10"/>
        <v>0</v>
      </c>
      <c r="AB317" s="4" t="str">
        <f t="shared" si="11"/>
        <v/>
      </c>
    </row>
    <row r="318" spans="1:28" x14ac:dyDescent="0.25">
      <c r="A318" s="44">
        <v>42859</v>
      </c>
      <c r="B318" s="45" t="s">
        <v>196</v>
      </c>
      <c r="C318" s="45" t="s">
        <v>161</v>
      </c>
      <c r="D318" s="45" t="s">
        <v>38</v>
      </c>
      <c r="E318" s="45" t="s">
        <v>40</v>
      </c>
      <c r="F318" s="45" t="s">
        <v>74</v>
      </c>
      <c r="G318" s="46">
        <v>91149</v>
      </c>
      <c r="H318" s="76">
        <v>0.625</v>
      </c>
      <c r="I318" s="76">
        <v>0.88888888888888884</v>
      </c>
      <c r="J318" s="47">
        <v>0.2638888888888889</v>
      </c>
      <c r="K318" s="48">
        <v>42859.626157407409</v>
      </c>
      <c r="L318" s="48">
        <v>42859.88890046296</v>
      </c>
      <c r="M318" s="46">
        <v>76</v>
      </c>
      <c r="N318" s="46">
        <v>0</v>
      </c>
      <c r="O318" s="47">
        <v>0</v>
      </c>
      <c r="P318" s="47">
        <v>1.7476851851851852E-3</v>
      </c>
      <c r="Q318" s="47">
        <v>2.1527777777777778E-3</v>
      </c>
      <c r="R318" s="47">
        <v>1.3472222222222221E-2</v>
      </c>
      <c r="S318" s="47">
        <v>0</v>
      </c>
      <c r="T318" s="47">
        <v>1.3634259259259257E-2</v>
      </c>
      <c r="U318" s="47">
        <v>0</v>
      </c>
      <c r="V318" s="47">
        <v>0</v>
      </c>
      <c r="W318" s="47">
        <v>0</v>
      </c>
      <c r="X318" s="47">
        <v>3.0439814814814821E-3</v>
      </c>
      <c r="Y318" s="47">
        <v>1.0497685185185186E-2</v>
      </c>
      <c r="Z318" s="47">
        <v>0</v>
      </c>
      <c r="AA318" s="4">
        <f t="shared" si="10"/>
        <v>2.7106481481481478E-2</v>
      </c>
      <c r="AB318" s="4">
        <f t="shared" si="11"/>
        <v>1.1574074074074403E-3</v>
      </c>
    </row>
    <row r="319" spans="1:28" x14ac:dyDescent="0.25">
      <c r="A319" s="44">
        <v>42859</v>
      </c>
      <c r="B319" s="45" t="s">
        <v>196</v>
      </c>
      <c r="C319" s="45" t="s">
        <v>161</v>
      </c>
      <c r="D319" s="45" t="s">
        <v>38</v>
      </c>
      <c r="E319" s="45" t="s">
        <v>40</v>
      </c>
      <c r="F319" s="45" t="s">
        <v>173</v>
      </c>
      <c r="G319" s="46">
        <v>91173</v>
      </c>
      <c r="H319" s="76">
        <v>0.51388888888888895</v>
      </c>
      <c r="I319" s="76">
        <v>0.77777777777777779</v>
      </c>
      <c r="J319" s="47">
        <v>0.2638888888888889</v>
      </c>
      <c r="K319" s="48">
        <v>42859.515821759262</v>
      </c>
      <c r="L319" s="48">
        <v>42859.77789351852</v>
      </c>
      <c r="M319" s="46">
        <v>75</v>
      </c>
      <c r="N319" s="46">
        <v>0</v>
      </c>
      <c r="O319" s="47">
        <v>0</v>
      </c>
      <c r="P319" s="47">
        <v>1.8171296296296297E-3</v>
      </c>
      <c r="Q319" s="47">
        <v>1.423611111111111E-3</v>
      </c>
      <c r="R319" s="47">
        <v>1.4409722222222221E-2</v>
      </c>
      <c r="S319" s="47">
        <v>0</v>
      </c>
      <c r="T319" s="47">
        <v>1.4108796296296295E-2</v>
      </c>
      <c r="U319" s="47">
        <v>0</v>
      </c>
      <c r="V319" s="47">
        <v>0</v>
      </c>
      <c r="W319" s="47">
        <v>0</v>
      </c>
      <c r="X319" s="47">
        <v>0</v>
      </c>
      <c r="Y319" s="47">
        <v>5.3240740740740748E-3</v>
      </c>
      <c r="Z319" s="47">
        <v>0</v>
      </c>
      <c r="AA319" s="4">
        <f t="shared" si="10"/>
        <v>2.8518518518518516E-2</v>
      </c>
      <c r="AB319" s="4">
        <f t="shared" si="11"/>
        <v>1.9328703703702654E-3</v>
      </c>
    </row>
    <row r="320" spans="1:28" x14ac:dyDescent="0.25">
      <c r="A320" s="44">
        <v>42859</v>
      </c>
      <c r="B320" s="45" t="s">
        <v>196</v>
      </c>
      <c r="C320" s="45" t="s">
        <v>161</v>
      </c>
      <c r="D320" s="45" t="s">
        <v>38</v>
      </c>
      <c r="E320" s="45" t="s">
        <v>40</v>
      </c>
      <c r="F320" s="45" t="s">
        <v>174</v>
      </c>
      <c r="G320" s="46">
        <v>91177</v>
      </c>
      <c r="H320" s="76">
        <v>0.65277777777777779</v>
      </c>
      <c r="I320" s="76">
        <v>0.91666666666666663</v>
      </c>
      <c r="J320" s="47">
        <v>0.2638888888888889</v>
      </c>
      <c r="K320" s="48">
        <v>42859.643287037034</v>
      </c>
      <c r="L320" s="48">
        <v>42859.916851851849</v>
      </c>
      <c r="M320" s="46">
        <v>11</v>
      </c>
      <c r="N320" s="46">
        <v>0</v>
      </c>
      <c r="O320" s="47">
        <v>0</v>
      </c>
      <c r="P320" s="47">
        <v>1.4467592592592594E-3</v>
      </c>
      <c r="Q320" s="47">
        <v>4.0509259259259257E-3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0.23021990740740739</v>
      </c>
      <c r="X320" s="47">
        <v>0</v>
      </c>
      <c r="Y320" s="47">
        <v>8.7962962962962962E-4</v>
      </c>
      <c r="Z320" s="47">
        <v>0</v>
      </c>
      <c r="AA320" s="4">
        <f t="shared" si="10"/>
        <v>0</v>
      </c>
      <c r="AB320" s="4">
        <f t="shared" si="11"/>
        <v>0</v>
      </c>
    </row>
    <row r="321" spans="1:28" x14ac:dyDescent="0.25">
      <c r="A321" s="44">
        <v>42859</v>
      </c>
      <c r="B321" s="45" t="s">
        <v>196</v>
      </c>
      <c r="C321" s="45" t="s">
        <v>161</v>
      </c>
      <c r="D321" s="45" t="s">
        <v>38</v>
      </c>
      <c r="E321" s="45" t="s">
        <v>40</v>
      </c>
      <c r="F321" s="45" t="s">
        <v>65</v>
      </c>
      <c r="G321" s="46">
        <v>91392</v>
      </c>
      <c r="H321" s="76">
        <v>0.65277777777777779</v>
      </c>
      <c r="I321" s="76">
        <v>0.91666666666666663</v>
      </c>
      <c r="J321" s="47">
        <v>0.2638888888888889</v>
      </c>
      <c r="K321" s="48">
        <v>42859.646574074075</v>
      </c>
      <c r="L321" s="48">
        <v>42859.916689814818</v>
      </c>
      <c r="M321" s="46">
        <v>0</v>
      </c>
      <c r="N321" s="46">
        <v>70</v>
      </c>
      <c r="O321" s="47">
        <v>6.2500000000000001E-4</v>
      </c>
      <c r="P321" s="47">
        <v>0</v>
      </c>
      <c r="Q321" s="47">
        <v>3.8449074074074073E-2</v>
      </c>
      <c r="R321" s="47">
        <v>1.298611111111111E-2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">
        <f t="shared" si="10"/>
        <v>1.298611111111111E-2</v>
      </c>
      <c r="AB321" s="4">
        <f t="shared" si="11"/>
        <v>0</v>
      </c>
    </row>
    <row r="322" spans="1:28" x14ac:dyDescent="0.25">
      <c r="A322" s="44">
        <v>42859</v>
      </c>
      <c r="B322" s="45" t="s">
        <v>196</v>
      </c>
      <c r="C322" s="45" t="s">
        <v>161</v>
      </c>
      <c r="D322" s="45" t="s">
        <v>38</v>
      </c>
      <c r="E322" s="45" t="s">
        <v>40</v>
      </c>
      <c r="F322" s="45" t="s">
        <v>175</v>
      </c>
      <c r="G322" s="46">
        <v>91151</v>
      </c>
      <c r="H322" s="76">
        <v>0.65277777777777779</v>
      </c>
      <c r="I322" s="76">
        <v>0.91666666666666663</v>
      </c>
      <c r="J322" s="47">
        <v>0.2638888888888889</v>
      </c>
      <c r="K322" s="48">
        <v>42859.656342592592</v>
      </c>
      <c r="L322" s="48">
        <v>42859.916701388887</v>
      </c>
      <c r="M322" s="46">
        <v>47</v>
      </c>
      <c r="N322" s="46">
        <v>0</v>
      </c>
      <c r="O322" s="47">
        <v>0</v>
      </c>
      <c r="P322" s="47">
        <v>2.0023148148148148E-3</v>
      </c>
      <c r="Q322" s="47">
        <v>2.9131944444444446E-2</v>
      </c>
      <c r="R322" s="47">
        <v>1.4085648148148151E-2</v>
      </c>
      <c r="S322" s="47">
        <v>0</v>
      </c>
      <c r="T322" s="47">
        <v>1.4027777777777778E-2</v>
      </c>
      <c r="U322" s="47">
        <v>0</v>
      </c>
      <c r="V322" s="47">
        <v>0</v>
      </c>
      <c r="W322" s="47">
        <v>0</v>
      </c>
      <c r="X322" s="47">
        <v>3.7951388888888889E-2</v>
      </c>
      <c r="Y322" s="47">
        <v>4.9652777777777777E-3</v>
      </c>
      <c r="Z322" s="47">
        <v>0</v>
      </c>
      <c r="AA322" s="4">
        <f t="shared" si="10"/>
        <v>2.8113425925925931E-2</v>
      </c>
      <c r="AB322" s="4">
        <f t="shared" si="11"/>
        <v>3.564814814814854E-3</v>
      </c>
    </row>
    <row r="323" spans="1:28" x14ac:dyDescent="0.25">
      <c r="A323" s="44">
        <v>42859</v>
      </c>
      <c r="B323" s="45" t="s">
        <v>196</v>
      </c>
      <c r="C323" s="45" t="s">
        <v>161</v>
      </c>
      <c r="D323" s="45" t="s">
        <v>38</v>
      </c>
      <c r="E323" s="45" t="s">
        <v>40</v>
      </c>
      <c r="F323" s="45" t="s">
        <v>57</v>
      </c>
      <c r="G323" s="46">
        <v>91218</v>
      </c>
      <c r="H323" s="76">
        <v>0.51388888888888895</v>
      </c>
      <c r="I323" s="76">
        <v>0.77777777777777779</v>
      </c>
      <c r="J323" s="47">
        <v>0.2638888888888889</v>
      </c>
      <c r="K323" s="48">
        <v>42859.515393518515</v>
      </c>
      <c r="L323" s="48">
        <v>42859.555509259262</v>
      </c>
      <c r="M323" s="46">
        <v>10</v>
      </c>
      <c r="N323" s="46">
        <v>0</v>
      </c>
      <c r="O323" s="47">
        <v>0</v>
      </c>
      <c r="P323" s="47">
        <v>1.8865740740740742E-3</v>
      </c>
      <c r="Q323" s="47">
        <v>1.7708333333333332E-3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2.9976851851851848E-3</v>
      </c>
      <c r="Z323" s="47">
        <v>0</v>
      </c>
      <c r="AA323" s="4">
        <f t="shared" si="10"/>
        <v>0</v>
      </c>
      <c r="AB323" s="4">
        <f t="shared" si="11"/>
        <v>1.5046296296294948E-3</v>
      </c>
    </row>
    <row r="324" spans="1:28" x14ac:dyDescent="0.25">
      <c r="A324" s="44">
        <v>42859</v>
      </c>
      <c r="B324" s="45" t="s">
        <v>196</v>
      </c>
      <c r="C324" s="45" t="s">
        <v>161</v>
      </c>
      <c r="D324" s="45" t="s">
        <v>38</v>
      </c>
      <c r="E324" s="45" t="s">
        <v>40</v>
      </c>
      <c r="F324" s="45" t="s">
        <v>130</v>
      </c>
      <c r="G324" s="46">
        <v>91386</v>
      </c>
      <c r="H324" s="76">
        <v>0.58333333333333337</v>
      </c>
      <c r="I324" s="76">
        <v>0.84722222222222221</v>
      </c>
      <c r="J324" s="47">
        <v>0.2638888888888889</v>
      </c>
      <c r="M324" s="46">
        <v>0</v>
      </c>
      <c r="N324" s="46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">
        <f t="shared" si="10"/>
        <v>0</v>
      </c>
      <c r="AB324" s="4" t="str">
        <f t="shared" si="11"/>
        <v/>
      </c>
    </row>
    <row r="325" spans="1:28" x14ac:dyDescent="0.25">
      <c r="A325" s="44">
        <v>42859</v>
      </c>
      <c r="B325" s="45" t="s">
        <v>196</v>
      </c>
      <c r="C325" s="45" t="s">
        <v>161</v>
      </c>
      <c r="D325" s="45" t="s">
        <v>38</v>
      </c>
      <c r="E325" s="45" t="s">
        <v>40</v>
      </c>
      <c r="F325" s="45" t="s">
        <v>76</v>
      </c>
      <c r="G325" s="46">
        <v>91145</v>
      </c>
      <c r="H325" s="76">
        <v>0.51388888888888895</v>
      </c>
      <c r="I325" s="76">
        <v>0.77777777777777779</v>
      </c>
      <c r="J325" s="47">
        <v>0.2638888888888889</v>
      </c>
      <c r="K325" s="48">
        <v>42859.515914351854</v>
      </c>
      <c r="L325" s="48">
        <v>42859.779803240737</v>
      </c>
      <c r="M325" s="46">
        <v>91</v>
      </c>
      <c r="N325" s="46">
        <v>0</v>
      </c>
      <c r="O325" s="47">
        <v>0</v>
      </c>
      <c r="P325" s="47">
        <v>1.3194444444444443E-3</v>
      </c>
      <c r="Q325" s="47">
        <v>3.4953703703703705E-3</v>
      </c>
      <c r="R325" s="47">
        <v>1.2962962962962963E-2</v>
      </c>
      <c r="S325" s="47">
        <v>0</v>
      </c>
      <c r="T325" s="47">
        <v>1.5127314814814816E-2</v>
      </c>
      <c r="U325" s="47">
        <v>0</v>
      </c>
      <c r="V325" s="47">
        <v>0</v>
      </c>
      <c r="W325" s="47">
        <v>0</v>
      </c>
      <c r="X325" s="47">
        <v>5.7870370370370366E-5</v>
      </c>
      <c r="Y325" s="47">
        <v>3.4027777777777784E-3</v>
      </c>
      <c r="Z325" s="47">
        <v>0</v>
      </c>
      <c r="AA325" s="4">
        <f t="shared" si="10"/>
        <v>2.8090277777777777E-2</v>
      </c>
      <c r="AB325" s="4">
        <f t="shared" si="11"/>
        <v>2.0254629629629095E-3</v>
      </c>
    </row>
    <row r="326" spans="1:28" x14ac:dyDescent="0.25">
      <c r="A326" s="44">
        <v>42859</v>
      </c>
      <c r="B326" s="45" t="s">
        <v>196</v>
      </c>
      <c r="C326" s="45" t="s">
        <v>161</v>
      </c>
      <c r="D326" s="45" t="s">
        <v>38</v>
      </c>
      <c r="E326" s="45" t="s">
        <v>40</v>
      </c>
      <c r="F326" s="45" t="s">
        <v>176</v>
      </c>
      <c r="G326" s="46">
        <v>91141</v>
      </c>
      <c r="H326" s="76">
        <v>0.65277777777777779</v>
      </c>
      <c r="I326" s="76">
        <v>0.91666666666666663</v>
      </c>
      <c r="J326" s="47">
        <v>0.2638888888888889</v>
      </c>
      <c r="M326" s="46">
        <v>0</v>
      </c>
      <c r="N326" s="46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">
        <f t="shared" ref="AA326:AA389" si="12">IF(A326="","",R326+T326)</f>
        <v>0</v>
      </c>
      <c r="AB326" s="4" t="str">
        <f t="shared" si="11"/>
        <v/>
      </c>
    </row>
    <row r="327" spans="1:28" x14ac:dyDescent="0.25">
      <c r="A327" s="44">
        <v>42859</v>
      </c>
      <c r="B327" s="45" t="s">
        <v>196</v>
      </c>
      <c r="C327" s="45" t="s">
        <v>161</v>
      </c>
      <c r="D327" s="45" t="s">
        <v>38</v>
      </c>
      <c r="E327" s="45" t="s">
        <v>40</v>
      </c>
      <c r="F327" s="45" t="s">
        <v>58</v>
      </c>
      <c r="G327" s="46">
        <v>91311</v>
      </c>
      <c r="H327" s="76">
        <v>0.55555555555555558</v>
      </c>
      <c r="I327" s="76">
        <v>0.81944444444444453</v>
      </c>
      <c r="J327" s="47">
        <v>0.2638888888888889</v>
      </c>
      <c r="K327" s="48">
        <v>42859.549768518518</v>
      </c>
      <c r="L327" s="48">
        <v>42859.819571759261</v>
      </c>
      <c r="M327" s="46">
        <v>0</v>
      </c>
      <c r="N327" s="46">
        <v>60</v>
      </c>
      <c r="O327" s="47">
        <v>5.3240740740740744E-4</v>
      </c>
      <c r="P327" s="47">
        <v>0</v>
      </c>
      <c r="Q327" s="47">
        <v>3.1643518518518522E-2</v>
      </c>
      <c r="R327" s="47">
        <v>1.4467592592592593E-2</v>
      </c>
      <c r="S327" s="47">
        <v>0</v>
      </c>
      <c r="T327" s="47">
        <v>1.9861111111111111E-2</v>
      </c>
      <c r="U327" s="47">
        <v>0</v>
      </c>
      <c r="V327" s="47">
        <v>0</v>
      </c>
      <c r="W327" s="47">
        <v>0</v>
      </c>
      <c r="X327" s="47">
        <v>0</v>
      </c>
      <c r="Y327" s="47">
        <v>1.736111111111111E-3</v>
      </c>
      <c r="Z327" s="47">
        <v>0</v>
      </c>
      <c r="AA327" s="4">
        <f t="shared" si="12"/>
        <v>3.4328703703703702E-2</v>
      </c>
      <c r="AB327" s="4">
        <f t="shared" si="11"/>
        <v>0</v>
      </c>
    </row>
    <row r="328" spans="1:28" x14ac:dyDescent="0.25">
      <c r="A328" s="44">
        <v>42859</v>
      </c>
      <c r="B328" s="45" t="s">
        <v>196</v>
      </c>
      <c r="C328" s="45" t="s">
        <v>161</v>
      </c>
      <c r="D328" s="45" t="s">
        <v>38</v>
      </c>
      <c r="E328" s="45" t="s">
        <v>40</v>
      </c>
      <c r="F328" s="45" t="s">
        <v>177</v>
      </c>
      <c r="G328" s="46">
        <v>91130</v>
      </c>
      <c r="H328" s="76">
        <v>0.58333333333333337</v>
      </c>
      <c r="I328" s="76">
        <v>0.84722222222222221</v>
      </c>
      <c r="J328" s="47">
        <v>0.2638888888888889</v>
      </c>
      <c r="K328" s="48">
        <v>42859.587141203701</v>
      </c>
      <c r="L328" s="48">
        <v>42859.847245370373</v>
      </c>
      <c r="M328" s="46">
        <v>55</v>
      </c>
      <c r="N328" s="46">
        <v>0</v>
      </c>
      <c r="O328" s="47">
        <v>0</v>
      </c>
      <c r="P328" s="47">
        <v>1.5509259259259261E-3</v>
      </c>
      <c r="Q328" s="47">
        <v>1.736111111111111E-3</v>
      </c>
      <c r="R328" s="47">
        <v>1.5266203703703705E-2</v>
      </c>
      <c r="S328" s="47">
        <v>0</v>
      </c>
      <c r="T328" s="47">
        <v>1.3171296296296294E-2</v>
      </c>
      <c r="U328" s="47">
        <v>0</v>
      </c>
      <c r="V328" s="47">
        <v>0</v>
      </c>
      <c r="W328" s="47">
        <v>0</v>
      </c>
      <c r="X328" s="47">
        <v>0</v>
      </c>
      <c r="Y328" s="47">
        <v>6.3703703703703707E-2</v>
      </c>
      <c r="Z328" s="47">
        <v>0</v>
      </c>
      <c r="AA328" s="4">
        <f t="shared" si="12"/>
        <v>2.8437499999999998E-2</v>
      </c>
      <c r="AB328" s="4">
        <f t="shared" si="11"/>
        <v>3.8078703703703365E-3</v>
      </c>
    </row>
    <row r="329" spans="1:28" x14ac:dyDescent="0.25">
      <c r="A329" s="44">
        <v>42859</v>
      </c>
      <c r="B329" s="45" t="s">
        <v>196</v>
      </c>
      <c r="C329" s="45" t="s">
        <v>161</v>
      </c>
      <c r="D329" s="45" t="s">
        <v>38</v>
      </c>
      <c r="E329" s="45" t="s">
        <v>40</v>
      </c>
      <c r="F329" s="45" t="s">
        <v>34</v>
      </c>
      <c r="G329" s="46">
        <v>91391</v>
      </c>
      <c r="H329" s="76">
        <v>0.58333333333333337</v>
      </c>
      <c r="I329" s="76">
        <v>0.84722222222222221</v>
      </c>
      <c r="J329" s="47">
        <v>0.2638888888888889</v>
      </c>
      <c r="K329" s="48">
        <v>42859.582604166666</v>
      </c>
      <c r="L329" s="48">
        <v>42859.847245370373</v>
      </c>
      <c r="M329" s="46">
        <v>0</v>
      </c>
      <c r="N329" s="46">
        <v>59</v>
      </c>
      <c r="O329" s="47">
        <v>7.8703703703703705E-4</v>
      </c>
      <c r="P329" s="47">
        <v>0</v>
      </c>
      <c r="Q329" s="47">
        <v>4.780092592592592E-2</v>
      </c>
      <c r="R329" s="47">
        <v>1.2719907407407407E-2</v>
      </c>
      <c r="S329" s="47">
        <v>0</v>
      </c>
      <c r="T329" s="47">
        <v>1.2164351851851852E-2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4">
        <f t="shared" si="12"/>
        <v>2.4884259259259259E-2</v>
      </c>
      <c r="AB329" s="4">
        <f t="shared" si="11"/>
        <v>0</v>
      </c>
    </row>
    <row r="330" spans="1:28" x14ac:dyDescent="0.25">
      <c r="A330" s="44">
        <v>42859</v>
      </c>
      <c r="B330" s="45" t="s">
        <v>196</v>
      </c>
      <c r="C330" s="45" t="s">
        <v>161</v>
      </c>
      <c r="D330" s="45" t="s">
        <v>38</v>
      </c>
      <c r="E330" s="45" t="s">
        <v>40</v>
      </c>
      <c r="F330" s="45" t="s">
        <v>39</v>
      </c>
      <c r="G330" s="46">
        <v>91314</v>
      </c>
      <c r="H330" s="76">
        <v>0.51388888888888895</v>
      </c>
      <c r="I330" s="76">
        <v>0.77777777777777779</v>
      </c>
      <c r="J330" s="47">
        <v>0.2638888888888889</v>
      </c>
      <c r="K330" s="48">
        <v>42859.515046296299</v>
      </c>
      <c r="L330" s="48">
        <v>42859.778495370374</v>
      </c>
      <c r="M330" s="46">
        <v>0</v>
      </c>
      <c r="N330" s="46">
        <v>86</v>
      </c>
      <c r="O330" s="47">
        <v>7.6388888888888893E-4</v>
      </c>
      <c r="P330" s="47">
        <v>0</v>
      </c>
      <c r="Q330" s="47">
        <v>6.5729166666666672E-2</v>
      </c>
      <c r="R330" s="47">
        <v>1.4664351851851852E-2</v>
      </c>
      <c r="S330" s="47">
        <v>0</v>
      </c>
      <c r="T330" s="47">
        <v>1.5960648148148151E-2</v>
      </c>
      <c r="U330" s="47">
        <v>0</v>
      </c>
      <c r="V330" s="47">
        <v>0</v>
      </c>
      <c r="W330" s="47">
        <v>0</v>
      </c>
      <c r="X330" s="47">
        <v>1.4930555555555556E-3</v>
      </c>
      <c r="Y330" s="47">
        <v>5.7870370370370376E-3</v>
      </c>
      <c r="Z330" s="47">
        <v>0</v>
      </c>
      <c r="AA330" s="4">
        <f t="shared" si="12"/>
        <v>3.0625000000000003E-2</v>
      </c>
      <c r="AB330" s="4">
        <f t="shared" si="11"/>
        <v>1.1574074074073293E-3</v>
      </c>
    </row>
    <row r="331" spans="1:28" x14ac:dyDescent="0.25">
      <c r="A331" s="44">
        <v>42859</v>
      </c>
      <c r="B331" s="45" t="s">
        <v>196</v>
      </c>
      <c r="C331" s="45" t="s">
        <v>161</v>
      </c>
      <c r="D331" s="45" t="s">
        <v>38</v>
      </c>
      <c r="E331" s="45" t="s">
        <v>40</v>
      </c>
      <c r="F331" s="45" t="s">
        <v>77</v>
      </c>
      <c r="G331" s="46">
        <v>91143</v>
      </c>
      <c r="H331" s="76">
        <v>0.59722222222222221</v>
      </c>
      <c r="I331" s="76">
        <v>0.86111111111111116</v>
      </c>
      <c r="J331" s="47">
        <v>0.2638888888888889</v>
      </c>
      <c r="K331" s="48">
        <v>42859.600763888891</v>
      </c>
      <c r="L331" s="48">
        <v>42859.861145833333</v>
      </c>
      <c r="M331" s="46">
        <v>56</v>
      </c>
      <c r="N331" s="46">
        <v>0</v>
      </c>
      <c r="O331" s="47">
        <v>0</v>
      </c>
      <c r="P331" s="47">
        <v>1.8287037037037037E-3</v>
      </c>
      <c r="Q331" s="47">
        <v>8.9351851851851866E-3</v>
      </c>
      <c r="R331" s="47">
        <v>1.3611111111111114E-2</v>
      </c>
      <c r="S331" s="47">
        <v>0</v>
      </c>
      <c r="T331" s="47">
        <v>1.3634259259259257E-2</v>
      </c>
      <c r="U331" s="47">
        <v>0</v>
      </c>
      <c r="V331" s="47">
        <v>0</v>
      </c>
      <c r="W331" s="47">
        <v>0</v>
      </c>
      <c r="X331" s="47">
        <v>1.4699074074074074E-3</v>
      </c>
      <c r="Y331" s="47">
        <v>4.6909722222222221E-2</v>
      </c>
      <c r="Z331" s="47">
        <v>0</v>
      </c>
      <c r="AA331" s="4">
        <f t="shared" si="12"/>
        <v>2.7245370370370371E-2</v>
      </c>
      <c r="AB331" s="4">
        <f t="shared" si="11"/>
        <v>3.5416666666666652E-3</v>
      </c>
    </row>
    <row r="332" spans="1:28" x14ac:dyDescent="0.25">
      <c r="A332" s="44">
        <v>42859</v>
      </c>
      <c r="B332" s="45" t="s">
        <v>196</v>
      </c>
      <c r="C332" s="45" t="s">
        <v>161</v>
      </c>
      <c r="D332" s="45" t="s">
        <v>38</v>
      </c>
      <c r="E332" s="45" t="s">
        <v>40</v>
      </c>
      <c r="F332" s="45" t="s">
        <v>178</v>
      </c>
      <c r="G332" s="46">
        <v>91156</v>
      </c>
      <c r="H332" s="76">
        <v>0.625</v>
      </c>
      <c r="I332" s="76">
        <v>0.88888888888888884</v>
      </c>
      <c r="J332" s="47">
        <v>0.2638888888888889</v>
      </c>
      <c r="K332" s="48">
        <v>42859.625358796293</v>
      </c>
      <c r="L332" s="48">
        <v>42859.888935185183</v>
      </c>
      <c r="M332" s="46">
        <v>0</v>
      </c>
      <c r="N332" s="46">
        <v>74</v>
      </c>
      <c r="O332" s="47">
        <v>8.9120370370370362E-4</v>
      </c>
      <c r="P332" s="47">
        <v>0</v>
      </c>
      <c r="Q332" s="47">
        <v>6.5740740740740738E-2</v>
      </c>
      <c r="R332" s="47">
        <v>1.2048611111111112E-2</v>
      </c>
      <c r="S332" s="47">
        <v>0</v>
      </c>
      <c r="T332" s="47">
        <v>1.3969907407407408E-2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4">
        <f t="shared" si="12"/>
        <v>2.6018518518518521E-2</v>
      </c>
      <c r="AB332" s="4">
        <f t="shared" si="11"/>
        <v>3.5879629629631538E-4</v>
      </c>
    </row>
    <row r="333" spans="1:28" x14ac:dyDescent="0.25">
      <c r="A333" s="44">
        <v>42859</v>
      </c>
      <c r="B333" s="45" t="s">
        <v>196</v>
      </c>
      <c r="C333" s="45" t="s">
        <v>161</v>
      </c>
      <c r="D333" s="45" t="s">
        <v>38</v>
      </c>
      <c r="E333" s="45" t="s">
        <v>40</v>
      </c>
      <c r="F333" s="45" t="s">
        <v>42</v>
      </c>
      <c r="G333" s="46">
        <v>91154</v>
      </c>
      <c r="H333" s="76">
        <v>0.51388888888888895</v>
      </c>
      <c r="I333" s="76">
        <v>0.77777777777777779</v>
      </c>
      <c r="J333" s="47">
        <v>0.2638888888888889</v>
      </c>
      <c r="M333" s="46">
        <v>0</v>
      </c>
      <c r="N333" s="46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">
        <f t="shared" si="12"/>
        <v>0</v>
      </c>
      <c r="AB333" s="4" t="str">
        <f t="shared" si="11"/>
        <v/>
      </c>
    </row>
    <row r="334" spans="1:28" x14ac:dyDescent="0.25">
      <c r="A334" s="44">
        <v>42859</v>
      </c>
      <c r="B334" s="45" t="s">
        <v>196</v>
      </c>
      <c r="C334" s="45" t="s">
        <v>161</v>
      </c>
      <c r="D334" s="45" t="s">
        <v>38</v>
      </c>
      <c r="E334" s="45" t="s">
        <v>40</v>
      </c>
      <c r="F334" s="45" t="s">
        <v>78</v>
      </c>
      <c r="G334" s="46">
        <v>91180</v>
      </c>
      <c r="H334" s="76">
        <v>0.65277777777777779</v>
      </c>
      <c r="I334" s="76">
        <v>0.91666666666666663</v>
      </c>
      <c r="J334" s="47">
        <v>0.2638888888888889</v>
      </c>
      <c r="M334" s="46">
        <v>0</v>
      </c>
      <c r="N334" s="46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">
        <f t="shared" si="12"/>
        <v>0</v>
      </c>
      <c r="AB334" s="4" t="str">
        <f t="shared" si="11"/>
        <v/>
      </c>
    </row>
    <row r="335" spans="1:28" x14ac:dyDescent="0.25">
      <c r="A335" s="44">
        <v>42859</v>
      </c>
      <c r="B335" s="45" t="s">
        <v>196</v>
      </c>
      <c r="C335" s="45" t="s">
        <v>161</v>
      </c>
      <c r="D335" s="45" t="s">
        <v>38</v>
      </c>
      <c r="E335" s="45" t="s">
        <v>40</v>
      </c>
      <c r="F335" s="45" t="s">
        <v>61</v>
      </c>
      <c r="G335" s="46">
        <v>91240</v>
      </c>
      <c r="H335" s="76">
        <v>0.51388888888888895</v>
      </c>
      <c r="I335" s="76">
        <v>0.77777777777777779</v>
      </c>
      <c r="J335" s="47">
        <v>0.2638888888888889</v>
      </c>
      <c r="K335" s="48">
        <v>42859.388449074075</v>
      </c>
      <c r="L335" s="48">
        <v>42859.65425925926</v>
      </c>
      <c r="M335" s="46">
        <v>88</v>
      </c>
      <c r="N335" s="46">
        <v>0</v>
      </c>
      <c r="O335" s="47">
        <v>0</v>
      </c>
      <c r="P335" s="47">
        <v>1.5856481481481479E-3</v>
      </c>
      <c r="Q335" s="47">
        <v>1.689814814814815E-3</v>
      </c>
      <c r="R335" s="47">
        <v>1.3854166666666666E-2</v>
      </c>
      <c r="S335" s="47">
        <v>0</v>
      </c>
      <c r="T335" s="47">
        <v>1.4363425925925925E-2</v>
      </c>
      <c r="U335" s="47">
        <v>0</v>
      </c>
      <c r="V335" s="47">
        <v>0</v>
      </c>
      <c r="W335" s="47">
        <v>0</v>
      </c>
      <c r="X335" s="47">
        <v>9.6064814814814808E-4</v>
      </c>
      <c r="Y335" s="47">
        <v>4.2013888888888891E-3</v>
      </c>
      <c r="Z335" s="47">
        <v>0</v>
      </c>
      <c r="AA335" s="4">
        <f t="shared" si="12"/>
        <v>2.8217592592592593E-2</v>
      </c>
      <c r="AB335" s="4">
        <f t="shared" si="11"/>
        <v>0</v>
      </c>
    </row>
    <row r="336" spans="1:28" x14ac:dyDescent="0.25">
      <c r="A336" s="44">
        <v>42859</v>
      </c>
      <c r="B336" s="45" t="s">
        <v>196</v>
      </c>
      <c r="C336" s="45" t="s">
        <v>161</v>
      </c>
      <c r="D336" s="45" t="s">
        <v>38</v>
      </c>
      <c r="E336" s="45" t="s">
        <v>40</v>
      </c>
      <c r="F336" s="45" t="s">
        <v>96</v>
      </c>
      <c r="G336" s="46">
        <v>91157</v>
      </c>
      <c r="H336" s="76">
        <v>0.625</v>
      </c>
      <c r="I336" s="76">
        <v>0.88888888888888884</v>
      </c>
      <c r="J336" s="47">
        <v>0.2638888888888889</v>
      </c>
      <c r="K336" s="48">
        <v>42859.622696759259</v>
      </c>
      <c r="L336" s="48">
        <v>42859.888981481483</v>
      </c>
      <c r="M336" s="46">
        <v>74</v>
      </c>
      <c r="N336" s="46">
        <v>0</v>
      </c>
      <c r="O336" s="47">
        <v>0</v>
      </c>
      <c r="P336" s="47">
        <v>2.0254629629629629E-3</v>
      </c>
      <c r="Q336" s="47">
        <v>2.5231481481481481E-3</v>
      </c>
      <c r="R336" s="47">
        <v>1.3414351851851851E-2</v>
      </c>
      <c r="S336" s="47">
        <v>0</v>
      </c>
      <c r="T336" s="47">
        <v>1.3206018518518518E-2</v>
      </c>
      <c r="U336" s="47">
        <v>0</v>
      </c>
      <c r="V336" s="47">
        <v>0</v>
      </c>
      <c r="W336" s="47">
        <v>0</v>
      </c>
      <c r="X336" s="47">
        <v>1.4583333333333334E-3</v>
      </c>
      <c r="Y336" s="47">
        <v>1.4814814814814814E-3</v>
      </c>
      <c r="Z336" s="47">
        <v>0</v>
      </c>
      <c r="AA336" s="4">
        <f t="shared" si="12"/>
        <v>2.6620370370370371E-2</v>
      </c>
      <c r="AB336" s="4">
        <f t="shared" ref="AB336:AB399" si="13">IF(K336="","",IF(VALUE(TEXT(K336,"HH:MM:SS"))&gt;H336,VALUE(TEXT(K336,"HH:MM:SS"))-H336,0))</f>
        <v>0</v>
      </c>
    </row>
    <row r="337" spans="1:28" x14ac:dyDescent="0.25">
      <c r="A337" s="44">
        <v>42859</v>
      </c>
      <c r="B337" s="45" t="s">
        <v>196</v>
      </c>
      <c r="C337" s="45" t="s">
        <v>161</v>
      </c>
      <c r="D337" s="45" t="s">
        <v>38</v>
      </c>
      <c r="E337" s="45" t="s">
        <v>40</v>
      </c>
      <c r="F337" s="45" t="s">
        <v>79</v>
      </c>
      <c r="G337" s="46">
        <v>91129</v>
      </c>
      <c r="H337" s="76">
        <v>0.5625</v>
      </c>
      <c r="I337" s="76">
        <v>0.82638888888888884</v>
      </c>
      <c r="J337" s="47">
        <v>0.2638888888888889</v>
      </c>
      <c r="K337" s="48">
        <v>42859.564004629632</v>
      </c>
      <c r="L337" s="48">
        <v>42859.828726851854</v>
      </c>
      <c r="M337" s="46">
        <v>79</v>
      </c>
      <c r="N337" s="46">
        <v>0</v>
      </c>
      <c r="O337" s="47">
        <v>0</v>
      </c>
      <c r="P337" s="47">
        <v>1.736111111111111E-3</v>
      </c>
      <c r="Q337" s="47">
        <v>4.4328703703703709E-3</v>
      </c>
      <c r="R337" s="47">
        <v>1.3981481481481482E-2</v>
      </c>
      <c r="S337" s="47">
        <v>0</v>
      </c>
      <c r="T337" s="47">
        <v>1.375E-2</v>
      </c>
      <c r="U337" s="47">
        <v>0</v>
      </c>
      <c r="V337" s="47">
        <v>0</v>
      </c>
      <c r="W337" s="47">
        <v>0</v>
      </c>
      <c r="X337" s="47">
        <v>1.9560185185185184E-3</v>
      </c>
      <c r="Y337" s="47">
        <v>4.6643518518518518E-3</v>
      </c>
      <c r="Z337" s="47">
        <v>0</v>
      </c>
      <c r="AA337" s="4">
        <f t="shared" si="12"/>
        <v>2.7731481481481482E-2</v>
      </c>
      <c r="AB337" s="4">
        <f t="shared" si="13"/>
        <v>1.5046296296296058E-3</v>
      </c>
    </row>
    <row r="338" spans="1:28" x14ac:dyDescent="0.25">
      <c r="A338" s="44">
        <v>42859</v>
      </c>
      <c r="B338" s="45" t="s">
        <v>196</v>
      </c>
      <c r="C338" s="45" t="s">
        <v>161</v>
      </c>
      <c r="D338" s="45" t="s">
        <v>38</v>
      </c>
      <c r="E338" s="45" t="s">
        <v>40</v>
      </c>
      <c r="F338" s="45" t="s">
        <v>179</v>
      </c>
      <c r="G338" s="46">
        <v>91250</v>
      </c>
      <c r="H338" s="76">
        <v>0.55555555555555558</v>
      </c>
      <c r="I338" s="76">
        <v>0.81944444444444453</v>
      </c>
      <c r="J338" s="47">
        <v>0.2638888888888889</v>
      </c>
      <c r="M338" s="46">
        <v>0</v>
      </c>
      <c r="N338" s="46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">
        <f t="shared" si="12"/>
        <v>0</v>
      </c>
      <c r="AB338" s="4" t="str">
        <f t="shared" si="13"/>
        <v/>
      </c>
    </row>
    <row r="339" spans="1:28" x14ac:dyDescent="0.25">
      <c r="A339" s="44">
        <v>42859</v>
      </c>
      <c r="B339" s="45" t="s">
        <v>196</v>
      </c>
      <c r="C339" s="45" t="s">
        <v>161</v>
      </c>
      <c r="D339" s="45" t="s">
        <v>38</v>
      </c>
      <c r="E339" s="45" t="s">
        <v>40</v>
      </c>
      <c r="F339" s="45" t="s">
        <v>195</v>
      </c>
      <c r="G339" s="46">
        <v>91170</v>
      </c>
      <c r="H339" s="76">
        <v>0.5625</v>
      </c>
      <c r="I339" s="76">
        <v>0.82638888888888884</v>
      </c>
      <c r="J339" s="47">
        <v>0.2638888888888889</v>
      </c>
      <c r="M339" s="46">
        <v>0</v>
      </c>
      <c r="N339" s="46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">
        <f t="shared" si="12"/>
        <v>0</v>
      </c>
      <c r="AB339" s="4" t="str">
        <f t="shared" si="13"/>
        <v/>
      </c>
    </row>
    <row r="340" spans="1:28" x14ac:dyDescent="0.25">
      <c r="A340" s="44">
        <v>42859</v>
      </c>
      <c r="B340" s="45" t="s">
        <v>196</v>
      </c>
      <c r="C340" s="45" t="s">
        <v>161</v>
      </c>
      <c r="D340" s="45" t="s">
        <v>38</v>
      </c>
      <c r="E340" s="45" t="s">
        <v>40</v>
      </c>
      <c r="F340" s="45" t="s">
        <v>181</v>
      </c>
      <c r="G340" s="46">
        <v>91376</v>
      </c>
      <c r="H340" s="76">
        <v>0.55555555555555558</v>
      </c>
      <c r="I340" s="76">
        <v>0.81944444444444453</v>
      </c>
      <c r="J340" s="47">
        <v>0.2638888888888889</v>
      </c>
      <c r="M340" s="46">
        <v>0</v>
      </c>
      <c r="N340" s="46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">
        <f t="shared" si="12"/>
        <v>0</v>
      </c>
      <c r="AB340" s="4" t="str">
        <f t="shared" si="13"/>
        <v/>
      </c>
    </row>
    <row r="341" spans="1:28" x14ac:dyDescent="0.25">
      <c r="A341" s="44">
        <v>42859</v>
      </c>
      <c r="B341" s="45" t="s">
        <v>196</v>
      </c>
      <c r="C341" s="45" t="s">
        <v>161</v>
      </c>
      <c r="D341" s="45" t="s">
        <v>38</v>
      </c>
      <c r="E341" s="45" t="s">
        <v>40</v>
      </c>
      <c r="F341" s="45" t="s">
        <v>62</v>
      </c>
      <c r="G341" s="46">
        <v>91124</v>
      </c>
      <c r="H341" s="76">
        <v>0.51388888888888895</v>
      </c>
      <c r="I341" s="76">
        <v>0.77777777777777779</v>
      </c>
      <c r="J341" s="47">
        <v>0.2638888888888889</v>
      </c>
      <c r="K341" s="48">
        <v>42859.515868055554</v>
      </c>
      <c r="L341" s="48">
        <v>42859.778645833336</v>
      </c>
      <c r="M341" s="46">
        <v>90</v>
      </c>
      <c r="N341" s="46">
        <v>0</v>
      </c>
      <c r="O341" s="47">
        <v>0</v>
      </c>
      <c r="P341" s="47">
        <v>1.1805555555555556E-3</v>
      </c>
      <c r="Q341" s="47">
        <v>3.1481481481481482E-3</v>
      </c>
      <c r="R341" s="47">
        <v>1.53125E-2</v>
      </c>
      <c r="S341" s="47">
        <v>0</v>
      </c>
      <c r="T341" s="47">
        <v>1.6458333333333332E-2</v>
      </c>
      <c r="U341" s="47">
        <v>0</v>
      </c>
      <c r="V341" s="47">
        <v>0</v>
      </c>
      <c r="W341" s="47">
        <v>0</v>
      </c>
      <c r="X341" s="47">
        <v>5.3240740740740748E-3</v>
      </c>
      <c r="Y341" s="47">
        <v>3.8888888888888883E-3</v>
      </c>
      <c r="Z341" s="47">
        <v>0</v>
      </c>
      <c r="AA341" s="4">
        <f t="shared" si="12"/>
        <v>3.1770833333333331E-2</v>
      </c>
      <c r="AB341" s="4">
        <f t="shared" si="13"/>
        <v>1.979166666666643E-3</v>
      </c>
    </row>
    <row r="342" spans="1:28" x14ac:dyDescent="0.25">
      <c r="A342" s="44">
        <v>42859</v>
      </c>
      <c r="B342" s="45" t="s">
        <v>196</v>
      </c>
      <c r="C342" s="45" t="s">
        <v>161</v>
      </c>
      <c r="D342" s="45" t="s">
        <v>38</v>
      </c>
      <c r="E342" s="45" t="s">
        <v>40</v>
      </c>
      <c r="F342" s="45" t="s">
        <v>63</v>
      </c>
      <c r="G342" s="46">
        <v>91134</v>
      </c>
      <c r="H342" s="76">
        <v>0.5625</v>
      </c>
      <c r="I342" s="76">
        <v>0.82638888888888884</v>
      </c>
      <c r="J342" s="47">
        <v>0.2638888888888889</v>
      </c>
      <c r="K342" s="48">
        <v>42859.563310185185</v>
      </c>
      <c r="L342" s="48">
        <v>42859.826423611114</v>
      </c>
      <c r="M342" s="46">
        <v>60</v>
      </c>
      <c r="N342" s="46">
        <v>0</v>
      </c>
      <c r="O342" s="47">
        <v>0</v>
      </c>
      <c r="P342" s="47">
        <v>2.5347222222222221E-3</v>
      </c>
      <c r="Q342" s="47">
        <v>4.2129629629629626E-3</v>
      </c>
      <c r="R342" s="47">
        <v>1.4050925925925927E-2</v>
      </c>
      <c r="S342" s="47">
        <v>0</v>
      </c>
      <c r="T342" s="47">
        <v>1.8333333333333333E-2</v>
      </c>
      <c r="U342" s="47">
        <v>0</v>
      </c>
      <c r="V342" s="47">
        <v>0</v>
      </c>
      <c r="W342" s="47">
        <v>0</v>
      </c>
      <c r="X342" s="47">
        <v>6.3657407407407404E-3</v>
      </c>
      <c r="Y342" s="47">
        <v>0</v>
      </c>
      <c r="Z342" s="47">
        <v>0</v>
      </c>
      <c r="AA342" s="4">
        <f t="shared" si="12"/>
        <v>3.2384259259259258E-2</v>
      </c>
      <c r="AB342" s="4">
        <f t="shared" si="13"/>
        <v>8.101851851851638E-4</v>
      </c>
    </row>
    <row r="343" spans="1:28" x14ac:dyDescent="0.25">
      <c r="A343" s="44">
        <v>42859</v>
      </c>
      <c r="B343" s="45" t="s">
        <v>196</v>
      </c>
      <c r="C343" s="45" t="s">
        <v>161</v>
      </c>
      <c r="D343" s="45" t="s">
        <v>38</v>
      </c>
      <c r="E343" s="45" t="s">
        <v>40</v>
      </c>
      <c r="F343" s="45" t="s">
        <v>44</v>
      </c>
      <c r="G343" s="46">
        <v>91371</v>
      </c>
      <c r="H343" s="76">
        <v>0.51388888888888895</v>
      </c>
      <c r="I343" s="76">
        <v>0.77777777777777779</v>
      </c>
      <c r="J343" s="47">
        <v>0.2638888888888889</v>
      </c>
      <c r="K343" s="48">
        <v>42859.516041666669</v>
      </c>
      <c r="L343" s="48">
        <v>42859.777800925927</v>
      </c>
      <c r="M343" s="46">
        <v>0</v>
      </c>
      <c r="N343" s="46">
        <v>85</v>
      </c>
      <c r="O343" s="47">
        <v>8.449074074074075E-4</v>
      </c>
      <c r="P343" s="47">
        <v>0</v>
      </c>
      <c r="Q343" s="47">
        <v>7.2025462962962958E-2</v>
      </c>
      <c r="R343" s="47">
        <v>1.6770833333333332E-2</v>
      </c>
      <c r="S343" s="47">
        <v>0</v>
      </c>
      <c r="T343" s="47">
        <v>2.3148148148148147E-5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4">
        <f t="shared" si="12"/>
        <v>1.6793981481481479E-2</v>
      </c>
      <c r="AB343" s="4">
        <f t="shared" si="13"/>
        <v>2.1527777777776702E-3</v>
      </c>
    </row>
    <row r="344" spans="1:28" x14ac:dyDescent="0.25">
      <c r="A344" s="44">
        <v>42859</v>
      </c>
      <c r="B344" s="45" t="s">
        <v>196</v>
      </c>
      <c r="C344" s="45" t="s">
        <v>161</v>
      </c>
      <c r="D344" s="45" t="s">
        <v>38</v>
      </c>
      <c r="E344" s="45" t="s">
        <v>40</v>
      </c>
      <c r="F344" s="45" t="s">
        <v>182</v>
      </c>
      <c r="G344" s="46">
        <v>91131</v>
      </c>
      <c r="H344" s="76">
        <v>0.33333333333333331</v>
      </c>
      <c r="I344" s="76">
        <v>0.59722222222222221</v>
      </c>
      <c r="J344" s="47">
        <v>0.2638888888888889</v>
      </c>
      <c r="K344" s="48">
        <v>42859.332141203704</v>
      </c>
      <c r="L344" s="48">
        <v>42859.597349537034</v>
      </c>
      <c r="M344" s="46">
        <v>89</v>
      </c>
      <c r="N344" s="46">
        <v>0</v>
      </c>
      <c r="O344" s="47">
        <v>0</v>
      </c>
      <c r="P344" s="47">
        <v>1.4583333333333334E-3</v>
      </c>
      <c r="Q344" s="47">
        <v>1.6435185185185183E-3</v>
      </c>
      <c r="R344" s="47">
        <v>1.6053240740740739E-2</v>
      </c>
      <c r="S344" s="47">
        <v>0</v>
      </c>
      <c r="T344" s="47">
        <v>1.4768518518518519E-2</v>
      </c>
      <c r="U344" s="47">
        <v>0</v>
      </c>
      <c r="V344" s="47">
        <v>0</v>
      </c>
      <c r="W344" s="47">
        <v>2.9861111111111113E-3</v>
      </c>
      <c r="X344" s="47">
        <v>0</v>
      </c>
      <c r="Y344" s="47">
        <v>3.6921296296296298E-3</v>
      </c>
      <c r="Z344" s="47">
        <v>0</v>
      </c>
      <c r="AA344" s="4">
        <f t="shared" si="12"/>
        <v>3.0821759259259257E-2</v>
      </c>
      <c r="AB344" s="4">
        <f t="shared" si="13"/>
        <v>0</v>
      </c>
    </row>
    <row r="345" spans="1:28" x14ac:dyDescent="0.25">
      <c r="A345" s="44">
        <v>42859</v>
      </c>
      <c r="B345" s="45" t="s">
        <v>196</v>
      </c>
      <c r="C345" s="45" t="s">
        <v>161</v>
      </c>
      <c r="D345" s="45" t="s">
        <v>38</v>
      </c>
      <c r="E345" s="45" t="s">
        <v>40</v>
      </c>
      <c r="F345" s="45" t="s">
        <v>183</v>
      </c>
      <c r="G345" s="46">
        <v>101594</v>
      </c>
      <c r="H345" s="76">
        <v>0.625</v>
      </c>
      <c r="I345" s="76">
        <v>0.88888888888888884</v>
      </c>
      <c r="J345" s="47">
        <v>0.2638888888888889</v>
      </c>
      <c r="M345" s="46">
        <v>0</v>
      </c>
      <c r="N345" s="46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4">
        <f t="shared" si="12"/>
        <v>0</v>
      </c>
      <c r="AB345" s="4" t="str">
        <f t="shared" si="13"/>
        <v/>
      </c>
    </row>
    <row r="346" spans="1:28" x14ac:dyDescent="0.25">
      <c r="A346" s="44">
        <v>42859</v>
      </c>
      <c r="B346" s="45" t="s">
        <v>196</v>
      </c>
      <c r="C346" s="45" t="s">
        <v>161</v>
      </c>
      <c r="D346" s="45" t="s">
        <v>38</v>
      </c>
      <c r="E346" s="45" t="s">
        <v>40</v>
      </c>
      <c r="F346" s="45" t="s">
        <v>68</v>
      </c>
      <c r="G346" s="46">
        <v>91155</v>
      </c>
      <c r="H346" s="76">
        <v>0.65277777777777779</v>
      </c>
      <c r="I346" s="76">
        <v>0.91666666666666663</v>
      </c>
      <c r="J346" s="47">
        <v>0.2638888888888889</v>
      </c>
      <c r="K346" s="48">
        <v>42859.641886574071</v>
      </c>
      <c r="L346" s="48">
        <v>42859.916747685187</v>
      </c>
      <c r="M346" s="46">
        <v>0</v>
      </c>
      <c r="N346" s="46">
        <v>42</v>
      </c>
      <c r="O346" s="47">
        <v>6.7129629629629625E-4</v>
      </c>
      <c r="P346" s="47">
        <v>0</v>
      </c>
      <c r="Q346" s="47">
        <v>2.8229166666666666E-2</v>
      </c>
      <c r="R346" s="47">
        <v>1.0405092592592593E-2</v>
      </c>
      <c r="S346" s="47">
        <v>0</v>
      </c>
      <c r="T346" s="47">
        <v>1.4074074074074074E-2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4">
        <f t="shared" si="12"/>
        <v>2.4479166666666666E-2</v>
      </c>
      <c r="AB346" s="4">
        <f t="shared" si="13"/>
        <v>0</v>
      </c>
    </row>
    <row r="347" spans="1:28" x14ac:dyDescent="0.25">
      <c r="A347" s="44">
        <v>42859</v>
      </c>
      <c r="B347" s="45" t="s">
        <v>196</v>
      </c>
      <c r="C347" s="45" t="s">
        <v>161</v>
      </c>
      <c r="D347" s="45" t="s">
        <v>38</v>
      </c>
      <c r="E347" s="45" t="s">
        <v>184</v>
      </c>
      <c r="F347" s="45" t="s">
        <v>185</v>
      </c>
      <c r="G347" s="46">
        <v>91863</v>
      </c>
      <c r="H347" s="76">
        <v>0.3611111111111111</v>
      </c>
      <c r="I347" s="76">
        <v>0.625</v>
      </c>
      <c r="J347" s="47">
        <v>0.2638888888888889</v>
      </c>
      <c r="M347" s="46">
        <v>0</v>
      </c>
      <c r="N347" s="46">
        <v>0</v>
      </c>
      <c r="O347" s="47">
        <v>0</v>
      </c>
      <c r="P347" s="47">
        <v>0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">
        <f t="shared" si="12"/>
        <v>0</v>
      </c>
      <c r="AB347" s="4" t="str">
        <f t="shared" si="13"/>
        <v/>
      </c>
    </row>
    <row r="348" spans="1:28" x14ac:dyDescent="0.25">
      <c r="A348" s="44">
        <v>42859</v>
      </c>
      <c r="B348" s="45" t="s">
        <v>196</v>
      </c>
      <c r="C348" s="45" t="s">
        <v>161</v>
      </c>
      <c r="D348" s="45" t="s">
        <v>38</v>
      </c>
      <c r="E348" s="45" t="s">
        <v>184</v>
      </c>
      <c r="F348" s="45" t="s">
        <v>186</v>
      </c>
      <c r="G348" s="46">
        <v>91860</v>
      </c>
      <c r="H348" s="76">
        <v>0.3611111111111111</v>
      </c>
      <c r="I348" s="76">
        <v>0.625</v>
      </c>
      <c r="J348" s="47">
        <v>0.2638888888888889</v>
      </c>
      <c r="M348" s="46">
        <v>0</v>
      </c>
      <c r="N348" s="46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">
        <f t="shared" si="12"/>
        <v>0</v>
      </c>
      <c r="AB348" s="4" t="str">
        <f t="shared" si="13"/>
        <v/>
      </c>
    </row>
    <row r="349" spans="1:28" x14ac:dyDescent="0.25">
      <c r="A349" s="44">
        <v>42859</v>
      </c>
      <c r="B349" s="45" t="s">
        <v>196</v>
      </c>
      <c r="C349" s="45" t="s">
        <v>161</v>
      </c>
      <c r="D349" s="45" t="s">
        <v>38</v>
      </c>
      <c r="E349" s="45" t="s">
        <v>184</v>
      </c>
      <c r="F349" s="45" t="s">
        <v>187</v>
      </c>
      <c r="G349" s="46">
        <v>91858</v>
      </c>
      <c r="H349" s="76">
        <v>0.3611111111111111</v>
      </c>
      <c r="I349" s="76">
        <v>0.625</v>
      </c>
      <c r="J349" s="47">
        <v>0.2638888888888889</v>
      </c>
      <c r="M349" s="46">
        <v>0</v>
      </c>
      <c r="N349" s="46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">
        <f t="shared" si="12"/>
        <v>0</v>
      </c>
      <c r="AB349" s="4" t="str">
        <f t="shared" si="13"/>
        <v/>
      </c>
    </row>
    <row r="350" spans="1:28" x14ac:dyDescent="0.25">
      <c r="A350" s="44">
        <v>42859</v>
      </c>
      <c r="B350" s="45" t="s">
        <v>196</v>
      </c>
      <c r="C350" s="45" t="s">
        <v>161</v>
      </c>
      <c r="D350" s="45" t="s">
        <v>38</v>
      </c>
      <c r="E350" s="45" t="s">
        <v>45</v>
      </c>
      <c r="F350" s="45" t="s">
        <v>92</v>
      </c>
      <c r="G350" s="46">
        <v>91128</v>
      </c>
      <c r="H350" s="76">
        <v>0.25</v>
      </c>
      <c r="I350" s="76">
        <v>0.51388888888888895</v>
      </c>
      <c r="J350" s="47">
        <v>0.2638888888888889</v>
      </c>
      <c r="M350" s="46">
        <v>0</v>
      </c>
      <c r="N350" s="46">
        <v>0</v>
      </c>
      <c r="O350" s="47">
        <v>0</v>
      </c>
      <c r="P350" s="47">
        <v>0</v>
      </c>
      <c r="Q350" s="47">
        <v>0</v>
      </c>
      <c r="R350" s="47">
        <v>0</v>
      </c>
      <c r="S350" s="47">
        <v>0</v>
      </c>
      <c r="T350" s="47">
        <v>0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4">
        <f t="shared" si="12"/>
        <v>0</v>
      </c>
      <c r="AB350" s="4" t="str">
        <f t="shared" si="13"/>
        <v/>
      </c>
    </row>
    <row r="351" spans="1:28" x14ac:dyDescent="0.25">
      <c r="A351" s="44">
        <v>42859</v>
      </c>
      <c r="B351" s="45" t="s">
        <v>196</v>
      </c>
      <c r="C351" s="45" t="s">
        <v>161</v>
      </c>
      <c r="D351" s="45" t="s">
        <v>38</v>
      </c>
      <c r="E351" s="45" t="s">
        <v>45</v>
      </c>
      <c r="F351" s="45" t="s">
        <v>188</v>
      </c>
      <c r="G351" s="46">
        <v>91231</v>
      </c>
      <c r="H351" s="76">
        <v>0.33333333333333331</v>
      </c>
      <c r="I351" s="76">
        <v>0.59722222222222221</v>
      </c>
      <c r="J351" s="47">
        <v>0.2638888888888889</v>
      </c>
      <c r="M351" s="46">
        <v>0</v>
      </c>
      <c r="N351" s="46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">
        <f t="shared" si="12"/>
        <v>0</v>
      </c>
      <c r="AB351" s="4" t="str">
        <f t="shared" si="13"/>
        <v/>
      </c>
    </row>
    <row r="352" spans="1:28" x14ac:dyDescent="0.25">
      <c r="A352" s="44">
        <v>42859</v>
      </c>
      <c r="B352" s="45" t="s">
        <v>196</v>
      </c>
      <c r="C352" s="45" t="s">
        <v>161</v>
      </c>
      <c r="D352" s="45" t="s">
        <v>38</v>
      </c>
      <c r="E352" s="45" t="s">
        <v>45</v>
      </c>
      <c r="F352" s="45" t="s">
        <v>94</v>
      </c>
      <c r="G352" s="46">
        <v>91163</v>
      </c>
      <c r="H352" s="76">
        <v>0.3888888888888889</v>
      </c>
      <c r="I352" s="76">
        <v>0.65277777777777779</v>
      </c>
      <c r="J352" s="47">
        <v>0.2638888888888889</v>
      </c>
      <c r="K352" s="48">
        <v>42859.38449074074</v>
      </c>
      <c r="L352" s="48">
        <v>42859.655428240738</v>
      </c>
      <c r="M352" s="46">
        <v>84</v>
      </c>
      <c r="N352" s="46">
        <v>0</v>
      </c>
      <c r="O352" s="47">
        <v>0</v>
      </c>
      <c r="P352" s="47">
        <v>1.5277777777777779E-3</v>
      </c>
      <c r="Q352" s="47">
        <v>6.5393518518518517E-3</v>
      </c>
      <c r="R352" s="47">
        <v>1.7002314814814814E-2</v>
      </c>
      <c r="S352" s="47">
        <v>0</v>
      </c>
      <c r="T352" s="47">
        <v>1.283564814814815E-2</v>
      </c>
      <c r="U352" s="47">
        <v>0</v>
      </c>
      <c r="V352" s="47">
        <v>0</v>
      </c>
      <c r="W352" s="47">
        <v>5.7870370370370366E-5</v>
      </c>
      <c r="X352" s="47">
        <v>2.615740740740741E-3</v>
      </c>
      <c r="Y352" s="47">
        <v>4.5486111111111109E-3</v>
      </c>
      <c r="Z352" s="47">
        <v>0</v>
      </c>
      <c r="AA352" s="4">
        <f t="shared" si="12"/>
        <v>2.9837962962962962E-2</v>
      </c>
      <c r="AB352" s="4">
        <f t="shared" si="13"/>
        <v>0</v>
      </c>
    </row>
    <row r="353" spans="1:28" x14ac:dyDescent="0.25">
      <c r="A353" s="44">
        <v>42859</v>
      </c>
      <c r="B353" s="45" t="s">
        <v>196</v>
      </c>
      <c r="C353" s="45" t="s">
        <v>161</v>
      </c>
      <c r="D353" s="45" t="s">
        <v>38</v>
      </c>
      <c r="E353" s="45" t="s">
        <v>45</v>
      </c>
      <c r="F353" s="45" t="s">
        <v>95</v>
      </c>
      <c r="G353" s="46">
        <v>91167</v>
      </c>
      <c r="H353" s="76">
        <v>0.29166666666666669</v>
      </c>
      <c r="I353" s="76">
        <v>0.55555555555555558</v>
      </c>
      <c r="J353" s="47">
        <v>0.2638888888888889</v>
      </c>
      <c r="K353" s="48">
        <v>42859.290497685186</v>
      </c>
      <c r="L353" s="48">
        <v>42859.555856481478</v>
      </c>
      <c r="M353" s="46">
        <v>78</v>
      </c>
      <c r="N353" s="46">
        <v>0</v>
      </c>
      <c r="O353" s="47">
        <v>0</v>
      </c>
      <c r="P353" s="47">
        <v>1.9097222222222222E-3</v>
      </c>
      <c r="Q353" s="47">
        <v>1.2962962962962963E-3</v>
      </c>
      <c r="R353" s="47">
        <v>1.4907407407407406E-2</v>
      </c>
      <c r="S353" s="47">
        <v>0</v>
      </c>
      <c r="T353" s="47">
        <v>1.40625E-2</v>
      </c>
      <c r="U353" s="47">
        <v>0</v>
      </c>
      <c r="V353" s="47">
        <v>0</v>
      </c>
      <c r="W353" s="47">
        <v>9.0277777777777784E-4</v>
      </c>
      <c r="X353" s="47">
        <v>0</v>
      </c>
      <c r="Y353" s="47">
        <v>2.2569444444444447E-3</v>
      </c>
      <c r="Z353" s="47">
        <v>0</v>
      </c>
      <c r="AA353" s="4">
        <f t="shared" si="12"/>
        <v>2.8969907407407406E-2</v>
      </c>
      <c r="AB353" s="4">
        <f t="shared" si="13"/>
        <v>0</v>
      </c>
    </row>
    <row r="354" spans="1:28" x14ac:dyDescent="0.25">
      <c r="A354" s="44">
        <v>42859</v>
      </c>
      <c r="B354" s="45" t="s">
        <v>196</v>
      </c>
      <c r="C354" s="45" t="s">
        <v>161</v>
      </c>
      <c r="D354" s="45" t="s">
        <v>38</v>
      </c>
      <c r="E354" s="45" t="s">
        <v>45</v>
      </c>
      <c r="F354" s="45" t="s">
        <v>97</v>
      </c>
      <c r="G354" s="46">
        <v>91381</v>
      </c>
      <c r="H354" s="76">
        <v>0.33333333333333331</v>
      </c>
      <c r="I354" s="76">
        <v>0.59722222222222221</v>
      </c>
      <c r="J354" s="47">
        <v>0.2638888888888889</v>
      </c>
      <c r="K354" s="48">
        <v>42859.331041666665</v>
      </c>
      <c r="L354" s="48">
        <v>42859.597256944442</v>
      </c>
      <c r="M354" s="46">
        <v>73</v>
      </c>
      <c r="N354" s="46">
        <v>0</v>
      </c>
      <c r="O354" s="47">
        <v>0</v>
      </c>
      <c r="P354" s="47">
        <v>1.8981481481481482E-3</v>
      </c>
      <c r="Q354" s="47">
        <v>2.9976851851851848E-3</v>
      </c>
      <c r="R354" s="47">
        <v>1.3796296296296298E-2</v>
      </c>
      <c r="S354" s="47">
        <v>0</v>
      </c>
      <c r="T354" s="47">
        <v>1.4756944444444446E-2</v>
      </c>
      <c r="U354" s="47">
        <v>0</v>
      </c>
      <c r="V354" s="47">
        <v>0</v>
      </c>
      <c r="W354" s="47">
        <v>0</v>
      </c>
      <c r="X354" s="47">
        <v>1.6203703703703703E-3</v>
      </c>
      <c r="Y354" s="47">
        <v>7.8472222222222224E-3</v>
      </c>
      <c r="Z354" s="47">
        <v>0</v>
      </c>
      <c r="AA354" s="4">
        <f t="shared" si="12"/>
        <v>2.8553240740740744E-2</v>
      </c>
      <c r="AB354" s="4">
        <f t="shared" si="13"/>
        <v>0</v>
      </c>
    </row>
    <row r="355" spans="1:28" x14ac:dyDescent="0.25">
      <c r="A355" s="44">
        <v>42859</v>
      </c>
      <c r="B355" s="45" t="s">
        <v>196</v>
      </c>
      <c r="C355" s="45" t="s">
        <v>161</v>
      </c>
      <c r="D355" s="45" t="s">
        <v>38</v>
      </c>
      <c r="E355" s="45" t="s">
        <v>45</v>
      </c>
      <c r="F355" s="45" t="s">
        <v>127</v>
      </c>
      <c r="G355" s="46">
        <v>102595</v>
      </c>
      <c r="H355" s="76">
        <v>0.3888888888888889</v>
      </c>
      <c r="I355" s="76">
        <v>0.65277777777777779</v>
      </c>
      <c r="J355" s="47">
        <v>0.2638888888888889</v>
      </c>
      <c r="M355" s="46">
        <v>0</v>
      </c>
      <c r="N355" s="46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">
        <f t="shared" si="12"/>
        <v>0</v>
      </c>
      <c r="AB355" s="4" t="str">
        <f t="shared" si="13"/>
        <v/>
      </c>
    </row>
    <row r="356" spans="1:28" x14ac:dyDescent="0.25">
      <c r="A356" s="44">
        <v>42859</v>
      </c>
      <c r="B356" s="45" t="s">
        <v>196</v>
      </c>
      <c r="C356" s="45" t="s">
        <v>161</v>
      </c>
      <c r="D356" s="45" t="s">
        <v>38</v>
      </c>
      <c r="E356" s="45" t="s">
        <v>45</v>
      </c>
      <c r="F356" s="45" t="s">
        <v>98</v>
      </c>
      <c r="G356" s="46">
        <v>91165</v>
      </c>
      <c r="H356" s="76">
        <v>0.3888888888888889</v>
      </c>
      <c r="I356" s="76">
        <v>0.65277777777777779</v>
      </c>
      <c r="J356" s="47">
        <v>0.2638888888888889</v>
      </c>
      <c r="K356" s="48">
        <v>42859.390231481484</v>
      </c>
      <c r="L356" s="48">
        <v>42859.655543981484</v>
      </c>
      <c r="M356" s="46">
        <v>3</v>
      </c>
      <c r="N356" s="46">
        <v>0</v>
      </c>
      <c r="O356" s="47">
        <v>0</v>
      </c>
      <c r="P356" s="47">
        <v>3.1250000000000001E-4</v>
      </c>
      <c r="Q356" s="47">
        <v>5.1273148148148146E-3</v>
      </c>
      <c r="R356" s="47">
        <v>1.556712962962963E-2</v>
      </c>
      <c r="S356" s="47">
        <v>0</v>
      </c>
      <c r="T356" s="47">
        <v>1.4421296296296295E-2</v>
      </c>
      <c r="U356" s="47">
        <v>0</v>
      </c>
      <c r="V356" s="47">
        <v>0</v>
      </c>
      <c r="W356" s="47">
        <v>0.22700231481481481</v>
      </c>
      <c r="X356" s="47">
        <v>5.7870370370370366E-5</v>
      </c>
      <c r="Y356" s="47">
        <v>1.273148148148148E-4</v>
      </c>
      <c r="Z356" s="47">
        <v>0</v>
      </c>
      <c r="AA356" s="4">
        <f t="shared" si="12"/>
        <v>2.9988425925925925E-2</v>
      </c>
      <c r="AB356" s="4">
        <f t="shared" si="13"/>
        <v>1.3425925925926174E-3</v>
      </c>
    </row>
    <row r="357" spans="1:28" x14ac:dyDescent="0.25">
      <c r="A357" s="44">
        <v>42859</v>
      </c>
      <c r="B357" s="45" t="s">
        <v>196</v>
      </c>
      <c r="C357" s="45" t="s">
        <v>161</v>
      </c>
      <c r="D357" s="45" t="s">
        <v>38</v>
      </c>
      <c r="E357" s="45" t="s">
        <v>45</v>
      </c>
      <c r="F357" s="45" t="s">
        <v>99</v>
      </c>
      <c r="G357" s="46">
        <v>91178</v>
      </c>
      <c r="H357" s="76">
        <v>0.33333333333333331</v>
      </c>
      <c r="I357" s="76">
        <v>0.59722222222222221</v>
      </c>
      <c r="J357" s="47">
        <v>0.2638888888888889</v>
      </c>
      <c r="K357" s="48">
        <v>42859.328761574077</v>
      </c>
      <c r="L357" s="48">
        <v>42859.597256944442</v>
      </c>
      <c r="M357" s="46">
        <v>89</v>
      </c>
      <c r="N357" s="46">
        <v>0</v>
      </c>
      <c r="O357" s="47">
        <v>0</v>
      </c>
      <c r="P357" s="47">
        <v>1.4583333333333334E-3</v>
      </c>
      <c r="Q357" s="47">
        <v>5.0347222222222225E-3</v>
      </c>
      <c r="R357" s="47">
        <v>0</v>
      </c>
      <c r="S357" s="47">
        <v>0</v>
      </c>
      <c r="T357" s="47">
        <v>2.9594907407407407E-2</v>
      </c>
      <c r="U357" s="47">
        <v>0</v>
      </c>
      <c r="V357" s="47">
        <v>0</v>
      </c>
      <c r="W357" s="47">
        <v>0</v>
      </c>
      <c r="X357" s="47">
        <v>9.6064814814814808E-4</v>
      </c>
      <c r="Y357" s="47">
        <v>8.611111111111111E-3</v>
      </c>
      <c r="Z357" s="47">
        <v>0</v>
      </c>
      <c r="AA357" s="4">
        <f t="shared" si="12"/>
        <v>2.9594907407407407E-2</v>
      </c>
      <c r="AB357" s="4">
        <f t="shared" si="13"/>
        <v>0</v>
      </c>
    </row>
    <row r="358" spans="1:28" x14ac:dyDescent="0.25">
      <c r="A358" s="44">
        <v>42859</v>
      </c>
      <c r="B358" s="45" t="s">
        <v>196</v>
      </c>
      <c r="C358" s="45" t="s">
        <v>161</v>
      </c>
      <c r="D358" s="45" t="s">
        <v>38</v>
      </c>
      <c r="E358" s="45" t="s">
        <v>45</v>
      </c>
      <c r="F358" s="45" t="s">
        <v>101</v>
      </c>
      <c r="G358" s="46">
        <v>91179</v>
      </c>
      <c r="H358" s="76">
        <v>0.25</v>
      </c>
      <c r="I358" s="76">
        <v>0.51388888888888895</v>
      </c>
      <c r="J358" s="47">
        <v>0.2638888888888889</v>
      </c>
      <c r="K358" s="48">
        <v>42859.247233796297</v>
      </c>
      <c r="L358" s="48">
        <v>42859.51525462963</v>
      </c>
      <c r="M358" s="46">
        <v>78</v>
      </c>
      <c r="N358" s="46">
        <v>0</v>
      </c>
      <c r="O358" s="47">
        <v>0</v>
      </c>
      <c r="P358" s="47">
        <v>1.6782407407407406E-3</v>
      </c>
      <c r="Q358" s="47">
        <v>7.8819444444444432E-3</v>
      </c>
      <c r="R358" s="47">
        <v>1.4699074074074074E-2</v>
      </c>
      <c r="S358" s="47">
        <v>0</v>
      </c>
      <c r="T358" s="47">
        <v>1.3252314814814814E-2</v>
      </c>
      <c r="U358" s="47">
        <v>0</v>
      </c>
      <c r="V358" s="47">
        <v>0</v>
      </c>
      <c r="W358" s="47">
        <v>0</v>
      </c>
      <c r="X358" s="47">
        <v>1.0474537037037037E-2</v>
      </c>
      <c r="Y358" s="47">
        <v>1.0254629629629629E-2</v>
      </c>
      <c r="Z358" s="47">
        <v>0</v>
      </c>
      <c r="AA358" s="4">
        <f t="shared" si="12"/>
        <v>2.7951388888888887E-2</v>
      </c>
      <c r="AB358" s="4">
        <f t="shared" si="13"/>
        <v>0</v>
      </c>
    </row>
    <row r="359" spans="1:28" x14ac:dyDescent="0.25">
      <c r="A359" s="44">
        <v>42859</v>
      </c>
      <c r="B359" s="45" t="s">
        <v>196</v>
      </c>
      <c r="C359" s="45" t="s">
        <v>161</v>
      </c>
      <c r="D359" s="45" t="s">
        <v>38</v>
      </c>
      <c r="E359" s="45" t="s">
        <v>45</v>
      </c>
      <c r="F359" s="45" t="s">
        <v>102</v>
      </c>
      <c r="G359" s="46">
        <v>91388</v>
      </c>
      <c r="H359" s="76">
        <v>0.29166666666666669</v>
      </c>
      <c r="I359" s="76">
        <v>0.55555555555555558</v>
      </c>
      <c r="J359" s="47">
        <v>0.2638888888888889</v>
      </c>
      <c r="K359" s="48">
        <v>42859.293287037035</v>
      </c>
      <c r="L359" s="48">
        <v>42859.556006944447</v>
      </c>
      <c r="M359" s="46">
        <v>79</v>
      </c>
      <c r="N359" s="46">
        <v>0</v>
      </c>
      <c r="O359" s="47">
        <v>0</v>
      </c>
      <c r="P359" s="47">
        <v>1.8055555555555557E-3</v>
      </c>
      <c r="Q359" s="47">
        <v>2.7662037037037034E-3</v>
      </c>
      <c r="R359" s="47">
        <v>1.5636574074074074E-2</v>
      </c>
      <c r="S359" s="47">
        <v>0</v>
      </c>
      <c r="T359" s="47">
        <v>1.5405092592592593E-2</v>
      </c>
      <c r="U359" s="47">
        <v>0</v>
      </c>
      <c r="V359" s="47">
        <v>0</v>
      </c>
      <c r="W359" s="47">
        <v>9.3750000000000007E-4</v>
      </c>
      <c r="X359" s="47">
        <v>0</v>
      </c>
      <c r="Y359" s="47">
        <v>3.4606481481481485E-3</v>
      </c>
      <c r="Z359" s="47">
        <v>0</v>
      </c>
      <c r="AA359" s="4">
        <f t="shared" si="12"/>
        <v>3.1041666666666669E-2</v>
      </c>
      <c r="AB359" s="4">
        <f t="shared" si="13"/>
        <v>1.6203703703703276E-3</v>
      </c>
    </row>
    <row r="360" spans="1:28" x14ac:dyDescent="0.25">
      <c r="A360" s="44">
        <v>42859</v>
      </c>
      <c r="B360" s="45" t="s">
        <v>196</v>
      </c>
      <c r="C360" s="45" t="s">
        <v>161</v>
      </c>
      <c r="D360" s="45" t="s">
        <v>38</v>
      </c>
      <c r="E360" s="45" t="s">
        <v>45</v>
      </c>
      <c r="F360" s="45" t="s">
        <v>103</v>
      </c>
      <c r="G360" s="46">
        <v>91140</v>
      </c>
      <c r="H360" s="76">
        <v>0.3611111111111111</v>
      </c>
      <c r="I360" s="76">
        <v>0.625</v>
      </c>
      <c r="J360" s="47">
        <v>0.2638888888888889</v>
      </c>
      <c r="K360" s="48">
        <v>42859.362291666665</v>
      </c>
      <c r="L360" s="48">
        <v>42859.625185185185</v>
      </c>
      <c r="M360" s="46">
        <v>81</v>
      </c>
      <c r="N360" s="46">
        <v>0</v>
      </c>
      <c r="O360" s="47">
        <v>0</v>
      </c>
      <c r="P360" s="47">
        <v>1.7708333333333332E-3</v>
      </c>
      <c r="Q360" s="47">
        <v>1.1111111111111111E-3</v>
      </c>
      <c r="R360" s="47">
        <v>1.4016203703703704E-2</v>
      </c>
      <c r="S360" s="47">
        <v>0</v>
      </c>
      <c r="T360" s="47">
        <v>1.5856481481481482E-2</v>
      </c>
      <c r="U360" s="47">
        <v>0</v>
      </c>
      <c r="V360" s="47">
        <v>0</v>
      </c>
      <c r="W360" s="47">
        <v>0</v>
      </c>
      <c r="X360" s="47">
        <v>9.4907407407407408E-4</v>
      </c>
      <c r="Y360" s="47">
        <v>2.7662037037037034E-3</v>
      </c>
      <c r="Z360" s="47">
        <v>0</v>
      </c>
      <c r="AA360" s="4">
        <f t="shared" si="12"/>
        <v>2.9872685185185186E-2</v>
      </c>
      <c r="AB360" s="4">
        <f t="shared" si="13"/>
        <v>1.1805555555555736E-3</v>
      </c>
    </row>
    <row r="361" spans="1:28" x14ac:dyDescent="0.25">
      <c r="A361" s="44">
        <v>42859</v>
      </c>
      <c r="B361" s="45" t="s">
        <v>196</v>
      </c>
      <c r="C361" s="45" t="s">
        <v>161</v>
      </c>
      <c r="D361" s="45" t="s">
        <v>38</v>
      </c>
      <c r="E361" s="45" t="s">
        <v>45</v>
      </c>
      <c r="F361" s="45" t="s">
        <v>189</v>
      </c>
      <c r="G361" s="46">
        <v>91142</v>
      </c>
      <c r="H361" s="76">
        <v>0.29166666666666669</v>
      </c>
      <c r="I361" s="76">
        <v>0.55555555555555558</v>
      </c>
      <c r="J361" s="47">
        <v>0.2638888888888889</v>
      </c>
      <c r="K361" s="48">
        <v>42859.301087962966</v>
      </c>
      <c r="L361" s="48">
        <v>42859.556006944447</v>
      </c>
      <c r="M361" s="46">
        <v>84</v>
      </c>
      <c r="N361" s="46">
        <v>0</v>
      </c>
      <c r="O361" s="47">
        <v>0</v>
      </c>
      <c r="P361" s="47">
        <v>1.6087962962962963E-3</v>
      </c>
      <c r="Q361" s="47">
        <v>1.6550925925925926E-3</v>
      </c>
      <c r="R361" s="47">
        <v>1.4074074074074074E-2</v>
      </c>
      <c r="S361" s="47">
        <v>0</v>
      </c>
      <c r="T361" s="47">
        <v>1.315972222222222E-2</v>
      </c>
      <c r="U361" s="47">
        <v>0</v>
      </c>
      <c r="V361" s="47">
        <v>0</v>
      </c>
      <c r="W361" s="47">
        <v>7.7546296296296304E-4</v>
      </c>
      <c r="X361" s="47">
        <v>0</v>
      </c>
      <c r="Y361" s="47">
        <v>8.2407407407407412E-3</v>
      </c>
      <c r="Z361" s="47">
        <v>0</v>
      </c>
      <c r="AA361" s="4">
        <f t="shared" si="12"/>
        <v>2.7233796296296294E-2</v>
      </c>
      <c r="AB361" s="4">
        <f t="shared" si="13"/>
        <v>9.4212962962962887E-3</v>
      </c>
    </row>
    <row r="362" spans="1:28" x14ac:dyDescent="0.25">
      <c r="A362" s="44">
        <v>42859</v>
      </c>
      <c r="B362" s="45" t="s">
        <v>196</v>
      </c>
      <c r="C362" s="45" t="s">
        <v>161</v>
      </c>
      <c r="D362" s="45" t="s">
        <v>38</v>
      </c>
      <c r="E362" s="45" t="s">
        <v>45</v>
      </c>
      <c r="F362" s="45" t="s">
        <v>190</v>
      </c>
      <c r="G362" s="46">
        <v>101413</v>
      </c>
      <c r="H362" s="76">
        <v>0.29166666666666669</v>
      </c>
      <c r="I362" s="76">
        <v>0.55555555555555558</v>
      </c>
      <c r="J362" s="47">
        <v>0.2638888888888889</v>
      </c>
      <c r="M362" s="46">
        <v>0</v>
      </c>
      <c r="N362" s="46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4">
        <f t="shared" si="12"/>
        <v>0</v>
      </c>
      <c r="AB362" s="4" t="str">
        <f t="shared" si="13"/>
        <v/>
      </c>
    </row>
    <row r="363" spans="1:28" x14ac:dyDescent="0.25">
      <c r="A363" s="44">
        <v>42859</v>
      </c>
      <c r="B363" s="45" t="s">
        <v>196</v>
      </c>
      <c r="C363" s="45" t="s">
        <v>161</v>
      </c>
      <c r="D363" s="45" t="s">
        <v>38</v>
      </c>
      <c r="E363" s="45" t="s">
        <v>45</v>
      </c>
      <c r="F363" s="45" t="s">
        <v>105</v>
      </c>
      <c r="G363" s="46">
        <v>91172</v>
      </c>
      <c r="H363" s="76">
        <v>0.3611111111111111</v>
      </c>
      <c r="I363" s="76">
        <v>0.625</v>
      </c>
      <c r="J363" s="47">
        <v>0.2638888888888889</v>
      </c>
      <c r="M363" s="46">
        <v>0</v>
      </c>
      <c r="N363" s="46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">
        <f t="shared" si="12"/>
        <v>0</v>
      </c>
      <c r="AB363" s="4" t="str">
        <f t="shared" si="13"/>
        <v/>
      </c>
    </row>
    <row r="364" spans="1:28" x14ac:dyDescent="0.25">
      <c r="A364" s="44">
        <v>42859</v>
      </c>
      <c r="B364" s="45" t="s">
        <v>196</v>
      </c>
      <c r="C364" s="45" t="s">
        <v>161</v>
      </c>
      <c r="D364" s="45" t="s">
        <v>38</v>
      </c>
      <c r="E364" s="45" t="s">
        <v>45</v>
      </c>
      <c r="F364" s="45" t="s">
        <v>191</v>
      </c>
      <c r="G364" s="46">
        <v>91158</v>
      </c>
      <c r="H364" s="76">
        <v>0.25</v>
      </c>
      <c r="I364" s="76">
        <v>0.51388888888888895</v>
      </c>
      <c r="J364" s="47">
        <v>0.2638888888888889</v>
      </c>
      <c r="K364" s="48">
        <v>42859.243287037039</v>
      </c>
      <c r="L364" s="48">
        <v>42859.514328703706</v>
      </c>
      <c r="M364" s="46">
        <v>39</v>
      </c>
      <c r="N364" s="46">
        <v>0</v>
      </c>
      <c r="O364" s="47">
        <v>0</v>
      </c>
      <c r="P364" s="47">
        <v>1.4120370370370369E-3</v>
      </c>
      <c r="Q364" s="47">
        <v>6.875E-3</v>
      </c>
      <c r="R364" s="47">
        <v>1.3553240740740741E-2</v>
      </c>
      <c r="S364" s="47">
        <v>0</v>
      </c>
      <c r="T364" s="47">
        <v>1.8275462962962962E-2</v>
      </c>
      <c r="U364" s="47">
        <v>0</v>
      </c>
      <c r="V364" s="47">
        <v>0</v>
      </c>
      <c r="W364" s="47">
        <v>0.10689814814814814</v>
      </c>
      <c r="X364" s="47">
        <v>4.0046296296296297E-3</v>
      </c>
      <c r="Y364" s="47">
        <v>3.2175925925925926E-3</v>
      </c>
      <c r="Z364" s="47">
        <v>0</v>
      </c>
      <c r="AA364" s="4">
        <f t="shared" si="12"/>
        <v>3.1828703703703706E-2</v>
      </c>
      <c r="AB364" s="4">
        <f t="shared" si="13"/>
        <v>0</v>
      </c>
    </row>
    <row r="365" spans="1:28" x14ac:dyDescent="0.25">
      <c r="A365" s="44">
        <v>42859</v>
      </c>
      <c r="B365" s="45" t="s">
        <v>196</v>
      </c>
      <c r="C365" s="45" t="s">
        <v>161</v>
      </c>
      <c r="D365" s="45" t="s">
        <v>38</v>
      </c>
      <c r="E365" s="45" t="s">
        <v>45</v>
      </c>
      <c r="F365" s="45" t="s">
        <v>106</v>
      </c>
      <c r="G365" s="46">
        <v>91150</v>
      </c>
      <c r="H365" s="76">
        <v>0.29166666666666669</v>
      </c>
      <c r="I365" s="76">
        <v>0.55555555555555558</v>
      </c>
      <c r="J365" s="47">
        <v>0.2638888888888889</v>
      </c>
      <c r="K365" s="48">
        <v>42859.295648148145</v>
      </c>
      <c r="L365" s="48">
        <v>42859.555578703701</v>
      </c>
      <c r="M365" s="46">
        <v>64</v>
      </c>
      <c r="N365" s="46">
        <v>0</v>
      </c>
      <c r="O365" s="47">
        <v>0</v>
      </c>
      <c r="P365" s="47">
        <v>1.5509259259259261E-3</v>
      </c>
      <c r="Q365" s="47">
        <v>3.6689814814814814E-3</v>
      </c>
      <c r="R365" s="47">
        <v>1.4907407407407406E-2</v>
      </c>
      <c r="S365" s="47">
        <v>0</v>
      </c>
      <c r="T365" s="47">
        <v>1.622685185185185E-2</v>
      </c>
      <c r="U365" s="47">
        <v>0</v>
      </c>
      <c r="V365" s="47">
        <v>0</v>
      </c>
      <c r="W365" s="47">
        <v>0</v>
      </c>
      <c r="X365" s="47">
        <v>6.7083333333333328E-2</v>
      </c>
      <c r="Y365" s="47">
        <v>2.9861111111111113E-3</v>
      </c>
      <c r="Z365" s="47">
        <v>0</v>
      </c>
      <c r="AA365" s="4">
        <f t="shared" si="12"/>
        <v>3.1134259259259257E-2</v>
      </c>
      <c r="AB365" s="4">
        <f t="shared" si="13"/>
        <v>3.9814814814814747E-3</v>
      </c>
    </row>
    <row r="366" spans="1:28" x14ac:dyDescent="0.25">
      <c r="A366" s="44">
        <v>42859</v>
      </c>
      <c r="B366" s="45" t="s">
        <v>196</v>
      </c>
      <c r="C366" s="45" t="s">
        <v>161</v>
      </c>
      <c r="D366" s="45" t="s">
        <v>38</v>
      </c>
      <c r="E366" s="45" t="s">
        <v>45</v>
      </c>
      <c r="F366" s="45" t="s">
        <v>107</v>
      </c>
      <c r="G366" s="46">
        <v>102599</v>
      </c>
      <c r="H366" s="76">
        <v>0.33333333333333331</v>
      </c>
      <c r="I366" s="76">
        <v>0.59722222222222221</v>
      </c>
      <c r="J366" s="47">
        <v>0.2638888888888889</v>
      </c>
      <c r="M366" s="46">
        <v>0</v>
      </c>
      <c r="N366" s="46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">
        <f t="shared" si="12"/>
        <v>0</v>
      </c>
      <c r="AB366" s="4" t="str">
        <f t="shared" si="13"/>
        <v/>
      </c>
    </row>
    <row r="367" spans="1:28" x14ac:dyDescent="0.25">
      <c r="A367" s="44">
        <v>42859</v>
      </c>
      <c r="B367" s="45" t="s">
        <v>196</v>
      </c>
      <c r="C367" s="45" t="s">
        <v>161</v>
      </c>
      <c r="D367" s="45" t="s">
        <v>192</v>
      </c>
      <c r="E367" s="45" t="s">
        <v>48</v>
      </c>
      <c r="F367" s="45" t="s">
        <v>193</v>
      </c>
      <c r="G367" s="46">
        <v>91357</v>
      </c>
      <c r="H367" s="76">
        <v>0.58333333333333337</v>
      </c>
      <c r="I367" s="76">
        <v>0.84722222222222221</v>
      </c>
      <c r="J367" s="47">
        <v>0.2638888888888889</v>
      </c>
      <c r="K367" s="48">
        <v>42859.583819444444</v>
      </c>
      <c r="L367" s="48">
        <v>42859.847245370373</v>
      </c>
      <c r="M367" s="46">
        <v>1</v>
      </c>
      <c r="N367" s="46">
        <v>5</v>
      </c>
      <c r="O367" s="47">
        <v>6.9444444444444447E-4</v>
      </c>
      <c r="P367" s="47">
        <v>2.2222222222222222E-3</v>
      </c>
      <c r="Q367" s="47">
        <v>5.9606481481481489E-3</v>
      </c>
      <c r="R367" s="47">
        <v>1.375E-2</v>
      </c>
      <c r="S367" s="47">
        <v>0</v>
      </c>
      <c r="T367" s="47">
        <v>1.5787037037037037E-2</v>
      </c>
      <c r="U367" s="47">
        <v>0</v>
      </c>
      <c r="V367" s="47">
        <v>0</v>
      </c>
      <c r="W367" s="47">
        <v>0</v>
      </c>
      <c r="X367" s="47">
        <v>0</v>
      </c>
      <c r="Y367" s="47">
        <v>2.1527777777777778E-3</v>
      </c>
      <c r="Z367" s="47">
        <v>0</v>
      </c>
      <c r="AA367" s="4">
        <f t="shared" si="12"/>
        <v>2.9537037037037035E-2</v>
      </c>
      <c r="AB367" s="4">
        <f t="shared" si="13"/>
        <v>4.8611111111107608E-4</v>
      </c>
    </row>
    <row r="368" spans="1:28" x14ac:dyDescent="0.25">
      <c r="A368" s="44">
        <v>42859</v>
      </c>
      <c r="B368" s="45" t="s">
        <v>196</v>
      </c>
      <c r="C368" s="45" t="s">
        <v>161</v>
      </c>
      <c r="D368" s="45" t="s">
        <v>192</v>
      </c>
      <c r="E368" s="45" t="s">
        <v>48</v>
      </c>
      <c r="F368" s="45" t="s">
        <v>88</v>
      </c>
      <c r="G368" s="46">
        <v>91368</v>
      </c>
      <c r="H368" s="76">
        <v>0.31944444444444448</v>
      </c>
      <c r="I368" s="76">
        <v>0.58333333333333337</v>
      </c>
      <c r="J368" s="47">
        <v>0.2638888888888889</v>
      </c>
      <c r="K368" s="48">
        <v>42859.319351851853</v>
      </c>
      <c r="L368" s="48">
        <v>42859.583541666667</v>
      </c>
      <c r="M368" s="46">
        <v>1</v>
      </c>
      <c r="N368" s="46">
        <v>3</v>
      </c>
      <c r="O368" s="47">
        <v>6.9444444444444447E-4</v>
      </c>
      <c r="P368" s="47">
        <v>6.5972222222222213E-4</v>
      </c>
      <c r="Q368" s="47">
        <v>2.9745370370370373E-3</v>
      </c>
      <c r="R368" s="47">
        <v>1.3761574074074074E-2</v>
      </c>
      <c r="S368" s="47">
        <v>5.1041666666666666E-3</v>
      </c>
      <c r="T368" s="47">
        <v>1.4039351851851851E-2</v>
      </c>
      <c r="U368" s="47">
        <v>0</v>
      </c>
      <c r="V368" s="47">
        <v>8.111111111111112E-2</v>
      </c>
      <c r="W368" s="47">
        <v>0</v>
      </c>
      <c r="X368" s="47">
        <v>0</v>
      </c>
      <c r="Y368" s="47">
        <v>1.34375E-2</v>
      </c>
      <c r="Z368" s="47">
        <v>0</v>
      </c>
      <c r="AA368" s="4">
        <f t="shared" si="12"/>
        <v>2.7800925925925923E-2</v>
      </c>
      <c r="AB368" s="4">
        <f t="shared" si="13"/>
        <v>0</v>
      </c>
    </row>
    <row r="369" spans="1:28" x14ac:dyDescent="0.25">
      <c r="A369" s="44">
        <v>42859</v>
      </c>
      <c r="G369" s="46">
        <v>91125</v>
      </c>
      <c r="H369" s="76"/>
      <c r="I369" s="76"/>
      <c r="M369" s="46">
        <v>73</v>
      </c>
      <c r="P369" s="47">
        <v>1.8750000000000001E-3</v>
      </c>
      <c r="AA369" s="4">
        <f t="shared" si="12"/>
        <v>0</v>
      </c>
      <c r="AB369" s="4" t="str">
        <f t="shared" si="13"/>
        <v/>
      </c>
    </row>
    <row r="370" spans="1:28" x14ac:dyDescent="0.25">
      <c r="A370" s="44">
        <v>42859</v>
      </c>
      <c r="G370" s="46">
        <v>91176</v>
      </c>
      <c r="H370" s="76"/>
      <c r="I370" s="76"/>
      <c r="M370" s="46">
        <v>49</v>
      </c>
      <c r="P370" s="47">
        <v>2.2569444444444447E-3</v>
      </c>
      <c r="AA370" s="4">
        <f t="shared" si="12"/>
        <v>0</v>
      </c>
      <c r="AB370" s="4" t="str">
        <f t="shared" si="13"/>
        <v/>
      </c>
    </row>
    <row r="371" spans="1:28" x14ac:dyDescent="0.25">
      <c r="A371" s="44">
        <v>42859</v>
      </c>
      <c r="G371" s="46">
        <v>91127</v>
      </c>
      <c r="H371" s="76"/>
      <c r="I371" s="76"/>
      <c r="M371" s="46">
        <v>66</v>
      </c>
      <c r="P371" s="47">
        <v>2.3032407407407407E-3</v>
      </c>
      <c r="AA371" s="4">
        <f t="shared" si="12"/>
        <v>0</v>
      </c>
      <c r="AB371" s="4" t="str">
        <f t="shared" si="13"/>
        <v/>
      </c>
    </row>
    <row r="372" spans="1:28" x14ac:dyDescent="0.25">
      <c r="A372" s="44">
        <v>42860</v>
      </c>
      <c r="B372" s="45" t="s">
        <v>197</v>
      </c>
      <c r="C372" s="45" t="s">
        <v>161</v>
      </c>
      <c r="D372" s="45" t="s">
        <v>36</v>
      </c>
      <c r="E372" s="45" t="s">
        <v>41</v>
      </c>
      <c r="F372" s="45" t="s">
        <v>108</v>
      </c>
      <c r="G372" s="46">
        <v>91216</v>
      </c>
      <c r="H372" s="76">
        <v>0.29166666666666669</v>
      </c>
      <c r="I372" s="76">
        <v>0.55555555555555558</v>
      </c>
      <c r="J372" s="47">
        <v>0.2638888888888889</v>
      </c>
      <c r="K372" s="48">
        <v>42860.288194444445</v>
      </c>
      <c r="L372" s="48">
        <v>42860.555555555555</v>
      </c>
      <c r="M372" s="46">
        <v>0</v>
      </c>
      <c r="N372" s="46">
        <v>41</v>
      </c>
      <c r="O372" s="47">
        <v>6.3657407407407402E-4</v>
      </c>
      <c r="P372" s="47">
        <v>0</v>
      </c>
      <c r="Q372" s="47">
        <v>2.8020833333333332E-2</v>
      </c>
      <c r="R372" s="47">
        <v>1.3923611111111111E-2</v>
      </c>
      <c r="S372" s="47">
        <v>0</v>
      </c>
      <c r="T372" s="47">
        <v>1.4398148148148148E-2</v>
      </c>
      <c r="U372" s="47">
        <v>0</v>
      </c>
      <c r="V372" s="47">
        <v>0</v>
      </c>
      <c r="W372" s="47">
        <v>0</v>
      </c>
      <c r="X372" s="47">
        <v>0</v>
      </c>
      <c r="Y372" s="47">
        <v>0</v>
      </c>
      <c r="Z372" s="47">
        <v>0</v>
      </c>
      <c r="AA372" s="4">
        <f t="shared" si="12"/>
        <v>2.8321759259259258E-2</v>
      </c>
      <c r="AB372" s="4">
        <f t="shared" si="13"/>
        <v>0</v>
      </c>
    </row>
    <row r="373" spans="1:28" x14ac:dyDescent="0.25">
      <c r="A373" s="44">
        <v>42861</v>
      </c>
      <c r="B373" s="45" t="s">
        <v>198</v>
      </c>
      <c r="C373" s="45" t="s">
        <v>161</v>
      </c>
      <c r="D373" s="45" t="s">
        <v>36</v>
      </c>
      <c r="E373" s="45" t="s">
        <v>41</v>
      </c>
      <c r="F373" s="45" t="s">
        <v>108</v>
      </c>
      <c r="G373" s="46">
        <v>91216</v>
      </c>
      <c r="H373" s="76">
        <v>0.29166666666666669</v>
      </c>
      <c r="I373" s="76">
        <v>0.55555555555555558</v>
      </c>
      <c r="J373" s="47">
        <v>0.2638888888888889</v>
      </c>
      <c r="K373" s="48">
        <v>42861.285416666666</v>
      </c>
      <c r="L373" s="48">
        <v>42861.536805555559</v>
      </c>
      <c r="M373" s="46">
        <v>0</v>
      </c>
      <c r="N373" s="46">
        <v>35</v>
      </c>
      <c r="O373" s="47">
        <v>6.2500000000000001E-4</v>
      </c>
      <c r="P373" s="47">
        <v>0</v>
      </c>
      <c r="Q373" s="47">
        <v>2.179398148148148E-2</v>
      </c>
      <c r="R373" s="47">
        <v>1.2569444444444446E-2</v>
      </c>
      <c r="S373" s="47">
        <v>0</v>
      </c>
      <c r="T373" s="47">
        <v>1.8055555555555557E-2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">
        <f t="shared" si="12"/>
        <v>3.0625000000000003E-2</v>
      </c>
      <c r="AB373" s="4">
        <f t="shared" si="13"/>
        <v>0</v>
      </c>
    </row>
    <row r="374" spans="1:28" x14ac:dyDescent="0.25">
      <c r="A374" s="44">
        <v>42862</v>
      </c>
      <c r="B374" s="45" t="s">
        <v>199</v>
      </c>
      <c r="C374" s="45" t="s">
        <v>161</v>
      </c>
      <c r="D374" s="45" t="s">
        <v>36</v>
      </c>
      <c r="E374" s="45" t="s">
        <v>41</v>
      </c>
      <c r="F374" s="45" t="s">
        <v>108</v>
      </c>
      <c r="G374" s="46">
        <v>91216</v>
      </c>
      <c r="H374" s="76">
        <v>0.29166666666666669</v>
      </c>
      <c r="I374" s="76">
        <v>0.55555555555555558</v>
      </c>
      <c r="J374" s="47">
        <v>0.2638888888888889</v>
      </c>
      <c r="M374" s="46">
        <v>0</v>
      </c>
      <c r="N374" s="46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">
        <f t="shared" si="12"/>
        <v>0</v>
      </c>
      <c r="AB374" s="4" t="str">
        <f t="shared" si="13"/>
        <v/>
      </c>
    </row>
    <row r="375" spans="1:28" x14ac:dyDescent="0.25">
      <c r="A375" s="44">
        <v>42862</v>
      </c>
      <c r="B375" s="45" t="s">
        <v>199</v>
      </c>
      <c r="C375" s="45" t="s">
        <v>161</v>
      </c>
      <c r="D375" s="45" t="s">
        <v>36</v>
      </c>
      <c r="E375" s="45" t="s">
        <v>41</v>
      </c>
      <c r="F375" s="45" t="s">
        <v>109</v>
      </c>
      <c r="G375" s="46">
        <v>91396</v>
      </c>
      <c r="H375" s="76">
        <v>0.33333333333333331</v>
      </c>
      <c r="I375" s="76">
        <v>0.59722222222222221</v>
      </c>
      <c r="J375" s="47">
        <v>0.2638888888888889</v>
      </c>
      <c r="M375" s="46">
        <v>0</v>
      </c>
      <c r="N375" s="46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">
        <f t="shared" si="12"/>
        <v>0</v>
      </c>
      <c r="AB375" s="4" t="str">
        <f t="shared" si="13"/>
        <v/>
      </c>
    </row>
    <row r="376" spans="1:28" x14ac:dyDescent="0.25">
      <c r="A376" s="44">
        <v>42861</v>
      </c>
      <c r="B376" s="45" t="s">
        <v>198</v>
      </c>
      <c r="C376" s="45" t="s">
        <v>161</v>
      </c>
      <c r="D376" s="45" t="s">
        <v>36</v>
      </c>
      <c r="E376" s="45" t="s">
        <v>41</v>
      </c>
      <c r="F376" s="45" t="s">
        <v>109</v>
      </c>
      <c r="G376" s="46">
        <v>91396</v>
      </c>
      <c r="H376" s="76">
        <v>0.33333333333333331</v>
      </c>
      <c r="I376" s="76">
        <v>0.59722222222222221</v>
      </c>
      <c r="J376" s="47">
        <v>0.2638888888888889</v>
      </c>
      <c r="K376" s="48">
        <v>42861.326388888891</v>
      </c>
      <c r="L376" s="48">
        <v>42861.597222222219</v>
      </c>
      <c r="M376" s="46">
        <v>0</v>
      </c>
      <c r="N376" s="46">
        <v>108</v>
      </c>
      <c r="O376" s="47">
        <v>5.5555555555555556E-4</v>
      </c>
      <c r="P376" s="47">
        <v>0</v>
      </c>
      <c r="Q376" s="47">
        <v>6.0590277777777778E-2</v>
      </c>
      <c r="R376" s="47">
        <v>1.3275462962962963E-2</v>
      </c>
      <c r="S376" s="47">
        <v>0</v>
      </c>
      <c r="T376" s="47">
        <v>9.6527777777777775E-3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4">
        <f t="shared" si="12"/>
        <v>2.2928240740740742E-2</v>
      </c>
      <c r="AB376" s="4">
        <f t="shared" si="13"/>
        <v>0</v>
      </c>
    </row>
    <row r="377" spans="1:28" x14ac:dyDescent="0.25">
      <c r="A377" s="44">
        <v>42860</v>
      </c>
      <c r="B377" s="45" t="s">
        <v>197</v>
      </c>
      <c r="C377" s="45" t="s">
        <v>161</v>
      </c>
      <c r="D377" s="45" t="s">
        <v>36</v>
      </c>
      <c r="E377" s="45" t="s">
        <v>41</v>
      </c>
      <c r="F377" s="45" t="s">
        <v>109</v>
      </c>
      <c r="G377" s="46">
        <v>91396</v>
      </c>
      <c r="H377" s="76">
        <v>0.33333333333333331</v>
      </c>
      <c r="I377" s="76">
        <v>0.59722222222222221</v>
      </c>
      <c r="J377" s="47">
        <v>0.2638888888888889</v>
      </c>
      <c r="K377" s="48">
        <v>42860.329861111109</v>
      </c>
      <c r="L377" s="48">
        <v>42860.597222222219</v>
      </c>
      <c r="M377" s="46">
        <v>0</v>
      </c>
      <c r="N377" s="46">
        <v>73</v>
      </c>
      <c r="O377" s="47">
        <v>5.3240740740740744E-4</v>
      </c>
      <c r="P377" s="47">
        <v>0</v>
      </c>
      <c r="Q377" s="47">
        <v>3.8935185185185191E-2</v>
      </c>
      <c r="R377" s="47">
        <v>1.0787037037037038E-2</v>
      </c>
      <c r="S377" s="47">
        <v>0</v>
      </c>
      <c r="T377" s="47">
        <v>1.292824074074074E-2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4">
        <f t="shared" si="12"/>
        <v>2.371527777777778E-2</v>
      </c>
      <c r="AB377" s="4">
        <f t="shared" si="13"/>
        <v>0</v>
      </c>
    </row>
    <row r="378" spans="1:28" x14ac:dyDescent="0.25">
      <c r="A378" s="44">
        <v>42860</v>
      </c>
      <c r="B378" s="45" t="s">
        <v>197</v>
      </c>
      <c r="C378" s="45" t="s">
        <v>161</v>
      </c>
      <c r="D378" s="45" t="s">
        <v>36</v>
      </c>
      <c r="E378" s="45" t="s">
        <v>41</v>
      </c>
      <c r="F378" s="45" t="s">
        <v>163</v>
      </c>
      <c r="G378" s="46">
        <v>91395</v>
      </c>
      <c r="H378" s="76">
        <v>0.25</v>
      </c>
      <c r="I378" s="76">
        <v>0.51388888888888895</v>
      </c>
      <c r="J378" s="47">
        <v>0.2638888888888889</v>
      </c>
      <c r="K378" s="48">
        <v>42860.246527777781</v>
      </c>
      <c r="L378" s="48">
        <v>42860.518055555556</v>
      </c>
      <c r="M378" s="46">
        <v>0</v>
      </c>
      <c r="N378" s="46">
        <v>115</v>
      </c>
      <c r="O378" s="47">
        <v>6.9444444444444447E-4</v>
      </c>
      <c r="P378" s="47">
        <v>0</v>
      </c>
      <c r="Q378" s="47">
        <v>8.3726851851851858E-2</v>
      </c>
      <c r="R378" s="47">
        <v>1.3113425925925926E-2</v>
      </c>
      <c r="S378" s="47">
        <v>0</v>
      </c>
      <c r="T378" s="47">
        <v>4.2708333333333339E-3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">
        <f t="shared" si="12"/>
        <v>1.7384259259259259E-2</v>
      </c>
      <c r="AB378" s="4">
        <f t="shared" si="13"/>
        <v>0</v>
      </c>
    </row>
    <row r="379" spans="1:28" x14ac:dyDescent="0.25">
      <c r="A379" s="44">
        <v>42861</v>
      </c>
      <c r="B379" s="45" t="s">
        <v>198</v>
      </c>
      <c r="C379" s="45" t="s">
        <v>161</v>
      </c>
      <c r="D379" s="45" t="s">
        <v>36</v>
      </c>
      <c r="E379" s="45" t="s">
        <v>41</v>
      </c>
      <c r="F379" s="45" t="s">
        <v>163</v>
      </c>
      <c r="G379" s="46">
        <v>91395</v>
      </c>
      <c r="H379" s="76">
        <v>0.25</v>
      </c>
      <c r="I379" s="76">
        <v>0.51388888888888895</v>
      </c>
      <c r="J379" s="47">
        <v>0.2638888888888889</v>
      </c>
      <c r="K379" s="48">
        <v>42861.24722222222</v>
      </c>
      <c r="L379" s="48">
        <v>42861.525000000001</v>
      </c>
      <c r="M379" s="46">
        <v>0</v>
      </c>
      <c r="N379" s="46">
        <v>82</v>
      </c>
      <c r="O379" s="47">
        <v>7.175925925925927E-4</v>
      </c>
      <c r="P379" s="47">
        <v>0</v>
      </c>
      <c r="Q379" s="47">
        <v>6.6087962962962959E-2</v>
      </c>
      <c r="R379" s="47">
        <v>1.3194444444444444E-2</v>
      </c>
      <c r="S379" s="47">
        <v>0</v>
      </c>
      <c r="T379" s="47">
        <v>6.3888888888888884E-3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">
        <f t="shared" si="12"/>
        <v>1.9583333333333335E-2</v>
      </c>
      <c r="AB379" s="4">
        <f t="shared" si="13"/>
        <v>0</v>
      </c>
    </row>
    <row r="380" spans="1:28" x14ac:dyDescent="0.25">
      <c r="A380" s="44">
        <v>42862</v>
      </c>
      <c r="B380" s="45" t="s">
        <v>199</v>
      </c>
      <c r="C380" s="45" t="s">
        <v>161</v>
      </c>
      <c r="D380" s="45" t="s">
        <v>36</v>
      </c>
      <c r="E380" s="45" t="s">
        <v>41</v>
      </c>
      <c r="F380" s="45" t="s">
        <v>163</v>
      </c>
      <c r="G380" s="46">
        <v>91395</v>
      </c>
      <c r="H380" s="76">
        <v>0.25</v>
      </c>
      <c r="I380" s="76">
        <v>0.51388888888888895</v>
      </c>
      <c r="J380" s="47">
        <v>0.2638888888888889</v>
      </c>
      <c r="M380" s="46">
        <v>0</v>
      </c>
      <c r="N380" s="46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">
        <f t="shared" si="12"/>
        <v>0</v>
      </c>
      <c r="AB380" s="4" t="str">
        <f t="shared" si="13"/>
        <v/>
      </c>
    </row>
    <row r="381" spans="1:28" x14ac:dyDescent="0.25">
      <c r="A381" s="44">
        <v>42862</v>
      </c>
      <c r="B381" s="45" t="s">
        <v>199</v>
      </c>
      <c r="C381" s="45" t="s">
        <v>161</v>
      </c>
      <c r="D381" s="45" t="s">
        <v>36</v>
      </c>
      <c r="E381" s="45" t="s">
        <v>41</v>
      </c>
      <c r="F381" s="45" t="s">
        <v>164</v>
      </c>
      <c r="G381" s="46">
        <v>91320</v>
      </c>
      <c r="H381" s="76">
        <v>0.25</v>
      </c>
      <c r="I381" s="76">
        <v>0.51388888888888895</v>
      </c>
      <c r="J381" s="47">
        <v>0.2638888888888889</v>
      </c>
      <c r="M381" s="46">
        <v>0</v>
      </c>
      <c r="N381" s="46">
        <v>0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">
        <f t="shared" si="12"/>
        <v>0</v>
      </c>
      <c r="AB381" s="4" t="str">
        <f t="shared" si="13"/>
        <v/>
      </c>
    </row>
    <row r="382" spans="1:28" x14ac:dyDescent="0.25">
      <c r="A382" s="44">
        <v>42861</v>
      </c>
      <c r="B382" s="45" t="s">
        <v>198</v>
      </c>
      <c r="C382" s="45" t="s">
        <v>161</v>
      </c>
      <c r="D382" s="45" t="s">
        <v>36</v>
      </c>
      <c r="E382" s="45" t="s">
        <v>41</v>
      </c>
      <c r="F382" s="45" t="s">
        <v>164</v>
      </c>
      <c r="G382" s="46">
        <v>91320</v>
      </c>
      <c r="H382" s="76">
        <v>0.25</v>
      </c>
      <c r="I382" s="76">
        <v>0.51388888888888895</v>
      </c>
      <c r="J382" s="47">
        <v>0.2638888888888889</v>
      </c>
      <c r="K382" s="48">
        <v>42861.25</v>
      </c>
      <c r="L382" s="48">
        <v>42861.496527777781</v>
      </c>
      <c r="M382" s="46">
        <v>0</v>
      </c>
      <c r="N382" s="46">
        <v>39</v>
      </c>
      <c r="O382" s="47">
        <v>7.5231481481481471E-4</v>
      </c>
      <c r="P382" s="47">
        <v>0</v>
      </c>
      <c r="Q382" s="47">
        <v>3.2511574074074075E-2</v>
      </c>
      <c r="R382" s="47">
        <v>1.5694444444444445E-2</v>
      </c>
      <c r="S382" s="47">
        <v>0</v>
      </c>
      <c r="T382" s="47">
        <v>1.1759259259259259E-2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">
        <f t="shared" si="12"/>
        <v>2.7453703703703702E-2</v>
      </c>
      <c r="AB382" s="4">
        <f t="shared" si="13"/>
        <v>0</v>
      </c>
    </row>
    <row r="383" spans="1:28" x14ac:dyDescent="0.25">
      <c r="A383" s="44">
        <v>42860</v>
      </c>
      <c r="B383" s="45" t="s">
        <v>197</v>
      </c>
      <c r="C383" s="45" t="s">
        <v>161</v>
      </c>
      <c r="D383" s="45" t="s">
        <v>36</v>
      </c>
      <c r="E383" s="45" t="s">
        <v>41</v>
      </c>
      <c r="F383" s="45" t="s">
        <v>164</v>
      </c>
      <c r="G383" s="46">
        <v>91320</v>
      </c>
      <c r="H383" s="76">
        <v>0.25</v>
      </c>
      <c r="I383" s="76">
        <v>0.51388888888888895</v>
      </c>
      <c r="J383" s="47">
        <v>0.2638888888888889</v>
      </c>
      <c r="K383" s="48">
        <v>42860.243055555555</v>
      </c>
      <c r="L383" s="48">
        <v>42860.513888888891</v>
      </c>
      <c r="M383" s="46">
        <v>0</v>
      </c>
      <c r="N383" s="46">
        <v>52</v>
      </c>
      <c r="O383" s="47">
        <v>6.3657407407407402E-4</v>
      </c>
      <c r="P383" s="47">
        <v>0</v>
      </c>
      <c r="Q383" s="47">
        <v>3.4780092592592592E-2</v>
      </c>
      <c r="R383" s="47">
        <v>6.828703703703704E-3</v>
      </c>
      <c r="S383" s="47">
        <v>0</v>
      </c>
      <c r="T383" s="47">
        <v>1.2430555555555554E-2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4">
        <f t="shared" si="12"/>
        <v>1.9259259259259257E-2</v>
      </c>
      <c r="AB383" s="4">
        <f t="shared" si="13"/>
        <v>0</v>
      </c>
    </row>
    <row r="384" spans="1:28" x14ac:dyDescent="0.25">
      <c r="A384" s="44">
        <v>42860</v>
      </c>
      <c r="B384" s="45" t="s">
        <v>197</v>
      </c>
      <c r="C384" s="45" t="s">
        <v>161</v>
      </c>
      <c r="D384" s="45" t="s">
        <v>36</v>
      </c>
      <c r="E384" s="45" t="s">
        <v>41</v>
      </c>
      <c r="F384" s="45" t="s">
        <v>112</v>
      </c>
      <c r="G384" s="46">
        <v>91152</v>
      </c>
      <c r="H384" s="76">
        <v>0.375</v>
      </c>
      <c r="I384" s="76">
        <v>0.63888888888888895</v>
      </c>
      <c r="J384" s="47">
        <v>0.2638888888888889</v>
      </c>
      <c r="K384" s="48">
        <v>42860.371527777781</v>
      </c>
      <c r="L384" s="48">
        <v>42860.64166666667</v>
      </c>
      <c r="M384" s="46">
        <v>0</v>
      </c>
      <c r="N384" s="46">
        <v>76</v>
      </c>
      <c r="O384" s="47">
        <v>7.0601851851851847E-4</v>
      </c>
      <c r="P384" s="47">
        <v>0</v>
      </c>
      <c r="Q384" s="47">
        <v>6.2789351851851846E-2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">
        <f t="shared" si="12"/>
        <v>0</v>
      </c>
      <c r="AB384" s="4">
        <f t="shared" si="13"/>
        <v>0</v>
      </c>
    </row>
    <row r="385" spans="1:28" x14ac:dyDescent="0.25">
      <c r="A385" s="44">
        <v>42861</v>
      </c>
      <c r="B385" s="45" t="s">
        <v>198</v>
      </c>
      <c r="C385" s="45" t="s">
        <v>161</v>
      </c>
      <c r="D385" s="45" t="s">
        <v>36</v>
      </c>
      <c r="E385" s="45" t="s">
        <v>41</v>
      </c>
      <c r="F385" s="45" t="s">
        <v>112</v>
      </c>
      <c r="G385" s="46">
        <v>91152</v>
      </c>
      <c r="H385" s="76">
        <v>0.375</v>
      </c>
      <c r="I385" s="76">
        <v>0.63888888888888895</v>
      </c>
      <c r="J385" s="47">
        <v>0.2638888888888889</v>
      </c>
      <c r="K385" s="48">
        <v>42861.381249999999</v>
      </c>
      <c r="L385" s="48">
        <v>42861.651388888888</v>
      </c>
      <c r="M385" s="46">
        <v>0</v>
      </c>
      <c r="N385" s="46">
        <v>101</v>
      </c>
      <c r="O385" s="47">
        <v>7.9861111111111105E-4</v>
      </c>
      <c r="P385" s="47">
        <v>0</v>
      </c>
      <c r="Q385" s="47">
        <v>0.16677083333333334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">
        <f t="shared" si="12"/>
        <v>0</v>
      </c>
      <c r="AB385" s="4">
        <f t="shared" si="13"/>
        <v>6.2500000000000333E-3</v>
      </c>
    </row>
    <row r="386" spans="1:28" x14ac:dyDescent="0.25">
      <c r="A386" s="44">
        <v>42862</v>
      </c>
      <c r="B386" s="45" t="s">
        <v>199</v>
      </c>
      <c r="C386" s="45" t="s">
        <v>161</v>
      </c>
      <c r="D386" s="45" t="s">
        <v>36</v>
      </c>
      <c r="E386" s="45" t="s">
        <v>41</v>
      </c>
      <c r="F386" s="45" t="s">
        <v>112</v>
      </c>
      <c r="G386" s="46">
        <v>91152</v>
      </c>
      <c r="H386" s="76">
        <v>0.375</v>
      </c>
      <c r="I386" s="76">
        <v>0.63888888888888895</v>
      </c>
      <c r="J386" s="47">
        <v>0.2638888888888889</v>
      </c>
      <c r="M386" s="46">
        <v>0</v>
      </c>
      <c r="N386" s="46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">
        <f t="shared" si="12"/>
        <v>0</v>
      </c>
      <c r="AB386" s="4" t="str">
        <f t="shared" si="13"/>
        <v/>
      </c>
    </row>
    <row r="387" spans="1:28" x14ac:dyDescent="0.25">
      <c r="A387" s="44">
        <v>42862</v>
      </c>
      <c r="B387" s="45" t="s">
        <v>199</v>
      </c>
      <c r="C387" s="45" t="s">
        <v>161</v>
      </c>
      <c r="D387" s="45" t="s">
        <v>36</v>
      </c>
      <c r="E387" s="45" t="s">
        <v>41</v>
      </c>
      <c r="F387" s="45" t="s">
        <v>165</v>
      </c>
      <c r="G387" s="46">
        <v>91399</v>
      </c>
      <c r="H387" s="76">
        <v>0.33333333333333331</v>
      </c>
      <c r="I387" s="76">
        <v>0.59722222222222221</v>
      </c>
      <c r="J387" s="47">
        <v>0.2638888888888889</v>
      </c>
      <c r="M387" s="46">
        <v>0</v>
      </c>
      <c r="N387" s="46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">
        <f t="shared" si="12"/>
        <v>0</v>
      </c>
      <c r="AB387" s="4" t="str">
        <f t="shared" si="13"/>
        <v/>
      </c>
    </row>
    <row r="388" spans="1:28" x14ac:dyDescent="0.25">
      <c r="A388" s="44">
        <v>42861</v>
      </c>
      <c r="B388" s="45" t="s">
        <v>198</v>
      </c>
      <c r="C388" s="45" t="s">
        <v>161</v>
      </c>
      <c r="D388" s="45" t="s">
        <v>36</v>
      </c>
      <c r="E388" s="45" t="s">
        <v>41</v>
      </c>
      <c r="F388" s="45" t="s">
        <v>165</v>
      </c>
      <c r="G388" s="46">
        <v>91399</v>
      </c>
      <c r="H388" s="76">
        <v>0.33333333333333331</v>
      </c>
      <c r="I388" s="76">
        <v>0.59722222222222221</v>
      </c>
      <c r="J388" s="47">
        <v>0.2638888888888889</v>
      </c>
      <c r="K388" s="48">
        <v>42861.331944444442</v>
      </c>
      <c r="L388" s="48">
        <v>42861.552083333336</v>
      </c>
      <c r="M388" s="46">
        <v>0</v>
      </c>
      <c r="N388" s="46">
        <v>102</v>
      </c>
      <c r="O388" s="47">
        <v>1.0069444444444444E-3</v>
      </c>
      <c r="P388" s="47">
        <v>0</v>
      </c>
      <c r="Q388" s="47">
        <v>0.10401620370370369</v>
      </c>
      <c r="R388" s="47">
        <v>1.5173611111111112E-2</v>
      </c>
      <c r="S388" s="47">
        <v>0</v>
      </c>
      <c r="T388" s="47">
        <v>6.215277777777777E-3</v>
      </c>
      <c r="U388" s="47">
        <v>0</v>
      </c>
      <c r="V388" s="47">
        <v>0</v>
      </c>
      <c r="W388" s="47">
        <v>0</v>
      </c>
      <c r="X388" s="47">
        <v>0</v>
      </c>
      <c r="Y388" s="47">
        <v>9.4675925925925917E-3</v>
      </c>
      <c r="Z388" s="47">
        <v>0</v>
      </c>
      <c r="AA388" s="4">
        <f t="shared" si="12"/>
        <v>2.1388888888888888E-2</v>
      </c>
      <c r="AB388" s="4">
        <f t="shared" si="13"/>
        <v>0</v>
      </c>
    </row>
    <row r="389" spans="1:28" x14ac:dyDescent="0.25">
      <c r="A389" s="44">
        <v>42860</v>
      </c>
      <c r="B389" s="45" t="s">
        <v>197</v>
      </c>
      <c r="C389" s="45" t="s">
        <v>161</v>
      </c>
      <c r="D389" s="45" t="s">
        <v>36</v>
      </c>
      <c r="E389" s="45" t="s">
        <v>41</v>
      </c>
      <c r="F389" s="45" t="s">
        <v>165</v>
      </c>
      <c r="G389" s="46">
        <v>91399</v>
      </c>
      <c r="H389" s="76">
        <v>0.33333333333333331</v>
      </c>
      <c r="I389" s="76">
        <v>0.59722222222222221</v>
      </c>
      <c r="J389" s="47">
        <v>0.2638888888888889</v>
      </c>
      <c r="K389" s="48">
        <v>42860.336111111108</v>
      </c>
      <c r="L389" s="48">
        <v>42860.555555555555</v>
      </c>
      <c r="M389" s="46">
        <v>0</v>
      </c>
      <c r="N389" s="46">
        <v>76</v>
      </c>
      <c r="O389" s="47">
        <v>1.0416666666666667E-3</v>
      </c>
      <c r="P389" s="47">
        <v>0</v>
      </c>
      <c r="Q389" s="47">
        <v>7.9652777777777781E-2</v>
      </c>
      <c r="R389" s="47">
        <v>0</v>
      </c>
      <c r="S389" s="47">
        <v>0</v>
      </c>
      <c r="T389" s="47">
        <v>7.6388888888888886E-3</v>
      </c>
      <c r="U389" s="47">
        <v>0</v>
      </c>
      <c r="V389" s="47">
        <v>0</v>
      </c>
      <c r="W389" s="47">
        <v>0</v>
      </c>
      <c r="X389" s="47">
        <v>2.2719907407407411E-2</v>
      </c>
      <c r="Y389" s="47">
        <v>0</v>
      </c>
      <c r="Z389" s="47">
        <v>0</v>
      </c>
      <c r="AA389" s="4">
        <f t="shared" si="12"/>
        <v>7.6388888888888886E-3</v>
      </c>
      <c r="AB389" s="4">
        <f t="shared" si="13"/>
        <v>2.7777777777777679E-3</v>
      </c>
    </row>
    <row r="390" spans="1:28" x14ac:dyDescent="0.25">
      <c r="A390" s="44">
        <v>42860</v>
      </c>
      <c r="B390" s="45" t="s">
        <v>197</v>
      </c>
      <c r="C390" s="45" t="s">
        <v>161</v>
      </c>
      <c r="D390" s="45" t="s">
        <v>36</v>
      </c>
      <c r="E390" s="45" t="s">
        <v>41</v>
      </c>
      <c r="F390" s="45" t="s">
        <v>114</v>
      </c>
      <c r="G390" s="46">
        <v>91122</v>
      </c>
      <c r="H390" s="76">
        <v>0.29166666666666669</v>
      </c>
      <c r="I390" s="76">
        <v>0.55555555555555558</v>
      </c>
      <c r="J390" s="47">
        <v>0.2638888888888889</v>
      </c>
      <c r="M390" s="46">
        <v>0</v>
      </c>
      <c r="N390" s="46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">
        <f t="shared" ref="AA390:AA453" si="14">IF(A390="","",R390+T390)</f>
        <v>0</v>
      </c>
      <c r="AB390" s="4" t="str">
        <f t="shared" si="13"/>
        <v/>
      </c>
    </row>
    <row r="391" spans="1:28" x14ac:dyDescent="0.25">
      <c r="A391" s="44">
        <v>42861</v>
      </c>
      <c r="B391" s="45" t="s">
        <v>198</v>
      </c>
      <c r="C391" s="45" t="s">
        <v>161</v>
      </c>
      <c r="D391" s="45" t="s">
        <v>36</v>
      </c>
      <c r="E391" s="45" t="s">
        <v>41</v>
      </c>
      <c r="F391" s="45" t="s">
        <v>114</v>
      </c>
      <c r="G391" s="46">
        <v>91122</v>
      </c>
      <c r="H391" s="76">
        <v>0.29166666666666669</v>
      </c>
      <c r="I391" s="76">
        <v>0.55555555555555558</v>
      </c>
      <c r="J391" s="47">
        <v>0.2638888888888889</v>
      </c>
      <c r="M391" s="46">
        <v>0</v>
      </c>
      <c r="N391" s="46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">
        <f t="shared" si="14"/>
        <v>0</v>
      </c>
      <c r="AB391" s="4" t="str">
        <f t="shared" si="13"/>
        <v/>
      </c>
    </row>
    <row r="392" spans="1:28" x14ac:dyDescent="0.25">
      <c r="A392" s="44">
        <v>42862</v>
      </c>
      <c r="B392" s="45" t="s">
        <v>199</v>
      </c>
      <c r="C392" s="45" t="s">
        <v>161</v>
      </c>
      <c r="D392" s="45" t="s">
        <v>36</v>
      </c>
      <c r="E392" s="45" t="s">
        <v>41</v>
      </c>
      <c r="F392" s="45" t="s">
        <v>114</v>
      </c>
      <c r="G392" s="46">
        <v>91122</v>
      </c>
      <c r="H392" s="76">
        <v>0.29166666666666669</v>
      </c>
      <c r="I392" s="76">
        <v>0.55555555555555558</v>
      </c>
      <c r="J392" s="47">
        <v>0.2638888888888889</v>
      </c>
      <c r="M392" s="46">
        <v>0</v>
      </c>
      <c r="N392" s="46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">
        <f t="shared" si="14"/>
        <v>0</v>
      </c>
      <c r="AB392" s="4" t="str">
        <f t="shared" si="13"/>
        <v/>
      </c>
    </row>
    <row r="393" spans="1:28" x14ac:dyDescent="0.25">
      <c r="A393" s="44">
        <v>42862</v>
      </c>
      <c r="B393" s="45" t="s">
        <v>199</v>
      </c>
      <c r="C393" s="45" t="s">
        <v>161</v>
      </c>
      <c r="D393" s="45" t="s">
        <v>36</v>
      </c>
      <c r="E393" s="45" t="s">
        <v>40</v>
      </c>
      <c r="F393" s="45" t="s">
        <v>129</v>
      </c>
      <c r="G393" s="46">
        <v>91133</v>
      </c>
      <c r="H393" s="76">
        <v>0.625</v>
      </c>
      <c r="I393" s="76">
        <v>0.88888888888888884</v>
      </c>
      <c r="J393" s="47">
        <v>0.2638888888888889</v>
      </c>
      <c r="M393" s="46">
        <v>0</v>
      </c>
      <c r="N393" s="46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4">
        <f t="shared" si="14"/>
        <v>0</v>
      </c>
      <c r="AB393" s="4" t="str">
        <f t="shared" si="13"/>
        <v/>
      </c>
    </row>
    <row r="394" spans="1:28" x14ac:dyDescent="0.25">
      <c r="A394" s="44">
        <v>42861</v>
      </c>
      <c r="B394" s="45" t="s">
        <v>198</v>
      </c>
      <c r="C394" s="45" t="s">
        <v>161</v>
      </c>
      <c r="D394" s="45" t="s">
        <v>36</v>
      </c>
      <c r="E394" s="45" t="s">
        <v>40</v>
      </c>
      <c r="F394" s="45" t="s">
        <v>129</v>
      </c>
      <c r="G394" s="46">
        <v>91133</v>
      </c>
      <c r="H394" s="78">
        <v>0.33333333333333331</v>
      </c>
      <c r="I394" s="78">
        <v>0.59722222222222221</v>
      </c>
      <c r="J394" s="47">
        <v>0.2638888888888889</v>
      </c>
      <c r="K394" s="48">
        <v>42861.330555555556</v>
      </c>
      <c r="L394" s="48">
        <v>42861.597222222219</v>
      </c>
      <c r="M394" s="46">
        <v>51</v>
      </c>
      <c r="N394" s="46">
        <v>0</v>
      </c>
      <c r="O394" s="47">
        <v>0</v>
      </c>
      <c r="P394" s="47">
        <v>3.37962962962963E-3</v>
      </c>
      <c r="Q394" s="47">
        <v>3.9351851851851857E-3</v>
      </c>
      <c r="R394" s="47">
        <v>1.5092592592592593E-2</v>
      </c>
      <c r="S394" s="47">
        <v>0</v>
      </c>
      <c r="T394" s="47">
        <v>1.638888888888889E-2</v>
      </c>
      <c r="U394" s="47">
        <v>0</v>
      </c>
      <c r="V394" s="47">
        <v>0</v>
      </c>
      <c r="W394" s="47">
        <v>0</v>
      </c>
      <c r="X394" s="47">
        <v>0</v>
      </c>
      <c r="Y394" s="47">
        <v>1.25E-3</v>
      </c>
      <c r="Z394" s="47">
        <v>0</v>
      </c>
      <c r="AA394" s="4">
        <f t="shared" si="14"/>
        <v>3.1481481481481485E-2</v>
      </c>
      <c r="AB394" s="4">
        <f t="shared" si="13"/>
        <v>0</v>
      </c>
    </row>
    <row r="395" spans="1:28" x14ac:dyDescent="0.25">
      <c r="A395" s="44">
        <v>42860</v>
      </c>
      <c r="B395" s="45" t="s">
        <v>197</v>
      </c>
      <c r="C395" s="45" t="s">
        <v>161</v>
      </c>
      <c r="D395" s="45" t="s">
        <v>36</v>
      </c>
      <c r="E395" s="45" t="s">
        <v>40</v>
      </c>
      <c r="F395" s="45" t="s">
        <v>129</v>
      </c>
      <c r="G395" s="46">
        <v>91133</v>
      </c>
      <c r="H395" s="78">
        <v>0.33333333333333331</v>
      </c>
      <c r="I395" s="78">
        <v>0.59722222222222221</v>
      </c>
      <c r="J395" s="47">
        <v>0.2638888888888889</v>
      </c>
      <c r="K395" s="48">
        <v>42860.345138888886</v>
      </c>
      <c r="L395" s="48">
        <v>42860.597222222219</v>
      </c>
      <c r="M395" s="46">
        <v>57</v>
      </c>
      <c r="N395" s="46">
        <v>0</v>
      </c>
      <c r="O395" s="47">
        <v>0</v>
      </c>
      <c r="P395" s="47">
        <v>3.2175925925925926E-3</v>
      </c>
      <c r="Q395" s="47">
        <v>4.7685185185185183E-3</v>
      </c>
      <c r="R395" s="47">
        <v>1.6435185185185188E-2</v>
      </c>
      <c r="S395" s="47">
        <v>0</v>
      </c>
      <c r="T395" s="47">
        <v>1.6261574074074074E-2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4">
        <f t="shared" si="14"/>
        <v>3.2696759259259259E-2</v>
      </c>
      <c r="AB395" s="4">
        <f t="shared" si="13"/>
        <v>1.1805555555555569E-2</v>
      </c>
    </row>
    <row r="396" spans="1:28" x14ac:dyDescent="0.25">
      <c r="A396" s="44">
        <v>42860</v>
      </c>
      <c r="B396" s="45" t="s">
        <v>197</v>
      </c>
      <c r="C396" s="45" t="s">
        <v>161</v>
      </c>
      <c r="D396" s="45" t="s">
        <v>36</v>
      </c>
      <c r="E396" s="45" t="s">
        <v>40</v>
      </c>
      <c r="F396" s="45" t="s">
        <v>65</v>
      </c>
      <c r="G396" s="46">
        <v>91392</v>
      </c>
      <c r="H396" s="76">
        <v>0.65277777777777779</v>
      </c>
      <c r="I396" s="76">
        <v>0.91666666666666663</v>
      </c>
      <c r="J396" s="47">
        <v>0.2638888888888889</v>
      </c>
      <c r="K396" s="48">
        <v>42860.648611111108</v>
      </c>
      <c r="L396" s="48">
        <v>42860.916666666664</v>
      </c>
      <c r="M396" s="46">
        <v>0</v>
      </c>
      <c r="N396" s="46">
        <v>45</v>
      </c>
      <c r="O396" s="47">
        <v>7.9861111111111105E-4</v>
      </c>
      <c r="P396" s="47">
        <v>0</v>
      </c>
      <c r="Q396" s="47">
        <v>3.4780092592592592E-2</v>
      </c>
      <c r="R396" s="47">
        <v>1.3078703703703703E-2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4">
        <f t="shared" si="14"/>
        <v>1.3078703703703703E-2</v>
      </c>
      <c r="AB396" s="4">
        <f t="shared" si="13"/>
        <v>0</v>
      </c>
    </row>
    <row r="397" spans="1:28" x14ac:dyDescent="0.25">
      <c r="A397" s="44">
        <v>42861</v>
      </c>
      <c r="B397" s="45" t="s">
        <v>198</v>
      </c>
      <c r="C397" s="45" t="s">
        <v>161</v>
      </c>
      <c r="D397" s="45" t="s">
        <v>36</v>
      </c>
      <c r="E397" s="45" t="s">
        <v>40</v>
      </c>
      <c r="F397" s="45" t="s">
        <v>65</v>
      </c>
      <c r="G397" s="46">
        <v>91392</v>
      </c>
      <c r="H397" s="76">
        <v>0.65277777777777779</v>
      </c>
      <c r="I397" s="76">
        <v>0.91666666666666663</v>
      </c>
      <c r="J397" s="47">
        <v>0.2638888888888889</v>
      </c>
      <c r="K397" s="48">
        <v>42861.647222222222</v>
      </c>
      <c r="L397" s="48">
        <v>42861.916666666664</v>
      </c>
      <c r="M397" s="46">
        <v>0</v>
      </c>
      <c r="N397" s="46">
        <v>60</v>
      </c>
      <c r="O397" s="47">
        <v>6.9444444444444447E-4</v>
      </c>
      <c r="P397" s="47">
        <v>0</v>
      </c>
      <c r="Q397" s="47">
        <v>3.8703703703703705E-2</v>
      </c>
      <c r="R397" s="47">
        <v>1.3217592592592593E-2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">
        <f t="shared" si="14"/>
        <v>1.3217592592592593E-2</v>
      </c>
      <c r="AB397" s="4">
        <f t="shared" si="13"/>
        <v>0</v>
      </c>
    </row>
    <row r="398" spans="1:28" x14ac:dyDescent="0.25">
      <c r="A398" s="44">
        <v>42862</v>
      </c>
      <c r="B398" s="45" t="s">
        <v>199</v>
      </c>
      <c r="C398" s="45" t="s">
        <v>161</v>
      </c>
      <c r="D398" s="45" t="s">
        <v>36</v>
      </c>
      <c r="E398" s="45" t="s">
        <v>40</v>
      </c>
      <c r="F398" s="45" t="s">
        <v>65</v>
      </c>
      <c r="G398" s="46">
        <v>91392</v>
      </c>
      <c r="H398" s="76">
        <v>0.65277777777777779</v>
      </c>
      <c r="I398" s="76">
        <v>0.91666666666666663</v>
      </c>
      <c r="J398" s="47">
        <v>0.2638888888888889</v>
      </c>
      <c r="M398" s="46">
        <v>0</v>
      </c>
      <c r="N398" s="46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">
        <f t="shared" si="14"/>
        <v>0</v>
      </c>
      <c r="AB398" s="4" t="str">
        <f t="shared" si="13"/>
        <v/>
      </c>
    </row>
    <row r="399" spans="1:28" x14ac:dyDescent="0.25">
      <c r="A399" s="44">
        <v>42862</v>
      </c>
      <c r="B399" s="45" t="s">
        <v>199</v>
      </c>
      <c r="C399" s="45" t="s">
        <v>161</v>
      </c>
      <c r="D399" s="45" t="s">
        <v>36</v>
      </c>
      <c r="E399" s="45" t="s">
        <v>40</v>
      </c>
      <c r="F399" s="45" t="s">
        <v>34</v>
      </c>
      <c r="G399" s="46">
        <v>91391</v>
      </c>
      <c r="H399" s="76">
        <v>0.58333333333333337</v>
      </c>
      <c r="I399" s="76">
        <v>0.84722222222222221</v>
      </c>
      <c r="J399" s="47">
        <v>0.2638888888888889</v>
      </c>
      <c r="M399" s="46">
        <v>0</v>
      </c>
      <c r="N399" s="46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">
        <f t="shared" si="14"/>
        <v>0</v>
      </c>
      <c r="AB399" s="4" t="str">
        <f t="shared" si="13"/>
        <v/>
      </c>
    </row>
    <row r="400" spans="1:28" x14ac:dyDescent="0.25">
      <c r="A400" s="44">
        <v>42861</v>
      </c>
      <c r="B400" s="45" t="s">
        <v>198</v>
      </c>
      <c r="C400" s="45" t="s">
        <v>161</v>
      </c>
      <c r="D400" s="45" t="s">
        <v>36</v>
      </c>
      <c r="E400" s="45" t="s">
        <v>40</v>
      </c>
      <c r="F400" s="45" t="s">
        <v>34</v>
      </c>
      <c r="G400" s="46">
        <v>91391</v>
      </c>
      <c r="H400" s="76">
        <v>0.58333333333333337</v>
      </c>
      <c r="I400" s="76">
        <v>0.84722222222222221</v>
      </c>
      <c r="J400" s="47">
        <v>0.2638888888888889</v>
      </c>
      <c r="K400" s="48">
        <v>42861.578472222223</v>
      </c>
      <c r="L400" s="48">
        <v>42861.847222222219</v>
      </c>
      <c r="M400" s="46">
        <v>0</v>
      </c>
      <c r="N400" s="46">
        <v>104</v>
      </c>
      <c r="O400" s="47">
        <v>6.8287037037037025E-4</v>
      </c>
      <c r="P400" s="47">
        <v>0</v>
      </c>
      <c r="Q400" s="47">
        <v>7.0671296296296301E-2</v>
      </c>
      <c r="R400" s="47">
        <v>1.3136574074074077E-2</v>
      </c>
      <c r="S400" s="47">
        <v>0</v>
      </c>
      <c r="T400" s="47">
        <v>1.3865740740740739E-2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">
        <f t="shared" si="14"/>
        <v>2.7002314814814816E-2</v>
      </c>
      <c r="AB400" s="4">
        <f t="shared" ref="AB400:AB463" si="15">IF(K400="","",IF(VALUE(TEXT(K400,"HH:MM:SS"))&gt;H400,VALUE(TEXT(K400,"HH:MM:SS"))-H400,0))</f>
        <v>0</v>
      </c>
    </row>
    <row r="401" spans="1:28" x14ac:dyDescent="0.25">
      <c r="A401" s="44">
        <v>42860</v>
      </c>
      <c r="B401" s="45" t="s">
        <v>197</v>
      </c>
      <c r="C401" s="45" t="s">
        <v>161</v>
      </c>
      <c r="D401" s="45" t="s">
        <v>36</v>
      </c>
      <c r="E401" s="45" t="s">
        <v>40</v>
      </c>
      <c r="F401" s="45" t="s">
        <v>34</v>
      </c>
      <c r="G401" s="46">
        <v>91391</v>
      </c>
      <c r="H401" s="76">
        <v>0.58333333333333337</v>
      </c>
      <c r="I401" s="76">
        <v>0.84722222222222221</v>
      </c>
      <c r="J401" s="47">
        <v>0.2638888888888889</v>
      </c>
      <c r="K401" s="48">
        <v>42860.579861111109</v>
      </c>
      <c r="L401" s="48">
        <v>42860.847222222219</v>
      </c>
      <c r="M401" s="46">
        <v>0</v>
      </c>
      <c r="N401" s="46">
        <v>68</v>
      </c>
      <c r="O401" s="47">
        <v>7.5231481481481471E-4</v>
      </c>
      <c r="P401" s="47">
        <v>0</v>
      </c>
      <c r="Q401" s="47">
        <v>5.7708333333333334E-2</v>
      </c>
      <c r="R401" s="47">
        <v>1.5914351851851853E-2</v>
      </c>
      <c r="S401" s="47">
        <v>0</v>
      </c>
      <c r="T401" s="47">
        <v>8.9236111111111113E-3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">
        <f t="shared" si="14"/>
        <v>2.4837962962962964E-2</v>
      </c>
      <c r="AB401" s="4">
        <f t="shared" si="15"/>
        <v>0</v>
      </c>
    </row>
    <row r="402" spans="1:28" x14ac:dyDescent="0.25">
      <c r="A402" s="44">
        <v>42860</v>
      </c>
      <c r="B402" s="45" t="s">
        <v>197</v>
      </c>
      <c r="C402" s="45" t="s">
        <v>161</v>
      </c>
      <c r="D402" s="45" t="s">
        <v>36</v>
      </c>
      <c r="E402" s="45" t="s">
        <v>40</v>
      </c>
      <c r="F402" s="45" t="s">
        <v>178</v>
      </c>
      <c r="G402" s="46">
        <v>91156</v>
      </c>
      <c r="H402" s="76">
        <v>0.625</v>
      </c>
      <c r="I402" s="76">
        <v>0.88888888888888884</v>
      </c>
      <c r="J402" s="47">
        <v>0.2638888888888889</v>
      </c>
      <c r="K402" s="48">
        <v>42860.62222222222</v>
      </c>
      <c r="L402" s="48">
        <v>42860.888888888891</v>
      </c>
      <c r="M402" s="46">
        <v>0</v>
      </c>
      <c r="N402" s="46">
        <v>92</v>
      </c>
      <c r="O402" s="47">
        <v>1.0532407407407407E-3</v>
      </c>
      <c r="P402" s="47">
        <v>0</v>
      </c>
      <c r="Q402" s="47">
        <v>0.10070601851851851</v>
      </c>
      <c r="R402" s="47">
        <v>1.5532407407407406E-2</v>
      </c>
      <c r="S402" s="47">
        <v>0</v>
      </c>
      <c r="T402" s="47">
        <v>1.4050925925925927E-2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">
        <f t="shared" si="14"/>
        <v>2.9583333333333333E-2</v>
      </c>
      <c r="AB402" s="4">
        <f t="shared" si="15"/>
        <v>0</v>
      </c>
    </row>
    <row r="403" spans="1:28" x14ac:dyDescent="0.25">
      <c r="A403" s="44">
        <v>42861</v>
      </c>
      <c r="B403" s="45" t="s">
        <v>198</v>
      </c>
      <c r="C403" s="45" t="s">
        <v>161</v>
      </c>
      <c r="D403" s="45" t="s">
        <v>36</v>
      </c>
      <c r="E403" s="45" t="s">
        <v>40</v>
      </c>
      <c r="F403" s="45" t="s">
        <v>178</v>
      </c>
      <c r="G403" s="46">
        <v>91156</v>
      </c>
      <c r="H403" s="76">
        <v>0.625</v>
      </c>
      <c r="I403" s="76">
        <v>0.88888888888888884</v>
      </c>
      <c r="J403" s="47">
        <v>0.2638888888888889</v>
      </c>
      <c r="K403" s="48">
        <v>42861.624305555553</v>
      </c>
      <c r="L403" s="48">
        <v>42861.888888888891</v>
      </c>
      <c r="M403" s="46">
        <v>0</v>
      </c>
      <c r="N403" s="46">
        <v>81</v>
      </c>
      <c r="O403" s="47">
        <v>7.5231481481481471E-4</v>
      </c>
      <c r="P403" s="47">
        <v>0</v>
      </c>
      <c r="Q403" s="47">
        <v>6.1030092592592594E-2</v>
      </c>
      <c r="R403" s="47">
        <v>1.3958333333333335E-2</v>
      </c>
      <c r="S403" s="47">
        <v>0</v>
      </c>
      <c r="T403" s="47">
        <v>2.3136574074074077E-2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">
        <f t="shared" si="14"/>
        <v>3.709490740740741E-2</v>
      </c>
      <c r="AB403" s="4">
        <f t="shared" si="15"/>
        <v>0</v>
      </c>
    </row>
    <row r="404" spans="1:28" x14ac:dyDescent="0.25">
      <c r="A404" s="44">
        <v>42862</v>
      </c>
      <c r="B404" s="45" t="s">
        <v>199</v>
      </c>
      <c r="C404" s="45" t="s">
        <v>161</v>
      </c>
      <c r="D404" s="45" t="s">
        <v>36</v>
      </c>
      <c r="E404" s="45" t="s">
        <v>40</v>
      </c>
      <c r="F404" s="45" t="s">
        <v>178</v>
      </c>
      <c r="G404" s="46">
        <v>91156</v>
      </c>
      <c r="H404" s="76">
        <v>0.625</v>
      </c>
      <c r="I404" s="76">
        <v>0.88888888888888884</v>
      </c>
      <c r="J404" s="47">
        <v>0.2638888888888889</v>
      </c>
      <c r="M404" s="46">
        <v>0</v>
      </c>
      <c r="N404" s="46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4">
        <f t="shared" si="14"/>
        <v>0</v>
      </c>
      <c r="AB404" s="4" t="str">
        <f t="shared" si="15"/>
        <v/>
      </c>
    </row>
    <row r="405" spans="1:28" x14ac:dyDescent="0.25">
      <c r="A405" s="44">
        <v>42862</v>
      </c>
      <c r="B405" s="45" t="s">
        <v>199</v>
      </c>
      <c r="C405" s="45" t="s">
        <v>161</v>
      </c>
      <c r="D405" s="45" t="s">
        <v>36</v>
      </c>
      <c r="E405" s="45" t="s">
        <v>40</v>
      </c>
      <c r="F405" s="45" t="s">
        <v>181</v>
      </c>
      <c r="G405" s="46">
        <v>91376</v>
      </c>
      <c r="H405" s="76">
        <v>0.55555555555555558</v>
      </c>
      <c r="I405" s="76">
        <v>0.81944444444444453</v>
      </c>
      <c r="J405" s="47">
        <v>0.2638888888888889</v>
      </c>
      <c r="M405" s="46">
        <v>0</v>
      </c>
      <c r="N405" s="46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">
        <f t="shared" si="14"/>
        <v>0</v>
      </c>
      <c r="AB405" s="4" t="str">
        <f t="shared" si="15"/>
        <v/>
      </c>
    </row>
    <row r="406" spans="1:28" x14ac:dyDescent="0.25">
      <c r="A406" s="44">
        <v>42861</v>
      </c>
      <c r="B406" s="45" t="s">
        <v>198</v>
      </c>
      <c r="C406" s="45" t="s">
        <v>161</v>
      </c>
      <c r="D406" s="45" t="s">
        <v>36</v>
      </c>
      <c r="E406" s="45" t="s">
        <v>40</v>
      </c>
      <c r="F406" s="45" t="s">
        <v>181</v>
      </c>
      <c r="G406" s="46">
        <v>91376</v>
      </c>
      <c r="H406" s="76">
        <v>0.55555555555555558</v>
      </c>
      <c r="I406" s="76">
        <v>0.81944444444444453</v>
      </c>
      <c r="J406" s="47">
        <v>0.2638888888888889</v>
      </c>
      <c r="M406" s="46">
        <v>0</v>
      </c>
      <c r="N406" s="46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">
        <f t="shared" si="14"/>
        <v>0</v>
      </c>
      <c r="AB406" s="4" t="str">
        <f t="shared" si="15"/>
        <v/>
      </c>
    </row>
    <row r="407" spans="1:28" x14ac:dyDescent="0.25">
      <c r="A407" s="44">
        <v>42860</v>
      </c>
      <c r="B407" s="45" t="s">
        <v>197</v>
      </c>
      <c r="C407" s="45" t="s">
        <v>161</v>
      </c>
      <c r="D407" s="45" t="s">
        <v>36</v>
      </c>
      <c r="E407" s="45" t="s">
        <v>40</v>
      </c>
      <c r="F407" s="45" t="s">
        <v>181</v>
      </c>
      <c r="G407" s="46">
        <v>91376</v>
      </c>
      <c r="H407" s="76">
        <v>0.55555555555555558</v>
      </c>
      <c r="I407" s="76">
        <v>0.81944444444444453</v>
      </c>
      <c r="J407" s="47">
        <v>0.2638888888888889</v>
      </c>
      <c r="M407" s="46">
        <v>0</v>
      </c>
      <c r="N407" s="46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">
        <f t="shared" si="14"/>
        <v>0</v>
      </c>
      <c r="AB407" s="4" t="str">
        <f t="shared" si="15"/>
        <v/>
      </c>
    </row>
    <row r="408" spans="1:28" x14ac:dyDescent="0.25">
      <c r="A408" s="44">
        <v>42860</v>
      </c>
      <c r="B408" s="45" t="s">
        <v>197</v>
      </c>
      <c r="C408" s="45" t="s">
        <v>161</v>
      </c>
      <c r="D408" s="45" t="s">
        <v>36</v>
      </c>
      <c r="E408" s="45" t="s">
        <v>40</v>
      </c>
      <c r="F408" s="45" t="s">
        <v>68</v>
      </c>
      <c r="G408" s="46">
        <v>91155</v>
      </c>
      <c r="H408" s="76">
        <v>0.65277777777777779</v>
      </c>
      <c r="I408" s="76">
        <v>0.91666666666666663</v>
      </c>
      <c r="J408" s="47">
        <v>0.2638888888888889</v>
      </c>
      <c r="K408" s="48">
        <v>42860.637499999997</v>
      </c>
      <c r="L408" s="48">
        <v>42860.916666666664</v>
      </c>
      <c r="M408" s="46">
        <v>0</v>
      </c>
      <c r="N408" s="46">
        <v>45</v>
      </c>
      <c r="O408" s="47">
        <v>9.0277777777777784E-4</v>
      </c>
      <c r="P408" s="47">
        <v>0</v>
      </c>
      <c r="Q408" s="47">
        <v>5.1168981481481489E-2</v>
      </c>
      <c r="R408" s="47">
        <v>0</v>
      </c>
      <c r="S408" s="47">
        <v>0</v>
      </c>
      <c r="T408" s="47">
        <v>6.2847222222222228E-3</v>
      </c>
      <c r="U408" s="47">
        <v>0</v>
      </c>
      <c r="V408" s="47">
        <v>0</v>
      </c>
      <c r="W408" s="47">
        <v>0</v>
      </c>
      <c r="X408" s="47">
        <v>0</v>
      </c>
      <c r="Y408" s="47">
        <v>3.6805555555555554E-3</v>
      </c>
      <c r="Z408" s="47">
        <v>0</v>
      </c>
      <c r="AA408" s="4">
        <f t="shared" si="14"/>
        <v>6.2847222222222228E-3</v>
      </c>
      <c r="AB408" s="4">
        <f t="shared" si="15"/>
        <v>0</v>
      </c>
    </row>
    <row r="409" spans="1:28" x14ac:dyDescent="0.25">
      <c r="A409" s="44">
        <v>42861</v>
      </c>
      <c r="B409" s="45" t="s">
        <v>198</v>
      </c>
      <c r="C409" s="45" t="s">
        <v>161</v>
      </c>
      <c r="D409" s="45" t="s">
        <v>36</v>
      </c>
      <c r="E409" s="45" t="s">
        <v>40</v>
      </c>
      <c r="F409" s="45" t="s">
        <v>68</v>
      </c>
      <c r="G409" s="46">
        <v>91155</v>
      </c>
      <c r="H409" s="76">
        <v>0.65277777777777779</v>
      </c>
      <c r="I409" s="76">
        <v>0.91666666666666663</v>
      </c>
      <c r="J409" s="47">
        <v>0.2638888888888889</v>
      </c>
      <c r="K409" s="48">
        <v>42861.647222222222</v>
      </c>
      <c r="L409" s="48">
        <v>42861.916666666664</v>
      </c>
      <c r="M409" s="46">
        <v>0</v>
      </c>
      <c r="N409" s="46">
        <v>48</v>
      </c>
      <c r="O409" s="47">
        <v>7.8703703703703705E-4</v>
      </c>
      <c r="P409" s="47">
        <v>0</v>
      </c>
      <c r="Q409" s="47">
        <v>3.5624999999999997E-2</v>
      </c>
      <c r="R409" s="47">
        <v>0</v>
      </c>
      <c r="S409" s="47">
        <v>0</v>
      </c>
      <c r="T409" s="47">
        <v>5.4398148148148149E-3</v>
      </c>
      <c r="U409" s="47">
        <v>0</v>
      </c>
      <c r="V409" s="47">
        <v>0</v>
      </c>
      <c r="W409" s="47">
        <v>0</v>
      </c>
      <c r="X409" s="47">
        <v>0</v>
      </c>
      <c r="Y409" s="47">
        <v>1.1481481481481483E-2</v>
      </c>
      <c r="Z409" s="47">
        <v>0</v>
      </c>
      <c r="AA409" s="4">
        <f t="shared" si="14"/>
        <v>5.4398148148148149E-3</v>
      </c>
      <c r="AB409" s="4">
        <f t="shared" si="15"/>
        <v>0</v>
      </c>
    </row>
    <row r="410" spans="1:28" x14ac:dyDescent="0.25">
      <c r="A410" s="44">
        <v>42862</v>
      </c>
      <c r="B410" s="45" t="s">
        <v>199</v>
      </c>
      <c r="C410" s="45" t="s">
        <v>161</v>
      </c>
      <c r="D410" s="45" t="s">
        <v>36</v>
      </c>
      <c r="E410" s="45" t="s">
        <v>40</v>
      </c>
      <c r="F410" s="45" t="s">
        <v>68</v>
      </c>
      <c r="G410" s="46">
        <v>91155</v>
      </c>
      <c r="H410" s="76">
        <v>0.65277777777777779</v>
      </c>
      <c r="I410" s="76">
        <v>0.91666666666666663</v>
      </c>
      <c r="J410" s="47">
        <v>0.2638888888888889</v>
      </c>
      <c r="M410" s="46">
        <v>0</v>
      </c>
      <c r="N410" s="46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4">
        <f t="shared" si="14"/>
        <v>0</v>
      </c>
      <c r="AB410" s="4" t="str">
        <f t="shared" si="15"/>
        <v/>
      </c>
    </row>
    <row r="411" spans="1:28" x14ac:dyDescent="0.25">
      <c r="A411" s="44">
        <v>42862</v>
      </c>
      <c r="B411" s="45" t="s">
        <v>199</v>
      </c>
      <c r="C411" s="45" t="s">
        <v>161</v>
      </c>
      <c r="D411" s="45" t="s">
        <v>36</v>
      </c>
      <c r="E411" s="45" t="s">
        <v>45</v>
      </c>
      <c r="F411" s="45" t="s">
        <v>93</v>
      </c>
      <c r="G411" s="46">
        <v>91389</v>
      </c>
      <c r="H411" s="76">
        <v>0.33333333333333331</v>
      </c>
      <c r="I411" s="76">
        <v>0.59722222222222221</v>
      </c>
      <c r="J411" s="47">
        <v>0.2638888888888889</v>
      </c>
      <c r="M411" s="46">
        <v>0</v>
      </c>
      <c r="N411" s="46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">
        <f t="shared" si="14"/>
        <v>0</v>
      </c>
      <c r="AB411" s="4" t="str">
        <f t="shared" si="15"/>
        <v/>
      </c>
    </row>
    <row r="412" spans="1:28" x14ac:dyDescent="0.25">
      <c r="A412" s="44">
        <v>42861</v>
      </c>
      <c r="B412" s="45" t="s">
        <v>198</v>
      </c>
      <c r="C412" s="45" t="s">
        <v>161</v>
      </c>
      <c r="D412" s="45" t="s">
        <v>36</v>
      </c>
      <c r="E412" s="45" t="s">
        <v>45</v>
      </c>
      <c r="F412" s="45" t="s">
        <v>93</v>
      </c>
      <c r="G412" s="46">
        <v>91389</v>
      </c>
      <c r="H412" s="76">
        <v>0.33333333333333331</v>
      </c>
      <c r="I412" s="76">
        <v>0.59722222222222221</v>
      </c>
      <c r="J412" s="47">
        <v>0.2638888888888889</v>
      </c>
      <c r="K412" s="48">
        <v>42861.34097222222</v>
      </c>
      <c r="L412" s="48">
        <v>42861.597222222219</v>
      </c>
      <c r="M412" s="46">
        <v>0</v>
      </c>
      <c r="N412" s="46">
        <v>80</v>
      </c>
      <c r="O412" s="47">
        <v>5.5555555555555556E-4</v>
      </c>
      <c r="P412" s="47">
        <v>0</v>
      </c>
      <c r="Q412" s="47">
        <v>4.8587962962962965E-2</v>
      </c>
      <c r="R412" s="47">
        <v>1.4131944444444445E-2</v>
      </c>
      <c r="S412" s="47">
        <v>0</v>
      </c>
      <c r="T412" s="47">
        <v>1.0960648148148148E-2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">
        <f t="shared" si="14"/>
        <v>2.5092592592592593E-2</v>
      </c>
      <c r="AB412" s="4">
        <f t="shared" si="15"/>
        <v>7.6388888888889173E-3</v>
      </c>
    </row>
    <row r="413" spans="1:28" x14ac:dyDescent="0.25">
      <c r="A413" s="44">
        <v>42860</v>
      </c>
      <c r="B413" s="45" t="s">
        <v>197</v>
      </c>
      <c r="C413" s="45" t="s">
        <v>161</v>
      </c>
      <c r="D413" s="45" t="s">
        <v>36</v>
      </c>
      <c r="E413" s="45" t="s">
        <v>45</v>
      </c>
      <c r="F413" s="45" t="s">
        <v>93</v>
      </c>
      <c r="G413" s="46">
        <v>91389</v>
      </c>
      <c r="H413" s="76">
        <v>0.33333333333333331</v>
      </c>
      <c r="I413" s="76">
        <v>0.59722222222222221</v>
      </c>
      <c r="J413" s="47">
        <v>0.2638888888888889</v>
      </c>
      <c r="K413" s="48">
        <v>42860.329861111109</v>
      </c>
      <c r="L413" s="48">
        <v>42860.597222222219</v>
      </c>
      <c r="M413" s="46">
        <v>0</v>
      </c>
      <c r="N413" s="46">
        <v>106</v>
      </c>
      <c r="O413" s="47">
        <v>6.3657407407407402E-4</v>
      </c>
      <c r="P413" s="47">
        <v>0</v>
      </c>
      <c r="Q413" s="47">
        <v>7.0266203703703692E-2</v>
      </c>
      <c r="R413" s="47">
        <v>1.6238425925925924E-2</v>
      </c>
      <c r="S413" s="47">
        <v>0</v>
      </c>
      <c r="T413" s="47">
        <v>1.8425925925925925E-2</v>
      </c>
      <c r="U413" s="47">
        <v>0</v>
      </c>
      <c r="V413" s="47">
        <v>0</v>
      </c>
      <c r="W413" s="47">
        <v>0</v>
      </c>
      <c r="X413" s="47">
        <v>0</v>
      </c>
      <c r="Y413" s="47">
        <v>7.4305555555555548E-3</v>
      </c>
      <c r="Z413" s="47">
        <v>0</v>
      </c>
      <c r="AA413" s="4">
        <f t="shared" si="14"/>
        <v>3.4664351851851849E-2</v>
      </c>
      <c r="AB413" s="4">
        <f t="shared" si="15"/>
        <v>0</v>
      </c>
    </row>
    <row r="414" spans="1:28" x14ac:dyDescent="0.25">
      <c r="A414" s="44">
        <v>42860</v>
      </c>
      <c r="B414" s="45" t="s">
        <v>197</v>
      </c>
      <c r="C414" s="45" t="s">
        <v>161</v>
      </c>
      <c r="D414" s="45" t="s">
        <v>36</v>
      </c>
      <c r="E414" s="45" t="s">
        <v>45</v>
      </c>
      <c r="F414" s="45" t="s">
        <v>166</v>
      </c>
      <c r="G414" s="46">
        <v>91115</v>
      </c>
      <c r="H414" s="76">
        <v>0.33333333333333331</v>
      </c>
      <c r="I414" s="76">
        <v>0.59722222222222221</v>
      </c>
      <c r="J414" s="47">
        <v>0.2638888888888889</v>
      </c>
      <c r="K414" s="48">
        <v>42860.32708333333</v>
      </c>
      <c r="L414" s="48">
        <v>42860.597222222219</v>
      </c>
      <c r="M414" s="46">
        <v>0</v>
      </c>
      <c r="N414" s="46">
        <v>79</v>
      </c>
      <c r="O414" s="47">
        <v>5.6712962962962956E-4</v>
      </c>
      <c r="P414" s="47">
        <v>0</v>
      </c>
      <c r="Q414" s="47">
        <v>4.4363425925925924E-2</v>
      </c>
      <c r="R414" s="47">
        <v>1.3078703703703703E-2</v>
      </c>
      <c r="S414" s="47">
        <v>0</v>
      </c>
      <c r="T414" s="47">
        <v>1.2731481481481481E-2</v>
      </c>
      <c r="U414" s="47">
        <v>0</v>
      </c>
      <c r="V414" s="47">
        <v>0</v>
      </c>
      <c r="W414" s="47">
        <v>0</v>
      </c>
      <c r="X414" s="47">
        <v>0</v>
      </c>
      <c r="Y414" s="47">
        <v>1.5763888888888886E-2</v>
      </c>
      <c r="Z414" s="47">
        <v>0</v>
      </c>
      <c r="AA414" s="4">
        <f t="shared" si="14"/>
        <v>2.5810185185185186E-2</v>
      </c>
      <c r="AB414" s="4">
        <f t="shared" si="15"/>
        <v>0</v>
      </c>
    </row>
    <row r="415" spans="1:28" x14ac:dyDescent="0.25">
      <c r="A415" s="44">
        <v>42861</v>
      </c>
      <c r="B415" s="45" t="s">
        <v>198</v>
      </c>
      <c r="C415" s="45" t="s">
        <v>161</v>
      </c>
      <c r="D415" s="45" t="s">
        <v>36</v>
      </c>
      <c r="E415" s="45" t="s">
        <v>45</v>
      </c>
      <c r="F415" s="45" t="s">
        <v>166</v>
      </c>
      <c r="G415" s="46">
        <v>91115</v>
      </c>
      <c r="H415" s="76">
        <v>0.33333333333333331</v>
      </c>
      <c r="I415" s="76">
        <v>0.59722222222222221</v>
      </c>
      <c r="J415" s="47">
        <v>0.2638888888888889</v>
      </c>
      <c r="K415" s="48">
        <v>42861.32708333333</v>
      </c>
      <c r="L415" s="48">
        <v>42861.597222222219</v>
      </c>
      <c r="M415" s="46">
        <v>0</v>
      </c>
      <c r="N415" s="46">
        <v>79</v>
      </c>
      <c r="O415" s="47">
        <v>5.2083333333333333E-4</v>
      </c>
      <c r="P415" s="47">
        <v>0</v>
      </c>
      <c r="Q415" s="47">
        <v>4.4583333333333336E-2</v>
      </c>
      <c r="R415" s="47">
        <v>1.300925925925926E-2</v>
      </c>
      <c r="S415" s="47">
        <v>0</v>
      </c>
      <c r="T415" s="47">
        <v>1.2708333333333334E-2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">
        <f t="shared" si="14"/>
        <v>2.5717592592592594E-2</v>
      </c>
      <c r="AB415" s="4">
        <f t="shared" si="15"/>
        <v>0</v>
      </c>
    </row>
    <row r="416" spans="1:28" x14ac:dyDescent="0.25">
      <c r="A416" s="44">
        <v>42862</v>
      </c>
      <c r="B416" s="45" t="s">
        <v>199</v>
      </c>
      <c r="C416" s="45" t="s">
        <v>161</v>
      </c>
      <c r="D416" s="45" t="s">
        <v>36</v>
      </c>
      <c r="E416" s="45" t="s">
        <v>45</v>
      </c>
      <c r="F416" s="45" t="s">
        <v>166</v>
      </c>
      <c r="G416" s="46">
        <v>91115</v>
      </c>
      <c r="H416" s="76">
        <v>0.33333333333333331</v>
      </c>
      <c r="I416" s="76">
        <v>0.59722222222222221</v>
      </c>
      <c r="J416" s="47">
        <v>0.2638888888888889</v>
      </c>
      <c r="M416" s="46">
        <v>0</v>
      </c>
      <c r="N416" s="46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">
        <f t="shared" si="14"/>
        <v>0</v>
      </c>
      <c r="AB416" s="4" t="str">
        <f t="shared" si="15"/>
        <v/>
      </c>
    </row>
    <row r="417" spans="1:28" x14ac:dyDescent="0.25">
      <c r="A417" s="44">
        <v>42862</v>
      </c>
      <c r="B417" s="45" t="s">
        <v>199</v>
      </c>
      <c r="C417" s="45" t="s">
        <v>161</v>
      </c>
      <c r="D417" s="45" t="s">
        <v>36</v>
      </c>
      <c r="E417" s="45" t="s">
        <v>45</v>
      </c>
      <c r="F417" s="45" t="s">
        <v>167</v>
      </c>
      <c r="G417" s="46">
        <v>91120</v>
      </c>
      <c r="H417" s="76">
        <v>0.29166666666666669</v>
      </c>
      <c r="I417" s="76">
        <v>0.55555555555555558</v>
      </c>
      <c r="J417" s="47">
        <v>0.2638888888888889</v>
      </c>
      <c r="M417" s="46">
        <v>0</v>
      </c>
      <c r="N417" s="46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">
        <f t="shared" si="14"/>
        <v>0</v>
      </c>
      <c r="AB417" s="4" t="str">
        <f t="shared" si="15"/>
        <v/>
      </c>
    </row>
    <row r="418" spans="1:28" x14ac:dyDescent="0.25">
      <c r="A418" s="44">
        <v>42861</v>
      </c>
      <c r="B418" s="45" t="s">
        <v>198</v>
      </c>
      <c r="C418" s="45" t="s">
        <v>161</v>
      </c>
      <c r="D418" s="45" t="s">
        <v>36</v>
      </c>
      <c r="E418" s="45" t="s">
        <v>45</v>
      </c>
      <c r="F418" s="45" t="s">
        <v>167</v>
      </c>
      <c r="G418" s="46">
        <v>91120</v>
      </c>
      <c r="H418" s="76">
        <v>0.29166666666666669</v>
      </c>
      <c r="I418" s="76">
        <v>0.55555555555555558</v>
      </c>
      <c r="J418" s="47">
        <v>0.2638888888888889</v>
      </c>
      <c r="K418" s="48">
        <v>42861.28402777778</v>
      </c>
      <c r="L418" s="48">
        <v>42861.555555555555</v>
      </c>
      <c r="M418" s="46">
        <v>0</v>
      </c>
      <c r="N418" s="46">
        <v>128</v>
      </c>
      <c r="O418" s="47">
        <v>6.134259259259259E-4</v>
      </c>
      <c r="P418" s="47">
        <v>0</v>
      </c>
      <c r="Q418" s="47">
        <v>8.8402777777777775E-2</v>
      </c>
      <c r="R418" s="47">
        <v>1.3715277777777778E-2</v>
      </c>
      <c r="S418" s="47">
        <v>0</v>
      </c>
      <c r="T418" s="47">
        <v>1.2638888888888889E-2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">
        <f t="shared" si="14"/>
        <v>2.6354166666666665E-2</v>
      </c>
      <c r="AB418" s="4">
        <f t="shared" si="15"/>
        <v>0</v>
      </c>
    </row>
    <row r="419" spans="1:28" x14ac:dyDescent="0.25">
      <c r="A419" s="44">
        <v>42860</v>
      </c>
      <c r="B419" s="45" t="s">
        <v>197</v>
      </c>
      <c r="C419" s="45" t="s">
        <v>161</v>
      </c>
      <c r="D419" s="45" t="s">
        <v>36</v>
      </c>
      <c r="E419" s="45" t="s">
        <v>45</v>
      </c>
      <c r="F419" s="45" t="s">
        <v>167</v>
      </c>
      <c r="G419" s="46">
        <v>91120</v>
      </c>
      <c r="H419" s="76">
        <v>0.29166666666666669</v>
      </c>
      <c r="I419" s="76">
        <v>0.55555555555555558</v>
      </c>
      <c r="J419" s="47">
        <v>0.2638888888888889</v>
      </c>
      <c r="M419" s="46">
        <v>0</v>
      </c>
      <c r="N419" s="46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">
        <f t="shared" si="14"/>
        <v>0</v>
      </c>
      <c r="AB419" s="4" t="str">
        <f t="shared" si="15"/>
        <v/>
      </c>
    </row>
    <row r="420" spans="1:28" x14ac:dyDescent="0.25">
      <c r="A420" s="44">
        <v>42860</v>
      </c>
      <c r="B420" s="45" t="s">
        <v>197</v>
      </c>
      <c r="C420" s="45" t="s">
        <v>161</v>
      </c>
      <c r="D420" s="45" t="s">
        <v>36</v>
      </c>
      <c r="E420" s="45" t="s">
        <v>45</v>
      </c>
      <c r="F420" s="45" t="s">
        <v>91</v>
      </c>
      <c r="G420" s="46">
        <v>91121</v>
      </c>
      <c r="H420" s="76">
        <v>0.29166666666666669</v>
      </c>
      <c r="I420" s="76">
        <v>0.55555555555555558</v>
      </c>
      <c r="J420" s="47">
        <v>0.2638888888888889</v>
      </c>
      <c r="K420" s="48">
        <v>42860.288888888892</v>
      </c>
      <c r="L420" s="48">
        <v>42860.555555555555</v>
      </c>
      <c r="M420" s="46">
        <v>0</v>
      </c>
      <c r="N420" s="46">
        <v>88</v>
      </c>
      <c r="O420" s="47">
        <v>7.7546296296296304E-4</v>
      </c>
      <c r="P420" s="47">
        <v>0</v>
      </c>
      <c r="Q420" s="47">
        <v>8.3032407407407416E-2</v>
      </c>
      <c r="R420" s="47">
        <v>1.4965277777777779E-2</v>
      </c>
      <c r="S420" s="47">
        <v>0</v>
      </c>
      <c r="T420" s="47">
        <v>2.4502314814814814E-2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">
        <f t="shared" si="14"/>
        <v>3.9467592592592596E-2</v>
      </c>
      <c r="AB420" s="4">
        <f t="shared" si="15"/>
        <v>0</v>
      </c>
    </row>
    <row r="421" spans="1:28" x14ac:dyDescent="0.25">
      <c r="A421" s="44">
        <v>42861</v>
      </c>
      <c r="B421" s="45" t="s">
        <v>198</v>
      </c>
      <c r="C421" s="45" t="s">
        <v>161</v>
      </c>
      <c r="D421" s="45" t="s">
        <v>36</v>
      </c>
      <c r="E421" s="45" t="s">
        <v>45</v>
      </c>
      <c r="F421" s="45" t="s">
        <v>91</v>
      </c>
      <c r="G421" s="46">
        <v>91121</v>
      </c>
      <c r="H421" s="76">
        <v>0.29166666666666669</v>
      </c>
      <c r="I421" s="76">
        <v>0.55555555555555558</v>
      </c>
      <c r="J421" s="47">
        <v>0.2638888888888889</v>
      </c>
      <c r="K421" s="48">
        <v>42861.304166666669</v>
      </c>
      <c r="L421" s="48">
        <v>42861.555555555555</v>
      </c>
      <c r="M421" s="46">
        <v>0</v>
      </c>
      <c r="N421" s="46">
        <v>111</v>
      </c>
      <c r="O421" s="47">
        <v>7.407407407407407E-4</v>
      </c>
      <c r="P421" s="47">
        <v>0</v>
      </c>
      <c r="Q421" s="47">
        <v>9.8449074074074064E-2</v>
      </c>
      <c r="R421" s="47">
        <v>1.4918981481481483E-2</v>
      </c>
      <c r="S421" s="47">
        <v>0</v>
      </c>
      <c r="T421" s="47">
        <v>1.0694444444444444E-2</v>
      </c>
      <c r="U421" s="47">
        <v>0</v>
      </c>
      <c r="V421" s="47">
        <v>0</v>
      </c>
      <c r="W421" s="47">
        <v>0</v>
      </c>
      <c r="X421" s="47">
        <v>0</v>
      </c>
      <c r="Y421" s="47">
        <v>0</v>
      </c>
      <c r="Z421" s="47">
        <v>0</v>
      </c>
      <c r="AA421" s="4">
        <f t="shared" si="14"/>
        <v>2.5613425925925928E-2</v>
      </c>
      <c r="AB421" s="4">
        <f t="shared" si="15"/>
        <v>1.2499999999999956E-2</v>
      </c>
    </row>
    <row r="422" spans="1:28" x14ac:dyDescent="0.25">
      <c r="A422" s="44">
        <v>42862</v>
      </c>
      <c r="B422" s="45" t="s">
        <v>199</v>
      </c>
      <c r="C422" s="45" t="s">
        <v>161</v>
      </c>
      <c r="D422" s="45" t="s">
        <v>36</v>
      </c>
      <c r="E422" s="45" t="s">
        <v>45</v>
      </c>
      <c r="F422" s="45" t="s">
        <v>91</v>
      </c>
      <c r="G422" s="46">
        <v>91121</v>
      </c>
      <c r="H422" s="76">
        <v>0.29166666666666669</v>
      </c>
      <c r="I422" s="76">
        <v>0.55555555555555558</v>
      </c>
      <c r="J422" s="47">
        <v>0.2638888888888889</v>
      </c>
      <c r="M422" s="46">
        <v>0</v>
      </c>
      <c r="N422" s="46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">
        <f t="shared" si="14"/>
        <v>0</v>
      </c>
      <c r="AB422" s="4" t="str">
        <f t="shared" si="15"/>
        <v/>
      </c>
    </row>
    <row r="423" spans="1:28" x14ac:dyDescent="0.25">
      <c r="A423" s="44">
        <v>42862</v>
      </c>
      <c r="B423" s="45" t="s">
        <v>199</v>
      </c>
      <c r="C423" s="45" t="s">
        <v>161</v>
      </c>
      <c r="D423" s="45" t="s">
        <v>36</v>
      </c>
      <c r="E423" s="45" t="s">
        <v>45</v>
      </c>
      <c r="F423" s="45" t="s">
        <v>115</v>
      </c>
      <c r="G423" s="46">
        <v>91123</v>
      </c>
      <c r="H423" s="76">
        <v>0.25</v>
      </c>
      <c r="I423" s="76">
        <v>0.51388888888888895</v>
      </c>
      <c r="J423" s="47">
        <v>0.2638888888888889</v>
      </c>
      <c r="M423" s="46">
        <v>0</v>
      </c>
      <c r="N423" s="46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">
        <f t="shared" si="14"/>
        <v>0</v>
      </c>
      <c r="AB423" s="4" t="str">
        <f t="shared" si="15"/>
        <v/>
      </c>
    </row>
    <row r="424" spans="1:28" x14ac:dyDescent="0.25">
      <c r="A424" s="44">
        <v>42861</v>
      </c>
      <c r="B424" s="45" t="s">
        <v>198</v>
      </c>
      <c r="C424" s="45" t="s">
        <v>161</v>
      </c>
      <c r="D424" s="45" t="s">
        <v>36</v>
      </c>
      <c r="E424" s="45" t="s">
        <v>45</v>
      </c>
      <c r="F424" s="45" t="s">
        <v>115</v>
      </c>
      <c r="G424" s="46">
        <v>91123</v>
      </c>
      <c r="H424" s="76">
        <v>0.25</v>
      </c>
      <c r="I424" s="76">
        <v>0.51388888888888895</v>
      </c>
      <c r="J424" s="47">
        <v>0.2638888888888889</v>
      </c>
      <c r="K424" s="48">
        <v>42861.247916666667</v>
      </c>
      <c r="L424" s="48">
        <v>42861.513888888891</v>
      </c>
      <c r="M424" s="46">
        <v>0</v>
      </c>
      <c r="N424" s="46">
        <v>83</v>
      </c>
      <c r="O424" s="47">
        <v>7.5231481481481471E-4</v>
      </c>
      <c r="P424" s="47">
        <v>0</v>
      </c>
      <c r="Q424" s="47">
        <v>0.10457175925925925</v>
      </c>
      <c r="R424" s="47">
        <v>1.6643518518518519E-2</v>
      </c>
      <c r="S424" s="47">
        <v>0</v>
      </c>
      <c r="T424" s="47">
        <v>1.3275462962962963E-2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">
        <f t="shared" si="14"/>
        <v>2.9918981481481484E-2</v>
      </c>
      <c r="AB424" s="4">
        <f t="shared" si="15"/>
        <v>0</v>
      </c>
    </row>
    <row r="425" spans="1:28" x14ac:dyDescent="0.25">
      <c r="A425" s="44">
        <v>42860</v>
      </c>
      <c r="B425" s="45" t="s">
        <v>197</v>
      </c>
      <c r="C425" s="45" t="s">
        <v>161</v>
      </c>
      <c r="D425" s="45" t="s">
        <v>36</v>
      </c>
      <c r="E425" s="45" t="s">
        <v>45</v>
      </c>
      <c r="F425" s="45" t="s">
        <v>115</v>
      </c>
      <c r="G425" s="46">
        <v>91123</v>
      </c>
      <c r="H425" s="76">
        <v>0.25</v>
      </c>
      <c r="I425" s="76">
        <v>0.51388888888888895</v>
      </c>
      <c r="J425" s="47">
        <v>0.2638888888888889</v>
      </c>
      <c r="M425" s="46">
        <v>0</v>
      </c>
      <c r="N425" s="46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">
        <f t="shared" si="14"/>
        <v>0</v>
      </c>
      <c r="AB425" s="4" t="str">
        <f t="shared" si="15"/>
        <v/>
      </c>
    </row>
    <row r="426" spans="1:28" x14ac:dyDescent="0.25">
      <c r="A426" s="44">
        <v>42860</v>
      </c>
      <c r="B426" s="45" t="s">
        <v>197</v>
      </c>
      <c r="C426" s="45" t="s">
        <v>161</v>
      </c>
      <c r="D426" s="45" t="s">
        <v>36</v>
      </c>
      <c r="E426" s="45" t="s">
        <v>48</v>
      </c>
      <c r="F426" s="45" t="s">
        <v>82</v>
      </c>
      <c r="G426" s="46">
        <v>91284</v>
      </c>
      <c r="H426" s="76">
        <v>0.55555555555555558</v>
      </c>
      <c r="I426" s="76">
        <v>0.81944444444444453</v>
      </c>
      <c r="J426" s="47">
        <v>0.2638888888888889</v>
      </c>
      <c r="M426" s="46">
        <v>0</v>
      </c>
      <c r="N426" s="46">
        <v>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0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4">
        <f t="shared" si="14"/>
        <v>0</v>
      </c>
      <c r="AB426" s="4" t="str">
        <f t="shared" si="15"/>
        <v/>
      </c>
    </row>
    <row r="427" spans="1:28" x14ac:dyDescent="0.25">
      <c r="A427" s="44">
        <v>42861</v>
      </c>
      <c r="B427" s="45" t="s">
        <v>198</v>
      </c>
      <c r="C427" s="45" t="s">
        <v>161</v>
      </c>
      <c r="D427" s="45" t="s">
        <v>36</v>
      </c>
      <c r="E427" s="45" t="s">
        <v>48</v>
      </c>
      <c r="F427" s="45" t="s">
        <v>82</v>
      </c>
      <c r="G427" s="46">
        <v>91284</v>
      </c>
      <c r="H427" s="76">
        <v>0.55555555555555558</v>
      </c>
      <c r="I427" s="76">
        <v>0.81944444444444453</v>
      </c>
      <c r="J427" s="47">
        <v>0.2638888888888889</v>
      </c>
      <c r="M427" s="46">
        <v>0</v>
      </c>
      <c r="N427" s="46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4">
        <f t="shared" si="14"/>
        <v>0</v>
      </c>
      <c r="AB427" s="4" t="str">
        <f t="shared" si="15"/>
        <v/>
      </c>
    </row>
    <row r="428" spans="1:28" x14ac:dyDescent="0.25">
      <c r="A428" s="44">
        <v>42862</v>
      </c>
      <c r="B428" s="45" t="s">
        <v>199</v>
      </c>
      <c r="C428" s="45" t="s">
        <v>161</v>
      </c>
      <c r="D428" s="45" t="s">
        <v>36</v>
      </c>
      <c r="E428" s="45" t="s">
        <v>48</v>
      </c>
      <c r="F428" s="45" t="s">
        <v>82</v>
      </c>
      <c r="G428" s="46">
        <v>91284</v>
      </c>
      <c r="H428" s="76">
        <v>0.55555555555555558</v>
      </c>
      <c r="I428" s="76">
        <v>0.81944444444444453</v>
      </c>
      <c r="J428" s="47">
        <v>0.2638888888888889</v>
      </c>
      <c r="M428" s="46">
        <v>0</v>
      </c>
      <c r="N428" s="46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">
        <f t="shared" si="14"/>
        <v>0</v>
      </c>
      <c r="AB428" s="4" t="str">
        <f t="shared" si="15"/>
        <v/>
      </c>
    </row>
    <row r="429" spans="1:28" x14ac:dyDescent="0.25">
      <c r="A429" s="44">
        <v>42862</v>
      </c>
      <c r="B429" s="45" t="s">
        <v>199</v>
      </c>
      <c r="C429" s="45" t="s">
        <v>161</v>
      </c>
      <c r="D429" s="45" t="s">
        <v>36</v>
      </c>
      <c r="E429" s="45" t="s">
        <v>48</v>
      </c>
      <c r="F429" s="45" t="s">
        <v>83</v>
      </c>
      <c r="G429" s="46">
        <v>91282</v>
      </c>
      <c r="H429" s="76">
        <v>0.55555555555555558</v>
      </c>
      <c r="I429" s="76">
        <v>0.81944444444444453</v>
      </c>
      <c r="J429" s="47">
        <v>0.2638888888888889</v>
      </c>
      <c r="M429" s="46">
        <v>0</v>
      </c>
      <c r="N429" s="46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">
        <f t="shared" si="14"/>
        <v>0</v>
      </c>
      <c r="AB429" s="4" t="str">
        <f t="shared" si="15"/>
        <v/>
      </c>
    </row>
    <row r="430" spans="1:28" x14ac:dyDescent="0.25">
      <c r="A430" s="44">
        <v>42861</v>
      </c>
      <c r="B430" s="45" t="s">
        <v>198</v>
      </c>
      <c r="C430" s="45" t="s">
        <v>161</v>
      </c>
      <c r="D430" s="45" t="s">
        <v>36</v>
      </c>
      <c r="E430" s="45" t="s">
        <v>48</v>
      </c>
      <c r="F430" s="45" t="s">
        <v>83</v>
      </c>
      <c r="G430" s="46">
        <v>91282</v>
      </c>
      <c r="H430" s="76">
        <v>0.55555555555555558</v>
      </c>
      <c r="I430" s="76">
        <v>0.81944444444444453</v>
      </c>
      <c r="J430" s="47">
        <v>0.2638888888888889</v>
      </c>
      <c r="K430" s="48">
        <v>42861.555555555555</v>
      </c>
      <c r="L430" s="48">
        <v>42861.819444444445</v>
      </c>
      <c r="M430" s="46">
        <v>2</v>
      </c>
      <c r="N430" s="46">
        <v>11</v>
      </c>
      <c r="O430" s="47">
        <v>1.3888888888888889E-3</v>
      </c>
      <c r="P430" s="47">
        <v>2.4537037037037036E-3</v>
      </c>
      <c r="Q430" s="47">
        <v>2.855324074074074E-2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1.7164351851851851E-2</v>
      </c>
      <c r="Y430" s="47">
        <v>6.8865740740740736E-3</v>
      </c>
      <c r="Z430" s="47">
        <v>0</v>
      </c>
      <c r="AA430" s="4">
        <f t="shared" si="14"/>
        <v>0</v>
      </c>
      <c r="AB430" s="4">
        <f t="shared" si="15"/>
        <v>0</v>
      </c>
    </row>
    <row r="431" spans="1:28" x14ac:dyDescent="0.25">
      <c r="A431" s="44">
        <v>42860</v>
      </c>
      <c r="B431" s="45" t="s">
        <v>197</v>
      </c>
      <c r="C431" s="45" t="s">
        <v>161</v>
      </c>
      <c r="D431" s="45" t="s">
        <v>36</v>
      </c>
      <c r="E431" s="45" t="s">
        <v>48</v>
      </c>
      <c r="F431" s="45" t="s">
        <v>83</v>
      </c>
      <c r="G431" s="46">
        <v>91282</v>
      </c>
      <c r="H431" s="76">
        <v>0.55555555555555558</v>
      </c>
      <c r="I431" s="76">
        <v>0.81944444444444453</v>
      </c>
      <c r="J431" s="47">
        <v>0.2638888888888889</v>
      </c>
      <c r="K431" s="48">
        <v>42860.556250000001</v>
      </c>
      <c r="L431" s="48">
        <v>42860.819444444445</v>
      </c>
      <c r="M431" s="46">
        <v>10</v>
      </c>
      <c r="N431" s="46">
        <v>5</v>
      </c>
      <c r="O431" s="47">
        <v>7.9861111111111105E-4</v>
      </c>
      <c r="P431" s="47">
        <v>8.449074074074075E-4</v>
      </c>
      <c r="Q431" s="47">
        <v>5.2546296296296299E-3</v>
      </c>
      <c r="R431" s="47">
        <v>1.3530092592592594E-2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1.1296296296296296E-2</v>
      </c>
      <c r="Y431" s="47">
        <v>6.2037037037037043E-3</v>
      </c>
      <c r="Z431" s="47">
        <v>0</v>
      </c>
      <c r="AA431" s="4">
        <f t="shared" si="14"/>
        <v>1.3530092592592594E-2</v>
      </c>
      <c r="AB431" s="4">
        <f t="shared" si="15"/>
        <v>6.9444444444444198E-4</v>
      </c>
    </row>
    <row r="432" spans="1:28" x14ac:dyDescent="0.25">
      <c r="A432" s="44">
        <v>42860</v>
      </c>
      <c r="B432" s="45" t="s">
        <v>197</v>
      </c>
      <c r="C432" s="45" t="s">
        <v>161</v>
      </c>
      <c r="D432" s="45" t="s">
        <v>36</v>
      </c>
      <c r="E432" s="45" t="s">
        <v>48</v>
      </c>
      <c r="F432" s="45" t="s">
        <v>84</v>
      </c>
      <c r="G432" s="46">
        <v>91276</v>
      </c>
      <c r="H432" s="76">
        <v>0.29166666666666669</v>
      </c>
      <c r="I432" s="76">
        <v>0.55555555555555558</v>
      </c>
      <c r="J432" s="47">
        <v>0.2638888888888889</v>
      </c>
      <c r="K432" s="48">
        <v>42860.289583333331</v>
      </c>
      <c r="L432" s="48">
        <v>42860.555555555555</v>
      </c>
      <c r="M432" s="46">
        <v>7</v>
      </c>
      <c r="N432" s="46">
        <v>16</v>
      </c>
      <c r="O432" s="47">
        <v>1.0879629629629629E-3</v>
      </c>
      <c r="P432" s="47">
        <v>1.2384259259259258E-3</v>
      </c>
      <c r="Q432" s="47">
        <v>3.5798611111111107E-2</v>
      </c>
      <c r="R432" s="47">
        <v>1.4930555555555556E-2</v>
      </c>
      <c r="S432" s="47">
        <v>0</v>
      </c>
      <c r="T432" s="47">
        <v>9.8726851851851857E-3</v>
      </c>
      <c r="U432" s="47">
        <v>0</v>
      </c>
      <c r="V432" s="47">
        <v>3.7627314814814815E-2</v>
      </c>
      <c r="W432" s="47">
        <v>0</v>
      </c>
      <c r="X432" s="47">
        <v>0</v>
      </c>
      <c r="Y432" s="47">
        <v>2.6331018518518517E-2</v>
      </c>
      <c r="Z432" s="47">
        <v>0</v>
      </c>
      <c r="AA432" s="4">
        <f t="shared" si="14"/>
        <v>2.4803240740740744E-2</v>
      </c>
      <c r="AB432" s="4">
        <f t="shared" si="15"/>
        <v>0</v>
      </c>
    </row>
    <row r="433" spans="1:28" x14ac:dyDescent="0.25">
      <c r="A433" s="44">
        <v>42861</v>
      </c>
      <c r="B433" s="45" t="s">
        <v>198</v>
      </c>
      <c r="C433" s="45" t="s">
        <v>161</v>
      </c>
      <c r="D433" s="45" t="s">
        <v>36</v>
      </c>
      <c r="E433" s="45" t="s">
        <v>48</v>
      </c>
      <c r="F433" s="45" t="s">
        <v>84</v>
      </c>
      <c r="G433" s="46">
        <v>91276</v>
      </c>
      <c r="H433" s="76">
        <v>0.29166666666666669</v>
      </c>
      <c r="I433" s="76">
        <v>0.55555555555555558</v>
      </c>
      <c r="J433" s="47">
        <v>0.2638888888888889</v>
      </c>
      <c r="K433" s="48">
        <v>42861.293055555558</v>
      </c>
      <c r="L433" s="48">
        <v>42861.555555555555</v>
      </c>
      <c r="M433" s="46">
        <v>4</v>
      </c>
      <c r="N433" s="46">
        <v>13</v>
      </c>
      <c r="O433" s="47">
        <v>8.1018518518518516E-4</v>
      </c>
      <c r="P433" s="47">
        <v>7.6388888888888893E-4</v>
      </c>
      <c r="Q433" s="47">
        <v>1.0555555555555554E-2</v>
      </c>
      <c r="R433" s="47">
        <v>1.5231481481481483E-2</v>
      </c>
      <c r="S433" s="47">
        <v>0</v>
      </c>
      <c r="T433" s="47">
        <v>0</v>
      </c>
      <c r="U433" s="47">
        <v>0</v>
      </c>
      <c r="V433" s="47">
        <v>1.8333333333333333E-2</v>
      </c>
      <c r="W433" s="47">
        <v>0</v>
      </c>
      <c r="X433" s="47">
        <v>0</v>
      </c>
      <c r="Y433" s="47">
        <v>2.6805555555555555E-2</v>
      </c>
      <c r="Z433" s="47">
        <v>0</v>
      </c>
      <c r="AA433" s="4">
        <f t="shared" si="14"/>
        <v>1.5231481481481483E-2</v>
      </c>
      <c r="AB433" s="4">
        <f t="shared" si="15"/>
        <v>1.388888888888884E-3</v>
      </c>
    </row>
    <row r="434" spans="1:28" x14ac:dyDescent="0.25">
      <c r="A434" s="44">
        <v>42862</v>
      </c>
      <c r="B434" s="45" t="s">
        <v>199</v>
      </c>
      <c r="C434" s="45" t="s">
        <v>161</v>
      </c>
      <c r="D434" s="45" t="s">
        <v>36</v>
      </c>
      <c r="E434" s="45" t="s">
        <v>48</v>
      </c>
      <c r="F434" s="45" t="s">
        <v>84</v>
      </c>
      <c r="G434" s="46">
        <v>91276</v>
      </c>
      <c r="H434" s="76">
        <v>0.29166666666666669</v>
      </c>
      <c r="I434" s="76">
        <v>0.55555555555555558</v>
      </c>
      <c r="J434" s="47">
        <v>0.2638888888888889</v>
      </c>
      <c r="M434" s="46">
        <v>0</v>
      </c>
      <c r="N434" s="46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">
        <f t="shared" si="14"/>
        <v>0</v>
      </c>
      <c r="AB434" s="4" t="str">
        <f t="shared" si="15"/>
        <v/>
      </c>
    </row>
    <row r="435" spans="1:28" x14ac:dyDescent="0.25">
      <c r="A435" s="44">
        <v>42862</v>
      </c>
      <c r="B435" s="45" t="s">
        <v>199</v>
      </c>
      <c r="C435" s="45" t="s">
        <v>161</v>
      </c>
      <c r="D435" s="45" t="s">
        <v>36</v>
      </c>
      <c r="E435" s="45" t="s">
        <v>48</v>
      </c>
      <c r="F435" s="45" t="s">
        <v>168</v>
      </c>
      <c r="G435" s="46">
        <v>91275</v>
      </c>
      <c r="H435" s="76">
        <v>0.29166666666666669</v>
      </c>
      <c r="I435" s="76">
        <v>0.55555555555555558</v>
      </c>
      <c r="J435" s="47">
        <v>0.2638888888888889</v>
      </c>
      <c r="M435" s="46">
        <v>0</v>
      </c>
      <c r="N435" s="46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4">
        <f t="shared" si="14"/>
        <v>0</v>
      </c>
      <c r="AB435" s="4" t="str">
        <f t="shared" si="15"/>
        <v/>
      </c>
    </row>
    <row r="436" spans="1:28" x14ac:dyDescent="0.25">
      <c r="A436" s="44">
        <v>42861</v>
      </c>
      <c r="B436" s="45" t="s">
        <v>198</v>
      </c>
      <c r="C436" s="45" t="s">
        <v>161</v>
      </c>
      <c r="D436" s="45" t="s">
        <v>36</v>
      </c>
      <c r="E436" s="45" t="s">
        <v>48</v>
      </c>
      <c r="F436" s="45" t="s">
        <v>168</v>
      </c>
      <c r="G436" s="46">
        <v>91275</v>
      </c>
      <c r="H436" s="76">
        <v>0.29166666666666669</v>
      </c>
      <c r="I436" s="76">
        <v>0.55555555555555558</v>
      </c>
      <c r="J436" s="47">
        <v>0.2638888888888889</v>
      </c>
      <c r="K436" s="48">
        <v>42861.288194444445</v>
      </c>
      <c r="L436" s="48">
        <v>42861.555555555555</v>
      </c>
      <c r="M436" s="46">
        <v>5</v>
      </c>
      <c r="N436" s="46">
        <v>14</v>
      </c>
      <c r="O436" s="47">
        <v>5.6712962962962956E-4</v>
      </c>
      <c r="P436" s="47">
        <v>1.6203703703703703E-3</v>
      </c>
      <c r="Q436" s="47">
        <v>2.2118055555555557E-2</v>
      </c>
      <c r="R436" s="47">
        <v>1.3483796296296298E-2</v>
      </c>
      <c r="S436" s="47">
        <v>0</v>
      </c>
      <c r="T436" s="47">
        <v>1.3287037037037036E-2</v>
      </c>
      <c r="U436" s="47">
        <v>0</v>
      </c>
      <c r="V436" s="47">
        <v>4.7569444444444447E-3</v>
      </c>
      <c r="W436" s="47">
        <v>0</v>
      </c>
      <c r="X436" s="47">
        <v>0</v>
      </c>
      <c r="Y436" s="47">
        <v>1.0266203703703703E-2</v>
      </c>
      <c r="Z436" s="47">
        <v>0</v>
      </c>
      <c r="AA436" s="4">
        <f t="shared" si="14"/>
        <v>2.6770833333333334E-2</v>
      </c>
      <c r="AB436" s="4">
        <f t="shared" si="15"/>
        <v>0</v>
      </c>
    </row>
    <row r="437" spans="1:28" x14ac:dyDescent="0.25">
      <c r="A437" s="44">
        <v>42860</v>
      </c>
      <c r="B437" s="45" t="s">
        <v>197</v>
      </c>
      <c r="C437" s="45" t="s">
        <v>161</v>
      </c>
      <c r="D437" s="45" t="s">
        <v>36</v>
      </c>
      <c r="E437" s="45" t="s">
        <v>48</v>
      </c>
      <c r="F437" s="45" t="s">
        <v>168</v>
      </c>
      <c r="G437" s="46">
        <v>91275</v>
      </c>
      <c r="H437" s="76">
        <v>0.29166666666666669</v>
      </c>
      <c r="I437" s="76">
        <v>0.55555555555555558</v>
      </c>
      <c r="J437" s="47">
        <v>0.2638888888888889</v>
      </c>
      <c r="K437" s="48">
        <v>42860.284722222219</v>
      </c>
      <c r="L437" s="48">
        <v>42860.555555555555</v>
      </c>
      <c r="M437" s="46">
        <v>12</v>
      </c>
      <c r="N437" s="46">
        <v>28</v>
      </c>
      <c r="O437" s="47">
        <v>6.4814814814814813E-4</v>
      </c>
      <c r="P437" s="47">
        <v>1.3541666666666667E-3</v>
      </c>
      <c r="Q437" s="47">
        <v>3.681712962962963E-2</v>
      </c>
      <c r="R437" s="47">
        <v>1.4212962962962962E-2</v>
      </c>
      <c r="S437" s="47">
        <v>0</v>
      </c>
      <c r="T437" s="47">
        <v>1.3703703703703704E-2</v>
      </c>
      <c r="U437" s="47">
        <v>0</v>
      </c>
      <c r="V437" s="47">
        <v>1.0532407407407407E-2</v>
      </c>
      <c r="W437" s="47">
        <v>0</v>
      </c>
      <c r="X437" s="47">
        <v>0</v>
      </c>
      <c r="Y437" s="47">
        <v>3.1828703703703702E-3</v>
      </c>
      <c r="Z437" s="47">
        <v>0</v>
      </c>
      <c r="AA437" s="4">
        <f t="shared" si="14"/>
        <v>2.7916666666666666E-2</v>
      </c>
      <c r="AB437" s="4">
        <f t="shared" si="15"/>
        <v>0</v>
      </c>
    </row>
    <row r="438" spans="1:28" x14ac:dyDescent="0.25">
      <c r="A438" s="44">
        <v>42860</v>
      </c>
      <c r="B438" s="45" t="s">
        <v>197</v>
      </c>
      <c r="C438" s="45" t="s">
        <v>161</v>
      </c>
      <c r="D438" s="45" t="s">
        <v>36</v>
      </c>
      <c r="E438" s="45" t="s">
        <v>48</v>
      </c>
      <c r="F438" s="45" t="s">
        <v>86</v>
      </c>
      <c r="G438" s="46">
        <v>91283</v>
      </c>
      <c r="H438" s="76">
        <v>0.29166666666666669</v>
      </c>
      <c r="I438" s="76">
        <v>0.55555555555555558</v>
      </c>
      <c r="J438" s="47">
        <v>0.2638888888888889</v>
      </c>
      <c r="K438" s="48">
        <v>42860.289583333331</v>
      </c>
      <c r="L438" s="48">
        <v>42860.555555555555</v>
      </c>
      <c r="M438" s="46">
        <v>8</v>
      </c>
      <c r="N438" s="46">
        <v>25</v>
      </c>
      <c r="O438" s="47">
        <v>4.5138888888888892E-4</v>
      </c>
      <c r="P438" s="47">
        <v>3.5879629629629629E-3</v>
      </c>
      <c r="Q438" s="47">
        <v>2.3124999999999996E-2</v>
      </c>
      <c r="R438" s="47">
        <v>1.6689814814814817E-2</v>
      </c>
      <c r="S438" s="47">
        <v>0</v>
      </c>
      <c r="T438" s="47">
        <v>7.1527777777777787E-3</v>
      </c>
      <c r="U438" s="47">
        <v>0</v>
      </c>
      <c r="V438" s="47">
        <v>3.5833333333333335E-2</v>
      </c>
      <c r="W438" s="47">
        <v>0</v>
      </c>
      <c r="X438" s="47">
        <v>0</v>
      </c>
      <c r="Y438" s="47">
        <v>7.2337962962962963E-3</v>
      </c>
      <c r="Z438" s="47">
        <v>0</v>
      </c>
      <c r="AA438" s="4">
        <f t="shared" si="14"/>
        <v>2.3842592592592596E-2</v>
      </c>
      <c r="AB438" s="4">
        <f t="shared" si="15"/>
        <v>0</v>
      </c>
    </row>
    <row r="439" spans="1:28" x14ac:dyDescent="0.25">
      <c r="A439" s="44">
        <v>42861</v>
      </c>
      <c r="B439" s="45" t="s">
        <v>198</v>
      </c>
      <c r="C439" s="45" t="s">
        <v>161</v>
      </c>
      <c r="D439" s="45" t="s">
        <v>36</v>
      </c>
      <c r="E439" s="45" t="s">
        <v>48</v>
      </c>
      <c r="F439" s="45" t="s">
        <v>86</v>
      </c>
      <c r="G439" s="46">
        <v>91283</v>
      </c>
      <c r="H439" s="76">
        <v>0.29166666666666669</v>
      </c>
      <c r="I439" s="76">
        <v>0.55555555555555558</v>
      </c>
      <c r="J439" s="47">
        <v>0.2638888888888889</v>
      </c>
      <c r="K439" s="48">
        <v>42861.295138888891</v>
      </c>
      <c r="L439" s="48">
        <v>42861.555555555555</v>
      </c>
      <c r="M439" s="46">
        <v>3</v>
      </c>
      <c r="N439" s="46">
        <v>15</v>
      </c>
      <c r="O439" s="47">
        <v>5.0925925925925921E-4</v>
      </c>
      <c r="P439" s="47">
        <v>2.673611111111111E-3</v>
      </c>
      <c r="Q439" s="47">
        <v>1.9201388888888889E-2</v>
      </c>
      <c r="R439" s="47">
        <v>1.6076388888888887E-2</v>
      </c>
      <c r="S439" s="47">
        <v>0</v>
      </c>
      <c r="T439" s="47">
        <v>1.1423611111111112E-2</v>
      </c>
      <c r="U439" s="47">
        <v>0</v>
      </c>
      <c r="V439" s="47">
        <v>1.113425925925926E-2</v>
      </c>
      <c r="W439" s="47">
        <v>0</v>
      </c>
      <c r="X439" s="47">
        <v>0</v>
      </c>
      <c r="Y439" s="47">
        <v>6.3773148148148148E-3</v>
      </c>
      <c r="Z439" s="47">
        <v>0</v>
      </c>
      <c r="AA439" s="4">
        <f t="shared" si="14"/>
        <v>2.7499999999999997E-2</v>
      </c>
      <c r="AB439" s="4">
        <f t="shared" si="15"/>
        <v>3.4722222222222099E-3</v>
      </c>
    </row>
    <row r="440" spans="1:28" x14ac:dyDescent="0.25">
      <c r="A440" s="44">
        <v>42862</v>
      </c>
      <c r="B440" s="45" t="s">
        <v>199</v>
      </c>
      <c r="C440" s="45" t="s">
        <v>161</v>
      </c>
      <c r="D440" s="45" t="s">
        <v>36</v>
      </c>
      <c r="E440" s="45" t="s">
        <v>48</v>
      </c>
      <c r="F440" s="45" t="s">
        <v>86</v>
      </c>
      <c r="G440" s="46">
        <v>91283</v>
      </c>
      <c r="H440" s="76">
        <v>0.29166666666666669</v>
      </c>
      <c r="I440" s="76">
        <v>0.55555555555555558</v>
      </c>
      <c r="J440" s="47">
        <v>0.2638888888888889</v>
      </c>
      <c r="M440" s="46">
        <v>0</v>
      </c>
      <c r="N440" s="46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">
        <f t="shared" si="14"/>
        <v>0</v>
      </c>
      <c r="AB440" s="4" t="str">
        <f t="shared" si="15"/>
        <v/>
      </c>
    </row>
    <row r="441" spans="1:28" x14ac:dyDescent="0.25">
      <c r="A441" s="44">
        <v>42862</v>
      </c>
      <c r="B441" s="45" t="s">
        <v>199</v>
      </c>
      <c r="C441" s="45" t="s">
        <v>161</v>
      </c>
      <c r="D441" s="45" t="s">
        <v>36</v>
      </c>
      <c r="E441" s="45" t="s">
        <v>48</v>
      </c>
      <c r="F441" s="45" t="s">
        <v>87</v>
      </c>
      <c r="G441" s="46">
        <v>91278</v>
      </c>
      <c r="H441" s="76">
        <v>0.55555555555555558</v>
      </c>
      <c r="I441" s="76">
        <v>0.81944444444444453</v>
      </c>
      <c r="J441" s="47">
        <v>0.2638888888888889</v>
      </c>
      <c r="M441" s="46">
        <v>0</v>
      </c>
      <c r="N441" s="46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4">
        <f t="shared" si="14"/>
        <v>0</v>
      </c>
      <c r="AB441" s="4" t="str">
        <f t="shared" si="15"/>
        <v/>
      </c>
    </row>
    <row r="442" spans="1:28" x14ac:dyDescent="0.25">
      <c r="A442" s="44">
        <v>42861</v>
      </c>
      <c r="B442" s="45" t="s">
        <v>198</v>
      </c>
      <c r="C442" s="45" t="s">
        <v>161</v>
      </c>
      <c r="D442" s="45" t="s">
        <v>36</v>
      </c>
      <c r="E442" s="45" t="s">
        <v>48</v>
      </c>
      <c r="F442" s="45" t="s">
        <v>87</v>
      </c>
      <c r="G442" s="46">
        <v>91278</v>
      </c>
      <c r="H442" s="76">
        <v>0.55555555555555558</v>
      </c>
      <c r="I442" s="76">
        <v>0.81944444444444453</v>
      </c>
      <c r="J442" s="47">
        <v>0.2638888888888889</v>
      </c>
      <c r="K442" s="48">
        <v>42861.556250000001</v>
      </c>
      <c r="L442" s="48">
        <v>42861.819444444445</v>
      </c>
      <c r="M442" s="46">
        <v>5</v>
      </c>
      <c r="N442" s="46">
        <v>34</v>
      </c>
      <c r="O442" s="47">
        <v>8.6805555555555551E-4</v>
      </c>
      <c r="P442" s="47">
        <v>8.2175925925925917E-4</v>
      </c>
      <c r="Q442" s="47">
        <v>2.8518518518518523E-2</v>
      </c>
      <c r="R442" s="47">
        <v>0</v>
      </c>
      <c r="S442" s="47">
        <v>0</v>
      </c>
      <c r="T442" s="47">
        <v>0</v>
      </c>
      <c r="U442" s="47">
        <v>0</v>
      </c>
      <c r="V442" s="47">
        <v>5.4398148148148147E-2</v>
      </c>
      <c r="W442" s="47">
        <v>0</v>
      </c>
      <c r="X442" s="47">
        <v>0</v>
      </c>
      <c r="Y442" s="47">
        <v>0</v>
      </c>
      <c r="Z442" s="47">
        <v>0</v>
      </c>
      <c r="AA442" s="4">
        <f t="shared" si="14"/>
        <v>0</v>
      </c>
      <c r="AB442" s="4">
        <f t="shared" si="15"/>
        <v>6.9444444444444198E-4</v>
      </c>
    </row>
    <row r="443" spans="1:28" x14ac:dyDescent="0.25">
      <c r="A443" s="44">
        <v>42860</v>
      </c>
      <c r="B443" s="45" t="s">
        <v>197</v>
      </c>
      <c r="C443" s="45" t="s">
        <v>161</v>
      </c>
      <c r="D443" s="45" t="s">
        <v>36</v>
      </c>
      <c r="E443" s="45" t="s">
        <v>48</v>
      </c>
      <c r="F443" s="45" t="s">
        <v>87</v>
      </c>
      <c r="G443" s="46">
        <v>91278</v>
      </c>
      <c r="H443" s="76">
        <v>0.55555555555555558</v>
      </c>
      <c r="I443" s="76">
        <v>0.81944444444444453</v>
      </c>
      <c r="J443" s="47">
        <v>0.2638888888888889</v>
      </c>
      <c r="K443" s="48">
        <v>42860.555555555555</v>
      </c>
      <c r="L443" s="48">
        <v>42860.819444444445</v>
      </c>
      <c r="M443" s="46">
        <v>7</v>
      </c>
      <c r="N443" s="46">
        <v>20</v>
      </c>
      <c r="O443" s="47">
        <v>1.0185185185185186E-3</v>
      </c>
      <c r="P443" s="47">
        <v>2.5115740740740741E-3</v>
      </c>
      <c r="Q443" s="47">
        <v>1.7233796296296296E-2</v>
      </c>
      <c r="R443" s="47">
        <v>0</v>
      </c>
      <c r="S443" s="47">
        <v>0</v>
      </c>
      <c r="T443" s="47">
        <v>0</v>
      </c>
      <c r="U443" s="47">
        <v>0</v>
      </c>
      <c r="V443" s="47">
        <v>5.0347222222222217E-2</v>
      </c>
      <c r="W443" s="47">
        <v>0</v>
      </c>
      <c r="X443" s="47">
        <v>0</v>
      </c>
      <c r="Y443" s="47">
        <v>0</v>
      </c>
      <c r="Z443" s="47">
        <v>0</v>
      </c>
      <c r="AA443" s="4">
        <f t="shared" si="14"/>
        <v>0</v>
      </c>
      <c r="AB443" s="4">
        <f t="shared" si="15"/>
        <v>0</v>
      </c>
    </row>
    <row r="444" spans="1:28" x14ac:dyDescent="0.25">
      <c r="A444" s="44">
        <v>42860</v>
      </c>
      <c r="B444" s="45" t="s">
        <v>197</v>
      </c>
      <c r="C444" s="45" t="s">
        <v>161</v>
      </c>
      <c r="D444" s="45" t="s">
        <v>38</v>
      </c>
      <c r="E444" s="45" t="s">
        <v>41</v>
      </c>
      <c r="F444" s="45" t="s">
        <v>116</v>
      </c>
      <c r="G444" s="46">
        <v>91126</v>
      </c>
      <c r="H444" s="76">
        <v>0.29166666666666669</v>
      </c>
      <c r="I444" s="76">
        <v>0.55555555555555558</v>
      </c>
      <c r="J444" s="47">
        <v>0.2638888888888889</v>
      </c>
      <c r="K444" s="48">
        <v>42860.284722222219</v>
      </c>
      <c r="L444" s="48">
        <v>42860.555555555555</v>
      </c>
      <c r="M444" s="46">
        <v>114</v>
      </c>
      <c r="N444" s="46">
        <v>0</v>
      </c>
      <c r="O444" s="47">
        <v>0</v>
      </c>
      <c r="P444" s="47">
        <v>1.2384259259259258E-3</v>
      </c>
      <c r="Q444" s="47">
        <v>1.0254629629629629E-2</v>
      </c>
      <c r="R444" s="47">
        <v>1.3611111111111114E-2</v>
      </c>
      <c r="S444" s="47">
        <v>0</v>
      </c>
      <c r="T444" s="47">
        <v>1.3761574074074074E-2</v>
      </c>
      <c r="U444" s="47">
        <v>0</v>
      </c>
      <c r="V444" s="47">
        <v>0</v>
      </c>
      <c r="W444" s="47">
        <v>0</v>
      </c>
      <c r="X444" s="47">
        <v>5.1967592592592595E-3</v>
      </c>
      <c r="Y444" s="47">
        <v>1.1597222222222222E-2</v>
      </c>
      <c r="Z444" s="47">
        <v>0</v>
      </c>
      <c r="AA444" s="4">
        <f t="shared" si="14"/>
        <v>2.7372685185185187E-2</v>
      </c>
      <c r="AB444" s="4">
        <f t="shared" si="15"/>
        <v>0</v>
      </c>
    </row>
    <row r="445" spans="1:28" x14ac:dyDescent="0.25">
      <c r="A445" s="44">
        <v>42861</v>
      </c>
      <c r="B445" s="45" t="s">
        <v>198</v>
      </c>
      <c r="C445" s="45" t="s">
        <v>161</v>
      </c>
      <c r="D445" s="45" t="s">
        <v>38</v>
      </c>
      <c r="E445" s="45" t="s">
        <v>41</v>
      </c>
      <c r="F445" s="45" t="s">
        <v>116</v>
      </c>
      <c r="G445" s="46">
        <v>91126</v>
      </c>
      <c r="H445" s="76">
        <v>0.29166666666666669</v>
      </c>
      <c r="I445" s="76">
        <v>0.55555555555555558</v>
      </c>
      <c r="J445" s="47">
        <v>0.2638888888888889</v>
      </c>
      <c r="K445" s="48">
        <v>42861.285416666666</v>
      </c>
      <c r="L445" s="48">
        <v>42861.555555555555</v>
      </c>
      <c r="M445" s="46">
        <v>94</v>
      </c>
      <c r="N445" s="46">
        <v>0</v>
      </c>
      <c r="O445" s="47">
        <v>0</v>
      </c>
      <c r="P445" s="47">
        <v>1.2731481481481483E-3</v>
      </c>
      <c r="Q445" s="47">
        <v>8.7847222222222233E-3</v>
      </c>
      <c r="R445" s="47">
        <v>1.4641203703703703E-2</v>
      </c>
      <c r="S445" s="47">
        <v>0</v>
      </c>
      <c r="T445" s="47">
        <v>1.3773148148148147E-2</v>
      </c>
      <c r="U445" s="47">
        <v>0</v>
      </c>
      <c r="V445" s="47">
        <v>0</v>
      </c>
      <c r="W445" s="47">
        <v>0</v>
      </c>
      <c r="X445" s="47">
        <v>0</v>
      </c>
      <c r="Y445" s="47">
        <v>7.6388888888888893E-4</v>
      </c>
      <c r="Z445" s="47">
        <v>0</v>
      </c>
      <c r="AA445" s="4">
        <f t="shared" si="14"/>
        <v>2.841435185185185E-2</v>
      </c>
      <c r="AB445" s="4">
        <f t="shared" si="15"/>
        <v>0</v>
      </c>
    </row>
    <row r="446" spans="1:28" x14ac:dyDescent="0.25">
      <c r="A446" s="44">
        <v>42862</v>
      </c>
      <c r="B446" s="45" t="s">
        <v>199</v>
      </c>
      <c r="C446" s="45" t="s">
        <v>161</v>
      </c>
      <c r="D446" s="45" t="s">
        <v>38</v>
      </c>
      <c r="E446" s="45" t="s">
        <v>41</v>
      </c>
      <c r="F446" s="45" t="s">
        <v>116</v>
      </c>
      <c r="G446" s="46">
        <v>91126</v>
      </c>
      <c r="H446" s="76">
        <v>0.29166666666666669</v>
      </c>
      <c r="I446" s="76">
        <v>0.55555555555555558</v>
      </c>
      <c r="J446" s="47">
        <v>0.2638888888888889</v>
      </c>
      <c r="K446" s="48">
        <v>42862.286111111112</v>
      </c>
      <c r="L446" s="48">
        <v>42862.434027777781</v>
      </c>
      <c r="M446" s="46">
        <v>55</v>
      </c>
      <c r="N446" s="46">
        <v>0</v>
      </c>
      <c r="O446" s="47">
        <v>0</v>
      </c>
      <c r="P446" s="47">
        <v>1.1805555555555556E-3</v>
      </c>
      <c r="Q446" s="47">
        <v>9.1898148148148139E-3</v>
      </c>
      <c r="R446" s="47">
        <v>1.3125E-2</v>
      </c>
      <c r="S446" s="47">
        <v>0</v>
      </c>
      <c r="T446" s="47">
        <v>7.4652777777777781E-3</v>
      </c>
      <c r="U446" s="47">
        <v>0</v>
      </c>
      <c r="V446" s="47">
        <v>0</v>
      </c>
      <c r="W446" s="47">
        <v>0</v>
      </c>
      <c r="X446" s="47">
        <v>0</v>
      </c>
      <c r="Y446" s="47">
        <v>3.7152777777777774E-3</v>
      </c>
      <c r="Z446" s="47">
        <v>0</v>
      </c>
      <c r="AA446" s="4">
        <f t="shared" si="14"/>
        <v>2.0590277777777777E-2</v>
      </c>
      <c r="AB446" s="4">
        <f t="shared" si="15"/>
        <v>0</v>
      </c>
    </row>
    <row r="447" spans="1:28" x14ac:dyDescent="0.25">
      <c r="A447" s="44">
        <v>42862</v>
      </c>
      <c r="B447" s="45" t="s">
        <v>199</v>
      </c>
      <c r="C447" s="45" t="s">
        <v>161</v>
      </c>
      <c r="D447" s="45" t="s">
        <v>38</v>
      </c>
      <c r="E447" s="45" t="s">
        <v>41</v>
      </c>
      <c r="F447" s="45" t="s">
        <v>117</v>
      </c>
      <c r="G447" s="46">
        <v>91161</v>
      </c>
      <c r="H447" s="76">
        <v>0.29166666666666669</v>
      </c>
      <c r="I447" s="76">
        <v>0.55555555555555558</v>
      </c>
      <c r="J447" s="47">
        <v>0.2638888888888889</v>
      </c>
      <c r="M447" s="46">
        <v>0</v>
      </c>
      <c r="N447" s="46">
        <v>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4">
        <f t="shared" si="14"/>
        <v>0</v>
      </c>
      <c r="AB447" s="4" t="str">
        <f t="shared" si="15"/>
        <v/>
      </c>
    </row>
    <row r="448" spans="1:28" x14ac:dyDescent="0.25">
      <c r="A448" s="44">
        <v>42861</v>
      </c>
      <c r="B448" s="45" t="s">
        <v>198</v>
      </c>
      <c r="C448" s="45" t="s">
        <v>161</v>
      </c>
      <c r="D448" s="45" t="s">
        <v>38</v>
      </c>
      <c r="E448" s="45" t="s">
        <v>41</v>
      </c>
      <c r="F448" s="45" t="s">
        <v>117</v>
      </c>
      <c r="G448" s="46">
        <v>91161</v>
      </c>
      <c r="H448" s="76">
        <v>0.29166666666666669</v>
      </c>
      <c r="I448" s="76">
        <v>0.55555555555555558</v>
      </c>
      <c r="J448" s="47">
        <v>0.2638888888888889</v>
      </c>
      <c r="K448" s="48">
        <v>42861.290972222225</v>
      </c>
      <c r="L448" s="48">
        <v>42861.555555555555</v>
      </c>
      <c r="M448" s="46">
        <v>73</v>
      </c>
      <c r="N448" s="46">
        <v>0</v>
      </c>
      <c r="O448" s="47">
        <v>0</v>
      </c>
      <c r="P448" s="47">
        <v>1.6782407407407406E-3</v>
      </c>
      <c r="Q448" s="47">
        <v>4.2361111111111106E-3</v>
      </c>
      <c r="R448" s="47">
        <v>1.556712962962963E-2</v>
      </c>
      <c r="S448" s="47">
        <v>0</v>
      </c>
      <c r="T448" s="47">
        <v>1.5289351851851851E-2</v>
      </c>
      <c r="U448" s="47">
        <v>0</v>
      </c>
      <c r="V448" s="47">
        <v>0</v>
      </c>
      <c r="W448" s="47">
        <v>0</v>
      </c>
      <c r="X448" s="47">
        <v>0</v>
      </c>
      <c r="Y448" s="47">
        <v>8.6458333333333335E-3</v>
      </c>
      <c r="Z448" s="47">
        <v>0</v>
      </c>
      <c r="AA448" s="4">
        <f t="shared" si="14"/>
        <v>3.0856481481481481E-2</v>
      </c>
      <c r="AB448" s="4">
        <f t="shared" si="15"/>
        <v>0</v>
      </c>
    </row>
    <row r="449" spans="1:28" x14ac:dyDescent="0.25">
      <c r="A449" s="44">
        <v>42860</v>
      </c>
      <c r="B449" s="45" t="s">
        <v>197</v>
      </c>
      <c r="C449" s="45" t="s">
        <v>161</v>
      </c>
      <c r="D449" s="45" t="s">
        <v>38</v>
      </c>
      <c r="E449" s="45" t="s">
        <v>41</v>
      </c>
      <c r="F449" s="45" t="s">
        <v>117</v>
      </c>
      <c r="G449" s="46">
        <v>91161</v>
      </c>
      <c r="H449" s="76">
        <v>0.29166666666666669</v>
      </c>
      <c r="I449" s="76">
        <v>0.55555555555555558</v>
      </c>
      <c r="J449" s="47">
        <v>0.2638888888888889</v>
      </c>
      <c r="M449" s="46">
        <v>0</v>
      </c>
      <c r="N449" s="46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">
        <f t="shared" si="14"/>
        <v>0</v>
      </c>
      <c r="AB449" s="4" t="str">
        <f t="shared" si="15"/>
        <v/>
      </c>
    </row>
    <row r="450" spans="1:28" x14ac:dyDescent="0.25">
      <c r="A450" s="44">
        <v>42860</v>
      </c>
      <c r="B450" s="45" t="s">
        <v>197</v>
      </c>
      <c r="C450" s="45" t="s">
        <v>161</v>
      </c>
      <c r="D450" s="45" t="s">
        <v>38</v>
      </c>
      <c r="E450" s="45" t="s">
        <v>41</v>
      </c>
      <c r="F450" s="45" t="s">
        <v>169</v>
      </c>
      <c r="G450" s="46">
        <v>91174</v>
      </c>
      <c r="H450" s="76">
        <v>0.25</v>
      </c>
      <c r="I450" s="76">
        <v>0.51388888888888895</v>
      </c>
      <c r="J450" s="47">
        <v>0.2638888888888889</v>
      </c>
      <c r="M450" s="46">
        <v>0</v>
      </c>
      <c r="N450" s="46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">
        <f t="shared" si="14"/>
        <v>0</v>
      </c>
      <c r="AB450" s="4" t="str">
        <f t="shared" si="15"/>
        <v/>
      </c>
    </row>
    <row r="451" spans="1:28" x14ac:dyDescent="0.25">
      <c r="A451" s="44">
        <v>42861</v>
      </c>
      <c r="B451" s="45" t="s">
        <v>198</v>
      </c>
      <c r="C451" s="45" t="s">
        <v>161</v>
      </c>
      <c r="D451" s="45" t="s">
        <v>38</v>
      </c>
      <c r="E451" s="45" t="s">
        <v>41</v>
      </c>
      <c r="F451" s="45" t="s">
        <v>169</v>
      </c>
      <c r="G451" s="46">
        <v>91174</v>
      </c>
      <c r="H451" s="76">
        <v>0.25</v>
      </c>
      <c r="I451" s="76">
        <v>0.51388888888888895</v>
      </c>
      <c r="J451" s="47">
        <v>0.2638888888888889</v>
      </c>
      <c r="K451" s="48">
        <v>42861.24722222222</v>
      </c>
      <c r="L451" s="48">
        <v>42861.51458333333</v>
      </c>
      <c r="M451" s="46">
        <v>58</v>
      </c>
      <c r="N451" s="46">
        <v>0</v>
      </c>
      <c r="O451" s="47">
        <v>0</v>
      </c>
      <c r="P451" s="47">
        <v>1.8402777777777777E-3</v>
      </c>
      <c r="Q451" s="47">
        <v>9.4097222222222238E-3</v>
      </c>
      <c r="R451" s="47">
        <v>1.4976851851851852E-2</v>
      </c>
      <c r="S451" s="47">
        <v>0</v>
      </c>
      <c r="T451" s="47">
        <v>1.6712962962962961E-2</v>
      </c>
      <c r="U451" s="47">
        <v>0</v>
      </c>
      <c r="V451" s="47">
        <v>0</v>
      </c>
      <c r="W451" s="47">
        <v>0</v>
      </c>
      <c r="X451" s="47">
        <v>1.423611111111111E-3</v>
      </c>
      <c r="Y451" s="47">
        <v>8.7962962962962968E-3</v>
      </c>
      <c r="Z451" s="47">
        <v>0</v>
      </c>
      <c r="AA451" s="4">
        <f t="shared" si="14"/>
        <v>3.168981481481481E-2</v>
      </c>
      <c r="AB451" s="4">
        <f t="shared" si="15"/>
        <v>0</v>
      </c>
    </row>
    <row r="452" spans="1:28" x14ac:dyDescent="0.25">
      <c r="A452" s="44">
        <v>42862</v>
      </c>
      <c r="B452" s="45" t="s">
        <v>199</v>
      </c>
      <c r="C452" s="45" t="s">
        <v>161</v>
      </c>
      <c r="D452" s="45" t="s">
        <v>38</v>
      </c>
      <c r="E452" s="45" t="s">
        <v>41</v>
      </c>
      <c r="F452" s="45" t="s">
        <v>169</v>
      </c>
      <c r="G452" s="46">
        <v>91174</v>
      </c>
      <c r="H452" s="76">
        <v>0.25</v>
      </c>
      <c r="I452" s="76">
        <v>0.51388888888888895</v>
      </c>
      <c r="J452" s="47">
        <v>0.2638888888888889</v>
      </c>
      <c r="K452" s="48">
        <v>42862.243750000001</v>
      </c>
      <c r="L452" s="48">
        <v>42862.513888888891</v>
      </c>
      <c r="M452" s="46">
        <v>71</v>
      </c>
      <c r="N452" s="46">
        <v>0</v>
      </c>
      <c r="O452" s="47">
        <v>0</v>
      </c>
      <c r="P452" s="47">
        <v>2.1874999999999998E-3</v>
      </c>
      <c r="Q452" s="47">
        <v>1.2175925925925929E-2</v>
      </c>
      <c r="R452" s="47">
        <v>1.4826388888888889E-2</v>
      </c>
      <c r="S452" s="47">
        <v>0</v>
      </c>
      <c r="T452" s="47">
        <v>1.4548611111111111E-2</v>
      </c>
      <c r="U452" s="47">
        <v>0</v>
      </c>
      <c r="V452" s="47">
        <v>0</v>
      </c>
      <c r="W452" s="47">
        <v>0</v>
      </c>
      <c r="X452" s="47">
        <v>5.2546296296296299E-3</v>
      </c>
      <c r="Y452" s="47">
        <v>8.7962962962962968E-3</v>
      </c>
      <c r="Z452" s="47">
        <v>0</v>
      </c>
      <c r="AA452" s="4">
        <f t="shared" si="14"/>
        <v>2.9374999999999998E-2</v>
      </c>
      <c r="AB452" s="4">
        <f t="shared" si="15"/>
        <v>0</v>
      </c>
    </row>
    <row r="453" spans="1:28" x14ac:dyDescent="0.25">
      <c r="A453" s="44">
        <v>42862</v>
      </c>
      <c r="B453" s="45" t="s">
        <v>199</v>
      </c>
      <c r="C453" s="45" t="s">
        <v>161</v>
      </c>
      <c r="D453" s="45" t="s">
        <v>38</v>
      </c>
      <c r="E453" s="45" t="s">
        <v>41</v>
      </c>
      <c r="F453" s="45" t="s">
        <v>170</v>
      </c>
      <c r="G453" s="46">
        <v>91148</v>
      </c>
      <c r="H453" s="76">
        <v>0.25</v>
      </c>
      <c r="I453" s="76">
        <v>0.51388888888888895</v>
      </c>
      <c r="J453" s="47">
        <v>0.2638888888888889</v>
      </c>
      <c r="K453" s="48">
        <v>42862.24722222222</v>
      </c>
      <c r="L453" s="48">
        <v>42862.513888888891</v>
      </c>
      <c r="M453" s="46">
        <v>62</v>
      </c>
      <c r="N453" s="46">
        <v>0</v>
      </c>
      <c r="O453" s="47">
        <v>0</v>
      </c>
      <c r="P453" s="47">
        <v>2.5810185185185185E-3</v>
      </c>
      <c r="Q453" s="47">
        <v>2.8472222222222222E-2</v>
      </c>
      <c r="R453" s="47">
        <v>1.1481481481481483E-2</v>
      </c>
      <c r="S453" s="47">
        <v>0</v>
      </c>
      <c r="T453" s="47">
        <v>1.5532407407407406E-2</v>
      </c>
      <c r="U453" s="47">
        <v>0</v>
      </c>
      <c r="V453" s="47">
        <v>0</v>
      </c>
      <c r="W453" s="47">
        <v>0</v>
      </c>
      <c r="X453" s="47">
        <v>1.9097222222222222E-3</v>
      </c>
      <c r="Y453" s="47">
        <v>2.3726851851851851E-3</v>
      </c>
      <c r="Z453" s="47">
        <v>0</v>
      </c>
      <c r="AA453" s="4">
        <f t="shared" si="14"/>
        <v>2.7013888888888889E-2</v>
      </c>
      <c r="AB453" s="4">
        <f t="shared" si="15"/>
        <v>0</v>
      </c>
    </row>
    <row r="454" spans="1:28" x14ac:dyDescent="0.25">
      <c r="A454" s="44">
        <v>42861</v>
      </c>
      <c r="B454" s="45" t="s">
        <v>198</v>
      </c>
      <c r="C454" s="45" t="s">
        <v>161</v>
      </c>
      <c r="D454" s="45" t="s">
        <v>38</v>
      </c>
      <c r="E454" s="45" t="s">
        <v>41</v>
      </c>
      <c r="F454" s="45" t="s">
        <v>170</v>
      </c>
      <c r="G454" s="46">
        <v>91148</v>
      </c>
      <c r="H454" s="76">
        <v>0.25</v>
      </c>
      <c r="I454" s="76">
        <v>0.51388888888888895</v>
      </c>
      <c r="J454" s="47">
        <v>0.2638888888888889</v>
      </c>
      <c r="K454" s="48">
        <v>42861.242361111108</v>
      </c>
      <c r="L454" s="48">
        <v>42861.51458333333</v>
      </c>
      <c r="M454" s="46">
        <v>47</v>
      </c>
      <c r="N454" s="46">
        <v>0</v>
      </c>
      <c r="O454" s="47">
        <v>0</v>
      </c>
      <c r="P454" s="47">
        <v>2.7199074074074074E-3</v>
      </c>
      <c r="Q454" s="47">
        <v>1.005787037037037E-2</v>
      </c>
      <c r="R454" s="47">
        <v>1.3263888888888889E-2</v>
      </c>
      <c r="S454" s="47">
        <v>0</v>
      </c>
      <c r="T454" s="47">
        <v>1.5185185185185185E-2</v>
      </c>
      <c r="U454" s="47">
        <v>0</v>
      </c>
      <c r="V454" s="47">
        <v>0</v>
      </c>
      <c r="W454" s="47">
        <v>0</v>
      </c>
      <c r="X454" s="47">
        <v>1.2384259259259258E-3</v>
      </c>
      <c r="Y454" s="47">
        <v>3.1296296296296301E-2</v>
      </c>
      <c r="Z454" s="47">
        <v>0</v>
      </c>
      <c r="AA454" s="4">
        <f t="shared" ref="AA454:AA517" si="16">IF(A454="","",R454+T454)</f>
        <v>2.8449074074074075E-2</v>
      </c>
      <c r="AB454" s="4">
        <f t="shared" si="15"/>
        <v>0</v>
      </c>
    </row>
    <row r="455" spans="1:28" x14ac:dyDescent="0.25">
      <c r="A455" s="44">
        <v>42860</v>
      </c>
      <c r="B455" s="45" t="s">
        <v>197</v>
      </c>
      <c r="C455" s="45" t="s">
        <v>161</v>
      </c>
      <c r="D455" s="45" t="s">
        <v>38</v>
      </c>
      <c r="E455" s="45" t="s">
        <v>41</v>
      </c>
      <c r="F455" s="45" t="s">
        <v>170</v>
      </c>
      <c r="G455" s="46">
        <v>91148</v>
      </c>
      <c r="H455" s="76">
        <v>0.25</v>
      </c>
      <c r="I455" s="76">
        <v>0.51388888888888895</v>
      </c>
      <c r="J455" s="47">
        <v>0.2638888888888889</v>
      </c>
      <c r="K455" s="48">
        <v>42860.243750000001</v>
      </c>
      <c r="L455" s="48">
        <v>42860.515277777777</v>
      </c>
      <c r="M455" s="46">
        <v>76</v>
      </c>
      <c r="N455" s="46">
        <v>0</v>
      </c>
      <c r="O455" s="47">
        <v>0</v>
      </c>
      <c r="P455" s="47">
        <v>1.9444444444444442E-3</v>
      </c>
      <c r="Q455" s="47">
        <v>6.3541666666666668E-3</v>
      </c>
      <c r="R455" s="47">
        <v>1.3969907407407408E-2</v>
      </c>
      <c r="S455" s="47">
        <v>0</v>
      </c>
      <c r="T455" s="47">
        <v>1.6712962962962961E-2</v>
      </c>
      <c r="U455" s="47">
        <v>0</v>
      </c>
      <c r="V455" s="47">
        <v>0</v>
      </c>
      <c r="W455" s="47">
        <v>0</v>
      </c>
      <c r="X455" s="47">
        <v>5.9837962962962961E-3</v>
      </c>
      <c r="Y455" s="47">
        <v>6.0416666666666665E-3</v>
      </c>
      <c r="Z455" s="47">
        <v>0</v>
      </c>
      <c r="AA455" s="4">
        <f t="shared" si="16"/>
        <v>3.0682870370370367E-2</v>
      </c>
      <c r="AB455" s="4">
        <f t="shared" si="15"/>
        <v>0</v>
      </c>
    </row>
    <row r="456" spans="1:28" x14ac:dyDescent="0.25">
      <c r="A456" s="44">
        <v>42860</v>
      </c>
      <c r="B456" s="45" t="s">
        <v>197</v>
      </c>
      <c r="C456" s="45" t="s">
        <v>161</v>
      </c>
      <c r="D456" s="45" t="s">
        <v>38</v>
      </c>
      <c r="E456" s="45" t="s">
        <v>41</v>
      </c>
      <c r="F456" s="45" t="s">
        <v>120</v>
      </c>
      <c r="G456" s="46">
        <v>91144</v>
      </c>
      <c r="H456" s="76">
        <v>0.3611111111111111</v>
      </c>
      <c r="I456" s="76">
        <v>0.625</v>
      </c>
      <c r="J456" s="47">
        <v>0.2638888888888889</v>
      </c>
      <c r="K456" s="48">
        <v>42860.36041666667</v>
      </c>
      <c r="L456" s="48">
        <v>42860.625</v>
      </c>
      <c r="M456" s="46">
        <v>103</v>
      </c>
      <c r="N456" s="46">
        <v>0</v>
      </c>
      <c r="O456" s="47">
        <v>0</v>
      </c>
      <c r="P456" s="47">
        <v>1.4351851851851854E-3</v>
      </c>
      <c r="Q456" s="47">
        <v>4.155092592592593E-3</v>
      </c>
      <c r="R456" s="47">
        <v>1.4571759259259258E-2</v>
      </c>
      <c r="S456" s="47">
        <v>0</v>
      </c>
      <c r="T456" s="47">
        <v>1.2361111111111113E-2</v>
      </c>
      <c r="U456" s="47">
        <v>0</v>
      </c>
      <c r="V456" s="47">
        <v>0</v>
      </c>
      <c r="W456" s="47">
        <v>0</v>
      </c>
      <c r="X456" s="47">
        <v>0</v>
      </c>
      <c r="Y456" s="47">
        <v>8.518518518518519E-3</v>
      </c>
      <c r="Z456" s="47">
        <v>0</v>
      </c>
      <c r="AA456" s="4">
        <f t="shared" si="16"/>
        <v>2.6932870370370371E-2</v>
      </c>
      <c r="AB456" s="4">
        <f t="shared" si="15"/>
        <v>0</v>
      </c>
    </row>
    <row r="457" spans="1:28" x14ac:dyDescent="0.25">
      <c r="A457" s="44">
        <v>42861</v>
      </c>
      <c r="B457" s="45" t="s">
        <v>198</v>
      </c>
      <c r="C457" s="45" t="s">
        <v>161</v>
      </c>
      <c r="D457" s="45" t="s">
        <v>38</v>
      </c>
      <c r="E457" s="45" t="s">
        <v>41</v>
      </c>
      <c r="F457" s="45" t="s">
        <v>120</v>
      </c>
      <c r="G457" s="46">
        <v>91144</v>
      </c>
      <c r="H457" s="76">
        <v>0.3611111111111111</v>
      </c>
      <c r="I457" s="76">
        <v>0.625</v>
      </c>
      <c r="J457" s="47">
        <v>0.2638888888888889</v>
      </c>
      <c r="K457" s="48">
        <v>42861.359027777777</v>
      </c>
      <c r="L457" s="48">
        <v>42861.625</v>
      </c>
      <c r="M457" s="46">
        <v>88</v>
      </c>
      <c r="N457" s="46">
        <v>0</v>
      </c>
      <c r="O457" s="47">
        <v>0</v>
      </c>
      <c r="P457" s="47">
        <v>1.4351851851851854E-3</v>
      </c>
      <c r="Q457" s="47">
        <v>2.1527777777777778E-3</v>
      </c>
      <c r="R457" s="47">
        <v>1.4791666666666668E-2</v>
      </c>
      <c r="S457" s="47">
        <v>0</v>
      </c>
      <c r="T457" s="47">
        <v>1.9247685185185184E-2</v>
      </c>
      <c r="U457" s="47">
        <v>0</v>
      </c>
      <c r="V457" s="47">
        <v>0</v>
      </c>
      <c r="W457" s="47">
        <v>0</v>
      </c>
      <c r="X457" s="47">
        <v>9.8379629629629642E-4</v>
      </c>
      <c r="Y457" s="47">
        <v>8.2870370370370372E-3</v>
      </c>
      <c r="Z457" s="47">
        <v>0</v>
      </c>
      <c r="AA457" s="4">
        <f t="shared" si="16"/>
        <v>3.4039351851851848E-2</v>
      </c>
      <c r="AB457" s="4">
        <f t="shared" si="15"/>
        <v>0</v>
      </c>
    </row>
    <row r="458" spans="1:28" x14ac:dyDescent="0.25">
      <c r="A458" s="44">
        <v>42862</v>
      </c>
      <c r="B458" s="45" t="s">
        <v>199</v>
      </c>
      <c r="C458" s="45" t="s">
        <v>161</v>
      </c>
      <c r="D458" s="45" t="s">
        <v>38</v>
      </c>
      <c r="E458" s="45" t="s">
        <v>41</v>
      </c>
      <c r="F458" s="45" t="s">
        <v>120</v>
      </c>
      <c r="G458" s="46">
        <v>91144</v>
      </c>
      <c r="H458" s="76">
        <v>0.3611111111111111</v>
      </c>
      <c r="I458" s="76">
        <v>0.625</v>
      </c>
      <c r="J458" s="47">
        <v>0.2638888888888889</v>
      </c>
      <c r="K458" s="48">
        <v>42862.359027777777</v>
      </c>
      <c r="L458" s="48">
        <v>42862.422222222223</v>
      </c>
      <c r="M458" s="46">
        <v>19</v>
      </c>
      <c r="N458" s="46">
        <v>0</v>
      </c>
      <c r="O458" s="47">
        <v>0</v>
      </c>
      <c r="P458" s="47">
        <v>1.7476851851851852E-3</v>
      </c>
      <c r="Q458" s="47">
        <v>6.1921296296296299E-3</v>
      </c>
      <c r="R458" s="47">
        <v>0</v>
      </c>
      <c r="S458" s="47">
        <v>0</v>
      </c>
      <c r="T458" s="47">
        <v>7.2453703703703708E-3</v>
      </c>
      <c r="U458" s="47">
        <v>0</v>
      </c>
      <c r="V458" s="47">
        <v>0</v>
      </c>
      <c r="W458" s="47">
        <v>0</v>
      </c>
      <c r="X458" s="47">
        <v>0</v>
      </c>
      <c r="Y458" s="47">
        <v>1.0532407407407407E-3</v>
      </c>
      <c r="Z458" s="47">
        <v>0</v>
      </c>
      <c r="AA458" s="4">
        <f t="shared" si="16"/>
        <v>7.2453703703703708E-3</v>
      </c>
      <c r="AB458" s="4">
        <f t="shared" si="15"/>
        <v>0</v>
      </c>
    </row>
    <row r="459" spans="1:28" x14ac:dyDescent="0.25">
      <c r="A459" s="44">
        <v>42862</v>
      </c>
      <c r="B459" s="45" t="s">
        <v>199</v>
      </c>
      <c r="C459" s="45" t="s">
        <v>161</v>
      </c>
      <c r="D459" s="45" t="s">
        <v>38</v>
      </c>
      <c r="E459" s="45" t="s">
        <v>41</v>
      </c>
      <c r="F459" s="45" t="s">
        <v>121</v>
      </c>
      <c r="G459" s="46">
        <v>91132</v>
      </c>
      <c r="H459" s="76">
        <v>0.33333333333333331</v>
      </c>
      <c r="I459" s="76">
        <v>0.59722222222222221</v>
      </c>
      <c r="J459" s="47">
        <v>0.2638888888888889</v>
      </c>
      <c r="M459" s="46">
        <v>0</v>
      </c>
      <c r="N459" s="46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">
        <f t="shared" si="16"/>
        <v>0</v>
      </c>
      <c r="AB459" s="4" t="str">
        <f t="shared" si="15"/>
        <v/>
      </c>
    </row>
    <row r="460" spans="1:28" x14ac:dyDescent="0.25">
      <c r="A460" s="44">
        <v>42861</v>
      </c>
      <c r="B460" s="45" t="s">
        <v>198</v>
      </c>
      <c r="C460" s="45" t="s">
        <v>161</v>
      </c>
      <c r="D460" s="45" t="s">
        <v>38</v>
      </c>
      <c r="E460" s="45" t="s">
        <v>41</v>
      </c>
      <c r="F460" s="45" t="s">
        <v>121</v>
      </c>
      <c r="G460" s="46">
        <v>91132</v>
      </c>
      <c r="H460" s="76">
        <v>0.33333333333333331</v>
      </c>
      <c r="I460" s="76">
        <v>0.59722222222222221</v>
      </c>
      <c r="J460" s="47">
        <v>0.2638888888888889</v>
      </c>
      <c r="K460" s="48">
        <v>42861.333333333336</v>
      </c>
      <c r="L460" s="48">
        <v>42861.598611111112</v>
      </c>
      <c r="M460" s="46">
        <v>97</v>
      </c>
      <c r="N460" s="46">
        <v>0</v>
      </c>
      <c r="O460" s="47">
        <v>0</v>
      </c>
      <c r="P460" s="47">
        <v>1.3078703703703705E-3</v>
      </c>
      <c r="Q460" s="47">
        <v>6.8287037037037025E-4</v>
      </c>
      <c r="R460" s="47">
        <v>1.5439814814814816E-2</v>
      </c>
      <c r="S460" s="47">
        <v>0</v>
      </c>
      <c r="T460" s="47">
        <v>1.4756944444444446E-2</v>
      </c>
      <c r="U460" s="47">
        <v>0</v>
      </c>
      <c r="V460" s="47">
        <v>0</v>
      </c>
      <c r="W460" s="47">
        <v>0</v>
      </c>
      <c r="X460" s="47">
        <v>1.2731481481481483E-3</v>
      </c>
      <c r="Y460" s="47">
        <v>1.0416666666666667E-3</v>
      </c>
      <c r="Z460" s="47">
        <v>0</v>
      </c>
      <c r="AA460" s="4">
        <f t="shared" si="16"/>
        <v>3.0196759259259263E-2</v>
      </c>
      <c r="AB460" s="4">
        <f t="shared" si="15"/>
        <v>0</v>
      </c>
    </row>
    <row r="461" spans="1:28" x14ac:dyDescent="0.25">
      <c r="A461" s="44">
        <v>42860</v>
      </c>
      <c r="B461" s="45" t="s">
        <v>197</v>
      </c>
      <c r="C461" s="45" t="s">
        <v>161</v>
      </c>
      <c r="D461" s="45" t="s">
        <v>38</v>
      </c>
      <c r="E461" s="45" t="s">
        <v>41</v>
      </c>
      <c r="F461" s="45" t="s">
        <v>121</v>
      </c>
      <c r="G461" s="46">
        <v>91132</v>
      </c>
      <c r="H461" s="76">
        <v>0.33333333333333331</v>
      </c>
      <c r="I461" s="76">
        <v>0.59722222222222221</v>
      </c>
      <c r="J461" s="47">
        <v>0.2638888888888889</v>
      </c>
      <c r="M461" s="46">
        <v>0</v>
      </c>
      <c r="N461" s="46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">
        <f t="shared" si="16"/>
        <v>0</v>
      </c>
      <c r="AB461" s="4" t="str">
        <f t="shared" si="15"/>
        <v/>
      </c>
    </row>
    <row r="462" spans="1:28" x14ac:dyDescent="0.25">
      <c r="A462" s="44">
        <v>42860</v>
      </c>
      <c r="B462" s="45" t="s">
        <v>197</v>
      </c>
      <c r="C462" s="45" t="s">
        <v>161</v>
      </c>
      <c r="D462" s="45" t="s">
        <v>38</v>
      </c>
      <c r="E462" s="45" t="s">
        <v>41</v>
      </c>
      <c r="F462" s="45" t="s">
        <v>122</v>
      </c>
      <c r="G462" s="46">
        <v>102590</v>
      </c>
      <c r="H462" s="76">
        <v>0.3888888888888889</v>
      </c>
      <c r="I462" s="76">
        <v>0.65277777777777779</v>
      </c>
      <c r="J462" s="47">
        <v>0.2638888888888889</v>
      </c>
      <c r="M462" s="46">
        <v>0</v>
      </c>
      <c r="N462" s="46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">
        <f t="shared" si="16"/>
        <v>0</v>
      </c>
      <c r="AB462" s="4" t="str">
        <f t="shared" si="15"/>
        <v/>
      </c>
    </row>
    <row r="463" spans="1:28" x14ac:dyDescent="0.25">
      <c r="A463" s="44">
        <v>42861</v>
      </c>
      <c r="B463" s="45" t="s">
        <v>198</v>
      </c>
      <c r="C463" s="45" t="s">
        <v>161</v>
      </c>
      <c r="D463" s="45" t="s">
        <v>38</v>
      </c>
      <c r="E463" s="45" t="s">
        <v>41</v>
      </c>
      <c r="F463" s="45" t="s">
        <v>122</v>
      </c>
      <c r="G463" s="46">
        <v>102590</v>
      </c>
      <c r="H463" s="76">
        <v>0.3888888888888889</v>
      </c>
      <c r="I463" s="76">
        <v>0.65277777777777779</v>
      </c>
      <c r="J463" s="47">
        <v>0.2638888888888889</v>
      </c>
      <c r="M463" s="46">
        <v>0</v>
      </c>
      <c r="N463" s="46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">
        <f t="shared" si="16"/>
        <v>0</v>
      </c>
      <c r="AB463" s="4" t="str">
        <f t="shared" si="15"/>
        <v/>
      </c>
    </row>
    <row r="464" spans="1:28" x14ac:dyDescent="0.25">
      <c r="A464" s="44">
        <v>42862</v>
      </c>
      <c r="B464" s="45" t="s">
        <v>199</v>
      </c>
      <c r="C464" s="45" t="s">
        <v>161</v>
      </c>
      <c r="D464" s="45" t="s">
        <v>38</v>
      </c>
      <c r="E464" s="45" t="s">
        <v>41</v>
      </c>
      <c r="F464" s="45" t="s">
        <v>122</v>
      </c>
      <c r="G464" s="46">
        <v>102590</v>
      </c>
      <c r="H464" s="76">
        <v>0.3888888888888889</v>
      </c>
      <c r="I464" s="76">
        <v>0.65277777777777779</v>
      </c>
      <c r="J464" s="47">
        <v>0.2638888888888889</v>
      </c>
      <c r="M464" s="46">
        <v>0</v>
      </c>
      <c r="N464" s="46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">
        <f t="shared" si="16"/>
        <v>0</v>
      </c>
      <c r="AB464" s="4" t="str">
        <f t="shared" ref="AB464:AB527" si="17">IF(K464="","",IF(VALUE(TEXT(K464,"HH:MM:SS"))&gt;H464,VALUE(TEXT(K464,"HH:MM:SS"))-H464,0))</f>
        <v/>
      </c>
    </row>
    <row r="465" spans="1:28" x14ac:dyDescent="0.25">
      <c r="A465" s="44">
        <v>42862</v>
      </c>
      <c r="B465" s="45" t="s">
        <v>199</v>
      </c>
      <c r="C465" s="45" t="s">
        <v>161</v>
      </c>
      <c r="D465" s="45" t="s">
        <v>38</v>
      </c>
      <c r="E465" s="45" t="s">
        <v>41</v>
      </c>
      <c r="F465" s="45" t="s">
        <v>59</v>
      </c>
      <c r="G465" s="46">
        <v>91171</v>
      </c>
      <c r="H465" s="76">
        <v>0.3888888888888889</v>
      </c>
      <c r="I465" s="76">
        <v>0.65277777777777779</v>
      </c>
      <c r="J465" s="47">
        <v>0.2638888888888889</v>
      </c>
      <c r="K465" s="48">
        <v>42862.401388888888</v>
      </c>
      <c r="L465" s="48">
        <v>42862.411111111112</v>
      </c>
      <c r="M465" s="46">
        <v>2</v>
      </c>
      <c r="N465" s="46">
        <v>0</v>
      </c>
      <c r="O465" s="47">
        <v>0</v>
      </c>
      <c r="P465" s="47">
        <v>2.0023148148148148E-3</v>
      </c>
      <c r="Q465" s="47">
        <v>9.6064814814814808E-4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1.5277777777777779E-3</v>
      </c>
      <c r="Z465" s="47">
        <v>0</v>
      </c>
      <c r="AA465" s="4">
        <f t="shared" si="16"/>
        <v>0</v>
      </c>
      <c r="AB465" s="4">
        <f t="shared" si="17"/>
        <v>1.2499999999999956E-2</v>
      </c>
    </row>
    <row r="466" spans="1:28" x14ac:dyDescent="0.25">
      <c r="A466" s="44">
        <v>42861</v>
      </c>
      <c r="B466" s="45" t="s">
        <v>198</v>
      </c>
      <c r="C466" s="45" t="s">
        <v>161</v>
      </c>
      <c r="D466" s="45" t="s">
        <v>38</v>
      </c>
      <c r="E466" s="45" t="s">
        <v>41</v>
      </c>
      <c r="F466" s="45" t="s">
        <v>59</v>
      </c>
      <c r="G466" s="46">
        <v>91171</v>
      </c>
      <c r="H466" s="76">
        <v>0.3888888888888889</v>
      </c>
      <c r="I466" s="76">
        <v>0.65277777777777779</v>
      </c>
      <c r="J466" s="47">
        <v>0.2638888888888889</v>
      </c>
      <c r="K466" s="48">
        <v>42861.387499999997</v>
      </c>
      <c r="L466" s="48">
        <v>42861.652083333334</v>
      </c>
      <c r="M466" s="46">
        <v>93</v>
      </c>
      <c r="N466" s="46">
        <v>0</v>
      </c>
      <c r="O466" s="47">
        <v>0</v>
      </c>
      <c r="P466" s="47">
        <v>1.4004629629629629E-3</v>
      </c>
      <c r="Q466" s="47">
        <v>4.1898148148148146E-3</v>
      </c>
      <c r="R466" s="47">
        <v>1.3726851851851851E-2</v>
      </c>
      <c r="S466" s="47">
        <v>0</v>
      </c>
      <c r="T466" s="47">
        <v>1.4340277777777776E-2</v>
      </c>
      <c r="U466" s="47">
        <v>0</v>
      </c>
      <c r="V466" s="47">
        <v>0</v>
      </c>
      <c r="W466" s="47">
        <v>0</v>
      </c>
      <c r="X466" s="47">
        <v>0</v>
      </c>
      <c r="Y466" s="47">
        <v>1.2233796296296296E-2</v>
      </c>
      <c r="Z466" s="47">
        <v>0</v>
      </c>
      <c r="AA466" s="4">
        <f t="shared" si="16"/>
        <v>2.8067129629629629E-2</v>
      </c>
      <c r="AB466" s="4">
        <f t="shared" si="17"/>
        <v>0</v>
      </c>
    </row>
    <row r="467" spans="1:28" x14ac:dyDescent="0.25">
      <c r="A467" s="44">
        <v>42860</v>
      </c>
      <c r="B467" s="45" t="s">
        <v>197</v>
      </c>
      <c r="C467" s="45" t="s">
        <v>161</v>
      </c>
      <c r="D467" s="45" t="s">
        <v>38</v>
      </c>
      <c r="E467" s="45" t="s">
        <v>41</v>
      </c>
      <c r="F467" s="45" t="s">
        <v>59</v>
      </c>
      <c r="G467" s="46">
        <v>91171</v>
      </c>
      <c r="H467" s="76">
        <v>0.3888888888888889</v>
      </c>
      <c r="I467" s="76">
        <v>0.65277777777777779</v>
      </c>
      <c r="J467" s="47">
        <v>0.2638888888888889</v>
      </c>
      <c r="M467" s="46">
        <v>0</v>
      </c>
      <c r="N467" s="46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">
        <f t="shared" si="16"/>
        <v>0</v>
      </c>
      <c r="AB467" s="4" t="str">
        <f t="shared" si="17"/>
        <v/>
      </c>
    </row>
    <row r="468" spans="1:28" x14ac:dyDescent="0.25">
      <c r="A468" s="44">
        <v>42860</v>
      </c>
      <c r="B468" s="45" t="s">
        <v>197</v>
      </c>
      <c r="C468" s="45" t="s">
        <v>161</v>
      </c>
      <c r="D468" s="45" t="s">
        <v>38</v>
      </c>
      <c r="E468" s="45" t="s">
        <v>41</v>
      </c>
      <c r="F468" s="45" t="s">
        <v>124</v>
      </c>
      <c r="G468" s="46">
        <v>91164</v>
      </c>
      <c r="H468" s="76">
        <v>0.33333333333333331</v>
      </c>
      <c r="I468" s="76">
        <v>0.59722222222222221</v>
      </c>
      <c r="J468" s="47">
        <v>0.2638888888888889</v>
      </c>
      <c r="M468" s="46">
        <v>0</v>
      </c>
      <c r="N468" s="46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">
        <f t="shared" si="16"/>
        <v>0</v>
      </c>
      <c r="AB468" s="4" t="str">
        <f t="shared" si="17"/>
        <v/>
      </c>
    </row>
    <row r="469" spans="1:28" x14ac:dyDescent="0.25">
      <c r="A469" s="44">
        <v>42861</v>
      </c>
      <c r="B469" s="45" t="s">
        <v>198</v>
      </c>
      <c r="C469" s="45" t="s">
        <v>161</v>
      </c>
      <c r="D469" s="45" t="s">
        <v>38</v>
      </c>
      <c r="E469" s="45" t="s">
        <v>41</v>
      </c>
      <c r="F469" s="45" t="s">
        <v>124</v>
      </c>
      <c r="G469" s="46">
        <v>91164</v>
      </c>
      <c r="H469" s="76">
        <v>0.33333333333333331</v>
      </c>
      <c r="I469" s="76">
        <v>0.59722222222222221</v>
      </c>
      <c r="J469" s="47">
        <v>0.2638888888888889</v>
      </c>
      <c r="K469" s="48">
        <v>42861.338194444441</v>
      </c>
      <c r="L469" s="48">
        <v>42861.597222222219</v>
      </c>
      <c r="M469" s="46">
        <v>87</v>
      </c>
      <c r="N469" s="46">
        <v>0</v>
      </c>
      <c r="O469" s="47">
        <v>0</v>
      </c>
      <c r="P469" s="47">
        <v>1.4120370370370369E-3</v>
      </c>
      <c r="Q469" s="47">
        <v>3.2291666666666666E-3</v>
      </c>
      <c r="R469" s="47">
        <v>1.4895833333333332E-2</v>
      </c>
      <c r="S469" s="47">
        <v>0</v>
      </c>
      <c r="T469" s="47">
        <v>1.4456018518518519E-2</v>
      </c>
      <c r="U469" s="47">
        <v>0</v>
      </c>
      <c r="V469" s="47">
        <v>0</v>
      </c>
      <c r="W469" s="47">
        <v>0</v>
      </c>
      <c r="X469" s="47">
        <v>0</v>
      </c>
      <c r="Y469" s="47">
        <v>5.3819444444444453E-3</v>
      </c>
      <c r="Z469" s="47">
        <v>0</v>
      </c>
      <c r="AA469" s="4">
        <f t="shared" si="16"/>
        <v>2.9351851851851851E-2</v>
      </c>
      <c r="AB469" s="4">
        <f t="shared" si="17"/>
        <v>4.8611111111111494E-3</v>
      </c>
    </row>
    <row r="470" spans="1:28" x14ac:dyDescent="0.25">
      <c r="A470" s="44">
        <v>42862</v>
      </c>
      <c r="B470" s="45" t="s">
        <v>199</v>
      </c>
      <c r="C470" s="45" t="s">
        <v>161</v>
      </c>
      <c r="D470" s="45" t="s">
        <v>38</v>
      </c>
      <c r="E470" s="45" t="s">
        <v>41</v>
      </c>
      <c r="F470" s="45" t="s">
        <v>124</v>
      </c>
      <c r="G470" s="46">
        <v>91164</v>
      </c>
      <c r="H470" s="76">
        <v>0.33333333333333331</v>
      </c>
      <c r="I470" s="76">
        <v>0.59722222222222221</v>
      </c>
      <c r="J470" s="47">
        <v>0.2638888888888889</v>
      </c>
      <c r="K470" s="48">
        <v>42862.342361111114</v>
      </c>
      <c r="L470" s="48">
        <v>42862.597222222219</v>
      </c>
      <c r="M470" s="46">
        <v>114</v>
      </c>
      <c r="N470" s="46">
        <v>0</v>
      </c>
      <c r="O470" s="47">
        <v>0</v>
      </c>
      <c r="P470" s="47">
        <v>1.5277777777777779E-3</v>
      </c>
      <c r="Q470" s="47">
        <v>2.3379629629629631E-3</v>
      </c>
      <c r="R470" s="47">
        <v>1.3645833333333331E-2</v>
      </c>
      <c r="S470" s="47">
        <v>0</v>
      </c>
      <c r="T470" s="47">
        <v>1.7696759259259259E-2</v>
      </c>
      <c r="U470" s="47">
        <v>0</v>
      </c>
      <c r="V470" s="47">
        <v>0</v>
      </c>
      <c r="W470" s="47">
        <v>0</v>
      </c>
      <c r="X470" s="47">
        <v>0</v>
      </c>
      <c r="Y470" s="47">
        <v>7.6388888888888886E-3</v>
      </c>
      <c r="Z470" s="47">
        <v>0</v>
      </c>
      <c r="AA470" s="4">
        <f t="shared" si="16"/>
        <v>3.1342592592592589E-2</v>
      </c>
      <c r="AB470" s="4">
        <f t="shared" si="17"/>
        <v>9.0277777777778012E-3</v>
      </c>
    </row>
    <row r="471" spans="1:28" x14ac:dyDescent="0.25">
      <c r="A471" s="44">
        <v>42862</v>
      </c>
      <c r="B471" s="45" t="s">
        <v>199</v>
      </c>
      <c r="C471" s="45" t="s">
        <v>161</v>
      </c>
      <c r="D471" s="45" t="s">
        <v>38</v>
      </c>
      <c r="E471" s="45" t="s">
        <v>41</v>
      </c>
      <c r="F471" s="45" t="s">
        <v>125</v>
      </c>
      <c r="G471" s="46">
        <v>91135</v>
      </c>
      <c r="H471" s="76">
        <v>0.25</v>
      </c>
      <c r="I471" s="76">
        <v>0.51388888888888895</v>
      </c>
      <c r="J471" s="47">
        <v>0.2638888888888889</v>
      </c>
      <c r="M471" s="46">
        <v>0</v>
      </c>
      <c r="N471" s="46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">
        <f t="shared" si="16"/>
        <v>0</v>
      </c>
      <c r="AB471" s="4" t="str">
        <f t="shared" si="17"/>
        <v/>
      </c>
    </row>
    <row r="472" spans="1:28" x14ac:dyDescent="0.25">
      <c r="A472" s="44">
        <v>42861</v>
      </c>
      <c r="B472" s="45" t="s">
        <v>198</v>
      </c>
      <c r="C472" s="45" t="s">
        <v>161</v>
      </c>
      <c r="D472" s="45" t="s">
        <v>38</v>
      </c>
      <c r="E472" s="45" t="s">
        <v>41</v>
      </c>
      <c r="F472" s="45" t="s">
        <v>125</v>
      </c>
      <c r="G472" s="46">
        <v>91135</v>
      </c>
      <c r="H472" s="76">
        <v>0.25</v>
      </c>
      <c r="I472" s="76">
        <v>0.51388888888888895</v>
      </c>
      <c r="J472" s="47">
        <v>0.2638888888888889</v>
      </c>
      <c r="M472" s="46">
        <v>0</v>
      </c>
      <c r="N472" s="46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">
        <f t="shared" si="16"/>
        <v>0</v>
      </c>
      <c r="AB472" s="4" t="str">
        <f t="shared" si="17"/>
        <v/>
      </c>
    </row>
    <row r="473" spans="1:28" x14ac:dyDescent="0.25">
      <c r="A473" s="44">
        <v>42860</v>
      </c>
      <c r="B473" s="45" t="s">
        <v>197</v>
      </c>
      <c r="C473" s="45" t="s">
        <v>161</v>
      </c>
      <c r="D473" s="45" t="s">
        <v>38</v>
      </c>
      <c r="E473" s="45" t="s">
        <v>41</v>
      </c>
      <c r="F473" s="45" t="s">
        <v>125</v>
      </c>
      <c r="G473" s="46">
        <v>91135</v>
      </c>
      <c r="H473" s="76">
        <v>0.25</v>
      </c>
      <c r="I473" s="76">
        <v>0.51388888888888895</v>
      </c>
      <c r="J473" s="47">
        <v>0.2638888888888889</v>
      </c>
      <c r="M473" s="46">
        <v>0</v>
      </c>
      <c r="N473" s="46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">
        <f t="shared" si="16"/>
        <v>0</v>
      </c>
      <c r="AB473" s="4" t="str">
        <f t="shared" si="17"/>
        <v/>
      </c>
    </row>
    <row r="474" spans="1:28" x14ac:dyDescent="0.25">
      <c r="A474" s="44">
        <v>42860</v>
      </c>
      <c r="B474" s="45" t="s">
        <v>197</v>
      </c>
      <c r="C474" s="45" t="s">
        <v>161</v>
      </c>
      <c r="D474" s="45" t="s">
        <v>38</v>
      </c>
      <c r="E474" s="45" t="s">
        <v>41</v>
      </c>
      <c r="F474" s="45" t="s">
        <v>126</v>
      </c>
      <c r="G474" s="46">
        <v>91162</v>
      </c>
      <c r="H474" s="76">
        <v>0.29166666666666669</v>
      </c>
      <c r="I474" s="76">
        <v>0.55555555555555558</v>
      </c>
      <c r="J474" s="47">
        <v>0.2638888888888889</v>
      </c>
      <c r="K474" s="48">
        <v>42860.303472222222</v>
      </c>
      <c r="L474" s="48">
        <v>42860.555555555555</v>
      </c>
      <c r="M474" s="46">
        <v>97</v>
      </c>
      <c r="N474" s="46">
        <v>0</v>
      </c>
      <c r="O474" s="47">
        <v>0</v>
      </c>
      <c r="P474" s="47">
        <v>1.4004629629629629E-3</v>
      </c>
      <c r="Q474" s="47">
        <v>3.3912037037037036E-3</v>
      </c>
      <c r="R474" s="47">
        <v>1.4976851851851852E-2</v>
      </c>
      <c r="S474" s="47">
        <v>0</v>
      </c>
      <c r="T474" s="47">
        <v>1.5462962962962963E-2</v>
      </c>
      <c r="U474" s="47">
        <v>0</v>
      </c>
      <c r="V474" s="47">
        <v>0</v>
      </c>
      <c r="W474" s="47">
        <v>0</v>
      </c>
      <c r="X474" s="47">
        <v>7.5231481481481471E-4</v>
      </c>
      <c r="Y474" s="47">
        <v>1.4849537037037036E-2</v>
      </c>
      <c r="Z474" s="47">
        <v>0</v>
      </c>
      <c r="AA474" s="4">
        <f t="shared" si="16"/>
        <v>3.0439814814814815E-2</v>
      </c>
      <c r="AB474" s="4">
        <f t="shared" si="17"/>
        <v>1.1805555555555514E-2</v>
      </c>
    </row>
    <row r="475" spans="1:28" x14ac:dyDescent="0.25">
      <c r="A475" s="44">
        <v>42861</v>
      </c>
      <c r="B475" s="45" t="s">
        <v>198</v>
      </c>
      <c r="C475" s="45" t="s">
        <v>161</v>
      </c>
      <c r="D475" s="45" t="s">
        <v>38</v>
      </c>
      <c r="E475" s="45" t="s">
        <v>41</v>
      </c>
      <c r="F475" s="45" t="s">
        <v>126</v>
      </c>
      <c r="G475" s="46">
        <v>91162</v>
      </c>
      <c r="H475" s="76">
        <v>0.29166666666666669</v>
      </c>
      <c r="I475" s="76">
        <v>0.55555555555555558</v>
      </c>
      <c r="J475" s="47">
        <v>0.2638888888888889</v>
      </c>
      <c r="K475" s="48">
        <v>42861.298611111109</v>
      </c>
      <c r="L475" s="48">
        <v>42861.555555555555</v>
      </c>
      <c r="M475" s="46">
        <v>68</v>
      </c>
      <c r="N475" s="46">
        <v>0</v>
      </c>
      <c r="O475" s="47">
        <v>0</v>
      </c>
      <c r="P475" s="47">
        <v>1.5046296296296294E-3</v>
      </c>
      <c r="Q475" s="47">
        <v>6.0416666666666665E-3</v>
      </c>
      <c r="R475" s="47">
        <v>1.4907407407407406E-2</v>
      </c>
      <c r="S475" s="47">
        <v>0</v>
      </c>
      <c r="T475" s="47">
        <v>1.5752314814814813E-2</v>
      </c>
      <c r="U475" s="47">
        <v>0</v>
      </c>
      <c r="V475" s="47">
        <v>0</v>
      </c>
      <c r="W475" s="47">
        <v>0</v>
      </c>
      <c r="X475" s="47">
        <v>3.7962962962962963E-3</v>
      </c>
      <c r="Y475" s="47">
        <v>1.9027777777777779E-2</v>
      </c>
      <c r="Z475" s="47">
        <v>0</v>
      </c>
      <c r="AA475" s="4">
        <f t="shared" si="16"/>
        <v>3.065972222222222E-2</v>
      </c>
      <c r="AB475" s="4">
        <f t="shared" si="17"/>
        <v>6.9444444444444198E-3</v>
      </c>
    </row>
    <row r="476" spans="1:28" x14ac:dyDescent="0.25">
      <c r="A476" s="44">
        <v>42862</v>
      </c>
      <c r="B476" s="45" t="s">
        <v>199</v>
      </c>
      <c r="C476" s="45" t="s">
        <v>161</v>
      </c>
      <c r="D476" s="45" t="s">
        <v>38</v>
      </c>
      <c r="E476" s="45" t="s">
        <v>41</v>
      </c>
      <c r="F476" s="45" t="s">
        <v>126</v>
      </c>
      <c r="G476" s="46">
        <v>91162</v>
      </c>
      <c r="H476" s="76">
        <v>0.29166666666666669</v>
      </c>
      <c r="I476" s="76">
        <v>0.55555555555555558</v>
      </c>
      <c r="J476" s="47">
        <v>0.2638888888888889</v>
      </c>
      <c r="M476" s="46">
        <v>0</v>
      </c>
      <c r="N476" s="46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4">
        <f t="shared" si="16"/>
        <v>0</v>
      </c>
      <c r="AB476" s="4" t="str">
        <f t="shared" si="17"/>
        <v/>
      </c>
    </row>
    <row r="477" spans="1:28" x14ac:dyDescent="0.25">
      <c r="A477" s="44">
        <v>42862</v>
      </c>
      <c r="B477" s="45" t="s">
        <v>199</v>
      </c>
      <c r="C477" s="45" t="s">
        <v>161</v>
      </c>
      <c r="D477" s="45" t="s">
        <v>38</v>
      </c>
      <c r="E477" s="45" t="s">
        <v>40</v>
      </c>
      <c r="F477" s="45" t="s">
        <v>171</v>
      </c>
      <c r="G477" s="46">
        <v>102623</v>
      </c>
      <c r="H477" s="76">
        <v>0.65277777777777779</v>
      </c>
      <c r="I477" s="76">
        <v>0.91666666666666663</v>
      </c>
      <c r="J477" s="47">
        <v>0.2638888888888889</v>
      </c>
      <c r="M477" s="46">
        <v>0</v>
      </c>
      <c r="N477" s="46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">
        <f t="shared" si="16"/>
        <v>0</v>
      </c>
      <c r="AB477" s="4" t="str">
        <f t="shared" si="17"/>
        <v/>
      </c>
    </row>
    <row r="478" spans="1:28" x14ac:dyDescent="0.25">
      <c r="A478" s="44">
        <v>42861</v>
      </c>
      <c r="B478" s="45" t="s">
        <v>198</v>
      </c>
      <c r="C478" s="45" t="s">
        <v>161</v>
      </c>
      <c r="D478" s="45" t="s">
        <v>38</v>
      </c>
      <c r="E478" s="45" t="s">
        <v>40</v>
      </c>
      <c r="F478" s="45" t="s">
        <v>171</v>
      </c>
      <c r="G478" s="46">
        <v>102623</v>
      </c>
      <c r="H478" s="76">
        <v>0.65277777777777779</v>
      </c>
      <c r="I478" s="76">
        <v>0.91666666666666663</v>
      </c>
      <c r="J478" s="47">
        <v>0.2638888888888889</v>
      </c>
      <c r="M478" s="46">
        <v>0</v>
      </c>
      <c r="N478" s="46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">
        <f t="shared" si="16"/>
        <v>0</v>
      </c>
      <c r="AB478" s="4" t="str">
        <f t="shared" si="17"/>
        <v/>
      </c>
    </row>
    <row r="479" spans="1:28" x14ac:dyDescent="0.25">
      <c r="A479" s="44">
        <v>42860</v>
      </c>
      <c r="B479" s="45" t="s">
        <v>197</v>
      </c>
      <c r="C479" s="45" t="s">
        <v>161</v>
      </c>
      <c r="D479" s="45" t="s">
        <v>38</v>
      </c>
      <c r="E479" s="45" t="s">
        <v>40</v>
      </c>
      <c r="F479" s="45" t="s">
        <v>171</v>
      </c>
      <c r="G479" s="46">
        <v>102623</v>
      </c>
      <c r="H479" s="76">
        <v>0.65277777777777779</v>
      </c>
      <c r="I479" s="76">
        <v>0.91666666666666663</v>
      </c>
      <c r="J479" s="47">
        <v>0.2638888888888889</v>
      </c>
      <c r="M479" s="46">
        <v>0</v>
      </c>
      <c r="N479" s="46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">
        <f t="shared" si="16"/>
        <v>0</v>
      </c>
      <c r="AB479" s="4" t="str">
        <f t="shared" si="17"/>
        <v/>
      </c>
    </row>
    <row r="480" spans="1:28" x14ac:dyDescent="0.25">
      <c r="A480" s="44">
        <v>42860</v>
      </c>
      <c r="B480" s="45" t="s">
        <v>197</v>
      </c>
      <c r="C480" s="45" t="s">
        <v>161</v>
      </c>
      <c r="D480" s="45" t="s">
        <v>38</v>
      </c>
      <c r="E480" s="45" t="s">
        <v>40</v>
      </c>
      <c r="F480" s="45" t="s">
        <v>71</v>
      </c>
      <c r="G480" s="46">
        <v>91166</v>
      </c>
      <c r="H480" s="76">
        <v>0.59722222222222221</v>
      </c>
      <c r="I480" s="76">
        <v>0.86111111111111116</v>
      </c>
      <c r="J480" s="47">
        <v>0.2638888888888889</v>
      </c>
      <c r="K480" s="48">
        <v>42860.597916666666</v>
      </c>
      <c r="L480" s="48">
        <v>42860.861111111109</v>
      </c>
      <c r="M480" s="46">
        <v>66</v>
      </c>
      <c r="N480" s="46">
        <v>0</v>
      </c>
      <c r="O480" s="47">
        <v>0</v>
      </c>
      <c r="P480" s="47">
        <v>2.1527777777777778E-3</v>
      </c>
      <c r="Q480" s="47">
        <v>1.9675925925925926E-4</v>
      </c>
      <c r="R480" s="47">
        <v>1.3796296296296298E-2</v>
      </c>
      <c r="S480" s="47">
        <v>0</v>
      </c>
      <c r="T480" s="47">
        <v>1.4236111111111111E-2</v>
      </c>
      <c r="U480" s="47">
        <v>0</v>
      </c>
      <c r="V480" s="47">
        <v>0</v>
      </c>
      <c r="W480" s="47">
        <v>0</v>
      </c>
      <c r="X480" s="47">
        <v>0</v>
      </c>
      <c r="Y480" s="47">
        <v>3.8310185185185183E-3</v>
      </c>
      <c r="Z480" s="47">
        <v>0</v>
      </c>
      <c r="AA480" s="4">
        <f t="shared" si="16"/>
        <v>2.8032407407407409E-2</v>
      </c>
      <c r="AB480" s="4">
        <f t="shared" si="17"/>
        <v>6.9444444444444198E-4</v>
      </c>
    </row>
    <row r="481" spans="1:28" x14ac:dyDescent="0.25">
      <c r="A481" s="44">
        <v>42861</v>
      </c>
      <c r="B481" s="45" t="s">
        <v>198</v>
      </c>
      <c r="C481" s="45" t="s">
        <v>161</v>
      </c>
      <c r="D481" s="45" t="s">
        <v>38</v>
      </c>
      <c r="E481" s="45" t="s">
        <v>40</v>
      </c>
      <c r="F481" s="45" t="s">
        <v>71</v>
      </c>
      <c r="G481" s="46">
        <v>91166</v>
      </c>
      <c r="H481" s="76">
        <v>0.59722222222222221</v>
      </c>
      <c r="I481" s="76">
        <v>0.86111111111111116</v>
      </c>
      <c r="J481" s="47">
        <v>0.2638888888888889</v>
      </c>
      <c r="M481" s="46">
        <v>0</v>
      </c>
      <c r="N481" s="46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">
        <f t="shared" si="16"/>
        <v>0</v>
      </c>
      <c r="AB481" s="4" t="str">
        <f t="shared" si="17"/>
        <v/>
      </c>
    </row>
    <row r="482" spans="1:28" x14ac:dyDescent="0.25">
      <c r="A482" s="44">
        <v>42862</v>
      </c>
      <c r="B482" s="45" t="s">
        <v>199</v>
      </c>
      <c r="C482" s="45" t="s">
        <v>161</v>
      </c>
      <c r="D482" s="45" t="s">
        <v>38</v>
      </c>
      <c r="E482" s="45" t="s">
        <v>40</v>
      </c>
      <c r="F482" s="45" t="s">
        <v>71</v>
      </c>
      <c r="G482" s="46">
        <v>91166</v>
      </c>
      <c r="H482" s="76">
        <v>0.59722222222222221</v>
      </c>
      <c r="I482" s="76">
        <v>0.86111111111111116</v>
      </c>
      <c r="J482" s="47">
        <v>0.2638888888888889</v>
      </c>
      <c r="K482" s="48">
        <v>42862.597916666666</v>
      </c>
      <c r="L482" s="48">
        <v>42862.861111111109</v>
      </c>
      <c r="M482" s="46">
        <v>75</v>
      </c>
      <c r="N482" s="46">
        <v>0</v>
      </c>
      <c r="O482" s="47">
        <v>0</v>
      </c>
      <c r="P482" s="47">
        <v>1.8518518518518517E-3</v>
      </c>
      <c r="Q482" s="47">
        <v>1.7361111111111112E-4</v>
      </c>
      <c r="R482" s="47">
        <v>1.3090277777777779E-2</v>
      </c>
      <c r="S482" s="47">
        <v>0</v>
      </c>
      <c r="T482" s="47">
        <v>1.4050925925925927E-2</v>
      </c>
      <c r="U482" s="47">
        <v>0</v>
      </c>
      <c r="V482" s="47">
        <v>0</v>
      </c>
      <c r="W482" s="47">
        <v>0</v>
      </c>
      <c r="X482" s="47">
        <v>0</v>
      </c>
      <c r="Y482" s="47">
        <v>4.9652777777777777E-3</v>
      </c>
      <c r="Z482" s="47">
        <v>0</v>
      </c>
      <c r="AA482" s="4">
        <f t="shared" si="16"/>
        <v>2.7141203703703706E-2</v>
      </c>
      <c r="AB482" s="4">
        <f t="shared" si="17"/>
        <v>6.9444444444444198E-4</v>
      </c>
    </row>
    <row r="483" spans="1:28" x14ac:dyDescent="0.25">
      <c r="A483" s="44">
        <v>42862</v>
      </c>
      <c r="B483" s="45" t="s">
        <v>199</v>
      </c>
      <c r="C483" s="45" t="s">
        <v>161</v>
      </c>
      <c r="D483" s="45" t="s">
        <v>38</v>
      </c>
      <c r="E483" s="45" t="s">
        <v>40</v>
      </c>
      <c r="F483" s="45" t="s">
        <v>53</v>
      </c>
      <c r="G483" s="46">
        <v>102520</v>
      </c>
      <c r="H483" s="76">
        <v>0.25</v>
      </c>
      <c r="I483" s="76">
        <v>0.51388888888888895</v>
      </c>
      <c r="J483" s="47">
        <v>0.2638888888888889</v>
      </c>
      <c r="M483" s="46">
        <v>0</v>
      </c>
      <c r="N483" s="46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v>0</v>
      </c>
      <c r="Y483" s="47">
        <v>0</v>
      </c>
      <c r="Z483" s="47">
        <v>0</v>
      </c>
      <c r="AA483" s="4">
        <f t="shared" si="16"/>
        <v>0</v>
      </c>
      <c r="AB483" s="4" t="str">
        <f t="shared" si="17"/>
        <v/>
      </c>
    </row>
    <row r="484" spans="1:28" x14ac:dyDescent="0.25">
      <c r="A484" s="44">
        <v>42861</v>
      </c>
      <c r="B484" s="45" t="s">
        <v>198</v>
      </c>
      <c r="C484" s="45" t="s">
        <v>161</v>
      </c>
      <c r="D484" s="45" t="s">
        <v>38</v>
      </c>
      <c r="E484" s="45" t="s">
        <v>40</v>
      </c>
      <c r="F484" s="45" t="s">
        <v>53</v>
      </c>
      <c r="G484" s="46">
        <v>102520</v>
      </c>
      <c r="H484" s="76">
        <v>0.25</v>
      </c>
      <c r="I484" s="76">
        <v>0.51388888888888895</v>
      </c>
      <c r="J484" s="47">
        <v>0.2638888888888889</v>
      </c>
      <c r="M484" s="46">
        <v>0</v>
      </c>
      <c r="N484" s="46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">
        <f t="shared" si="16"/>
        <v>0</v>
      </c>
      <c r="AB484" s="4" t="str">
        <f t="shared" si="17"/>
        <v/>
      </c>
    </row>
    <row r="485" spans="1:28" x14ac:dyDescent="0.25">
      <c r="A485" s="44">
        <v>42860</v>
      </c>
      <c r="B485" s="45" t="s">
        <v>197</v>
      </c>
      <c r="C485" s="45" t="s">
        <v>161</v>
      </c>
      <c r="D485" s="45" t="s">
        <v>38</v>
      </c>
      <c r="E485" s="45" t="s">
        <v>40</v>
      </c>
      <c r="F485" s="45" t="s">
        <v>53</v>
      </c>
      <c r="G485" s="46">
        <v>102520</v>
      </c>
      <c r="H485" s="76">
        <v>0.25</v>
      </c>
      <c r="I485" s="76">
        <v>0.51388888888888895</v>
      </c>
      <c r="J485" s="47">
        <v>0.2638888888888889</v>
      </c>
      <c r="M485" s="46">
        <v>0</v>
      </c>
      <c r="N485" s="46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0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4">
        <f t="shared" si="16"/>
        <v>0</v>
      </c>
      <c r="AB485" s="4" t="str">
        <f t="shared" si="17"/>
        <v/>
      </c>
    </row>
    <row r="486" spans="1:28" x14ac:dyDescent="0.25">
      <c r="A486" s="44">
        <v>42860</v>
      </c>
      <c r="B486" s="45" t="s">
        <v>197</v>
      </c>
      <c r="C486" s="45" t="s">
        <v>161</v>
      </c>
      <c r="D486" s="45" t="s">
        <v>38</v>
      </c>
      <c r="E486" s="45" t="s">
        <v>40</v>
      </c>
      <c r="F486" s="45" t="s">
        <v>131</v>
      </c>
      <c r="G486" s="46">
        <v>91136</v>
      </c>
      <c r="H486" s="76">
        <v>0.5625</v>
      </c>
      <c r="I486" s="76">
        <v>0.82638888888888884</v>
      </c>
      <c r="J486" s="47">
        <v>0.2638888888888889</v>
      </c>
      <c r="K486" s="48">
        <v>42860.561805555553</v>
      </c>
      <c r="L486" s="48">
        <v>42860.82708333333</v>
      </c>
      <c r="M486" s="46">
        <v>80</v>
      </c>
      <c r="N486" s="46">
        <v>0</v>
      </c>
      <c r="O486" s="47">
        <v>0</v>
      </c>
      <c r="P486" s="47">
        <v>1.6550925925925926E-3</v>
      </c>
      <c r="Q486" s="47">
        <v>5.4398148148148144E-4</v>
      </c>
      <c r="R486" s="47">
        <v>1.3784722222222224E-2</v>
      </c>
      <c r="S486" s="47">
        <v>0</v>
      </c>
      <c r="T486" s="47">
        <v>1.4675925925925926E-2</v>
      </c>
      <c r="U486" s="47">
        <v>0</v>
      </c>
      <c r="V486" s="47">
        <v>0</v>
      </c>
      <c r="W486" s="47">
        <v>0</v>
      </c>
      <c r="X486" s="47">
        <v>1.1122685185185185E-2</v>
      </c>
      <c r="Y486" s="47">
        <v>1.1111111111111111E-3</v>
      </c>
      <c r="Z486" s="47">
        <v>0</v>
      </c>
      <c r="AA486" s="4">
        <f t="shared" si="16"/>
        <v>2.8460648148148152E-2</v>
      </c>
      <c r="AB486" s="4">
        <f t="shared" si="17"/>
        <v>0</v>
      </c>
    </row>
    <row r="487" spans="1:28" x14ac:dyDescent="0.25">
      <c r="A487" s="44">
        <v>42861</v>
      </c>
      <c r="B487" s="45" t="s">
        <v>198</v>
      </c>
      <c r="C487" s="45" t="s">
        <v>161</v>
      </c>
      <c r="D487" s="45" t="s">
        <v>38</v>
      </c>
      <c r="E487" s="45" t="s">
        <v>40</v>
      </c>
      <c r="F487" s="45" t="s">
        <v>131</v>
      </c>
      <c r="G487" s="46">
        <v>91136</v>
      </c>
      <c r="H487" s="76">
        <v>0.5625</v>
      </c>
      <c r="I487" s="76">
        <v>0.82638888888888884</v>
      </c>
      <c r="J487" s="47">
        <v>0.2638888888888889</v>
      </c>
      <c r="K487" s="48">
        <v>42861.5625</v>
      </c>
      <c r="L487" s="48">
        <v>42861.826388888891</v>
      </c>
      <c r="M487" s="46">
        <v>79</v>
      </c>
      <c r="N487" s="46">
        <v>0</v>
      </c>
      <c r="O487" s="47">
        <v>0</v>
      </c>
      <c r="P487" s="47">
        <v>1.7824074074074072E-3</v>
      </c>
      <c r="Q487" s="47">
        <v>3.4722222222222224E-4</v>
      </c>
      <c r="R487" s="47">
        <v>1.3819444444444445E-2</v>
      </c>
      <c r="S487" s="47">
        <v>0</v>
      </c>
      <c r="T487" s="47">
        <v>1.4398148148148148E-2</v>
      </c>
      <c r="U487" s="47">
        <v>0</v>
      </c>
      <c r="V487" s="47">
        <v>0</v>
      </c>
      <c r="W487" s="47">
        <v>0</v>
      </c>
      <c r="X487" s="47">
        <v>0</v>
      </c>
      <c r="Y487" s="47">
        <v>5.4629629629629637E-3</v>
      </c>
      <c r="Z487" s="47">
        <v>0</v>
      </c>
      <c r="AA487" s="4">
        <f t="shared" si="16"/>
        <v>2.8217592592592593E-2</v>
      </c>
      <c r="AB487" s="4">
        <f t="shared" si="17"/>
        <v>0</v>
      </c>
    </row>
    <row r="488" spans="1:28" x14ac:dyDescent="0.25">
      <c r="A488" s="44">
        <v>42862</v>
      </c>
      <c r="B488" s="45" t="s">
        <v>199</v>
      </c>
      <c r="C488" s="45" t="s">
        <v>161</v>
      </c>
      <c r="D488" s="45" t="s">
        <v>38</v>
      </c>
      <c r="E488" s="45" t="s">
        <v>40</v>
      </c>
      <c r="F488" s="45" t="s">
        <v>131</v>
      </c>
      <c r="G488" s="46">
        <v>91136</v>
      </c>
      <c r="H488" s="76">
        <v>0.5625</v>
      </c>
      <c r="I488" s="76">
        <v>0.82638888888888884</v>
      </c>
      <c r="J488" s="47">
        <v>0.2638888888888889</v>
      </c>
      <c r="M488" s="46">
        <v>0</v>
      </c>
      <c r="N488" s="46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">
        <f t="shared" si="16"/>
        <v>0</v>
      </c>
      <c r="AB488" s="4" t="str">
        <f t="shared" si="17"/>
        <v/>
      </c>
    </row>
    <row r="489" spans="1:28" x14ac:dyDescent="0.25">
      <c r="A489" s="44">
        <v>42862</v>
      </c>
      <c r="B489" s="45" t="s">
        <v>199</v>
      </c>
      <c r="C489" s="45" t="s">
        <v>161</v>
      </c>
      <c r="D489" s="45" t="s">
        <v>38</v>
      </c>
      <c r="E489" s="45" t="s">
        <v>40</v>
      </c>
      <c r="F489" s="45" t="s">
        <v>72</v>
      </c>
      <c r="G489" s="46">
        <v>91169</v>
      </c>
      <c r="H489" s="78">
        <v>0.375</v>
      </c>
      <c r="I489" s="78">
        <v>0.63888888888888895</v>
      </c>
      <c r="J489" s="47">
        <v>0.2638888888888889</v>
      </c>
      <c r="K489" s="48">
        <v>42862.373611111114</v>
      </c>
      <c r="L489" s="48">
        <v>42862.638888888891</v>
      </c>
      <c r="M489" s="46">
        <v>92</v>
      </c>
      <c r="N489" s="46">
        <v>0</v>
      </c>
      <c r="O489" s="47">
        <v>0</v>
      </c>
      <c r="P489" s="47">
        <v>1.8402777777777777E-3</v>
      </c>
      <c r="Q489" s="47">
        <v>6.5509259259259262E-3</v>
      </c>
      <c r="R489" s="47">
        <v>1.3668981481481482E-2</v>
      </c>
      <c r="S489" s="47">
        <v>0</v>
      </c>
      <c r="T489" s="47">
        <v>1.4050925925925927E-2</v>
      </c>
      <c r="U489" s="47">
        <v>0</v>
      </c>
      <c r="V489" s="47">
        <v>0</v>
      </c>
      <c r="W489" s="47">
        <v>0</v>
      </c>
      <c r="X489" s="47">
        <v>1.8020833333333333E-2</v>
      </c>
      <c r="Y489" s="47">
        <v>0</v>
      </c>
      <c r="Z489" s="47">
        <v>0</v>
      </c>
      <c r="AA489" s="4">
        <f t="shared" si="16"/>
        <v>2.7719907407407408E-2</v>
      </c>
      <c r="AB489" s="4">
        <f t="shared" si="17"/>
        <v>0</v>
      </c>
    </row>
    <row r="490" spans="1:28" x14ac:dyDescent="0.25">
      <c r="A490" s="44">
        <v>42861</v>
      </c>
      <c r="B490" s="45" t="s">
        <v>198</v>
      </c>
      <c r="C490" s="45" t="s">
        <v>161</v>
      </c>
      <c r="D490" s="45" t="s">
        <v>38</v>
      </c>
      <c r="E490" s="45" t="s">
        <v>40</v>
      </c>
      <c r="F490" s="45" t="s">
        <v>72</v>
      </c>
      <c r="G490" s="46">
        <v>91169</v>
      </c>
      <c r="H490" s="76">
        <v>0.625</v>
      </c>
      <c r="I490" s="76">
        <v>0.88888888888888884</v>
      </c>
      <c r="J490" s="47">
        <v>0.2638888888888889</v>
      </c>
      <c r="K490" s="48">
        <v>42861.62777777778</v>
      </c>
      <c r="L490" s="48">
        <v>42861.888888888891</v>
      </c>
      <c r="M490" s="46">
        <v>47</v>
      </c>
      <c r="N490" s="46">
        <v>0</v>
      </c>
      <c r="O490" s="47">
        <v>0</v>
      </c>
      <c r="P490" s="47">
        <v>2.5000000000000001E-3</v>
      </c>
      <c r="Q490" s="47">
        <v>5.7870370370370366E-5</v>
      </c>
      <c r="R490" s="47">
        <v>1.3460648148148147E-2</v>
      </c>
      <c r="S490" s="47">
        <v>0</v>
      </c>
      <c r="T490" s="47">
        <v>1.4537037037037038E-2</v>
      </c>
      <c r="U490" s="47">
        <v>3.2523148148148151E-3</v>
      </c>
      <c r="V490" s="47">
        <v>0</v>
      </c>
      <c r="W490" s="47">
        <v>0</v>
      </c>
      <c r="X490" s="47">
        <v>2.8784722222222225E-2</v>
      </c>
      <c r="Y490" s="47">
        <v>0</v>
      </c>
      <c r="Z490" s="47">
        <v>0</v>
      </c>
      <c r="AA490" s="4">
        <f t="shared" si="16"/>
        <v>2.7997685185185184E-2</v>
      </c>
      <c r="AB490" s="4">
        <f t="shared" si="17"/>
        <v>2.7777777777777679E-3</v>
      </c>
    </row>
    <row r="491" spans="1:28" x14ac:dyDescent="0.25">
      <c r="A491" s="44">
        <v>42860</v>
      </c>
      <c r="B491" s="45" t="s">
        <v>197</v>
      </c>
      <c r="C491" s="45" t="s">
        <v>161</v>
      </c>
      <c r="D491" s="45" t="s">
        <v>38</v>
      </c>
      <c r="E491" s="45" t="s">
        <v>40</v>
      </c>
      <c r="F491" s="45" t="s">
        <v>72</v>
      </c>
      <c r="G491" s="46">
        <v>91169</v>
      </c>
      <c r="H491" s="76">
        <v>0.625</v>
      </c>
      <c r="I491" s="76">
        <v>0.88888888888888884</v>
      </c>
      <c r="J491" s="47">
        <v>0.2638888888888889</v>
      </c>
      <c r="K491" s="48">
        <v>42860.621527777781</v>
      </c>
      <c r="L491" s="48">
        <v>42860.890277777777</v>
      </c>
      <c r="M491" s="46">
        <v>51</v>
      </c>
      <c r="N491" s="46">
        <v>0</v>
      </c>
      <c r="O491" s="47">
        <v>0</v>
      </c>
      <c r="P491" s="47">
        <v>2.1064814814814813E-3</v>
      </c>
      <c r="Q491" s="47">
        <v>3.7152777777777774E-3</v>
      </c>
      <c r="R491" s="47">
        <v>1.4085648148148151E-2</v>
      </c>
      <c r="S491" s="47">
        <v>0</v>
      </c>
      <c r="T491" s="47">
        <v>1.4201388888888888E-2</v>
      </c>
      <c r="U491" s="47">
        <v>1.8634259259259261E-3</v>
      </c>
      <c r="V491" s="47">
        <v>0</v>
      </c>
      <c r="W491" s="47">
        <v>0</v>
      </c>
      <c r="X491" s="47">
        <v>5.9930555555555563E-2</v>
      </c>
      <c r="Y491" s="47">
        <v>4.6759259259259263E-3</v>
      </c>
      <c r="Z491" s="47">
        <v>0</v>
      </c>
      <c r="AA491" s="4">
        <f t="shared" si="16"/>
        <v>2.8287037037037041E-2</v>
      </c>
      <c r="AB491" s="4">
        <f t="shared" si="17"/>
        <v>0</v>
      </c>
    </row>
    <row r="492" spans="1:28" x14ac:dyDescent="0.25">
      <c r="A492" s="44">
        <v>42860</v>
      </c>
      <c r="B492" s="45" t="s">
        <v>197</v>
      </c>
      <c r="C492" s="45" t="s">
        <v>161</v>
      </c>
      <c r="D492" s="45" t="s">
        <v>38</v>
      </c>
      <c r="E492" s="45" t="s">
        <v>40</v>
      </c>
      <c r="F492" s="45" t="s">
        <v>54</v>
      </c>
      <c r="G492" s="46">
        <v>91138</v>
      </c>
      <c r="H492" s="76">
        <v>0.5625</v>
      </c>
      <c r="I492" s="76">
        <v>0.82638888888888884</v>
      </c>
      <c r="J492" s="47">
        <v>0.2638888888888889</v>
      </c>
      <c r="M492" s="46">
        <v>0</v>
      </c>
      <c r="N492" s="46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">
        <f t="shared" si="16"/>
        <v>0</v>
      </c>
      <c r="AB492" s="4" t="str">
        <f t="shared" si="17"/>
        <v/>
      </c>
    </row>
    <row r="493" spans="1:28" x14ac:dyDescent="0.25">
      <c r="A493" s="44">
        <v>42861</v>
      </c>
      <c r="B493" s="45" t="s">
        <v>198</v>
      </c>
      <c r="C493" s="45" t="s">
        <v>161</v>
      </c>
      <c r="D493" s="45" t="s">
        <v>38</v>
      </c>
      <c r="E493" s="45" t="s">
        <v>40</v>
      </c>
      <c r="F493" s="45" t="s">
        <v>54</v>
      </c>
      <c r="G493" s="46">
        <v>91138</v>
      </c>
      <c r="H493" s="76">
        <v>0.5625</v>
      </c>
      <c r="I493" s="76">
        <v>0.82638888888888884</v>
      </c>
      <c r="J493" s="47">
        <v>0.2638888888888889</v>
      </c>
      <c r="K493" s="48">
        <v>42861.576388888891</v>
      </c>
      <c r="L493" s="48">
        <v>42861.82708333333</v>
      </c>
      <c r="M493" s="46">
        <v>70</v>
      </c>
      <c r="N493" s="46">
        <v>0</v>
      </c>
      <c r="O493" s="47">
        <v>0</v>
      </c>
      <c r="P493" s="47">
        <v>2.0370370370370373E-3</v>
      </c>
      <c r="Q493" s="47">
        <v>7.1412037037037043E-3</v>
      </c>
      <c r="R493" s="47">
        <v>1.5439814814814816E-2</v>
      </c>
      <c r="S493" s="47">
        <v>0</v>
      </c>
      <c r="T493" s="47">
        <v>1.5520833333333333E-2</v>
      </c>
      <c r="U493" s="47">
        <v>0</v>
      </c>
      <c r="V493" s="47">
        <v>0</v>
      </c>
      <c r="W493" s="47">
        <v>0</v>
      </c>
      <c r="X493" s="47">
        <v>2.8935185185185189E-4</v>
      </c>
      <c r="Y493" s="47">
        <v>3.1249999999999997E-3</v>
      </c>
      <c r="Z493" s="47">
        <v>0</v>
      </c>
      <c r="AA493" s="4">
        <f t="shared" si="16"/>
        <v>3.0960648148148147E-2</v>
      </c>
      <c r="AB493" s="4">
        <f t="shared" si="17"/>
        <v>1.3888888888888951E-2</v>
      </c>
    </row>
    <row r="494" spans="1:28" x14ac:dyDescent="0.25">
      <c r="A494" s="44">
        <v>42862</v>
      </c>
      <c r="B494" s="45" t="s">
        <v>199</v>
      </c>
      <c r="C494" s="45" t="s">
        <v>161</v>
      </c>
      <c r="D494" s="45" t="s">
        <v>38</v>
      </c>
      <c r="E494" s="45" t="s">
        <v>40</v>
      </c>
      <c r="F494" s="45" t="s">
        <v>54</v>
      </c>
      <c r="G494" s="46">
        <v>91138</v>
      </c>
      <c r="H494" s="78">
        <v>0.375</v>
      </c>
      <c r="I494" s="78">
        <v>0.63888888888888895</v>
      </c>
      <c r="J494" s="47">
        <v>0.2638888888888889</v>
      </c>
      <c r="K494" s="48">
        <v>42862.371527777781</v>
      </c>
      <c r="L494" s="48">
        <v>42862.638888888891</v>
      </c>
      <c r="M494" s="46">
        <v>96</v>
      </c>
      <c r="N494" s="46">
        <v>0</v>
      </c>
      <c r="O494" s="47">
        <v>0</v>
      </c>
      <c r="P494" s="47">
        <v>2.0023148148148148E-3</v>
      </c>
      <c r="Q494" s="47">
        <v>4.8726851851851856E-3</v>
      </c>
      <c r="R494" s="47">
        <v>1.554398148148148E-2</v>
      </c>
      <c r="S494" s="47">
        <v>0</v>
      </c>
      <c r="T494" s="47">
        <v>1.4722222222222222E-2</v>
      </c>
      <c r="U494" s="47">
        <v>0</v>
      </c>
      <c r="V494" s="47">
        <v>0</v>
      </c>
      <c r="W494" s="47">
        <v>0</v>
      </c>
      <c r="X494" s="47">
        <v>5.2083333333333333E-4</v>
      </c>
      <c r="Y494" s="47">
        <v>0</v>
      </c>
      <c r="Z494" s="47">
        <v>0</v>
      </c>
      <c r="AA494" s="4">
        <f t="shared" si="16"/>
        <v>3.0266203703703701E-2</v>
      </c>
      <c r="AB494" s="4">
        <f t="shared" si="17"/>
        <v>0</v>
      </c>
    </row>
    <row r="495" spans="1:28" x14ac:dyDescent="0.25">
      <c r="A495" s="44">
        <v>42862</v>
      </c>
      <c r="B495" s="45" t="s">
        <v>199</v>
      </c>
      <c r="C495" s="45" t="s">
        <v>161</v>
      </c>
      <c r="D495" s="45" t="s">
        <v>38</v>
      </c>
      <c r="E495" s="45" t="s">
        <v>40</v>
      </c>
      <c r="F495" s="45" t="s">
        <v>55</v>
      </c>
      <c r="G495" s="46">
        <v>91147</v>
      </c>
      <c r="H495" s="76">
        <v>0.55555555555555558</v>
      </c>
      <c r="I495" s="76">
        <v>0.81944444444444453</v>
      </c>
      <c r="J495" s="47">
        <v>0.2638888888888889</v>
      </c>
      <c r="M495" s="46">
        <v>0</v>
      </c>
      <c r="N495" s="46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">
        <f t="shared" si="16"/>
        <v>0</v>
      </c>
      <c r="AB495" s="4" t="str">
        <f t="shared" si="17"/>
        <v/>
      </c>
    </row>
    <row r="496" spans="1:28" x14ac:dyDescent="0.25">
      <c r="A496" s="44">
        <v>42861</v>
      </c>
      <c r="B496" s="45" t="s">
        <v>198</v>
      </c>
      <c r="C496" s="45" t="s">
        <v>161</v>
      </c>
      <c r="D496" s="45" t="s">
        <v>38</v>
      </c>
      <c r="E496" s="45" t="s">
        <v>40</v>
      </c>
      <c r="F496" s="45" t="s">
        <v>55</v>
      </c>
      <c r="G496" s="46">
        <v>91147</v>
      </c>
      <c r="H496" s="76">
        <v>0.55555555555555558</v>
      </c>
      <c r="I496" s="76">
        <v>0.81944444444444453</v>
      </c>
      <c r="J496" s="47">
        <v>0.2638888888888889</v>
      </c>
      <c r="M496" s="46">
        <v>0</v>
      </c>
      <c r="N496" s="46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">
        <f t="shared" si="16"/>
        <v>0</v>
      </c>
      <c r="AB496" s="4" t="str">
        <f t="shared" si="17"/>
        <v/>
      </c>
    </row>
    <row r="497" spans="1:28" x14ac:dyDescent="0.25">
      <c r="A497" s="44">
        <v>42860</v>
      </c>
      <c r="B497" s="45" t="s">
        <v>197</v>
      </c>
      <c r="C497" s="45" t="s">
        <v>161</v>
      </c>
      <c r="D497" s="45" t="s">
        <v>38</v>
      </c>
      <c r="E497" s="45" t="s">
        <v>40</v>
      </c>
      <c r="F497" s="45" t="s">
        <v>55</v>
      </c>
      <c r="G497" s="46">
        <v>91147</v>
      </c>
      <c r="H497" s="76">
        <v>0.55555555555555558</v>
      </c>
      <c r="I497" s="76">
        <v>0.81944444444444453</v>
      </c>
      <c r="J497" s="47">
        <v>0.2638888888888889</v>
      </c>
      <c r="M497" s="46">
        <v>0</v>
      </c>
      <c r="N497" s="46">
        <v>0</v>
      </c>
      <c r="O497" s="47">
        <v>0</v>
      </c>
      <c r="P497" s="47">
        <v>0</v>
      </c>
      <c r="Q497" s="47">
        <v>0</v>
      </c>
      <c r="R497" s="47">
        <v>0</v>
      </c>
      <c r="S497" s="47">
        <v>0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4">
        <f t="shared" si="16"/>
        <v>0</v>
      </c>
      <c r="AB497" s="4" t="str">
        <f t="shared" si="17"/>
        <v/>
      </c>
    </row>
    <row r="498" spans="1:28" x14ac:dyDescent="0.25">
      <c r="A498" s="44">
        <v>42860</v>
      </c>
      <c r="B498" s="45" t="s">
        <v>197</v>
      </c>
      <c r="C498" s="45" t="s">
        <v>161</v>
      </c>
      <c r="D498" s="45" t="s">
        <v>38</v>
      </c>
      <c r="E498" s="45" t="s">
        <v>40</v>
      </c>
      <c r="F498" s="45" t="s">
        <v>172</v>
      </c>
      <c r="G498" s="46">
        <v>91160</v>
      </c>
      <c r="H498" s="76">
        <v>0.625</v>
      </c>
      <c r="I498" s="76">
        <v>0.88888888888888884</v>
      </c>
      <c r="J498" s="47">
        <v>0.2638888888888889</v>
      </c>
      <c r="K498" s="48">
        <v>42860.622916666667</v>
      </c>
      <c r="L498" s="48">
        <v>42860.888888888891</v>
      </c>
      <c r="M498" s="46">
        <v>75</v>
      </c>
      <c r="N498" s="46">
        <v>0</v>
      </c>
      <c r="O498" s="47">
        <v>0</v>
      </c>
      <c r="P498" s="47">
        <v>1.6435185185185183E-3</v>
      </c>
      <c r="Q498" s="47">
        <v>1.9212962962962962E-3</v>
      </c>
      <c r="R498" s="47">
        <v>1.40625E-2</v>
      </c>
      <c r="S498" s="47">
        <v>0</v>
      </c>
      <c r="T498" s="47">
        <v>1.3425925925925924E-2</v>
      </c>
      <c r="U498" s="47">
        <v>0</v>
      </c>
      <c r="V498" s="47">
        <v>0</v>
      </c>
      <c r="W498" s="47">
        <v>0</v>
      </c>
      <c r="X498" s="47">
        <v>1.1990740740740739E-2</v>
      </c>
      <c r="Y498" s="47">
        <v>9.2476851851851852E-3</v>
      </c>
      <c r="Z498" s="47">
        <v>0</v>
      </c>
      <c r="AA498" s="4">
        <f t="shared" si="16"/>
        <v>2.7488425925925923E-2</v>
      </c>
      <c r="AB498" s="4">
        <f t="shared" si="17"/>
        <v>0</v>
      </c>
    </row>
    <row r="499" spans="1:28" x14ac:dyDescent="0.25">
      <c r="A499" s="44">
        <v>42861</v>
      </c>
      <c r="B499" s="45" t="s">
        <v>198</v>
      </c>
      <c r="C499" s="45" t="s">
        <v>161</v>
      </c>
      <c r="D499" s="45" t="s">
        <v>38</v>
      </c>
      <c r="E499" s="45" t="s">
        <v>40</v>
      </c>
      <c r="F499" s="45" t="s">
        <v>172</v>
      </c>
      <c r="G499" s="46">
        <v>91160</v>
      </c>
      <c r="H499" s="76">
        <v>0.625</v>
      </c>
      <c r="I499" s="76">
        <v>0.88888888888888884</v>
      </c>
      <c r="J499" s="47">
        <v>0.2638888888888889</v>
      </c>
      <c r="K499" s="48">
        <v>42861.62777777778</v>
      </c>
      <c r="L499" s="48">
        <v>42861.888888888891</v>
      </c>
      <c r="M499" s="46">
        <v>61</v>
      </c>
      <c r="N499" s="46">
        <v>0</v>
      </c>
      <c r="O499" s="47">
        <v>0</v>
      </c>
      <c r="P499" s="47">
        <v>2.0370370370370373E-3</v>
      </c>
      <c r="Q499" s="47">
        <v>1.273148148148148E-4</v>
      </c>
      <c r="R499" s="47">
        <v>1.4085648148148151E-2</v>
      </c>
      <c r="S499" s="47">
        <v>0</v>
      </c>
      <c r="T499" s="47">
        <v>1.3356481481481483E-2</v>
      </c>
      <c r="U499" s="47">
        <v>0</v>
      </c>
      <c r="V499" s="47">
        <v>0</v>
      </c>
      <c r="W499" s="47">
        <v>0</v>
      </c>
      <c r="X499" s="47">
        <v>0</v>
      </c>
      <c r="Y499" s="47">
        <v>1.2812499999999999E-2</v>
      </c>
      <c r="Z499" s="47">
        <v>0</v>
      </c>
      <c r="AA499" s="4">
        <f t="shared" si="16"/>
        <v>2.7442129629629636E-2</v>
      </c>
      <c r="AB499" s="4">
        <f t="shared" si="17"/>
        <v>2.7777777777777679E-3</v>
      </c>
    </row>
    <row r="500" spans="1:28" x14ac:dyDescent="0.25">
      <c r="A500" s="44">
        <v>42862</v>
      </c>
      <c r="B500" s="45" t="s">
        <v>199</v>
      </c>
      <c r="C500" s="45" t="s">
        <v>161</v>
      </c>
      <c r="D500" s="45" t="s">
        <v>38</v>
      </c>
      <c r="E500" s="45" t="s">
        <v>40</v>
      </c>
      <c r="F500" s="45" t="s">
        <v>172</v>
      </c>
      <c r="G500" s="46">
        <v>91160</v>
      </c>
      <c r="H500" s="76">
        <v>0.625</v>
      </c>
      <c r="I500" s="76">
        <v>0.88888888888888884</v>
      </c>
      <c r="J500" s="47">
        <v>0.2638888888888889</v>
      </c>
      <c r="M500" s="46">
        <v>0</v>
      </c>
      <c r="N500" s="46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">
        <f t="shared" si="16"/>
        <v>0</v>
      </c>
      <c r="AB500" s="4" t="str">
        <f t="shared" si="17"/>
        <v/>
      </c>
    </row>
    <row r="501" spans="1:28" x14ac:dyDescent="0.25">
      <c r="A501" s="44">
        <v>42862</v>
      </c>
      <c r="B501" s="45" t="s">
        <v>199</v>
      </c>
      <c r="C501" s="45" t="s">
        <v>161</v>
      </c>
      <c r="D501" s="45" t="s">
        <v>38</v>
      </c>
      <c r="E501" s="45" t="s">
        <v>40</v>
      </c>
      <c r="F501" s="45" t="s">
        <v>74</v>
      </c>
      <c r="G501" s="46">
        <v>91149</v>
      </c>
      <c r="H501" s="76">
        <v>0.625</v>
      </c>
      <c r="I501" s="76">
        <v>0.88888888888888884</v>
      </c>
      <c r="J501" s="47">
        <v>0.2638888888888889</v>
      </c>
      <c r="K501" s="48">
        <v>42862.609722222223</v>
      </c>
      <c r="L501" s="48">
        <v>42862.888888888891</v>
      </c>
      <c r="M501" s="46">
        <v>90</v>
      </c>
      <c r="N501" s="46">
        <v>0</v>
      </c>
      <c r="O501" s="47">
        <v>0</v>
      </c>
      <c r="P501" s="47">
        <v>1.6550925925925926E-3</v>
      </c>
      <c r="Q501" s="47">
        <v>4.9884259259259265E-3</v>
      </c>
      <c r="R501" s="47">
        <v>1.3379629629629628E-2</v>
      </c>
      <c r="S501" s="47">
        <v>0</v>
      </c>
      <c r="T501" s="47">
        <v>1.2488425925925925E-2</v>
      </c>
      <c r="U501" s="47">
        <v>0</v>
      </c>
      <c r="V501" s="47">
        <v>0</v>
      </c>
      <c r="W501" s="47">
        <v>0</v>
      </c>
      <c r="X501" s="47">
        <v>0</v>
      </c>
      <c r="Y501" s="47">
        <v>1.8634259259259261E-3</v>
      </c>
      <c r="Z501" s="47">
        <v>0</v>
      </c>
      <c r="AA501" s="4">
        <f t="shared" si="16"/>
        <v>2.5868055555555554E-2</v>
      </c>
      <c r="AB501" s="4">
        <f t="shared" si="17"/>
        <v>0</v>
      </c>
    </row>
    <row r="502" spans="1:28" x14ac:dyDescent="0.25">
      <c r="A502" s="44">
        <v>42861</v>
      </c>
      <c r="B502" s="45" t="s">
        <v>198</v>
      </c>
      <c r="C502" s="45" t="s">
        <v>161</v>
      </c>
      <c r="D502" s="45" t="s">
        <v>38</v>
      </c>
      <c r="E502" s="45" t="s">
        <v>40</v>
      </c>
      <c r="F502" s="45" t="s">
        <v>74</v>
      </c>
      <c r="G502" s="46">
        <v>91149</v>
      </c>
      <c r="H502" s="76">
        <v>0.625</v>
      </c>
      <c r="I502" s="76">
        <v>0.88888888888888884</v>
      </c>
      <c r="J502" s="47">
        <v>0.2638888888888889</v>
      </c>
      <c r="M502" s="46">
        <v>0</v>
      </c>
      <c r="N502" s="46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4">
        <f t="shared" si="16"/>
        <v>0</v>
      </c>
      <c r="AB502" s="4" t="str">
        <f t="shared" si="17"/>
        <v/>
      </c>
    </row>
    <row r="503" spans="1:28" x14ac:dyDescent="0.25">
      <c r="A503" s="44">
        <v>42860</v>
      </c>
      <c r="B503" s="45" t="s">
        <v>197</v>
      </c>
      <c r="C503" s="45" t="s">
        <v>161</v>
      </c>
      <c r="D503" s="45" t="s">
        <v>38</v>
      </c>
      <c r="E503" s="45" t="s">
        <v>40</v>
      </c>
      <c r="F503" s="45" t="s">
        <v>74</v>
      </c>
      <c r="G503" s="46">
        <v>91149</v>
      </c>
      <c r="H503" s="76">
        <v>0.625</v>
      </c>
      <c r="I503" s="76">
        <v>0.88888888888888884</v>
      </c>
      <c r="J503" s="47">
        <v>0.2638888888888889</v>
      </c>
      <c r="K503" s="48">
        <v>42860.625</v>
      </c>
      <c r="L503" s="48">
        <v>42860.888888888891</v>
      </c>
      <c r="M503" s="46">
        <v>68</v>
      </c>
      <c r="N503" s="46">
        <v>0</v>
      </c>
      <c r="O503" s="47">
        <v>0</v>
      </c>
      <c r="P503" s="47">
        <v>1.8634259259259261E-3</v>
      </c>
      <c r="Q503" s="47">
        <v>2.2685185185185182E-3</v>
      </c>
      <c r="R503" s="47">
        <v>1.3993055555555555E-2</v>
      </c>
      <c r="S503" s="47">
        <v>0</v>
      </c>
      <c r="T503" s="47">
        <v>1.3541666666666667E-2</v>
      </c>
      <c r="U503" s="47">
        <v>0</v>
      </c>
      <c r="V503" s="47">
        <v>0</v>
      </c>
      <c r="W503" s="47">
        <v>0</v>
      </c>
      <c r="X503" s="47">
        <v>0</v>
      </c>
      <c r="Y503" s="47">
        <v>8.8078703703703704E-3</v>
      </c>
      <c r="Z503" s="47">
        <v>0</v>
      </c>
      <c r="AA503" s="4">
        <f t="shared" si="16"/>
        <v>2.7534722222222224E-2</v>
      </c>
      <c r="AB503" s="4">
        <f t="shared" si="17"/>
        <v>0</v>
      </c>
    </row>
    <row r="504" spans="1:28" x14ac:dyDescent="0.25">
      <c r="A504" s="44">
        <v>42860</v>
      </c>
      <c r="B504" s="45" t="s">
        <v>197</v>
      </c>
      <c r="C504" s="45" t="s">
        <v>161</v>
      </c>
      <c r="D504" s="45" t="s">
        <v>38</v>
      </c>
      <c r="E504" s="45" t="s">
        <v>40</v>
      </c>
      <c r="F504" s="45" t="s">
        <v>173</v>
      </c>
      <c r="G504" s="46">
        <v>91173</v>
      </c>
      <c r="H504" s="76">
        <v>0.51388888888888895</v>
      </c>
      <c r="I504" s="76">
        <v>0.77777777777777779</v>
      </c>
      <c r="J504" s="47">
        <v>0.2638888888888889</v>
      </c>
      <c r="K504" s="48">
        <v>42860.518055555556</v>
      </c>
      <c r="L504" s="48">
        <v>42860.777777777781</v>
      </c>
      <c r="M504" s="46">
        <v>67</v>
      </c>
      <c r="N504" s="46">
        <v>0</v>
      </c>
      <c r="O504" s="47">
        <v>0</v>
      </c>
      <c r="P504" s="47">
        <v>2.0023148148148148E-3</v>
      </c>
      <c r="Q504" s="47">
        <v>5.7754629629629623E-3</v>
      </c>
      <c r="R504" s="47">
        <v>1.486111111111111E-2</v>
      </c>
      <c r="S504" s="47">
        <v>0</v>
      </c>
      <c r="T504" s="47">
        <v>1.3912037037037037E-2</v>
      </c>
      <c r="U504" s="47">
        <v>0</v>
      </c>
      <c r="V504" s="47">
        <v>0</v>
      </c>
      <c r="W504" s="47">
        <v>8.3333333333333339E-4</v>
      </c>
      <c r="X504" s="47">
        <v>1.6319444444444445E-3</v>
      </c>
      <c r="Y504" s="47">
        <v>9.9074074074074082E-3</v>
      </c>
      <c r="Z504" s="47">
        <v>0</v>
      </c>
      <c r="AA504" s="4">
        <f t="shared" si="16"/>
        <v>2.8773148148148145E-2</v>
      </c>
      <c r="AB504" s="4">
        <f t="shared" si="17"/>
        <v>4.1666666666666519E-3</v>
      </c>
    </row>
    <row r="505" spans="1:28" x14ac:dyDescent="0.25">
      <c r="A505" s="44">
        <v>42861</v>
      </c>
      <c r="B505" s="45" t="s">
        <v>198</v>
      </c>
      <c r="C505" s="45" t="s">
        <v>161</v>
      </c>
      <c r="D505" s="45" t="s">
        <v>38</v>
      </c>
      <c r="E505" s="45" t="s">
        <v>40</v>
      </c>
      <c r="F505" s="45" t="s">
        <v>173</v>
      </c>
      <c r="G505" s="46">
        <v>91173</v>
      </c>
      <c r="H505" s="76">
        <v>0.51388888888888895</v>
      </c>
      <c r="I505" s="76">
        <v>0.77777777777777779</v>
      </c>
      <c r="J505" s="47">
        <v>0.2638888888888889</v>
      </c>
      <c r="K505" s="48">
        <v>42861.51458333333</v>
      </c>
      <c r="L505" s="48">
        <v>42861.780555555553</v>
      </c>
      <c r="M505" s="46">
        <v>82</v>
      </c>
      <c r="N505" s="46">
        <v>0</v>
      </c>
      <c r="O505" s="47">
        <v>0</v>
      </c>
      <c r="P505" s="47">
        <v>1.8402777777777777E-3</v>
      </c>
      <c r="Q505" s="47">
        <v>2.9861111111111113E-3</v>
      </c>
      <c r="R505" s="47">
        <v>1.4918981481481483E-2</v>
      </c>
      <c r="S505" s="47">
        <v>0</v>
      </c>
      <c r="T505" s="47">
        <v>1.5277777777777777E-2</v>
      </c>
      <c r="U505" s="47">
        <v>0</v>
      </c>
      <c r="V505" s="47">
        <v>0</v>
      </c>
      <c r="W505" s="47">
        <v>0</v>
      </c>
      <c r="X505" s="47">
        <v>0</v>
      </c>
      <c r="Y505" s="47">
        <v>5.9143518518518521E-3</v>
      </c>
      <c r="Z505" s="47">
        <v>0</v>
      </c>
      <c r="AA505" s="4">
        <f t="shared" si="16"/>
        <v>3.019675925925926E-2</v>
      </c>
      <c r="AB505" s="4">
        <f t="shared" si="17"/>
        <v>6.9444444444433095E-4</v>
      </c>
    </row>
    <row r="506" spans="1:28" x14ac:dyDescent="0.25">
      <c r="A506" s="44">
        <v>42862</v>
      </c>
      <c r="B506" s="45" t="s">
        <v>199</v>
      </c>
      <c r="C506" s="45" t="s">
        <v>161</v>
      </c>
      <c r="D506" s="45" t="s">
        <v>38</v>
      </c>
      <c r="E506" s="45" t="s">
        <v>40</v>
      </c>
      <c r="F506" s="45" t="s">
        <v>173</v>
      </c>
      <c r="G506" s="46">
        <v>91173</v>
      </c>
      <c r="H506" s="78">
        <v>0.375</v>
      </c>
      <c r="I506" s="78">
        <v>0.63888888888888895</v>
      </c>
      <c r="J506" s="47">
        <v>0.2638888888888889</v>
      </c>
      <c r="K506" s="48">
        <v>42862.375</v>
      </c>
      <c r="L506" s="48">
        <v>42862.659722222219</v>
      </c>
      <c r="M506" s="46">
        <v>81</v>
      </c>
      <c r="N506" s="46">
        <v>1</v>
      </c>
      <c r="O506" s="47">
        <v>1.1574074074074073E-5</v>
      </c>
      <c r="P506" s="47">
        <v>2.3495370370370371E-3</v>
      </c>
      <c r="Q506" s="47">
        <v>8.773148148148148E-3</v>
      </c>
      <c r="R506" s="47">
        <v>1.4710648148148148E-2</v>
      </c>
      <c r="S506" s="47">
        <v>0</v>
      </c>
      <c r="T506" s="47">
        <v>1.3599537037037037E-2</v>
      </c>
      <c r="U506" s="47">
        <v>0</v>
      </c>
      <c r="V506" s="47">
        <v>0</v>
      </c>
      <c r="W506" s="47">
        <v>0</v>
      </c>
      <c r="X506" s="47">
        <v>6.8287037037037025E-4</v>
      </c>
      <c r="Y506" s="47">
        <v>2.4259259259259258E-2</v>
      </c>
      <c r="Z506" s="47">
        <v>0</v>
      </c>
      <c r="AA506" s="4">
        <f t="shared" si="16"/>
        <v>2.8310185185185185E-2</v>
      </c>
      <c r="AB506" s="4">
        <f t="shared" si="17"/>
        <v>0</v>
      </c>
    </row>
    <row r="507" spans="1:28" x14ac:dyDescent="0.25">
      <c r="A507" s="44">
        <v>42862</v>
      </c>
      <c r="B507" s="45" t="s">
        <v>199</v>
      </c>
      <c r="C507" s="45" t="s">
        <v>161</v>
      </c>
      <c r="D507" s="45" t="s">
        <v>38</v>
      </c>
      <c r="E507" s="45" t="s">
        <v>40</v>
      </c>
      <c r="F507" s="45" t="s">
        <v>174</v>
      </c>
      <c r="G507" s="46">
        <v>91177</v>
      </c>
      <c r="H507" s="76">
        <v>0.65277777777777779</v>
      </c>
      <c r="I507" s="76">
        <v>0.91666666666666663</v>
      </c>
      <c r="J507" s="47">
        <v>0.2638888888888889</v>
      </c>
      <c r="M507" s="46">
        <v>0</v>
      </c>
      <c r="N507" s="46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">
        <f t="shared" si="16"/>
        <v>0</v>
      </c>
      <c r="AB507" s="4" t="str">
        <f t="shared" si="17"/>
        <v/>
      </c>
    </row>
    <row r="508" spans="1:28" x14ac:dyDescent="0.25">
      <c r="A508" s="44">
        <v>42861</v>
      </c>
      <c r="B508" s="45" t="s">
        <v>198</v>
      </c>
      <c r="C508" s="45" t="s">
        <v>161</v>
      </c>
      <c r="D508" s="45" t="s">
        <v>38</v>
      </c>
      <c r="E508" s="45" t="s">
        <v>40</v>
      </c>
      <c r="F508" s="45" t="s">
        <v>174</v>
      </c>
      <c r="G508" s="46">
        <v>91177</v>
      </c>
      <c r="H508" s="76">
        <v>0.65277777777777779</v>
      </c>
      <c r="I508" s="76">
        <v>0.91666666666666663</v>
      </c>
      <c r="J508" s="47">
        <v>0.2638888888888889</v>
      </c>
      <c r="K508" s="48">
        <v>42861.648611111108</v>
      </c>
      <c r="L508" s="48">
        <v>42861.915972222225</v>
      </c>
      <c r="M508" s="46">
        <v>60</v>
      </c>
      <c r="N508" s="46">
        <v>0</v>
      </c>
      <c r="O508" s="47">
        <v>0</v>
      </c>
      <c r="P508" s="47">
        <v>2.1643518518518518E-3</v>
      </c>
      <c r="Q508" s="47">
        <v>1.8634259259259261E-3</v>
      </c>
      <c r="R508" s="47">
        <v>1.4074074074074074E-2</v>
      </c>
      <c r="S508" s="47">
        <v>7.2916666666666659E-3</v>
      </c>
      <c r="T508" s="47">
        <v>7.1874999999999994E-3</v>
      </c>
      <c r="U508" s="47">
        <v>0</v>
      </c>
      <c r="V508" s="47">
        <v>0</v>
      </c>
      <c r="W508" s="47">
        <v>0</v>
      </c>
      <c r="X508" s="47">
        <v>9.8379629629629642E-4</v>
      </c>
      <c r="Y508" s="47">
        <v>6.4814814814814813E-4</v>
      </c>
      <c r="Z508" s="47">
        <v>0</v>
      </c>
      <c r="AA508" s="4">
        <f t="shared" si="16"/>
        <v>2.1261574074074072E-2</v>
      </c>
      <c r="AB508" s="4">
        <f t="shared" si="17"/>
        <v>0</v>
      </c>
    </row>
    <row r="509" spans="1:28" x14ac:dyDescent="0.25">
      <c r="A509" s="44">
        <v>42860</v>
      </c>
      <c r="B509" s="45" t="s">
        <v>197</v>
      </c>
      <c r="C509" s="45" t="s">
        <v>161</v>
      </c>
      <c r="D509" s="45" t="s">
        <v>38</v>
      </c>
      <c r="E509" s="45" t="s">
        <v>40</v>
      </c>
      <c r="F509" s="45" t="s">
        <v>174</v>
      </c>
      <c r="G509" s="46">
        <v>91177</v>
      </c>
      <c r="H509" s="76">
        <v>0.65277777777777779</v>
      </c>
      <c r="I509" s="76">
        <v>0.91666666666666663</v>
      </c>
      <c r="J509" s="47">
        <v>0.2638888888888889</v>
      </c>
      <c r="M509" s="46">
        <v>0</v>
      </c>
      <c r="N509" s="46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">
        <f t="shared" si="16"/>
        <v>0</v>
      </c>
      <c r="AB509" s="4" t="str">
        <f t="shared" si="17"/>
        <v/>
      </c>
    </row>
    <row r="510" spans="1:28" x14ac:dyDescent="0.25">
      <c r="A510" s="44">
        <v>42860</v>
      </c>
      <c r="B510" s="45" t="s">
        <v>197</v>
      </c>
      <c r="C510" s="45" t="s">
        <v>161</v>
      </c>
      <c r="D510" s="45" t="s">
        <v>38</v>
      </c>
      <c r="E510" s="45" t="s">
        <v>40</v>
      </c>
      <c r="F510" s="45" t="s">
        <v>175</v>
      </c>
      <c r="G510" s="46">
        <v>91151</v>
      </c>
      <c r="H510" s="76">
        <v>0.65277777777777779</v>
      </c>
      <c r="I510" s="76">
        <v>0.91666666666666663</v>
      </c>
      <c r="J510" s="47">
        <v>0.2638888888888889</v>
      </c>
      <c r="K510" s="48">
        <v>42860.654166666667</v>
      </c>
      <c r="L510" s="48">
        <v>42860.916666666664</v>
      </c>
      <c r="M510" s="46">
        <v>49</v>
      </c>
      <c r="N510" s="46">
        <v>0</v>
      </c>
      <c r="O510" s="47">
        <v>0</v>
      </c>
      <c r="P510" s="47">
        <v>1.6435185185185183E-3</v>
      </c>
      <c r="Q510" s="47">
        <v>3.2060185185185191E-3</v>
      </c>
      <c r="R510" s="47">
        <v>1.3738425925925926E-2</v>
      </c>
      <c r="S510" s="47">
        <v>0</v>
      </c>
      <c r="T510" s="47">
        <v>1.4884259259259259E-2</v>
      </c>
      <c r="U510" s="47">
        <v>0</v>
      </c>
      <c r="V510" s="47">
        <v>0</v>
      </c>
      <c r="W510" s="47">
        <v>2.8124999999999995E-3</v>
      </c>
      <c r="X510" s="47">
        <v>7.8414351851851846E-2</v>
      </c>
      <c r="Y510" s="47">
        <v>1.6435185185185183E-3</v>
      </c>
      <c r="Z510" s="47">
        <v>0</v>
      </c>
      <c r="AA510" s="4">
        <f t="shared" si="16"/>
        <v>2.8622685185185185E-2</v>
      </c>
      <c r="AB510" s="4">
        <f t="shared" si="17"/>
        <v>1.388888888888884E-3</v>
      </c>
    </row>
    <row r="511" spans="1:28" x14ac:dyDescent="0.25">
      <c r="A511" s="44">
        <v>42861</v>
      </c>
      <c r="B511" s="45" t="s">
        <v>198</v>
      </c>
      <c r="C511" s="45" t="s">
        <v>161</v>
      </c>
      <c r="D511" s="45" t="s">
        <v>38</v>
      </c>
      <c r="E511" s="45" t="s">
        <v>40</v>
      </c>
      <c r="F511" s="45" t="s">
        <v>175</v>
      </c>
      <c r="G511" s="46">
        <v>91151</v>
      </c>
      <c r="H511" s="76">
        <v>0.65277777777777779</v>
      </c>
      <c r="I511" s="76">
        <v>0.91666666666666663</v>
      </c>
      <c r="J511" s="47">
        <v>0.2638888888888889</v>
      </c>
      <c r="M511" s="46">
        <v>0</v>
      </c>
      <c r="N511" s="46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">
        <f t="shared" si="16"/>
        <v>0</v>
      </c>
      <c r="AB511" s="4" t="str">
        <f t="shared" si="17"/>
        <v/>
      </c>
    </row>
    <row r="512" spans="1:28" x14ac:dyDescent="0.25">
      <c r="A512" s="44">
        <v>42862</v>
      </c>
      <c r="B512" s="45" t="s">
        <v>199</v>
      </c>
      <c r="C512" s="45" t="s">
        <v>161</v>
      </c>
      <c r="D512" s="45" t="s">
        <v>38</v>
      </c>
      <c r="E512" s="45" t="s">
        <v>40</v>
      </c>
      <c r="F512" s="45" t="s">
        <v>175</v>
      </c>
      <c r="G512" s="46">
        <v>91151</v>
      </c>
      <c r="H512" s="76">
        <v>0.65277777777777779</v>
      </c>
      <c r="I512" s="76">
        <v>0.91666666666666663</v>
      </c>
      <c r="J512" s="47">
        <v>0.2638888888888889</v>
      </c>
      <c r="M512" s="46">
        <v>0</v>
      </c>
      <c r="N512" s="46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0</v>
      </c>
      <c r="Y512" s="47">
        <v>0</v>
      </c>
      <c r="Z512" s="47">
        <v>0</v>
      </c>
      <c r="AA512" s="4">
        <f t="shared" si="16"/>
        <v>0</v>
      </c>
      <c r="AB512" s="4" t="str">
        <f t="shared" si="17"/>
        <v/>
      </c>
    </row>
    <row r="513" spans="1:28" x14ac:dyDescent="0.25">
      <c r="A513" s="44">
        <v>42862</v>
      </c>
      <c r="B513" s="45" t="s">
        <v>199</v>
      </c>
      <c r="C513" s="45" t="s">
        <v>161</v>
      </c>
      <c r="D513" s="45" t="s">
        <v>38</v>
      </c>
      <c r="E513" s="45" t="s">
        <v>40</v>
      </c>
      <c r="F513" s="45" t="s">
        <v>57</v>
      </c>
      <c r="G513" s="46">
        <v>91218</v>
      </c>
      <c r="H513" s="76">
        <v>0.51388888888888895</v>
      </c>
      <c r="I513" s="76">
        <v>0.77777777777777779</v>
      </c>
      <c r="J513" s="47">
        <v>0.2638888888888889</v>
      </c>
      <c r="K513" s="48">
        <v>42862.520833333336</v>
      </c>
      <c r="L513" s="48">
        <v>42862.777777777781</v>
      </c>
      <c r="M513" s="46">
        <v>72</v>
      </c>
      <c r="N513" s="46">
        <v>0</v>
      </c>
      <c r="O513" s="47">
        <v>0</v>
      </c>
      <c r="P513" s="47">
        <v>2.3611111111111111E-3</v>
      </c>
      <c r="Q513" s="47">
        <v>1.6087962962962963E-3</v>
      </c>
      <c r="R513" s="47">
        <v>1.4490740740740742E-2</v>
      </c>
      <c r="S513" s="47">
        <v>0</v>
      </c>
      <c r="T513" s="47">
        <v>1.5648148148148151E-2</v>
      </c>
      <c r="U513" s="47">
        <v>0</v>
      </c>
      <c r="V513" s="47">
        <v>0</v>
      </c>
      <c r="W513" s="47">
        <v>0</v>
      </c>
      <c r="X513" s="47">
        <v>0</v>
      </c>
      <c r="Y513" s="47">
        <v>7.0023148148148154E-3</v>
      </c>
      <c r="Z513" s="47">
        <v>0</v>
      </c>
      <c r="AA513" s="4">
        <f t="shared" si="16"/>
        <v>3.0138888888888892E-2</v>
      </c>
      <c r="AB513" s="4">
        <f t="shared" si="17"/>
        <v>6.9444444444444198E-3</v>
      </c>
    </row>
    <row r="514" spans="1:28" x14ac:dyDescent="0.25">
      <c r="A514" s="44">
        <v>42861</v>
      </c>
      <c r="B514" s="45" t="s">
        <v>198</v>
      </c>
      <c r="C514" s="45" t="s">
        <v>161</v>
      </c>
      <c r="D514" s="45" t="s">
        <v>38</v>
      </c>
      <c r="E514" s="45" t="s">
        <v>40</v>
      </c>
      <c r="F514" s="45" t="s">
        <v>57</v>
      </c>
      <c r="G514" s="46">
        <v>91218</v>
      </c>
      <c r="H514" s="76">
        <v>0.51388888888888895</v>
      </c>
      <c r="I514" s="76">
        <v>0.77777777777777779</v>
      </c>
      <c r="J514" s="47">
        <v>0.2638888888888889</v>
      </c>
      <c r="K514" s="48">
        <v>42861.519444444442</v>
      </c>
      <c r="L514" s="48">
        <v>42861.779166666667</v>
      </c>
      <c r="M514" s="46">
        <v>77</v>
      </c>
      <c r="N514" s="46">
        <v>0</v>
      </c>
      <c r="O514" s="47">
        <v>0</v>
      </c>
      <c r="P514" s="47">
        <v>1.8865740740740742E-3</v>
      </c>
      <c r="Q514" s="47">
        <v>3.4606481481481485E-3</v>
      </c>
      <c r="R514" s="47">
        <v>1.4513888888888889E-2</v>
      </c>
      <c r="S514" s="47">
        <v>0</v>
      </c>
      <c r="T514" s="47">
        <v>1.5347222222222222E-2</v>
      </c>
      <c r="U514" s="47">
        <v>0</v>
      </c>
      <c r="V514" s="47">
        <v>0</v>
      </c>
      <c r="W514" s="47">
        <v>0</v>
      </c>
      <c r="X514" s="47">
        <v>0</v>
      </c>
      <c r="Y514" s="47">
        <v>9.0856481481481483E-3</v>
      </c>
      <c r="Z514" s="47">
        <v>0</v>
      </c>
      <c r="AA514" s="4">
        <f t="shared" si="16"/>
        <v>2.9861111111111109E-2</v>
      </c>
      <c r="AB514" s="4">
        <f t="shared" si="17"/>
        <v>5.5555555555555358E-3</v>
      </c>
    </row>
    <row r="515" spans="1:28" x14ac:dyDescent="0.25">
      <c r="A515" s="44">
        <v>42860</v>
      </c>
      <c r="B515" s="45" t="s">
        <v>197</v>
      </c>
      <c r="C515" s="45" t="s">
        <v>161</v>
      </c>
      <c r="D515" s="45" t="s">
        <v>38</v>
      </c>
      <c r="E515" s="45" t="s">
        <v>40</v>
      </c>
      <c r="F515" s="45" t="s">
        <v>57</v>
      </c>
      <c r="G515" s="46">
        <v>91218</v>
      </c>
      <c r="H515" s="76">
        <v>0.51388888888888895</v>
      </c>
      <c r="I515" s="76">
        <v>0.77777777777777779</v>
      </c>
      <c r="J515" s="47">
        <v>0.2638888888888889</v>
      </c>
      <c r="K515" s="48">
        <v>42860.51458333333</v>
      </c>
      <c r="L515" s="48">
        <v>42860.777777777781</v>
      </c>
      <c r="M515" s="46">
        <v>79</v>
      </c>
      <c r="N515" s="46">
        <v>0</v>
      </c>
      <c r="O515" s="47">
        <v>0</v>
      </c>
      <c r="P515" s="47">
        <v>1.6203703703703703E-3</v>
      </c>
      <c r="Q515" s="47">
        <v>2.0601851851851853E-3</v>
      </c>
      <c r="R515" s="47">
        <v>1.4502314814814815E-2</v>
      </c>
      <c r="S515" s="47">
        <v>0</v>
      </c>
      <c r="T515" s="47">
        <v>1.3530092592592594E-2</v>
      </c>
      <c r="U515" s="47">
        <v>0</v>
      </c>
      <c r="V515" s="47">
        <v>0</v>
      </c>
      <c r="W515" s="47">
        <v>0</v>
      </c>
      <c r="X515" s="47">
        <v>8.6805555555555559E-3</v>
      </c>
      <c r="Y515" s="47">
        <v>8.9004629629629625E-3</v>
      </c>
      <c r="Z515" s="47">
        <v>0</v>
      </c>
      <c r="AA515" s="4">
        <f t="shared" si="16"/>
        <v>2.8032407407407409E-2</v>
      </c>
      <c r="AB515" s="4">
        <f t="shared" si="17"/>
        <v>6.9444444444433095E-4</v>
      </c>
    </row>
    <row r="516" spans="1:28" x14ac:dyDescent="0.25">
      <c r="A516" s="44">
        <v>42860</v>
      </c>
      <c r="B516" s="45" t="s">
        <v>197</v>
      </c>
      <c r="C516" s="45" t="s">
        <v>161</v>
      </c>
      <c r="D516" s="45" t="s">
        <v>38</v>
      </c>
      <c r="E516" s="45" t="s">
        <v>40</v>
      </c>
      <c r="F516" s="45" t="s">
        <v>130</v>
      </c>
      <c r="G516" s="46">
        <v>91386</v>
      </c>
      <c r="H516" s="76">
        <v>0.58333333333333337</v>
      </c>
      <c r="I516" s="76">
        <v>0.84722222222222221</v>
      </c>
      <c r="J516" s="47">
        <v>0.2638888888888889</v>
      </c>
      <c r="M516" s="46">
        <v>0</v>
      </c>
      <c r="N516" s="46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">
        <f t="shared" si="16"/>
        <v>0</v>
      </c>
      <c r="AB516" s="4" t="str">
        <f t="shared" si="17"/>
        <v/>
      </c>
    </row>
    <row r="517" spans="1:28" x14ac:dyDescent="0.25">
      <c r="A517" s="44">
        <v>42861</v>
      </c>
      <c r="B517" s="45" t="s">
        <v>198</v>
      </c>
      <c r="C517" s="45" t="s">
        <v>161</v>
      </c>
      <c r="D517" s="45" t="s">
        <v>38</v>
      </c>
      <c r="E517" s="45" t="s">
        <v>40</v>
      </c>
      <c r="F517" s="45" t="s">
        <v>130</v>
      </c>
      <c r="G517" s="46">
        <v>91386</v>
      </c>
      <c r="H517" s="76">
        <v>0.58333333333333337</v>
      </c>
      <c r="I517" s="76">
        <v>0.84722222222222221</v>
      </c>
      <c r="J517" s="47">
        <v>0.2638888888888889</v>
      </c>
      <c r="M517" s="46">
        <v>0</v>
      </c>
      <c r="N517" s="46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">
        <f t="shared" si="16"/>
        <v>0</v>
      </c>
      <c r="AB517" s="4" t="str">
        <f t="shared" si="17"/>
        <v/>
      </c>
    </row>
    <row r="518" spans="1:28" x14ac:dyDescent="0.25">
      <c r="A518" s="44">
        <v>42862</v>
      </c>
      <c r="B518" s="45" t="s">
        <v>199</v>
      </c>
      <c r="C518" s="45" t="s">
        <v>161</v>
      </c>
      <c r="D518" s="45" t="s">
        <v>38</v>
      </c>
      <c r="E518" s="45" t="s">
        <v>40</v>
      </c>
      <c r="F518" s="45" t="s">
        <v>130</v>
      </c>
      <c r="G518" s="46">
        <v>91386</v>
      </c>
      <c r="H518" s="76">
        <v>0.58333333333333337</v>
      </c>
      <c r="I518" s="76">
        <v>0.84722222222222221</v>
      </c>
      <c r="J518" s="47">
        <v>0.2638888888888889</v>
      </c>
      <c r="M518" s="46">
        <v>0</v>
      </c>
      <c r="N518" s="46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4">
        <f t="shared" ref="AA518:AA581" si="18">IF(A518="","",R518+T518)</f>
        <v>0</v>
      </c>
      <c r="AB518" s="4" t="str">
        <f t="shared" si="17"/>
        <v/>
      </c>
    </row>
    <row r="519" spans="1:28" x14ac:dyDescent="0.25">
      <c r="A519" s="44">
        <v>42862</v>
      </c>
      <c r="B519" s="45" t="s">
        <v>199</v>
      </c>
      <c r="C519" s="45" t="s">
        <v>161</v>
      </c>
      <c r="D519" s="45" t="s">
        <v>38</v>
      </c>
      <c r="E519" s="45" t="s">
        <v>40</v>
      </c>
      <c r="F519" s="45" t="s">
        <v>76</v>
      </c>
      <c r="G519" s="46">
        <v>91145</v>
      </c>
      <c r="H519" s="76">
        <v>0.51388888888888895</v>
      </c>
      <c r="I519" s="76">
        <v>0.77777777777777779</v>
      </c>
      <c r="J519" s="47">
        <v>0.2638888888888889</v>
      </c>
      <c r="M519" s="46">
        <v>0</v>
      </c>
      <c r="N519" s="46">
        <v>0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4">
        <f t="shared" si="18"/>
        <v>0</v>
      </c>
      <c r="AB519" s="4" t="str">
        <f t="shared" si="17"/>
        <v/>
      </c>
    </row>
    <row r="520" spans="1:28" x14ac:dyDescent="0.25">
      <c r="A520" s="44">
        <v>42861</v>
      </c>
      <c r="B520" s="45" t="s">
        <v>198</v>
      </c>
      <c r="C520" s="45" t="s">
        <v>161</v>
      </c>
      <c r="D520" s="45" t="s">
        <v>38</v>
      </c>
      <c r="E520" s="45" t="s">
        <v>40</v>
      </c>
      <c r="F520" s="45" t="s">
        <v>76</v>
      </c>
      <c r="G520" s="46">
        <v>91145</v>
      </c>
      <c r="H520" s="76">
        <v>0.51388888888888895</v>
      </c>
      <c r="I520" s="76">
        <v>0.77777777777777779</v>
      </c>
      <c r="J520" s="47">
        <v>0.2638888888888889</v>
      </c>
      <c r="M520" s="46">
        <v>0</v>
      </c>
      <c r="N520" s="46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0</v>
      </c>
      <c r="Y520" s="47">
        <v>0</v>
      </c>
      <c r="Z520" s="47">
        <v>0</v>
      </c>
      <c r="AA520" s="4">
        <f t="shared" si="18"/>
        <v>0</v>
      </c>
      <c r="AB520" s="4" t="str">
        <f t="shared" si="17"/>
        <v/>
      </c>
    </row>
    <row r="521" spans="1:28" x14ac:dyDescent="0.25">
      <c r="A521" s="44">
        <v>42860</v>
      </c>
      <c r="B521" s="45" t="s">
        <v>197</v>
      </c>
      <c r="C521" s="45" t="s">
        <v>161</v>
      </c>
      <c r="D521" s="45" t="s">
        <v>38</v>
      </c>
      <c r="E521" s="45" t="s">
        <v>40</v>
      </c>
      <c r="F521" s="45" t="s">
        <v>76</v>
      </c>
      <c r="G521" s="46">
        <v>91145</v>
      </c>
      <c r="H521" s="76">
        <v>0.51388888888888895</v>
      </c>
      <c r="I521" s="76">
        <v>0.77777777777777779</v>
      </c>
      <c r="J521" s="47">
        <v>0.2638888888888889</v>
      </c>
      <c r="K521" s="48">
        <v>42860.515277777777</v>
      </c>
      <c r="L521" s="48">
        <v>42860.777777777781</v>
      </c>
      <c r="M521" s="46">
        <v>87</v>
      </c>
      <c r="N521" s="46">
        <v>0</v>
      </c>
      <c r="O521" s="47">
        <v>0</v>
      </c>
      <c r="P521" s="47">
        <v>1.4930555555555556E-3</v>
      </c>
      <c r="Q521" s="47">
        <v>2.0486111111111113E-3</v>
      </c>
      <c r="R521" s="47">
        <v>1.4479166666666668E-2</v>
      </c>
      <c r="S521" s="47">
        <v>0</v>
      </c>
      <c r="T521" s="47">
        <v>1.2268518518518519E-2</v>
      </c>
      <c r="U521" s="47">
        <v>0</v>
      </c>
      <c r="V521" s="47">
        <v>0</v>
      </c>
      <c r="W521" s="47">
        <v>0</v>
      </c>
      <c r="X521" s="47">
        <v>4.6527777777777774E-3</v>
      </c>
      <c r="Y521" s="47">
        <v>8.7499999999999991E-3</v>
      </c>
      <c r="Z521" s="47">
        <v>0</v>
      </c>
      <c r="AA521" s="4">
        <f t="shared" si="18"/>
        <v>2.6747685185185187E-2</v>
      </c>
      <c r="AB521" s="4">
        <f t="shared" si="17"/>
        <v>1.388888888888884E-3</v>
      </c>
    </row>
    <row r="522" spans="1:28" x14ac:dyDescent="0.25">
      <c r="A522" s="44">
        <v>42860</v>
      </c>
      <c r="B522" s="45" t="s">
        <v>197</v>
      </c>
      <c r="C522" s="45" t="s">
        <v>161</v>
      </c>
      <c r="D522" s="45" t="s">
        <v>38</v>
      </c>
      <c r="E522" s="45" t="s">
        <v>40</v>
      </c>
      <c r="F522" s="45" t="s">
        <v>176</v>
      </c>
      <c r="G522" s="46">
        <v>91141</v>
      </c>
      <c r="H522" s="76">
        <v>0.65277777777777779</v>
      </c>
      <c r="I522" s="76">
        <v>0.91666666666666663</v>
      </c>
      <c r="J522" s="47">
        <v>0.2638888888888889</v>
      </c>
      <c r="K522" s="48">
        <v>42860.65</v>
      </c>
      <c r="L522" s="48">
        <v>42860.916666666664</v>
      </c>
      <c r="M522" s="46">
        <v>38</v>
      </c>
      <c r="N522" s="46">
        <v>0</v>
      </c>
      <c r="O522" s="47">
        <v>0</v>
      </c>
      <c r="P522" s="47">
        <v>1.9675925925925928E-3</v>
      </c>
      <c r="Q522" s="47">
        <v>5.9143518518518521E-3</v>
      </c>
      <c r="R522" s="47">
        <v>1.4525462962962964E-2</v>
      </c>
      <c r="S522" s="47">
        <v>0</v>
      </c>
      <c r="T522" s="47">
        <v>1.34375E-2</v>
      </c>
      <c r="U522" s="47">
        <v>0</v>
      </c>
      <c r="V522" s="47">
        <v>0</v>
      </c>
      <c r="W522" s="47">
        <v>1.1111111111111111E-3</v>
      </c>
      <c r="X522" s="47">
        <v>7.72337962962963E-2</v>
      </c>
      <c r="Y522" s="47">
        <v>9.1435185185185185E-4</v>
      </c>
      <c r="Z522" s="47">
        <v>0</v>
      </c>
      <c r="AA522" s="4">
        <f t="shared" si="18"/>
        <v>2.7962962962962964E-2</v>
      </c>
      <c r="AB522" s="4">
        <f t="shared" si="17"/>
        <v>0</v>
      </c>
    </row>
    <row r="523" spans="1:28" x14ac:dyDescent="0.25">
      <c r="A523" s="44">
        <v>42861</v>
      </c>
      <c r="B523" s="45" t="s">
        <v>198</v>
      </c>
      <c r="C523" s="45" t="s">
        <v>161</v>
      </c>
      <c r="D523" s="45" t="s">
        <v>38</v>
      </c>
      <c r="E523" s="45" t="s">
        <v>40</v>
      </c>
      <c r="F523" s="45" t="s">
        <v>176</v>
      </c>
      <c r="G523" s="46">
        <v>91141</v>
      </c>
      <c r="H523" s="76">
        <v>0.65277777777777779</v>
      </c>
      <c r="I523" s="76">
        <v>0.91666666666666663</v>
      </c>
      <c r="J523" s="47">
        <v>0.2638888888888889</v>
      </c>
      <c r="K523" s="48">
        <v>42861.654166666667</v>
      </c>
      <c r="L523" s="48">
        <v>42861.916666666664</v>
      </c>
      <c r="M523" s="46">
        <v>61</v>
      </c>
      <c r="N523" s="46">
        <v>0</v>
      </c>
      <c r="O523" s="47">
        <v>0</v>
      </c>
      <c r="P523" s="47">
        <v>1.7245370370370372E-3</v>
      </c>
      <c r="Q523" s="47">
        <v>1.736111111111111E-3</v>
      </c>
      <c r="R523" s="47">
        <v>1.4722222222222222E-2</v>
      </c>
      <c r="S523" s="47">
        <v>0</v>
      </c>
      <c r="T523" s="47">
        <v>1.3645833333333331E-2</v>
      </c>
      <c r="U523" s="47">
        <v>0</v>
      </c>
      <c r="V523" s="47">
        <v>0</v>
      </c>
      <c r="W523" s="47">
        <v>0</v>
      </c>
      <c r="X523" s="47">
        <v>1.3923611111111111E-2</v>
      </c>
      <c r="Y523" s="47">
        <v>7.8703703703703705E-4</v>
      </c>
      <c r="Z523" s="47">
        <v>0</v>
      </c>
      <c r="AA523" s="4">
        <f t="shared" si="18"/>
        <v>2.8368055555555553E-2</v>
      </c>
      <c r="AB523" s="4">
        <f t="shared" si="17"/>
        <v>1.388888888888884E-3</v>
      </c>
    </row>
    <row r="524" spans="1:28" x14ac:dyDescent="0.25">
      <c r="A524" s="44">
        <v>42862</v>
      </c>
      <c r="B524" s="45" t="s">
        <v>199</v>
      </c>
      <c r="C524" s="45" t="s">
        <v>161</v>
      </c>
      <c r="D524" s="45" t="s">
        <v>38</v>
      </c>
      <c r="E524" s="45" t="s">
        <v>40</v>
      </c>
      <c r="F524" s="45" t="s">
        <v>176</v>
      </c>
      <c r="G524" s="46">
        <v>91141</v>
      </c>
      <c r="H524" s="76">
        <v>0.65277777777777779</v>
      </c>
      <c r="I524" s="76">
        <v>0.91666666666666663</v>
      </c>
      <c r="J524" s="47">
        <v>0.2638888888888889</v>
      </c>
      <c r="M524" s="46">
        <v>0</v>
      </c>
      <c r="N524" s="46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">
        <f t="shared" si="18"/>
        <v>0</v>
      </c>
      <c r="AB524" s="4" t="str">
        <f t="shared" si="17"/>
        <v/>
      </c>
    </row>
    <row r="525" spans="1:28" x14ac:dyDescent="0.25">
      <c r="A525" s="44">
        <v>42862</v>
      </c>
      <c r="B525" s="45" t="s">
        <v>199</v>
      </c>
      <c r="C525" s="45" t="s">
        <v>161</v>
      </c>
      <c r="D525" s="45" t="s">
        <v>38</v>
      </c>
      <c r="E525" s="45" t="s">
        <v>40</v>
      </c>
      <c r="F525" s="45" t="s">
        <v>58</v>
      </c>
      <c r="G525" s="46">
        <v>91311</v>
      </c>
      <c r="H525" s="76">
        <v>0.55555555555555558</v>
      </c>
      <c r="I525" s="76">
        <v>0.81944444444444453</v>
      </c>
      <c r="J525" s="47">
        <v>0.2638888888888889</v>
      </c>
      <c r="M525" s="46">
        <v>0</v>
      </c>
      <c r="N525" s="46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">
        <f t="shared" si="18"/>
        <v>0</v>
      </c>
      <c r="AB525" s="4" t="str">
        <f t="shared" si="17"/>
        <v/>
      </c>
    </row>
    <row r="526" spans="1:28" x14ac:dyDescent="0.25">
      <c r="A526" s="44">
        <v>42861</v>
      </c>
      <c r="B526" s="45" t="s">
        <v>198</v>
      </c>
      <c r="C526" s="45" t="s">
        <v>161</v>
      </c>
      <c r="D526" s="45" t="s">
        <v>38</v>
      </c>
      <c r="E526" s="45" t="s">
        <v>40</v>
      </c>
      <c r="F526" s="45" t="s">
        <v>58</v>
      </c>
      <c r="G526" s="46">
        <v>91311</v>
      </c>
      <c r="H526" s="76">
        <v>0.55555555555555558</v>
      </c>
      <c r="I526" s="76">
        <v>0.81944444444444453</v>
      </c>
      <c r="J526" s="47">
        <v>0.2638888888888889</v>
      </c>
      <c r="K526" s="48">
        <v>42860.5625</v>
      </c>
      <c r="L526" s="48">
        <v>42861.819444444445</v>
      </c>
      <c r="M526" s="46">
        <v>0</v>
      </c>
      <c r="N526" s="46">
        <v>133</v>
      </c>
      <c r="O526" s="47">
        <v>6.5972222222222213E-4</v>
      </c>
      <c r="P526" s="47">
        <v>0</v>
      </c>
      <c r="Q526" s="47">
        <v>8.8263888888888878E-2</v>
      </c>
      <c r="R526" s="47">
        <v>1.3564814814814816E-2</v>
      </c>
      <c r="S526" s="47">
        <v>0</v>
      </c>
      <c r="T526" s="47">
        <v>1.4374999999999999E-2</v>
      </c>
      <c r="U526" s="47">
        <v>0</v>
      </c>
      <c r="V526" s="47">
        <v>0</v>
      </c>
      <c r="W526" s="47">
        <v>0</v>
      </c>
      <c r="X526" s="47">
        <v>0</v>
      </c>
      <c r="Y526" s="47">
        <v>3.7847222222222223E-3</v>
      </c>
      <c r="Z526" s="47">
        <v>0</v>
      </c>
      <c r="AA526" s="4">
        <f t="shared" si="18"/>
        <v>2.7939814814814813E-2</v>
      </c>
      <c r="AB526" s="4">
        <f t="shared" si="17"/>
        <v>6.9444444444444198E-3</v>
      </c>
    </row>
    <row r="527" spans="1:28" x14ac:dyDescent="0.25">
      <c r="A527" s="44">
        <v>42860</v>
      </c>
      <c r="B527" s="45" t="s">
        <v>197</v>
      </c>
      <c r="C527" s="45" t="s">
        <v>161</v>
      </c>
      <c r="D527" s="45" t="s">
        <v>38</v>
      </c>
      <c r="E527" s="45" t="s">
        <v>40</v>
      </c>
      <c r="F527" s="45" t="s">
        <v>58</v>
      </c>
      <c r="G527" s="46">
        <v>91311</v>
      </c>
      <c r="H527" s="76">
        <v>0.55555555555555558</v>
      </c>
      <c r="I527" s="76">
        <v>0.81944444444444453</v>
      </c>
      <c r="J527" s="47">
        <v>0.2638888888888889</v>
      </c>
      <c r="K527" s="48">
        <v>42860.554166666669</v>
      </c>
      <c r="L527" s="48">
        <v>42861.24722222222</v>
      </c>
      <c r="M527" s="46">
        <v>0</v>
      </c>
      <c r="N527" s="46">
        <v>75</v>
      </c>
      <c r="O527" s="47">
        <v>7.6388888888888893E-4</v>
      </c>
      <c r="P527" s="47">
        <v>0</v>
      </c>
      <c r="Q527" s="47">
        <v>5.7222222222222223E-2</v>
      </c>
      <c r="R527" s="47">
        <v>1.3657407407407408E-2</v>
      </c>
      <c r="S527" s="47">
        <v>0</v>
      </c>
      <c r="T527" s="47">
        <v>1.2546296296296297E-2</v>
      </c>
      <c r="U527" s="47">
        <v>0</v>
      </c>
      <c r="V527" s="47">
        <v>0</v>
      </c>
      <c r="W527" s="47">
        <v>0</v>
      </c>
      <c r="X527" s="47">
        <v>0</v>
      </c>
      <c r="Y527" s="47">
        <v>2.2337962962962967E-3</v>
      </c>
      <c r="Z527" s="47">
        <v>0</v>
      </c>
      <c r="AA527" s="4">
        <f t="shared" si="18"/>
        <v>2.6203703703703705E-2</v>
      </c>
      <c r="AB527" s="4">
        <f t="shared" si="17"/>
        <v>0</v>
      </c>
    </row>
    <row r="528" spans="1:28" x14ac:dyDescent="0.25">
      <c r="A528" s="44">
        <v>42860</v>
      </c>
      <c r="B528" s="45" t="s">
        <v>197</v>
      </c>
      <c r="C528" s="45" t="s">
        <v>161</v>
      </c>
      <c r="D528" s="45" t="s">
        <v>38</v>
      </c>
      <c r="E528" s="45" t="s">
        <v>40</v>
      </c>
      <c r="F528" s="45" t="s">
        <v>177</v>
      </c>
      <c r="G528" s="46">
        <v>91130</v>
      </c>
      <c r="H528" s="76">
        <v>0.58333333333333337</v>
      </c>
      <c r="I528" s="76">
        <v>0.84722222222222221</v>
      </c>
      <c r="J528" s="47">
        <v>0.2638888888888889</v>
      </c>
      <c r="K528" s="48">
        <v>42860.580555555556</v>
      </c>
      <c r="L528" s="48">
        <v>42860.847222222219</v>
      </c>
      <c r="M528" s="46">
        <v>58</v>
      </c>
      <c r="N528" s="46">
        <v>0</v>
      </c>
      <c r="O528" s="47">
        <v>0</v>
      </c>
      <c r="P528" s="47">
        <v>1.8750000000000001E-3</v>
      </c>
      <c r="Q528" s="47">
        <v>7.0949074074074074E-3</v>
      </c>
      <c r="R528" s="47">
        <v>1.5150462962962963E-2</v>
      </c>
      <c r="S528" s="47">
        <v>0</v>
      </c>
      <c r="T528" s="47">
        <v>1.5902777777777776E-2</v>
      </c>
      <c r="U528" s="47">
        <v>0</v>
      </c>
      <c r="V528" s="47">
        <v>0</v>
      </c>
      <c r="W528" s="47">
        <v>0</v>
      </c>
      <c r="X528" s="47">
        <v>0</v>
      </c>
      <c r="Y528" s="47">
        <v>4.4652777777777784E-2</v>
      </c>
      <c r="Z528" s="47">
        <v>0</v>
      </c>
      <c r="AA528" s="4">
        <f t="shared" si="18"/>
        <v>3.1053240740740739E-2</v>
      </c>
      <c r="AB528" s="4">
        <f t="shared" ref="AB528:AB591" si="19">IF(K528="","",IF(VALUE(TEXT(K528,"HH:MM:SS"))&gt;H528,VALUE(TEXT(K528,"HH:MM:SS"))-H528,0))</f>
        <v>0</v>
      </c>
    </row>
    <row r="529" spans="1:28" x14ac:dyDescent="0.25">
      <c r="A529" s="44">
        <v>42861</v>
      </c>
      <c r="B529" s="45" t="s">
        <v>198</v>
      </c>
      <c r="C529" s="45" t="s">
        <v>161</v>
      </c>
      <c r="D529" s="45" t="s">
        <v>38</v>
      </c>
      <c r="E529" s="45" t="s">
        <v>40</v>
      </c>
      <c r="F529" s="45" t="s">
        <v>177</v>
      </c>
      <c r="G529" s="46">
        <v>91130</v>
      </c>
      <c r="H529" s="76">
        <v>0.58333333333333337</v>
      </c>
      <c r="I529" s="76">
        <v>0.84722222222222221</v>
      </c>
      <c r="J529" s="47">
        <v>0.2638888888888889</v>
      </c>
      <c r="K529" s="48">
        <v>42861.597222222219</v>
      </c>
      <c r="L529" s="48">
        <v>42861.847222222219</v>
      </c>
      <c r="M529" s="46">
        <v>63</v>
      </c>
      <c r="N529" s="46">
        <v>0</v>
      </c>
      <c r="O529" s="47">
        <v>0</v>
      </c>
      <c r="P529" s="47">
        <v>1.6550925925925926E-3</v>
      </c>
      <c r="Q529" s="47">
        <v>2.3611111111111111E-3</v>
      </c>
      <c r="R529" s="47">
        <v>1.3900462962962962E-2</v>
      </c>
      <c r="S529" s="47">
        <v>0</v>
      </c>
      <c r="T529" s="47">
        <v>1.5162037037037036E-2</v>
      </c>
      <c r="U529" s="47">
        <v>0</v>
      </c>
      <c r="V529" s="47">
        <v>0</v>
      </c>
      <c r="W529" s="47">
        <v>0</v>
      </c>
      <c r="X529" s="47">
        <v>0</v>
      </c>
      <c r="Y529" s="47">
        <v>3.5821759259259262E-2</v>
      </c>
      <c r="Z529" s="47">
        <v>0</v>
      </c>
      <c r="AA529" s="4">
        <f t="shared" si="18"/>
        <v>2.9062499999999998E-2</v>
      </c>
      <c r="AB529" s="4">
        <f t="shared" si="19"/>
        <v>1.388888888888884E-2</v>
      </c>
    </row>
    <row r="530" spans="1:28" x14ac:dyDescent="0.25">
      <c r="A530" s="44">
        <v>42862</v>
      </c>
      <c r="B530" s="45" t="s">
        <v>199</v>
      </c>
      <c r="C530" s="45" t="s">
        <v>161</v>
      </c>
      <c r="D530" s="45" t="s">
        <v>38</v>
      </c>
      <c r="E530" s="45" t="s">
        <v>40</v>
      </c>
      <c r="F530" s="45" t="s">
        <v>177</v>
      </c>
      <c r="G530" s="46">
        <v>91130</v>
      </c>
      <c r="H530" s="76">
        <v>0.58333333333333337</v>
      </c>
      <c r="I530" s="76">
        <v>0.84722222222222221</v>
      </c>
      <c r="J530" s="47">
        <v>0.2638888888888889</v>
      </c>
      <c r="K530" s="48">
        <v>42862.586111111108</v>
      </c>
      <c r="L530" s="48">
        <v>42862.847222222219</v>
      </c>
      <c r="M530" s="46">
        <v>60</v>
      </c>
      <c r="N530" s="46">
        <v>0</v>
      </c>
      <c r="O530" s="47">
        <v>0</v>
      </c>
      <c r="P530" s="47">
        <v>2.0717592592592593E-3</v>
      </c>
      <c r="Q530" s="47">
        <v>4.6759259259259263E-3</v>
      </c>
      <c r="R530" s="47">
        <v>1.5891203703703703E-2</v>
      </c>
      <c r="S530" s="47">
        <v>0</v>
      </c>
      <c r="T530" s="47">
        <v>1.5358796296296296E-2</v>
      </c>
      <c r="U530" s="47">
        <v>0</v>
      </c>
      <c r="V530" s="47">
        <v>0</v>
      </c>
      <c r="W530" s="47">
        <v>0</v>
      </c>
      <c r="X530" s="47">
        <v>0</v>
      </c>
      <c r="Y530" s="47">
        <v>3.8194444444444441E-2</v>
      </c>
      <c r="Z530" s="47">
        <v>0</v>
      </c>
      <c r="AA530" s="4">
        <f t="shared" si="18"/>
        <v>3.125E-2</v>
      </c>
      <c r="AB530" s="4">
        <f t="shared" si="19"/>
        <v>2.7777777777777679E-3</v>
      </c>
    </row>
    <row r="531" spans="1:28" x14ac:dyDescent="0.25">
      <c r="A531" s="44">
        <v>42862</v>
      </c>
      <c r="B531" s="45" t="s">
        <v>199</v>
      </c>
      <c r="C531" s="45" t="s">
        <v>161</v>
      </c>
      <c r="D531" s="45" t="s">
        <v>38</v>
      </c>
      <c r="E531" s="45" t="s">
        <v>40</v>
      </c>
      <c r="F531" s="45" t="s">
        <v>39</v>
      </c>
      <c r="G531" s="46">
        <v>91314</v>
      </c>
      <c r="H531" s="76">
        <v>0.51388888888888895</v>
      </c>
      <c r="I531" s="76">
        <v>0.77777777777777779</v>
      </c>
      <c r="J531" s="47">
        <v>0.2638888888888889</v>
      </c>
      <c r="M531" s="46">
        <v>0</v>
      </c>
      <c r="N531" s="46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">
        <f t="shared" si="18"/>
        <v>0</v>
      </c>
      <c r="AB531" s="4" t="str">
        <f t="shared" si="19"/>
        <v/>
      </c>
    </row>
    <row r="532" spans="1:28" x14ac:dyDescent="0.25">
      <c r="A532" s="44">
        <v>42861</v>
      </c>
      <c r="B532" s="45" t="s">
        <v>198</v>
      </c>
      <c r="C532" s="45" t="s">
        <v>161</v>
      </c>
      <c r="D532" s="45" t="s">
        <v>38</v>
      </c>
      <c r="E532" s="45" t="s">
        <v>40</v>
      </c>
      <c r="F532" s="45" t="s">
        <v>39</v>
      </c>
      <c r="G532" s="46">
        <v>91314</v>
      </c>
      <c r="H532" s="76">
        <v>0.51388888888888895</v>
      </c>
      <c r="I532" s="76">
        <v>0.77777777777777779</v>
      </c>
      <c r="J532" s="47">
        <v>0.2638888888888889</v>
      </c>
      <c r="K532" s="48">
        <v>42861.515277777777</v>
      </c>
      <c r="L532" s="48">
        <v>42861.777777777781</v>
      </c>
      <c r="M532" s="46">
        <v>0</v>
      </c>
      <c r="N532" s="46">
        <v>119</v>
      </c>
      <c r="O532" s="47">
        <v>4.8611111111111104E-4</v>
      </c>
      <c r="P532" s="47">
        <v>0</v>
      </c>
      <c r="Q532" s="47">
        <v>5.7870370370370371E-2</v>
      </c>
      <c r="R532" s="47">
        <v>1.3668981481481482E-2</v>
      </c>
      <c r="S532" s="47">
        <v>0</v>
      </c>
      <c r="T532" s="47">
        <v>1.2951388888888887E-2</v>
      </c>
      <c r="U532" s="47">
        <v>0</v>
      </c>
      <c r="V532" s="47">
        <v>0</v>
      </c>
      <c r="W532" s="47">
        <v>0</v>
      </c>
      <c r="X532" s="47">
        <v>0</v>
      </c>
      <c r="Y532" s="47">
        <v>1.4699074074074074E-2</v>
      </c>
      <c r="Z532" s="47">
        <v>0</v>
      </c>
      <c r="AA532" s="4">
        <f t="shared" si="18"/>
        <v>2.6620370370370371E-2</v>
      </c>
      <c r="AB532" s="4">
        <f t="shared" si="19"/>
        <v>1.388888888888884E-3</v>
      </c>
    </row>
    <row r="533" spans="1:28" x14ac:dyDescent="0.25">
      <c r="A533" s="44">
        <v>42860</v>
      </c>
      <c r="B533" s="45" t="s">
        <v>197</v>
      </c>
      <c r="C533" s="45" t="s">
        <v>161</v>
      </c>
      <c r="D533" s="45" t="s">
        <v>38</v>
      </c>
      <c r="E533" s="45" t="s">
        <v>40</v>
      </c>
      <c r="F533" s="45" t="s">
        <v>39</v>
      </c>
      <c r="G533" s="46">
        <v>91314</v>
      </c>
      <c r="H533" s="76">
        <v>0.51388888888888895</v>
      </c>
      <c r="I533" s="76">
        <v>0.77777777777777779</v>
      </c>
      <c r="J533" s="47">
        <v>0.2638888888888889</v>
      </c>
      <c r="K533" s="48">
        <v>42860.515972222223</v>
      </c>
      <c r="L533" s="48">
        <v>42860.777777777781</v>
      </c>
      <c r="M533" s="46">
        <v>0</v>
      </c>
      <c r="N533" s="46">
        <v>111</v>
      </c>
      <c r="O533" s="47">
        <v>5.2083333333333333E-4</v>
      </c>
      <c r="P533" s="47">
        <v>0</v>
      </c>
      <c r="Q533" s="47">
        <v>5.7453703703703701E-2</v>
      </c>
      <c r="R533" s="47">
        <v>1.6157407407407409E-2</v>
      </c>
      <c r="S533" s="47">
        <v>0</v>
      </c>
      <c r="T533" s="47">
        <v>1.4490740740740742E-2</v>
      </c>
      <c r="U533" s="47">
        <v>0</v>
      </c>
      <c r="V533" s="47">
        <v>0</v>
      </c>
      <c r="W533" s="47">
        <v>0</v>
      </c>
      <c r="X533" s="47">
        <v>0</v>
      </c>
      <c r="Y533" s="47">
        <v>9.432870370370371E-3</v>
      </c>
      <c r="Z533" s="47">
        <v>0</v>
      </c>
      <c r="AA533" s="4">
        <f t="shared" si="18"/>
        <v>3.064814814814815E-2</v>
      </c>
      <c r="AB533" s="4">
        <f t="shared" si="19"/>
        <v>2.0833333333332149E-3</v>
      </c>
    </row>
    <row r="534" spans="1:28" x14ac:dyDescent="0.25">
      <c r="A534" s="44">
        <v>42860</v>
      </c>
      <c r="B534" s="45" t="s">
        <v>197</v>
      </c>
      <c r="C534" s="45" t="s">
        <v>161</v>
      </c>
      <c r="D534" s="45" t="s">
        <v>38</v>
      </c>
      <c r="E534" s="45" t="s">
        <v>40</v>
      </c>
      <c r="F534" s="45" t="s">
        <v>77</v>
      </c>
      <c r="G534" s="46">
        <v>91143</v>
      </c>
      <c r="H534" s="76">
        <v>0.59722222222222221</v>
      </c>
      <c r="I534" s="76">
        <v>0.86111111111111116</v>
      </c>
      <c r="J534" s="47">
        <v>0.2638888888888889</v>
      </c>
      <c r="M534" s="46">
        <v>0</v>
      </c>
      <c r="N534" s="46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4">
        <f t="shared" si="18"/>
        <v>0</v>
      </c>
      <c r="AB534" s="4" t="str">
        <f t="shared" si="19"/>
        <v/>
      </c>
    </row>
    <row r="535" spans="1:28" x14ac:dyDescent="0.25">
      <c r="A535" s="44">
        <v>42861</v>
      </c>
      <c r="B535" s="45" t="s">
        <v>198</v>
      </c>
      <c r="C535" s="45" t="s">
        <v>161</v>
      </c>
      <c r="D535" s="45" t="s">
        <v>38</v>
      </c>
      <c r="E535" s="45" t="s">
        <v>40</v>
      </c>
      <c r="F535" s="45" t="s">
        <v>77</v>
      </c>
      <c r="G535" s="46">
        <v>91143</v>
      </c>
      <c r="H535" s="76">
        <v>0.59722222222222221</v>
      </c>
      <c r="I535" s="76">
        <v>0.86111111111111116</v>
      </c>
      <c r="J535" s="47">
        <v>0.2638888888888889</v>
      </c>
      <c r="M535" s="46">
        <v>0</v>
      </c>
      <c r="N535" s="46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4">
        <f t="shared" si="18"/>
        <v>0</v>
      </c>
      <c r="AB535" s="4" t="str">
        <f t="shared" si="19"/>
        <v/>
      </c>
    </row>
    <row r="536" spans="1:28" x14ac:dyDescent="0.25">
      <c r="A536" s="44">
        <v>42862</v>
      </c>
      <c r="B536" s="45" t="s">
        <v>199</v>
      </c>
      <c r="C536" s="45" t="s">
        <v>161</v>
      </c>
      <c r="D536" s="45" t="s">
        <v>38</v>
      </c>
      <c r="E536" s="45" t="s">
        <v>40</v>
      </c>
      <c r="F536" s="45" t="s">
        <v>77</v>
      </c>
      <c r="G536" s="46">
        <v>91143</v>
      </c>
      <c r="H536" s="76">
        <v>0.59722222222222221</v>
      </c>
      <c r="I536" s="76">
        <v>0.86111111111111116</v>
      </c>
      <c r="J536" s="47">
        <v>0.2638888888888889</v>
      </c>
      <c r="K536" s="48">
        <v>42862.597916666666</v>
      </c>
      <c r="L536" s="48">
        <v>42862.861111111109</v>
      </c>
      <c r="M536" s="46">
        <v>68</v>
      </c>
      <c r="N536" s="46">
        <v>0</v>
      </c>
      <c r="O536" s="47">
        <v>0</v>
      </c>
      <c r="P536" s="47">
        <v>1.5740740740740741E-3</v>
      </c>
      <c r="Q536" s="47">
        <v>3.7384259259259263E-3</v>
      </c>
      <c r="R536" s="47">
        <v>1.3182870370370371E-2</v>
      </c>
      <c r="S536" s="47">
        <v>0</v>
      </c>
      <c r="T536" s="47">
        <v>1.3958333333333335E-2</v>
      </c>
      <c r="U536" s="47">
        <v>0</v>
      </c>
      <c r="V536" s="47">
        <v>0</v>
      </c>
      <c r="W536" s="47">
        <v>0</v>
      </c>
      <c r="X536" s="47">
        <v>0</v>
      </c>
      <c r="Y536" s="47">
        <v>3.172453703703703E-2</v>
      </c>
      <c r="Z536" s="47">
        <v>0</v>
      </c>
      <c r="AA536" s="4">
        <f t="shared" si="18"/>
        <v>2.7141203703703706E-2</v>
      </c>
      <c r="AB536" s="4">
        <f t="shared" si="19"/>
        <v>6.9444444444444198E-4</v>
      </c>
    </row>
    <row r="537" spans="1:28" x14ac:dyDescent="0.25">
      <c r="A537" s="44">
        <v>42862</v>
      </c>
      <c r="B537" s="45" t="s">
        <v>199</v>
      </c>
      <c r="C537" s="45" t="s">
        <v>161</v>
      </c>
      <c r="D537" s="45" t="s">
        <v>38</v>
      </c>
      <c r="E537" s="45" t="s">
        <v>40</v>
      </c>
      <c r="F537" s="45" t="s">
        <v>42</v>
      </c>
      <c r="G537" s="46">
        <v>91154</v>
      </c>
      <c r="H537" s="76">
        <v>0.51388888888888895</v>
      </c>
      <c r="I537" s="76">
        <v>0.77777777777777779</v>
      </c>
      <c r="J537" s="47">
        <v>0.2638888888888889</v>
      </c>
      <c r="M537" s="46">
        <v>0</v>
      </c>
      <c r="N537" s="46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">
        <f t="shared" si="18"/>
        <v>0</v>
      </c>
      <c r="AB537" s="4" t="str">
        <f t="shared" si="19"/>
        <v/>
      </c>
    </row>
    <row r="538" spans="1:28" x14ac:dyDescent="0.25">
      <c r="A538" s="44">
        <v>42861</v>
      </c>
      <c r="B538" s="45" t="s">
        <v>198</v>
      </c>
      <c r="C538" s="45" t="s">
        <v>161</v>
      </c>
      <c r="D538" s="45" t="s">
        <v>38</v>
      </c>
      <c r="E538" s="45" t="s">
        <v>40</v>
      </c>
      <c r="F538" s="45" t="s">
        <v>42</v>
      </c>
      <c r="G538" s="46">
        <v>91154</v>
      </c>
      <c r="H538" s="76">
        <v>0.51388888888888895</v>
      </c>
      <c r="I538" s="76">
        <v>0.77777777777777779</v>
      </c>
      <c r="J538" s="47">
        <v>0.2638888888888889</v>
      </c>
      <c r="M538" s="46">
        <v>0</v>
      </c>
      <c r="N538" s="46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">
        <f t="shared" si="18"/>
        <v>0</v>
      </c>
      <c r="AB538" s="4" t="str">
        <f t="shared" si="19"/>
        <v/>
      </c>
    </row>
    <row r="539" spans="1:28" x14ac:dyDescent="0.25">
      <c r="A539" s="44">
        <v>42860</v>
      </c>
      <c r="B539" s="45" t="s">
        <v>197</v>
      </c>
      <c r="C539" s="45" t="s">
        <v>161</v>
      </c>
      <c r="D539" s="45" t="s">
        <v>38</v>
      </c>
      <c r="E539" s="45" t="s">
        <v>40</v>
      </c>
      <c r="F539" s="45" t="s">
        <v>42</v>
      </c>
      <c r="G539" s="46">
        <v>91154</v>
      </c>
      <c r="H539" s="76">
        <v>0.51388888888888895</v>
      </c>
      <c r="I539" s="76">
        <v>0.77777777777777779</v>
      </c>
      <c r="J539" s="47">
        <v>0.2638888888888889</v>
      </c>
      <c r="M539" s="46">
        <v>0</v>
      </c>
      <c r="N539" s="46">
        <v>0</v>
      </c>
      <c r="O539" s="47">
        <v>0</v>
      </c>
      <c r="P539" s="47">
        <v>0</v>
      </c>
      <c r="Q539" s="47">
        <v>0</v>
      </c>
      <c r="R539" s="47">
        <v>0</v>
      </c>
      <c r="S539" s="47">
        <v>0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">
        <f t="shared" si="18"/>
        <v>0</v>
      </c>
      <c r="AB539" s="4" t="str">
        <f t="shared" si="19"/>
        <v/>
      </c>
    </row>
    <row r="540" spans="1:28" x14ac:dyDescent="0.25">
      <c r="A540" s="44">
        <v>42860</v>
      </c>
      <c r="B540" s="45" t="s">
        <v>197</v>
      </c>
      <c r="C540" s="45" t="s">
        <v>161</v>
      </c>
      <c r="D540" s="45" t="s">
        <v>38</v>
      </c>
      <c r="E540" s="45" t="s">
        <v>40</v>
      </c>
      <c r="F540" s="45" t="s">
        <v>78</v>
      </c>
      <c r="G540" s="46">
        <v>91180</v>
      </c>
      <c r="H540" s="76">
        <v>0.65277777777777779</v>
      </c>
      <c r="I540" s="76">
        <v>0.91666666666666663</v>
      </c>
      <c r="J540" s="47">
        <v>0.2638888888888889</v>
      </c>
      <c r="K540" s="48">
        <v>42860.654166666667</v>
      </c>
      <c r="L540" s="48">
        <v>42860.916666666664</v>
      </c>
      <c r="M540" s="46">
        <v>6</v>
      </c>
      <c r="N540" s="46">
        <v>0</v>
      </c>
      <c r="O540" s="47">
        <v>0</v>
      </c>
      <c r="P540" s="47">
        <v>1.3310185185185185E-3</v>
      </c>
      <c r="Q540" s="47">
        <v>3.3564814814814812E-4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0.24359953703703704</v>
      </c>
      <c r="X540" s="47">
        <v>0</v>
      </c>
      <c r="Y540" s="47">
        <v>2.0833333333333333E-3</v>
      </c>
      <c r="Z540" s="47">
        <v>0</v>
      </c>
      <c r="AA540" s="4">
        <f t="shared" si="18"/>
        <v>0</v>
      </c>
      <c r="AB540" s="4">
        <f t="shared" si="19"/>
        <v>1.388888888888884E-3</v>
      </c>
    </row>
    <row r="541" spans="1:28" x14ac:dyDescent="0.25">
      <c r="A541" s="44">
        <v>42861</v>
      </c>
      <c r="B541" s="45" t="s">
        <v>198</v>
      </c>
      <c r="C541" s="45" t="s">
        <v>161</v>
      </c>
      <c r="D541" s="45" t="s">
        <v>38</v>
      </c>
      <c r="E541" s="45" t="s">
        <v>40</v>
      </c>
      <c r="F541" s="45" t="s">
        <v>78</v>
      </c>
      <c r="G541" s="46">
        <v>91180</v>
      </c>
      <c r="H541" s="76">
        <v>0.65277777777777779</v>
      </c>
      <c r="I541" s="76">
        <v>0.91666666666666663</v>
      </c>
      <c r="J541" s="47">
        <v>0.2638888888888889</v>
      </c>
      <c r="K541" s="48">
        <v>42861.65347222222</v>
      </c>
      <c r="L541" s="48">
        <v>42861.916666666664</v>
      </c>
      <c r="M541" s="46">
        <v>50</v>
      </c>
      <c r="N541" s="46">
        <v>0</v>
      </c>
      <c r="O541" s="47">
        <v>0</v>
      </c>
      <c r="P541" s="47">
        <v>2.4305555555555556E-3</v>
      </c>
      <c r="Q541" s="47">
        <v>2.7083333333333334E-3</v>
      </c>
      <c r="R541" s="47">
        <v>1.3877314814814815E-2</v>
      </c>
      <c r="S541" s="47">
        <v>0</v>
      </c>
      <c r="T541" s="47">
        <v>1.2743055555555556E-2</v>
      </c>
      <c r="U541" s="47">
        <v>0</v>
      </c>
      <c r="V541" s="47">
        <v>0</v>
      </c>
      <c r="W541" s="47">
        <v>0</v>
      </c>
      <c r="X541" s="47">
        <v>0</v>
      </c>
      <c r="Y541" s="47">
        <v>1.7569444444444447E-2</v>
      </c>
      <c r="Z541" s="47">
        <v>0</v>
      </c>
      <c r="AA541" s="4">
        <f t="shared" si="18"/>
        <v>2.6620370370370371E-2</v>
      </c>
      <c r="AB541" s="4">
        <f t="shared" si="19"/>
        <v>6.9444444444444198E-4</v>
      </c>
    </row>
    <row r="542" spans="1:28" x14ac:dyDescent="0.25">
      <c r="A542" s="44">
        <v>42862</v>
      </c>
      <c r="B542" s="45" t="s">
        <v>199</v>
      </c>
      <c r="C542" s="45" t="s">
        <v>161</v>
      </c>
      <c r="D542" s="45" t="s">
        <v>38</v>
      </c>
      <c r="E542" s="45" t="s">
        <v>40</v>
      </c>
      <c r="F542" s="45" t="s">
        <v>78</v>
      </c>
      <c r="G542" s="46">
        <v>91180</v>
      </c>
      <c r="H542" s="76">
        <v>0.65277777777777779</v>
      </c>
      <c r="I542" s="76">
        <v>0.91666666666666663</v>
      </c>
      <c r="J542" s="47">
        <v>0.2638888888888889</v>
      </c>
      <c r="M542" s="46">
        <v>0</v>
      </c>
      <c r="N542" s="46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4">
        <f t="shared" si="18"/>
        <v>0</v>
      </c>
      <c r="AB542" s="4" t="str">
        <f t="shared" si="19"/>
        <v/>
      </c>
    </row>
    <row r="543" spans="1:28" x14ac:dyDescent="0.25">
      <c r="A543" s="44">
        <v>42862</v>
      </c>
      <c r="B543" s="45" t="s">
        <v>199</v>
      </c>
      <c r="C543" s="45" t="s">
        <v>161</v>
      </c>
      <c r="D543" s="45" t="s">
        <v>38</v>
      </c>
      <c r="E543" s="45" t="s">
        <v>40</v>
      </c>
      <c r="F543" s="45" t="s">
        <v>61</v>
      </c>
      <c r="G543" s="46">
        <v>91240</v>
      </c>
      <c r="H543" s="76">
        <v>0.51388888888888895</v>
      </c>
      <c r="I543" s="76">
        <v>0.77777777777777779</v>
      </c>
      <c r="J543" s="47">
        <v>0.2638888888888889</v>
      </c>
      <c r="M543" s="46">
        <v>0</v>
      </c>
      <c r="N543" s="46">
        <v>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0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4">
        <f t="shared" si="18"/>
        <v>0</v>
      </c>
      <c r="AB543" s="4" t="str">
        <f t="shared" si="19"/>
        <v/>
      </c>
    </row>
    <row r="544" spans="1:28" x14ac:dyDescent="0.25">
      <c r="A544" s="44">
        <v>42861</v>
      </c>
      <c r="B544" s="45" t="s">
        <v>198</v>
      </c>
      <c r="C544" s="45" t="s">
        <v>161</v>
      </c>
      <c r="D544" s="45" t="s">
        <v>38</v>
      </c>
      <c r="E544" s="45" t="s">
        <v>40</v>
      </c>
      <c r="F544" s="45" t="s">
        <v>61</v>
      </c>
      <c r="G544" s="46">
        <v>91240</v>
      </c>
      <c r="H544" s="78">
        <v>0.3888888888888889</v>
      </c>
      <c r="I544" s="78">
        <v>0.65277777777777779</v>
      </c>
      <c r="J544" s="47">
        <v>0.2638888888888889</v>
      </c>
      <c r="K544" s="48">
        <v>42861.388194444444</v>
      </c>
      <c r="L544" s="48">
        <v>42861.652777777781</v>
      </c>
      <c r="M544" s="46">
        <v>76</v>
      </c>
      <c r="N544" s="46">
        <v>0</v>
      </c>
      <c r="O544" s="47">
        <v>0</v>
      </c>
      <c r="P544" s="47">
        <v>1.9907407407407408E-3</v>
      </c>
      <c r="Q544" s="47">
        <v>6.0185185185185177E-3</v>
      </c>
      <c r="R544" s="47">
        <v>1.3854166666666666E-2</v>
      </c>
      <c r="S544" s="47">
        <v>0</v>
      </c>
      <c r="T544" s="47">
        <v>1.3935185185185184E-2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">
        <f t="shared" si="18"/>
        <v>2.778935185185185E-2</v>
      </c>
      <c r="AB544" s="4">
        <f t="shared" si="19"/>
        <v>0</v>
      </c>
    </row>
    <row r="545" spans="1:28" x14ac:dyDescent="0.25">
      <c r="A545" s="44">
        <v>42860</v>
      </c>
      <c r="B545" s="45" t="s">
        <v>197</v>
      </c>
      <c r="C545" s="45" t="s">
        <v>161</v>
      </c>
      <c r="D545" s="45" t="s">
        <v>38</v>
      </c>
      <c r="E545" s="45" t="s">
        <v>40</v>
      </c>
      <c r="F545" s="45" t="s">
        <v>61</v>
      </c>
      <c r="G545" s="46">
        <v>91240</v>
      </c>
      <c r="H545" s="78">
        <v>0.3888888888888889</v>
      </c>
      <c r="I545" s="78">
        <v>0.65277777777777779</v>
      </c>
      <c r="J545" s="47">
        <v>0.2638888888888889</v>
      </c>
      <c r="K545" s="48">
        <v>42860.393750000003</v>
      </c>
      <c r="L545" s="48">
        <v>42860.652777777781</v>
      </c>
      <c r="M545" s="46">
        <v>98</v>
      </c>
      <c r="N545" s="46">
        <v>0</v>
      </c>
      <c r="O545" s="47">
        <v>0</v>
      </c>
      <c r="P545" s="47">
        <v>1.5509259259259261E-3</v>
      </c>
      <c r="Q545" s="47">
        <v>2.7893518518518519E-3</v>
      </c>
      <c r="R545" s="47">
        <v>1.4398148148148148E-2</v>
      </c>
      <c r="S545" s="47">
        <v>0</v>
      </c>
      <c r="T545" s="47">
        <v>1.4016203703703704E-2</v>
      </c>
      <c r="U545" s="47">
        <v>0</v>
      </c>
      <c r="V545" s="47">
        <v>0</v>
      </c>
      <c r="W545" s="47">
        <v>0</v>
      </c>
      <c r="X545" s="47">
        <v>0</v>
      </c>
      <c r="Y545" s="47">
        <v>3.8888888888888883E-3</v>
      </c>
      <c r="Z545" s="47">
        <v>0</v>
      </c>
      <c r="AA545" s="4">
        <f t="shared" si="18"/>
        <v>2.841435185185185E-2</v>
      </c>
      <c r="AB545" s="4">
        <f t="shared" si="19"/>
        <v>4.8611111111110938E-3</v>
      </c>
    </row>
    <row r="546" spans="1:28" x14ac:dyDescent="0.25">
      <c r="A546" s="44">
        <v>42860</v>
      </c>
      <c r="B546" s="45" t="s">
        <v>197</v>
      </c>
      <c r="C546" s="45" t="s">
        <v>161</v>
      </c>
      <c r="D546" s="45" t="s">
        <v>38</v>
      </c>
      <c r="E546" s="45" t="s">
        <v>40</v>
      </c>
      <c r="F546" s="45" t="s">
        <v>96</v>
      </c>
      <c r="G546" s="46">
        <v>91157</v>
      </c>
      <c r="H546" s="76">
        <v>0.625</v>
      </c>
      <c r="I546" s="76">
        <v>0.88888888888888884</v>
      </c>
      <c r="J546" s="47">
        <v>0.2638888888888889</v>
      </c>
      <c r="K546" s="48">
        <v>42860.622916666667</v>
      </c>
      <c r="L546" s="48">
        <v>42860.888888888891</v>
      </c>
      <c r="M546" s="46">
        <v>81</v>
      </c>
      <c r="N546" s="46">
        <v>0</v>
      </c>
      <c r="O546" s="47">
        <v>0</v>
      </c>
      <c r="P546" s="47">
        <v>1.689814814814815E-3</v>
      </c>
      <c r="Q546" s="47">
        <v>2.2685185185185182E-3</v>
      </c>
      <c r="R546" s="47">
        <v>1.3136574074074077E-2</v>
      </c>
      <c r="S546" s="47">
        <v>0</v>
      </c>
      <c r="T546" s="47">
        <v>1.2777777777777777E-2</v>
      </c>
      <c r="U546" s="47">
        <v>0</v>
      </c>
      <c r="V546" s="47">
        <v>0</v>
      </c>
      <c r="W546" s="47">
        <v>0</v>
      </c>
      <c r="X546" s="47">
        <v>0</v>
      </c>
      <c r="Y546" s="47">
        <v>1.8055555555555557E-3</v>
      </c>
      <c r="Z546" s="47">
        <v>0</v>
      </c>
      <c r="AA546" s="4">
        <f t="shared" si="18"/>
        <v>2.5914351851851855E-2</v>
      </c>
      <c r="AB546" s="4">
        <f t="shared" si="19"/>
        <v>0</v>
      </c>
    </row>
    <row r="547" spans="1:28" x14ac:dyDescent="0.25">
      <c r="A547" s="44">
        <v>42862</v>
      </c>
      <c r="B547" s="45" t="s">
        <v>199</v>
      </c>
      <c r="C547" s="45" t="s">
        <v>161</v>
      </c>
      <c r="D547" s="45" t="s">
        <v>38</v>
      </c>
      <c r="E547" s="45" t="s">
        <v>40</v>
      </c>
      <c r="F547" s="45" t="s">
        <v>96</v>
      </c>
      <c r="G547" s="46">
        <v>91157</v>
      </c>
      <c r="H547" s="76">
        <v>0.625</v>
      </c>
      <c r="I547" s="76">
        <v>0.88888888888888884</v>
      </c>
      <c r="J547" s="47">
        <v>0.2638888888888889</v>
      </c>
      <c r="M547" s="46">
        <v>0</v>
      </c>
      <c r="N547" s="46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">
        <f t="shared" si="18"/>
        <v>0</v>
      </c>
      <c r="AB547" s="4" t="str">
        <f t="shared" si="19"/>
        <v/>
      </c>
    </row>
    <row r="548" spans="1:28" x14ac:dyDescent="0.25">
      <c r="A548" s="44">
        <v>42861</v>
      </c>
      <c r="B548" s="45" t="s">
        <v>198</v>
      </c>
      <c r="C548" s="45" t="s">
        <v>161</v>
      </c>
      <c r="D548" s="45" t="s">
        <v>38</v>
      </c>
      <c r="E548" s="45" t="s">
        <v>40</v>
      </c>
      <c r="F548" s="45" t="s">
        <v>96</v>
      </c>
      <c r="G548" s="46">
        <v>91157</v>
      </c>
      <c r="H548" s="76">
        <v>0.625</v>
      </c>
      <c r="I548" s="76">
        <v>0.88888888888888884</v>
      </c>
      <c r="J548" s="47">
        <v>0.2638888888888889</v>
      </c>
      <c r="K548" s="48">
        <v>42861.623611111114</v>
      </c>
      <c r="L548" s="48">
        <v>42861.888888888891</v>
      </c>
      <c r="M548" s="46">
        <v>63</v>
      </c>
      <c r="N548" s="46">
        <v>0</v>
      </c>
      <c r="O548" s="47">
        <v>0</v>
      </c>
      <c r="P548" s="47">
        <v>2.2569444444444447E-3</v>
      </c>
      <c r="Q548" s="47">
        <v>2.673611111111111E-3</v>
      </c>
      <c r="R548" s="47">
        <v>1.1817129629629629E-2</v>
      </c>
      <c r="S548" s="47">
        <v>0</v>
      </c>
      <c r="T548" s="47">
        <v>1.2488425925925925E-2</v>
      </c>
      <c r="U548" s="47">
        <v>0</v>
      </c>
      <c r="V548" s="47">
        <v>0</v>
      </c>
      <c r="W548" s="47">
        <v>0</v>
      </c>
      <c r="X548" s="47">
        <v>2.3148148148148147E-5</v>
      </c>
      <c r="Y548" s="47">
        <v>4.108796296296297E-3</v>
      </c>
      <c r="Z548" s="47">
        <v>0</v>
      </c>
      <c r="AA548" s="4">
        <f t="shared" si="18"/>
        <v>2.4305555555555552E-2</v>
      </c>
      <c r="AB548" s="4">
        <f t="shared" si="19"/>
        <v>0</v>
      </c>
    </row>
    <row r="549" spans="1:28" x14ac:dyDescent="0.25">
      <c r="A549" s="44">
        <v>42862</v>
      </c>
      <c r="B549" s="45" t="s">
        <v>199</v>
      </c>
      <c r="C549" s="45" t="s">
        <v>161</v>
      </c>
      <c r="D549" s="45" t="s">
        <v>38</v>
      </c>
      <c r="E549" s="45" t="s">
        <v>40</v>
      </c>
      <c r="F549" s="45" t="s">
        <v>79</v>
      </c>
      <c r="G549" s="46">
        <v>91129</v>
      </c>
      <c r="H549" s="76">
        <v>0.5625</v>
      </c>
      <c r="I549" s="76">
        <v>0.82638888888888884</v>
      </c>
      <c r="J549" s="47">
        <v>0.2638888888888889</v>
      </c>
      <c r="M549" s="46">
        <v>0</v>
      </c>
      <c r="N549" s="46">
        <v>0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">
        <f t="shared" si="18"/>
        <v>0</v>
      </c>
      <c r="AB549" s="4" t="str">
        <f t="shared" si="19"/>
        <v/>
      </c>
    </row>
    <row r="550" spans="1:28" x14ac:dyDescent="0.25">
      <c r="A550" s="44">
        <v>42860</v>
      </c>
      <c r="B550" s="45" t="s">
        <v>197</v>
      </c>
      <c r="C550" s="45" t="s">
        <v>161</v>
      </c>
      <c r="D550" s="45" t="s">
        <v>38</v>
      </c>
      <c r="E550" s="45" t="s">
        <v>40</v>
      </c>
      <c r="F550" s="45" t="s">
        <v>79</v>
      </c>
      <c r="G550" s="46">
        <v>91129</v>
      </c>
      <c r="H550" s="76">
        <v>0.5625</v>
      </c>
      <c r="I550" s="76">
        <v>0.82638888888888884</v>
      </c>
      <c r="J550" s="47">
        <v>0.2638888888888889</v>
      </c>
      <c r="K550" s="48">
        <v>42860.561111111114</v>
      </c>
      <c r="L550" s="48">
        <v>42860.826388888891</v>
      </c>
      <c r="M550" s="46">
        <v>33</v>
      </c>
      <c r="N550" s="46">
        <v>0</v>
      </c>
      <c r="O550" s="47">
        <v>0</v>
      </c>
      <c r="P550" s="47">
        <v>1.9675925925925928E-3</v>
      </c>
      <c r="Q550" s="47">
        <v>3.0439814814814821E-3</v>
      </c>
      <c r="R550" s="47">
        <v>1.3703703703703704E-2</v>
      </c>
      <c r="S550" s="47">
        <v>0</v>
      </c>
      <c r="T550" s="47">
        <v>1.4976851851851852E-2</v>
      </c>
      <c r="U550" s="47">
        <v>0</v>
      </c>
      <c r="V550" s="47">
        <v>0</v>
      </c>
      <c r="W550" s="47">
        <v>8.1782407407407401E-2</v>
      </c>
      <c r="X550" s="47">
        <v>2.0127314814814817E-2</v>
      </c>
      <c r="Y550" s="47">
        <v>1.6574074074074074E-2</v>
      </c>
      <c r="Z550" s="47">
        <v>0</v>
      </c>
      <c r="AA550" s="4">
        <f t="shared" si="18"/>
        <v>2.8680555555555556E-2</v>
      </c>
      <c r="AB550" s="4">
        <f t="shared" si="19"/>
        <v>0</v>
      </c>
    </row>
    <row r="551" spans="1:28" x14ac:dyDescent="0.25">
      <c r="A551" s="44">
        <v>42861</v>
      </c>
      <c r="B551" s="45" t="s">
        <v>198</v>
      </c>
      <c r="C551" s="45" t="s">
        <v>161</v>
      </c>
      <c r="D551" s="45" t="s">
        <v>38</v>
      </c>
      <c r="E551" s="45" t="s">
        <v>40</v>
      </c>
      <c r="F551" s="45" t="s">
        <v>79</v>
      </c>
      <c r="G551" s="46">
        <v>91129</v>
      </c>
      <c r="H551" s="76">
        <v>0.5625</v>
      </c>
      <c r="I551" s="76">
        <v>0.82638888888888884</v>
      </c>
      <c r="J551" s="47">
        <v>0.2638888888888889</v>
      </c>
      <c r="K551" s="48">
        <v>42861.561805555553</v>
      </c>
      <c r="L551" s="48">
        <v>42861.603472222225</v>
      </c>
      <c r="M551" s="46">
        <v>10</v>
      </c>
      <c r="N551" s="46">
        <v>0</v>
      </c>
      <c r="O551" s="47">
        <v>0</v>
      </c>
      <c r="P551" s="47">
        <v>2.5231481481481481E-3</v>
      </c>
      <c r="Q551" s="47">
        <v>4.7337962962962958E-3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5.9027777777777778E-4</v>
      </c>
      <c r="Y551" s="47">
        <v>2.7546296296296294E-3</v>
      </c>
      <c r="Z551" s="47">
        <v>0</v>
      </c>
      <c r="AA551" s="4">
        <f t="shared" si="18"/>
        <v>0</v>
      </c>
      <c r="AB551" s="4">
        <f t="shared" si="19"/>
        <v>0</v>
      </c>
    </row>
    <row r="552" spans="1:28" x14ac:dyDescent="0.25">
      <c r="A552" s="44">
        <v>42861</v>
      </c>
      <c r="B552" s="45" t="s">
        <v>198</v>
      </c>
      <c r="C552" s="45" t="s">
        <v>161</v>
      </c>
      <c r="D552" s="45" t="s">
        <v>38</v>
      </c>
      <c r="E552" s="45" t="s">
        <v>40</v>
      </c>
      <c r="F552" s="45" t="s">
        <v>179</v>
      </c>
      <c r="G552" s="46">
        <v>91250</v>
      </c>
      <c r="H552" s="76">
        <v>0.55555555555555558</v>
      </c>
      <c r="I552" s="76">
        <v>0.81944444444444453</v>
      </c>
      <c r="J552" s="47">
        <v>0.2638888888888889</v>
      </c>
      <c r="M552" s="46">
        <v>0</v>
      </c>
      <c r="N552" s="46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4">
        <f t="shared" si="18"/>
        <v>0</v>
      </c>
      <c r="AB552" s="4" t="str">
        <f t="shared" si="19"/>
        <v/>
      </c>
    </row>
    <row r="553" spans="1:28" x14ac:dyDescent="0.25">
      <c r="A553" s="44">
        <v>42860</v>
      </c>
      <c r="B553" s="45" t="s">
        <v>197</v>
      </c>
      <c r="C553" s="45" t="s">
        <v>161</v>
      </c>
      <c r="D553" s="45" t="s">
        <v>38</v>
      </c>
      <c r="E553" s="45" t="s">
        <v>40</v>
      </c>
      <c r="F553" s="45" t="s">
        <v>179</v>
      </c>
      <c r="G553" s="46">
        <v>91250</v>
      </c>
      <c r="H553" s="76">
        <v>0.55555555555555558</v>
      </c>
      <c r="I553" s="76">
        <v>0.81944444444444453</v>
      </c>
      <c r="J553" s="47">
        <v>0.2638888888888889</v>
      </c>
      <c r="M553" s="46">
        <v>0</v>
      </c>
      <c r="N553" s="46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4">
        <f t="shared" si="18"/>
        <v>0</v>
      </c>
      <c r="AB553" s="4" t="str">
        <f t="shared" si="19"/>
        <v/>
      </c>
    </row>
    <row r="554" spans="1:28" x14ac:dyDescent="0.25">
      <c r="A554" s="44">
        <v>42862</v>
      </c>
      <c r="B554" s="45" t="s">
        <v>199</v>
      </c>
      <c r="C554" s="45" t="s">
        <v>161</v>
      </c>
      <c r="D554" s="45" t="s">
        <v>38</v>
      </c>
      <c r="E554" s="45" t="s">
        <v>40</v>
      </c>
      <c r="F554" s="45" t="s">
        <v>179</v>
      </c>
      <c r="G554" s="46">
        <v>91250</v>
      </c>
      <c r="H554" s="76">
        <v>0.55555555555555558</v>
      </c>
      <c r="I554" s="76">
        <v>0.81944444444444453</v>
      </c>
      <c r="J554" s="47">
        <v>0.2638888888888889</v>
      </c>
      <c r="M554" s="46">
        <v>0</v>
      </c>
      <c r="N554" s="46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0</v>
      </c>
      <c r="Y554" s="47">
        <v>0</v>
      </c>
      <c r="Z554" s="47">
        <v>0</v>
      </c>
      <c r="AA554" s="4">
        <f t="shared" si="18"/>
        <v>0</v>
      </c>
      <c r="AB554" s="4" t="str">
        <f t="shared" si="19"/>
        <v/>
      </c>
    </row>
    <row r="555" spans="1:28" x14ac:dyDescent="0.25">
      <c r="A555" s="44">
        <v>42862</v>
      </c>
      <c r="B555" s="45" t="s">
        <v>199</v>
      </c>
      <c r="C555" s="45" t="s">
        <v>161</v>
      </c>
      <c r="D555" s="45" t="s">
        <v>38</v>
      </c>
      <c r="E555" s="45" t="s">
        <v>40</v>
      </c>
      <c r="F555" s="45" t="s">
        <v>195</v>
      </c>
      <c r="G555" s="46">
        <v>91170</v>
      </c>
      <c r="H555" s="76">
        <v>0.5625</v>
      </c>
      <c r="I555" s="76">
        <v>0.82638888888888884</v>
      </c>
      <c r="J555" s="47">
        <v>0.2638888888888889</v>
      </c>
      <c r="M555" s="46">
        <v>0</v>
      </c>
      <c r="N555" s="46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">
        <f t="shared" si="18"/>
        <v>0</v>
      </c>
      <c r="AB555" s="4" t="str">
        <f t="shared" si="19"/>
        <v/>
      </c>
    </row>
    <row r="556" spans="1:28" x14ac:dyDescent="0.25">
      <c r="A556" s="44">
        <v>42860</v>
      </c>
      <c r="B556" s="45" t="s">
        <v>197</v>
      </c>
      <c r="C556" s="45" t="s">
        <v>161</v>
      </c>
      <c r="D556" s="45" t="s">
        <v>38</v>
      </c>
      <c r="E556" s="45" t="s">
        <v>40</v>
      </c>
      <c r="F556" s="45" t="s">
        <v>195</v>
      </c>
      <c r="G556" s="46">
        <v>91170</v>
      </c>
      <c r="H556" s="76">
        <v>0.5625</v>
      </c>
      <c r="I556" s="76">
        <v>0.82638888888888884</v>
      </c>
      <c r="J556" s="47">
        <v>0.2638888888888889</v>
      </c>
      <c r="M556" s="46">
        <v>0</v>
      </c>
      <c r="N556" s="46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">
        <f t="shared" si="18"/>
        <v>0</v>
      </c>
      <c r="AB556" s="4" t="str">
        <f t="shared" si="19"/>
        <v/>
      </c>
    </row>
    <row r="557" spans="1:28" x14ac:dyDescent="0.25">
      <c r="A557" s="44">
        <v>42861</v>
      </c>
      <c r="B557" s="45" t="s">
        <v>198</v>
      </c>
      <c r="C557" s="45" t="s">
        <v>161</v>
      </c>
      <c r="D557" s="45" t="s">
        <v>38</v>
      </c>
      <c r="E557" s="45" t="s">
        <v>40</v>
      </c>
      <c r="F557" s="45" t="s">
        <v>195</v>
      </c>
      <c r="G557" s="46">
        <v>91170</v>
      </c>
      <c r="H557" s="76">
        <v>0.5625</v>
      </c>
      <c r="I557" s="76">
        <v>0.82638888888888884</v>
      </c>
      <c r="J557" s="47">
        <v>0.2638888888888889</v>
      </c>
      <c r="M557" s="46">
        <v>0</v>
      </c>
      <c r="N557" s="46">
        <v>0</v>
      </c>
      <c r="O557" s="47">
        <v>0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">
        <f t="shared" si="18"/>
        <v>0</v>
      </c>
      <c r="AB557" s="4" t="str">
        <f t="shared" si="19"/>
        <v/>
      </c>
    </row>
    <row r="558" spans="1:28" x14ac:dyDescent="0.25">
      <c r="A558" s="44">
        <v>42861</v>
      </c>
      <c r="B558" s="45" t="s">
        <v>198</v>
      </c>
      <c r="C558" s="45" t="s">
        <v>161</v>
      </c>
      <c r="D558" s="45" t="s">
        <v>38</v>
      </c>
      <c r="E558" s="45" t="s">
        <v>40</v>
      </c>
      <c r="F558" s="45" t="s">
        <v>62</v>
      </c>
      <c r="G558" s="46">
        <v>91124</v>
      </c>
      <c r="H558" s="76">
        <v>0.51388888888888895</v>
      </c>
      <c r="I558" s="76">
        <v>0.77777777777777779</v>
      </c>
      <c r="J558" s="47">
        <v>0.2638888888888889</v>
      </c>
      <c r="K558" s="48">
        <v>42861.51458333333</v>
      </c>
      <c r="L558" s="48">
        <v>42861.777777777781</v>
      </c>
      <c r="M558" s="46">
        <v>83</v>
      </c>
      <c r="N558" s="46">
        <v>0</v>
      </c>
      <c r="O558" s="47">
        <v>0</v>
      </c>
      <c r="P558" s="47">
        <v>1.5277777777777779E-3</v>
      </c>
      <c r="Q558" s="47">
        <v>1.1921296296296298E-2</v>
      </c>
      <c r="R558" s="47">
        <v>1.4351851851851852E-2</v>
      </c>
      <c r="S558" s="47">
        <v>0</v>
      </c>
      <c r="T558" s="47">
        <v>6.5277777777777782E-3</v>
      </c>
      <c r="U558" s="47">
        <v>0</v>
      </c>
      <c r="V558" s="47">
        <v>0</v>
      </c>
      <c r="W558" s="47">
        <v>0</v>
      </c>
      <c r="X558" s="47">
        <v>2.6863425925925926E-2</v>
      </c>
      <c r="Y558" s="47">
        <v>3.3333333333333335E-3</v>
      </c>
      <c r="Z558" s="47">
        <v>0</v>
      </c>
      <c r="AA558" s="4">
        <f t="shared" si="18"/>
        <v>2.087962962962963E-2</v>
      </c>
      <c r="AB558" s="4">
        <f t="shared" si="19"/>
        <v>6.9444444444433095E-4</v>
      </c>
    </row>
    <row r="559" spans="1:28" x14ac:dyDescent="0.25">
      <c r="A559" s="44">
        <v>42860</v>
      </c>
      <c r="B559" s="45" t="s">
        <v>197</v>
      </c>
      <c r="C559" s="45" t="s">
        <v>161</v>
      </c>
      <c r="D559" s="45" t="s">
        <v>38</v>
      </c>
      <c r="E559" s="45" t="s">
        <v>40</v>
      </c>
      <c r="F559" s="45" t="s">
        <v>62</v>
      </c>
      <c r="G559" s="46">
        <v>91124</v>
      </c>
      <c r="H559" s="76">
        <v>0.51388888888888895</v>
      </c>
      <c r="I559" s="76">
        <v>0.77777777777777779</v>
      </c>
      <c r="J559" s="47">
        <v>0.2638888888888889</v>
      </c>
      <c r="K559" s="48">
        <v>42860.51458333333</v>
      </c>
      <c r="L559" s="48">
        <v>42860.777777777781</v>
      </c>
      <c r="M559" s="46">
        <v>85</v>
      </c>
      <c r="N559" s="46">
        <v>0</v>
      </c>
      <c r="O559" s="47">
        <v>0</v>
      </c>
      <c r="P559" s="47">
        <v>1.5624999999999999E-3</v>
      </c>
      <c r="Q559" s="47">
        <v>4.2592592592592595E-3</v>
      </c>
      <c r="R559" s="47">
        <v>1.6354166666666666E-2</v>
      </c>
      <c r="S559" s="47">
        <v>0</v>
      </c>
      <c r="T559" s="47">
        <v>1.6458333333333332E-2</v>
      </c>
      <c r="U559" s="47">
        <v>0</v>
      </c>
      <c r="V559" s="47">
        <v>0</v>
      </c>
      <c r="W559" s="47">
        <v>0</v>
      </c>
      <c r="X559" s="47">
        <v>5.4282407407407404E-3</v>
      </c>
      <c r="Y559" s="47">
        <v>4.8032407407407407E-3</v>
      </c>
      <c r="Z559" s="47">
        <v>0</v>
      </c>
      <c r="AA559" s="4">
        <f t="shared" si="18"/>
        <v>3.2812499999999994E-2</v>
      </c>
      <c r="AB559" s="4">
        <f t="shared" si="19"/>
        <v>6.9444444444433095E-4</v>
      </c>
    </row>
    <row r="560" spans="1:28" x14ac:dyDescent="0.25">
      <c r="A560" s="44">
        <v>42862</v>
      </c>
      <c r="B560" s="45" t="s">
        <v>199</v>
      </c>
      <c r="C560" s="45" t="s">
        <v>161</v>
      </c>
      <c r="D560" s="45" t="s">
        <v>38</v>
      </c>
      <c r="E560" s="45" t="s">
        <v>40</v>
      </c>
      <c r="F560" s="45" t="s">
        <v>62</v>
      </c>
      <c r="G560" s="46">
        <v>91124</v>
      </c>
      <c r="H560" s="78">
        <v>0.375</v>
      </c>
      <c r="I560" s="78">
        <v>0.63888888888888895</v>
      </c>
      <c r="J560" s="47">
        <v>0.2638888888888889</v>
      </c>
      <c r="K560" s="48">
        <v>42862.375694444447</v>
      </c>
      <c r="L560" s="48">
        <v>42862.638888888891</v>
      </c>
      <c r="M560" s="46">
        <v>110</v>
      </c>
      <c r="N560" s="46">
        <v>0</v>
      </c>
      <c r="O560" s="47">
        <v>0</v>
      </c>
      <c r="P560" s="47">
        <v>1.6319444444444445E-3</v>
      </c>
      <c r="Q560" s="47">
        <v>8.7962962962962962E-4</v>
      </c>
      <c r="R560" s="47">
        <v>1.3680555555555555E-2</v>
      </c>
      <c r="S560" s="47">
        <v>0</v>
      </c>
      <c r="T560" s="47">
        <v>1.3275462962962963E-2</v>
      </c>
      <c r="U560" s="47">
        <v>0</v>
      </c>
      <c r="V560" s="47">
        <v>0</v>
      </c>
      <c r="W560" s="47">
        <v>0</v>
      </c>
      <c r="X560" s="47">
        <v>3.5532407407407405E-3</v>
      </c>
      <c r="Y560" s="47">
        <v>6.7245370370370367E-3</v>
      </c>
      <c r="Z560" s="47">
        <v>0</v>
      </c>
      <c r="AA560" s="4">
        <f t="shared" si="18"/>
        <v>2.6956018518518518E-2</v>
      </c>
      <c r="AB560" s="4">
        <f t="shared" si="19"/>
        <v>6.9444444444449749E-4</v>
      </c>
    </row>
    <row r="561" spans="1:28" x14ac:dyDescent="0.25">
      <c r="A561" s="44">
        <v>42862</v>
      </c>
      <c r="B561" s="45" t="s">
        <v>199</v>
      </c>
      <c r="C561" s="45" t="s">
        <v>161</v>
      </c>
      <c r="D561" s="45" t="s">
        <v>38</v>
      </c>
      <c r="E561" s="45" t="s">
        <v>40</v>
      </c>
      <c r="F561" s="45" t="s">
        <v>63</v>
      </c>
      <c r="G561" s="46">
        <v>91134</v>
      </c>
      <c r="H561" s="78">
        <v>0.375</v>
      </c>
      <c r="I561" s="78">
        <v>0.63888888888888895</v>
      </c>
      <c r="J561" s="47">
        <v>0.2638888888888889</v>
      </c>
      <c r="K561" s="48">
        <v>42862.384722222225</v>
      </c>
      <c r="L561" s="48">
        <v>42862.638888888891</v>
      </c>
      <c r="M561" s="46">
        <v>82</v>
      </c>
      <c r="N561" s="46">
        <v>0</v>
      </c>
      <c r="O561" s="47">
        <v>0</v>
      </c>
      <c r="P561" s="47">
        <v>2.2685185185185182E-3</v>
      </c>
      <c r="Q561" s="47">
        <v>6.7129629629629625E-4</v>
      </c>
      <c r="R561" s="47">
        <v>1.4664351851851852E-2</v>
      </c>
      <c r="S561" s="47">
        <v>0</v>
      </c>
      <c r="T561" s="47">
        <v>1.5324074074074073E-2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4">
        <f t="shared" si="18"/>
        <v>2.9988425925925925E-2</v>
      </c>
      <c r="AB561" s="4">
        <f t="shared" si="19"/>
        <v>9.7222222222221877E-3</v>
      </c>
    </row>
    <row r="562" spans="1:28" x14ac:dyDescent="0.25">
      <c r="A562" s="44">
        <v>42860</v>
      </c>
      <c r="B562" s="45" t="s">
        <v>197</v>
      </c>
      <c r="C562" s="45" t="s">
        <v>161</v>
      </c>
      <c r="D562" s="45" t="s">
        <v>38</v>
      </c>
      <c r="E562" s="45" t="s">
        <v>40</v>
      </c>
      <c r="F562" s="45" t="s">
        <v>63</v>
      </c>
      <c r="G562" s="46">
        <v>91134</v>
      </c>
      <c r="H562" s="76">
        <v>0.5625</v>
      </c>
      <c r="I562" s="76">
        <v>0.82638888888888884</v>
      </c>
      <c r="J562" s="47">
        <v>0.2638888888888889</v>
      </c>
      <c r="K562" s="48">
        <v>42860.561111111114</v>
      </c>
      <c r="L562" s="48">
        <v>42860.829861111109</v>
      </c>
      <c r="M562" s="46">
        <v>67</v>
      </c>
      <c r="N562" s="46">
        <v>0</v>
      </c>
      <c r="O562" s="47">
        <v>0</v>
      </c>
      <c r="P562" s="47">
        <v>2.1643518518518518E-3</v>
      </c>
      <c r="Q562" s="47">
        <v>2.9745370370370373E-3</v>
      </c>
      <c r="R562" s="47">
        <v>1.2175925925925929E-2</v>
      </c>
      <c r="S562" s="47">
        <v>0</v>
      </c>
      <c r="T562" s="47">
        <v>1.6655092592592593E-2</v>
      </c>
      <c r="U562" s="47">
        <v>0</v>
      </c>
      <c r="V562" s="47">
        <v>0</v>
      </c>
      <c r="W562" s="47">
        <v>0</v>
      </c>
      <c r="X562" s="47">
        <v>1.2847222222222223E-3</v>
      </c>
      <c r="Y562" s="47">
        <v>4.5138888888888892E-4</v>
      </c>
      <c r="Z562" s="47">
        <v>0</v>
      </c>
      <c r="AA562" s="4">
        <f t="shared" si="18"/>
        <v>2.883101851851852E-2</v>
      </c>
      <c r="AB562" s="4">
        <f t="shared" si="19"/>
        <v>0</v>
      </c>
    </row>
    <row r="563" spans="1:28" x14ac:dyDescent="0.25">
      <c r="A563" s="44">
        <v>42861</v>
      </c>
      <c r="B563" s="45" t="s">
        <v>198</v>
      </c>
      <c r="C563" s="45" t="s">
        <v>161</v>
      </c>
      <c r="D563" s="45" t="s">
        <v>38</v>
      </c>
      <c r="E563" s="45" t="s">
        <v>40</v>
      </c>
      <c r="F563" s="45" t="s">
        <v>63</v>
      </c>
      <c r="G563" s="46">
        <v>91134</v>
      </c>
      <c r="H563" s="76">
        <v>0.5625</v>
      </c>
      <c r="I563" s="76">
        <v>0.82638888888888884</v>
      </c>
      <c r="J563" s="47">
        <v>0.2638888888888889</v>
      </c>
      <c r="K563" s="48">
        <v>42861.564583333333</v>
      </c>
      <c r="L563" s="48">
        <v>42861.82708333333</v>
      </c>
      <c r="M563" s="46">
        <v>56</v>
      </c>
      <c r="N563" s="46">
        <v>0</v>
      </c>
      <c r="O563" s="47">
        <v>0</v>
      </c>
      <c r="P563" s="47">
        <v>3.0092592592592588E-3</v>
      </c>
      <c r="Q563" s="47">
        <v>5.4398148148148149E-3</v>
      </c>
      <c r="R563" s="47">
        <v>1.545138888888889E-2</v>
      </c>
      <c r="S563" s="47">
        <v>0</v>
      </c>
      <c r="T563" s="47">
        <v>1.5335648148148147E-2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">
        <f t="shared" si="18"/>
        <v>3.0787037037037036E-2</v>
      </c>
      <c r="AB563" s="4">
        <f t="shared" si="19"/>
        <v>2.0833333333333259E-3</v>
      </c>
    </row>
    <row r="564" spans="1:28" x14ac:dyDescent="0.25">
      <c r="A564" s="44">
        <v>42861</v>
      </c>
      <c r="B564" s="45" t="s">
        <v>198</v>
      </c>
      <c r="C564" s="45" t="s">
        <v>161</v>
      </c>
      <c r="D564" s="45" t="s">
        <v>38</v>
      </c>
      <c r="E564" s="45" t="s">
        <v>40</v>
      </c>
      <c r="F564" s="45" t="s">
        <v>44</v>
      </c>
      <c r="G564" s="46">
        <v>91371</v>
      </c>
      <c r="H564" s="76">
        <v>0.51388888888888895</v>
      </c>
      <c r="I564" s="76">
        <v>0.77777777777777779</v>
      </c>
      <c r="J564" s="47">
        <v>0.2638888888888889</v>
      </c>
      <c r="K564" s="48">
        <v>42861.513888888891</v>
      </c>
      <c r="L564" s="48">
        <v>42861.777777777781</v>
      </c>
      <c r="M564" s="46">
        <v>0</v>
      </c>
      <c r="N564" s="46">
        <v>80</v>
      </c>
      <c r="O564" s="47">
        <v>1.0763888888888889E-3</v>
      </c>
      <c r="P564" s="47">
        <v>0</v>
      </c>
      <c r="Q564" s="47">
        <v>8.6574074074074081E-2</v>
      </c>
      <c r="R564" s="47">
        <v>0</v>
      </c>
      <c r="S564" s="47">
        <v>0</v>
      </c>
      <c r="T564" s="47">
        <v>8.5763888888888886E-3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">
        <f t="shared" si="18"/>
        <v>8.5763888888888886E-3</v>
      </c>
      <c r="AB564" s="4">
        <f t="shared" si="19"/>
        <v>0</v>
      </c>
    </row>
    <row r="565" spans="1:28" x14ac:dyDescent="0.25">
      <c r="A565" s="44">
        <v>42860</v>
      </c>
      <c r="B565" s="45" t="s">
        <v>197</v>
      </c>
      <c r="C565" s="45" t="s">
        <v>161</v>
      </c>
      <c r="D565" s="45" t="s">
        <v>38</v>
      </c>
      <c r="E565" s="45" t="s">
        <v>40</v>
      </c>
      <c r="F565" s="45" t="s">
        <v>44</v>
      </c>
      <c r="G565" s="46">
        <v>91371</v>
      </c>
      <c r="H565" s="76">
        <v>0.51388888888888895</v>
      </c>
      <c r="I565" s="76">
        <v>0.77777777777777779</v>
      </c>
      <c r="J565" s="47">
        <v>0.2638888888888889</v>
      </c>
      <c r="K565" s="48">
        <v>42860.511111111111</v>
      </c>
      <c r="L565" s="48">
        <v>42860.777777777781</v>
      </c>
      <c r="M565" s="46">
        <v>0</v>
      </c>
      <c r="N565" s="46">
        <v>71</v>
      </c>
      <c r="O565" s="47">
        <v>1.0300925925925926E-3</v>
      </c>
      <c r="P565" s="47">
        <v>0</v>
      </c>
      <c r="Q565" s="47">
        <v>7.3101851851851848E-2</v>
      </c>
      <c r="R565" s="47">
        <v>0</v>
      </c>
      <c r="S565" s="47">
        <v>0</v>
      </c>
      <c r="T565" s="47">
        <v>6.9212962962962969E-3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4">
        <f t="shared" si="18"/>
        <v>6.9212962962962969E-3</v>
      </c>
      <c r="AB565" s="4">
        <f t="shared" si="19"/>
        <v>0</v>
      </c>
    </row>
    <row r="566" spans="1:28" x14ac:dyDescent="0.25">
      <c r="A566" s="44">
        <v>42862</v>
      </c>
      <c r="B566" s="45" t="s">
        <v>199</v>
      </c>
      <c r="C566" s="45" t="s">
        <v>161</v>
      </c>
      <c r="D566" s="45" t="s">
        <v>38</v>
      </c>
      <c r="E566" s="45" t="s">
        <v>40</v>
      </c>
      <c r="F566" s="45" t="s">
        <v>44</v>
      </c>
      <c r="G566" s="46">
        <v>91371</v>
      </c>
      <c r="H566" s="76">
        <v>0.51388888888888895</v>
      </c>
      <c r="I566" s="76">
        <v>0.77777777777777779</v>
      </c>
      <c r="J566" s="47">
        <v>0.2638888888888889</v>
      </c>
      <c r="M566" s="46">
        <v>0</v>
      </c>
      <c r="N566" s="46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4">
        <f t="shared" si="18"/>
        <v>0</v>
      </c>
      <c r="AB566" s="4" t="str">
        <f t="shared" si="19"/>
        <v/>
      </c>
    </row>
    <row r="567" spans="1:28" x14ac:dyDescent="0.25">
      <c r="A567" s="44">
        <v>42862</v>
      </c>
      <c r="B567" s="45" t="s">
        <v>199</v>
      </c>
      <c r="C567" s="45" t="s">
        <v>161</v>
      </c>
      <c r="D567" s="45" t="s">
        <v>38</v>
      </c>
      <c r="E567" s="45" t="s">
        <v>40</v>
      </c>
      <c r="F567" s="45" t="s">
        <v>182</v>
      </c>
      <c r="G567" s="46">
        <v>91131</v>
      </c>
      <c r="H567" s="76">
        <v>0.33333333333333331</v>
      </c>
      <c r="I567" s="76">
        <v>0.59722222222222221</v>
      </c>
      <c r="J567" s="47">
        <v>0.2638888888888889</v>
      </c>
      <c r="M567" s="46">
        <v>0</v>
      </c>
      <c r="N567" s="46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4">
        <f t="shared" si="18"/>
        <v>0</v>
      </c>
      <c r="AB567" s="4" t="str">
        <f t="shared" si="19"/>
        <v/>
      </c>
    </row>
    <row r="568" spans="1:28" x14ac:dyDescent="0.25">
      <c r="A568" s="44">
        <v>42860</v>
      </c>
      <c r="B568" s="45" t="s">
        <v>197</v>
      </c>
      <c r="C568" s="45" t="s">
        <v>161</v>
      </c>
      <c r="D568" s="45" t="s">
        <v>38</v>
      </c>
      <c r="E568" s="45" t="s">
        <v>40</v>
      </c>
      <c r="F568" s="45" t="s">
        <v>182</v>
      </c>
      <c r="G568" s="46">
        <v>91131</v>
      </c>
      <c r="H568" s="76">
        <v>0.33333333333333331</v>
      </c>
      <c r="I568" s="76">
        <v>0.59722222222222221</v>
      </c>
      <c r="J568" s="47">
        <v>0.2638888888888889</v>
      </c>
      <c r="K568" s="48">
        <v>42860.339583333334</v>
      </c>
      <c r="L568" s="48">
        <v>42860.597222222219</v>
      </c>
      <c r="M568" s="46">
        <v>102</v>
      </c>
      <c r="N568" s="46">
        <v>0</v>
      </c>
      <c r="O568" s="47">
        <v>0</v>
      </c>
      <c r="P568" s="47">
        <v>1.4930555555555556E-3</v>
      </c>
      <c r="Q568" s="47">
        <v>1.4699074074074074E-3</v>
      </c>
      <c r="R568" s="47">
        <v>1.4236111111111111E-2</v>
      </c>
      <c r="S568" s="47">
        <v>0</v>
      </c>
      <c r="T568" s="47">
        <v>1.5185185185185185E-2</v>
      </c>
      <c r="U568" s="47">
        <v>0</v>
      </c>
      <c r="V568" s="47">
        <v>0</v>
      </c>
      <c r="W568" s="47">
        <v>0</v>
      </c>
      <c r="X568" s="47">
        <v>0</v>
      </c>
      <c r="Y568" s="47">
        <v>9.432870370370371E-3</v>
      </c>
      <c r="Z568" s="47">
        <v>0</v>
      </c>
      <c r="AA568" s="4">
        <f t="shared" si="18"/>
        <v>2.9421296296296296E-2</v>
      </c>
      <c r="AB568" s="4">
        <f t="shared" si="19"/>
        <v>6.2500000000000333E-3</v>
      </c>
    </row>
    <row r="569" spans="1:28" x14ac:dyDescent="0.25">
      <c r="A569" s="44">
        <v>42861</v>
      </c>
      <c r="B569" s="45" t="s">
        <v>198</v>
      </c>
      <c r="C569" s="45" t="s">
        <v>161</v>
      </c>
      <c r="D569" s="45" t="s">
        <v>38</v>
      </c>
      <c r="E569" s="45" t="s">
        <v>40</v>
      </c>
      <c r="F569" s="45" t="s">
        <v>182</v>
      </c>
      <c r="G569" s="46">
        <v>91131</v>
      </c>
      <c r="H569" s="76">
        <v>0.33333333333333331</v>
      </c>
      <c r="I569" s="76">
        <v>0.59722222222222221</v>
      </c>
      <c r="J569" s="47">
        <v>0.2638888888888889</v>
      </c>
      <c r="K569" s="48">
        <v>42861.333333333336</v>
      </c>
      <c r="L569" s="48">
        <v>42861.597222222219</v>
      </c>
      <c r="M569" s="46">
        <v>90</v>
      </c>
      <c r="N569" s="46">
        <v>0</v>
      </c>
      <c r="O569" s="47">
        <v>0</v>
      </c>
      <c r="P569" s="47">
        <v>1.4583333333333334E-3</v>
      </c>
      <c r="Q569" s="47">
        <v>5.5555555555555556E-4</v>
      </c>
      <c r="R569" s="47">
        <v>1.4236111111111111E-2</v>
      </c>
      <c r="S569" s="47">
        <v>0</v>
      </c>
      <c r="T569" s="47">
        <v>1.4618055555555556E-2</v>
      </c>
      <c r="U569" s="47">
        <v>0</v>
      </c>
      <c r="V569" s="47">
        <v>0</v>
      </c>
      <c r="W569" s="47">
        <v>0</v>
      </c>
      <c r="X569" s="47">
        <v>0</v>
      </c>
      <c r="Y569" s="47">
        <v>5.0810185185185186E-3</v>
      </c>
      <c r="Z569" s="47">
        <v>0</v>
      </c>
      <c r="AA569" s="4">
        <f t="shared" si="18"/>
        <v>2.8854166666666667E-2</v>
      </c>
      <c r="AB569" s="4">
        <f t="shared" si="19"/>
        <v>0</v>
      </c>
    </row>
    <row r="570" spans="1:28" x14ac:dyDescent="0.25">
      <c r="A570" s="44">
        <v>42861</v>
      </c>
      <c r="B570" s="45" t="s">
        <v>198</v>
      </c>
      <c r="C570" s="45" t="s">
        <v>161</v>
      </c>
      <c r="D570" s="45" t="s">
        <v>38</v>
      </c>
      <c r="E570" s="45" t="s">
        <v>40</v>
      </c>
      <c r="F570" s="45" t="s">
        <v>183</v>
      </c>
      <c r="G570" s="46">
        <v>101594</v>
      </c>
      <c r="H570" s="76">
        <v>0.625</v>
      </c>
      <c r="I570" s="76">
        <v>0.88888888888888884</v>
      </c>
      <c r="J570" s="47">
        <v>0.2638888888888889</v>
      </c>
      <c r="M570" s="46">
        <v>0</v>
      </c>
      <c r="N570" s="46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">
        <f t="shared" si="18"/>
        <v>0</v>
      </c>
      <c r="AB570" s="4" t="str">
        <f t="shared" si="19"/>
        <v/>
      </c>
    </row>
    <row r="571" spans="1:28" x14ac:dyDescent="0.25">
      <c r="A571" s="44">
        <v>42860</v>
      </c>
      <c r="B571" s="45" t="s">
        <v>197</v>
      </c>
      <c r="C571" s="45" t="s">
        <v>161</v>
      </c>
      <c r="D571" s="45" t="s">
        <v>38</v>
      </c>
      <c r="E571" s="45" t="s">
        <v>40</v>
      </c>
      <c r="F571" s="45" t="s">
        <v>183</v>
      </c>
      <c r="G571" s="46">
        <v>101594</v>
      </c>
      <c r="H571" s="76">
        <v>0.625</v>
      </c>
      <c r="I571" s="76">
        <v>0.88888888888888884</v>
      </c>
      <c r="J571" s="47">
        <v>0.2638888888888889</v>
      </c>
      <c r="M571" s="46">
        <v>0</v>
      </c>
      <c r="N571" s="46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4">
        <f t="shared" si="18"/>
        <v>0</v>
      </c>
      <c r="AB571" s="4" t="str">
        <f t="shared" si="19"/>
        <v/>
      </c>
    </row>
    <row r="572" spans="1:28" x14ac:dyDescent="0.25">
      <c r="A572" s="44">
        <v>42862</v>
      </c>
      <c r="B572" s="45" t="s">
        <v>199</v>
      </c>
      <c r="C572" s="45" t="s">
        <v>161</v>
      </c>
      <c r="D572" s="45" t="s">
        <v>38</v>
      </c>
      <c r="E572" s="45" t="s">
        <v>40</v>
      </c>
      <c r="F572" s="45" t="s">
        <v>183</v>
      </c>
      <c r="G572" s="46">
        <v>101594</v>
      </c>
      <c r="H572" s="76">
        <v>0.625</v>
      </c>
      <c r="I572" s="76">
        <v>0.88888888888888884</v>
      </c>
      <c r="J572" s="47">
        <v>0.2638888888888889</v>
      </c>
      <c r="M572" s="46">
        <v>0</v>
      </c>
      <c r="N572" s="46">
        <v>0</v>
      </c>
      <c r="O572" s="47">
        <v>0</v>
      </c>
      <c r="P572" s="47">
        <v>0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v>0</v>
      </c>
      <c r="Y572" s="47">
        <v>0</v>
      </c>
      <c r="Z572" s="47">
        <v>0</v>
      </c>
      <c r="AA572" s="4">
        <f t="shared" si="18"/>
        <v>0</v>
      </c>
      <c r="AB572" s="4" t="str">
        <f t="shared" si="19"/>
        <v/>
      </c>
    </row>
    <row r="573" spans="1:28" x14ac:dyDescent="0.25">
      <c r="A573" s="44">
        <v>42862</v>
      </c>
      <c r="B573" s="45" t="s">
        <v>199</v>
      </c>
      <c r="C573" s="45" t="s">
        <v>161</v>
      </c>
      <c r="D573" s="45" t="s">
        <v>38</v>
      </c>
      <c r="E573" s="45" t="s">
        <v>184</v>
      </c>
      <c r="F573" s="45" t="s">
        <v>185</v>
      </c>
      <c r="G573" s="46">
        <v>91863</v>
      </c>
      <c r="H573" s="76">
        <v>0.3611111111111111</v>
      </c>
      <c r="I573" s="76">
        <v>0.625</v>
      </c>
      <c r="J573" s="47">
        <v>0.2638888888888889</v>
      </c>
      <c r="M573" s="46">
        <v>0</v>
      </c>
      <c r="N573" s="46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4">
        <f t="shared" si="18"/>
        <v>0</v>
      </c>
      <c r="AB573" s="4" t="str">
        <f t="shared" si="19"/>
        <v/>
      </c>
    </row>
    <row r="574" spans="1:28" x14ac:dyDescent="0.25">
      <c r="A574" s="44">
        <v>42860</v>
      </c>
      <c r="B574" s="45" t="s">
        <v>197</v>
      </c>
      <c r="C574" s="45" t="s">
        <v>161</v>
      </c>
      <c r="D574" s="45" t="s">
        <v>38</v>
      </c>
      <c r="E574" s="45" t="s">
        <v>184</v>
      </c>
      <c r="F574" s="45" t="s">
        <v>185</v>
      </c>
      <c r="G574" s="46">
        <v>91863</v>
      </c>
      <c r="H574" s="76">
        <v>0.3611111111111111</v>
      </c>
      <c r="I574" s="76">
        <v>0.625</v>
      </c>
      <c r="J574" s="47">
        <v>0.2638888888888889</v>
      </c>
      <c r="M574" s="46">
        <v>0</v>
      </c>
      <c r="N574" s="46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">
        <f t="shared" si="18"/>
        <v>0</v>
      </c>
      <c r="AB574" s="4" t="str">
        <f t="shared" si="19"/>
        <v/>
      </c>
    </row>
    <row r="575" spans="1:28" x14ac:dyDescent="0.25">
      <c r="A575" s="44">
        <v>42861</v>
      </c>
      <c r="B575" s="45" t="s">
        <v>198</v>
      </c>
      <c r="C575" s="45" t="s">
        <v>161</v>
      </c>
      <c r="D575" s="45" t="s">
        <v>38</v>
      </c>
      <c r="E575" s="45" t="s">
        <v>184</v>
      </c>
      <c r="F575" s="45" t="s">
        <v>185</v>
      </c>
      <c r="G575" s="46">
        <v>91863</v>
      </c>
      <c r="H575" s="76">
        <v>0.3611111111111111</v>
      </c>
      <c r="I575" s="76">
        <v>0.625</v>
      </c>
      <c r="J575" s="47">
        <v>0.2638888888888889</v>
      </c>
      <c r="M575" s="46">
        <v>0</v>
      </c>
      <c r="N575" s="46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">
        <f t="shared" si="18"/>
        <v>0</v>
      </c>
      <c r="AB575" s="4" t="str">
        <f t="shared" si="19"/>
        <v/>
      </c>
    </row>
    <row r="576" spans="1:28" x14ac:dyDescent="0.25">
      <c r="A576" s="44">
        <v>42861</v>
      </c>
      <c r="B576" s="45" t="s">
        <v>198</v>
      </c>
      <c r="C576" s="45" t="s">
        <v>161</v>
      </c>
      <c r="D576" s="45" t="s">
        <v>38</v>
      </c>
      <c r="E576" s="45" t="s">
        <v>184</v>
      </c>
      <c r="F576" s="45" t="s">
        <v>186</v>
      </c>
      <c r="G576" s="46">
        <v>91860</v>
      </c>
      <c r="H576" s="76">
        <v>0.3611111111111111</v>
      </c>
      <c r="I576" s="76">
        <v>0.625</v>
      </c>
      <c r="J576" s="47">
        <v>0.2638888888888889</v>
      </c>
      <c r="M576" s="46">
        <v>0</v>
      </c>
      <c r="N576" s="46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">
        <f t="shared" si="18"/>
        <v>0</v>
      </c>
      <c r="AB576" s="4" t="str">
        <f t="shared" si="19"/>
        <v/>
      </c>
    </row>
    <row r="577" spans="1:28" x14ac:dyDescent="0.25">
      <c r="A577" s="44">
        <v>42860</v>
      </c>
      <c r="B577" s="45" t="s">
        <v>197</v>
      </c>
      <c r="C577" s="45" t="s">
        <v>161</v>
      </c>
      <c r="D577" s="45" t="s">
        <v>38</v>
      </c>
      <c r="E577" s="45" t="s">
        <v>184</v>
      </c>
      <c r="F577" s="45" t="s">
        <v>186</v>
      </c>
      <c r="G577" s="46">
        <v>91860</v>
      </c>
      <c r="H577" s="76">
        <v>0.3611111111111111</v>
      </c>
      <c r="I577" s="76">
        <v>0.625</v>
      </c>
      <c r="J577" s="47">
        <v>0.2638888888888889</v>
      </c>
      <c r="M577" s="46">
        <v>0</v>
      </c>
      <c r="N577" s="46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4">
        <f t="shared" si="18"/>
        <v>0</v>
      </c>
      <c r="AB577" s="4" t="str">
        <f t="shared" si="19"/>
        <v/>
      </c>
    </row>
    <row r="578" spans="1:28" x14ac:dyDescent="0.25">
      <c r="A578" s="44">
        <v>42862</v>
      </c>
      <c r="B578" s="45" t="s">
        <v>199</v>
      </c>
      <c r="C578" s="45" t="s">
        <v>161</v>
      </c>
      <c r="D578" s="45" t="s">
        <v>38</v>
      </c>
      <c r="E578" s="45" t="s">
        <v>184</v>
      </c>
      <c r="F578" s="45" t="s">
        <v>186</v>
      </c>
      <c r="G578" s="46">
        <v>91860</v>
      </c>
      <c r="H578" s="76">
        <v>0.3611111111111111</v>
      </c>
      <c r="I578" s="76">
        <v>0.625</v>
      </c>
      <c r="J578" s="47">
        <v>0.2638888888888889</v>
      </c>
      <c r="M578" s="46">
        <v>0</v>
      </c>
      <c r="N578" s="46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4">
        <f t="shared" si="18"/>
        <v>0</v>
      </c>
      <c r="AB578" s="4" t="str">
        <f t="shared" si="19"/>
        <v/>
      </c>
    </row>
    <row r="579" spans="1:28" x14ac:dyDescent="0.25">
      <c r="A579" s="44">
        <v>42862</v>
      </c>
      <c r="B579" s="45" t="s">
        <v>199</v>
      </c>
      <c r="C579" s="45" t="s">
        <v>161</v>
      </c>
      <c r="D579" s="45" t="s">
        <v>38</v>
      </c>
      <c r="E579" s="45" t="s">
        <v>184</v>
      </c>
      <c r="F579" s="45" t="s">
        <v>187</v>
      </c>
      <c r="G579" s="46">
        <v>91858</v>
      </c>
      <c r="H579" s="76">
        <v>0.3611111111111111</v>
      </c>
      <c r="I579" s="76">
        <v>0.625</v>
      </c>
      <c r="J579" s="47">
        <v>0.2638888888888889</v>
      </c>
      <c r="M579" s="46">
        <v>0</v>
      </c>
      <c r="N579" s="46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">
        <f t="shared" si="18"/>
        <v>0</v>
      </c>
      <c r="AB579" s="4" t="str">
        <f t="shared" si="19"/>
        <v/>
      </c>
    </row>
    <row r="580" spans="1:28" x14ac:dyDescent="0.25">
      <c r="A580" s="44">
        <v>42860</v>
      </c>
      <c r="B580" s="45" t="s">
        <v>197</v>
      </c>
      <c r="C580" s="45" t="s">
        <v>161</v>
      </c>
      <c r="D580" s="45" t="s">
        <v>38</v>
      </c>
      <c r="E580" s="45" t="s">
        <v>184</v>
      </c>
      <c r="F580" s="45" t="s">
        <v>187</v>
      </c>
      <c r="G580" s="46">
        <v>91858</v>
      </c>
      <c r="H580" s="76">
        <v>0.3611111111111111</v>
      </c>
      <c r="I580" s="76">
        <v>0.625</v>
      </c>
      <c r="J580" s="47">
        <v>0.2638888888888889</v>
      </c>
      <c r="M580" s="46">
        <v>0</v>
      </c>
      <c r="N580" s="46">
        <v>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4">
        <f t="shared" si="18"/>
        <v>0</v>
      </c>
      <c r="AB580" s="4" t="str">
        <f t="shared" si="19"/>
        <v/>
      </c>
    </row>
    <row r="581" spans="1:28" x14ac:dyDescent="0.25">
      <c r="A581" s="44">
        <v>42861</v>
      </c>
      <c r="B581" s="45" t="s">
        <v>198</v>
      </c>
      <c r="C581" s="45" t="s">
        <v>161</v>
      </c>
      <c r="D581" s="45" t="s">
        <v>38</v>
      </c>
      <c r="E581" s="45" t="s">
        <v>184</v>
      </c>
      <c r="F581" s="45" t="s">
        <v>187</v>
      </c>
      <c r="G581" s="46">
        <v>91858</v>
      </c>
      <c r="H581" s="76">
        <v>0.3611111111111111</v>
      </c>
      <c r="I581" s="76">
        <v>0.625</v>
      </c>
      <c r="J581" s="47">
        <v>0.2638888888888889</v>
      </c>
      <c r="M581" s="46">
        <v>0</v>
      </c>
      <c r="N581" s="46">
        <v>0</v>
      </c>
      <c r="O581" s="47">
        <v>0</v>
      </c>
      <c r="P581" s="47">
        <v>0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0</v>
      </c>
      <c r="Y581" s="47">
        <v>0</v>
      </c>
      <c r="Z581" s="47">
        <v>0</v>
      </c>
      <c r="AA581" s="4">
        <f t="shared" si="18"/>
        <v>0</v>
      </c>
      <c r="AB581" s="4" t="str">
        <f t="shared" si="19"/>
        <v/>
      </c>
    </row>
    <row r="582" spans="1:28" x14ac:dyDescent="0.25">
      <c r="A582" s="44">
        <v>42860</v>
      </c>
      <c r="B582" s="45" t="s">
        <v>197</v>
      </c>
      <c r="C582" s="45" t="s">
        <v>161</v>
      </c>
      <c r="D582" s="45" t="s">
        <v>38</v>
      </c>
      <c r="E582" s="45" t="s">
        <v>45</v>
      </c>
      <c r="F582" s="45" t="s">
        <v>92</v>
      </c>
      <c r="G582" s="46">
        <v>91128</v>
      </c>
      <c r="H582" s="76">
        <v>0.25</v>
      </c>
      <c r="I582" s="76">
        <v>0.51388888888888895</v>
      </c>
      <c r="J582" s="47">
        <v>0.2638888888888889</v>
      </c>
      <c r="K582" s="48">
        <v>42860.252083333333</v>
      </c>
      <c r="L582" s="48">
        <v>42860.513888888891</v>
      </c>
      <c r="M582" s="46">
        <v>86</v>
      </c>
      <c r="N582" s="46">
        <v>0</v>
      </c>
      <c r="O582" s="47">
        <v>0</v>
      </c>
      <c r="P582" s="47">
        <v>1.6087962962962963E-3</v>
      </c>
      <c r="Q582" s="47">
        <v>5.6712962962962956E-4</v>
      </c>
      <c r="R582" s="47">
        <v>1.4166666666666666E-2</v>
      </c>
      <c r="S582" s="47">
        <v>0</v>
      </c>
      <c r="T582" s="47">
        <v>1.462962962962963E-2</v>
      </c>
      <c r="U582" s="47">
        <v>0</v>
      </c>
      <c r="V582" s="47">
        <v>0</v>
      </c>
      <c r="W582" s="47">
        <v>0</v>
      </c>
      <c r="X582" s="47">
        <v>7.0601851851851847E-4</v>
      </c>
      <c r="Y582" s="47">
        <v>6.0648148148148145E-3</v>
      </c>
      <c r="Z582" s="47">
        <v>0</v>
      </c>
      <c r="AA582" s="4">
        <f t="shared" ref="AA582:AA645" si="20">IF(A582="","",R582+T582)</f>
        <v>2.8796296296296296E-2</v>
      </c>
      <c r="AB582" s="4">
        <f t="shared" si="19"/>
        <v>2.0833333333333259E-3</v>
      </c>
    </row>
    <row r="583" spans="1:28" x14ac:dyDescent="0.25">
      <c r="A583" s="44">
        <v>42861</v>
      </c>
      <c r="B583" s="45" t="s">
        <v>198</v>
      </c>
      <c r="C583" s="45" t="s">
        <v>161</v>
      </c>
      <c r="D583" s="45" t="s">
        <v>38</v>
      </c>
      <c r="E583" s="45" t="s">
        <v>45</v>
      </c>
      <c r="F583" s="45" t="s">
        <v>92</v>
      </c>
      <c r="G583" s="46">
        <v>91128</v>
      </c>
      <c r="H583" s="76">
        <v>0.25</v>
      </c>
      <c r="I583" s="76">
        <v>0.51388888888888895</v>
      </c>
      <c r="J583" s="47">
        <v>0.2638888888888889</v>
      </c>
      <c r="K583" s="48">
        <v>42861.25</v>
      </c>
      <c r="L583" s="48">
        <v>42861.51458333333</v>
      </c>
      <c r="M583" s="46">
        <v>46</v>
      </c>
      <c r="N583" s="46">
        <v>0</v>
      </c>
      <c r="O583" s="47">
        <v>0</v>
      </c>
      <c r="P583" s="47">
        <v>1.7013888888888892E-3</v>
      </c>
      <c r="Q583" s="47">
        <v>5.115740740740741E-3</v>
      </c>
      <c r="R583" s="47">
        <v>1.4004629629629631E-2</v>
      </c>
      <c r="S583" s="47">
        <v>0</v>
      </c>
      <c r="T583" s="47">
        <v>1.4745370370370372E-2</v>
      </c>
      <c r="U583" s="47">
        <v>0</v>
      </c>
      <c r="V583" s="47">
        <v>0</v>
      </c>
      <c r="W583" s="47">
        <v>4.3541666666666666E-2</v>
      </c>
      <c r="X583" s="47">
        <v>5.7638888888888887E-3</v>
      </c>
      <c r="Y583" s="47">
        <v>1.25E-3</v>
      </c>
      <c r="Z583" s="47">
        <v>0</v>
      </c>
      <c r="AA583" s="4">
        <f t="shared" si="20"/>
        <v>2.8750000000000005E-2</v>
      </c>
      <c r="AB583" s="4">
        <f t="shared" si="19"/>
        <v>0</v>
      </c>
    </row>
    <row r="584" spans="1:28" x14ac:dyDescent="0.25">
      <c r="A584" s="44">
        <v>42862</v>
      </c>
      <c r="B584" s="45" t="s">
        <v>199</v>
      </c>
      <c r="C584" s="45" t="s">
        <v>161</v>
      </c>
      <c r="D584" s="45" t="s">
        <v>38</v>
      </c>
      <c r="E584" s="45" t="s">
        <v>45</v>
      </c>
      <c r="F584" s="45" t="s">
        <v>92</v>
      </c>
      <c r="G584" s="46">
        <v>91128</v>
      </c>
      <c r="H584" s="76">
        <v>0.25</v>
      </c>
      <c r="I584" s="76">
        <v>0.51388888888888895</v>
      </c>
      <c r="J584" s="47">
        <v>0.2638888888888889</v>
      </c>
      <c r="M584" s="46">
        <v>0</v>
      </c>
      <c r="N584" s="46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">
        <f t="shared" si="20"/>
        <v>0</v>
      </c>
      <c r="AB584" s="4" t="str">
        <f t="shared" si="19"/>
        <v/>
      </c>
    </row>
    <row r="585" spans="1:28" x14ac:dyDescent="0.25">
      <c r="A585" s="44">
        <v>42862</v>
      </c>
      <c r="B585" s="45" t="s">
        <v>199</v>
      </c>
      <c r="C585" s="45" t="s">
        <v>161</v>
      </c>
      <c r="D585" s="45" t="s">
        <v>38</v>
      </c>
      <c r="E585" s="45" t="s">
        <v>45</v>
      </c>
      <c r="F585" s="45" t="s">
        <v>188</v>
      </c>
      <c r="G585" s="46">
        <v>91231</v>
      </c>
      <c r="H585" s="76">
        <v>0.33333333333333331</v>
      </c>
      <c r="I585" s="76">
        <v>0.59722222222222221</v>
      </c>
      <c r="J585" s="47">
        <v>0.2638888888888889</v>
      </c>
      <c r="M585" s="46">
        <v>0</v>
      </c>
      <c r="N585" s="46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">
        <f t="shared" si="20"/>
        <v>0</v>
      </c>
      <c r="AB585" s="4" t="str">
        <f t="shared" si="19"/>
        <v/>
      </c>
    </row>
    <row r="586" spans="1:28" x14ac:dyDescent="0.25">
      <c r="A586" s="44">
        <v>42861</v>
      </c>
      <c r="B586" s="45" t="s">
        <v>198</v>
      </c>
      <c r="C586" s="45" t="s">
        <v>161</v>
      </c>
      <c r="D586" s="45" t="s">
        <v>38</v>
      </c>
      <c r="E586" s="45" t="s">
        <v>45</v>
      </c>
      <c r="F586" s="45" t="s">
        <v>188</v>
      </c>
      <c r="G586" s="46">
        <v>91231</v>
      </c>
      <c r="H586" s="76">
        <v>0.33333333333333331</v>
      </c>
      <c r="I586" s="76">
        <v>0.59722222222222221</v>
      </c>
      <c r="J586" s="47">
        <v>0.2638888888888889</v>
      </c>
      <c r="M586" s="46">
        <v>0</v>
      </c>
      <c r="N586" s="46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">
        <f t="shared" si="20"/>
        <v>0</v>
      </c>
      <c r="AB586" s="4" t="str">
        <f t="shared" si="19"/>
        <v/>
      </c>
    </row>
    <row r="587" spans="1:28" x14ac:dyDescent="0.25">
      <c r="A587" s="44">
        <v>42860</v>
      </c>
      <c r="B587" s="45" t="s">
        <v>197</v>
      </c>
      <c r="C587" s="45" t="s">
        <v>161</v>
      </c>
      <c r="D587" s="45" t="s">
        <v>38</v>
      </c>
      <c r="E587" s="45" t="s">
        <v>45</v>
      </c>
      <c r="F587" s="45" t="s">
        <v>188</v>
      </c>
      <c r="G587" s="46">
        <v>91231</v>
      </c>
      <c r="H587" s="76">
        <v>0.33333333333333331</v>
      </c>
      <c r="I587" s="76">
        <v>0.59722222222222221</v>
      </c>
      <c r="J587" s="47">
        <v>0.2638888888888889</v>
      </c>
      <c r="M587" s="46">
        <v>0</v>
      </c>
      <c r="N587" s="46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4">
        <f t="shared" si="20"/>
        <v>0</v>
      </c>
      <c r="AB587" s="4" t="str">
        <f t="shared" si="19"/>
        <v/>
      </c>
    </row>
    <row r="588" spans="1:28" x14ac:dyDescent="0.25">
      <c r="A588" s="44">
        <v>42860</v>
      </c>
      <c r="B588" s="45" t="s">
        <v>197</v>
      </c>
      <c r="C588" s="45" t="s">
        <v>161</v>
      </c>
      <c r="D588" s="45" t="s">
        <v>38</v>
      </c>
      <c r="E588" s="45" t="s">
        <v>45</v>
      </c>
      <c r="F588" s="45" t="s">
        <v>94</v>
      </c>
      <c r="G588" s="46">
        <v>91163</v>
      </c>
      <c r="H588" s="76">
        <v>0.3888888888888889</v>
      </c>
      <c r="I588" s="76">
        <v>0.65277777777777779</v>
      </c>
      <c r="J588" s="47">
        <v>0.2638888888888889</v>
      </c>
      <c r="K588" s="48">
        <v>42860.395138888889</v>
      </c>
      <c r="L588" s="48">
        <v>42860.652777777781</v>
      </c>
      <c r="M588" s="46">
        <v>85</v>
      </c>
      <c r="N588" s="46">
        <v>0</v>
      </c>
      <c r="O588" s="47">
        <v>0</v>
      </c>
      <c r="P588" s="47">
        <v>1.689814814814815E-3</v>
      </c>
      <c r="Q588" s="47">
        <v>8.9351851851851866E-3</v>
      </c>
      <c r="R588" s="47">
        <v>1.3090277777777779E-2</v>
      </c>
      <c r="S588" s="47">
        <v>0</v>
      </c>
      <c r="T588" s="47">
        <v>1.1643518518518518E-2</v>
      </c>
      <c r="U588" s="47">
        <v>0</v>
      </c>
      <c r="V588" s="47">
        <v>0</v>
      </c>
      <c r="W588" s="47">
        <v>0</v>
      </c>
      <c r="X588" s="47">
        <v>1.4699074074074074E-3</v>
      </c>
      <c r="Y588" s="47">
        <v>3.530092592592592E-3</v>
      </c>
      <c r="Z588" s="47">
        <v>0</v>
      </c>
      <c r="AA588" s="4">
        <f t="shared" si="20"/>
        <v>2.4733796296296295E-2</v>
      </c>
      <c r="AB588" s="4">
        <f t="shared" si="19"/>
        <v>6.2499999999999778E-3</v>
      </c>
    </row>
    <row r="589" spans="1:28" x14ac:dyDescent="0.25">
      <c r="A589" s="44">
        <v>42861</v>
      </c>
      <c r="B589" s="45" t="s">
        <v>198</v>
      </c>
      <c r="C589" s="45" t="s">
        <v>161</v>
      </c>
      <c r="D589" s="45" t="s">
        <v>38</v>
      </c>
      <c r="E589" s="45" t="s">
        <v>45</v>
      </c>
      <c r="F589" s="45" t="s">
        <v>94</v>
      </c>
      <c r="G589" s="46">
        <v>91163</v>
      </c>
      <c r="H589" s="76">
        <v>0.3888888888888889</v>
      </c>
      <c r="I589" s="76">
        <v>0.65277777777777779</v>
      </c>
      <c r="J589" s="47">
        <v>0.2638888888888889</v>
      </c>
      <c r="K589" s="48">
        <v>42861.383333333331</v>
      </c>
      <c r="L589" s="48">
        <v>42861.652777777781</v>
      </c>
      <c r="M589" s="46">
        <v>79</v>
      </c>
      <c r="N589" s="46">
        <v>0</v>
      </c>
      <c r="O589" s="47">
        <v>0</v>
      </c>
      <c r="P589" s="47">
        <v>1.9097222222222222E-3</v>
      </c>
      <c r="Q589" s="47">
        <v>2.0833333333333333E-3</v>
      </c>
      <c r="R589" s="47">
        <v>1.3483796296296298E-2</v>
      </c>
      <c r="S589" s="47">
        <v>0</v>
      </c>
      <c r="T589" s="47">
        <v>1.480324074074074E-2</v>
      </c>
      <c r="U589" s="47">
        <v>0</v>
      </c>
      <c r="V589" s="47">
        <v>0</v>
      </c>
      <c r="W589" s="47">
        <v>0</v>
      </c>
      <c r="X589" s="47">
        <v>0</v>
      </c>
      <c r="Y589" s="47">
        <v>6.0185185185185177E-3</v>
      </c>
      <c r="Z589" s="47">
        <v>0</v>
      </c>
      <c r="AA589" s="4">
        <f t="shared" si="20"/>
        <v>2.8287037037037038E-2</v>
      </c>
      <c r="AB589" s="4">
        <f t="shared" si="19"/>
        <v>0</v>
      </c>
    </row>
    <row r="590" spans="1:28" x14ac:dyDescent="0.25">
      <c r="A590" s="44">
        <v>42862</v>
      </c>
      <c r="B590" s="45" t="s">
        <v>199</v>
      </c>
      <c r="C590" s="45" t="s">
        <v>161</v>
      </c>
      <c r="D590" s="45" t="s">
        <v>38</v>
      </c>
      <c r="E590" s="45" t="s">
        <v>45</v>
      </c>
      <c r="F590" s="45" t="s">
        <v>94</v>
      </c>
      <c r="G590" s="46">
        <v>91163</v>
      </c>
      <c r="H590" s="76">
        <v>0.3888888888888889</v>
      </c>
      <c r="I590" s="76">
        <v>0.65277777777777779</v>
      </c>
      <c r="J590" s="47">
        <v>0.2638888888888889</v>
      </c>
      <c r="K590" s="48">
        <v>42862.388194444444</v>
      </c>
      <c r="L590" s="48">
        <v>42862.652777777781</v>
      </c>
      <c r="M590" s="46">
        <v>86</v>
      </c>
      <c r="N590" s="46">
        <v>0</v>
      </c>
      <c r="O590" s="47">
        <v>0</v>
      </c>
      <c r="P590" s="47">
        <v>1.8518518518518517E-3</v>
      </c>
      <c r="Q590" s="47">
        <v>2.1724537037037039E-2</v>
      </c>
      <c r="R590" s="47">
        <v>1.3229166666666667E-2</v>
      </c>
      <c r="S590" s="47">
        <v>0</v>
      </c>
      <c r="T590" s="47">
        <v>1.3090277777777779E-2</v>
      </c>
      <c r="U590" s="47">
        <v>0</v>
      </c>
      <c r="V590" s="47">
        <v>0</v>
      </c>
      <c r="W590" s="47">
        <v>0</v>
      </c>
      <c r="X590" s="47">
        <v>2.5694444444444445E-3</v>
      </c>
      <c r="Y590" s="47">
        <v>1.0810185185185185E-2</v>
      </c>
      <c r="Z590" s="47">
        <v>0</v>
      </c>
      <c r="AA590" s="4">
        <f t="shared" si="20"/>
        <v>2.6319444444444444E-2</v>
      </c>
      <c r="AB590" s="4">
        <f t="shared" si="19"/>
        <v>0</v>
      </c>
    </row>
    <row r="591" spans="1:28" x14ac:dyDescent="0.25">
      <c r="A591" s="44">
        <v>42862</v>
      </c>
      <c r="B591" s="45" t="s">
        <v>199</v>
      </c>
      <c r="C591" s="45" t="s">
        <v>161</v>
      </c>
      <c r="D591" s="45" t="s">
        <v>38</v>
      </c>
      <c r="E591" s="45" t="s">
        <v>45</v>
      </c>
      <c r="F591" s="45" t="s">
        <v>95</v>
      </c>
      <c r="G591" s="46">
        <v>91167</v>
      </c>
      <c r="H591" s="76">
        <v>0.29166666666666669</v>
      </c>
      <c r="I591" s="76">
        <v>0.55555555555555558</v>
      </c>
      <c r="J591" s="47">
        <v>0.2638888888888889</v>
      </c>
      <c r="K591" s="48">
        <v>42862.286111111112</v>
      </c>
      <c r="L591" s="48">
        <v>42862.557638888888</v>
      </c>
      <c r="M591" s="46">
        <v>95</v>
      </c>
      <c r="N591" s="46">
        <v>0</v>
      </c>
      <c r="O591" s="47">
        <v>0</v>
      </c>
      <c r="P591" s="47">
        <v>2.0601851851851853E-3</v>
      </c>
      <c r="Q591" s="47">
        <v>5.37037037037037E-3</v>
      </c>
      <c r="R591" s="47">
        <v>1.4456018518518519E-2</v>
      </c>
      <c r="S591" s="47">
        <v>0</v>
      </c>
      <c r="T591" s="47">
        <v>1.3773148148148147E-2</v>
      </c>
      <c r="U591" s="47">
        <v>0</v>
      </c>
      <c r="V591" s="47">
        <v>0</v>
      </c>
      <c r="W591" s="47">
        <v>0</v>
      </c>
      <c r="X591" s="47">
        <v>0</v>
      </c>
      <c r="Y591" s="47">
        <v>2.1990740740740742E-3</v>
      </c>
      <c r="Z591" s="47">
        <v>0</v>
      </c>
      <c r="AA591" s="4">
        <f t="shared" si="20"/>
        <v>2.8229166666666666E-2</v>
      </c>
      <c r="AB591" s="4">
        <f t="shared" si="19"/>
        <v>0</v>
      </c>
    </row>
    <row r="592" spans="1:28" x14ac:dyDescent="0.25">
      <c r="A592" s="44">
        <v>42861</v>
      </c>
      <c r="B592" s="45" t="s">
        <v>198</v>
      </c>
      <c r="C592" s="45" t="s">
        <v>161</v>
      </c>
      <c r="D592" s="45" t="s">
        <v>38</v>
      </c>
      <c r="E592" s="45" t="s">
        <v>45</v>
      </c>
      <c r="F592" s="45" t="s">
        <v>95</v>
      </c>
      <c r="G592" s="46">
        <v>91167</v>
      </c>
      <c r="H592" s="76">
        <v>0.29166666666666669</v>
      </c>
      <c r="I592" s="76">
        <v>0.55555555555555558</v>
      </c>
      <c r="J592" s="47">
        <v>0.2638888888888889</v>
      </c>
      <c r="K592" s="48">
        <v>42861.286805555559</v>
      </c>
      <c r="L592" s="48">
        <v>42861.556944444441</v>
      </c>
      <c r="M592" s="46">
        <v>63</v>
      </c>
      <c r="N592" s="46">
        <v>0</v>
      </c>
      <c r="O592" s="47">
        <v>0</v>
      </c>
      <c r="P592" s="47">
        <v>2.2106481481481478E-3</v>
      </c>
      <c r="Q592" s="47">
        <v>4.8611111111111112E-3</v>
      </c>
      <c r="R592" s="47">
        <v>1.5370370370370369E-2</v>
      </c>
      <c r="S592" s="47">
        <v>0</v>
      </c>
      <c r="T592" s="47">
        <v>1.4513888888888889E-2</v>
      </c>
      <c r="U592" s="47">
        <v>0</v>
      </c>
      <c r="V592" s="47">
        <v>0</v>
      </c>
      <c r="W592" s="47">
        <v>0</v>
      </c>
      <c r="X592" s="47">
        <v>0</v>
      </c>
      <c r="Y592" s="47">
        <v>1.2453703703703703E-2</v>
      </c>
      <c r="Z592" s="47">
        <v>0</v>
      </c>
      <c r="AA592" s="4">
        <f t="shared" si="20"/>
        <v>2.9884259259259256E-2</v>
      </c>
      <c r="AB592" s="4">
        <f t="shared" ref="AB592:AB655" si="21">IF(K592="","",IF(VALUE(TEXT(K592,"HH:MM:SS"))&gt;H592,VALUE(TEXT(K592,"HH:MM:SS"))-H592,0))</f>
        <v>0</v>
      </c>
    </row>
    <row r="593" spans="1:28" x14ac:dyDescent="0.25">
      <c r="A593" s="44">
        <v>42860</v>
      </c>
      <c r="B593" s="45" t="s">
        <v>197</v>
      </c>
      <c r="C593" s="45" t="s">
        <v>161</v>
      </c>
      <c r="D593" s="45" t="s">
        <v>38</v>
      </c>
      <c r="E593" s="45" t="s">
        <v>45</v>
      </c>
      <c r="F593" s="45" t="s">
        <v>95</v>
      </c>
      <c r="G593" s="46">
        <v>91167</v>
      </c>
      <c r="H593" s="76">
        <v>0.29166666666666669</v>
      </c>
      <c r="I593" s="76">
        <v>0.55555555555555558</v>
      </c>
      <c r="J593" s="47">
        <v>0.2638888888888889</v>
      </c>
      <c r="K593" s="48">
        <v>42860.297222222223</v>
      </c>
      <c r="L593" s="48">
        <v>42860.555555555555</v>
      </c>
      <c r="M593" s="46">
        <v>85</v>
      </c>
      <c r="N593" s="46">
        <v>0</v>
      </c>
      <c r="O593" s="47">
        <v>0</v>
      </c>
      <c r="P593" s="47">
        <v>2.0254629629629629E-3</v>
      </c>
      <c r="Q593" s="47">
        <v>2.3148148148148147E-5</v>
      </c>
      <c r="R593" s="47">
        <v>1.4618055555555556E-2</v>
      </c>
      <c r="S593" s="47">
        <v>0</v>
      </c>
      <c r="T593" s="47">
        <v>1.462962962962963E-2</v>
      </c>
      <c r="U593" s="47">
        <v>0</v>
      </c>
      <c r="V593" s="47">
        <v>0</v>
      </c>
      <c r="W593" s="47">
        <v>0</v>
      </c>
      <c r="X593" s="47">
        <v>0</v>
      </c>
      <c r="Y593" s="47">
        <v>1.3773148148148147E-3</v>
      </c>
      <c r="Z593" s="47">
        <v>0</v>
      </c>
      <c r="AA593" s="4">
        <f t="shared" si="20"/>
        <v>2.9247685185185186E-2</v>
      </c>
      <c r="AB593" s="4">
        <f t="shared" si="21"/>
        <v>5.5555555555555358E-3</v>
      </c>
    </row>
    <row r="594" spans="1:28" x14ac:dyDescent="0.25">
      <c r="A594" s="44">
        <v>42860</v>
      </c>
      <c r="B594" s="45" t="s">
        <v>197</v>
      </c>
      <c r="C594" s="45" t="s">
        <v>161</v>
      </c>
      <c r="D594" s="45" t="s">
        <v>38</v>
      </c>
      <c r="E594" s="45" t="s">
        <v>45</v>
      </c>
      <c r="F594" s="45" t="s">
        <v>97</v>
      </c>
      <c r="G594" s="46">
        <v>91381</v>
      </c>
      <c r="H594" s="76">
        <v>0.33333333333333331</v>
      </c>
      <c r="I594" s="76">
        <v>0.59722222222222221</v>
      </c>
      <c r="J594" s="47">
        <v>0.2638888888888889</v>
      </c>
      <c r="K594" s="48">
        <v>42860.347222222219</v>
      </c>
      <c r="L594" s="48">
        <v>42860.599305555559</v>
      </c>
      <c r="M594" s="46">
        <v>87</v>
      </c>
      <c r="N594" s="46">
        <v>0</v>
      </c>
      <c r="O594" s="47">
        <v>0</v>
      </c>
      <c r="P594" s="47">
        <v>1.8402777777777777E-3</v>
      </c>
      <c r="Q594" s="47">
        <v>4.0509259259259257E-3</v>
      </c>
      <c r="R594" s="47">
        <v>1.3275462962962963E-2</v>
      </c>
      <c r="S594" s="47">
        <v>0</v>
      </c>
      <c r="T594" s="47">
        <v>1.5636574074074074E-2</v>
      </c>
      <c r="U594" s="47">
        <v>0</v>
      </c>
      <c r="V594" s="47">
        <v>0</v>
      </c>
      <c r="W594" s="47">
        <v>0</v>
      </c>
      <c r="X594" s="47">
        <v>0</v>
      </c>
      <c r="Y594" s="47">
        <v>9.8379629629629633E-3</v>
      </c>
      <c r="Z594" s="47">
        <v>0</v>
      </c>
      <c r="AA594" s="4">
        <f t="shared" si="20"/>
        <v>2.8912037037037035E-2</v>
      </c>
      <c r="AB594" s="4">
        <f t="shared" si="21"/>
        <v>1.3888888888888951E-2</v>
      </c>
    </row>
    <row r="595" spans="1:28" x14ac:dyDescent="0.25">
      <c r="A595" s="44">
        <v>42861</v>
      </c>
      <c r="B595" s="45" t="s">
        <v>198</v>
      </c>
      <c r="C595" s="45" t="s">
        <v>161</v>
      </c>
      <c r="D595" s="45" t="s">
        <v>38</v>
      </c>
      <c r="E595" s="45" t="s">
        <v>45</v>
      </c>
      <c r="F595" s="45" t="s">
        <v>97</v>
      </c>
      <c r="G595" s="46">
        <v>91381</v>
      </c>
      <c r="H595" s="76">
        <v>0.33333333333333331</v>
      </c>
      <c r="I595" s="76">
        <v>0.59722222222222221</v>
      </c>
      <c r="J595" s="47">
        <v>0.2638888888888889</v>
      </c>
      <c r="K595" s="48">
        <v>42861.340277777781</v>
      </c>
      <c r="L595" s="48">
        <v>42861.521527777775</v>
      </c>
      <c r="M595" s="46">
        <v>47</v>
      </c>
      <c r="N595" s="46">
        <v>0</v>
      </c>
      <c r="O595" s="47">
        <v>0</v>
      </c>
      <c r="P595" s="47">
        <v>1.8171296296296297E-3</v>
      </c>
      <c r="Q595" s="47">
        <v>4.5833333333333334E-3</v>
      </c>
      <c r="R595" s="47">
        <v>6.5509259259259262E-3</v>
      </c>
      <c r="S595" s="47">
        <v>0</v>
      </c>
      <c r="T595" s="47">
        <v>1.0011574074074074E-2</v>
      </c>
      <c r="U595" s="47">
        <v>0</v>
      </c>
      <c r="V595" s="47">
        <v>0</v>
      </c>
      <c r="W595" s="47">
        <v>0</v>
      </c>
      <c r="X595" s="47">
        <v>0</v>
      </c>
      <c r="Y595" s="47">
        <v>1.5752314814814813E-2</v>
      </c>
      <c r="Z595" s="47">
        <v>0</v>
      </c>
      <c r="AA595" s="4">
        <f t="shared" si="20"/>
        <v>1.6562500000000001E-2</v>
      </c>
      <c r="AB595" s="4">
        <f t="shared" si="21"/>
        <v>6.9444444444444198E-3</v>
      </c>
    </row>
    <row r="596" spans="1:28" x14ac:dyDescent="0.25">
      <c r="A596" s="44">
        <v>42862</v>
      </c>
      <c r="B596" s="45" t="s">
        <v>199</v>
      </c>
      <c r="C596" s="45" t="s">
        <v>161</v>
      </c>
      <c r="D596" s="45" t="s">
        <v>38</v>
      </c>
      <c r="E596" s="45" t="s">
        <v>45</v>
      </c>
      <c r="F596" s="45" t="s">
        <v>97</v>
      </c>
      <c r="G596" s="46">
        <v>91381</v>
      </c>
      <c r="H596" s="76">
        <v>0.33333333333333331</v>
      </c>
      <c r="I596" s="76">
        <v>0.59722222222222221</v>
      </c>
      <c r="J596" s="47">
        <v>0.2638888888888889</v>
      </c>
      <c r="K596" s="48">
        <v>42862.334722222222</v>
      </c>
      <c r="L596" s="48">
        <v>42862.597222222219</v>
      </c>
      <c r="M596" s="46">
        <v>96</v>
      </c>
      <c r="N596" s="46">
        <v>0</v>
      </c>
      <c r="O596" s="47">
        <v>0</v>
      </c>
      <c r="P596" s="47">
        <v>1.8634259259259261E-3</v>
      </c>
      <c r="Q596" s="47">
        <v>2.1527777777777778E-3</v>
      </c>
      <c r="R596" s="47">
        <v>1.6331018518518519E-2</v>
      </c>
      <c r="S596" s="47">
        <v>0</v>
      </c>
      <c r="T596" s="47">
        <v>1.5844907407407408E-2</v>
      </c>
      <c r="U596" s="47">
        <v>0</v>
      </c>
      <c r="V596" s="47">
        <v>0</v>
      </c>
      <c r="W596" s="47">
        <v>0</v>
      </c>
      <c r="X596" s="47">
        <v>0</v>
      </c>
      <c r="Y596" s="47">
        <v>1.5636574074074074E-2</v>
      </c>
      <c r="Z596" s="47">
        <v>0</v>
      </c>
      <c r="AA596" s="4">
        <f t="shared" si="20"/>
        <v>3.2175925925925927E-2</v>
      </c>
      <c r="AB596" s="4">
        <f t="shared" si="21"/>
        <v>1.388888888888884E-3</v>
      </c>
    </row>
    <row r="597" spans="1:28" x14ac:dyDescent="0.25">
      <c r="A597" s="44">
        <v>42862</v>
      </c>
      <c r="B597" s="45" t="s">
        <v>199</v>
      </c>
      <c r="C597" s="45" t="s">
        <v>161</v>
      </c>
      <c r="D597" s="45" t="s">
        <v>38</v>
      </c>
      <c r="E597" s="45" t="s">
        <v>45</v>
      </c>
      <c r="F597" s="45" t="s">
        <v>127</v>
      </c>
      <c r="G597" s="46">
        <v>102595</v>
      </c>
      <c r="H597" s="76">
        <v>0.3888888888888889</v>
      </c>
      <c r="I597" s="76">
        <v>0.65277777777777779</v>
      </c>
      <c r="J597" s="47">
        <v>0.2638888888888889</v>
      </c>
      <c r="M597" s="46">
        <v>0</v>
      </c>
      <c r="N597" s="46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4">
        <f t="shared" si="20"/>
        <v>0</v>
      </c>
      <c r="AB597" s="4" t="str">
        <f t="shared" si="21"/>
        <v/>
      </c>
    </row>
    <row r="598" spans="1:28" x14ac:dyDescent="0.25">
      <c r="A598" s="44">
        <v>42861</v>
      </c>
      <c r="B598" s="45" t="s">
        <v>198</v>
      </c>
      <c r="C598" s="45" t="s">
        <v>161</v>
      </c>
      <c r="D598" s="45" t="s">
        <v>38</v>
      </c>
      <c r="E598" s="45" t="s">
        <v>45</v>
      </c>
      <c r="F598" s="45" t="s">
        <v>127</v>
      </c>
      <c r="G598" s="46">
        <v>102595</v>
      </c>
      <c r="H598" s="76">
        <v>0.3888888888888889</v>
      </c>
      <c r="I598" s="76">
        <v>0.65277777777777779</v>
      </c>
      <c r="J598" s="47">
        <v>0.2638888888888889</v>
      </c>
      <c r="M598" s="46">
        <v>0</v>
      </c>
      <c r="N598" s="46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">
        <f t="shared" si="20"/>
        <v>0</v>
      </c>
      <c r="AB598" s="4" t="str">
        <f t="shared" si="21"/>
        <v/>
      </c>
    </row>
    <row r="599" spans="1:28" x14ac:dyDescent="0.25">
      <c r="A599" s="44">
        <v>42860</v>
      </c>
      <c r="B599" s="45" t="s">
        <v>197</v>
      </c>
      <c r="C599" s="45" t="s">
        <v>161</v>
      </c>
      <c r="D599" s="45" t="s">
        <v>38</v>
      </c>
      <c r="E599" s="45" t="s">
        <v>45</v>
      </c>
      <c r="F599" s="45" t="s">
        <v>127</v>
      </c>
      <c r="G599" s="46">
        <v>102595</v>
      </c>
      <c r="H599" s="76">
        <v>0.3888888888888889</v>
      </c>
      <c r="I599" s="76">
        <v>0.65277777777777779</v>
      </c>
      <c r="J599" s="47">
        <v>0.2638888888888889</v>
      </c>
      <c r="M599" s="46">
        <v>0</v>
      </c>
      <c r="N599" s="46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">
        <f t="shared" si="20"/>
        <v>0</v>
      </c>
      <c r="AB599" s="4" t="str">
        <f t="shared" si="21"/>
        <v/>
      </c>
    </row>
    <row r="600" spans="1:28" x14ac:dyDescent="0.25">
      <c r="A600" s="44">
        <v>42860</v>
      </c>
      <c r="B600" s="45" t="s">
        <v>197</v>
      </c>
      <c r="C600" s="45" t="s">
        <v>161</v>
      </c>
      <c r="D600" s="45" t="s">
        <v>38</v>
      </c>
      <c r="E600" s="45" t="s">
        <v>45</v>
      </c>
      <c r="F600" s="45" t="s">
        <v>98</v>
      </c>
      <c r="G600" s="46">
        <v>91165</v>
      </c>
      <c r="H600" s="76">
        <v>0.3888888888888889</v>
      </c>
      <c r="I600" s="76">
        <v>0.65277777777777779</v>
      </c>
      <c r="J600" s="47">
        <v>0.2638888888888889</v>
      </c>
      <c r="K600" s="48">
        <v>42860.39166666667</v>
      </c>
      <c r="L600" s="48">
        <v>42860.419444444444</v>
      </c>
      <c r="M600" s="46">
        <v>10</v>
      </c>
      <c r="N600" s="46">
        <v>0</v>
      </c>
      <c r="O600" s="47">
        <v>0</v>
      </c>
      <c r="P600" s="47">
        <v>1.9791666666666668E-3</v>
      </c>
      <c r="Q600" s="47">
        <v>1.9560185185185184E-3</v>
      </c>
      <c r="R600" s="47">
        <v>0</v>
      </c>
      <c r="S600" s="47">
        <v>0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5.9027777777777778E-4</v>
      </c>
      <c r="Z600" s="47">
        <v>0</v>
      </c>
      <c r="AA600" s="4">
        <f t="shared" si="20"/>
        <v>0</v>
      </c>
      <c r="AB600" s="4">
        <f t="shared" si="21"/>
        <v>2.7777777777777679E-3</v>
      </c>
    </row>
    <row r="601" spans="1:28" x14ac:dyDescent="0.25">
      <c r="A601" s="44">
        <v>42861</v>
      </c>
      <c r="B601" s="45" t="s">
        <v>198</v>
      </c>
      <c r="C601" s="45" t="s">
        <v>161</v>
      </c>
      <c r="D601" s="45" t="s">
        <v>38</v>
      </c>
      <c r="E601" s="45" t="s">
        <v>45</v>
      </c>
      <c r="F601" s="45" t="s">
        <v>98</v>
      </c>
      <c r="G601" s="46">
        <v>91165</v>
      </c>
      <c r="H601" s="76">
        <v>0.3888888888888889</v>
      </c>
      <c r="I601" s="76">
        <v>0.65277777777777779</v>
      </c>
      <c r="J601" s="47">
        <v>0.2638888888888889</v>
      </c>
      <c r="K601" s="48">
        <v>42861.394444444442</v>
      </c>
      <c r="L601" s="48">
        <v>42861.652777777781</v>
      </c>
      <c r="M601" s="46">
        <v>73</v>
      </c>
      <c r="N601" s="46">
        <v>0</v>
      </c>
      <c r="O601" s="47">
        <v>0</v>
      </c>
      <c r="P601" s="47">
        <v>1.9791666666666668E-3</v>
      </c>
      <c r="Q601" s="47">
        <v>3.7962962962962963E-3</v>
      </c>
      <c r="R601" s="47">
        <v>1.4097222222222221E-2</v>
      </c>
      <c r="S601" s="47">
        <v>0</v>
      </c>
      <c r="T601" s="47">
        <v>1.4768518518518519E-2</v>
      </c>
      <c r="U601" s="47">
        <v>0</v>
      </c>
      <c r="V601" s="47">
        <v>0</v>
      </c>
      <c r="W601" s="47">
        <v>0</v>
      </c>
      <c r="X601" s="47">
        <v>0</v>
      </c>
      <c r="Y601" s="47">
        <v>3.5763888888888894E-3</v>
      </c>
      <c r="Z601" s="47">
        <v>0</v>
      </c>
      <c r="AA601" s="4">
        <f t="shared" si="20"/>
        <v>2.886574074074074E-2</v>
      </c>
      <c r="AB601" s="4">
        <f t="shared" si="21"/>
        <v>5.5555555555555358E-3</v>
      </c>
    </row>
    <row r="602" spans="1:28" x14ac:dyDescent="0.25">
      <c r="A602" s="44">
        <v>42862</v>
      </c>
      <c r="B602" s="45" t="s">
        <v>199</v>
      </c>
      <c r="C602" s="45" t="s">
        <v>161</v>
      </c>
      <c r="D602" s="45" t="s">
        <v>38</v>
      </c>
      <c r="E602" s="45" t="s">
        <v>45</v>
      </c>
      <c r="F602" s="45" t="s">
        <v>98</v>
      </c>
      <c r="G602" s="46">
        <v>91165</v>
      </c>
      <c r="H602" s="76">
        <v>0.3888888888888889</v>
      </c>
      <c r="I602" s="76">
        <v>0.65277777777777779</v>
      </c>
      <c r="J602" s="47">
        <v>0.2638888888888889</v>
      </c>
      <c r="M602" s="46">
        <v>0</v>
      </c>
      <c r="N602" s="46">
        <v>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0</v>
      </c>
      <c r="U602" s="47">
        <v>0</v>
      </c>
      <c r="V602" s="47">
        <v>0</v>
      </c>
      <c r="W602" s="47">
        <v>0</v>
      </c>
      <c r="X602" s="47">
        <v>0</v>
      </c>
      <c r="Y602" s="47">
        <v>0</v>
      </c>
      <c r="Z602" s="47">
        <v>0</v>
      </c>
      <c r="AA602" s="4">
        <f t="shared" si="20"/>
        <v>0</v>
      </c>
      <c r="AB602" s="4" t="str">
        <f t="shared" si="21"/>
        <v/>
      </c>
    </row>
    <row r="603" spans="1:28" x14ac:dyDescent="0.25">
      <c r="A603" s="44">
        <v>42862</v>
      </c>
      <c r="B603" s="45" t="s">
        <v>199</v>
      </c>
      <c r="C603" s="45" t="s">
        <v>161</v>
      </c>
      <c r="D603" s="45" t="s">
        <v>38</v>
      </c>
      <c r="E603" s="45" t="s">
        <v>45</v>
      </c>
      <c r="F603" s="45" t="s">
        <v>99</v>
      </c>
      <c r="G603" s="46">
        <v>91178</v>
      </c>
      <c r="H603" s="76">
        <v>0.33333333333333331</v>
      </c>
      <c r="I603" s="76">
        <v>0.59722222222222221</v>
      </c>
      <c r="J603" s="47">
        <v>0.2638888888888889</v>
      </c>
      <c r="K603" s="48">
        <v>42862.328472222223</v>
      </c>
      <c r="L603" s="48">
        <v>42862.597222222219</v>
      </c>
      <c r="M603" s="46">
        <v>120</v>
      </c>
      <c r="N603" s="46">
        <v>0</v>
      </c>
      <c r="O603" s="47">
        <v>0</v>
      </c>
      <c r="P603" s="47">
        <v>1.5162037037037036E-3</v>
      </c>
      <c r="Q603" s="47">
        <v>4.8495370370370368E-3</v>
      </c>
      <c r="R603" s="47">
        <v>1.6041666666666666E-2</v>
      </c>
      <c r="S603" s="47">
        <v>0</v>
      </c>
      <c r="T603" s="47">
        <v>1.5902777777777776E-2</v>
      </c>
      <c r="U603" s="47">
        <v>0</v>
      </c>
      <c r="V603" s="47">
        <v>0</v>
      </c>
      <c r="W603" s="47">
        <v>0</v>
      </c>
      <c r="X603" s="47">
        <v>0</v>
      </c>
      <c r="Y603" s="47">
        <v>5.4282407407407404E-3</v>
      </c>
      <c r="Z603" s="47">
        <v>0</v>
      </c>
      <c r="AA603" s="4">
        <f t="shared" si="20"/>
        <v>3.1944444444444442E-2</v>
      </c>
      <c r="AB603" s="4">
        <f t="shared" si="21"/>
        <v>0</v>
      </c>
    </row>
    <row r="604" spans="1:28" x14ac:dyDescent="0.25">
      <c r="A604" s="44">
        <v>42861</v>
      </c>
      <c r="B604" s="45" t="s">
        <v>198</v>
      </c>
      <c r="C604" s="45" t="s">
        <v>161</v>
      </c>
      <c r="D604" s="45" t="s">
        <v>38</v>
      </c>
      <c r="E604" s="45" t="s">
        <v>45</v>
      </c>
      <c r="F604" s="45" t="s">
        <v>99</v>
      </c>
      <c r="G604" s="46">
        <v>91178</v>
      </c>
      <c r="H604" s="76">
        <v>0.33333333333333331</v>
      </c>
      <c r="I604" s="76">
        <v>0.59722222222222221</v>
      </c>
      <c r="J604" s="47">
        <v>0.2638888888888889</v>
      </c>
      <c r="K604" s="48">
        <v>42861.32916666667</v>
      </c>
      <c r="L604" s="48">
        <v>42861.597222222219</v>
      </c>
      <c r="M604" s="46">
        <v>89</v>
      </c>
      <c r="N604" s="46">
        <v>0</v>
      </c>
      <c r="O604" s="47">
        <v>0</v>
      </c>
      <c r="P604" s="47">
        <v>1.4120370370370369E-3</v>
      </c>
      <c r="Q604" s="47">
        <v>4.9305555555555552E-3</v>
      </c>
      <c r="R604" s="47">
        <v>1.5185185185185185E-2</v>
      </c>
      <c r="S604" s="47">
        <v>0</v>
      </c>
      <c r="T604" s="47">
        <v>1.5763888888888886E-2</v>
      </c>
      <c r="U604" s="47">
        <v>0</v>
      </c>
      <c r="V604" s="47">
        <v>0</v>
      </c>
      <c r="W604" s="47">
        <v>0</v>
      </c>
      <c r="X604" s="47">
        <v>0</v>
      </c>
      <c r="Y604" s="47">
        <v>1.7708333333333332E-3</v>
      </c>
      <c r="Z604" s="47">
        <v>0</v>
      </c>
      <c r="AA604" s="4">
        <f t="shared" si="20"/>
        <v>3.0949074074074073E-2</v>
      </c>
      <c r="AB604" s="4">
        <f t="shared" si="21"/>
        <v>0</v>
      </c>
    </row>
    <row r="605" spans="1:28" x14ac:dyDescent="0.25">
      <c r="A605" s="44">
        <v>42860</v>
      </c>
      <c r="B605" s="45" t="s">
        <v>197</v>
      </c>
      <c r="C605" s="45" t="s">
        <v>161</v>
      </c>
      <c r="D605" s="45" t="s">
        <v>38</v>
      </c>
      <c r="E605" s="45" t="s">
        <v>45</v>
      </c>
      <c r="F605" s="45" t="s">
        <v>99</v>
      </c>
      <c r="G605" s="46">
        <v>91178</v>
      </c>
      <c r="H605" s="76">
        <v>0.33333333333333331</v>
      </c>
      <c r="I605" s="76">
        <v>0.59722222222222221</v>
      </c>
      <c r="J605" s="47">
        <v>0.2638888888888889</v>
      </c>
      <c r="K605" s="48">
        <v>42860.329861111109</v>
      </c>
      <c r="L605" s="48">
        <v>42860.597222222219</v>
      </c>
      <c r="M605" s="46">
        <v>113</v>
      </c>
      <c r="N605" s="46">
        <v>0</v>
      </c>
      <c r="O605" s="47">
        <v>0</v>
      </c>
      <c r="P605" s="47">
        <v>1.4004629629629629E-3</v>
      </c>
      <c r="Q605" s="47">
        <v>3.5185185185185185E-3</v>
      </c>
      <c r="R605" s="47">
        <v>1.4606481481481482E-2</v>
      </c>
      <c r="S605" s="47">
        <v>0</v>
      </c>
      <c r="T605" s="47">
        <v>1.4490740740740742E-2</v>
      </c>
      <c r="U605" s="47">
        <v>0</v>
      </c>
      <c r="V605" s="47">
        <v>0</v>
      </c>
      <c r="W605" s="47">
        <v>0</v>
      </c>
      <c r="X605" s="47">
        <v>7.291666666666667E-4</v>
      </c>
      <c r="Y605" s="47">
        <v>4.2708333333333339E-3</v>
      </c>
      <c r="Z605" s="47">
        <v>0</v>
      </c>
      <c r="AA605" s="4">
        <f t="shared" si="20"/>
        <v>2.9097222222222226E-2</v>
      </c>
      <c r="AB605" s="4">
        <f t="shared" si="21"/>
        <v>0</v>
      </c>
    </row>
    <row r="606" spans="1:28" x14ac:dyDescent="0.25">
      <c r="A606" s="44">
        <v>42860</v>
      </c>
      <c r="B606" s="45" t="s">
        <v>197</v>
      </c>
      <c r="C606" s="45" t="s">
        <v>161</v>
      </c>
      <c r="D606" s="45" t="s">
        <v>38</v>
      </c>
      <c r="E606" s="45" t="s">
        <v>45</v>
      </c>
      <c r="F606" s="45" t="s">
        <v>101</v>
      </c>
      <c r="G606" s="46">
        <v>91179</v>
      </c>
      <c r="H606" s="76">
        <v>0.25</v>
      </c>
      <c r="I606" s="76">
        <v>0.51388888888888895</v>
      </c>
      <c r="J606" s="47">
        <v>0.2638888888888889</v>
      </c>
      <c r="K606" s="48">
        <v>42860.25277777778</v>
      </c>
      <c r="L606" s="48">
        <v>42860.513888888891</v>
      </c>
      <c r="M606" s="46">
        <v>79</v>
      </c>
      <c r="N606" s="46">
        <v>0</v>
      </c>
      <c r="O606" s="47">
        <v>0</v>
      </c>
      <c r="P606" s="47">
        <v>1.8518518518518517E-3</v>
      </c>
      <c r="Q606" s="47">
        <v>8.7962962962962962E-4</v>
      </c>
      <c r="R606" s="47">
        <v>1.3032407407407407E-2</v>
      </c>
      <c r="S606" s="47">
        <v>0</v>
      </c>
      <c r="T606" s="47">
        <v>1.5613425925925926E-2</v>
      </c>
      <c r="U606" s="47">
        <v>0</v>
      </c>
      <c r="V606" s="47">
        <v>0</v>
      </c>
      <c r="W606" s="47">
        <v>0</v>
      </c>
      <c r="X606" s="47">
        <v>3.472222222222222E-3</v>
      </c>
      <c r="Y606" s="47">
        <v>3.4375E-3</v>
      </c>
      <c r="Z606" s="47">
        <v>0</v>
      </c>
      <c r="AA606" s="4">
        <f t="shared" si="20"/>
        <v>2.8645833333333336E-2</v>
      </c>
      <c r="AB606" s="4">
        <f t="shared" si="21"/>
        <v>2.7777777777777679E-3</v>
      </c>
    </row>
    <row r="607" spans="1:28" x14ac:dyDescent="0.25">
      <c r="A607" s="44">
        <v>42861</v>
      </c>
      <c r="B607" s="45" t="s">
        <v>198</v>
      </c>
      <c r="C607" s="45" t="s">
        <v>161</v>
      </c>
      <c r="D607" s="45" t="s">
        <v>38</v>
      </c>
      <c r="E607" s="45" t="s">
        <v>45</v>
      </c>
      <c r="F607" s="45" t="s">
        <v>101</v>
      </c>
      <c r="G607" s="46">
        <v>91179</v>
      </c>
      <c r="H607" s="76">
        <v>0.25</v>
      </c>
      <c r="I607" s="76">
        <v>0.51388888888888895</v>
      </c>
      <c r="J607" s="47">
        <v>0.2638888888888889</v>
      </c>
      <c r="K607" s="48">
        <v>42861.237500000003</v>
      </c>
      <c r="L607" s="48">
        <v>42861.513888888891</v>
      </c>
      <c r="M607" s="46">
        <v>55</v>
      </c>
      <c r="N607" s="46">
        <v>0</v>
      </c>
      <c r="O607" s="47">
        <v>0</v>
      </c>
      <c r="P607" s="47">
        <v>2.0949074074074073E-3</v>
      </c>
      <c r="Q607" s="47">
        <v>3.7164351851851851E-2</v>
      </c>
      <c r="R607" s="47">
        <v>1.4849537037037036E-2</v>
      </c>
      <c r="S607" s="47">
        <v>0</v>
      </c>
      <c r="T607" s="47">
        <v>1.5219907407407409E-2</v>
      </c>
      <c r="U607" s="47">
        <v>0</v>
      </c>
      <c r="V607" s="47">
        <v>0</v>
      </c>
      <c r="W607" s="47">
        <v>0</v>
      </c>
      <c r="X607" s="47">
        <v>2.8819444444444444E-3</v>
      </c>
      <c r="Y607" s="47">
        <v>5.3819444444444453E-3</v>
      </c>
      <c r="Z607" s="47">
        <v>0</v>
      </c>
      <c r="AA607" s="4">
        <f t="shared" si="20"/>
        <v>3.0069444444444447E-2</v>
      </c>
      <c r="AB607" s="4">
        <f t="shared" si="21"/>
        <v>0</v>
      </c>
    </row>
    <row r="608" spans="1:28" x14ac:dyDescent="0.25">
      <c r="A608" s="44">
        <v>42862</v>
      </c>
      <c r="B608" s="45" t="s">
        <v>199</v>
      </c>
      <c r="C608" s="45" t="s">
        <v>161</v>
      </c>
      <c r="D608" s="45" t="s">
        <v>38</v>
      </c>
      <c r="E608" s="45" t="s">
        <v>45</v>
      </c>
      <c r="F608" s="45" t="s">
        <v>101</v>
      </c>
      <c r="G608" s="46">
        <v>91179</v>
      </c>
      <c r="H608" s="76">
        <v>0.25</v>
      </c>
      <c r="I608" s="76">
        <v>0.51388888888888895</v>
      </c>
      <c r="J608" s="47">
        <v>0.2638888888888889</v>
      </c>
      <c r="K608" s="48">
        <v>42862.245833333334</v>
      </c>
      <c r="L608" s="48">
        <v>42862.51458333333</v>
      </c>
      <c r="M608" s="46">
        <v>81</v>
      </c>
      <c r="N608" s="46">
        <v>0</v>
      </c>
      <c r="O608" s="47">
        <v>0</v>
      </c>
      <c r="P608" s="47">
        <v>1.9097222222222222E-3</v>
      </c>
      <c r="Q608" s="47">
        <v>4.3981481481481481E-4</v>
      </c>
      <c r="R608" s="47">
        <v>1.3472222222222221E-2</v>
      </c>
      <c r="S608" s="47">
        <v>0</v>
      </c>
      <c r="T608" s="47">
        <v>1.1990740740740739E-2</v>
      </c>
      <c r="U608" s="47">
        <v>0</v>
      </c>
      <c r="V608" s="47">
        <v>0</v>
      </c>
      <c r="W608" s="47">
        <v>0</v>
      </c>
      <c r="X608" s="47">
        <v>1.6550925925925926E-3</v>
      </c>
      <c r="Y608" s="47">
        <v>1.4247685185185184E-2</v>
      </c>
      <c r="Z608" s="47">
        <v>0</v>
      </c>
      <c r="AA608" s="4">
        <f t="shared" si="20"/>
        <v>2.5462962962962958E-2</v>
      </c>
      <c r="AB608" s="4">
        <f t="shared" si="21"/>
        <v>0</v>
      </c>
    </row>
    <row r="609" spans="1:28" x14ac:dyDescent="0.25">
      <c r="A609" s="44">
        <v>42862</v>
      </c>
      <c r="B609" s="45" t="s">
        <v>199</v>
      </c>
      <c r="C609" s="45" t="s">
        <v>161</v>
      </c>
      <c r="D609" s="45" t="s">
        <v>38</v>
      </c>
      <c r="E609" s="45" t="s">
        <v>45</v>
      </c>
      <c r="F609" s="45" t="s">
        <v>102</v>
      </c>
      <c r="G609" s="46">
        <v>91388</v>
      </c>
      <c r="H609" s="76">
        <v>0.29166666666666669</v>
      </c>
      <c r="I609" s="76">
        <v>0.55555555555555558</v>
      </c>
      <c r="J609" s="47">
        <v>0.2638888888888889</v>
      </c>
      <c r="K609" s="48">
        <v>42862.290972222225</v>
      </c>
      <c r="L609" s="48">
        <v>42862.555555555555</v>
      </c>
      <c r="M609" s="46">
        <v>99</v>
      </c>
      <c r="N609" s="46">
        <v>0</v>
      </c>
      <c r="O609" s="47">
        <v>0</v>
      </c>
      <c r="P609" s="47">
        <v>1.7708333333333332E-3</v>
      </c>
      <c r="Q609" s="47">
        <v>2.6388888888888885E-3</v>
      </c>
      <c r="R609" s="47">
        <v>1.4224537037037037E-2</v>
      </c>
      <c r="S609" s="47">
        <v>0</v>
      </c>
      <c r="T609" s="47">
        <v>1.5520833333333333E-2</v>
      </c>
      <c r="U609" s="47">
        <v>0</v>
      </c>
      <c r="V609" s="47">
        <v>0</v>
      </c>
      <c r="W609" s="47">
        <v>0</v>
      </c>
      <c r="X609" s="47">
        <v>2.0486111111111113E-3</v>
      </c>
      <c r="Y609" s="47">
        <v>1.6782407407407406E-3</v>
      </c>
      <c r="Z609" s="47">
        <v>0</v>
      </c>
      <c r="AA609" s="4">
        <f t="shared" si="20"/>
        <v>2.974537037037037E-2</v>
      </c>
      <c r="AB609" s="4">
        <f t="shared" si="21"/>
        <v>0</v>
      </c>
    </row>
    <row r="610" spans="1:28" x14ac:dyDescent="0.25">
      <c r="A610" s="44">
        <v>42861</v>
      </c>
      <c r="B610" s="45" t="s">
        <v>198</v>
      </c>
      <c r="C610" s="45" t="s">
        <v>161</v>
      </c>
      <c r="D610" s="45" t="s">
        <v>38</v>
      </c>
      <c r="E610" s="45" t="s">
        <v>45</v>
      </c>
      <c r="F610" s="45" t="s">
        <v>102</v>
      </c>
      <c r="G610" s="46">
        <v>91388</v>
      </c>
      <c r="H610" s="76">
        <v>0.29166666666666669</v>
      </c>
      <c r="I610" s="76">
        <v>0.55555555555555558</v>
      </c>
      <c r="J610" s="47">
        <v>0.2638888888888889</v>
      </c>
      <c r="K610" s="48">
        <v>42861.291666666664</v>
      </c>
      <c r="L610" s="48">
        <v>42861.556250000001</v>
      </c>
      <c r="M610" s="46">
        <v>67</v>
      </c>
      <c r="N610" s="46">
        <v>0</v>
      </c>
      <c r="O610" s="47">
        <v>0</v>
      </c>
      <c r="P610" s="47">
        <v>2.0833333333333333E-3</v>
      </c>
      <c r="Q610" s="47">
        <v>1.9560185185185184E-3</v>
      </c>
      <c r="R610" s="47">
        <v>1.3495370370370371E-2</v>
      </c>
      <c r="S610" s="47">
        <v>0</v>
      </c>
      <c r="T610" s="47">
        <v>1.3472222222222221E-2</v>
      </c>
      <c r="U610" s="47">
        <v>0</v>
      </c>
      <c r="V610" s="47">
        <v>0</v>
      </c>
      <c r="W610" s="47">
        <v>0</v>
      </c>
      <c r="X610" s="47">
        <v>0</v>
      </c>
      <c r="Y610" s="47">
        <v>3.4722222222222222E-5</v>
      </c>
      <c r="Z610" s="47">
        <v>0</v>
      </c>
      <c r="AA610" s="4">
        <f t="shared" si="20"/>
        <v>2.6967592592592592E-2</v>
      </c>
      <c r="AB610" s="4">
        <f t="shared" si="21"/>
        <v>0</v>
      </c>
    </row>
    <row r="611" spans="1:28" x14ac:dyDescent="0.25">
      <c r="A611" s="44">
        <v>42860</v>
      </c>
      <c r="B611" s="45" t="s">
        <v>197</v>
      </c>
      <c r="C611" s="45" t="s">
        <v>161</v>
      </c>
      <c r="D611" s="45" t="s">
        <v>38</v>
      </c>
      <c r="E611" s="45" t="s">
        <v>45</v>
      </c>
      <c r="F611" s="45" t="s">
        <v>102</v>
      </c>
      <c r="G611" s="46">
        <v>91388</v>
      </c>
      <c r="H611" s="76">
        <v>0.29166666666666669</v>
      </c>
      <c r="I611" s="76">
        <v>0.55555555555555558</v>
      </c>
      <c r="J611" s="47">
        <v>0.2638888888888889</v>
      </c>
      <c r="K611" s="48">
        <v>42860.293055555558</v>
      </c>
      <c r="L611" s="48">
        <v>42860.555555555555</v>
      </c>
      <c r="M611" s="46">
        <v>92</v>
      </c>
      <c r="N611" s="46">
        <v>0</v>
      </c>
      <c r="O611" s="47">
        <v>0</v>
      </c>
      <c r="P611" s="47">
        <v>1.712962962962963E-3</v>
      </c>
      <c r="Q611" s="47">
        <v>8.1018518518518516E-4</v>
      </c>
      <c r="R611" s="47">
        <v>1.5717592592592592E-2</v>
      </c>
      <c r="S611" s="47">
        <v>0</v>
      </c>
      <c r="T611" s="47">
        <v>1.2673611111111109E-2</v>
      </c>
      <c r="U611" s="47">
        <v>0</v>
      </c>
      <c r="V611" s="47">
        <v>0</v>
      </c>
      <c r="W611" s="47">
        <v>0</v>
      </c>
      <c r="X611" s="47">
        <v>2.1296296296296298E-3</v>
      </c>
      <c r="Y611" s="47">
        <v>6.5393518518518517E-3</v>
      </c>
      <c r="Z611" s="47">
        <v>0</v>
      </c>
      <c r="AA611" s="4">
        <f t="shared" si="20"/>
        <v>2.8391203703703703E-2</v>
      </c>
      <c r="AB611" s="4">
        <f t="shared" si="21"/>
        <v>1.388888888888884E-3</v>
      </c>
    </row>
    <row r="612" spans="1:28" x14ac:dyDescent="0.25">
      <c r="A612" s="44">
        <v>42860</v>
      </c>
      <c r="B612" s="45" t="s">
        <v>197</v>
      </c>
      <c r="C612" s="45" t="s">
        <v>161</v>
      </c>
      <c r="D612" s="45" t="s">
        <v>38</v>
      </c>
      <c r="E612" s="45" t="s">
        <v>45</v>
      </c>
      <c r="F612" s="45" t="s">
        <v>103</v>
      </c>
      <c r="G612" s="46">
        <v>91140</v>
      </c>
      <c r="H612" s="76">
        <v>0.3611111111111111</v>
      </c>
      <c r="I612" s="76">
        <v>0.625</v>
      </c>
      <c r="J612" s="47">
        <v>0.2638888888888889</v>
      </c>
      <c r="K612" s="48">
        <v>42860.366666666669</v>
      </c>
      <c r="L612" s="48">
        <v>42860.625</v>
      </c>
      <c r="M612" s="46">
        <v>87</v>
      </c>
      <c r="N612" s="46">
        <v>0</v>
      </c>
      <c r="O612" s="47">
        <v>0</v>
      </c>
      <c r="P612" s="47">
        <v>1.7824074074074072E-3</v>
      </c>
      <c r="Q612" s="47">
        <v>2.0949074074074073E-3</v>
      </c>
      <c r="R612" s="47">
        <v>1.3090277777777779E-2</v>
      </c>
      <c r="S612" s="47">
        <v>0</v>
      </c>
      <c r="T612" s="47">
        <v>1.3356481481481483E-2</v>
      </c>
      <c r="U612" s="47">
        <v>0</v>
      </c>
      <c r="V612" s="47">
        <v>0</v>
      </c>
      <c r="W612" s="47">
        <v>0</v>
      </c>
      <c r="X612" s="47">
        <v>0</v>
      </c>
      <c r="Y612" s="47">
        <v>6.6550925925925935E-3</v>
      </c>
      <c r="Z612" s="47">
        <v>0</v>
      </c>
      <c r="AA612" s="4">
        <f t="shared" si="20"/>
        <v>2.644675925925926E-2</v>
      </c>
      <c r="AB612" s="4">
        <f t="shared" si="21"/>
        <v>5.5555555555555913E-3</v>
      </c>
    </row>
    <row r="613" spans="1:28" x14ac:dyDescent="0.25">
      <c r="A613" s="44">
        <v>42861</v>
      </c>
      <c r="B613" s="45" t="s">
        <v>198</v>
      </c>
      <c r="C613" s="45" t="s">
        <v>161</v>
      </c>
      <c r="D613" s="45" t="s">
        <v>38</v>
      </c>
      <c r="E613" s="45" t="s">
        <v>45</v>
      </c>
      <c r="F613" s="45" t="s">
        <v>103</v>
      </c>
      <c r="G613" s="46">
        <v>91140</v>
      </c>
      <c r="H613" s="76">
        <v>0.3611111111111111</v>
      </c>
      <c r="I613" s="76">
        <v>0.625</v>
      </c>
      <c r="J613" s="47">
        <v>0.2638888888888889</v>
      </c>
      <c r="K613" s="48">
        <v>42861.361805555556</v>
      </c>
      <c r="L613" s="48">
        <v>42861.625</v>
      </c>
      <c r="M613" s="46">
        <v>69</v>
      </c>
      <c r="N613" s="46">
        <v>0</v>
      </c>
      <c r="O613" s="47">
        <v>0</v>
      </c>
      <c r="P613" s="47">
        <v>2.1412037037037038E-3</v>
      </c>
      <c r="Q613" s="47">
        <v>4.1319444444444442E-3</v>
      </c>
      <c r="R613" s="47">
        <v>1.4351851851851852E-2</v>
      </c>
      <c r="S613" s="47">
        <v>0</v>
      </c>
      <c r="T613" s="47">
        <v>1.6550925925925924E-2</v>
      </c>
      <c r="U613" s="47">
        <v>0</v>
      </c>
      <c r="V613" s="47">
        <v>0</v>
      </c>
      <c r="W613" s="47">
        <v>0</v>
      </c>
      <c r="X613" s="47">
        <v>0</v>
      </c>
      <c r="Y613" s="47">
        <v>3.9699074074074072E-3</v>
      </c>
      <c r="Z613" s="47">
        <v>0</v>
      </c>
      <c r="AA613" s="4">
        <f t="shared" si="20"/>
        <v>3.0902777777777776E-2</v>
      </c>
      <c r="AB613" s="4">
        <f t="shared" si="21"/>
        <v>6.9444444444444198E-4</v>
      </c>
    </row>
    <row r="614" spans="1:28" x14ac:dyDescent="0.25">
      <c r="A614" s="44">
        <v>42862</v>
      </c>
      <c r="B614" s="45" t="s">
        <v>199</v>
      </c>
      <c r="C614" s="45" t="s">
        <v>161</v>
      </c>
      <c r="D614" s="45" t="s">
        <v>38</v>
      </c>
      <c r="E614" s="45" t="s">
        <v>45</v>
      </c>
      <c r="F614" s="45" t="s">
        <v>103</v>
      </c>
      <c r="G614" s="46">
        <v>91140</v>
      </c>
      <c r="H614" s="76">
        <v>0.3611111111111111</v>
      </c>
      <c r="I614" s="76">
        <v>0.625</v>
      </c>
      <c r="J614" s="47">
        <v>0.2638888888888889</v>
      </c>
      <c r="K614" s="48">
        <v>42862.353472222225</v>
      </c>
      <c r="L614" s="48">
        <v>42862.626388888886</v>
      </c>
      <c r="M614" s="46">
        <v>87</v>
      </c>
      <c r="N614" s="46">
        <v>0</v>
      </c>
      <c r="O614" s="47">
        <v>0</v>
      </c>
      <c r="P614" s="47">
        <v>2.2337962962962967E-3</v>
      </c>
      <c r="Q614" s="47">
        <v>7.3148148148148148E-3</v>
      </c>
      <c r="R614" s="47">
        <v>1.5879629629629629E-2</v>
      </c>
      <c r="S614" s="47">
        <v>0</v>
      </c>
      <c r="T614" s="47">
        <v>1.5625E-2</v>
      </c>
      <c r="U614" s="47">
        <v>0</v>
      </c>
      <c r="V614" s="47">
        <v>0</v>
      </c>
      <c r="W614" s="47">
        <v>0</v>
      </c>
      <c r="X614" s="47">
        <v>0</v>
      </c>
      <c r="Y614" s="47">
        <v>2.1874999999999998E-3</v>
      </c>
      <c r="Z614" s="47">
        <v>0</v>
      </c>
      <c r="AA614" s="4">
        <f t="shared" si="20"/>
        <v>3.1504629629629632E-2</v>
      </c>
      <c r="AB614" s="4">
        <f t="shared" si="21"/>
        <v>0</v>
      </c>
    </row>
    <row r="615" spans="1:28" x14ac:dyDescent="0.25">
      <c r="A615" s="44">
        <v>42862</v>
      </c>
      <c r="B615" s="45" t="s">
        <v>199</v>
      </c>
      <c r="C615" s="45" t="s">
        <v>161</v>
      </c>
      <c r="D615" s="45" t="s">
        <v>38</v>
      </c>
      <c r="E615" s="45" t="s">
        <v>45</v>
      </c>
      <c r="F615" s="45" t="s">
        <v>189</v>
      </c>
      <c r="G615" s="46">
        <v>91142</v>
      </c>
      <c r="H615" s="76">
        <v>0.29166666666666669</v>
      </c>
      <c r="I615" s="76">
        <v>0.55555555555555558</v>
      </c>
      <c r="J615" s="47">
        <v>0.2638888888888889</v>
      </c>
      <c r="M615" s="46">
        <v>0</v>
      </c>
      <c r="N615" s="46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4">
        <f t="shared" si="20"/>
        <v>0</v>
      </c>
      <c r="AB615" s="4" t="str">
        <f t="shared" si="21"/>
        <v/>
      </c>
    </row>
    <row r="616" spans="1:28" x14ac:dyDescent="0.25">
      <c r="A616" s="44">
        <v>42861</v>
      </c>
      <c r="B616" s="45" t="s">
        <v>198</v>
      </c>
      <c r="C616" s="45" t="s">
        <v>161</v>
      </c>
      <c r="D616" s="45" t="s">
        <v>38</v>
      </c>
      <c r="E616" s="45" t="s">
        <v>45</v>
      </c>
      <c r="F616" s="45" t="s">
        <v>189</v>
      </c>
      <c r="G616" s="46">
        <v>91142</v>
      </c>
      <c r="H616" s="76">
        <v>0.29166666666666669</v>
      </c>
      <c r="I616" s="76">
        <v>0.55555555555555558</v>
      </c>
      <c r="J616" s="47">
        <v>0.2638888888888889</v>
      </c>
      <c r="M616" s="46">
        <v>0</v>
      </c>
      <c r="N616" s="46">
        <v>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">
        <f t="shared" si="20"/>
        <v>0</v>
      </c>
      <c r="AB616" s="4" t="str">
        <f t="shared" si="21"/>
        <v/>
      </c>
    </row>
    <row r="617" spans="1:28" x14ac:dyDescent="0.25">
      <c r="A617" s="44">
        <v>42860</v>
      </c>
      <c r="B617" s="45" t="s">
        <v>197</v>
      </c>
      <c r="C617" s="45" t="s">
        <v>161</v>
      </c>
      <c r="D617" s="45" t="s">
        <v>38</v>
      </c>
      <c r="E617" s="45" t="s">
        <v>45</v>
      </c>
      <c r="F617" s="45" t="s">
        <v>189</v>
      </c>
      <c r="G617" s="46">
        <v>91142</v>
      </c>
      <c r="H617" s="76">
        <v>0.29166666666666669</v>
      </c>
      <c r="I617" s="76">
        <v>0.55555555555555558</v>
      </c>
      <c r="J617" s="47">
        <v>0.2638888888888889</v>
      </c>
      <c r="M617" s="46">
        <v>0</v>
      </c>
      <c r="N617" s="46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">
        <f t="shared" si="20"/>
        <v>0</v>
      </c>
      <c r="AB617" s="4" t="str">
        <f t="shared" si="21"/>
        <v/>
      </c>
    </row>
    <row r="618" spans="1:28" x14ac:dyDescent="0.25">
      <c r="A618" s="44">
        <v>42860</v>
      </c>
      <c r="B618" s="45" t="s">
        <v>197</v>
      </c>
      <c r="C618" s="45" t="s">
        <v>161</v>
      </c>
      <c r="D618" s="45" t="s">
        <v>38</v>
      </c>
      <c r="E618" s="45" t="s">
        <v>45</v>
      </c>
      <c r="F618" s="45" t="s">
        <v>190</v>
      </c>
      <c r="G618" s="46">
        <v>101413</v>
      </c>
      <c r="H618" s="76">
        <v>0.29166666666666669</v>
      </c>
      <c r="I618" s="76">
        <v>0.55555555555555558</v>
      </c>
      <c r="J618" s="47">
        <v>0.2638888888888889</v>
      </c>
      <c r="M618" s="46">
        <v>0</v>
      </c>
      <c r="N618" s="46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">
        <f t="shared" si="20"/>
        <v>0</v>
      </c>
      <c r="AB618" s="4" t="str">
        <f t="shared" si="21"/>
        <v/>
      </c>
    </row>
    <row r="619" spans="1:28" x14ac:dyDescent="0.25">
      <c r="A619" s="44">
        <v>42861</v>
      </c>
      <c r="B619" s="45" t="s">
        <v>198</v>
      </c>
      <c r="C619" s="45" t="s">
        <v>161</v>
      </c>
      <c r="D619" s="45" t="s">
        <v>38</v>
      </c>
      <c r="E619" s="45" t="s">
        <v>45</v>
      </c>
      <c r="F619" s="45" t="s">
        <v>190</v>
      </c>
      <c r="G619" s="46">
        <v>101413</v>
      </c>
      <c r="H619" s="76">
        <v>0.29166666666666669</v>
      </c>
      <c r="I619" s="76">
        <v>0.55555555555555558</v>
      </c>
      <c r="J619" s="47">
        <v>0.2638888888888889</v>
      </c>
      <c r="M619" s="46">
        <v>0</v>
      </c>
      <c r="N619" s="46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">
        <f t="shared" si="20"/>
        <v>0</v>
      </c>
      <c r="AB619" s="4" t="str">
        <f t="shared" si="21"/>
        <v/>
      </c>
    </row>
    <row r="620" spans="1:28" x14ac:dyDescent="0.25">
      <c r="A620" s="44">
        <v>42862</v>
      </c>
      <c r="B620" s="45" t="s">
        <v>199</v>
      </c>
      <c r="C620" s="45" t="s">
        <v>161</v>
      </c>
      <c r="D620" s="45" t="s">
        <v>38</v>
      </c>
      <c r="E620" s="45" t="s">
        <v>45</v>
      </c>
      <c r="F620" s="45" t="s">
        <v>190</v>
      </c>
      <c r="G620" s="46">
        <v>101413</v>
      </c>
      <c r="H620" s="76">
        <v>0.29166666666666669</v>
      </c>
      <c r="I620" s="76">
        <v>0.55555555555555558</v>
      </c>
      <c r="J620" s="47">
        <v>0.2638888888888889</v>
      </c>
      <c r="M620" s="46">
        <v>0</v>
      </c>
      <c r="N620" s="46">
        <v>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">
        <f t="shared" si="20"/>
        <v>0</v>
      </c>
      <c r="AB620" s="4" t="str">
        <f t="shared" si="21"/>
        <v/>
      </c>
    </row>
    <row r="621" spans="1:28" x14ac:dyDescent="0.25">
      <c r="A621" s="44">
        <v>42862</v>
      </c>
      <c r="B621" s="45" t="s">
        <v>199</v>
      </c>
      <c r="C621" s="45" t="s">
        <v>161</v>
      </c>
      <c r="D621" s="45" t="s">
        <v>38</v>
      </c>
      <c r="E621" s="45" t="s">
        <v>45</v>
      </c>
      <c r="F621" s="45" t="s">
        <v>105</v>
      </c>
      <c r="G621" s="46">
        <v>91172</v>
      </c>
      <c r="H621" s="76">
        <v>0.3611111111111111</v>
      </c>
      <c r="I621" s="76">
        <v>0.625</v>
      </c>
      <c r="J621" s="47">
        <v>0.2638888888888889</v>
      </c>
      <c r="K621" s="48">
        <v>42862.359027777777</v>
      </c>
      <c r="L621" s="48">
        <v>42862.625</v>
      </c>
      <c r="M621" s="46">
        <v>78</v>
      </c>
      <c r="N621" s="46">
        <v>0</v>
      </c>
      <c r="O621" s="47">
        <v>0</v>
      </c>
      <c r="P621" s="47">
        <v>2.5000000000000001E-3</v>
      </c>
      <c r="Q621" s="47">
        <v>2.3842592592592591E-3</v>
      </c>
      <c r="R621" s="47">
        <v>1.4618055555555556E-2</v>
      </c>
      <c r="S621" s="47">
        <v>0</v>
      </c>
      <c r="T621" s="47">
        <v>1.5879629629629629E-2</v>
      </c>
      <c r="U621" s="47">
        <v>0</v>
      </c>
      <c r="V621" s="47">
        <v>0</v>
      </c>
      <c r="W621" s="47">
        <v>0</v>
      </c>
      <c r="X621" s="47">
        <v>1.7476851851851852E-3</v>
      </c>
      <c r="Y621" s="47">
        <v>4.6296296296296294E-5</v>
      </c>
      <c r="Z621" s="47">
        <v>0</v>
      </c>
      <c r="AA621" s="4">
        <f t="shared" si="20"/>
        <v>3.0497685185185183E-2</v>
      </c>
      <c r="AB621" s="4">
        <f t="shared" si="21"/>
        <v>0</v>
      </c>
    </row>
    <row r="622" spans="1:28" x14ac:dyDescent="0.25">
      <c r="A622" s="44">
        <v>42861</v>
      </c>
      <c r="B622" s="45" t="s">
        <v>198</v>
      </c>
      <c r="C622" s="45" t="s">
        <v>161</v>
      </c>
      <c r="D622" s="45" t="s">
        <v>38</v>
      </c>
      <c r="E622" s="45" t="s">
        <v>45</v>
      </c>
      <c r="F622" s="45" t="s">
        <v>105</v>
      </c>
      <c r="G622" s="46">
        <v>91172</v>
      </c>
      <c r="H622" s="76">
        <v>0.3611111111111111</v>
      </c>
      <c r="I622" s="76">
        <v>0.625</v>
      </c>
      <c r="J622" s="47">
        <v>0.2638888888888889</v>
      </c>
      <c r="K622" s="48">
        <v>42861.354166666664</v>
      </c>
      <c r="L622" s="48">
        <v>42861.629166666666</v>
      </c>
      <c r="M622" s="46">
        <v>63</v>
      </c>
      <c r="N622" s="46">
        <v>0</v>
      </c>
      <c r="O622" s="47">
        <v>0</v>
      </c>
      <c r="P622" s="47">
        <v>2.7083333333333334E-3</v>
      </c>
      <c r="Q622" s="47">
        <v>6.3310185185185197E-3</v>
      </c>
      <c r="R622" s="47">
        <v>1.3726851851851851E-2</v>
      </c>
      <c r="S622" s="47">
        <v>0</v>
      </c>
      <c r="T622" s="47">
        <v>1.4594907407407405E-2</v>
      </c>
      <c r="U622" s="47">
        <v>0</v>
      </c>
      <c r="V622" s="47">
        <v>0</v>
      </c>
      <c r="W622" s="47">
        <v>0</v>
      </c>
      <c r="X622" s="47">
        <v>2.9976851851851848E-3</v>
      </c>
      <c r="Y622" s="47">
        <v>0</v>
      </c>
      <c r="Z622" s="47">
        <v>0</v>
      </c>
      <c r="AA622" s="4">
        <f t="shared" si="20"/>
        <v>2.8321759259259255E-2</v>
      </c>
      <c r="AB622" s="4">
        <f t="shared" si="21"/>
        <v>0</v>
      </c>
    </row>
    <row r="623" spans="1:28" x14ac:dyDescent="0.25">
      <c r="A623" s="44">
        <v>42860</v>
      </c>
      <c r="B623" s="45" t="s">
        <v>197</v>
      </c>
      <c r="C623" s="45" t="s">
        <v>161</v>
      </c>
      <c r="D623" s="45" t="s">
        <v>38</v>
      </c>
      <c r="E623" s="45" t="s">
        <v>45</v>
      </c>
      <c r="F623" s="45" t="s">
        <v>105</v>
      </c>
      <c r="G623" s="46">
        <v>91172</v>
      </c>
      <c r="H623" s="76">
        <v>0.3611111111111111</v>
      </c>
      <c r="I623" s="76">
        <v>0.625</v>
      </c>
      <c r="J623" s="47">
        <v>0.2638888888888889</v>
      </c>
      <c r="M623" s="46">
        <v>0</v>
      </c>
      <c r="N623" s="46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">
        <f t="shared" si="20"/>
        <v>0</v>
      </c>
      <c r="AB623" s="4" t="str">
        <f t="shared" si="21"/>
        <v/>
      </c>
    </row>
    <row r="624" spans="1:28" x14ac:dyDescent="0.25">
      <c r="A624" s="44">
        <v>42860</v>
      </c>
      <c r="B624" s="45" t="s">
        <v>197</v>
      </c>
      <c r="C624" s="45" t="s">
        <v>161</v>
      </c>
      <c r="D624" s="45" t="s">
        <v>38</v>
      </c>
      <c r="E624" s="45" t="s">
        <v>45</v>
      </c>
      <c r="F624" s="45" t="s">
        <v>191</v>
      </c>
      <c r="G624" s="46">
        <v>91158</v>
      </c>
      <c r="H624" s="76">
        <v>0.25</v>
      </c>
      <c r="I624" s="76">
        <v>0.51388888888888895</v>
      </c>
      <c r="J624" s="47">
        <v>0.2638888888888889</v>
      </c>
      <c r="M624" s="46">
        <v>0</v>
      </c>
      <c r="N624" s="46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4">
        <f t="shared" si="20"/>
        <v>0</v>
      </c>
      <c r="AB624" s="4" t="str">
        <f t="shared" si="21"/>
        <v/>
      </c>
    </row>
    <row r="625" spans="1:28" x14ac:dyDescent="0.25">
      <c r="A625" s="44">
        <v>42861</v>
      </c>
      <c r="B625" s="45" t="s">
        <v>198</v>
      </c>
      <c r="C625" s="45" t="s">
        <v>161</v>
      </c>
      <c r="D625" s="45" t="s">
        <v>38</v>
      </c>
      <c r="E625" s="45" t="s">
        <v>45</v>
      </c>
      <c r="F625" s="45" t="s">
        <v>191</v>
      </c>
      <c r="G625" s="46">
        <v>91158</v>
      </c>
      <c r="H625" s="76">
        <v>0.25</v>
      </c>
      <c r="I625" s="76">
        <v>0.51388888888888895</v>
      </c>
      <c r="J625" s="47">
        <v>0.2638888888888889</v>
      </c>
      <c r="K625" s="48">
        <v>42861.243055555555</v>
      </c>
      <c r="L625" s="48">
        <v>42861.513888888891</v>
      </c>
      <c r="M625" s="46">
        <v>62</v>
      </c>
      <c r="N625" s="46">
        <v>0</v>
      </c>
      <c r="O625" s="47">
        <v>0</v>
      </c>
      <c r="P625" s="47">
        <v>1.6435185185185183E-3</v>
      </c>
      <c r="Q625" s="47">
        <v>1.1770833333333333E-2</v>
      </c>
      <c r="R625" s="47">
        <v>1.383101851851852E-2</v>
      </c>
      <c r="S625" s="47">
        <v>0</v>
      </c>
      <c r="T625" s="47">
        <v>1.3946759259259258E-2</v>
      </c>
      <c r="U625" s="47">
        <v>0</v>
      </c>
      <c r="V625" s="47">
        <v>0</v>
      </c>
      <c r="W625" s="47">
        <v>0</v>
      </c>
      <c r="X625" s="47">
        <v>0</v>
      </c>
      <c r="Y625" s="47">
        <v>1.1226851851851851E-3</v>
      </c>
      <c r="Z625" s="47">
        <v>0</v>
      </c>
      <c r="AA625" s="4">
        <f t="shared" si="20"/>
        <v>2.7777777777777776E-2</v>
      </c>
      <c r="AB625" s="4">
        <f t="shared" si="21"/>
        <v>0</v>
      </c>
    </row>
    <row r="626" spans="1:28" x14ac:dyDescent="0.25">
      <c r="A626" s="44">
        <v>42862</v>
      </c>
      <c r="B626" s="45" t="s">
        <v>199</v>
      </c>
      <c r="C626" s="45" t="s">
        <v>161</v>
      </c>
      <c r="D626" s="45" t="s">
        <v>38</v>
      </c>
      <c r="E626" s="45" t="s">
        <v>45</v>
      </c>
      <c r="F626" s="45" t="s">
        <v>191</v>
      </c>
      <c r="G626" s="46">
        <v>91158</v>
      </c>
      <c r="H626" s="76">
        <v>0.25</v>
      </c>
      <c r="I626" s="76">
        <v>0.51388888888888895</v>
      </c>
      <c r="J626" s="47">
        <v>0.2638888888888889</v>
      </c>
      <c r="M626" s="46">
        <v>0</v>
      </c>
      <c r="N626" s="46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">
        <f t="shared" si="20"/>
        <v>0</v>
      </c>
      <c r="AB626" s="4" t="str">
        <f t="shared" si="21"/>
        <v/>
      </c>
    </row>
    <row r="627" spans="1:28" x14ac:dyDescent="0.25">
      <c r="A627" s="44">
        <v>42862</v>
      </c>
      <c r="B627" s="45" t="s">
        <v>199</v>
      </c>
      <c r="C627" s="45" t="s">
        <v>161</v>
      </c>
      <c r="D627" s="45" t="s">
        <v>38</v>
      </c>
      <c r="E627" s="45" t="s">
        <v>45</v>
      </c>
      <c r="F627" s="45" t="s">
        <v>106</v>
      </c>
      <c r="G627" s="46">
        <v>91150</v>
      </c>
      <c r="H627" s="76">
        <v>0.29166666666666669</v>
      </c>
      <c r="I627" s="76">
        <v>0.55555555555555558</v>
      </c>
      <c r="J627" s="47">
        <v>0.2638888888888889</v>
      </c>
      <c r="K627" s="48">
        <v>42862.304166666669</v>
      </c>
      <c r="L627" s="48">
        <v>42862.3125</v>
      </c>
      <c r="M627" s="46">
        <v>0</v>
      </c>
      <c r="N627" s="46">
        <v>0</v>
      </c>
      <c r="O627" s="47">
        <v>0</v>
      </c>
      <c r="P627" s="47">
        <v>0</v>
      </c>
      <c r="Q627" s="47">
        <v>6.3194444444444444E-3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">
        <f t="shared" si="20"/>
        <v>0</v>
      </c>
      <c r="AB627" s="4">
        <f t="shared" si="21"/>
        <v>1.2499999999999956E-2</v>
      </c>
    </row>
    <row r="628" spans="1:28" x14ac:dyDescent="0.25">
      <c r="A628" s="44">
        <v>42861</v>
      </c>
      <c r="B628" s="45" t="s">
        <v>198</v>
      </c>
      <c r="C628" s="45" t="s">
        <v>161</v>
      </c>
      <c r="D628" s="45" t="s">
        <v>38</v>
      </c>
      <c r="E628" s="45" t="s">
        <v>45</v>
      </c>
      <c r="F628" s="45" t="s">
        <v>106</v>
      </c>
      <c r="G628" s="46">
        <v>91150</v>
      </c>
      <c r="H628" s="76">
        <v>0.29166666666666669</v>
      </c>
      <c r="I628" s="76">
        <v>0.55555555555555558</v>
      </c>
      <c r="J628" s="47">
        <v>0.2638888888888889</v>
      </c>
      <c r="K628" s="48">
        <v>42861.292361111111</v>
      </c>
      <c r="L628" s="48">
        <v>42861.555555555555</v>
      </c>
      <c r="M628" s="46">
        <v>69</v>
      </c>
      <c r="N628" s="46">
        <v>0</v>
      </c>
      <c r="O628" s="47">
        <v>0</v>
      </c>
      <c r="P628" s="47">
        <v>1.4004629629629629E-3</v>
      </c>
      <c r="Q628" s="47">
        <v>5.8101851851851856E-3</v>
      </c>
      <c r="R628" s="47">
        <v>1.6770833333333332E-2</v>
      </c>
      <c r="S628" s="47">
        <v>0</v>
      </c>
      <c r="T628" s="47">
        <v>1.4479166666666668E-2</v>
      </c>
      <c r="U628" s="47">
        <v>0</v>
      </c>
      <c r="V628" s="47">
        <v>0</v>
      </c>
      <c r="W628" s="47">
        <v>0</v>
      </c>
      <c r="X628" s="47">
        <v>2.6111111111111113E-2</v>
      </c>
      <c r="Y628" s="47">
        <v>8.6689814814814806E-3</v>
      </c>
      <c r="Z628" s="47">
        <v>0</v>
      </c>
      <c r="AA628" s="4">
        <f t="shared" si="20"/>
        <v>3.125E-2</v>
      </c>
      <c r="AB628" s="4">
        <f t="shared" si="21"/>
        <v>6.9444444444444198E-4</v>
      </c>
    </row>
    <row r="629" spans="1:28" x14ac:dyDescent="0.25">
      <c r="A629" s="44">
        <v>42860</v>
      </c>
      <c r="B629" s="45" t="s">
        <v>197</v>
      </c>
      <c r="C629" s="45" t="s">
        <v>161</v>
      </c>
      <c r="D629" s="45" t="s">
        <v>38</v>
      </c>
      <c r="E629" s="45" t="s">
        <v>45</v>
      </c>
      <c r="F629" s="45" t="s">
        <v>106</v>
      </c>
      <c r="G629" s="46">
        <v>91150</v>
      </c>
      <c r="H629" s="76">
        <v>0.29166666666666669</v>
      </c>
      <c r="I629" s="76">
        <v>0.55555555555555558</v>
      </c>
      <c r="J629" s="47">
        <v>0.2638888888888889</v>
      </c>
      <c r="K629" s="48">
        <v>42860.295138888891</v>
      </c>
      <c r="L629" s="48">
        <v>42860.555555555555</v>
      </c>
      <c r="M629" s="46">
        <v>99</v>
      </c>
      <c r="N629" s="46">
        <v>0</v>
      </c>
      <c r="O629" s="47">
        <v>0</v>
      </c>
      <c r="P629" s="47">
        <v>1.3541666666666667E-3</v>
      </c>
      <c r="Q629" s="47">
        <v>5.4861111111111117E-3</v>
      </c>
      <c r="R629" s="47">
        <v>1.5023148148148148E-2</v>
      </c>
      <c r="S629" s="47">
        <v>0</v>
      </c>
      <c r="T629" s="47">
        <v>1.6886574074074075E-2</v>
      </c>
      <c r="U629" s="47">
        <v>0</v>
      </c>
      <c r="V629" s="47">
        <v>1.1574074074074073E-5</v>
      </c>
      <c r="W629" s="47">
        <v>0</v>
      </c>
      <c r="X629" s="47">
        <v>1.1574074074074073E-5</v>
      </c>
      <c r="Y629" s="47">
        <v>1.5243055555555557E-2</v>
      </c>
      <c r="Z629" s="47">
        <v>0</v>
      </c>
      <c r="AA629" s="4">
        <f t="shared" si="20"/>
        <v>3.1909722222222221E-2</v>
      </c>
      <c r="AB629" s="4">
        <f t="shared" si="21"/>
        <v>3.4722222222222099E-3</v>
      </c>
    </row>
    <row r="630" spans="1:28" x14ac:dyDescent="0.25">
      <c r="A630" s="44">
        <v>42860</v>
      </c>
      <c r="B630" s="45" t="s">
        <v>197</v>
      </c>
      <c r="C630" s="45" t="s">
        <v>161</v>
      </c>
      <c r="D630" s="45" t="s">
        <v>38</v>
      </c>
      <c r="E630" s="45" t="s">
        <v>45</v>
      </c>
      <c r="F630" s="45" t="s">
        <v>107</v>
      </c>
      <c r="G630" s="46">
        <v>102599</v>
      </c>
      <c r="H630" s="76">
        <v>0.33333333333333331</v>
      </c>
      <c r="I630" s="76">
        <v>0.59722222222222221</v>
      </c>
      <c r="J630" s="47">
        <v>0.2638888888888889</v>
      </c>
      <c r="M630" s="46">
        <v>0</v>
      </c>
      <c r="N630" s="46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">
        <f t="shared" si="20"/>
        <v>0</v>
      </c>
      <c r="AB630" s="4" t="str">
        <f t="shared" si="21"/>
        <v/>
      </c>
    </row>
    <row r="631" spans="1:28" x14ac:dyDescent="0.25">
      <c r="A631" s="44">
        <v>42861</v>
      </c>
      <c r="B631" s="45" t="s">
        <v>198</v>
      </c>
      <c r="C631" s="45" t="s">
        <v>161</v>
      </c>
      <c r="D631" s="45" t="s">
        <v>38</v>
      </c>
      <c r="E631" s="45" t="s">
        <v>45</v>
      </c>
      <c r="F631" s="45" t="s">
        <v>107</v>
      </c>
      <c r="G631" s="46">
        <v>102599</v>
      </c>
      <c r="H631" s="76">
        <v>0.33333333333333331</v>
      </c>
      <c r="I631" s="76">
        <v>0.59722222222222221</v>
      </c>
      <c r="J631" s="47">
        <v>0.2638888888888889</v>
      </c>
      <c r="M631" s="46">
        <v>0</v>
      </c>
      <c r="N631" s="46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">
        <f t="shared" si="20"/>
        <v>0</v>
      </c>
      <c r="AB631" s="4" t="str">
        <f t="shared" si="21"/>
        <v/>
      </c>
    </row>
    <row r="632" spans="1:28" x14ac:dyDescent="0.25">
      <c r="A632" s="44">
        <v>42862</v>
      </c>
      <c r="B632" s="45" t="s">
        <v>199</v>
      </c>
      <c r="C632" s="45" t="s">
        <v>161</v>
      </c>
      <c r="D632" s="45" t="s">
        <v>38</v>
      </c>
      <c r="E632" s="45" t="s">
        <v>45</v>
      </c>
      <c r="F632" s="45" t="s">
        <v>107</v>
      </c>
      <c r="G632" s="46">
        <v>102599</v>
      </c>
      <c r="H632" s="76">
        <v>0.33333333333333331</v>
      </c>
      <c r="I632" s="76">
        <v>0.59722222222222221</v>
      </c>
      <c r="J632" s="47">
        <v>0.2638888888888889</v>
      </c>
      <c r="M632" s="46">
        <v>0</v>
      </c>
      <c r="N632" s="46">
        <v>0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">
        <f t="shared" si="20"/>
        <v>0</v>
      </c>
      <c r="AB632" s="4" t="str">
        <f t="shared" si="21"/>
        <v/>
      </c>
    </row>
    <row r="633" spans="1:28" x14ac:dyDescent="0.25">
      <c r="A633" s="44">
        <v>42862</v>
      </c>
      <c r="B633" s="45" t="s">
        <v>199</v>
      </c>
      <c r="C633" s="45" t="s">
        <v>161</v>
      </c>
      <c r="D633" s="45" t="s">
        <v>192</v>
      </c>
      <c r="E633" s="45" t="s">
        <v>48</v>
      </c>
      <c r="F633" s="45" t="s">
        <v>193</v>
      </c>
      <c r="G633" s="46">
        <v>91357</v>
      </c>
      <c r="H633" s="76">
        <v>0.58333333333333337</v>
      </c>
      <c r="I633" s="76">
        <v>0.84722222222222221</v>
      </c>
      <c r="J633" s="47">
        <v>0.2638888888888889</v>
      </c>
      <c r="M633" s="46">
        <v>0</v>
      </c>
      <c r="N633" s="46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4">
        <f t="shared" si="20"/>
        <v>0</v>
      </c>
      <c r="AB633" s="4" t="str">
        <f t="shared" si="21"/>
        <v/>
      </c>
    </row>
    <row r="634" spans="1:28" x14ac:dyDescent="0.25">
      <c r="A634" s="44">
        <v>42861</v>
      </c>
      <c r="B634" s="45" t="s">
        <v>198</v>
      </c>
      <c r="C634" s="45" t="s">
        <v>161</v>
      </c>
      <c r="D634" s="45" t="s">
        <v>192</v>
      </c>
      <c r="E634" s="45" t="s">
        <v>48</v>
      </c>
      <c r="F634" s="45" t="s">
        <v>193</v>
      </c>
      <c r="G634" s="46">
        <v>91357</v>
      </c>
      <c r="H634" s="76">
        <v>0.58333333333333337</v>
      </c>
      <c r="I634" s="76">
        <v>0.84722222222222221</v>
      </c>
      <c r="J634" s="47">
        <v>0.2638888888888889</v>
      </c>
      <c r="K634" s="48">
        <v>42861.583333333336</v>
      </c>
      <c r="L634" s="48">
        <v>42861.847222222219</v>
      </c>
      <c r="M634" s="46">
        <v>0</v>
      </c>
      <c r="N634" s="46">
        <v>0</v>
      </c>
      <c r="O634" s="47">
        <v>0</v>
      </c>
      <c r="P634" s="47">
        <v>0</v>
      </c>
      <c r="Q634" s="47">
        <v>1.8865740740740742E-3</v>
      </c>
      <c r="R634" s="47">
        <v>1.4085648148148151E-2</v>
      </c>
      <c r="S634" s="47">
        <v>0</v>
      </c>
      <c r="T634" s="47">
        <v>1.5277777777777777E-2</v>
      </c>
      <c r="U634" s="47">
        <v>0</v>
      </c>
      <c r="V634" s="47">
        <v>0</v>
      </c>
      <c r="W634" s="47">
        <v>0</v>
      </c>
      <c r="X634" s="47">
        <v>0</v>
      </c>
      <c r="Y634" s="47">
        <v>2.2453703703703702E-3</v>
      </c>
      <c r="Z634" s="47">
        <v>0</v>
      </c>
      <c r="AA634" s="4">
        <f t="shared" si="20"/>
        <v>2.9363425925925928E-2</v>
      </c>
      <c r="AB634" s="4">
        <f t="shared" si="21"/>
        <v>0</v>
      </c>
    </row>
    <row r="635" spans="1:28" x14ac:dyDescent="0.25">
      <c r="A635" s="44">
        <v>42860</v>
      </c>
      <c r="B635" s="45" t="s">
        <v>197</v>
      </c>
      <c r="C635" s="45" t="s">
        <v>161</v>
      </c>
      <c r="D635" s="45" t="s">
        <v>192</v>
      </c>
      <c r="E635" s="45" t="s">
        <v>48</v>
      </c>
      <c r="F635" s="45" t="s">
        <v>193</v>
      </c>
      <c r="G635" s="46">
        <v>91357</v>
      </c>
      <c r="H635" s="76">
        <v>0.58333333333333337</v>
      </c>
      <c r="I635" s="76">
        <v>0.84722222222222221</v>
      </c>
      <c r="J635" s="47">
        <v>0.2638888888888889</v>
      </c>
      <c r="K635" s="48">
        <v>42860.587500000001</v>
      </c>
      <c r="L635" s="48">
        <v>42860.847222222219</v>
      </c>
      <c r="M635" s="46">
        <v>1</v>
      </c>
      <c r="N635" s="46">
        <v>2</v>
      </c>
      <c r="O635" s="47">
        <v>6.4814814814814813E-4</v>
      </c>
      <c r="P635" s="47">
        <v>7.407407407407407E-4</v>
      </c>
      <c r="Q635" s="47">
        <v>4.2592592592592595E-3</v>
      </c>
      <c r="R635" s="47">
        <v>1.2962962962962963E-2</v>
      </c>
      <c r="S635" s="47">
        <v>0</v>
      </c>
      <c r="T635" s="47">
        <v>1.383101851851852E-2</v>
      </c>
      <c r="U635" s="47">
        <v>0</v>
      </c>
      <c r="V635" s="47">
        <v>0</v>
      </c>
      <c r="W635" s="47">
        <v>0</v>
      </c>
      <c r="X635" s="47">
        <v>0</v>
      </c>
      <c r="Y635" s="47">
        <v>1.1805555555555556E-3</v>
      </c>
      <c r="Z635" s="47">
        <v>0</v>
      </c>
      <c r="AA635" s="4">
        <f t="shared" si="20"/>
        <v>2.6793981481481481E-2</v>
      </c>
      <c r="AB635" s="4">
        <f t="shared" si="21"/>
        <v>4.1666666666666519E-3</v>
      </c>
    </row>
    <row r="636" spans="1:28" x14ac:dyDescent="0.25">
      <c r="A636" s="44">
        <v>42860</v>
      </c>
      <c r="B636" s="45" t="s">
        <v>197</v>
      </c>
      <c r="C636" s="45" t="s">
        <v>161</v>
      </c>
      <c r="D636" s="45" t="s">
        <v>192</v>
      </c>
      <c r="E636" s="45" t="s">
        <v>48</v>
      </c>
      <c r="F636" s="45" t="s">
        <v>88</v>
      </c>
      <c r="G636" s="46">
        <v>91368</v>
      </c>
      <c r="H636" s="76">
        <v>0.31944444444444448</v>
      </c>
      <c r="I636" s="76">
        <v>0.58333333333333337</v>
      </c>
      <c r="J636" s="47">
        <v>0.2638888888888889</v>
      </c>
      <c r="K636" s="48">
        <v>42860.319444444445</v>
      </c>
      <c r="L636" s="48">
        <v>42860.583333333336</v>
      </c>
      <c r="M636" s="46">
        <v>5</v>
      </c>
      <c r="N636" s="46">
        <v>1</v>
      </c>
      <c r="O636" s="47">
        <v>4.7453703703703704E-4</v>
      </c>
      <c r="P636" s="47">
        <v>1.0069444444444444E-3</v>
      </c>
      <c r="Q636" s="47">
        <v>2.4652777777777776E-3</v>
      </c>
      <c r="R636" s="47">
        <v>1.494212962962963E-2</v>
      </c>
      <c r="S636" s="47">
        <v>2.5694444444444445E-3</v>
      </c>
      <c r="T636" s="47">
        <v>1.298611111111111E-2</v>
      </c>
      <c r="U636" s="47">
        <v>0</v>
      </c>
      <c r="V636" s="47">
        <v>0</v>
      </c>
      <c r="W636" s="47">
        <v>0</v>
      </c>
      <c r="X636" s="47">
        <v>0</v>
      </c>
      <c r="Y636" s="47">
        <v>2.4479166666666666E-2</v>
      </c>
      <c r="Z636" s="47">
        <v>0</v>
      </c>
      <c r="AA636" s="4">
        <f t="shared" si="20"/>
        <v>2.792824074074074E-2</v>
      </c>
      <c r="AB636" s="4">
        <f t="shared" si="21"/>
        <v>0</v>
      </c>
    </row>
    <row r="637" spans="1:28" x14ac:dyDescent="0.25">
      <c r="A637" s="44">
        <v>42861</v>
      </c>
      <c r="B637" s="45" t="s">
        <v>198</v>
      </c>
      <c r="C637" s="45" t="s">
        <v>161</v>
      </c>
      <c r="D637" s="45" t="s">
        <v>192</v>
      </c>
      <c r="E637" s="45" t="s">
        <v>48</v>
      </c>
      <c r="F637" s="45" t="s">
        <v>88</v>
      </c>
      <c r="G637" s="46">
        <v>91368</v>
      </c>
      <c r="H637" s="76">
        <v>0.31944444444444448</v>
      </c>
      <c r="I637" s="76">
        <v>0.58333333333333337</v>
      </c>
      <c r="J637" s="47">
        <v>0.2638888888888889</v>
      </c>
      <c r="K637" s="48">
        <v>42861.318055555559</v>
      </c>
      <c r="L637" s="48">
        <v>42861.583333333336</v>
      </c>
      <c r="M637" s="46">
        <v>0</v>
      </c>
      <c r="N637" s="46">
        <v>1</v>
      </c>
      <c r="O637" s="47">
        <v>2.7893518518518519E-3</v>
      </c>
      <c r="P637" s="47">
        <v>0</v>
      </c>
      <c r="Q637" s="47">
        <v>3.6574074074074074E-3</v>
      </c>
      <c r="R637" s="47">
        <v>1.4432870370370372E-2</v>
      </c>
      <c r="S637" s="47">
        <v>2.6041666666666665E-3</v>
      </c>
      <c r="T637" s="47">
        <v>1.3530092592592594E-2</v>
      </c>
      <c r="U637" s="47">
        <v>0</v>
      </c>
      <c r="V637" s="47">
        <v>0</v>
      </c>
      <c r="W637" s="47">
        <v>0</v>
      </c>
      <c r="X637" s="47">
        <v>0</v>
      </c>
      <c r="Y637" s="47">
        <v>1.2858796296296297E-2</v>
      </c>
      <c r="Z637" s="47">
        <v>0</v>
      </c>
      <c r="AA637" s="4">
        <f t="shared" si="20"/>
        <v>2.7962962962962967E-2</v>
      </c>
      <c r="AB637" s="4">
        <f t="shared" si="21"/>
        <v>0</v>
      </c>
    </row>
    <row r="638" spans="1:28" x14ac:dyDescent="0.25">
      <c r="A638" s="44">
        <v>42862</v>
      </c>
      <c r="B638" s="45" t="s">
        <v>199</v>
      </c>
      <c r="C638" s="45" t="s">
        <v>161</v>
      </c>
      <c r="D638" s="45" t="s">
        <v>192</v>
      </c>
      <c r="E638" s="45" t="s">
        <v>48</v>
      </c>
      <c r="F638" s="45" t="s">
        <v>88</v>
      </c>
      <c r="G638" s="46">
        <v>91368</v>
      </c>
      <c r="H638" s="76">
        <v>0.31944444444444448</v>
      </c>
      <c r="I638" s="76">
        <v>0.58333333333333337</v>
      </c>
      <c r="J638" s="47">
        <v>0.2638888888888889</v>
      </c>
      <c r="M638" s="46">
        <v>0</v>
      </c>
      <c r="N638" s="46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">
        <f t="shared" si="20"/>
        <v>0</v>
      </c>
      <c r="AB638" s="4" t="str">
        <f t="shared" si="21"/>
        <v/>
      </c>
    </row>
    <row r="639" spans="1:28" x14ac:dyDescent="0.25">
      <c r="A639" s="44">
        <v>42860</v>
      </c>
      <c r="G639" s="46">
        <v>91127</v>
      </c>
      <c r="H639" s="76"/>
      <c r="I639" s="76"/>
      <c r="M639" s="46">
        <v>67</v>
      </c>
      <c r="P639" s="47">
        <v>2.4305555555555556E-3</v>
      </c>
      <c r="AA639" s="4">
        <f t="shared" si="20"/>
        <v>0</v>
      </c>
      <c r="AB639" s="4" t="str">
        <f t="shared" si="21"/>
        <v/>
      </c>
    </row>
    <row r="640" spans="1:28" x14ac:dyDescent="0.25">
      <c r="A640" s="44">
        <v>42861</v>
      </c>
      <c r="G640" s="46">
        <v>91176</v>
      </c>
      <c r="H640" s="76"/>
      <c r="I640" s="76"/>
      <c r="M640" s="46">
        <v>45</v>
      </c>
      <c r="P640" s="47">
        <v>2.5115740740740741E-3</v>
      </c>
      <c r="AA640" s="4">
        <f t="shared" si="20"/>
        <v>0</v>
      </c>
      <c r="AB640" s="4" t="str">
        <f t="shared" si="21"/>
        <v/>
      </c>
    </row>
    <row r="641" spans="1:28" x14ac:dyDescent="0.25">
      <c r="A641" s="44">
        <v>42861</v>
      </c>
      <c r="G641" s="46">
        <v>91127</v>
      </c>
      <c r="H641" s="76"/>
      <c r="I641" s="76"/>
      <c r="M641" s="46">
        <v>67</v>
      </c>
      <c r="P641" s="47">
        <v>2.4652777777777776E-3</v>
      </c>
      <c r="AA641" s="4">
        <f t="shared" si="20"/>
        <v>0</v>
      </c>
      <c r="AB641" s="4" t="str">
        <f t="shared" si="21"/>
        <v/>
      </c>
    </row>
    <row r="642" spans="1:28" x14ac:dyDescent="0.25">
      <c r="A642" s="44">
        <v>42862</v>
      </c>
      <c r="G642" s="46">
        <v>91125</v>
      </c>
      <c r="H642" s="76"/>
      <c r="I642" s="76"/>
      <c r="M642" s="46">
        <v>27</v>
      </c>
      <c r="P642" s="47">
        <v>2.1759259259259258E-3</v>
      </c>
      <c r="AA642" s="4">
        <f t="shared" si="20"/>
        <v>0</v>
      </c>
      <c r="AB642" s="4" t="str">
        <f t="shared" si="21"/>
        <v/>
      </c>
    </row>
    <row r="643" spans="1:28" x14ac:dyDescent="0.25">
      <c r="A643" s="44">
        <v>42860</v>
      </c>
      <c r="G643" s="46">
        <v>91176</v>
      </c>
      <c r="H643" s="76"/>
      <c r="I643" s="76"/>
      <c r="M643" s="46">
        <v>61</v>
      </c>
      <c r="P643" s="47">
        <v>2.1527777777777778E-3</v>
      </c>
      <c r="AA643" s="4">
        <f t="shared" si="20"/>
        <v>0</v>
      </c>
      <c r="AB643" s="4" t="str">
        <f t="shared" si="21"/>
        <v/>
      </c>
    </row>
    <row r="644" spans="1:28" x14ac:dyDescent="0.25">
      <c r="A644" s="44">
        <v>42860</v>
      </c>
      <c r="G644" s="46">
        <v>91125</v>
      </c>
      <c r="H644" s="76"/>
      <c r="I644" s="76"/>
      <c r="M644" s="46">
        <v>51</v>
      </c>
      <c r="P644" s="47">
        <v>2.7893518518518519E-3</v>
      </c>
      <c r="AA644" s="4">
        <f t="shared" si="20"/>
        <v>0</v>
      </c>
      <c r="AB644" s="4" t="str">
        <f t="shared" si="21"/>
        <v/>
      </c>
    </row>
    <row r="645" spans="1:28" x14ac:dyDescent="0.25">
      <c r="A645" s="44">
        <v>42862</v>
      </c>
      <c r="G645" s="46">
        <v>91127</v>
      </c>
      <c r="H645" s="76"/>
      <c r="I645" s="76"/>
      <c r="M645" s="46">
        <v>75</v>
      </c>
      <c r="P645" s="47">
        <v>2.673611111111111E-3</v>
      </c>
      <c r="AA645" s="4">
        <f t="shared" si="20"/>
        <v>0</v>
      </c>
      <c r="AB645" s="4" t="str">
        <f t="shared" si="21"/>
        <v/>
      </c>
    </row>
    <row r="646" spans="1:28" x14ac:dyDescent="0.25">
      <c r="A646" s="44">
        <v>42863</v>
      </c>
      <c r="B646" s="45" t="s">
        <v>160</v>
      </c>
      <c r="C646" s="45" t="s">
        <v>161</v>
      </c>
      <c r="D646" s="45" t="s">
        <v>36</v>
      </c>
      <c r="E646" s="45" t="s">
        <v>41</v>
      </c>
      <c r="F646" s="45" t="s">
        <v>108</v>
      </c>
      <c r="G646" s="46">
        <v>91216</v>
      </c>
      <c r="H646" s="76">
        <v>0.29166666666666669</v>
      </c>
      <c r="I646" s="76">
        <v>0.55555555555555558</v>
      </c>
      <c r="J646" s="47">
        <v>0.2638888888888889</v>
      </c>
      <c r="K646" s="48">
        <v>42863.290972222225</v>
      </c>
      <c r="L646" s="48">
        <v>42863.555555555555</v>
      </c>
      <c r="M646" s="46">
        <v>0</v>
      </c>
      <c r="N646" s="46">
        <v>40</v>
      </c>
      <c r="O646" s="47">
        <v>8.7962962962962962E-4</v>
      </c>
      <c r="P646" s="47">
        <v>0</v>
      </c>
      <c r="Q646" s="47">
        <v>4.5162037037037035E-2</v>
      </c>
      <c r="R646" s="47">
        <v>1.3055555555555556E-2</v>
      </c>
      <c r="S646" s="47">
        <v>0</v>
      </c>
      <c r="T646" s="47">
        <v>1.3634259259259257E-2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">
        <f t="shared" ref="AA646:AA709" si="22">IF(A646="","",R646+T646)</f>
        <v>2.6689814814814812E-2</v>
      </c>
      <c r="AB646" s="4">
        <f t="shared" si="21"/>
        <v>0</v>
      </c>
    </row>
    <row r="647" spans="1:28" x14ac:dyDescent="0.25">
      <c r="A647" s="44">
        <v>42863</v>
      </c>
      <c r="B647" s="45" t="s">
        <v>160</v>
      </c>
      <c r="C647" s="45" t="s">
        <v>161</v>
      </c>
      <c r="D647" s="45" t="s">
        <v>36</v>
      </c>
      <c r="E647" s="45" t="s">
        <v>41</v>
      </c>
      <c r="F647" s="45" t="s">
        <v>109</v>
      </c>
      <c r="G647" s="46">
        <v>91396</v>
      </c>
      <c r="H647" s="76">
        <v>0.33333333333333331</v>
      </c>
      <c r="I647" s="76">
        <v>0.59722222222222221</v>
      </c>
      <c r="J647" s="47">
        <v>0.2638888888888889</v>
      </c>
      <c r="K647" s="48">
        <v>42863.339583333334</v>
      </c>
      <c r="L647" s="48">
        <v>42863.597222222219</v>
      </c>
      <c r="M647" s="46">
        <v>0</v>
      </c>
      <c r="N647" s="46">
        <v>80</v>
      </c>
      <c r="O647" s="47">
        <v>4.6296296296296293E-4</v>
      </c>
      <c r="P647" s="47">
        <v>0</v>
      </c>
      <c r="Q647" s="47">
        <v>3.7187499999999998E-2</v>
      </c>
      <c r="R647" s="47">
        <v>1.0300925925925927E-2</v>
      </c>
      <c r="S647" s="47">
        <v>0</v>
      </c>
      <c r="T647" s="47">
        <v>1.2905092592592591E-2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">
        <f t="shared" si="22"/>
        <v>2.3206018518518518E-2</v>
      </c>
      <c r="AB647" s="4">
        <f t="shared" si="21"/>
        <v>6.2500000000000333E-3</v>
      </c>
    </row>
    <row r="648" spans="1:28" x14ac:dyDescent="0.25">
      <c r="A648" s="44">
        <v>42863</v>
      </c>
      <c r="B648" s="45" t="s">
        <v>160</v>
      </c>
      <c r="C648" s="45" t="s">
        <v>161</v>
      </c>
      <c r="D648" s="45" t="s">
        <v>36</v>
      </c>
      <c r="E648" s="45" t="s">
        <v>41</v>
      </c>
      <c r="F648" s="45" t="s">
        <v>163</v>
      </c>
      <c r="G648" s="46">
        <v>91395</v>
      </c>
      <c r="H648" s="76">
        <v>0.25</v>
      </c>
      <c r="I648" s="76">
        <v>0.51388888888888895</v>
      </c>
      <c r="J648" s="47">
        <v>0.2638888888888889</v>
      </c>
      <c r="K648" s="48">
        <v>42863.246527777781</v>
      </c>
      <c r="L648" s="48">
        <v>42863.518055555556</v>
      </c>
      <c r="M648" s="46">
        <v>0</v>
      </c>
      <c r="N648" s="46">
        <v>128</v>
      </c>
      <c r="O648" s="47">
        <v>5.0925925925925921E-4</v>
      </c>
      <c r="P648" s="47">
        <v>0</v>
      </c>
      <c r="Q648" s="47">
        <v>6.5844907407407408E-2</v>
      </c>
      <c r="R648" s="47">
        <v>1.0173611111111111E-2</v>
      </c>
      <c r="S648" s="47">
        <v>0</v>
      </c>
      <c r="T648" s="47">
        <v>6.5046296296296302E-3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4">
        <f t="shared" si="22"/>
        <v>1.667824074074074E-2</v>
      </c>
      <c r="AB648" s="4">
        <f t="shared" si="21"/>
        <v>0</v>
      </c>
    </row>
    <row r="649" spans="1:28" x14ac:dyDescent="0.25">
      <c r="A649" s="44">
        <v>42863</v>
      </c>
      <c r="B649" s="45" t="s">
        <v>160</v>
      </c>
      <c r="C649" s="45" t="s">
        <v>161</v>
      </c>
      <c r="D649" s="45" t="s">
        <v>36</v>
      </c>
      <c r="E649" s="45" t="s">
        <v>41</v>
      </c>
      <c r="F649" s="45" t="s">
        <v>164</v>
      </c>
      <c r="G649" s="46">
        <v>91320</v>
      </c>
      <c r="H649" s="76">
        <v>0.25</v>
      </c>
      <c r="I649" s="76">
        <v>0.51388888888888895</v>
      </c>
      <c r="J649" s="47">
        <v>0.2638888888888889</v>
      </c>
      <c r="K649" s="48">
        <v>42863.243055555555</v>
      </c>
      <c r="L649" s="48">
        <v>42863.51458333333</v>
      </c>
      <c r="M649" s="46">
        <v>0</v>
      </c>
      <c r="N649" s="46">
        <v>63</v>
      </c>
      <c r="O649" s="47">
        <v>5.6712962962962956E-4</v>
      </c>
      <c r="P649" s="47">
        <v>0</v>
      </c>
      <c r="Q649" s="47">
        <v>4.5844907407407404E-2</v>
      </c>
      <c r="R649" s="47">
        <v>1.0335648148148148E-2</v>
      </c>
      <c r="S649" s="47">
        <v>0</v>
      </c>
      <c r="T649" s="47">
        <v>1.3020833333333334E-2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">
        <f t="shared" si="22"/>
        <v>2.3356481481481482E-2</v>
      </c>
      <c r="AB649" s="4">
        <f t="shared" si="21"/>
        <v>0</v>
      </c>
    </row>
    <row r="650" spans="1:28" x14ac:dyDescent="0.25">
      <c r="A650" s="44">
        <v>42863</v>
      </c>
      <c r="B650" s="45" t="s">
        <v>160</v>
      </c>
      <c r="C650" s="45" t="s">
        <v>161</v>
      </c>
      <c r="D650" s="45" t="s">
        <v>36</v>
      </c>
      <c r="E650" s="45" t="s">
        <v>41</v>
      </c>
      <c r="F650" s="45" t="s">
        <v>112</v>
      </c>
      <c r="G650" s="46">
        <v>91152</v>
      </c>
      <c r="H650" s="76">
        <v>0.375</v>
      </c>
      <c r="I650" s="76">
        <v>0.63888888888888895</v>
      </c>
      <c r="J650" s="47">
        <v>0.2638888888888889</v>
      </c>
      <c r="K650" s="48">
        <v>42863.377083333333</v>
      </c>
      <c r="L650" s="48">
        <v>42863.597222222219</v>
      </c>
      <c r="M650" s="46">
        <v>0</v>
      </c>
      <c r="N650" s="46">
        <v>55</v>
      </c>
      <c r="O650" s="47">
        <v>7.0601851851851847E-4</v>
      </c>
      <c r="P650" s="47">
        <v>0</v>
      </c>
      <c r="Q650" s="47">
        <v>4.9340277777777775E-2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">
        <f t="shared" si="22"/>
        <v>0</v>
      </c>
      <c r="AB650" s="4">
        <f t="shared" si="21"/>
        <v>2.0833333333333814E-3</v>
      </c>
    </row>
    <row r="651" spans="1:28" x14ac:dyDescent="0.25">
      <c r="A651" s="44">
        <v>42863</v>
      </c>
      <c r="B651" s="45" t="s">
        <v>160</v>
      </c>
      <c r="C651" s="45" t="s">
        <v>161</v>
      </c>
      <c r="D651" s="45" t="s">
        <v>36</v>
      </c>
      <c r="E651" s="45" t="s">
        <v>41</v>
      </c>
      <c r="F651" s="45" t="s">
        <v>165</v>
      </c>
      <c r="G651" s="46">
        <v>91399</v>
      </c>
      <c r="H651" s="76">
        <v>0.33333333333333331</v>
      </c>
      <c r="I651" s="76">
        <v>0.59722222222222221</v>
      </c>
      <c r="J651" s="47">
        <v>0.2638888888888889</v>
      </c>
      <c r="K651" s="48">
        <v>42863.334027777775</v>
      </c>
      <c r="L651" s="48">
        <v>42863.597222222219</v>
      </c>
      <c r="M651" s="46">
        <v>0</v>
      </c>
      <c r="N651" s="46">
        <v>142</v>
      </c>
      <c r="O651" s="47">
        <v>9.4907407407407408E-4</v>
      </c>
      <c r="P651" s="47">
        <v>0</v>
      </c>
      <c r="Q651" s="47">
        <v>0.13784722222222223</v>
      </c>
      <c r="R651" s="47">
        <v>1.3356481481481483E-2</v>
      </c>
      <c r="S651" s="47">
        <v>0</v>
      </c>
      <c r="T651" s="47">
        <v>1.2905092592592591E-2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">
        <f t="shared" si="22"/>
        <v>2.6261574074074076E-2</v>
      </c>
      <c r="AB651" s="4">
        <f t="shared" si="21"/>
        <v>6.9444444444449749E-4</v>
      </c>
    </row>
    <row r="652" spans="1:28" x14ac:dyDescent="0.25">
      <c r="A652" s="44">
        <v>42863</v>
      </c>
      <c r="B652" s="45" t="s">
        <v>160</v>
      </c>
      <c r="C652" s="45" t="s">
        <v>161</v>
      </c>
      <c r="D652" s="45" t="s">
        <v>36</v>
      </c>
      <c r="E652" s="45" t="s">
        <v>41</v>
      </c>
      <c r="F652" s="45" t="s">
        <v>114</v>
      </c>
      <c r="G652" s="46">
        <v>91122</v>
      </c>
      <c r="H652" s="76">
        <v>0.29166666666666669</v>
      </c>
      <c r="I652" s="76">
        <v>0.55555555555555558</v>
      </c>
      <c r="J652" s="47">
        <v>0.2638888888888889</v>
      </c>
      <c r="M652" s="46">
        <v>0</v>
      </c>
      <c r="N652" s="46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4">
        <f t="shared" si="22"/>
        <v>0</v>
      </c>
      <c r="AB652" s="4" t="str">
        <f t="shared" si="21"/>
        <v/>
      </c>
    </row>
    <row r="653" spans="1:28" x14ac:dyDescent="0.25">
      <c r="A653" s="44">
        <v>42863</v>
      </c>
      <c r="B653" s="45" t="s">
        <v>160</v>
      </c>
      <c r="C653" s="45" t="s">
        <v>161</v>
      </c>
      <c r="D653" s="45" t="s">
        <v>36</v>
      </c>
      <c r="E653" s="45" t="s">
        <v>40</v>
      </c>
      <c r="F653" s="45" t="s">
        <v>129</v>
      </c>
      <c r="G653" s="46">
        <v>91133</v>
      </c>
      <c r="H653" s="78">
        <v>0.33333333333333331</v>
      </c>
      <c r="I653" s="78">
        <v>0.59722222222222221</v>
      </c>
      <c r="J653" s="47">
        <v>0.2638888888888889</v>
      </c>
      <c r="K653" s="48">
        <v>42863.353472222225</v>
      </c>
      <c r="L653" s="48">
        <v>42863.602777777778</v>
      </c>
      <c r="M653" s="46">
        <v>60</v>
      </c>
      <c r="N653" s="46">
        <v>0</v>
      </c>
      <c r="O653" s="47">
        <v>0</v>
      </c>
      <c r="P653" s="47">
        <v>3.0092592592592588E-3</v>
      </c>
      <c r="Q653" s="47">
        <v>2.9398148148148148E-3</v>
      </c>
      <c r="R653" s="47">
        <v>1.6041666666666666E-2</v>
      </c>
      <c r="S653" s="47">
        <v>0</v>
      </c>
      <c r="T653" s="47">
        <v>1.5243055555555557E-2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">
        <f t="shared" si="22"/>
        <v>3.1284722222222221E-2</v>
      </c>
      <c r="AB653" s="4">
        <f t="shared" si="21"/>
        <v>2.0138888888888873E-2</v>
      </c>
    </row>
    <row r="654" spans="1:28" x14ac:dyDescent="0.25">
      <c r="A654" s="44">
        <v>42863</v>
      </c>
      <c r="B654" s="45" t="s">
        <v>160</v>
      </c>
      <c r="C654" s="45" t="s">
        <v>161</v>
      </c>
      <c r="D654" s="45" t="s">
        <v>36</v>
      </c>
      <c r="E654" s="45" t="s">
        <v>40</v>
      </c>
      <c r="F654" s="45" t="s">
        <v>65</v>
      </c>
      <c r="G654" s="46">
        <v>91392</v>
      </c>
      <c r="H654" s="76">
        <v>0.65277777777777779</v>
      </c>
      <c r="I654" s="76">
        <v>0.91666666666666663</v>
      </c>
      <c r="J654" s="47">
        <v>0.2638888888888889</v>
      </c>
      <c r="K654" s="48">
        <v>42863.646527777775</v>
      </c>
      <c r="L654" s="48">
        <v>42863.916666666664</v>
      </c>
      <c r="M654" s="46">
        <v>0</v>
      </c>
      <c r="N654" s="46">
        <v>46</v>
      </c>
      <c r="O654" s="47">
        <v>8.7962962962962962E-4</v>
      </c>
      <c r="P654" s="47">
        <v>0</v>
      </c>
      <c r="Q654" s="47">
        <v>3.7048611111111109E-2</v>
      </c>
      <c r="R654" s="47">
        <v>1.3136574074074077E-2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">
        <f t="shared" si="22"/>
        <v>1.3136574074074077E-2</v>
      </c>
      <c r="AB654" s="4">
        <f t="shared" si="21"/>
        <v>0</v>
      </c>
    </row>
    <row r="655" spans="1:28" x14ac:dyDescent="0.25">
      <c r="A655" s="44">
        <v>42863</v>
      </c>
      <c r="B655" s="45" t="s">
        <v>160</v>
      </c>
      <c r="C655" s="45" t="s">
        <v>161</v>
      </c>
      <c r="D655" s="45" t="s">
        <v>36</v>
      </c>
      <c r="E655" s="45" t="s">
        <v>40</v>
      </c>
      <c r="F655" s="45" t="s">
        <v>34</v>
      </c>
      <c r="G655" s="46">
        <v>91391</v>
      </c>
      <c r="H655" s="76">
        <v>0.58333333333333337</v>
      </c>
      <c r="I655" s="76">
        <v>0.84722222222222221</v>
      </c>
      <c r="J655" s="47">
        <v>0.2638888888888889</v>
      </c>
      <c r="K655" s="48">
        <v>42863.583333333336</v>
      </c>
      <c r="L655" s="48">
        <v>42863.847222222219</v>
      </c>
      <c r="M655" s="46">
        <v>0</v>
      </c>
      <c r="N655" s="46">
        <v>58</v>
      </c>
      <c r="O655" s="47">
        <v>7.9861111111111105E-4</v>
      </c>
      <c r="P655" s="47">
        <v>0</v>
      </c>
      <c r="Q655" s="47">
        <v>4.7766203703703707E-2</v>
      </c>
      <c r="R655" s="47">
        <v>1.554398148148148E-2</v>
      </c>
      <c r="S655" s="47">
        <v>0</v>
      </c>
      <c r="T655" s="47">
        <v>1.3946759259259258E-2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4">
        <f t="shared" si="22"/>
        <v>2.9490740740740738E-2</v>
      </c>
      <c r="AB655" s="4">
        <f t="shared" si="21"/>
        <v>0</v>
      </c>
    </row>
    <row r="656" spans="1:28" x14ac:dyDescent="0.25">
      <c r="A656" s="44">
        <v>42863</v>
      </c>
      <c r="B656" s="45" t="s">
        <v>160</v>
      </c>
      <c r="C656" s="45" t="s">
        <v>161</v>
      </c>
      <c r="D656" s="45" t="s">
        <v>36</v>
      </c>
      <c r="E656" s="45" t="s">
        <v>40</v>
      </c>
      <c r="F656" s="45" t="s">
        <v>178</v>
      </c>
      <c r="G656" s="46">
        <v>91156</v>
      </c>
      <c r="H656" s="76">
        <v>0.625</v>
      </c>
      <c r="I656" s="76">
        <v>0.88888888888888884</v>
      </c>
      <c r="J656" s="47">
        <v>0.2638888888888889</v>
      </c>
      <c r="K656" s="48">
        <v>42863.626388888886</v>
      </c>
      <c r="L656" s="48">
        <v>42863.888888888891</v>
      </c>
      <c r="M656" s="46">
        <v>0</v>
      </c>
      <c r="N656" s="46">
        <v>93</v>
      </c>
      <c r="O656" s="47">
        <v>7.9861111111111105E-4</v>
      </c>
      <c r="P656" s="47">
        <v>0</v>
      </c>
      <c r="Q656" s="47">
        <v>7.4375000000000011E-2</v>
      </c>
      <c r="R656" s="47">
        <v>1.4490740740740742E-2</v>
      </c>
      <c r="S656" s="47">
        <v>0</v>
      </c>
      <c r="T656" s="47">
        <v>1.4537037037037038E-2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">
        <f t="shared" si="22"/>
        <v>2.9027777777777777E-2</v>
      </c>
      <c r="AB656" s="4">
        <f t="shared" ref="AB656:AB719" si="23">IF(K656="","",IF(VALUE(TEXT(K656,"HH:MM:SS"))&gt;H656,VALUE(TEXT(K656,"HH:MM:SS"))-H656,0))</f>
        <v>1.388888888888884E-3</v>
      </c>
    </row>
    <row r="657" spans="1:28" x14ac:dyDescent="0.25">
      <c r="A657" s="44">
        <v>42863</v>
      </c>
      <c r="B657" s="45" t="s">
        <v>160</v>
      </c>
      <c r="C657" s="45" t="s">
        <v>161</v>
      </c>
      <c r="D657" s="45" t="s">
        <v>36</v>
      </c>
      <c r="E657" s="45" t="s">
        <v>40</v>
      </c>
      <c r="F657" s="45" t="s">
        <v>181</v>
      </c>
      <c r="G657" s="46">
        <v>91376</v>
      </c>
      <c r="H657" s="76">
        <v>0.55555555555555558</v>
      </c>
      <c r="I657" s="76">
        <v>0.81944444444444453</v>
      </c>
      <c r="J657" s="47">
        <v>0.2638888888888889</v>
      </c>
      <c r="M657" s="46">
        <v>0</v>
      </c>
      <c r="N657" s="46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">
        <f t="shared" si="22"/>
        <v>0</v>
      </c>
      <c r="AB657" s="4" t="str">
        <f t="shared" si="23"/>
        <v/>
      </c>
    </row>
    <row r="658" spans="1:28" x14ac:dyDescent="0.25">
      <c r="A658" s="44">
        <v>42863</v>
      </c>
      <c r="B658" s="45" t="s">
        <v>160</v>
      </c>
      <c r="C658" s="45" t="s">
        <v>161</v>
      </c>
      <c r="D658" s="45" t="s">
        <v>36</v>
      </c>
      <c r="E658" s="45" t="s">
        <v>40</v>
      </c>
      <c r="F658" s="45" t="s">
        <v>68</v>
      </c>
      <c r="G658" s="46">
        <v>91155</v>
      </c>
      <c r="H658" s="76">
        <v>0.65277777777777779</v>
      </c>
      <c r="I658" s="76">
        <v>0.91666666666666663</v>
      </c>
      <c r="J658" s="47">
        <v>0.2638888888888889</v>
      </c>
      <c r="K658" s="48">
        <v>42863.655555555553</v>
      </c>
      <c r="L658" s="48">
        <v>42863.922222222223</v>
      </c>
      <c r="M658" s="46">
        <v>0</v>
      </c>
      <c r="N658" s="46">
        <v>36</v>
      </c>
      <c r="O658" s="47">
        <v>1.3657407407407409E-3</v>
      </c>
      <c r="P658" s="47">
        <v>0</v>
      </c>
      <c r="Q658" s="47">
        <v>4.8043981481481479E-2</v>
      </c>
      <c r="R658" s="47">
        <v>9.8842592592592576E-3</v>
      </c>
      <c r="S658" s="47">
        <v>0</v>
      </c>
      <c r="T658" s="47">
        <v>6.3657407407407404E-3</v>
      </c>
      <c r="U658" s="47">
        <v>0</v>
      </c>
      <c r="V658" s="47">
        <v>0</v>
      </c>
      <c r="W658" s="47">
        <v>0</v>
      </c>
      <c r="X658" s="47">
        <v>0</v>
      </c>
      <c r="Y658" s="47">
        <v>8.1365740740740738E-3</v>
      </c>
      <c r="Z658" s="47">
        <v>0</v>
      </c>
      <c r="AA658" s="4">
        <f t="shared" si="22"/>
        <v>1.6249999999999997E-2</v>
      </c>
      <c r="AB658" s="4">
        <f t="shared" si="23"/>
        <v>2.7777777777777679E-3</v>
      </c>
    </row>
    <row r="659" spans="1:28" x14ac:dyDescent="0.25">
      <c r="A659" s="44">
        <v>42863</v>
      </c>
      <c r="B659" s="45" t="s">
        <v>160</v>
      </c>
      <c r="C659" s="45" t="s">
        <v>161</v>
      </c>
      <c r="D659" s="45" t="s">
        <v>36</v>
      </c>
      <c r="E659" s="45" t="s">
        <v>45</v>
      </c>
      <c r="F659" s="45" t="s">
        <v>93</v>
      </c>
      <c r="G659" s="46">
        <v>91389</v>
      </c>
      <c r="H659" s="76">
        <v>0.33333333333333331</v>
      </c>
      <c r="I659" s="76">
        <v>0.59722222222222221</v>
      </c>
      <c r="J659" s="47">
        <v>0.2638888888888889</v>
      </c>
      <c r="K659" s="48">
        <v>42863.32916666667</v>
      </c>
      <c r="L659" s="48">
        <v>42863.602083333331</v>
      </c>
      <c r="M659" s="46">
        <v>0</v>
      </c>
      <c r="N659" s="46">
        <v>105</v>
      </c>
      <c r="O659" s="47">
        <v>6.134259259259259E-4</v>
      </c>
      <c r="P659" s="47">
        <v>0</v>
      </c>
      <c r="Q659" s="47">
        <v>6.3217592592592589E-2</v>
      </c>
      <c r="R659" s="47">
        <v>1.4745370370370372E-2</v>
      </c>
      <c r="S659" s="47">
        <v>0</v>
      </c>
      <c r="T659" s="47">
        <v>1.1655092592592594E-2</v>
      </c>
      <c r="U659" s="47">
        <v>0</v>
      </c>
      <c r="V659" s="47">
        <v>0</v>
      </c>
      <c r="W659" s="47">
        <v>0</v>
      </c>
      <c r="X659" s="47">
        <v>0</v>
      </c>
      <c r="Y659" s="47">
        <v>8.6921296296296312E-3</v>
      </c>
      <c r="Z659" s="47">
        <v>0</v>
      </c>
      <c r="AA659" s="4">
        <f t="shared" si="22"/>
        <v>2.6400462962962966E-2</v>
      </c>
      <c r="AB659" s="4">
        <f t="shared" si="23"/>
        <v>0</v>
      </c>
    </row>
    <row r="660" spans="1:28" x14ac:dyDescent="0.25">
      <c r="A660" s="44">
        <v>42863</v>
      </c>
      <c r="B660" s="45" t="s">
        <v>160</v>
      </c>
      <c r="C660" s="45" t="s">
        <v>161</v>
      </c>
      <c r="D660" s="45" t="s">
        <v>36</v>
      </c>
      <c r="E660" s="45" t="s">
        <v>45</v>
      </c>
      <c r="F660" s="45" t="s">
        <v>166</v>
      </c>
      <c r="G660" s="46">
        <v>91115</v>
      </c>
      <c r="H660" s="76">
        <v>0.33333333333333331</v>
      </c>
      <c r="I660" s="76">
        <v>0.59722222222222221</v>
      </c>
      <c r="J660" s="47">
        <v>0.2638888888888889</v>
      </c>
      <c r="K660" s="48">
        <v>42863.326388888891</v>
      </c>
      <c r="L660" s="48">
        <v>42863.597222222219</v>
      </c>
      <c r="M660" s="46">
        <v>0</v>
      </c>
      <c r="N660" s="46">
        <v>62</v>
      </c>
      <c r="O660" s="47">
        <v>4.9768518518518521E-4</v>
      </c>
      <c r="P660" s="47">
        <v>0</v>
      </c>
      <c r="Q660" s="47">
        <v>3.1851851851851853E-2</v>
      </c>
      <c r="R660" s="47">
        <v>1.2141203703703704E-2</v>
      </c>
      <c r="S660" s="47">
        <v>0</v>
      </c>
      <c r="T660" s="47">
        <v>1.3194444444444444E-2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">
        <f t="shared" si="22"/>
        <v>2.5335648148148149E-2</v>
      </c>
      <c r="AB660" s="4">
        <f t="shared" si="23"/>
        <v>0</v>
      </c>
    </row>
    <row r="661" spans="1:28" x14ac:dyDescent="0.25">
      <c r="A661" s="44">
        <v>42863</v>
      </c>
      <c r="B661" s="45" t="s">
        <v>160</v>
      </c>
      <c r="C661" s="45" t="s">
        <v>161</v>
      </c>
      <c r="D661" s="45" t="s">
        <v>36</v>
      </c>
      <c r="E661" s="45" t="s">
        <v>45</v>
      </c>
      <c r="F661" s="45" t="s">
        <v>167</v>
      </c>
      <c r="G661" s="46">
        <v>91120</v>
      </c>
      <c r="H661" s="76">
        <v>0.29166666666666669</v>
      </c>
      <c r="I661" s="76">
        <v>0.55555555555555558</v>
      </c>
      <c r="J661" s="47">
        <v>0.2638888888888889</v>
      </c>
      <c r="K661" s="48">
        <v>42863.297222222223</v>
      </c>
      <c r="L661" s="48">
        <v>42863.501388888886</v>
      </c>
      <c r="M661" s="46">
        <v>0</v>
      </c>
      <c r="N661" s="46">
        <v>179</v>
      </c>
      <c r="O661" s="47">
        <v>4.8611111111111104E-4</v>
      </c>
      <c r="P661" s="47">
        <v>0</v>
      </c>
      <c r="Q661" s="47">
        <v>9.116898148148149E-2</v>
      </c>
      <c r="R661" s="47">
        <v>1.2499999999999999E-2</v>
      </c>
      <c r="S661" s="47">
        <v>0</v>
      </c>
      <c r="T661" s="47">
        <v>4.6527777777777774E-3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">
        <f t="shared" si="22"/>
        <v>1.7152777777777777E-2</v>
      </c>
      <c r="AB661" s="4">
        <f t="shared" si="23"/>
        <v>5.5555555555555358E-3</v>
      </c>
    </row>
    <row r="662" spans="1:28" x14ac:dyDescent="0.25">
      <c r="A662" s="44">
        <v>42863</v>
      </c>
      <c r="B662" s="45" t="s">
        <v>160</v>
      </c>
      <c r="C662" s="45" t="s">
        <v>161</v>
      </c>
      <c r="D662" s="45" t="s">
        <v>36</v>
      </c>
      <c r="E662" s="45" t="s">
        <v>45</v>
      </c>
      <c r="F662" s="45" t="s">
        <v>91</v>
      </c>
      <c r="G662" s="46">
        <v>91121</v>
      </c>
      <c r="H662" s="76">
        <v>0.29166666666666669</v>
      </c>
      <c r="I662" s="76">
        <v>0.55555555555555558</v>
      </c>
      <c r="J662" s="47">
        <v>0.2638888888888889</v>
      </c>
      <c r="K662" s="48">
        <v>42863.289583333331</v>
      </c>
      <c r="L662" s="48">
        <v>42863.555555555555</v>
      </c>
      <c r="M662" s="46">
        <v>0</v>
      </c>
      <c r="N662" s="46">
        <v>120</v>
      </c>
      <c r="O662" s="47">
        <v>7.6388888888888893E-4</v>
      </c>
      <c r="P662" s="47">
        <v>0</v>
      </c>
      <c r="Q662" s="47">
        <v>9.8391203703703703E-2</v>
      </c>
      <c r="R662" s="47">
        <v>1.6516203703703703E-2</v>
      </c>
      <c r="S662" s="47">
        <v>0</v>
      </c>
      <c r="T662" s="47">
        <v>1.3634259259259257E-2</v>
      </c>
      <c r="U662" s="47">
        <v>0</v>
      </c>
      <c r="V662" s="47">
        <v>0</v>
      </c>
      <c r="W662" s="47">
        <v>0</v>
      </c>
      <c r="X662" s="47">
        <v>0</v>
      </c>
      <c r="Y662" s="47">
        <v>2.1238425925925924E-2</v>
      </c>
      <c r="Z662" s="47">
        <v>0</v>
      </c>
      <c r="AA662" s="4">
        <f t="shared" si="22"/>
        <v>3.0150462962962962E-2</v>
      </c>
      <c r="AB662" s="4">
        <f t="shared" si="23"/>
        <v>0</v>
      </c>
    </row>
    <row r="663" spans="1:28" x14ac:dyDescent="0.25">
      <c r="A663" s="44">
        <v>42863</v>
      </c>
      <c r="B663" s="45" t="s">
        <v>160</v>
      </c>
      <c r="C663" s="45" t="s">
        <v>161</v>
      </c>
      <c r="D663" s="45" t="s">
        <v>36</v>
      </c>
      <c r="E663" s="45" t="s">
        <v>45</v>
      </c>
      <c r="F663" s="45" t="s">
        <v>115</v>
      </c>
      <c r="G663" s="46">
        <v>91123</v>
      </c>
      <c r="H663" s="76">
        <v>0.25</v>
      </c>
      <c r="I663" s="76">
        <v>0.51388888888888895</v>
      </c>
      <c r="J663" s="47">
        <v>0.2638888888888889</v>
      </c>
      <c r="K663" s="48">
        <v>42863.252083333333</v>
      </c>
      <c r="L663" s="48">
        <v>42863.515277777777</v>
      </c>
      <c r="M663" s="46">
        <v>0</v>
      </c>
      <c r="N663" s="46">
        <v>130</v>
      </c>
      <c r="O663" s="47">
        <v>6.5972222222222213E-4</v>
      </c>
      <c r="P663" s="47">
        <v>0</v>
      </c>
      <c r="Q663" s="47">
        <v>0.10756944444444444</v>
      </c>
      <c r="R663" s="47">
        <v>1.0486111111111111E-2</v>
      </c>
      <c r="S663" s="47">
        <v>0</v>
      </c>
      <c r="T663" s="47">
        <v>1.3113425925925926E-2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">
        <f t="shared" si="22"/>
        <v>2.3599537037037037E-2</v>
      </c>
      <c r="AB663" s="4">
        <f t="shared" si="23"/>
        <v>2.0833333333333259E-3</v>
      </c>
    </row>
    <row r="664" spans="1:28" x14ac:dyDescent="0.25">
      <c r="A664" s="44">
        <v>42863</v>
      </c>
      <c r="B664" s="45" t="s">
        <v>160</v>
      </c>
      <c r="C664" s="45" t="s">
        <v>161</v>
      </c>
      <c r="D664" s="45" t="s">
        <v>36</v>
      </c>
      <c r="E664" s="45" t="s">
        <v>48</v>
      </c>
      <c r="F664" s="45" t="s">
        <v>82</v>
      </c>
      <c r="G664" s="46">
        <v>91284</v>
      </c>
      <c r="H664" s="76">
        <v>0.55555555555555558</v>
      </c>
      <c r="I664" s="76">
        <v>0.81944444444444453</v>
      </c>
      <c r="J664" s="47">
        <v>0.2638888888888889</v>
      </c>
      <c r="M664" s="46">
        <v>0</v>
      </c>
      <c r="N664" s="46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">
        <f t="shared" si="22"/>
        <v>0</v>
      </c>
      <c r="AB664" s="4" t="str">
        <f t="shared" si="23"/>
        <v/>
      </c>
    </row>
    <row r="665" spans="1:28" x14ac:dyDescent="0.25">
      <c r="A665" s="44">
        <v>42863</v>
      </c>
      <c r="B665" s="45" t="s">
        <v>160</v>
      </c>
      <c r="C665" s="45" t="s">
        <v>161</v>
      </c>
      <c r="D665" s="45" t="s">
        <v>36</v>
      </c>
      <c r="E665" s="45" t="s">
        <v>48</v>
      </c>
      <c r="F665" s="45" t="s">
        <v>83</v>
      </c>
      <c r="G665" s="46">
        <v>91282</v>
      </c>
      <c r="H665" s="76">
        <v>0.55555555555555558</v>
      </c>
      <c r="I665" s="76">
        <v>0.81944444444444453</v>
      </c>
      <c r="J665" s="47">
        <v>0.2638888888888889</v>
      </c>
      <c r="K665" s="48">
        <v>42863.556250000001</v>
      </c>
      <c r="L665" s="48">
        <v>42863.819444444445</v>
      </c>
      <c r="M665" s="46">
        <v>7</v>
      </c>
      <c r="N665" s="46">
        <v>8</v>
      </c>
      <c r="O665" s="47">
        <v>6.134259259259259E-4</v>
      </c>
      <c r="P665" s="47">
        <v>3.6921296296296298E-3</v>
      </c>
      <c r="Q665" s="47">
        <v>7.9282407407407409E-3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5.3391203703703705E-2</v>
      </c>
      <c r="Y665" s="47">
        <v>7.9398148148148145E-3</v>
      </c>
      <c r="Z665" s="47">
        <v>0</v>
      </c>
      <c r="AA665" s="4">
        <f t="shared" si="22"/>
        <v>0</v>
      </c>
      <c r="AB665" s="4">
        <f t="shared" si="23"/>
        <v>6.9444444444444198E-4</v>
      </c>
    </row>
    <row r="666" spans="1:28" x14ac:dyDescent="0.25">
      <c r="A666" s="44">
        <v>42863</v>
      </c>
      <c r="B666" s="45" t="s">
        <v>160</v>
      </c>
      <c r="C666" s="45" t="s">
        <v>161</v>
      </c>
      <c r="D666" s="45" t="s">
        <v>36</v>
      </c>
      <c r="E666" s="45" t="s">
        <v>48</v>
      </c>
      <c r="F666" s="45" t="s">
        <v>84</v>
      </c>
      <c r="G666" s="46">
        <v>91276</v>
      </c>
      <c r="H666" s="76">
        <v>0.29166666666666669</v>
      </c>
      <c r="I666" s="76">
        <v>0.55555555555555558</v>
      </c>
      <c r="J666" s="47">
        <v>0.2638888888888889</v>
      </c>
      <c r="K666" s="48">
        <v>42863.288194444445</v>
      </c>
      <c r="L666" s="48">
        <v>42863.555555555555</v>
      </c>
      <c r="M666" s="46">
        <v>10</v>
      </c>
      <c r="N666" s="46">
        <v>31</v>
      </c>
      <c r="O666" s="47">
        <v>5.9027777777777778E-4</v>
      </c>
      <c r="P666" s="47">
        <v>1.3194444444444443E-3</v>
      </c>
      <c r="Q666" s="47">
        <v>3.037037037037037E-2</v>
      </c>
      <c r="R666" s="47">
        <v>1.5150462962962963E-2</v>
      </c>
      <c r="S666" s="47">
        <v>0</v>
      </c>
      <c r="T666" s="47">
        <v>1.2025462962962962E-2</v>
      </c>
      <c r="U666" s="47">
        <v>0</v>
      </c>
      <c r="V666" s="47">
        <v>3.5763888888888894E-3</v>
      </c>
      <c r="W666" s="47">
        <v>0</v>
      </c>
      <c r="X666" s="47">
        <v>0</v>
      </c>
      <c r="Y666" s="47">
        <v>2.1851851851851848E-2</v>
      </c>
      <c r="Z666" s="47">
        <v>0</v>
      </c>
      <c r="AA666" s="4">
        <f t="shared" si="22"/>
        <v>2.7175925925925923E-2</v>
      </c>
      <c r="AB666" s="4">
        <f t="shared" si="23"/>
        <v>0</v>
      </c>
    </row>
    <row r="667" spans="1:28" x14ac:dyDescent="0.25">
      <c r="A667" s="44">
        <v>42863</v>
      </c>
      <c r="B667" s="45" t="s">
        <v>160</v>
      </c>
      <c r="C667" s="45" t="s">
        <v>161</v>
      </c>
      <c r="D667" s="45" t="s">
        <v>36</v>
      </c>
      <c r="E667" s="45" t="s">
        <v>48</v>
      </c>
      <c r="F667" s="45" t="s">
        <v>168</v>
      </c>
      <c r="G667" s="46">
        <v>91275</v>
      </c>
      <c r="H667" s="76">
        <v>0.29166666666666669</v>
      </c>
      <c r="I667" s="76">
        <v>0.55555555555555558</v>
      </c>
      <c r="J667" s="47">
        <v>0.2638888888888889</v>
      </c>
      <c r="K667" s="48">
        <v>42863.285416666666</v>
      </c>
      <c r="L667" s="48">
        <v>42863.555555555555</v>
      </c>
      <c r="M667" s="46">
        <v>9</v>
      </c>
      <c r="N667" s="46">
        <v>14</v>
      </c>
      <c r="O667" s="47">
        <v>6.018518518518519E-4</v>
      </c>
      <c r="P667" s="47">
        <v>2.1990740740740742E-3</v>
      </c>
      <c r="Q667" s="47">
        <v>2.5104166666666664E-2</v>
      </c>
      <c r="R667" s="47">
        <v>1.3657407407407408E-2</v>
      </c>
      <c r="S667" s="47">
        <v>0</v>
      </c>
      <c r="T667" s="47">
        <v>1.2812499999999999E-2</v>
      </c>
      <c r="U667" s="47">
        <v>0</v>
      </c>
      <c r="V667" s="47">
        <v>3.8553240740740742E-2</v>
      </c>
      <c r="W667" s="47">
        <v>0</v>
      </c>
      <c r="X667" s="47">
        <v>0</v>
      </c>
      <c r="Y667" s="47">
        <v>6.8865740740740736E-3</v>
      </c>
      <c r="Z667" s="47">
        <v>0</v>
      </c>
      <c r="AA667" s="4">
        <f t="shared" si="22"/>
        <v>2.6469907407407407E-2</v>
      </c>
      <c r="AB667" s="4">
        <f t="shared" si="23"/>
        <v>0</v>
      </c>
    </row>
    <row r="668" spans="1:28" x14ac:dyDescent="0.25">
      <c r="A668" s="44">
        <v>42863</v>
      </c>
      <c r="B668" s="45" t="s">
        <v>160</v>
      </c>
      <c r="C668" s="45" t="s">
        <v>161</v>
      </c>
      <c r="D668" s="45" t="s">
        <v>36</v>
      </c>
      <c r="E668" s="45" t="s">
        <v>48</v>
      </c>
      <c r="F668" s="45" t="s">
        <v>86</v>
      </c>
      <c r="G668" s="46">
        <v>91283</v>
      </c>
      <c r="H668" s="76">
        <v>0.29166666666666669</v>
      </c>
      <c r="I668" s="76">
        <v>0.55555555555555558</v>
      </c>
      <c r="J668" s="47">
        <v>0.2638888888888889</v>
      </c>
      <c r="K668" s="48">
        <v>42863.29583333333</v>
      </c>
      <c r="L668" s="48">
        <v>42863.556250000001</v>
      </c>
      <c r="M668" s="46">
        <v>7</v>
      </c>
      <c r="N668" s="46">
        <v>43</v>
      </c>
      <c r="O668" s="47">
        <v>3.5879629629629635E-4</v>
      </c>
      <c r="P668" s="47">
        <v>2.5347222222222221E-3</v>
      </c>
      <c r="Q668" s="47">
        <v>2.6168981481481477E-2</v>
      </c>
      <c r="R668" s="47">
        <v>1.7708333333333333E-2</v>
      </c>
      <c r="S668" s="47">
        <v>0</v>
      </c>
      <c r="T668" s="47">
        <v>8.4027777777777781E-3</v>
      </c>
      <c r="U668" s="47">
        <v>0</v>
      </c>
      <c r="V668" s="47">
        <v>8.4259259259259253E-3</v>
      </c>
      <c r="W668" s="47">
        <v>0</v>
      </c>
      <c r="X668" s="47">
        <v>0</v>
      </c>
      <c r="Y668" s="47">
        <v>5.5439814814814822E-3</v>
      </c>
      <c r="Z668" s="47">
        <v>0</v>
      </c>
      <c r="AA668" s="4">
        <f t="shared" si="22"/>
        <v>2.6111111111111113E-2</v>
      </c>
      <c r="AB668" s="4">
        <f t="shared" si="23"/>
        <v>4.1666666666666519E-3</v>
      </c>
    </row>
    <row r="669" spans="1:28" x14ac:dyDescent="0.25">
      <c r="A669" s="44">
        <v>42863</v>
      </c>
      <c r="B669" s="45" t="s">
        <v>160</v>
      </c>
      <c r="C669" s="45" t="s">
        <v>161</v>
      </c>
      <c r="D669" s="45" t="s">
        <v>36</v>
      </c>
      <c r="E669" s="45" t="s">
        <v>48</v>
      </c>
      <c r="F669" s="45" t="s">
        <v>87</v>
      </c>
      <c r="G669" s="46">
        <v>91278</v>
      </c>
      <c r="H669" s="76">
        <v>0.55555555555555558</v>
      </c>
      <c r="I669" s="76">
        <v>0.81944444444444453</v>
      </c>
      <c r="J669" s="47">
        <v>0.2638888888888889</v>
      </c>
      <c r="K669" s="48">
        <v>42863.555555555555</v>
      </c>
      <c r="L669" s="48">
        <v>42863.819444444445</v>
      </c>
      <c r="M669" s="46">
        <v>13</v>
      </c>
      <c r="N669" s="46">
        <v>25</v>
      </c>
      <c r="O669" s="47">
        <v>1.1226851851851851E-3</v>
      </c>
      <c r="P669" s="47">
        <v>1.5624999999999999E-3</v>
      </c>
      <c r="Q669" s="47">
        <v>2.6412037037037036E-2</v>
      </c>
      <c r="R669" s="47">
        <v>0</v>
      </c>
      <c r="S669" s="47">
        <v>0</v>
      </c>
      <c r="T669" s="47">
        <v>0</v>
      </c>
      <c r="U669" s="47">
        <v>0</v>
      </c>
      <c r="V669" s="47">
        <v>6.5925925925925929E-2</v>
      </c>
      <c r="W669" s="47">
        <v>0</v>
      </c>
      <c r="X669" s="47">
        <v>0</v>
      </c>
      <c r="Y669" s="47">
        <v>0</v>
      </c>
      <c r="Z669" s="47">
        <v>0</v>
      </c>
      <c r="AA669" s="4">
        <f t="shared" si="22"/>
        <v>0</v>
      </c>
      <c r="AB669" s="4">
        <f t="shared" si="23"/>
        <v>0</v>
      </c>
    </row>
    <row r="670" spans="1:28" x14ac:dyDescent="0.25">
      <c r="A670" s="44">
        <v>42863</v>
      </c>
      <c r="B670" s="45" t="s">
        <v>160</v>
      </c>
      <c r="C670" s="45" t="s">
        <v>161</v>
      </c>
      <c r="D670" s="45" t="s">
        <v>38</v>
      </c>
      <c r="E670" s="45" t="s">
        <v>41</v>
      </c>
      <c r="F670" s="45" t="s">
        <v>116</v>
      </c>
      <c r="G670" s="46">
        <v>91126</v>
      </c>
      <c r="H670" s="76">
        <v>0.29166666666666669</v>
      </c>
      <c r="I670" s="76">
        <v>0.55555555555555558</v>
      </c>
      <c r="J670" s="47">
        <v>0.2638888888888889</v>
      </c>
      <c r="K670" s="48">
        <v>42863.284722222219</v>
      </c>
      <c r="L670" s="48">
        <v>42863.555555555555</v>
      </c>
      <c r="M670" s="46">
        <v>149</v>
      </c>
      <c r="N670" s="46">
        <v>0</v>
      </c>
      <c r="O670" s="47">
        <v>0</v>
      </c>
      <c r="P670" s="47">
        <v>1.1111111111111111E-3</v>
      </c>
      <c r="Q670" s="47">
        <v>7.9745370370370369E-3</v>
      </c>
      <c r="R670" s="47">
        <v>1.3391203703703704E-2</v>
      </c>
      <c r="S670" s="47">
        <v>0</v>
      </c>
      <c r="T670" s="47">
        <v>1.3564814814814816E-2</v>
      </c>
      <c r="U670" s="47">
        <v>0</v>
      </c>
      <c r="V670" s="47">
        <v>0</v>
      </c>
      <c r="W670" s="47">
        <v>0</v>
      </c>
      <c r="X670" s="47">
        <v>1.1574074074074073E-5</v>
      </c>
      <c r="Y670" s="47">
        <v>6.9097222222222225E-3</v>
      </c>
      <c r="Z670" s="47">
        <v>0</v>
      </c>
      <c r="AA670" s="4">
        <f t="shared" si="22"/>
        <v>2.6956018518518518E-2</v>
      </c>
      <c r="AB670" s="4">
        <f t="shared" si="23"/>
        <v>0</v>
      </c>
    </row>
    <row r="671" spans="1:28" x14ac:dyDescent="0.25">
      <c r="A671" s="44">
        <v>42863</v>
      </c>
      <c r="B671" s="45" t="s">
        <v>160</v>
      </c>
      <c r="C671" s="45" t="s">
        <v>161</v>
      </c>
      <c r="D671" s="45" t="s">
        <v>38</v>
      </c>
      <c r="E671" s="45" t="s">
        <v>41</v>
      </c>
      <c r="F671" s="45" t="s">
        <v>117</v>
      </c>
      <c r="G671" s="46">
        <v>91161</v>
      </c>
      <c r="H671" s="76">
        <v>0.29166666666666669</v>
      </c>
      <c r="I671" s="76">
        <v>0.55555555555555558</v>
      </c>
      <c r="J671" s="47">
        <v>0.2638888888888889</v>
      </c>
      <c r="K671" s="48">
        <v>42863.293055555558</v>
      </c>
      <c r="L671" s="48">
        <v>42863.555555555555</v>
      </c>
      <c r="M671" s="46">
        <v>107</v>
      </c>
      <c r="N671" s="46">
        <v>0</v>
      </c>
      <c r="O671" s="47">
        <v>0</v>
      </c>
      <c r="P671" s="47">
        <v>1.6087962962962963E-3</v>
      </c>
      <c r="Q671" s="47">
        <v>1.4699074074074074E-3</v>
      </c>
      <c r="R671" s="47">
        <v>1.4652777777777778E-2</v>
      </c>
      <c r="S671" s="47">
        <v>0</v>
      </c>
      <c r="T671" s="47">
        <v>1.5127314814814816E-2</v>
      </c>
      <c r="U671" s="47">
        <v>0</v>
      </c>
      <c r="V671" s="47">
        <v>0</v>
      </c>
      <c r="W671" s="47">
        <v>0</v>
      </c>
      <c r="X671" s="47">
        <v>0</v>
      </c>
      <c r="Y671" s="47">
        <v>6.2268518518518515E-3</v>
      </c>
      <c r="Z671" s="47">
        <v>0</v>
      </c>
      <c r="AA671" s="4">
        <f t="shared" si="22"/>
        <v>2.9780092592592594E-2</v>
      </c>
      <c r="AB671" s="4">
        <f t="shared" si="23"/>
        <v>1.388888888888884E-3</v>
      </c>
    </row>
    <row r="672" spans="1:28" x14ac:dyDescent="0.25">
      <c r="A672" s="44">
        <v>42863</v>
      </c>
      <c r="B672" s="45" t="s">
        <v>160</v>
      </c>
      <c r="C672" s="45" t="s">
        <v>161</v>
      </c>
      <c r="D672" s="45" t="s">
        <v>38</v>
      </c>
      <c r="E672" s="45" t="s">
        <v>41</v>
      </c>
      <c r="F672" s="45" t="s">
        <v>169</v>
      </c>
      <c r="G672" s="46">
        <v>91174</v>
      </c>
      <c r="H672" s="76">
        <v>0.25</v>
      </c>
      <c r="I672" s="76">
        <v>0.51388888888888895</v>
      </c>
      <c r="J672" s="47">
        <v>0.2638888888888889</v>
      </c>
      <c r="K672" s="48">
        <v>42863.246527777781</v>
      </c>
      <c r="L672" s="48">
        <v>42863.513888888891</v>
      </c>
      <c r="M672" s="46">
        <v>87</v>
      </c>
      <c r="N672" s="46">
        <v>0</v>
      </c>
      <c r="O672" s="47">
        <v>0</v>
      </c>
      <c r="P672" s="47">
        <v>1.6435185185185183E-3</v>
      </c>
      <c r="Q672" s="47">
        <v>8.6574074074074071E-3</v>
      </c>
      <c r="R672" s="47">
        <v>1.5104166666666667E-2</v>
      </c>
      <c r="S672" s="47">
        <v>0</v>
      </c>
      <c r="T672" s="47">
        <v>1.5416666666666667E-2</v>
      </c>
      <c r="U672" s="47">
        <v>0</v>
      </c>
      <c r="V672" s="47">
        <v>0</v>
      </c>
      <c r="W672" s="47">
        <v>0</v>
      </c>
      <c r="X672" s="47">
        <v>8.3333333333333332E-3</v>
      </c>
      <c r="Y672" s="47">
        <v>7.8009259259259256E-3</v>
      </c>
      <c r="Z672" s="47">
        <v>0</v>
      </c>
      <c r="AA672" s="4">
        <f t="shared" si="22"/>
        <v>3.0520833333333334E-2</v>
      </c>
      <c r="AB672" s="4">
        <f t="shared" si="23"/>
        <v>0</v>
      </c>
    </row>
    <row r="673" spans="1:28" x14ac:dyDescent="0.25">
      <c r="A673" s="44">
        <v>42863</v>
      </c>
      <c r="B673" s="45" t="s">
        <v>160</v>
      </c>
      <c r="C673" s="45" t="s">
        <v>161</v>
      </c>
      <c r="D673" s="45" t="s">
        <v>38</v>
      </c>
      <c r="E673" s="45" t="s">
        <v>41</v>
      </c>
      <c r="F673" s="45" t="s">
        <v>170</v>
      </c>
      <c r="G673" s="46">
        <v>91148</v>
      </c>
      <c r="H673" s="76">
        <v>0.25</v>
      </c>
      <c r="I673" s="76">
        <v>0.51388888888888895</v>
      </c>
      <c r="J673" s="47">
        <v>0.2638888888888889</v>
      </c>
      <c r="K673" s="48">
        <v>42863.248611111114</v>
      </c>
      <c r="L673" s="48">
        <v>42863.513888888891</v>
      </c>
      <c r="M673" s="46">
        <v>86</v>
      </c>
      <c r="N673" s="46">
        <v>1</v>
      </c>
      <c r="O673" s="47">
        <v>6.9444444444444444E-5</v>
      </c>
      <c r="P673" s="47">
        <v>1.9791666666666668E-3</v>
      </c>
      <c r="Q673" s="47">
        <v>6.1805555555555563E-3</v>
      </c>
      <c r="R673" s="47">
        <v>1.4687499999999999E-2</v>
      </c>
      <c r="S673" s="47">
        <v>0</v>
      </c>
      <c r="T673" s="47">
        <v>1.5694444444444445E-2</v>
      </c>
      <c r="U673" s="47">
        <v>0</v>
      </c>
      <c r="V673" s="47">
        <v>0</v>
      </c>
      <c r="W673" s="47">
        <v>0</v>
      </c>
      <c r="X673" s="47">
        <v>4.9768518518518521E-4</v>
      </c>
      <c r="Y673" s="47">
        <v>3.7268518518518514E-3</v>
      </c>
      <c r="Z673" s="47">
        <v>0</v>
      </c>
      <c r="AA673" s="4">
        <f t="shared" si="22"/>
        <v>3.0381944444444444E-2</v>
      </c>
      <c r="AB673" s="4">
        <f t="shared" si="23"/>
        <v>0</v>
      </c>
    </row>
    <row r="674" spans="1:28" x14ac:dyDescent="0.25">
      <c r="A674" s="44">
        <v>42863</v>
      </c>
      <c r="B674" s="45" t="s">
        <v>160</v>
      </c>
      <c r="C674" s="45" t="s">
        <v>161</v>
      </c>
      <c r="D674" s="45" t="s">
        <v>38</v>
      </c>
      <c r="E674" s="45" t="s">
        <v>41</v>
      </c>
      <c r="F674" s="45" t="s">
        <v>120</v>
      </c>
      <c r="G674" s="46">
        <v>91144</v>
      </c>
      <c r="H674" s="76">
        <v>0.3611111111111111</v>
      </c>
      <c r="I674" s="76">
        <v>0.625</v>
      </c>
      <c r="J674" s="47">
        <v>0.2638888888888889</v>
      </c>
      <c r="M674" s="46">
        <v>0</v>
      </c>
      <c r="N674" s="46">
        <v>0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4">
        <f t="shared" si="22"/>
        <v>0</v>
      </c>
      <c r="AB674" s="4" t="str">
        <f t="shared" si="23"/>
        <v/>
      </c>
    </row>
    <row r="675" spans="1:28" x14ac:dyDescent="0.25">
      <c r="A675" s="44">
        <v>42863</v>
      </c>
      <c r="B675" s="45" t="s">
        <v>160</v>
      </c>
      <c r="C675" s="45" t="s">
        <v>161</v>
      </c>
      <c r="D675" s="45" t="s">
        <v>38</v>
      </c>
      <c r="E675" s="45" t="s">
        <v>41</v>
      </c>
      <c r="F675" s="45" t="s">
        <v>121</v>
      </c>
      <c r="G675" s="46">
        <v>91132</v>
      </c>
      <c r="H675" s="76">
        <v>0.33333333333333331</v>
      </c>
      <c r="I675" s="76">
        <v>0.59722222222222221</v>
      </c>
      <c r="J675" s="47">
        <v>0.2638888888888889</v>
      </c>
      <c r="K675" s="48">
        <v>42863.326388888891</v>
      </c>
      <c r="L675" s="48">
        <v>42863.6</v>
      </c>
      <c r="M675" s="46">
        <v>138</v>
      </c>
      <c r="N675" s="46">
        <v>0</v>
      </c>
      <c r="O675" s="47">
        <v>0</v>
      </c>
      <c r="P675" s="47">
        <v>1.1921296296296296E-3</v>
      </c>
      <c r="Q675" s="47">
        <v>1.3425925925925925E-3</v>
      </c>
      <c r="R675" s="47">
        <v>1.525462962962963E-2</v>
      </c>
      <c r="S675" s="47">
        <v>0</v>
      </c>
      <c r="T675" s="47">
        <v>1.3460648148148147E-2</v>
      </c>
      <c r="U675" s="47">
        <v>0</v>
      </c>
      <c r="V675" s="47">
        <v>0</v>
      </c>
      <c r="W675" s="47">
        <v>0</v>
      </c>
      <c r="X675" s="47">
        <v>6.5046296296296302E-3</v>
      </c>
      <c r="Y675" s="47">
        <v>2.8819444444444444E-3</v>
      </c>
      <c r="Z675" s="47">
        <v>0</v>
      </c>
      <c r="AA675" s="4">
        <f t="shared" si="22"/>
        <v>2.8715277777777777E-2</v>
      </c>
      <c r="AB675" s="4">
        <f t="shared" si="23"/>
        <v>0</v>
      </c>
    </row>
    <row r="676" spans="1:28" x14ac:dyDescent="0.25">
      <c r="A676" s="44">
        <v>42863</v>
      </c>
      <c r="B676" s="45" t="s">
        <v>160</v>
      </c>
      <c r="C676" s="45" t="s">
        <v>161</v>
      </c>
      <c r="D676" s="45" t="s">
        <v>38</v>
      </c>
      <c r="E676" s="45" t="s">
        <v>41</v>
      </c>
      <c r="F676" s="45" t="s">
        <v>122</v>
      </c>
      <c r="G676" s="46">
        <v>102590</v>
      </c>
      <c r="H676" s="76">
        <v>0.3888888888888889</v>
      </c>
      <c r="I676" s="76">
        <v>0.65277777777777779</v>
      </c>
      <c r="J676" s="47">
        <v>0.2638888888888889</v>
      </c>
      <c r="M676" s="46">
        <v>0</v>
      </c>
      <c r="N676" s="46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4">
        <f t="shared" si="22"/>
        <v>0</v>
      </c>
      <c r="AB676" s="4" t="str">
        <f t="shared" si="23"/>
        <v/>
      </c>
    </row>
    <row r="677" spans="1:28" x14ac:dyDescent="0.25">
      <c r="A677" s="44">
        <v>42863</v>
      </c>
      <c r="B677" s="45" t="s">
        <v>160</v>
      </c>
      <c r="C677" s="45" t="s">
        <v>161</v>
      </c>
      <c r="D677" s="45" t="s">
        <v>38</v>
      </c>
      <c r="E677" s="45" t="s">
        <v>41</v>
      </c>
      <c r="F677" s="45" t="s">
        <v>59</v>
      </c>
      <c r="G677" s="46">
        <v>91171</v>
      </c>
      <c r="H677" s="76">
        <v>0.3888888888888889</v>
      </c>
      <c r="I677" s="76">
        <v>0.65277777777777779</v>
      </c>
      <c r="J677" s="47">
        <v>0.2638888888888889</v>
      </c>
      <c r="K677" s="48">
        <v>42863.396527777775</v>
      </c>
      <c r="L677" s="48">
        <v>42863.652083333334</v>
      </c>
      <c r="M677" s="46">
        <v>95</v>
      </c>
      <c r="N677" s="46">
        <v>0</v>
      </c>
      <c r="O677" s="47">
        <v>0</v>
      </c>
      <c r="P677" s="47">
        <v>1.5277777777777779E-3</v>
      </c>
      <c r="Q677" s="47">
        <v>2.3842592592592591E-3</v>
      </c>
      <c r="R677" s="47">
        <v>1.3506944444444445E-2</v>
      </c>
      <c r="S677" s="47">
        <v>0</v>
      </c>
      <c r="T677" s="47">
        <v>1.5706018518518518E-2</v>
      </c>
      <c r="U677" s="47">
        <v>0</v>
      </c>
      <c r="V677" s="47">
        <v>0</v>
      </c>
      <c r="W677" s="47">
        <v>0</v>
      </c>
      <c r="X677" s="47">
        <v>0</v>
      </c>
      <c r="Y677" s="47">
        <v>2.193287037037037E-2</v>
      </c>
      <c r="Z677" s="47">
        <v>0</v>
      </c>
      <c r="AA677" s="4">
        <f t="shared" si="22"/>
        <v>2.9212962962962961E-2</v>
      </c>
      <c r="AB677" s="4">
        <f t="shared" si="23"/>
        <v>7.6388888888889173E-3</v>
      </c>
    </row>
    <row r="678" spans="1:28" x14ac:dyDescent="0.25">
      <c r="A678" s="44">
        <v>42863</v>
      </c>
      <c r="B678" s="45" t="s">
        <v>160</v>
      </c>
      <c r="C678" s="45" t="s">
        <v>161</v>
      </c>
      <c r="D678" s="45" t="s">
        <v>38</v>
      </c>
      <c r="E678" s="45" t="s">
        <v>41</v>
      </c>
      <c r="F678" s="45" t="s">
        <v>124</v>
      </c>
      <c r="G678" s="46">
        <v>91164</v>
      </c>
      <c r="H678" s="76">
        <v>0.33333333333333331</v>
      </c>
      <c r="I678" s="76">
        <v>0.59722222222222221</v>
      </c>
      <c r="J678" s="47">
        <v>0.2638888888888889</v>
      </c>
      <c r="K678" s="48">
        <v>42863.334027777775</v>
      </c>
      <c r="L678" s="48">
        <v>42863.597222222219</v>
      </c>
      <c r="M678" s="46">
        <v>118</v>
      </c>
      <c r="N678" s="46">
        <v>0</v>
      </c>
      <c r="O678" s="47">
        <v>0</v>
      </c>
      <c r="P678" s="47">
        <v>1.4120370370370369E-3</v>
      </c>
      <c r="Q678" s="47">
        <v>2.2453703703703702E-3</v>
      </c>
      <c r="R678" s="47">
        <v>1.4305555555555557E-2</v>
      </c>
      <c r="S678" s="47">
        <v>0</v>
      </c>
      <c r="T678" s="47">
        <v>1.6122685185185184E-2</v>
      </c>
      <c r="U678" s="47">
        <v>0</v>
      </c>
      <c r="V678" s="47">
        <v>0</v>
      </c>
      <c r="W678" s="47">
        <v>0</v>
      </c>
      <c r="X678" s="47">
        <v>0</v>
      </c>
      <c r="Y678" s="47">
        <v>6.1921296296296299E-3</v>
      </c>
      <c r="Z678" s="47">
        <v>0</v>
      </c>
      <c r="AA678" s="4">
        <f t="shared" si="22"/>
        <v>3.0428240740740742E-2</v>
      </c>
      <c r="AB678" s="4">
        <f t="shared" si="23"/>
        <v>6.9444444444449749E-4</v>
      </c>
    </row>
    <row r="679" spans="1:28" x14ac:dyDescent="0.25">
      <c r="A679" s="44">
        <v>42863</v>
      </c>
      <c r="B679" s="45" t="s">
        <v>160</v>
      </c>
      <c r="C679" s="45" t="s">
        <v>161</v>
      </c>
      <c r="D679" s="45" t="s">
        <v>38</v>
      </c>
      <c r="E679" s="45" t="s">
        <v>41</v>
      </c>
      <c r="F679" s="45" t="s">
        <v>125</v>
      </c>
      <c r="G679" s="46">
        <v>91135</v>
      </c>
      <c r="H679" s="76">
        <v>0.25</v>
      </c>
      <c r="I679" s="76">
        <v>0.51388888888888895</v>
      </c>
      <c r="J679" s="47">
        <v>0.2638888888888889</v>
      </c>
      <c r="M679" s="46">
        <v>0</v>
      </c>
      <c r="N679" s="46">
        <v>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4">
        <f t="shared" si="22"/>
        <v>0</v>
      </c>
      <c r="AB679" s="4" t="str">
        <f t="shared" si="23"/>
        <v/>
      </c>
    </row>
    <row r="680" spans="1:28" x14ac:dyDescent="0.25">
      <c r="A680" s="44">
        <v>42863</v>
      </c>
      <c r="B680" s="45" t="s">
        <v>160</v>
      </c>
      <c r="C680" s="45" t="s">
        <v>161</v>
      </c>
      <c r="D680" s="45" t="s">
        <v>38</v>
      </c>
      <c r="E680" s="45" t="s">
        <v>41</v>
      </c>
      <c r="F680" s="45" t="s">
        <v>126</v>
      </c>
      <c r="G680" s="46">
        <v>91162</v>
      </c>
      <c r="H680" s="76">
        <v>0.29166666666666669</v>
      </c>
      <c r="I680" s="76">
        <v>0.55555555555555558</v>
      </c>
      <c r="J680" s="47">
        <v>0.2638888888888889</v>
      </c>
      <c r="K680" s="48">
        <v>42863.526388888888</v>
      </c>
      <c r="L680" s="48">
        <v>42863.555555555555</v>
      </c>
      <c r="M680" s="46">
        <v>9</v>
      </c>
      <c r="N680" s="46">
        <v>0</v>
      </c>
      <c r="O680" s="47">
        <v>0</v>
      </c>
      <c r="P680" s="47">
        <v>1.5624999999999999E-3</v>
      </c>
      <c r="Q680" s="47">
        <v>5.6828703703703702E-3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5.9027777777777778E-4</v>
      </c>
      <c r="Z680" s="47">
        <v>0</v>
      </c>
      <c r="AA680" s="4">
        <f t="shared" si="22"/>
        <v>0</v>
      </c>
      <c r="AB680" s="4">
        <f t="shared" si="23"/>
        <v>0.23472222222222222</v>
      </c>
    </row>
    <row r="681" spans="1:28" x14ac:dyDescent="0.25">
      <c r="A681" s="44">
        <v>42863</v>
      </c>
      <c r="B681" s="45" t="s">
        <v>160</v>
      </c>
      <c r="C681" s="45" t="s">
        <v>161</v>
      </c>
      <c r="D681" s="45" t="s">
        <v>38</v>
      </c>
      <c r="E681" s="45" t="s">
        <v>40</v>
      </c>
      <c r="F681" s="45" t="s">
        <v>171</v>
      </c>
      <c r="G681" s="46">
        <v>102623</v>
      </c>
      <c r="H681" s="76">
        <v>0.65277777777777779</v>
      </c>
      <c r="I681" s="76">
        <v>0.91666666666666663</v>
      </c>
      <c r="J681" s="47">
        <v>0.2638888888888889</v>
      </c>
      <c r="M681" s="46">
        <v>0</v>
      </c>
      <c r="N681" s="46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">
        <f t="shared" si="22"/>
        <v>0</v>
      </c>
      <c r="AB681" s="4" t="str">
        <f t="shared" si="23"/>
        <v/>
      </c>
    </row>
    <row r="682" spans="1:28" x14ac:dyDescent="0.25">
      <c r="A682" s="44">
        <v>42863</v>
      </c>
      <c r="B682" s="45" t="s">
        <v>160</v>
      </c>
      <c r="C682" s="45" t="s">
        <v>161</v>
      </c>
      <c r="D682" s="45" t="s">
        <v>38</v>
      </c>
      <c r="E682" s="45" t="s">
        <v>40</v>
      </c>
      <c r="F682" s="45" t="s">
        <v>71</v>
      </c>
      <c r="G682" s="46">
        <v>91166</v>
      </c>
      <c r="H682" s="76">
        <v>0.59722222222222221</v>
      </c>
      <c r="I682" s="76">
        <v>0.86111111111111116</v>
      </c>
      <c r="J682" s="47">
        <v>0.2638888888888889</v>
      </c>
      <c r="K682" s="48">
        <v>42863.603472222225</v>
      </c>
      <c r="L682" s="48">
        <v>42863.861111111109</v>
      </c>
      <c r="M682" s="46">
        <v>61</v>
      </c>
      <c r="N682" s="46">
        <v>0</v>
      </c>
      <c r="O682" s="47">
        <v>0</v>
      </c>
      <c r="P682" s="47">
        <v>2.2916666666666667E-3</v>
      </c>
      <c r="Q682" s="47">
        <v>9.0277777777777784E-4</v>
      </c>
      <c r="R682" s="47">
        <v>1.4201388888888888E-2</v>
      </c>
      <c r="S682" s="47">
        <v>0</v>
      </c>
      <c r="T682" s="47">
        <v>1.5173611111111112E-2</v>
      </c>
      <c r="U682" s="47">
        <v>0</v>
      </c>
      <c r="V682" s="47">
        <v>0</v>
      </c>
      <c r="W682" s="47">
        <v>0</v>
      </c>
      <c r="X682" s="47">
        <v>1.4814814814814814E-3</v>
      </c>
      <c r="Y682" s="47">
        <v>1.667824074074074E-2</v>
      </c>
      <c r="Z682" s="47">
        <v>0</v>
      </c>
      <c r="AA682" s="4">
        <f t="shared" si="22"/>
        <v>2.9374999999999998E-2</v>
      </c>
      <c r="AB682" s="4">
        <f t="shared" si="23"/>
        <v>6.2499999999999778E-3</v>
      </c>
    </row>
    <row r="683" spans="1:28" x14ac:dyDescent="0.25">
      <c r="A683" s="44">
        <v>42863</v>
      </c>
      <c r="B683" s="45" t="s">
        <v>160</v>
      </c>
      <c r="C683" s="45" t="s">
        <v>161</v>
      </c>
      <c r="D683" s="45" t="s">
        <v>38</v>
      </c>
      <c r="E683" s="45" t="s">
        <v>40</v>
      </c>
      <c r="F683" s="45" t="s">
        <v>53</v>
      </c>
      <c r="G683" s="46">
        <v>102520</v>
      </c>
      <c r="H683" s="76">
        <v>0.25</v>
      </c>
      <c r="I683" s="76">
        <v>0.51388888888888895</v>
      </c>
      <c r="J683" s="47">
        <v>0.2638888888888889</v>
      </c>
      <c r="M683" s="46">
        <v>0</v>
      </c>
      <c r="N683" s="46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0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4">
        <f t="shared" si="22"/>
        <v>0</v>
      </c>
      <c r="AB683" s="4" t="str">
        <f t="shared" si="23"/>
        <v/>
      </c>
    </row>
    <row r="684" spans="1:28" x14ac:dyDescent="0.25">
      <c r="A684" s="44">
        <v>42863</v>
      </c>
      <c r="B684" s="45" t="s">
        <v>160</v>
      </c>
      <c r="C684" s="45" t="s">
        <v>161</v>
      </c>
      <c r="D684" s="45" t="s">
        <v>38</v>
      </c>
      <c r="E684" s="45" t="s">
        <v>40</v>
      </c>
      <c r="F684" s="45" t="s">
        <v>131</v>
      </c>
      <c r="G684" s="46">
        <v>91136</v>
      </c>
      <c r="H684" s="76">
        <v>0.5625</v>
      </c>
      <c r="I684" s="76">
        <v>0.82638888888888884</v>
      </c>
      <c r="J684" s="47">
        <v>0.2638888888888889</v>
      </c>
      <c r="K684" s="48">
        <v>42863.568055555559</v>
      </c>
      <c r="L684" s="48">
        <v>42863.826388888891</v>
      </c>
      <c r="M684" s="46">
        <v>79</v>
      </c>
      <c r="N684" s="46">
        <v>0</v>
      </c>
      <c r="O684" s="47">
        <v>0</v>
      </c>
      <c r="P684" s="47">
        <v>1.8634259259259261E-3</v>
      </c>
      <c r="Q684" s="47">
        <v>8.1018518518518516E-5</v>
      </c>
      <c r="R684" s="47">
        <v>1.4305555555555557E-2</v>
      </c>
      <c r="S684" s="47">
        <v>0</v>
      </c>
      <c r="T684" s="47">
        <v>1.298611111111111E-2</v>
      </c>
      <c r="U684" s="47">
        <v>0</v>
      </c>
      <c r="V684" s="47">
        <v>0</v>
      </c>
      <c r="W684" s="47">
        <v>0</v>
      </c>
      <c r="X684" s="47">
        <v>0</v>
      </c>
      <c r="Y684" s="47">
        <v>7.8125E-3</v>
      </c>
      <c r="Z684" s="47">
        <v>0</v>
      </c>
      <c r="AA684" s="4">
        <f t="shared" si="22"/>
        <v>2.7291666666666665E-2</v>
      </c>
      <c r="AB684" s="4">
        <f t="shared" si="23"/>
        <v>5.5555555555555358E-3</v>
      </c>
    </row>
    <row r="685" spans="1:28" x14ac:dyDescent="0.25">
      <c r="A685" s="44">
        <v>42863</v>
      </c>
      <c r="B685" s="45" t="s">
        <v>160</v>
      </c>
      <c r="C685" s="45" t="s">
        <v>161</v>
      </c>
      <c r="D685" s="45" t="s">
        <v>38</v>
      </c>
      <c r="E685" s="45" t="s">
        <v>40</v>
      </c>
      <c r="F685" s="45" t="s">
        <v>72</v>
      </c>
      <c r="G685" s="46">
        <v>91169</v>
      </c>
      <c r="H685" s="76">
        <v>0.625</v>
      </c>
      <c r="I685" s="76">
        <v>0.88888888888888884</v>
      </c>
      <c r="J685" s="47">
        <v>0.2638888888888889</v>
      </c>
      <c r="K685" s="48">
        <v>42863.625</v>
      </c>
      <c r="L685" s="48">
        <v>42863.888888888891</v>
      </c>
      <c r="M685" s="46">
        <v>68</v>
      </c>
      <c r="N685" s="46">
        <v>0</v>
      </c>
      <c r="O685" s="47">
        <v>0</v>
      </c>
      <c r="P685" s="47">
        <v>1.8865740740740742E-3</v>
      </c>
      <c r="Q685" s="47">
        <v>9.432870370370371E-3</v>
      </c>
      <c r="R685" s="47">
        <v>1.3738425925925926E-2</v>
      </c>
      <c r="S685" s="47">
        <v>0</v>
      </c>
      <c r="T685" s="47">
        <v>1.4687499999999999E-2</v>
      </c>
      <c r="U685" s="47">
        <v>0</v>
      </c>
      <c r="V685" s="47">
        <v>0</v>
      </c>
      <c r="W685" s="47">
        <v>3.4722222222222224E-4</v>
      </c>
      <c r="X685" s="47">
        <v>2.4386574074074074E-2</v>
      </c>
      <c r="Y685" s="47">
        <v>0</v>
      </c>
      <c r="Z685" s="47">
        <v>0</v>
      </c>
      <c r="AA685" s="4">
        <f t="shared" si="22"/>
        <v>2.8425925925925924E-2</v>
      </c>
      <c r="AB685" s="4">
        <f t="shared" si="23"/>
        <v>0</v>
      </c>
    </row>
    <row r="686" spans="1:28" x14ac:dyDescent="0.25">
      <c r="A686" s="44">
        <v>42863</v>
      </c>
      <c r="B686" s="45" t="s">
        <v>160</v>
      </c>
      <c r="C686" s="45" t="s">
        <v>161</v>
      </c>
      <c r="D686" s="45" t="s">
        <v>38</v>
      </c>
      <c r="E686" s="45" t="s">
        <v>40</v>
      </c>
      <c r="F686" s="45" t="s">
        <v>54</v>
      </c>
      <c r="G686" s="46">
        <v>91138</v>
      </c>
      <c r="H686" s="76">
        <v>0.5625</v>
      </c>
      <c r="I686" s="76">
        <v>0.82638888888888884</v>
      </c>
      <c r="J686" s="47">
        <v>0.2638888888888889</v>
      </c>
      <c r="K686" s="48">
        <v>42863.55972222222</v>
      </c>
      <c r="L686" s="48">
        <v>42863.826388888891</v>
      </c>
      <c r="M686" s="46">
        <v>86</v>
      </c>
      <c r="N686" s="46">
        <v>0</v>
      </c>
      <c r="O686" s="47">
        <v>0</v>
      </c>
      <c r="P686" s="47">
        <v>1.6666666666666668E-3</v>
      </c>
      <c r="Q686" s="47">
        <v>2.5347222222222221E-3</v>
      </c>
      <c r="R686" s="47">
        <v>1.2997685185185183E-2</v>
      </c>
      <c r="S686" s="47">
        <v>0</v>
      </c>
      <c r="T686" s="47">
        <v>1.6921296296296299E-2</v>
      </c>
      <c r="U686" s="47">
        <v>0</v>
      </c>
      <c r="V686" s="47">
        <v>0</v>
      </c>
      <c r="W686" s="47">
        <v>0</v>
      </c>
      <c r="X686" s="47">
        <v>1.4699074074074074E-3</v>
      </c>
      <c r="Y686" s="47">
        <v>4.5138888888888893E-3</v>
      </c>
      <c r="Z686" s="47">
        <v>0</v>
      </c>
      <c r="AA686" s="4">
        <f t="shared" si="22"/>
        <v>2.9918981481481484E-2</v>
      </c>
      <c r="AB686" s="4">
        <f t="shared" si="23"/>
        <v>0</v>
      </c>
    </row>
    <row r="687" spans="1:28" x14ac:dyDescent="0.25">
      <c r="A687" s="44">
        <v>42863</v>
      </c>
      <c r="B687" s="45" t="s">
        <v>160</v>
      </c>
      <c r="C687" s="45" t="s">
        <v>161</v>
      </c>
      <c r="D687" s="45" t="s">
        <v>38</v>
      </c>
      <c r="E687" s="45" t="s">
        <v>40</v>
      </c>
      <c r="F687" s="45" t="s">
        <v>55</v>
      </c>
      <c r="G687" s="46">
        <v>91147</v>
      </c>
      <c r="H687" s="76">
        <v>0.55555555555555558</v>
      </c>
      <c r="I687" s="76">
        <v>0.81944444444444453</v>
      </c>
      <c r="J687" s="47">
        <v>0.2638888888888889</v>
      </c>
      <c r="M687" s="46">
        <v>0</v>
      </c>
      <c r="N687" s="46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">
        <f t="shared" si="22"/>
        <v>0</v>
      </c>
      <c r="AB687" s="4" t="str">
        <f t="shared" si="23"/>
        <v/>
      </c>
    </row>
    <row r="688" spans="1:28" x14ac:dyDescent="0.25">
      <c r="A688" s="44">
        <v>42863</v>
      </c>
      <c r="B688" s="45" t="s">
        <v>160</v>
      </c>
      <c r="C688" s="45" t="s">
        <v>161</v>
      </c>
      <c r="D688" s="45" t="s">
        <v>38</v>
      </c>
      <c r="E688" s="45" t="s">
        <v>40</v>
      </c>
      <c r="F688" s="45" t="s">
        <v>172</v>
      </c>
      <c r="G688" s="46">
        <v>91160</v>
      </c>
      <c r="H688" s="76">
        <v>0.625</v>
      </c>
      <c r="I688" s="76">
        <v>0.88888888888888884</v>
      </c>
      <c r="J688" s="47">
        <v>0.2638888888888889</v>
      </c>
      <c r="K688" s="48">
        <v>42863.624305555553</v>
      </c>
      <c r="L688" s="48">
        <v>42863.888888888891</v>
      </c>
      <c r="M688" s="46">
        <v>78</v>
      </c>
      <c r="N688" s="46">
        <v>0</v>
      </c>
      <c r="O688" s="47">
        <v>0</v>
      </c>
      <c r="P688" s="47">
        <v>1.8634259259259261E-3</v>
      </c>
      <c r="Q688" s="47">
        <v>5.7870370370370366E-5</v>
      </c>
      <c r="R688" s="47">
        <v>1.4537037037037038E-2</v>
      </c>
      <c r="S688" s="47">
        <v>0</v>
      </c>
      <c r="T688" s="47">
        <v>1.292824074074074E-2</v>
      </c>
      <c r="U688" s="47">
        <v>0</v>
      </c>
      <c r="V688" s="47">
        <v>0</v>
      </c>
      <c r="W688" s="47">
        <v>0</v>
      </c>
      <c r="X688" s="47">
        <v>0</v>
      </c>
      <c r="Y688" s="47">
        <v>1.3333333333333334E-2</v>
      </c>
      <c r="Z688" s="47">
        <v>0</v>
      </c>
      <c r="AA688" s="4">
        <f t="shared" si="22"/>
        <v>2.7465277777777776E-2</v>
      </c>
      <c r="AB688" s="4">
        <f t="shared" si="23"/>
        <v>0</v>
      </c>
    </row>
    <row r="689" spans="1:28" x14ac:dyDescent="0.25">
      <c r="A689" s="44">
        <v>42863</v>
      </c>
      <c r="B689" s="45" t="s">
        <v>160</v>
      </c>
      <c r="C689" s="45" t="s">
        <v>161</v>
      </c>
      <c r="D689" s="45" t="s">
        <v>38</v>
      </c>
      <c r="E689" s="45" t="s">
        <v>40</v>
      </c>
      <c r="F689" s="45" t="s">
        <v>74</v>
      </c>
      <c r="G689" s="46">
        <v>91149</v>
      </c>
      <c r="H689" s="76">
        <v>0.625</v>
      </c>
      <c r="I689" s="76">
        <v>0.88888888888888884</v>
      </c>
      <c r="J689" s="47">
        <v>0.2638888888888889</v>
      </c>
      <c r="K689" s="48">
        <v>42863.625694444447</v>
      </c>
      <c r="L689" s="48">
        <v>42863.890972222223</v>
      </c>
      <c r="M689" s="46">
        <v>80</v>
      </c>
      <c r="N689" s="46">
        <v>0</v>
      </c>
      <c r="O689" s="47">
        <v>0</v>
      </c>
      <c r="P689" s="47">
        <v>1.8287037037037037E-3</v>
      </c>
      <c r="Q689" s="47">
        <v>1.7476851851851852E-3</v>
      </c>
      <c r="R689" s="47">
        <v>1.3692129629629629E-2</v>
      </c>
      <c r="S689" s="47">
        <v>0</v>
      </c>
      <c r="T689" s="47">
        <v>1.4641203703703703E-2</v>
      </c>
      <c r="U689" s="47">
        <v>0</v>
      </c>
      <c r="V689" s="47">
        <v>0</v>
      </c>
      <c r="W689" s="47">
        <v>0</v>
      </c>
      <c r="X689" s="47">
        <v>1.1226851851851851E-3</v>
      </c>
      <c r="Y689" s="47">
        <v>5.8564814814814825E-3</v>
      </c>
      <c r="Z689" s="47">
        <v>0</v>
      </c>
      <c r="AA689" s="4">
        <f t="shared" si="22"/>
        <v>2.8333333333333332E-2</v>
      </c>
      <c r="AB689" s="4">
        <f t="shared" si="23"/>
        <v>6.9444444444444198E-4</v>
      </c>
    </row>
    <row r="690" spans="1:28" x14ac:dyDescent="0.25">
      <c r="A690" s="44">
        <v>42863</v>
      </c>
      <c r="B690" s="45" t="s">
        <v>160</v>
      </c>
      <c r="C690" s="45" t="s">
        <v>161</v>
      </c>
      <c r="D690" s="45" t="s">
        <v>38</v>
      </c>
      <c r="E690" s="45" t="s">
        <v>40</v>
      </c>
      <c r="F690" s="45" t="s">
        <v>173</v>
      </c>
      <c r="G690" s="46">
        <v>91173</v>
      </c>
      <c r="H690" s="76">
        <v>0.51388888888888895</v>
      </c>
      <c r="I690" s="76">
        <v>0.77777777777777779</v>
      </c>
      <c r="J690" s="47">
        <v>0.2638888888888889</v>
      </c>
      <c r="M690" s="46">
        <v>0</v>
      </c>
      <c r="N690" s="46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">
        <f t="shared" si="22"/>
        <v>0</v>
      </c>
      <c r="AB690" s="4" t="str">
        <f t="shared" si="23"/>
        <v/>
      </c>
    </row>
    <row r="691" spans="1:28" x14ac:dyDescent="0.25">
      <c r="A691" s="44">
        <v>42863</v>
      </c>
      <c r="B691" s="45" t="s">
        <v>160</v>
      </c>
      <c r="C691" s="45" t="s">
        <v>161</v>
      </c>
      <c r="D691" s="45" t="s">
        <v>38</v>
      </c>
      <c r="E691" s="45" t="s">
        <v>40</v>
      </c>
      <c r="F691" s="45" t="s">
        <v>174</v>
      </c>
      <c r="G691" s="46">
        <v>91177</v>
      </c>
      <c r="H691" s="76">
        <v>0.65277777777777779</v>
      </c>
      <c r="I691" s="76">
        <v>0.91666666666666663</v>
      </c>
      <c r="J691" s="47">
        <v>0.2638888888888889</v>
      </c>
      <c r="M691" s="46">
        <v>0</v>
      </c>
      <c r="N691" s="46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4">
        <f t="shared" si="22"/>
        <v>0</v>
      </c>
      <c r="AB691" s="4" t="str">
        <f t="shared" si="23"/>
        <v/>
      </c>
    </row>
    <row r="692" spans="1:28" x14ac:dyDescent="0.25">
      <c r="A692" s="44">
        <v>42863</v>
      </c>
      <c r="B692" s="45" t="s">
        <v>160</v>
      </c>
      <c r="C692" s="45" t="s">
        <v>161</v>
      </c>
      <c r="D692" s="45" t="s">
        <v>38</v>
      </c>
      <c r="E692" s="45" t="s">
        <v>40</v>
      </c>
      <c r="F692" s="45" t="s">
        <v>175</v>
      </c>
      <c r="G692" s="46">
        <v>91151</v>
      </c>
      <c r="H692" s="76">
        <v>0.65277777777777779</v>
      </c>
      <c r="I692" s="76">
        <v>0.91666666666666663</v>
      </c>
      <c r="J692" s="47">
        <v>0.2638888888888889</v>
      </c>
      <c r="K692" s="48">
        <v>42863.656944444447</v>
      </c>
      <c r="L692" s="48">
        <v>42863.916666666664</v>
      </c>
      <c r="M692" s="46">
        <v>58</v>
      </c>
      <c r="N692" s="46">
        <v>0</v>
      </c>
      <c r="O692" s="47">
        <v>0</v>
      </c>
      <c r="P692" s="47">
        <v>1.8981481481481482E-3</v>
      </c>
      <c r="Q692" s="47">
        <v>7.5000000000000006E-3</v>
      </c>
      <c r="R692" s="47">
        <v>1.53125E-2</v>
      </c>
      <c r="S692" s="47">
        <v>0</v>
      </c>
      <c r="T692" s="47">
        <v>1.4513888888888889E-2</v>
      </c>
      <c r="U692" s="47">
        <v>0</v>
      </c>
      <c r="V692" s="47">
        <v>0</v>
      </c>
      <c r="W692" s="47">
        <v>0</v>
      </c>
      <c r="X692" s="47">
        <v>3.30787037037037E-2</v>
      </c>
      <c r="Y692" s="47">
        <v>5.7870370370370378E-4</v>
      </c>
      <c r="Z692" s="47">
        <v>0</v>
      </c>
      <c r="AA692" s="4">
        <f t="shared" si="22"/>
        <v>2.9826388888888888E-2</v>
      </c>
      <c r="AB692" s="4">
        <f t="shared" si="23"/>
        <v>4.1666666666666519E-3</v>
      </c>
    </row>
    <row r="693" spans="1:28" x14ac:dyDescent="0.25">
      <c r="A693" s="44">
        <v>42863</v>
      </c>
      <c r="B693" s="45" t="s">
        <v>160</v>
      </c>
      <c r="C693" s="45" t="s">
        <v>161</v>
      </c>
      <c r="D693" s="45" t="s">
        <v>38</v>
      </c>
      <c r="E693" s="45" t="s">
        <v>40</v>
      </c>
      <c r="F693" s="45" t="s">
        <v>57</v>
      </c>
      <c r="G693" s="46">
        <v>91218</v>
      </c>
      <c r="H693" s="76">
        <v>0.51388888888888895</v>
      </c>
      <c r="I693" s="76">
        <v>0.77777777777777779</v>
      </c>
      <c r="J693" s="47">
        <v>0.2638888888888889</v>
      </c>
      <c r="K693" s="48">
        <v>42863.515277777777</v>
      </c>
      <c r="L693" s="48">
        <v>42863.779166666667</v>
      </c>
      <c r="M693" s="46">
        <v>84</v>
      </c>
      <c r="N693" s="46">
        <v>0</v>
      </c>
      <c r="O693" s="47">
        <v>0</v>
      </c>
      <c r="P693" s="47">
        <v>1.736111111111111E-3</v>
      </c>
      <c r="Q693" s="47">
        <v>2.6388888888888885E-3</v>
      </c>
      <c r="R693" s="47">
        <v>1.4826388888888889E-2</v>
      </c>
      <c r="S693" s="47">
        <v>0</v>
      </c>
      <c r="T693" s="47">
        <v>1.6006944444444445E-2</v>
      </c>
      <c r="U693" s="47">
        <v>0</v>
      </c>
      <c r="V693" s="47">
        <v>0</v>
      </c>
      <c r="W693" s="47">
        <v>0</v>
      </c>
      <c r="X693" s="47">
        <v>0</v>
      </c>
      <c r="Y693" s="47">
        <v>8.819444444444444E-3</v>
      </c>
      <c r="Z693" s="47">
        <v>0</v>
      </c>
      <c r="AA693" s="4">
        <f t="shared" si="22"/>
        <v>3.0833333333333334E-2</v>
      </c>
      <c r="AB693" s="4">
        <f t="shared" si="23"/>
        <v>1.388888888888884E-3</v>
      </c>
    </row>
    <row r="694" spans="1:28" x14ac:dyDescent="0.25">
      <c r="A694" s="44">
        <v>42863</v>
      </c>
      <c r="B694" s="45" t="s">
        <v>160</v>
      </c>
      <c r="C694" s="45" t="s">
        <v>161</v>
      </c>
      <c r="D694" s="45" t="s">
        <v>38</v>
      </c>
      <c r="E694" s="45" t="s">
        <v>40</v>
      </c>
      <c r="F694" s="45" t="s">
        <v>130</v>
      </c>
      <c r="G694" s="46">
        <v>91386</v>
      </c>
      <c r="H694" s="76">
        <v>0.58333333333333337</v>
      </c>
      <c r="I694" s="76">
        <v>0.84722222222222221</v>
      </c>
      <c r="J694" s="47">
        <v>0.2638888888888889</v>
      </c>
      <c r="K694" s="48">
        <v>42863.581250000003</v>
      </c>
      <c r="L694" s="48">
        <v>42863.847222222219</v>
      </c>
      <c r="M694" s="46">
        <v>0</v>
      </c>
      <c r="N694" s="46">
        <v>88</v>
      </c>
      <c r="O694" s="47">
        <v>1.0185185185185186E-3</v>
      </c>
      <c r="P694" s="47">
        <v>0</v>
      </c>
      <c r="Q694" s="47">
        <v>9.0011574074074077E-2</v>
      </c>
      <c r="R694" s="47">
        <v>1.1458333333333334E-2</v>
      </c>
      <c r="S694" s="47">
        <v>0</v>
      </c>
      <c r="T694" s="47">
        <v>1.4699074074074074E-2</v>
      </c>
      <c r="U694" s="47">
        <v>0</v>
      </c>
      <c r="V694" s="47">
        <v>0</v>
      </c>
      <c r="W694" s="47">
        <v>0</v>
      </c>
      <c r="X694" s="47">
        <v>0</v>
      </c>
      <c r="Y694" s="47">
        <v>3.1249999999999997E-3</v>
      </c>
      <c r="Z694" s="47">
        <v>0</v>
      </c>
      <c r="AA694" s="4">
        <f t="shared" si="22"/>
        <v>2.6157407407407407E-2</v>
      </c>
      <c r="AB694" s="4">
        <f t="shared" si="23"/>
        <v>0</v>
      </c>
    </row>
    <row r="695" spans="1:28" x14ac:dyDescent="0.25">
      <c r="A695" s="44">
        <v>42863</v>
      </c>
      <c r="B695" s="45" t="s">
        <v>160</v>
      </c>
      <c r="C695" s="45" t="s">
        <v>161</v>
      </c>
      <c r="D695" s="45" t="s">
        <v>38</v>
      </c>
      <c r="E695" s="45" t="s">
        <v>40</v>
      </c>
      <c r="F695" s="45" t="s">
        <v>76</v>
      </c>
      <c r="G695" s="46">
        <v>91145</v>
      </c>
      <c r="H695" s="76">
        <v>0.51388888888888895</v>
      </c>
      <c r="I695" s="76">
        <v>0.77777777777777779</v>
      </c>
      <c r="J695" s="47">
        <v>0.2638888888888889</v>
      </c>
      <c r="M695" s="46">
        <v>0</v>
      </c>
      <c r="N695" s="46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">
        <f t="shared" si="22"/>
        <v>0</v>
      </c>
      <c r="AB695" s="4" t="str">
        <f t="shared" si="23"/>
        <v/>
      </c>
    </row>
    <row r="696" spans="1:28" x14ac:dyDescent="0.25">
      <c r="A696" s="44">
        <v>42863</v>
      </c>
      <c r="B696" s="45" t="s">
        <v>160</v>
      </c>
      <c r="C696" s="45" t="s">
        <v>161</v>
      </c>
      <c r="D696" s="45" t="s">
        <v>38</v>
      </c>
      <c r="E696" s="45" t="s">
        <v>40</v>
      </c>
      <c r="F696" s="45" t="s">
        <v>176</v>
      </c>
      <c r="G696" s="46">
        <v>91141</v>
      </c>
      <c r="H696" s="76">
        <v>0.65277777777777779</v>
      </c>
      <c r="I696" s="76">
        <v>0.91666666666666663</v>
      </c>
      <c r="J696" s="47">
        <v>0.2638888888888889</v>
      </c>
      <c r="M696" s="46">
        <v>0</v>
      </c>
      <c r="N696" s="46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">
        <f t="shared" si="22"/>
        <v>0</v>
      </c>
      <c r="AB696" s="4" t="str">
        <f t="shared" si="23"/>
        <v/>
      </c>
    </row>
    <row r="697" spans="1:28" x14ac:dyDescent="0.25">
      <c r="A697" s="44">
        <v>42863</v>
      </c>
      <c r="B697" s="45" t="s">
        <v>160</v>
      </c>
      <c r="C697" s="45" t="s">
        <v>161</v>
      </c>
      <c r="D697" s="45" t="s">
        <v>38</v>
      </c>
      <c r="E697" s="45" t="s">
        <v>40</v>
      </c>
      <c r="F697" s="45" t="s">
        <v>58</v>
      </c>
      <c r="G697" s="46">
        <v>91311</v>
      </c>
      <c r="H697" s="76">
        <v>0.55555555555555558</v>
      </c>
      <c r="I697" s="76">
        <v>0.81944444444444453</v>
      </c>
      <c r="J697" s="47">
        <v>0.2638888888888889</v>
      </c>
      <c r="K697" s="48">
        <v>42863.554861111108</v>
      </c>
      <c r="L697" s="48">
        <v>42863.819444444445</v>
      </c>
      <c r="M697" s="46">
        <v>0</v>
      </c>
      <c r="N697" s="46">
        <v>119</v>
      </c>
      <c r="O697" s="47">
        <v>8.9120370370370362E-4</v>
      </c>
      <c r="P697" s="47">
        <v>0</v>
      </c>
      <c r="Q697" s="47">
        <v>0.1002199074074074</v>
      </c>
      <c r="R697" s="47">
        <v>1.4513888888888889E-2</v>
      </c>
      <c r="S697" s="47">
        <v>0</v>
      </c>
      <c r="T697" s="47">
        <v>1.3483796296296298E-2</v>
      </c>
      <c r="U697" s="47">
        <v>0</v>
      </c>
      <c r="V697" s="47">
        <v>0</v>
      </c>
      <c r="W697" s="47">
        <v>0</v>
      </c>
      <c r="X697" s="47">
        <v>0</v>
      </c>
      <c r="Y697" s="47">
        <v>3.0497685185185183E-2</v>
      </c>
      <c r="Z697" s="47">
        <v>0</v>
      </c>
      <c r="AA697" s="4">
        <f t="shared" si="22"/>
        <v>2.7997685185185188E-2</v>
      </c>
      <c r="AB697" s="4">
        <f t="shared" si="23"/>
        <v>0</v>
      </c>
    </row>
    <row r="698" spans="1:28" x14ac:dyDescent="0.25">
      <c r="A698" s="44">
        <v>42863</v>
      </c>
      <c r="B698" s="45" t="s">
        <v>160</v>
      </c>
      <c r="C698" s="45" t="s">
        <v>161</v>
      </c>
      <c r="D698" s="45" t="s">
        <v>38</v>
      </c>
      <c r="E698" s="45" t="s">
        <v>40</v>
      </c>
      <c r="F698" s="45" t="s">
        <v>177</v>
      </c>
      <c r="G698" s="46">
        <v>91130</v>
      </c>
      <c r="H698" s="76">
        <v>0.58333333333333337</v>
      </c>
      <c r="I698" s="76">
        <v>0.84722222222222221</v>
      </c>
      <c r="J698" s="47">
        <v>0.2638888888888889</v>
      </c>
      <c r="M698" s="46">
        <v>0</v>
      </c>
      <c r="N698" s="46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">
        <f t="shared" si="22"/>
        <v>0</v>
      </c>
      <c r="AB698" s="4" t="str">
        <f t="shared" si="23"/>
        <v/>
      </c>
    </row>
    <row r="699" spans="1:28" x14ac:dyDescent="0.25">
      <c r="A699" s="44">
        <v>42863</v>
      </c>
      <c r="B699" s="45" t="s">
        <v>160</v>
      </c>
      <c r="C699" s="45" t="s">
        <v>161</v>
      </c>
      <c r="D699" s="45" t="s">
        <v>38</v>
      </c>
      <c r="E699" s="45" t="s">
        <v>40</v>
      </c>
      <c r="F699" s="45" t="s">
        <v>39</v>
      </c>
      <c r="G699" s="46">
        <v>91314</v>
      </c>
      <c r="H699" s="76">
        <v>0.51388888888888895</v>
      </c>
      <c r="I699" s="76">
        <v>0.77777777777777779</v>
      </c>
      <c r="J699" s="47">
        <v>0.2638888888888889</v>
      </c>
      <c r="K699" s="48">
        <v>42863.515277777777</v>
      </c>
      <c r="L699" s="48">
        <v>42863.777777777781</v>
      </c>
      <c r="M699" s="46">
        <v>0</v>
      </c>
      <c r="N699" s="46">
        <v>133</v>
      </c>
      <c r="O699" s="47">
        <v>6.018518518518519E-4</v>
      </c>
      <c r="P699" s="47">
        <v>0</v>
      </c>
      <c r="Q699" s="47">
        <v>8.222222222222221E-2</v>
      </c>
      <c r="R699" s="47">
        <v>1.4120370370370368E-2</v>
      </c>
      <c r="S699" s="47">
        <v>0</v>
      </c>
      <c r="T699" s="47">
        <v>1.4687499999999999E-2</v>
      </c>
      <c r="U699" s="47">
        <v>0</v>
      </c>
      <c r="V699" s="47">
        <v>0</v>
      </c>
      <c r="W699" s="47">
        <v>0</v>
      </c>
      <c r="X699" s="47">
        <v>3.3680555555555551E-3</v>
      </c>
      <c r="Y699" s="47">
        <v>5.4976851851851853E-3</v>
      </c>
      <c r="Z699" s="47">
        <v>0</v>
      </c>
      <c r="AA699" s="4">
        <f t="shared" si="22"/>
        <v>2.8807870370370366E-2</v>
      </c>
      <c r="AB699" s="4">
        <f t="shared" si="23"/>
        <v>1.388888888888884E-3</v>
      </c>
    </row>
    <row r="700" spans="1:28" x14ac:dyDescent="0.25">
      <c r="A700" s="44">
        <v>42863</v>
      </c>
      <c r="B700" s="45" t="s">
        <v>160</v>
      </c>
      <c r="C700" s="45" t="s">
        <v>161</v>
      </c>
      <c r="D700" s="45" t="s">
        <v>38</v>
      </c>
      <c r="E700" s="45" t="s">
        <v>40</v>
      </c>
      <c r="F700" s="45" t="s">
        <v>77</v>
      </c>
      <c r="G700" s="46">
        <v>91143</v>
      </c>
      <c r="H700" s="76">
        <v>0.59722222222222221</v>
      </c>
      <c r="I700" s="76">
        <v>0.86111111111111116</v>
      </c>
      <c r="J700" s="47">
        <v>0.2638888888888889</v>
      </c>
      <c r="K700" s="48">
        <v>42863.603472222225</v>
      </c>
      <c r="L700" s="48">
        <v>42863.861111111109</v>
      </c>
      <c r="M700" s="46">
        <v>75</v>
      </c>
      <c r="N700" s="46">
        <v>0</v>
      </c>
      <c r="O700" s="47">
        <v>0</v>
      </c>
      <c r="P700" s="47">
        <v>1.5740740740740741E-3</v>
      </c>
      <c r="Q700" s="47">
        <v>2.9398148148148148E-3</v>
      </c>
      <c r="R700" s="47">
        <v>1.4351851851851852E-2</v>
      </c>
      <c r="S700" s="47">
        <v>0</v>
      </c>
      <c r="T700" s="47">
        <v>1.5104166666666667E-2</v>
      </c>
      <c r="U700" s="47">
        <v>0</v>
      </c>
      <c r="V700" s="47">
        <v>0</v>
      </c>
      <c r="W700" s="47">
        <v>0</v>
      </c>
      <c r="X700" s="47">
        <v>0</v>
      </c>
      <c r="Y700" s="47">
        <v>2.5578703703703704E-2</v>
      </c>
      <c r="Z700" s="47">
        <v>0</v>
      </c>
      <c r="AA700" s="4">
        <f t="shared" si="22"/>
        <v>2.945601851851852E-2</v>
      </c>
      <c r="AB700" s="4">
        <f t="shared" si="23"/>
        <v>6.2499999999999778E-3</v>
      </c>
    </row>
    <row r="701" spans="1:28" x14ac:dyDescent="0.25">
      <c r="A701" s="44">
        <v>42863</v>
      </c>
      <c r="B701" s="45" t="s">
        <v>160</v>
      </c>
      <c r="C701" s="45" t="s">
        <v>161</v>
      </c>
      <c r="D701" s="45" t="s">
        <v>38</v>
      </c>
      <c r="E701" s="45" t="s">
        <v>40</v>
      </c>
      <c r="F701" s="45" t="s">
        <v>42</v>
      </c>
      <c r="G701" s="46">
        <v>91154</v>
      </c>
      <c r="H701" s="76">
        <v>0.51388888888888895</v>
      </c>
      <c r="I701" s="76">
        <v>0.77777777777777779</v>
      </c>
      <c r="J701" s="47">
        <v>0.2638888888888889</v>
      </c>
      <c r="M701" s="46">
        <v>0</v>
      </c>
      <c r="N701" s="46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">
        <f t="shared" si="22"/>
        <v>0</v>
      </c>
      <c r="AB701" s="4" t="str">
        <f t="shared" si="23"/>
        <v/>
      </c>
    </row>
    <row r="702" spans="1:28" x14ac:dyDescent="0.25">
      <c r="A702" s="44">
        <v>42863</v>
      </c>
      <c r="B702" s="45" t="s">
        <v>160</v>
      </c>
      <c r="C702" s="45" t="s">
        <v>161</v>
      </c>
      <c r="D702" s="45" t="s">
        <v>38</v>
      </c>
      <c r="E702" s="45" t="s">
        <v>40</v>
      </c>
      <c r="F702" s="45" t="s">
        <v>78</v>
      </c>
      <c r="G702" s="46">
        <v>91180</v>
      </c>
      <c r="H702" s="76">
        <v>0.65277777777777779</v>
      </c>
      <c r="I702" s="76">
        <v>0.91666666666666663</v>
      </c>
      <c r="J702" s="47">
        <v>0.2638888888888889</v>
      </c>
      <c r="K702" s="48">
        <v>42863.655555555553</v>
      </c>
      <c r="L702" s="48">
        <v>42863.916666666664</v>
      </c>
      <c r="M702" s="46">
        <v>64</v>
      </c>
      <c r="N702" s="46">
        <v>0</v>
      </c>
      <c r="O702" s="47">
        <v>0</v>
      </c>
      <c r="P702" s="47">
        <v>2.1759259259259258E-3</v>
      </c>
      <c r="Q702" s="47">
        <v>4.5601851851851853E-3</v>
      </c>
      <c r="R702" s="47">
        <v>1.486111111111111E-2</v>
      </c>
      <c r="S702" s="47">
        <v>0</v>
      </c>
      <c r="T702" s="47">
        <v>1.5162037037037036E-2</v>
      </c>
      <c r="U702" s="47">
        <v>0</v>
      </c>
      <c r="V702" s="47">
        <v>0</v>
      </c>
      <c r="W702" s="47">
        <v>0</v>
      </c>
      <c r="X702" s="47">
        <v>1.5277777777777779E-3</v>
      </c>
      <c r="Y702" s="47">
        <v>1.1863425925925925E-2</v>
      </c>
      <c r="Z702" s="47">
        <v>0</v>
      </c>
      <c r="AA702" s="4">
        <f t="shared" si="22"/>
        <v>3.0023148148148146E-2</v>
      </c>
      <c r="AB702" s="4">
        <f t="shared" si="23"/>
        <v>2.7777777777777679E-3</v>
      </c>
    </row>
    <row r="703" spans="1:28" x14ac:dyDescent="0.25">
      <c r="A703" s="44">
        <v>42863</v>
      </c>
      <c r="B703" s="45" t="s">
        <v>160</v>
      </c>
      <c r="C703" s="45" t="s">
        <v>161</v>
      </c>
      <c r="D703" s="45" t="s">
        <v>38</v>
      </c>
      <c r="E703" s="45" t="s">
        <v>40</v>
      </c>
      <c r="F703" s="45" t="s">
        <v>61</v>
      </c>
      <c r="G703" s="46">
        <v>91240</v>
      </c>
      <c r="H703" s="78">
        <v>0.3888888888888889</v>
      </c>
      <c r="I703" s="78">
        <v>0.65277777777777779</v>
      </c>
      <c r="J703" s="47">
        <v>0.2638888888888889</v>
      </c>
      <c r="K703" s="48">
        <v>42863.388888888891</v>
      </c>
      <c r="L703" s="48">
        <v>42863.656944444447</v>
      </c>
      <c r="M703" s="46">
        <v>104</v>
      </c>
      <c r="N703" s="46">
        <v>0</v>
      </c>
      <c r="O703" s="47">
        <v>0</v>
      </c>
      <c r="P703" s="47">
        <v>1.6666666666666668E-3</v>
      </c>
      <c r="Q703" s="47">
        <v>4.9537037037037041E-3</v>
      </c>
      <c r="R703" s="47">
        <v>1.5428240740740741E-2</v>
      </c>
      <c r="S703" s="47">
        <v>0</v>
      </c>
      <c r="T703" s="47">
        <v>1.3842592592592594E-2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">
        <f t="shared" si="22"/>
        <v>2.9270833333333336E-2</v>
      </c>
      <c r="AB703" s="4">
        <f t="shared" si="23"/>
        <v>0</v>
      </c>
    </row>
    <row r="704" spans="1:28" x14ac:dyDescent="0.25">
      <c r="A704" s="44">
        <v>42863</v>
      </c>
      <c r="B704" s="45" t="s">
        <v>160</v>
      </c>
      <c r="C704" s="45" t="s">
        <v>161</v>
      </c>
      <c r="D704" s="45" t="s">
        <v>38</v>
      </c>
      <c r="E704" s="45" t="s">
        <v>40</v>
      </c>
      <c r="F704" s="45" t="s">
        <v>96</v>
      </c>
      <c r="G704" s="46">
        <v>91157</v>
      </c>
      <c r="H704" s="76">
        <v>0.625</v>
      </c>
      <c r="I704" s="76">
        <v>0.88888888888888884</v>
      </c>
      <c r="J704" s="47">
        <v>0.2638888888888889</v>
      </c>
      <c r="K704" s="48">
        <v>42863.620833333334</v>
      </c>
      <c r="L704" s="48">
        <v>42863.888888888891</v>
      </c>
      <c r="M704" s="46">
        <v>65</v>
      </c>
      <c r="N704" s="46">
        <v>0</v>
      </c>
      <c r="O704" s="47">
        <v>0</v>
      </c>
      <c r="P704" s="47">
        <v>2.3726851851851851E-3</v>
      </c>
      <c r="Q704" s="47">
        <v>4.1319444444444442E-3</v>
      </c>
      <c r="R704" s="47">
        <v>1.3553240740740741E-2</v>
      </c>
      <c r="S704" s="47">
        <v>0</v>
      </c>
      <c r="T704" s="47">
        <v>1.3125E-2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">
        <f t="shared" si="22"/>
        <v>2.6678240740740738E-2</v>
      </c>
      <c r="AB704" s="4">
        <f t="shared" si="23"/>
        <v>0</v>
      </c>
    </row>
    <row r="705" spans="1:28" x14ac:dyDescent="0.25">
      <c r="A705" s="44">
        <v>42863</v>
      </c>
      <c r="B705" s="45" t="s">
        <v>160</v>
      </c>
      <c r="C705" s="45" t="s">
        <v>161</v>
      </c>
      <c r="D705" s="45" t="s">
        <v>38</v>
      </c>
      <c r="E705" s="45" t="s">
        <v>40</v>
      </c>
      <c r="F705" s="45" t="s">
        <v>79</v>
      </c>
      <c r="G705" s="46">
        <v>91129</v>
      </c>
      <c r="H705" s="76">
        <v>0.5625</v>
      </c>
      <c r="I705" s="76">
        <v>0.82638888888888884</v>
      </c>
      <c r="J705" s="47">
        <v>0.2638888888888889</v>
      </c>
      <c r="K705" s="48">
        <v>42863.561111111114</v>
      </c>
      <c r="L705" s="48">
        <v>42863.826388888891</v>
      </c>
      <c r="M705" s="46">
        <v>74</v>
      </c>
      <c r="N705" s="46">
        <v>0</v>
      </c>
      <c r="O705" s="47">
        <v>0</v>
      </c>
      <c r="P705" s="47">
        <v>2.1643518518518518E-3</v>
      </c>
      <c r="Q705" s="47">
        <v>3.2986111111111111E-3</v>
      </c>
      <c r="R705" s="47">
        <v>1.3229166666666667E-2</v>
      </c>
      <c r="S705" s="47">
        <v>0</v>
      </c>
      <c r="T705" s="47">
        <v>1.4837962962962963E-2</v>
      </c>
      <c r="U705" s="47">
        <v>0</v>
      </c>
      <c r="V705" s="47">
        <v>0</v>
      </c>
      <c r="W705" s="47">
        <v>0</v>
      </c>
      <c r="X705" s="47">
        <v>4.1666666666666669E-4</v>
      </c>
      <c r="Y705" s="47">
        <v>2.9513888888888888E-3</v>
      </c>
      <c r="Z705" s="47">
        <v>0</v>
      </c>
      <c r="AA705" s="4">
        <f t="shared" si="22"/>
        <v>2.8067129629629629E-2</v>
      </c>
      <c r="AB705" s="4">
        <f t="shared" si="23"/>
        <v>0</v>
      </c>
    </row>
    <row r="706" spans="1:28" x14ac:dyDescent="0.25">
      <c r="A706" s="44">
        <v>42863</v>
      </c>
      <c r="B706" s="45" t="s">
        <v>160</v>
      </c>
      <c r="C706" s="45" t="s">
        <v>161</v>
      </c>
      <c r="D706" s="45" t="s">
        <v>38</v>
      </c>
      <c r="E706" s="45" t="s">
        <v>40</v>
      </c>
      <c r="F706" s="45" t="s">
        <v>179</v>
      </c>
      <c r="G706" s="46">
        <v>91250</v>
      </c>
      <c r="H706" s="76">
        <v>0.55555555555555558</v>
      </c>
      <c r="I706" s="76">
        <v>0.81944444444444453</v>
      </c>
      <c r="J706" s="47">
        <v>0.2638888888888889</v>
      </c>
      <c r="M706" s="46">
        <v>0</v>
      </c>
      <c r="N706" s="46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">
        <f t="shared" si="22"/>
        <v>0</v>
      </c>
      <c r="AB706" s="4" t="str">
        <f t="shared" si="23"/>
        <v/>
      </c>
    </row>
    <row r="707" spans="1:28" x14ac:dyDescent="0.25">
      <c r="A707" s="44">
        <v>42863</v>
      </c>
      <c r="B707" s="45" t="s">
        <v>160</v>
      </c>
      <c r="C707" s="45" t="s">
        <v>161</v>
      </c>
      <c r="D707" s="45" t="s">
        <v>38</v>
      </c>
      <c r="E707" s="45" t="s">
        <v>40</v>
      </c>
      <c r="F707" s="45" t="s">
        <v>195</v>
      </c>
      <c r="G707" s="46">
        <v>91170</v>
      </c>
      <c r="H707" s="76">
        <v>0.5625</v>
      </c>
      <c r="I707" s="76">
        <v>0.82638888888888884</v>
      </c>
      <c r="J707" s="47">
        <v>0.2638888888888889</v>
      </c>
      <c r="M707" s="46">
        <v>0</v>
      </c>
      <c r="N707" s="46">
        <v>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">
        <f t="shared" si="22"/>
        <v>0</v>
      </c>
      <c r="AB707" s="4" t="str">
        <f t="shared" si="23"/>
        <v/>
      </c>
    </row>
    <row r="708" spans="1:28" x14ac:dyDescent="0.25">
      <c r="A708" s="44">
        <v>42863</v>
      </c>
      <c r="B708" s="45" t="s">
        <v>160</v>
      </c>
      <c r="C708" s="45" t="s">
        <v>161</v>
      </c>
      <c r="D708" s="45" t="s">
        <v>38</v>
      </c>
      <c r="E708" s="45" t="s">
        <v>40</v>
      </c>
      <c r="F708" s="45" t="s">
        <v>62</v>
      </c>
      <c r="G708" s="46">
        <v>91124</v>
      </c>
      <c r="H708" s="76">
        <v>0.51388888888888895</v>
      </c>
      <c r="I708" s="76">
        <v>0.77777777777777779</v>
      </c>
      <c r="J708" s="47">
        <v>0.2638888888888889</v>
      </c>
      <c r="K708" s="48">
        <v>42863.515277777777</v>
      </c>
      <c r="L708" s="48">
        <v>42863.777777777781</v>
      </c>
      <c r="M708" s="46">
        <v>97</v>
      </c>
      <c r="N708" s="46">
        <v>0</v>
      </c>
      <c r="O708" s="47">
        <v>0</v>
      </c>
      <c r="P708" s="47">
        <v>1.3425925925925925E-3</v>
      </c>
      <c r="Q708" s="47">
        <v>1.7476851851851852E-3</v>
      </c>
      <c r="R708" s="47">
        <v>1.4618055555555556E-2</v>
      </c>
      <c r="S708" s="47">
        <v>0</v>
      </c>
      <c r="T708" s="47">
        <v>1.5671296296296298E-2</v>
      </c>
      <c r="U708" s="47">
        <v>0</v>
      </c>
      <c r="V708" s="47">
        <v>0</v>
      </c>
      <c r="W708" s="47">
        <v>0</v>
      </c>
      <c r="X708" s="47">
        <v>6.3541666666666668E-3</v>
      </c>
      <c r="Y708" s="47">
        <v>9.780092592592592E-3</v>
      </c>
      <c r="Z708" s="47">
        <v>0</v>
      </c>
      <c r="AA708" s="4">
        <f t="shared" si="22"/>
        <v>3.0289351851851852E-2</v>
      </c>
      <c r="AB708" s="4">
        <f t="shared" si="23"/>
        <v>1.388888888888884E-3</v>
      </c>
    </row>
    <row r="709" spans="1:28" x14ac:dyDescent="0.25">
      <c r="A709" s="44">
        <v>42863</v>
      </c>
      <c r="B709" s="45" t="s">
        <v>160</v>
      </c>
      <c r="C709" s="45" t="s">
        <v>161</v>
      </c>
      <c r="D709" s="45" t="s">
        <v>38</v>
      </c>
      <c r="E709" s="45" t="s">
        <v>40</v>
      </c>
      <c r="F709" s="45" t="s">
        <v>63</v>
      </c>
      <c r="G709" s="46">
        <v>91134</v>
      </c>
      <c r="H709" s="76">
        <v>0.5625</v>
      </c>
      <c r="I709" s="76">
        <v>0.82638888888888884</v>
      </c>
      <c r="J709" s="47">
        <v>0.2638888888888889</v>
      </c>
      <c r="K709" s="48">
        <v>42863.563888888886</v>
      </c>
      <c r="L709" s="48">
        <v>42863.82708333333</v>
      </c>
      <c r="M709" s="46">
        <v>64</v>
      </c>
      <c r="N709" s="46">
        <v>0</v>
      </c>
      <c r="O709" s="47">
        <v>0</v>
      </c>
      <c r="P709" s="47">
        <v>2.4537037037037036E-3</v>
      </c>
      <c r="Q709" s="47">
        <v>2.1412037037037038E-3</v>
      </c>
      <c r="R709" s="47">
        <v>1.2812499999999999E-2</v>
      </c>
      <c r="S709" s="47">
        <v>0</v>
      </c>
      <c r="T709" s="47">
        <v>1.6076388888888887E-2</v>
      </c>
      <c r="U709" s="47">
        <v>0</v>
      </c>
      <c r="V709" s="47">
        <v>0</v>
      </c>
      <c r="W709" s="47">
        <v>0</v>
      </c>
      <c r="X709" s="47">
        <v>6.2499999999999995E-3</v>
      </c>
      <c r="Y709" s="47">
        <v>2.5231481481481481E-3</v>
      </c>
      <c r="Z709" s="47">
        <v>0</v>
      </c>
      <c r="AA709" s="4">
        <f t="shared" si="22"/>
        <v>2.8888888888888888E-2</v>
      </c>
      <c r="AB709" s="4">
        <f t="shared" si="23"/>
        <v>1.388888888888884E-3</v>
      </c>
    </row>
    <row r="710" spans="1:28" x14ac:dyDescent="0.25">
      <c r="A710" s="44">
        <v>42863</v>
      </c>
      <c r="B710" s="45" t="s">
        <v>160</v>
      </c>
      <c r="C710" s="45" t="s">
        <v>161</v>
      </c>
      <c r="D710" s="45" t="s">
        <v>38</v>
      </c>
      <c r="E710" s="45" t="s">
        <v>40</v>
      </c>
      <c r="F710" s="45" t="s">
        <v>44</v>
      </c>
      <c r="G710" s="46">
        <v>91371</v>
      </c>
      <c r="H710" s="76">
        <v>0.51388888888888895</v>
      </c>
      <c r="I710" s="76">
        <v>0.77777777777777779</v>
      </c>
      <c r="J710" s="47">
        <v>0.2638888888888889</v>
      </c>
      <c r="K710" s="48">
        <v>42863.518750000003</v>
      </c>
      <c r="L710" s="48">
        <v>42863.777777777781</v>
      </c>
      <c r="M710" s="46">
        <v>0</v>
      </c>
      <c r="N710" s="46">
        <v>73</v>
      </c>
      <c r="O710" s="47">
        <v>1.0763888888888889E-3</v>
      </c>
      <c r="P710" s="47">
        <v>0</v>
      </c>
      <c r="Q710" s="47">
        <v>7.8645833333333331E-2</v>
      </c>
      <c r="R710" s="47">
        <v>1.5081018518518516E-2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4">
        <f t="shared" ref="AA710:AA773" si="24">IF(A710="","",R710+T710)</f>
        <v>1.5081018518518516E-2</v>
      </c>
      <c r="AB710" s="4">
        <f t="shared" si="23"/>
        <v>4.8611111111109828E-3</v>
      </c>
    </row>
    <row r="711" spans="1:28" x14ac:dyDescent="0.25">
      <c r="A711" s="44">
        <v>42863</v>
      </c>
      <c r="B711" s="45" t="s">
        <v>160</v>
      </c>
      <c r="C711" s="45" t="s">
        <v>161</v>
      </c>
      <c r="D711" s="45" t="s">
        <v>38</v>
      </c>
      <c r="E711" s="45" t="s">
        <v>40</v>
      </c>
      <c r="F711" s="45" t="s">
        <v>182</v>
      </c>
      <c r="G711" s="46">
        <v>91131</v>
      </c>
      <c r="H711" s="76">
        <v>0.33333333333333331</v>
      </c>
      <c r="I711" s="76">
        <v>0.59722222222222221</v>
      </c>
      <c r="J711" s="47">
        <v>0.2638888888888889</v>
      </c>
      <c r="K711" s="48">
        <v>42863.32916666667</v>
      </c>
      <c r="L711" s="48">
        <v>42863.597222222219</v>
      </c>
      <c r="M711" s="46">
        <v>109</v>
      </c>
      <c r="N711" s="46">
        <v>1</v>
      </c>
      <c r="O711" s="47">
        <v>2.3148148148148147E-5</v>
      </c>
      <c r="P711" s="47">
        <v>1.6666666666666668E-3</v>
      </c>
      <c r="Q711" s="47">
        <v>3.4375E-3</v>
      </c>
      <c r="R711" s="47">
        <v>1.4606481481481482E-2</v>
      </c>
      <c r="S711" s="47">
        <v>0</v>
      </c>
      <c r="T711" s="47">
        <v>1.4467592592592593E-2</v>
      </c>
      <c r="U711" s="47">
        <v>0</v>
      </c>
      <c r="V711" s="47">
        <v>0</v>
      </c>
      <c r="W711" s="47">
        <v>0</v>
      </c>
      <c r="X711" s="47">
        <v>0</v>
      </c>
      <c r="Y711" s="47">
        <v>6.5624999999999998E-3</v>
      </c>
      <c r="Z711" s="47">
        <v>0</v>
      </c>
      <c r="AA711" s="4">
        <f t="shared" si="24"/>
        <v>2.9074074074074075E-2</v>
      </c>
      <c r="AB711" s="4">
        <f t="shared" si="23"/>
        <v>0</v>
      </c>
    </row>
    <row r="712" spans="1:28" x14ac:dyDescent="0.25">
      <c r="A712" s="44">
        <v>42863</v>
      </c>
      <c r="B712" s="45" t="s">
        <v>160</v>
      </c>
      <c r="C712" s="45" t="s">
        <v>161</v>
      </c>
      <c r="D712" s="45" t="s">
        <v>38</v>
      </c>
      <c r="E712" s="45" t="s">
        <v>40</v>
      </c>
      <c r="F712" s="45" t="s">
        <v>183</v>
      </c>
      <c r="G712" s="46">
        <v>101594</v>
      </c>
      <c r="H712" s="76">
        <v>0.625</v>
      </c>
      <c r="I712" s="76">
        <v>0.88888888888888884</v>
      </c>
      <c r="J712" s="47">
        <v>0.2638888888888889</v>
      </c>
      <c r="M712" s="46">
        <v>0</v>
      </c>
      <c r="N712" s="46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">
        <f t="shared" si="24"/>
        <v>0</v>
      </c>
      <c r="AB712" s="4" t="str">
        <f t="shared" si="23"/>
        <v/>
      </c>
    </row>
    <row r="713" spans="1:28" x14ac:dyDescent="0.25">
      <c r="A713" s="44">
        <v>42863</v>
      </c>
      <c r="B713" s="45" t="s">
        <v>160</v>
      </c>
      <c r="C713" s="45" t="s">
        <v>161</v>
      </c>
      <c r="D713" s="45" t="s">
        <v>38</v>
      </c>
      <c r="E713" s="45" t="s">
        <v>184</v>
      </c>
      <c r="F713" s="45" t="s">
        <v>185</v>
      </c>
      <c r="G713" s="46">
        <v>91863</v>
      </c>
      <c r="H713" s="76">
        <v>0.3611111111111111</v>
      </c>
      <c r="I713" s="76">
        <v>0.625</v>
      </c>
      <c r="J713" s="47">
        <v>0.2638888888888889</v>
      </c>
      <c r="M713" s="46">
        <v>0</v>
      </c>
      <c r="N713" s="46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">
        <f t="shared" si="24"/>
        <v>0</v>
      </c>
      <c r="AB713" s="4" t="str">
        <f t="shared" si="23"/>
        <v/>
      </c>
    </row>
    <row r="714" spans="1:28" x14ac:dyDescent="0.25">
      <c r="A714" s="44">
        <v>42863</v>
      </c>
      <c r="B714" s="45" t="s">
        <v>160</v>
      </c>
      <c r="C714" s="45" t="s">
        <v>161</v>
      </c>
      <c r="D714" s="45" t="s">
        <v>38</v>
      </c>
      <c r="E714" s="45" t="s">
        <v>184</v>
      </c>
      <c r="F714" s="45" t="s">
        <v>186</v>
      </c>
      <c r="G714" s="46">
        <v>91860</v>
      </c>
      <c r="H714" s="76">
        <v>0.3611111111111111</v>
      </c>
      <c r="I714" s="76">
        <v>0.625</v>
      </c>
      <c r="J714" s="47">
        <v>0.2638888888888889</v>
      </c>
      <c r="M714" s="46">
        <v>0</v>
      </c>
      <c r="N714" s="46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0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">
        <f t="shared" si="24"/>
        <v>0</v>
      </c>
      <c r="AB714" s="4" t="str">
        <f t="shared" si="23"/>
        <v/>
      </c>
    </row>
    <row r="715" spans="1:28" x14ac:dyDescent="0.25">
      <c r="A715" s="44">
        <v>42863</v>
      </c>
      <c r="B715" s="45" t="s">
        <v>160</v>
      </c>
      <c r="C715" s="45" t="s">
        <v>161</v>
      </c>
      <c r="D715" s="45" t="s">
        <v>38</v>
      </c>
      <c r="E715" s="45" t="s">
        <v>184</v>
      </c>
      <c r="F715" s="45" t="s">
        <v>187</v>
      </c>
      <c r="G715" s="46">
        <v>91858</v>
      </c>
      <c r="H715" s="76">
        <v>0.3611111111111111</v>
      </c>
      <c r="I715" s="76">
        <v>0.625</v>
      </c>
      <c r="J715" s="47">
        <v>0.2638888888888889</v>
      </c>
      <c r="M715" s="46">
        <v>0</v>
      </c>
      <c r="N715" s="46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">
        <f t="shared" si="24"/>
        <v>0</v>
      </c>
      <c r="AB715" s="4" t="str">
        <f t="shared" si="23"/>
        <v/>
      </c>
    </row>
    <row r="716" spans="1:28" x14ac:dyDescent="0.25">
      <c r="A716" s="44">
        <v>42863</v>
      </c>
      <c r="B716" s="45" t="s">
        <v>160</v>
      </c>
      <c r="C716" s="45" t="s">
        <v>161</v>
      </c>
      <c r="D716" s="45" t="s">
        <v>38</v>
      </c>
      <c r="E716" s="45" t="s">
        <v>45</v>
      </c>
      <c r="F716" s="45" t="s">
        <v>92</v>
      </c>
      <c r="G716" s="46">
        <v>91128</v>
      </c>
      <c r="H716" s="76">
        <v>0.25</v>
      </c>
      <c r="I716" s="76">
        <v>0.51388888888888895</v>
      </c>
      <c r="J716" s="47">
        <v>0.2638888888888889</v>
      </c>
      <c r="K716" s="48">
        <v>42863.252083333333</v>
      </c>
      <c r="L716" s="48">
        <v>42863.513888888891</v>
      </c>
      <c r="M716" s="46">
        <v>76</v>
      </c>
      <c r="N716" s="46">
        <v>0</v>
      </c>
      <c r="O716" s="47">
        <v>0</v>
      </c>
      <c r="P716" s="47">
        <v>2.0486111111111113E-3</v>
      </c>
      <c r="Q716" s="47">
        <v>5.8101851851851856E-3</v>
      </c>
      <c r="R716" s="47">
        <v>1.3912037037037037E-2</v>
      </c>
      <c r="S716" s="47">
        <v>0</v>
      </c>
      <c r="T716" s="47">
        <v>1.5694444444444445E-2</v>
      </c>
      <c r="U716" s="47">
        <v>0</v>
      </c>
      <c r="V716" s="47">
        <v>0</v>
      </c>
      <c r="W716" s="47">
        <v>0</v>
      </c>
      <c r="X716" s="47">
        <v>2.1342592592592594E-2</v>
      </c>
      <c r="Y716" s="47">
        <v>4.8263888888888887E-3</v>
      </c>
      <c r="Z716" s="47">
        <v>0</v>
      </c>
      <c r="AA716" s="4">
        <f t="shared" si="24"/>
        <v>2.9606481481481484E-2</v>
      </c>
      <c r="AB716" s="4">
        <f t="shared" si="23"/>
        <v>2.0833333333333259E-3</v>
      </c>
    </row>
    <row r="717" spans="1:28" x14ac:dyDescent="0.25">
      <c r="A717" s="44">
        <v>42863</v>
      </c>
      <c r="B717" s="45" t="s">
        <v>160</v>
      </c>
      <c r="C717" s="45" t="s">
        <v>161</v>
      </c>
      <c r="D717" s="45" t="s">
        <v>38</v>
      </c>
      <c r="E717" s="45" t="s">
        <v>45</v>
      </c>
      <c r="F717" s="45" t="s">
        <v>188</v>
      </c>
      <c r="G717" s="46">
        <v>91231</v>
      </c>
      <c r="H717" s="76">
        <v>0.33333333333333331</v>
      </c>
      <c r="I717" s="76">
        <v>0.59722222222222221</v>
      </c>
      <c r="J717" s="47">
        <v>0.2638888888888889</v>
      </c>
      <c r="M717" s="46">
        <v>0</v>
      </c>
      <c r="N717" s="46">
        <v>0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0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4">
        <f t="shared" si="24"/>
        <v>0</v>
      </c>
      <c r="AB717" s="4" t="str">
        <f t="shared" si="23"/>
        <v/>
      </c>
    </row>
    <row r="718" spans="1:28" x14ac:dyDescent="0.25">
      <c r="A718" s="44">
        <v>42863</v>
      </c>
      <c r="B718" s="45" t="s">
        <v>160</v>
      </c>
      <c r="C718" s="45" t="s">
        <v>161</v>
      </c>
      <c r="D718" s="45" t="s">
        <v>38</v>
      </c>
      <c r="E718" s="45" t="s">
        <v>45</v>
      </c>
      <c r="F718" s="45" t="s">
        <v>94</v>
      </c>
      <c r="G718" s="46">
        <v>91163</v>
      </c>
      <c r="H718" s="76">
        <v>0.3888888888888889</v>
      </c>
      <c r="I718" s="76">
        <v>0.65277777777777779</v>
      </c>
      <c r="J718" s="47">
        <v>0.2638888888888889</v>
      </c>
      <c r="K718" s="48">
        <v>42863.382638888892</v>
      </c>
      <c r="L718" s="48">
        <v>42863.656944444447</v>
      </c>
      <c r="M718" s="46">
        <v>87</v>
      </c>
      <c r="N718" s="46">
        <v>0</v>
      </c>
      <c r="O718" s="47">
        <v>0</v>
      </c>
      <c r="P718" s="47">
        <v>1.9328703703703704E-3</v>
      </c>
      <c r="Q718" s="47">
        <v>8.9236111111111113E-3</v>
      </c>
      <c r="R718" s="47">
        <v>1.4675925925925926E-2</v>
      </c>
      <c r="S718" s="47">
        <v>0</v>
      </c>
      <c r="T718" s="47">
        <v>1.5127314814814816E-2</v>
      </c>
      <c r="U718" s="47">
        <v>0</v>
      </c>
      <c r="V718" s="47">
        <v>0</v>
      </c>
      <c r="W718" s="47">
        <v>0</v>
      </c>
      <c r="X718" s="47">
        <v>0</v>
      </c>
      <c r="Y718" s="47">
        <v>9.0393518518518522E-3</v>
      </c>
      <c r="Z718" s="47">
        <v>0</v>
      </c>
      <c r="AA718" s="4">
        <f t="shared" si="24"/>
        <v>2.9803240740740741E-2</v>
      </c>
      <c r="AB718" s="4">
        <f t="shared" si="23"/>
        <v>0</v>
      </c>
    </row>
    <row r="719" spans="1:28" x14ac:dyDescent="0.25">
      <c r="A719" s="44">
        <v>42863</v>
      </c>
      <c r="B719" s="45" t="s">
        <v>160</v>
      </c>
      <c r="C719" s="45" t="s">
        <v>161</v>
      </c>
      <c r="D719" s="45" t="s">
        <v>38</v>
      </c>
      <c r="E719" s="45" t="s">
        <v>45</v>
      </c>
      <c r="F719" s="45" t="s">
        <v>95</v>
      </c>
      <c r="G719" s="46">
        <v>91167</v>
      </c>
      <c r="H719" s="76">
        <v>0.29166666666666669</v>
      </c>
      <c r="I719" s="76">
        <v>0.55555555555555558</v>
      </c>
      <c r="J719" s="47">
        <v>0.2638888888888889</v>
      </c>
      <c r="K719" s="48">
        <v>42863.289583333331</v>
      </c>
      <c r="L719" s="48">
        <v>42863.555555555555</v>
      </c>
      <c r="M719" s="46">
        <v>96</v>
      </c>
      <c r="N719" s="46">
        <v>0</v>
      </c>
      <c r="O719" s="47">
        <v>0</v>
      </c>
      <c r="P719" s="47">
        <v>1.9212962962962962E-3</v>
      </c>
      <c r="Q719" s="47">
        <v>1.6203703703703703E-3</v>
      </c>
      <c r="R719" s="47">
        <v>1.4479166666666668E-2</v>
      </c>
      <c r="S719" s="47">
        <v>0</v>
      </c>
      <c r="T719" s="47">
        <v>1.3981481481481482E-2</v>
      </c>
      <c r="U719" s="47">
        <v>0</v>
      </c>
      <c r="V719" s="47">
        <v>0</v>
      </c>
      <c r="W719" s="47">
        <v>0</v>
      </c>
      <c r="X719" s="47">
        <v>0</v>
      </c>
      <c r="Y719" s="47">
        <v>2.9861111111111113E-3</v>
      </c>
      <c r="Z719" s="47">
        <v>0</v>
      </c>
      <c r="AA719" s="4">
        <f t="shared" si="24"/>
        <v>2.8460648148148152E-2</v>
      </c>
      <c r="AB719" s="4">
        <f t="shared" si="23"/>
        <v>0</v>
      </c>
    </row>
    <row r="720" spans="1:28" x14ac:dyDescent="0.25">
      <c r="A720" s="44">
        <v>42863</v>
      </c>
      <c r="B720" s="45" t="s">
        <v>160</v>
      </c>
      <c r="C720" s="45" t="s">
        <v>161</v>
      </c>
      <c r="D720" s="45" t="s">
        <v>38</v>
      </c>
      <c r="E720" s="45" t="s">
        <v>45</v>
      </c>
      <c r="F720" s="45" t="s">
        <v>97</v>
      </c>
      <c r="G720" s="46">
        <v>91381</v>
      </c>
      <c r="H720" s="76">
        <v>0.33333333333333331</v>
      </c>
      <c r="I720" s="76">
        <v>0.59722222222222221</v>
      </c>
      <c r="J720" s="47">
        <v>0.2638888888888889</v>
      </c>
      <c r="M720" s="46">
        <v>0</v>
      </c>
      <c r="N720" s="46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">
        <f t="shared" si="24"/>
        <v>0</v>
      </c>
      <c r="AB720" s="4" t="str">
        <f t="shared" ref="AB720:AB783" si="25">IF(K720="","",IF(VALUE(TEXT(K720,"HH:MM:SS"))&gt;H720,VALUE(TEXT(K720,"HH:MM:SS"))-H720,0))</f>
        <v/>
      </c>
    </row>
    <row r="721" spans="1:28" x14ac:dyDescent="0.25">
      <c r="A721" s="44">
        <v>42863</v>
      </c>
      <c r="B721" s="45" t="s">
        <v>160</v>
      </c>
      <c r="C721" s="45" t="s">
        <v>161</v>
      </c>
      <c r="D721" s="45" t="s">
        <v>38</v>
      </c>
      <c r="E721" s="45" t="s">
        <v>45</v>
      </c>
      <c r="F721" s="45" t="s">
        <v>127</v>
      </c>
      <c r="G721" s="46">
        <v>102595</v>
      </c>
      <c r="H721" s="76">
        <v>0.3888888888888889</v>
      </c>
      <c r="I721" s="76">
        <v>0.65277777777777779</v>
      </c>
      <c r="J721" s="47">
        <v>0.2638888888888889</v>
      </c>
      <c r="M721" s="46">
        <v>0</v>
      </c>
      <c r="N721" s="46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4">
        <f t="shared" si="24"/>
        <v>0</v>
      </c>
      <c r="AB721" s="4" t="str">
        <f t="shared" si="25"/>
        <v/>
      </c>
    </row>
    <row r="722" spans="1:28" x14ac:dyDescent="0.25">
      <c r="A722" s="44">
        <v>42863</v>
      </c>
      <c r="B722" s="45" t="s">
        <v>160</v>
      </c>
      <c r="C722" s="45" t="s">
        <v>161</v>
      </c>
      <c r="D722" s="45" t="s">
        <v>38</v>
      </c>
      <c r="E722" s="45" t="s">
        <v>45</v>
      </c>
      <c r="F722" s="45" t="s">
        <v>98</v>
      </c>
      <c r="G722" s="46">
        <v>91165</v>
      </c>
      <c r="H722" s="76">
        <v>0.3888888888888889</v>
      </c>
      <c r="I722" s="76">
        <v>0.65277777777777779</v>
      </c>
      <c r="J722" s="47">
        <v>0.2638888888888889</v>
      </c>
      <c r="K722" s="48">
        <v>42863.398611111108</v>
      </c>
      <c r="L722" s="48">
        <v>42863.652777777781</v>
      </c>
      <c r="M722" s="46">
        <v>92</v>
      </c>
      <c r="N722" s="46">
        <v>0</v>
      </c>
      <c r="O722" s="47">
        <v>0</v>
      </c>
      <c r="P722" s="47">
        <v>1.712962962962963E-3</v>
      </c>
      <c r="Q722" s="47">
        <v>3.9814814814814817E-3</v>
      </c>
      <c r="R722" s="47">
        <v>1.4849537037037036E-2</v>
      </c>
      <c r="S722" s="47">
        <v>0</v>
      </c>
      <c r="T722" s="47">
        <v>1.5196759259259259E-2</v>
      </c>
      <c r="U722" s="47">
        <v>0</v>
      </c>
      <c r="V722" s="47">
        <v>0</v>
      </c>
      <c r="W722" s="47">
        <v>0</v>
      </c>
      <c r="X722" s="47">
        <v>7.0601851851851847E-4</v>
      </c>
      <c r="Y722" s="47">
        <v>2.2337962962962967E-3</v>
      </c>
      <c r="Z722" s="47">
        <v>0</v>
      </c>
      <c r="AA722" s="4">
        <f t="shared" si="24"/>
        <v>3.0046296296296293E-2</v>
      </c>
      <c r="AB722" s="4">
        <f t="shared" si="25"/>
        <v>9.7222222222221877E-3</v>
      </c>
    </row>
    <row r="723" spans="1:28" x14ac:dyDescent="0.25">
      <c r="A723" s="44">
        <v>42863</v>
      </c>
      <c r="B723" s="45" t="s">
        <v>160</v>
      </c>
      <c r="C723" s="45" t="s">
        <v>161</v>
      </c>
      <c r="D723" s="45" t="s">
        <v>38</v>
      </c>
      <c r="E723" s="45" t="s">
        <v>45</v>
      </c>
      <c r="F723" s="45" t="s">
        <v>99</v>
      </c>
      <c r="G723" s="46">
        <v>91178</v>
      </c>
      <c r="H723" s="76">
        <v>0.33333333333333331</v>
      </c>
      <c r="I723" s="76">
        <v>0.59722222222222221</v>
      </c>
      <c r="J723" s="47">
        <v>0.2638888888888889</v>
      </c>
      <c r="K723" s="48">
        <v>42863.508333333331</v>
      </c>
      <c r="L723" s="48">
        <v>42863.597222222219</v>
      </c>
      <c r="M723" s="46">
        <v>37</v>
      </c>
      <c r="N723" s="46">
        <v>0</v>
      </c>
      <c r="O723" s="47">
        <v>0</v>
      </c>
      <c r="P723" s="47">
        <v>1.3078703703703705E-3</v>
      </c>
      <c r="Q723" s="47">
        <v>2.1296296296296298E-3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8.5763888888888886E-3</v>
      </c>
      <c r="Z723" s="47">
        <v>0</v>
      </c>
      <c r="AA723" s="4">
        <f t="shared" si="24"/>
        <v>0</v>
      </c>
      <c r="AB723" s="4">
        <f t="shared" si="25"/>
        <v>0.17499999999999999</v>
      </c>
    </row>
    <row r="724" spans="1:28" x14ac:dyDescent="0.25">
      <c r="A724" s="44">
        <v>42863</v>
      </c>
      <c r="B724" s="45" t="s">
        <v>160</v>
      </c>
      <c r="C724" s="45" t="s">
        <v>161</v>
      </c>
      <c r="D724" s="45" t="s">
        <v>38</v>
      </c>
      <c r="E724" s="45" t="s">
        <v>45</v>
      </c>
      <c r="F724" s="45" t="s">
        <v>101</v>
      </c>
      <c r="G724" s="46">
        <v>91179</v>
      </c>
      <c r="H724" s="76">
        <v>0.25</v>
      </c>
      <c r="I724" s="76">
        <v>0.51388888888888895</v>
      </c>
      <c r="J724" s="47">
        <v>0.2638888888888889</v>
      </c>
      <c r="K724" s="48">
        <v>42863.243055555555</v>
      </c>
      <c r="L724" s="48">
        <v>42863.51458333333</v>
      </c>
      <c r="M724" s="46">
        <v>80</v>
      </c>
      <c r="N724" s="46">
        <v>0</v>
      </c>
      <c r="O724" s="47">
        <v>0</v>
      </c>
      <c r="P724" s="47">
        <v>1.8981481481481482E-3</v>
      </c>
      <c r="Q724" s="47">
        <v>6.6203703703703702E-3</v>
      </c>
      <c r="R724" s="47">
        <v>1.4537037037037038E-2</v>
      </c>
      <c r="S724" s="47">
        <v>0</v>
      </c>
      <c r="T724" s="47">
        <v>1.4513888888888889E-2</v>
      </c>
      <c r="U724" s="47">
        <v>0</v>
      </c>
      <c r="V724" s="47">
        <v>0</v>
      </c>
      <c r="W724" s="47">
        <v>0</v>
      </c>
      <c r="X724" s="47">
        <v>1.3425925925925925E-3</v>
      </c>
      <c r="Y724" s="47">
        <v>1.4236111111111111E-2</v>
      </c>
      <c r="Z724" s="47">
        <v>0</v>
      </c>
      <c r="AA724" s="4">
        <f t="shared" si="24"/>
        <v>2.9050925925925924E-2</v>
      </c>
      <c r="AB724" s="4">
        <f t="shared" si="25"/>
        <v>0</v>
      </c>
    </row>
    <row r="725" spans="1:28" x14ac:dyDescent="0.25">
      <c r="A725" s="44">
        <v>42863</v>
      </c>
      <c r="B725" s="45" t="s">
        <v>160</v>
      </c>
      <c r="C725" s="45" t="s">
        <v>161</v>
      </c>
      <c r="D725" s="45" t="s">
        <v>38</v>
      </c>
      <c r="E725" s="45" t="s">
        <v>45</v>
      </c>
      <c r="F725" s="45" t="s">
        <v>102</v>
      </c>
      <c r="G725" s="46">
        <v>91388</v>
      </c>
      <c r="H725" s="76">
        <v>0.29166666666666669</v>
      </c>
      <c r="I725" s="76">
        <v>0.55555555555555558</v>
      </c>
      <c r="J725" s="47">
        <v>0.2638888888888889</v>
      </c>
      <c r="M725" s="46">
        <v>0</v>
      </c>
      <c r="N725" s="46">
        <v>0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0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4">
        <f t="shared" si="24"/>
        <v>0</v>
      </c>
      <c r="AB725" s="4" t="str">
        <f t="shared" si="25"/>
        <v/>
      </c>
    </row>
    <row r="726" spans="1:28" x14ac:dyDescent="0.25">
      <c r="A726" s="44">
        <v>42863</v>
      </c>
      <c r="B726" s="45" t="s">
        <v>160</v>
      </c>
      <c r="C726" s="45" t="s">
        <v>161</v>
      </c>
      <c r="D726" s="45" t="s">
        <v>38</v>
      </c>
      <c r="E726" s="45" t="s">
        <v>45</v>
      </c>
      <c r="F726" s="45" t="s">
        <v>103</v>
      </c>
      <c r="G726" s="46">
        <v>91140</v>
      </c>
      <c r="H726" s="76">
        <v>0.3611111111111111</v>
      </c>
      <c r="I726" s="76">
        <v>0.625</v>
      </c>
      <c r="J726" s="47">
        <v>0.2638888888888889</v>
      </c>
      <c r="K726" s="48">
        <v>42863.362500000003</v>
      </c>
      <c r="L726" s="48">
        <v>42863.625</v>
      </c>
      <c r="M726" s="46">
        <v>104</v>
      </c>
      <c r="N726" s="46">
        <v>0</v>
      </c>
      <c r="O726" s="47">
        <v>0</v>
      </c>
      <c r="P726" s="47">
        <v>1.6666666666666668E-3</v>
      </c>
      <c r="Q726" s="47">
        <v>1.4004629629629629E-3</v>
      </c>
      <c r="R726" s="47">
        <v>1.4583333333333332E-2</v>
      </c>
      <c r="S726" s="47">
        <v>0</v>
      </c>
      <c r="T726" s="47">
        <v>1.4016203703703704E-2</v>
      </c>
      <c r="U726" s="47">
        <v>0</v>
      </c>
      <c r="V726" s="47">
        <v>0</v>
      </c>
      <c r="W726" s="47">
        <v>0</v>
      </c>
      <c r="X726" s="47">
        <v>0</v>
      </c>
      <c r="Y726" s="47">
        <v>7.5231481481481477E-3</v>
      </c>
      <c r="Z726" s="47">
        <v>0</v>
      </c>
      <c r="AA726" s="4">
        <f t="shared" si="24"/>
        <v>2.8599537037037034E-2</v>
      </c>
      <c r="AB726" s="4">
        <f t="shared" si="25"/>
        <v>1.388888888888884E-3</v>
      </c>
    </row>
    <row r="727" spans="1:28" x14ac:dyDescent="0.25">
      <c r="A727" s="44">
        <v>42863</v>
      </c>
      <c r="B727" s="45" t="s">
        <v>160</v>
      </c>
      <c r="C727" s="45" t="s">
        <v>161</v>
      </c>
      <c r="D727" s="45" t="s">
        <v>38</v>
      </c>
      <c r="E727" s="45" t="s">
        <v>45</v>
      </c>
      <c r="F727" s="45" t="s">
        <v>189</v>
      </c>
      <c r="G727" s="46">
        <v>91142</v>
      </c>
      <c r="H727" s="76">
        <v>0.29166666666666669</v>
      </c>
      <c r="I727" s="76">
        <v>0.55555555555555558</v>
      </c>
      <c r="J727" s="47">
        <v>0.2638888888888889</v>
      </c>
      <c r="K727" s="48">
        <v>42863.29791666667</v>
      </c>
      <c r="L727" s="48">
        <v>42863.446527777778</v>
      </c>
      <c r="M727" s="46">
        <v>52</v>
      </c>
      <c r="N727" s="46">
        <v>0</v>
      </c>
      <c r="O727" s="47">
        <v>0</v>
      </c>
      <c r="P727" s="47">
        <v>1.423611111111111E-3</v>
      </c>
      <c r="Q727" s="47">
        <v>2.6620370370370372E-4</v>
      </c>
      <c r="R727" s="47">
        <v>1.1377314814814814E-2</v>
      </c>
      <c r="S727" s="47">
        <v>0</v>
      </c>
      <c r="T727" s="47">
        <v>7.2800925925925915E-3</v>
      </c>
      <c r="U727" s="47">
        <v>0</v>
      </c>
      <c r="V727" s="47">
        <v>0</v>
      </c>
      <c r="W727" s="47">
        <v>0</v>
      </c>
      <c r="X727" s="47">
        <v>2.4085648148148148E-2</v>
      </c>
      <c r="Y727" s="47">
        <v>6.8402777777777776E-3</v>
      </c>
      <c r="Z727" s="47">
        <v>0</v>
      </c>
      <c r="AA727" s="4">
        <f t="shared" si="24"/>
        <v>1.8657407407407407E-2</v>
      </c>
      <c r="AB727" s="4">
        <f t="shared" si="25"/>
        <v>6.2499999999999778E-3</v>
      </c>
    </row>
    <row r="728" spans="1:28" x14ac:dyDescent="0.25">
      <c r="A728" s="44">
        <v>42863</v>
      </c>
      <c r="B728" s="45" t="s">
        <v>160</v>
      </c>
      <c r="C728" s="45" t="s">
        <v>161</v>
      </c>
      <c r="D728" s="45" t="s">
        <v>38</v>
      </c>
      <c r="E728" s="45" t="s">
        <v>45</v>
      </c>
      <c r="F728" s="45" t="s">
        <v>190</v>
      </c>
      <c r="G728" s="46">
        <v>101413</v>
      </c>
      <c r="H728" s="76">
        <v>0.29166666666666669</v>
      </c>
      <c r="I728" s="76">
        <v>0.55555555555555558</v>
      </c>
      <c r="J728" s="47">
        <v>0.2638888888888889</v>
      </c>
      <c r="M728" s="46">
        <v>0</v>
      </c>
      <c r="N728" s="46">
        <v>0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4">
        <f t="shared" si="24"/>
        <v>0</v>
      </c>
      <c r="AB728" s="4" t="str">
        <f t="shared" si="25"/>
        <v/>
      </c>
    </row>
    <row r="729" spans="1:28" x14ac:dyDescent="0.25">
      <c r="A729" s="44">
        <v>42863</v>
      </c>
      <c r="B729" s="45" t="s">
        <v>160</v>
      </c>
      <c r="C729" s="45" t="s">
        <v>161</v>
      </c>
      <c r="D729" s="45" t="s">
        <v>38</v>
      </c>
      <c r="E729" s="45" t="s">
        <v>45</v>
      </c>
      <c r="F729" s="45" t="s">
        <v>105</v>
      </c>
      <c r="G729" s="46">
        <v>91172</v>
      </c>
      <c r="H729" s="76">
        <v>0.3611111111111111</v>
      </c>
      <c r="I729" s="76">
        <v>0.625</v>
      </c>
      <c r="J729" s="47">
        <v>0.2638888888888889</v>
      </c>
      <c r="M729" s="46">
        <v>0</v>
      </c>
      <c r="N729" s="46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4">
        <f t="shared" si="24"/>
        <v>0</v>
      </c>
      <c r="AB729" s="4" t="str">
        <f t="shared" si="25"/>
        <v/>
      </c>
    </row>
    <row r="730" spans="1:28" x14ac:dyDescent="0.25">
      <c r="A730" s="44">
        <v>42863</v>
      </c>
      <c r="B730" s="45" t="s">
        <v>160</v>
      </c>
      <c r="C730" s="45" t="s">
        <v>161</v>
      </c>
      <c r="D730" s="45" t="s">
        <v>38</v>
      </c>
      <c r="E730" s="45" t="s">
        <v>45</v>
      </c>
      <c r="F730" s="45" t="s">
        <v>191</v>
      </c>
      <c r="G730" s="46">
        <v>91158</v>
      </c>
      <c r="H730" s="76">
        <v>0.25</v>
      </c>
      <c r="I730" s="76">
        <v>0.51388888888888895</v>
      </c>
      <c r="J730" s="47">
        <v>0.2638888888888889</v>
      </c>
      <c r="K730" s="48">
        <v>42863.244444444441</v>
      </c>
      <c r="L730" s="48">
        <v>42863.513888888891</v>
      </c>
      <c r="M730" s="46">
        <v>102</v>
      </c>
      <c r="N730" s="46">
        <v>0</v>
      </c>
      <c r="O730" s="47">
        <v>0</v>
      </c>
      <c r="P730" s="47">
        <v>1.4699074074074074E-3</v>
      </c>
      <c r="Q730" s="47">
        <v>2.5648148148148146E-2</v>
      </c>
      <c r="R730" s="47">
        <v>1.3969907407407408E-2</v>
      </c>
      <c r="S730" s="47">
        <v>0</v>
      </c>
      <c r="T730" s="47">
        <v>1.5740740740740743E-2</v>
      </c>
      <c r="U730" s="47">
        <v>0</v>
      </c>
      <c r="V730" s="47">
        <v>0</v>
      </c>
      <c r="W730" s="47">
        <v>0</v>
      </c>
      <c r="X730" s="47">
        <v>1.5902777777777776E-2</v>
      </c>
      <c r="Y730" s="47">
        <v>2.2453703703703702E-3</v>
      </c>
      <c r="Z730" s="47">
        <v>0</v>
      </c>
      <c r="AA730" s="4">
        <f t="shared" si="24"/>
        <v>2.9710648148148153E-2</v>
      </c>
      <c r="AB730" s="4">
        <f t="shared" si="25"/>
        <v>0</v>
      </c>
    </row>
    <row r="731" spans="1:28" x14ac:dyDescent="0.25">
      <c r="A731" s="44">
        <v>42863</v>
      </c>
      <c r="B731" s="45" t="s">
        <v>160</v>
      </c>
      <c r="C731" s="45" t="s">
        <v>161</v>
      </c>
      <c r="D731" s="45" t="s">
        <v>38</v>
      </c>
      <c r="E731" s="45" t="s">
        <v>45</v>
      </c>
      <c r="F731" s="45" t="s">
        <v>106</v>
      </c>
      <c r="G731" s="46">
        <v>91150</v>
      </c>
      <c r="H731" s="76">
        <v>0.29166666666666669</v>
      </c>
      <c r="I731" s="76">
        <v>0.55555555555555558</v>
      </c>
      <c r="J731" s="47">
        <v>0.2638888888888889</v>
      </c>
      <c r="M731" s="46">
        <v>0</v>
      </c>
      <c r="N731" s="46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">
        <f t="shared" si="24"/>
        <v>0</v>
      </c>
      <c r="AB731" s="4" t="str">
        <f t="shared" si="25"/>
        <v/>
      </c>
    </row>
    <row r="732" spans="1:28" x14ac:dyDescent="0.25">
      <c r="A732" s="44">
        <v>42863</v>
      </c>
      <c r="B732" s="45" t="s">
        <v>160</v>
      </c>
      <c r="C732" s="45" t="s">
        <v>161</v>
      </c>
      <c r="D732" s="45" t="s">
        <v>38</v>
      </c>
      <c r="E732" s="45" t="s">
        <v>45</v>
      </c>
      <c r="F732" s="45" t="s">
        <v>107</v>
      </c>
      <c r="G732" s="46">
        <v>102599</v>
      </c>
      <c r="H732" s="76">
        <v>0.33333333333333331</v>
      </c>
      <c r="I732" s="76">
        <v>0.59722222222222221</v>
      </c>
      <c r="J732" s="47">
        <v>0.2638888888888889</v>
      </c>
      <c r="M732" s="46">
        <v>0</v>
      </c>
      <c r="N732" s="46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">
        <f t="shared" si="24"/>
        <v>0</v>
      </c>
      <c r="AB732" s="4" t="str">
        <f t="shared" si="25"/>
        <v/>
      </c>
    </row>
    <row r="733" spans="1:28" x14ac:dyDescent="0.25">
      <c r="A733" s="44">
        <v>42863</v>
      </c>
      <c r="B733" s="45" t="s">
        <v>160</v>
      </c>
      <c r="C733" s="45" t="s">
        <v>161</v>
      </c>
      <c r="D733" s="45" t="s">
        <v>192</v>
      </c>
      <c r="E733" s="45" t="s">
        <v>48</v>
      </c>
      <c r="F733" s="45" t="s">
        <v>193</v>
      </c>
      <c r="G733" s="46">
        <v>91357</v>
      </c>
      <c r="H733" s="76">
        <v>0.58333333333333337</v>
      </c>
      <c r="I733" s="76">
        <v>0.84722222222222221</v>
      </c>
      <c r="J733" s="47">
        <v>0.2638888888888889</v>
      </c>
      <c r="K733" s="48">
        <v>42863.584027777775</v>
      </c>
      <c r="L733" s="48">
        <v>42863.847222222219</v>
      </c>
      <c r="M733" s="46">
        <v>3</v>
      </c>
      <c r="N733" s="46">
        <v>7</v>
      </c>
      <c r="O733" s="47">
        <v>2.0486111111111113E-3</v>
      </c>
      <c r="P733" s="47">
        <v>3.1250000000000001E-4</v>
      </c>
      <c r="Q733" s="47">
        <v>1.7280092592592593E-2</v>
      </c>
      <c r="R733" s="47">
        <v>1.5208333333333332E-2</v>
      </c>
      <c r="S733" s="47">
        <v>0</v>
      </c>
      <c r="T733" s="47">
        <v>1.3657407407407408E-2</v>
      </c>
      <c r="U733" s="47">
        <v>0</v>
      </c>
      <c r="V733" s="47">
        <v>0</v>
      </c>
      <c r="W733" s="47">
        <v>0</v>
      </c>
      <c r="X733" s="47">
        <v>0</v>
      </c>
      <c r="Y733" s="47">
        <v>2.1180555555555553E-3</v>
      </c>
      <c r="Z733" s="47">
        <v>0</v>
      </c>
      <c r="AA733" s="4">
        <f t="shared" si="24"/>
        <v>2.886574074074074E-2</v>
      </c>
      <c r="AB733" s="4">
        <f t="shared" si="25"/>
        <v>6.9444444444444198E-4</v>
      </c>
    </row>
    <row r="734" spans="1:28" x14ac:dyDescent="0.25">
      <c r="A734" s="44">
        <v>42863</v>
      </c>
      <c r="B734" s="45" t="s">
        <v>160</v>
      </c>
      <c r="C734" s="45" t="s">
        <v>161</v>
      </c>
      <c r="D734" s="45" t="s">
        <v>192</v>
      </c>
      <c r="E734" s="45" t="s">
        <v>48</v>
      </c>
      <c r="F734" s="45" t="s">
        <v>88</v>
      </c>
      <c r="G734" s="46">
        <v>91368</v>
      </c>
      <c r="H734" s="76">
        <v>0.31944444444444448</v>
      </c>
      <c r="I734" s="76">
        <v>0.58333333333333337</v>
      </c>
      <c r="J734" s="47">
        <v>0.2638888888888889</v>
      </c>
      <c r="K734" s="48">
        <v>42863.318749999999</v>
      </c>
      <c r="L734" s="48">
        <v>42863.583333333336</v>
      </c>
      <c r="M734" s="46">
        <v>7</v>
      </c>
      <c r="N734" s="46">
        <v>1</v>
      </c>
      <c r="O734" s="47">
        <v>7.407407407407407E-4</v>
      </c>
      <c r="P734" s="47">
        <v>1.1342592592592591E-3</v>
      </c>
      <c r="Q734" s="47">
        <v>9.3750000000000007E-4</v>
      </c>
      <c r="R734" s="47">
        <v>1.4293981481481482E-2</v>
      </c>
      <c r="S734" s="47">
        <v>6.851851851851852E-3</v>
      </c>
      <c r="T734" s="47">
        <v>1.4189814814814815E-2</v>
      </c>
      <c r="U734" s="47">
        <v>0</v>
      </c>
      <c r="V734" s="47">
        <v>0</v>
      </c>
      <c r="W734" s="47">
        <v>0</v>
      </c>
      <c r="X734" s="47">
        <v>0</v>
      </c>
      <c r="Y734" s="47">
        <v>9.6412037037037039E-3</v>
      </c>
      <c r="Z734" s="47">
        <v>0</v>
      </c>
      <c r="AA734" s="4">
        <f t="shared" si="24"/>
        <v>2.8483796296296299E-2</v>
      </c>
      <c r="AB734" s="4">
        <f t="shared" si="25"/>
        <v>0</v>
      </c>
    </row>
    <row r="735" spans="1:28" x14ac:dyDescent="0.25">
      <c r="A735" s="44">
        <v>42863</v>
      </c>
      <c r="G735" s="46">
        <v>91125</v>
      </c>
      <c r="H735" s="76"/>
      <c r="I735" s="76"/>
      <c r="M735" s="46">
        <v>69</v>
      </c>
      <c r="P735" s="47">
        <v>2.1643518518518518E-3</v>
      </c>
      <c r="AA735" s="4">
        <f t="shared" si="24"/>
        <v>0</v>
      </c>
      <c r="AB735" s="4" t="str">
        <f t="shared" si="25"/>
        <v/>
      </c>
    </row>
    <row r="736" spans="1:28" x14ac:dyDescent="0.25">
      <c r="A736" s="44">
        <v>42863</v>
      </c>
      <c r="G736" s="46">
        <v>91176</v>
      </c>
      <c r="H736" s="76"/>
      <c r="I736" s="76"/>
      <c r="M736" s="46">
        <v>70</v>
      </c>
      <c r="P736" s="47">
        <v>2.0601851851851853E-3</v>
      </c>
      <c r="AA736" s="4">
        <f t="shared" si="24"/>
        <v>0</v>
      </c>
      <c r="AB736" s="4" t="str">
        <f t="shared" si="25"/>
        <v/>
      </c>
    </row>
    <row r="737" spans="1:28" ht="15.75" customHeight="1" x14ac:dyDescent="0.25">
      <c r="A737" s="44">
        <v>42864</v>
      </c>
      <c r="B737" s="45" t="s">
        <v>162</v>
      </c>
      <c r="C737" s="45" t="s">
        <v>161</v>
      </c>
      <c r="D737" s="45" t="s">
        <v>36</v>
      </c>
      <c r="E737" s="45" t="s">
        <v>41</v>
      </c>
      <c r="F737" s="45" t="s">
        <v>108</v>
      </c>
      <c r="G737" s="46">
        <v>91216</v>
      </c>
      <c r="H737" s="76">
        <v>0.29166666666666669</v>
      </c>
      <c r="I737" s="76">
        <v>0.55555555555555558</v>
      </c>
      <c r="J737" s="47">
        <v>0.2638888888888889</v>
      </c>
      <c r="K737" s="48">
        <v>42864.288194444445</v>
      </c>
      <c r="L737" s="48">
        <v>42864.555555555555</v>
      </c>
      <c r="M737" s="46">
        <v>0</v>
      </c>
      <c r="N737" s="46">
        <v>35</v>
      </c>
      <c r="O737" s="47">
        <v>1.0532407407407407E-3</v>
      </c>
      <c r="P737" s="47">
        <v>0</v>
      </c>
      <c r="Q737" s="47">
        <v>3.8564814814814816E-2</v>
      </c>
      <c r="R737" s="47">
        <v>1.3032407407407407E-2</v>
      </c>
      <c r="S737" s="47">
        <v>0</v>
      </c>
      <c r="T737" s="47">
        <v>1.2916666666666667E-2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">
        <f t="shared" si="24"/>
        <v>2.5949074074074076E-2</v>
      </c>
      <c r="AB737" s="4">
        <f t="shared" si="25"/>
        <v>0</v>
      </c>
    </row>
    <row r="738" spans="1:28" x14ac:dyDescent="0.25">
      <c r="A738" s="44">
        <v>42864</v>
      </c>
      <c r="B738" s="45" t="s">
        <v>162</v>
      </c>
      <c r="C738" s="45" t="s">
        <v>161</v>
      </c>
      <c r="D738" s="45" t="s">
        <v>36</v>
      </c>
      <c r="E738" s="45" t="s">
        <v>41</v>
      </c>
      <c r="F738" s="45" t="s">
        <v>109</v>
      </c>
      <c r="G738" s="46">
        <v>91396</v>
      </c>
      <c r="H738" s="76">
        <v>0.33333333333333331</v>
      </c>
      <c r="I738" s="76">
        <v>0.59722222222222221</v>
      </c>
      <c r="J738" s="47">
        <v>0.2638888888888889</v>
      </c>
      <c r="K738" s="48">
        <v>42864.329861111109</v>
      </c>
      <c r="L738" s="48">
        <v>42864.597222222219</v>
      </c>
      <c r="M738" s="46">
        <v>0</v>
      </c>
      <c r="N738" s="46">
        <v>62</v>
      </c>
      <c r="O738" s="47">
        <v>7.9861111111111105E-4</v>
      </c>
      <c r="P738" s="47">
        <v>0</v>
      </c>
      <c r="Q738" s="47">
        <v>4.988425925925926E-2</v>
      </c>
      <c r="R738" s="47">
        <v>1.1319444444444444E-2</v>
      </c>
      <c r="S738" s="47">
        <v>0</v>
      </c>
      <c r="T738" s="47">
        <v>1.2453703703703703E-2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">
        <f t="shared" si="24"/>
        <v>2.3773148148148147E-2</v>
      </c>
      <c r="AB738" s="4">
        <f t="shared" si="25"/>
        <v>0</v>
      </c>
    </row>
    <row r="739" spans="1:28" x14ac:dyDescent="0.25">
      <c r="A739" s="44">
        <v>42864</v>
      </c>
      <c r="B739" s="45" t="s">
        <v>162</v>
      </c>
      <c r="C739" s="45" t="s">
        <v>161</v>
      </c>
      <c r="D739" s="45" t="s">
        <v>36</v>
      </c>
      <c r="E739" s="45" t="s">
        <v>41</v>
      </c>
      <c r="F739" s="45" t="s">
        <v>163</v>
      </c>
      <c r="G739" s="46">
        <v>91395</v>
      </c>
      <c r="H739" s="76">
        <v>0.25</v>
      </c>
      <c r="I739" s="76">
        <v>0.51388888888888895</v>
      </c>
      <c r="J739" s="47">
        <v>0.2638888888888889</v>
      </c>
      <c r="K739" s="48">
        <v>42864.246527777781</v>
      </c>
      <c r="L739" s="48">
        <v>42864.515972222223</v>
      </c>
      <c r="M739" s="46">
        <v>0</v>
      </c>
      <c r="N739" s="46">
        <v>87</v>
      </c>
      <c r="O739" s="47">
        <v>7.6388888888888893E-4</v>
      </c>
      <c r="P739" s="47">
        <v>0</v>
      </c>
      <c r="Q739" s="47">
        <v>7.329861111111112E-2</v>
      </c>
      <c r="R739" s="47">
        <v>1.3171296296296294E-2</v>
      </c>
      <c r="S739" s="47">
        <v>0</v>
      </c>
      <c r="T739" s="47">
        <v>1.1805555555555555E-2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4">
        <f t="shared" si="24"/>
        <v>2.4976851851851847E-2</v>
      </c>
      <c r="AB739" s="4">
        <f t="shared" si="25"/>
        <v>0</v>
      </c>
    </row>
    <row r="740" spans="1:28" x14ac:dyDescent="0.25">
      <c r="A740" s="44">
        <v>42864</v>
      </c>
      <c r="B740" s="45" t="s">
        <v>162</v>
      </c>
      <c r="C740" s="45" t="s">
        <v>161</v>
      </c>
      <c r="D740" s="45" t="s">
        <v>36</v>
      </c>
      <c r="E740" s="45" t="s">
        <v>41</v>
      </c>
      <c r="F740" s="45" t="s">
        <v>164</v>
      </c>
      <c r="G740" s="46">
        <v>91320</v>
      </c>
      <c r="H740" s="76">
        <v>0.25</v>
      </c>
      <c r="I740" s="76">
        <v>0.51388888888888895</v>
      </c>
      <c r="J740" s="47">
        <v>0.2638888888888889</v>
      </c>
      <c r="K740" s="48">
        <v>42864.247916666667</v>
      </c>
      <c r="L740" s="48">
        <v>42864.51458333333</v>
      </c>
      <c r="M740" s="46">
        <v>0</v>
      </c>
      <c r="N740" s="46">
        <v>47</v>
      </c>
      <c r="O740" s="47">
        <v>6.9444444444444447E-4</v>
      </c>
      <c r="P740" s="47">
        <v>0</v>
      </c>
      <c r="Q740" s="47">
        <v>8.1655092592592585E-2</v>
      </c>
      <c r="R740" s="47">
        <v>1.4976851851851852E-2</v>
      </c>
      <c r="S740" s="47">
        <v>0</v>
      </c>
      <c r="T740" s="47">
        <v>1.0856481481481481E-2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">
        <f t="shared" si="24"/>
        <v>2.5833333333333333E-2</v>
      </c>
      <c r="AB740" s="4">
        <f t="shared" si="25"/>
        <v>0</v>
      </c>
    </row>
    <row r="741" spans="1:28" x14ac:dyDescent="0.25">
      <c r="A741" s="44">
        <v>42864</v>
      </c>
      <c r="B741" s="45" t="s">
        <v>162</v>
      </c>
      <c r="C741" s="45" t="s">
        <v>161</v>
      </c>
      <c r="D741" s="45" t="s">
        <v>36</v>
      </c>
      <c r="E741" s="45" t="s">
        <v>41</v>
      </c>
      <c r="F741" s="45" t="s">
        <v>112</v>
      </c>
      <c r="G741" s="46">
        <v>91152</v>
      </c>
      <c r="H741" s="76">
        <v>0.375</v>
      </c>
      <c r="I741" s="76">
        <v>0.63888888888888895</v>
      </c>
      <c r="J741" s="47">
        <v>0.2638888888888889</v>
      </c>
      <c r="K741" s="48">
        <v>42864.368055555555</v>
      </c>
      <c r="L741" s="48">
        <v>42864.638888888891</v>
      </c>
      <c r="M741" s="46">
        <v>0</v>
      </c>
      <c r="N741" s="46">
        <v>104</v>
      </c>
      <c r="O741" s="47">
        <v>7.407407407407407E-4</v>
      </c>
      <c r="P741" s="47">
        <v>0</v>
      </c>
      <c r="Q741" s="47">
        <v>9.0995370370370365E-2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">
        <f t="shared" si="24"/>
        <v>0</v>
      </c>
      <c r="AB741" s="4">
        <f t="shared" si="25"/>
        <v>0</v>
      </c>
    </row>
    <row r="742" spans="1:28" x14ac:dyDescent="0.25">
      <c r="A742" s="44">
        <v>42864</v>
      </c>
      <c r="B742" s="45" t="s">
        <v>162</v>
      </c>
      <c r="C742" s="45" t="s">
        <v>161</v>
      </c>
      <c r="D742" s="45" t="s">
        <v>36</v>
      </c>
      <c r="E742" s="45" t="s">
        <v>41</v>
      </c>
      <c r="F742" s="45" t="s">
        <v>165</v>
      </c>
      <c r="G742" s="46">
        <v>91399</v>
      </c>
      <c r="H742" s="76">
        <v>0.33333333333333331</v>
      </c>
      <c r="I742" s="76">
        <v>0.59722222222222221</v>
      </c>
      <c r="J742" s="47">
        <v>0.2638888888888889</v>
      </c>
      <c r="K742" s="48">
        <v>42864.336111111108</v>
      </c>
      <c r="L742" s="48">
        <v>42864.597222222219</v>
      </c>
      <c r="M742" s="46">
        <v>0</v>
      </c>
      <c r="N742" s="46">
        <v>113</v>
      </c>
      <c r="O742" s="47">
        <v>8.449074074074075E-4</v>
      </c>
      <c r="P742" s="47">
        <v>0</v>
      </c>
      <c r="Q742" s="47">
        <v>9.8414351851851836E-2</v>
      </c>
      <c r="R742" s="47">
        <v>1.5231481481481483E-2</v>
      </c>
      <c r="S742" s="47">
        <v>0</v>
      </c>
      <c r="T742" s="47">
        <v>1.2708333333333334E-2</v>
      </c>
      <c r="U742" s="47">
        <v>0</v>
      </c>
      <c r="V742" s="47">
        <v>0</v>
      </c>
      <c r="W742" s="47">
        <v>0</v>
      </c>
      <c r="X742" s="47">
        <v>0</v>
      </c>
      <c r="Y742" s="47">
        <v>5.1273148148148146E-3</v>
      </c>
      <c r="Z742" s="47">
        <v>0</v>
      </c>
      <c r="AA742" s="4">
        <f t="shared" si="24"/>
        <v>2.7939814814814817E-2</v>
      </c>
      <c r="AB742" s="4">
        <f t="shared" si="25"/>
        <v>2.7777777777777679E-3</v>
      </c>
    </row>
    <row r="743" spans="1:28" x14ac:dyDescent="0.25">
      <c r="A743" s="44">
        <v>42864</v>
      </c>
      <c r="B743" s="45" t="s">
        <v>162</v>
      </c>
      <c r="C743" s="45" t="s">
        <v>161</v>
      </c>
      <c r="D743" s="45" t="s">
        <v>36</v>
      </c>
      <c r="E743" s="45" t="s">
        <v>41</v>
      </c>
      <c r="F743" s="45" t="s">
        <v>114</v>
      </c>
      <c r="G743" s="46">
        <v>91122</v>
      </c>
      <c r="H743" s="76">
        <v>0.29166666666666669</v>
      </c>
      <c r="I743" s="76">
        <v>0.55555555555555558</v>
      </c>
      <c r="J743" s="47">
        <v>0.2638888888888889</v>
      </c>
      <c r="M743" s="46">
        <v>0</v>
      </c>
      <c r="N743" s="46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4">
        <f t="shared" si="24"/>
        <v>0</v>
      </c>
      <c r="AB743" s="4" t="str">
        <f t="shared" si="25"/>
        <v/>
      </c>
    </row>
    <row r="744" spans="1:28" x14ac:dyDescent="0.25">
      <c r="A744" s="44">
        <v>42864</v>
      </c>
      <c r="B744" s="45" t="s">
        <v>162</v>
      </c>
      <c r="C744" s="45" t="s">
        <v>161</v>
      </c>
      <c r="D744" s="45" t="s">
        <v>36</v>
      </c>
      <c r="E744" s="45" t="s">
        <v>40</v>
      </c>
      <c r="F744" s="45" t="s">
        <v>129</v>
      </c>
      <c r="G744" s="46">
        <v>91133</v>
      </c>
      <c r="H744" s="78">
        <v>0.33333333333333331</v>
      </c>
      <c r="I744" s="78">
        <v>0.59722222222222221</v>
      </c>
      <c r="J744" s="47">
        <v>0.2638888888888889</v>
      </c>
      <c r="K744" s="48">
        <v>42864.331250000003</v>
      </c>
      <c r="L744" s="48">
        <v>42864.597222222219</v>
      </c>
      <c r="M744" s="46">
        <v>62</v>
      </c>
      <c r="N744" s="46">
        <v>0</v>
      </c>
      <c r="O744" s="47">
        <v>0</v>
      </c>
      <c r="P744" s="47">
        <v>2.9398148148148148E-3</v>
      </c>
      <c r="Q744" s="47">
        <v>3.5185185185185185E-3</v>
      </c>
      <c r="R744" s="47">
        <v>1.4583333333333332E-2</v>
      </c>
      <c r="S744" s="47">
        <v>0</v>
      </c>
      <c r="T744" s="47">
        <v>1.5335648148148147E-2</v>
      </c>
      <c r="U744" s="47">
        <v>0</v>
      </c>
      <c r="V744" s="47">
        <v>0</v>
      </c>
      <c r="W744" s="47">
        <v>0</v>
      </c>
      <c r="X744" s="47">
        <v>6.0069444444444441E-3</v>
      </c>
      <c r="Y744" s="47">
        <v>0</v>
      </c>
      <c r="Z744" s="47">
        <v>0</v>
      </c>
      <c r="AA744" s="4">
        <f t="shared" si="24"/>
        <v>2.9918981481481477E-2</v>
      </c>
      <c r="AB744" s="4">
        <f t="shared" si="25"/>
        <v>0</v>
      </c>
    </row>
    <row r="745" spans="1:28" x14ac:dyDescent="0.25">
      <c r="A745" s="44">
        <v>42864</v>
      </c>
      <c r="B745" s="45" t="s">
        <v>162</v>
      </c>
      <c r="C745" s="45" t="s">
        <v>161</v>
      </c>
      <c r="D745" s="45" t="s">
        <v>36</v>
      </c>
      <c r="E745" s="45" t="s">
        <v>40</v>
      </c>
      <c r="F745" s="45" t="s">
        <v>65</v>
      </c>
      <c r="G745" s="46">
        <v>91392</v>
      </c>
      <c r="H745" s="76">
        <v>0.65277777777777779</v>
      </c>
      <c r="I745" s="76">
        <v>0.91666666666666663</v>
      </c>
      <c r="J745" s="47">
        <v>0.2638888888888889</v>
      </c>
      <c r="K745" s="48">
        <v>42864.648611111108</v>
      </c>
      <c r="L745" s="48">
        <v>42864.916666666664</v>
      </c>
      <c r="M745" s="46">
        <v>0</v>
      </c>
      <c r="N745" s="46">
        <v>52</v>
      </c>
      <c r="O745" s="47">
        <v>8.2175925925925917E-4</v>
      </c>
      <c r="P745" s="47">
        <v>0</v>
      </c>
      <c r="Q745" s="47">
        <v>4.0150462962962964E-2</v>
      </c>
      <c r="R745" s="47">
        <v>1.2534722222222223E-2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">
        <f t="shared" si="24"/>
        <v>1.2534722222222223E-2</v>
      </c>
      <c r="AB745" s="4">
        <f t="shared" si="25"/>
        <v>0</v>
      </c>
    </row>
    <row r="746" spans="1:28" x14ac:dyDescent="0.25">
      <c r="A746" s="44">
        <v>42864</v>
      </c>
      <c r="B746" s="45" t="s">
        <v>162</v>
      </c>
      <c r="C746" s="45" t="s">
        <v>161</v>
      </c>
      <c r="D746" s="45" t="s">
        <v>36</v>
      </c>
      <c r="E746" s="45" t="s">
        <v>40</v>
      </c>
      <c r="F746" s="45" t="s">
        <v>34</v>
      </c>
      <c r="G746" s="46">
        <v>91391</v>
      </c>
      <c r="H746" s="76">
        <v>0.58333333333333337</v>
      </c>
      <c r="I746" s="76">
        <v>0.84722222222222221</v>
      </c>
      <c r="J746" s="47">
        <v>0.2638888888888889</v>
      </c>
      <c r="K746" s="48">
        <v>42864.583333333336</v>
      </c>
      <c r="L746" s="48">
        <v>42864.847222222219</v>
      </c>
      <c r="M746" s="46">
        <v>0</v>
      </c>
      <c r="N746" s="46">
        <v>55</v>
      </c>
      <c r="O746" s="47">
        <v>7.8703703703703705E-4</v>
      </c>
      <c r="P746" s="47">
        <v>0</v>
      </c>
      <c r="Q746" s="47">
        <v>5.8784722222222224E-2</v>
      </c>
      <c r="R746" s="47">
        <v>1.4166666666666666E-2</v>
      </c>
      <c r="S746" s="47">
        <v>0</v>
      </c>
      <c r="T746" s="47">
        <v>7.037037037037037E-3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">
        <f t="shared" si="24"/>
        <v>2.1203703703703704E-2</v>
      </c>
      <c r="AB746" s="4">
        <f t="shared" si="25"/>
        <v>0</v>
      </c>
    </row>
    <row r="747" spans="1:28" x14ac:dyDescent="0.25">
      <c r="A747" s="44">
        <v>42864</v>
      </c>
      <c r="B747" s="45" t="s">
        <v>162</v>
      </c>
      <c r="C747" s="45" t="s">
        <v>161</v>
      </c>
      <c r="D747" s="45" t="s">
        <v>36</v>
      </c>
      <c r="E747" s="45" t="s">
        <v>40</v>
      </c>
      <c r="F747" s="45" t="s">
        <v>178</v>
      </c>
      <c r="G747" s="46">
        <v>91156</v>
      </c>
      <c r="H747" s="76">
        <v>0.625</v>
      </c>
      <c r="I747" s="76">
        <v>0.88888888888888884</v>
      </c>
      <c r="J747" s="47">
        <v>0.2638888888888889</v>
      </c>
      <c r="K747" s="48">
        <v>42864.625694444447</v>
      </c>
      <c r="L747" s="48">
        <v>42864.888194444444</v>
      </c>
      <c r="M747" s="46">
        <v>0</v>
      </c>
      <c r="N747" s="46">
        <v>89</v>
      </c>
      <c r="O747" s="47">
        <v>1.0532407407407407E-3</v>
      </c>
      <c r="P747" s="47">
        <v>0</v>
      </c>
      <c r="Q747" s="47">
        <v>9.3541666666666676E-2</v>
      </c>
      <c r="R747" s="47">
        <v>1.3310185185185187E-2</v>
      </c>
      <c r="S747" s="47">
        <v>0</v>
      </c>
      <c r="T747" s="47">
        <v>1.0775462962962964E-2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">
        <f t="shared" si="24"/>
        <v>2.4085648148148151E-2</v>
      </c>
      <c r="AB747" s="4">
        <f t="shared" si="25"/>
        <v>6.9444444444444198E-4</v>
      </c>
    </row>
    <row r="748" spans="1:28" x14ac:dyDescent="0.25">
      <c r="A748" s="44">
        <v>42864</v>
      </c>
      <c r="B748" s="45" t="s">
        <v>162</v>
      </c>
      <c r="C748" s="45" t="s">
        <v>161</v>
      </c>
      <c r="D748" s="45" t="s">
        <v>36</v>
      </c>
      <c r="E748" s="45" t="s">
        <v>40</v>
      </c>
      <c r="F748" s="45" t="s">
        <v>181</v>
      </c>
      <c r="G748" s="46">
        <v>91376</v>
      </c>
      <c r="H748" s="76">
        <v>0.55555555555555558</v>
      </c>
      <c r="I748" s="76">
        <v>0.81944444444444453</v>
      </c>
      <c r="J748" s="47">
        <v>0.2638888888888889</v>
      </c>
      <c r="M748" s="46">
        <v>0</v>
      </c>
      <c r="N748" s="46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">
        <f t="shared" si="24"/>
        <v>0</v>
      </c>
      <c r="AB748" s="4" t="str">
        <f t="shared" si="25"/>
        <v/>
      </c>
    </row>
    <row r="749" spans="1:28" x14ac:dyDescent="0.25">
      <c r="A749" s="44">
        <v>42864</v>
      </c>
      <c r="B749" s="45" t="s">
        <v>162</v>
      </c>
      <c r="C749" s="45" t="s">
        <v>161</v>
      </c>
      <c r="D749" s="45" t="s">
        <v>36</v>
      </c>
      <c r="E749" s="45" t="s">
        <v>40</v>
      </c>
      <c r="F749" s="45" t="s">
        <v>68</v>
      </c>
      <c r="G749" s="46">
        <v>91155</v>
      </c>
      <c r="H749" s="76">
        <v>0.65277777777777779</v>
      </c>
      <c r="I749" s="76">
        <v>0.91666666666666663</v>
      </c>
      <c r="J749" s="47">
        <v>0.2638888888888889</v>
      </c>
      <c r="K749" s="48">
        <v>42864.645138888889</v>
      </c>
      <c r="L749" s="48">
        <v>42864.918055555558</v>
      </c>
      <c r="M749" s="46">
        <v>0</v>
      </c>
      <c r="N749" s="46">
        <v>40</v>
      </c>
      <c r="O749" s="47">
        <v>8.1018518518518516E-4</v>
      </c>
      <c r="P749" s="47">
        <v>0</v>
      </c>
      <c r="Q749" s="47">
        <v>3.2349537037037038E-2</v>
      </c>
      <c r="R749" s="47">
        <v>0</v>
      </c>
      <c r="S749" s="47">
        <v>0</v>
      </c>
      <c r="T749" s="47">
        <v>7.2569444444444443E-3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">
        <f t="shared" si="24"/>
        <v>7.2569444444444443E-3</v>
      </c>
      <c r="AB749" s="4">
        <f t="shared" si="25"/>
        <v>0</v>
      </c>
    </row>
    <row r="750" spans="1:28" x14ac:dyDescent="0.25">
      <c r="A750" s="44">
        <v>42864</v>
      </c>
      <c r="B750" s="45" t="s">
        <v>162</v>
      </c>
      <c r="C750" s="45" t="s">
        <v>161</v>
      </c>
      <c r="D750" s="45" t="s">
        <v>36</v>
      </c>
      <c r="E750" s="45" t="s">
        <v>45</v>
      </c>
      <c r="F750" s="45" t="s">
        <v>93</v>
      </c>
      <c r="G750" s="46">
        <v>91389</v>
      </c>
      <c r="H750" s="76">
        <v>0.33333333333333331</v>
      </c>
      <c r="I750" s="76">
        <v>0.59722222222222221</v>
      </c>
      <c r="J750" s="47">
        <v>0.2638888888888889</v>
      </c>
      <c r="K750" s="48">
        <v>42864.32708333333</v>
      </c>
      <c r="L750" s="48">
        <v>42864.601388888892</v>
      </c>
      <c r="M750" s="46">
        <v>0</v>
      </c>
      <c r="N750" s="46">
        <v>83</v>
      </c>
      <c r="O750" s="47">
        <v>6.4814814814814813E-4</v>
      </c>
      <c r="P750" s="47">
        <v>0</v>
      </c>
      <c r="Q750" s="47">
        <v>5.6168981481481479E-2</v>
      </c>
      <c r="R750" s="47">
        <v>1.2881944444444446E-2</v>
      </c>
      <c r="S750" s="47">
        <v>0</v>
      </c>
      <c r="T750" s="47">
        <v>2.3148148148148147E-5</v>
      </c>
      <c r="U750" s="47">
        <v>0</v>
      </c>
      <c r="V750" s="47">
        <v>0</v>
      </c>
      <c r="W750" s="47">
        <v>0</v>
      </c>
      <c r="X750" s="47">
        <v>0</v>
      </c>
      <c r="Y750" s="47">
        <v>3.1018518518518522E-3</v>
      </c>
      <c r="Z750" s="47">
        <v>0</v>
      </c>
      <c r="AA750" s="4">
        <f t="shared" si="24"/>
        <v>1.2905092592592595E-2</v>
      </c>
      <c r="AB750" s="4">
        <f t="shared" si="25"/>
        <v>0</v>
      </c>
    </row>
    <row r="751" spans="1:28" x14ac:dyDescent="0.25">
      <c r="A751" s="44">
        <v>42864</v>
      </c>
      <c r="B751" s="45" t="s">
        <v>162</v>
      </c>
      <c r="C751" s="45" t="s">
        <v>161</v>
      </c>
      <c r="D751" s="45" t="s">
        <v>36</v>
      </c>
      <c r="E751" s="45" t="s">
        <v>45</v>
      </c>
      <c r="F751" s="45" t="s">
        <v>166</v>
      </c>
      <c r="G751" s="46">
        <v>91115</v>
      </c>
      <c r="H751" s="76">
        <v>0.33333333333333331</v>
      </c>
      <c r="I751" s="76">
        <v>0.59722222222222221</v>
      </c>
      <c r="J751" s="47">
        <v>0.2638888888888889</v>
      </c>
      <c r="K751" s="48">
        <v>42864.326388888891</v>
      </c>
      <c r="L751" s="48">
        <v>42864.597916666666</v>
      </c>
      <c r="M751" s="46">
        <v>0</v>
      </c>
      <c r="N751" s="46">
        <v>59</v>
      </c>
      <c r="O751" s="47">
        <v>5.3240740740740744E-4</v>
      </c>
      <c r="P751" s="47">
        <v>0</v>
      </c>
      <c r="Q751" s="47">
        <v>3.2719907407407406E-2</v>
      </c>
      <c r="R751" s="47">
        <v>1.2974537037037036E-2</v>
      </c>
      <c r="S751" s="47">
        <v>0</v>
      </c>
      <c r="T751" s="47">
        <v>1.4479166666666668E-2</v>
      </c>
      <c r="U751" s="47">
        <v>0</v>
      </c>
      <c r="V751" s="47">
        <v>0</v>
      </c>
      <c r="W751" s="47">
        <v>0</v>
      </c>
      <c r="X751" s="47">
        <v>0</v>
      </c>
      <c r="Y751" s="47">
        <v>4.409722222222222E-3</v>
      </c>
      <c r="Z751" s="47">
        <v>0</v>
      </c>
      <c r="AA751" s="4">
        <f t="shared" si="24"/>
        <v>2.7453703703703702E-2</v>
      </c>
      <c r="AB751" s="4">
        <f t="shared" si="25"/>
        <v>0</v>
      </c>
    </row>
    <row r="752" spans="1:28" x14ac:dyDescent="0.25">
      <c r="A752" s="44">
        <v>42864</v>
      </c>
      <c r="B752" s="45" t="s">
        <v>162</v>
      </c>
      <c r="C752" s="45" t="s">
        <v>161</v>
      </c>
      <c r="D752" s="45" t="s">
        <v>36</v>
      </c>
      <c r="E752" s="45" t="s">
        <v>45</v>
      </c>
      <c r="F752" s="45" t="s">
        <v>167</v>
      </c>
      <c r="G752" s="46">
        <v>91120</v>
      </c>
      <c r="H752" s="76">
        <v>0.29166666666666669</v>
      </c>
      <c r="I752" s="76">
        <v>0.55555555555555558</v>
      </c>
      <c r="J752" s="47">
        <v>0.2638888888888889</v>
      </c>
      <c r="K752" s="48">
        <v>42864.294444444444</v>
      </c>
      <c r="L752" s="48">
        <v>42864.555555555555</v>
      </c>
      <c r="M752" s="46">
        <v>0</v>
      </c>
      <c r="N752" s="46">
        <v>112</v>
      </c>
      <c r="O752" s="47">
        <v>6.018518518518519E-4</v>
      </c>
      <c r="P752" s="47">
        <v>0</v>
      </c>
      <c r="Q752" s="47">
        <v>7.076388888888889E-2</v>
      </c>
      <c r="R752" s="47">
        <v>1.283564814814815E-2</v>
      </c>
      <c r="S752" s="47">
        <v>0</v>
      </c>
      <c r="T752" s="47">
        <v>1.2326388888888888E-2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">
        <f t="shared" si="24"/>
        <v>2.5162037037037038E-2</v>
      </c>
      <c r="AB752" s="4">
        <f t="shared" si="25"/>
        <v>2.7777777777777679E-3</v>
      </c>
    </row>
    <row r="753" spans="1:28" x14ac:dyDescent="0.25">
      <c r="A753" s="44">
        <v>42864</v>
      </c>
      <c r="B753" s="45" t="s">
        <v>162</v>
      </c>
      <c r="C753" s="45" t="s">
        <v>161</v>
      </c>
      <c r="D753" s="45" t="s">
        <v>36</v>
      </c>
      <c r="E753" s="45" t="s">
        <v>45</v>
      </c>
      <c r="F753" s="45" t="s">
        <v>91</v>
      </c>
      <c r="G753" s="46">
        <v>91121</v>
      </c>
      <c r="H753" s="76">
        <v>0.29166666666666669</v>
      </c>
      <c r="I753" s="76">
        <v>0.55555555555555558</v>
      </c>
      <c r="J753" s="47">
        <v>0.2638888888888889</v>
      </c>
      <c r="K753" s="48">
        <v>42864.286805555559</v>
      </c>
      <c r="L753" s="48">
        <v>42864.513888888891</v>
      </c>
      <c r="M753" s="46">
        <v>0</v>
      </c>
      <c r="N753" s="46">
        <v>65</v>
      </c>
      <c r="O753" s="47">
        <v>7.9861111111111105E-4</v>
      </c>
      <c r="P753" s="47">
        <v>0</v>
      </c>
      <c r="Q753" s="47">
        <v>7.2523148148148142E-2</v>
      </c>
      <c r="R753" s="47">
        <v>1.2291666666666666E-2</v>
      </c>
      <c r="S753" s="47">
        <v>0</v>
      </c>
      <c r="T753" s="47">
        <v>1.2766203703703703E-2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4">
        <f t="shared" si="24"/>
        <v>2.5057870370370369E-2</v>
      </c>
      <c r="AB753" s="4">
        <f t="shared" si="25"/>
        <v>0</v>
      </c>
    </row>
    <row r="754" spans="1:28" x14ac:dyDescent="0.25">
      <c r="A754" s="44">
        <v>42864</v>
      </c>
      <c r="B754" s="45" t="s">
        <v>162</v>
      </c>
      <c r="C754" s="45" t="s">
        <v>161</v>
      </c>
      <c r="D754" s="45" t="s">
        <v>36</v>
      </c>
      <c r="E754" s="45" t="s">
        <v>45</v>
      </c>
      <c r="F754" s="45" t="s">
        <v>115</v>
      </c>
      <c r="G754" s="46">
        <v>91123</v>
      </c>
      <c r="H754" s="76">
        <v>0.25</v>
      </c>
      <c r="I754" s="76">
        <v>0.51388888888888895</v>
      </c>
      <c r="J754" s="47">
        <v>0.2638888888888889</v>
      </c>
      <c r="K754" s="48">
        <v>42864.250694444447</v>
      </c>
      <c r="L754" s="48">
        <v>42864.51458333333</v>
      </c>
      <c r="M754" s="46">
        <v>0</v>
      </c>
      <c r="N754" s="46">
        <v>91</v>
      </c>
      <c r="O754" s="47">
        <v>6.2500000000000001E-4</v>
      </c>
      <c r="P754" s="47">
        <v>0</v>
      </c>
      <c r="Q754" s="47">
        <v>7.9027777777777766E-2</v>
      </c>
      <c r="R754" s="47">
        <v>1.503472222222222E-2</v>
      </c>
      <c r="S754" s="47">
        <v>0</v>
      </c>
      <c r="T754" s="47">
        <v>6.1921296296296299E-3</v>
      </c>
      <c r="U754" s="47">
        <v>0</v>
      </c>
      <c r="V754" s="47">
        <v>0</v>
      </c>
      <c r="W754" s="47">
        <v>0</v>
      </c>
      <c r="X754" s="47">
        <v>0</v>
      </c>
      <c r="Y754" s="47">
        <v>3.2986111111111111E-3</v>
      </c>
      <c r="Z754" s="47">
        <v>0</v>
      </c>
      <c r="AA754" s="4">
        <f t="shared" si="24"/>
        <v>2.1226851851851851E-2</v>
      </c>
      <c r="AB754" s="4">
        <f t="shared" si="25"/>
        <v>6.9444444444444198E-4</v>
      </c>
    </row>
    <row r="755" spans="1:28" x14ac:dyDescent="0.25">
      <c r="A755" s="44">
        <v>42864</v>
      </c>
      <c r="B755" s="45" t="s">
        <v>162</v>
      </c>
      <c r="C755" s="45" t="s">
        <v>161</v>
      </c>
      <c r="D755" s="45" t="s">
        <v>36</v>
      </c>
      <c r="E755" s="45" t="s">
        <v>48</v>
      </c>
      <c r="F755" s="45" t="s">
        <v>82</v>
      </c>
      <c r="G755" s="46">
        <v>91284</v>
      </c>
      <c r="H755" s="76">
        <v>0.55555555555555558</v>
      </c>
      <c r="I755" s="76">
        <v>0.81944444444444453</v>
      </c>
      <c r="J755" s="47">
        <v>0.2638888888888889</v>
      </c>
      <c r="M755" s="46">
        <v>0</v>
      </c>
      <c r="N755" s="46">
        <v>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4">
        <f t="shared" si="24"/>
        <v>0</v>
      </c>
      <c r="AB755" s="4" t="str">
        <f t="shared" si="25"/>
        <v/>
      </c>
    </row>
    <row r="756" spans="1:28" x14ac:dyDescent="0.25">
      <c r="A756" s="44">
        <v>42864</v>
      </c>
      <c r="B756" s="45" t="s">
        <v>162</v>
      </c>
      <c r="C756" s="45" t="s">
        <v>161</v>
      </c>
      <c r="D756" s="45" t="s">
        <v>36</v>
      </c>
      <c r="E756" s="45" t="s">
        <v>48</v>
      </c>
      <c r="F756" s="45" t="s">
        <v>83</v>
      </c>
      <c r="G756" s="46">
        <v>91282</v>
      </c>
      <c r="H756" s="76">
        <v>0.55555555555555558</v>
      </c>
      <c r="I756" s="76">
        <v>0.81944444444444453</v>
      </c>
      <c r="J756" s="47">
        <v>0.2638888888888889</v>
      </c>
      <c r="K756" s="48">
        <v>42864.555555555555</v>
      </c>
      <c r="L756" s="48">
        <v>42864.819444444445</v>
      </c>
      <c r="M756" s="46">
        <v>6</v>
      </c>
      <c r="N756" s="46">
        <v>25</v>
      </c>
      <c r="O756" s="47">
        <v>6.8287037037037025E-4</v>
      </c>
      <c r="P756" s="47">
        <v>4.386574074074074E-3</v>
      </c>
      <c r="Q756" s="47">
        <v>1.9895833333333331E-2</v>
      </c>
      <c r="R756" s="47">
        <v>8.113425925925925E-3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6.4004629629629628E-3</v>
      </c>
      <c r="Y756" s="47">
        <v>7.2569444444444443E-3</v>
      </c>
      <c r="Z756" s="47">
        <v>0</v>
      </c>
      <c r="AA756" s="4">
        <f t="shared" si="24"/>
        <v>8.113425925925925E-3</v>
      </c>
      <c r="AB756" s="4">
        <f t="shared" si="25"/>
        <v>0</v>
      </c>
    </row>
    <row r="757" spans="1:28" x14ac:dyDescent="0.25">
      <c r="A757" s="44">
        <v>42864</v>
      </c>
      <c r="B757" s="45" t="s">
        <v>162</v>
      </c>
      <c r="C757" s="45" t="s">
        <v>161</v>
      </c>
      <c r="D757" s="45" t="s">
        <v>36</v>
      </c>
      <c r="E757" s="45" t="s">
        <v>48</v>
      </c>
      <c r="F757" s="45" t="s">
        <v>84</v>
      </c>
      <c r="G757" s="46">
        <v>91276</v>
      </c>
      <c r="H757" s="76">
        <v>0.29166666666666669</v>
      </c>
      <c r="I757" s="76">
        <v>0.55555555555555558</v>
      </c>
      <c r="J757" s="47">
        <v>0.2638888888888889</v>
      </c>
      <c r="K757" s="48">
        <v>42864.291666666664</v>
      </c>
      <c r="L757" s="48">
        <v>42864.555555555555</v>
      </c>
      <c r="M757" s="46">
        <v>7</v>
      </c>
      <c r="N757" s="46">
        <v>21</v>
      </c>
      <c r="O757" s="47">
        <v>8.2175925925925917E-4</v>
      </c>
      <c r="P757" s="47">
        <v>2.627314814814815E-3</v>
      </c>
      <c r="Q757" s="47">
        <v>2.1041666666666667E-2</v>
      </c>
      <c r="R757" s="47">
        <v>1.5462962962962963E-2</v>
      </c>
      <c r="S757" s="47">
        <v>0</v>
      </c>
      <c r="T757" s="47">
        <v>3.6886574074074079E-2</v>
      </c>
      <c r="U757" s="47">
        <v>0</v>
      </c>
      <c r="V757" s="47">
        <v>3.2685185185185185E-2</v>
      </c>
      <c r="W757" s="47">
        <v>0</v>
      </c>
      <c r="X757" s="47">
        <v>0</v>
      </c>
      <c r="Y757" s="47">
        <v>3.472222222222222E-3</v>
      </c>
      <c r="Z757" s="47">
        <v>0</v>
      </c>
      <c r="AA757" s="4">
        <f t="shared" si="24"/>
        <v>5.2349537037037042E-2</v>
      </c>
      <c r="AB757" s="4">
        <f t="shared" si="25"/>
        <v>0</v>
      </c>
    </row>
    <row r="758" spans="1:28" x14ac:dyDescent="0.25">
      <c r="A758" s="44">
        <v>42864</v>
      </c>
      <c r="B758" s="45" t="s">
        <v>162</v>
      </c>
      <c r="C758" s="45" t="s">
        <v>161</v>
      </c>
      <c r="D758" s="45" t="s">
        <v>36</v>
      </c>
      <c r="E758" s="45" t="s">
        <v>48</v>
      </c>
      <c r="F758" s="45" t="s">
        <v>168</v>
      </c>
      <c r="G758" s="46">
        <v>91275</v>
      </c>
      <c r="H758" s="76">
        <v>0.29166666666666669</v>
      </c>
      <c r="I758" s="76">
        <v>0.55555555555555558</v>
      </c>
      <c r="J758" s="47">
        <v>0.2638888888888889</v>
      </c>
      <c r="K758" s="48">
        <v>42864.284722222219</v>
      </c>
      <c r="L758" s="48">
        <v>42864.555555555555</v>
      </c>
      <c r="M758" s="46">
        <v>19</v>
      </c>
      <c r="N758" s="46">
        <v>10</v>
      </c>
      <c r="O758" s="47">
        <v>1.261574074074074E-3</v>
      </c>
      <c r="P758" s="47">
        <v>1.3194444444444443E-3</v>
      </c>
      <c r="Q758" s="47">
        <v>2.7650462962962963E-2</v>
      </c>
      <c r="R758" s="47">
        <v>1.3819444444444445E-2</v>
      </c>
      <c r="S758" s="47">
        <v>0</v>
      </c>
      <c r="T758" s="47">
        <v>1.3564814814814816E-2</v>
      </c>
      <c r="U758" s="47">
        <v>0</v>
      </c>
      <c r="V758" s="47">
        <v>2.5462962962962962E-2</v>
      </c>
      <c r="W758" s="47">
        <v>0</v>
      </c>
      <c r="X758" s="47">
        <v>0</v>
      </c>
      <c r="Y758" s="47">
        <v>5.4166666666666669E-3</v>
      </c>
      <c r="Z758" s="47">
        <v>0</v>
      </c>
      <c r="AA758" s="4">
        <f t="shared" si="24"/>
        <v>2.7384259259259261E-2</v>
      </c>
      <c r="AB758" s="4">
        <f t="shared" si="25"/>
        <v>0</v>
      </c>
    </row>
    <row r="759" spans="1:28" x14ac:dyDescent="0.25">
      <c r="A759" s="44">
        <v>42864</v>
      </c>
      <c r="B759" s="45" t="s">
        <v>162</v>
      </c>
      <c r="C759" s="45" t="s">
        <v>161</v>
      </c>
      <c r="D759" s="45" t="s">
        <v>36</v>
      </c>
      <c r="E759" s="45" t="s">
        <v>48</v>
      </c>
      <c r="F759" s="45" t="s">
        <v>86</v>
      </c>
      <c r="G759" s="46">
        <v>91283</v>
      </c>
      <c r="H759" s="76">
        <v>0.29166666666666669</v>
      </c>
      <c r="I759" s="76">
        <v>0.55555555555555558</v>
      </c>
      <c r="J759" s="47">
        <v>0.2638888888888889</v>
      </c>
      <c r="K759" s="48">
        <v>42864.293055555558</v>
      </c>
      <c r="L759" s="48">
        <v>42864.555555555555</v>
      </c>
      <c r="M759" s="46">
        <v>12</v>
      </c>
      <c r="N759" s="46">
        <v>14</v>
      </c>
      <c r="O759" s="47">
        <v>4.7453703703703704E-4</v>
      </c>
      <c r="P759" s="47">
        <v>2.7083333333333334E-3</v>
      </c>
      <c r="Q759" s="47">
        <v>1.8460648148148146E-2</v>
      </c>
      <c r="R759" s="47">
        <v>1.3449074074074073E-2</v>
      </c>
      <c r="S759" s="47">
        <v>1.1574074074074073E-5</v>
      </c>
      <c r="T759" s="47">
        <v>0</v>
      </c>
      <c r="U759" s="47">
        <v>0</v>
      </c>
      <c r="V759" s="47">
        <v>2.6377314814814815E-2</v>
      </c>
      <c r="W759" s="47">
        <v>0</v>
      </c>
      <c r="X759" s="47">
        <v>0</v>
      </c>
      <c r="Y759" s="47">
        <v>2.0555555555555556E-2</v>
      </c>
      <c r="Z759" s="47">
        <v>0</v>
      </c>
      <c r="AA759" s="4">
        <f t="shared" si="24"/>
        <v>1.3449074074074073E-2</v>
      </c>
      <c r="AB759" s="4">
        <f t="shared" si="25"/>
        <v>1.388888888888884E-3</v>
      </c>
    </row>
    <row r="760" spans="1:28" x14ac:dyDescent="0.25">
      <c r="A760" s="44">
        <v>42864</v>
      </c>
      <c r="B760" s="45" t="s">
        <v>162</v>
      </c>
      <c r="C760" s="45" t="s">
        <v>161</v>
      </c>
      <c r="D760" s="45" t="s">
        <v>36</v>
      </c>
      <c r="E760" s="45" t="s">
        <v>48</v>
      </c>
      <c r="F760" s="45" t="s">
        <v>87</v>
      </c>
      <c r="G760" s="46">
        <v>91278</v>
      </c>
      <c r="H760" s="76">
        <v>0.55555555555555558</v>
      </c>
      <c r="I760" s="76">
        <v>0.81944444444444453</v>
      </c>
      <c r="J760" s="47">
        <v>0.2638888888888889</v>
      </c>
      <c r="K760" s="48">
        <v>42864.575694444444</v>
      </c>
      <c r="L760" s="48">
        <v>42864.819444444445</v>
      </c>
      <c r="M760" s="46">
        <v>6</v>
      </c>
      <c r="N760" s="46">
        <v>18</v>
      </c>
      <c r="O760" s="47">
        <v>1.423611111111111E-3</v>
      </c>
      <c r="P760" s="47">
        <v>1.3310185185185185E-3</v>
      </c>
      <c r="Q760" s="47">
        <v>2.5624999999999998E-2</v>
      </c>
      <c r="R760" s="47">
        <v>1.9259259259259261E-2</v>
      </c>
      <c r="S760" s="47">
        <v>0</v>
      </c>
      <c r="T760" s="47">
        <v>0</v>
      </c>
      <c r="U760" s="47">
        <v>0</v>
      </c>
      <c r="V760" s="47">
        <v>4.4618055555555557E-2</v>
      </c>
      <c r="W760" s="47">
        <v>0</v>
      </c>
      <c r="X760" s="47">
        <v>0</v>
      </c>
      <c r="Y760" s="47">
        <v>0</v>
      </c>
      <c r="Z760" s="47">
        <v>0</v>
      </c>
      <c r="AA760" s="4">
        <f t="shared" si="24"/>
        <v>1.9259259259259261E-2</v>
      </c>
      <c r="AB760" s="4">
        <f t="shared" si="25"/>
        <v>2.0138888888888817E-2</v>
      </c>
    </row>
    <row r="761" spans="1:28" x14ac:dyDescent="0.25">
      <c r="A761" s="44">
        <v>42864</v>
      </c>
      <c r="B761" s="45" t="s">
        <v>162</v>
      </c>
      <c r="C761" s="45" t="s">
        <v>161</v>
      </c>
      <c r="D761" s="45" t="s">
        <v>38</v>
      </c>
      <c r="E761" s="45" t="s">
        <v>41</v>
      </c>
      <c r="F761" s="45" t="s">
        <v>116</v>
      </c>
      <c r="G761" s="46">
        <v>91126</v>
      </c>
      <c r="H761" s="76">
        <v>0.29166666666666669</v>
      </c>
      <c r="I761" s="76">
        <v>0.55555555555555558</v>
      </c>
      <c r="J761" s="47">
        <v>0.2638888888888889</v>
      </c>
      <c r="K761" s="48">
        <v>42864.283333333333</v>
      </c>
      <c r="L761" s="48">
        <v>42864.476388888892</v>
      </c>
      <c r="M761" s="46">
        <v>81</v>
      </c>
      <c r="N761" s="46">
        <v>0</v>
      </c>
      <c r="O761" s="47">
        <v>0</v>
      </c>
      <c r="P761" s="47">
        <v>1.3425925925925925E-3</v>
      </c>
      <c r="Q761" s="47">
        <v>8.7615740740740744E-3</v>
      </c>
      <c r="R761" s="47">
        <v>1.4502314814814815E-2</v>
      </c>
      <c r="S761" s="47">
        <v>0</v>
      </c>
      <c r="T761" s="47">
        <v>7.2685185185185188E-3</v>
      </c>
      <c r="U761" s="47">
        <v>0</v>
      </c>
      <c r="V761" s="47">
        <v>0</v>
      </c>
      <c r="W761" s="47">
        <v>0</v>
      </c>
      <c r="X761" s="47">
        <v>3.7847222222222223E-3</v>
      </c>
      <c r="Y761" s="47">
        <v>8.518518518518519E-3</v>
      </c>
      <c r="Z761" s="47">
        <v>0</v>
      </c>
      <c r="AA761" s="4">
        <f t="shared" si="24"/>
        <v>2.1770833333333333E-2</v>
      </c>
      <c r="AB761" s="4">
        <f t="shared" si="25"/>
        <v>0</v>
      </c>
    </row>
    <row r="762" spans="1:28" x14ac:dyDescent="0.25">
      <c r="A762" s="44">
        <v>42864</v>
      </c>
      <c r="B762" s="45" t="s">
        <v>162</v>
      </c>
      <c r="C762" s="45" t="s">
        <v>161</v>
      </c>
      <c r="D762" s="45" t="s">
        <v>38</v>
      </c>
      <c r="E762" s="45" t="s">
        <v>41</v>
      </c>
      <c r="F762" s="45" t="s">
        <v>117</v>
      </c>
      <c r="G762" s="46">
        <v>91161</v>
      </c>
      <c r="H762" s="76">
        <v>0.29166666666666669</v>
      </c>
      <c r="I762" s="76">
        <v>0.55555555555555558</v>
      </c>
      <c r="J762" s="47">
        <v>0.2638888888888889</v>
      </c>
      <c r="K762" s="48">
        <v>42864.291666666664</v>
      </c>
      <c r="L762" s="48">
        <v>42864.556944444441</v>
      </c>
      <c r="M762" s="46">
        <v>90</v>
      </c>
      <c r="N762" s="46">
        <v>0</v>
      </c>
      <c r="O762" s="47">
        <v>0</v>
      </c>
      <c r="P762" s="47">
        <v>1.736111111111111E-3</v>
      </c>
      <c r="Q762" s="47">
        <v>6.134259259259259E-4</v>
      </c>
      <c r="R762" s="47">
        <v>1.6122685185185184E-2</v>
      </c>
      <c r="S762" s="47">
        <v>0</v>
      </c>
      <c r="T762" s="47">
        <v>1.4293981481481482E-2</v>
      </c>
      <c r="U762" s="47">
        <v>0</v>
      </c>
      <c r="V762" s="47">
        <v>0</v>
      </c>
      <c r="W762" s="47">
        <v>0</v>
      </c>
      <c r="X762" s="47">
        <v>6.9791666666666674E-3</v>
      </c>
      <c r="Y762" s="47">
        <v>1.0439814814814813E-2</v>
      </c>
      <c r="Z762" s="47">
        <v>0</v>
      </c>
      <c r="AA762" s="4">
        <f t="shared" si="24"/>
        <v>3.0416666666666668E-2</v>
      </c>
      <c r="AB762" s="4">
        <f t="shared" si="25"/>
        <v>0</v>
      </c>
    </row>
    <row r="763" spans="1:28" x14ac:dyDescent="0.25">
      <c r="A763" s="44">
        <v>42864</v>
      </c>
      <c r="B763" s="45" t="s">
        <v>162</v>
      </c>
      <c r="C763" s="45" t="s">
        <v>161</v>
      </c>
      <c r="D763" s="45" t="s">
        <v>38</v>
      </c>
      <c r="E763" s="45" t="s">
        <v>41</v>
      </c>
      <c r="F763" s="45" t="s">
        <v>169</v>
      </c>
      <c r="G763" s="46">
        <v>91174</v>
      </c>
      <c r="H763" s="76">
        <v>0.25</v>
      </c>
      <c r="I763" s="76">
        <v>0.51388888888888895</v>
      </c>
      <c r="J763" s="47">
        <v>0.2638888888888889</v>
      </c>
      <c r="K763" s="48">
        <v>42864.243750000001</v>
      </c>
      <c r="L763" s="48">
        <v>42864.513888888891</v>
      </c>
      <c r="M763" s="46">
        <v>76</v>
      </c>
      <c r="N763" s="46">
        <v>0</v>
      </c>
      <c r="O763" s="47">
        <v>0</v>
      </c>
      <c r="P763" s="47">
        <v>1.8750000000000001E-3</v>
      </c>
      <c r="Q763" s="47">
        <v>9.1203703703703707E-3</v>
      </c>
      <c r="R763" s="47">
        <v>1.4849537037037036E-2</v>
      </c>
      <c r="S763" s="47">
        <v>0</v>
      </c>
      <c r="T763" s="47">
        <v>1.4918981481481483E-2</v>
      </c>
      <c r="U763" s="47">
        <v>0</v>
      </c>
      <c r="V763" s="47">
        <v>0</v>
      </c>
      <c r="W763" s="47">
        <v>0</v>
      </c>
      <c r="X763" s="47">
        <v>1.6736111111111111E-2</v>
      </c>
      <c r="Y763" s="47">
        <v>2.8587962962962963E-3</v>
      </c>
      <c r="Z763" s="47">
        <v>0</v>
      </c>
      <c r="AA763" s="4">
        <f t="shared" si="24"/>
        <v>2.9768518518518521E-2</v>
      </c>
      <c r="AB763" s="4">
        <f t="shared" si="25"/>
        <v>0</v>
      </c>
    </row>
    <row r="764" spans="1:28" x14ac:dyDescent="0.25">
      <c r="A764" s="44">
        <v>42864</v>
      </c>
      <c r="B764" s="45" t="s">
        <v>162</v>
      </c>
      <c r="C764" s="45" t="s">
        <v>161</v>
      </c>
      <c r="D764" s="45" t="s">
        <v>38</v>
      </c>
      <c r="E764" s="45" t="s">
        <v>41</v>
      </c>
      <c r="F764" s="45" t="s">
        <v>170</v>
      </c>
      <c r="G764" s="46">
        <v>91148</v>
      </c>
      <c r="H764" s="76">
        <v>0.25</v>
      </c>
      <c r="I764" s="76">
        <v>0.51388888888888895</v>
      </c>
      <c r="J764" s="47">
        <v>0.2638888888888889</v>
      </c>
      <c r="M764" s="46">
        <v>0</v>
      </c>
      <c r="N764" s="46">
        <v>0</v>
      </c>
      <c r="O764" s="47">
        <v>0</v>
      </c>
      <c r="P764" s="47">
        <v>0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">
        <f t="shared" si="24"/>
        <v>0</v>
      </c>
      <c r="AB764" s="4" t="str">
        <f t="shared" si="25"/>
        <v/>
      </c>
    </row>
    <row r="765" spans="1:28" x14ac:dyDescent="0.25">
      <c r="A765" s="44">
        <v>42864</v>
      </c>
      <c r="B765" s="45" t="s">
        <v>162</v>
      </c>
      <c r="C765" s="45" t="s">
        <v>161</v>
      </c>
      <c r="D765" s="45" t="s">
        <v>38</v>
      </c>
      <c r="E765" s="45" t="s">
        <v>41</v>
      </c>
      <c r="F765" s="45" t="s">
        <v>120</v>
      </c>
      <c r="G765" s="46">
        <v>91144</v>
      </c>
      <c r="H765" s="76">
        <v>0.3611111111111111</v>
      </c>
      <c r="I765" s="76">
        <v>0.625</v>
      </c>
      <c r="J765" s="47">
        <v>0.2638888888888889</v>
      </c>
      <c r="K765" s="48">
        <v>42864.359722222223</v>
      </c>
      <c r="L765" s="48">
        <v>42864.625</v>
      </c>
      <c r="M765" s="46">
        <v>105</v>
      </c>
      <c r="N765" s="46">
        <v>0</v>
      </c>
      <c r="O765" s="47">
        <v>0</v>
      </c>
      <c r="P765" s="47">
        <v>1.2962962962962963E-3</v>
      </c>
      <c r="Q765" s="47">
        <v>4.5254629629629629E-3</v>
      </c>
      <c r="R765" s="47">
        <v>1.4560185185185183E-2</v>
      </c>
      <c r="S765" s="47">
        <v>0</v>
      </c>
      <c r="T765" s="47">
        <v>1.4479166666666668E-2</v>
      </c>
      <c r="U765" s="47">
        <v>0</v>
      </c>
      <c r="V765" s="47">
        <v>0</v>
      </c>
      <c r="W765" s="47">
        <v>0</v>
      </c>
      <c r="X765" s="47">
        <v>3.8425925925925923E-3</v>
      </c>
      <c r="Y765" s="47">
        <v>8.3101851851851861E-3</v>
      </c>
      <c r="Z765" s="47">
        <v>0</v>
      </c>
      <c r="AA765" s="4">
        <f t="shared" si="24"/>
        <v>2.9039351851851851E-2</v>
      </c>
      <c r="AB765" s="4">
        <f t="shared" si="25"/>
        <v>0</v>
      </c>
    </row>
    <row r="766" spans="1:28" x14ac:dyDescent="0.25">
      <c r="A766" s="44">
        <v>42864</v>
      </c>
      <c r="B766" s="45" t="s">
        <v>162</v>
      </c>
      <c r="C766" s="45" t="s">
        <v>161</v>
      </c>
      <c r="D766" s="45" t="s">
        <v>38</v>
      </c>
      <c r="E766" s="45" t="s">
        <v>41</v>
      </c>
      <c r="F766" s="45" t="s">
        <v>121</v>
      </c>
      <c r="G766" s="46">
        <v>91132</v>
      </c>
      <c r="H766" s="76">
        <v>0.33333333333333331</v>
      </c>
      <c r="I766" s="76">
        <v>0.59722222222222221</v>
      </c>
      <c r="J766" s="47">
        <v>0.2638888888888889</v>
      </c>
      <c r="K766" s="48">
        <v>42864.333333333336</v>
      </c>
      <c r="L766" s="48">
        <v>42864.597222222219</v>
      </c>
      <c r="M766" s="46">
        <v>113</v>
      </c>
      <c r="N766" s="46">
        <v>0</v>
      </c>
      <c r="O766" s="47">
        <v>0</v>
      </c>
      <c r="P766" s="47">
        <v>1.2384259259259258E-3</v>
      </c>
      <c r="Q766" s="47">
        <v>1.4699074074074074E-3</v>
      </c>
      <c r="R766" s="47">
        <v>1.5127314814814816E-2</v>
      </c>
      <c r="S766" s="47">
        <v>0</v>
      </c>
      <c r="T766" s="47">
        <v>1.554398148148148E-2</v>
      </c>
      <c r="U766" s="47">
        <v>0</v>
      </c>
      <c r="V766" s="47">
        <v>0</v>
      </c>
      <c r="W766" s="47">
        <v>0</v>
      </c>
      <c r="X766" s="47">
        <v>3.8310185185185183E-3</v>
      </c>
      <c r="Y766" s="47">
        <v>8.9236111111111113E-3</v>
      </c>
      <c r="Z766" s="47">
        <v>0</v>
      </c>
      <c r="AA766" s="4">
        <f t="shared" si="24"/>
        <v>3.0671296296296294E-2</v>
      </c>
      <c r="AB766" s="4">
        <f t="shared" si="25"/>
        <v>0</v>
      </c>
    </row>
    <row r="767" spans="1:28" x14ac:dyDescent="0.25">
      <c r="A767" s="44">
        <v>42864</v>
      </c>
      <c r="B767" s="45" t="s">
        <v>162</v>
      </c>
      <c r="C767" s="45" t="s">
        <v>161</v>
      </c>
      <c r="D767" s="45" t="s">
        <v>38</v>
      </c>
      <c r="E767" s="45" t="s">
        <v>41</v>
      </c>
      <c r="F767" s="45" t="s">
        <v>122</v>
      </c>
      <c r="G767" s="46">
        <v>102590</v>
      </c>
      <c r="H767" s="76">
        <v>0.3888888888888889</v>
      </c>
      <c r="I767" s="76">
        <v>0.65277777777777779</v>
      </c>
      <c r="J767" s="47">
        <v>0.2638888888888889</v>
      </c>
      <c r="M767" s="46">
        <v>0</v>
      </c>
      <c r="N767" s="46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">
        <f t="shared" si="24"/>
        <v>0</v>
      </c>
      <c r="AB767" s="4" t="str">
        <f t="shared" si="25"/>
        <v/>
      </c>
    </row>
    <row r="768" spans="1:28" x14ac:dyDescent="0.25">
      <c r="A768" s="44">
        <v>42864</v>
      </c>
      <c r="B768" s="45" t="s">
        <v>162</v>
      </c>
      <c r="C768" s="45" t="s">
        <v>161</v>
      </c>
      <c r="D768" s="45" t="s">
        <v>38</v>
      </c>
      <c r="E768" s="45" t="s">
        <v>41</v>
      </c>
      <c r="F768" s="45" t="s">
        <v>59</v>
      </c>
      <c r="G768" s="46">
        <v>91171</v>
      </c>
      <c r="H768" s="76">
        <v>0.3888888888888889</v>
      </c>
      <c r="I768" s="76">
        <v>0.65277777777777779</v>
      </c>
      <c r="J768" s="47">
        <v>0.2638888888888889</v>
      </c>
      <c r="K768" s="48">
        <v>42864.400694444441</v>
      </c>
      <c r="L768" s="48">
        <v>42864.652777777781</v>
      </c>
      <c r="M768" s="46">
        <v>86</v>
      </c>
      <c r="N768" s="46">
        <v>0</v>
      </c>
      <c r="O768" s="47">
        <v>0</v>
      </c>
      <c r="P768" s="47">
        <v>1.4120370370370369E-3</v>
      </c>
      <c r="Q768" s="47">
        <v>3.6342592592592594E-3</v>
      </c>
      <c r="R768" s="47">
        <v>1.4178240740740741E-2</v>
      </c>
      <c r="S768" s="47">
        <v>0</v>
      </c>
      <c r="T768" s="47">
        <v>1.6967592592592593E-2</v>
      </c>
      <c r="U768" s="47">
        <v>0</v>
      </c>
      <c r="V768" s="47">
        <v>0</v>
      </c>
      <c r="W768" s="47">
        <v>0</v>
      </c>
      <c r="X768" s="47">
        <v>0</v>
      </c>
      <c r="Y768" s="47">
        <v>1.2673611111111109E-2</v>
      </c>
      <c r="Z768" s="47">
        <v>0</v>
      </c>
      <c r="AA768" s="4">
        <f t="shared" si="24"/>
        <v>3.1145833333333334E-2</v>
      </c>
      <c r="AB768" s="4">
        <f t="shared" si="25"/>
        <v>1.1805555555555569E-2</v>
      </c>
    </row>
    <row r="769" spans="1:28" x14ac:dyDescent="0.25">
      <c r="A769" s="44">
        <v>42864</v>
      </c>
      <c r="B769" s="45" t="s">
        <v>162</v>
      </c>
      <c r="C769" s="45" t="s">
        <v>161</v>
      </c>
      <c r="D769" s="45" t="s">
        <v>38</v>
      </c>
      <c r="E769" s="45" t="s">
        <v>41</v>
      </c>
      <c r="F769" s="45" t="s">
        <v>124</v>
      </c>
      <c r="G769" s="46">
        <v>91164</v>
      </c>
      <c r="H769" s="76">
        <v>0.33333333333333331</v>
      </c>
      <c r="I769" s="76">
        <v>0.59722222222222221</v>
      </c>
      <c r="J769" s="47">
        <v>0.2638888888888889</v>
      </c>
      <c r="K769" s="48">
        <v>42864.334027777775</v>
      </c>
      <c r="L769" s="48">
        <v>42864.597222222219</v>
      </c>
      <c r="M769" s="46">
        <v>107</v>
      </c>
      <c r="N769" s="46">
        <v>0</v>
      </c>
      <c r="O769" s="47">
        <v>0</v>
      </c>
      <c r="P769" s="47">
        <v>1.2731481481481483E-3</v>
      </c>
      <c r="Q769" s="47">
        <v>3.1712962962962958E-3</v>
      </c>
      <c r="R769" s="47">
        <v>1.6354166666666666E-2</v>
      </c>
      <c r="S769" s="47">
        <v>0</v>
      </c>
      <c r="T769" s="47">
        <v>1.5335648148148147E-2</v>
      </c>
      <c r="U769" s="47">
        <v>0</v>
      </c>
      <c r="V769" s="47">
        <v>0</v>
      </c>
      <c r="W769" s="47">
        <v>0</v>
      </c>
      <c r="X769" s="47">
        <v>0</v>
      </c>
      <c r="Y769" s="47">
        <v>7.0486111111111105E-3</v>
      </c>
      <c r="Z769" s="47">
        <v>0</v>
      </c>
      <c r="AA769" s="4">
        <f t="shared" si="24"/>
        <v>3.168981481481481E-2</v>
      </c>
      <c r="AB769" s="4">
        <f t="shared" si="25"/>
        <v>6.9444444444449749E-4</v>
      </c>
    </row>
    <row r="770" spans="1:28" x14ac:dyDescent="0.25">
      <c r="A770" s="44">
        <v>42864</v>
      </c>
      <c r="B770" s="45" t="s">
        <v>162</v>
      </c>
      <c r="C770" s="45" t="s">
        <v>161</v>
      </c>
      <c r="D770" s="45" t="s">
        <v>38</v>
      </c>
      <c r="E770" s="45" t="s">
        <v>41</v>
      </c>
      <c r="F770" s="45" t="s">
        <v>125</v>
      </c>
      <c r="G770" s="46">
        <v>91135</v>
      </c>
      <c r="H770" s="76">
        <v>0.25</v>
      </c>
      <c r="I770" s="76">
        <v>0.51388888888888895</v>
      </c>
      <c r="J770" s="47">
        <v>0.2638888888888889</v>
      </c>
      <c r="M770" s="46">
        <v>0</v>
      </c>
      <c r="N770" s="46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4">
        <f t="shared" si="24"/>
        <v>0</v>
      </c>
      <c r="AB770" s="4" t="str">
        <f t="shared" si="25"/>
        <v/>
      </c>
    </row>
    <row r="771" spans="1:28" x14ac:dyDescent="0.25">
      <c r="A771" s="44">
        <v>42864</v>
      </c>
      <c r="B771" s="45" t="s">
        <v>162</v>
      </c>
      <c r="C771" s="45" t="s">
        <v>161</v>
      </c>
      <c r="D771" s="45" t="s">
        <v>38</v>
      </c>
      <c r="E771" s="45" t="s">
        <v>41</v>
      </c>
      <c r="F771" s="45" t="s">
        <v>126</v>
      </c>
      <c r="G771" s="46">
        <v>91162</v>
      </c>
      <c r="H771" s="76">
        <v>0.29166666666666669</v>
      </c>
      <c r="I771" s="76">
        <v>0.55555555555555558</v>
      </c>
      <c r="J771" s="47">
        <v>0.2638888888888889</v>
      </c>
      <c r="K771" s="48">
        <v>42864.412499999999</v>
      </c>
      <c r="L771" s="48">
        <v>42864.556250000001</v>
      </c>
      <c r="M771" s="46">
        <v>43</v>
      </c>
      <c r="N771" s="46">
        <v>0</v>
      </c>
      <c r="O771" s="47">
        <v>0</v>
      </c>
      <c r="P771" s="47">
        <v>1.7245370370370372E-3</v>
      </c>
      <c r="Q771" s="47">
        <v>6.5046296296296302E-3</v>
      </c>
      <c r="R771" s="47">
        <v>1.3483796296296298E-2</v>
      </c>
      <c r="S771" s="47">
        <v>0</v>
      </c>
      <c r="T771" s="47">
        <v>6.6319444444444446E-3</v>
      </c>
      <c r="U771" s="47">
        <v>0</v>
      </c>
      <c r="V771" s="47">
        <v>0</v>
      </c>
      <c r="W771" s="47">
        <v>0</v>
      </c>
      <c r="X771" s="47">
        <v>4.5254629629629629E-3</v>
      </c>
      <c r="Y771" s="47">
        <v>5.9606481481481489E-3</v>
      </c>
      <c r="Z771" s="47">
        <v>0</v>
      </c>
      <c r="AA771" s="4">
        <f t="shared" si="24"/>
        <v>2.0115740740740743E-2</v>
      </c>
      <c r="AB771" s="4">
        <f t="shared" si="25"/>
        <v>0.12083333333333335</v>
      </c>
    </row>
    <row r="772" spans="1:28" x14ac:dyDescent="0.25">
      <c r="A772" s="44">
        <v>42864</v>
      </c>
      <c r="B772" s="45" t="s">
        <v>162</v>
      </c>
      <c r="C772" s="45" t="s">
        <v>161</v>
      </c>
      <c r="D772" s="45" t="s">
        <v>38</v>
      </c>
      <c r="E772" s="45" t="s">
        <v>40</v>
      </c>
      <c r="F772" s="45" t="s">
        <v>171</v>
      </c>
      <c r="G772" s="46">
        <v>102623</v>
      </c>
      <c r="H772" s="76">
        <v>0.65277777777777779</v>
      </c>
      <c r="I772" s="76">
        <v>0.91666666666666663</v>
      </c>
      <c r="J772" s="47">
        <v>0.2638888888888889</v>
      </c>
      <c r="M772" s="46">
        <v>0</v>
      </c>
      <c r="N772" s="46">
        <v>0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0</v>
      </c>
      <c r="X772" s="47">
        <v>0</v>
      </c>
      <c r="Y772" s="47">
        <v>0</v>
      </c>
      <c r="Z772" s="47">
        <v>0</v>
      </c>
      <c r="AA772" s="4">
        <f t="shared" si="24"/>
        <v>0</v>
      </c>
      <c r="AB772" s="4" t="str">
        <f t="shared" si="25"/>
        <v/>
      </c>
    </row>
    <row r="773" spans="1:28" x14ac:dyDescent="0.25">
      <c r="A773" s="44">
        <v>42864</v>
      </c>
      <c r="B773" s="45" t="s">
        <v>162</v>
      </c>
      <c r="C773" s="45" t="s">
        <v>161</v>
      </c>
      <c r="D773" s="45" t="s">
        <v>38</v>
      </c>
      <c r="E773" s="45" t="s">
        <v>40</v>
      </c>
      <c r="F773" s="45" t="s">
        <v>71</v>
      </c>
      <c r="G773" s="46">
        <v>91166</v>
      </c>
      <c r="H773" s="76">
        <v>0.59722222222222221</v>
      </c>
      <c r="I773" s="76">
        <v>0.86111111111111116</v>
      </c>
      <c r="J773" s="47">
        <v>0.2638888888888889</v>
      </c>
      <c r="M773" s="46">
        <v>0</v>
      </c>
      <c r="N773" s="46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">
        <f t="shared" si="24"/>
        <v>0</v>
      </c>
      <c r="AB773" s="4" t="str">
        <f t="shared" si="25"/>
        <v/>
      </c>
    </row>
    <row r="774" spans="1:28" x14ac:dyDescent="0.25">
      <c r="A774" s="44">
        <v>42864</v>
      </c>
      <c r="B774" s="45" t="s">
        <v>162</v>
      </c>
      <c r="C774" s="45" t="s">
        <v>161</v>
      </c>
      <c r="D774" s="45" t="s">
        <v>38</v>
      </c>
      <c r="E774" s="45" t="s">
        <v>40</v>
      </c>
      <c r="F774" s="45" t="s">
        <v>53</v>
      </c>
      <c r="G774" s="46">
        <v>102520</v>
      </c>
      <c r="H774" s="76">
        <v>0.25</v>
      </c>
      <c r="I774" s="76">
        <v>0.51388888888888895</v>
      </c>
      <c r="J774" s="47">
        <v>0.2638888888888889</v>
      </c>
      <c r="M774" s="46">
        <v>0</v>
      </c>
      <c r="N774" s="46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">
        <f t="shared" ref="AA774:AA837" si="26">IF(A774="","",R774+T774)</f>
        <v>0</v>
      </c>
      <c r="AB774" s="4" t="str">
        <f t="shared" si="25"/>
        <v/>
      </c>
    </row>
    <row r="775" spans="1:28" x14ac:dyDescent="0.25">
      <c r="A775" s="44">
        <v>42864</v>
      </c>
      <c r="B775" s="45" t="s">
        <v>162</v>
      </c>
      <c r="C775" s="45" t="s">
        <v>161</v>
      </c>
      <c r="D775" s="45" t="s">
        <v>38</v>
      </c>
      <c r="E775" s="45" t="s">
        <v>40</v>
      </c>
      <c r="F775" s="45" t="s">
        <v>131</v>
      </c>
      <c r="G775" s="46">
        <v>91136</v>
      </c>
      <c r="H775" s="76">
        <v>0.5625</v>
      </c>
      <c r="I775" s="76">
        <v>0.82638888888888884</v>
      </c>
      <c r="J775" s="47">
        <v>0.2638888888888889</v>
      </c>
      <c r="K775" s="48">
        <v>42864.561805555553</v>
      </c>
      <c r="L775" s="48">
        <v>42864.826388888891</v>
      </c>
      <c r="M775" s="46">
        <v>73</v>
      </c>
      <c r="N775" s="46">
        <v>0</v>
      </c>
      <c r="O775" s="47">
        <v>0</v>
      </c>
      <c r="P775" s="47">
        <v>1.7013888888888892E-3</v>
      </c>
      <c r="Q775" s="47">
        <v>4.6296296296296294E-5</v>
      </c>
      <c r="R775" s="47">
        <v>1.4699074074074074E-2</v>
      </c>
      <c r="S775" s="47">
        <v>0</v>
      </c>
      <c r="T775" s="47">
        <v>6.8055555555555569E-3</v>
      </c>
      <c r="U775" s="47">
        <v>0</v>
      </c>
      <c r="V775" s="47">
        <v>0</v>
      </c>
      <c r="W775" s="47">
        <v>3.7731481481481483E-3</v>
      </c>
      <c r="X775" s="47">
        <v>2.0659722222222222E-2</v>
      </c>
      <c r="Y775" s="47">
        <v>1.9074074074074073E-2</v>
      </c>
      <c r="Z775" s="47">
        <v>0</v>
      </c>
      <c r="AA775" s="4">
        <f t="shared" si="26"/>
        <v>2.150462962962963E-2</v>
      </c>
      <c r="AB775" s="4">
        <f t="shared" si="25"/>
        <v>0</v>
      </c>
    </row>
    <row r="776" spans="1:28" x14ac:dyDescent="0.25">
      <c r="A776" s="44">
        <v>42864</v>
      </c>
      <c r="B776" s="45" t="s">
        <v>162</v>
      </c>
      <c r="C776" s="45" t="s">
        <v>161</v>
      </c>
      <c r="D776" s="45" t="s">
        <v>38</v>
      </c>
      <c r="E776" s="45" t="s">
        <v>40</v>
      </c>
      <c r="F776" s="45" t="s">
        <v>72</v>
      </c>
      <c r="G776" s="46">
        <v>91169</v>
      </c>
      <c r="H776" s="76">
        <v>0.625</v>
      </c>
      <c r="I776" s="76">
        <v>0.88888888888888884</v>
      </c>
      <c r="J776" s="47">
        <v>0.2638888888888889</v>
      </c>
      <c r="M776" s="46">
        <v>0</v>
      </c>
      <c r="N776" s="46">
        <v>0</v>
      </c>
      <c r="O776" s="47">
        <v>0</v>
      </c>
      <c r="P776" s="47">
        <v>0</v>
      </c>
      <c r="Q776" s="47">
        <v>0</v>
      </c>
      <c r="R776" s="47">
        <v>0</v>
      </c>
      <c r="S776" s="47">
        <v>0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4">
        <f t="shared" si="26"/>
        <v>0</v>
      </c>
      <c r="AB776" s="4" t="str">
        <f t="shared" si="25"/>
        <v/>
      </c>
    </row>
    <row r="777" spans="1:28" x14ac:dyDescent="0.25">
      <c r="A777" s="44">
        <v>42864</v>
      </c>
      <c r="B777" s="45" t="s">
        <v>162</v>
      </c>
      <c r="C777" s="45" t="s">
        <v>161</v>
      </c>
      <c r="D777" s="45" t="s">
        <v>38</v>
      </c>
      <c r="E777" s="45" t="s">
        <v>40</v>
      </c>
      <c r="F777" s="45" t="s">
        <v>54</v>
      </c>
      <c r="G777" s="46">
        <v>91138</v>
      </c>
      <c r="H777" s="76">
        <v>0.5625</v>
      </c>
      <c r="I777" s="76">
        <v>0.82638888888888884</v>
      </c>
      <c r="J777" s="47">
        <v>0.2638888888888889</v>
      </c>
      <c r="K777" s="48">
        <v>42864.5625</v>
      </c>
      <c r="L777" s="48">
        <v>42864.831250000003</v>
      </c>
      <c r="M777" s="46">
        <v>65</v>
      </c>
      <c r="N777" s="46">
        <v>0</v>
      </c>
      <c r="O777" s="47">
        <v>0</v>
      </c>
      <c r="P777" s="47">
        <v>1.9444444444444442E-3</v>
      </c>
      <c r="Q777" s="47">
        <v>1.7361111111111112E-4</v>
      </c>
      <c r="R777" s="47">
        <v>1.5659722222222224E-2</v>
      </c>
      <c r="S777" s="47">
        <v>0</v>
      </c>
      <c r="T777" s="47">
        <v>1.7048611111111112E-2</v>
      </c>
      <c r="U777" s="47">
        <v>0</v>
      </c>
      <c r="V777" s="47">
        <v>0</v>
      </c>
      <c r="W777" s="47">
        <v>4.6828703703703706E-2</v>
      </c>
      <c r="X777" s="47">
        <v>4.9768518518518521E-4</v>
      </c>
      <c r="Y777" s="47">
        <v>1.0763888888888889E-3</v>
      </c>
      <c r="Z777" s="47">
        <v>0</v>
      </c>
      <c r="AA777" s="4">
        <f t="shared" si="26"/>
        <v>3.2708333333333339E-2</v>
      </c>
      <c r="AB777" s="4">
        <f t="shared" si="25"/>
        <v>0</v>
      </c>
    </row>
    <row r="778" spans="1:28" x14ac:dyDescent="0.25">
      <c r="A778" s="44">
        <v>42864</v>
      </c>
      <c r="B778" s="45" t="s">
        <v>162</v>
      </c>
      <c r="C778" s="45" t="s">
        <v>161</v>
      </c>
      <c r="D778" s="45" t="s">
        <v>38</v>
      </c>
      <c r="E778" s="45" t="s">
        <v>40</v>
      </c>
      <c r="F778" s="45" t="s">
        <v>55</v>
      </c>
      <c r="G778" s="46">
        <v>91147</v>
      </c>
      <c r="H778" s="76">
        <v>0.55555555555555558</v>
      </c>
      <c r="I778" s="76">
        <v>0.81944444444444453</v>
      </c>
      <c r="J778" s="47">
        <v>0.2638888888888889</v>
      </c>
      <c r="M778" s="46">
        <v>0</v>
      </c>
      <c r="N778" s="46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">
        <f t="shared" si="26"/>
        <v>0</v>
      </c>
      <c r="AB778" s="4" t="str">
        <f t="shared" si="25"/>
        <v/>
      </c>
    </row>
    <row r="779" spans="1:28" x14ac:dyDescent="0.25">
      <c r="A779" s="44">
        <v>42864</v>
      </c>
      <c r="B779" s="45" t="s">
        <v>162</v>
      </c>
      <c r="C779" s="45" t="s">
        <v>161</v>
      </c>
      <c r="D779" s="45" t="s">
        <v>38</v>
      </c>
      <c r="E779" s="45" t="s">
        <v>40</v>
      </c>
      <c r="F779" s="45" t="s">
        <v>172</v>
      </c>
      <c r="G779" s="46">
        <v>91160</v>
      </c>
      <c r="H779" s="76">
        <v>0.625</v>
      </c>
      <c r="I779" s="76">
        <v>0.88888888888888884</v>
      </c>
      <c r="J779" s="47">
        <v>0.2638888888888889</v>
      </c>
      <c r="K779" s="48">
        <v>42864.630555555559</v>
      </c>
      <c r="L779" s="48">
        <v>42864.888888888891</v>
      </c>
      <c r="M779" s="46">
        <v>86</v>
      </c>
      <c r="N779" s="46">
        <v>0</v>
      </c>
      <c r="O779" s="47">
        <v>0</v>
      </c>
      <c r="P779" s="47">
        <v>1.5277777777777779E-3</v>
      </c>
      <c r="Q779" s="47">
        <v>3.4722222222222222E-5</v>
      </c>
      <c r="R779" s="47">
        <v>1.4212962962962962E-2</v>
      </c>
      <c r="S779" s="47">
        <v>0</v>
      </c>
      <c r="T779" s="47">
        <v>1.3773148148148147E-2</v>
      </c>
      <c r="U779" s="47">
        <v>0</v>
      </c>
      <c r="V779" s="47">
        <v>0</v>
      </c>
      <c r="W779" s="47">
        <v>0</v>
      </c>
      <c r="X779" s="47">
        <v>2.0601851851851853E-3</v>
      </c>
      <c r="Y779" s="47">
        <v>1.3634259259259257E-2</v>
      </c>
      <c r="Z779" s="47">
        <v>0</v>
      </c>
      <c r="AA779" s="4">
        <f t="shared" si="26"/>
        <v>2.7986111111111107E-2</v>
      </c>
      <c r="AB779" s="4">
        <f t="shared" si="25"/>
        <v>5.5555555555555358E-3</v>
      </c>
    </row>
    <row r="780" spans="1:28" x14ac:dyDescent="0.25">
      <c r="A780" s="44">
        <v>42864</v>
      </c>
      <c r="B780" s="45" t="s">
        <v>162</v>
      </c>
      <c r="C780" s="45" t="s">
        <v>161</v>
      </c>
      <c r="D780" s="45" t="s">
        <v>38</v>
      </c>
      <c r="E780" s="45" t="s">
        <v>40</v>
      </c>
      <c r="F780" s="45" t="s">
        <v>74</v>
      </c>
      <c r="G780" s="46">
        <v>91149</v>
      </c>
      <c r="H780" s="76">
        <v>0.625</v>
      </c>
      <c r="I780" s="76">
        <v>0.88888888888888884</v>
      </c>
      <c r="J780" s="47">
        <v>0.2638888888888889</v>
      </c>
      <c r="K780" s="48">
        <v>42864.617361111108</v>
      </c>
      <c r="L780" s="48">
        <v>42864.888888888891</v>
      </c>
      <c r="M780" s="46">
        <v>70</v>
      </c>
      <c r="N780" s="46">
        <v>0</v>
      </c>
      <c r="O780" s="47">
        <v>0</v>
      </c>
      <c r="P780" s="47">
        <v>2.1759259259259258E-3</v>
      </c>
      <c r="Q780" s="47">
        <v>7.2337962962962963E-3</v>
      </c>
      <c r="R780" s="47">
        <v>1.3530092592592594E-2</v>
      </c>
      <c r="S780" s="47">
        <v>0</v>
      </c>
      <c r="T780" s="47">
        <v>1.3611111111111114E-2</v>
      </c>
      <c r="U780" s="47">
        <v>0</v>
      </c>
      <c r="V780" s="47">
        <v>0</v>
      </c>
      <c r="W780" s="47">
        <v>0</v>
      </c>
      <c r="X780" s="47">
        <v>6.3194444444444444E-3</v>
      </c>
      <c r="Y780" s="47">
        <v>8.8310185185185176E-3</v>
      </c>
      <c r="Z780" s="47">
        <v>0</v>
      </c>
      <c r="AA780" s="4">
        <f t="shared" si="26"/>
        <v>2.7141203703703709E-2</v>
      </c>
      <c r="AB780" s="4">
        <f t="shared" si="25"/>
        <v>0</v>
      </c>
    </row>
    <row r="781" spans="1:28" x14ac:dyDescent="0.25">
      <c r="A781" s="44">
        <v>42864</v>
      </c>
      <c r="B781" s="45" t="s">
        <v>162</v>
      </c>
      <c r="C781" s="45" t="s">
        <v>161</v>
      </c>
      <c r="D781" s="45" t="s">
        <v>38</v>
      </c>
      <c r="E781" s="45" t="s">
        <v>40</v>
      </c>
      <c r="F781" s="45" t="s">
        <v>173</v>
      </c>
      <c r="G781" s="46">
        <v>91173</v>
      </c>
      <c r="H781" s="76">
        <v>0.51388888888888895</v>
      </c>
      <c r="I781" s="76">
        <v>0.77777777777777779</v>
      </c>
      <c r="J781" s="47">
        <v>0.2638888888888889</v>
      </c>
      <c r="K781" s="48">
        <v>42864.518055555556</v>
      </c>
      <c r="L781" s="48">
        <v>42864.777777777781</v>
      </c>
      <c r="M781" s="46">
        <v>60</v>
      </c>
      <c r="N781" s="46">
        <v>0</v>
      </c>
      <c r="O781" s="47">
        <v>0</v>
      </c>
      <c r="P781" s="47">
        <v>2.1064814814814813E-3</v>
      </c>
      <c r="Q781" s="47">
        <v>2.3611111111111111E-3</v>
      </c>
      <c r="R781" s="47">
        <v>1.4178240740740741E-2</v>
      </c>
      <c r="S781" s="47">
        <v>0</v>
      </c>
      <c r="T781" s="47">
        <v>1.375E-2</v>
      </c>
      <c r="U781" s="47">
        <v>0</v>
      </c>
      <c r="V781" s="47">
        <v>0</v>
      </c>
      <c r="W781" s="47">
        <v>4.5856481481481477E-2</v>
      </c>
      <c r="X781" s="47">
        <v>1.1574074074074073E-4</v>
      </c>
      <c r="Y781" s="47">
        <v>4.9421296296296288E-3</v>
      </c>
      <c r="Z781" s="47">
        <v>0</v>
      </c>
      <c r="AA781" s="4">
        <f t="shared" si="26"/>
        <v>2.792824074074074E-2</v>
      </c>
      <c r="AB781" s="4">
        <f t="shared" si="25"/>
        <v>4.1666666666666519E-3</v>
      </c>
    </row>
    <row r="782" spans="1:28" x14ac:dyDescent="0.25">
      <c r="A782" s="44">
        <v>42864</v>
      </c>
      <c r="B782" s="45" t="s">
        <v>162</v>
      </c>
      <c r="C782" s="45" t="s">
        <v>161</v>
      </c>
      <c r="D782" s="45" t="s">
        <v>38</v>
      </c>
      <c r="E782" s="45" t="s">
        <v>40</v>
      </c>
      <c r="F782" s="45" t="s">
        <v>174</v>
      </c>
      <c r="G782" s="46">
        <v>91177</v>
      </c>
      <c r="H782" s="76">
        <v>0.65277777777777779</v>
      </c>
      <c r="I782" s="76">
        <v>0.91666666666666663</v>
      </c>
      <c r="J782" s="47">
        <v>0.2638888888888889</v>
      </c>
      <c r="K782" s="48">
        <v>42864.647916666669</v>
      </c>
      <c r="L782" s="48">
        <v>42864.917361111111</v>
      </c>
      <c r="M782" s="46">
        <v>72</v>
      </c>
      <c r="N782" s="46">
        <v>0</v>
      </c>
      <c r="O782" s="47">
        <v>0</v>
      </c>
      <c r="P782" s="47">
        <v>1.8981481481481482E-3</v>
      </c>
      <c r="Q782" s="47">
        <v>2.2222222222222222E-3</v>
      </c>
      <c r="R782" s="47">
        <v>1.4317129629629631E-2</v>
      </c>
      <c r="S782" s="47">
        <v>0</v>
      </c>
      <c r="T782" s="47">
        <v>1.4479166666666668E-2</v>
      </c>
      <c r="U782" s="47">
        <v>0</v>
      </c>
      <c r="V782" s="47">
        <v>0</v>
      </c>
      <c r="W782" s="47">
        <v>0</v>
      </c>
      <c r="X782" s="47">
        <v>3.3912037037037036E-3</v>
      </c>
      <c r="Y782" s="47">
        <v>3.4722222222222222E-5</v>
      </c>
      <c r="Z782" s="47">
        <v>0</v>
      </c>
      <c r="AA782" s="4">
        <f t="shared" si="26"/>
        <v>2.8796296296296299E-2</v>
      </c>
      <c r="AB782" s="4">
        <f t="shared" si="25"/>
        <v>0</v>
      </c>
    </row>
    <row r="783" spans="1:28" x14ac:dyDescent="0.25">
      <c r="A783" s="44">
        <v>42864</v>
      </c>
      <c r="B783" s="45" t="s">
        <v>162</v>
      </c>
      <c r="C783" s="45" t="s">
        <v>161</v>
      </c>
      <c r="D783" s="45" t="s">
        <v>38</v>
      </c>
      <c r="E783" s="45" t="s">
        <v>40</v>
      </c>
      <c r="F783" s="45" t="s">
        <v>175</v>
      </c>
      <c r="G783" s="46">
        <v>91151</v>
      </c>
      <c r="H783" s="76">
        <v>0.65277777777777779</v>
      </c>
      <c r="I783" s="76">
        <v>0.91666666666666663</v>
      </c>
      <c r="J783" s="47">
        <v>0.2638888888888889</v>
      </c>
      <c r="K783" s="48">
        <v>42864.65625</v>
      </c>
      <c r="L783" s="48">
        <v>42864.916666666664</v>
      </c>
      <c r="M783" s="46">
        <v>53</v>
      </c>
      <c r="N783" s="46">
        <v>0</v>
      </c>
      <c r="O783" s="47">
        <v>0</v>
      </c>
      <c r="P783" s="47">
        <v>1.4930555555555556E-3</v>
      </c>
      <c r="Q783" s="47">
        <v>2.2685185185185182E-3</v>
      </c>
      <c r="R783" s="47">
        <v>1.4502314814814815E-2</v>
      </c>
      <c r="S783" s="47">
        <v>0</v>
      </c>
      <c r="T783" s="47">
        <v>1.4386574074074072E-2</v>
      </c>
      <c r="U783" s="47">
        <v>0</v>
      </c>
      <c r="V783" s="47">
        <v>0</v>
      </c>
      <c r="W783" s="47">
        <v>0</v>
      </c>
      <c r="X783" s="47">
        <v>7.2743055555555561E-2</v>
      </c>
      <c r="Y783" s="47">
        <v>5.347222222222222E-3</v>
      </c>
      <c r="Z783" s="47">
        <v>0</v>
      </c>
      <c r="AA783" s="4">
        <f t="shared" si="26"/>
        <v>2.8888888888888888E-2</v>
      </c>
      <c r="AB783" s="4">
        <f t="shared" si="25"/>
        <v>3.4722222222222099E-3</v>
      </c>
    </row>
    <row r="784" spans="1:28" x14ac:dyDescent="0.25">
      <c r="A784" s="44">
        <v>42864</v>
      </c>
      <c r="B784" s="45" t="s">
        <v>162</v>
      </c>
      <c r="C784" s="45" t="s">
        <v>161</v>
      </c>
      <c r="D784" s="45" t="s">
        <v>38</v>
      </c>
      <c r="E784" s="45" t="s">
        <v>40</v>
      </c>
      <c r="F784" s="45" t="s">
        <v>57</v>
      </c>
      <c r="G784" s="46">
        <v>91218</v>
      </c>
      <c r="H784" s="76">
        <v>0.51388888888888895</v>
      </c>
      <c r="I784" s="76">
        <v>0.77777777777777779</v>
      </c>
      <c r="J784" s="47">
        <v>0.2638888888888889</v>
      </c>
      <c r="M784" s="46">
        <v>0</v>
      </c>
      <c r="N784" s="46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">
        <f t="shared" si="26"/>
        <v>0</v>
      </c>
      <c r="AB784" s="4" t="str">
        <f t="shared" ref="AB784:AB847" si="27">IF(K784="","",IF(VALUE(TEXT(K784,"HH:MM:SS"))&gt;H784,VALUE(TEXT(K784,"HH:MM:SS"))-H784,0))</f>
        <v/>
      </c>
    </row>
    <row r="785" spans="1:28" x14ac:dyDescent="0.25">
      <c r="A785" s="44">
        <v>42864</v>
      </c>
      <c r="B785" s="45" t="s">
        <v>162</v>
      </c>
      <c r="C785" s="45" t="s">
        <v>161</v>
      </c>
      <c r="D785" s="45" t="s">
        <v>38</v>
      </c>
      <c r="E785" s="45" t="s">
        <v>40</v>
      </c>
      <c r="F785" s="45" t="s">
        <v>130</v>
      </c>
      <c r="G785" s="46">
        <v>91386</v>
      </c>
      <c r="H785" s="76">
        <v>0.58333333333333337</v>
      </c>
      <c r="I785" s="76">
        <v>0.84722222222222221</v>
      </c>
      <c r="J785" s="47">
        <v>0.2638888888888889</v>
      </c>
      <c r="K785" s="48">
        <v>42864.577777777777</v>
      </c>
      <c r="L785" s="48">
        <v>42864.847222222219</v>
      </c>
      <c r="M785" s="46">
        <v>0</v>
      </c>
      <c r="N785" s="46">
        <v>75</v>
      </c>
      <c r="O785" s="47">
        <v>6.8287037037037025E-4</v>
      </c>
      <c r="P785" s="47">
        <v>0</v>
      </c>
      <c r="Q785" s="47">
        <v>5.1192129629629629E-2</v>
      </c>
      <c r="R785" s="47">
        <v>1.3530092592592594E-2</v>
      </c>
      <c r="S785" s="47">
        <v>0</v>
      </c>
      <c r="T785" s="47">
        <v>1.5081018518518516E-2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">
        <f t="shared" si="26"/>
        <v>2.8611111111111108E-2</v>
      </c>
      <c r="AB785" s="4">
        <f t="shared" si="27"/>
        <v>0</v>
      </c>
    </row>
    <row r="786" spans="1:28" x14ac:dyDescent="0.25">
      <c r="A786" s="44">
        <v>42864</v>
      </c>
      <c r="B786" s="45" t="s">
        <v>162</v>
      </c>
      <c r="C786" s="45" t="s">
        <v>161</v>
      </c>
      <c r="D786" s="45" t="s">
        <v>38</v>
      </c>
      <c r="E786" s="45" t="s">
        <v>40</v>
      </c>
      <c r="F786" s="45" t="s">
        <v>76</v>
      </c>
      <c r="G786" s="46">
        <v>91145</v>
      </c>
      <c r="H786" s="76">
        <v>0.51388888888888895</v>
      </c>
      <c r="I786" s="76">
        <v>0.77777777777777779</v>
      </c>
      <c r="J786" s="47">
        <v>0.2638888888888889</v>
      </c>
      <c r="K786" s="48">
        <v>42864.51666666667</v>
      </c>
      <c r="L786" s="48">
        <v>42864.815972222219</v>
      </c>
      <c r="M786" s="46">
        <v>73</v>
      </c>
      <c r="N786" s="46">
        <v>0</v>
      </c>
      <c r="O786" s="47">
        <v>0</v>
      </c>
      <c r="P786" s="47">
        <v>1.7592592592592592E-3</v>
      </c>
      <c r="Q786" s="47">
        <v>3.7962962962962963E-3</v>
      </c>
      <c r="R786" s="47">
        <v>1.3032407407407407E-2</v>
      </c>
      <c r="S786" s="47">
        <v>0</v>
      </c>
      <c r="T786" s="47">
        <v>1.6087962962962964E-2</v>
      </c>
      <c r="U786" s="47">
        <v>0</v>
      </c>
      <c r="V786" s="47">
        <v>0</v>
      </c>
      <c r="W786" s="47">
        <v>0</v>
      </c>
      <c r="X786" s="47">
        <v>6.4375000000000002E-2</v>
      </c>
      <c r="Y786" s="47">
        <v>7.6736111111111111E-3</v>
      </c>
      <c r="Z786" s="47">
        <v>0</v>
      </c>
      <c r="AA786" s="4">
        <f t="shared" si="26"/>
        <v>2.9120370370370373E-2</v>
      </c>
      <c r="AB786" s="4">
        <f t="shared" si="27"/>
        <v>2.7777777777777679E-3</v>
      </c>
    </row>
    <row r="787" spans="1:28" x14ac:dyDescent="0.25">
      <c r="A787" s="44">
        <v>42864</v>
      </c>
      <c r="B787" s="45" t="s">
        <v>162</v>
      </c>
      <c r="C787" s="45" t="s">
        <v>161</v>
      </c>
      <c r="D787" s="45" t="s">
        <v>38</v>
      </c>
      <c r="E787" s="45" t="s">
        <v>40</v>
      </c>
      <c r="F787" s="45" t="s">
        <v>176</v>
      </c>
      <c r="G787" s="46">
        <v>91141</v>
      </c>
      <c r="H787" s="76">
        <v>0.65277777777777779</v>
      </c>
      <c r="I787" s="76">
        <v>0.91666666666666663</v>
      </c>
      <c r="J787" s="47">
        <v>0.2638888888888889</v>
      </c>
      <c r="K787" s="48">
        <v>42864.654166666667</v>
      </c>
      <c r="L787" s="48">
        <v>42864.916666666664</v>
      </c>
      <c r="M787" s="46">
        <v>82</v>
      </c>
      <c r="N787" s="46">
        <v>0</v>
      </c>
      <c r="O787" s="47">
        <v>0</v>
      </c>
      <c r="P787" s="47">
        <v>1.4467592592592594E-3</v>
      </c>
      <c r="Q787" s="47">
        <v>3.0092592592592588E-3</v>
      </c>
      <c r="R787" s="47">
        <v>1.5185185185185185E-2</v>
      </c>
      <c r="S787" s="47">
        <v>0</v>
      </c>
      <c r="T787" s="47">
        <v>1.3217592592592593E-2</v>
      </c>
      <c r="U787" s="47">
        <v>0</v>
      </c>
      <c r="V787" s="47">
        <v>0</v>
      </c>
      <c r="W787" s="47">
        <v>3.37962962962963E-3</v>
      </c>
      <c r="X787" s="47">
        <v>2.0949074074074073E-3</v>
      </c>
      <c r="Y787" s="47">
        <v>3.37962962962963E-3</v>
      </c>
      <c r="Z787" s="47">
        <v>0</v>
      </c>
      <c r="AA787" s="4">
        <f t="shared" si="26"/>
        <v>2.8402777777777777E-2</v>
      </c>
      <c r="AB787" s="4">
        <f t="shared" si="27"/>
        <v>1.388888888888884E-3</v>
      </c>
    </row>
    <row r="788" spans="1:28" x14ac:dyDescent="0.25">
      <c r="A788" s="44">
        <v>42864</v>
      </c>
      <c r="B788" s="45" t="s">
        <v>162</v>
      </c>
      <c r="C788" s="45" t="s">
        <v>161</v>
      </c>
      <c r="D788" s="45" t="s">
        <v>38</v>
      </c>
      <c r="E788" s="45" t="s">
        <v>40</v>
      </c>
      <c r="F788" s="45" t="s">
        <v>58</v>
      </c>
      <c r="G788" s="46">
        <v>91311</v>
      </c>
      <c r="H788" s="76">
        <v>0.55555555555555558</v>
      </c>
      <c r="I788" s="76">
        <v>0.81944444444444453</v>
      </c>
      <c r="J788" s="47">
        <v>0.2638888888888889</v>
      </c>
      <c r="K788" s="48">
        <v>42864.554166666669</v>
      </c>
      <c r="L788" s="48">
        <v>42864.819444444445</v>
      </c>
      <c r="M788" s="46">
        <v>0</v>
      </c>
      <c r="N788" s="46">
        <v>98</v>
      </c>
      <c r="O788" s="47">
        <v>6.4814814814814813E-4</v>
      </c>
      <c r="P788" s="47">
        <v>0</v>
      </c>
      <c r="Q788" s="47">
        <v>6.3611111111111118E-2</v>
      </c>
      <c r="R788" s="47">
        <v>1.3715277777777778E-2</v>
      </c>
      <c r="S788" s="47">
        <v>0</v>
      </c>
      <c r="T788" s="47">
        <v>1.2812499999999999E-2</v>
      </c>
      <c r="U788" s="47">
        <v>0</v>
      </c>
      <c r="V788" s="47">
        <v>1.1574074074074073E-5</v>
      </c>
      <c r="W788" s="47">
        <v>0</v>
      </c>
      <c r="X788" s="47">
        <v>0</v>
      </c>
      <c r="Y788" s="47">
        <v>9.2361111111111116E-3</v>
      </c>
      <c r="Z788" s="47">
        <v>0</v>
      </c>
      <c r="AA788" s="4">
        <f t="shared" si="26"/>
        <v>2.6527777777777775E-2</v>
      </c>
      <c r="AB788" s="4">
        <f t="shared" si="27"/>
        <v>0</v>
      </c>
    </row>
    <row r="789" spans="1:28" x14ac:dyDescent="0.25">
      <c r="A789" s="44">
        <v>42864</v>
      </c>
      <c r="B789" s="45" t="s">
        <v>162</v>
      </c>
      <c r="C789" s="45" t="s">
        <v>161</v>
      </c>
      <c r="D789" s="45" t="s">
        <v>38</v>
      </c>
      <c r="E789" s="45" t="s">
        <v>40</v>
      </c>
      <c r="F789" s="45" t="s">
        <v>177</v>
      </c>
      <c r="G789" s="46">
        <v>91130</v>
      </c>
      <c r="H789" s="76">
        <v>0.58333333333333337</v>
      </c>
      <c r="I789" s="76">
        <v>0.84722222222222221</v>
      </c>
      <c r="J789" s="47">
        <v>0.2638888888888889</v>
      </c>
      <c r="K789" s="48">
        <v>42864.578472222223</v>
      </c>
      <c r="L789" s="48">
        <v>42864.847222222219</v>
      </c>
      <c r="M789" s="46">
        <v>79</v>
      </c>
      <c r="N789" s="46">
        <v>0</v>
      </c>
      <c r="O789" s="47">
        <v>0</v>
      </c>
      <c r="P789" s="47">
        <v>1.5624999999999999E-3</v>
      </c>
      <c r="Q789" s="47">
        <v>5.5324074074074069E-3</v>
      </c>
      <c r="R789" s="47">
        <v>1.4409722222222221E-2</v>
      </c>
      <c r="S789" s="47">
        <v>0</v>
      </c>
      <c r="T789" s="47">
        <v>1.5057870370370369E-2</v>
      </c>
      <c r="U789" s="47">
        <v>0</v>
      </c>
      <c r="V789" s="47">
        <v>0</v>
      </c>
      <c r="W789" s="47">
        <v>0</v>
      </c>
      <c r="X789" s="47">
        <v>5.0000000000000001E-3</v>
      </c>
      <c r="Y789" s="47">
        <v>2.6493055555555558E-2</v>
      </c>
      <c r="Z789" s="47">
        <v>0</v>
      </c>
      <c r="AA789" s="4">
        <f t="shared" si="26"/>
        <v>2.946759259259259E-2</v>
      </c>
      <c r="AB789" s="4">
        <f t="shared" si="27"/>
        <v>0</v>
      </c>
    </row>
    <row r="790" spans="1:28" x14ac:dyDescent="0.25">
      <c r="A790" s="44">
        <v>42864</v>
      </c>
      <c r="B790" s="45" t="s">
        <v>162</v>
      </c>
      <c r="C790" s="45" t="s">
        <v>161</v>
      </c>
      <c r="D790" s="45" t="s">
        <v>38</v>
      </c>
      <c r="E790" s="45" t="s">
        <v>40</v>
      </c>
      <c r="F790" s="45" t="s">
        <v>39</v>
      </c>
      <c r="G790" s="46">
        <v>91314</v>
      </c>
      <c r="H790" s="76">
        <v>0.51388888888888895</v>
      </c>
      <c r="I790" s="76">
        <v>0.77777777777777779</v>
      </c>
      <c r="J790" s="47">
        <v>0.2638888888888889</v>
      </c>
      <c r="M790" s="46">
        <v>0</v>
      </c>
      <c r="N790" s="46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">
        <f t="shared" si="26"/>
        <v>0</v>
      </c>
      <c r="AB790" s="4" t="str">
        <f t="shared" si="27"/>
        <v/>
      </c>
    </row>
    <row r="791" spans="1:28" x14ac:dyDescent="0.25">
      <c r="A791" s="44">
        <v>42864</v>
      </c>
      <c r="B791" s="45" t="s">
        <v>162</v>
      </c>
      <c r="C791" s="45" t="s">
        <v>161</v>
      </c>
      <c r="D791" s="45" t="s">
        <v>38</v>
      </c>
      <c r="E791" s="45" t="s">
        <v>40</v>
      </c>
      <c r="F791" s="45" t="s">
        <v>77</v>
      </c>
      <c r="G791" s="46">
        <v>91143</v>
      </c>
      <c r="H791" s="76">
        <v>0.59722222222222221</v>
      </c>
      <c r="I791" s="76">
        <v>0.86111111111111116</v>
      </c>
      <c r="J791" s="47">
        <v>0.2638888888888889</v>
      </c>
      <c r="M791" s="46">
        <v>0</v>
      </c>
      <c r="N791" s="46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4">
        <f t="shared" si="26"/>
        <v>0</v>
      </c>
      <c r="AB791" s="4" t="str">
        <f t="shared" si="27"/>
        <v/>
      </c>
    </row>
    <row r="792" spans="1:28" x14ac:dyDescent="0.25">
      <c r="A792" s="44">
        <v>42864</v>
      </c>
      <c r="B792" s="45" t="s">
        <v>162</v>
      </c>
      <c r="C792" s="45" t="s">
        <v>161</v>
      </c>
      <c r="D792" s="45" t="s">
        <v>38</v>
      </c>
      <c r="E792" s="45" t="s">
        <v>40</v>
      </c>
      <c r="F792" s="45" t="s">
        <v>42</v>
      </c>
      <c r="G792" s="46">
        <v>91154</v>
      </c>
      <c r="H792" s="76">
        <v>0.51388888888888895</v>
      </c>
      <c r="I792" s="76">
        <v>0.77777777777777779</v>
      </c>
      <c r="J792" s="47">
        <v>0.2638888888888889</v>
      </c>
      <c r="K792" s="48">
        <v>42864.51458333333</v>
      </c>
      <c r="L792" s="48">
        <v>42864.567361111112</v>
      </c>
      <c r="M792" s="46">
        <v>0</v>
      </c>
      <c r="N792" s="46">
        <v>12</v>
      </c>
      <c r="O792" s="47">
        <v>7.291666666666667E-4</v>
      </c>
      <c r="P792" s="47">
        <v>0</v>
      </c>
      <c r="Q792" s="47">
        <v>8.9583333333333338E-3</v>
      </c>
      <c r="R792" s="47">
        <v>0</v>
      </c>
      <c r="S792" s="47">
        <v>0</v>
      </c>
      <c r="T792" s="47">
        <v>4.0393518518518521E-3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4">
        <f t="shared" si="26"/>
        <v>4.0393518518518521E-3</v>
      </c>
      <c r="AB792" s="4">
        <f t="shared" si="27"/>
        <v>6.9444444444433095E-4</v>
      </c>
    </row>
    <row r="793" spans="1:28" x14ac:dyDescent="0.25">
      <c r="A793" s="44">
        <v>42864</v>
      </c>
      <c r="B793" s="45" t="s">
        <v>162</v>
      </c>
      <c r="C793" s="45" t="s">
        <v>161</v>
      </c>
      <c r="D793" s="45" t="s">
        <v>38</v>
      </c>
      <c r="E793" s="45" t="s">
        <v>40</v>
      </c>
      <c r="F793" s="45" t="s">
        <v>78</v>
      </c>
      <c r="G793" s="46">
        <v>91180</v>
      </c>
      <c r="H793" s="76">
        <v>0.65277777777777779</v>
      </c>
      <c r="I793" s="76">
        <v>0.91666666666666663</v>
      </c>
      <c r="J793" s="47">
        <v>0.2638888888888889</v>
      </c>
      <c r="K793" s="48">
        <v>42864.655555555553</v>
      </c>
      <c r="L793" s="48">
        <v>42864.916666666664</v>
      </c>
      <c r="M793" s="46">
        <v>62</v>
      </c>
      <c r="N793" s="46">
        <v>0</v>
      </c>
      <c r="O793" s="47">
        <v>0</v>
      </c>
      <c r="P793" s="47">
        <v>2.1412037037037038E-3</v>
      </c>
      <c r="Q793" s="47">
        <v>2.7777777777777779E-3</v>
      </c>
      <c r="R793" s="47">
        <v>1.3842592592592594E-2</v>
      </c>
      <c r="S793" s="47">
        <v>0</v>
      </c>
      <c r="T793" s="47">
        <v>1.59375E-2</v>
      </c>
      <c r="U793" s="47">
        <v>0</v>
      </c>
      <c r="V793" s="47">
        <v>0</v>
      </c>
      <c r="W793" s="47">
        <v>0</v>
      </c>
      <c r="X793" s="47">
        <v>2.673611111111111E-3</v>
      </c>
      <c r="Y793" s="47">
        <v>1.2905092592592591E-2</v>
      </c>
      <c r="Z793" s="47">
        <v>0</v>
      </c>
      <c r="AA793" s="4">
        <f t="shared" si="26"/>
        <v>2.9780092592592594E-2</v>
      </c>
      <c r="AB793" s="4">
        <f t="shared" si="27"/>
        <v>2.7777777777777679E-3</v>
      </c>
    </row>
    <row r="794" spans="1:28" x14ac:dyDescent="0.25">
      <c r="A794" s="44">
        <v>42864</v>
      </c>
      <c r="B794" s="45" t="s">
        <v>162</v>
      </c>
      <c r="C794" s="45" t="s">
        <v>161</v>
      </c>
      <c r="D794" s="45" t="s">
        <v>38</v>
      </c>
      <c r="E794" s="45" t="s">
        <v>40</v>
      </c>
      <c r="F794" s="45" t="s">
        <v>61</v>
      </c>
      <c r="G794" s="46">
        <v>91240</v>
      </c>
      <c r="H794" s="78">
        <v>0.3888888888888889</v>
      </c>
      <c r="I794" s="78">
        <v>0.65277777777777779</v>
      </c>
      <c r="J794" s="47">
        <v>0.2638888888888889</v>
      </c>
      <c r="K794" s="48">
        <v>42864.388888888891</v>
      </c>
      <c r="L794" s="48">
        <v>42864.654166666667</v>
      </c>
      <c r="M794" s="46">
        <v>96</v>
      </c>
      <c r="N794" s="46">
        <v>0</v>
      </c>
      <c r="O794" s="47">
        <v>0</v>
      </c>
      <c r="P794" s="47">
        <v>1.5046296296296294E-3</v>
      </c>
      <c r="Q794" s="47">
        <v>2.1990740740740742E-3</v>
      </c>
      <c r="R794" s="47">
        <v>1.3194444444444444E-2</v>
      </c>
      <c r="S794" s="47">
        <v>0</v>
      </c>
      <c r="T794" s="47">
        <v>1.4189814814814815E-2</v>
      </c>
      <c r="U794" s="47">
        <v>0</v>
      </c>
      <c r="V794" s="47">
        <v>0</v>
      </c>
      <c r="W794" s="47">
        <v>0</v>
      </c>
      <c r="X794" s="47">
        <v>7.5000000000000006E-3</v>
      </c>
      <c r="Y794" s="47">
        <v>6.851851851851852E-3</v>
      </c>
      <c r="Z794" s="47">
        <v>0</v>
      </c>
      <c r="AA794" s="4">
        <f t="shared" si="26"/>
        <v>2.7384259259259261E-2</v>
      </c>
      <c r="AB794" s="4">
        <f t="shared" si="27"/>
        <v>0</v>
      </c>
    </row>
    <row r="795" spans="1:28" x14ac:dyDescent="0.25">
      <c r="A795" s="44">
        <v>42864</v>
      </c>
      <c r="B795" s="45" t="s">
        <v>162</v>
      </c>
      <c r="C795" s="45" t="s">
        <v>161</v>
      </c>
      <c r="D795" s="45" t="s">
        <v>38</v>
      </c>
      <c r="E795" s="45" t="s">
        <v>40</v>
      </c>
      <c r="F795" s="45" t="s">
        <v>96</v>
      </c>
      <c r="G795" s="46">
        <v>91157</v>
      </c>
      <c r="H795" s="76">
        <v>0.625</v>
      </c>
      <c r="I795" s="76">
        <v>0.88888888888888884</v>
      </c>
      <c r="J795" s="47">
        <v>0.2638888888888889</v>
      </c>
      <c r="K795" s="48">
        <v>42864.62222222222</v>
      </c>
      <c r="L795" s="48">
        <v>42864.888888888891</v>
      </c>
      <c r="M795" s="46">
        <v>78</v>
      </c>
      <c r="N795" s="46">
        <v>0</v>
      </c>
      <c r="O795" s="47">
        <v>0</v>
      </c>
      <c r="P795" s="47">
        <v>1.9675925925925928E-3</v>
      </c>
      <c r="Q795" s="47">
        <v>2.7546296296296294E-3</v>
      </c>
      <c r="R795" s="47">
        <v>1.3078703703703703E-2</v>
      </c>
      <c r="S795" s="47">
        <v>0</v>
      </c>
      <c r="T795" s="47">
        <v>1.2430555555555554E-2</v>
      </c>
      <c r="U795" s="47">
        <v>0</v>
      </c>
      <c r="V795" s="47">
        <v>0</v>
      </c>
      <c r="W795" s="47">
        <v>0</v>
      </c>
      <c r="X795" s="47">
        <v>2.8240740740740739E-3</v>
      </c>
      <c r="Y795" s="47">
        <v>9.7222222222222209E-4</v>
      </c>
      <c r="Z795" s="47">
        <v>0</v>
      </c>
      <c r="AA795" s="4">
        <f t="shared" si="26"/>
        <v>2.5509259259259259E-2</v>
      </c>
      <c r="AB795" s="4">
        <f t="shared" si="27"/>
        <v>0</v>
      </c>
    </row>
    <row r="796" spans="1:28" x14ac:dyDescent="0.25">
      <c r="A796" s="44">
        <v>42864</v>
      </c>
      <c r="B796" s="45" t="s">
        <v>162</v>
      </c>
      <c r="C796" s="45" t="s">
        <v>161</v>
      </c>
      <c r="D796" s="45" t="s">
        <v>38</v>
      </c>
      <c r="E796" s="45" t="s">
        <v>40</v>
      </c>
      <c r="F796" s="45" t="s">
        <v>79</v>
      </c>
      <c r="G796" s="46">
        <v>91129</v>
      </c>
      <c r="H796" s="76">
        <v>0.5625</v>
      </c>
      <c r="I796" s="76">
        <v>0.82638888888888884</v>
      </c>
      <c r="J796" s="47">
        <v>0.2638888888888889</v>
      </c>
      <c r="K796" s="48">
        <v>42864.561111111114</v>
      </c>
      <c r="L796" s="48">
        <v>42864.826388888891</v>
      </c>
      <c r="M796" s="46">
        <v>67</v>
      </c>
      <c r="N796" s="46">
        <v>0</v>
      </c>
      <c r="O796" s="47">
        <v>0</v>
      </c>
      <c r="P796" s="47">
        <v>2.1643518518518518E-3</v>
      </c>
      <c r="Q796" s="47">
        <v>5.115740740740741E-3</v>
      </c>
      <c r="R796" s="47">
        <v>1.5497685185185186E-2</v>
      </c>
      <c r="S796" s="47">
        <v>0</v>
      </c>
      <c r="T796" s="47">
        <v>1.4155092592592592E-2</v>
      </c>
      <c r="U796" s="47">
        <v>0</v>
      </c>
      <c r="V796" s="47">
        <v>0</v>
      </c>
      <c r="W796" s="47">
        <v>0</v>
      </c>
      <c r="X796" s="47">
        <v>1.2893518518518519E-2</v>
      </c>
      <c r="Y796" s="47">
        <v>0</v>
      </c>
      <c r="Z796" s="47">
        <v>0</v>
      </c>
      <c r="AA796" s="4">
        <f t="shared" si="26"/>
        <v>2.9652777777777778E-2</v>
      </c>
      <c r="AB796" s="4">
        <f t="shared" si="27"/>
        <v>0</v>
      </c>
    </row>
    <row r="797" spans="1:28" x14ac:dyDescent="0.25">
      <c r="A797" s="44">
        <v>42864</v>
      </c>
      <c r="B797" s="45" t="s">
        <v>162</v>
      </c>
      <c r="C797" s="45" t="s">
        <v>161</v>
      </c>
      <c r="D797" s="45" t="s">
        <v>38</v>
      </c>
      <c r="E797" s="45" t="s">
        <v>40</v>
      </c>
      <c r="F797" s="45" t="s">
        <v>179</v>
      </c>
      <c r="G797" s="46">
        <v>91250</v>
      </c>
      <c r="H797" s="76">
        <v>0.55555555555555558</v>
      </c>
      <c r="I797" s="76">
        <v>0.81944444444444453</v>
      </c>
      <c r="J797" s="47">
        <v>0.2638888888888889</v>
      </c>
      <c r="M797" s="46">
        <v>0</v>
      </c>
      <c r="N797" s="46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0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4">
        <f t="shared" si="26"/>
        <v>0</v>
      </c>
      <c r="AB797" s="4" t="str">
        <f t="shared" si="27"/>
        <v/>
      </c>
    </row>
    <row r="798" spans="1:28" x14ac:dyDescent="0.25">
      <c r="A798" s="44">
        <v>42864</v>
      </c>
      <c r="B798" s="45" t="s">
        <v>162</v>
      </c>
      <c r="C798" s="45" t="s">
        <v>161</v>
      </c>
      <c r="D798" s="45" t="s">
        <v>38</v>
      </c>
      <c r="E798" s="45" t="s">
        <v>40</v>
      </c>
      <c r="F798" s="45" t="s">
        <v>195</v>
      </c>
      <c r="G798" s="46">
        <v>91170</v>
      </c>
      <c r="H798" s="76">
        <v>0.5625</v>
      </c>
      <c r="I798" s="76">
        <v>0.82638888888888884</v>
      </c>
      <c r="J798" s="47">
        <v>0.2638888888888889</v>
      </c>
      <c r="M798" s="46">
        <v>0</v>
      </c>
      <c r="N798" s="46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">
        <f t="shared" si="26"/>
        <v>0</v>
      </c>
      <c r="AB798" s="4" t="str">
        <f t="shared" si="27"/>
        <v/>
      </c>
    </row>
    <row r="799" spans="1:28" x14ac:dyDescent="0.25">
      <c r="A799" s="44">
        <v>42864</v>
      </c>
      <c r="B799" s="45" t="s">
        <v>162</v>
      </c>
      <c r="C799" s="45" t="s">
        <v>161</v>
      </c>
      <c r="D799" s="45" t="s">
        <v>38</v>
      </c>
      <c r="E799" s="45" t="s">
        <v>40</v>
      </c>
      <c r="F799" s="45" t="s">
        <v>62</v>
      </c>
      <c r="G799" s="46">
        <v>91124</v>
      </c>
      <c r="H799" s="76">
        <v>0.51388888888888895</v>
      </c>
      <c r="I799" s="76">
        <v>0.77777777777777779</v>
      </c>
      <c r="J799" s="47">
        <v>0.2638888888888889</v>
      </c>
      <c r="M799" s="46">
        <v>0</v>
      </c>
      <c r="N799" s="46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4">
        <f t="shared" si="26"/>
        <v>0</v>
      </c>
      <c r="AB799" s="4" t="str">
        <f t="shared" si="27"/>
        <v/>
      </c>
    </row>
    <row r="800" spans="1:28" x14ac:dyDescent="0.25">
      <c r="A800" s="44">
        <v>42864</v>
      </c>
      <c r="B800" s="45" t="s">
        <v>162</v>
      </c>
      <c r="C800" s="45" t="s">
        <v>161</v>
      </c>
      <c r="D800" s="45" t="s">
        <v>38</v>
      </c>
      <c r="E800" s="45" t="s">
        <v>40</v>
      </c>
      <c r="F800" s="45" t="s">
        <v>63</v>
      </c>
      <c r="G800" s="46">
        <v>91134</v>
      </c>
      <c r="H800" s="76">
        <v>0.5625</v>
      </c>
      <c r="I800" s="76">
        <v>0.82638888888888884</v>
      </c>
      <c r="J800" s="47">
        <v>0.2638888888888889</v>
      </c>
      <c r="K800" s="48">
        <v>42864.561805555553</v>
      </c>
      <c r="L800" s="48">
        <v>42864.826388888891</v>
      </c>
      <c r="M800" s="46">
        <v>60</v>
      </c>
      <c r="N800" s="46">
        <v>0</v>
      </c>
      <c r="O800" s="47">
        <v>0</v>
      </c>
      <c r="P800" s="47">
        <v>1.9791666666666668E-3</v>
      </c>
      <c r="Q800" s="47">
        <v>2.0833333333333333E-3</v>
      </c>
      <c r="R800" s="47">
        <v>1.4282407407407409E-2</v>
      </c>
      <c r="S800" s="47">
        <v>1.1574074074074073E-4</v>
      </c>
      <c r="T800" s="47">
        <v>1.5682870370370371E-2</v>
      </c>
      <c r="U800" s="47">
        <v>3.4722222222222222E-5</v>
      </c>
      <c r="V800" s="47">
        <v>0</v>
      </c>
      <c r="W800" s="47">
        <v>4.2280092592592598E-2</v>
      </c>
      <c r="X800" s="47">
        <v>4.6643518518518518E-3</v>
      </c>
      <c r="Y800" s="47">
        <v>4.0509259259259258E-4</v>
      </c>
      <c r="Z800" s="47">
        <v>1.6203703703703703E-4</v>
      </c>
      <c r="AA800" s="4">
        <f t="shared" si="26"/>
        <v>2.9965277777777778E-2</v>
      </c>
      <c r="AB800" s="4">
        <f t="shared" si="27"/>
        <v>0</v>
      </c>
    </row>
    <row r="801" spans="1:28" x14ac:dyDescent="0.25">
      <c r="A801" s="44">
        <v>42864</v>
      </c>
      <c r="B801" s="45" t="s">
        <v>162</v>
      </c>
      <c r="C801" s="45" t="s">
        <v>161</v>
      </c>
      <c r="D801" s="45" t="s">
        <v>38</v>
      </c>
      <c r="E801" s="45" t="s">
        <v>40</v>
      </c>
      <c r="F801" s="45" t="s">
        <v>44</v>
      </c>
      <c r="G801" s="46">
        <v>91371</v>
      </c>
      <c r="H801" s="76">
        <v>0.51388888888888895</v>
      </c>
      <c r="I801" s="76">
        <v>0.77777777777777779</v>
      </c>
      <c r="J801" s="47">
        <v>0.2638888888888889</v>
      </c>
      <c r="K801" s="48">
        <v>42864.517361111109</v>
      </c>
      <c r="L801" s="48">
        <v>42864.777777777781</v>
      </c>
      <c r="M801" s="46">
        <v>0</v>
      </c>
      <c r="N801" s="46">
        <v>76</v>
      </c>
      <c r="O801" s="47">
        <v>9.8379629629629642E-4</v>
      </c>
      <c r="P801" s="47">
        <v>0</v>
      </c>
      <c r="Q801" s="47">
        <v>7.4988425925925931E-2</v>
      </c>
      <c r="R801" s="47">
        <v>0</v>
      </c>
      <c r="S801" s="47">
        <v>0</v>
      </c>
      <c r="T801" s="47">
        <v>7.0601851851851847E-4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">
        <f t="shared" si="26"/>
        <v>7.0601851851851847E-4</v>
      </c>
      <c r="AB801" s="4">
        <f t="shared" si="27"/>
        <v>3.4722222222220989E-3</v>
      </c>
    </row>
    <row r="802" spans="1:28" x14ac:dyDescent="0.25">
      <c r="A802" s="44">
        <v>42864</v>
      </c>
      <c r="B802" s="45" t="s">
        <v>162</v>
      </c>
      <c r="C802" s="45" t="s">
        <v>161</v>
      </c>
      <c r="D802" s="45" t="s">
        <v>38</v>
      </c>
      <c r="E802" s="45" t="s">
        <v>40</v>
      </c>
      <c r="F802" s="45" t="s">
        <v>182</v>
      </c>
      <c r="G802" s="46">
        <v>91131</v>
      </c>
      <c r="H802" s="76">
        <v>0.33333333333333331</v>
      </c>
      <c r="I802" s="76">
        <v>0.59722222222222221</v>
      </c>
      <c r="J802" s="47">
        <v>0.2638888888888889</v>
      </c>
      <c r="K802" s="48">
        <v>42864.334027777775</v>
      </c>
      <c r="L802" s="48">
        <v>42864.597222222219</v>
      </c>
      <c r="M802" s="46">
        <v>86</v>
      </c>
      <c r="N802" s="46">
        <v>0</v>
      </c>
      <c r="O802" s="47">
        <v>0</v>
      </c>
      <c r="P802" s="47">
        <v>1.736111111111111E-3</v>
      </c>
      <c r="Q802" s="47">
        <v>2.0949074074074073E-3</v>
      </c>
      <c r="R802" s="47">
        <v>1.4791666666666668E-2</v>
      </c>
      <c r="S802" s="47">
        <v>0</v>
      </c>
      <c r="T802" s="47">
        <v>7.4537037037037028E-3</v>
      </c>
      <c r="U802" s="47">
        <v>0</v>
      </c>
      <c r="V802" s="47">
        <v>0</v>
      </c>
      <c r="W802" s="47">
        <v>0</v>
      </c>
      <c r="X802" s="47">
        <v>4.6296296296296302E-3</v>
      </c>
      <c r="Y802" s="47">
        <v>1.3842592592592594E-2</v>
      </c>
      <c r="Z802" s="47">
        <v>0</v>
      </c>
      <c r="AA802" s="4">
        <f t="shared" si="26"/>
        <v>2.224537037037037E-2</v>
      </c>
      <c r="AB802" s="4">
        <f t="shared" si="27"/>
        <v>6.9444444444449749E-4</v>
      </c>
    </row>
    <row r="803" spans="1:28" x14ac:dyDescent="0.25">
      <c r="A803" s="44">
        <v>42864</v>
      </c>
      <c r="B803" s="45" t="s">
        <v>162</v>
      </c>
      <c r="C803" s="45" t="s">
        <v>161</v>
      </c>
      <c r="D803" s="45" t="s">
        <v>38</v>
      </c>
      <c r="E803" s="45" t="s">
        <v>40</v>
      </c>
      <c r="F803" s="45" t="s">
        <v>183</v>
      </c>
      <c r="G803" s="46">
        <v>101594</v>
      </c>
      <c r="H803" s="76">
        <v>0.625</v>
      </c>
      <c r="I803" s="76">
        <v>0.88888888888888884</v>
      </c>
      <c r="J803" s="47">
        <v>0.2638888888888889</v>
      </c>
      <c r="M803" s="46">
        <v>0</v>
      </c>
      <c r="N803" s="46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">
        <f t="shared" si="26"/>
        <v>0</v>
      </c>
      <c r="AB803" s="4" t="str">
        <f t="shared" si="27"/>
        <v/>
      </c>
    </row>
    <row r="804" spans="1:28" x14ac:dyDescent="0.25">
      <c r="A804" s="44">
        <v>42864</v>
      </c>
      <c r="B804" s="45" t="s">
        <v>162</v>
      </c>
      <c r="C804" s="45" t="s">
        <v>161</v>
      </c>
      <c r="D804" s="45" t="s">
        <v>38</v>
      </c>
      <c r="E804" s="45" t="s">
        <v>184</v>
      </c>
      <c r="F804" s="45" t="s">
        <v>185</v>
      </c>
      <c r="G804" s="46">
        <v>91863</v>
      </c>
      <c r="H804" s="76">
        <v>0.3611111111111111</v>
      </c>
      <c r="I804" s="76">
        <v>0.625</v>
      </c>
      <c r="J804" s="47">
        <v>0.2638888888888889</v>
      </c>
      <c r="M804" s="46">
        <v>0</v>
      </c>
      <c r="N804" s="46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4">
        <f t="shared" si="26"/>
        <v>0</v>
      </c>
      <c r="AB804" s="4" t="str">
        <f t="shared" si="27"/>
        <v/>
      </c>
    </row>
    <row r="805" spans="1:28" x14ac:dyDescent="0.25">
      <c r="A805" s="44">
        <v>42864</v>
      </c>
      <c r="B805" s="45" t="s">
        <v>162</v>
      </c>
      <c r="C805" s="45" t="s">
        <v>161</v>
      </c>
      <c r="D805" s="45" t="s">
        <v>38</v>
      </c>
      <c r="E805" s="45" t="s">
        <v>184</v>
      </c>
      <c r="F805" s="45" t="s">
        <v>200</v>
      </c>
      <c r="G805" s="46">
        <v>91230</v>
      </c>
      <c r="H805" s="76">
        <v>0.375</v>
      </c>
      <c r="I805" s="76">
        <v>0.63888888888888895</v>
      </c>
      <c r="J805" s="47">
        <v>0.2638888888888889</v>
      </c>
      <c r="M805" s="46">
        <v>0</v>
      </c>
      <c r="N805" s="46">
        <v>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4">
        <f t="shared" si="26"/>
        <v>0</v>
      </c>
      <c r="AB805" s="4" t="str">
        <f t="shared" si="27"/>
        <v/>
      </c>
    </row>
    <row r="806" spans="1:28" x14ac:dyDescent="0.25">
      <c r="A806" s="44">
        <v>42864</v>
      </c>
      <c r="B806" s="45" t="s">
        <v>162</v>
      </c>
      <c r="C806" s="45" t="s">
        <v>161</v>
      </c>
      <c r="D806" s="45" t="s">
        <v>38</v>
      </c>
      <c r="E806" s="45" t="s">
        <v>184</v>
      </c>
      <c r="F806" s="45" t="s">
        <v>200</v>
      </c>
      <c r="G806" s="46">
        <v>91176</v>
      </c>
      <c r="H806" s="76">
        <v>0.375</v>
      </c>
      <c r="I806" s="76">
        <v>0.63888888888888895</v>
      </c>
      <c r="J806" s="47">
        <v>0.2638888888888889</v>
      </c>
      <c r="M806" s="46">
        <v>0</v>
      </c>
      <c r="N806" s="46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">
        <f t="shared" si="26"/>
        <v>0</v>
      </c>
      <c r="AB806" s="4" t="str">
        <f t="shared" si="27"/>
        <v/>
      </c>
    </row>
    <row r="807" spans="1:28" x14ac:dyDescent="0.25">
      <c r="A807" s="44">
        <v>42864</v>
      </c>
      <c r="B807" s="45" t="s">
        <v>162</v>
      </c>
      <c r="C807" s="45" t="s">
        <v>161</v>
      </c>
      <c r="D807" s="45" t="s">
        <v>38</v>
      </c>
      <c r="E807" s="45" t="s">
        <v>184</v>
      </c>
      <c r="F807" s="45" t="s">
        <v>200</v>
      </c>
      <c r="G807" s="46">
        <v>91242</v>
      </c>
      <c r="H807" s="76">
        <v>0.375</v>
      </c>
      <c r="I807" s="76">
        <v>0.63888888888888895</v>
      </c>
      <c r="J807" s="47">
        <v>0.2638888888888889</v>
      </c>
      <c r="M807" s="46">
        <v>0</v>
      </c>
      <c r="N807" s="46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4">
        <f t="shared" si="26"/>
        <v>0</v>
      </c>
      <c r="AB807" s="4" t="str">
        <f t="shared" si="27"/>
        <v/>
      </c>
    </row>
    <row r="808" spans="1:28" x14ac:dyDescent="0.25">
      <c r="A808" s="44">
        <v>42864</v>
      </c>
      <c r="B808" s="45" t="s">
        <v>162</v>
      </c>
      <c r="C808" s="45" t="s">
        <v>161</v>
      </c>
      <c r="D808" s="45" t="s">
        <v>38</v>
      </c>
      <c r="E808" s="45" t="s">
        <v>184</v>
      </c>
      <c r="F808" s="45" t="s">
        <v>200</v>
      </c>
      <c r="G808" s="46">
        <v>91125</v>
      </c>
      <c r="H808" s="76">
        <v>0.375</v>
      </c>
      <c r="I808" s="76">
        <v>0.63888888888888895</v>
      </c>
      <c r="J808" s="47">
        <v>0.2638888888888889</v>
      </c>
      <c r="M808" s="46">
        <v>0</v>
      </c>
      <c r="N808" s="46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4">
        <f t="shared" si="26"/>
        <v>0</v>
      </c>
      <c r="AB808" s="4" t="str">
        <f t="shared" si="27"/>
        <v/>
      </c>
    </row>
    <row r="809" spans="1:28" x14ac:dyDescent="0.25">
      <c r="A809" s="44">
        <v>42864</v>
      </c>
      <c r="B809" s="45" t="s">
        <v>162</v>
      </c>
      <c r="C809" s="45" t="s">
        <v>161</v>
      </c>
      <c r="D809" s="45" t="s">
        <v>38</v>
      </c>
      <c r="E809" s="45" t="s">
        <v>184</v>
      </c>
      <c r="F809" s="45" t="s">
        <v>186</v>
      </c>
      <c r="G809" s="46">
        <v>91860</v>
      </c>
      <c r="H809" s="76">
        <v>0.3611111111111111</v>
      </c>
      <c r="I809" s="76">
        <v>0.625</v>
      </c>
      <c r="J809" s="47">
        <v>0.2638888888888889</v>
      </c>
      <c r="M809" s="46">
        <v>0</v>
      </c>
      <c r="N809" s="46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4">
        <f t="shared" si="26"/>
        <v>0</v>
      </c>
      <c r="AB809" s="4" t="str">
        <f t="shared" si="27"/>
        <v/>
      </c>
    </row>
    <row r="810" spans="1:28" x14ac:dyDescent="0.25">
      <c r="A810" s="44">
        <v>42864</v>
      </c>
      <c r="B810" s="45" t="s">
        <v>162</v>
      </c>
      <c r="C810" s="45" t="s">
        <v>161</v>
      </c>
      <c r="D810" s="45" t="s">
        <v>38</v>
      </c>
      <c r="E810" s="45" t="s">
        <v>184</v>
      </c>
      <c r="F810" s="45" t="s">
        <v>187</v>
      </c>
      <c r="G810" s="46">
        <v>91858</v>
      </c>
      <c r="H810" s="76">
        <v>0.3611111111111111</v>
      </c>
      <c r="I810" s="76">
        <v>0.625</v>
      </c>
      <c r="J810" s="47">
        <v>0.2638888888888889</v>
      </c>
      <c r="M810" s="46">
        <v>0</v>
      </c>
      <c r="N810" s="46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">
        <f t="shared" si="26"/>
        <v>0</v>
      </c>
      <c r="AB810" s="4" t="str">
        <f t="shared" si="27"/>
        <v/>
      </c>
    </row>
    <row r="811" spans="1:28" x14ac:dyDescent="0.25">
      <c r="A811" s="44">
        <v>42864</v>
      </c>
      <c r="B811" s="45" t="s">
        <v>162</v>
      </c>
      <c r="C811" s="45" t="s">
        <v>161</v>
      </c>
      <c r="D811" s="45" t="s">
        <v>38</v>
      </c>
      <c r="E811" s="45" t="s">
        <v>45</v>
      </c>
      <c r="F811" s="45" t="s">
        <v>92</v>
      </c>
      <c r="G811" s="46">
        <v>91128</v>
      </c>
      <c r="H811" s="76">
        <v>0.25</v>
      </c>
      <c r="I811" s="76">
        <v>0.51388888888888895</v>
      </c>
      <c r="J811" s="47">
        <v>0.2638888888888889</v>
      </c>
      <c r="K811" s="48">
        <v>42864.254166666666</v>
      </c>
      <c r="L811" s="48">
        <v>42864.517361111109</v>
      </c>
      <c r="M811" s="46">
        <v>92</v>
      </c>
      <c r="N811" s="46">
        <v>0</v>
      </c>
      <c r="O811" s="47">
        <v>0</v>
      </c>
      <c r="P811" s="47">
        <v>1.6203703703703703E-3</v>
      </c>
      <c r="Q811" s="47">
        <v>2.7199074074074074E-3</v>
      </c>
      <c r="R811" s="47">
        <v>1.4444444444444446E-2</v>
      </c>
      <c r="S811" s="47">
        <v>0</v>
      </c>
      <c r="T811" s="47">
        <v>1.4606481481481482E-2</v>
      </c>
      <c r="U811" s="47">
        <v>0</v>
      </c>
      <c r="V811" s="47">
        <v>0</v>
      </c>
      <c r="W811" s="47">
        <v>5.5671296296296302E-3</v>
      </c>
      <c r="X811" s="47">
        <v>1.0069444444444444E-3</v>
      </c>
      <c r="Y811" s="47">
        <v>3.7731481481481483E-3</v>
      </c>
      <c r="Z811" s="47">
        <v>0</v>
      </c>
      <c r="AA811" s="4">
        <f t="shared" si="26"/>
        <v>2.9050925925925928E-2</v>
      </c>
      <c r="AB811" s="4">
        <f t="shared" si="27"/>
        <v>4.1666666666666519E-3</v>
      </c>
    </row>
    <row r="812" spans="1:28" x14ac:dyDescent="0.25">
      <c r="A812" s="44">
        <v>42864</v>
      </c>
      <c r="B812" s="45" t="s">
        <v>162</v>
      </c>
      <c r="C812" s="45" t="s">
        <v>161</v>
      </c>
      <c r="D812" s="45" t="s">
        <v>38</v>
      </c>
      <c r="E812" s="45" t="s">
        <v>45</v>
      </c>
      <c r="F812" s="45" t="s">
        <v>188</v>
      </c>
      <c r="G812" s="46">
        <v>91231</v>
      </c>
      <c r="H812" s="76">
        <v>0.33333333333333331</v>
      </c>
      <c r="I812" s="76">
        <v>0.59722222222222221</v>
      </c>
      <c r="J812" s="47">
        <v>0.2638888888888889</v>
      </c>
      <c r="M812" s="46">
        <v>0</v>
      </c>
      <c r="N812" s="46">
        <v>0</v>
      </c>
      <c r="O812" s="47">
        <v>0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">
        <f t="shared" si="26"/>
        <v>0</v>
      </c>
      <c r="AB812" s="4" t="str">
        <f t="shared" si="27"/>
        <v/>
      </c>
    </row>
    <row r="813" spans="1:28" x14ac:dyDescent="0.25">
      <c r="A813" s="44">
        <v>42864</v>
      </c>
      <c r="B813" s="45" t="s">
        <v>162</v>
      </c>
      <c r="C813" s="45" t="s">
        <v>161</v>
      </c>
      <c r="D813" s="45" t="s">
        <v>38</v>
      </c>
      <c r="E813" s="45" t="s">
        <v>45</v>
      </c>
      <c r="F813" s="45" t="s">
        <v>94</v>
      </c>
      <c r="G813" s="46">
        <v>91163</v>
      </c>
      <c r="H813" s="76">
        <v>0.3888888888888889</v>
      </c>
      <c r="I813" s="76">
        <v>0.65277777777777779</v>
      </c>
      <c r="J813" s="47">
        <v>0.2638888888888889</v>
      </c>
      <c r="K813" s="48">
        <v>42864.355555555558</v>
      </c>
      <c r="L813" s="48">
        <v>42864.652777777781</v>
      </c>
      <c r="M813" s="46">
        <v>97</v>
      </c>
      <c r="N813" s="46">
        <v>0</v>
      </c>
      <c r="O813" s="47">
        <v>0</v>
      </c>
      <c r="P813" s="47">
        <v>1.4699074074074074E-3</v>
      </c>
      <c r="Q813" s="47">
        <v>1.1990740740740739E-2</v>
      </c>
      <c r="R813" s="47">
        <v>1.4212962962962962E-2</v>
      </c>
      <c r="S813" s="47">
        <v>0</v>
      </c>
      <c r="T813" s="47">
        <v>1.6724537037037034E-2</v>
      </c>
      <c r="U813" s="47">
        <v>0</v>
      </c>
      <c r="V813" s="47">
        <v>0</v>
      </c>
      <c r="W813" s="47">
        <v>0</v>
      </c>
      <c r="X813" s="47">
        <v>9.3287037037037036E-3</v>
      </c>
      <c r="Y813" s="47">
        <v>9.8958333333333329E-3</v>
      </c>
      <c r="Z813" s="47">
        <v>0</v>
      </c>
      <c r="AA813" s="4">
        <f t="shared" si="26"/>
        <v>3.0937499999999996E-2</v>
      </c>
      <c r="AB813" s="4">
        <f t="shared" si="27"/>
        <v>0</v>
      </c>
    </row>
    <row r="814" spans="1:28" x14ac:dyDescent="0.25">
      <c r="A814" s="44">
        <v>42864</v>
      </c>
      <c r="B814" s="45" t="s">
        <v>162</v>
      </c>
      <c r="C814" s="45" t="s">
        <v>161</v>
      </c>
      <c r="D814" s="45" t="s">
        <v>38</v>
      </c>
      <c r="E814" s="45" t="s">
        <v>45</v>
      </c>
      <c r="F814" s="45" t="s">
        <v>95</v>
      </c>
      <c r="G814" s="46">
        <v>91167</v>
      </c>
      <c r="H814" s="76">
        <v>0.29166666666666669</v>
      </c>
      <c r="I814" s="76">
        <v>0.55555555555555558</v>
      </c>
      <c r="J814" s="47">
        <v>0.2638888888888889</v>
      </c>
      <c r="M814" s="46">
        <v>0</v>
      </c>
      <c r="N814" s="46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4">
        <f t="shared" si="26"/>
        <v>0</v>
      </c>
      <c r="AB814" s="4" t="str">
        <f t="shared" si="27"/>
        <v/>
      </c>
    </row>
    <row r="815" spans="1:28" x14ac:dyDescent="0.25">
      <c r="A815" s="44">
        <v>42864</v>
      </c>
      <c r="B815" s="45" t="s">
        <v>162</v>
      </c>
      <c r="C815" s="45" t="s">
        <v>161</v>
      </c>
      <c r="D815" s="45" t="s">
        <v>38</v>
      </c>
      <c r="E815" s="45" t="s">
        <v>45</v>
      </c>
      <c r="F815" s="45" t="s">
        <v>97</v>
      </c>
      <c r="G815" s="46">
        <v>91381</v>
      </c>
      <c r="H815" s="76">
        <v>0.33333333333333331</v>
      </c>
      <c r="I815" s="76">
        <v>0.59722222222222221</v>
      </c>
      <c r="J815" s="47">
        <v>0.2638888888888889</v>
      </c>
      <c r="K815" s="48">
        <v>42864.323611111111</v>
      </c>
      <c r="L815" s="48">
        <v>42864.597222222219</v>
      </c>
      <c r="M815" s="46">
        <v>96</v>
      </c>
      <c r="N815" s="46">
        <v>0</v>
      </c>
      <c r="O815" s="47">
        <v>0</v>
      </c>
      <c r="P815" s="47">
        <v>1.5509259259259261E-3</v>
      </c>
      <c r="Q815" s="47">
        <v>8.0787037037037043E-3</v>
      </c>
      <c r="R815" s="47">
        <v>1.5219907407407409E-2</v>
      </c>
      <c r="S815" s="47">
        <v>0</v>
      </c>
      <c r="T815" s="47">
        <v>1.539351851851852E-2</v>
      </c>
      <c r="U815" s="47">
        <v>0</v>
      </c>
      <c r="V815" s="47">
        <v>0</v>
      </c>
      <c r="W815" s="47">
        <v>0</v>
      </c>
      <c r="X815" s="47">
        <v>4.4328703703703709E-3</v>
      </c>
      <c r="Y815" s="47">
        <v>5.1041666666666666E-3</v>
      </c>
      <c r="Z815" s="47">
        <v>0</v>
      </c>
      <c r="AA815" s="4">
        <f t="shared" si="26"/>
        <v>3.0613425925925929E-2</v>
      </c>
      <c r="AB815" s="4">
        <f t="shared" si="27"/>
        <v>0</v>
      </c>
    </row>
    <row r="816" spans="1:28" x14ac:dyDescent="0.25">
      <c r="A816" s="44">
        <v>42864</v>
      </c>
      <c r="B816" s="45" t="s">
        <v>162</v>
      </c>
      <c r="C816" s="45" t="s">
        <v>161</v>
      </c>
      <c r="D816" s="45" t="s">
        <v>38</v>
      </c>
      <c r="E816" s="45" t="s">
        <v>45</v>
      </c>
      <c r="F816" s="45" t="s">
        <v>127</v>
      </c>
      <c r="G816" s="46">
        <v>102595</v>
      </c>
      <c r="H816" s="76">
        <v>0.3888888888888889</v>
      </c>
      <c r="I816" s="76">
        <v>0.65277777777777779</v>
      </c>
      <c r="J816" s="47">
        <v>0.2638888888888889</v>
      </c>
      <c r="M816" s="46">
        <v>0</v>
      </c>
      <c r="N816" s="46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">
        <f t="shared" si="26"/>
        <v>0</v>
      </c>
      <c r="AB816" s="4" t="str">
        <f t="shared" si="27"/>
        <v/>
      </c>
    </row>
    <row r="817" spans="1:28" x14ac:dyDescent="0.25">
      <c r="A817" s="44">
        <v>42864</v>
      </c>
      <c r="B817" s="45" t="s">
        <v>162</v>
      </c>
      <c r="C817" s="45" t="s">
        <v>161</v>
      </c>
      <c r="D817" s="45" t="s">
        <v>38</v>
      </c>
      <c r="E817" s="45" t="s">
        <v>45</v>
      </c>
      <c r="F817" s="45" t="s">
        <v>98</v>
      </c>
      <c r="G817" s="46">
        <v>91165</v>
      </c>
      <c r="H817" s="76">
        <v>0.3888888888888889</v>
      </c>
      <c r="I817" s="76">
        <v>0.65277777777777779</v>
      </c>
      <c r="J817" s="47">
        <v>0.2638888888888889</v>
      </c>
      <c r="K817" s="48">
        <v>42864.388888888891</v>
      </c>
      <c r="L817" s="48">
        <v>42864.654861111114</v>
      </c>
      <c r="M817" s="46">
        <v>90</v>
      </c>
      <c r="N817" s="46">
        <v>0</v>
      </c>
      <c r="O817" s="47">
        <v>0</v>
      </c>
      <c r="P817" s="47">
        <v>1.6435185185185183E-3</v>
      </c>
      <c r="Q817" s="47">
        <v>1.261574074074074E-3</v>
      </c>
      <c r="R817" s="47">
        <v>1.5219907407407409E-2</v>
      </c>
      <c r="S817" s="47">
        <v>0</v>
      </c>
      <c r="T817" s="47">
        <v>1.4895833333333332E-2</v>
      </c>
      <c r="U817" s="47">
        <v>0</v>
      </c>
      <c r="V817" s="47">
        <v>0</v>
      </c>
      <c r="W817" s="47">
        <v>0</v>
      </c>
      <c r="X817" s="47">
        <v>3.3564814814814812E-4</v>
      </c>
      <c r="Y817" s="47">
        <v>5.1736111111111115E-3</v>
      </c>
      <c r="Z817" s="47">
        <v>0</v>
      </c>
      <c r="AA817" s="4">
        <f t="shared" si="26"/>
        <v>3.0115740740740742E-2</v>
      </c>
      <c r="AB817" s="4">
        <f t="shared" si="27"/>
        <v>0</v>
      </c>
    </row>
    <row r="818" spans="1:28" x14ac:dyDescent="0.25">
      <c r="A818" s="44">
        <v>42864</v>
      </c>
      <c r="B818" s="45" t="s">
        <v>162</v>
      </c>
      <c r="C818" s="45" t="s">
        <v>161</v>
      </c>
      <c r="D818" s="45" t="s">
        <v>38</v>
      </c>
      <c r="E818" s="45" t="s">
        <v>45</v>
      </c>
      <c r="F818" s="45" t="s">
        <v>99</v>
      </c>
      <c r="G818" s="46">
        <v>91178</v>
      </c>
      <c r="H818" s="76">
        <v>0.33333333333333331</v>
      </c>
      <c r="I818" s="76">
        <v>0.59722222222222221</v>
      </c>
      <c r="J818" s="47">
        <v>0.2638888888888889</v>
      </c>
      <c r="M818" s="46">
        <v>0</v>
      </c>
      <c r="N818" s="46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">
        <f t="shared" si="26"/>
        <v>0</v>
      </c>
      <c r="AB818" s="4" t="str">
        <f t="shared" si="27"/>
        <v/>
      </c>
    </row>
    <row r="819" spans="1:28" x14ac:dyDescent="0.25">
      <c r="A819" s="44">
        <v>42864</v>
      </c>
      <c r="B819" s="45" t="s">
        <v>162</v>
      </c>
      <c r="C819" s="45" t="s">
        <v>161</v>
      </c>
      <c r="D819" s="45" t="s">
        <v>38</v>
      </c>
      <c r="E819" s="45" t="s">
        <v>45</v>
      </c>
      <c r="F819" s="45" t="s">
        <v>101</v>
      </c>
      <c r="G819" s="46">
        <v>91179</v>
      </c>
      <c r="H819" s="76">
        <v>0.25</v>
      </c>
      <c r="I819" s="76">
        <v>0.51388888888888895</v>
      </c>
      <c r="J819" s="47">
        <v>0.2638888888888889</v>
      </c>
      <c r="M819" s="46">
        <v>0</v>
      </c>
      <c r="N819" s="46">
        <v>0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4">
        <f t="shared" si="26"/>
        <v>0</v>
      </c>
      <c r="AB819" s="4" t="str">
        <f t="shared" si="27"/>
        <v/>
      </c>
    </row>
    <row r="820" spans="1:28" x14ac:dyDescent="0.25">
      <c r="A820" s="44">
        <v>42864</v>
      </c>
      <c r="B820" s="45" t="s">
        <v>162</v>
      </c>
      <c r="C820" s="45" t="s">
        <v>161</v>
      </c>
      <c r="D820" s="45" t="s">
        <v>38</v>
      </c>
      <c r="E820" s="45" t="s">
        <v>45</v>
      </c>
      <c r="F820" s="45" t="s">
        <v>102</v>
      </c>
      <c r="G820" s="46">
        <v>91388</v>
      </c>
      <c r="H820" s="76">
        <v>0.29166666666666669</v>
      </c>
      <c r="I820" s="76">
        <v>0.55555555555555558</v>
      </c>
      <c r="J820" s="47">
        <v>0.2638888888888889</v>
      </c>
      <c r="K820" s="48">
        <v>42864.291666666664</v>
      </c>
      <c r="L820" s="48">
        <v>42864.556250000001</v>
      </c>
      <c r="M820" s="46">
        <v>97</v>
      </c>
      <c r="N820" s="46">
        <v>0</v>
      </c>
      <c r="O820" s="47">
        <v>0</v>
      </c>
      <c r="P820" s="47">
        <v>1.7245370370370372E-3</v>
      </c>
      <c r="Q820" s="47">
        <v>2.7777777777777778E-4</v>
      </c>
      <c r="R820" s="47">
        <v>1.4108796296296295E-2</v>
      </c>
      <c r="S820" s="47">
        <v>0</v>
      </c>
      <c r="T820" s="47">
        <v>1.4317129629629631E-2</v>
      </c>
      <c r="U820" s="47">
        <v>0</v>
      </c>
      <c r="V820" s="47">
        <v>0</v>
      </c>
      <c r="W820" s="47">
        <v>3.3564814814814811E-3</v>
      </c>
      <c r="X820" s="47">
        <v>0</v>
      </c>
      <c r="Y820" s="47">
        <v>2.7199074074074074E-3</v>
      </c>
      <c r="Z820" s="47">
        <v>0</v>
      </c>
      <c r="AA820" s="4">
        <f t="shared" si="26"/>
        <v>2.8425925925925924E-2</v>
      </c>
      <c r="AB820" s="4">
        <f t="shared" si="27"/>
        <v>0</v>
      </c>
    </row>
    <row r="821" spans="1:28" x14ac:dyDescent="0.25">
      <c r="A821" s="44">
        <v>42864</v>
      </c>
      <c r="B821" s="45" t="s">
        <v>162</v>
      </c>
      <c r="C821" s="45" t="s">
        <v>161</v>
      </c>
      <c r="D821" s="45" t="s">
        <v>38</v>
      </c>
      <c r="E821" s="45" t="s">
        <v>45</v>
      </c>
      <c r="F821" s="45" t="s">
        <v>103</v>
      </c>
      <c r="G821" s="46">
        <v>91140</v>
      </c>
      <c r="H821" s="76">
        <v>0.3611111111111111</v>
      </c>
      <c r="I821" s="76">
        <v>0.625</v>
      </c>
      <c r="J821" s="47">
        <v>0.2638888888888889</v>
      </c>
      <c r="M821" s="46">
        <v>0</v>
      </c>
      <c r="N821" s="46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">
        <f t="shared" si="26"/>
        <v>0</v>
      </c>
      <c r="AB821" s="4" t="str">
        <f t="shared" si="27"/>
        <v/>
      </c>
    </row>
    <row r="822" spans="1:28" x14ac:dyDescent="0.25">
      <c r="A822" s="44">
        <v>42864</v>
      </c>
      <c r="B822" s="45" t="s">
        <v>162</v>
      </c>
      <c r="C822" s="45" t="s">
        <v>161</v>
      </c>
      <c r="D822" s="45" t="s">
        <v>38</v>
      </c>
      <c r="E822" s="45" t="s">
        <v>45</v>
      </c>
      <c r="F822" s="45" t="s">
        <v>190</v>
      </c>
      <c r="G822" s="46">
        <v>101413</v>
      </c>
      <c r="H822" s="76">
        <v>0.29166666666666669</v>
      </c>
      <c r="I822" s="76">
        <v>0.55555555555555558</v>
      </c>
      <c r="J822" s="47">
        <v>0.2638888888888889</v>
      </c>
      <c r="M822" s="46">
        <v>0</v>
      </c>
      <c r="N822" s="46">
        <v>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0</v>
      </c>
      <c r="U822" s="47">
        <v>0</v>
      </c>
      <c r="V822" s="47">
        <v>0</v>
      </c>
      <c r="W822" s="47">
        <v>0</v>
      </c>
      <c r="X822" s="47">
        <v>0</v>
      </c>
      <c r="Y822" s="47">
        <v>0</v>
      </c>
      <c r="Z822" s="47">
        <v>0</v>
      </c>
      <c r="AA822" s="4">
        <f t="shared" si="26"/>
        <v>0</v>
      </c>
      <c r="AB822" s="4" t="str">
        <f t="shared" si="27"/>
        <v/>
      </c>
    </row>
    <row r="823" spans="1:28" x14ac:dyDescent="0.25">
      <c r="A823" s="44">
        <v>42864</v>
      </c>
      <c r="B823" s="45" t="s">
        <v>162</v>
      </c>
      <c r="C823" s="45" t="s">
        <v>161</v>
      </c>
      <c r="D823" s="45" t="s">
        <v>38</v>
      </c>
      <c r="E823" s="45" t="s">
        <v>45</v>
      </c>
      <c r="F823" s="45" t="s">
        <v>105</v>
      </c>
      <c r="G823" s="46">
        <v>91172</v>
      </c>
      <c r="H823" s="76">
        <v>0.3611111111111111</v>
      </c>
      <c r="I823" s="76">
        <v>0.625</v>
      </c>
      <c r="J823" s="47">
        <v>0.2638888888888889</v>
      </c>
      <c r="K823" s="48">
        <v>42864.370138888888</v>
      </c>
      <c r="L823" s="48">
        <v>42864.625694444447</v>
      </c>
      <c r="M823" s="46">
        <v>80</v>
      </c>
      <c r="N823" s="46">
        <v>0</v>
      </c>
      <c r="O823" s="47">
        <v>0</v>
      </c>
      <c r="P823" s="47">
        <v>1.9328703703703704E-3</v>
      </c>
      <c r="Q823" s="47">
        <v>3.1481481481481482E-3</v>
      </c>
      <c r="R823" s="47">
        <v>1.0752314814814814E-2</v>
      </c>
      <c r="S823" s="47">
        <v>0</v>
      </c>
      <c r="T823" s="47">
        <v>1.5439814814814816E-2</v>
      </c>
      <c r="U823" s="47">
        <v>0</v>
      </c>
      <c r="V823" s="47">
        <v>0</v>
      </c>
      <c r="W823" s="47">
        <v>0</v>
      </c>
      <c r="X823" s="47">
        <v>0</v>
      </c>
      <c r="Y823" s="47">
        <v>2.3842592592592591E-3</v>
      </c>
      <c r="Z823" s="47">
        <v>0</v>
      </c>
      <c r="AA823" s="4">
        <f t="shared" si="26"/>
        <v>2.6192129629629628E-2</v>
      </c>
      <c r="AB823" s="4">
        <f t="shared" si="27"/>
        <v>9.0277777777777457E-3</v>
      </c>
    </row>
    <row r="824" spans="1:28" x14ac:dyDescent="0.25">
      <c r="A824" s="44">
        <v>42864</v>
      </c>
      <c r="B824" s="45" t="s">
        <v>162</v>
      </c>
      <c r="C824" s="45" t="s">
        <v>161</v>
      </c>
      <c r="D824" s="45" t="s">
        <v>38</v>
      </c>
      <c r="E824" s="45" t="s">
        <v>45</v>
      </c>
      <c r="F824" s="45" t="s">
        <v>191</v>
      </c>
      <c r="G824" s="46">
        <v>91158</v>
      </c>
      <c r="H824" s="76">
        <v>0.25</v>
      </c>
      <c r="I824" s="76">
        <v>0.51388888888888895</v>
      </c>
      <c r="J824" s="47">
        <v>0.2638888888888889</v>
      </c>
      <c r="M824" s="46">
        <v>0</v>
      </c>
      <c r="N824" s="46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">
        <f t="shared" si="26"/>
        <v>0</v>
      </c>
      <c r="AB824" s="4" t="str">
        <f t="shared" si="27"/>
        <v/>
      </c>
    </row>
    <row r="825" spans="1:28" x14ac:dyDescent="0.25">
      <c r="A825" s="44">
        <v>42864</v>
      </c>
      <c r="B825" s="45" t="s">
        <v>162</v>
      </c>
      <c r="C825" s="45" t="s">
        <v>161</v>
      </c>
      <c r="D825" s="45" t="s">
        <v>38</v>
      </c>
      <c r="E825" s="45" t="s">
        <v>45</v>
      </c>
      <c r="F825" s="45" t="s">
        <v>106</v>
      </c>
      <c r="G825" s="46">
        <v>91150</v>
      </c>
      <c r="H825" s="76">
        <v>0.29166666666666669</v>
      </c>
      <c r="I825" s="76">
        <v>0.55555555555555558</v>
      </c>
      <c r="J825" s="47">
        <v>0.2638888888888889</v>
      </c>
      <c r="K825" s="48">
        <v>42864.284722222219</v>
      </c>
      <c r="L825" s="48">
        <v>42864.555555555555</v>
      </c>
      <c r="M825" s="46">
        <v>100</v>
      </c>
      <c r="N825" s="46">
        <v>0</v>
      </c>
      <c r="O825" s="47">
        <v>0</v>
      </c>
      <c r="P825" s="47">
        <v>1.4814814814814814E-3</v>
      </c>
      <c r="Q825" s="47">
        <v>6.6550925925925935E-3</v>
      </c>
      <c r="R825" s="47">
        <v>1.4189814814814815E-2</v>
      </c>
      <c r="S825" s="47">
        <v>0</v>
      </c>
      <c r="T825" s="47">
        <v>1.4398148148148148E-2</v>
      </c>
      <c r="U825" s="47">
        <v>0</v>
      </c>
      <c r="V825" s="47">
        <v>0</v>
      </c>
      <c r="W825" s="47">
        <v>0</v>
      </c>
      <c r="X825" s="47">
        <v>1.5648148148148151E-2</v>
      </c>
      <c r="Y825" s="47">
        <v>1.7384259259259262E-2</v>
      </c>
      <c r="Z825" s="47">
        <v>0</v>
      </c>
      <c r="AA825" s="4">
        <f t="shared" si="26"/>
        <v>2.8587962962962961E-2</v>
      </c>
      <c r="AB825" s="4">
        <f t="shared" si="27"/>
        <v>0</v>
      </c>
    </row>
    <row r="826" spans="1:28" x14ac:dyDescent="0.25">
      <c r="A826" s="44">
        <v>42864</v>
      </c>
      <c r="B826" s="45" t="s">
        <v>162</v>
      </c>
      <c r="C826" s="45" t="s">
        <v>161</v>
      </c>
      <c r="D826" s="45" t="s">
        <v>38</v>
      </c>
      <c r="E826" s="45" t="s">
        <v>45</v>
      </c>
      <c r="F826" s="45" t="s">
        <v>107</v>
      </c>
      <c r="G826" s="46">
        <v>102599</v>
      </c>
      <c r="H826" s="76">
        <v>0.33333333333333331</v>
      </c>
      <c r="I826" s="76">
        <v>0.59722222222222221</v>
      </c>
      <c r="J826" s="47">
        <v>0.2638888888888889</v>
      </c>
      <c r="M826" s="46">
        <v>0</v>
      </c>
      <c r="N826" s="46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">
        <f t="shared" si="26"/>
        <v>0</v>
      </c>
      <c r="AB826" s="4" t="str">
        <f t="shared" si="27"/>
        <v/>
      </c>
    </row>
    <row r="827" spans="1:28" x14ac:dyDescent="0.25">
      <c r="A827" s="44">
        <v>42864</v>
      </c>
      <c r="B827" s="45" t="s">
        <v>162</v>
      </c>
      <c r="C827" s="45" t="s">
        <v>161</v>
      </c>
      <c r="D827" s="45" t="s">
        <v>192</v>
      </c>
      <c r="E827" s="45" t="s">
        <v>48</v>
      </c>
      <c r="F827" s="45" t="s">
        <v>193</v>
      </c>
      <c r="G827" s="46">
        <v>91357</v>
      </c>
      <c r="H827" s="76">
        <v>0.58333333333333337</v>
      </c>
      <c r="I827" s="76">
        <v>0.84722222222222221</v>
      </c>
      <c r="J827" s="47">
        <v>0.2638888888888889</v>
      </c>
      <c r="K827" s="48">
        <v>42864.583333333336</v>
      </c>
      <c r="L827" s="48">
        <v>42864.847222222219</v>
      </c>
      <c r="M827" s="46">
        <v>1</v>
      </c>
      <c r="N827" s="46">
        <v>2</v>
      </c>
      <c r="O827" s="47">
        <v>1.5393518518518519E-3</v>
      </c>
      <c r="P827" s="47">
        <v>1.2013888888888888E-2</v>
      </c>
      <c r="Q827" s="47">
        <v>7.905092592592592E-3</v>
      </c>
      <c r="R827" s="47">
        <v>1.5138888888888889E-2</v>
      </c>
      <c r="S827" s="47">
        <v>0</v>
      </c>
      <c r="T827" s="47">
        <v>1.4328703703703703E-2</v>
      </c>
      <c r="U827" s="47">
        <v>2.3148148148148147E-5</v>
      </c>
      <c r="V827" s="47">
        <v>0</v>
      </c>
      <c r="W827" s="47">
        <v>0</v>
      </c>
      <c r="X827" s="47">
        <v>0</v>
      </c>
      <c r="Y827" s="47">
        <v>5.7291666666666671E-3</v>
      </c>
      <c r="Z827" s="47">
        <v>0</v>
      </c>
      <c r="AA827" s="4">
        <f t="shared" si="26"/>
        <v>2.9467592592592594E-2</v>
      </c>
      <c r="AB827" s="4">
        <f t="shared" si="27"/>
        <v>0</v>
      </c>
    </row>
    <row r="828" spans="1:28" x14ac:dyDescent="0.25">
      <c r="A828" s="44">
        <v>42864</v>
      </c>
      <c r="B828" s="45" t="s">
        <v>162</v>
      </c>
      <c r="C828" s="45" t="s">
        <v>161</v>
      </c>
      <c r="D828" s="45" t="s">
        <v>192</v>
      </c>
      <c r="E828" s="45" t="s">
        <v>48</v>
      </c>
      <c r="F828" s="45" t="s">
        <v>88</v>
      </c>
      <c r="G828" s="46">
        <v>91368</v>
      </c>
      <c r="H828" s="76">
        <v>0.31944444444444448</v>
      </c>
      <c r="I828" s="76">
        <v>0.58333333333333337</v>
      </c>
      <c r="J828" s="47">
        <v>0.2638888888888889</v>
      </c>
      <c r="K828" s="48">
        <v>42864.320138888892</v>
      </c>
      <c r="L828" s="48">
        <v>42864.583333333336</v>
      </c>
      <c r="M828" s="46">
        <v>4</v>
      </c>
      <c r="N828" s="46">
        <v>6</v>
      </c>
      <c r="O828" s="47">
        <v>1.1111111111111111E-3</v>
      </c>
      <c r="P828" s="47">
        <v>2.1643518518518518E-3</v>
      </c>
      <c r="Q828" s="47">
        <v>6.7245370370370367E-3</v>
      </c>
      <c r="R828" s="47">
        <v>1.4571759259259258E-2</v>
      </c>
      <c r="S828" s="47">
        <v>0</v>
      </c>
      <c r="T828" s="47">
        <v>1.4733796296296295E-2</v>
      </c>
      <c r="U828" s="47">
        <v>0</v>
      </c>
      <c r="V828" s="47">
        <v>8.449074074074075E-4</v>
      </c>
      <c r="W828" s="47">
        <v>0</v>
      </c>
      <c r="X828" s="47">
        <v>0</v>
      </c>
      <c r="Y828" s="47">
        <v>1.1203703703703704E-2</v>
      </c>
      <c r="Z828" s="47">
        <v>0</v>
      </c>
      <c r="AA828" s="4">
        <f t="shared" si="26"/>
        <v>2.9305555555555553E-2</v>
      </c>
      <c r="AB828" s="4">
        <f t="shared" si="27"/>
        <v>6.9444444444444198E-4</v>
      </c>
    </row>
    <row r="829" spans="1:28" x14ac:dyDescent="0.25">
      <c r="A829" s="44">
        <v>42864</v>
      </c>
      <c r="G829" s="46">
        <v>91127</v>
      </c>
      <c r="H829" s="76"/>
      <c r="I829" s="76"/>
      <c r="M829" s="46">
        <v>80</v>
      </c>
      <c r="P829" s="47">
        <v>2.0833333333333333E-3</v>
      </c>
      <c r="AA829" s="4">
        <f t="shared" si="26"/>
        <v>0</v>
      </c>
      <c r="AB829" s="4" t="str">
        <f t="shared" si="27"/>
        <v/>
      </c>
    </row>
    <row r="830" spans="1:28" x14ac:dyDescent="0.25">
      <c r="A830" s="44">
        <v>42865</v>
      </c>
      <c r="B830" s="45" t="s">
        <v>194</v>
      </c>
      <c r="C830" s="45" t="s">
        <v>161</v>
      </c>
      <c r="D830" s="45" t="s">
        <v>36</v>
      </c>
      <c r="E830" s="45" t="s">
        <v>41</v>
      </c>
      <c r="F830" s="45" t="s">
        <v>108</v>
      </c>
      <c r="G830" s="46">
        <v>91216</v>
      </c>
      <c r="H830" s="76">
        <v>0.29166666666666669</v>
      </c>
      <c r="I830" s="76">
        <v>0.55555555555555558</v>
      </c>
      <c r="J830" s="47">
        <v>0.2638888888888889</v>
      </c>
      <c r="K830" s="48">
        <v>42865.286111111112</v>
      </c>
      <c r="L830" s="48">
        <v>42865.556250000001</v>
      </c>
      <c r="M830" s="46">
        <v>0</v>
      </c>
      <c r="N830" s="46">
        <v>51</v>
      </c>
      <c r="O830" s="47">
        <v>6.4814814814814813E-4</v>
      </c>
      <c r="P830" s="47">
        <v>0</v>
      </c>
      <c r="Q830" s="47">
        <v>3.5092592592592592E-2</v>
      </c>
      <c r="R830" s="47">
        <v>1.4305555555555557E-2</v>
      </c>
      <c r="S830" s="47">
        <v>0</v>
      </c>
      <c r="T830" s="47">
        <v>1.3217592592592593E-2</v>
      </c>
      <c r="U830" s="47">
        <v>0</v>
      </c>
      <c r="V830" s="47">
        <v>0</v>
      </c>
      <c r="W830" s="47">
        <v>0</v>
      </c>
      <c r="X830" s="47">
        <v>0</v>
      </c>
      <c r="Y830" s="47">
        <v>4.363425925925926E-3</v>
      </c>
      <c r="Z830" s="47">
        <v>0</v>
      </c>
      <c r="AA830" s="4">
        <f t="shared" si="26"/>
        <v>2.7523148148148151E-2</v>
      </c>
      <c r="AB830" s="4">
        <f t="shared" si="27"/>
        <v>0</v>
      </c>
    </row>
    <row r="831" spans="1:28" x14ac:dyDescent="0.25">
      <c r="A831" s="44">
        <v>42865</v>
      </c>
      <c r="B831" s="45" t="s">
        <v>194</v>
      </c>
      <c r="C831" s="45" t="s">
        <v>161</v>
      </c>
      <c r="D831" s="45" t="s">
        <v>36</v>
      </c>
      <c r="E831" s="45" t="s">
        <v>41</v>
      </c>
      <c r="F831" s="45" t="s">
        <v>109</v>
      </c>
      <c r="G831" s="46">
        <v>91396</v>
      </c>
      <c r="H831" s="76">
        <v>0.33333333333333331</v>
      </c>
      <c r="I831" s="76">
        <v>0.59722222222222221</v>
      </c>
      <c r="J831" s="47">
        <v>0.2638888888888889</v>
      </c>
      <c r="K831" s="48">
        <v>42865.329861111109</v>
      </c>
      <c r="L831" s="48">
        <v>42865.597222222219</v>
      </c>
      <c r="M831" s="46">
        <v>0</v>
      </c>
      <c r="N831" s="46">
        <v>131</v>
      </c>
      <c r="O831" s="47">
        <v>4.3981481481481481E-4</v>
      </c>
      <c r="P831" s="47">
        <v>0</v>
      </c>
      <c r="Q831" s="47">
        <v>5.8020833333333334E-2</v>
      </c>
      <c r="R831" s="47">
        <v>1.1145833333333334E-2</v>
      </c>
      <c r="S831" s="47">
        <v>0</v>
      </c>
      <c r="T831" s="47">
        <v>1.1643518518518518E-2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">
        <f t="shared" si="26"/>
        <v>2.2789351851851852E-2</v>
      </c>
      <c r="AB831" s="4">
        <f t="shared" si="27"/>
        <v>0</v>
      </c>
    </row>
    <row r="832" spans="1:28" x14ac:dyDescent="0.25">
      <c r="A832" s="44">
        <v>42865</v>
      </c>
      <c r="B832" s="45" t="s">
        <v>194</v>
      </c>
      <c r="C832" s="45" t="s">
        <v>161</v>
      </c>
      <c r="D832" s="45" t="s">
        <v>36</v>
      </c>
      <c r="E832" s="45" t="s">
        <v>41</v>
      </c>
      <c r="F832" s="45" t="s">
        <v>163</v>
      </c>
      <c r="G832" s="46">
        <v>91395</v>
      </c>
      <c r="H832" s="76">
        <v>0.25</v>
      </c>
      <c r="I832" s="76">
        <v>0.51388888888888895</v>
      </c>
      <c r="J832" s="47">
        <v>0.2638888888888889</v>
      </c>
      <c r="K832" s="48">
        <v>42865.243750000001</v>
      </c>
      <c r="L832" s="48">
        <v>42865.513888888891</v>
      </c>
      <c r="M832" s="46">
        <v>0</v>
      </c>
      <c r="N832" s="46">
        <v>91</v>
      </c>
      <c r="O832" s="47">
        <v>7.7546296296296304E-4</v>
      </c>
      <c r="P832" s="47">
        <v>0</v>
      </c>
      <c r="Q832" s="47">
        <v>6.9675925925925933E-2</v>
      </c>
      <c r="R832" s="47">
        <v>9.3171296296296283E-3</v>
      </c>
      <c r="S832" s="47">
        <v>0</v>
      </c>
      <c r="T832" s="47">
        <v>1.6469907407407405E-2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4">
        <f t="shared" si="26"/>
        <v>2.5787037037037032E-2</v>
      </c>
      <c r="AB832" s="4">
        <f t="shared" si="27"/>
        <v>0</v>
      </c>
    </row>
    <row r="833" spans="1:28" x14ac:dyDescent="0.25">
      <c r="A833" s="44">
        <v>42865</v>
      </c>
      <c r="B833" s="45" t="s">
        <v>194</v>
      </c>
      <c r="C833" s="45" t="s">
        <v>161</v>
      </c>
      <c r="D833" s="45" t="s">
        <v>36</v>
      </c>
      <c r="E833" s="45" t="s">
        <v>41</v>
      </c>
      <c r="F833" s="45" t="s">
        <v>164</v>
      </c>
      <c r="G833" s="46">
        <v>91320</v>
      </c>
      <c r="H833" s="76">
        <v>0.25</v>
      </c>
      <c r="I833" s="76">
        <v>0.51388888888888895</v>
      </c>
      <c r="J833" s="47">
        <v>0.2638888888888889</v>
      </c>
      <c r="K833" s="48">
        <v>42865.25</v>
      </c>
      <c r="L833" s="48">
        <v>42865.513888888891</v>
      </c>
      <c r="M833" s="46">
        <v>0</v>
      </c>
      <c r="N833" s="46">
        <v>28</v>
      </c>
      <c r="O833" s="47">
        <v>7.291666666666667E-4</v>
      </c>
      <c r="P833" s="47">
        <v>0</v>
      </c>
      <c r="Q833" s="47">
        <v>2.1574074074074075E-2</v>
      </c>
      <c r="R833" s="47">
        <v>1.1122685185185185E-2</v>
      </c>
      <c r="S833" s="47">
        <v>0</v>
      </c>
      <c r="T833" s="47">
        <v>1.5138888888888889E-2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4">
        <f t="shared" si="26"/>
        <v>2.6261574074074076E-2</v>
      </c>
      <c r="AB833" s="4">
        <f t="shared" si="27"/>
        <v>0</v>
      </c>
    </row>
    <row r="834" spans="1:28" x14ac:dyDescent="0.25">
      <c r="A834" s="44">
        <v>42865</v>
      </c>
      <c r="B834" s="45" t="s">
        <v>194</v>
      </c>
      <c r="C834" s="45" t="s">
        <v>161</v>
      </c>
      <c r="D834" s="45" t="s">
        <v>36</v>
      </c>
      <c r="E834" s="45" t="s">
        <v>41</v>
      </c>
      <c r="F834" s="45" t="s">
        <v>112</v>
      </c>
      <c r="G834" s="46">
        <v>91152</v>
      </c>
      <c r="H834" s="76">
        <v>0.375</v>
      </c>
      <c r="I834" s="76">
        <v>0.63888888888888895</v>
      </c>
      <c r="J834" s="47">
        <v>0.2638888888888889</v>
      </c>
      <c r="K834" s="48">
        <v>42865.371527777781</v>
      </c>
      <c r="L834" s="48">
        <v>42865.638888888891</v>
      </c>
      <c r="M834" s="46">
        <v>0</v>
      </c>
      <c r="N834" s="46">
        <v>78</v>
      </c>
      <c r="O834" s="47">
        <v>8.449074074074075E-4</v>
      </c>
      <c r="P834" s="47">
        <v>0</v>
      </c>
      <c r="Q834" s="47">
        <v>7.3090277777777782E-2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4">
        <f t="shared" si="26"/>
        <v>0</v>
      </c>
      <c r="AB834" s="4">
        <f t="shared" si="27"/>
        <v>0</v>
      </c>
    </row>
    <row r="835" spans="1:28" x14ac:dyDescent="0.25">
      <c r="A835" s="44">
        <v>42865</v>
      </c>
      <c r="B835" s="45" t="s">
        <v>194</v>
      </c>
      <c r="C835" s="45" t="s">
        <v>161</v>
      </c>
      <c r="D835" s="45" t="s">
        <v>36</v>
      </c>
      <c r="E835" s="45" t="s">
        <v>41</v>
      </c>
      <c r="F835" s="45" t="s">
        <v>165</v>
      </c>
      <c r="G835" s="46">
        <v>91399</v>
      </c>
      <c r="H835" s="76">
        <v>0.33333333333333331</v>
      </c>
      <c r="I835" s="76">
        <v>0.59722222222222221</v>
      </c>
      <c r="J835" s="47">
        <v>0.2638888888888889</v>
      </c>
      <c r="K835" s="48">
        <v>42865.328472222223</v>
      </c>
      <c r="L835" s="48">
        <v>42865.598611111112</v>
      </c>
      <c r="M835" s="46">
        <v>0</v>
      </c>
      <c r="N835" s="46">
        <v>91</v>
      </c>
      <c r="O835" s="47">
        <v>9.7222222222222209E-4</v>
      </c>
      <c r="P835" s="47">
        <v>0</v>
      </c>
      <c r="Q835" s="47">
        <v>9.3032407407407411E-2</v>
      </c>
      <c r="R835" s="47">
        <v>0</v>
      </c>
      <c r="S835" s="47">
        <v>0</v>
      </c>
      <c r="T835" s="47">
        <v>1.6053240740740739E-2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">
        <f t="shared" si="26"/>
        <v>1.6053240740740739E-2</v>
      </c>
      <c r="AB835" s="4">
        <f t="shared" si="27"/>
        <v>0</v>
      </c>
    </row>
    <row r="836" spans="1:28" x14ac:dyDescent="0.25">
      <c r="A836" s="44">
        <v>42865</v>
      </c>
      <c r="B836" s="45" t="s">
        <v>194</v>
      </c>
      <c r="C836" s="45" t="s">
        <v>161</v>
      </c>
      <c r="D836" s="45" t="s">
        <v>36</v>
      </c>
      <c r="E836" s="45" t="s">
        <v>41</v>
      </c>
      <c r="F836" s="45" t="s">
        <v>114</v>
      </c>
      <c r="G836" s="46">
        <v>91122</v>
      </c>
      <c r="H836" s="76">
        <v>0.29166666666666669</v>
      </c>
      <c r="I836" s="76">
        <v>0.55555555555555558</v>
      </c>
      <c r="J836" s="47">
        <v>0.2638888888888889</v>
      </c>
      <c r="M836" s="46">
        <v>0</v>
      </c>
      <c r="N836" s="46">
        <v>0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">
        <f t="shared" si="26"/>
        <v>0</v>
      </c>
      <c r="AB836" s="4" t="str">
        <f t="shared" si="27"/>
        <v/>
      </c>
    </row>
    <row r="837" spans="1:28" x14ac:dyDescent="0.25">
      <c r="A837" s="44">
        <v>42865</v>
      </c>
      <c r="B837" s="45" t="s">
        <v>194</v>
      </c>
      <c r="C837" s="45" t="s">
        <v>161</v>
      </c>
      <c r="D837" s="45" t="s">
        <v>36</v>
      </c>
      <c r="E837" s="45" t="s">
        <v>40</v>
      </c>
      <c r="F837" s="45" t="s">
        <v>129</v>
      </c>
      <c r="G837" s="46">
        <v>91133</v>
      </c>
      <c r="H837" s="78">
        <v>0.33333333333333331</v>
      </c>
      <c r="I837" s="78">
        <v>0.59722222222222221</v>
      </c>
      <c r="J837" s="47">
        <v>0.2638888888888889</v>
      </c>
      <c r="K837" s="48">
        <v>42865.329861111109</v>
      </c>
      <c r="L837" s="48">
        <v>42865.599305555559</v>
      </c>
      <c r="M837" s="46">
        <v>59</v>
      </c>
      <c r="N837" s="46">
        <v>0</v>
      </c>
      <c r="O837" s="47">
        <v>0</v>
      </c>
      <c r="P837" s="47">
        <v>3.0555555555555557E-3</v>
      </c>
      <c r="Q837" s="47">
        <v>5.37037037037037E-3</v>
      </c>
      <c r="R837" s="47">
        <v>1.511574074074074E-2</v>
      </c>
      <c r="S837" s="47">
        <v>0</v>
      </c>
      <c r="T837" s="47">
        <v>1.5162037037037036E-2</v>
      </c>
      <c r="U837" s="47">
        <v>4.8611111111111104E-4</v>
      </c>
      <c r="V837" s="47">
        <v>0</v>
      </c>
      <c r="W837" s="47">
        <v>0</v>
      </c>
      <c r="X837" s="47">
        <v>1.712962962962963E-3</v>
      </c>
      <c r="Y837" s="47">
        <v>1.4699074074074074E-3</v>
      </c>
      <c r="Z837" s="47">
        <v>0</v>
      </c>
      <c r="AA837" s="4">
        <f t="shared" si="26"/>
        <v>3.0277777777777778E-2</v>
      </c>
      <c r="AB837" s="4">
        <f t="shared" si="27"/>
        <v>0</v>
      </c>
    </row>
    <row r="838" spans="1:28" x14ac:dyDescent="0.25">
      <c r="A838" s="44">
        <v>42865</v>
      </c>
      <c r="B838" s="45" t="s">
        <v>194</v>
      </c>
      <c r="C838" s="45" t="s">
        <v>161</v>
      </c>
      <c r="D838" s="45" t="s">
        <v>36</v>
      </c>
      <c r="E838" s="45" t="s">
        <v>40</v>
      </c>
      <c r="F838" s="45" t="s">
        <v>65</v>
      </c>
      <c r="G838" s="46">
        <v>91392</v>
      </c>
      <c r="H838" s="76">
        <v>0.65277777777777779</v>
      </c>
      <c r="I838" s="76">
        <v>0.91666666666666663</v>
      </c>
      <c r="J838" s="47">
        <v>0.2638888888888889</v>
      </c>
      <c r="K838" s="48">
        <v>42865.648611111108</v>
      </c>
      <c r="L838" s="48">
        <v>42865.916666666664</v>
      </c>
      <c r="M838" s="46">
        <v>0</v>
      </c>
      <c r="N838" s="46">
        <v>48</v>
      </c>
      <c r="O838" s="47">
        <v>8.1018518518518516E-4</v>
      </c>
      <c r="P838" s="47">
        <v>0</v>
      </c>
      <c r="Q838" s="47">
        <v>3.90625E-2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">
        <f t="shared" ref="AA838:AA901" si="28">IF(A838="","",R838+T838)</f>
        <v>0</v>
      </c>
      <c r="AB838" s="4">
        <f t="shared" si="27"/>
        <v>0</v>
      </c>
    </row>
    <row r="839" spans="1:28" x14ac:dyDescent="0.25">
      <c r="A839" s="44">
        <v>42865</v>
      </c>
      <c r="B839" s="45" t="s">
        <v>194</v>
      </c>
      <c r="C839" s="45" t="s">
        <v>161</v>
      </c>
      <c r="D839" s="45" t="s">
        <v>36</v>
      </c>
      <c r="E839" s="45" t="s">
        <v>40</v>
      </c>
      <c r="F839" s="45" t="s">
        <v>34</v>
      </c>
      <c r="G839" s="46">
        <v>91391</v>
      </c>
      <c r="H839" s="76">
        <v>0.58333333333333337</v>
      </c>
      <c r="I839" s="76">
        <v>0.84722222222222221</v>
      </c>
      <c r="J839" s="47">
        <v>0.2638888888888889</v>
      </c>
      <c r="K839" s="48">
        <v>42865.580555555556</v>
      </c>
      <c r="L839" s="48">
        <v>42865.847222222219</v>
      </c>
      <c r="M839" s="46">
        <v>0</v>
      </c>
      <c r="N839" s="46">
        <v>64</v>
      </c>
      <c r="O839" s="47">
        <v>7.6388888888888893E-4</v>
      </c>
      <c r="P839" s="47">
        <v>0</v>
      </c>
      <c r="Q839" s="47">
        <v>5.1863425925925931E-2</v>
      </c>
      <c r="R839" s="47">
        <v>1.4525462962962964E-2</v>
      </c>
      <c r="S839" s="47">
        <v>0</v>
      </c>
      <c r="T839" s="47">
        <v>1.2569444444444446E-2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">
        <f t="shared" si="28"/>
        <v>2.7094907407407408E-2</v>
      </c>
      <c r="AB839" s="4">
        <f t="shared" si="27"/>
        <v>0</v>
      </c>
    </row>
    <row r="840" spans="1:28" x14ac:dyDescent="0.25">
      <c r="A840" s="44">
        <v>42865</v>
      </c>
      <c r="B840" s="45" t="s">
        <v>194</v>
      </c>
      <c r="C840" s="45" t="s">
        <v>161</v>
      </c>
      <c r="D840" s="45" t="s">
        <v>36</v>
      </c>
      <c r="E840" s="45" t="s">
        <v>40</v>
      </c>
      <c r="F840" s="45" t="s">
        <v>178</v>
      </c>
      <c r="G840" s="46">
        <v>91156</v>
      </c>
      <c r="H840" s="76">
        <v>0.625</v>
      </c>
      <c r="I840" s="76">
        <v>0.88888888888888884</v>
      </c>
      <c r="J840" s="47">
        <v>0.2638888888888889</v>
      </c>
      <c r="K840" s="48">
        <v>42865.621527777781</v>
      </c>
      <c r="L840" s="48">
        <v>42865.888888888891</v>
      </c>
      <c r="M840" s="46">
        <v>0</v>
      </c>
      <c r="N840" s="46">
        <v>87</v>
      </c>
      <c r="O840" s="47">
        <v>9.7222222222222209E-4</v>
      </c>
      <c r="P840" s="47">
        <v>0</v>
      </c>
      <c r="Q840" s="47">
        <v>6.7453703703703696E-2</v>
      </c>
      <c r="R840" s="47">
        <v>4.3680555555555556E-2</v>
      </c>
      <c r="S840" s="47">
        <v>0</v>
      </c>
      <c r="T840" s="47">
        <v>6.232638888888889E-2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">
        <f t="shared" si="28"/>
        <v>0.10600694444444445</v>
      </c>
      <c r="AB840" s="4">
        <f t="shared" si="27"/>
        <v>0</v>
      </c>
    </row>
    <row r="841" spans="1:28" x14ac:dyDescent="0.25">
      <c r="A841" s="44">
        <v>42865</v>
      </c>
      <c r="B841" s="45" t="s">
        <v>194</v>
      </c>
      <c r="C841" s="45" t="s">
        <v>161</v>
      </c>
      <c r="D841" s="45" t="s">
        <v>36</v>
      </c>
      <c r="E841" s="45" t="s">
        <v>40</v>
      </c>
      <c r="F841" s="45" t="s">
        <v>181</v>
      </c>
      <c r="G841" s="46">
        <v>91376</v>
      </c>
      <c r="H841" s="76">
        <v>0.625</v>
      </c>
      <c r="I841" s="76">
        <v>0.88888888888888884</v>
      </c>
      <c r="J841" s="47">
        <v>0.2638888888888889</v>
      </c>
      <c r="K841" s="48">
        <v>42865.622916666667</v>
      </c>
      <c r="L841" s="48">
        <v>42865.888888888891</v>
      </c>
      <c r="M841" s="46">
        <v>0</v>
      </c>
      <c r="N841" s="46">
        <v>68</v>
      </c>
      <c r="O841" s="47">
        <v>7.8703703703703705E-4</v>
      </c>
      <c r="P841" s="47">
        <v>0</v>
      </c>
      <c r="Q841" s="47">
        <v>4.9907407407407407E-2</v>
      </c>
      <c r="R841" s="47">
        <v>1.40625E-2</v>
      </c>
      <c r="S841" s="47">
        <v>0</v>
      </c>
      <c r="T841" s="47">
        <v>1.3715277777777778E-2</v>
      </c>
      <c r="U841" s="47">
        <v>0</v>
      </c>
      <c r="V841" s="47">
        <v>7.1759259259259259E-3</v>
      </c>
      <c r="W841" s="47">
        <v>0</v>
      </c>
      <c r="X841" s="47">
        <v>0</v>
      </c>
      <c r="Y841" s="47">
        <v>2.4074074074074076E-3</v>
      </c>
      <c r="Z841" s="47">
        <v>0</v>
      </c>
      <c r="AA841" s="4">
        <f t="shared" si="28"/>
        <v>2.7777777777777776E-2</v>
      </c>
      <c r="AB841" s="4">
        <f t="shared" si="27"/>
        <v>0</v>
      </c>
    </row>
    <row r="842" spans="1:28" x14ac:dyDescent="0.25">
      <c r="A842" s="44">
        <v>42865</v>
      </c>
      <c r="B842" s="45" t="s">
        <v>194</v>
      </c>
      <c r="C842" s="45" t="s">
        <v>161</v>
      </c>
      <c r="D842" s="45" t="s">
        <v>36</v>
      </c>
      <c r="E842" s="45" t="s">
        <v>40</v>
      </c>
      <c r="F842" s="45" t="s">
        <v>68</v>
      </c>
      <c r="G842" s="46">
        <v>91155</v>
      </c>
      <c r="H842" s="76">
        <v>0.65277777777777779</v>
      </c>
      <c r="I842" s="76">
        <v>0.91666666666666663</v>
      </c>
      <c r="J842" s="47">
        <v>0.2638888888888889</v>
      </c>
      <c r="M842" s="46">
        <v>0</v>
      </c>
      <c r="N842" s="46">
        <v>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4">
        <f t="shared" si="28"/>
        <v>0</v>
      </c>
      <c r="AB842" s="4" t="str">
        <f t="shared" si="27"/>
        <v/>
      </c>
    </row>
    <row r="843" spans="1:28" x14ac:dyDescent="0.25">
      <c r="A843" s="44">
        <v>42865</v>
      </c>
      <c r="B843" s="45" t="s">
        <v>194</v>
      </c>
      <c r="C843" s="45" t="s">
        <v>161</v>
      </c>
      <c r="D843" s="45" t="s">
        <v>36</v>
      </c>
      <c r="E843" s="45" t="s">
        <v>45</v>
      </c>
      <c r="F843" s="45" t="s">
        <v>93</v>
      </c>
      <c r="G843" s="46">
        <v>91389</v>
      </c>
      <c r="H843" s="76">
        <v>0.33333333333333331</v>
      </c>
      <c r="I843" s="76">
        <v>0.59722222222222221</v>
      </c>
      <c r="J843" s="47">
        <v>0.2638888888888889</v>
      </c>
      <c r="K843" s="48">
        <v>42865.32708333333</v>
      </c>
      <c r="L843" s="48">
        <v>42865.597222222219</v>
      </c>
      <c r="M843" s="46">
        <v>0</v>
      </c>
      <c r="N843" s="46">
        <v>85</v>
      </c>
      <c r="O843" s="47">
        <v>6.2500000000000001E-4</v>
      </c>
      <c r="P843" s="47">
        <v>0</v>
      </c>
      <c r="Q843" s="47">
        <v>5.5960648148148141E-2</v>
      </c>
      <c r="R843" s="47">
        <v>1.074074074074074E-2</v>
      </c>
      <c r="S843" s="47">
        <v>0</v>
      </c>
      <c r="T843" s="47">
        <v>6.1111111111111114E-3</v>
      </c>
      <c r="U843" s="47">
        <v>0</v>
      </c>
      <c r="V843" s="47">
        <v>0</v>
      </c>
      <c r="W843" s="47">
        <v>0</v>
      </c>
      <c r="X843" s="47">
        <v>0</v>
      </c>
      <c r="Y843" s="47">
        <v>6.9907407407407409E-3</v>
      </c>
      <c r="Z843" s="47">
        <v>0</v>
      </c>
      <c r="AA843" s="4">
        <f t="shared" si="28"/>
        <v>1.6851851851851851E-2</v>
      </c>
      <c r="AB843" s="4">
        <f t="shared" si="27"/>
        <v>0</v>
      </c>
    </row>
    <row r="844" spans="1:28" x14ac:dyDescent="0.25">
      <c r="A844" s="44">
        <v>42865</v>
      </c>
      <c r="B844" s="45" t="s">
        <v>194</v>
      </c>
      <c r="C844" s="45" t="s">
        <v>161</v>
      </c>
      <c r="D844" s="45" t="s">
        <v>36</v>
      </c>
      <c r="E844" s="45" t="s">
        <v>45</v>
      </c>
      <c r="F844" s="45" t="s">
        <v>166</v>
      </c>
      <c r="G844" s="46">
        <v>91115</v>
      </c>
      <c r="H844" s="76">
        <v>0.33333333333333331</v>
      </c>
      <c r="I844" s="76">
        <v>0.59722222222222221</v>
      </c>
      <c r="J844" s="47">
        <v>0.2638888888888889</v>
      </c>
      <c r="K844" s="48">
        <v>42865.332638888889</v>
      </c>
      <c r="L844" s="48">
        <v>42865.597222222219</v>
      </c>
      <c r="M844" s="46">
        <v>0</v>
      </c>
      <c r="N844" s="46">
        <v>83</v>
      </c>
      <c r="O844" s="47">
        <v>4.6296296296296293E-4</v>
      </c>
      <c r="P844" s="47">
        <v>0</v>
      </c>
      <c r="Q844" s="47">
        <v>4.0057870370370369E-2</v>
      </c>
      <c r="R844" s="47">
        <v>1.2094907407407408E-2</v>
      </c>
      <c r="S844" s="47">
        <v>0</v>
      </c>
      <c r="T844" s="47">
        <v>1.1620370370370371E-2</v>
      </c>
      <c r="U844" s="47">
        <v>0</v>
      </c>
      <c r="V844" s="47">
        <v>0</v>
      </c>
      <c r="W844" s="47">
        <v>0</v>
      </c>
      <c r="X844" s="47">
        <v>0</v>
      </c>
      <c r="Y844" s="47">
        <v>8.449074074074075E-4</v>
      </c>
      <c r="Z844" s="47">
        <v>0</v>
      </c>
      <c r="AA844" s="4">
        <f t="shared" si="28"/>
        <v>2.371527777777778E-2</v>
      </c>
      <c r="AB844" s="4">
        <f t="shared" si="27"/>
        <v>0</v>
      </c>
    </row>
    <row r="845" spans="1:28" x14ac:dyDescent="0.25">
      <c r="A845" s="44">
        <v>42865</v>
      </c>
      <c r="B845" s="45" t="s">
        <v>194</v>
      </c>
      <c r="C845" s="45" t="s">
        <v>161</v>
      </c>
      <c r="D845" s="45" t="s">
        <v>36</v>
      </c>
      <c r="E845" s="45" t="s">
        <v>45</v>
      </c>
      <c r="F845" s="45" t="s">
        <v>167</v>
      </c>
      <c r="G845" s="46">
        <v>91120</v>
      </c>
      <c r="H845" s="76">
        <v>0.29166666666666669</v>
      </c>
      <c r="I845" s="76">
        <v>0.55555555555555558</v>
      </c>
      <c r="J845" s="47">
        <v>0.2638888888888889</v>
      </c>
      <c r="K845" s="48">
        <v>42865.285416666666</v>
      </c>
      <c r="L845" s="48">
        <v>42865.555555555555</v>
      </c>
      <c r="M845" s="46">
        <v>0</v>
      </c>
      <c r="N845" s="46">
        <v>78</v>
      </c>
      <c r="O845" s="47">
        <v>6.7129629629629625E-4</v>
      </c>
      <c r="P845" s="47">
        <v>0</v>
      </c>
      <c r="Q845" s="47">
        <v>5.8958333333333335E-2</v>
      </c>
      <c r="R845" s="47">
        <v>1.3807870370370371E-2</v>
      </c>
      <c r="S845" s="47">
        <v>0</v>
      </c>
      <c r="T845" s="47">
        <v>1.2280092592592592E-2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4">
        <f t="shared" si="28"/>
        <v>2.6087962962962966E-2</v>
      </c>
      <c r="AB845" s="4">
        <f t="shared" si="27"/>
        <v>0</v>
      </c>
    </row>
    <row r="846" spans="1:28" x14ac:dyDescent="0.25">
      <c r="A846" s="44">
        <v>42865</v>
      </c>
      <c r="B846" s="45" t="s">
        <v>194</v>
      </c>
      <c r="C846" s="45" t="s">
        <v>161</v>
      </c>
      <c r="D846" s="45" t="s">
        <v>36</v>
      </c>
      <c r="E846" s="45" t="s">
        <v>45</v>
      </c>
      <c r="F846" s="45" t="s">
        <v>91</v>
      </c>
      <c r="G846" s="46">
        <v>91121</v>
      </c>
      <c r="H846" s="76">
        <v>0.29166666666666669</v>
      </c>
      <c r="I846" s="76">
        <v>0.55555555555555558</v>
      </c>
      <c r="J846" s="47">
        <v>0.2638888888888889</v>
      </c>
      <c r="K846" s="48">
        <v>42865.284722222219</v>
      </c>
      <c r="L846" s="48">
        <v>42865.486805555556</v>
      </c>
      <c r="M846" s="46">
        <v>0</v>
      </c>
      <c r="N846" s="46">
        <v>50</v>
      </c>
      <c r="O846" s="47">
        <v>7.407407407407407E-4</v>
      </c>
      <c r="P846" s="47">
        <v>0</v>
      </c>
      <c r="Q846" s="47">
        <v>5.7395833333333333E-2</v>
      </c>
      <c r="R846" s="47">
        <v>1.3530092592592594E-2</v>
      </c>
      <c r="S846" s="47">
        <v>0</v>
      </c>
      <c r="T846" s="47">
        <v>4.5601851851851853E-3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">
        <f t="shared" si="28"/>
        <v>1.8090277777777778E-2</v>
      </c>
      <c r="AB846" s="4">
        <f t="shared" si="27"/>
        <v>0</v>
      </c>
    </row>
    <row r="847" spans="1:28" x14ac:dyDescent="0.25">
      <c r="A847" s="44">
        <v>42865</v>
      </c>
      <c r="B847" s="45" t="s">
        <v>194</v>
      </c>
      <c r="C847" s="45" t="s">
        <v>161</v>
      </c>
      <c r="D847" s="45" t="s">
        <v>36</v>
      </c>
      <c r="E847" s="45" t="s">
        <v>45</v>
      </c>
      <c r="F847" s="45" t="s">
        <v>115</v>
      </c>
      <c r="G847" s="46">
        <v>91123</v>
      </c>
      <c r="H847" s="76">
        <v>0.25</v>
      </c>
      <c r="I847" s="76">
        <v>0.51388888888888895</v>
      </c>
      <c r="J847" s="47">
        <v>0.2638888888888889</v>
      </c>
      <c r="K847" s="48">
        <v>42865.245138888888</v>
      </c>
      <c r="L847" s="48">
        <v>42865.513888888891</v>
      </c>
      <c r="M847" s="46">
        <v>0</v>
      </c>
      <c r="N847" s="46">
        <v>93</v>
      </c>
      <c r="O847" s="47">
        <v>5.3240740740740744E-4</v>
      </c>
      <c r="P847" s="47">
        <v>0</v>
      </c>
      <c r="Q847" s="47">
        <v>5.2627314814814814E-2</v>
      </c>
      <c r="R847" s="47">
        <v>1.1203703703703704E-2</v>
      </c>
      <c r="S847" s="47">
        <v>0</v>
      </c>
      <c r="T847" s="47">
        <v>1.2233796296296296E-2</v>
      </c>
      <c r="U847" s="47">
        <v>0</v>
      </c>
      <c r="V847" s="47">
        <v>0</v>
      </c>
      <c r="W847" s="47">
        <v>0</v>
      </c>
      <c r="X847" s="47">
        <v>0</v>
      </c>
      <c r="Y847" s="47">
        <v>2.488425925925926E-3</v>
      </c>
      <c r="Z847" s="47">
        <v>0</v>
      </c>
      <c r="AA847" s="4">
        <f t="shared" si="28"/>
        <v>2.34375E-2</v>
      </c>
      <c r="AB847" s="4">
        <f t="shared" si="27"/>
        <v>0</v>
      </c>
    </row>
    <row r="848" spans="1:28" x14ac:dyDescent="0.25">
      <c r="A848" s="44">
        <v>42865</v>
      </c>
      <c r="B848" s="45" t="s">
        <v>194</v>
      </c>
      <c r="C848" s="45" t="s">
        <v>161</v>
      </c>
      <c r="D848" s="45" t="s">
        <v>36</v>
      </c>
      <c r="E848" s="45" t="s">
        <v>48</v>
      </c>
      <c r="F848" s="45" t="s">
        <v>82</v>
      </c>
      <c r="G848" s="46">
        <v>91284</v>
      </c>
      <c r="H848" s="76">
        <v>0.55555555555555558</v>
      </c>
      <c r="I848" s="76">
        <v>0.81944444444444453</v>
      </c>
      <c r="J848" s="47">
        <v>0.2638888888888889</v>
      </c>
      <c r="K848" s="48">
        <v>42865.556250000001</v>
      </c>
      <c r="L848" s="48">
        <v>42865.819444444445</v>
      </c>
      <c r="M848" s="46">
        <v>4</v>
      </c>
      <c r="N848" s="46">
        <v>16</v>
      </c>
      <c r="O848" s="47">
        <v>7.7546296296296304E-4</v>
      </c>
      <c r="P848" s="47">
        <v>2.7546296296296294E-3</v>
      </c>
      <c r="Q848" s="47">
        <v>9.5023148148148159E-3</v>
      </c>
      <c r="R848" s="47">
        <v>1.238425925925926E-2</v>
      </c>
      <c r="S848" s="47">
        <v>0</v>
      </c>
      <c r="T848" s="47">
        <v>6.4699074074074069E-3</v>
      </c>
      <c r="U848" s="47">
        <v>0</v>
      </c>
      <c r="V848" s="47">
        <v>4.7118055555555559E-2</v>
      </c>
      <c r="W848" s="47">
        <v>0</v>
      </c>
      <c r="X848" s="47">
        <v>0</v>
      </c>
      <c r="Y848" s="47">
        <v>2.119212962962963E-2</v>
      </c>
      <c r="Z848" s="47">
        <v>0</v>
      </c>
      <c r="AA848" s="4">
        <f t="shared" si="28"/>
        <v>1.8854166666666665E-2</v>
      </c>
      <c r="AB848" s="4">
        <f t="shared" ref="AB848:AB911" si="29">IF(K848="","",IF(VALUE(TEXT(K848,"HH:MM:SS"))&gt;H848,VALUE(TEXT(K848,"HH:MM:SS"))-H848,0))</f>
        <v>6.9444444444444198E-4</v>
      </c>
    </row>
    <row r="849" spans="1:28" x14ac:dyDescent="0.25">
      <c r="A849" s="44">
        <v>42865</v>
      </c>
      <c r="B849" s="45" t="s">
        <v>194</v>
      </c>
      <c r="C849" s="45" t="s">
        <v>161</v>
      </c>
      <c r="D849" s="45" t="s">
        <v>36</v>
      </c>
      <c r="E849" s="45" t="s">
        <v>48</v>
      </c>
      <c r="F849" s="45" t="s">
        <v>83</v>
      </c>
      <c r="G849" s="46">
        <v>91282</v>
      </c>
      <c r="H849" s="76">
        <v>0.55555555555555558</v>
      </c>
      <c r="I849" s="76">
        <v>0.81944444444444453</v>
      </c>
      <c r="J849" s="47">
        <v>0.2638888888888889</v>
      </c>
      <c r="K849" s="48">
        <v>42865.555555555555</v>
      </c>
      <c r="L849" s="48">
        <v>42865.819444444445</v>
      </c>
      <c r="M849" s="46">
        <v>9</v>
      </c>
      <c r="N849" s="46">
        <v>10</v>
      </c>
      <c r="O849" s="47">
        <v>7.7546296296296304E-4</v>
      </c>
      <c r="P849" s="47">
        <v>8.3333333333333339E-4</v>
      </c>
      <c r="Q849" s="47">
        <v>9.5138888888888894E-3</v>
      </c>
      <c r="R849" s="47">
        <v>1.252314814814815E-2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6.1342592592592594E-3</v>
      </c>
      <c r="Y849" s="47">
        <v>4.4791666666666669E-3</v>
      </c>
      <c r="Z849" s="47">
        <v>0</v>
      </c>
      <c r="AA849" s="4">
        <f t="shared" si="28"/>
        <v>1.252314814814815E-2</v>
      </c>
      <c r="AB849" s="4">
        <f t="shared" si="29"/>
        <v>0</v>
      </c>
    </row>
    <row r="850" spans="1:28" x14ac:dyDescent="0.25">
      <c r="A850" s="44">
        <v>42865</v>
      </c>
      <c r="B850" s="45" t="s">
        <v>194</v>
      </c>
      <c r="C850" s="45" t="s">
        <v>161</v>
      </c>
      <c r="D850" s="45" t="s">
        <v>36</v>
      </c>
      <c r="E850" s="45" t="s">
        <v>48</v>
      </c>
      <c r="F850" s="45" t="s">
        <v>84</v>
      </c>
      <c r="G850" s="46">
        <v>91276</v>
      </c>
      <c r="H850" s="76">
        <v>0.29166666666666669</v>
      </c>
      <c r="I850" s="76">
        <v>0.55555555555555558</v>
      </c>
      <c r="J850" s="47">
        <v>0.2638888888888889</v>
      </c>
      <c r="K850" s="48">
        <v>42865.293055555558</v>
      </c>
      <c r="L850" s="48">
        <v>42865.555555555555</v>
      </c>
      <c r="M850" s="46">
        <v>7</v>
      </c>
      <c r="N850" s="46">
        <v>27</v>
      </c>
      <c r="O850" s="47">
        <v>6.4814814814814813E-4</v>
      </c>
      <c r="P850" s="47">
        <v>1.689814814814815E-3</v>
      </c>
      <c r="Q850" s="47">
        <v>3.2546296296296295E-2</v>
      </c>
      <c r="R850" s="47">
        <v>1.6770833333333332E-2</v>
      </c>
      <c r="S850" s="47">
        <v>0</v>
      </c>
      <c r="T850" s="47">
        <v>0</v>
      </c>
      <c r="U850" s="47">
        <v>0</v>
      </c>
      <c r="V850" s="47">
        <v>6.5787037037037033E-2</v>
      </c>
      <c r="W850" s="47">
        <v>0</v>
      </c>
      <c r="X850" s="47">
        <v>0</v>
      </c>
      <c r="Y850" s="47">
        <v>0</v>
      </c>
      <c r="Z850" s="47">
        <v>0</v>
      </c>
      <c r="AA850" s="4">
        <f t="shared" si="28"/>
        <v>1.6770833333333332E-2</v>
      </c>
      <c r="AB850" s="4">
        <f t="shared" si="29"/>
        <v>1.388888888888884E-3</v>
      </c>
    </row>
    <row r="851" spans="1:28" x14ac:dyDescent="0.25">
      <c r="A851" s="44">
        <v>42865</v>
      </c>
      <c r="B851" s="45" t="s">
        <v>194</v>
      </c>
      <c r="C851" s="45" t="s">
        <v>161</v>
      </c>
      <c r="D851" s="45" t="s">
        <v>36</v>
      </c>
      <c r="E851" s="45" t="s">
        <v>48</v>
      </c>
      <c r="F851" s="45" t="s">
        <v>168</v>
      </c>
      <c r="G851" s="46">
        <v>91275</v>
      </c>
      <c r="H851" s="76">
        <v>0.29166666666666669</v>
      </c>
      <c r="I851" s="76">
        <v>0.55555555555555558</v>
      </c>
      <c r="J851" s="47">
        <v>0.2638888888888889</v>
      </c>
      <c r="K851" s="48">
        <v>42865.284722222219</v>
      </c>
      <c r="L851" s="48">
        <v>42865.555555555555</v>
      </c>
      <c r="M851" s="46">
        <v>8</v>
      </c>
      <c r="N851" s="46">
        <v>4</v>
      </c>
      <c r="O851" s="47">
        <v>8.449074074074075E-4</v>
      </c>
      <c r="P851" s="47">
        <v>3.1134259259259257E-3</v>
      </c>
      <c r="Q851" s="47">
        <v>2.8796296296296296E-2</v>
      </c>
      <c r="R851" s="47">
        <v>1.4224537037037037E-2</v>
      </c>
      <c r="S851" s="47">
        <v>0</v>
      </c>
      <c r="T851" s="47">
        <v>1.4317129629629631E-2</v>
      </c>
      <c r="U851" s="47">
        <v>0</v>
      </c>
      <c r="V851" s="47">
        <v>2.568287037037037E-2</v>
      </c>
      <c r="W851" s="47">
        <v>0</v>
      </c>
      <c r="X851" s="47">
        <v>0</v>
      </c>
      <c r="Y851" s="47">
        <v>0</v>
      </c>
      <c r="Z851" s="47">
        <v>0</v>
      </c>
      <c r="AA851" s="4">
        <f t="shared" si="28"/>
        <v>2.8541666666666667E-2</v>
      </c>
      <c r="AB851" s="4">
        <f t="shared" si="29"/>
        <v>0</v>
      </c>
    </row>
    <row r="852" spans="1:28" x14ac:dyDescent="0.25">
      <c r="A852" s="44">
        <v>42865</v>
      </c>
      <c r="B852" s="45" t="s">
        <v>194</v>
      </c>
      <c r="C852" s="45" t="s">
        <v>161</v>
      </c>
      <c r="D852" s="45" t="s">
        <v>36</v>
      </c>
      <c r="E852" s="45" t="s">
        <v>48</v>
      </c>
      <c r="F852" s="45" t="s">
        <v>86</v>
      </c>
      <c r="G852" s="46">
        <v>91283</v>
      </c>
      <c r="H852" s="76">
        <v>0.29166666666666669</v>
      </c>
      <c r="I852" s="76">
        <v>0.55555555555555558</v>
      </c>
      <c r="J852" s="47">
        <v>0.2638888888888889</v>
      </c>
      <c r="K852" s="48">
        <v>42865.302083333336</v>
      </c>
      <c r="L852" s="48">
        <v>42865.555555555555</v>
      </c>
      <c r="M852" s="46">
        <v>6</v>
      </c>
      <c r="N852" s="46">
        <v>13</v>
      </c>
      <c r="O852" s="47">
        <v>8.1018518518518516E-4</v>
      </c>
      <c r="P852" s="47">
        <v>2.4768518518518516E-3</v>
      </c>
      <c r="Q852" s="47">
        <v>2.3877314814814813E-2</v>
      </c>
      <c r="R852" s="47">
        <v>2.2870370370370371E-2</v>
      </c>
      <c r="S852" s="47">
        <v>0</v>
      </c>
      <c r="T852" s="47">
        <v>7.743055555555556E-3</v>
      </c>
      <c r="U852" s="47">
        <v>0</v>
      </c>
      <c r="V852" s="47">
        <v>2.7997685185185184E-2</v>
      </c>
      <c r="W852" s="47">
        <v>0</v>
      </c>
      <c r="X852" s="47">
        <v>0</v>
      </c>
      <c r="Y852" s="47">
        <v>5.6828703703703702E-3</v>
      </c>
      <c r="Z852" s="47">
        <v>0</v>
      </c>
      <c r="AA852" s="4">
        <f t="shared" si="28"/>
        <v>3.0613425925925926E-2</v>
      </c>
      <c r="AB852" s="4">
        <f t="shared" si="29"/>
        <v>1.041666666666663E-2</v>
      </c>
    </row>
    <row r="853" spans="1:28" x14ac:dyDescent="0.25">
      <c r="A853" s="44">
        <v>42865</v>
      </c>
      <c r="B853" s="45" t="s">
        <v>194</v>
      </c>
      <c r="C853" s="45" t="s">
        <v>161</v>
      </c>
      <c r="D853" s="45" t="s">
        <v>36</v>
      </c>
      <c r="E853" s="45" t="s">
        <v>48</v>
      </c>
      <c r="F853" s="45" t="s">
        <v>87</v>
      </c>
      <c r="G853" s="46">
        <v>91278</v>
      </c>
      <c r="H853" s="76">
        <v>0.55555555555555558</v>
      </c>
      <c r="I853" s="76">
        <v>0.81944444444444453</v>
      </c>
      <c r="J853" s="47">
        <v>0.2638888888888889</v>
      </c>
      <c r="K853" s="48">
        <v>42865.555555555555</v>
      </c>
      <c r="L853" s="48">
        <v>42865.819444444445</v>
      </c>
      <c r="M853" s="46">
        <v>10</v>
      </c>
      <c r="N853" s="46">
        <v>15</v>
      </c>
      <c r="O853" s="47">
        <v>1.3773148148148147E-3</v>
      </c>
      <c r="P853" s="47">
        <v>1.5972222222222221E-3</v>
      </c>
      <c r="Q853" s="47">
        <v>2.0636574074074075E-2</v>
      </c>
      <c r="R853" s="47">
        <v>1.6840277777777777E-2</v>
      </c>
      <c r="S853" s="47">
        <v>0</v>
      </c>
      <c r="T853" s="47">
        <v>0</v>
      </c>
      <c r="U853" s="47">
        <v>0</v>
      </c>
      <c r="V853" s="47">
        <v>3.5416666666666666E-2</v>
      </c>
      <c r="W853" s="47">
        <v>0</v>
      </c>
      <c r="X853" s="47">
        <v>0</v>
      </c>
      <c r="Y853" s="47">
        <v>0</v>
      </c>
      <c r="Z853" s="47">
        <v>0</v>
      </c>
      <c r="AA853" s="4">
        <f t="shared" si="28"/>
        <v>1.6840277777777777E-2</v>
      </c>
      <c r="AB853" s="4">
        <f t="shared" si="29"/>
        <v>0</v>
      </c>
    </row>
    <row r="854" spans="1:28" x14ac:dyDescent="0.25">
      <c r="A854" s="44">
        <v>42865</v>
      </c>
      <c r="B854" s="45" t="s">
        <v>194</v>
      </c>
      <c r="C854" s="45" t="s">
        <v>161</v>
      </c>
      <c r="D854" s="45" t="s">
        <v>38</v>
      </c>
      <c r="E854" s="45" t="s">
        <v>41</v>
      </c>
      <c r="F854" s="45" t="s">
        <v>116</v>
      </c>
      <c r="G854" s="46">
        <v>91126</v>
      </c>
      <c r="H854" s="76">
        <v>0.29166666666666669</v>
      </c>
      <c r="I854" s="76">
        <v>0.55555555555555558</v>
      </c>
      <c r="J854" s="47">
        <v>0.2638888888888889</v>
      </c>
      <c r="M854" s="46">
        <v>0</v>
      </c>
      <c r="N854" s="46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">
        <f t="shared" si="28"/>
        <v>0</v>
      </c>
      <c r="AB854" s="4" t="str">
        <f t="shared" si="29"/>
        <v/>
      </c>
    </row>
    <row r="855" spans="1:28" x14ac:dyDescent="0.25">
      <c r="A855" s="44">
        <v>42865</v>
      </c>
      <c r="B855" s="45" t="s">
        <v>194</v>
      </c>
      <c r="C855" s="45" t="s">
        <v>161</v>
      </c>
      <c r="D855" s="45" t="s">
        <v>38</v>
      </c>
      <c r="E855" s="45" t="s">
        <v>41</v>
      </c>
      <c r="F855" s="45" t="s">
        <v>117</v>
      </c>
      <c r="G855" s="46">
        <v>91161</v>
      </c>
      <c r="H855" s="76">
        <v>0.29166666666666669</v>
      </c>
      <c r="I855" s="76">
        <v>0.55555555555555558</v>
      </c>
      <c r="J855" s="47">
        <v>0.2638888888888889</v>
      </c>
      <c r="K855" s="48">
        <v>42865.319444444445</v>
      </c>
      <c r="L855" s="48">
        <v>42865.556944444441</v>
      </c>
      <c r="M855" s="46">
        <v>85</v>
      </c>
      <c r="N855" s="46">
        <v>0</v>
      </c>
      <c r="O855" s="47">
        <v>0</v>
      </c>
      <c r="P855" s="47">
        <v>1.5740740740740741E-3</v>
      </c>
      <c r="Q855" s="47">
        <v>2.685185185185185E-3</v>
      </c>
      <c r="R855" s="47">
        <v>1.4131944444444445E-2</v>
      </c>
      <c r="S855" s="47">
        <v>0</v>
      </c>
      <c r="T855" s="47">
        <v>1.3391203703703704E-2</v>
      </c>
      <c r="U855" s="47">
        <v>0</v>
      </c>
      <c r="V855" s="47">
        <v>0</v>
      </c>
      <c r="W855" s="47">
        <v>0</v>
      </c>
      <c r="X855" s="47">
        <v>8.3101851851851861E-3</v>
      </c>
      <c r="Y855" s="47">
        <v>4.1898148148148146E-3</v>
      </c>
      <c r="Z855" s="47">
        <v>0</v>
      </c>
      <c r="AA855" s="4">
        <f t="shared" si="28"/>
        <v>2.7523148148148151E-2</v>
      </c>
      <c r="AB855" s="4">
        <f t="shared" si="29"/>
        <v>2.777777777777779E-2</v>
      </c>
    </row>
    <row r="856" spans="1:28" x14ac:dyDescent="0.25">
      <c r="A856" s="44">
        <v>42865</v>
      </c>
      <c r="B856" s="45" t="s">
        <v>194</v>
      </c>
      <c r="C856" s="45" t="s">
        <v>161</v>
      </c>
      <c r="D856" s="45" t="s">
        <v>38</v>
      </c>
      <c r="E856" s="45" t="s">
        <v>41</v>
      </c>
      <c r="F856" s="45" t="s">
        <v>169</v>
      </c>
      <c r="G856" s="46">
        <v>91174</v>
      </c>
      <c r="H856" s="76">
        <v>0.25</v>
      </c>
      <c r="I856" s="76">
        <v>0.51388888888888895</v>
      </c>
      <c r="J856" s="47">
        <v>0.2638888888888889</v>
      </c>
      <c r="M856" s="46">
        <v>0</v>
      </c>
      <c r="N856" s="46">
        <v>0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4">
        <f t="shared" si="28"/>
        <v>0</v>
      </c>
      <c r="AB856" s="4" t="str">
        <f t="shared" si="29"/>
        <v/>
      </c>
    </row>
    <row r="857" spans="1:28" x14ac:dyDescent="0.25">
      <c r="A857" s="44">
        <v>42865</v>
      </c>
      <c r="B857" s="45" t="s">
        <v>194</v>
      </c>
      <c r="C857" s="45" t="s">
        <v>161</v>
      </c>
      <c r="D857" s="45" t="s">
        <v>38</v>
      </c>
      <c r="E857" s="45" t="s">
        <v>41</v>
      </c>
      <c r="F857" s="45" t="s">
        <v>170</v>
      </c>
      <c r="G857" s="46">
        <v>91148</v>
      </c>
      <c r="H857" s="76">
        <v>0.25</v>
      </c>
      <c r="I857" s="76">
        <v>0.51388888888888895</v>
      </c>
      <c r="J857" s="47">
        <v>0.2638888888888889</v>
      </c>
      <c r="K857" s="48">
        <v>42865.245138888888</v>
      </c>
      <c r="L857" s="48">
        <v>42865.513888888891</v>
      </c>
      <c r="M857" s="46">
        <v>66</v>
      </c>
      <c r="N857" s="46">
        <v>0</v>
      </c>
      <c r="O857" s="47">
        <v>0</v>
      </c>
      <c r="P857" s="47">
        <v>2.1064814814814813E-3</v>
      </c>
      <c r="Q857" s="47">
        <v>6.7592592592592591E-3</v>
      </c>
      <c r="R857" s="47">
        <v>1.4722222222222222E-2</v>
      </c>
      <c r="S857" s="47">
        <v>0</v>
      </c>
      <c r="T857" s="47">
        <v>1.6307870370370372E-2</v>
      </c>
      <c r="U857" s="47">
        <v>0</v>
      </c>
      <c r="V857" s="47">
        <v>0</v>
      </c>
      <c r="W857" s="47">
        <v>0</v>
      </c>
      <c r="X857" s="47">
        <v>1.0069444444444445E-2</v>
      </c>
      <c r="Y857" s="47">
        <v>8.2870370370370372E-3</v>
      </c>
      <c r="Z857" s="47">
        <v>0</v>
      </c>
      <c r="AA857" s="4">
        <f t="shared" si="28"/>
        <v>3.1030092592592595E-2</v>
      </c>
      <c r="AB857" s="4">
        <f t="shared" si="29"/>
        <v>0</v>
      </c>
    </row>
    <row r="858" spans="1:28" x14ac:dyDescent="0.25">
      <c r="A858" s="44">
        <v>42865</v>
      </c>
      <c r="B858" s="45" t="s">
        <v>194</v>
      </c>
      <c r="C858" s="45" t="s">
        <v>161</v>
      </c>
      <c r="D858" s="45" t="s">
        <v>38</v>
      </c>
      <c r="E858" s="45" t="s">
        <v>41</v>
      </c>
      <c r="F858" s="45" t="s">
        <v>120</v>
      </c>
      <c r="G858" s="46">
        <v>91144</v>
      </c>
      <c r="H858" s="76">
        <v>0.3611111111111111</v>
      </c>
      <c r="I858" s="76">
        <v>0.625</v>
      </c>
      <c r="J858" s="47">
        <v>0.2638888888888889</v>
      </c>
      <c r="K858" s="48">
        <v>42865.362500000003</v>
      </c>
      <c r="L858" s="48">
        <v>42865.625</v>
      </c>
      <c r="M858" s="46">
        <v>87</v>
      </c>
      <c r="N858" s="46">
        <v>0</v>
      </c>
      <c r="O858" s="47">
        <v>0</v>
      </c>
      <c r="P858" s="47">
        <v>1.4583333333333334E-3</v>
      </c>
      <c r="Q858" s="47">
        <v>4.363425925925926E-3</v>
      </c>
      <c r="R858" s="47">
        <v>1.4490740740740742E-2</v>
      </c>
      <c r="S858" s="47">
        <v>0</v>
      </c>
      <c r="T858" s="47">
        <v>1.5381944444444443E-2</v>
      </c>
      <c r="U858" s="47">
        <v>0</v>
      </c>
      <c r="V858" s="47">
        <v>0</v>
      </c>
      <c r="W858" s="47">
        <v>0</v>
      </c>
      <c r="X858" s="47">
        <v>5.185185185185185E-3</v>
      </c>
      <c r="Y858" s="47">
        <v>9.4444444444444445E-3</v>
      </c>
      <c r="Z858" s="47">
        <v>0</v>
      </c>
      <c r="AA858" s="4">
        <f t="shared" si="28"/>
        <v>2.9872685185185183E-2</v>
      </c>
      <c r="AB858" s="4">
        <f t="shared" si="29"/>
        <v>1.388888888888884E-3</v>
      </c>
    </row>
    <row r="859" spans="1:28" x14ac:dyDescent="0.25">
      <c r="A859" s="44">
        <v>42865</v>
      </c>
      <c r="B859" s="45" t="s">
        <v>194</v>
      </c>
      <c r="C859" s="45" t="s">
        <v>161</v>
      </c>
      <c r="D859" s="45" t="s">
        <v>38</v>
      </c>
      <c r="E859" s="45" t="s">
        <v>41</v>
      </c>
      <c r="F859" s="45" t="s">
        <v>121</v>
      </c>
      <c r="G859" s="46">
        <v>91132</v>
      </c>
      <c r="H859" s="76">
        <v>0.33333333333333331</v>
      </c>
      <c r="I859" s="76">
        <v>0.59722222222222221</v>
      </c>
      <c r="J859" s="47">
        <v>0.2638888888888889</v>
      </c>
      <c r="M859" s="46">
        <v>0</v>
      </c>
      <c r="N859" s="46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">
        <f t="shared" si="28"/>
        <v>0</v>
      </c>
      <c r="AB859" s="4" t="str">
        <f t="shared" si="29"/>
        <v/>
      </c>
    </row>
    <row r="860" spans="1:28" x14ac:dyDescent="0.25">
      <c r="A860" s="44">
        <v>42865</v>
      </c>
      <c r="B860" s="45" t="s">
        <v>194</v>
      </c>
      <c r="C860" s="45" t="s">
        <v>161</v>
      </c>
      <c r="D860" s="45" t="s">
        <v>38</v>
      </c>
      <c r="E860" s="45" t="s">
        <v>41</v>
      </c>
      <c r="F860" s="45" t="s">
        <v>122</v>
      </c>
      <c r="G860" s="46">
        <v>102590</v>
      </c>
      <c r="H860" s="76">
        <v>0.3888888888888889</v>
      </c>
      <c r="I860" s="76">
        <v>0.65277777777777779</v>
      </c>
      <c r="J860" s="47">
        <v>0.2638888888888889</v>
      </c>
      <c r="M860" s="46">
        <v>0</v>
      </c>
      <c r="N860" s="46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">
        <f t="shared" si="28"/>
        <v>0</v>
      </c>
      <c r="AB860" s="4" t="str">
        <f t="shared" si="29"/>
        <v/>
      </c>
    </row>
    <row r="861" spans="1:28" x14ac:dyDescent="0.25">
      <c r="A861" s="44">
        <v>42865</v>
      </c>
      <c r="B861" s="45" t="s">
        <v>194</v>
      </c>
      <c r="C861" s="45" t="s">
        <v>161</v>
      </c>
      <c r="D861" s="45" t="s">
        <v>38</v>
      </c>
      <c r="E861" s="45" t="s">
        <v>41</v>
      </c>
      <c r="F861" s="45" t="s">
        <v>59</v>
      </c>
      <c r="G861" s="46">
        <v>91171</v>
      </c>
      <c r="H861" s="76">
        <v>0.3888888888888889</v>
      </c>
      <c r="I861" s="76">
        <v>0.65277777777777779</v>
      </c>
      <c r="J861" s="47">
        <v>0.2638888888888889</v>
      </c>
      <c r="M861" s="46">
        <v>0</v>
      </c>
      <c r="N861" s="46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">
        <f t="shared" si="28"/>
        <v>0</v>
      </c>
      <c r="AB861" s="4" t="str">
        <f t="shared" si="29"/>
        <v/>
      </c>
    </row>
    <row r="862" spans="1:28" x14ac:dyDescent="0.25">
      <c r="A862" s="44">
        <v>42865</v>
      </c>
      <c r="B862" s="45" t="s">
        <v>194</v>
      </c>
      <c r="C862" s="45" t="s">
        <v>161</v>
      </c>
      <c r="D862" s="45" t="s">
        <v>38</v>
      </c>
      <c r="E862" s="45" t="s">
        <v>41</v>
      </c>
      <c r="F862" s="45" t="s">
        <v>124</v>
      </c>
      <c r="G862" s="46">
        <v>91164</v>
      </c>
      <c r="H862" s="76">
        <v>0.33333333333333331</v>
      </c>
      <c r="I862" s="76">
        <v>0.59722222222222221</v>
      </c>
      <c r="J862" s="47">
        <v>0.2638888888888889</v>
      </c>
      <c r="K862" s="48">
        <v>42865.336111111108</v>
      </c>
      <c r="L862" s="48">
        <v>42865.597222222219</v>
      </c>
      <c r="M862" s="46">
        <v>81</v>
      </c>
      <c r="N862" s="46">
        <v>0</v>
      </c>
      <c r="O862" s="47">
        <v>0</v>
      </c>
      <c r="P862" s="47">
        <v>1.7592592592592592E-3</v>
      </c>
      <c r="Q862" s="47">
        <v>3.0208333333333333E-3</v>
      </c>
      <c r="R862" s="47">
        <v>1.6481481481481482E-2</v>
      </c>
      <c r="S862" s="47">
        <v>0</v>
      </c>
      <c r="T862" s="47">
        <v>1.6643518518518519E-2</v>
      </c>
      <c r="U862" s="47">
        <v>0</v>
      </c>
      <c r="V862" s="47">
        <v>0</v>
      </c>
      <c r="W862" s="47">
        <v>0</v>
      </c>
      <c r="X862" s="47">
        <v>1.0613425925925927E-2</v>
      </c>
      <c r="Y862" s="47">
        <v>3.1944444444444442E-3</v>
      </c>
      <c r="Z862" s="47">
        <v>0</v>
      </c>
      <c r="AA862" s="4">
        <f t="shared" si="28"/>
        <v>3.3125000000000002E-2</v>
      </c>
      <c r="AB862" s="4">
        <f t="shared" si="29"/>
        <v>2.7777777777777679E-3</v>
      </c>
    </row>
    <row r="863" spans="1:28" x14ac:dyDescent="0.25">
      <c r="A863" s="44">
        <v>42865</v>
      </c>
      <c r="B863" s="45" t="s">
        <v>194</v>
      </c>
      <c r="C863" s="45" t="s">
        <v>161</v>
      </c>
      <c r="D863" s="45" t="s">
        <v>38</v>
      </c>
      <c r="E863" s="45" t="s">
        <v>41</v>
      </c>
      <c r="F863" s="45" t="s">
        <v>125</v>
      </c>
      <c r="G863" s="46">
        <v>91135</v>
      </c>
      <c r="H863" s="76">
        <v>0.25</v>
      </c>
      <c r="I863" s="76">
        <v>0.51388888888888895</v>
      </c>
      <c r="J863" s="47">
        <v>0.2638888888888889</v>
      </c>
      <c r="M863" s="46">
        <v>0</v>
      </c>
      <c r="N863" s="46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4">
        <f t="shared" si="28"/>
        <v>0</v>
      </c>
      <c r="AB863" s="4" t="str">
        <f t="shared" si="29"/>
        <v/>
      </c>
    </row>
    <row r="864" spans="1:28" x14ac:dyDescent="0.25">
      <c r="A864" s="44">
        <v>42865</v>
      </c>
      <c r="B864" s="45" t="s">
        <v>194</v>
      </c>
      <c r="C864" s="45" t="s">
        <v>161</v>
      </c>
      <c r="D864" s="45" t="s">
        <v>38</v>
      </c>
      <c r="E864" s="45" t="s">
        <v>41</v>
      </c>
      <c r="F864" s="45" t="s">
        <v>126</v>
      </c>
      <c r="G864" s="46">
        <v>91162</v>
      </c>
      <c r="H864" s="76">
        <v>0.29166666666666669</v>
      </c>
      <c r="I864" s="76">
        <v>0.55555555555555558</v>
      </c>
      <c r="J864" s="47">
        <v>0.2638888888888889</v>
      </c>
      <c r="K864" s="48">
        <v>42865.378472222219</v>
      </c>
      <c r="L864" s="48">
        <v>42865.555555555555</v>
      </c>
      <c r="M864" s="46">
        <v>54</v>
      </c>
      <c r="N864" s="46">
        <v>0</v>
      </c>
      <c r="O864" s="47">
        <v>0</v>
      </c>
      <c r="P864" s="47">
        <v>1.5740740740740741E-3</v>
      </c>
      <c r="Q864" s="47">
        <v>1.8518518518518517E-3</v>
      </c>
      <c r="R864" s="47">
        <v>1.4398148148148148E-2</v>
      </c>
      <c r="S864" s="47">
        <v>0</v>
      </c>
      <c r="T864" s="47">
        <v>6.8981481481481489E-3</v>
      </c>
      <c r="U864" s="47">
        <v>0</v>
      </c>
      <c r="V864" s="47">
        <v>0</v>
      </c>
      <c r="W864" s="47">
        <v>0</v>
      </c>
      <c r="X864" s="47">
        <v>1.6597222222222222E-2</v>
      </c>
      <c r="Y864" s="47">
        <v>9.2592592592592605E-3</v>
      </c>
      <c r="Z864" s="47">
        <v>0</v>
      </c>
      <c r="AA864" s="4">
        <f t="shared" si="28"/>
        <v>2.1296296296296296E-2</v>
      </c>
      <c r="AB864" s="4">
        <f t="shared" si="29"/>
        <v>8.680555555555558E-2</v>
      </c>
    </row>
    <row r="865" spans="1:28" x14ac:dyDescent="0.25">
      <c r="A865" s="44">
        <v>42865</v>
      </c>
      <c r="B865" s="45" t="s">
        <v>194</v>
      </c>
      <c r="C865" s="45" t="s">
        <v>161</v>
      </c>
      <c r="D865" s="45" t="s">
        <v>38</v>
      </c>
      <c r="E865" s="45" t="s">
        <v>40</v>
      </c>
      <c r="F865" s="45" t="s">
        <v>171</v>
      </c>
      <c r="G865" s="46">
        <v>102623</v>
      </c>
      <c r="H865" s="76">
        <v>0.65277777777777779</v>
      </c>
      <c r="I865" s="76">
        <v>0.91666666666666663</v>
      </c>
      <c r="J865" s="47">
        <v>0.2638888888888889</v>
      </c>
      <c r="M865" s="46">
        <v>0</v>
      </c>
      <c r="N865" s="46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4">
        <f t="shared" si="28"/>
        <v>0</v>
      </c>
      <c r="AB865" s="4" t="str">
        <f t="shared" si="29"/>
        <v/>
      </c>
    </row>
    <row r="866" spans="1:28" x14ac:dyDescent="0.25">
      <c r="A866" s="44">
        <v>42865</v>
      </c>
      <c r="B866" s="45" t="s">
        <v>194</v>
      </c>
      <c r="C866" s="45" t="s">
        <v>161</v>
      </c>
      <c r="D866" s="45" t="s">
        <v>38</v>
      </c>
      <c r="E866" s="45" t="s">
        <v>40</v>
      </c>
      <c r="F866" s="45" t="s">
        <v>71</v>
      </c>
      <c r="G866" s="46">
        <v>91166</v>
      </c>
      <c r="H866" s="76">
        <v>0.59722222222222221</v>
      </c>
      <c r="I866" s="76">
        <v>0.86111111111111116</v>
      </c>
      <c r="J866" s="47">
        <v>0.2638888888888889</v>
      </c>
      <c r="K866" s="48">
        <v>42865.602083333331</v>
      </c>
      <c r="L866" s="48">
        <v>42865.861111111109</v>
      </c>
      <c r="M866" s="46">
        <v>65</v>
      </c>
      <c r="N866" s="46">
        <v>0</v>
      </c>
      <c r="O866" s="47">
        <v>0</v>
      </c>
      <c r="P866" s="47">
        <v>1.9328703703703704E-3</v>
      </c>
      <c r="Q866" s="47">
        <v>4.3981481481481481E-4</v>
      </c>
      <c r="R866" s="47">
        <v>1.4374999999999999E-2</v>
      </c>
      <c r="S866" s="47">
        <v>0</v>
      </c>
      <c r="T866" s="47">
        <v>1.4432870370370372E-2</v>
      </c>
      <c r="U866" s="47">
        <v>0</v>
      </c>
      <c r="V866" s="47">
        <v>0</v>
      </c>
      <c r="W866" s="47">
        <v>0</v>
      </c>
      <c r="X866" s="47">
        <v>1.1805555555555556E-3</v>
      </c>
      <c r="Y866" s="47">
        <v>1.275462962962963E-2</v>
      </c>
      <c r="Z866" s="47">
        <v>0</v>
      </c>
      <c r="AA866" s="4">
        <f t="shared" si="28"/>
        <v>2.8807870370370373E-2</v>
      </c>
      <c r="AB866" s="4">
        <f t="shared" si="29"/>
        <v>4.8611111111110938E-3</v>
      </c>
    </row>
    <row r="867" spans="1:28" x14ac:dyDescent="0.25">
      <c r="A867" s="44">
        <v>42865</v>
      </c>
      <c r="B867" s="45" t="s">
        <v>194</v>
      </c>
      <c r="C867" s="45" t="s">
        <v>161</v>
      </c>
      <c r="D867" s="45" t="s">
        <v>38</v>
      </c>
      <c r="E867" s="45" t="s">
        <v>40</v>
      </c>
      <c r="F867" s="45" t="s">
        <v>53</v>
      </c>
      <c r="G867" s="46">
        <v>102520</v>
      </c>
      <c r="H867" s="76">
        <v>0.25</v>
      </c>
      <c r="I867" s="76">
        <v>0.51388888888888895</v>
      </c>
      <c r="J867" s="47">
        <v>0.2638888888888889</v>
      </c>
      <c r="M867" s="46">
        <v>0</v>
      </c>
      <c r="N867" s="46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">
        <f t="shared" si="28"/>
        <v>0</v>
      </c>
      <c r="AB867" s="4" t="str">
        <f t="shared" si="29"/>
        <v/>
      </c>
    </row>
    <row r="868" spans="1:28" x14ac:dyDescent="0.25">
      <c r="A868" s="44">
        <v>42865</v>
      </c>
      <c r="B868" s="45" t="s">
        <v>194</v>
      </c>
      <c r="C868" s="45" t="s">
        <v>161</v>
      </c>
      <c r="D868" s="45" t="s">
        <v>38</v>
      </c>
      <c r="E868" s="45" t="s">
        <v>40</v>
      </c>
      <c r="F868" s="45" t="s">
        <v>131</v>
      </c>
      <c r="G868" s="46">
        <v>91136</v>
      </c>
      <c r="H868" s="76">
        <v>0.5625</v>
      </c>
      <c r="I868" s="76">
        <v>0.82638888888888884</v>
      </c>
      <c r="J868" s="47">
        <v>0.2638888888888889</v>
      </c>
      <c r="K868" s="48">
        <v>42865.566666666666</v>
      </c>
      <c r="L868" s="48">
        <v>42865.826388888891</v>
      </c>
      <c r="M868" s="46">
        <v>85</v>
      </c>
      <c r="N868" s="46">
        <v>0</v>
      </c>
      <c r="O868" s="47">
        <v>0</v>
      </c>
      <c r="P868" s="47">
        <v>1.4699074074074074E-3</v>
      </c>
      <c r="Q868" s="47">
        <v>4.6296296296296294E-5</v>
      </c>
      <c r="R868" s="47">
        <v>1.4363425925925925E-2</v>
      </c>
      <c r="S868" s="47">
        <v>0</v>
      </c>
      <c r="T868" s="47">
        <v>1.4305555555555557E-2</v>
      </c>
      <c r="U868" s="47">
        <v>0</v>
      </c>
      <c r="V868" s="47">
        <v>0</v>
      </c>
      <c r="W868" s="47">
        <v>1.4351851851851854E-3</v>
      </c>
      <c r="X868" s="47">
        <v>2.5000000000000001E-3</v>
      </c>
      <c r="Y868" s="47">
        <v>2.9282407407407412E-3</v>
      </c>
      <c r="Z868" s="47">
        <v>0</v>
      </c>
      <c r="AA868" s="4">
        <f t="shared" si="28"/>
        <v>2.8668981481481483E-2</v>
      </c>
      <c r="AB868" s="4">
        <f t="shared" si="29"/>
        <v>4.1666666666666519E-3</v>
      </c>
    </row>
    <row r="869" spans="1:28" x14ac:dyDescent="0.25">
      <c r="A869" s="44">
        <v>42865</v>
      </c>
      <c r="B869" s="45" t="s">
        <v>194</v>
      </c>
      <c r="C869" s="45" t="s">
        <v>161</v>
      </c>
      <c r="D869" s="45" t="s">
        <v>38</v>
      </c>
      <c r="E869" s="45" t="s">
        <v>40</v>
      </c>
      <c r="F869" s="45" t="s">
        <v>72</v>
      </c>
      <c r="G869" s="46">
        <v>91169</v>
      </c>
      <c r="H869" s="76">
        <v>0.625</v>
      </c>
      <c r="I869" s="76">
        <v>0.88888888888888884</v>
      </c>
      <c r="J869" s="47">
        <v>0.2638888888888889</v>
      </c>
      <c r="K869" s="48">
        <v>42865.622916666667</v>
      </c>
      <c r="L869" s="48">
        <v>42865.888888888891</v>
      </c>
      <c r="M869" s="46">
        <v>42</v>
      </c>
      <c r="N869" s="46">
        <v>0</v>
      </c>
      <c r="O869" s="47">
        <v>0</v>
      </c>
      <c r="P869" s="47">
        <v>2.0023148148148148E-3</v>
      </c>
      <c r="Q869" s="47">
        <v>1.9675925925925928E-3</v>
      </c>
      <c r="R869" s="47">
        <v>1.3148148148148147E-2</v>
      </c>
      <c r="S869" s="47">
        <v>0</v>
      </c>
      <c r="T869" s="47">
        <v>1.4074074074074074E-2</v>
      </c>
      <c r="U869" s="47">
        <v>0</v>
      </c>
      <c r="V869" s="47">
        <v>0</v>
      </c>
      <c r="W869" s="47">
        <v>0</v>
      </c>
      <c r="X869" s="47">
        <v>9.6087962962962958E-2</v>
      </c>
      <c r="Y869" s="47">
        <v>2.8009259259259259E-3</v>
      </c>
      <c r="Z869" s="47">
        <v>0</v>
      </c>
      <c r="AA869" s="4">
        <f t="shared" si="28"/>
        <v>2.7222222222222221E-2</v>
      </c>
      <c r="AB869" s="4">
        <f t="shared" si="29"/>
        <v>0</v>
      </c>
    </row>
    <row r="870" spans="1:28" x14ac:dyDescent="0.25">
      <c r="A870" s="44">
        <v>42865</v>
      </c>
      <c r="B870" s="45" t="s">
        <v>194</v>
      </c>
      <c r="C870" s="45" t="s">
        <v>161</v>
      </c>
      <c r="D870" s="45" t="s">
        <v>38</v>
      </c>
      <c r="E870" s="45" t="s">
        <v>40</v>
      </c>
      <c r="F870" s="45" t="s">
        <v>54</v>
      </c>
      <c r="G870" s="46">
        <v>91138</v>
      </c>
      <c r="H870" s="76">
        <v>0.5625</v>
      </c>
      <c r="I870" s="76">
        <v>0.82638888888888884</v>
      </c>
      <c r="J870" s="47">
        <v>0.2638888888888889</v>
      </c>
      <c r="K870" s="48">
        <v>42865.558333333334</v>
      </c>
      <c r="L870" s="48">
        <v>42865.826388888891</v>
      </c>
      <c r="M870" s="46">
        <v>74</v>
      </c>
      <c r="N870" s="46">
        <v>0</v>
      </c>
      <c r="O870" s="47">
        <v>0</v>
      </c>
      <c r="P870" s="47">
        <v>1.9675925925925928E-3</v>
      </c>
      <c r="Q870" s="47">
        <v>1.8518518518518517E-3</v>
      </c>
      <c r="R870" s="47">
        <v>1.3680555555555555E-2</v>
      </c>
      <c r="S870" s="47">
        <v>0</v>
      </c>
      <c r="T870" s="47">
        <v>1.4756944444444446E-2</v>
      </c>
      <c r="U870" s="47">
        <v>0</v>
      </c>
      <c r="V870" s="47">
        <v>0</v>
      </c>
      <c r="W870" s="47">
        <v>0</v>
      </c>
      <c r="X870" s="47">
        <v>3.5879629629629635E-4</v>
      </c>
      <c r="Y870" s="47">
        <v>2.2800925925925927E-3</v>
      </c>
      <c r="Z870" s="47">
        <v>0</v>
      </c>
      <c r="AA870" s="4">
        <f t="shared" si="28"/>
        <v>2.8437500000000001E-2</v>
      </c>
      <c r="AB870" s="4">
        <f t="shared" si="29"/>
        <v>0</v>
      </c>
    </row>
    <row r="871" spans="1:28" x14ac:dyDescent="0.25">
      <c r="A871" s="44">
        <v>42865</v>
      </c>
      <c r="B871" s="45" t="s">
        <v>194</v>
      </c>
      <c r="C871" s="45" t="s">
        <v>161</v>
      </c>
      <c r="D871" s="45" t="s">
        <v>38</v>
      </c>
      <c r="E871" s="45" t="s">
        <v>40</v>
      </c>
      <c r="F871" s="45" t="s">
        <v>55</v>
      </c>
      <c r="G871" s="46">
        <v>91147</v>
      </c>
      <c r="H871" s="76">
        <v>0.55555555555555558</v>
      </c>
      <c r="I871" s="76">
        <v>0.81944444444444453</v>
      </c>
      <c r="J871" s="47">
        <v>0.2638888888888889</v>
      </c>
      <c r="M871" s="46">
        <v>0</v>
      </c>
      <c r="N871" s="46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">
        <f t="shared" si="28"/>
        <v>0</v>
      </c>
      <c r="AB871" s="4" t="str">
        <f t="shared" si="29"/>
        <v/>
      </c>
    </row>
    <row r="872" spans="1:28" x14ac:dyDescent="0.25">
      <c r="A872" s="44">
        <v>42865</v>
      </c>
      <c r="B872" s="45" t="s">
        <v>194</v>
      </c>
      <c r="C872" s="45" t="s">
        <v>161</v>
      </c>
      <c r="D872" s="45" t="s">
        <v>38</v>
      </c>
      <c r="E872" s="45" t="s">
        <v>40</v>
      </c>
      <c r="F872" s="45" t="s">
        <v>172</v>
      </c>
      <c r="G872" s="46">
        <v>91160</v>
      </c>
      <c r="H872" s="76">
        <v>0.625</v>
      </c>
      <c r="I872" s="76">
        <v>0.88888888888888884</v>
      </c>
      <c r="J872" s="47">
        <v>0.2638888888888889</v>
      </c>
      <c r="K872" s="48">
        <v>42865.622916666667</v>
      </c>
      <c r="L872" s="48">
        <v>42865.888888888891</v>
      </c>
      <c r="M872" s="46">
        <v>62</v>
      </c>
      <c r="N872" s="46">
        <v>0</v>
      </c>
      <c r="O872" s="47">
        <v>0</v>
      </c>
      <c r="P872" s="47">
        <v>2.3032407407407407E-3</v>
      </c>
      <c r="Q872" s="47">
        <v>1.9097222222222222E-3</v>
      </c>
      <c r="R872" s="47">
        <v>1.462962962962963E-2</v>
      </c>
      <c r="S872" s="47">
        <v>0</v>
      </c>
      <c r="T872" s="47">
        <v>1.3425925925925924E-2</v>
      </c>
      <c r="U872" s="47">
        <v>0</v>
      </c>
      <c r="V872" s="47">
        <v>0</v>
      </c>
      <c r="W872" s="47">
        <v>0</v>
      </c>
      <c r="X872" s="47">
        <v>4.5601851851851853E-3</v>
      </c>
      <c r="Y872" s="47">
        <v>1.2534722222222223E-2</v>
      </c>
      <c r="Z872" s="47">
        <v>0</v>
      </c>
      <c r="AA872" s="4">
        <f t="shared" si="28"/>
        <v>2.8055555555555556E-2</v>
      </c>
      <c r="AB872" s="4">
        <f t="shared" si="29"/>
        <v>0</v>
      </c>
    </row>
    <row r="873" spans="1:28" x14ac:dyDescent="0.25">
      <c r="A873" s="44">
        <v>42865</v>
      </c>
      <c r="B873" s="45" t="s">
        <v>194</v>
      </c>
      <c r="C873" s="45" t="s">
        <v>161</v>
      </c>
      <c r="D873" s="45" t="s">
        <v>38</v>
      </c>
      <c r="E873" s="45" t="s">
        <v>40</v>
      </c>
      <c r="F873" s="45" t="s">
        <v>74</v>
      </c>
      <c r="G873" s="46">
        <v>91149</v>
      </c>
      <c r="H873" s="76">
        <v>0.625</v>
      </c>
      <c r="I873" s="76">
        <v>0.88888888888888884</v>
      </c>
      <c r="J873" s="47">
        <v>0.2638888888888889</v>
      </c>
      <c r="K873" s="48">
        <v>42865.625694444447</v>
      </c>
      <c r="L873" s="48">
        <v>42865.888888888891</v>
      </c>
      <c r="M873" s="46">
        <v>64</v>
      </c>
      <c r="N873" s="46">
        <v>0</v>
      </c>
      <c r="O873" s="47">
        <v>0</v>
      </c>
      <c r="P873" s="47">
        <v>1.9560185185185184E-3</v>
      </c>
      <c r="Q873" s="47">
        <v>1.5624999999999999E-3</v>
      </c>
      <c r="R873" s="47">
        <v>1.3171296296296294E-2</v>
      </c>
      <c r="S873" s="47">
        <v>0</v>
      </c>
      <c r="T873" s="47">
        <v>1.3379629629629628E-2</v>
      </c>
      <c r="U873" s="47">
        <v>0</v>
      </c>
      <c r="V873" s="47">
        <v>0</v>
      </c>
      <c r="W873" s="47">
        <v>0</v>
      </c>
      <c r="X873" s="47">
        <v>1.0104166666666668E-2</v>
      </c>
      <c r="Y873" s="47">
        <v>8.6458333333333335E-3</v>
      </c>
      <c r="Z873" s="47">
        <v>0</v>
      </c>
      <c r="AA873" s="4">
        <f t="shared" si="28"/>
        <v>2.6550925925925922E-2</v>
      </c>
      <c r="AB873" s="4">
        <f t="shared" si="29"/>
        <v>6.9444444444444198E-4</v>
      </c>
    </row>
    <row r="874" spans="1:28" x14ac:dyDescent="0.25">
      <c r="A874" s="44">
        <v>42865</v>
      </c>
      <c r="B874" s="45" t="s">
        <v>194</v>
      </c>
      <c r="C874" s="45" t="s">
        <v>161</v>
      </c>
      <c r="D874" s="45" t="s">
        <v>38</v>
      </c>
      <c r="E874" s="45" t="s">
        <v>40</v>
      </c>
      <c r="F874" s="45" t="s">
        <v>173</v>
      </c>
      <c r="G874" s="46">
        <v>91173</v>
      </c>
      <c r="H874" s="76">
        <v>0.51388888888888895</v>
      </c>
      <c r="I874" s="76">
        <v>0.77777777777777779</v>
      </c>
      <c r="J874" s="47">
        <v>0.2638888888888889</v>
      </c>
      <c r="K874" s="48">
        <v>42865.51458333333</v>
      </c>
      <c r="L874" s="48">
        <v>42865.779861111114</v>
      </c>
      <c r="M874" s="46">
        <v>63</v>
      </c>
      <c r="N874" s="46">
        <v>0</v>
      </c>
      <c r="O874" s="47">
        <v>0</v>
      </c>
      <c r="P874" s="47">
        <v>2.3263888888888887E-3</v>
      </c>
      <c r="Q874" s="47">
        <v>3.8888888888888883E-3</v>
      </c>
      <c r="R874" s="47">
        <v>1.4826388888888889E-2</v>
      </c>
      <c r="S874" s="47">
        <v>0</v>
      </c>
      <c r="T874" s="47">
        <v>1.4641203703703703E-2</v>
      </c>
      <c r="U874" s="47">
        <v>0</v>
      </c>
      <c r="V874" s="47">
        <v>0</v>
      </c>
      <c r="W874" s="47">
        <v>1.4699074074074074E-3</v>
      </c>
      <c r="X874" s="47">
        <v>1.4930555555555556E-3</v>
      </c>
      <c r="Y874" s="47">
        <v>6.215277777777777E-3</v>
      </c>
      <c r="Z874" s="47">
        <v>0</v>
      </c>
      <c r="AA874" s="4">
        <f t="shared" si="28"/>
        <v>2.9467592592592594E-2</v>
      </c>
      <c r="AB874" s="4">
        <f t="shared" si="29"/>
        <v>6.9444444444433095E-4</v>
      </c>
    </row>
    <row r="875" spans="1:28" x14ac:dyDescent="0.25">
      <c r="A875" s="44">
        <v>42865</v>
      </c>
      <c r="B875" s="45" t="s">
        <v>194</v>
      </c>
      <c r="C875" s="45" t="s">
        <v>161</v>
      </c>
      <c r="D875" s="45" t="s">
        <v>38</v>
      </c>
      <c r="E875" s="45" t="s">
        <v>40</v>
      </c>
      <c r="F875" s="45" t="s">
        <v>174</v>
      </c>
      <c r="G875" s="46">
        <v>91177</v>
      </c>
      <c r="H875" s="76">
        <v>0.65277777777777779</v>
      </c>
      <c r="I875" s="76">
        <v>0.91666666666666663</v>
      </c>
      <c r="J875" s="47">
        <v>0.2638888888888889</v>
      </c>
      <c r="K875" s="48">
        <v>42865.65</v>
      </c>
      <c r="L875" s="48">
        <v>42865.916666666664</v>
      </c>
      <c r="M875" s="46">
        <v>61</v>
      </c>
      <c r="N875" s="46">
        <v>0</v>
      </c>
      <c r="O875" s="47">
        <v>0</v>
      </c>
      <c r="P875" s="47">
        <v>2.0601851851851853E-3</v>
      </c>
      <c r="Q875" s="47">
        <v>1.5509259259259261E-3</v>
      </c>
      <c r="R875" s="47">
        <v>1.4097222222222221E-2</v>
      </c>
      <c r="S875" s="47">
        <v>0</v>
      </c>
      <c r="T875" s="47">
        <v>1.4305555555555557E-2</v>
      </c>
      <c r="U875" s="47">
        <v>0</v>
      </c>
      <c r="V875" s="47">
        <v>0</v>
      </c>
      <c r="W875" s="47">
        <v>0</v>
      </c>
      <c r="X875" s="47">
        <v>1.0416666666666666E-2</v>
      </c>
      <c r="Y875" s="47">
        <v>1.1574074074074073E-5</v>
      </c>
      <c r="Z875" s="47">
        <v>0</v>
      </c>
      <c r="AA875" s="4">
        <f t="shared" si="28"/>
        <v>2.8402777777777777E-2</v>
      </c>
      <c r="AB875" s="4">
        <f t="shared" si="29"/>
        <v>0</v>
      </c>
    </row>
    <row r="876" spans="1:28" x14ac:dyDescent="0.25">
      <c r="A876" s="44">
        <v>42865</v>
      </c>
      <c r="B876" s="45" t="s">
        <v>194</v>
      </c>
      <c r="C876" s="45" t="s">
        <v>161</v>
      </c>
      <c r="D876" s="45" t="s">
        <v>38</v>
      </c>
      <c r="E876" s="45" t="s">
        <v>40</v>
      </c>
      <c r="F876" s="45" t="s">
        <v>175</v>
      </c>
      <c r="G876" s="46">
        <v>91151</v>
      </c>
      <c r="H876" s="76">
        <v>0.65277777777777779</v>
      </c>
      <c r="I876" s="76">
        <v>0.91666666666666663</v>
      </c>
      <c r="J876" s="47">
        <v>0.2638888888888889</v>
      </c>
      <c r="K876" s="48">
        <v>42865.654861111114</v>
      </c>
      <c r="L876" s="48">
        <v>42865.879861111112</v>
      </c>
      <c r="M876" s="46">
        <v>33</v>
      </c>
      <c r="N876" s="46">
        <v>0</v>
      </c>
      <c r="O876" s="47">
        <v>0</v>
      </c>
      <c r="P876" s="47">
        <v>1.6550925925925926E-3</v>
      </c>
      <c r="Q876" s="47">
        <v>4.1666666666666666E-3</v>
      </c>
      <c r="R876" s="47">
        <v>1.4768518518518519E-2</v>
      </c>
      <c r="S876" s="47">
        <v>0</v>
      </c>
      <c r="T876" s="47">
        <v>1.4537037037037038E-2</v>
      </c>
      <c r="U876" s="47">
        <v>0</v>
      </c>
      <c r="V876" s="47">
        <v>0</v>
      </c>
      <c r="W876" s="47">
        <v>0</v>
      </c>
      <c r="X876" s="47">
        <v>9.3564814814814823E-2</v>
      </c>
      <c r="Y876" s="47">
        <v>0</v>
      </c>
      <c r="Z876" s="47">
        <v>0</v>
      </c>
      <c r="AA876" s="4">
        <f t="shared" si="28"/>
        <v>2.9305555555555557E-2</v>
      </c>
      <c r="AB876" s="4">
        <f t="shared" si="29"/>
        <v>2.0833333333333259E-3</v>
      </c>
    </row>
    <row r="877" spans="1:28" x14ac:dyDescent="0.25">
      <c r="A877" s="44">
        <v>42865</v>
      </c>
      <c r="B877" s="45" t="s">
        <v>194</v>
      </c>
      <c r="C877" s="45" t="s">
        <v>161</v>
      </c>
      <c r="D877" s="45" t="s">
        <v>38</v>
      </c>
      <c r="E877" s="45" t="s">
        <v>40</v>
      </c>
      <c r="F877" s="45" t="s">
        <v>57</v>
      </c>
      <c r="G877" s="46">
        <v>91218</v>
      </c>
      <c r="H877" s="76">
        <v>0.51388888888888895</v>
      </c>
      <c r="I877" s="76">
        <v>0.77777777777777779</v>
      </c>
      <c r="J877" s="47">
        <v>0.2638888888888889</v>
      </c>
      <c r="K877" s="48">
        <v>42865.51458333333</v>
      </c>
      <c r="L877" s="48">
        <v>42865.78125</v>
      </c>
      <c r="M877" s="46">
        <v>67</v>
      </c>
      <c r="N877" s="46">
        <v>0</v>
      </c>
      <c r="O877" s="47">
        <v>0</v>
      </c>
      <c r="P877" s="47">
        <v>2.0601851851851853E-3</v>
      </c>
      <c r="Q877" s="47">
        <v>2.8009259259259259E-3</v>
      </c>
      <c r="R877" s="47">
        <v>1.4085648148148151E-2</v>
      </c>
      <c r="S877" s="47">
        <v>0</v>
      </c>
      <c r="T877" s="47">
        <v>1.5173611111111112E-2</v>
      </c>
      <c r="U877" s="47">
        <v>0</v>
      </c>
      <c r="V877" s="47">
        <v>0</v>
      </c>
      <c r="W877" s="47">
        <v>0</v>
      </c>
      <c r="X877" s="47">
        <v>0</v>
      </c>
      <c r="Y877" s="47">
        <v>9.6527777777777775E-3</v>
      </c>
      <c r="Z877" s="47">
        <v>0</v>
      </c>
      <c r="AA877" s="4">
        <f t="shared" si="28"/>
        <v>2.9259259259259263E-2</v>
      </c>
      <c r="AB877" s="4">
        <f t="shared" si="29"/>
        <v>6.9444444444433095E-4</v>
      </c>
    </row>
    <row r="878" spans="1:28" x14ac:dyDescent="0.25">
      <c r="A878" s="44">
        <v>42865</v>
      </c>
      <c r="B878" s="45" t="s">
        <v>194</v>
      </c>
      <c r="C878" s="45" t="s">
        <v>161</v>
      </c>
      <c r="D878" s="45" t="s">
        <v>38</v>
      </c>
      <c r="E878" s="45" t="s">
        <v>40</v>
      </c>
      <c r="F878" s="45" t="s">
        <v>130</v>
      </c>
      <c r="G878" s="46">
        <v>91386</v>
      </c>
      <c r="H878" s="76">
        <v>0.58333333333333337</v>
      </c>
      <c r="I878" s="76">
        <v>0.84722222222222221</v>
      </c>
      <c r="J878" s="47">
        <v>0.2638888888888889</v>
      </c>
      <c r="K878" s="48">
        <v>42865.584722222222</v>
      </c>
      <c r="L878" s="48">
        <v>42865.848611111112</v>
      </c>
      <c r="M878" s="46">
        <v>0</v>
      </c>
      <c r="N878" s="46">
        <v>94</v>
      </c>
      <c r="O878" s="47">
        <v>6.134259259259259E-4</v>
      </c>
      <c r="P878" s="47">
        <v>0</v>
      </c>
      <c r="Q878" s="47">
        <v>5.7962962962962959E-2</v>
      </c>
      <c r="R878" s="47">
        <v>1.4189814814814815E-2</v>
      </c>
      <c r="S878" s="47">
        <v>0</v>
      </c>
      <c r="T878" s="47">
        <v>1.306712962962963E-2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">
        <f t="shared" si="28"/>
        <v>2.7256944444444445E-2</v>
      </c>
      <c r="AB878" s="4">
        <f t="shared" si="29"/>
        <v>1.388888888888884E-3</v>
      </c>
    </row>
    <row r="879" spans="1:28" x14ac:dyDescent="0.25">
      <c r="A879" s="44">
        <v>42865</v>
      </c>
      <c r="B879" s="45" t="s">
        <v>194</v>
      </c>
      <c r="C879" s="45" t="s">
        <v>161</v>
      </c>
      <c r="D879" s="45" t="s">
        <v>38</v>
      </c>
      <c r="E879" s="45" t="s">
        <v>40</v>
      </c>
      <c r="F879" s="45" t="s">
        <v>76</v>
      </c>
      <c r="G879" s="46">
        <v>91145</v>
      </c>
      <c r="H879" s="76">
        <v>0.51388888888888895</v>
      </c>
      <c r="I879" s="76">
        <v>0.77777777777777779</v>
      </c>
      <c r="J879" s="47">
        <v>0.2638888888888889</v>
      </c>
      <c r="K879" s="48">
        <v>42865.519444444442</v>
      </c>
      <c r="L879" s="48">
        <v>42865.779861111114</v>
      </c>
      <c r="M879" s="46">
        <v>73</v>
      </c>
      <c r="N879" s="46">
        <v>0</v>
      </c>
      <c r="O879" s="47">
        <v>0</v>
      </c>
      <c r="P879" s="47">
        <v>1.6435185185185183E-3</v>
      </c>
      <c r="Q879" s="47">
        <v>4.6296296296296294E-5</v>
      </c>
      <c r="R879" s="47">
        <v>1.4606481481481482E-2</v>
      </c>
      <c r="S879" s="47">
        <v>1.9675925925925926E-4</v>
      </c>
      <c r="T879" s="47">
        <v>1.357638888888889E-2</v>
      </c>
      <c r="U879" s="47">
        <v>0</v>
      </c>
      <c r="V879" s="47">
        <v>0</v>
      </c>
      <c r="W879" s="47">
        <v>0</v>
      </c>
      <c r="X879" s="47">
        <v>2.3993055555555556E-2</v>
      </c>
      <c r="Y879" s="47">
        <v>3.4722222222222224E-4</v>
      </c>
      <c r="Z879" s="47">
        <v>0</v>
      </c>
      <c r="AA879" s="4">
        <f t="shared" si="28"/>
        <v>2.8182870370370372E-2</v>
      </c>
      <c r="AB879" s="4">
        <f t="shared" si="29"/>
        <v>5.5555555555555358E-3</v>
      </c>
    </row>
    <row r="880" spans="1:28" x14ac:dyDescent="0.25">
      <c r="A880" s="44">
        <v>42865</v>
      </c>
      <c r="B880" s="45" t="s">
        <v>194</v>
      </c>
      <c r="C880" s="45" t="s">
        <v>161</v>
      </c>
      <c r="D880" s="45" t="s">
        <v>38</v>
      </c>
      <c r="E880" s="45" t="s">
        <v>40</v>
      </c>
      <c r="F880" s="45" t="s">
        <v>176</v>
      </c>
      <c r="G880" s="46">
        <v>91141</v>
      </c>
      <c r="H880" s="76">
        <v>0.65277777777777779</v>
      </c>
      <c r="I880" s="76">
        <v>0.91666666666666663</v>
      </c>
      <c r="J880" s="47">
        <v>0.2638888888888889</v>
      </c>
      <c r="K880" s="48">
        <v>42865.65</v>
      </c>
      <c r="L880" s="48">
        <v>42865.916666666664</v>
      </c>
      <c r="M880" s="46">
        <v>63</v>
      </c>
      <c r="N880" s="46">
        <v>0</v>
      </c>
      <c r="O880" s="47">
        <v>0</v>
      </c>
      <c r="P880" s="47">
        <v>1.6319444444444445E-3</v>
      </c>
      <c r="Q880" s="47">
        <v>4.7337962962962958E-3</v>
      </c>
      <c r="R880" s="47">
        <v>1.4768518518518519E-2</v>
      </c>
      <c r="S880" s="47">
        <v>0</v>
      </c>
      <c r="T880" s="47">
        <v>1.1469907407407408E-2</v>
      </c>
      <c r="U880" s="47">
        <v>0</v>
      </c>
      <c r="V880" s="47">
        <v>0</v>
      </c>
      <c r="W880" s="47">
        <v>0</v>
      </c>
      <c r="X880" s="47">
        <v>2.4270833333333335E-2</v>
      </c>
      <c r="Y880" s="47">
        <v>4.3518518518518515E-3</v>
      </c>
      <c r="Z880" s="47">
        <v>0</v>
      </c>
      <c r="AA880" s="4">
        <f t="shared" si="28"/>
        <v>2.6238425925925929E-2</v>
      </c>
      <c r="AB880" s="4">
        <f t="shared" si="29"/>
        <v>0</v>
      </c>
    </row>
    <row r="881" spans="1:28" x14ac:dyDescent="0.25">
      <c r="A881" s="44">
        <v>42865</v>
      </c>
      <c r="B881" s="45" t="s">
        <v>194</v>
      </c>
      <c r="C881" s="45" t="s">
        <v>161</v>
      </c>
      <c r="D881" s="45" t="s">
        <v>38</v>
      </c>
      <c r="E881" s="45" t="s">
        <v>40</v>
      </c>
      <c r="F881" s="45" t="s">
        <v>58</v>
      </c>
      <c r="G881" s="46">
        <v>91311</v>
      </c>
      <c r="H881" s="76">
        <v>0.55555555555555558</v>
      </c>
      <c r="I881" s="76">
        <v>0.81944444444444453</v>
      </c>
      <c r="J881" s="47">
        <v>0.2638888888888889</v>
      </c>
      <c r="K881" s="48">
        <v>42865.551388888889</v>
      </c>
      <c r="L881" s="48">
        <v>42865.819444444445</v>
      </c>
      <c r="M881" s="46">
        <v>0</v>
      </c>
      <c r="N881" s="46">
        <v>72</v>
      </c>
      <c r="O881" s="47">
        <v>5.6712962962962956E-4</v>
      </c>
      <c r="P881" s="47">
        <v>0</v>
      </c>
      <c r="Q881" s="47">
        <v>5.8831018518518519E-2</v>
      </c>
      <c r="R881" s="47">
        <v>1.4710648148148148E-2</v>
      </c>
      <c r="S881" s="47">
        <v>0</v>
      </c>
      <c r="T881" s="47">
        <v>1.324074074074074E-2</v>
      </c>
      <c r="U881" s="47">
        <v>0</v>
      </c>
      <c r="V881" s="47">
        <v>0</v>
      </c>
      <c r="W881" s="47">
        <v>0</v>
      </c>
      <c r="X881" s="47">
        <v>0</v>
      </c>
      <c r="Y881" s="47">
        <v>1.6087962962962963E-3</v>
      </c>
      <c r="Z881" s="47">
        <v>0</v>
      </c>
      <c r="AA881" s="4">
        <f t="shared" si="28"/>
        <v>2.7951388888888887E-2</v>
      </c>
      <c r="AB881" s="4">
        <f t="shared" si="29"/>
        <v>0</v>
      </c>
    </row>
    <row r="882" spans="1:28" x14ac:dyDescent="0.25">
      <c r="A882" s="44">
        <v>42865</v>
      </c>
      <c r="B882" s="45" t="s">
        <v>194</v>
      </c>
      <c r="C882" s="45" t="s">
        <v>161</v>
      </c>
      <c r="D882" s="45" t="s">
        <v>38</v>
      </c>
      <c r="E882" s="45" t="s">
        <v>40</v>
      </c>
      <c r="F882" s="45" t="s">
        <v>177</v>
      </c>
      <c r="G882" s="46">
        <v>91130</v>
      </c>
      <c r="H882" s="76">
        <v>0.58333333333333337</v>
      </c>
      <c r="I882" s="76">
        <v>0.84722222222222221</v>
      </c>
      <c r="J882" s="47">
        <v>0.2638888888888889</v>
      </c>
      <c r="M882" s="46">
        <v>0</v>
      </c>
      <c r="N882" s="46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4">
        <f t="shared" si="28"/>
        <v>0</v>
      </c>
      <c r="AB882" s="4" t="str">
        <f t="shared" si="29"/>
        <v/>
      </c>
    </row>
    <row r="883" spans="1:28" x14ac:dyDescent="0.25">
      <c r="A883" s="44">
        <v>42865</v>
      </c>
      <c r="B883" s="45" t="s">
        <v>194</v>
      </c>
      <c r="C883" s="45" t="s">
        <v>161</v>
      </c>
      <c r="D883" s="45" t="s">
        <v>38</v>
      </c>
      <c r="E883" s="45" t="s">
        <v>40</v>
      </c>
      <c r="F883" s="45" t="s">
        <v>39</v>
      </c>
      <c r="G883" s="46">
        <v>91314</v>
      </c>
      <c r="H883" s="76">
        <v>0.51388888888888895</v>
      </c>
      <c r="I883" s="76">
        <v>0.77777777777777779</v>
      </c>
      <c r="J883" s="47">
        <v>0.2638888888888889</v>
      </c>
      <c r="K883" s="48">
        <v>42865.513888888891</v>
      </c>
      <c r="L883" s="48">
        <v>42865.77847222222</v>
      </c>
      <c r="M883" s="46">
        <v>0</v>
      </c>
      <c r="N883" s="46">
        <v>78</v>
      </c>
      <c r="O883" s="47">
        <v>6.8287037037037025E-4</v>
      </c>
      <c r="P883" s="47">
        <v>0</v>
      </c>
      <c r="Q883" s="47">
        <v>5.3518518518518521E-2</v>
      </c>
      <c r="R883" s="47">
        <v>1.5370370370370369E-2</v>
      </c>
      <c r="S883" s="47">
        <v>0</v>
      </c>
      <c r="T883" s="47">
        <v>1.2604166666666666E-2</v>
      </c>
      <c r="U883" s="47">
        <v>0</v>
      </c>
      <c r="V883" s="47">
        <v>0</v>
      </c>
      <c r="W883" s="47">
        <v>0</v>
      </c>
      <c r="X883" s="47">
        <v>0</v>
      </c>
      <c r="Y883" s="47">
        <v>5.9259259259259256E-3</v>
      </c>
      <c r="Z883" s="47">
        <v>0</v>
      </c>
      <c r="AA883" s="4">
        <f t="shared" si="28"/>
        <v>2.7974537037037034E-2</v>
      </c>
      <c r="AB883" s="4">
        <f t="shared" si="29"/>
        <v>0</v>
      </c>
    </row>
    <row r="884" spans="1:28" x14ac:dyDescent="0.25">
      <c r="A884" s="44">
        <v>42865</v>
      </c>
      <c r="B884" s="45" t="s">
        <v>194</v>
      </c>
      <c r="C884" s="45" t="s">
        <v>161</v>
      </c>
      <c r="D884" s="45" t="s">
        <v>38</v>
      </c>
      <c r="E884" s="45" t="s">
        <v>40</v>
      </c>
      <c r="F884" s="45" t="s">
        <v>77</v>
      </c>
      <c r="G884" s="46">
        <v>91143</v>
      </c>
      <c r="H884" s="76">
        <v>0.59722222222222221</v>
      </c>
      <c r="I884" s="76">
        <v>0.86111111111111116</v>
      </c>
      <c r="J884" s="47">
        <v>0.2638888888888889</v>
      </c>
      <c r="K884" s="48">
        <v>42865.602777777778</v>
      </c>
      <c r="L884" s="48">
        <v>42865.861111111109</v>
      </c>
      <c r="M884" s="46">
        <v>56</v>
      </c>
      <c r="N884" s="46">
        <v>0</v>
      </c>
      <c r="O884" s="47">
        <v>0</v>
      </c>
      <c r="P884" s="47">
        <v>1.8634259259259261E-3</v>
      </c>
      <c r="Q884" s="47">
        <v>3.37962962962963E-3</v>
      </c>
      <c r="R884" s="47">
        <v>1.4039351851851851E-2</v>
      </c>
      <c r="S884" s="47">
        <v>0</v>
      </c>
      <c r="T884" s="47">
        <v>1.4386574074074072E-2</v>
      </c>
      <c r="U884" s="47">
        <v>0</v>
      </c>
      <c r="V884" s="47">
        <v>0</v>
      </c>
      <c r="W884" s="47">
        <v>0</v>
      </c>
      <c r="X884" s="47">
        <v>1.1458333333333333E-3</v>
      </c>
      <c r="Y884" s="47">
        <v>4.1134259259259259E-2</v>
      </c>
      <c r="Z884" s="47">
        <v>0</v>
      </c>
      <c r="AA884" s="4">
        <f t="shared" si="28"/>
        <v>2.8425925925925924E-2</v>
      </c>
      <c r="AB884" s="4">
        <f t="shared" si="29"/>
        <v>5.5555555555555358E-3</v>
      </c>
    </row>
    <row r="885" spans="1:28" x14ac:dyDescent="0.25">
      <c r="A885" s="44">
        <v>42865</v>
      </c>
      <c r="B885" s="45" t="s">
        <v>194</v>
      </c>
      <c r="C885" s="45" t="s">
        <v>161</v>
      </c>
      <c r="D885" s="45" t="s">
        <v>38</v>
      </c>
      <c r="E885" s="45" t="s">
        <v>40</v>
      </c>
      <c r="F885" s="45" t="s">
        <v>42</v>
      </c>
      <c r="G885" s="46">
        <v>91154</v>
      </c>
      <c r="H885" s="76">
        <v>0.51388888888888895</v>
      </c>
      <c r="I885" s="76">
        <v>0.77777777777777779</v>
      </c>
      <c r="J885" s="47">
        <v>0.2638888888888889</v>
      </c>
      <c r="K885" s="48">
        <v>42865.513194444444</v>
      </c>
      <c r="L885" s="48">
        <v>42865.777777777781</v>
      </c>
      <c r="M885" s="46">
        <v>0</v>
      </c>
      <c r="N885" s="46">
        <v>55</v>
      </c>
      <c r="O885" s="47">
        <v>8.564814814814815E-4</v>
      </c>
      <c r="P885" s="47">
        <v>0</v>
      </c>
      <c r="Q885" s="47">
        <v>4.7511574074074074E-2</v>
      </c>
      <c r="R885" s="47">
        <v>1.4398148148148148E-2</v>
      </c>
      <c r="S885" s="47">
        <v>0</v>
      </c>
      <c r="T885" s="47">
        <v>7.013888888888889E-3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">
        <f t="shared" si="28"/>
        <v>2.1412037037037035E-2</v>
      </c>
      <c r="AB885" s="4">
        <f t="shared" si="29"/>
        <v>0</v>
      </c>
    </row>
    <row r="886" spans="1:28" x14ac:dyDescent="0.25">
      <c r="A886" s="44">
        <v>42865</v>
      </c>
      <c r="B886" s="45" t="s">
        <v>194</v>
      </c>
      <c r="C886" s="45" t="s">
        <v>161</v>
      </c>
      <c r="D886" s="45" t="s">
        <v>38</v>
      </c>
      <c r="E886" s="45" t="s">
        <v>40</v>
      </c>
      <c r="F886" s="45" t="s">
        <v>78</v>
      </c>
      <c r="G886" s="46">
        <v>91180</v>
      </c>
      <c r="H886" s="76">
        <v>0.65277777777777779</v>
      </c>
      <c r="I886" s="76">
        <v>0.91666666666666663</v>
      </c>
      <c r="J886" s="47">
        <v>0.2638888888888889</v>
      </c>
      <c r="M886" s="46">
        <v>0</v>
      </c>
      <c r="N886" s="46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">
        <f t="shared" si="28"/>
        <v>0</v>
      </c>
      <c r="AB886" s="4" t="str">
        <f t="shared" si="29"/>
        <v/>
      </c>
    </row>
    <row r="887" spans="1:28" x14ac:dyDescent="0.25">
      <c r="A887" s="44">
        <v>42865</v>
      </c>
      <c r="B887" s="45" t="s">
        <v>194</v>
      </c>
      <c r="C887" s="45" t="s">
        <v>161</v>
      </c>
      <c r="D887" s="45" t="s">
        <v>38</v>
      </c>
      <c r="E887" s="45" t="s">
        <v>40</v>
      </c>
      <c r="F887" s="45" t="s">
        <v>61</v>
      </c>
      <c r="G887" s="46">
        <v>91240</v>
      </c>
      <c r="H887" s="78">
        <v>0.3888888888888889</v>
      </c>
      <c r="I887" s="78">
        <v>0.65277777777777779</v>
      </c>
      <c r="J887" s="47">
        <v>0.2638888888888889</v>
      </c>
      <c r="K887" s="48">
        <v>42865.388194444444</v>
      </c>
      <c r="L887" s="48">
        <v>42865.652777777781</v>
      </c>
      <c r="M887" s="46">
        <v>81</v>
      </c>
      <c r="N887" s="46">
        <v>0</v>
      </c>
      <c r="O887" s="47">
        <v>0</v>
      </c>
      <c r="P887" s="47">
        <v>1.689814814814815E-3</v>
      </c>
      <c r="Q887" s="47">
        <v>2.4305555555555556E-3</v>
      </c>
      <c r="R887" s="47">
        <v>1.375E-2</v>
      </c>
      <c r="S887" s="47">
        <v>0</v>
      </c>
      <c r="T887" s="47">
        <v>1.4120370370370368E-2</v>
      </c>
      <c r="U887" s="47">
        <v>0</v>
      </c>
      <c r="V887" s="47">
        <v>0</v>
      </c>
      <c r="W887" s="47">
        <v>0</v>
      </c>
      <c r="X887" s="47">
        <v>1.1168981481481481E-2</v>
      </c>
      <c r="Y887" s="47">
        <v>4.0740740740740746E-3</v>
      </c>
      <c r="Z887" s="47">
        <v>0</v>
      </c>
      <c r="AA887" s="4">
        <f t="shared" si="28"/>
        <v>2.7870370370370368E-2</v>
      </c>
      <c r="AB887" s="4">
        <f t="shared" si="29"/>
        <v>0</v>
      </c>
    </row>
    <row r="888" spans="1:28" x14ac:dyDescent="0.25">
      <c r="A888" s="44">
        <v>42865</v>
      </c>
      <c r="B888" s="45" t="s">
        <v>194</v>
      </c>
      <c r="C888" s="45" t="s">
        <v>161</v>
      </c>
      <c r="D888" s="45" t="s">
        <v>38</v>
      </c>
      <c r="E888" s="45" t="s">
        <v>40</v>
      </c>
      <c r="F888" s="45" t="s">
        <v>96</v>
      </c>
      <c r="G888" s="46">
        <v>91157</v>
      </c>
      <c r="H888" s="76">
        <v>0.625</v>
      </c>
      <c r="I888" s="76">
        <v>0.88888888888888884</v>
      </c>
      <c r="J888" s="47">
        <v>0.2638888888888889</v>
      </c>
      <c r="M888" s="46">
        <v>0</v>
      </c>
      <c r="N888" s="46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">
        <f t="shared" si="28"/>
        <v>0</v>
      </c>
      <c r="AB888" s="4" t="str">
        <f t="shared" si="29"/>
        <v/>
      </c>
    </row>
    <row r="889" spans="1:28" x14ac:dyDescent="0.25">
      <c r="A889" s="44">
        <v>42865</v>
      </c>
      <c r="B889" s="45" t="s">
        <v>194</v>
      </c>
      <c r="C889" s="45" t="s">
        <v>161</v>
      </c>
      <c r="D889" s="45" t="s">
        <v>38</v>
      </c>
      <c r="E889" s="45" t="s">
        <v>40</v>
      </c>
      <c r="F889" s="45" t="s">
        <v>79</v>
      </c>
      <c r="G889" s="46">
        <v>91129</v>
      </c>
      <c r="H889" s="76">
        <v>0.5625</v>
      </c>
      <c r="I889" s="76">
        <v>0.82638888888888884</v>
      </c>
      <c r="J889" s="47">
        <v>0.2638888888888889</v>
      </c>
      <c r="K889" s="48">
        <v>42865.561805555553</v>
      </c>
      <c r="L889" s="48">
        <v>42865.827777777777</v>
      </c>
      <c r="M889" s="46">
        <v>66</v>
      </c>
      <c r="N889" s="46">
        <v>0</v>
      </c>
      <c r="O889" s="47">
        <v>0</v>
      </c>
      <c r="P889" s="47">
        <v>2.1527777777777778E-3</v>
      </c>
      <c r="Q889" s="47">
        <v>7.9976851851851858E-3</v>
      </c>
      <c r="R889" s="47">
        <v>1.4374999999999999E-2</v>
      </c>
      <c r="S889" s="47">
        <v>0</v>
      </c>
      <c r="T889" s="47">
        <v>1.3969907407407408E-2</v>
      </c>
      <c r="U889" s="47">
        <v>0</v>
      </c>
      <c r="V889" s="47">
        <v>0</v>
      </c>
      <c r="W889" s="47">
        <v>0</v>
      </c>
      <c r="X889" s="47">
        <v>1.4583333333333334E-3</v>
      </c>
      <c r="Y889" s="47">
        <v>9.1203703703703707E-3</v>
      </c>
      <c r="Z889" s="47">
        <v>0</v>
      </c>
      <c r="AA889" s="4">
        <f t="shared" si="28"/>
        <v>2.8344907407407409E-2</v>
      </c>
      <c r="AB889" s="4">
        <f t="shared" si="29"/>
        <v>0</v>
      </c>
    </row>
    <row r="890" spans="1:28" x14ac:dyDescent="0.25">
      <c r="A890" s="44">
        <v>42865</v>
      </c>
      <c r="B890" s="45" t="s">
        <v>194</v>
      </c>
      <c r="C890" s="45" t="s">
        <v>161</v>
      </c>
      <c r="D890" s="45" t="s">
        <v>38</v>
      </c>
      <c r="E890" s="45" t="s">
        <v>40</v>
      </c>
      <c r="F890" s="45" t="s">
        <v>179</v>
      </c>
      <c r="G890" s="46">
        <v>91250</v>
      </c>
      <c r="H890" s="76">
        <v>0.55555555555555558</v>
      </c>
      <c r="I890" s="76">
        <v>0.81944444444444453</v>
      </c>
      <c r="J890" s="47">
        <v>0.2638888888888889</v>
      </c>
      <c r="M890" s="46">
        <v>0</v>
      </c>
      <c r="N890" s="46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">
        <f t="shared" si="28"/>
        <v>0</v>
      </c>
      <c r="AB890" s="4" t="str">
        <f t="shared" si="29"/>
        <v/>
      </c>
    </row>
    <row r="891" spans="1:28" x14ac:dyDescent="0.25">
      <c r="A891" s="44">
        <v>42865</v>
      </c>
      <c r="B891" s="45" t="s">
        <v>194</v>
      </c>
      <c r="C891" s="45" t="s">
        <v>161</v>
      </c>
      <c r="D891" s="45" t="s">
        <v>38</v>
      </c>
      <c r="E891" s="45" t="s">
        <v>40</v>
      </c>
      <c r="F891" s="45" t="s">
        <v>195</v>
      </c>
      <c r="G891" s="46">
        <v>91170</v>
      </c>
      <c r="H891" s="76">
        <v>0.5625</v>
      </c>
      <c r="I891" s="76">
        <v>0.82638888888888884</v>
      </c>
      <c r="J891" s="47">
        <v>0.2638888888888889</v>
      </c>
      <c r="M891" s="46">
        <v>0</v>
      </c>
      <c r="N891" s="46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">
        <f t="shared" si="28"/>
        <v>0</v>
      </c>
      <c r="AB891" s="4" t="str">
        <f t="shared" si="29"/>
        <v/>
      </c>
    </row>
    <row r="892" spans="1:28" x14ac:dyDescent="0.25">
      <c r="A892" s="44">
        <v>42865</v>
      </c>
      <c r="B892" s="45" t="s">
        <v>194</v>
      </c>
      <c r="C892" s="45" t="s">
        <v>161</v>
      </c>
      <c r="D892" s="45" t="s">
        <v>38</v>
      </c>
      <c r="E892" s="45" t="s">
        <v>40</v>
      </c>
      <c r="F892" s="45" t="s">
        <v>62</v>
      </c>
      <c r="G892" s="46">
        <v>91124</v>
      </c>
      <c r="H892" s="76">
        <v>0.51388888888888895</v>
      </c>
      <c r="I892" s="76">
        <v>0.77777777777777779</v>
      </c>
      <c r="J892" s="47">
        <v>0.2638888888888889</v>
      </c>
      <c r="K892" s="48">
        <v>42865.518055555556</v>
      </c>
      <c r="L892" s="48">
        <v>42865.777777777781</v>
      </c>
      <c r="M892" s="46">
        <v>81</v>
      </c>
      <c r="N892" s="46">
        <v>0</v>
      </c>
      <c r="O892" s="47">
        <v>0</v>
      </c>
      <c r="P892" s="47">
        <v>1.4930555555555556E-3</v>
      </c>
      <c r="Q892" s="47">
        <v>3.6921296296296298E-3</v>
      </c>
      <c r="R892" s="47">
        <v>1.5729166666666666E-2</v>
      </c>
      <c r="S892" s="47">
        <v>0</v>
      </c>
      <c r="T892" s="47">
        <v>1.4710648148148148E-2</v>
      </c>
      <c r="U892" s="47">
        <v>0</v>
      </c>
      <c r="V892" s="47">
        <v>0</v>
      </c>
      <c r="W892" s="47">
        <v>0</v>
      </c>
      <c r="X892" s="47">
        <v>2.1180555555555553E-3</v>
      </c>
      <c r="Y892" s="47">
        <v>3.3680555555555551E-3</v>
      </c>
      <c r="Z892" s="47">
        <v>0</v>
      </c>
      <c r="AA892" s="4">
        <f t="shared" si="28"/>
        <v>3.0439814814814815E-2</v>
      </c>
      <c r="AB892" s="4">
        <f t="shared" si="29"/>
        <v>4.1666666666666519E-3</v>
      </c>
    </row>
    <row r="893" spans="1:28" x14ac:dyDescent="0.25">
      <c r="A893" s="44">
        <v>42865</v>
      </c>
      <c r="B893" s="45" t="s">
        <v>194</v>
      </c>
      <c r="C893" s="45" t="s">
        <v>161</v>
      </c>
      <c r="D893" s="45" t="s">
        <v>38</v>
      </c>
      <c r="E893" s="45" t="s">
        <v>40</v>
      </c>
      <c r="F893" s="45" t="s">
        <v>63</v>
      </c>
      <c r="G893" s="46">
        <v>91134</v>
      </c>
      <c r="H893" s="76">
        <v>0.5625</v>
      </c>
      <c r="I893" s="76">
        <v>0.82638888888888884</v>
      </c>
      <c r="J893" s="47">
        <v>0.2638888888888889</v>
      </c>
      <c r="M893" s="46">
        <v>0</v>
      </c>
      <c r="N893" s="46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">
        <f t="shared" si="28"/>
        <v>0</v>
      </c>
      <c r="AB893" s="4" t="str">
        <f t="shared" si="29"/>
        <v/>
      </c>
    </row>
    <row r="894" spans="1:28" x14ac:dyDescent="0.25">
      <c r="A894" s="44">
        <v>42865</v>
      </c>
      <c r="B894" s="45" t="s">
        <v>194</v>
      </c>
      <c r="C894" s="45" t="s">
        <v>161</v>
      </c>
      <c r="D894" s="45" t="s">
        <v>38</v>
      </c>
      <c r="E894" s="45" t="s">
        <v>40</v>
      </c>
      <c r="F894" s="45" t="s">
        <v>44</v>
      </c>
      <c r="G894" s="46">
        <v>91371</v>
      </c>
      <c r="H894" s="76">
        <v>0.51388888888888895</v>
      </c>
      <c r="I894" s="76">
        <v>0.77777777777777779</v>
      </c>
      <c r="J894" s="47">
        <v>0.2638888888888889</v>
      </c>
      <c r="K894" s="48">
        <v>42865.529861111114</v>
      </c>
      <c r="L894" s="48">
        <v>42865.777777777781</v>
      </c>
      <c r="M894" s="46">
        <v>0</v>
      </c>
      <c r="N894" s="46">
        <v>61</v>
      </c>
      <c r="O894" s="47">
        <v>9.8379629629629642E-4</v>
      </c>
      <c r="P894" s="47">
        <v>0</v>
      </c>
      <c r="Q894" s="47">
        <v>5.9872685185185182E-2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">
        <f t="shared" si="28"/>
        <v>0</v>
      </c>
      <c r="AB894" s="4">
        <f t="shared" si="29"/>
        <v>1.5972222222222165E-2</v>
      </c>
    </row>
    <row r="895" spans="1:28" x14ac:dyDescent="0.25">
      <c r="A895" s="44">
        <v>42865</v>
      </c>
      <c r="B895" s="45" t="s">
        <v>194</v>
      </c>
      <c r="C895" s="45" t="s">
        <v>161</v>
      </c>
      <c r="D895" s="45" t="s">
        <v>38</v>
      </c>
      <c r="E895" s="45" t="s">
        <v>40</v>
      </c>
      <c r="F895" s="45" t="s">
        <v>182</v>
      </c>
      <c r="G895" s="46">
        <v>91131</v>
      </c>
      <c r="H895" s="76">
        <v>0.33333333333333331</v>
      </c>
      <c r="I895" s="76">
        <v>0.59722222222222221</v>
      </c>
      <c r="J895" s="47">
        <v>0.2638888888888889</v>
      </c>
      <c r="K895" s="48">
        <v>42865.336805555555</v>
      </c>
      <c r="L895" s="48">
        <v>42865.597222222219</v>
      </c>
      <c r="M895" s="46">
        <v>87</v>
      </c>
      <c r="N895" s="46">
        <v>0</v>
      </c>
      <c r="O895" s="47">
        <v>0</v>
      </c>
      <c r="P895" s="47">
        <v>1.4467592592592594E-3</v>
      </c>
      <c r="Q895" s="47">
        <v>2.3148148148148151E-3</v>
      </c>
      <c r="R895" s="47">
        <v>1.5138888888888889E-2</v>
      </c>
      <c r="S895" s="47">
        <v>0</v>
      </c>
      <c r="T895" s="47">
        <v>1.4976851851851852E-2</v>
      </c>
      <c r="U895" s="47">
        <v>0</v>
      </c>
      <c r="V895" s="47">
        <v>0</v>
      </c>
      <c r="W895" s="47">
        <v>0</v>
      </c>
      <c r="X895" s="47">
        <v>1.1458333333333334E-2</v>
      </c>
      <c r="Y895" s="47">
        <v>8.5416666666666679E-3</v>
      </c>
      <c r="Z895" s="47">
        <v>0</v>
      </c>
      <c r="AA895" s="4">
        <f t="shared" si="28"/>
        <v>3.0115740740740742E-2</v>
      </c>
      <c r="AB895" s="4">
        <f t="shared" si="29"/>
        <v>3.4722222222222654E-3</v>
      </c>
    </row>
    <row r="896" spans="1:28" x14ac:dyDescent="0.25">
      <c r="A896" s="44">
        <v>42865</v>
      </c>
      <c r="B896" s="45" t="s">
        <v>194</v>
      </c>
      <c r="C896" s="45" t="s">
        <v>161</v>
      </c>
      <c r="D896" s="45" t="s">
        <v>38</v>
      </c>
      <c r="E896" s="45" t="s">
        <v>40</v>
      </c>
      <c r="F896" s="45" t="s">
        <v>183</v>
      </c>
      <c r="G896" s="46">
        <v>101594</v>
      </c>
      <c r="H896" s="76">
        <v>0.625</v>
      </c>
      <c r="I896" s="76">
        <v>0.88888888888888884</v>
      </c>
      <c r="J896" s="47">
        <v>0.2638888888888889</v>
      </c>
      <c r="M896" s="46">
        <v>0</v>
      </c>
      <c r="N896" s="46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4">
        <f t="shared" si="28"/>
        <v>0</v>
      </c>
      <c r="AB896" s="4" t="str">
        <f t="shared" si="29"/>
        <v/>
      </c>
    </row>
    <row r="897" spans="1:28" x14ac:dyDescent="0.25">
      <c r="A897" s="44">
        <v>42865</v>
      </c>
      <c r="B897" s="45" t="s">
        <v>194</v>
      </c>
      <c r="C897" s="45" t="s">
        <v>161</v>
      </c>
      <c r="D897" s="45" t="s">
        <v>38</v>
      </c>
      <c r="E897" s="45" t="s">
        <v>184</v>
      </c>
      <c r="F897" s="45" t="s">
        <v>185</v>
      </c>
      <c r="G897" s="46">
        <v>91863</v>
      </c>
      <c r="H897" s="76">
        <v>0.3611111111111111</v>
      </c>
      <c r="I897" s="76">
        <v>0.625</v>
      </c>
      <c r="J897" s="47">
        <v>0.2638888888888889</v>
      </c>
      <c r="M897" s="46">
        <v>0</v>
      </c>
      <c r="N897" s="46">
        <v>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">
        <f t="shared" si="28"/>
        <v>0</v>
      </c>
      <c r="AB897" s="4" t="str">
        <f t="shared" si="29"/>
        <v/>
      </c>
    </row>
    <row r="898" spans="1:28" x14ac:dyDescent="0.25">
      <c r="A898" s="44">
        <v>42865</v>
      </c>
      <c r="B898" s="45" t="s">
        <v>194</v>
      </c>
      <c r="C898" s="45" t="s">
        <v>161</v>
      </c>
      <c r="D898" s="45" t="s">
        <v>38</v>
      </c>
      <c r="E898" s="45" t="s">
        <v>184</v>
      </c>
      <c r="F898" s="45" t="s">
        <v>200</v>
      </c>
      <c r="G898" s="46">
        <v>91230</v>
      </c>
      <c r="H898" s="76">
        <v>0.375</v>
      </c>
      <c r="I898" s="76">
        <v>0.63888888888888895</v>
      </c>
      <c r="J898" s="47">
        <v>0.2638888888888889</v>
      </c>
      <c r="M898" s="46">
        <v>0</v>
      </c>
      <c r="N898" s="46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">
        <f t="shared" si="28"/>
        <v>0</v>
      </c>
      <c r="AB898" s="4" t="str">
        <f t="shared" si="29"/>
        <v/>
      </c>
    </row>
    <row r="899" spans="1:28" x14ac:dyDescent="0.25">
      <c r="A899" s="44">
        <v>42865</v>
      </c>
      <c r="B899" s="45" t="s">
        <v>194</v>
      </c>
      <c r="C899" s="45" t="s">
        <v>161</v>
      </c>
      <c r="D899" s="45" t="s">
        <v>38</v>
      </c>
      <c r="E899" s="45" t="s">
        <v>184</v>
      </c>
      <c r="F899" s="45" t="s">
        <v>200</v>
      </c>
      <c r="G899" s="46">
        <v>91176</v>
      </c>
      <c r="H899" s="76">
        <v>0.375</v>
      </c>
      <c r="I899" s="76">
        <v>0.63888888888888895</v>
      </c>
      <c r="J899" s="47">
        <v>0.2638888888888889</v>
      </c>
      <c r="K899" s="48">
        <v>42865.255555555559</v>
      </c>
      <c r="L899" s="48">
        <v>42865.515277777777</v>
      </c>
      <c r="M899" s="46">
        <v>60</v>
      </c>
      <c r="N899" s="46">
        <v>0</v>
      </c>
      <c r="O899" s="47">
        <v>0</v>
      </c>
      <c r="P899" s="47">
        <v>2.0717592592592593E-3</v>
      </c>
      <c r="Q899" s="47">
        <v>1.4212962962962962E-2</v>
      </c>
      <c r="R899" s="47">
        <v>1.2962962962962963E-2</v>
      </c>
      <c r="S899" s="47">
        <v>0</v>
      </c>
      <c r="T899" s="47">
        <v>1.5150462962962963E-2</v>
      </c>
      <c r="U899" s="47">
        <v>0</v>
      </c>
      <c r="V899" s="47">
        <v>0</v>
      </c>
      <c r="W899" s="47">
        <v>0</v>
      </c>
      <c r="X899" s="47">
        <v>0</v>
      </c>
      <c r="Y899" s="47">
        <v>3.6666666666666667E-2</v>
      </c>
      <c r="Z899" s="47">
        <v>0</v>
      </c>
      <c r="AA899" s="4">
        <f t="shared" si="28"/>
        <v>2.8113425925925924E-2</v>
      </c>
      <c r="AB899" s="4">
        <f t="shared" si="29"/>
        <v>0</v>
      </c>
    </row>
    <row r="900" spans="1:28" x14ac:dyDescent="0.25">
      <c r="A900" s="44">
        <v>42865</v>
      </c>
      <c r="B900" s="45" t="s">
        <v>194</v>
      </c>
      <c r="C900" s="45" t="s">
        <v>161</v>
      </c>
      <c r="D900" s="45" t="s">
        <v>38</v>
      </c>
      <c r="E900" s="45" t="s">
        <v>184</v>
      </c>
      <c r="F900" s="45" t="s">
        <v>200</v>
      </c>
      <c r="G900" s="46">
        <v>91242</v>
      </c>
      <c r="H900" s="76">
        <v>0.375</v>
      </c>
      <c r="I900" s="76">
        <v>0.63888888888888895</v>
      </c>
      <c r="J900" s="47">
        <v>0.2638888888888889</v>
      </c>
      <c r="M900" s="46">
        <v>0</v>
      </c>
      <c r="N900" s="46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0</v>
      </c>
      <c r="Z900" s="47">
        <v>0</v>
      </c>
      <c r="AA900" s="4">
        <f t="shared" si="28"/>
        <v>0</v>
      </c>
      <c r="AB900" s="4" t="str">
        <f t="shared" si="29"/>
        <v/>
      </c>
    </row>
    <row r="901" spans="1:28" x14ac:dyDescent="0.25">
      <c r="A901" s="44">
        <v>42865</v>
      </c>
      <c r="B901" s="45" t="s">
        <v>194</v>
      </c>
      <c r="C901" s="45" t="s">
        <v>161</v>
      </c>
      <c r="D901" s="45" t="s">
        <v>38</v>
      </c>
      <c r="E901" s="45" t="s">
        <v>184</v>
      </c>
      <c r="F901" s="45" t="s">
        <v>200</v>
      </c>
      <c r="G901" s="46">
        <v>91125</v>
      </c>
      <c r="H901" s="76">
        <v>0.375</v>
      </c>
      <c r="I901" s="76">
        <v>0.63888888888888895</v>
      </c>
      <c r="J901" s="47">
        <v>0.2638888888888889</v>
      </c>
      <c r="K901" s="48">
        <v>42865.649305555555</v>
      </c>
      <c r="L901" s="48">
        <v>42865.917361111111</v>
      </c>
      <c r="M901" s="46">
        <v>66</v>
      </c>
      <c r="N901" s="46">
        <v>0</v>
      </c>
      <c r="O901" s="47">
        <v>0</v>
      </c>
      <c r="P901" s="47">
        <v>1.8865740740740742E-3</v>
      </c>
      <c r="Q901" s="47">
        <v>3.0902777777777782E-3</v>
      </c>
      <c r="R901" s="47">
        <v>1.2141203703703704E-2</v>
      </c>
      <c r="S901" s="47">
        <v>0</v>
      </c>
      <c r="T901" s="47">
        <v>1.5428240740740741E-2</v>
      </c>
      <c r="U901" s="47">
        <v>0</v>
      </c>
      <c r="V901" s="47">
        <v>0</v>
      </c>
      <c r="W901" s="47">
        <v>0</v>
      </c>
      <c r="X901" s="47">
        <v>8.8888888888888889E-3</v>
      </c>
      <c r="Y901" s="47">
        <v>1.3773148148148147E-3</v>
      </c>
      <c r="Z901" s="47">
        <v>0</v>
      </c>
      <c r="AA901" s="4">
        <f t="shared" si="28"/>
        <v>2.7569444444444445E-2</v>
      </c>
      <c r="AB901" s="4">
        <f t="shared" si="29"/>
        <v>0.27430555555555558</v>
      </c>
    </row>
    <row r="902" spans="1:28" x14ac:dyDescent="0.25">
      <c r="A902" s="44">
        <v>42865</v>
      </c>
      <c r="B902" s="45" t="s">
        <v>194</v>
      </c>
      <c r="C902" s="45" t="s">
        <v>161</v>
      </c>
      <c r="D902" s="45" t="s">
        <v>38</v>
      </c>
      <c r="E902" s="45" t="s">
        <v>184</v>
      </c>
      <c r="F902" s="45" t="s">
        <v>186</v>
      </c>
      <c r="G902" s="46">
        <v>91860</v>
      </c>
      <c r="H902" s="76">
        <v>0.3611111111111111</v>
      </c>
      <c r="I902" s="76">
        <v>0.625</v>
      </c>
      <c r="J902" s="47">
        <v>0.2638888888888889</v>
      </c>
      <c r="M902" s="46">
        <v>0</v>
      </c>
      <c r="N902" s="46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">
        <f t="shared" ref="AA902:AA965" si="30">IF(A902="","",R902+T902)</f>
        <v>0</v>
      </c>
      <c r="AB902" s="4" t="str">
        <f t="shared" si="29"/>
        <v/>
      </c>
    </row>
    <row r="903" spans="1:28" x14ac:dyDescent="0.25">
      <c r="A903" s="44">
        <v>42865</v>
      </c>
      <c r="B903" s="45" t="s">
        <v>194</v>
      </c>
      <c r="C903" s="45" t="s">
        <v>161</v>
      </c>
      <c r="D903" s="45" t="s">
        <v>38</v>
      </c>
      <c r="E903" s="45" t="s">
        <v>184</v>
      </c>
      <c r="F903" s="45" t="s">
        <v>187</v>
      </c>
      <c r="G903" s="46">
        <v>91858</v>
      </c>
      <c r="H903" s="76">
        <v>0.3611111111111111</v>
      </c>
      <c r="I903" s="76">
        <v>0.625</v>
      </c>
      <c r="J903" s="47">
        <v>0.2638888888888889</v>
      </c>
      <c r="M903" s="46">
        <v>0</v>
      </c>
      <c r="N903" s="46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4">
        <f t="shared" si="30"/>
        <v>0</v>
      </c>
      <c r="AB903" s="4" t="str">
        <f t="shared" si="29"/>
        <v/>
      </c>
    </row>
    <row r="904" spans="1:28" x14ac:dyDescent="0.25">
      <c r="A904" s="44">
        <v>42865</v>
      </c>
      <c r="B904" s="45" t="s">
        <v>194</v>
      </c>
      <c r="C904" s="45" t="s">
        <v>161</v>
      </c>
      <c r="D904" s="45" t="s">
        <v>38</v>
      </c>
      <c r="E904" s="45" t="s">
        <v>45</v>
      </c>
      <c r="F904" s="45" t="s">
        <v>92</v>
      </c>
      <c r="G904" s="46">
        <v>91128</v>
      </c>
      <c r="H904" s="76">
        <v>0.25</v>
      </c>
      <c r="I904" s="76">
        <v>0.51388888888888895</v>
      </c>
      <c r="J904" s="47">
        <v>0.2638888888888889</v>
      </c>
      <c r="M904" s="46">
        <v>0</v>
      </c>
      <c r="N904" s="46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">
        <f t="shared" si="30"/>
        <v>0</v>
      </c>
      <c r="AB904" s="4" t="str">
        <f t="shared" si="29"/>
        <v/>
      </c>
    </row>
    <row r="905" spans="1:28" x14ac:dyDescent="0.25">
      <c r="A905" s="44">
        <v>42865</v>
      </c>
      <c r="B905" s="45" t="s">
        <v>194</v>
      </c>
      <c r="C905" s="45" t="s">
        <v>161</v>
      </c>
      <c r="D905" s="45" t="s">
        <v>38</v>
      </c>
      <c r="E905" s="45" t="s">
        <v>45</v>
      </c>
      <c r="F905" s="45" t="s">
        <v>188</v>
      </c>
      <c r="G905" s="46">
        <v>91231</v>
      </c>
      <c r="H905" s="76">
        <v>0.33333333333333331</v>
      </c>
      <c r="I905" s="76">
        <v>0.59722222222222221</v>
      </c>
      <c r="J905" s="47">
        <v>0.2638888888888889</v>
      </c>
      <c r="M905" s="46">
        <v>0</v>
      </c>
      <c r="N905" s="46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">
        <f t="shared" si="30"/>
        <v>0</v>
      </c>
      <c r="AB905" s="4" t="str">
        <f t="shared" si="29"/>
        <v/>
      </c>
    </row>
    <row r="906" spans="1:28" x14ac:dyDescent="0.25">
      <c r="A906" s="44">
        <v>42865</v>
      </c>
      <c r="B906" s="45" t="s">
        <v>194</v>
      </c>
      <c r="C906" s="45" t="s">
        <v>161</v>
      </c>
      <c r="D906" s="45" t="s">
        <v>38</v>
      </c>
      <c r="E906" s="45" t="s">
        <v>45</v>
      </c>
      <c r="F906" s="45" t="s">
        <v>94</v>
      </c>
      <c r="G906" s="46">
        <v>91163</v>
      </c>
      <c r="H906" s="76">
        <v>0.3888888888888889</v>
      </c>
      <c r="I906" s="76">
        <v>0.65277777777777779</v>
      </c>
      <c r="J906" s="47">
        <v>0.2638888888888889</v>
      </c>
      <c r="M906" s="46">
        <v>0</v>
      </c>
      <c r="N906" s="46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">
        <f t="shared" si="30"/>
        <v>0</v>
      </c>
      <c r="AB906" s="4" t="str">
        <f t="shared" si="29"/>
        <v/>
      </c>
    </row>
    <row r="907" spans="1:28" x14ac:dyDescent="0.25">
      <c r="A907" s="44">
        <v>42865</v>
      </c>
      <c r="B907" s="45" t="s">
        <v>194</v>
      </c>
      <c r="C907" s="45" t="s">
        <v>161</v>
      </c>
      <c r="D907" s="45" t="s">
        <v>38</v>
      </c>
      <c r="E907" s="45" t="s">
        <v>45</v>
      </c>
      <c r="F907" s="45" t="s">
        <v>95</v>
      </c>
      <c r="G907" s="46">
        <v>91167</v>
      </c>
      <c r="H907" s="76">
        <v>0.29166666666666669</v>
      </c>
      <c r="I907" s="76">
        <v>0.55555555555555558</v>
      </c>
      <c r="J907" s="47">
        <v>0.2638888888888889</v>
      </c>
      <c r="K907" s="48">
        <v>42865.292361111111</v>
      </c>
      <c r="L907" s="48">
        <v>42865.55972222222</v>
      </c>
      <c r="M907" s="46">
        <v>83</v>
      </c>
      <c r="N907" s="46">
        <v>0</v>
      </c>
      <c r="O907" s="47">
        <v>0</v>
      </c>
      <c r="P907" s="47">
        <v>1.9444444444444442E-3</v>
      </c>
      <c r="Q907" s="47">
        <v>9.2592592592592588E-5</v>
      </c>
      <c r="R907" s="47">
        <v>1.4247685185185184E-2</v>
      </c>
      <c r="S907" s="47">
        <v>0</v>
      </c>
      <c r="T907" s="47">
        <v>1.4050925925925927E-2</v>
      </c>
      <c r="U907" s="47">
        <v>0</v>
      </c>
      <c r="V907" s="47">
        <v>0</v>
      </c>
      <c r="W907" s="47">
        <v>0</v>
      </c>
      <c r="X907" s="47">
        <v>1.3715277777777778E-2</v>
      </c>
      <c r="Y907" s="47">
        <v>1.3194444444444443E-3</v>
      </c>
      <c r="Z907" s="47">
        <v>0</v>
      </c>
      <c r="AA907" s="4">
        <f t="shared" si="30"/>
        <v>2.8298611111111111E-2</v>
      </c>
      <c r="AB907" s="4">
        <f t="shared" si="29"/>
        <v>6.9444444444444198E-4</v>
      </c>
    </row>
    <row r="908" spans="1:28" x14ac:dyDescent="0.25">
      <c r="A908" s="44">
        <v>42865</v>
      </c>
      <c r="B908" s="45" t="s">
        <v>194</v>
      </c>
      <c r="C908" s="45" t="s">
        <v>161</v>
      </c>
      <c r="D908" s="45" t="s">
        <v>38</v>
      </c>
      <c r="E908" s="45" t="s">
        <v>45</v>
      </c>
      <c r="F908" s="45" t="s">
        <v>97</v>
      </c>
      <c r="G908" s="46">
        <v>91381</v>
      </c>
      <c r="H908" s="76">
        <v>0.33333333333333331</v>
      </c>
      <c r="I908" s="76">
        <v>0.59722222222222221</v>
      </c>
      <c r="J908" s="47">
        <v>0.2638888888888889</v>
      </c>
      <c r="K908" s="48">
        <v>42865.341666666667</v>
      </c>
      <c r="L908" s="48">
        <v>42865.597222222219</v>
      </c>
      <c r="M908" s="46">
        <v>68</v>
      </c>
      <c r="N908" s="46">
        <v>0</v>
      </c>
      <c r="O908" s="47">
        <v>0</v>
      </c>
      <c r="P908" s="47">
        <v>2.0254629629629629E-3</v>
      </c>
      <c r="Q908" s="47">
        <v>3.0439814814814821E-3</v>
      </c>
      <c r="R908" s="47">
        <v>1.6909722222222225E-2</v>
      </c>
      <c r="S908" s="47">
        <v>0</v>
      </c>
      <c r="T908" s="47">
        <v>1.494212962962963E-2</v>
      </c>
      <c r="U908" s="47">
        <v>0</v>
      </c>
      <c r="V908" s="47">
        <v>0</v>
      </c>
      <c r="W908" s="47">
        <v>0</v>
      </c>
      <c r="X908" s="47">
        <v>9.8958333333333329E-3</v>
      </c>
      <c r="Y908" s="47">
        <v>1.3391203703703704E-2</v>
      </c>
      <c r="Z908" s="47">
        <v>0</v>
      </c>
      <c r="AA908" s="4">
        <f t="shared" si="30"/>
        <v>3.1851851851851853E-2</v>
      </c>
      <c r="AB908" s="4">
        <f t="shared" si="29"/>
        <v>8.3333333333333037E-3</v>
      </c>
    </row>
    <row r="909" spans="1:28" x14ac:dyDescent="0.25">
      <c r="A909" s="44">
        <v>42865</v>
      </c>
      <c r="B909" s="45" t="s">
        <v>194</v>
      </c>
      <c r="C909" s="45" t="s">
        <v>161</v>
      </c>
      <c r="D909" s="45" t="s">
        <v>38</v>
      </c>
      <c r="E909" s="45" t="s">
        <v>45</v>
      </c>
      <c r="F909" s="45" t="s">
        <v>127</v>
      </c>
      <c r="G909" s="46">
        <v>102595</v>
      </c>
      <c r="H909" s="76">
        <v>0.3888888888888889</v>
      </c>
      <c r="I909" s="76">
        <v>0.65277777777777779</v>
      </c>
      <c r="J909" s="47">
        <v>0.2638888888888889</v>
      </c>
      <c r="M909" s="46">
        <v>0</v>
      </c>
      <c r="N909" s="46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">
        <f t="shared" si="30"/>
        <v>0</v>
      </c>
      <c r="AB909" s="4" t="str">
        <f t="shared" si="29"/>
        <v/>
      </c>
    </row>
    <row r="910" spans="1:28" x14ac:dyDescent="0.25">
      <c r="A910" s="44">
        <v>42865</v>
      </c>
      <c r="B910" s="45" t="s">
        <v>194</v>
      </c>
      <c r="C910" s="45" t="s">
        <v>161</v>
      </c>
      <c r="D910" s="45" t="s">
        <v>38</v>
      </c>
      <c r="E910" s="45" t="s">
        <v>45</v>
      </c>
      <c r="F910" s="45" t="s">
        <v>98</v>
      </c>
      <c r="G910" s="46">
        <v>91165</v>
      </c>
      <c r="H910" s="76">
        <v>0.3888888888888889</v>
      </c>
      <c r="I910" s="76">
        <v>0.65277777777777779</v>
      </c>
      <c r="J910" s="47">
        <v>0.2638888888888889</v>
      </c>
      <c r="K910" s="48">
        <v>42865.390972222223</v>
      </c>
      <c r="L910" s="48">
        <v>42865.65902777778</v>
      </c>
      <c r="M910" s="46">
        <v>90</v>
      </c>
      <c r="N910" s="46">
        <v>0</v>
      </c>
      <c r="O910" s="47">
        <v>0</v>
      </c>
      <c r="P910" s="47">
        <v>1.6087962962962963E-3</v>
      </c>
      <c r="Q910" s="47">
        <v>2.2106481481481478E-3</v>
      </c>
      <c r="R910" s="47">
        <v>1.4131944444444445E-2</v>
      </c>
      <c r="S910" s="47">
        <v>0</v>
      </c>
      <c r="T910" s="47">
        <v>1.5868055555555555E-2</v>
      </c>
      <c r="U910" s="47">
        <v>0</v>
      </c>
      <c r="V910" s="47">
        <v>0</v>
      </c>
      <c r="W910" s="47">
        <v>0</v>
      </c>
      <c r="X910" s="47">
        <v>7.7777777777777767E-3</v>
      </c>
      <c r="Y910" s="47">
        <v>3.7847222222222223E-3</v>
      </c>
      <c r="Z910" s="47">
        <v>0</v>
      </c>
      <c r="AA910" s="4">
        <f t="shared" si="30"/>
        <v>0.03</v>
      </c>
      <c r="AB910" s="4">
        <f t="shared" si="29"/>
        <v>2.0833333333333259E-3</v>
      </c>
    </row>
    <row r="911" spans="1:28" x14ac:dyDescent="0.25">
      <c r="A911" s="44">
        <v>42865</v>
      </c>
      <c r="B911" s="45" t="s">
        <v>194</v>
      </c>
      <c r="C911" s="45" t="s">
        <v>161</v>
      </c>
      <c r="D911" s="45" t="s">
        <v>38</v>
      </c>
      <c r="E911" s="45" t="s">
        <v>45</v>
      </c>
      <c r="F911" s="45" t="s">
        <v>99</v>
      </c>
      <c r="G911" s="46">
        <v>91178</v>
      </c>
      <c r="H911" s="76">
        <v>0.33333333333333331</v>
      </c>
      <c r="I911" s="76">
        <v>0.59722222222222221</v>
      </c>
      <c r="J911" s="47">
        <v>0.2638888888888889</v>
      </c>
      <c r="K911" s="48">
        <v>42865.32708333333</v>
      </c>
      <c r="L911" s="48">
        <v>42865.598611111112</v>
      </c>
      <c r="M911" s="46">
        <v>100</v>
      </c>
      <c r="N911" s="46">
        <v>0</v>
      </c>
      <c r="O911" s="47">
        <v>0</v>
      </c>
      <c r="P911" s="47">
        <v>1.3541666666666667E-3</v>
      </c>
      <c r="Q911" s="47">
        <v>4.9537037037037041E-3</v>
      </c>
      <c r="R911" s="47">
        <v>1.650462962962963E-2</v>
      </c>
      <c r="S911" s="47">
        <v>0</v>
      </c>
      <c r="T911" s="47">
        <v>1.622685185185185E-2</v>
      </c>
      <c r="U911" s="47">
        <v>0</v>
      </c>
      <c r="V911" s="47">
        <v>0</v>
      </c>
      <c r="W911" s="47">
        <v>0</v>
      </c>
      <c r="X911" s="47">
        <v>8.4722222222222213E-3</v>
      </c>
      <c r="Y911" s="47">
        <v>6.3657407407407404E-3</v>
      </c>
      <c r="Z911" s="47">
        <v>0</v>
      </c>
      <c r="AA911" s="4">
        <f t="shared" si="30"/>
        <v>3.2731481481481479E-2</v>
      </c>
      <c r="AB911" s="4">
        <f t="shared" si="29"/>
        <v>0</v>
      </c>
    </row>
    <row r="912" spans="1:28" x14ac:dyDescent="0.25">
      <c r="A912" s="44">
        <v>42865</v>
      </c>
      <c r="B912" s="45" t="s">
        <v>194</v>
      </c>
      <c r="C912" s="45" t="s">
        <v>161</v>
      </c>
      <c r="D912" s="45" t="s">
        <v>38</v>
      </c>
      <c r="E912" s="45" t="s">
        <v>45</v>
      </c>
      <c r="F912" s="45" t="s">
        <v>101</v>
      </c>
      <c r="G912" s="46">
        <v>91179</v>
      </c>
      <c r="H912" s="76">
        <v>0.25</v>
      </c>
      <c r="I912" s="76">
        <v>0.51388888888888895</v>
      </c>
      <c r="J912" s="47">
        <v>0.2638888888888889</v>
      </c>
      <c r="K912" s="48">
        <v>42865.242361111108</v>
      </c>
      <c r="L912" s="48">
        <v>42865.513888888891</v>
      </c>
      <c r="M912" s="46">
        <v>82</v>
      </c>
      <c r="N912" s="46">
        <v>0</v>
      </c>
      <c r="O912" s="47">
        <v>0</v>
      </c>
      <c r="P912" s="47">
        <v>1.712962962962963E-3</v>
      </c>
      <c r="Q912" s="47">
        <v>7.1759259259259259E-3</v>
      </c>
      <c r="R912" s="47">
        <v>1.5104166666666667E-2</v>
      </c>
      <c r="S912" s="47">
        <v>0</v>
      </c>
      <c r="T912" s="47">
        <v>1.4699074074074074E-2</v>
      </c>
      <c r="U912" s="47">
        <v>0</v>
      </c>
      <c r="V912" s="47">
        <v>0</v>
      </c>
      <c r="W912" s="47">
        <v>0</v>
      </c>
      <c r="X912" s="47">
        <v>2.5462962962962961E-3</v>
      </c>
      <c r="Y912" s="47">
        <v>6.053240740740741E-3</v>
      </c>
      <c r="Z912" s="47">
        <v>0</v>
      </c>
      <c r="AA912" s="4">
        <f t="shared" si="30"/>
        <v>2.9803240740740741E-2</v>
      </c>
      <c r="AB912" s="4">
        <f t="shared" ref="AB912:AB975" si="31">IF(K912="","",IF(VALUE(TEXT(K912,"HH:MM:SS"))&gt;H912,VALUE(TEXT(K912,"HH:MM:SS"))-H912,0))</f>
        <v>0</v>
      </c>
    </row>
    <row r="913" spans="1:28" x14ac:dyDescent="0.25">
      <c r="A913" s="44">
        <v>42865</v>
      </c>
      <c r="B913" s="45" t="s">
        <v>194</v>
      </c>
      <c r="C913" s="45" t="s">
        <v>161</v>
      </c>
      <c r="D913" s="45" t="s">
        <v>38</v>
      </c>
      <c r="E913" s="45" t="s">
        <v>45</v>
      </c>
      <c r="F913" s="45" t="s">
        <v>102</v>
      </c>
      <c r="G913" s="46">
        <v>91388</v>
      </c>
      <c r="H913" s="76">
        <v>0.29166666666666669</v>
      </c>
      <c r="I913" s="76">
        <v>0.55555555555555558</v>
      </c>
      <c r="J913" s="47">
        <v>0.2638888888888889</v>
      </c>
      <c r="K913" s="48">
        <v>42865.290277777778</v>
      </c>
      <c r="L913" s="48">
        <v>42865.556250000001</v>
      </c>
      <c r="M913" s="46">
        <v>91</v>
      </c>
      <c r="N913" s="46">
        <v>0</v>
      </c>
      <c r="O913" s="47">
        <v>0</v>
      </c>
      <c r="P913" s="47">
        <v>1.736111111111111E-3</v>
      </c>
      <c r="Q913" s="47">
        <v>1.261574074074074E-3</v>
      </c>
      <c r="R913" s="47">
        <v>1.4467592592592593E-2</v>
      </c>
      <c r="S913" s="47">
        <v>0</v>
      </c>
      <c r="T913" s="47">
        <v>1.5000000000000001E-2</v>
      </c>
      <c r="U913" s="47">
        <v>0</v>
      </c>
      <c r="V913" s="47">
        <v>0</v>
      </c>
      <c r="W913" s="47">
        <v>0</v>
      </c>
      <c r="X913" s="47">
        <v>8.1712962962962963E-3</v>
      </c>
      <c r="Y913" s="47">
        <v>3.6805555555555554E-3</v>
      </c>
      <c r="Z913" s="47">
        <v>0</v>
      </c>
      <c r="AA913" s="4">
        <f t="shared" si="30"/>
        <v>2.9467592592592594E-2</v>
      </c>
      <c r="AB913" s="4">
        <f t="shared" si="31"/>
        <v>0</v>
      </c>
    </row>
    <row r="914" spans="1:28" x14ac:dyDescent="0.25">
      <c r="A914" s="44">
        <v>42865</v>
      </c>
      <c r="B914" s="45" t="s">
        <v>194</v>
      </c>
      <c r="C914" s="45" t="s">
        <v>161</v>
      </c>
      <c r="D914" s="45" t="s">
        <v>38</v>
      </c>
      <c r="E914" s="45" t="s">
        <v>45</v>
      </c>
      <c r="F914" s="45" t="s">
        <v>103</v>
      </c>
      <c r="G914" s="46">
        <v>91140</v>
      </c>
      <c r="H914" s="76">
        <v>0.3611111111111111</v>
      </c>
      <c r="I914" s="76">
        <v>0.625</v>
      </c>
      <c r="J914" s="47">
        <v>0.2638888888888889</v>
      </c>
      <c r="K914" s="48">
        <v>42865.362500000003</v>
      </c>
      <c r="L914" s="48">
        <v>42865.625</v>
      </c>
      <c r="M914" s="46">
        <v>71</v>
      </c>
      <c r="N914" s="46">
        <v>0</v>
      </c>
      <c r="O914" s="47">
        <v>0</v>
      </c>
      <c r="P914" s="47">
        <v>2.0023148148148148E-3</v>
      </c>
      <c r="Q914" s="47">
        <v>2.0833333333333333E-3</v>
      </c>
      <c r="R914" s="47">
        <v>1.5208333333333332E-2</v>
      </c>
      <c r="S914" s="47">
        <v>0</v>
      </c>
      <c r="T914" s="47">
        <v>1.5717592592592592E-2</v>
      </c>
      <c r="U914" s="47">
        <v>0</v>
      </c>
      <c r="V914" s="47">
        <v>0</v>
      </c>
      <c r="W914" s="47">
        <v>0</v>
      </c>
      <c r="X914" s="47">
        <v>1.1458333333333334E-2</v>
      </c>
      <c r="Y914" s="47">
        <v>4.3055555555555555E-3</v>
      </c>
      <c r="Z914" s="47">
        <v>0</v>
      </c>
      <c r="AA914" s="4">
        <f t="shared" si="30"/>
        <v>3.0925925925925926E-2</v>
      </c>
      <c r="AB914" s="4">
        <f t="shared" si="31"/>
        <v>1.388888888888884E-3</v>
      </c>
    </row>
    <row r="915" spans="1:28" x14ac:dyDescent="0.25">
      <c r="A915" s="44">
        <v>42865</v>
      </c>
      <c r="B915" s="45" t="s">
        <v>194</v>
      </c>
      <c r="C915" s="45" t="s">
        <v>161</v>
      </c>
      <c r="D915" s="45" t="s">
        <v>38</v>
      </c>
      <c r="E915" s="45" t="s">
        <v>45</v>
      </c>
      <c r="F915" s="45" t="s">
        <v>190</v>
      </c>
      <c r="G915" s="46">
        <v>101413</v>
      </c>
      <c r="H915" s="76">
        <v>0.29166666666666669</v>
      </c>
      <c r="I915" s="76">
        <v>0.55555555555555558</v>
      </c>
      <c r="J915" s="47">
        <v>0.2638888888888889</v>
      </c>
      <c r="M915" s="46">
        <v>0</v>
      </c>
      <c r="N915" s="46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">
        <f t="shared" si="30"/>
        <v>0</v>
      </c>
      <c r="AB915" s="4" t="str">
        <f t="shared" si="31"/>
        <v/>
      </c>
    </row>
    <row r="916" spans="1:28" x14ac:dyDescent="0.25">
      <c r="A916" s="44">
        <v>42865</v>
      </c>
      <c r="B916" s="45" t="s">
        <v>194</v>
      </c>
      <c r="C916" s="45" t="s">
        <v>161</v>
      </c>
      <c r="D916" s="45" t="s">
        <v>38</v>
      </c>
      <c r="E916" s="45" t="s">
        <v>45</v>
      </c>
      <c r="F916" s="45" t="s">
        <v>105</v>
      </c>
      <c r="G916" s="46">
        <v>91172</v>
      </c>
      <c r="H916" s="76">
        <v>0.3611111111111111</v>
      </c>
      <c r="I916" s="76">
        <v>0.625</v>
      </c>
      <c r="J916" s="47">
        <v>0.2638888888888889</v>
      </c>
      <c r="K916" s="48">
        <v>42865.367361111108</v>
      </c>
      <c r="L916" s="48">
        <v>42865.625694444447</v>
      </c>
      <c r="M916" s="46">
        <v>64</v>
      </c>
      <c r="N916" s="46">
        <v>0</v>
      </c>
      <c r="O916" s="47">
        <v>0</v>
      </c>
      <c r="P916" s="47">
        <v>2.2106481481481478E-3</v>
      </c>
      <c r="Q916" s="47">
        <v>1.3888888888888889E-3</v>
      </c>
      <c r="R916" s="47">
        <v>1.4502314814814815E-2</v>
      </c>
      <c r="S916" s="47">
        <v>0</v>
      </c>
      <c r="T916" s="47">
        <v>1.4537037037037038E-2</v>
      </c>
      <c r="U916" s="47">
        <v>0</v>
      </c>
      <c r="V916" s="47">
        <v>0</v>
      </c>
      <c r="W916" s="47">
        <v>0</v>
      </c>
      <c r="X916" s="47">
        <v>1.8877314814814816E-2</v>
      </c>
      <c r="Y916" s="47">
        <v>4.155092592592593E-3</v>
      </c>
      <c r="Z916" s="47">
        <v>0</v>
      </c>
      <c r="AA916" s="4">
        <f t="shared" si="30"/>
        <v>2.9039351851851851E-2</v>
      </c>
      <c r="AB916" s="4">
        <f t="shared" si="31"/>
        <v>6.2499999999999778E-3</v>
      </c>
    </row>
    <row r="917" spans="1:28" x14ac:dyDescent="0.25">
      <c r="A917" s="44">
        <v>42865</v>
      </c>
      <c r="B917" s="45" t="s">
        <v>194</v>
      </c>
      <c r="C917" s="45" t="s">
        <v>161</v>
      </c>
      <c r="D917" s="45" t="s">
        <v>38</v>
      </c>
      <c r="E917" s="45" t="s">
        <v>45</v>
      </c>
      <c r="F917" s="45" t="s">
        <v>191</v>
      </c>
      <c r="G917" s="46">
        <v>91158</v>
      </c>
      <c r="H917" s="76">
        <v>0.25</v>
      </c>
      <c r="I917" s="76">
        <v>0.51388888888888895</v>
      </c>
      <c r="J917" s="47">
        <v>0.2638888888888889</v>
      </c>
      <c r="K917" s="48">
        <v>42865.244444444441</v>
      </c>
      <c r="L917" s="48">
        <v>42865.513888888891</v>
      </c>
      <c r="M917" s="46">
        <v>102</v>
      </c>
      <c r="N917" s="46">
        <v>0</v>
      </c>
      <c r="O917" s="47">
        <v>0</v>
      </c>
      <c r="P917" s="47">
        <v>1.2962962962962963E-3</v>
      </c>
      <c r="Q917" s="47">
        <v>5.2662037037037035E-3</v>
      </c>
      <c r="R917" s="47">
        <v>1.4074074074074074E-2</v>
      </c>
      <c r="S917" s="47">
        <v>0</v>
      </c>
      <c r="T917" s="47">
        <v>1.4016203703703704E-2</v>
      </c>
      <c r="U917" s="47">
        <v>0</v>
      </c>
      <c r="V917" s="47">
        <v>0</v>
      </c>
      <c r="W917" s="47">
        <v>0</v>
      </c>
      <c r="X917" s="47">
        <v>4.1435185185185186E-3</v>
      </c>
      <c r="Y917" s="47">
        <v>3.8310185185185183E-3</v>
      </c>
      <c r="Z917" s="47">
        <v>0</v>
      </c>
      <c r="AA917" s="4">
        <f t="shared" si="30"/>
        <v>2.8090277777777777E-2</v>
      </c>
      <c r="AB917" s="4">
        <f t="shared" si="31"/>
        <v>0</v>
      </c>
    </row>
    <row r="918" spans="1:28" x14ac:dyDescent="0.25">
      <c r="A918" s="44">
        <v>42865</v>
      </c>
      <c r="B918" s="45" t="s">
        <v>194</v>
      </c>
      <c r="C918" s="45" t="s">
        <v>161</v>
      </c>
      <c r="D918" s="45" t="s">
        <v>38</v>
      </c>
      <c r="E918" s="45" t="s">
        <v>45</v>
      </c>
      <c r="F918" s="45" t="s">
        <v>106</v>
      </c>
      <c r="G918" s="46">
        <v>91150</v>
      </c>
      <c r="H918" s="76">
        <v>0.29166666666666669</v>
      </c>
      <c r="I918" s="76">
        <v>0.55555555555555558</v>
      </c>
      <c r="J918" s="47">
        <v>0.2638888888888889</v>
      </c>
      <c r="K918" s="48">
        <v>42865.288888888892</v>
      </c>
      <c r="L918" s="48">
        <v>42865.555555555555</v>
      </c>
      <c r="M918" s="46">
        <v>81</v>
      </c>
      <c r="N918" s="46">
        <v>0</v>
      </c>
      <c r="O918" s="47">
        <v>0</v>
      </c>
      <c r="P918" s="47">
        <v>1.4814814814814814E-3</v>
      </c>
      <c r="Q918" s="47">
        <v>7.6273148148148151E-3</v>
      </c>
      <c r="R918" s="47">
        <v>1.462962962962963E-2</v>
      </c>
      <c r="S918" s="47">
        <v>0</v>
      </c>
      <c r="T918" s="47">
        <v>1.5868055555555555E-2</v>
      </c>
      <c r="U918" s="47">
        <v>0</v>
      </c>
      <c r="V918" s="47">
        <v>0</v>
      </c>
      <c r="W918" s="47">
        <v>0</v>
      </c>
      <c r="X918" s="47">
        <v>3.050925925925926E-2</v>
      </c>
      <c r="Y918" s="47">
        <v>1.2858796296296297E-2</v>
      </c>
      <c r="Z918" s="47">
        <v>0</v>
      </c>
      <c r="AA918" s="4">
        <f t="shared" si="30"/>
        <v>3.0497685185185183E-2</v>
      </c>
      <c r="AB918" s="4">
        <f t="shared" si="31"/>
        <v>0</v>
      </c>
    </row>
    <row r="919" spans="1:28" x14ac:dyDescent="0.25">
      <c r="A919" s="44">
        <v>42865</v>
      </c>
      <c r="B919" s="45" t="s">
        <v>194</v>
      </c>
      <c r="C919" s="45" t="s">
        <v>161</v>
      </c>
      <c r="D919" s="45" t="s">
        <v>38</v>
      </c>
      <c r="E919" s="45" t="s">
        <v>45</v>
      </c>
      <c r="F919" s="45" t="s">
        <v>107</v>
      </c>
      <c r="G919" s="46">
        <v>102599</v>
      </c>
      <c r="H919" s="76">
        <v>0.33333333333333331</v>
      </c>
      <c r="I919" s="76">
        <v>0.59722222222222221</v>
      </c>
      <c r="J919" s="47">
        <v>0.2638888888888889</v>
      </c>
      <c r="M919" s="46">
        <v>0</v>
      </c>
      <c r="N919" s="46">
        <v>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4">
        <f t="shared" si="30"/>
        <v>0</v>
      </c>
      <c r="AB919" s="4" t="str">
        <f t="shared" si="31"/>
        <v/>
      </c>
    </row>
    <row r="920" spans="1:28" x14ac:dyDescent="0.25">
      <c r="A920" s="44">
        <v>42865</v>
      </c>
      <c r="B920" s="45" t="s">
        <v>194</v>
      </c>
      <c r="C920" s="45" t="s">
        <v>161</v>
      </c>
      <c r="D920" s="45" t="s">
        <v>192</v>
      </c>
      <c r="E920" s="45" t="s">
        <v>48</v>
      </c>
      <c r="F920" s="45" t="s">
        <v>193</v>
      </c>
      <c r="G920" s="46">
        <v>91357</v>
      </c>
      <c r="H920" s="76">
        <v>0.58333333333333337</v>
      </c>
      <c r="I920" s="76">
        <v>0.84722222222222221</v>
      </c>
      <c r="J920" s="47">
        <v>0.2638888888888889</v>
      </c>
      <c r="K920" s="48">
        <v>42865.583333333336</v>
      </c>
      <c r="L920" s="48">
        <v>42865.847222222219</v>
      </c>
      <c r="M920" s="46">
        <v>3</v>
      </c>
      <c r="N920" s="46">
        <v>1</v>
      </c>
      <c r="O920" s="47">
        <v>4.1666666666666669E-4</v>
      </c>
      <c r="P920" s="47">
        <v>1.3194444444444443E-3</v>
      </c>
      <c r="Q920" s="47">
        <v>2.8009259259259259E-3</v>
      </c>
      <c r="R920" s="47">
        <v>1.4259259259259261E-2</v>
      </c>
      <c r="S920" s="47">
        <v>0</v>
      </c>
      <c r="T920" s="47">
        <v>1.5347222222222222E-2</v>
      </c>
      <c r="U920" s="47">
        <v>0</v>
      </c>
      <c r="V920" s="47">
        <v>0</v>
      </c>
      <c r="W920" s="47">
        <v>0</v>
      </c>
      <c r="X920" s="47">
        <v>0</v>
      </c>
      <c r="Y920" s="47">
        <v>9.6759259259259264E-3</v>
      </c>
      <c r="Z920" s="47">
        <v>0</v>
      </c>
      <c r="AA920" s="4">
        <f t="shared" si="30"/>
        <v>2.9606481481481484E-2</v>
      </c>
      <c r="AB920" s="4">
        <f t="shared" si="31"/>
        <v>0</v>
      </c>
    </row>
    <row r="921" spans="1:28" x14ac:dyDescent="0.25">
      <c r="A921" s="44">
        <v>42865</v>
      </c>
      <c r="B921" s="45" t="s">
        <v>194</v>
      </c>
      <c r="C921" s="45" t="s">
        <v>161</v>
      </c>
      <c r="D921" s="45" t="s">
        <v>192</v>
      </c>
      <c r="E921" s="45" t="s">
        <v>48</v>
      </c>
      <c r="F921" s="45" t="s">
        <v>88</v>
      </c>
      <c r="G921" s="46">
        <v>91368</v>
      </c>
      <c r="H921" s="76">
        <v>0.31944444444444448</v>
      </c>
      <c r="I921" s="76">
        <v>0.58333333333333337</v>
      </c>
      <c r="J921" s="47">
        <v>0.2638888888888889</v>
      </c>
      <c r="K921" s="48">
        <v>42865.319444444445</v>
      </c>
      <c r="L921" s="48">
        <v>42865.583333333336</v>
      </c>
      <c r="M921" s="46">
        <v>2</v>
      </c>
      <c r="N921" s="46">
        <v>4</v>
      </c>
      <c r="O921" s="47">
        <v>6.9444444444444447E-4</v>
      </c>
      <c r="P921" s="47">
        <v>1.2731481481481483E-3</v>
      </c>
      <c r="Q921" s="47">
        <v>4.7222222222222223E-3</v>
      </c>
      <c r="R921" s="47">
        <v>1.4247685185185184E-2</v>
      </c>
      <c r="S921" s="47">
        <v>1.4976851851851852E-2</v>
      </c>
      <c r="T921" s="47">
        <v>1.4189814814814815E-2</v>
      </c>
      <c r="U921" s="47">
        <v>0</v>
      </c>
      <c r="V921" s="47">
        <v>0</v>
      </c>
      <c r="W921" s="47">
        <v>0</v>
      </c>
      <c r="X921" s="47">
        <v>0</v>
      </c>
      <c r="Y921" s="47">
        <v>1.224537037037037E-2</v>
      </c>
      <c r="Z921" s="47">
        <v>0</v>
      </c>
      <c r="AA921" s="4">
        <f t="shared" si="30"/>
        <v>2.8437499999999998E-2</v>
      </c>
      <c r="AB921" s="4">
        <f t="shared" si="31"/>
        <v>0</v>
      </c>
    </row>
    <row r="922" spans="1:28" x14ac:dyDescent="0.25">
      <c r="A922" s="44">
        <v>42865</v>
      </c>
      <c r="G922" s="46">
        <v>91127</v>
      </c>
      <c r="H922" s="76"/>
      <c r="I922" s="76"/>
      <c r="M922" s="46">
        <v>79</v>
      </c>
      <c r="P922" s="47">
        <v>2.0254629629629629E-3</v>
      </c>
      <c r="AA922" s="4">
        <f t="shared" si="30"/>
        <v>0</v>
      </c>
      <c r="AB922" s="4" t="str">
        <f t="shared" si="31"/>
        <v/>
      </c>
    </row>
    <row r="923" spans="1:28" x14ac:dyDescent="0.25">
      <c r="A923" s="44">
        <v>42866</v>
      </c>
      <c r="B923" s="45" t="s">
        <v>196</v>
      </c>
      <c r="C923" s="45" t="s">
        <v>161</v>
      </c>
      <c r="D923" s="45" t="s">
        <v>36</v>
      </c>
      <c r="E923" s="45" t="s">
        <v>41</v>
      </c>
      <c r="F923" s="45" t="s">
        <v>108</v>
      </c>
      <c r="G923" s="46">
        <v>91216</v>
      </c>
      <c r="H923" s="76">
        <v>0.29166666666666669</v>
      </c>
      <c r="I923" s="76">
        <v>0.55555555555555558</v>
      </c>
      <c r="J923" s="47">
        <v>0.2638888888888889</v>
      </c>
      <c r="K923" s="48">
        <v>42866.293865740743</v>
      </c>
      <c r="L923" s="48">
        <v>42866.555636574078</v>
      </c>
      <c r="M923" s="46">
        <v>0</v>
      </c>
      <c r="N923" s="46">
        <v>10</v>
      </c>
      <c r="O923" s="47">
        <v>5.4398148148148144E-4</v>
      </c>
      <c r="P923" s="47">
        <v>0</v>
      </c>
      <c r="Q923" s="47">
        <v>7.2569444444444443E-3</v>
      </c>
      <c r="R923" s="47">
        <v>1.4178240740740741E-2</v>
      </c>
      <c r="S923" s="47">
        <v>0</v>
      </c>
      <c r="T923" s="47">
        <v>1.3738425925925926E-2</v>
      </c>
      <c r="U923" s="47">
        <v>0</v>
      </c>
      <c r="V923" s="47">
        <v>0</v>
      </c>
      <c r="W923" s="47">
        <v>0</v>
      </c>
      <c r="X923" s="47">
        <v>0</v>
      </c>
      <c r="Y923" s="47">
        <v>3.5532407407407405E-3</v>
      </c>
      <c r="Z923" s="47">
        <v>0</v>
      </c>
      <c r="AA923" s="4">
        <f t="shared" si="30"/>
        <v>2.7916666666666666E-2</v>
      </c>
      <c r="AB923" s="4">
        <f t="shared" si="31"/>
        <v>2.1990740740740478E-3</v>
      </c>
    </row>
    <row r="924" spans="1:28" x14ac:dyDescent="0.25">
      <c r="A924" s="44">
        <v>42866</v>
      </c>
      <c r="B924" s="45" t="s">
        <v>196</v>
      </c>
      <c r="C924" s="45" t="s">
        <v>161</v>
      </c>
      <c r="D924" s="45" t="s">
        <v>36</v>
      </c>
      <c r="E924" s="45" t="s">
        <v>41</v>
      </c>
      <c r="F924" s="45" t="s">
        <v>109</v>
      </c>
      <c r="G924" s="46">
        <v>91396</v>
      </c>
      <c r="H924" s="76">
        <v>0.33333333333333331</v>
      </c>
      <c r="I924" s="76">
        <v>0.59722222222222221</v>
      </c>
      <c r="J924" s="47">
        <v>0.2638888888888889</v>
      </c>
      <c r="K924" s="48">
        <v>42866.327337962961</v>
      </c>
      <c r="L924" s="48">
        <v>42866.597245370373</v>
      </c>
      <c r="M924" s="46">
        <v>0</v>
      </c>
      <c r="N924" s="46">
        <v>97</v>
      </c>
      <c r="O924" s="47">
        <v>5.2083333333333333E-4</v>
      </c>
      <c r="P924" s="47">
        <v>0</v>
      </c>
      <c r="Q924" s="47">
        <v>5.1018518518518519E-2</v>
      </c>
      <c r="R924" s="47">
        <v>6.0416666666666665E-3</v>
      </c>
      <c r="S924" s="47">
        <v>0</v>
      </c>
      <c r="T924" s="47">
        <v>1.1620370370370371E-2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">
        <f t="shared" si="30"/>
        <v>1.7662037037037039E-2</v>
      </c>
      <c r="AB924" s="4">
        <f t="shared" si="31"/>
        <v>0</v>
      </c>
    </row>
    <row r="925" spans="1:28" x14ac:dyDescent="0.25">
      <c r="A925" s="44">
        <v>42866</v>
      </c>
      <c r="B925" s="45" t="s">
        <v>196</v>
      </c>
      <c r="C925" s="45" t="s">
        <v>161</v>
      </c>
      <c r="D925" s="45" t="s">
        <v>36</v>
      </c>
      <c r="E925" s="45" t="s">
        <v>41</v>
      </c>
      <c r="F925" s="45" t="s">
        <v>163</v>
      </c>
      <c r="G925" s="46">
        <v>91395</v>
      </c>
      <c r="H925" s="76">
        <v>0.25</v>
      </c>
      <c r="I925" s="76">
        <v>0.51388888888888895</v>
      </c>
      <c r="J925" s="47">
        <v>0.2638888888888889</v>
      </c>
      <c r="K925" s="48">
        <v>42866.248194444444</v>
      </c>
      <c r="L925" s="48">
        <v>42866.555543981478</v>
      </c>
      <c r="M925" s="46">
        <v>0</v>
      </c>
      <c r="N925" s="46">
        <v>85</v>
      </c>
      <c r="O925" s="47">
        <v>8.1018518518518516E-4</v>
      </c>
      <c r="P925" s="47">
        <v>0</v>
      </c>
      <c r="Q925" s="47">
        <v>5.4629629629629632E-2</v>
      </c>
      <c r="R925" s="47">
        <v>6.039351851851852E-2</v>
      </c>
      <c r="S925" s="47">
        <v>0</v>
      </c>
      <c r="T925" s="47">
        <v>4.409722222222222E-3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">
        <f t="shared" si="30"/>
        <v>6.4803240740740745E-2</v>
      </c>
      <c r="AB925" s="4">
        <f t="shared" si="31"/>
        <v>0</v>
      </c>
    </row>
    <row r="926" spans="1:28" x14ac:dyDescent="0.25">
      <c r="A926" s="44">
        <v>42866</v>
      </c>
      <c r="B926" s="45" t="s">
        <v>196</v>
      </c>
      <c r="C926" s="45" t="s">
        <v>161</v>
      </c>
      <c r="D926" s="45" t="s">
        <v>36</v>
      </c>
      <c r="E926" s="45" t="s">
        <v>41</v>
      </c>
      <c r="F926" s="45" t="s">
        <v>164</v>
      </c>
      <c r="G926" s="46">
        <v>91320</v>
      </c>
      <c r="H926" s="76">
        <v>0.25</v>
      </c>
      <c r="I926" s="76">
        <v>0.51388888888888895</v>
      </c>
      <c r="J926" s="47">
        <v>0.2638888888888889</v>
      </c>
      <c r="K926" s="48">
        <v>42866.248090277775</v>
      </c>
      <c r="L926" s="48">
        <v>42866.514097222222</v>
      </c>
      <c r="M926" s="46">
        <v>0</v>
      </c>
      <c r="N926" s="46">
        <v>39</v>
      </c>
      <c r="O926" s="47">
        <v>5.3240740740740744E-4</v>
      </c>
      <c r="P926" s="47">
        <v>0</v>
      </c>
      <c r="Q926" s="47">
        <v>8.2094907407407408E-2</v>
      </c>
      <c r="R926" s="47">
        <v>1.2951388888888887E-2</v>
      </c>
      <c r="S926" s="47">
        <v>0</v>
      </c>
      <c r="T926" s="47">
        <v>1.3530092592592594E-2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4">
        <f t="shared" si="30"/>
        <v>2.6481481481481481E-2</v>
      </c>
      <c r="AB926" s="4">
        <f t="shared" si="31"/>
        <v>0</v>
      </c>
    </row>
    <row r="927" spans="1:28" x14ac:dyDescent="0.25">
      <c r="A927" s="44">
        <v>42866</v>
      </c>
      <c r="B927" s="45" t="s">
        <v>196</v>
      </c>
      <c r="C927" s="45" t="s">
        <v>161</v>
      </c>
      <c r="D927" s="45" t="s">
        <v>36</v>
      </c>
      <c r="E927" s="45" t="s">
        <v>41</v>
      </c>
      <c r="F927" s="45" t="s">
        <v>112</v>
      </c>
      <c r="G927" s="46">
        <v>91152</v>
      </c>
      <c r="H927" s="76">
        <v>0.375</v>
      </c>
      <c r="I927" s="76">
        <v>0.63888888888888895</v>
      </c>
      <c r="J927" s="47">
        <v>0.2638888888888889</v>
      </c>
      <c r="K927" s="48">
        <v>42866.377222222225</v>
      </c>
      <c r="L927" s="48">
        <v>42866.639594907407</v>
      </c>
      <c r="M927" s="46">
        <v>0</v>
      </c>
      <c r="N927" s="46">
        <v>65</v>
      </c>
      <c r="O927" s="47">
        <v>7.9861111111111105E-4</v>
      </c>
      <c r="P927" s="47">
        <v>0</v>
      </c>
      <c r="Q927" s="47">
        <v>5.2638888888888895E-2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">
        <f t="shared" si="30"/>
        <v>0</v>
      </c>
      <c r="AB927" s="4">
        <f t="shared" si="31"/>
        <v>2.222222222222181E-3</v>
      </c>
    </row>
    <row r="928" spans="1:28" x14ac:dyDescent="0.25">
      <c r="A928" s="44">
        <v>42866</v>
      </c>
      <c r="B928" s="45" t="s">
        <v>196</v>
      </c>
      <c r="C928" s="45" t="s">
        <v>161</v>
      </c>
      <c r="D928" s="45" t="s">
        <v>36</v>
      </c>
      <c r="E928" s="45" t="s">
        <v>41</v>
      </c>
      <c r="F928" s="45" t="s">
        <v>165</v>
      </c>
      <c r="G928" s="46">
        <v>91399</v>
      </c>
      <c r="H928" s="76">
        <v>0.33333333333333331</v>
      </c>
      <c r="I928" s="76">
        <v>0.59722222222222221</v>
      </c>
      <c r="J928" s="47">
        <v>0.2638888888888889</v>
      </c>
      <c r="K928" s="48">
        <v>42866.328425925924</v>
      </c>
      <c r="L928" s="48">
        <v>42866.641770833332</v>
      </c>
      <c r="M928" s="46">
        <v>0</v>
      </c>
      <c r="N928" s="46">
        <v>69</v>
      </c>
      <c r="O928" s="47">
        <v>1.1921296296296296E-3</v>
      </c>
      <c r="P928" s="47">
        <v>0</v>
      </c>
      <c r="Q928" s="47">
        <v>9.0543981481481475E-2</v>
      </c>
      <c r="R928" s="47">
        <v>0</v>
      </c>
      <c r="S928" s="47">
        <v>0</v>
      </c>
      <c r="T928" s="47">
        <v>1.6759259259259258E-2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">
        <f t="shared" si="30"/>
        <v>1.6759259259259258E-2</v>
      </c>
      <c r="AB928" s="4">
        <f t="shared" si="31"/>
        <v>0</v>
      </c>
    </row>
    <row r="929" spans="1:28" x14ac:dyDescent="0.25">
      <c r="A929" s="44">
        <v>42866</v>
      </c>
      <c r="B929" s="45" t="s">
        <v>196</v>
      </c>
      <c r="C929" s="45" t="s">
        <v>161</v>
      </c>
      <c r="D929" s="45" t="s">
        <v>36</v>
      </c>
      <c r="E929" s="45" t="s">
        <v>41</v>
      </c>
      <c r="F929" s="45" t="s">
        <v>114</v>
      </c>
      <c r="G929" s="46">
        <v>91122</v>
      </c>
      <c r="H929" s="76">
        <v>0.29166666666666669</v>
      </c>
      <c r="I929" s="76">
        <v>0.55555555555555558</v>
      </c>
      <c r="J929" s="47">
        <v>0.2638888888888889</v>
      </c>
      <c r="M929" s="46">
        <v>0</v>
      </c>
      <c r="N929" s="46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">
        <f t="shared" si="30"/>
        <v>0</v>
      </c>
      <c r="AB929" s="4" t="str">
        <f t="shared" si="31"/>
        <v/>
      </c>
    </row>
    <row r="930" spans="1:28" x14ac:dyDescent="0.25">
      <c r="A930" s="44">
        <v>42866</v>
      </c>
      <c r="B930" s="45" t="s">
        <v>196</v>
      </c>
      <c r="C930" s="45" t="s">
        <v>161</v>
      </c>
      <c r="D930" s="45" t="s">
        <v>36</v>
      </c>
      <c r="E930" s="45" t="s">
        <v>40</v>
      </c>
      <c r="F930" s="45" t="s">
        <v>65</v>
      </c>
      <c r="G930" s="46">
        <v>91392</v>
      </c>
      <c r="H930" s="76">
        <v>0.65277777777777779</v>
      </c>
      <c r="I930" s="76">
        <v>0.91666666666666663</v>
      </c>
      <c r="J930" s="47">
        <v>0.2638888888888889</v>
      </c>
      <c r="K930" s="48">
        <v>42866.648495370369</v>
      </c>
      <c r="L930" s="48">
        <v>42866.916817129626</v>
      </c>
      <c r="M930" s="46">
        <v>0</v>
      </c>
      <c r="N930" s="46">
        <v>61</v>
      </c>
      <c r="O930" s="47">
        <v>8.2175925925925917E-4</v>
      </c>
      <c r="P930" s="47">
        <v>0</v>
      </c>
      <c r="Q930" s="47">
        <v>5.0266203703703709E-2</v>
      </c>
      <c r="R930" s="47">
        <v>0</v>
      </c>
      <c r="S930" s="47">
        <v>0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4">
        <f t="shared" si="30"/>
        <v>0</v>
      </c>
      <c r="AB930" s="4">
        <f t="shared" si="31"/>
        <v>0</v>
      </c>
    </row>
    <row r="931" spans="1:28" x14ac:dyDescent="0.25">
      <c r="A931" s="44">
        <v>42866</v>
      </c>
      <c r="B931" s="45" t="s">
        <v>196</v>
      </c>
      <c r="C931" s="45" t="s">
        <v>161</v>
      </c>
      <c r="D931" s="45" t="s">
        <v>36</v>
      </c>
      <c r="E931" s="45" t="s">
        <v>40</v>
      </c>
      <c r="F931" s="45" t="s">
        <v>34</v>
      </c>
      <c r="G931" s="46">
        <v>91391</v>
      </c>
      <c r="H931" s="76">
        <v>0.58333333333333337</v>
      </c>
      <c r="I931" s="76">
        <v>0.84722222222222221</v>
      </c>
      <c r="J931" s="47">
        <v>0.2638888888888889</v>
      </c>
      <c r="K931" s="48">
        <v>42866.580011574071</v>
      </c>
      <c r="L931" s="48">
        <v>42866.847268518519</v>
      </c>
      <c r="M931" s="46">
        <v>0</v>
      </c>
      <c r="N931" s="46">
        <v>38</v>
      </c>
      <c r="O931" s="47">
        <v>8.3333333333333339E-4</v>
      </c>
      <c r="P931" s="47">
        <v>0</v>
      </c>
      <c r="Q931" s="47">
        <v>3.1620370370370368E-2</v>
      </c>
      <c r="R931" s="47">
        <v>1.0937500000000001E-2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">
        <f t="shared" si="30"/>
        <v>1.0937500000000001E-2</v>
      </c>
      <c r="AB931" s="4">
        <f t="shared" si="31"/>
        <v>0</v>
      </c>
    </row>
    <row r="932" spans="1:28" x14ac:dyDescent="0.25">
      <c r="A932" s="44">
        <v>42866</v>
      </c>
      <c r="B932" s="45" t="s">
        <v>196</v>
      </c>
      <c r="C932" s="45" t="s">
        <v>161</v>
      </c>
      <c r="D932" s="45" t="s">
        <v>36</v>
      </c>
      <c r="E932" s="45" t="s">
        <v>40</v>
      </c>
      <c r="F932" s="45" t="s">
        <v>178</v>
      </c>
      <c r="G932" s="46">
        <v>91156</v>
      </c>
      <c r="H932" s="76">
        <v>0.625</v>
      </c>
      <c r="I932" s="76">
        <v>0.88888888888888884</v>
      </c>
      <c r="J932" s="47">
        <v>0.2638888888888889</v>
      </c>
      <c r="K932" s="48">
        <v>42866.623124999998</v>
      </c>
      <c r="L932" s="48">
        <v>42866.88890046296</v>
      </c>
      <c r="M932" s="46">
        <v>0</v>
      </c>
      <c r="N932" s="46">
        <v>102</v>
      </c>
      <c r="O932" s="47">
        <v>8.564814814814815E-4</v>
      </c>
      <c r="P932" s="47">
        <v>0</v>
      </c>
      <c r="Q932" s="47">
        <v>8.7199074074074068E-2</v>
      </c>
      <c r="R932" s="47">
        <v>1.207175925925926E-2</v>
      </c>
      <c r="S932" s="47">
        <v>0</v>
      </c>
      <c r="T932" s="47">
        <v>1.5590277777777778E-2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">
        <f t="shared" si="30"/>
        <v>2.7662037037037037E-2</v>
      </c>
      <c r="AB932" s="4">
        <f t="shared" si="31"/>
        <v>0</v>
      </c>
    </row>
    <row r="933" spans="1:28" x14ac:dyDescent="0.25">
      <c r="A933" s="44">
        <v>42866</v>
      </c>
      <c r="B933" s="45" t="s">
        <v>196</v>
      </c>
      <c r="C933" s="45" t="s">
        <v>161</v>
      </c>
      <c r="D933" s="45" t="s">
        <v>36</v>
      </c>
      <c r="E933" s="45" t="s">
        <v>40</v>
      </c>
      <c r="F933" s="45" t="s">
        <v>181</v>
      </c>
      <c r="G933" s="46">
        <v>91376</v>
      </c>
      <c r="H933" s="76">
        <v>0.625</v>
      </c>
      <c r="I933" s="76">
        <v>0.88888888888888884</v>
      </c>
      <c r="J933" s="47">
        <v>0.2638888888888889</v>
      </c>
      <c r="K933" s="48">
        <v>42866.621238425927</v>
      </c>
      <c r="L933" s="48">
        <v>42866.889398148145</v>
      </c>
      <c r="M933" s="46">
        <v>0</v>
      </c>
      <c r="N933" s="46">
        <v>78</v>
      </c>
      <c r="O933" s="47">
        <v>7.407407407407407E-4</v>
      </c>
      <c r="P933" s="47">
        <v>0</v>
      </c>
      <c r="Q933" s="47">
        <v>5.752314814814815E-2</v>
      </c>
      <c r="R933" s="47">
        <v>1.4282407407407409E-2</v>
      </c>
      <c r="S933" s="47">
        <v>0</v>
      </c>
      <c r="T933" s="47">
        <v>7.4074074074074068E-3</v>
      </c>
      <c r="U933" s="47">
        <v>0</v>
      </c>
      <c r="V933" s="47">
        <v>1.9212962962962962E-3</v>
      </c>
      <c r="W933" s="47">
        <v>0</v>
      </c>
      <c r="X933" s="47">
        <v>0</v>
      </c>
      <c r="Y933" s="47">
        <v>0</v>
      </c>
      <c r="Z933" s="47">
        <v>0</v>
      </c>
      <c r="AA933" s="4">
        <f t="shared" si="30"/>
        <v>2.1689814814814815E-2</v>
      </c>
      <c r="AB933" s="4">
        <f t="shared" si="31"/>
        <v>0</v>
      </c>
    </row>
    <row r="934" spans="1:28" x14ac:dyDescent="0.25">
      <c r="A934" s="44">
        <v>42866</v>
      </c>
      <c r="B934" s="45" t="s">
        <v>196</v>
      </c>
      <c r="C934" s="45" t="s">
        <v>161</v>
      </c>
      <c r="D934" s="45" t="s">
        <v>36</v>
      </c>
      <c r="E934" s="45" t="s">
        <v>40</v>
      </c>
      <c r="F934" s="45" t="s">
        <v>68</v>
      </c>
      <c r="G934" s="46">
        <v>91155</v>
      </c>
      <c r="H934" s="76">
        <v>0.65277777777777779</v>
      </c>
      <c r="I934" s="76">
        <v>0.91666666666666663</v>
      </c>
      <c r="J934" s="47">
        <v>0.2638888888888889</v>
      </c>
      <c r="M934" s="46">
        <v>0</v>
      </c>
      <c r="N934" s="46">
        <v>0</v>
      </c>
      <c r="O934" s="47">
        <v>0</v>
      </c>
      <c r="P934" s="47">
        <v>0</v>
      </c>
      <c r="Q934" s="47">
        <v>0</v>
      </c>
      <c r="R934" s="47">
        <v>0</v>
      </c>
      <c r="S934" s="47">
        <v>0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0</v>
      </c>
      <c r="Z934" s="47">
        <v>0</v>
      </c>
      <c r="AA934" s="4">
        <f t="shared" si="30"/>
        <v>0</v>
      </c>
      <c r="AB934" s="4" t="str">
        <f t="shared" si="31"/>
        <v/>
      </c>
    </row>
    <row r="935" spans="1:28" x14ac:dyDescent="0.25">
      <c r="A935" s="44">
        <v>42866</v>
      </c>
      <c r="B935" s="45" t="s">
        <v>196</v>
      </c>
      <c r="C935" s="45" t="s">
        <v>161</v>
      </c>
      <c r="D935" s="45" t="s">
        <v>36</v>
      </c>
      <c r="E935" s="45" t="s">
        <v>45</v>
      </c>
      <c r="F935" s="45" t="s">
        <v>93</v>
      </c>
      <c r="G935" s="46">
        <v>91389</v>
      </c>
      <c r="H935" s="76">
        <v>0.33333333333333331</v>
      </c>
      <c r="I935" s="76">
        <v>0.59722222222222221</v>
      </c>
      <c r="J935" s="47">
        <v>0.2638888888888889</v>
      </c>
      <c r="K935" s="48">
        <v>42866.33871527778</v>
      </c>
      <c r="L935" s="48">
        <v>42866.60125</v>
      </c>
      <c r="M935" s="46">
        <v>0</v>
      </c>
      <c r="N935" s="46">
        <v>73</v>
      </c>
      <c r="O935" s="47">
        <v>8.7962962962962962E-4</v>
      </c>
      <c r="P935" s="47">
        <v>0</v>
      </c>
      <c r="Q935" s="47">
        <v>6.5150462962962966E-2</v>
      </c>
      <c r="R935" s="47">
        <v>1.3333333333333334E-2</v>
      </c>
      <c r="S935" s="47">
        <v>0</v>
      </c>
      <c r="T935" s="47">
        <v>2.9513888888888888E-3</v>
      </c>
      <c r="U935" s="47">
        <v>0</v>
      </c>
      <c r="V935" s="47">
        <v>0</v>
      </c>
      <c r="W935" s="47">
        <v>0</v>
      </c>
      <c r="X935" s="47">
        <v>0</v>
      </c>
      <c r="Y935" s="47">
        <v>3.472222222222222E-3</v>
      </c>
      <c r="Z935" s="47">
        <v>0</v>
      </c>
      <c r="AA935" s="4">
        <f t="shared" si="30"/>
        <v>1.6284722222222221E-2</v>
      </c>
      <c r="AB935" s="4">
        <f t="shared" si="31"/>
        <v>5.3819444444444531E-3</v>
      </c>
    </row>
    <row r="936" spans="1:28" x14ac:dyDescent="0.25">
      <c r="A936" s="44">
        <v>42866</v>
      </c>
      <c r="B936" s="45" t="s">
        <v>196</v>
      </c>
      <c r="C936" s="45" t="s">
        <v>161</v>
      </c>
      <c r="D936" s="45" t="s">
        <v>36</v>
      </c>
      <c r="E936" s="45" t="s">
        <v>45</v>
      </c>
      <c r="F936" s="45" t="s">
        <v>166</v>
      </c>
      <c r="G936" s="46">
        <v>91115</v>
      </c>
      <c r="H936" s="76">
        <v>0.33333333333333331</v>
      </c>
      <c r="I936" s="76">
        <v>0.59722222222222221</v>
      </c>
      <c r="J936" s="47">
        <v>0.2638888888888889</v>
      </c>
      <c r="K936" s="48">
        <v>42866.327175925922</v>
      </c>
      <c r="L936" s="48">
        <v>42866.597245370373</v>
      </c>
      <c r="M936" s="46">
        <v>0</v>
      </c>
      <c r="N936" s="46">
        <v>39</v>
      </c>
      <c r="O936" s="47">
        <v>5.6712962962962956E-4</v>
      </c>
      <c r="P936" s="47">
        <v>0</v>
      </c>
      <c r="Q936" s="47">
        <v>2.5289351851851851E-2</v>
      </c>
      <c r="R936" s="47">
        <v>1.1875000000000002E-2</v>
      </c>
      <c r="S936" s="47">
        <v>0</v>
      </c>
      <c r="T936" s="47">
        <v>1.2407407407407409E-2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">
        <f t="shared" si="30"/>
        <v>2.4282407407407412E-2</v>
      </c>
      <c r="AB936" s="4">
        <f t="shared" si="31"/>
        <v>0</v>
      </c>
    </row>
    <row r="937" spans="1:28" x14ac:dyDescent="0.25">
      <c r="A937" s="44">
        <v>42866</v>
      </c>
      <c r="B937" s="45" t="s">
        <v>196</v>
      </c>
      <c r="C937" s="45" t="s">
        <v>161</v>
      </c>
      <c r="D937" s="45" t="s">
        <v>36</v>
      </c>
      <c r="E937" s="45" t="s">
        <v>45</v>
      </c>
      <c r="F937" s="45" t="s">
        <v>167</v>
      </c>
      <c r="G937" s="46">
        <v>91120</v>
      </c>
      <c r="H937" s="76">
        <v>0.29166666666666669</v>
      </c>
      <c r="I937" s="76">
        <v>0.55555555555555558</v>
      </c>
      <c r="J937" s="47">
        <v>0.2638888888888889</v>
      </c>
      <c r="K937" s="48">
        <v>42866.296377314815</v>
      </c>
      <c r="L937" s="48">
        <v>42866.513958333337</v>
      </c>
      <c r="M937" s="46">
        <v>0</v>
      </c>
      <c r="N937" s="46">
        <v>74</v>
      </c>
      <c r="O937" s="47">
        <v>6.8287037037037025E-4</v>
      </c>
      <c r="P937" s="47">
        <v>0</v>
      </c>
      <c r="Q937" s="47">
        <v>4.8923611111111105E-2</v>
      </c>
      <c r="R937" s="47">
        <v>1.113425925925926E-2</v>
      </c>
      <c r="S937" s="47">
        <v>0</v>
      </c>
      <c r="T937" s="47">
        <v>1.0636574074074074E-2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">
        <f t="shared" si="30"/>
        <v>2.1770833333333336E-2</v>
      </c>
      <c r="AB937" s="4">
        <f t="shared" si="31"/>
        <v>4.7106481481481444E-3</v>
      </c>
    </row>
    <row r="938" spans="1:28" x14ac:dyDescent="0.25">
      <c r="A938" s="44">
        <v>42866</v>
      </c>
      <c r="B938" s="45" t="s">
        <v>196</v>
      </c>
      <c r="C938" s="45" t="s">
        <v>161</v>
      </c>
      <c r="D938" s="45" t="s">
        <v>36</v>
      </c>
      <c r="E938" s="45" t="s">
        <v>45</v>
      </c>
      <c r="F938" s="45" t="s">
        <v>91</v>
      </c>
      <c r="G938" s="46">
        <v>91121</v>
      </c>
      <c r="H938" s="76">
        <v>0.29166666666666669</v>
      </c>
      <c r="I938" s="76">
        <v>0.55555555555555558</v>
      </c>
      <c r="J938" s="47">
        <v>0.2638888888888889</v>
      </c>
      <c r="K938" s="48">
        <v>42866.286481481482</v>
      </c>
      <c r="L938" s="48">
        <v>42866.555601851855</v>
      </c>
      <c r="M938" s="46">
        <v>0</v>
      </c>
      <c r="N938" s="46">
        <v>68</v>
      </c>
      <c r="O938" s="47">
        <v>8.9120370370370362E-4</v>
      </c>
      <c r="P938" s="47">
        <v>0</v>
      </c>
      <c r="Q938" s="47">
        <v>7.8946759259259258E-2</v>
      </c>
      <c r="R938" s="47">
        <v>1.7696759259259259E-2</v>
      </c>
      <c r="S938" s="47">
        <v>0</v>
      </c>
      <c r="T938" s="47">
        <v>1.3101851851851852E-2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">
        <f t="shared" si="30"/>
        <v>3.079861111111111E-2</v>
      </c>
      <c r="AB938" s="4">
        <f t="shared" si="31"/>
        <v>0</v>
      </c>
    </row>
    <row r="939" spans="1:28" x14ac:dyDescent="0.25">
      <c r="A939" s="44">
        <v>42866</v>
      </c>
      <c r="B939" s="45" t="s">
        <v>196</v>
      </c>
      <c r="C939" s="45" t="s">
        <v>161</v>
      </c>
      <c r="D939" s="45" t="s">
        <v>36</v>
      </c>
      <c r="E939" s="45" t="s">
        <v>45</v>
      </c>
      <c r="F939" s="45" t="s">
        <v>115</v>
      </c>
      <c r="G939" s="46">
        <v>91123</v>
      </c>
      <c r="H939" s="76">
        <v>0.25</v>
      </c>
      <c r="I939" s="76">
        <v>0.51388888888888895</v>
      </c>
      <c r="J939" s="47">
        <v>0.2638888888888889</v>
      </c>
      <c r="K939" s="48">
        <v>42866.250462962962</v>
      </c>
      <c r="L939" s="48">
        <v>42866.514247685183</v>
      </c>
      <c r="M939" s="46">
        <v>0</v>
      </c>
      <c r="N939" s="46">
        <v>97</v>
      </c>
      <c r="O939" s="47">
        <v>7.175925925925927E-4</v>
      </c>
      <c r="P939" s="47">
        <v>0</v>
      </c>
      <c r="Q939" s="47">
        <v>8.9664351851851856E-2</v>
      </c>
      <c r="R939" s="47">
        <v>1.3993055555555555E-2</v>
      </c>
      <c r="S939" s="47">
        <v>0</v>
      </c>
      <c r="T939" s="47">
        <v>1.3518518518518518E-2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">
        <f t="shared" si="30"/>
        <v>2.7511574074074074E-2</v>
      </c>
      <c r="AB939" s="4">
        <f t="shared" si="31"/>
        <v>4.6296296296294281E-4</v>
      </c>
    </row>
    <row r="940" spans="1:28" x14ac:dyDescent="0.25">
      <c r="A940" s="44">
        <v>42866</v>
      </c>
      <c r="B940" s="45" t="s">
        <v>196</v>
      </c>
      <c r="C940" s="45" t="s">
        <v>161</v>
      </c>
      <c r="D940" s="45" t="s">
        <v>36</v>
      </c>
      <c r="E940" s="45" t="s">
        <v>48</v>
      </c>
      <c r="F940" s="45" t="s">
        <v>82</v>
      </c>
      <c r="G940" s="46">
        <v>91284</v>
      </c>
      <c r="H940" s="76">
        <v>0.55555555555555558</v>
      </c>
      <c r="I940" s="76">
        <v>0.81944444444444453</v>
      </c>
      <c r="J940" s="47">
        <v>0.2638888888888889</v>
      </c>
      <c r="K940" s="48">
        <v>42866.555856481478</v>
      </c>
      <c r="L940" s="48">
        <v>42866.819594907407</v>
      </c>
      <c r="M940" s="46">
        <v>4</v>
      </c>
      <c r="N940" s="46">
        <v>12</v>
      </c>
      <c r="O940" s="47">
        <v>7.5231481481481471E-4</v>
      </c>
      <c r="P940" s="47">
        <v>7.8703703703703705E-4</v>
      </c>
      <c r="Q940" s="47">
        <v>9.0162037037037034E-3</v>
      </c>
      <c r="R940" s="47">
        <v>4.8958333333333328E-3</v>
      </c>
      <c r="S940" s="47">
        <v>0</v>
      </c>
      <c r="T940" s="47">
        <v>1.4456018518518519E-2</v>
      </c>
      <c r="U940" s="47">
        <v>0</v>
      </c>
      <c r="V940" s="47">
        <v>4.3159722222222224E-2</v>
      </c>
      <c r="W940" s="47">
        <v>0</v>
      </c>
      <c r="X940" s="47">
        <v>0</v>
      </c>
      <c r="Y940" s="47">
        <v>5.8217592592592592E-3</v>
      </c>
      <c r="Z940" s="47">
        <v>0</v>
      </c>
      <c r="AA940" s="4">
        <f t="shared" si="30"/>
        <v>1.9351851851851853E-2</v>
      </c>
      <c r="AB940" s="4">
        <f t="shared" si="31"/>
        <v>3.0092592592589895E-4</v>
      </c>
    </row>
    <row r="941" spans="1:28" x14ac:dyDescent="0.25">
      <c r="A941" s="44">
        <v>42866</v>
      </c>
      <c r="B941" s="45" t="s">
        <v>196</v>
      </c>
      <c r="C941" s="45" t="s">
        <v>161</v>
      </c>
      <c r="D941" s="45" t="s">
        <v>36</v>
      </c>
      <c r="E941" s="45" t="s">
        <v>48</v>
      </c>
      <c r="F941" s="45" t="s">
        <v>83</v>
      </c>
      <c r="G941" s="46">
        <v>91282</v>
      </c>
      <c r="H941" s="76">
        <v>0.55555555555555558</v>
      </c>
      <c r="I941" s="76">
        <v>0.81944444444444453</v>
      </c>
      <c r="J941" s="47">
        <v>0.2638888888888889</v>
      </c>
      <c r="K941" s="48">
        <v>42866.556030092594</v>
      </c>
      <c r="L941" s="48">
        <v>42866.819467592592</v>
      </c>
      <c r="M941" s="46">
        <v>3</v>
      </c>
      <c r="N941" s="46">
        <v>12</v>
      </c>
      <c r="O941" s="47">
        <v>1.3310185185185185E-3</v>
      </c>
      <c r="P941" s="47">
        <v>2.0601851851851853E-3</v>
      </c>
      <c r="Q941" s="47">
        <v>1.7824074074074076E-2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3.3101851851851851E-3</v>
      </c>
      <c r="Y941" s="47">
        <v>1.2951388888888887E-2</v>
      </c>
      <c r="Z941" s="47">
        <v>0</v>
      </c>
      <c r="AA941" s="4">
        <f t="shared" si="30"/>
        <v>0</v>
      </c>
      <c r="AB941" s="4">
        <f t="shared" si="31"/>
        <v>4.745370370370372E-4</v>
      </c>
    </row>
    <row r="942" spans="1:28" x14ac:dyDescent="0.25">
      <c r="A942" s="44">
        <v>42866</v>
      </c>
      <c r="B942" s="45" t="s">
        <v>196</v>
      </c>
      <c r="C942" s="45" t="s">
        <v>161</v>
      </c>
      <c r="D942" s="45" t="s">
        <v>36</v>
      </c>
      <c r="E942" s="45" t="s">
        <v>48</v>
      </c>
      <c r="F942" s="45" t="s">
        <v>84</v>
      </c>
      <c r="G942" s="46">
        <v>91276</v>
      </c>
      <c r="H942" s="76">
        <v>0.29166666666666669</v>
      </c>
      <c r="I942" s="76">
        <v>0.55555555555555558</v>
      </c>
      <c r="J942" s="47">
        <v>0.2638888888888889</v>
      </c>
      <c r="K942" s="48">
        <v>42866.302604166667</v>
      </c>
      <c r="L942" s="48">
        <v>42866.555590277778</v>
      </c>
      <c r="M942" s="46">
        <v>3</v>
      </c>
      <c r="N942" s="46">
        <v>20</v>
      </c>
      <c r="O942" s="47">
        <v>5.2083333333333333E-4</v>
      </c>
      <c r="P942" s="47">
        <v>1.1111111111111111E-3</v>
      </c>
      <c r="Q942" s="47">
        <v>1.9224537037037037E-2</v>
      </c>
      <c r="R942" s="47">
        <v>2.1180555555555553E-3</v>
      </c>
      <c r="S942" s="47">
        <v>0</v>
      </c>
      <c r="T942" s="47">
        <v>1.7557870370370373E-2</v>
      </c>
      <c r="U942" s="47">
        <v>0</v>
      </c>
      <c r="V942" s="47">
        <v>5.7511574074074069E-2</v>
      </c>
      <c r="W942" s="47">
        <v>0</v>
      </c>
      <c r="X942" s="47">
        <v>0</v>
      </c>
      <c r="Y942" s="47">
        <v>8.1712962962962963E-3</v>
      </c>
      <c r="Z942" s="47">
        <v>0</v>
      </c>
      <c r="AA942" s="4">
        <f t="shared" si="30"/>
        <v>1.967592592592593E-2</v>
      </c>
      <c r="AB942" s="4">
        <f t="shared" si="31"/>
        <v>1.0937499999999989E-2</v>
      </c>
    </row>
    <row r="943" spans="1:28" x14ac:dyDescent="0.25">
      <c r="A943" s="44">
        <v>42866</v>
      </c>
      <c r="B943" s="45" t="s">
        <v>196</v>
      </c>
      <c r="C943" s="45" t="s">
        <v>161</v>
      </c>
      <c r="D943" s="45" t="s">
        <v>36</v>
      </c>
      <c r="E943" s="45" t="s">
        <v>48</v>
      </c>
      <c r="F943" s="45" t="s">
        <v>168</v>
      </c>
      <c r="G943" s="46">
        <v>91275</v>
      </c>
      <c r="H943" s="76">
        <v>0.29166666666666669</v>
      </c>
      <c r="I943" s="76">
        <v>0.55555555555555558</v>
      </c>
      <c r="J943" s="47">
        <v>0.2638888888888889</v>
      </c>
      <c r="K943" s="48">
        <v>42866.285821759258</v>
      </c>
      <c r="L943" s="48">
        <v>42866.555601851855</v>
      </c>
      <c r="M943" s="46">
        <v>12</v>
      </c>
      <c r="N943" s="46">
        <v>9</v>
      </c>
      <c r="O943" s="47">
        <v>1.1342592592592591E-3</v>
      </c>
      <c r="P943" s="47">
        <v>1.4120370370370369E-3</v>
      </c>
      <c r="Q943" s="47">
        <v>3.3854166666666664E-2</v>
      </c>
      <c r="R943" s="47">
        <v>1.4016203703703704E-2</v>
      </c>
      <c r="S943" s="47">
        <v>0</v>
      </c>
      <c r="T943" s="47">
        <v>1.8078703703703704E-2</v>
      </c>
      <c r="U943" s="47">
        <v>0</v>
      </c>
      <c r="V943" s="47">
        <v>1.2361111111111113E-2</v>
      </c>
      <c r="W943" s="47">
        <v>0</v>
      </c>
      <c r="X943" s="47">
        <v>0</v>
      </c>
      <c r="Y943" s="47">
        <v>6.053240740740741E-3</v>
      </c>
      <c r="Z943" s="47">
        <v>0</v>
      </c>
      <c r="AA943" s="4">
        <f t="shared" si="30"/>
        <v>3.2094907407407405E-2</v>
      </c>
      <c r="AB943" s="4">
        <f t="shared" si="31"/>
        <v>0</v>
      </c>
    </row>
    <row r="944" spans="1:28" x14ac:dyDescent="0.25">
      <c r="A944" s="44">
        <v>42866</v>
      </c>
      <c r="B944" s="45" t="s">
        <v>196</v>
      </c>
      <c r="C944" s="45" t="s">
        <v>161</v>
      </c>
      <c r="D944" s="45" t="s">
        <v>36</v>
      </c>
      <c r="E944" s="45" t="s">
        <v>48</v>
      </c>
      <c r="F944" s="45" t="s">
        <v>86</v>
      </c>
      <c r="G944" s="46">
        <v>91283</v>
      </c>
      <c r="H944" s="76">
        <v>0.29166666666666669</v>
      </c>
      <c r="I944" s="76">
        <v>0.55555555555555558</v>
      </c>
      <c r="J944" s="47">
        <v>0.2638888888888889</v>
      </c>
      <c r="K944" s="48">
        <v>42866.293310185189</v>
      </c>
      <c r="L944" s="48">
        <v>42866.555659722224</v>
      </c>
      <c r="M944" s="46">
        <v>11</v>
      </c>
      <c r="N944" s="46">
        <v>14</v>
      </c>
      <c r="O944" s="47">
        <v>3.7037037037037035E-4</v>
      </c>
      <c r="P944" s="47">
        <v>1.6550925925925926E-3</v>
      </c>
      <c r="Q944" s="47">
        <v>1.6574074074074074E-2</v>
      </c>
      <c r="R944" s="47">
        <v>9.3750000000000007E-4</v>
      </c>
      <c r="S944" s="47">
        <v>0</v>
      </c>
      <c r="T944" s="47">
        <v>9.8842592592592576E-3</v>
      </c>
      <c r="U944" s="47">
        <v>0</v>
      </c>
      <c r="V944" s="47">
        <v>5.0428240740740739E-2</v>
      </c>
      <c r="W944" s="47">
        <v>0</v>
      </c>
      <c r="X944" s="47">
        <v>0</v>
      </c>
      <c r="Y944" s="47">
        <v>7.789351851851852E-3</v>
      </c>
      <c r="Z944" s="47">
        <v>0</v>
      </c>
      <c r="AA944" s="4">
        <f t="shared" si="30"/>
        <v>1.0821759259259258E-2</v>
      </c>
      <c r="AB944" s="4">
        <f t="shared" si="31"/>
        <v>1.6435185185185164E-3</v>
      </c>
    </row>
    <row r="945" spans="1:28" x14ac:dyDescent="0.25">
      <c r="A945" s="44">
        <v>42866</v>
      </c>
      <c r="B945" s="45" t="s">
        <v>196</v>
      </c>
      <c r="C945" s="45" t="s">
        <v>161</v>
      </c>
      <c r="D945" s="45" t="s">
        <v>36</v>
      </c>
      <c r="E945" s="45" t="s">
        <v>48</v>
      </c>
      <c r="F945" s="45" t="s">
        <v>87</v>
      </c>
      <c r="G945" s="46">
        <v>91278</v>
      </c>
      <c r="H945" s="76">
        <v>0.55555555555555558</v>
      </c>
      <c r="I945" s="76">
        <v>0.81944444444444453</v>
      </c>
      <c r="J945" s="47">
        <v>0.2638888888888889</v>
      </c>
      <c r="K945" s="48">
        <v>42866.556226851855</v>
      </c>
      <c r="L945" s="48">
        <v>42866.819502314815</v>
      </c>
      <c r="M945" s="46">
        <v>6</v>
      </c>
      <c r="N945" s="46">
        <v>0</v>
      </c>
      <c r="O945" s="47">
        <v>0</v>
      </c>
      <c r="P945" s="47">
        <v>2.4421296296296296E-3</v>
      </c>
      <c r="Q945" s="47">
        <v>1.5833333333333335E-2</v>
      </c>
      <c r="R945" s="47">
        <v>0</v>
      </c>
      <c r="S945" s="47">
        <v>0</v>
      </c>
      <c r="T945" s="47">
        <v>0</v>
      </c>
      <c r="U945" s="47">
        <v>0</v>
      </c>
      <c r="V945" s="47">
        <v>2.6412037037037036E-2</v>
      </c>
      <c r="W945" s="47">
        <v>0</v>
      </c>
      <c r="X945" s="47">
        <v>0</v>
      </c>
      <c r="Y945" s="47">
        <v>0</v>
      </c>
      <c r="Z945" s="47">
        <v>0</v>
      </c>
      <c r="AA945" s="4">
        <f t="shared" si="30"/>
        <v>0</v>
      </c>
      <c r="AB945" s="4">
        <f t="shared" si="31"/>
        <v>6.712962962962532E-4</v>
      </c>
    </row>
    <row r="946" spans="1:28" x14ac:dyDescent="0.25">
      <c r="A946" s="44">
        <v>42866</v>
      </c>
      <c r="B946" s="45" t="s">
        <v>196</v>
      </c>
      <c r="C946" s="45" t="s">
        <v>161</v>
      </c>
      <c r="D946" s="45" t="s">
        <v>38</v>
      </c>
      <c r="E946" s="45" t="s">
        <v>41</v>
      </c>
      <c r="F946" s="45" t="s">
        <v>116</v>
      </c>
      <c r="G946" s="46">
        <v>91126</v>
      </c>
      <c r="H946" s="76">
        <v>0.29166666666666669</v>
      </c>
      <c r="I946" s="76">
        <v>0.55555555555555558</v>
      </c>
      <c r="J946" s="47">
        <v>0.2638888888888889</v>
      </c>
      <c r="K946" s="48">
        <v>42866.281793981485</v>
      </c>
      <c r="L946" s="48">
        <v>42866.555578703701</v>
      </c>
      <c r="M946" s="46">
        <v>70</v>
      </c>
      <c r="N946" s="46">
        <v>0</v>
      </c>
      <c r="O946" s="47">
        <v>0</v>
      </c>
      <c r="P946" s="47">
        <v>1.0648148148148147E-3</v>
      </c>
      <c r="Q946" s="47">
        <v>1.1643518518518518E-2</v>
      </c>
      <c r="R946" s="47">
        <v>1.7303240740740741E-2</v>
      </c>
      <c r="S946" s="47">
        <v>0</v>
      </c>
      <c r="T946" s="47">
        <v>1.1099537037037038E-2</v>
      </c>
      <c r="U946" s="47">
        <v>0</v>
      </c>
      <c r="V946" s="47">
        <v>0</v>
      </c>
      <c r="W946" s="47">
        <v>1.1574074074074073E-5</v>
      </c>
      <c r="X946" s="47">
        <v>3.0347222222222223E-2</v>
      </c>
      <c r="Y946" s="47">
        <v>1.5474537037037038E-2</v>
      </c>
      <c r="Z946" s="47">
        <v>0</v>
      </c>
      <c r="AA946" s="4">
        <f t="shared" si="30"/>
        <v>2.8402777777777777E-2</v>
      </c>
      <c r="AB946" s="4">
        <f t="shared" si="31"/>
        <v>0</v>
      </c>
    </row>
    <row r="947" spans="1:28" x14ac:dyDescent="0.25">
      <c r="A947" s="44">
        <v>42866</v>
      </c>
      <c r="B947" s="45" t="s">
        <v>196</v>
      </c>
      <c r="C947" s="45" t="s">
        <v>161</v>
      </c>
      <c r="D947" s="45" t="s">
        <v>38</v>
      </c>
      <c r="E947" s="45" t="s">
        <v>41</v>
      </c>
      <c r="F947" s="45" t="s">
        <v>117</v>
      </c>
      <c r="G947" s="46">
        <v>91161</v>
      </c>
      <c r="H947" s="76">
        <v>0.29166666666666669</v>
      </c>
      <c r="I947" s="76">
        <v>0.55555555555555558</v>
      </c>
      <c r="J947" s="47">
        <v>0.2638888888888889</v>
      </c>
      <c r="K947" s="48">
        <v>42866.29179398148</v>
      </c>
      <c r="L947" s="48">
        <v>42866.555590277778</v>
      </c>
      <c r="M947" s="46">
        <v>75</v>
      </c>
      <c r="N947" s="46">
        <v>0</v>
      </c>
      <c r="O947" s="47">
        <v>0</v>
      </c>
      <c r="P947" s="47">
        <v>1.4583333333333334E-3</v>
      </c>
      <c r="Q947" s="47">
        <v>5.7870370370370366E-5</v>
      </c>
      <c r="R947" s="47">
        <v>1.5000000000000001E-2</v>
      </c>
      <c r="S947" s="47">
        <v>0</v>
      </c>
      <c r="T947" s="47">
        <v>1.3344907407407408E-2</v>
      </c>
      <c r="U947" s="47">
        <v>0</v>
      </c>
      <c r="V947" s="47">
        <v>0</v>
      </c>
      <c r="W947" s="47">
        <v>0</v>
      </c>
      <c r="X947" s="47">
        <v>9.9537037037037042E-4</v>
      </c>
      <c r="Y947" s="47">
        <v>1.4016203703703704E-2</v>
      </c>
      <c r="Z947" s="47">
        <v>0</v>
      </c>
      <c r="AA947" s="4">
        <f t="shared" si="30"/>
        <v>2.8344907407407409E-2</v>
      </c>
      <c r="AB947" s="4">
        <f t="shared" si="31"/>
        <v>1.273148148147607E-4</v>
      </c>
    </row>
    <row r="948" spans="1:28" x14ac:dyDescent="0.25">
      <c r="A948" s="44">
        <v>42866</v>
      </c>
      <c r="B948" s="45" t="s">
        <v>196</v>
      </c>
      <c r="C948" s="45" t="s">
        <v>161</v>
      </c>
      <c r="D948" s="45" t="s">
        <v>38</v>
      </c>
      <c r="E948" s="45" t="s">
        <v>41</v>
      </c>
      <c r="F948" s="45" t="s">
        <v>169</v>
      </c>
      <c r="G948" s="46">
        <v>91174</v>
      </c>
      <c r="H948" s="76">
        <v>0.25</v>
      </c>
      <c r="I948" s="76">
        <v>0.51388888888888895</v>
      </c>
      <c r="J948" s="47">
        <v>0.2638888888888889</v>
      </c>
      <c r="K948" s="48">
        <v>42866.265474537038</v>
      </c>
      <c r="L948" s="48">
        <v>42866.513981481483</v>
      </c>
      <c r="M948" s="46">
        <v>52</v>
      </c>
      <c r="N948" s="46">
        <v>0</v>
      </c>
      <c r="O948" s="47">
        <v>0</v>
      </c>
      <c r="P948" s="47">
        <v>1.7013888888888892E-3</v>
      </c>
      <c r="Q948" s="47">
        <v>7.8819444444444432E-3</v>
      </c>
      <c r="R948" s="47">
        <v>1.5844907407407408E-2</v>
      </c>
      <c r="S948" s="47">
        <v>0</v>
      </c>
      <c r="T948" s="47">
        <v>1.4814814814814814E-2</v>
      </c>
      <c r="U948" s="47">
        <v>0</v>
      </c>
      <c r="V948" s="47">
        <v>0</v>
      </c>
      <c r="W948" s="47">
        <v>0</v>
      </c>
      <c r="X948" s="47">
        <v>2.6770833333333331E-2</v>
      </c>
      <c r="Y948" s="47">
        <v>5.162037037037037E-3</v>
      </c>
      <c r="Z948" s="47">
        <v>0</v>
      </c>
      <c r="AA948" s="4">
        <f t="shared" si="30"/>
        <v>3.065972222222222E-2</v>
      </c>
      <c r="AB948" s="4">
        <f t="shared" si="31"/>
        <v>1.5474537037037051E-2</v>
      </c>
    </row>
    <row r="949" spans="1:28" x14ac:dyDescent="0.25">
      <c r="A949" s="44">
        <v>42866</v>
      </c>
      <c r="B949" s="45" t="s">
        <v>196</v>
      </c>
      <c r="C949" s="45" t="s">
        <v>161</v>
      </c>
      <c r="D949" s="45" t="s">
        <v>38</v>
      </c>
      <c r="E949" s="45" t="s">
        <v>41</v>
      </c>
      <c r="F949" s="45" t="s">
        <v>170</v>
      </c>
      <c r="G949" s="46">
        <v>91148</v>
      </c>
      <c r="H949" s="76">
        <v>0.25</v>
      </c>
      <c r="I949" s="76">
        <v>0.51388888888888895</v>
      </c>
      <c r="J949" s="47">
        <v>0.2638888888888889</v>
      </c>
      <c r="K949" s="48">
        <v>42866.243668981479</v>
      </c>
      <c r="L949" s="48">
        <v>42866.515324074076</v>
      </c>
      <c r="M949" s="46">
        <v>51</v>
      </c>
      <c r="N949" s="46">
        <v>0</v>
      </c>
      <c r="O949" s="47">
        <v>0</v>
      </c>
      <c r="P949" s="47">
        <v>2.5000000000000001E-3</v>
      </c>
      <c r="Q949" s="47">
        <v>7.6388888888888886E-3</v>
      </c>
      <c r="R949" s="47">
        <v>1.357638888888889E-2</v>
      </c>
      <c r="S949" s="47">
        <v>0</v>
      </c>
      <c r="T949" s="47">
        <v>1.357638888888889E-2</v>
      </c>
      <c r="U949" s="47">
        <v>0</v>
      </c>
      <c r="V949" s="47">
        <v>0</v>
      </c>
      <c r="W949" s="47">
        <v>0</v>
      </c>
      <c r="X949" s="47">
        <v>6.5393518518518517E-3</v>
      </c>
      <c r="Y949" s="47">
        <v>4.0162037037037033E-3</v>
      </c>
      <c r="Z949" s="47">
        <v>0</v>
      </c>
      <c r="AA949" s="4">
        <f t="shared" si="30"/>
        <v>2.7152777777777779E-2</v>
      </c>
      <c r="AB949" s="4">
        <f t="shared" si="31"/>
        <v>0</v>
      </c>
    </row>
    <row r="950" spans="1:28" x14ac:dyDescent="0.25">
      <c r="A950" s="44">
        <v>42866</v>
      </c>
      <c r="B950" s="45" t="s">
        <v>196</v>
      </c>
      <c r="C950" s="45" t="s">
        <v>161</v>
      </c>
      <c r="D950" s="45" t="s">
        <v>38</v>
      </c>
      <c r="E950" s="45" t="s">
        <v>41</v>
      </c>
      <c r="F950" s="45" t="s">
        <v>120</v>
      </c>
      <c r="G950" s="46">
        <v>91144</v>
      </c>
      <c r="H950" s="76">
        <v>0.3611111111111111</v>
      </c>
      <c r="I950" s="76">
        <v>0.625</v>
      </c>
      <c r="J950" s="47">
        <v>0.2638888888888889</v>
      </c>
      <c r="K950" s="48">
        <v>42866.364537037036</v>
      </c>
      <c r="L950" s="48">
        <v>42866.625115740739</v>
      </c>
      <c r="M950" s="46">
        <v>69</v>
      </c>
      <c r="N950" s="46">
        <v>0</v>
      </c>
      <c r="O950" s="47">
        <v>0</v>
      </c>
      <c r="P950" s="47">
        <v>1.2731481481481483E-3</v>
      </c>
      <c r="Q950" s="47">
        <v>6.2037037037037043E-3</v>
      </c>
      <c r="R950" s="47">
        <v>1.4537037037037038E-2</v>
      </c>
      <c r="S950" s="47">
        <v>0</v>
      </c>
      <c r="T950" s="47">
        <v>1.8101851851851852E-2</v>
      </c>
      <c r="U950" s="47">
        <v>0</v>
      </c>
      <c r="V950" s="47">
        <v>0</v>
      </c>
      <c r="W950" s="47">
        <v>0</v>
      </c>
      <c r="X950" s="47">
        <v>0</v>
      </c>
      <c r="Y950" s="47">
        <v>1.5520833333333333E-2</v>
      </c>
      <c r="Z950" s="47">
        <v>0</v>
      </c>
      <c r="AA950" s="4">
        <f t="shared" si="30"/>
        <v>3.2638888888888891E-2</v>
      </c>
      <c r="AB950" s="4">
        <f t="shared" si="31"/>
        <v>3.4259259259259434E-3</v>
      </c>
    </row>
    <row r="951" spans="1:28" x14ac:dyDescent="0.25">
      <c r="A951" s="44">
        <v>42866</v>
      </c>
      <c r="B951" s="45" t="s">
        <v>196</v>
      </c>
      <c r="C951" s="45" t="s">
        <v>161</v>
      </c>
      <c r="D951" s="45" t="s">
        <v>38</v>
      </c>
      <c r="E951" s="45" t="s">
        <v>41</v>
      </c>
      <c r="F951" s="45" t="s">
        <v>121</v>
      </c>
      <c r="G951" s="46">
        <v>91132</v>
      </c>
      <c r="H951" s="76">
        <v>0.33333333333333331</v>
      </c>
      <c r="I951" s="76">
        <v>0.59722222222222221</v>
      </c>
      <c r="J951" s="47">
        <v>0.2638888888888889</v>
      </c>
      <c r="K951" s="48">
        <v>42866.332453703704</v>
      </c>
      <c r="L951" s="48">
        <v>42866.597245370373</v>
      </c>
      <c r="M951" s="46">
        <v>59</v>
      </c>
      <c r="N951" s="46">
        <v>0</v>
      </c>
      <c r="O951" s="47">
        <v>0</v>
      </c>
      <c r="P951" s="47">
        <v>1.3310185185185185E-3</v>
      </c>
      <c r="Q951" s="47">
        <v>3.1597222222222222E-3</v>
      </c>
      <c r="R951" s="47">
        <v>1.5613425925925926E-2</v>
      </c>
      <c r="S951" s="47">
        <v>0</v>
      </c>
      <c r="T951" s="47">
        <v>1.7997685185185186E-2</v>
      </c>
      <c r="U951" s="47">
        <v>0</v>
      </c>
      <c r="V951" s="47">
        <v>0</v>
      </c>
      <c r="W951" s="47">
        <v>0</v>
      </c>
      <c r="X951" s="47">
        <v>3.0833333333333334E-2</v>
      </c>
      <c r="Y951" s="47">
        <v>1.0972222222222223E-2</v>
      </c>
      <c r="Z951" s="47">
        <v>0</v>
      </c>
      <c r="AA951" s="4">
        <f t="shared" si="30"/>
        <v>3.3611111111111112E-2</v>
      </c>
      <c r="AB951" s="4">
        <f t="shared" si="31"/>
        <v>0</v>
      </c>
    </row>
    <row r="952" spans="1:28" x14ac:dyDescent="0.25">
      <c r="A952" s="44">
        <v>42866</v>
      </c>
      <c r="B952" s="45" t="s">
        <v>196</v>
      </c>
      <c r="C952" s="45" t="s">
        <v>161</v>
      </c>
      <c r="D952" s="45" t="s">
        <v>38</v>
      </c>
      <c r="E952" s="45" t="s">
        <v>41</v>
      </c>
      <c r="F952" s="45" t="s">
        <v>122</v>
      </c>
      <c r="G952" s="46">
        <v>102590</v>
      </c>
      <c r="H952" s="76">
        <v>0.3888888888888889</v>
      </c>
      <c r="I952" s="76">
        <v>0.65277777777777779</v>
      </c>
      <c r="J952" s="47">
        <v>0.2638888888888889</v>
      </c>
      <c r="M952" s="46">
        <v>0</v>
      </c>
      <c r="N952" s="46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">
        <f t="shared" si="30"/>
        <v>0</v>
      </c>
      <c r="AB952" s="4" t="str">
        <f t="shared" si="31"/>
        <v/>
      </c>
    </row>
    <row r="953" spans="1:28" x14ac:dyDescent="0.25">
      <c r="A953" s="44">
        <v>42866</v>
      </c>
      <c r="B953" s="45" t="s">
        <v>196</v>
      </c>
      <c r="C953" s="45" t="s">
        <v>161</v>
      </c>
      <c r="D953" s="45" t="s">
        <v>38</v>
      </c>
      <c r="E953" s="45" t="s">
        <v>41</v>
      </c>
      <c r="F953" s="45" t="s">
        <v>59</v>
      </c>
      <c r="G953" s="46">
        <v>91171</v>
      </c>
      <c r="H953" s="76">
        <v>0.3888888888888889</v>
      </c>
      <c r="I953" s="76">
        <v>0.65277777777777779</v>
      </c>
      <c r="J953" s="47">
        <v>0.2638888888888889</v>
      </c>
      <c r="K953" s="48">
        <v>42866.515150462961</v>
      </c>
      <c r="L953" s="48">
        <v>42866.654710648145</v>
      </c>
      <c r="M953" s="46">
        <v>23</v>
      </c>
      <c r="N953" s="46">
        <v>0</v>
      </c>
      <c r="O953" s="47">
        <v>0</v>
      </c>
      <c r="P953" s="47">
        <v>1.7476851851851852E-3</v>
      </c>
      <c r="Q953" s="47">
        <v>5.5671296296296302E-3</v>
      </c>
      <c r="R953" s="47">
        <v>1.4490740740740742E-2</v>
      </c>
      <c r="S953" s="47">
        <v>0</v>
      </c>
      <c r="T953" s="47">
        <v>9.9421296296296289E-3</v>
      </c>
      <c r="U953" s="47">
        <v>0</v>
      </c>
      <c r="V953" s="47">
        <v>0</v>
      </c>
      <c r="W953" s="47">
        <v>0</v>
      </c>
      <c r="X953" s="47">
        <v>0</v>
      </c>
      <c r="Y953" s="47">
        <v>3.0787037037037037E-3</v>
      </c>
      <c r="Z953" s="47">
        <v>0</v>
      </c>
      <c r="AA953" s="4">
        <f t="shared" si="30"/>
        <v>2.4432870370370369E-2</v>
      </c>
      <c r="AB953" s="4">
        <f t="shared" si="31"/>
        <v>0.12626157407407407</v>
      </c>
    </row>
    <row r="954" spans="1:28" x14ac:dyDescent="0.25">
      <c r="A954" s="44">
        <v>42866</v>
      </c>
      <c r="B954" s="45" t="s">
        <v>196</v>
      </c>
      <c r="C954" s="45" t="s">
        <v>161</v>
      </c>
      <c r="D954" s="45" t="s">
        <v>38</v>
      </c>
      <c r="E954" s="45" t="s">
        <v>41</v>
      </c>
      <c r="F954" s="45" t="s">
        <v>124</v>
      </c>
      <c r="G954" s="46">
        <v>91164</v>
      </c>
      <c r="H954" s="76">
        <v>0.33333333333333331</v>
      </c>
      <c r="I954" s="76">
        <v>0.59722222222222221</v>
      </c>
      <c r="J954" s="47">
        <v>0.2638888888888889</v>
      </c>
      <c r="K954" s="48">
        <v>42866.344571759262</v>
      </c>
      <c r="L954" s="48">
        <v>42866.597268518519</v>
      </c>
      <c r="M954" s="46">
        <v>69</v>
      </c>
      <c r="N954" s="46">
        <v>0</v>
      </c>
      <c r="O954" s="47">
        <v>0</v>
      </c>
      <c r="P954" s="47">
        <v>1.423611111111111E-3</v>
      </c>
      <c r="Q954" s="47">
        <v>2.2569444444444447E-3</v>
      </c>
      <c r="R954" s="47">
        <v>1.5428240740740741E-2</v>
      </c>
      <c r="S954" s="47">
        <v>0</v>
      </c>
      <c r="T954" s="47">
        <v>1.6180555555555556E-2</v>
      </c>
      <c r="U954" s="47">
        <v>0</v>
      </c>
      <c r="V954" s="47">
        <v>0</v>
      </c>
      <c r="W954" s="47">
        <v>0</v>
      </c>
      <c r="X954" s="47">
        <v>5.7870370370370378E-4</v>
      </c>
      <c r="Y954" s="47">
        <v>1.064814814814815E-2</v>
      </c>
      <c r="Z954" s="47">
        <v>0</v>
      </c>
      <c r="AA954" s="4">
        <f t="shared" si="30"/>
        <v>3.1608796296296295E-2</v>
      </c>
      <c r="AB954" s="4">
        <f t="shared" si="31"/>
        <v>1.1238425925925943E-2</v>
      </c>
    </row>
    <row r="955" spans="1:28" x14ac:dyDescent="0.25">
      <c r="A955" s="44">
        <v>42866</v>
      </c>
      <c r="B955" s="45" t="s">
        <v>196</v>
      </c>
      <c r="C955" s="45" t="s">
        <v>161</v>
      </c>
      <c r="D955" s="45" t="s">
        <v>38</v>
      </c>
      <c r="E955" s="45" t="s">
        <v>41</v>
      </c>
      <c r="F955" s="45" t="s">
        <v>125</v>
      </c>
      <c r="G955" s="46">
        <v>91135</v>
      </c>
      <c r="H955" s="76">
        <v>0.25</v>
      </c>
      <c r="I955" s="76">
        <v>0.51388888888888895</v>
      </c>
      <c r="J955" s="47">
        <v>0.2638888888888889</v>
      </c>
      <c r="M955" s="46">
        <v>0</v>
      </c>
      <c r="N955" s="46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">
        <f t="shared" si="30"/>
        <v>0</v>
      </c>
      <c r="AB955" s="4" t="str">
        <f t="shared" si="31"/>
        <v/>
      </c>
    </row>
    <row r="956" spans="1:28" x14ac:dyDescent="0.25">
      <c r="A956" s="44">
        <v>42866</v>
      </c>
      <c r="B956" s="45" t="s">
        <v>196</v>
      </c>
      <c r="C956" s="45" t="s">
        <v>161</v>
      </c>
      <c r="D956" s="45" t="s">
        <v>38</v>
      </c>
      <c r="E956" s="45" t="s">
        <v>41</v>
      </c>
      <c r="F956" s="45" t="s">
        <v>126</v>
      </c>
      <c r="G956" s="46">
        <v>91162</v>
      </c>
      <c r="H956" s="76">
        <v>0.29166666666666669</v>
      </c>
      <c r="I956" s="76">
        <v>0.55555555555555558</v>
      </c>
      <c r="J956" s="47">
        <v>0.2638888888888889</v>
      </c>
      <c r="K956" s="48">
        <v>42866.319641203707</v>
      </c>
      <c r="L956" s="48">
        <v>42866.555601851855</v>
      </c>
      <c r="M956" s="46">
        <v>64</v>
      </c>
      <c r="N956" s="46">
        <v>0</v>
      </c>
      <c r="O956" s="47">
        <v>0</v>
      </c>
      <c r="P956" s="47">
        <v>1.2384259259259258E-3</v>
      </c>
      <c r="Q956" s="47">
        <v>5.9490740740740745E-3</v>
      </c>
      <c r="R956" s="47">
        <v>1.4988425925925926E-2</v>
      </c>
      <c r="S956" s="47">
        <v>0</v>
      </c>
      <c r="T956" s="47">
        <v>1.5856481481481482E-2</v>
      </c>
      <c r="U956" s="47">
        <v>0</v>
      </c>
      <c r="V956" s="47">
        <v>0</v>
      </c>
      <c r="W956" s="47">
        <v>0</v>
      </c>
      <c r="X956" s="47">
        <v>7.6736111111111111E-3</v>
      </c>
      <c r="Y956" s="47">
        <v>1.7222222222222222E-2</v>
      </c>
      <c r="Z956" s="47">
        <v>0</v>
      </c>
      <c r="AA956" s="4">
        <f t="shared" si="30"/>
        <v>3.0844907407407408E-2</v>
      </c>
      <c r="AB956" s="4">
        <f t="shared" si="31"/>
        <v>2.7974537037037006E-2</v>
      </c>
    </row>
    <row r="957" spans="1:28" x14ac:dyDescent="0.25">
      <c r="A957" s="44">
        <v>42866</v>
      </c>
      <c r="B957" s="45" t="s">
        <v>196</v>
      </c>
      <c r="C957" s="45" t="s">
        <v>161</v>
      </c>
      <c r="D957" s="45" t="s">
        <v>38</v>
      </c>
      <c r="E957" s="45" t="s">
        <v>40</v>
      </c>
      <c r="F957" s="45" t="s">
        <v>171</v>
      </c>
      <c r="G957" s="46">
        <v>102623</v>
      </c>
      <c r="H957" s="76">
        <v>0.65277777777777779</v>
      </c>
      <c r="I957" s="76">
        <v>0.91666666666666663</v>
      </c>
      <c r="J957" s="47">
        <v>0.2638888888888889</v>
      </c>
      <c r="M957" s="46">
        <v>0</v>
      </c>
      <c r="N957" s="46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">
        <f t="shared" si="30"/>
        <v>0</v>
      </c>
      <c r="AB957" s="4" t="str">
        <f t="shared" si="31"/>
        <v/>
      </c>
    </row>
    <row r="958" spans="1:28" x14ac:dyDescent="0.25">
      <c r="A958" s="44">
        <v>42866</v>
      </c>
      <c r="B958" s="45" t="s">
        <v>196</v>
      </c>
      <c r="C958" s="45" t="s">
        <v>161</v>
      </c>
      <c r="D958" s="45" t="s">
        <v>38</v>
      </c>
      <c r="E958" s="45" t="s">
        <v>40</v>
      </c>
      <c r="F958" s="45" t="s">
        <v>71</v>
      </c>
      <c r="G958" s="46">
        <v>91166</v>
      </c>
      <c r="H958" s="76">
        <v>0.59722222222222221</v>
      </c>
      <c r="I958" s="76">
        <v>0.86111111111111116</v>
      </c>
      <c r="J958" s="47">
        <v>0.2638888888888889</v>
      </c>
      <c r="M958" s="46">
        <v>0</v>
      </c>
      <c r="N958" s="46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">
        <f t="shared" si="30"/>
        <v>0</v>
      </c>
      <c r="AB958" s="4" t="str">
        <f t="shared" si="31"/>
        <v/>
      </c>
    </row>
    <row r="959" spans="1:28" x14ac:dyDescent="0.25">
      <c r="A959" s="44">
        <v>42866</v>
      </c>
      <c r="B959" s="45" t="s">
        <v>196</v>
      </c>
      <c r="C959" s="45" t="s">
        <v>161</v>
      </c>
      <c r="D959" s="45" t="s">
        <v>38</v>
      </c>
      <c r="E959" s="45" t="s">
        <v>40</v>
      </c>
      <c r="F959" s="45" t="s">
        <v>53</v>
      </c>
      <c r="G959" s="46">
        <v>102520</v>
      </c>
      <c r="H959" s="76">
        <v>0.25</v>
      </c>
      <c r="I959" s="76">
        <v>0.51388888888888895</v>
      </c>
      <c r="J959" s="47">
        <v>0.2638888888888889</v>
      </c>
      <c r="M959" s="46">
        <v>0</v>
      </c>
      <c r="N959" s="46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">
        <f t="shared" si="30"/>
        <v>0</v>
      </c>
      <c r="AB959" s="4" t="str">
        <f t="shared" si="31"/>
        <v/>
      </c>
    </row>
    <row r="960" spans="1:28" x14ac:dyDescent="0.25">
      <c r="A960" s="44">
        <v>42866</v>
      </c>
      <c r="B960" s="45" t="s">
        <v>196</v>
      </c>
      <c r="C960" s="45" t="s">
        <v>161</v>
      </c>
      <c r="D960" s="45" t="s">
        <v>38</v>
      </c>
      <c r="E960" s="45" t="s">
        <v>40</v>
      </c>
      <c r="F960" s="45" t="s">
        <v>131</v>
      </c>
      <c r="G960" s="46">
        <v>91136</v>
      </c>
      <c r="H960" s="76">
        <v>0.5625</v>
      </c>
      <c r="I960" s="76">
        <v>0.82638888888888884</v>
      </c>
      <c r="J960" s="47">
        <v>0.2638888888888889</v>
      </c>
      <c r="K960" s="48">
        <v>42866.563854166663</v>
      </c>
      <c r="L960" s="48">
        <v>42866.826435185183</v>
      </c>
      <c r="M960" s="46">
        <v>58</v>
      </c>
      <c r="N960" s="46">
        <v>0</v>
      </c>
      <c r="O960" s="47">
        <v>0</v>
      </c>
      <c r="P960" s="47">
        <v>1.6666666666666668E-3</v>
      </c>
      <c r="Q960" s="47">
        <v>2.3148148148148147E-5</v>
      </c>
      <c r="R960" s="47">
        <v>1.7361111111111112E-2</v>
      </c>
      <c r="S960" s="47">
        <v>0</v>
      </c>
      <c r="T960" s="47">
        <v>1.2465277777777777E-2</v>
      </c>
      <c r="U960" s="47">
        <v>0</v>
      </c>
      <c r="V960" s="47">
        <v>0</v>
      </c>
      <c r="W960" s="47">
        <v>0</v>
      </c>
      <c r="X960" s="47">
        <v>0</v>
      </c>
      <c r="Y960" s="47">
        <v>7.2453703703703708E-3</v>
      </c>
      <c r="Z960" s="47">
        <v>0</v>
      </c>
      <c r="AA960" s="4">
        <f t="shared" si="30"/>
        <v>2.9826388888888888E-2</v>
      </c>
      <c r="AB960" s="4">
        <f t="shared" si="31"/>
        <v>1.3541666666666563E-3</v>
      </c>
    </row>
    <row r="961" spans="1:28" x14ac:dyDescent="0.25">
      <c r="A961" s="44">
        <v>42866</v>
      </c>
      <c r="B961" s="45" t="s">
        <v>196</v>
      </c>
      <c r="C961" s="45" t="s">
        <v>161</v>
      </c>
      <c r="D961" s="45" t="s">
        <v>38</v>
      </c>
      <c r="E961" s="45" t="s">
        <v>40</v>
      </c>
      <c r="F961" s="45" t="s">
        <v>72</v>
      </c>
      <c r="G961" s="46">
        <v>91169</v>
      </c>
      <c r="H961" s="76">
        <v>0.625</v>
      </c>
      <c r="I961" s="76">
        <v>0.88888888888888884</v>
      </c>
      <c r="J961" s="47">
        <v>0.2638888888888889</v>
      </c>
      <c r="K961" s="48">
        <v>42866.618530092594</v>
      </c>
      <c r="L961" s="48">
        <v>42866.888981481483</v>
      </c>
      <c r="M961" s="46">
        <v>48</v>
      </c>
      <c r="N961" s="46">
        <v>0</v>
      </c>
      <c r="O961" s="47">
        <v>0</v>
      </c>
      <c r="P961" s="47">
        <v>1.689814814814815E-3</v>
      </c>
      <c r="Q961" s="47">
        <v>6.5624999999999998E-3</v>
      </c>
      <c r="R961" s="47">
        <v>1.5000000000000001E-2</v>
      </c>
      <c r="S961" s="47">
        <v>0</v>
      </c>
      <c r="T961" s="47">
        <v>1.3958333333333335E-2</v>
      </c>
      <c r="U961" s="47">
        <v>0</v>
      </c>
      <c r="V961" s="47">
        <v>0</v>
      </c>
      <c r="W961" s="47">
        <v>0</v>
      </c>
      <c r="X961" s="47">
        <v>2.5046296296296299E-2</v>
      </c>
      <c r="Y961" s="47">
        <v>3.5879629629629629E-3</v>
      </c>
      <c r="Z961" s="47">
        <v>0</v>
      </c>
      <c r="AA961" s="4">
        <f t="shared" si="30"/>
        <v>2.8958333333333336E-2</v>
      </c>
      <c r="AB961" s="4">
        <f t="shared" si="31"/>
        <v>0</v>
      </c>
    </row>
    <row r="962" spans="1:28" x14ac:dyDescent="0.25">
      <c r="A962" s="44">
        <v>42866</v>
      </c>
      <c r="B962" s="45" t="s">
        <v>196</v>
      </c>
      <c r="C962" s="45" t="s">
        <v>161</v>
      </c>
      <c r="D962" s="45" t="s">
        <v>38</v>
      </c>
      <c r="E962" s="45" t="s">
        <v>40</v>
      </c>
      <c r="F962" s="45" t="s">
        <v>54</v>
      </c>
      <c r="G962" s="46">
        <v>91138</v>
      </c>
      <c r="H962" s="76">
        <v>0.5625</v>
      </c>
      <c r="I962" s="76">
        <v>0.82638888888888884</v>
      </c>
      <c r="J962" s="47">
        <v>0.2638888888888889</v>
      </c>
      <c r="K962" s="48">
        <v>42866.569837962961</v>
      </c>
      <c r="L962" s="48">
        <v>42866.826921296299</v>
      </c>
      <c r="M962" s="46">
        <v>56</v>
      </c>
      <c r="N962" s="46">
        <v>0</v>
      </c>
      <c r="O962" s="47">
        <v>0</v>
      </c>
      <c r="P962" s="47">
        <v>1.7013888888888892E-3</v>
      </c>
      <c r="Q962" s="47">
        <v>6.9675925925925921E-3</v>
      </c>
      <c r="R962" s="47">
        <v>1.5127314814814816E-2</v>
      </c>
      <c r="S962" s="47">
        <v>0</v>
      </c>
      <c r="T962" s="47">
        <v>1.8530092592592595E-2</v>
      </c>
      <c r="U962" s="47">
        <v>0</v>
      </c>
      <c r="V962" s="47">
        <v>0</v>
      </c>
      <c r="W962" s="47">
        <v>0</v>
      </c>
      <c r="X962" s="47">
        <v>0</v>
      </c>
      <c r="Y962" s="47">
        <v>4.409722222222222E-3</v>
      </c>
      <c r="Z962" s="47">
        <v>0</v>
      </c>
      <c r="AA962" s="4">
        <f t="shared" si="30"/>
        <v>3.3657407407407414E-2</v>
      </c>
      <c r="AB962" s="4">
        <f t="shared" si="31"/>
        <v>7.3379629629629628E-3</v>
      </c>
    </row>
    <row r="963" spans="1:28" x14ac:dyDescent="0.25">
      <c r="A963" s="44">
        <v>42866</v>
      </c>
      <c r="B963" s="45" t="s">
        <v>196</v>
      </c>
      <c r="C963" s="45" t="s">
        <v>161</v>
      </c>
      <c r="D963" s="45" t="s">
        <v>38</v>
      </c>
      <c r="E963" s="45" t="s">
        <v>40</v>
      </c>
      <c r="F963" s="45" t="s">
        <v>55</v>
      </c>
      <c r="G963" s="46">
        <v>91147</v>
      </c>
      <c r="H963" s="76">
        <v>0.55555555555555558</v>
      </c>
      <c r="I963" s="76">
        <v>0.81944444444444453</v>
      </c>
      <c r="J963" s="47">
        <v>0.2638888888888889</v>
      </c>
      <c r="M963" s="46">
        <v>0</v>
      </c>
      <c r="N963" s="46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">
        <f t="shared" si="30"/>
        <v>0</v>
      </c>
      <c r="AB963" s="4" t="str">
        <f t="shared" si="31"/>
        <v/>
      </c>
    </row>
    <row r="964" spans="1:28" x14ac:dyDescent="0.25">
      <c r="A964" s="44">
        <v>42866</v>
      </c>
      <c r="B964" s="45" t="s">
        <v>196</v>
      </c>
      <c r="C964" s="45" t="s">
        <v>161</v>
      </c>
      <c r="D964" s="45" t="s">
        <v>38</v>
      </c>
      <c r="E964" s="45" t="s">
        <v>40</v>
      </c>
      <c r="F964" s="45" t="s">
        <v>172</v>
      </c>
      <c r="G964" s="46">
        <v>91160</v>
      </c>
      <c r="H964" s="76">
        <v>0.625</v>
      </c>
      <c r="I964" s="76">
        <v>0.88888888888888884</v>
      </c>
      <c r="J964" s="47">
        <v>0.2638888888888889</v>
      </c>
      <c r="K964" s="48">
        <v>42866.62259259259</v>
      </c>
      <c r="L964" s="48">
        <v>42866.888923611114</v>
      </c>
      <c r="M964" s="46">
        <v>51</v>
      </c>
      <c r="N964" s="46">
        <v>0</v>
      </c>
      <c r="O964" s="47">
        <v>0</v>
      </c>
      <c r="P964" s="47">
        <v>1.6087962962962963E-3</v>
      </c>
      <c r="Q964" s="47">
        <v>2.4421296296296296E-3</v>
      </c>
      <c r="R964" s="47">
        <v>1.3969907407407408E-2</v>
      </c>
      <c r="S964" s="47">
        <v>0</v>
      </c>
      <c r="T964" s="47">
        <v>1.40625E-2</v>
      </c>
      <c r="U964" s="47">
        <v>0</v>
      </c>
      <c r="V964" s="47">
        <v>0</v>
      </c>
      <c r="W964" s="47">
        <v>0</v>
      </c>
      <c r="X964" s="47">
        <v>6.5509259259259262E-3</v>
      </c>
      <c r="Y964" s="47">
        <v>1.3981481481481482E-2</v>
      </c>
      <c r="Z964" s="47">
        <v>0</v>
      </c>
      <c r="AA964" s="4">
        <f t="shared" si="30"/>
        <v>2.8032407407407409E-2</v>
      </c>
      <c r="AB964" s="4">
        <f t="shared" si="31"/>
        <v>0</v>
      </c>
    </row>
    <row r="965" spans="1:28" x14ac:dyDescent="0.25">
      <c r="A965" s="44">
        <v>42866</v>
      </c>
      <c r="B965" s="45" t="s">
        <v>196</v>
      </c>
      <c r="C965" s="45" t="s">
        <v>161</v>
      </c>
      <c r="D965" s="45" t="s">
        <v>38</v>
      </c>
      <c r="E965" s="45" t="s">
        <v>40</v>
      </c>
      <c r="F965" s="45" t="s">
        <v>74</v>
      </c>
      <c r="G965" s="46">
        <v>91149</v>
      </c>
      <c r="H965" s="76">
        <v>0.625</v>
      </c>
      <c r="I965" s="76">
        <v>0.88888888888888884</v>
      </c>
      <c r="J965" s="47">
        <v>0.2638888888888889</v>
      </c>
      <c r="K965" s="48">
        <v>42866.61</v>
      </c>
      <c r="L965" s="48">
        <v>42866.88890046296</v>
      </c>
      <c r="M965" s="46">
        <v>47</v>
      </c>
      <c r="N965" s="46">
        <v>0</v>
      </c>
      <c r="O965" s="47">
        <v>0</v>
      </c>
      <c r="P965" s="47">
        <v>2.4074074074074076E-3</v>
      </c>
      <c r="Q965" s="47">
        <v>1.5185185185185185E-2</v>
      </c>
      <c r="R965" s="47">
        <v>1.4768518518518519E-2</v>
      </c>
      <c r="S965" s="47">
        <v>0</v>
      </c>
      <c r="T965" s="47">
        <v>1.3414351851851851E-2</v>
      </c>
      <c r="U965" s="47">
        <v>0</v>
      </c>
      <c r="V965" s="47">
        <v>0</v>
      </c>
      <c r="W965" s="47">
        <v>0</v>
      </c>
      <c r="X965" s="47">
        <v>5.8564814814814825E-3</v>
      </c>
      <c r="Y965" s="47">
        <v>5.2314814814814819E-3</v>
      </c>
      <c r="Z965" s="47">
        <v>0</v>
      </c>
      <c r="AA965" s="4">
        <f t="shared" si="30"/>
        <v>2.8182870370370372E-2</v>
      </c>
      <c r="AB965" s="4">
        <f t="shared" si="31"/>
        <v>0</v>
      </c>
    </row>
    <row r="966" spans="1:28" x14ac:dyDescent="0.25">
      <c r="A966" s="44">
        <v>42866</v>
      </c>
      <c r="B966" s="45" t="s">
        <v>196</v>
      </c>
      <c r="C966" s="45" t="s">
        <v>161</v>
      </c>
      <c r="D966" s="45" t="s">
        <v>38</v>
      </c>
      <c r="E966" s="45" t="s">
        <v>40</v>
      </c>
      <c r="F966" s="45" t="s">
        <v>173</v>
      </c>
      <c r="G966" s="46">
        <v>91173</v>
      </c>
      <c r="H966" s="76">
        <v>0.51388888888888895</v>
      </c>
      <c r="I966" s="76">
        <v>0.77777777777777779</v>
      </c>
      <c r="J966" s="47">
        <v>0.2638888888888889</v>
      </c>
      <c r="K966" s="48">
        <v>42866.515856481485</v>
      </c>
      <c r="L966" s="48">
        <v>42866.777789351851</v>
      </c>
      <c r="M966" s="46">
        <v>45</v>
      </c>
      <c r="N966" s="46">
        <v>0</v>
      </c>
      <c r="O966" s="47">
        <v>0</v>
      </c>
      <c r="P966" s="47">
        <v>2.2569444444444447E-3</v>
      </c>
      <c r="Q966" s="47">
        <v>3.1944444444444442E-3</v>
      </c>
      <c r="R966" s="47">
        <v>1.4513888888888889E-2</v>
      </c>
      <c r="S966" s="47">
        <v>0</v>
      </c>
      <c r="T966" s="47">
        <v>1.4166666666666666E-2</v>
      </c>
      <c r="U966" s="47">
        <v>0</v>
      </c>
      <c r="V966" s="47">
        <v>0</v>
      </c>
      <c r="W966" s="47">
        <v>0</v>
      </c>
      <c r="X966" s="47">
        <v>1.4525462962962964E-2</v>
      </c>
      <c r="Y966" s="47">
        <v>1.087962962962963E-2</v>
      </c>
      <c r="Z966" s="47">
        <v>0</v>
      </c>
      <c r="AA966" s="4">
        <f t="shared" ref="AA966:AA1029" si="32">IF(A966="","",R966+T966)</f>
        <v>2.8680555555555556E-2</v>
      </c>
      <c r="AB966" s="4">
        <f t="shared" si="31"/>
        <v>1.9675925925926041E-3</v>
      </c>
    </row>
    <row r="967" spans="1:28" x14ac:dyDescent="0.25">
      <c r="A967" s="44">
        <v>42866</v>
      </c>
      <c r="B967" s="45" t="s">
        <v>196</v>
      </c>
      <c r="C967" s="45" t="s">
        <v>161</v>
      </c>
      <c r="D967" s="45" t="s">
        <v>38</v>
      </c>
      <c r="E967" s="45" t="s">
        <v>40</v>
      </c>
      <c r="F967" s="45" t="s">
        <v>174</v>
      </c>
      <c r="G967" s="46">
        <v>91177</v>
      </c>
      <c r="H967" s="76">
        <v>0.65277777777777779</v>
      </c>
      <c r="I967" s="76">
        <v>0.91666666666666663</v>
      </c>
      <c r="J967" s="47">
        <v>0.2638888888888889</v>
      </c>
      <c r="K967" s="48">
        <v>42866.652280092596</v>
      </c>
      <c r="L967" s="48">
        <v>42866.916666666664</v>
      </c>
      <c r="M967" s="46">
        <v>46</v>
      </c>
      <c r="N967" s="46">
        <v>0</v>
      </c>
      <c r="O967" s="47">
        <v>0</v>
      </c>
      <c r="P967" s="47">
        <v>1.8287037037037037E-3</v>
      </c>
      <c r="Q967" s="47">
        <v>1.4467592592592594E-3</v>
      </c>
      <c r="R967" s="47">
        <v>1.5347222222222222E-2</v>
      </c>
      <c r="S967" s="47">
        <v>0</v>
      </c>
      <c r="T967" s="47">
        <v>1.7372685185185185E-2</v>
      </c>
      <c r="U967" s="47">
        <v>0</v>
      </c>
      <c r="V967" s="47">
        <v>0</v>
      </c>
      <c r="W967" s="47">
        <v>0</v>
      </c>
      <c r="X967" s="47">
        <v>4.2476851851851851E-3</v>
      </c>
      <c r="Y967" s="47">
        <v>1.0648148148148147E-3</v>
      </c>
      <c r="Z967" s="47">
        <v>0</v>
      </c>
      <c r="AA967" s="4">
        <f t="shared" si="32"/>
        <v>3.2719907407407406E-2</v>
      </c>
      <c r="AB967" s="4">
        <f t="shared" si="31"/>
        <v>0</v>
      </c>
    </row>
    <row r="968" spans="1:28" x14ac:dyDescent="0.25">
      <c r="A968" s="44">
        <v>42866</v>
      </c>
      <c r="B968" s="45" t="s">
        <v>196</v>
      </c>
      <c r="C968" s="45" t="s">
        <v>161</v>
      </c>
      <c r="D968" s="45" t="s">
        <v>38</v>
      </c>
      <c r="E968" s="45" t="s">
        <v>40</v>
      </c>
      <c r="F968" s="45" t="s">
        <v>175</v>
      </c>
      <c r="G968" s="46">
        <v>91151</v>
      </c>
      <c r="H968" s="76">
        <v>0.65277777777777779</v>
      </c>
      <c r="I968" s="76">
        <v>0.91666666666666663</v>
      </c>
      <c r="J968" s="47">
        <v>0.2638888888888889</v>
      </c>
      <c r="K968" s="48">
        <v>42866.65421296296</v>
      </c>
      <c r="L968" s="48">
        <v>42866.843101851853</v>
      </c>
      <c r="M968" s="46">
        <v>27</v>
      </c>
      <c r="N968" s="46">
        <v>0</v>
      </c>
      <c r="O968" s="47">
        <v>0</v>
      </c>
      <c r="P968" s="47">
        <v>1.8518518518518517E-3</v>
      </c>
      <c r="Q968" s="47">
        <v>6.0648148148148145E-3</v>
      </c>
      <c r="R968" s="47">
        <v>1.4398148148148148E-2</v>
      </c>
      <c r="S968" s="47">
        <v>0</v>
      </c>
      <c r="T968" s="47">
        <v>7.5115740740740742E-3</v>
      </c>
      <c r="U968" s="47">
        <v>0</v>
      </c>
      <c r="V968" s="47">
        <v>0</v>
      </c>
      <c r="W968" s="47">
        <v>0</v>
      </c>
      <c r="X968" s="47">
        <v>5.2743055555555557E-2</v>
      </c>
      <c r="Y968" s="47">
        <v>4.7800925925925919E-3</v>
      </c>
      <c r="Z968" s="47">
        <v>0</v>
      </c>
      <c r="AA968" s="4">
        <f t="shared" si="32"/>
        <v>2.1909722222222223E-2</v>
      </c>
      <c r="AB968" s="4">
        <f t="shared" si="31"/>
        <v>1.4351851851851505E-3</v>
      </c>
    </row>
    <row r="969" spans="1:28" x14ac:dyDescent="0.25">
      <c r="A969" s="44">
        <v>42866</v>
      </c>
      <c r="B969" s="45" t="s">
        <v>196</v>
      </c>
      <c r="C969" s="45" t="s">
        <v>161</v>
      </c>
      <c r="D969" s="45" t="s">
        <v>38</v>
      </c>
      <c r="E969" s="45" t="s">
        <v>40</v>
      </c>
      <c r="F969" s="45" t="s">
        <v>57</v>
      </c>
      <c r="G969" s="46">
        <v>91218</v>
      </c>
      <c r="H969" s="76">
        <v>0.51388888888888895</v>
      </c>
      <c r="I969" s="76">
        <v>0.77777777777777779</v>
      </c>
      <c r="J969" s="47">
        <v>0.2638888888888889</v>
      </c>
      <c r="K969" s="48">
        <v>42866.522199074076</v>
      </c>
      <c r="L969" s="48">
        <v>42866.777824074074</v>
      </c>
      <c r="M969" s="46">
        <v>56</v>
      </c>
      <c r="N969" s="46">
        <v>0</v>
      </c>
      <c r="O969" s="47">
        <v>0</v>
      </c>
      <c r="P969" s="47">
        <v>2.0717592592592593E-3</v>
      </c>
      <c r="Q969" s="47">
        <v>1.9444444444444442E-3</v>
      </c>
      <c r="R969" s="47">
        <v>1.4988425925925926E-2</v>
      </c>
      <c r="S969" s="47">
        <v>0</v>
      </c>
      <c r="T969" s="47">
        <v>1.4259259259259261E-2</v>
      </c>
      <c r="U969" s="47">
        <v>0</v>
      </c>
      <c r="V969" s="47">
        <v>0</v>
      </c>
      <c r="W969" s="47">
        <v>0</v>
      </c>
      <c r="X969" s="47">
        <v>0</v>
      </c>
      <c r="Y969" s="47">
        <v>4.5254629629629629E-3</v>
      </c>
      <c r="Z969" s="47">
        <v>0</v>
      </c>
      <c r="AA969" s="4">
        <f t="shared" si="32"/>
        <v>2.9247685185185189E-2</v>
      </c>
      <c r="AB969" s="4">
        <f t="shared" si="31"/>
        <v>8.310185185185115E-3</v>
      </c>
    </row>
    <row r="970" spans="1:28" x14ac:dyDescent="0.25">
      <c r="A970" s="44">
        <v>42866</v>
      </c>
      <c r="B970" s="45" t="s">
        <v>196</v>
      </c>
      <c r="C970" s="45" t="s">
        <v>161</v>
      </c>
      <c r="D970" s="45" t="s">
        <v>38</v>
      </c>
      <c r="E970" s="45" t="s">
        <v>40</v>
      </c>
      <c r="F970" s="45" t="s">
        <v>130</v>
      </c>
      <c r="G970" s="46">
        <v>91386</v>
      </c>
      <c r="H970" s="76">
        <v>0.58333333333333337</v>
      </c>
      <c r="I970" s="76">
        <v>0.84722222222222221</v>
      </c>
      <c r="J970" s="47">
        <v>0.2638888888888889</v>
      </c>
      <c r="K970" s="48">
        <v>42866.597280092596</v>
      </c>
      <c r="L970" s="48">
        <v>42866.848240740743</v>
      </c>
      <c r="M970" s="46">
        <v>0</v>
      </c>
      <c r="N970" s="46">
        <v>71</v>
      </c>
      <c r="O970" s="47">
        <v>7.0601851851851847E-4</v>
      </c>
      <c r="P970" s="47">
        <v>0</v>
      </c>
      <c r="Q970" s="47">
        <v>5.0879629629629629E-2</v>
      </c>
      <c r="R970" s="47">
        <v>1.3182870370370371E-2</v>
      </c>
      <c r="S970" s="47">
        <v>0</v>
      </c>
      <c r="T970" s="47">
        <v>7.2222222222222228E-3</v>
      </c>
      <c r="U970" s="47">
        <v>0</v>
      </c>
      <c r="V970" s="47">
        <v>1.6828703703703703E-2</v>
      </c>
      <c r="W970" s="47">
        <v>0</v>
      </c>
      <c r="X970" s="47">
        <v>0</v>
      </c>
      <c r="Y970" s="47">
        <v>0</v>
      </c>
      <c r="Z970" s="47">
        <v>0</v>
      </c>
      <c r="AA970" s="4">
        <f t="shared" si="32"/>
        <v>2.0405092592592593E-2</v>
      </c>
      <c r="AB970" s="4">
        <f t="shared" si="31"/>
        <v>1.3946759259259256E-2</v>
      </c>
    </row>
    <row r="971" spans="1:28" x14ac:dyDescent="0.25">
      <c r="A971" s="44">
        <v>42866</v>
      </c>
      <c r="B971" s="45" t="s">
        <v>196</v>
      </c>
      <c r="C971" s="45" t="s">
        <v>161</v>
      </c>
      <c r="D971" s="45" t="s">
        <v>38</v>
      </c>
      <c r="E971" s="45" t="s">
        <v>40</v>
      </c>
      <c r="F971" s="45" t="s">
        <v>76</v>
      </c>
      <c r="G971" s="46">
        <v>91145</v>
      </c>
      <c r="H971" s="76">
        <v>0.51388888888888895</v>
      </c>
      <c r="I971" s="76">
        <v>0.77777777777777779</v>
      </c>
      <c r="J971" s="47">
        <v>0.2638888888888889</v>
      </c>
      <c r="K971" s="48">
        <v>42866.514560185184</v>
      </c>
      <c r="L971" s="48">
        <v>42866.77789351852</v>
      </c>
      <c r="M971" s="46">
        <v>48</v>
      </c>
      <c r="N971" s="46">
        <v>0</v>
      </c>
      <c r="O971" s="47">
        <v>0</v>
      </c>
      <c r="P971" s="47">
        <v>1.4351851851851854E-3</v>
      </c>
      <c r="Q971" s="47">
        <v>4.2361111111111106E-3</v>
      </c>
      <c r="R971" s="47">
        <v>4.5138888888888892E-4</v>
      </c>
      <c r="S971" s="47">
        <v>0</v>
      </c>
      <c r="T971" s="47">
        <v>1.5474537037037038E-2</v>
      </c>
      <c r="U971" s="47">
        <v>0</v>
      </c>
      <c r="V971" s="47">
        <v>0</v>
      </c>
      <c r="W971" s="47">
        <v>0</v>
      </c>
      <c r="X971" s="47">
        <v>5.6956018518518524E-2</v>
      </c>
      <c r="Y971" s="47">
        <v>0</v>
      </c>
      <c r="Z971" s="47">
        <v>0</v>
      </c>
      <c r="AA971" s="4">
        <f t="shared" si="32"/>
        <v>1.5925925925925927E-2</v>
      </c>
      <c r="AB971" s="4">
        <f t="shared" si="31"/>
        <v>6.712962962962532E-4</v>
      </c>
    </row>
    <row r="972" spans="1:28" x14ac:dyDescent="0.25">
      <c r="A972" s="44">
        <v>42866</v>
      </c>
      <c r="B972" s="45" t="s">
        <v>196</v>
      </c>
      <c r="C972" s="45" t="s">
        <v>161</v>
      </c>
      <c r="D972" s="45" t="s">
        <v>38</v>
      </c>
      <c r="E972" s="45" t="s">
        <v>40</v>
      </c>
      <c r="F972" s="45" t="s">
        <v>176</v>
      </c>
      <c r="G972" s="46">
        <v>91141</v>
      </c>
      <c r="H972" s="76">
        <v>0.65277777777777779</v>
      </c>
      <c r="I972" s="76">
        <v>0.91666666666666663</v>
      </c>
      <c r="J972" s="47">
        <v>0.2638888888888889</v>
      </c>
      <c r="K972" s="48">
        <v>42866.656921296293</v>
      </c>
      <c r="L972" s="48">
        <v>42866.916666666664</v>
      </c>
      <c r="M972" s="46">
        <v>48</v>
      </c>
      <c r="N972" s="46">
        <v>0</v>
      </c>
      <c r="O972" s="47">
        <v>0</v>
      </c>
      <c r="P972" s="47">
        <v>2.1527777777777778E-3</v>
      </c>
      <c r="Q972" s="47">
        <v>8.1018518518518516E-5</v>
      </c>
      <c r="R972" s="47">
        <v>1.2858796296296297E-2</v>
      </c>
      <c r="S972" s="47">
        <v>0</v>
      </c>
      <c r="T972" s="47">
        <v>1.3368055555555557E-2</v>
      </c>
      <c r="U972" s="47">
        <v>0</v>
      </c>
      <c r="V972" s="47">
        <v>0</v>
      </c>
      <c r="W972" s="47">
        <v>0</v>
      </c>
      <c r="X972" s="47">
        <v>1.3969907407407408E-2</v>
      </c>
      <c r="Y972" s="47">
        <v>2.2222222222222222E-3</v>
      </c>
      <c r="Z972" s="47">
        <v>0</v>
      </c>
      <c r="AA972" s="4">
        <f t="shared" si="32"/>
        <v>2.6226851851851855E-2</v>
      </c>
      <c r="AB972" s="4">
        <f t="shared" si="31"/>
        <v>4.1435185185185741E-3</v>
      </c>
    </row>
    <row r="973" spans="1:28" x14ac:dyDescent="0.25">
      <c r="A973" s="44">
        <v>42866</v>
      </c>
      <c r="B973" s="45" t="s">
        <v>196</v>
      </c>
      <c r="C973" s="45" t="s">
        <v>161</v>
      </c>
      <c r="D973" s="45" t="s">
        <v>38</v>
      </c>
      <c r="E973" s="45" t="s">
        <v>40</v>
      </c>
      <c r="F973" s="45" t="s">
        <v>58</v>
      </c>
      <c r="G973" s="46">
        <v>91311</v>
      </c>
      <c r="H973" s="76">
        <v>0.55555555555555558</v>
      </c>
      <c r="I973" s="76">
        <v>0.81944444444444453</v>
      </c>
      <c r="J973" s="47">
        <v>0.2638888888888889</v>
      </c>
      <c r="K973" s="48">
        <v>42866.555625000001</v>
      </c>
      <c r="L973" s="48">
        <v>42866.819571759261</v>
      </c>
      <c r="M973" s="46">
        <v>0</v>
      </c>
      <c r="N973" s="46">
        <v>51</v>
      </c>
      <c r="O973" s="47">
        <v>7.407407407407407E-4</v>
      </c>
      <c r="P973" s="47">
        <v>0</v>
      </c>
      <c r="Q973" s="47">
        <v>3.7893518518518521E-2</v>
      </c>
      <c r="R973" s="47">
        <v>0</v>
      </c>
      <c r="S973" s="47">
        <v>0</v>
      </c>
      <c r="T973" s="47">
        <v>1.4652777777777778E-2</v>
      </c>
      <c r="U973" s="47">
        <v>0</v>
      </c>
      <c r="V973" s="47">
        <v>0</v>
      </c>
      <c r="W973" s="47">
        <v>0</v>
      </c>
      <c r="X973" s="47">
        <v>0</v>
      </c>
      <c r="Y973" s="47">
        <v>4.8611111111111112E-3</v>
      </c>
      <c r="Z973" s="47">
        <v>0</v>
      </c>
      <c r="AA973" s="4">
        <f t="shared" si="32"/>
        <v>1.4652777777777778E-2</v>
      </c>
      <c r="AB973" s="4">
        <f t="shared" si="31"/>
        <v>6.94444444444553E-5</v>
      </c>
    </row>
    <row r="974" spans="1:28" x14ac:dyDescent="0.25">
      <c r="A974" s="44">
        <v>42866</v>
      </c>
      <c r="B974" s="45" t="s">
        <v>196</v>
      </c>
      <c r="C974" s="45" t="s">
        <v>161</v>
      </c>
      <c r="D974" s="45" t="s">
        <v>38</v>
      </c>
      <c r="E974" s="45" t="s">
        <v>40</v>
      </c>
      <c r="F974" s="45" t="s">
        <v>177</v>
      </c>
      <c r="G974" s="46">
        <v>91130</v>
      </c>
      <c r="H974" s="76">
        <v>0.58333333333333337</v>
      </c>
      <c r="I974" s="76">
        <v>0.84722222222222221</v>
      </c>
      <c r="J974" s="47">
        <v>0.2638888888888889</v>
      </c>
      <c r="K974" s="48">
        <v>42866.585451388892</v>
      </c>
      <c r="L974" s="48">
        <v>42866.847407407404</v>
      </c>
      <c r="M974" s="46">
        <v>47</v>
      </c>
      <c r="N974" s="46">
        <v>0</v>
      </c>
      <c r="O974" s="47">
        <v>0</v>
      </c>
      <c r="P974" s="47">
        <v>1.6087962962962963E-3</v>
      </c>
      <c r="Q974" s="47">
        <v>9.2361111111111116E-3</v>
      </c>
      <c r="R974" s="47">
        <v>1.5023148148148148E-2</v>
      </c>
      <c r="S974" s="47">
        <v>0</v>
      </c>
      <c r="T974" s="47">
        <v>1.5046296296296295E-2</v>
      </c>
      <c r="U974" s="47">
        <v>0</v>
      </c>
      <c r="V974" s="47">
        <v>0</v>
      </c>
      <c r="W974" s="47">
        <v>0</v>
      </c>
      <c r="X974" s="47">
        <v>2.9189814814814811E-2</v>
      </c>
      <c r="Y974" s="47">
        <v>2.1770833333333336E-2</v>
      </c>
      <c r="Z974" s="47">
        <v>0</v>
      </c>
      <c r="AA974" s="4">
        <f t="shared" si="32"/>
        <v>3.0069444444444444E-2</v>
      </c>
      <c r="AB974" s="4">
        <f t="shared" si="31"/>
        <v>2.1180555555555536E-3</v>
      </c>
    </row>
    <row r="975" spans="1:28" x14ac:dyDescent="0.25">
      <c r="A975" s="44">
        <v>42866</v>
      </c>
      <c r="B975" s="45" t="s">
        <v>196</v>
      </c>
      <c r="C975" s="45" t="s">
        <v>161</v>
      </c>
      <c r="D975" s="45" t="s">
        <v>38</v>
      </c>
      <c r="E975" s="45" t="s">
        <v>40</v>
      </c>
      <c r="F975" s="45" t="s">
        <v>39</v>
      </c>
      <c r="G975" s="46">
        <v>91314</v>
      </c>
      <c r="H975" s="76">
        <v>0.51388888888888895</v>
      </c>
      <c r="I975" s="76">
        <v>0.77777777777777779</v>
      </c>
      <c r="J975" s="47">
        <v>0.2638888888888889</v>
      </c>
      <c r="K975" s="48">
        <v>42866.51457175926</v>
      </c>
      <c r="L975" s="48">
        <v>42866.778043981481</v>
      </c>
      <c r="M975" s="46">
        <v>0</v>
      </c>
      <c r="N975" s="46">
        <v>70</v>
      </c>
      <c r="O975" s="47">
        <v>4.9768518518518521E-4</v>
      </c>
      <c r="P975" s="47">
        <v>0</v>
      </c>
      <c r="Q975" s="47">
        <v>3.5173611111111107E-2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3.9351851851851857E-3</v>
      </c>
      <c r="Z975" s="47">
        <v>0</v>
      </c>
      <c r="AA975" s="4">
        <f t="shared" si="32"/>
        <v>0</v>
      </c>
      <c r="AB975" s="4">
        <f t="shared" si="31"/>
        <v>6.8287037037029208E-4</v>
      </c>
    </row>
    <row r="976" spans="1:28" x14ac:dyDescent="0.25">
      <c r="A976" s="44">
        <v>42866</v>
      </c>
      <c r="B976" s="45" t="s">
        <v>196</v>
      </c>
      <c r="C976" s="45" t="s">
        <v>161</v>
      </c>
      <c r="D976" s="45" t="s">
        <v>38</v>
      </c>
      <c r="E976" s="45" t="s">
        <v>40</v>
      </c>
      <c r="F976" s="45" t="s">
        <v>77</v>
      </c>
      <c r="G976" s="46">
        <v>91143</v>
      </c>
      <c r="H976" s="76">
        <v>0.59722222222222221</v>
      </c>
      <c r="I976" s="76">
        <v>0.86111111111111116</v>
      </c>
      <c r="J976" s="47">
        <v>0.2638888888888889</v>
      </c>
      <c r="M976" s="46">
        <v>0</v>
      </c>
      <c r="N976" s="46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">
        <f t="shared" si="32"/>
        <v>0</v>
      </c>
      <c r="AB976" s="4" t="str">
        <f t="shared" ref="AB976:AB1039" si="33">IF(K976="","",IF(VALUE(TEXT(K976,"HH:MM:SS"))&gt;H976,VALUE(TEXT(K976,"HH:MM:SS"))-H976,0))</f>
        <v/>
      </c>
    </row>
    <row r="977" spans="1:28" x14ac:dyDescent="0.25">
      <c r="A977" s="44">
        <v>42866</v>
      </c>
      <c r="B977" s="45" t="s">
        <v>196</v>
      </c>
      <c r="C977" s="45" t="s">
        <v>161</v>
      </c>
      <c r="D977" s="45" t="s">
        <v>38</v>
      </c>
      <c r="E977" s="45" t="s">
        <v>40</v>
      </c>
      <c r="F977" s="45" t="s">
        <v>42</v>
      </c>
      <c r="G977" s="46">
        <v>91154</v>
      </c>
      <c r="H977" s="76">
        <v>0.51388888888888895</v>
      </c>
      <c r="I977" s="76">
        <v>0.77777777777777779</v>
      </c>
      <c r="J977" s="47">
        <v>0.2638888888888889</v>
      </c>
      <c r="K977" s="48">
        <v>42866.511192129627</v>
      </c>
      <c r="L977" s="48">
        <v>42866.777812499997</v>
      </c>
      <c r="M977" s="46">
        <v>0</v>
      </c>
      <c r="N977" s="46">
        <v>54</v>
      </c>
      <c r="O977" s="47">
        <v>8.9120370370370362E-4</v>
      </c>
      <c r="P977" s="47">
        <v>0</v>
      </c>
      <c r="Q977" s="47">
        <v>5.1944444444444439E-2</v>
      </c>
      <c r="R977" s="47">
        <v>0</v>
      </c>
      <c r="S977" s="47">
        <v>0</v>
      </c>
      <c r="T977" s="47">
        <v>0</v>
      </c>
      <c r="U977" s="47">
        <v>0</v>
      </c>
      <c r="V977" s="47">
        <v>1.1574074074074073E-5</v>
      </c>
      <c r="W977" s="47">
        <v>0</v>
      </c>
      <c r="X977" s="47">
        <v>0</v>
      </c>
      <c r="Y977" s="47">
        <v>0</v>
      </c>
      <c r="Z977" s="47">
        <v>0</v>
      </c>
      <c r="AA977" s="4">
        <f t="shared" si="32"/>
        <v>0</v>
      </c>
      <c r="AB977" s="4">
        <f t="shared" si="33"/>
        <v>0</v>
      </c>
    </row>
    <row r="978" spans="1:28" x14ac:dyDescent="0.25">
      <c r="A978" s="44">
        <v>42866</v>
      </c>
      <c r="B978" s="45" t="s">
        <v>196</v>
      </c>
      <c r="C978" s="45" t="s">
        <v>161</v>
      </c>
      <c r="D978" s="45" t="s">
        <v>38</v>
      </c>
      <c r="E978" s="45" t="s">
        <v>40</v>
      </c>
      <c r="F978" s="45" t="s">
        <v>78</v>
      </c>
      <c r="G978" s="46">
        <v>91180</v>
      </c>
      <c r="H978" s="76">
        <v>0.65277777777777779</v>
      </c>
      <c r="I978" s="76">
        <v>0.91666666666666663</v>
      </c>
      <c r="J978" s="47">
        <v>0.2638888888888889</v>
      </c>
      <c r="K978" s="48">
        <v>42866.652673611112</v>
      </c>
      <c r="L978" s="48">
        <v>42866.916678240741</v>
      </c>
      <c r="M978" s="46">
        <v>35</v>
      </c>
      <c r="N978" s="46">
        <v>0</v>
      </c>
      <c r="O978" s="47">
        <v>0</v>
      </c>
      <c r="P978" s="47">
        <v>2.0486111111111113E-3</v>
      </c>
      <c r="Q978" s="47">
        <v>1.2430555555555554E-2</v>
      </c>
      <c r="R978" s="47">
        <v>3.577546296296296E-2</v>
      </c>
      <c r="S978" s="47">
        <v>0</v>
      </c>
      <c r="T978" s="47">
        <v>1.5960648148148151E-2</v>
      </c>
      <c r="U978" s="47">
        <v>0</v>
      </c>
      <c r="V978" s="47">
        <v>0</v>
      </c>
      <c r="W978" s="47">
        <v>0</v>
      </c>
      <c r="X978" s="47">
        <v>0</v>
      </c>
      <c r="Y978" s="47">
        <v>1.4976851851851852E-2</v>
      </c>
      <c r="Z978" s="47">
        <v>0</v>
      </c>
      <c r="AA978" s="4">
        <f t="shared" si="32"/>
        <v>5.1736111111111108E-2</v>
      </c>
      <c r="AB978" s="4">
        <f t="shared" si="33"/>
        <v>0</v>
      </c>
    </row>
    <row r="979" spans="1:28" x14ac:dyDescent="0.25">
      <c r="A979" s="44">
        <v>42866</v>
      </c>
      <c r="B979" s="45" t="s">
        <v>196</v>
      </c>
      <c r="C979" s="45" t="s">
        <v>161</v>
      </c>
      <c r="D979" s="45" t="s">
        <v>38</v>
      </c>
      <c r="E979" s="45" t="s">
        <v>40</v>
      </c>
      <c r="F979" s="45" t="s">
        <v>61</v>
      </c>
      <c r="G979" s="46">
        <v>91240</v>
      </c>
      <c r="H979" s="76">
        <v>0.51388888888888895</v>
      </c>
      <c r="I979" s="76">
        <v>0.77777777777777779</v>
      </c>
      <c r="J979" s="47">
        <v>0.2638888888888889</v>
      </c>
      <c r="K979" s="48">
        <v>42866.389374999999</v>
      </c>
      <c r="L979" s="48">
        <v>42866.655092592591</v>
      </c>
      <c r="M979" s="46">
        <v>65</v>
      </c>
      <c r="N979" s="46">
        <v>0</v>
      </c>
      <c r="O979" s="47">
        <v>0</v>
      </c>
      <c r="P979" s="47">
        <v>1.6435185185185183E-3</v>
      </c>
      <c r="Q979" s="47">
        <v>2.0370370370370373E-3</v>
      </c>
      <c r="R979" s="47">
        <v>1.3819444444444445E-2</v>
      </c>
      <c r="S979" s="47">
        <v>0</v>
      </c>
      <c r="T979" s="47">
        <v>1.3206018518518518E-2</v>
      </c>
      <c r="U979" s="47">
        <v>0</v>
      </c>
      <c r="V979" s="47">
        <v>0</v>
      </c>
      <c r="W979" s="47">
        <v>0</v>
      </c>
      <c r="X979" s="47">
        <v>6.0416666666666665E-3</v>
      </c>
      <c r="Y979" s="47">
        <v>6.3194444444444444E-3</v>
      </c>
      <c r="Z979" s="47">
        <v>0</v>
      </c>
      <c r="AA979" s="4">
        <f t="shared" si="32"/>
        <v>2.7025462962962963E-2</v>
      </c>
      <c r="AB979" s="4">
        <f t="shared" si="33"/>
        <v>0</v>
      </c>
    </row>
    <row r="980" spans="1:28" x14ac:dyDescent="0.25">
      <c r="A980" s="44">
        <v>42866</v>
      </c>
      <c r="B980" s="45" t="s">
        <v>196</v>
      </c>
      <c r="C980" s="45" t="s">
        <v>161</v>
      </c>
      <c r="D980" s="45" t="s">
        <v>38</v>
      </c>
      <c r="E980" s="45" t="s">
        <v>40</v>
      </c>
      <c r="F980" s="45" t="s">
        <v>96</v>
      </c>
      <c r="G980" s="46">
        <v>91157</v>
      </c>
      <c r="H980" s="76">
        <v>0.625</v>
      </c>
      <c r="I980" s="76">
        <v>0.88888888888888884</v>
      </c>
      <c r="J980" s="47">
        <v>0.2638888888888889</v>
      </c>
      <c r="K980" s="48">
        <v>42866.621516203704</v>
      </c>
      <c r="L980" s="48">
        <v>42866.88890046296</v>
      </c>
      <c r="M980" s="46">
        <v>45</v>
      </c>
      <c r="N980" s="46">
        <v>0</v>
      </c>
      <c r="O980" s="47">
        <v>0</v>
      </c>
      <c r="P980" s="47">
        <v>2.3148148148148151E-3</v>
      </c>
      <c r="Q980" s="47">
        <v>3.5995370370370369E-3</v>
      </c>
      <c r="R980" s="47">
        <v>1.2615740740740742E-2</v>
      </c>
      <c r="S980" s="47">
        <v>0</v>
      </c>
      <c r="T980" s="47">
        <v>1.2766203703703703E-2</v>
      </c>
      <c r="U980" s="47">
        <v>0</v>
      </c>
      <c r="V980" s="47">
        <v>0</v>
      </c>
      <c r="W980" s="47">
        <v>0</v>
      </c>
      <c r="X980" s="47">
        <v>1.7141203703703704E-2</v>
      </c>
      <c r="Y980" s="47">
        <v>3.7615740740740739E-3</v>
      </c>
      <c r="Z980" s="47">
        <v>0</v>
      </c>
      <c r="AA980" s="4">
        <f t="shared" si="32"/>
        <v>2.5381944444444443E-2</v>
      </c>
      <c r="AB980" s="4">
        <f t="shared" si="33"/>
        <v>0</v>
      </c>
    </row>
    <row r="981" spans="1:28" x14ac:dyDescent="0.25">
      <c r="A981" s="44">
        <v>42866</v>
      </c>
      <c r="B981" s="45" t="s">
        <v>196</v>
      </c>
      <c r="C981" s="45" t="s">
        <v>161</v>
      </c>
      <c r="D981" s="45" t="s">
        <v>38</v>
      </c>
      <c r="E981" s="45" t="s">
        <v>40</v>
      </c>
      <c r="F981" s="45" t="s">
        <v>79</v>
      </c>
      <c r="G981" s="46">
        <v>91129</v>
      </c>
      <c r="H981" s="76">
        <v>0.5625</v>
      </c>
      <c r="I981" s="76">
        <v>0.82638888888888884</v>
      </c>
      <c r="J981" s="47">
        <v>0.2638888888888889</v>
      </c>
      <c r="K981" s="48">
        <v>42866.562210648146</v>
      </c>
      <c r="L981" s="48">
        <v>42866.826458333337</v>
      </c>
      <c r="M981" s="46">
        <v>45</v>
      </c>
      <c r="N981" s="46">
        <v>0</v>
      </c>
      <c r="O981" s="47">
        <v>0</v>
      </c>
      <c r="P981" s="47">
        <v>2.4768518518518516E-3</v>
      </c>
      <c r="Q981" s="47">
        <v>3.4375E-3</v>
      </c>
      <c r="R981" s="47">
        <v>2.1956018518518517E-2</v>
      </c>
      <c r="S981" s="47">
        <v>0</v>
      </c>
      <c r="T981" s="47">
        <v>7.9398148148148145E-3</v>
      </c>
      <c r="U981" s="47">
        <v>0</v>
      </c>
      <c r="V981" s="47">
        <v>0</v>
      </c>
      <c r="W981" s="47">
        <v>0</v>
      </c>
      <c r="X981" s="47">
        <v>0</v>
      </c>
      <c r="Y981" s="47">
        <v>7.4768518518518526E-3</v>
      </c>
      <c r="Z981" s="47">
        <v>0</v>
      </c>
      <c r="AA981" s="4">
        <f t="shared" si="32"/>
        <v>2.989583333333333E-2</v>
      </c>
      <c r="AB981" s="4">
        <f t="shared" si="33"/>
        <v>0</v>
      </c>
    </row>
    <row r="982" spans="1:28" x14ac:dyDescent="0.25">
      <c r="A982" s="44">
        <v>42866</v>
      </c>
      <c r="B982" s="45" t="s">
        <v>196</v>
      </c>
      <c r="C982" s="45" t="s">
        <v>161</v>
      </c>
      <c r="D982" s="45" t="s">
        <v>38</v>
      </c>
      <c r="E982" s="45" t="s">
        <v>40</v>
      </c>
      <c r="F982" s="45" t="s">
        <v>179</v>
      </c>
      <c r="G982" s="46">
        <v>91250</v>
      </c>
      <c r="H982" s="76">
        <v>0.55555555555555558</v>
      </c>
      <c r="I982" s="76">
        <v>0.81944444444444453</v>
      </c>
      <c r="J982" s="47">
        <v>0.2638888888888889</v>
      </c>
      <c r="M982" s="46">
        <v>0</v>
      </c>
      <c r="N982" s="46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">
        <f t="shared" si="32"/>
        <v>0</v>
      </c>
      <c r="AB982" s="4" t="str">
        <f t="shared" si="33"/>
        <v/>
      </c>
    </row>
    <row r="983" spans="1:28" x14ac:dyDescent="0.25">
      <c r="A983" s="44">
        <v>42866</v>
      </c>
      <c r="B983" s="45" t="s">
        <v>196</v>
      </c>
      <c r="C983" s="45" t="s">
        <v>161</v>
      </c>
      <c r="D983" s="45" t="s">
        <v>38</v>
      </c>
      <c r="E983" s="45" t="s">
        <v>40</v>
      </c>
      <c r="F983" s="45" t="s">
        <v>195</v>
      </c>
      <c r="G983" s="46">
        <v>91170</v>
      </c>
      <c r="H983" s="76">
        <v>0.5625</v>
      </c>
      <c r="I983" s="76">
        <v>0.82638888888888884</v>
      </c>
      <c r="J983" s="47">
        <v>0.2638888888888889</v>
      </c>
      <c r="M983" s="46">
        <v>0</v>
      </c>
      <c r="N983" s="46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">
        <f t="shared" si="32"/>
        <v>0</v>
      </c>
      <c r="AB983" s="4" t="str">
        <f t="shared" si="33"/>
        <v/>
      </c>
    </row>
    <row r="984" spans="1:28" x14ac:dyDescent="0.25">
      <c r="A984" s="44">
        <v>42866</v>
      </c>
      <c r="B984" s="45" t="s">
        <v>196</v>
      </c>
      <c r="C984" s="45" t="s">
        <v>161</v>
      </c>
      <c r="D984" s="45" t="s">
        <v>38</v>
      </c>
      <c r="E984" s="45" t="s">
        <v>40</v>
      </c>
      <c r="F984" s="45" t="s">
        <v>62</v>
      </c>
      <c r="G984" s="46">
        <v>91124</v>
      </c>
      <c r="H984" s="76">
        <v>0.51388888888888895</v>
      </c>
      <c r="I984" s="76">
        <v>0.77777777777777779</v>
      </c>
      <c r="J984" s="47">
        <v>0.2638888888888889</v>
      </c>
      <c r="K984" s="48">
        <v>42866.515370370369</v>
      </c>
      <c r="L984" s="48">
        <v>42866.77789351852</v>
      </c>
      <c r="M984" s="46">
        <v>74</v>
      </c>
      <c r="N984" s="46">
        <v>0</v>
      </c>
      <c r="O984" s="47">
        <v>0</v>
      </c>
      <c r="P984" s="47">
        <v>1.0300925925925926E-3</v>
      </c>
      <c r="Q984" s="47">
        <v>3.425925925925926E-3</v>
      </c>
      <c r="R984" s="47">
        <v>1.7222222222222222E-2</v>
      </c>
      <c r="S984" s="47">
        <v>0</v>
      </c>
      <c r="T984" s="47">
        <v>1.8067129629629631E-2</v>
      </c>
      <c r="U984" s="47">
        <v>0</v>
      </c>
      <c r="V984" s="47">
        <v>0</v>
      </c>
      <c r="W984" s="47">
        <v>0</v>
      </c>
      <c r="X984" s="47">
        <v>1.1805555555555556E-3</v>
      </c>
      <c r="Y984" s="47">
        <v>3.5185185185185185E-3</v>
      </c>
      <c r="Z984" s="47">
        <v>0</v>
      </c>
      <c r="AA984" s="4">
        <f t="shared" si="32"/>
        <v>3.528935185185185E-2</v>
      </c>
      <c r="AB984" s="4">
        <f t="shared" si="33"/>
        <v>1.481481481481417E-3</v>
      </c>
    </row>
    <row r="985" spans="1:28" x14ac:dyDescent="0.25">
      <c r="A985" s="44">
        <v>42866</v>
      </c>
      <c r="B985" s="45" t="s">
        <v>196</v>
      </c>
      <c r="C985" s="45" t="s">
        <v>161</v>
      </c>
      <c r="D985" s="45" t="s">
        <v>38</v>
      </c>
      <c r="E985" s="45" t="s">
        <v>40</v>
      </c>
      <c r="F985" s="45" t="s">
        <v>63</v>
      </c>
      <c r="G985" s="46">
        <v>91134</v>
      </c>
      <c r="H985" s="76">
        <v>0.5625</v>
      </c>
      <c r="I985" s="76">
        <v>0.82638888888888884</v>
      </c>
      <c r="J985" s="47">
        <v>0.2638888888888889</v>
      </c>
      <c r="K985" s="48">
        <v>42866.563298611109</v>
      </c>
      <c r="L985" s="48">
        <v>42866.826539351852</v>
      </c>
      <c r="M985" s="46">
        <v>51</v>
      </c>
      <c r="N985" s="46">
        <v>0</v>
      </c>
      <c r="O985" s="47">
        <v>0</v>
      </c>
      <c r="P985" s="47">
        <v>2.2685185185185182E-3</v>
      </c>
      <c r="Q985" s="47">
        <v>4.6643518518518518E-3</v>
      </c>
      <c r="R985" s="47">
        <v>1.4907407407407406E-2</v>
      </c>
      <c r="S985" s="47">
        <v>0</v>
      </c>
      <c r="T985" s="47">
        <v>1.7893518518518517E-2</v>
      </c>
      <c r="U985" s="47">
        <v>0</v>
      </c>
      <c r="V985" s="47">
        <v>0</v>
      </c>
      <c r="W985" s="47">
        <v>3.0787037037037037E-3</v>
      </c>
      <c r="X985" s="47">
        <v>1.6550925925925926E-3</v>
      </c>
      <c r="Y985" s="47">
        <v>0</v>
      </c>
      <c r="Z985" s="47">
        <v>0</v>
      </c>
      <c r="AA985" s="4">
        <f t="shared" si="32"/>
        <v>3.2800925925925921E-2</v>
      </c>
      <c r="AB985" s="4">
        <f t="shared" si="33"/>
        <v>7.9861111111112493E-4</v>
      </c>
    </row>
    <row r="986" spans="1:28" x14ac:dyDescent="0.25">
      <c r="A986" s="44">
        <v>42866</v>
      </c>
      <c r="B986" s="45" t="s">
        <v>196</v>
      </c>
      <c r="C986" s="45" t="s">
        <v>161</v>
      </c>
      <c r="D986" s="45" t="s">
        <v>38</v>
      </c>
      <c r="E986" s="45" t="s">
        <v>40</v>
      </c>
      <c r="F986" s="45" t="s">
        <v>44</v>
      </c>
      <c r="G986" s="46">
        <v>91371</v>
      </c>
      <c r="H986" s="76">
        <v>0.51388888888888895</v>
      </c>
      <c r="I986" s="76">
        <v>0.77777777777777779</v>
      </c>
      <c r="J986" s="47">
        <v>0.2638888888888889</v>
      </c>
      <c r="K986" s="48">
        <v>42866.509664351855</v>
      </c>
      <c r="L986" s="48">
        <v>42866.778020833335</v>
      </c>
      <c r="M986" s="46">
        <v>0</v>
      </c>
      <c r="N986" s="46">
        <v>62</v>
      </c>
      <c r="O986" s="47">
        <v>8.564814814814815E-4</v>
      </c>
      <c r="P986" s="47">
        <v>0</v>
      </c>
      <c r="Q986" s="47">
        <v>5.3055555555555557E-2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">
        <f t="shared" si="32"/>
        <v>0</v>
      </c>
      <c r="AB986" s="4">
        <f t="shared" si="33"/>
        <v>0</v>
      </c>
    </row>
    <row r="987" spans="1:28" x14ac:dyDescent="0.25">
      <c r="A987" s="44">
        <v>42866</v>
      </c>
      <c r="B987" s="45" t="s">
        <v>196</v>
      </c>
      <c r="C987" s="45" t="s">
        <v>161</v>
      </c>
      <c r="D987" s="45" t="s">
        <v>38</v>
      </c>
      <c r="E987" s="45" t="s">
        <v>40</v>
      </c>
      <c r="F987" s="45" t="s">
        <v>182</v>
      </c>
      <c r="G987" s="46">
        <v>91131</v>
      </c>
      <c r="H987" s="76">
        <v>0.33333333333333331</v>
      </c>
      <c r="I987" s="76">
        <v>0.59722222222222221</v>
      </c>
      <c r="J987" s="47">
        <v>0.2638888888888889</v>
      </c>
      <c r="K987" s="48">
        <v>42866.348854166667</v>
      </c>
      <c r="L987" s="48">
        <v>42866.597245370373</v>
      </c>
      <c r="M987" s="46">
        <v>64</v>
      </c>
      <c r="N987" s="46">
        <v>0</v>
      </c>
      <c r="O987" s="47">
        <v>0</v>
      </c>
      <c r="P987" s="47">
        <v>1.6203703703703703E-3</v>
      </c>
      <c r="Q987" s="47">
        <v>3.7384259259259263E-3</v>
      </c>
      <c r="R987" s="47">
        <v>1.5925925925925927E-2</v>
      </c>
      <c r="S987" s="47">
        <v>0</v>
      </c>
      <c r="T987" s="47">
        <v>1.4814814814814814E-2</v>
      </c>
      <c r="U987" s="47">
        <v>0</v>
      </c>
      <c r="V987" s="47">
        <v>0</v>
      </c>
      <c r="W987" s="47">
        <v>0</v>
      </c>
      <c r="X987" s="47">
        <v>2.0370370370370373E-3</v>
      </c>
      <c r="Y987" s="47">
        <v>3.6342592592592594E-3</v>
      </c>
      <c r="Z987" s="47">
        <v>0</v>
      </c>
      <c r="AA987" s="4">
        <f t="shared" si="32"/>
        <v>3.0740740740740742E-2</v>
      </c>
      <c r="AB987" s="4">
        <f t="shared" si="33"/>
        <v>1.5520833333333373E-2</v>
      </c>
    </row>
    <row r="988" spans="1:28" x14ac:dyDescent="0.25">
      <c r="A988" s="44">
        <v>42866</v>
      </c>
      <c r="B988" s="45" t="s">
        <v>196</v>
      </c>
      <c r="C988" s="45" t="s">
        <v>161</v>
      </c>
      <c r="D988" s="45" t="s">
        <v>38</v>
      </c>
      <c r="E988" s="45" t="s">
        <v>40</v>
      </c>
      <c r="F988" s="45" t="s">
        <v>183</v>
      </c>
      <c r="G988" s="46">
        <v>101594</v>
      </c>
      <c r="H988" s="76">
        <v>0.625</v>
      </c>
      <c r="I988" s="76">
        <v>0.88888888888888884</v>
      </c>
      <c r="J988" s="47">
        <v>0.2638888888888889</v>
      </c>
      <c r="M988" s="46">
        <v>0</v>
      </c>
      <c r="N988" s="46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">
        <f t="shared" si="32"/>
        <v>0</v>
      </c>
      <c r="AB988" s="4" t="str">
        <f t="shared" si="33"/>
        <v/>
      </c>
    </row>
    <row r="989" spans="1:28" x14ac:dyDescent="0.25">
      <c r="A989" s="44">
        <v>42866</v>
      </c>
      <c r="B989" s="45" t="s">
        <v>196</v>
      </c>
      <c r="C989" s="45" t="s">
        <v>161</v>
      </c>
      <c r="D989" s="45" t="s">
        <v>38</v>
      </c>
      <c r="E989" s="45" t="s">
        <v>184</v>
      </c>
      <c r="F989" s="45" t="s">
        <v>185</v>
      </c>
      <c r="G989" s="46">
        <v>91863</v>
      </c>
      <c r="H989" s="76">
        <v>0.3611111111111111</v>
      </c>
      <c r="I989" s="76">
        <v>0.625</v>
      </c>
      <c r="J989" s="47">
        <v>0.2638888888888889</v>
      </c>
      <c r="M989" s="46">
        <v>0</v>
      </c>
      <c r="N989" s="46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4">
        <f t="shared" si="32"/>
        <v>0</v>
      </c>
      <c r="AB989" s="4" t="str">
        <f t="shared" si="33"/>
        <v/>
      </c>
    </row>
    <row r="990" spans="1:28" x14ac:dyDescent="0.25">
      <c r="A990" s="44">
        <v>42866</v>
      </c>
      <c r="B990" s="45" t="s">
        <v>196</v>
      </c>
      <c r="C990" s="45" t="s">
        <v>161</v>
      </c>
      <c r="D990" s="45" t="s">
        <v>38</v>
      </c>
      <c r="E990" s="45" t="s">
        <v>184</v>
      </c>
      <c r="F990" s="45" t="s">
        <v>200</v>
      </c>
      <c r="G990" s="46">
        <v>91230</v>
      </c>
      <c r="H990" s="76">
        <v>0.375</v>
      </c>
      <c r="I990" s="76">
        <v>0.63888888888888895</v>
      </c>
      <c r="J990" s="47">
        <v>0.2638888888888889</v>
      </c>
      <c r="M990" s="46">
        <v>0</v>
      </c>
      <c r="N990" s="46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4">
        <f t="shared" si="32"/>
        <v>0</v>
      </c>
      <c r="AB990" s="4" t="str">
        <f t="shared" si="33"/>
        <v/>
      </c>
    </row>
    <row r="991" spans="1:28" x14ac:dyDescent="0.25">
      <c r="A991" s="44">
        <v>42866</v>
      </c>
      <c r="B991" s="45" t="s">
        <v>196</v>
      </c>
      <c r="C991" s="45" t="s">
        <v>161</v>
      </c>
      <c r="D991" s="45" t="s">
        <v>38</v>
      </c>
      <c r="E991" s="45" t="s">
        <v>184</v>
      </c>
      <c r="F991" s="45" t="s">
        <v>200</v>
      </c>
      <c r="G991" s="46">
        <v>91176</v>
      </c>
      <c r="H991" s="76">
        <v>0.375</v>
      </c>
      <c r="I991" s="76">
        <v>0.63888888888888895</v>
      </c>
      <c r="J991" s="47">
        <v>0.2638888888888889</v>
      </c>
      <c r="K991" s="48">
        <v>42866.252303240741</v>
      </c>
      <c r="L991" s="48">
        <v>42866.514884259261</v>
      </c>
      <c r="M991" s="46">
        <v>55</v>
      </c>
      <c r="N991" s="46">
        <v>0</v>
      </c>
      <c r="O991" s="47">
        <v>0</v>
      </c>
      <c r="P991" s="47">
        <v>1.8634259259259261E-3</v>
      </c>
      <c r="Q991" s="47">
        <v>5.7870370370370376E-3</v>
      </c>
      <c r="R991" s="47">
        <v>1.5983796296296295E-2</v>
      </c>
      <c r="S991" s="47">
        <v>0</v>
      </c>
      <c r="T991" s="47">
        <v>1.5740740740740743E-2</v>
      </c>
      <c r="U991" s="47">
        <v>0</v>
      </c>
      <c r="V991" s="47">
        <v>0</v>
      </c>
      <c r="W991" s="47">
        <v>0</v>
      </c>
      <c r="X991" s="47">
        <v>8.8425925925925911E-3</v>
      </c>
      <c r="Y991" s="47">
        <v>2.4108796296296298E-2</v>
      </c>
      <c r="Z991" s="47">
        <v>0</v>
      </c>
      <c r="AA991" s="4">
        <f t="shared" si="32"/>
        <v>3.1724537037037037E-2</v>
      </c>
      <c r="AB991" s="4">
        <f t="shared" si="33"/>
        <v>0</v>
      </c>
    </row>
    <row r="992" spans="1:28" x14ac:dyDescent="0.25">
      <c r="A992" s="44">
        <v>42866</v>
      </c>
      <c r="B992" s="45" t="s">
        <v>196</v>
      </c>
      <c r="C992" s="45" t="s">
        <v>161</v>
      </c>
      <c r="D992" s="45" t="s">
        <v>38</v>
      </c>
      <c r="E992" s="45" t="s">
        <v>184</v>
      </c>
      <c r="F992" s="45" t="s">
        <v>200</v>
      </c>
      <c r="G992" s="46">
        <v>91242</v>
      </c>
      <c r="H992" s="76">
        <v>0.375</v>
      </c>
      <c r="I992" s="76">
        <v>0.63888888888888895</v>
      </c>
      <c r="J992" s="47">
        <v>0.2638888888888889</v>
      </c>
      <c r="M992" s="46">
        <v>0</v>
      </c>
      <c r="N992" s="46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4">
        <f t="shared" si="32"/>
        <v>0</v>
      </c>
      <c r="AB992" s="4" t="str">
        <f t="shared" si="33"/>
        <v/>
      </c>
    </row>
    <row r="993" spans="1:28" x14ac:dyDescent="0.25">
      <c r="A993" s="44">
        <v>42866</v>
      </c>
      <c r="B993" s="45" t="s">
        <v>196</v>
      </c>
      <c r="C993" s="45" t="s">
        <v>161</v>
      </c>
      <c r="D993" s="45" t="s">
        <v>38</v>
      </c>
      <c r="E993" s="45" t="s">
        <v>184</v>
      </c>
      <c r="F993" s="45" t="s">
        <v>200</v>
      </c>
      <c r="G993" s="46">
        <v>91125</v>
      </c>
      <c r="H993" s="76">
        <v>0.375</v>
      </c>
      <c r="I993" s="76">
        <v>0.63888888888888895</v>
      </c>
      <c r="J993" s="47">
        <v>0.2638888888888889</v>
      </c>
      <c r="K993" s="48">
        <v>42866.652395833335</v>
      </c>
      <c r="L993" s="48">
        <v>42866.916666666664</v>
      </c>
      <c r="M993" s="46">
        <v>51</v>
      </c>
      <c r="N993" s="46">
        <v>0</v>
      </c>
      <c r="O993" s="47">
        <v>0</v>
      </c>
      <c r="P993" s="47">
        <v>2.1874999999999998E-3</v>
      </c>
      <c r="Q993" s="47">
        <v>2.3148148148148151E-3</v>
      </c>
      <c r="R993" s="47">
        <v>1.3032407407407407E-2</v>
      </c>
      <c r="S993" s="47">
        <v>0</v>
      </c>
      <c r="T993" s="47">
        <v>1.5231481481481483E-2</v>
      </c>
      <c r="U993" s="47">
        <v>0</v>
      </c>
      <c r="V993" s="47">
        <v>0</v>
      </c>
      <c r="W993" s="47">
        <v>0</v>
      </c>
      <c r="X993" s="47">
        <v>4.2939814814814811E-3</v>
      </c>
      <c r="Y993" s="47">
        <v>0</v>
      </c>
      <c r="Z993" s="47">
        <v>0</v>
      </c>
      <c r="AA993" s="4">
        <f t="shared" si="32"/>
        <v>2.826388888888889E-2</v>
      </c>
      <c r="AB993" s="4">
        <f t="shared" si="33"/>
        <v>0.2773958333333334</v>
      </c>
    </row>
    <row r="994" spans="1:28" x14ac:dyDescent="0.25">
      <c r="A994" s="44">
        <v>42866</v>
      </c>
      <c r="B994" s="45" t="s">
        <v>196</v>
      </c>
      <c r="C994" s="45" t="s">
        <v>161</v>
      </c>
      <c r="D994" s="45" t="s">
        <v>38</v>
      </c>
      <c r="E994" s="45" t="s">
        <v>184</v>
      </c>
      <c r="F994" s="45" t="s">
        <v>186</v>
      </c>
      <c r="G994" s="46">
        <v>91860</v>
      </c>
      <c r="H994" s="76">
        <v>0.3611111111111111</v>
      </c>
      <c r="I994" s="76">
        <v>0.625</v>
      </c>
      <c r="J994" s="47">
        <v>0.2638888888888889</v>
      </c>
      <c r="M994" s="46">
        <v>0</v>
      </c>
      <c r="N994" s="46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">
        <f t="shared" si="32"/>
        <v>0</v>
      </c>
      <c r="AB994" s="4" t="str">
        <f t="shared" si="33"/>
        <v/>
      </c>
    </row>
    <row r="995" spans="1:28" x14ac:dyDescent="0.25">
      <c r="A995" s="44">
        <v>42866</v>
      </c>
      <c r="B995" s="45" t="s">
        <v>196</v>
      </c>
      <c r="C995" s="45" t="s">
        <v>161</v>
      </c>
      <c r="D995" s="45" t="s">
        <v>38</v>
      </c>
      <c r="E995" s="45" t="s">
        <v>184</v>
      </c>
      <c r="F995" s="45" t="s">
        <v>187</v>
      </c>
      <c r="G995" s="46">
        <v>91858</v>
      </c>
      <c r="H995" s="76">
        <v>0.3611111111111111</v>
      </c>
      <c r="I995" s="76">
        <v>0.625</v>
      </c>
      <c r="J995" s="47">
        <v>0.2638888888888889</v>
      </c>
      <c r="M995" s="46">
        <v>0</v>
      </c>
      <c r="N995" s="46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4">
        <f t="shared" si="32"/>
        <v>0</v>
      </c>
      <c r="AB995" s="4" t="str">
        <f t="shared" si="33"/>
        <v/>
      </c>
    </row>
    <row r="996" spans="1:28" x14ac:dyDescent="0.25">
      <c r="A996" s="44">
        <v>42866</v>
      </c>
      <c r="B996" s="45" t="s">
        <v>196</v>
      </c>
      <c r="C996" s="45" t="s">
        <v>161</v>
      </c>
      <c r="D996" s="45" t="s">
        <v>38</v>
      </c>
      <c r="E996" s="45" t="s">
        <v>45</v>
      </c>
      <c r="F996" s="45" t="s">
        <v>92</v>
      </c>
      <c r="G996" s="46">
        <v>91128</v>
      </c>
      <c r="H996" s="76">
        <v>0.25</v>
      </c>
      <c r="I996" s="76">
        <v>0.51388888888888895</v>
      </c>
      <c r="J996" s="47">
        <v>0.2638888888888889</v>
      </c>
      <c r="K996" s="48">
        <v>42866.248483796298</v>
      </c>
      <c r="L996" s="48">
        <v>42866.51390046296</v>
      </c>
      <c r="M996" s="46">
        <v>58</v>
      </c>
      <c r="N996" s="46">
        <v>0</v>
      </c>
      <c r="O996" s="47">
        <v>0</v>
      </c>
      <c r="P996" s="47">
        <v>1.6782407407407406E-3</v>
      </c>
      <c r="Q996" s="47">
        <v>1.7245370370370372E-3</v>
      </c>
      <c r="R996" s="47">
        <v>1.4236111111111111E-2</v>
      </c>
      <c r="S996" s="47">
        <v>0</v>
      </c>
      <c r="T996" s="47">
        <v>1.4027777777777778E-2</v>
      </c>
      <c r="U996" s="47">
        <v>0</v>
      </c>
      <c r="V996" s="47">
        <v>0</v>
      </c>
      <c r="W996" s="47">
        <v>0</v>
      </c>
      <c r="X996" s="47">
        <v>2.361111111111111E-2</v>
      </c>
      <c r="Y996" s="47">
        <v>8.3333333333333332E-3</v>
      </c>
      <c r="Z996" s="47">
        <v>0</v>
      </c>
      <c r="AA996" s="4">
        <f t="shared" si="32"/>
        <v>2.8263888888888887E-2</v>
      </c>
      <c r="AB996" s="4">
        <f t="shared" si="33"/>
        <v>0</v>
      </c>
    </row>
    <row r="997" spans="1:28" x14ac:dyDescent="0.25">
      <c r="A997" s="44">
        <v>42866</v>
      </c>
      <c r="B997" s="45" t="s">
        <v>196</v>
      </c>
      <c r="C997" s="45" t="s">
        <v>161</v>
      </c>
      <c r="D997" s="45" t="s">
        <v>38</v>
      </c>
      <c r="E997" s="45" t="s">
        <v>45</v>
      </c>
      <c r="F997" s="45" t="s">
        <v>188</v>
      </c>
      <c r="G997" s="46">
        <v>91231</v>
      </c>
      <c r="H997" s="76">
        <v>0.33333333333333331</v>
      </c>
      <c r="I997" s="76">
        <v>0.59722222222222221</v>
      </c>
      <c r="J997" s="47">
        <v>0.2638888888888889</v>
      </c>
      <c r="M997" s="46">
        <v>0</v>
      </c>
      <c r="N997" s="46">
        <v>0</v>
      </c>
      <c r="O997" s="47">
        <v>0</v>
      </c>
      <c r="P997" s="47">
        <v>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4">
        <f t="shared" si="32"/>
        <v>0</v>
      </c>
      <c r="AB997" s="4" t="str">
        <f t="shared" si="33"/>
        <v/>
      </c>
    </row>
    <row r="998" spans="1:28" x14ac:dyDescent="0.25">
      <c r="A998" s="44">
        <v>42866</v>
      </c>
      <c r="B998" s="45" t="s">
        <v>196</v>
      </c>
      <c r="C998" s="45" t="s">
        <v>161</v>
      </c>
      <c r="D998" s="45" t="s">
        <v>38</v>
      </c>
      <c r="E998" s="45" t="s">
        <v>45</v>
      </c>
      <c r="F998" s="45" t="s">
        <v>94</v>
      </c>
      <c r="G998" s="46">
        <v>91163</v>
      </c>
      <c r="H998" s="76">
        <v>0.3888888888888889</v>
      </c>
      <c r="I998" s="76">
        <v>0.65277777777777779</v>
      </c>
      <c r="J998" s="47">
        <v>0.2638888888888889</v>
      </c>
      <c r="K998" s="48">
        <v>42866.383668981478</v>
      </c>
      <c r="L998" s="48">
        <v>42866.654895833337</v>
      </c>
      <c r="M998" s="46">
        <v>61</v>
      </c>
      <c r="N998" s="46">
        <v>0</v>
      </c>
      <c r="O998" s="47">
        <v>0</v>
      </c>
      <c r="P998" s="47">
        <v>1.3888888888888889E-3</v>
      </c>
      <c r="Q998" s="47">
        <v>8.2175925925925917E-4</v>
      </c>
      <c r="R998" s="47">
        <v>1.5219907407407409E-2</v>
      </c>
      <c r="S998" s="47">
        <v>0</v>
      </c>
      <c r="T998" s="47">
        <v>1.7905092592592594E-2</v>
      </c>
      <c r="U998" s="47">
        <v>0</v>
      </c>
      <c r="V998" s="47">
        <v>0</v>
      </c>
      <c r="W998" s="47">
        <v>0</v>
      </c>
      <c r="X998" s="47">
        <v>1.2233796296296296E-2</v>
      </c>
      <c r="Y998" s="47">
        <v>7.9398148148148145E-3</v>
      </c>
      <c r="Z998" s="47">
        <v>0</v>
      </c>
      <c r="AA998" s="4">
        <f t="shared" si="32"/>
        <v>3.3125000000000002E-2</v>
      </c>
      <c r="AB998" s="4">
        <f t="shared" si="33"/>
        <v>0</v>
      </c>
    </row>
    <row r="999" spans="1:28" x14ac:dyDescent="0.25">
      <c r="A999" s="44">
        <v>42866</v>
      </c>
      <c r="B999" s="45" t="s">
        <v>196</v>
      </c>
      <c r="C999" s="45" t="s">
        <v>161</v>
      </c>
      <c r="D999" s="45" t="s">
        <v>38</v>
      </c>
      <c r="E999" s="45" t="s">
        <v>45</v>
      </c>
      <c r="F999" s="45" t="s">
        <v>95</v>
      </c>
      <c r="G999" s="46">
        <v>91167</v>
      </c>
      <c r="H999" s="76">
        <v>0.29166666666666669</v>
      </c>
      <c r="I999" s="76">
        <v>0.55555555555555558</v>
      </c>
      <c r="J999" s="47">
        <v>0.2638888888888889</v>
      </c>
      <c r="K999" s="48">
        <v>42866.292581018519</v>
      </c>
      <c r="L999" s="48">
        <v>42866.559490740743</v>
      </c>
      <c r="M999" s="46">
        <v>47</v>
      </c>
      <c r="N999" s="46">
        <v>0</v>
      </c>
      <c r="O999" s="47">
        <v>0</v>
      </c>
      <c r="P999" s="47">
        <v>3.0902777777777782E-3</v>
      </c>
      <c r="Q999" s="47">
        <v>9.3750000000000007E-4</v>
      </c>
      <c r="R999" s="47">
        <v>1.4733796296296295E-2</v>
      </c>
      <c r="S999" s="47">
        <v>0</v>
      </c>
      <c r="T999" s="47">
        <v>1.4687499999999999E-2</v>
      </c>
      <c r="U999" s="47">
        <v>0</v>
      </c>
      <c r="V999" s="47">
        <v>0</v>
      </c>
      <c r="W999" s="47">
        <v>0</v>
      </c>
      <c r="X999" s="47">
        <v>0</v>
      </c>
      <c r="Y999" s="47">
        <v>1.2650462962962962E-2</v>
      </c>
      <c r="Z999" s="47">
        <v>0</v>
      </c>
      <c r="AA999" s="4">
        <f t="shared" si="32"/>
        <v>2.9421296296296293E-2</v>
      </c>
      <c r="AB999" s="4">
        <f t="shared" si="33"/>
        <v>9.1435185185184675E-4</v>
      </c>
    </row>
    <row r="1000" spans="1:28" x14ac:dyDescent="0.25">
      <c r="A1000" s="44">
        <v>42866</v>
      </c>
      <c r="B1000" s="45" t="s">
        <v>196</v>
      </c>
      <c r="C1000" s="45" t="s">
        <v>161</v>
      </c>
      <c r="D1000" s="45" t="s">
        <v>38</v>
      </c>
      <c r="E1000" s="45" t="s">
        <v>45</v>
      </c>
      <c r="F1000" s="45" t="s">
        <v>97</v>
      </c>
      <c r="G1000" s="46">
        <v>91381</v>
      </c>
      <c r="H1000" s="76">
        <v>0.33333333333333331</v>
      </c>
      <c r="I1000" s="76">
        <v>0.59722222222222221</v>
      </c>
      <c r="J1000" s="47">
        <v>0.2638888888888889</v>
      </c>
      <c r="K1000" s="48">
        <v>42866.328715277778</v>
      </c>
      <c r="L1000" s="48">
        <v>42866.598356481481</v>
      </c>
      <c r="M1000" s="46">
        <v>64</v>
      </c>
      <c r="N1000" s="46">
        <v>0</v>
      </c>
      <c r="O1000" s="47">
        <v>0</v>
      </c>
      <c r="P1000" s="47">
        <v>1.8750000000000001E-3</v>
      </c>
      <c r="Q1000" s="47">
        <v>4.7685185185185183E-3</v>
      </c>
      <c r="R1000" s="47">
        <v>1.7199074074074071E-2</v>
      </c>
      <c r="S1000" s="47">
        <v>0</v>
      </c>
      <c r="T1000" s="47">
        <v>1.6412037037037037E-2</v>
      </c>
      <c r="U1000" s="47">
        <v>0</v>
      </c>
      <c r="V1000" s="47">
        <v>0</v>
      </c>
      <c r="W1000" s="47">
        <v>0</v>
      </c>
      <c r="X1000" s="47">
        <v>1.7476851851851852E-3</v>
      </c>
      <c r="Y1000" s="47">
        <v>1.0289351851851852E-2</v>
      </c>
      <c r="Z1000" s="47">
        <v>0</v>
      </c>
      <c r="AA1000" s="4">
        <f t="shared" si="32"/>
        <v>3.3611111111111105E-2</v>
      </c>
      <c r="AB1000" s="4">
        <f t="shared" si="33"/>
        <v>0</v>
      </c>
    </row>
    <row r="1001" spans="1:28" x14ac:dyDescent="0.25">
      <c r="A1001" s="44">
        <v>42866</v>
      </c>
      <c r="B1001" s="45" t="s">
        <v>196</v>
      </c>
      <c r="C1001" s="45" t="s">
        <v>161</v>
      </c>
      <c r="D1001" s="45" t="s">
        <v>38</v>
      </c>
      <c r="E1001" s="45" t="s">
        <v>45</v>
      </c>
      <c r="F1001" s="45" t="s">
        <v>127</v>
      </c>
      <c r="G1001" s="46">
        <v>102595</v>
      </c>
      <c r="H1001" s="76">
        <v>0.3888888888888889</v>
      </c>
      <c r="I1001" s="76">
        <v>0.65277777777777779</v>
      </c>
      <c r="J1001" s="47">
        <v>0.2638888888888889</v>
      </c>
      <c r="M1001" s="46">
        <v>0</v>
      </c>
      <c r="N1001" s="46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">
        <f t="shared" si="32"/>
        <v>0</v>
      </c>
      <c r="AB1001" s="4" t="str">
        <f t="shared" si="33"/>
        <v/>
      </c>
    </row>
    <row r="1002" spans="1:28" x14ac:dyDescent="0.25">
      <c r="A1002" s="44">
        <v>42866</v>
      </c>
      <c r="B1002" s="45" t="s">
        <v>196</v>
      </c>
      <c r="C1002" s="45" t="s">
        <v>161</v>
      </c>
      <c r="D1002" s="45" t="s">
        <v>38</v>
      </c>
      <c r="E1002" s="45" t="s">
        <v>45</v>
      </c>
      <c r="F1002" s="45" t="s">
        <v>98</v>
      </c>
      <c r="G1002" s="46">
        <v>91165</v>
      </c>
      <c r="H1002" s="76">
        <v>0.3888888888888889</v>
      </c>
      <c r="I1002" s="76">
        <v>0.65277777777777779</v>
      </c>
      <c r="J1002" s="47">
        <v>0.2638888888888889</v>
      </c>
      <c r="K1002" s="48">
        <v>42866.387499999997</v>
      </c>
      <c r="L1002" s="48">
        <v>42866.654143518521</v>
      </c>
      <c r="M1002" s="46">
        <v>42</v>
      </c>
      <c r="N1002" s="46">
        <v>0</v>
      </c>
      <c r="O1002" s="47">
        <v>0</v>
      </c>
      <c r="P1002" s="47">
        <v>1.7476851851851852E-3</v>
      </c>
      <c r="Q1002" s="47">
        <v>2.2372685185185186E-2</v>
      </c>
      <c r="R1002" s="47">
        <v>1.539351851851852E-2</v>
      </c>
      <c r="S1002" s="47">
        <v>0</v>
      </c>
      <c r="T1002" s="47">
        <v>1.8287037037037036E-2</v>
      </c>
      <c r="U1002" s="47">
        <v>0</v>
      </c>
      <c r="V1002" s="47">
        <v>3.0555555555555555E-2</v>
      </c>
      <c r="W1002" s="47">
        <v>0</v>
      </c>
      <c r="X1002" s="47">
        <v>2.8240740740740739E-3</v>
      </c>
      <c r="Y1002" s="47">
        <v>8.1481481481481474E-3</v>
      </c>
      <c r="Z1002" s="47">
        <v>0</v>
      </c>
      <c r="AA1002" s="4">
        <f t="shared" si="32"/>
        <v>3.3680555555555554E-2</v>
      </c>
      <c r="AB1002" s="4">
        <f t="shared" si="33"/>
        <v>0</v>
      </c>
    </row>
    <row r="1003" spans="1:28" x14ac:dyDescent="0.25">
      <c r="A1003" s="44">
        <v>42866</v>
      </c>
      <c r="B1003" s="45" t="s">
        <v>196</v>
      </c>
      <c r="C1003" s="45" t="s">
        <v>161</v>
      </c>
      <c r="D1003" s="45" t="s">
        <v>38</v>
      </c>
      <c r="E1003" s="45" t="s">
        <v>45</v>
      </c>
      <c r="F1003" s="45" t="s">
        <v>99</v>
      </c>
      <c r="G1003" s="46">
        <v>91178</v>
      </c>
      <c r="H1003" s="76">
        <v>0.33333333333333331</v>
      </c>
      <c r="I1003" s="76">
        <v>0.59722222222222221</v>
      </c>
      <c r="J1003" s="47">
        <v>0.2638888888888889</v>
      </c>
      <c r="K1003" s="48">
        <v>42866.328726851854</v>
      </c>
      <c r="L1003" s="48">
        <v>42866.597303240742</v>
      </c>
      <c r="M1003" s="46">
        <v>73</v>
      </c>
      <c r="N1003" s="46">
        <v>0</v>
      </c>
      <c r="O1003" s="47">
        <v>0</v>
      </c>
      <c r="P1003" s="47">
        <v>1.5509259259259261E-3</v>
      </c>
      <c r="Q1003" s="47">
        <v>9.8379629629629633E-3</v>
      </c>
      <c r="R1003" s="47">
        <v>1.4305555555555557E-2</v>
      </c>
      <c r="S1003" s="47">
        <v>0</v>
      </c>
      <c r="T1003" s="47">
        <v>1.4236111111111111E-2</v>
      </c>
      <c r="U1003" s="47">
        <v>0</v>
      </c>
      <c r="V1003" s="47">
        <v>0</v>
      </c>
      <c r="W1003" s="47">
        <v>0</v>
      </c>
      <c r="X1003" s="47">
        <v>2.1180555555555553E-3</v>
      </c>
      <c r="Y1003" s="47">
        <v>9.0972222222222218E-3</v>
      </c>
      <c r="Z1003" s="47">
        <v>0</v>
      </c>
      <c r="AA1003" s="4">
        <f t="shared" si="32"/>
        <v>2.8541666666666667E-2</v>
      </c>
      <c r="AB1003" s="4">
        <f t="shared" si="33"/>
        <v>0</v>
      </c>
    </row>
    <row r="1004" spans="1:28" x14ac:dyDescent="0.25">
      <c r="A1004" s="44">
        <v>42866</v>
      </c>
      <c r="B1004" s="45" t="s">
        <v>196</v>
      </c>
      <c r="C1004" s="45" t="s">
        <v>161</v>
      </c>
      <c r="D1004" s="45" t="s">
        <v>38</v>
      </c>
      <c r="E1004" s="45" t="s">
        <v>45</v>
      </c>
      <c r="F1004" s="45" t="s">
        <v>101</v>
      </c>
      <c r="G1004" s="46">
        <v>91179</v>
      </c>
      <c r="H1004" s="76">
        <v>0.25</v>
      </c>
      <c r="I1004" s="76">
        <v>0.51388888888888895</v>
      </c>
      <c r="J1004" s="47">
        <v>0.2638888888888889</v>
      </c>
      <c r="K1004" s="48">
        <v>42866.251134259262</v>
      </c>
      <c r="L1004" s="48">
        <v>42866.513923611114</v>
      </c>
      <c r="M1004" s="46">
        <v>61</v>
      </c>
      <c r="N1004" s="46">
        <v>0</v>
      </c>
      <c r="O1004" s="47">
        <v>0</v>
      </c>
      <c r="P1004" s="47">
        <v>1.3773148148148147E-3</v>
      </c>
      <c r="Q1004" s="47">
        <v>7.8819444444444432E-3</v>
      </c>
      <c r="R1004" s="47">
        <v>3.3009259259259259E-2</v>
      </c>
      <c r="S1004" s="47">
        <v>0</v>
      </c>
      <c r="T1004" s="47">
        <v>1.3321759259259261E-2</v>
      </c>
      <c r="U1004" s="47">
        <v>0</v>
      </c>
      <c r="V1004" s="47">
        <v>0</v>
      </c>
      <c r="W1004" s="47">
        <v>0</v>
      </c>
      <c r="X1004" s="47">
        <v>1.3622685185185184E-2</v>
      </c>
      <c r="Y1004" s="47">
        <v>8.2291666666666659E-3</v>
      </c>
      <c r="Z1004" s="47">
        <v>0</v>
      </c>
      <c r="AA1004" s="4">
        <f t="shared" si="32"/>
        <v>4.6331018518518521E-2</v>
      </c>
      <c r="AB1004" s="4">
        <f t="shared" si="33"/>
        <v>1.1342592592592515E-3</v>
      </c>
    </row>
    <row r="1005" spans="1:28" x14ac:dyDescent="0.25">
      <c r="A1005" s="44">
        <v>42866</v>
      </c>
      <c r="B1005" s="45" t="s">
        <v>196</v>
      </c>
      <c r="C1005" s="45" t="s">
        <v>161</v>
      </c>
      <c r="D1005" s="45" t="s">
        <v>38</v>
      </c>
      <c r="E1005" s="45" t="s">
        <v>45</v>
      </c>
      <c r="F1005" s="45" t="s">
        <v>102</v>
      </c>
      <c r="G1005" s="46">
        <v>91388</v>
      </c>
      <c r="H1005" s="76">
        <v>0.29166666666666669</v>
      </c>
      <c r="I1005" s="76">
        <v>0.55555555555555558</v>
      </c>
      <c r="J1005" s="47">
        <v>0.2638888888888889</v>
      </c>
      <c r="K1005" s="48">
        <v>42866.291284722225</v>
      </c>
      <c r="L1005" s="48">
        <v>42866.556840277779</v>
      </c>
      <c r="M1005" s="46">
        <v>76</v>
      </c>
      <c r="N1005" s="46">
        <v>0</v>
      </c>
      <c r="O1005" s="47">
        <v>0</v>
      </c>
      <c r="P1005" s="47">
        <v>1.5046296296296294E-3</v>
      </c>
      <c r="Q1005" s="47">
        <v>1.2847222222222223E-3</v>
      </c>
      <c r="R1005" s="47">
        <v>1.4780092592592595E-2</v>
      </c>
      <c r="S1005" s="47">
        <v>0</v>
      </c>
      <c r="T1005" s="47">
        <v>1.5925925925925927E-2</v>
      </c>
      <c r="U1005" s="47">
        <v>0</v>
      </c>
      <c r="V1005" s="47">
        <v>0</v>
      </c>
      <c r="W1005" s="47">
        <v>0</v>
      </c>
      <c r="X1005" s="47">
        <v>0</v>
      </c>
      <c r="Y1005" s="47">
        <v>6.6550925925925935E-3</v>
      </c>
      <c r="Z1005" s="47">
        <v>0</v>
      </c>
      <c r="AA1005" s="4">
        <f t="shared" si="32"/>
        <v>3.0706018518518521E-2</v>
      </c>
      <c r="AB1005" s="4">
        <f t="shared" si="33"/>
        <v>0</v>
      </c>
    </row>
    <row r="1006" spans="1:28" x14ac:dyDescent="0.25">
      <c r="A1006" s="44">
        <v>42866</v>
      </c>
      <c r="B1006" s="45" t="s">
        <v>196</v>
      </c>
      <c r="C1006" s="45" t="s">
        <v>161</v>
      </c>
      <c r="D1006" s="45" t="s">
        <v>38</v>
      </c>
      <c r="E1006" s="45" t="s">
        <v>45</v>
      </c>
      <c r="F1006" s="45" t="s">
        <v>103</v>
      </c>
      <c r="G1006" s="46">
        <v>91140</v>
      </c>
      <c r="H1006" s="76">
        <v>0.3611111111111111</v>
      </c>
      <c r="I1006" s="76">
        <v>0.625</v>
      </c>
      <c r="J1006" s="47">
        <v>0.2638888888888889</v>
      </c>
      <c r="K1006" s="48">
        <v>42866.362615740742</v>
      </c>
      <c r="L1006" s="48">
        <v>42866.625081018516</v>
      </c>
      <c r="M1006" s="46">
        <v>60</v>
      </c>
      <c r="N1006" s="46">
        <v>0</v>
      </c>
      <c r="O1006" s="47">
        <v>0</v>
      </c>
      <c r="P1006" s="47">
        <v>1.7708333333333332E-3</v>
      </c>
      <c r="Q1006" s="47">
        <v>3.9930555555555561E-3</v>
      </c>
      <c r="R1006" s="47">
        <v>1.653935185185185E-2</v>
      </c>
      <c r="S1006" s="47">
        <v>0</v>
      </c>
      <c r="T1006" s="47">
        <v>1.6967592592592593E-2</v>
      </c>
      <c r="U1006" s="47">
        <v>0</v>
      </c>
      <c r="V1006" s="47">
        <v>0</v>
      </c>
      <c r="W1006" s="47">
        <v>0</v>
      </c>
      <c r="X1006" s="47">
        <v>0</v>
      </c>
      <c r="Y1006" s="47">
        <v>8.9699074074074073E-3</v>
      </c>
      <c r="Z1006" s="47">
        <v>0</v>
      </c>
      <c r="AA1006" s="4">
        <f t="shared" si="32"/>
        <v>3.3506944444444443E-2</v>
      </c>
      <c r="AB1006" s="4">
        <f t="shared" si="33"/>
        <v>1.5046296296296058E-3</v>
      </c>
    </row>
    <row r="1007" spans="1:28" x14ac:dyDescent="0.25">
      <c r="A1007" s="44">
        <v>42866</v>
      </c>
      <c r="B1007" s="45" t="s">
        <v>196</v>
      </c>
      <c r="C1007" s="45" t="s">
        <v>161</v>
      </c>
      <c r="D1007" s="45" t="s">
        <v>38</v>
      </c>
      <c r="E1007" s="45" t="s">
        <v>45</v>
      </c>
      <c r="F1007" s="45" t="s">
        <v>190</v>
      </c>
      <c r="G1007" s="46">
        <v>101413</v>
      </c>
      <c r="H1007" s="76">
        <v>0.29166666666666669</v>
      </c>
      <c r="I1007" s="76">
        <v>0.55555555555555558</v>
      </c>
      <c r="J1007" s="47">
        <v>0.2638888888888889</v>
      </c>
      <c r="M1007" s="46">
        <v>0</v>
      </c>
      <c r="N1007" s="46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">
        <f t="shared" si="32"/>
        <v>0</v>
      </c>
      <c r="AB1007" s="4" t="str">
        <f t="shared" si="33"/>
        <v/>
      </c>
    </row>
    <row r="1008" spans="1:28" x14ac:dyDescent="0.25">
      <c r="A1008" s="44">
        <v>42866</v>
      </c>
      <c r="B1008" s="45" t="s">
        <v>196</v>
      </c>
      <c r="C1008" s="45" t="s">
        <v>161</v>
      </c>
      <c r="D1008" s="45" t="s">
        <v>38</v>
      </c>
      <c r="E1008" s="45" t="s">
        <v>45</v>
      </c>
      <c r="F1008" s="45" t="s">
        <v>105</v>
      </c>
      <c r="G1008" s="46">
        <v>91172</v>
      </c>
      <c r="H1008" s="76">
        <v>0.3611111111111111</v>
      </c>
      <c r="I1008" s="76">
        <v>0.625</v>
      </c>
      <c r="J1008" s="47">
        <v>0.2638888888888889</v>
      </c>
      <c r="K1008" s="48">
        <v>42866.3596412037</v>
      </c>
      <c r="L1008" s="48">
        <v>42866.62568287037</v>
      </c>
      <c r="M1008" s="46">
        <v>55</v>
      </c>
      <c r="N1008" s="46">
        <v>0</v>
      </c>
      <c r="O1008" s="47">
        <v>0</v>
      </c>
      <c r="P1008" s="47">
        <v>2.0949074074074073E-3</v>
      </c>
      <c r="Q1008" s="47">
        <v>1.7824074074074072E-3</v>
      </c>
      <c r="R1008" s="47">
        <v>1.5520833333333333E-2</v>
      </c>
      <c r="S1008" s="47">
        <v>0</v>
      </c>
      <c r="T1008" s="47">
        <v>1.4097222222222221E-2</v>
      </c>
      <c r="U1008" s="47">
        <v>0</v>
      </c>
      <c r="V1008" s="47">
        <v>0</v>
      </c>
      <c r="W1008" s="47">
        <v>0</v>
      </c>
      <c r="X1008" s="47">
        <v>5.7175925925925927E-3</v>
      </c>
      <c r="Y1008" s="47">
        <v>7.4652777777777781E-3</v>
      </c>
      <c r="Z1008" s="47">
        <v>0</v>
      </c>
      <c r="AA1008" s="4">
        <f t="shared" si="32"/>
        <v>2.9618055555555554E-2</v>
      </c>
      <c r="AB1008" s="4">
        <f t="shared" si="33"/>
        <v>0</v>
      </c>
    </row>
    <row r="1009" spans="1:28" x14ac:dyDescent="0.25">
      <c r="A1009" s="44">
        <v>42866</v>
      </c>
      <c r="B1009" s="45" t="s">
        <v>196</v>
      </c>
      <c r="C1009" s="45" t="s">
        <v>161</v>
      </c>
      <c r="D1009" s="45" t="s">
        <v>38</v>
      </c>
      <c r="E1009" s="45" t="s">
        <v>45</v>
      </c>
      <c r="F1009" s="45" t="s">
        <v>191</v>
      </c>
      <c r="G1009" s="46">
        <v>91158</v>
      </c>
      <c r="H1009" s="76">
        <v>0.25</v>
      </c>
      <c r="I1009" s="76">
        <v>0.51388888888888895</v>
      </c>
      <c r="J1009" s="47">
        <v>0.2638888888888889</v>
      </c>
      <c r="K1009" s="48">
        <v>42866.24318287037</v>
      </c>
      <c r="L1009" s="48">
        <v>42866.514085648145</v>
      </c>
      <c r="M1009" s="46">
        <v>77</v>
      </c>
      <c r="N1009" s="46">
        <v>0</v>
      </c>
      <c r="O1009" s="47">
        <v>0</v>
      </c>
      <c r="P1009" s="47">
        <v>1.261574074074074E-3</v>
      </c>
      <c r="Q1009" s="47">
        <v>7.1527777777777787E-3</v>
      </c>
      <c r="R1009" s="47">
        <v>1.4293981481481482E-2</v>
      </c>
      <c r="S1009" s="47">
        <v>0</v>
      </c>
      <c r="T1009" s="47">
        <v>1.4004629629629631E-2</v>
      </c>
      <c r="U1009" s="47">
        <v>0</v>
      </c>
      <c r="V1009" s="47">
        <v>0</v>
      </c>
      <c r="W1009" s="47">
        <v>0</v>
      </c>
      <c r="X1009" s="47">
        <v>2.210648148148148E-2</v>
      </c>
      <c r="Y1009" s="47">
        <v>1.0995370370370371E-3</v>
      </c>
      <c r="Z1009" s="47">
        <v>0</v>
      </c>
      <c r="AA1009" s="4">
        <f t="shared" si="32"/>
        <v>2.8298611111111115E-2</v>
      </c>
      <c r="AB1009" s="4">
        <f t="shared" si="33"/>
        <v>0</v>
      </c>
    </row>
    <row r="1010" spans="1:28" x14ac:dyDescent="0.25">
      <c r="A1010" s="44">
        <v>42866</v>
      </c>
      <c r="B1010" s="45" t="s">
        <v>196</v>
      </c>
      <c r="C1010" s="45" t="s">
        <v>161</v>
      </c>
      <c r="D1010" s="45" t="s">
        <v>38</v>
      </c>
      <c r="E1010" s="45" t="s">
        <v>45</v>
      </c>
      <c r="F1010" s="45" t="s">
        <v>106</v>
      </c>
      <c r="G1010" s="46">
        <v>91150</v>
      </c>
      <c r="H1010" s="76">
        <v>0.29166666666666669</v>
      </c>
      <c r="I1010" s="76">
        <v>0.55555555555555558</v>
      </c>
      <c r="J1010" s="47">
        <v>0.2638888888888889</v>
      </c>
      <c r="K1010" s="48">
        <v>42866.294733796298</v>
      </c>
      <c r="L1010" s="48">
        <v>42866.555590277778</v>
      </c>
      <c r="M1010" s="46">
        <v>62</v>
      </c>
      <c r="N1010" s="46">
        <v>0</v>
      </c>
      <c r="O1010" s="47">
        <v>0</v>
      </c>
      <c r="P1010" s="47">
        <v>1.423611111111111E-3</v>
      </c>
      <c r="Q1010" s="47">
        <v>4.9652777777777777E-3</v>
      </c>
      <c r="R1010" s="47">
        <v>1.462962962962963E-2</v>
      </c>
      <c r="S1010" s="47">
        <v>0</v>
      </c>
      <c r="T1010" s="47">
        <v>1.6134259259259261E-2</v>
      </c>
      <c r="U1010" s="47">
        <v>0</v>
      </c>
      <c r="V1010" s="47">
        <v>0</v>
      </c>
      <c r="W1010" s="47">
        <v>0</v>
      </c>
      <c r="X1010" s="47">
        <v>2.1909722222222223E-2</v>
      </c>
      <c r="Y1010" s="47">
        <v>2.3356481481481482E-2</v>
      </c>
      <c r="Z1010" s="47">
        <v>0</v>
      </c>
      <c r="AA1010" s="4">
        <f t="shared" si="32"/>
        <v>3.0763888888888889E-2</v>
      </c>
      <c r="AB1010" s="4">
        <f t="shared" si="33"/>
        <v>3.067129629629628E-3</v>
      </c>
    </row>
    <row r="1011" spans="1:28" x14ac:dyDescent="0.25">
      <c r="A1011" s="44">
        <v>42866</v>
      </c>
      <c r="B1011" s="45" t="s">
        <v>196</v>
      </c>
      <c r="C1011" s="45" t="s">
        <v>161</v>
      </c>
      <c r="D1011" s="45" t="s">
        <v>38</v>
      </c>
      <c r="E1011" s="45" t="s">
        <v>45</v>
      </c>
      <c r="F1011" s="45" t="s">
        <v>107</v>
      </c>
      <c r="G1011" s="46">
        <v>102599</v>
      </c>
      <c r="H1011" s="76">
        <v>0.33333333333333331</v>
      </c>
      <c r="I1011" s="76">
        <v>0.59722222222222221</v>
      </c>
      <c r="J1011" s="47">
        <v>0.2638888888888889</v>
      </c>
      <c r="M1011" s="46">
        <v>0</v>
      </c>
      <c r="N1011" s="46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">
        <f t="shared" si="32"/>
        <v>0</v>
      </c>
      <c r="AB1011" s="4" t="str">
        <f t="shared" si="33"/>
        <v/>
      </c>
    </row>
    <row r="1012" spans="1:28" x14ac:dyDescent="0.25">
      <c r="A1012" s="44">
        <v>42866</v>
      </c>
      <c r="B1012" s="45" t="s">
        <v>196</v>
      </c>
      <c r="C1012" s="45" t="s">
        <v>161</v>
      </c>
      <c r="D1012" s="45" t="s">
        <v>192</v>
      </c>
      <c r="E1012" s="45" t="s">
        <v>48</v>
      </c>
      <c r="F1012" s="45" t="s">
        <v>193</v>
      </c>
      <c r="G1012" s="46">
        <v>91357</v>
      </c>
      <c r="H1012" s="76">
        <v>0.58333333333333337</v>
      </c>
      <c r="I1012" s="76">
        <v>0.84722222222222221</v>
      </c>
      <c r="J1012" s="47">
        <v>0.2638888888888889</v>
      </c>
      <c r="K1012" s="48">
        <v>42866.583761574075</v>
      </c>
      <c r="L1012" s="48">
        <v>42866.847245370373</v>
      </c>
      <c r="M1012" s="46">
        <v>1</v>
      </c>
      <c r="N1012" s="46">
        <v>7</v>
      </c>
      <c r="O1012" s="47">
        <v>2.6388888888888885E-3</v>
      </c>
      <c r="P1012" s="47">
        <v>2.5347222222222221E-3</v>
      </c>
      <c r="Q1012" s="47">
        <v>2.011574074074074E-2</v>
      </c>
      <c r="R1012" s="47">
        <v>1.2210648148148146E-2</v>
      </c>
      <c r="S1012" s="47">
        <v>0</v>
      </c>
      <c r="T1012" s="47">
        <v>1.6458333333333332E-2</v>
      </c>
      <c r="U1012" s="47">
        <v>0</v>
      </c>
      <c r="V1012" s="47">
        <v>0</v>
      </c>
      <c r="W1012" s="47">
        <v>0</v>
      </c>
      <c r="X1012" s="47">
        <v>0</v>
      </c>
      <c r="Y1012" s="47">
        <v>2.5578703703703705E-3</v>
      </c>
      <c r="Z1012" s="47">
        <v>0</v>
      </c>
      <c r="AA1012" s="4">
        <f t="shared" si="32"/>
        <v>2.8668981481481476E-2</v>
      </c>
      <c r="AB1012" s="4">
        <f t="shared" si="33"/>
        <v>4.2824074074077068E-4</v>
      </c>
    </row>
    <row r="1013" spans="1:28" x14ac:dyDescent="0.25">
      <c r="A1013" s="44">
        <v>42866</v>
      </c>
      <c r="B1013" s="45" t="s">
        <v>196</v>
      </c>
      <c r="C1013" s="45" t="s">
        <v>161</v>
      </c>
      <c r="D1013" s="45" t="s">
        <v>192</v>
      </c>
      <c r="E1013" s="45" t="s">
        <v>48</v>
      </c>
      <c r="F1013" s="45" t="s">
        <v>88</v>
      </c>
      <c r="G1013" s="46">
        <v>91368</v>
      </c>
      <c r="H1013" s="76">
        <v>0.31944444444444448</v>
      </c>
      <c r="I1013" s="76">
        <v>0.58333333333333337</v>
      </c>
      <c r="J1013" s="47">
        <v>0.2638888888888889</v>
      </c>
      <c r="K1013" s="48">
        <v>42866.318194444444</v>
      </c>
      <c r="L1013" s="48">
        <v>42866.583599537036</v>
      </c>
      <c r="M1013" s="46">
        <v>4</v>
      </c>
      <c r="N1013" s="46">
        <v>8</v>
      </c>
      <c r="O1013" s="47">
        <v>4.1666666666666669E-4</v>
      </c>
      <c r="P1013" s="47">
        <v>1.5046296296296297E-4</v>
      </c>
      <c r="Q1013" s="47">
        <v>4.8148148148148152E-3</v>
      </c>
      <c r="R1013" s="47">
        <v>1.4293981481481482E-2</v>
      </c>
      <c r="S1013" s="47">
        <v>1.3773148148148147E-3</v>
      </c>
      <c r="T1013" s="47">
        <v>1.4120370370370368E-2</v>
      </c>
      <c r="U1013" s="47">
        <v>0</v>
      </c>
      <c r="V1013" s="47">
        <v>3.530092592592592E-3</v>
      </c>
      <c r="W1013" s="47">
        <v>0</v>
      </c>
      <c r="X1013" s="47">
        <v>0</v>
      </c>
      <c r="Y1013" s="47">
        <v>1.8067129629629631E-2</v>
      </c>
      <c r="Z1013" s="47">
        <v>0</v>
      </c>
      <c r="AA1013" s="4">
        <f t="shared" si="32"/>
        <v>2.841435185185185E-2</v>
      </c>
      <c r="AB1013" s="4">
        <f t="shared" si="33"/>
        <v>0</v>
      </c>
    </row>
    <row r="1014" spans="1:28" x14ac:dyDescent="0.25">
      <c r="A1014" s="44">
        <v>42866</v>
      </c>
      <c r="G1014" s="46">
        <v>91127</v>
      </c>
      <c r="H1014" s="76"/>
      <c r="I1014" s="76"/>
      <c r="M1014" s="46">
        <v>32</v>
      </c>
      <c r="P1014" s="47">
        <v>2.4421296296296296E-3</v>
      </c>
      <c r="AA1014" s="4">
        <f t="shared" si="32"/>
        <v>0</v>
      </c>
      <c r="AB1014" s="4" t="str">
        <f t="shared" si="33"/>
        <v/>
      </c>
    </row>
    <row r="1015" spans="1:28" x14ac:dyDescent="0.25">
      <c r="A1015" s="44">
        <v>42866</v>
      </c>
      <c r="G1015" s="46">
        <v>91133</v>
      </c>
      <c r="H1015" s="76"/>
      <c r="I1015" s="76"/>
      <c r="M1015" s="46">
        <v>55</v>
      </c>
      <c r="P1015" s="47">
        <v>2.4189814814814816E-3</v>
      </c>
      <c r="AA1015" s="4">
        <f t="shared" si="32"/>
        <v>0</v>
      </c>
      <c r="AB1015" s="4" t="str">
        <f t="shared" si="33"/>
        <v/>
      </c>
    </row>
    <row r="1016" spans="1:28" x14ac:dyDescent="0.25">
      <c r="A1016" s="44">
        <v>42866</v>
      </c>
      <c r="G1016" s="46">
        <v>91175</v>
      </c>
      <c r="H1016" s="76"/>
      <c r="I1016" s="76"/>
      <c r="M1016" s="46">
        <v>44</v>
      </c>
      <c r="P1016" s="47">
        <v>1.8402777777777777E-3</v>
      </c>
      <c r="AA1016" s="4">
        <f t="shared" si="32"/>
        <v>0</v>
      </c>
      <c r="AB1016" s="4" t="str">
        <f t="shared" si="33"/>
        <v/>
      </c>
    </row>
    <row r="1017" spans="1:28" x14ac:dyDescent="0.25">
      <c r="A1017" s="44">
        <v>42867</v>
      </c>
      <c r="B1017" s="45" t="s">
        <v>197</v>
      </c>
      <c r="C1017" s="45" t="s">
        <v>161</v>
      </c>
      <c r="D1017" s="45" t="s">
        <v>36</v>
      </c>
      <c r="E1017" s="45" t="s">
        <v>35</v>
      </c>
      <c r="F1017" s="45" t="s">
        <v>65</v>
      </c>
      <c r="G1017" s="46">
        <v>91392</v>
      </c>
      <c r="H1017" s="76">
        <v>0.65277777777777779</v>
      </c>
      <c r="I1017" s="76">
        <v>0.91666666666666663</v>
      </c>
      <c r="J1017" s="47">
        <v>0.2638888888888889</v>
      </c>
      <c r="K1017" s="48">
        <v>42867.652083333334</v>
      </c>
      <c r="L1017" s="48">
        <v>42867.916666666664</v>
      </c>
      <c r="M1017" s="46">
        <v>0</v>
      </c>
      <c r="N1017" s="46">
        <v>55</v>
      </c>
      <c r="O1017" s="47">
        <v>8.6805555555555551E-4</v>
      </c>
      <c r="P1017" s="47">
        <v>0</v>
      </c>
      <c r="Q1017" s="47">
        <v>4.7546296296296302E-2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4">
        <f t="shared" si="32"/>
        <v>0</v>
      </c>
      <c r="AB1017" s="4">
        <f t="shared" si="33"/>
        <v>0</v>
      </c>
    </row>
    <row r="1018" spans="1:28" x14ac:dyDescent="0.25">
      <c r="A1018" s="44">
        <v>42868</v>
      </c>
      <c r="B1018" s="45" t="s">
        <v>198</v>
      </c>
      <c r="C1018" s="45" t="s">
        <v>161</v>
      </c>
      <c r="D1018" s="45" t="s">
        <v>36</v>
      </c>
      <c r="E1018" s="45" t="s">
        <v>35</v>
      </c>
      <c r="F1018" s="45" t="s">
        <v>65</v>
      </c>
      <c r="G1018" s="46">
        <v>91392</v>
      </c>
      <c r="H1018" s="76">
        <v>0.65277777777777779</v>
      </c>
      <c r="I1018" s="76">
        <v>0.91666666666666663</v>
      </c>
      <c r="J1018" s="47">
        <v>0.2638888888888889</v>
      </c>
      <c r="K1018" s="48">
        <v>42868.65</v>
      </c>
      <c r="L1018" s="48">
        <v>42868.916666666664</v>
      </c>
      <c r="M1018" s="46">
        <v>0</v>
      </c>
      <c r="N1018" s="46">
        <v>78</v>
      </c>
      <c r="O1018" s="47">
        <v>6.4814814814814813E-4</v>
      </c>
      <c r="P1018" s="47">
        <v>0</v>
      </c>
      <c r="Q1018" s="47">
        <v>5.0671296296296298E-2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">
        <f t="shared" si="32"/>
        <v>0</v>
      </c>
      <c r="AB1018" s="4">
        <f t="shared" si="33"/>
        <v>0</v>
      </c>
    </row>
    <row r="1019" spans="1:28" x14ac:dyDescent="0.25">
      <c r="A1019" s="44">
        <v>42869</v>
      </c>
      <c r="B1019" s="45" t="s">
        <v>199</v>
      </c>
      <c r="C1019" s="45" t="s">
        <v>161</v>
      </c>
      <c r="D1019" s="45" t="s">
        <v>36</v>
      </c>
      <c r="E1019" s="45" t="s">
        <v>35</v>
      </c>
      <c r="F1019" s="45" t="s">
        <v>65</v>
      </c>
      <c r="G1019" s="46">
        <v>91392</v>
      </c>
      <c r="H1019" s="76">
        <v>0.65277777777777779</v>
      </c>
      <c r="I1019" s="76">
        <v>0.91666666666666663</v>
      </c>
      <c r="J1019" s="47">
        <v>0.2638888888888889</v>
      </c>
      <c r="M1019" s="46">
        <v>0</v>
      </c>
      <c r="N1019" s="46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">
        <f t="shared" si="32"/>
        <v>0</v>
      </c>
      <c r="AB1019" s="4" t="str">
        <f t="shared" si="33"/>
        <v/>
      </c>
    </row>
    <row r="1020" spans="1:28" x14ac:dyDescent="0.25">
      <c r="A1020" s="44">
        <v>42869</v>
      </c>
      <c r="B1020" s="45" t="s">
        <v>199</v>
      </c>
      <c r="C1020" s="45" t="s">
        <v>161</v>
      </c>
      <c r="D1020" s="45" t="s">
        <v>36</v>
      </c>
      <c r="E1020" s="45" t="s">
        <v>35</v>
      </c>
      <c r="F1020" s="45" t="s">
        <v>34</v>
      </c>
      <c r="G1020" s="46">
        <v>91391</v>
      </c>
      <c r="H1020" s="76">
        <v>0.58333333333333337</v>
      </c>
      <c r="I1020" s="76">
        <v>0.84722222222222221</v>
      </c>
      <c r="J1020" s="47">
        <v>0.2638888888888889</v>
      </c>
      <c r="M1020" s="46">
        <v>0</v>
      </c>
      <c r="N1020" s="46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4">
        <f t="shared" si="32"/>
        <v>0</v>
      </c>
      <c r="AB1020" s="4" t="str">
        <f t="shared" si="33"/>
        <v/>
      </c>
    </row>
    <row r="1021" spans="1:28" x14ac:dyDescent="0.25">
      <c r="A1021" s="44">
        <v>42868</v>
      </c>
      <c r="B1021" s="45" t="s">
        <v>198</v>
      </c>
      <c r="C1021" s="45" t="s">
        <v>161</v>
      </c>
      <c r="D1021" s="45" t="s">
        <v>36</v>
      </c>
      <c r="E1021" s="45" t="s">
        <v>35</v>
      </c>
      <c r="F1021" s="45" t="s">
        <v>34</v>
      </c>
      <c r="G1021" s="46">
        <v>91391</v>
      </c>
      <c r="H1021" s="76">
        <v>0.58333333333333337</v>
      </c>
      <c r="I1021" s="76">
        <v>0.84722222222222221</v>
      </c>
      <c r="J1021" s="47">
        <v>0.2638888888888889</v>
      </c>
      <c r="K1021" s="48">
        <v>42868.57916666667</v>
      </c>
      <c r="L1021" s="48">
        <v>42868.847222222219</v>
      </c>
      <c r="M1021" s="46">
        <v>0</v>
      </c>
      <c r="N1021" s="46">
        <v>90</v>
      </c>
      <c r="O1021" s="47">
        <v>6.8287037037037025E-4</v>
      </c>
      <c r="P1021" s="47">
        <v>0</v>
      </c>
      <c r="Q1021" s="47">
        <v>7.440972222222221E-2</v>
      </c>
      <c r="R1021" s="47">
        <v>1.712962962962963E-3</v>
      </c>
      <c r="S1021" s="47">
        <v>0</v>
      </c>
      <c r="T1021" s="47">
        <v>1.0138888888888888E-2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">
        <f t="shared" si="32"/>
        <v>1.1851851851851851E-2</v>
      </c>
      <c r="AB1021" s="4">
        <f t="shared" si="33"/>
        <v>0</v>
      </c>
    </row>
    <row r="1022" spans="1:28" x14ac:dyDescent="0.25">
      <c r="A1022" s="44">
        <v>42867</v>
      </c>
      <c r="B1022" s="45" t="s">
        <v>197</v>
      </c>
      <c r="C1022" s="45" t="s">
        <v>161</v>
      </c>
      <c r="D1022" s="45" t="s">
        <v>36</v>
      </c>
      <c r="E1022" s="45" t="s">
        <v>35</v>
      </c>
      <c r="F1022" s="45" t="s">
        <v>34</v>
      </c>
      <c r="G1022" s="46">
        <v>91391</v>
      </c>
      <c r="H1022" s="76">
        <v>0.58333333333333337</v>
      </c>
      <c r="I1022" s="76">
        <v>0.84722222222222221</v>
      </c>
      <c r="J1022" s="47">
        <v>0.2638888888888889</v>
      </c>
      <c r="K1022" s="48">
        <v>42867.579861111109</v>
      </c>
      <c r="L1022" s="48">
        <v>42867.847222222219</v>
      </c>
      <c r="M1022" s="46">
        <v>0</v>
      </c>
      <c r="N1022" s="46">
        <v>42</v>
      </c>
      <c r="O1022" s="47">
        <v>6.9444444444444447E-4</v>
      </c>
      <c r="P1022" s="47">
        <v>0</v>
      </c>
      <c r="Q1022" s="47">
        <v>3.0254629629629631E-2</v>
      </c>
      <c r="R1022" s="47">
        <v>1.4756944444444446E-2</v>
      </c>
      <c r="S1022" s="47">
        <v>0</v>
      </c>
      <c r="T1022" s="47">
        <v>9.6064814814814815E-3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4">
        <f t="shared" si="32"/>
        <v>2.4363425925925927E-2</v>
      </c>
      <c r="AB1022" s="4">
        <f t="shared" si="33"/>
        <v>0</v>
      </c>
    </row>
    <row r="1023" spans="1:28" x14ac:dyDescent="0.25">
      <c r="A1023" s="44">
        <v>42867</v>
      </c>
      <c r="B1023" s="45" t="s">
        <v>197</v>
      </c>
      <c r="C1023" s="45" t="s">
        <v>161</v>
      </c>
      <c r="D1023" s="45" t="s">
        <v>36</v>
      </c>
      <c r="E1023" s="45" t="s">
        <v>35</v>
      </c>
      <c r="F1023" s="45" t="s">
        <v>178</v>
      </c>
      <c r="G1023" s="46">
        <v>91156</v>
      </c>
      <c r="H1023" s="76">
        <v>0.625</v>
      </c>
      <c r="I1023" s="76">
        <v>0.88888888888888884</v>
      </c>
      <c r="J1023" s="47">
        <v>0.2638888888888889</v>
      </c>
      <c r="K1023" s="48">
        <v>42867.625</v>
      </c>
      <c r="L1023" s="48">
        <v>42867.888194444444</v>
      </c>
      <c r="M1023" s="46">
        <v>0</v>
      </c>
      <c r="N1023" s="46">
        <v>40</v>
      </c>
      <c r="O1023" s="47">
        <v>1.5740740740740741E-3</v>
      </c>
      <c r="P1023" s="47">
        <v>0</v>
      </c>
      <c r="Q1023" s="47">
        <v>6.1979166666666669E-2</v>
      </c>
      <c r="R1023" s="47">
        <v>1.1944444444444445E-2</v>
      </c>
      <c r="S1023" s="47">
        <v>0</v>
      </c>
      <c r="T1023" s="47">
        <v>6.293981481481481E-2</v>
      </c>
      <c r="U1023" s="47">
        <v>0</v>
      </c>
      <c r="V1023" s="47">
        <v>0</v>
      </c>
      <c r="W1023" s="47">
        <v>3.4803240740740739E-2</v>
      </c>
      <c r="X1023" s="47">
        <v>0</v>
      </c>
      <c r="Y1023" s="47">
        <v>0</v>
      </c>
      <c r="Z1023" s="47">
        <v>0</v>
      </c>
      <c r="AA1023" s="4">
        <f t="shared" si="32"/>
        <v>7.4884259259259262E-2</v>
      </c>
      <c r="AB1023" s="4">
        <f t="shared" si="33"/>
        <v>0</v>
      </c>
    </row>
    <row r="1024" spans="1:28" x14ac:dyDescent="0.25">
      <c r="A1024" s="44">
        <v>42868</v>
      </c>
      <c r="B1024" s="45" t="s">
        <v>198</v>
      </c>
      <c r="C1024" s="45" t="s">
        <v>161</v>
      </c>
      <c r="D1024" s="45" t="s">
        <v>36</v>
      </c>
      <c r="E1024" s="45" t="s">
        <v>35</v>
      </c>
      <c r="F1024" s="45" t="s">
        <v>178</v>
      </c>
      <c r="G1024" s="46">
        <v>91156</v>
      </c>
      <c r="H1024" s="76">
        <v>0.625</v>
      </c>
      <c r="I1024" s="76">
        <v>0.88888888888888884</v>
      </c>
      <c r="J1024" s="47">
        <v>0.2638888888888889</v>
      </c>
      <c r="K1024" s="48">
        <v>42868.626388888886</v>
      </c>
      <c r="L1024" s="48">
        <v>42868.888194444444</v>
      </c>
      <c r="M1024" s="46">
        <v>0</v>
      </c>
      <c r="N1024" s="46">
        <v>72</v>
      </c>
      <c r="O1024" s="47">
        <v>8.7962962962962962E-4</v>
      </c>
      <c r="P1024" s="47">
        <v>0</v>
      </c>
      <c r="Q1024" s="47">
        <v>6.3518518518518516E-2</v>
      </c>
      <c r="R1024" s="47">
        <v>1.5219907407407409E-2</v>
      </c>
      <c r="S1024" s="47">
        <v>0</v>
      </c>
      <c r="T1024" s="47">
        <v>1.5069444444444443E-2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4">
        <f t="shared" si="32"/>
        <v>3.0289351851851852E-2</v>
      </c>
      <c r="AB1024" s="4">
        <f t="shared" si="33"/>
        <v>1.388888888888884E-3</v>
      </c>
    </row>
    <row r="1025" spans="1:28" x14ac:dyDescent="0.25">
      <c r="A1025" s="44">
        <v>42869</v>
      </c>
      <c r="B1025" s="45" t="s">
        <v>199</v>
      </c>
      <c r="C1025" s="45" t="s">
        <v>161</v>
      </c>
      <c r="D1025" s="45" t="s">
        <v>36</v>
      </c>
      <c r="E1025" s="45" t="s">
        <v>35</v>
      </c>
      <c r="F1025" s="45" t="s">
        <v>178</v>
      </c>
      <c r="G1025" s="46">
        <v>91156</v>
      </c>
      <c r="H1025" s="76">
        <v>0.625</v>
      </c>
      <c r="I1025" s="76">
        <v>0.88888888888888884</v>
      </c>
      <c r="J1025" s="47">
        <v>0.2638888888888889</v>
      </c>
      <c r="M1025" s="46">
        <v>0</v>
      </c>
      <c r="N1025" s="46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">
        <f t="shared" si="32"/>
        <v>0</v>
      </c>
      <c r="AB1025" s="4" t="str">
        <f t="shared" si="33"/>
        <v/>
      </c>
    </row>
    <row r="1026" spans="1:28" x14ac:dyDescent="0.25">
      <c r="A1026" s="44">
        <v>42869</v>
      </c>
      <c r="B1026" s="45" t="s">
        <v>199</v>
      </c>
      <c r="C1026" s="45" t="s">
        <v>161</v>
      </c>
      <c r="D1026" s="45" t="s">
        <v>36</v>
      </c>
      <c r="E1026" s="45" t="s">
        <v>35</v>
      </c>
      <c r="F1026" s="45" t="s">
        <v>181</v>
      </c>
      <c r="G1026" s="46">
        <v>91376</v>
      </c>
      <c r="H1026" s="76">
        <v>0.625</v>
      </c>
      <c r="I1026" s="76">
        <v>0.88888888888888884</v>
      </c>
      <c r="J1026" s="47">
        <v>0.2638888888888889</v>
      </c>
      <c r="M1026" s="46">
        <v>0</v>
      </c>
      <c r="N1026" s="46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">
        <f t="shared" si="32"/>
        <v>0</v>
      </c>
      <c r="AB1026" s="4" t="str">
        <f t="shared" si="33"/>
        <v/>
      </c>
    </row>
    <row r="1027" spans="1:28" x14ac:dyDescent="0.25">
      <c r="A1027" s="44">
        <v>42868</v>
      </c>
      <c r="B1027" s="45" t="s">
        <v>198</v>
      </c>
      <c r="C1027" s="45" t="s">
        <v>161</v>
      </c>
      <c r="D1027" s="45" t="s">
        <v>36</v>
      </c>
      <c r="E1027" s="45" t="s">
        <v>35</v>
      </c>
      <c r="F1027" s="45" t="s">
        <v>181</v>
      </c>
      <c r="G1027" s="46">
        <v>91376</v>
      </c>
      <c r="H1027" s="76">
        <v>0.625</v>
      </c>
      <c r="I1027" s="76">
        <v>0.88888888888888884</v>
      </c>
      <c r="J1027" s="47">
        <v>0.2638888888888889</v>
      </c>
      <c r="K1027" s="48">
        <v>42868.625</v>
      </c>
      <c r="L1027" s="48">
        <v>42868.888888888891</v>
      </c>
      <c r="M1027" s="46">
        <v>0</v>
      </c>
      <c r="N1027" s="46">
        <v>85</v>
      </c>
      <c r="O1027" s="47">
        <v>7.175925925925927E-4</v>
      </c>
      <c r="P1027" s="47">
        <v>0</v>
      </c>
      <c r="Q1027" s="47">
        <v>6.1064814814814815E-2</v>
      </c>
      <c r="R1027" s="47">
        <v>1.40625E-2</v>
      </c>
      <c r="S1027" s="47">
        <v>0</v>
      </c>
      <c r="T1027" s="47">
        <v>7.4652777777777781E-3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">
        <f t="shared" si="32"/>
        <v>2.1527777777777778E-2</v>
      </c>
      <c r="AB1027" s="4">
        <f t="shared" si="33"/>
        <v>0</v>
      </c>
    </row>
    <row r="1028" spans="1:28" x14ac:dyDescent="0.25">
      <c r="A1028" s="44">
        <v>42867</v>
      </c>
      <c r="B1028" s="45" t="s">
        <v>197</v>
      </c>
      <c r="C1028" s="45" t="s">
        <v>161</v>
      </c>
      <c r="D1028" s="45" t="s">
        <v>36</v>
      </c>
      <c r="E1028" s="45" t="s">
        <v>35</v>
      </c>
      <c r="F1028" s="45" t="s">
        <v>181</v>
      </c>
      <c r="G1028" s="46">
        <v>91376</v>
      </c>
      <c r="H1028" s="76">
        <v>0.625</v>
      </c>
      <c r="I1028" s="76">
        <v>0.88888888888888884</v>
      </c>
      <c r="J1028" s="47">
        <v>0.2638888888888889</v>
      </c>
      <c r="K1028" s="48">
        <v>42867.620138888888</v>
      </c>
      <c r="L1028" s="48">
        <v>42867.888888888891</v>
      </c>
      <c r="M1028" s="46">
        <v>0</v>
      </c>
      <c r="N1028" s="46">
        <v>90</v>
      </c>
      <c r="O1028" s="47">
        <v>6.5972222222222213E-4</v>
      </c>
      <c r="P1028" s="47">
        <v>0</v>
      </c>
      <c r="Q1028" s="47">
        <v>5.9085648148148151E-2</v>
      </c>
      <c r="R1028" s="47">
        <v>0</v>
      </c>
      <c r="S1028" s="47">
        <v>0</v>
      </c>
      <c r="T1028" s="47">
        <v>4.9189814814814816E-3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4">
        <f t="shared" si="32"/>
        <v>4.9189814814814816E-3</v>
      </c>
      <c r="AB1028" s="4">
        <f t="shared" si="33"/>
        <v>0</v>
      </c>
    </row>
    <row r="1029" spans="1:28" x14ac:dyDescent="0.25">
      <c r="A1029" s="44">
        <v>42867</v>
      </c>
      <c r="B1029" s="45" t="s">
        <v>197</v>
      </c>
      <c r="C1029" s="45" t="s">
        <v>161</v>
      </c>
      <c r="D1029" s="45" t="s">
        <v>36</v>
      </c>
      <c r="E1029" s="45" t="s">
        <v>35</v>
      </c>
      <c r="F1029" s="45" t="s">
        <v>68</v>
      </c>
      <c r="G1029" s="46">
        <v>91155</v>
      </c>
      <c r="H1029" s="76">
        <v>0.65277777777777779</v>
      </c>
      <c r="I1029" s="76">
        <v>0.91666666666666663</v>
      </c>
      <c r="J1029" s="47">
        <v>0.2638888888888889</v>
      </c>
      <c r="M1029" s="46">
        <v>0</v>
      </c>
      <c r="N1029" s="46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">
        <f t="shared" si="32"/>
        <v>0</v>
      </c>
      <c r="AB1029" s="4" t="str">
        <f t="shared" si="33"/>
        <v/>
      </c>
    </row>
    <row r="1030" spans="1:28" x14ac:dyDescent="0.25">
      <c r="A1030" s="44">
        <v>42868</v>
      </c>
      <c r="B1030" s="45" t="s">
        <v>198</v>
      </c>
      <c r="C1030" s="45" t="s">
        <v>161</v>
      </c>
      <c r="D1030" s="45" t="s">
        <v>36</v>
      </c>
      <c r="E1030" s="45" t="s">
        <v>35</v>
      </c>
      <c r="F1030" s="45" t="s">
        <v>68</v>
      </c>
      <c r="G1030" s="46">
        <v>91155</v>
      </c>
      <c r="H1030" s="76">
        <v>0.65277777777777779</v>
      </c>
      <c r="I1030" s="76">
        <v>0.91666666666666663</v>
      </c>
      <c r="J1030" s="47">
        <v>0.2638888888888889</v>
      </c>
      <c r="M1030" s="46">
        <v>0</v>
      </c>
      <c r="N1030" s="46">
        <v>0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4">
        <f t="shared" ref="AA1030:AA1093" si="34">IF(A1030="","",R1030+T1030)</f>
        <v>0</v>
      </c>
      <c r="AB1030" s="4" t="str">
        <f t="shared" si="33"/>
        <v/>
      </c>
    </row>
    <row r="1031" spans="1:28" x14ac:dyDescent="0.25">
      <c r="A1031" s="44">
        <v>42869</v>
      </c>
      <c r="B1031" s="45" t="s">
        <v>199</v>
      </c>
      <c r="C1031" s="45" t="s">
        <v>161</v>
      </c>
      <c r="D1031" s="45" t="s">
        <v>36</v>
      </c>
      <c r="E1031" s="45" t="s">
        <v>35</v>
      </c>
      <c r="F1031" s="45" t="s">
        <v>68</v>
      </c>
      <c r="G1031" s="46">
        <v>91155</v>
      </c>
      <c r="H1031" s="76">
        <v>0.65277777777777779</v>
      </c>
      <c r="I1031" s="76">
        <v>0.91666666666666663</v>
      </c>
      <c r="J1031" s="47">
        <v>0.2638888888888889</v>
      </c>
      <c r="M1031" s="46">
        <v>0</v>
      </c>
      <c r="N1031" s="46">
        <v>0</v>
      </c>
      <c r="O1031" s="47">
        <v>0</v>
      </c>
      <c r="P1031" s="47">
        <v>0</v>
      </c>
      <c r="Q1031" s="47">
        <v>0</v>
      </c>
      <c r="R1031" s="47">
        <v>0</v>
      </c>
      <c r="S1031" s="47">
        <v>0</v>
      </c>
      <c r="T1031" s="47">
        <v>0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4">
        <f t="shared" si="34"/>
        <v>0</v>
      </c>
      <c r="AB1031" s="4" t="str">
        <f t="shared" si="33"/>
        <v/>
      </c>
    </row>
    <row r="1032" spans="1:28" x14ac:dyDescent="0.25">
      <c r="A1032" s="44">
        <v>42869</v>
      </c>
      <c r="B1032" s="45" t="s">
        <v>199</v>
      </c>
      <c r="C1032" s="45" t="s">
        <v>161</v>
      </c>
      <c r="D1032" s="45" t="s">
        <v>36</v>
      </c>
      <c r="E1032" s="45" t="s">
        <v>41</v>
      </c>
      <c r="F1032" s="45" t="s">
        <v>108</v>
      </c>
      <c r="G1032" s="46">
        <v>91216</v>
      </c>
      <c r="H1032" s="76">
        <v>0.29166666666666669</v>
      </c>
      <c r="I1032" s="76">
        <v>0.55555555555555558</v>
      </c>
      <c r="J1032" s="47">
        <v>0.2638888888888889</v>
      </c>
      <c r="M1032" s="46">
        <v>0</v>
      </c>
      <c r="N1032" s="46">
        <v>0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">
        <f t="shared" si="34"/>
        <v>0</v>
      </c>
      <c r="AB1032" s="4" t="str">
        <f t="shared" si="33"/>
        <v/>
      </c>
    </row>
    <row r="1033" spans="1:28" x14ac:dyDescent="0.25">
      <c r="A1033" s="44">
        <v>42868</v>
      </c>
      <c r="B1033" s="45" t="s">
        <v>198</v>
      </c>
      <c r="C1033" s="45" t="s">
        <v>161</v>
      </c>
      <c r="D1033" s="45" t="s">
        <v>36</v>
      </c>
      <c r="E1033" s="45" t="s">
        <v>41</v>
      </c>
      <c r="F1033" s="45" t="s">
        <v>108</v>
      </c>
      <c r="G1033" s="46">
        <v>91216</v>
      </c>
      <c r="H1033" s="76">
        <v>0.29166666666666669</v>
      </c>
      <c r="I1033" s="76">
        <v>0.55555555555555558</v>
      </c>
      <c r="J1033" s="47">
        <v>0.2638888888888889</v>
      </c>
      <c r="K1033" s="48">
        <v>42868.287499999999</v>
      </c>
      <c r="L1033" s="48">
        <v>42868.555555555555</v>
      </c>
      <c r="M1033" s="46">
        <v>0</v>
      </c>
      <c r="N1033" s="46">
        <v>13</v>
      </c>
      <c r="O1033" s="47">
        <v>7.8703703703703705E-4</v>
      </c>
      <c r="P1033" s="47">
        <v>0</v>
      </c>
      <c r="Q1033" s="47">
        <v>2.1770833333333336E-2</v>
      </c>
      <c r="R1033" s="47">
        <v>1.2858796296296297E-2</v>
      </c>
      <c r="S1033" s="47">
        <v>0</v>
      </c>
      <c r="T1033" s="47">
        <v>1.3506944444444445E-2</v>
      </c>
      <c r="U1033" s="47">
        <v>0</v>
      </c>
      <c r="V1033" s="47">
        <v>0</v>
      </c>
      <c r="W1033" s="47">
        <v>0</v>
      </c>
      <c r="X1033" s="47">
        <v>0</v>
      </c>
      <c r="Y1033" s="47">
        <v>3.483796296296296E-3</v>
      </c>
      <c r="Z1033" s="47">
        <v>0</v>
      </c>
      <c r="AA1033" s="4">
        <f t="shared" si="34"/>
        <v>2.6365740740740742E-2</v>
      </c>
      <c r="AB1033" s="4">
        <f t="shared" si="33"/>
        <v>0</v>
      </c>
    </row>
    <row r="1034" spans="1:28" x14ac:dyDescent="0.25">
      <c r="A1034" s="44">
        <v>42867</v>
      </c>
      <c r="B1034" s="45" t="s">
        <v>197</v>
      </c>
      <c r="C1034" s="45" t="s">
        <v>161</v>
      </c>
      <c r="D1034" s="45" t="s">
        <v>36</v>
      </c>
      <c r="E1034" s="45" t="s">
        <v>41</v>
      </c>
      <c r="F1034" s="45" t="s">
        <v>108</v>
      </c>
      <c r="G1034" s="46">
        <v>91216</v>
      </c>
      <c r="H1034" s="76">
        <v>0.29166666666666669</v>
      </c>
      <c r="I1034" s="76">
        <v>0.55555555555555558</v>
      </c>
      <c r="J1034" s="47">
        <v>0.2638888888888889</v>
      </c>
      <c r="K1034" s="48">
        <v>42867.284722222219</v>
      </c>
      <c r="L1034" s="48">
        <v>42867.555555555555</v>
      </c>
      <c r="M1034" s="46">
        <v>0</v>
      </c>
      <c r="N1034" s="46">
        <v>19</v>
      </c>
      <c r="O1034" s="47">
        <v>6.2500000000000001E-4</v>
      </c>
      <c r="P1034" s="47">
        <v>0</v>
      </c>
      <c r="Q1034" s="47">
        <v>2.0219907407407409E-2</v>
      </c>
      <c r="R1034" s="47">
        <v>1.3634259259259257E-2</v>
      </c>
      <c r="S1034" s="47">
        <v>0</v>
      </c>
      <c r="T1034" s="47">
        <v>1.4837962962962963E-2</v>
      </c>
      <c r="U1034" s="47">
        <v>0</v>
      </c>
      <c r="V1034" s="47">
        <v>0</v>
      </c>
      <c r="W1034" s="47">
        <v>0</v>
      </c>
      <c r="X1034" s="47">
        <v>0</v>
      </c>
      <c r="Y1034" s="47">
        <v>2.9745370370370373E-3</v>
      </c>
      <c r="Z1034" s="47">
        <v>0</v>
      </c>
      <c r="AA1034" s="4">
        <f t="shared" si="34"/>
        <v>2.8472222222222218E-2</v>
      </c>
      <c r="AB1034" s="4">
        <f t="shared" si="33"/>
        <v>0</v>
      </c>
    </row>
    <row r="1035" spans="1:28" x14ac:dyDescent="0.25">
      <c r="A1035" s="44">
        <v>42867</v>
      </c>
      <c r="B1035" s="45" t="s">
        <v>197</v>
      </c>
      <c r="C1035" s="45" t="s">
        <v>161</v>
      </c>
      <c r="D1035" s="45" t="s">
        <v>36</v>
      </c>
      <c r="E1035" s="45" t="s">
        <v>41</v>
      </c>
      <c r="F1035" s="45" t="s">
        <v>109</v>
      </c>
      <c r="G1035" s="46">
        <v>91396</v>
      </c>
      <c r="H1035" s="76">
        <v>0.33333333333333331</v>
      </c>
      <c r="I1035" s="76">
        <v>0.59722222222222221</v>
      </c>
      <c r="J1035" s="47">
        <v>0.2638888888888889</v>
      </c>
      <c r="K1035" s="48">
        <v>42867.32708333333</v>
      </c>
      <c r="L1035" s="48">
        <v>42867.597222222219</v>
      </c>
      <c r="M1035" s="46">
        <v>0</v>
      </c>
      <c r="N1035" s="46">
        <v>97</v>
      </c>
      <c r="O1035" s="47">
        <v>5.5555555555555556E-4</v>
      </c>
      <c r="P1035" s="47">
        <v>0</v>
      </c>
      <c r="Q1035" s="47">
        <v>5.4317129629629625E-2</v>
      </c>
      <c r="R1035" s="47">
        <v>1.1435185185185185E-2</v>
      </c>
      <c r="S1035" s="47">
        <v>0</v>
      </c>
      <c r="T1035" s="47">
        <v>1.082175925925926E-2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">
        <f t="shared" si="34"/>
        <v>2.2256944444444447E-2</v>
      </c>
      <c r="AB1035" s="4">
        <f t="shared" si="33"/>
        <v>0</v>
      </c>
    </row>
    <row r="1036" spans="1:28" x14ac:dyDescent="0.25">
      <c r="A1036" s="44">
        <v>42868</v>
      </c>
      <c r="B1036" s="45" t="s">
        <v>198</v>
      </c>
      <c r="C1036" s="45" t="s">
        <v>161</v>
      </c>
      <c r="D1036" s="45" t="s">
        <v>36</v>
      </c>
      <c r="E1036" s="45" t="s">
        <v>41</v>
      </c>
      <c r="F1036" s="45" t="s">
        <v>109</v>
      </c>
      <c r="G1036" s="46">
        <v>91396</v>
      </c>
      <c r="H1036" s="76">
        <v>0.33333333333333331</v>
      </c>
      <c r="I1036" s="76">
        <v>0.59722222222222221</v>
      </c>
      <c r="J1036" s="47">
        <v>0.2638888888888889</v>
      </c>
      <c r="K1036" s="48">
        <v>42868.32916666667</v>
      </c>
      <c r="L1036" s="48">
        <v>42868.597222222219</v>
      </c>
      <c r="M1036" s="46">
        <v>0</v>
      </c>
      <c r="N1036" s="46">
        <v>99</v>
      </c>
      <c r="O1036" s="47">
        <v>5.3240740740740744E-4</v>
      </c>
      <c r="P1036" s="47">
        <v>0</v>
      </c>
      <c r="Q1036" s="47">
        <v>5.288194444444444E-2</v>
      </c>
      <c r="R1036" s="47">
        <v>1.2719907407407407E-2</v>
      </c>
      <c r="S1036" s="47">
        <v>0</v>
      </c>
      <c r="T1036" s="47">
        <v>1.0162037037037037E-2</v>
      </c>
      <c r="U1036" s="47">
        <v>0</v>
      </c>
      <c r="V1036" s="47">
        <v>0</v>
      </c>
      <c r="W1036" s="47">
        <v>0</v>
      </c>
      <c r="X1036" s="47">
        <v>0</v>
      </c>
      <c r="Y1036" s="47">
        <v>0</v>
      </c>
      <c r="Z1036" s="47">
        <v>0</v>
      </c>
      <c r="AA1036" s="4">
        <f t="shared" si="34"/>
        <v>2.2881944444444444E-2</v>
      </c>
      <c r="AB1036" s="4">
        <f t="shared" si="33"/>
        <v>0</v>
      </c>
    </row>
    <row r="1037" spans="1:28" x14ac:dyDescent="0.25">
      <c r="A1037" s="44">
        <v>42869</v>
      </c>
      <c r="B1037" s="45" t="s">
        <v>199</v>
      </c>
      <c r="C1037" s="45" t="s">
        <v>161</v>
      </c>
      <c r="D1037" s="45" t="s">
        <v>36</v>
      </c>
      <c r="E1037" s="45" t="s">
        <v>41</v>
      </c>
      <c r="F1037" s="45" t="s">
        <v>109</v>
      </c>
      <c r="G1037" s="46">
        <v>91396</v>
      </c>
      <c r="H1037" s="76">
        <v>0.33333333333333331</v>
      </c>
      <c r="I1037" s="76">
        <v>0.59722222222222221</v>
      </c>
      <c r="J1037" s="47">
        <v>0.2638888888888889</v>
      </c>
      <c r="M1037" s="46">
        <v>0</v>
      </c>
      <c r="N1037" s="46">
        <v>0</v>
      </c>
      <c r="O1037" s="47">
        <v>0</v>
      </c>
      <c r="P1037" s="47">
        <v>0</v>
      </c>
      <c r="Q1037" s="47">
        <v>0</v>
      </c>
      <c r="R1037" s="47">
        <v>0</v>
      </c>
      <c r="S1037" s="47">
        <v>0</v>
      </c>
      <c r="T1037" s="47">
        <v>0</v>
      </c>
      <c r="U1037" s="47">
        <v>0</v>
      </c>
      <c r="V1037" s="47">
        <v>0</v>
      </c>
      <c r="W1037" s="47">
        <v>0</v>
      </c>
      <c r="X1037" s="47">
        <v>0</v>
      </c>
      <c r="Y1037" s="47">
        <v>0</v>
      </c>
      <c r="Z1037" s="47">
        <v>0</v>
      </c>
      <c r="AA1037" s="4">
        <f t="shared" si="34"/>
        <v>0</v>
      </c>
      <c r="AB1037" s="4" t="str">
        <f t="shared" si="33"/>
        <v/>
      </c>
    </row>
    <row r="1038" spans="1:28" x14ac:dyDescent="0.25">
      <c r="A1038" s="44">
        <v>42869</v>
      </c>
      <c r="B1038" s="45" t="s">
        <v>199</v>
      </c>
      <c r="C1038" s="45" t="s">
        <v>161</v>
      </c>
      <c r="D1038" s="45" t="s">
        <v>36</v>
      </c>
      <c r="E1038" s="45" t="s">
        <v>41</v>
      </c>
      <c r="F1038" s="45" t="s">
        <v>163</v>
      </c>
      <c r="G1038" s="46">
        <v>91395</v>
      </c>
      <c r="H1038" s="76">
        <v>0.25</v>
      </c>
      <c r="I1038" s="76">
        <v>0.51388888888888895</v>
      </c>
      <c r="J1038" s="47">
        <v>0.2638888888888889</v>
      </c>
      <c r="M1038" s="46">
        <v>0</v>
      </c>
      <c r="N1038" s="46">
        <v>0</v>
      </c>
      <c r="O1038" s="47">
        <v>0</v>
      </c>
      <c r="P1038" s="47">
        <v>0</v>
      </c>
      <c r="Q1038" s="47">
        <v>0</v>
      </c>
      <c r="R1038" s="47">
        <v>0</v>
      </c>
      <c r="S1038" s="47">
        <v>0</v>
      </c>
      <c r="T1038" s="47">
        <v>0</v>
      </c>
      <c r="U1038" s="47">
        <v>0</v>
      </c>
      <c r="V1038" s="47">
        <v>0</v>
      </c>
      <c r="W1038" s="47">
        <v>0</v>
      </c>
      <c r="X1038" s="47">
        <v>0</v>
      </c>
      <c r="Y1038" s="47">
        <v>0</v>
      </c>
      <c r="Z1038" s="47">
        <v>0</v>
      </c>
      <c r="AA1038" s="4">
        <f t="shared" si="34"/>
        <v>0</v>
      </c>
      <c r="AB1038" s="4" t="str">
        <f t="shared" si="33"/>
        <v/>
      </c>
    </row>
    <row r="1039" spans="1:28" x14ac:dyDescent="0.25">
      <c r="A1039" s="44">
        <v>42868</v>
      </c>
      <c r="B1039" s="45" t="s">
        <v>198</v>
      </c>
      <c r="C1039" s="45" t="s">
        <v>161</v>
      </c>
      <c r="D1039" s="45" t="s">
        <v>36</v>
      </c>
      <c r="E1039" s="45" t="s">
        <v>41</v>
      </c>
      <c r="F1039" s="45" t="s">
        <v>163</v>
      </c>
      <c r="G1039" s="46">
        <v>91395</v>
      </c>
      <c r="H1039" s="76">
        <v>0.25</v>
      </c>
      <c r="I1039" s="76">
        <v>0.51388888888888895</v>
      </c>
      <c r="J1039" s="47">
        <v>0.2638888888888889</v>
      </c>
      <c r="K1039" s="48">
        <v>42868.259027777778</v>
      </c>
      <c r="L1039" s="48">
        <v>42868.513888888891</v>
      </c>
      <c r="M1039" s="46">
        <v>0</v>
      </c>
      <c r="N1039" s="46">
        <v>88</v>
      </c>
      <c r="O1039" s="47">
        <v>7.407407407407407E-4</v>
      </c>
      <c r="P1039" s="47">
        <v>0</v>
      </c>
      <c r="Q1039" s="47">
        <v>6.4907407407407414E-2</v>
      </c>
      <c r="R1039" s="47">
        <v>1.2881944444444446E-2</v>
      </c>
      <c r="S1039" s="47">
        <v>0</v>
      </c>
      <c r="T1039" s="47">
        <v>1.5173611111111112E-2</v>
      </c>
      <c r="U1039" s="47">
        <v>0</v>
      </c>
      <c r="V1039" s="47">
        <v>0</v>
      </c>
      <c r="W1039" s="47">
        <v>0</v>
      </c>
      <c r="X1039" s="47">
        <v>0</v>
      </c>
      <c r="Y1039" s="47">
        <v>0</v>
      </c>
      <c r="Z1039" s="47">
        <v>0</v>
      </c>
      <c r="AA1039" s="4">
        <f t="shared" si="34"/>
        <v>2.8055555555555556E-2</v>
      </c>
      <c r="AB1039" s="4">
        <f t="shared" si="33"/>
        <v>9.0277777777778012E-3</v>
      </c>
    </row>
    <row r="1040" spans="1:28" x14ac:dyDescent="0.25">
      <c r="A1040" s="44">
        <v>42867</v>
      </c>
      <c r="B1040" s="45" t="s">
        <v>197</v>
      </c>
      <c r="C1040" s="45" t="s">
        <v>161</v>
      </c>
      <c r="D1040" s="45" t="s">
        <v>36</v>
      </c>
      <c r="E1040" s="45" t="s">
        <v>41</v>
      </c>
      <c r="F1040" s="45" t="s">
        <v>163</v>
      </c>
      <c r="G1040" s="46">
        <v>91395</v>
      </c>
      <c r="H1040" s="76">
        <v>0.25</v>
      </c>
      <c r="I1040" s="76">
        <v>0.51388888888888895</v>
      </c>
      <c r="J1040" s="47">
        <v>0.2638888888888889</v>
      </c>
      <c r="K1040" s="48">
        <v>42867.24722222222</v>
      </c>
      <c r="L1040" s="48">
        <v>42867.513888888891</v>
      </c>
      <c r="M1040" s="46">
        <v>0</v>
      </c>
      <c r="N1040" s="46">
        <v>93</v>
      </c>
      <c r="O1040" s="47">
        <v>6.2500000000000001E-4</v>
      </c>
      <c r="P1040" s="47">
        <v>0</v>
      </c>
      <c r="Q1040" s="47">
        <v>5.7280092592592591E-2</v>
      </c>
      <c r="R1040" s="47">
        <v>1.4710648148148148E-2</v>
      </c>
      <c r="S1040" s="47">
        <v>0</v>
      </c>
      <c r="T1040" s="47">
        <v>1.712962962962963E-2</v>
      </c>
      <c r="U1040" s="47">
        <v>0</v>
      </c>
      <c r="V1040" s="47">
        <v>0</v>
      </c>
      <c r="W1040" s="47">
        <v>0</v>
      </c>
      <c r="X1040" s="47">
        <v>0</v>
      </c>
      <c r="Y1040" s="47">
        <v>0</v>
      </c>
      <c r="Z1040" s="47">
        <v>0</v>
      </c>
      <c r="AA1040" s="4">
        <f t="shared" si="34"/>
        <v>3.184027777777778E-2</v>
      </c>
      <c r="AB1040" s="4">
        <f t="shared" ref="AB1040:AB1103" si="35">IF(K1040="","",IF(VALUE(TEXT(K1040,"HH:MM:SS"))&gt;H1040,VALUE(TEXT(K1040,"HH:MM:SS"))-H1040,0))</f>
        <v>0</v>
      </c>
    </row>
    <row r="1041" spans="1:28" x14ac:dyDescent="0.25">
      <c r="A1041" s="44">
        <v>42867</v>
      </c>
      <c r="B1041" s="45" t="s">
        <v>197</v>
      </c>
      <c r="C1041" s="45" t="s">
        <v>161</v>
      </c>
      <c r="D1041" s="45" t="s">
        <v>36</v>
      </c>
      <c r="E1041" s="45" t="s">
        <v>41</v>
      </c>
      <c r="F1041" s="45" t="s">
        <v>164</v>
      </c>
      <c r="G1041" s="46">
        <v>91320</v>
      </c>
      <c r="H1041" s="76">
        <v>0.25</v>
      </c>
      <c r="I1041" s="76">
        <v>0.51388888888888895</v>
      </c>
      <c r="J1041" s="47">
        <v>0.2638888888888889</v>
      </c>
      <c r="K1041" s="48">
        <v>42867.244444444441</v>
      </c>
      <c r="L1041" s="48">
        <v>42867.513888888891</v>
      </c>
      <c r="M1041" s="46">
        <v>0</v>
      </c>
      <c r="N1041" s="46">
        <v>27</v>
      </c>
      <c r="O1041" s="47">
        <v>5.6712962962962956E-4</v>
      </c>
      <c r="P1041" s="47">
        <v>0</v>
      </c>
      <c r="Q1041" s="47">
        <v>1.8437499999999999E-2</v>
      </c>
      <c r="R1041" s="47">
        <v>1.3541666666666667E-2</v>
      </c>
      <c r="S1041" s="47">
        <v>0</v>
      </c>
      <c r="T1041" s="47">
        <v>9.8379629629629633E-3</v>
      </c>
      <c r="U1041" s="47">
        <v>0</v>
      </c>
      <c r="V1041" s="47">
        <v>0</v>
      </c>
      <c r="W1041" s="47">
        <v>0</v>
      </c>
      <c r="X1041" s="47">
        <v>0</v>
      </c>
      <c r="Y1041" s="47">
        <v>0</v>
      </c>
      <c r="Z1041" s="47">
        <v>0</v>
      </c>
      <c r="AA1041" s="4">
        <f t="shared" si="34"/>
        <v>2.3379629629629632E-2</v>
      </c>
      <c r="AB1041" s="4">
        <f t="shared" si="35"/>
        <v>0</v>
      </c>
    </row>
    <row r="1042" spans="1:28" x14ac:dyDescent="0.25">
      <c r="A1042" s="44">
        <v>42868</v>
      </c>
      <c r="B1042" s="45" t="s">
        <v>198</v>
      </c>
      <c r="C1042" s="45" t="s">
        <v>161</v>
      </c>
      <c r="D1042" s="45" t="s">
        <v>36</v>
      </c>
      <c r="E1042" s="45" t="s">
        <v>41</v>
      </c>
      <c r="F1042" s="45" t="s">
        <v>164</v>
      </c>
      <c r="G1042" s="46">
        <v>91320</v>
      </c>
      <c r="H1042" s="76">
        <v>0.25</v>
      </c>
      <c r="I1042" s="76">
        <v>0.51388888888888895</v>
      </c>
      <c r="J1042" s="47">
        <v>0.2638888888888889</v>
      </c>
      <c r="K1042" s="48">
        <v>42868.243055555555</v>
      </c>
      <c r="L1042" s="48">
        <v>42868.513888888891</v>
      </c>
      <c r="M1042" s="46">
        <v>0</v>
      </c>
      <c r="N1042" s="46">
        <v>33</v>
      </c>
      <c r="O1042" s="47">
        <v>6.9444444444444447E-4</v>
      </c>
      <c r="P1042" s="47">
        <v>0</v>
      </c>
      <c r="Q1042" s="47">
        <v>3.1747685185185184E-2</v>
      </c>
      <c r="R1042" s="47">
        <v>1.2048611111111112E-2</v>
      </c>
      <c r="S1042" s="47">
        <v>0</v>
      </c>
      <c r="T1042" s="47">
        <v>9.3171296296296283E-3</v>
      </c>
      <c r="U1042" s="47">
        <v>0</v>
      </c>
      <c r="V1042" s="47">
        <v>0</v>
      </c>
      <c r="W1042" s="47">
        <v>0</v>
      </c>
      <c r="X1042" s="47">
        <v>0</v>
      </c>
      <c r="Y1042" s="47">
        <v>0</v>
      </c>
      <c r="Z1042" s="47">
        <v>0</v>
      </c>
      <c r="AA1042" s="4">
        <f t="shared" si="34"/>
        <v>2.1365740740740741E-2</v>
      </c>
      <c r="AB1042" s="4">
        <f t="shared" si="35"/>
        <v>0</v>
      </c>
    </row>
    <row r="1043" spans="1:28" x14ac:dyDescent="0.25">
      <c r="A1043" s="44">
        <v>42869</v>
      </c>
      <c r="B1043" s="45" t="s">
        <v>199</v>
      </c>
      <c r="C1043" s="45" t="s">
        <v>161</v>
      </c>
      <c r="D1043" s="45" t="s">
        <v>36</v>
      </c>
      <c r="E1043" s="45" t="s">
        <v>41</v>
      </c>
      <c r="F1043" s="45" t="s">
        <v>164</v>
      </c>
      <c r="G1043" s="46">
        <v>91320</v>
      </c>
      <c r="H1043" s="76">
        <v>0.25</v>
      </c>
      <c r="I1043" s="76">
        <v>0.51388888888888895</v>
      </c>
      <c r="J1043" s="47">
        <v>0.2638888888888889</v>
      </c>
      <c r="M1043" s="46">
        <v>0</v>
      </c>
      <c r="N1043" s="46">
        <v>0</v>
      </c>
      <c r="O1043" s="47">
        <v>0</v>
      </c>
      <c r="P1043" s="47">
        <v>0</v>
      </c>
      <c r="Q1043" s="47">
        <v>0</v>
      </c>
      <c r="R1043" s="47">
        <v>0</v>
      </c>
      <c r="S1043" s="47">
        <v>0</v>
      </c>
      <c r="T1043" s="47">
        <v>0</v>
      </c>
      <c r="U1043" s="47">
        <v>0</v>
      </c>
      <c r="V1043" s="47">
        <v>0</v>
      </c>
      <c r="W1043" s="47">
        <v>0</v>
      </c>
      <c r="X1043" s="47">
        <v>0</v>
      </c>
      <c r="Y1043" s="47">
        <v>0</v>
      </c>
      <c r="Z1043" s="47">
        <v>0</v>
      </c>
      <c r="AA1043" s="4">
        <f t="shared" si="34"/>
        <v>0</v>
      </c>
      <c r="AB1043" s="4" t="str">
        <f t="shared" si="35"/>
        <v/>
      </c>
    </row>
    <row r="1044" spans="1:28" x14ac:dyDescent="0.25">
      <c r="A1044" s="44">
        <v>42869</v>
      </c>
      <c r="B1044" s="45" t="s">
        <v>199</v>
      </c>
      <c r="C1044" s="45" t="s">
        <v>161</v>
      </c>
      <c r="D1044" s="45" t="s">
        <v>36</v>
      </c>
      <c r="E1044" s="45" t="s">
        <v>41</v>
      </c>
      <c r="F1044" s="45" t="s">
        <v>112</v>
      </c>
      <c r="G1044" s="46">
        <v>91152</v>
      </c>
      <c r="H1044" s="76">
        <v>0.375</v>
      </c>
      <c r="I1044" s="76">
        <v>0.63888888888888895</v>
      </c>
      <c r="J1044" s="47">
        <v>0.2638888888888889</v>
      </c>
      <c r="M1044" s="46">
        <v>0</v>
      </c>
      <c r="N1044" s="46">
        <v>0</v>
      </c>
      <c r="O1044" s="47">
        <v>0</v>
      </c>
      <c r="P1044" s="47">
        <v>0</v>
      </c>
      <c r="Q1044" s="47">
        <v>0</v>
      </c>
      <c r="R1044" s="47">
        <v>0</v>
      </c>
      <c r="S1044" s="47">
        <v>0</v>
      </c>
      <c r="T1044" s="47">
        <v>0</v>
      </c>
      <c r="U1044" s="47">
        <v>0</v>
      </c>
      <c r="V1044" s="47">
        <v>0</v>
      </c>
      <c r="W1044" s="47">
        <v>0</v>
      </c>
      <c r="X1044" s="47">
        <v>0</v>
      </c>
      <c r="Y1044" s="47">
        <v>0</v>
      </c>
      <c r="Z1044" s="47">
        <v>0</v>
      </c>
      <c r="AA1044" s="4">
        <f t="shared" si="34"/>
        <v>0</v>
      </c>
      <c r="AB1044" s="4" t="str">
        <f t="shared" si="35"/>
        <v/>
      </c>
    </row>
    <row r="1045" spans="1:28" x14ac:dyDescent="0.25">
      <c r="A1045" s="44">
        <v>42868</v>
      </c>
      <c r="B1045" s="45" t="s">
        <v>198</v>
      </c>
      <c r="C1045" s="45" t="s">
        <v>161</v>
      </c>
      <c r="D1045" s="45" t="s">
        <v>36</v>
      </c>
      <c r="E1045" s="45" t="s">
        <v>41</v>
      </c>
      <c r="F1045" s="45" t="s">
        <v>112</v>
      </c>
      <c r="G1045" s="46">
        <v>91152</v>
      </c>
      <c r="H1045" s="76">
        <v>0.375</v>
      </c>
      <c r="I1045" s="76">
        <v>0.63888888888888895</v>
      </c>
      <c r="J1045" s="47">
        <v>0.2638888888888889</v>
      </c>
      <c r="K1045" s="48">
        <v>42868.365972222222</v>
      </c>
      <c r="L1045" s="48">
        <v>42868.631944444445</v>
      </c>
      <c r="M1045" s="46">
        <v>0</v>
      </c>
      <c r="N1045" s="46">
        <v>70</v>
      </c>
      <c r="O1045" s="47">
        <v>9.4907407407407408E-4</v>
      </c>
      <c r="P1045" s="47">
        <v>0</v>
      </c>
      <c r="Q1045" s="47">
        <v>8.2314814814814813E-2</v>
      </c>
      <c r="R1045" s="47">
        <v>0</v>
      </c>
      <c r="S1045" s="47">
        <v>0</v>
      </c>
      <c r="T1045" s="47">
        <v>0</v>
      </c>
      <c r="U1045" s="47">
        <v>0</v>
      </c>
      <c r="V1045" s="47">
        <v>0</v>
      </c>
      <c r="W1045" s="47">
        <v>0</v>
      </c>
      <c r="X1045" s="47">
        <v>0</v>
      </c>
      <c r="Y1045" s="47">
        <v>0</v>
      </c>
      <c r="Z1045" s="47">
        <v>0</v>
      </c>
      <c r="AA1045" s="4">
        <f t="shared" si="34"/>
        <v>0</v>
      </c>
      <c r="AB1045" s="4">
        <f t="shared" si="35"/>
        <v>0</v>
      </c>
    </row>
    <row r="1046" spans="1:28" x14ac:dyDescent="0.25">
      <c r="A1046" s="44">
        <v>42867</v>
      </c>
      <c r="B1046" s="45" t="s">
        <v>197</v>
      </c>
      <c r="C1046" s="45" t="s">
        <v>161</v>
      </c>
      <c r="D1046" s="45" t="s">
        <v>36</v>
      </c>
      <c r="E1046" s="45" t="s">
        <v>41</v>
      </c>
      <c r="F1046" s="45" t="s">
        <v>112</v>
      </c>
      <c r="G1046" s="46">
        <v>91152</v>
      </c>
      <c r="H1046" s="76">
        <v>0.375</v>
      </c>
      <c r="I1046" s="76">
        <v>0.63888888888888895</v>
      </c>
      <c r="J1046" s="47">
        <v>0.2638888888888889</v>
      </c>
      <c r="K1046" s="48">
        <v>42867.374305555553</v>
      </c>
      <c r="L1046" s="48">
        <v>42867.63958333333</v>
      </c>
      <c r="M1046" s="46">
        <v>0</v>
      </c>
      <c r="N1046" s="46">
        <v>73</v>
      </c>
      <c r="O1046" s="47">
        <v>8.449074074074075E-4</v>
      </c>
      <c r="P1046" s="47">
        <v>0</v>
      </c>
      <c r="Q1046" s="47">
        <v>7.1840277777777781E-2</v>
      </c>
      <c r="R1046" s="47">
        <v>0</v>
      </c>
      <c r="S1046" s="47">
        <v>0</v>
      </c>
      <c r="T1046" s="47">
        <v>0</v>
      </c>
      <c r="U1046" s="47">
        <v>0</v>
      </c>
      <c r="V1046" s="47">
        <v>0</v>
      </c>
      <c r="W1046" s="47">
        <v>0</v>
      </c>
      <c r="X1046" s="47">
        <v>0</v>
      </c>
      <c r="Y1046" s="47">
        <v>0</v>
      </c>
      <c r="Z1046" s="47">
        <v>0</v>
      </c>
      <c r="AA1046" s="4">
        <f t="shared" si="34"/>
        <v>0</v>
      </c>
      <c r="AB1046" s="4">
        <f t="shared" si="35"/>
        <v>0</v>
      </c>
    </row>
    <row r="1047" spans="1:28" x14ac:dyDescent="0.25">
      <c r="A1047" s="44">
        <v>42867</v>
      </c>
      <c r="B1047" s="45" t="s">
        <v>197</v>
      </c>
      <c r="C1047" s="45" t="s">
        <v>161</v>
      </c>
      <c r="D1047" s="45" t="s">
        <v>36</v>
      </c>
      <c r="E1047" s="45" t="s">
        <v>41</v>
      </c>
      <c r="F1047" s="45" t="s">
        <v>165</v>
      </c>
      <c r="G1047" s="46">
        <v>91399</v>
      </c>
      <c r="H1047" s="76">
        <v>0.33333333333333331</v>
      </c>
      <c r="I1047" s="76">
        <v>0.59722222222222221</v>
      </c>
      <c r="J1047" s="47">
        <v>0.2638888888888889</v>
      </c>
      <c r="K1047" s="48">
        <v>42867.329861111109</v>
      </c>
      <c r="L1047" s="48">
        <v>42867.597916666666</v>
      </c>
      <c r="M1047" s="46">
        <v>0</v>
      </c>
      <c r="N1047" s="46">
        <v>98</v>
      </c>
      <c r="O1047" s="47">
        <v>8.7962962962962962E-4</v>
      </c>
      <c r="P1047" s="47">
        <v>0</v>
      </c>
      <c r="Q1047" s="47">
        <v>0.10035879629629629</v>
      </c>
      <c r="R1047" s="47">
        <v>1.4374999999999999E-2</v>
      </c>
      <c r="S1047" s="47">
        <v>0</v>
      </c>
      <c r="T1047" s="47">
        <v>1.6157407407407409E-2</v>
      </c>
      <c r="U1047" s="47">
        <v>0</v>
      </c>
      <c r="V1047" s="47">
        <v>0</v>
      </c>
      <c r="W1047" s="47">
        <v>0</v>
      </c>
      <c r="X1047" s="47">
        <v>0</v>
      </c>
      <c r="Y1047" s="47">
        <v>1.1342592592592592E-2</v>
      </c>
      <c r="Z1047" s="47">
        <v>0</v>
      </c>
      <c r="AA1047" s="4">
        <f t="shared" si="34"/>
        <v>3.0532407407407407E-2</v>
      </c>
      <c r="AB1047" s="4">
        <f t="shared" si="35"/>
        <v>0</v>
      </c>
    </row>
    <row r="1048" spans="1:28" x14ac:dyDescent="0.25">
      <c r="A1048" s="44">
        <v>42868</v>
      </c>
      <c r="B1048" s="45" t="s">
        <v>198</v>
      </c>
      <c r="C1048" s="45" t="s">
        <v>161</v>
      </c>
      <c r="D1048" s="45" t="s">
        <v>36</v>
      </c>
      <c r="E1048" s="45" t="s">
        <v>41</v>
      </c>
      <c r="F1048" s="45" t="s">
        <v>165</v>
      </c>
      <c r="G1048" s="46">
        <v>91399</v>
      </c>
      <c r="H1048" s="76">
        <v>0.33333333333333331</v>
      </c>
      <c r="I1048" s="76">
        <v>0.59722222222222221</v>
      </c>
      <c r="J1048" s="47">
        <v>0.2638888888888889</v>
      </c>
      <c r="K1048" s="48">
        <v>42868.330555555556</v>
      </c>
      <c r="L1048" s="48">
        <v>42868.597222222219</v>
      </c>
      <c r="M1048" s="46">
        <v>0</v>
      </c>
      <c r="N1048" s="46">
        <v>112</v>
      </c>
      <c r="O1048" s="47">
        <v>1.0300925925925926E-3</v>
      </c>
      <c r="P1048" s="47">
        <v>0</v>
      </c>
      <c r="Q1048" s="47">
        <v>0.12935185185185186</v>
      </c>
      <c r="R1048" s="47">
        <v>1.4236111111111111E-2</v>
      </c>
      <c r="S1048" s="47">
        <v>0</v>
      </c>
      <c r="T1048" s="47">
        <v>9.0740740740740729E-3</v>
      </c>
      <c r="U1048" s="47">
        <v>0</v>
      </c>
      <c r="V1048" s="47">
        <v>0</v>
      </c>
      <c r="W1048" s="47">
        <v>0</v>
      </c>
      <c r="X1048" s="47">
        <v>0</v>
      </c>
      <c r="Y1048" s="47">
        <v>0</v>
      </c>
      <c r="Z1048" s="47">
        <v>0</v>
      </c>
      <c r="AA1048" s="4">
        <f t="shared" si="34"/>
        <v>2.3310185185185184E-2</v>
      </c>
      <c r="AB1048" s="4">
        <f t="shared" si="35"/>
        <v>0</v>
      </c>
    </row>
    <row r="1049" spans="1:28" x14ac:dyDescent="0.25">
      <c r="A1049" s="44">
        <v>42869</v>
      </c>
      <c r="B1049" s="45" t="s">
        <v>199</v>
      </c>
      <c r="C1049" s="45" t="s">
        <v>161</v>
      </c>
      <c r="D1049" s="45" t="s">
        <v>36</v>
      </c>
      <c r="E1049" s="45" t="s">
        <v>41</v>
      </c>
      <c r="F1049" s="45" t="s">
        <v>165</v>
      </c>
      <c r="G1049" s="46">
        <v>91399</v>
      </c>
      <c r="H1049" s="76">
        <v>0.33333333333333331</v>
      </c>
      <c r="I1049" s="76">
        <v>0.59722222222222221</v>
      </c>
      <c r="J1049" s="47">
        <v>0.2638888888888889</v>
      </c>
      <c r="M1049" s="46">
        <v>0</v>
      </c>
      <c r="N1049" s="46">
        <v>0</v>
      </c>
      <c r="O1049" s="47">
        <v>0</v>
      </c>
      <c r="P1049" s="47">
        <v>0</v>
      </c>
      <c r="Q1049" s="47">
        <v>0</v>
      </c>
      <c r="R1049" s="47">
        <v>0</v>
      </c>
      <c r="S1049" s="47">
        <v>0</v>
      </c>
      <c r="T1049" s="47">
        <v>0</v>
      </c>
      <c r="U1049" s="47">
        <v>0</v>
      </c>
      <c r="V1049" s="47">
        <v>0</v>
      </c>
      <c r="W1049" s="47">
        <v>0</v>
      </c>
      <c r="X1049" s="47">
        <v>0</v>
      </c>
      <c r="Y1049" s="47">
        <v>0</v>
      </c>
      <c r="Z1049" s="47">
        <v>0</v>
      </c>
      <c r="AA1049" s="4">
        <f t="shared" si="34"/>
        <v>0</v>
      </c>
      <c r="AB1049" s="4" t="str">
        <f t="shared" si="35"/>
        <v/>
      </c>
    </row>
    <row r="1050" spans="1:28" x14ac:dyDescent="0.25">
      <c r="A1050" s="44">
        <v>42869</v>
      </c>
      <c r="B1050" s="45" t="s">
        <v>199</v>
      </c>
      <c r="C1050" s="45" t="s">
        <v>161</v>
      </c>
      <c r="D1050" s="45" t="s">
        <v>36</v>
      </c>
      <c r="E1050" s="45" t="s">
        <v>41</v>
      </c>
      <c r="F1050" s="45" t="s">
        <v>114</v>
      </c>
      <c r="G1050" s="46">
        <v>91122</v>
      </c>
      <c r="H1050" s="76">
        <v>0.29166666666666669</v>
      </c>
      <c r="I1050" s="76">
        <v>0.55555555555555558</v>
      </c>
      <c r="J1050" s="47">
        <v>0.2638888888888889</v>
      </c>
      <c r="M1050" s="46">
        <v>0</v>
      </c>
      <c r="N1050" s="46">
        <v>0</v>
      </c>
      <c r="O1050" s="47">
        <v>0</v>
      </c>
      <c r="P1050" s="47">
        <v>0</v>
      </c>
      <c r="Q1050" s="47">
        <v>0</v>
      </c>
      <c r="R1050" s="47">
        <v>0</v>
      </c>
      <c r="S1050" s="47">
        <v>0</v>
      </c>
      <c r="T1050" s="47">
        <v>0</v>
      </c>
      <c r="U1050" s="47">
        <v>0</v>
      </c>
      <c r="V1050" s="47">
        <v>0</v>
      </c>
      <c r="W1050" s="47">
        <v>0</v>
      </c>
      <c r="X1050" s="47">
        <v>0</v>
      </c>
      <c r="Y1050" s="47">
        <v>0</v>
      </c>
      <c r="Z1050" s="47">
        <v>0</v>
      </c>
      <c r="AA1050" s="4">
        <f t="shared" si="34"/>
        <v>0</v>
      </c>
      <c r="AB1050" s="4" t="str">
        <f t="shared" si="35"/>
        <v/>
      </c>
    </row>
    <row r="1051" spans="1:28" x14ac:dyDescent="0.25">
      <c r="A1051" s="44">
        <v>42868</v>
      </c>
      <c r="B1051" s="45" t="s">
        <v>198</v>
      </c>
      <c r="C1051" s="45" t="s">
        <v>161</v>
      </c>
      <c r="D1051" s="45" t="s">
        <v>36</v>
      </c>
      <c r="E1051" s="45" t="s">
        <v>41</v>
      </c>
      <c r="F1051" s="45" t="s">
        <v>114</v>
      </c>
      <c r="G1051" s="46">
        <v>91122</v>
      </c>
      <c r="H1051" s="76">
        <v>0.29166666666666669</v>
      </c>
      <c r="I1051" s="76">
        <v>0.55555555555555558</v>
      </c>
      <c r="J1051" s="47">
        <v>0.2638888888888889</v>
      </c>
      <c r="M1051" s="46">
        <v>0</v>
      </c>
      <c r="N1051" s="46">
        <v>0</v>
      </c>
      <c r="O1051" s="47">
        <v>0</v>
      </c>
      <c r="P1051" s="47">
        <v>0</v>
      </c>
      <c r="Q1051" s="47">
        <v>0</v>
      </c>
      <c r="R1051" s="47">
        <v>0</v>
      </c>
      <c r="S1051" s="47">
        <v>0</v>
      </c>
      <c r="T1051" s="47">
        <v>0</v>
      </c>
      <c r="U1051" s="47">
        <v>0</v>
      </c>
      <c r="V1051" s="47">
        <v>0</v>
      </c>
      <c r="W1051" s="47">
        <v>0</v>
      </c>
      <c r="X1051" s="47">
        <v>0</v>
      </c>
      <c r="Y1051" s="47">
        <v>0</v>
      </c>
      <c r="Z1051" s="47">
        <v>0</v>
      </c>
      <c r="AA1051" s="4">
        <f t="shared" si="34"/>
        <v>0</v>
      </c>
      <c r="AB1051" s="4" t="str">
        <f t="shared" si="35"/>
        <v/>
      </c>
    </row>
    <row r="1052" spans="1:28" x14ac:dyDescent="0.25">
      <c r="A1052" s="44">
        <v>42867</v>
      </c>
      <c r="B1052" s="45" t="s">
        <v>197</v>
      </c>
      <c r="C1052" s="45" t="s">
        <v>161</v>
      </c>
      <c r="D1052" s="45" t="s">
        <v>36</v>
      </c>
      <c r="E1052" s="45" t="s">
        <v>41</v>
      </c>
      <c r="F1052" s="45" t="s">
        <v>114</v>
      </c>
      <c r="G1052" s="46">
        <v>91122</v>
      </c>
      <c r="H1052" s="76">
        <v>0.29166666666666669</v>
      </c>
      <c r="I1052" s="76">
        <v>0.55555555555555558</v>
      </c>
      <c r="J1052" s="47">
        <v>0.2638888888888889</v>
      </c>
      <c r="M1052" s="46">
        <v>0</v>
      </c>
      <c r="N1052" s="46">
        <v>0</v>
      </c>
      <c r="O1052" s="47">
        <v>0</v>
      </c>
      <c r="P1052" s="47">
        <v>0</v>
      </c>
      <c r="Q1052" s="47">
        <v>0</v>
      </c>
      <c r="R1052" s="47">
        <v>0</v>
      </c>
      <c r="S1052" s="47">
        <v>0</v>
      </c>
      <c r="T1052" s="47">
        <v>0</v>
      </c>
      <c r="U1052" s="47">
        <v>0</v>
      </c>
      <c r="V1052" s="47">
        <v>0</v>
      </c>
      <c r="W1052" s="47">
        <v>0</v>
      </c>
      <c r="X1052" s="47">
        <v>0</v>
      </c>
      <c r="Y1052" s="47">
        <v>0</v>
      </c>
      <c r="Z1052" s="47">
        <v>0</v>
      </c>
      <c r="AA1052" s="4">
        <f t="shared" si="34"/>
        <v>0</v>
      </c>
      <c r="AB1052" s="4" t="str">
        <f t="shared" si="35"/>
        <v/>
      </c>
    </row>
    <row r="1053" spans="1:28" x14ac:dyDescent="0.25">
      <c r="A1053" s="44">
        <v>42867</v>
      </c>
      <c r="B1053" s="45" t="s">
        <v>197</v>
      </c>
      <c r="C1053" s="45" t="s">
        <v>161</v>
      </c>
      <c r="D1053" s="45" t="s">
        <v>36</v>
      </c>
      <c r="E1053" s="45" t="s">
        <v>45</v>
      </c>
      <c r="F1053" s="45" t="s">
        <v>93</v>
      </c>
      <c r="G1053" s="46">
        <v>91389</v>
      </c>
      <c r="H1053" s="76">
        <v>0.33333333333333331</v>
      </c>
      <c r="I1053" s="76">
        <v>0.59722222222222221</v>
      </c>
      <c r="J1053" s="47">
        <v>0.2638888888888889</v>
      </c>
      <c r="K1053" s="48">
        <v>42867.328472222223</v>
      </c>
      <c r="L1053" s="48">
        <v>42867.598611111112</v>
      </c>
      <c r="M1053" s="46">
        <v>0</v>
      </c>
      <c r="N1053" s="46">
        <v>100</v>
      </c>
      <c r="O1053" s="47">
        <v>6.9444444444444447E-4</v>
      </c>
      <c r="P1053" s="47">
        <v>0</v>
      </c>
      <c r="Q1053" s="47">
        <v>7.4583333333333335E-2</v>
      </c>
      <c r="R1053" s="47">
        <v>1.2719907407407407E-2</v>
      </c>
      <c r="S1053" s="47">
        <v>0</v>
      </c>
      <c r="T1053" s="47">
        <v>2.2291666666666668E-2</v>
      </c>
      <c r="U1053" s="47">
        <v>0</v>
      </c>
      <c r="V1053" s="47">
        <v>0</v>
      </c>
      <c r="W1053" s="47">
        <v>0</v>
      </c>
      <c r="X1053" s="47">
        <v>0</v>
      </c>
      <c r="Y1053" s="47">
        <v>0</v>
      </c>
      <c r="Z1053" s="47">
        <v>0</v>
      </c>
      <c r="AA1053" s="4">
        <f t="shared" si="34"/>
        <v>3.5011574074074077E-2</v>
      </c>
      <c r="AB1053" s="4">
        <f t="shared" si="35"/>
        <v>0</v>
      </c>
    </row>
    <row r="1054" spans="1:28" x14ac:dyDescent="0.25">
      <c r="A1054" s="44">
        <v>42868</v>
      </c>
      <c r="B1054" s="45" t="s">
        <v>198</v>
      </c>
      <c r="C1054" s="45" t="s">
        <v>161</v>
      </c>
      <c r="D1054" s="45" t="s">
        <v>36</v>
      </c>
      <c r="E1054" s="45" t="s">
        <v>45</v>
      </c>
      <c r="F1054" s="45" t="s">
        <v>93</v>
      </c>
      <c r="G1054" s="46">
        <v>91389</v>
      </c>
      <c r="H1054" s="76">
        <v>0.33333333333333331</v>
      </c>
      <c r="I1054" s="76">
        <v>0.59722222222222221</v>
      </c>
      <c r="J1054" s="47">
        <v>0.2638888888888889</v>
      </c>
      <c r="K1054" s="48">
        <v>42868.336805555555</v>
      </c>
      <c r="L1054" s="48">
        <v>42868.597222222219</v>
      </c>
      <c r="M1054" s="46">
        <v>0</v>
      </c>
      <c r="N1054" s="46">
        <v>81</v>
      </c>
      <c r="O1054" s="47">
        <v>6.9444444444444447E-4</v>
      </c>
      <c r="P1054" s="47">
        <v>0</v>
      </c>
      <c r="Q1054" s="47">
        <v>5.8090277777777775E-2</v>
      </c>
      <c r="R1054" s="47">
        <v>0</v>
      </c>
      <c r="S1054" s="47">
        <v>0</v>
      </c>
      <c r="T1054" s="47">
        <v>9.2129629629629627E-3</v>
      </c>
      <c r="U1054" s="47">
        <v>0</v>
      </c>
      <c r="V1054" s="47">
        <v>0</v>
      </c>
      <c r="W1054" s="47">
        <v>0</v>
      </c>
      <c r="X1054" s="47">
        <v>0</v>
      </c>
      <c r="Y1054" s="47">
        <v>3.9467592592592592E-3</v>
      </c>
      <c r="Z1054" s="47">
        <v>0</v>
      </c>
      <c r="AA1054" s="4">
        <f t="shared" si="34"/>
        <v>9.2129629629629627E-3</v>
      </c>
      <c r="AB1054" s="4">
        <f t="shared" si="35"/>
        <v>3.4722222222222654E-3</v>
      </c>
    </row>
    <row r="1055" spans="1:28" x14ac:dyDescent="0.25">
      <c r="A1055" s="44">
        <v>42869</v>
      </c>
      <c r="B1055" s="45" t="s">
        <v>199</v>
      </c>
      <c r="C1055" s="45" t="s">
        <v>161</v>
      </c>
      <c r="D1055" s="45" t="s">
        <v>36</v>
      </c>
      <c r="E1055" s="45" t="s">
        <v>45</v>
      </c>
      <c r="F1055" s="45" t="s">
        <v>93</v>
      </c>
      <c r="G1055" s="46">
        <v>91389</v>
      </c>
      <c r="H1055" s="76">
        <v>0.33333333333333331</v>
      </c>
      <c r="I1055" s="76">
        <v>0.59722222222222221</v>
      </c>
      <c r="J1055" s="47">
        <v>0.2638888888888889</v>
      </c>
      <c r="M1055" s="46">
        <v>0</v>
      </c>
      <c r="N1055" s="46">
        <v>0</v>
      </c>
      <c r="O1055" s="47">
        <v>0</v>
      </c>
      <c r="P1055" s="47">
        <v>0</v>
      </c>
      <c r="Q1055" s="47">
        <v>0</v>
      </c>
      <c r="R1055" s="47">
        <v>0</v>
      </c>
      <c r="S1055" s="47">
        <v>0</v>
      </c>
      <c r="T1055" s="47">
        <v>0</v>
      </c>
      <c r="U1055" s="47">
        <v>0</v>
      </c>
      <c r="V1055" s="47">
        <v>0</v>
      </c>
      <c r="W1055" s="47">
        <v>0</v>
      </c>
      <c r="X1055" s="47">
        <v>0</v>
      </c>
      <c r="Y1055" s="47">
        <v>0</v>
      </c>
      <c r="Z1055" s="47">
        <v>0</v>
      </c>
      <c r="AA1055" s="4">
        <f t="shared" si="34"/>
        <v>0</v>
      </c>
      <c r="AB1055" s="4" t="str">
        <f t="shared" si="35"/>
        <v/>
      </c>
    </row>
    <row r="1056" spans="1:28" x14ac:dyDescent="0.25">
      <c r="A1056" s="44">
        <v>42869</v>
      </c>
      <c r="B1056" s="45" t="s">
        <v>199</v>
      </c>
      <c r="C1056" s="45" t="s">
        <v>161</v>
      </c>
      <c r="D1056" s="45" t="s">
        <v>36</v>
      </c>
      <c r="E1056" s="45" t="s">
        <v>45</v>
      </c>
      <c r="F1056" s="45" t="s">
        <v>166</v>
      </c>
      <c r="G1056" s="46">
        <v>91115</v>
      </c>
      <c r="H1056" s="76">
        <v>0.33333333333333331</v>
      </c>
      <c r="I1056" s="76">
        <v>0.59722222222222221</v>
      </c>
      <c r="J1056" s="47">
        <v>0.2638888888888889</v>
      </c>
      <c r="M1056" s="46">
        <v>0</v>
      </c>
      <c r="N1056" s="46">
        <v>0</v>
      </c>
      <c r="O1056" s="47">
        <v>0</v>
      </c>
      <c r="P1056" s="47">
        <v>0</v>
      </c>
      <c r="Q1056" s="47">
        <v>0</v>
      </c>
      <c r="R1056" s="47">
        <v>0</v>
      </c>
      <c r="S1056" s="47">
        <v>0</v>
      </c>
      <c r="T1056" s="47">
        <v>0</v>
      </c>
      <c r="U1056" s="47">
        <v>0</v>
      </c>
      <c r="V1056" s="47">
        <v>0</v>
      </c>
      <c r="W1056" s="47">
        <v>0</v>
      </c>
      <c r="X1056" s="47">
        <v>0</v>
      </c>
      <c r="Y1056" s="47">
        <v>0</v>
      </c>
      <c r="Z1056" s="47">
        <v>0</v>
      </c>
      <c r="AA1056" s="4">
        <f t="shared" si="34"/>
        <v>0</v>
      </c>
      <c r="AB1056" s="4" t="str">
        <f t="shared" si="35"/>
        <v/>
      </c>
    </row>
    <row r="1057" spans="1:28" x14ac:dyDescent="0.25">
      <c r="A1057" s="44">
        <v>42868</v>
      </c>
      <c r="B1057" s="45" t="s">
        <v>198</v>
      </c>
      <c r="C1057" s="45" t="s">
        <v>161</v>
      </c>
      <c r="D1057" s="45" t="s">
        <v>36</v>
      </c>
      <c r="E1057" s="45" t="s">
        <v>45</v>
      </c>
      <c r="F1057" s="45" t="s">
        <v>166</v>
      </c>
      <c r="G1057" s="46">
        <v>91115</v>
      </c>
      <c r="H1057" s="76">
        <v>0.33333333333333331</v>
      </c>
      <c r="I1057" s="76">
        <v>0.59722222222222221</v>
      </c>
      <c r="J1057" s="47">
        <v>0.2638888888888889</v>
      </c>
      <c r="K1057" s="48">
        <v>42868.32708333333</v>
      </c>
      <c r="L1057" s="48">
        <v>42868.597222222219</v>
      </c>
      <c r="M1057" s="46">
        <v>0</v>
      </c>
      <c r="N1057" s="46">
        <v>76</v>
      </c>
      <c r="O1057" s="47">
        <v>6.3657407407407402E-4</v>
      </c>
      <c r="P1057" s="47">
        <v>0</v>
      </c>
      <c r="Q1057" s="47">
        <v>4.8460648148148149E-2</v>
      </c>
      <c r="R1057" s="47">
        <v>1.5636574074074074E-2</v>
      </c>
      <c r="S1057" s="47">
        <v>0</v>
      </c>
      <c r="T1057" s="47">
        <v>1.6261574074074074E-2</v>
      </c>
      <c r="U1057" s="47">
        <v>0</v>
      </c>
      <c r="V1057" s="47">
        <v>0</v>
      </c>
      <c r="W1057" s="47">
        <v>0</v>
      </c>
      <c r="X1057" s="47">
        <v>0</v>
      </c>
      <c r="Y1057" s="47">
        <v>0</v>
      </c>
      <c r="Z1057" s="47">
        <v>0</v>
      </c>
      <c r="AA1057" s="4">
        <f t="shared" si="34"/>
        <v>3.1898148148148148E-2</v>
      </c>
      <c r="AB1057" s="4">
        <f t="shared" si="35"/>
        <v>0</v>
      </c>
    </row>
    <row r="1058" spans="1:28" x14ac:dyDescent="0.25">
      <c r="A1058" s="44">
        <v>42867</v>
      </c>
      <c r="B1058" s="45" t="s">
        <v>197</v>
      </c>
      <c r="C1058" s="45" t="s">
        <v>161</v>
      </c>
      <c r="D1058" s="45" t="s">
        <v>36</v>
      </c>
      <c r="E1058" s="45" t="s">
        <v>45</v>
      </c>
      <c r="F1058" s="45" t="s">
        <v>166</v>
      </c>
      <c r="G1058" s="46">
        <v>91115</v>
      </c>
      <c r="H1058" s="76">
        <v>0.33333333333333331</v>
      </c>
      <c r="I1058" s="76">
        <v>0.59722222222222221</v>
      </c>
      <c r="J1058" s="47">
        <v>0.2638888888888889</v>
      </c>
      <c r="K1058" s="48">
        <v>42867.327777777777</v>
      </c>
      <c r="L1058" s="48">
        <v>42867.513888888891</v>
      </c>
      <c r="M1058" s="46">
        <v>0</v>
      </c>
      <c r="N1058" s="46">
        <v>41</v>
      </c>
      <c r="O1058" s="47">
        <v>5.0925925925925921E-4</v>
      </c>
      <c r="P1058" s="47">
        <v>0</v>
      </c>
      <c r="Q1058" s="47">
        <v>2.1145833333333332E-2</v>
      </c>
      <c r="R1058" s="47">
        <v>1.2511574074074073E-2</v>
      </c>
      <c r="S1058" s="47">
        <v>0</v>
      </c>
      <c r="T1058" s="47">
        <v>1.2627314814814815E-2</v>
      </c>
      <c r="U1058" s="47">
        <v>0</v>
      </c>
      <c r="V1058" s="47">
        <v>0</v>
      </c>
      <c r="W1058" s="47">
        <v>0</v>
      </c>
      <c r="X1058" s="47">
        <v>0</v>
      </c>
      <c r="Y1058" s="47">
        <v>0</v>
      </c>
      <c r="Z1058" s="47">
        <v>0</v>
      </c>
      <c r="AA1058" s="4">
        <f t="shared" si="34"/>
        <v>2.5138888888888888E-2</v>
      </c>
      <c r="AB1058" s="4">
        <f t="shared" si="35"/>
        <v>0</v>
      </c>
    </row>
    <row r="1059" spans="1:28" x14ac:dyDescent="0.25">
      <c r="A1059" s="44">
        <v>42867</v>
      </c>
      <c r="B1059" s="45" t="s">
        <v>197</v>
      </c>
      <c r="C1059" s="45" t="s">
        <v>161</v>
      </c>
      <c r="D1059" s="45" t="s">
        <v>36</v>
      </c>
      <c r="E1059" s="45" t="s">
        <v>45</v>
      </c>
      <c r="F1059" s="45" t="s">
        <v>167</v>
      </c>
      <c r="G1059" s="46">
        <v>91120</v>
      </c>
      <c r="H1059" s="76">
        <v>0.29166666666666669</v>
      </c>
      <c r="I1059" s="76">
        <v>0.55555555555555558</v>
      </c>
      <c r="J1059" s="47">
        <v>0.2638888888888889</v>
      </c>
      <c r="K1059" s="48">
        <v>42867.294444444444</v>
      </c>
      <c r="L1059" s="48">
        <v>42867.515972222223</v>
      </c>
      <c r="M1059" s="46">
        <v>0</v>
      </c>
      <c r="N1059" s="46">
        <v>71</v>
      </c>
      <c r="O1059" s="47">
        <v>6.4814814814814813E-4</v>
      </c>
      <c r="P1059" s="47">
        <v>0</v>
      </c>
      <c r="Q1059" s="47">
        <v>4.8819444444444443E-2</v>
      </c>
      <c r="R1059" s="47">
        <v>1.4120370370370368E-2</v>
      </c>
      <c r="S1059" s="47">
        <v>0</v>
      </c>
      <c r="T1059" s="47">
        <v>1.9328703703703704E-3</v>
      </c>
      <c r="U1059" s="47">
        <v>0</v>
      </c>
      <c r="V1059" s="47">
        <v>0</v>
      </c>
      <c r="W1059" s="47">
        <v>0</v>
      </c>
      <c r="X1059" s="47">
        <v>0</v>
      </c>
      <c r="Y1059" s="47">
        <v>5.1041666666666666E-3</v>
      </c>
      <c r="Z1059" s="47">
        <v>0</v>
      </c>
      <c r="AA1059" s="4">
        <f t="shared" si="34"/>
        <v>1.6053240740740739E-2</v>
      </c>
      <c r="AB1059" s="4">
        <f t="shared" si="35"/>
        <v>2.7777777777777679E-3</v>
      </c>
    </row>
    <row r="1060" spans="1:28" x14ac:dyDescent="0.25">
      <c r="A1060" s="44">
        <v>42868</v>
      </c>
      <c r="B1060" s="45" t="s">
        <v>198</v>
      </c>
      <c r="C1060" s="45" t="s">
        <v>161</v>
      </c>
      <c r="D1060" s="45" t="s">
        <v>36</v>
      </c>
      <c r="E1060" s="45" t="s">
        <v>45</v>
      </c>
      <c r="F1060" s="45" t="s">
        <v>167</v>
      </c>
      <c r="G1060" s="46">
        <v>91120</v>
      </c>
      <c r="H1060" s="76">
        <v>0.29166666666666669</v>
      </c>
      <c r="I1060" s="76">
        <v>0.55555555555555558</v>
      </c>
      <c r="J1060" s="47">
        <v>0.2638888888888889</v>
      </c>
      <c r="K1060" s="48">
        <v>42868.288888888892</v>
      </c>
      <c r="L1060" s="48">
        <v>42868.555555555555</v>
      </c>
      <c r="M1060" s="46">
        <v>0</v>
      </c>
      <c r="N1060" s="46">
        <v>62</v>
      </c>
      <c r="O1060" s="47">
        <v>5.9027777777777778E-4</v>
      </c>
      <c r="P1060" s="47">
        <v>0</v>
      </c>
      <c r="Q1060" s="47">
        <v>5.0324074074074077E-2</v>
      </c>
      <c r="R1060" s="47">
        <v>1.357638888888889E-2</v>
      </c>
      <c r="S1060" s="47">
        <v>0</v>
      </c>
      <c r="T1060" s="47">
        <v>1.2037037037037035E-2</v>
      </c>
      <c r="U1060" s="47">
        <v>0</v>
      </c>
      <c r="V1060" s="47">
        <v>0</v>
      </c>
      <c r="W1060" s="47">
        <v>0</v>
      </c>
      <c r="X1060" s="47">
        <v>0</v>
      </c>
      <c r="Y1060" s="47">
        <v>3.2060185185185191E-3</v>
      </c>
      <c r="Z1060" s="47">
        <v>0</v>
      </c>
      <c r="AA1060" s="4">
        <f t="shared" si="34"/>
        <v>2.5613425925925925E-2</v>
      </c>
      <c r="AB1060" s="4">
        <f t="shared" si="35"/>
        <v>0</v>
      </c>
    </row>
    <row r="1061" spans="1:28" x14ac:dyDescent="0.25">
      <c r="A1061" s="44">
        <v>42869</v>
      </c>
      <c r="B1061" s="45" t="s">
        <v>199</v>
      </c>
      <c r="C1061" s="45" t="s">
        <v>161</v>
      </c>
      <c r="D1061" s="45" t="s">
        <v>36</v>
      </c>
      <c r="E1061" s="45" t="s">
        <v>45</v>
      </c>
      <c r="F1061" s="45" t="s">
        <v>167</v>
      </c>
      <c r="G1061" s="46">
        <v>91120</v>
      </c>
      <c r="H1061" s="76">
        <v>0.29166666666666669</v>
      </c>
      <c r="I1061" s="76">
        <v>0.55555555555555558</v>
      </c>
      <c r="J1061" s="47">
        <v>0.2638888888888889</v>
      </c>
      <c r="M1061" s="46">
        <v>0</v>
      </c>
      <c r="N1061" s="46">
        <v>0</v>
      </c>
      <c r="O1061" s="47">
        <v>0</v>
      </c>
      <c r="P1061" s="47">
        <v>0</v>
      </c>
      <c r="Q1061" s="47">
        <v>0</v>
      </c>
      <c r="R1061" s="47">
        <v>0</v>
      </c>
      <c r="S1061" s="47">
        <v>0</v>
      </c>
      <c r="T1061" s="47">
        <v>0</v>
      </c>
      <c r="U1061" s="47">
        <v>0</v>
      </c>
      <c r="V1061" s="47">
        <v>0</v>
      </c>
      <c r="W1061" s="47">
        <v>0</v>
      </c>
      <c r="X1061" s="47">
        <v>0</v>
      </c>
      <c r="Y1061" s="47">
        <v>0</v>
      </c>
      <c r="Z1061" s="47">
        <v>0</v>
      </c>
      <c r="AA1061" s="4">
        <f t="shared" si="34"/>
        <v>0</v>
      </c>
      <c r="AB1061" s="4" t="str">
        <f t="shared" si="35"/>
        <v/>
      </c>
    </row>
    <row r="1062" spans="1:28" x14ac:dyDescent="0.25">
      <c r="A1062" s="44">
        <v>42869</v>
      </c>
      <c r="B1062" s="45" t="s">
        <v>199</v>
      </c>
      <c r="C1062" s="45" t="s">
        <v>161</v>
      </c>
      <c r="D1062" s="45" t="s">
        <v>36</v>
      </c>
      <c r="E1062" s="45" t="s">
        <v>45</v>
      </c>
      <c r="F1062" s="45" t="s">
        <v>91</v>
      </c>
      <c r="G1062" s="46">
        <v>91121</v>
      </c>
      <c r="H1062" s="76">
        <v>0.29166666666666669</v>
      </c>
      <c r="I1062" s="76">
        <v>0.55555555555555558</v>
      </c>
      <c r="J1062" s="47">
        <v>0.2638888888888889</v>
      </c>
      <c r="M1062" s="46">
        <v>0</v>
      </c>
      <c r="N1062" s="46">
        <v>0</v>
      </c>
      <c r="O1062" s="47">
        <v>0</v>
      </c>
      <c r="P1062" s="47">
        <v>0</v>
      </c>
      <c r="Q1062" s="47">
        <v>0</v>
      </c>
      <c r="R1062" s="47">
        <v>0</v>
      </c>
      <c r="S1062" s="47">
        <v>0</v>
      </c>
      <c r="T1062" s="47">
        <v>0</v>
      </c>
      <c r="U1062" s="47">
        <v>0</v>
      </c>
      <c r="V1062" s="47">
        <v>0</v>
      </c>
      <c r="W1062" s="47">
        <v>0</v>
      </c>
      <c r="X1062" s="47">
        <v>0</v>
      </c>
      <c r="Y1062" s="47">
        <v>0</v>
      </c>
      <c r="Z1062" s="47">
        <v>0</v>
      </c>
      <c r="AA1062" s="4">
        <f t="shared" si="34"/>
        <v>0</v>
      </c>
      <c r="AB1062" s="4" t="str">
        <f t="shared" si="35"/>
        <v/>
      </c>
    </row>
    <row r="1063" spans="1:28" x14ac:dyDescent="0.25">
      <c r="A1063" s="44">
        <v>42868</v>
      </c>
      <c r="B1063" s="45" t="s">
        <v>198</v>
      </c>
      <c r="C1063" s="45" t="s">
        <v>161</v>
      </c>
      <c r="D1063" s="45" t="s">
        <v>36</v>
      </c>
      <c r="E1063" s="45" t="s">
        <v>45</v>
      </c>
      <c r="F1063" s="45" t="s">
        <v>91</v>
      </c>
      <c r="G1063" s="46">
        <v>91121</v>
      </c>
      <c r="H1063" s="76">
        <v>0.29166666666666669</v>
      </c>
      <c r="I1063" s="76">
        <v>0.55555555555555558</v>
      </c>
      <c r="J1063" s="47">
        <v>0.2638888888888889</v>
      </c>
      <c r="K1063" s="48">
        <v>42868.290277777778</v>
      </c>
      <c r="L1063" s="48">
        <v>42868.555555555555</v>
      </c>
      <c r="M1063" s="46">
        <v>0</v>
      </c>
      <c r="N1063" s="46">
        <v>101</v>
      </c>
      <c r="O1063" s="47">
        <v>8.6805555555555551E-4</v>
      </c>
      <c r="P1063" s="47">
        <v>0</v>
      </c>
      <c r="Q1063" s="47">
        <v>8.9050925925925936E-2</v>
      </c>
      <c r="R1063" s="47">
        <v>1.1087962962962964E-2</v>
      </c>
      <c r="S1063" s="47">
        <v>0</v>
      </c>
      <c r="T1063" s="47">
        <v>8.4027777777777781E-3</v>
      </c>
      <c r="U1063" s="47">
        <v>0</v>
      </c>
      <c r="V1063" s="47">
        <v>0</v>
      </c>
      <c r="W1063" s="47">
        <v>0</v>
      </c>
      <c r="X1063" s="47">
        <v>0</v>
      </c>
      <c r="Y1063" s="47">
        <v>0</v>
      </c>
      <c r="Z1063" s="47">
        <v>0</v>
      </c>
      <c r="AA1063" s="4">
        <f t="shared" si="34"/>
        <v>1.9490740740740743E-2</v>
      </c>
      <c r="AB1063" s="4">
        <f t="shared" si="35"/>
        <v>0</v>
      </c>
    </row>
    <row r="1064" spans="1:28" x14ac:dyDescent="0.25">
      <c r="A1064" s="44">
        <v>42867</v>
      </c>
      <c r="B1064" s="45" t="s">
        <v>197</v>
      </c>
      <c r="C1064" s="45" t="s">
        <v>161</v>
      </c>
      <c r="D1064" s="45" t="s">
        <v>36</v>
      </c>
      <c r="E1064" s="45" t="s">
        <v>45</v>
      </c>
      <c r="F1064" s="45" t="s">
        <v>91</v>
      </c>
      <c r="G1064" s="46">
        <v>91121</v>
      </c>
      <c r="H1064" s="76">
        <v>0.29166666666666669</v>
      </c>
      <c r="I1064" s="76">
        <v>0.55555555555555558</v>
      </c>
      <c r="J1064" s="47">
        <v>0.2638888888888889</v>
      </c>
      <c r="K1064" s="48">
        <v>42867.289583333331</v>
      </c>
      <c r="L1064" s="48">
        <v>42867.555555555555</v>
      </c>
      <c r="M1064" s="46">
        <v>0</v>
      </c>
      <c r="N1064" s="46">
        <v>79</v>
      </c>
      <c r="O1064" s="47">
        <v>9.1435185185185185E-4</v>
      </c>
      <c r="P1064" s="47">
        <v>0</v>
      </c>
      <c r="Q1064" s="47">
        <v>8.9560185185185173E-2</v>
      </c>
      <c r="R1064" s="47">
        <v>1.5138888888888889E-2</v>
      </c>
      <c r="S1064" s="47">
        <v>0</v>
      </c>
      <c r="T1064" s="47">
        <v>1.503472222222222E-2</v>
      </c>
      <c r="U1064" s="47">
        <v>0</v>
      </c>
      <c r="V1064" s="47">
        <v>0</v>
      </c>
      <c r="W1064" s="47">
        <v>0</v>
      </c>
      <c r="X1064" s="47">
        <v>0</v>
      </c>
      <c r="Y1064" s="47">
        <v>0</v>
      </c>
      <c r="Z1064" s="47">
        <v>0</v>
      </c>
      <c r="AA1064" s="4">
        <f t="shared" si="34"/>
        <v>3.0173611111111109E-2</v>
      </c>
      <c r="AB1064" s="4">
        <f t="shared" si="35"/>
        <v>0</v>
      </c>
    </row>
    <row r="1065" spans="1:28" x14ac:dyDescent="0.25">
      <c r="A1065" s="44">
        <v>42867</v>
      </c>
      <c r="B1065" s="45" t="s">
        <v>197</v>
      </c>
      <c r="C1065" s="45" t="s">
        <v>161</v>
      </c>
      <c r="D1065" s="45" t="s">
        <v>36</v>
      </c>
      <c r="E1065" s="45" t="s">
        <v>45</v>
      </c>
      <c r="F1065" s="45" t="s">
        <v>115</v>
      </c>
      <c r="G1065" s="46">
        <v>91123</v>
      </c>
      <c r="H1065" s="76">
        <v>0.25</v>
      </c>
      <c r="I1065" s="76">
        <v>0.51388888888888895</v>
      </c>
      <c r="J1065" s="47">
        <v>0.2638888888888889</v>
      </c>
      <c r="K1065" s="48">
        <v>42867.323611111111</v>
      </c>
      <c r="L1065" s="48">
        <v>42867.513888888891</v>
      </c>
      <c r="M1065" s="46">
        <v>0</v>
      </c>
      <c r="N1065" s="46">
        <v>83</v>
      </c>
      <c r="O1065" s="47">
        <v>6.2500000000000001E-4</v>
      </c>
      <c r="P1065" s="47">
        <v>0</v>
      </c>
      <c r="Q1065" s="47">
        <v>5.7893518518518518E-2</v>
      </c>
      <c r="R1065" s="47">
        <v>1.3761574074074074E-2</v>
      </c>
      <c r="S1065" s="47">
        <v>0</v>
      </c>
      <c r="T1065" s="47">
        <v>5.1967592592592595E-3</v>
      </c>
      <c r="U1065" s="47">
        <v>0</v>
      </c>
      <c r="V1065" s="47">
        <v>0</v>
      </c>
      <c r="W1065" s="47">
        <v>0</v>
      </c>
      <c r="X1065" s="47">
        <v>0</v>
      </c>
      <c r="Y1065" s="47">
        <v>0</v>
      </c>
      <c r="Z1065" s="47">
        <v>0</v>
      </c>
      <c r="AA1065" s="4">
        <f t="shared" si="34"/>
        <v>1.8958333333333334E-2</v>
      </c>
      <c r="AB1065" s="4">
        <f t="shared" si="35"/>
        <v>7.3611111111111127E-2</v>
      </c>
    </row>
    <row r="1066" spans="1:28" x14ac:dyDescent="0.25">
      <c r="A1066" s="44">
        <v>42868</v>
      </c>
      <c r="B1066" s="45" t="s">
        <v>198</v>
      </c>
      <c r="C1066" s="45" t="s">
        <v>161</v>
      </c>
      <c r="D1066" s="45" t="s">
        <v>36</v>
      </c>
      <c r="E1066" s="45" t="s">
        <v>45</v>
      </c>
      <c r="F1066" s="45" t="s">
        <v>115</v>
      </c>
      <c r="G1066" s="46">
        <v>91123</v>
      </c>
      <c r="H1066" s="76">
        <v>0.25</v>
      </c>
      <c r="I1066" s="76">
        <v>0.51388888888888895</v>
      </c>
      <c r="J1066" s="47">
        <v>0.2638888888888889</v>
      </c>
      <c r="K1066" s="48">
        <v>42868.247916666667</v>
      </c>
      <c r="L1066" s="48">
        <v>42868.513888888891</v>
      </c>
      <c r="M1066" s="46">
        <v>0</v>
      </c>
      <c r="N1066" s="46">
        <v>72</v>
      </c>
      <c r="O1066" s="47">
        <v>8.3333333333333339E-4</v>
      </c>
      <c r="P1066" s="47">
        <v>0</v>
      </c>
      <c r="Q1066" s="47">
        <v>8.4386574074074072E-2</v>
      </c>
      <c r="R1066" s="47">
        <v>1.2037037037037035E-2</v>
      </c>
      <c r="S1066" s="47">
        <v>0</v>
      </c>
      <c r="T1066" s="47">
        <v>1.2129629629629629E-2</v>
      </c>
      <c r="U1066" s="47">
        <v>0</v>
      </c>
      <c r="V1066" s="47">
        <v>0</v>
      </c>
      <c r="W1066" s="47">
        <v>0</v>
      </c>
      <c r="X1066" s="47">
        <v>0</v>
      </c>
      <c r="Y1066" s="47">
        <v>0</v>
      </c>
      <c r="Z1066" s="47">
        <v>0</v>
      </c>
      <c r="AA1066" s="4">
        <f t="shared" si="34"/>
        <v>2.4166666666666663E-2</v>
      </c>
      <c r="AB1066" s="4">
        <f t="shared" si="35"/>
        <v>0</v>
      </c>
    </row>
    <row r="1067" spans="1:28" x14ac:dyDescent="0.25">
      <c r="A1067" s="44">
        <v>42869</v>
      </c>
      <c r="B1067" s="45" t="s">
        <v>199</v>
      </c>
      <c r="C1067" s="45" t="s">
        <v>161</v>
      </c>
      <c r="D1067" s="45" t="s">
        <v>36</v>
      </c>
      <c r="E1067" s="45" t="s">
        <v>45</v>
      </c>
      <c r="F1067" s="45" t="s">
        <v>115</v>
      </c>
      <c r="G1067" s="46">
        <v>91123</v>
      </c>
      <c r="H1067" s="76">
        <v>0.25</v>
      </c>
      <c r="I1067" s="76">
        <v>0.51388888888888895</v>
      </c>
      <c r="J1067" s="47">
        <v>0.2638888888888889</v>
      </c>
      <c r="M1067" s="46">
        <v>0</v>
      </c>
      <c r="N1067" s="46">
        <v>0</v>
      </c>
      <c r="O1067" s="47">
        <v>0</v>
      </c>
      <c r="P1067" s="47">
        <v>0</v>
      </c>
      <c r="Q1067" s="47">
        <v>0</v>
      </c>
      <c r="R1067" s="47">
        <v>0</v>
      </c>
      <c r="S1067" s="47">
        <v>0</v>
      </c>
      <c r="T1067" s="47">
        <v>0</v>
      </c>
      <c r="U1067" s="47">
        <v>0</v>
      </c>
      <c r="V1067" s="47">
        <v>0</v>
      </c>
      <c r="W1067" s="47">
        <v>0</v>
      </c>
      <c r="X1067" s="47">
        <v>0</v>
      </c>
      <c r="Y1067" s="47">
        <v>0</v>
      </c>
      <c r="Z1067" s="47">
        <v>0</v>
      </c>
      <c r="AA1067" s="4">
        <f t="shared" si="34"/>
        <v>0</v>
      </c>
      <c r="AB1067" s="4" t="str">
        <f t="shared" si="35"/>
        <v/>
      </c>
    </row>
    <row r="1068" spans="1:28" x14ac:dyDescent="0.25">
      <c r="A1068" s="44">
        <v>42869</v>
      </c>
      <c r="B1068" s="45" t="s">
        <v>199</v>
      </c>
      <c r="C1068" s="45" t="s">
        <v>161</v>
      </c>
      <c r="D1068" s="45" t="s">
        <v>36</v>
      </c>
      <c r="E1068" s="45" t="s">
        <v>48</v>
      </c>
      <c r="F1068" s="45" t="s">
        <v>82</v>
      </c>
      <c r="G1068" s="46">
        <v>91284</v>
      </c>
      <c r="H1068" s="76">
        <v>0.55555555555555558</v>
      </c>
      <c r="I1068" s="76">
        <v>0.81944444444444453</v>
      </c>
      <c r="J1068" s="47">
        <v>0.2638888888888889</v>
      </c>
      <c r="M1068" s="46">
        <v>0</v>
      </c>
      <c r="N1068" s="46">
        <v>0</v>
      </c>
      <c r="O1068" s="47">
        <v>0</v>
      </c>
      <c r="P1068" s="47">
        <v>0</v>
      </c>
      <c r="Q1068" s="47">
        <v>0</v>
      </c>
      <c r="R1068" s="47">
        <v>0</v>
      </c>
      <c r="S1068" s="47">
        <v>0</v>
      </c>
      <c r="T1068" s="47">
        <v>0</v>
      </c>
      <c r="U1068" s="47">
        <v>0</v>
      </c>
      <c r="V1068" s="47">
        <v>0</v>
      </c>
      <c r="W1068" s="47">
        <v>0</v>
      </c>
      <c r="X1068" s="47">
        <v>0</v>
      </c>
      <c r="Y1068" s="47">
        <v>0</v>
      </c>
      <c r="Z1068" s="47">
        <v>0</v>
      </c>
      <c r="AA1068" s="4">
        <f t="shared" si="34"/>
        <v>0</v>
      </c>
      <c r="AB1068" s="4" t="str">
        <f t="shared" si="35"/>
        <v/>
      </c>
    </row>
    <row r="1069" spans="1:28" x14ac:dyDescent="0.25">
      <c r="A1069" s="44">
        <v>42868</v>
      </c>
      <c r="B1069" s="45" t="s">
        <v>198</v>
      </c>
      <c r="C1069" s="45" t="s">
        <v>161</v>
      </c>
      <c r="D1069" s="45" t="s">
        <v>36</v>
      </c>
      <c r="E1069" s="45" t="s">
        <v>48</v>
      </c>
      <c r="F1069" s="45" t="s">
        <v>82</v>
      </c>
      <c r="G1069" s="46">
        <v>91284</v>
      </c>
      <c r="H1069" s="76">
        <v>0.55555555555555558</v>
      </c>
      <c r="I1069" s="76">
        <v>0.81944444444444453</v>
      </c>
      <c r="J1069" s="47">
        <v>0.2638888888888889</v>
      </c>
      <c r="K1069" s="48">
        <v>42868.555555555555</v>
      </c>
      <c r="L1069" s="48">
        <v>42868.819444444445</v>
      </c>
      <c r="M1069" s="46">
        <v>3</v>
      </c>
      <c r="N1069" s="46">
        <v>4</v>
      </c>
      <c r="O1069" s="47">
        <v>3.7037037037037035E-4</v>
      </c>
      <c r="P1069" s="47">
        <v>1.8055555555555557E-3</v>
      </c>
      <c r="Q1069" s="47">
        <v>1.5046296296296294E-3</v>
      </c>
      <c r="R1069" s="47">
        <v>1.4108796296296295E-2</v>
      </c>
      <c r="S1069" s="47">
        <v>0</v>
      </c>
      <c r="T1069" s="47">
        <v>1.1944444444444445E-2</v>
      </c>
      <c r="U1069" s="47">
        <v>0</v>
      </c>
      <c r="V1069" s="47">
        <v>1.8842592592592591E-2</v>
      </c>
      <c r="W1069" s="47">
        <v>0</v>
      </c>
      <c r="X1069" s="47">
        <v>0</v>
      </c>
      <c r="Y1069" s="47">
        <v>8.4722222222222213E-3</v>
      </c>
      <c r="Z1069" s="47">
        <v>0</v>
      </c>
      <c r="AA1069" s="4">
        <f t="shared" si="34"/>
        <v>2.6053240740740738E-2</v>
      </c>
      <c r="AB1069" s="4">
        <f t="shared" si="35"/>
        <v>0</v>
      </c>
    </row>
    <row r="1070" spans="1:28" x14ac:dyDescent="0.25">
      <c r="A1070" s="44">
        <v>42867</v>
      </c>
      <c r="B1070" s="45" t="s">
        <v>197</v>
      </c>
      <c r="C1070" s="45" t="s">
        <v>161</v>
      </c>
      <c r="D1070" s="45" t="s">
        <v>36</v>
      </c>
      <c r="E1070" s="45" t="s">
        <v>48</v>
      </c>
      <c r="F1070" s="45" t="s">
        <v>82</v>
      </c>
      <c r="G1070" s="46">
        <v>91284</v>
      </c>
      <c r="H1070" s="76">
        <v>0.55555555555555558</v>
      </c>
      <c r="I1070" s="76">
        <v>0.81944444444444453</v>
      </c>
      <c r="J1070" s="47">
        <v>0.2638888888888889</v>
      </c>
      <c r="K1070" s="48">
        <v>42867.555555555555</v>
      </c>
      <c r="L1070" s="48">
        <v>42867.819444444445</v>
      </c>
      <c r="M1070" s="46">
        <v>7</v>
      </c>
      <c r="N1070" s="46">
        <v>10</v>
      </c>
      <c r="O1070" s="47">
        <v>3.4722222222222224E-4</v>
      </c>
      <c r="P1070" s="47">
        <v>2.5347222222222221E-3</v>
      </c>
      <c r="Q1070" s="47">
        <v>3.4953703703703705E-3</v>
      </c>
      <c r="R1070" s="47">
        <v>1.5578703703703704E-2</v>
      </c>
      <c r="S1070" s="47">
        <v>0</v>
      </c>
      <c r="T1070" s="47">
        <v>1.5474537037037038E-2</v>
      </c>
      <c r="U1070" s="47">
        <v>0</v>
      </c>
      <c r="V1070" s="47">
        <v>1.3703703703703704E-2</v>
      </c>
      <c r="W1070" s="47">
        <v>0</v>
      </c>
      <c r="X1070" s="47">
        <v>0</v>
      </c>
      <c r="Y1070" s="47">
        <v>3.3333333333333335E-3</v>
      </c>
      <c r="Z1070" s="47">
        <v>0</v>
      </c>
      <c r="AA1070" s="4">
        <f t="shared" si="34"/>
        <v>3.1053240740740742E-2</v>
      </c>
      <c r="AB1070" s="4">
        <f t="shared" si="35"/>
        <v>0</v>
      </c>
    </row>
    <row r="1071" spans="1:28" x14ac:dyDescent="0.25">
      <c r="A1071" s="44">
        <v>42867</v>
      </c>
      <c r="B1071" s="45" t="s">
        <v>197</v>
      </c>
      <c r="C1071" s="45" t="s">
        <v>161</v>
      </c>
      <c r="D1071" s="45" t="s">
        <v>36</v>
      </c>
      <c r="E1071" s="45" t="s">
        <v>48</v>
      </c>
      <c r="F1071" s="45" t="s">
        <v>83</v>
      </c>
      <c r="G1071" s="46">
        <v>91282</v>
      </c>
      <c r="H1071" s="76">
        <v>0.55555555555555558</v>
      </c>
      <c r="I1071" s="76">
        <v>0.81944444444444453</v>
      </c>
      <c r="J1071" s="47">
        <v>0.2638888888888889</v>
      </c>
      <c r="K1071" s="48">
        <v>42867.555555555555</v>
      </c>
      <c r="L1071" s="48">
        <v>42867.819444444445</v>
      </c>
      <c r="M1071" s="46">
        <v>8</v>
      </c>
      <c r="N1071" s="46">
        <v>18</v>
      </c>
      <c r="O1071" s="47">
        <v>8.3333333333333339E-4</v>
      </c>
      <c r="P1071" s="47">
        <v>1.9212962962962962E-3</v>
      </c>
      <c r="Q1071" s="47">
        <v>1.6643518518518519E-2</v>
      </c>
      <c r="R1071" s="47">
        <v>0</v>
      </c>
      <c r="S1071" s="47">
        <v>0</v>
      </c>
      <c r="T1071" s="47">
        <v>0</v>
      </c>
      <c r="U1071" s="47">
        <v>0</v>
      </c>
      <c r="V1071" s="47">
        <v>0</v>
      </c>
      <c r="W1071" s="47">
        <v>0</v>
      </c>
      <c r="X1071" s="47">
        <v>1.2361111111111113E-2</v>
      </c>
      <c r="Y1071" s="47">
        <v>8.564814814814815E-4</v>
      </c>
      <c r="Z1071" s="47">
        <v>0</v>
      </c>
      <c r="AA1071" s="4">
        <f t="shared" si="34"/>
        <v>0</v>
      </c>
      <c r="AB1071" s="4">
        <f t="shared" si="35"/>
        <v>0</v>
      </c>
    </row>
    <row r="1072" spans="1:28" x14ac:dyDescent="0.25">
      <c r="A1072" s="44">
        <v>42868</v>
      </c>
      <c r="B1072" s="45" t="s">
        <v>198</v>
      </c>
      <c r="C1072" s="45" t="s">
        <v>161</v>
      </c>
      <c r="D1072" s="45" t="s">
        <v>36</v>
      </c>
      <c r="E1072" s="45" t="s">
        <v>48</v>
      </c>
      <c r="F1072" s="45" t="s">
        <v>83</v>
      </c>
      <c r="G1072" s="46">
        <v>91282</v>
      </c>
      <c r="H1072" s="76">
        <v>0.55555555555555558</v>
      </c>
      <c r="I1072" s="76">
        <v>0.81944444444444453</v>
      </c>
      <c r="J1072" s="47">
        <v>0.2638888888888889</v>
      </c>
      <c r="K1072" s="48">
        <v>42868.564583333333</v>
      </c>
      <c r="L1072" s="48">
        <v>42868.819444444445</v>
      </c>
      <c r="M1072" s="46">
        <v>2</v>
      </c>
      <c r="N1072" s="46">
        <v>3</v>
      </c>
      <c r="O1072" s="47">
        <v>4.2824074074074075E-4</v>
      </c>
      <c r="P1072" s="47">
        <v>3.0092592592592595E-4</v>
      </c>
      <c r="Q1072" s="47">
        <v>6.8171296296296287E-3</v>
      </c>
      <c r="R1072" s="47">
        <v>1.3148148148148147E-2</v>
      </c>
      <c r="S1072" s="47">
        <v>0</v>
      </c>
      <c r="T1072" s="47">
        <v>0</v>
      </c>
      <c r="U1072" s="47">
        <v>0</v>
      </c>
      <c r="V1072" s="47">
        <v>1.9317129629629629E-2</v>
      </c>
      <c r="W1072" s="47">
        <v>0</v>
      </c>
      <c r="X1072" s="47">
        <v>1.3275462962962963E-2</v>
      </c>
      <c r="Y1072" s="47">
        <v>7.0717592592592594E-3</v>
      </c>
      <c r="Z1072" s="47">
        <v>0</v>
      </c>
      <c r="AA1072" s="4">
        <f t="shared" si="34"/>
        <v>1.3148148148148147E-2</v>
      </c>
      <c r="AB1072" s="4">
        <f t="shared" si="35"/>
        <v>9.0277777777777457E-3</v>
      </c>
    </row>
    <row r="1073" spans="1:28" x14ac:dyDescent="0.25">
      <c r="A1073" s="44">
        <v>42869</v>
      </c>
      <c r="B1073" s="45" t="s">
        <v>199</v>
      </c>
      <c r="C1073" s="45" t="s">
        <v>161</v>
      </c>
      <c r="D1073" s="45" t="s">
        <v>36</v>
      </c>
      <c r="E1073" s="45" t="s">
        <v>48</v>
      </c>
      <c r="F1073" s="45" t="s">
        <v>83</v>
      </c>
      <c r="G1073" s="46">
        <v>91282</v>
      </c>
      <c r="H1073" s="76">
        <v>0.55555555555555558</v>
      </c>
      <c r="I1073" s="76">
        <v>0.81944444444444453</v>
      </c>
      <c r="J1073" s="47">
        <v>0.2638888888888889</v>
      </c>
      <c r="M1073" s="46">
        <v>0</v>
      </c>
      <c r="N1073" s="46">
        <v>0</v>
      </c>
      <c r="O1073" s="47">
        <v>0</v>
      </c>
      <c r="P1073" s="47">
        <v>0</v>
      </c>
      <c r="Q1073" s="47">
        <v>0</v>
      </c>
      <c r="R1073" s="47">
        <v>0</v>
      </c>
      <c r="S1073" s="47">
        <v>0</v>
      </c>
      <c r="T1073" s="47">
        <v>0</v>
      </c>
      <c r="U1073" s="47">
        <v>0</v>
      </c>
      <c r="V1073" s="47">
        <v>0</v>
      </c>
      <c r="W1073" s="47">
        <v>0</v>
      </c>
      <c r="X1073" s="47">
        <v>0</v>
      </c>
      <c r="Y1073" s="47">
        <v>0</v>
      </c>
      <c r="Z1073" s="47">
        <v>0</v>
      </c>
      <c r="AA1073" s="4">
        <f t="shared" si="34"/>
        <v>0</v>
      </c>
      <c r="AB1073" s="4" t="str">
        <f t="shared" si="35"/>
        <v/>
      </c>
    </row>
    <row r="1074" spans="1:28" x14ac:dyDescent="0.25">
      <c r="A1074" s="44">
        <v>42869</v>
      </c>
      <c r="B1074" s="45" t="s">
        <v>199</v>
      </c>
      <c r="C1074" s="45" t="s">
        <v>161</v>
      </c>
      <c r="D1074" s="45" t="s">
        <v>36</v>
      </c>
      <c r="E1074" s="45" t="s">
        <v>48</v>
      </c>
      <c r="F1074" s="45" t="s">
        <v>84</v>
      </c>
      <c r="G1074" s="46">
        <v>91276</v>
      </c>
      <c r="H1074" s="76">
        <v>0.29166666666666669</v>
      </c>
      <c r="I1074" s="76">
        <v>0.55555555555555558</v>
      </c>
      <c r="J1074" s="47">
        <v>0.2638888888888889</v>
      </c>
      <c r="M1074" s="46">
        <v>0</v>
      </c>
      <c r="N1074" s="46">
        <v>0</v>
      </c>
      <c r="O1074" s="47">
        <v>0</v>
      </c>
      <c r="P1074" s="47">
        <v>0</v>
      </c>
      <c r="Q1074" s="47">
        <v>0</v>
      </c>
      <c r="R1074" s="47">
        <v>0</v>
      </c>
      <c r="S1074" s="47">
        <v>0</v>
      </c>
      <c r="T1074" s="47">
        <v>0</v>
      </c>
      <c r="U1074" s="47">
        <v>0</v>
      </c>
      <c r="V1074" s="47">
        <v>0</v>
      </c>
      <c r="W1074" s="47">
        <v>0</v>
      </c>
      <c r="X1074" s="47">
        <v>0</v>
      </c>
      <c r="Y1074" s="47">
        <v>0</v>
      </c>
      <c r="Z1074" s="47">
        <v>0</v>
      </c>
      <c r="AA1074" s="4">
        <f t="shared" si="34"/>
        <v>0</v>
      </c>
      <c r="AB1074" s="4" t="str">
        <f t="shared" si="35"/>
        <v/>
      </c>
    </row>
    <row r="1075" spans="1:28" x14ac:dyDescent="0.25">
      <c r="A1075" s="44">
        <v>42868</v>
      </c>
      <c r="B1075" s="45" t="s">
        <v>198</v>
      </c>
      <c r="C1075" s="45" t="s">
        <v>161</v>
      </c>
      <c r="D1075" s="45" t="s">
        <v>36</v>
      </c>
      <c r="E1075" s="45" t="s">
        <v>48</v>
      </c>
      <c r="F1075" s="45" t="s">
        <v>84</v>
      </c>
      <c r="G1075" s="46">
        <v>91276</v>
      </c>
      <c r="H1075" s="76">
        <v>0.29166666666666669</v>
      </c>
      <c r="I1075" s="76">
        <v>0.55555555555555558</v>
      </c>
      <c r="J1075" s="47">
        <v>0.2638888888888889</v>
      </c>
      <c r="K1075" s="48">
        <v>42868.284722222219</v>
      </c>
      <c r="L1075" s="48">
        <v>42868.555555555555</v>
      </c>
      <c r="M1075" s="46">
        <v>5</v>
      </c>
      <c r="N1075" s="46">
        <v>11</v>
      </c>
      <c r="O1075" s="47">
        <v>6.5972222222222213E-4</v>
      </c>
      <c r="P1075" s="47">
        <v>1.6782407407407406E-3</v>
      </c>
      <c r="Q1075" s="47">
        <v>1.7905092592592594E-2</v>
      </c>
      <c r="R1075" s="47">
        <v>1.4884259259259259E-2</v>
      </c>
      <c r="S1075" s="47">
        <v>0</v>
      </c>
      <c r="T1075" s="47">
        <v>0</v>
      </c>
      <c r="U1075" s="47">
        <v>0</v>
      </c>
      <c r="V1075" s="47">
        <v>5.7916666666666665E-2</v>
      </c>
      <c r="W1075" s="47">
        <v>0</v>
      </c>
      <c r="X1075" s="47">
        <v>0</v>
      </c>
      <c r="Y1075" s="47">
        <v>1.9398148148148147E-2</v>
      </c>
      <c r="Z1075" s="47">
        <v>0</v>
      </c>
      <c r="AA1075" s="4">
        <f t="shared" si="34"/>
        <v>1.4884259259259259E-2</v>
      </c>
      <c r="AB1075" s="4">
        <f t="shared" si="35"/>
        <v>0</v>
      </c>
    </row>
    <row r="1076" spans="1:28" x14ac:dyDescent="0.25">
      <c r="A1076" s="44">
        <v>42867</v>
      </c>
      <c r="B1076" s="45" t="s">
        <v>197</v>
      </c>
      <c r="C1076" s="45" t="s">
        <v>161</v>
      </c>
      <c r="D1076" s="45" t="s">
        <v>36</v>
      </c>
      <c r="E1076" s="45" t="s">
        <v>48</v>
      </c>
      <c r="F1076" s="45" t="s">
        <v>84</v>
      </c>
      <c r="G1076" s="46">
        <v>91276</v>
      </c>
      <c r="H1076" s="76">
        <v>0.29166666666666669</v>
      </c>
      <c r="I1076" s="76">
        <v>0.55555555555555558</v>
      </c>
      <c r="J1076" s="47">
        <v>0.2638888888888889</v>
      </c>
      <c r="K1076" s="48">
        <v>42867.291666666664</v>
      </c>
      <c r="L1076" s="48">
        <v>42867.555555555555</v>
      </c>
      <c r="M1076" s="46">
        <v>8</v>
      </c>
      <c r="N1076" s="46">
        <v>10</v>
      </c>
      <c r="O1076" s="47">
        <v>1.7592592592592592E-3</v>
      </c>
      <c r="P1076" s="47">
        <v>2.5115740740740741E-3</v>
      </c>
      <c r="Q1076" s="47">
        <v>1.8437499999999999E-2</v>
      </c>
      <c r="R1076" s="47">
        <v>1.4409722222222221E-2</v>
      </c>
      <c r="S1076" s="47">
        <v>0</v>
      </c>
      <c r="T1076" s="47">
        <v>1.4050925925925927E-2</v>
      </c>
      <c r="U1076" s="47">
        <v>0</v>
      </c>
      <c r="V1076" s="47">
        <v>4.7905092592592589E-2</v>
      </c>
      <c r="W1076" s="47">
        <v>0</v>
      </c>
      <c r="X1076" s="47">
        <v>0</v>
      </c>
      <c r="Y1076" s="47">
        <v>1.0486111111111111E-2</v>
      </c>
      <c r="Z1076" s="47">
        <v>0</v>
      </c>
      <c r="AA1076" s="4">
        <f t="shared" si="34"/>
        <v>2.8460648148148148E-2</v>
      </c>
      <c r="AB1076" s="4">
        <f t="shared" si="35"/>
        <v>0</v>
      </c>
    </row>
    <row r="1077" spans="1:28" x14ac:dyDescent="0.25">
      <c r="A1077" s="44">
        <v>42867</v>
      </c>
      <c r="B1077" s="45" t="s">
        <v>197</v>
      </c>
      <c r="C1077" s="45" t="s">
        <v>161</v>
      </c>
      <c r="D1077" s="45" t="s">
        <v>36</v>
      </c>
      <c r="E1077" s="45" t="s">
        <v>48</v>
      </c>
      <c r="F1077" s="45" t="s">
        <v>168</v>
      </c>
      <c r="G1077" s="46">
        <v>91275</v>
      </c>
      <c r="H1077" s="76">
        <v>0.29166666666666669</v>
      </c>
      <c r="I1077" s="76">
        <v>0.55555555555555558</v>
      </c>
      <c r="J1077" s="47">
        <v>0.2638888888888889</v>
      </c>
      <c r="K1077" s="48">
        <v>42867.286111111112</v>
      </c>
      <c r="L1077" s="48">
        <v>42867.555555555555</v>
      </c>
      <c r="M1077" s="46">
        <v>5</v>
      </c>
      <c r="N1077" s="46">
        <v>12</v>
      </c>
      <c r="O1077" s="47">
        <v>8.449074074074075E-4</v>
      </c>
      <c r="P1077" s="47">
        <v>1.4583333333333334E-3</v>
      </c>
      <c r="Q1077" s="47">
        <v>3.4872685185185187E-2</v>
      </c>
      <c r="R1077" s="47">
        <v>1.3518518518518518E-2</v>
      </c>
      <c r="S1077" s="47">
        <v>0</v>
      </c>
      <c r="T1077" s="47">
        <v>1.2418981481481482E-2</v>
      </c>
      <c r="U1077" s="47">
        <v>0</v>
      </c>
      <c r="V1077" s="47">
        <v>3.2442129629629633E-2</v>
      </c>
      <c r="W1077" s="47">
        <v>0</v>
      </c>
      <c r="X1077" s="47">
        <v>0</v>
      </c>
      <c r="Y1077" s="47">
        <v>6.9328703703703696E-3</v>
      </c>
      <c r="Z1077" s="47">
        <v>0</v>
      </c>
      <c r="AA1077" s="4">
        <f t="shared" si="34"/>
        <v>2.5937500000000002E-2</v>
      </c>
      <c r="AB1077" s="4">
        <f t="shared" si="35"/>
        <v>0</v>
      </c>
    </row>
    <row r="1078" spans="1:28" x14ac:dyDescent="0.25">
      <c r="A1078" s="44">
        <v>42868</v>
      </c>
      <c r="B1078" s="45" t="s">
        <v>198</v>
      </c>
      <c r="C1078" s="45" t="s">
        <v>161</v>
      </c>
      <c r="D1078" s="45" t="s">
        <v>36</v>
      </c>
      <c r="E1078" s="45" t="s">
        <v>48</v>
      </c>
      <c r="F1078" s="45" t="s">
        <v>168</v>
      </c>
      <c r="G1078" s="46">
        <v>91275</v>
      </c>
      <c r="H1078" s="76">
        <v>0.29166666666666669</v>
      </c>
      <c r="I1078" s="76">
        <v>0.55555555555555558</v>
      </c>
      <c r="J1078" s="47">
        <v>0.2638888888888889</v>
      </c>
      <c r="K1078" s="48">
        <v>42868.285416666666</v>
      </c>
      <c r="L1078" s="48">
        <v>42868.555555555555</v>
      </c>
      <c r="M1078" s="46">
        <v>12</v>
      </c>
      <c r="N1078" s="46">
        <v>3</v>
      </c>
      <c r="O1078" s="47">
        <v>1.5740740740740741E-3</v>
      </c>
      <c r="P1078" s="47">
        <v>1.4120370370370369E-3</v>
      </c>
      <c r="Q1078" s="47">
        <v>3.1747685185185184E-2</v>
      </c>
      <c r="R1078" s="47">
        <v>1.3518518518518518E-2</v>
      </c>
      <c r="S1078" s="47">
        <v>0</v>
      </c>
      <c r="T1078" s="47">
        <v>1.3414351851851851E-2</v>
      </c>
      <c r="U1078" s="47">
        <v>0</v>
      </c>
      <c r="V1078" s="47">
        <v>1.1724537037037035E-2</v>
      </c>
      <c r="W1078" s="47">
        <v>0</v>
      </c>
      <c r="X1078" s="47">
        <v>0</v>
      </c>
      <c r="Y1078" s="47">
        <v>2.2453703703703702E-3</v>
      </c>
      <c r="Z1078" s="47">
        <v>0</v>
      </c>
      <c r="AA1078" s="4">
        <f t="shared" si="34"/>
        <v>2.6932870370370371E-2</v>
      </c>
      <c r="AB1078" s="4">
        <f t="shared" si="35"/>
        <v>0</v>
      </c>
    </row>
    <row r="1079" spans="1:28" x14ac:dyDescent="0.25">
      <c r="A1079" s="44">
        <v>42869</v>
      </c>
      <c r="B1079" s="45" t="s">
        <v>199</v>
      </c>
      <c r="C1079" s="45" t="s">
        <v>161</v>
      </c>
      <c r="D1079" s="45" t="s">
        <v>36</v>
      </c>
      <c r="E1079" s="45" t="s">
        <v>48</v>
      </c>
      <c r="F1079" s="45" t="s">
        <v>168</v>
      </c>
      <c r="G1079" s="46">
        <v>91275</v>
      </c>
      <c r="H1079" s="76">
        <v>0.29166666666666669</v>
      </c>
      <c r="I1079" s="76">
        <v>0.55555555555555558</v>
      </c>
      <c r="J1079" s="47">
        <v>0.2638888888888889</v>
      </c>
      <c r="M1079" s="46">
        <v>0</v>
      </c>
      <c r="N1079" s="46">
        <v>0</v>
      </c>
      <c r="O1079" s="47">
        <v>0</v>
      </c>
      <c r="P1079" s="47">
        <v>0</v>
      </c>
      <c r="Q1079" s="47">
        <v>0</v>
      </c>
      <c r="R1079" s="47">
        <v>0</v>
      </c>
      <c r="S1079" s="47">
        <v>0</v>
      </c>
      <c r="T1079" s="47">
        <v>0</v>
      </c>
      <c r="U1079" s="47">
        <v>0</v>
      </c>
      <c r="V1079" s="47">
        <v>0</v>
      </c>
      <c r="W1079" s="47">
        <v>0</v>
      </c>
      <c r="X1079" s="47">
        <v>0</v>
      </c>
      <c r="Y1079" s="47">
        <v>0</v>
      </c>
      <c r="Z1079" s="47">
        <v>0</v>
      </c>
      <c r="AA1079" s="4">
        <f t="shared" si="34"/>
        <v>0</v>
      </c>
      <c r="AB1079" s="4" t="str">
        <f t="shared" si="35"/>
        <v/>
      </c>
    </row>
    <row r="1080" spans="1:28" x14ac:dyDescent="0.25">
      <c r="A1080" s="44">
        <v>42869</v>
      </c>
      <c r="B1080" s="45" t="s">
        <v>199</v>
      </c>
      <c r="C1080" s="45" t="s">
        <v>161</v>
      </c>
      <c r="D1080" s="45" t="s">
        <v>36</v>
      </c>
      <c r="E1080" s="45" t="s">
        <v>48</v>
      </c>
      <c r="F1080" s="45" t="s">
        <v>86</v>
      </c>
      <c r="G1080" s="46">
        <v>91283</v>
      </c>
      <c r="H1080" s="76">
        <v>0.29166666666666669</v>
      </c>
      <c r="I1080" s="76">
        <v>0.55555555555555558</v>
      </c>
      <c r="J1080" s="47">
        <v>0.2638888888888889</v>
      </c>
      <c r="M1080" s="46">
        <v>0</v>
      </c>
      <c r="N1080" s="46">
        <v>0</v>
      </c>
      <c r="O1080" s="47">
        <v>0</v>
      </c>
      <c r="P1080" s="47">
        <v>0</v>
      </c>
      <c r="Q1080" s="47">
        <v>0</v>
      </c>
      <c r="R1080" s="47">
        <v>0</v>
      </c>
      <c r="S1080" s="47">
        <v>0</v>
      </c>
      <c r="T1080" s="47">
        <v>0</v>
      </c>
      <c r="U1080" s="47">
        <v>0</v>
      </c>
      <c r="V1080" s="47">
        <v>0</v>
      </c>
      <c r="W1080" s="47">
        <v>0</v>
      </c>
      <c r="X1080" s="47">
        <v>0</v>
      </c>
      <c r="Y1080" s="47">
        <v>0</v>
      </c>
      <c r="Z1080" s="47">
        <v>0</v>
      </c>
      <c r="AA1080" s="4">
        <f t="shared" si="34"/>
        <v>0</v>
      </c>
      <c r="AB1080" s="4" t="str">
        <f t="shared" si="35"/>
        <v/>
      </c>
    </row>
    <row r="1081" spans="1:28" x14ac:dyDescent="0.25">
      <c r="A1081" s="44">
        <v>42868</v>
      </c>
      <c r="B1081" s="45" t="s">
        <v>198</v>
      </c>
      <c r="C1081" s="45" t="s">
        <v>161</v>
      </c>
      <c r="D1081" s="45" t="s">
        <v>36</v>
      </c>
      <c r="E1081" s="45" t="s">
        <v>48</v>
      </c>
      <c r="F1081" s="45" t="s">
        <v>86</v>
      </c>
      <c r="G1081" s="46">
        <v>91283</v>
      </c>
      <c r="H1081" s="76">
        <v>0.29166666666666669</v>
      </c>
      <c r="I1081" s="76">
        <v>0.55555555555555558</v>
      </c>
      <c r="J1081" s="47">
        <v>0.2638888888888889</v>
      </c>
      <c r="K1081" s="48">
        <v>42868.290277777778</v>
      </c>
      <c r="L1081" s="48">
        <v>42868.555555555555</v>
      </c>
      <c r="M1081" s="46">
        <v>7</v>
      </c>
      <c r="N1081" s="46">
        <v>18</v>
      </c>
      <c r="O1081" s="47">
        <v>6.2500000000000001E-4</v>
      </c>
      <c r="P1081" s="47">
        <v>2.1064814814814813E-3</v>
      </c>
      <c r="Q1081" s="47">
        <v>2.8703703703703703E-2</v>
      </c>
      <c r="R1081" s="47">
        <v>1.3703703703703704E-2</v>
      </c>
      <c r="S1081" s="47">
        <v>0</v>
      </c>
      <c r="T1081" s="47">
        <v>9.571759259259259E-3</v>
      </c>
      <c r="U1081" s="47">
        <v>0</v>
      </c>
      <c r="V1081" s="47">
        <v>2.0648148148148148E-2</v>
      </c>
      <c r="W1081" s="47">
        <v>0</v>
      </c>
      <c r="X1081" s="47">
        <v>0</v>
      </c>
      <c r="Y1081" s="47">
        <v>2.2465277777777778E-2</v>
      </c>
      <c r="Z1081" s="47">
        <v>0</v>
      </c>
      <c r="AA1081" s="4">
        <f t="shared" si="34"/>
        <v>2.3275462962962963E-2</v>
      </c>
      <c r="AB1081" s="4">
        <f t="shared" si="35"/>
        <v>0</v>
      </c>
    </row>
    <row r="1082" spans="1:28" x14ac:dyDescent="0.25">
      <c r="A1082" s="44">
        <v>42867</v>
      </c>
      <c r="B1082" s="45" t="s">
        <v>197</v>
      </c>
      <c r="C1082" s="45" t="s">
        <v>161</v>
      </c>
      <c r="D1082" s="45" t="s">
        <v>36</v>
      </c>
      <c r="E1082" s="45" t="s">
        <v>48</v>
      </c>
      <c r="F1082" s="45" t="s">
        <v>86</v>
      </c>
      <c r="G1082" s="46">
        <v>91283</v>
      </c>
      <c r="H1082" s="76">
        <v>0.29166666666666669</v>
      </c>
      <c r="I1082" s="76">
        <v>0.55555555555555558</v>
      </c>
      <c r="J1082" s="47">
        <v>0.2638888888888889</v>
      </c>
      <c r="K1082" s="48">
        <v>42867.290277777778</v>
      </c>
      <c r="L1082" s="48">
        <v>42867.555555555555</v>
      </c>
      <c r="M1082" s="46">
        <v>12</v>
      </c>
      <c r="N1082" s="46">
        <v>14</v>
      </c>
      <c r="O1082" s="47">
        <v>3.9351851851851852E-4</v>
      </c>
      <c r="P1082" s="47">
        <v>2.5000000000000001E-3</v>
      </c>
      <c r="Q1082" s="47">
        <v>1.8159722222222219E-2</v>
      </c>
      <c r="R1082" s="47">
        <v>1.6747685185185185E-2</v>
      </c>
      <c r="S1082" s="47">
        <v>0</v>
      </c>
      <c r="T1082" s="47">
        <v>7.6273148148148151E-3</v>
      </c>
      <c r="U1082" s="47">
        <v>0</v>
      </c>
      <c r="V1082" s="47">
        <v>1.7673611111111109E-2</v>
      </c>
      <c r="W1082" s="47">
        <v>0</v>
      </c>
      <c r="X1082" s="47">
        <v>0</v>
      </c>
      <c r="Y1082" s="47">
        <v>1.5000000000000001E-2</v>
      </c>
      <c r="Z1082" s="47">
        <v>0</v>
      </c>
      <c r="AA1082" s="4">
        <f t="shared" si="34"/>
        <v>2.4375000000000001E-2</v>
      </c>
      <c r="AB1082" s="4">
        <f t="shared" si="35"/>
        <v>0</v>
      </c>
    </row>
    <row r="1083" spans="1:28" x14ac:dyDescent="0.25">
      <c r="A1083" s="44">
        <v>42867</v>
      </c>
      <c r="B1083" s="45" t="s">
        <v>197</v>
      </c>
      <c r="C1083" s="45" t="s">
        <v>161</v>
      </c>
      <c r="D1083" s="45" t="s">
        <v>36</v>
      </c>
      <c r="E1083" s="45" t="s">
        <v>48</v>
      </c>
      <c r="F1083" s="45" t="s">
        <v>87</v>
      </c>
      <c r="G1083" s="46">
        <v>91278</v>
      </c>
      <c r="H1083" s="76">
        <v>0.55555555555555558</v>
      </c>
      <c r="I1083" s="76">
        <v>0.81944444444444453</v>
      </c>
      <c r="J1083" s="47">
        <v>0.2638888888888889</v>
      </c>
      <c r="K1083" s="48">
        <v>42867.555555555555</v>
      </c>
      <c r="L1083" s="48">
        <v>42867.819444444445</v>
      </c>
      <c r="M1083" s="46">
        <v>6</v>
      </c>
      <c r="N1083" s="46">
        <v>7</v>
      </c>
      <c r="O1083" s="47">
        <v>1.1458333333333333E-3</v>
      </c>
      <c r="P1083" s="47">
        <v>1.1226851851851851E-3</v>
      </c>
      <c r="Q1083" s="47">
        <v>7.2337962962962963E-3</v>
      </c>
      <c r="R1083" s="47">
        <v>0</v>
      </c>
      <c r="S1083" s="47">
        <v>0</v>
      </c>
      <c r="T1083" s="47">
        <v>0</v>
      </c>
      <c r="U1083" s="47">
        <v>0</v>
      </c>
      <c r="V1083" s="47">
        <v>4.3032407407407408E-2</v>
      </c>
      <c r="W1083" s="47">
        <v>0</v>
      </c>
      <c r="X1083" s="47">
        <v>0</v>
      </c>
      <c r="Y1083" s="47">
        <v>0</v>
      </c>
      <c r="Z1083" s="47">
        <v>0</v>
      </c>
      <c r="AA1083" s="4">
        <f t="shared" si="34"/>
        <v>0</v>
      </c>
      <c r="AB1083" s="4">
        <f t="shared" si="35"/>
        <v>0</v>
      </c>
    </row>
    <row r="1084" spans="1:28" x14ac:dyDescent="0.25">
      <c r="A1084" s="44">
        <v>42868</v>
      </c>
      <c r="B1084" s="45" t="s">
        <v>198</v>
      </c>
      <c r="C1084" s="45" t="s">
        <v>161</v>
      </c>
      <c r="D1084" s="45" t="s">
        <v>36</v>
      </c>
      <c r="E1084" s="45" t="s">
        <v>48</v>
      </c>
      <c r="F1084" s="45" t="s">
        <v>87</v>
      </c>
      <c r="G1084" s="46">
        <v>91278</v>
      </c>
      <c r="H1084" s="76">
        <v>0.55555555555555558</v>
      </c>
      <c r="I1084" s="76">
        <v>0.81944444444444453</v>
      </c>
      <c r="J1084" s="47">
        <v>0.2638888888888889</v>
      </c>
      <c r="K1084" s="48">
        <v>42868.565972222219</v>
      </c>
      <c r="L1084" s="48">
        <v>42868.819444444445</v>
      </c>
      <c r="M1084" s="46">
        <v>1</v>
      </c>
      <c r="N1084" s="46">
        <v>7</v>
      </c>
      <c r="O1084" s="47">
        <v>9.4907407407407408E-4</v>
      </c>
      <c r="P1084" s="47">
        <v>6.3425925925925915E-3</v>
      </c>
      <c r="Q1084" s="47">
        <v>6.6087962962962966E-3</v>
      </c>
      <c r="R1084" s="47">
        <v>0</v>
      </c>
      <c r="S1084" s="47">
        <v>0</v>
      </c>
      <c r="T1084" s="47">
        <v>0</v>
      </c>
      <c r="U1084" s="47">
        <v>0</v>
      </c>
      <c r="V1084" s="47">
        <v>6.6909722222222232E-2</v>
      </c>
      <c r="W1084" s="47">
        <v>0</v>
      </c>
      <c r="X1084" s="47">
        <v>0</v>
      </c>
      <c r="Y1084" s="47">
        <v>0</v>
      </c>
      <c r="Z1084" s="47">
        <v>0</v>
      </c>
      <c r="AA1084" s="4">
        <f t="shared" si="34"/>
        <v>0</v>
      </c>
      <c r="AB1084" s="4">
        <f t="shared" si="35"/>
        <v>1.041666666666663E-2</v>
      </c>
    </row>
    <row r="1085" spans="1:28" x14ac:dyDescent="0.25">
      <c r="A1085" s="44">
        <v>42869</v>
      </c>
      <c r="B1085" s="45" t="s">
        <v>199</v>
      </c>
      <c r="C1085" s="45" t="s">
        <v>161</v>
      </c>
      <c r="D1085" s="45" t="s">
        <v>36</v>
      </c>
      <c r="E1085" s="45" t="s">
        <v>48</v>
      </c>
      <c r="F1085" s="45" t="s">
        <v>87</v>
      </c>
      <c r="G1085" s="46">
        <v>91278</v>
      </c>
      <c r="H1085" s="76">
        <v>0.55555555555555558</v>
      </c>
      <c r="I1085" s="76">
        <v>0.81944444444444453</v>
      </c>
      <c r="J1085" s="47">
        <v>0.2638888888888889</v>
      </c>
      <c r="M1085" s="46">
        <v>0</v>
      </c>
      <c r="N1085" s="46">
        <v>0</v>
      </c>
      <c r="O1085" s="47">
        <v>0</v>
      </c>
      <c r="P1085" s="47">
        <v>0</v>
      </c>
      <c r="Q1085" s="47">
        <v>0</v>
      </c>
      <c r="R1085" s="47">
        <v>0</v>
      </c>
      <c r="S1085" s="47">
        <v>0</v>
      </c>
      <c r="T1085" s="47">
        <v>0</v>
      </c>
      <c r="U1085" s="47">
        <v>0</v>
      </c>
      <c r="V1085" s="47">
        <v>0</v>
      </c>
      <c r="W1085" s="47">
        <v>0</v>
      </c>
      <c r="X1085" s="47">
        <v>0</v>
      </c>
      <c r="Y1085" s="47">
        <v>0</v>
      </c>
      <c r="Z1085" s="47">
        <v>0</v>
      </c>
      <c r="AA1085" s="4">
        <f t="shared" si="34"/>
        <v>0</v>
      </c>
      <c r="AB1085" s="4" t="str">
        <f t="shared" si="35"/>
        <v/>
      </c>
    </row>
    <row r="1086" spans="1:28" x14ac:dyDescent="0.25">
      <c r="A1086" s="44">
        <v>42868</v>
      </c>
      <c r="B1086" s="45" t="s">
        <v>198</v>
      </c>
      <c r="C1086" s="45" t="s">
        <v>161</v>
      </c>
      <c r="D1086" s="45" t="s">
        <v>38</v>
      </c>
      <c r="E1086" s="45" t="s">
        <v>35</v>
      </c>
      <c r="F1086" s="45" t="s">
        <v>72</v>
      </c>
      <c r="G1086" s="46">
        <v>91169</v>
      </c>
      <c r="H1086" s="76">
        <v>0.625</v>
      </c>
      <c r="I1086" s="76">
        <v>0.88888888888888884</v>
      </c>
      <c r="J1086" s="47">
        <v>0.2638888888888889</v>
      </c>
      <c r="K1086" s="48">
        <v>42868.621527777781</v>
      </c>
      <c r="L1086" s="48">
        <v>42868.888888888891</v>
      </c>
      <c r="M1086" s="46">
        <v>49</v>
      </c>
      <c r="N1086" s="46">
        <v>0</v>
      </c>
      <c r="O1086" s="47">
        <v>0</v>
      </c>
      <c r="P1086" s="47">
        <v>2.7546296296296294E-3</v>
      </c>
      <c r="Q1086" s="47">
        <v>2.9861111111111113E-3</v>
      </c>
      <c r="R1086" s="47">
        <v>1.3993055555555555E-2</v>
      </c>
      <c r="S1086" s="47">
        <v>0</v>
      </c>
      <c r="T1086" s="47">
        <v>1.4155092592592592E-2</v>
      </c>
      <c r="U1086" s="47">
        <v>0</v>
      </c>
      <c r="V1086" s="47">
        <v>0</v>
      </c>
      <c r="W1086" s="47">
        <v>0</v>
      </c>
      <c r="X1086" s="47">
        <v>2.0208333333333335E-2</v>
      </c>
      <c r="Y1086" s="47">
        <v>2.7777777777777778E-4</v>
      </c>
      <c r="Z1086" s="47">
        <v>0</v>
      </c>
      <c r="AA1086" s="4">
        <f t="shared" si="34"/>
        <v>2.8148148148148148E-2</v>
      </c>
      <c r="AB1086" s="4">
        <f t="shared" si="35"/>
        <v>0</v>
      </c>
    </row>
    <row r="1087" spans="1:28" x14ac:dyDescent="0.25">
      <c r="A1087" s="44">
        <v>42869</v>
      </c>
      <c r="B1087" s="45" t="s">
        <v>199</v>
      </c>
      <c r="C1087" s="45" t="s">
        <v>161</v>
      </c>
      <c r="D1087" s="45" t="s">
        <v>38</v>
      </c>
      <c r="E1087" s="45" t="s">
        <v>35</v>
      </c>
      <c r="F1087" s="45" t="s">
        <v>72</v>
      </c>
      <c r="G1087" s="46">
        <v>91169</v>
      </c>
      <c r="H1087" s="78">
        <v>0.375</v>
      </c>
      <c r="I1087" s="78">
        <v>0.63888888888888895</v>
      </c>
      <c r="J1087" s="47">
        <v>0.2638888888888889</v>
      </c>
      <c r="K1087" s="48">
        <v>42869.368055555555</v>
      </c>
      <c r="L1087" s="48">
        <v>42869.638888888891</v>
      </c>
      <c r="M1087" s="46">
        <v>92</v>
      </c>
      <c r="N1087" s="46">
        <v>0</v>
      </c>
      <c r="O1087" s="47">
        <v>0</v>
      </c>
      <c r="P1087" s="47">
        <v>1.9328703703703704E-3</v>
      </c>
      <c r="Q1087" s="47">
        <v>8.1018518518518516E-5</v>
      </c>
      <c r="R1087" s="47">
        <v>1.4363425925925925E-2</v>
      </c>
      <c r="S1087" s="47">
        <v>0</v>
      </c>
      <c r="T1087" s="47">
        <v>1.4583333333333332E-2</v>
      </c>
      <c r="U1087" s="47">
        <v>0</v>
      </c>
      <c r="V1087" s="47">
        <v>0</v>
      </c>
      <c r="W1087" s="47">
        <v>0</v>
      </c>
      <c r="X1087" s="47">
        <v>4.7916666666666672E-3</v>
      </c>
      <c r="Y1087" s="47">
        <v>7.9282407407407409E-3</v>
      </c>
      <c r="Z1087" s="47">
        <v>0</v>
      </c>
      <c r="AA1087" s="4">
        <f t="shared" si="34"/>
        <v>2.8946759259259255E-2</v>
      </c>
      <c r="AB1087" s="4">
        <f t="shared" si="35"/>
        <v>0</v>
      </c>
    </row>
    <row r="1088" spans="1:28" x14ac:dyDescent="0.25">
      <c r="A1088" s="44">
        <v>42867</v>
      </c>
      <c r="B1088" s="45" t="s">
        <v>197</v>
      </c>
      <c r="C1088" s="45" t="s">
        <v>161</v>
      </c>
      <c r="D1088" s="45" t="s">
        <v>38</v>
      </c>
      <c r="E1088" s="45" t="s">
        <v>35</v>
      </c>
      <c r="F1088" s="45" t="s">
        <v>72</v>
      </c>
      <c r="G1088" s="46">
        <v>91169</v>
      </c>
      <c r="H1088" s="76">
        <v>0.625</v>
      </c>
      <c r="I1088" s="76">
        <v>0.88888888888888884</v>
      </c>
      <c r="J1088" s="47">
        <v>0.2638888888888889</v>
      </c>
      <c r="K1088" s="48">
        <v>42867.62222222222</v>
      </c>
      <c r="L1088" s="48">
        <v>42867.888888888891</v>
      </c>
      <c r="M1088" s="46">
        <v>51</v>
      </c>
      <c r="N1088" s="46">
        <v>0</v>
      </c>
      <c r="O1088" s="47">
        <v>0</v>
      </c>
      <c r="P1088" s="47">
        <v>2.2337962962962967E-3</v>
      </c>
      <c r="Q1088" s="47">
        <v>4.108796296296297E-3</v>
      </c>
      <c r="R1088" s="47">
        <v>1.3692129629629629E-2</v>
      </c>
      <c r="S1088" s="47">
        <v>0</v>
      </c>
      <c r="T1088" s="47">
        <v>1.3622685185185184E-2</v>
      </c>
      <c r="U1088" s="47">
        <v>0</v>
      </c>
      <c r="V1088" s="47">
        <v>0</v>
      </c>
      <c r="W1088" s="47">
        <v>0</v>
      </c>
      <c r="X1088" s="47">
        <v>6.8668981481481484E-2</v>
      </c>
      <c r="Y1088" s="47">
        <v>2.4421296296296296E-3</v>
      </c>
      <c r="Z1088" s="47">
        <v>0</v>
      </c>
      <c r="AA1088" s="4">
        <f t="shared" si="34"/>
        <v>2.7314814814814813E-2</v>
      </c>
      <c r="AB1088" s="4">
        <f t="shared" si="35"/>
        <v>0</v>
      </c>
    </row>
    <row r="1089" spans="1:28" x14ac:dyDescent="0.25">
      <c r="A1089" s="44">
        <v>42867</v>
      </c>
      <c r="B1089" s="45" t="s">
        <v>197</v>
      </c>
      <c r="C1089" s="45" t="s">
        <v>161</v>
      </c>
      <c r="D1089" s="45" t="s">
        <v>38</v>
      </c>
      <c r="E1089" s="45" t="s">
        <v>35</v>
      </c>
      <c r="F1089" s="45" t="s">
        <v>55</v>
      </c>
      <c r="G1089" s="46">
        <v>91147</v>
      </c>
      <c r="H1089" s="76">
        <v>0.55555555555555558</v>
      </c>
      <c r="I1089" s="76">
        <v>0.81944444444444453</v>
      </c>
      <c r="J1089" s="47">
        <v>0.2638888888888889</v>
      </c>
      <c r="M1089" s="46">
        <v>0</v>
      </c>
      <c r="N1089" s="46">
        <v>0</v>
      </c>
      <c r="O1089" s="47">
        <v>0</v>
      </c>
      <c r="P1089" s="47">
        <v>0</v>
      </c>
      <c r="Q1089" s="47">
        <v>0</v>
      </c>
      <c r="R1089" s="47">
        <v>0</v>
      </c>
      <c r="S1089" s="47">
        <v>0</v>
      </c>
      <c r="T1089" s="47">
        <v>0</v>
      </c>
      <c r="U1089" s="47">
        <v>0</v>
      </c>
      <c r="V1089" s="47">
        <v>0</v>
      </c>
      <c r="W1089" s="47">
        <v>0</v>
      </c>
      <c r="X1089" s="47">
        <v>0</v>
      </c>
      <c r="Y1089" s="47">
        <v>0</v>
      </c>
      <c r="Z1089" s="47">
        <v>0</v>
      </c>
      <c r="AA1089" s="4">
        <f t="shared" si="34"/>
        <v>0</v>
      </c>
      <c r="AB1089" s="4" t="str">
        <f t="shared" si="35"/>
        <v/>
      </c>
    </row>
    <row r="1090" spans="1:28" x14ac:dyDescent="0.25">
      <c r="A1090" s="44">
        <v>42869</v>
      </c>
      <c r="B1090" s="45" t="s">
        <v>199</v>
      </c>
      <c r="C1090" s="45" t="s">
        <v>161</v>
      </c>
      <c r="D1090" s="45" t="s">
        <v>38</v>
      </c>
      <c r="E1090" s="45" t="s">
        <v>35</v>
      </c>
      <c r="F1090" s="45" t="s">
        <v>55</v>
      </c>
      <c r="G1090" s="46">
        <v>91147</v>
      </c>
      <c r="H1090" s="76">
        <v>0.55555555555555558</v>
      </c>
      <c r="I1090" s="76">
        <v>0.81944444444444453</v>
      </c>
      <c r="J1090" s="47">
        <v>0.2638888888888889</v>
      </c>
      <c r="M1090" s="46">
        <v>0</v>
      </c>
      <c r="N1090" s="46">
        <v>0</v>
      </c>
      <c r="O1090" s="47">
        <v>0</v>
      </c>
      <c r="P1090" s="47">
        <v>0</v>
      </c>
      <c r="Q1090" s="47">
        <v>0</v>
      </c>
      <c r="R1090" s="47">
        <v>0</v>
      </c>
      <c r="S1090" s="47">
        <v>0</v>
      </c>
      <c r="T1090" s="47">
        <v>0</v>
      </c>
      <c r="U1090" s="47">
        <v>0</v>
      </c>
      <c r="V1090" s="47">
        <v>0</v>
      </c>
      <c r="W1090" s="47">
        <v>0</v>
      </c>
      <c r="X1090" s="47">
        <v>0</v>
      </c>
      <c r="Y1090" s="47">
        <v>0</v>
      </c>
      <c r="Z1090" s="47">
        <v>0</v>
      </c>
      <c r="AA1090" s="4">
        <f t="shared" si="34"/>
        <v>0</v>
      </c>
      <c r="AB1090" s="4" t="str">
        <f t="shared" si="35"/>
        <v/>
      </c>
    </row>
    <row r="1091" spans="1:28" x14ac:dyDescent="0.25">
      <c r="A1091" s="44">
        <v>42868</v>
      </c>
      <c r="B1091" s="45" t="s">
        <v>198</v>
      </c>
      <c r="C1091" s="45" t="s">
        <v>161</v>
      </c>
      <c r="D1091" s="45" t="s">
        <v>38</v>
      </c>
      <c r="E1091" s="45" t="s">
        <v>35</v>
      </c>
      <c r="F1091" s="45" t="s">
        <v>55</v>
      </c>
      <c r="G1091" s="46">
        <v>91147</v>
      </c>
      <c r="H1091" s="76">
        <v>0.55555555555555558</v>
      </c>
      <c r="I1091" s="76">
        <v>0.81944444444444453</v>
      </c>
      <c r="J1091" s="47">
        <v>0.2638888888888889</v>
      </c>
      <c r="M1091" s="46">
        <v>0</v>
      </c>
      <c r="N1091" s="46">
        <v>0</v>
      </c>
      <c r="O1091" s="47">
        <v>0</v>
      </c>
      <c r="P1091" s="47">
        <v>0</v>
      </c>
      <c r="Q1091" s="47">
        <v>0</v>
      </c>
      <c r="R1091" s="47">
        <v>0</v>
      </c>
      <c r="S1091" s="47">
        <v>0</v>
      </c>
      <c r="T1091" s="47">
        <v>0</v>
      </c>
      <c r="U1091" s="47">
        <v>0</v>
      </c>
      <c r="V1091" s="47">
        <v>0</v>
      </c>
      <c r="W1091" s="47">
        <v>0</v>
      </c>
      <c r="X1091" s="47">
        <v>0</v>
      </c>
      <c r="Y1091" s="47">
        <v>0</v>
      </c>
      <c r="Z1091" s="47">
        <v>0</v>
      </c>
      <c r="AA1091" s="4">
        <f t="shared" si="34"/>
        <v>0</v>
      </c>
      <c r="AB1091" s="4" t="str">
        <f t="shared" si="35"/>
        <v/>
      </c>
    </row>
    <row r="1092" spans="1:28" x14ac:dyDescent="0.25">
      <c r="A1092" s="44">
        <v>42868</v>
      </c>
      <c r="B1092" s="45" t="s">
        <v>198</v>
      </c>
      <c r="C1092" s="45" t="s">
        <v>161</v>
      </c>
      <c r="D1092" s="45" t="s">
        <v>38</v>
      </c>
      <c r="E1092" s="45" t="s">
        <v>35</v>
      </c>
      <c r="F1092" s="45" t="s">
        <v>172</v>
      </c>
      <c r="G1092" s="46">
        <v>91160</v>
      </c>
      <c r="H1092" s="76">
        <v>0.625</v>
      </c>
      <c r="I1092" s="76">
        <v>0.88888888888888884</v>
      </c>
      <c r="J1092" s="47">
        <v>0.2638888888888889</v>
      </c>
      <c r="M1092" s="46">
        <v>0</v>
      </c>
      <c r="N1092" s="46">
        <v>0</v>
      </c>
      <c r="O1092" s="47">
        <v>0</v>
      </c>
      <c r="P1092" s="47">
        <v>0</v>
      </c>
      <c r="Q1092" s="47">
        <v>0</v>
      </c>
      <c r="R1092" s="47">
        <v>0</v>
      </c>
      <c r="S1092" s="47">
        <v>0</v>
      </c>
      <c r="T1092" s="47">
        <v>0</v>
      </c>
      <c r="U1092" s="47">
        <v>0</v>
      </c>
      <c r="V1092" s="47">
        <v>0</v>
      </c>
      <c r="W1092" s="47">
        <v>0</v>
      </c>
      <c r="X1092" s="47">
        <v>0</v>
      </c>
      <c r="Y1092" s="47">
        <v>0</v>
      </c>
      <c r="Z1092" s="47">
        <v>0</v>
      </c>
      <c r="AA1092" s="4">
        <f t="shared" si="34"/>
        <v>0</v>
      </c>
      <c r="AB1092" s="4" t="str">
        <f t="shared" si="35"/>
        <v/>
      </c>
    </row>
    <row r="1093" spans="1:28" x14ac:dyDescent="0.25">
      <c r="A1093" s="44">
        <v>42869</v>
      </c>
      <c r="B1093" s="45" t="s">
        <v>199</v>
      </c>
      <c r="C1093" s="45" t="s">
        <v>161</v>
      </c>
      <c r="D1093" s="45" t="s">
        <v>38</v>
      </c>
      <c r="E1093" s="45" t="s">
        <v>35</v>
      </c>
      <c r="F1093" s="45" t="s">
        <v>172</v>
      </c>
      <c r="G1093" s="46">
        <v>91160</v>
      </c>
      <c r="H1093" s="76">
        <v>0.625</v>
      </c>
      <c r="I1093" s="76">
        <v>0.88888888888888884</v>
      </c>
      <c r="J1093" s="47">
        <v>0.2638888888888889</v>
      </c>
      <c r="K1093" s="48">
        <v>42869.625694444447</v>
      </c>
      <c r="L1093" s="48">
        <v>42869.888888888891</v>
      </c>
      <c r="M1093" s="46">
        <v>66</v>
      </c>
      <c r="N1093" s="46">
        <v>0</v>
      </c>
      <c r="O1093" s="47">
        <v>0</v>
      </c>
      <c r="P1093" s="47">
        <v>1.6203703703703703E-3</v>
      </c>
      <c r="Q1093" s="47">
        <v>1.5046296296296297E-4</v>
      </c>
      <c r="R1093" s="47">
        <v>1.4074074074074074E-2</v>
      </c>
      <c r="S1093" s="47">
        <v>0</v>
      </c>
      <c r="T1093" s="47">
        <v>1.3449074074074073E-2</v>
      </c>
      <c r="U1093" s="47">
        <v>0</v>
      </c>
      <c r="V1093" s="47">
        <v>0</v>
      </c>
      <c r="W1093" s="47">
        <v>0</v>
      </c>
      <c r="X1093" s="47">
        <v>0</v>
      </c>
      <c r="Y1093" s="47">
        <v>1.8449074074074073E-2</v>
      </c>
      <c r="Z1093" s="47">
        <v>0</v>
      </c>
      <c r="AA1093" s="4">
        <f t="shared" si="34"/>
        <v>2.7523148148148147E-2</v>
      </c>
      <c r="AB1093" s="4">
        <f t="shared" si="35"/>
        <v>6.9444444444444198E-4</v>
      </c>
    </row>
    <row r="1094" spans="1:28" x14ac:dyDescent="0.25">
      <c r="A1094" s="44">
        <v>42867</v>
      </c>
      <c r="B1094" s="45" t="s">
        <v>197</v>
      </c>
      <c r="C1094" s="45" t="s">
        <v>161</v>
      </c>
      <c r="D1094" s="45" t="s">
        <v>38</v>
      </c>
      <c r="E1094" s="45" t="s">
        <v>35</v>
      </c>
      <c r="F1094" s="45" t="s">
        <v>172</v>
      </c>
      <c r="G1094" s="46">
        <v>91160</v>
      </c>
      <c r="H1094" s="76">
        <v>0.625</v>
      </c>
      <c r="I1094" s="76">
        <v>0.88888888888888884</v>
      </c>
      <c r="J1094" s="47">
        <v>0.2638888888888889</v>
      </c>
      <c r="K1094" s="48">
        <v>42867.625694444447</v>
      </c>
      <c r="L1094" s="48">
        <v>42867.888888888891</v>
      </c>
      <c r="M1094" s="46">
        <v>57</v>
      </c>
      <c r="N1094" s="46">
        <v>0</v>
      </c>
      <c r="O1094" s="47">
        <v>0</v>
      </c>
      <c r="P1094" s="47">
        <v>1.736111111111111E-3</v>
      </c>
      <c r="Q1094" s="47">
        <v>1.9675925925925926E-4</v>
      </c>
      <c r="R1094" s="47">
        <v>1.4224537037037037E-2</v>
      </c>
      <c r="S1094" s="47">
        <v>0</v>
      </c>
      <c r="T1094" s="47">
        <v>1.4571759259259258E-2</v>
      </c>
      <c r="U1094" s="47">
        <v>0</v>
      </c>
      <c r="V1094" s="47">
        <v>0</v>
      </c>
      <c r="W1094" s="47">
        <v>3.0266203703703708E-2</v>
      </c>
      <c r="X1094" s="47">
        <v>1.0300925925925926E-3</v>
      </c>
      <c r="Y1094" s="47">
        <v>1.3310185185185187E-2</v>
      </c>
      <c r="Z1094" s="47">
        <v>0</v>
      </c>
      <c r="AA1094" s="4">
        <f t="shared" ref="AA1094:AA1157" si="36">IF(A1094="","",R1094+T1094)</f>
        <v>2.8796296296296296E-2</v>
      </c>
      <c r="AB1094" s="4">
        <f t="shared" si="35"/>
        <v>6.9444444444444198E-4</v>
      </c>
    </row>
    <row r="1095" spans="1:28" x14ac:dyDescent="0.25">
      <c r="A1095" s="44">
        <v>42867</v>
      </c>
      <c r="B1095" s="45" t="s">
        <v>197</v>
      </c>
      <c r="C1095" s="45" t="s">
        <v>161</v>
      </c>
      <c r="D1095" s="45" t="s">
        <v>38</v>
      </c>
      <c r="E1095" s="45" t="s">
        <v>35</v>
      </c>
      <c r="F1095" s="45" t="s">
        <v>74</v>
      </c>
      <c r="G1095" s="46">
        <v>91149</v>
      </c>
      <c r="H1095" s="76">
        <v>0.625</v>
      </c>
      <c r="I1095" s="76">
        <v>0.88888888888888884</v>
      </c>
      <c r="J1095" s="47">
        <v>0.2638888888888889</v>
      </c>
      <c r="M1095" s="46">
        <v>0</v>
      </c>
      <c r="N1095" s="46">
        <v>0</v>
      </c>
      <c r="O1095" s="47">
        <v>0</v>
      </c>
      <c r="P1095" s="47">
        <v>0</v>
      </c>
      <c r="Q1095" s="47">
        <v>0</v>
      </c>
      <c r="R1095" s="47">
        <v>0</v>
      </c>
      <c r="S1095" s="47">
        <v>0</v>
      </c>
      <c r="T1095" s="47">
        <v>0</v>
      </c>
      <c r="U1095" s="47">
        <v>0</v>
      </c>
      <c r="V1095" s="47">
        <v>0</v>
      </c>
      <c r="W1095" s="47">
        <v>0</v>
      </c>
      <c r="X1095" s="47">
        <v>0</v>
      </c>
      <c r="Y1095" s="47">
        <v>0</v>
      </c>
      <c r="Z1095" s="47">
        <v>0</v>
      </c>
      <c r="AA1095" s="4">
        <f t="shared" si="36"/>
        <v>0</v>
      </c>
      <c r="AB1095" s="4" t="str">
        <f t="shared" si="35"/>
        <v/>
      </c>
    </row>
    <row r="1096" spans="1:28" x14ac:dyDescent="0.25">
      <c r="A1096" s="44">
        <v>42869</v>
      </c>
      <c r="B1096" s="45" t="s">
        <v>199</v>
      </c>
      <c r="C1096" s="45" t="s">
        <v>161</v>
      </c>
      <c r="D1096" s="45" t="s">
        <v>38</v>
      </c>
      <c r="E1096" s="45" t="s">
        <v>35</v>
      </c>
      <c r="F1096" s="45" t="s">
        <v>74</v>
      </c>
      <c r="G1096" s="46">
        <v>91149</v>
      </c>
      <c r="H1096" s="78">
        <v>0.375</v>
      </c>
      <c r="I1096" s="78">
        <v>0.63888888888888895</v>
      </c>
      <c r="J1096" s="47">
        <v>0.2638888888888889</v>
      </c>
      <c r="K1096" s="48">
        <v>42869.368750000001</v>
      </c>
      <c r="L1096" s="48">
        <v>42869.638888888891</v>
      </c>
      <c r="M1096" s="46">
        <v>94</v>
      </c>
      <c r="N1096" s="46">
        <v>0</v>
      </c>
      <c r="O1096" s="47">
        <v>0</v>
      </c>
      <c r="P1096" s="47">
        <v>1.9444444444444442E-3</v>
      </c>
      <c r="Q1096" s="47">
        <v>2.1412037037037038E-3</v>
      </c>
      <c r="R1096" s="47">
        <v>1.4039351851851851E-2</v>
      </c>
      <c r="S1096" s="47">
        <v>0</v>
      </c>
      <c r="T1096" s="47">
        <v>1.4097222222222221E-2</v>
      </c>
      <c r="U1096" s="47">
        <v>0</v>
      </c>
      <c r="V1096" s="47">
        <v>0</v>
      </c>
      <c r="W1096" s="47">
        <v>0</v>
      </c>
      <c r="X1096" s="47">
        <v>5.4513888888888884E-3</v>
      </c>
      <c r="Y1096" s="47">
        <v>5.138888888888889E-3</v>
      </c>
      <c r="Z1096" s="47">
        <v>0</v>
      </c>
      <c r="AA1096" s="4">
        <f t="shared" si="36"/>
        <v>2.8136574074074071E-2</v>
      </c>
      <c r="AB1096" s="4">
        <f t="shared" si="35"/>
        <v>0</v>
      </c>
    </row>
    <row r="1097" spans="1:28" x14ac:dyDescent="0.25">
      <c r="A1097" s="44">
        <v>42868</v>
      </c>
      <c r="B1097" s="45" t="s">
        <v>198</v>
      </c>
      <c r="C1097" s="45" t="s">
        <v>161</v>
      </c>
      <c r="D1097" s="45" t="s">
        <v>38</v>
      </c>
      <c r="E1097" s="45" t="s">
        <v>35</v>
      </c>
      <c r="F1097" s="45" t="s">
        <v>74</v>
      </c>
      <c r="G1097" s="46">
        <v>91149</v>
      </c>
      <c r="H1097" s="76">
        <v>0.625</v>
      </c>
      <c r="I1097" s="76">
        <v>0.88888888888888884</v>
      </c>
      <c r="J1097" s="47">
        <v>0.2638888888888889</v>
      </c>
      <c r="K1097" s="48">
        <v>42868.625694444447</v>
      </c>
      <c r="L1097" s="48">
        <v>42868.888888888891</v>
      </c>
      <c r="M1097" s="46">
        <v>63</v>
      </c>
      <c r="N1097" s="46">
        <v>0</v>
      </c>
      <c r="O1097" s="47">
        <v>0</v>
      </c>
      <c r="P1097" s="47">
        <v>1.8171296296296297E-3</v>
      </c>
      <c r="Q1097" s="47">
        <v>1.0300925925925926E-3</v>
      </c>
      <c r="R1097" s="47">
        <v>1.4050925925925927E-2</v>
      </c>
      <c r="S1097" s="47">
        <v>0</v>
      </c>
      <c r="T1097" s="47">
        <v>1.3993055555555555E-2</v>
      </c>
      <c r="U1097" s="47">
        <v>0</v>
      </c>
      <c r="V1097" s="47">
        <v>0</v>
      </c>
      <c r="W1097" s="47">
        <v>0</v>
      </c>
      <c r="X1097" s="47">
        <v>6.4236111111111117E-3</v>
      </c>
      <c r="Y1097" s="47">
        <v>8.4606481481481494E-3</v>
      </c>
      <c r="Z1097" s="47">
        <v>0</v>
      </c>
      <c r="AA1097" s="4">
        <f t="shared" si="36"/>
        <v>2.8043981481481482E-2</v>
      </c>
      <c r="AB1097" s="4">
        <f t="shared" si="35"/>
        <v>6.9444444444444198E-4</v>
      </c>
    </row>
    <row r="1098" spans="1:28" x14ac:dyDescent="0.25">
      <c r="A1098" s="44">
        <v>42868</v>
      </c>
      <c r="B1098" s="45" t="s">
        <v>198</v>
      </c>
      <c r="C1098" s="45" t="s">
        <v>161</v>
      </c>
      <c r="D1098" s="45" t="s">
        <v>38</v>
      </c>
      <c r="E1098" s="45" t="s">
        <v>35</v>
      </c>
      <c r="F1098" s="45" t="s">
        <v>176</v>
      </c>
      <c r="G1098" s="46">
        <v>91141</v>
      </c>
      <c r="H1098" s="76">
        <v>0.65277777777777779</v>
      </c>
      <c r="I1098" s="76">
        <v>0.91666666666666663</v>
      </c>
      <c r="J1098" s="47">
        <v>0.2638888888888889</v>
      </c>
      <c r="K1098" s="48">
        <v>42868.65625</v>
      </c>
      <c r="L1098" s="48">
        <v>42868.916666666664</v>
      </c>
      <c r="M1098" s="46">
        <v>61</v>
      </c>
      <c r="N1098" s="46">
        <v>0</v>
      </c>
      <c r="O1098" s="47">
        <v>0</v>
      </c>
      <c r="P1098" s="47">
        <v>1.8518518518518517E-3</v>
      </c>
      <c r="Q1098" s="47">
        <v>1.6782407407407406E-3</v>
      </c>
      <c r="R1098" s="47">
        <v>1.3206018518518518E-2</v>
      </c>
      <c r="S1098" s="47">
        <v>0</v>
      </c>
      <c r="T1098" s="47">
        <v>1.4004629629629631E-2</v>
      </c>
      <c r="U1098" s="47">
        <v>0</v>
      </c>
      <c r="V1098" s="47">
        <v>0</v>
      </c>
      <c r="W1098" s="47">
        <v>0</v>
      </c>
      <c r="X1098" s="47">
        <v>1.9074074074074073E-2</v>
      </c>
      <c r="Y1098" s="47">
        <v>0</v>
      </c>
      <c r="Z1098" s="47">
        <v>0</v>
      </c>
      <c r="AA1098" s="4">
        <f t="shared" si="36"/>
        <v>2.721064814814815E-2</v>
      </c>
      <c r="AB1098" s="4">
        <f t="shared" si="35"/>
        <v>3.4722222222222099E-3</v>
      </c>
    </row>
    <row r="1099" spans="1:28" x14ac:dyDescent="0.25">
      <c r="A1099" s="44">
        <v>42869</v>
      </c>
      <c r="B1099" s="45" t="s">
        <v>199</v>
      </c>
      <c r="C1099" s="45" t="s">
        <v>161</v>
      </c>
      <c r="D1099" s="45" t="s">
        <v>38</v>
      </c>
      <c r="E1099" s="45" t="s">
        <v>35</v>
      </c>
      <c r="F1099" s="45" t="s">
        <v>176</v>
      </c>
      <c r="G1099" s="46">
        <v>91141</v>
      </c>
      <c r="H1099" s="76">
        <v>0.65277777777777779</v>
      </c>
      <c r="I1099" s="76">
        <v>0.91666666666666663</v>
      </c>
      <c r="J1099" s="47">
        <v>0.2638888888888889</v>
      </c>
      <c r="M1099" s="46">
        <v>0</v>
      </c>
      <c r="N1099" s="46">
        <v>0</v>
      </c>
      <c r="O1099" s="47">
        <v>0</v>
      </c>
      <c r="P1099" s="47">
        <v>0</v>
      </c>
      <c r="Q1099" s="47">
        <v>0</v>
      </c>
      <c r="R1099" s="47">
        <v>0</v>
      </c>
      <c r="S1099" s="47">
        <v>0</v>
      </c>
      <c r="T1099" s="47">
        <v>0</v>
      </c>
      <c r="U1099" s="47">
        <v>0</v>
      </c>
      <c r="V1099" s="47">
        <v>0</v>
      </c>
      <c r="W1099" s="47">
        <v>0</v>
      </c>
      <c r="X1099" s="47">
        <v>0</v>
      </c>
      <c r="Y1099" s="47">
        <v>0</v>
      </c>
      <c r="Z1099" s="47">
        <v>0</v>
      </c>
      <c r="AA1099" s="4">
        <f t="shared" si="36"/>
        <v>0</v>
      </c>
      <c r="AB1099" s="4" t="str">
        <f t="shared" si="35"/>
        <v/>
      </c>
    </row>
    <row r="1100" spans="1:28" x14ac:dyDescent="0.25">
      <c r="A1100" s="44">
        <v>42867</v>
      </c>
      <c r="B1100" s="45" t="s">
        <v>197</v>
      </c>
      <c r="C1100" s="45" t="s">
        <v>161</v>
      </c>
      <c r="D1100" s="45" t="s">
        <v>38</v>
      </c>
      <c r="E1100" s="45" t="s">
        <v>35</v>
      </c>
      <c r="F1100" s="45" t="s">
        <v>176</v>
      </c>
      <c r="G1100" s="46">
        <v>91141</v>
      </c>
      <c r="H1100" s="76">
        <v>0.65277777777777779</v>
      </c>
      <c r="I1100" s="76">
        <v>0.91666666666666663</v>
      </c>
      <c r="J1100" s="47">
        <v>0.2638888888888889</v>
      </c>
      <c r="K1100" s="48">
        <v>42867.65347222222</v>
      </c>
      <c r="L1100" s="48">
        <v>42867.916666666664</v>
      </c>
      <c r="M1100" s="46">
        <v>63</v>
      </c>
      <c r="N1100" s="46">
        <v>0</v>
      </c>
      <c r="O1100" s="47">
        <v>0</v>
      </c>
      <c r="P1100" s="47">
        <v>1.8171296296296297E-3</v>
      </c>
      <c r="Q1100" s="47">
        <v>2.5115740740740741E-3</v>
      </c>
      <c r="R1100" s="47">
        <v>1.4178240740740741E-2</v>
      </c>
      <c r="S1100" s="47">
        <v>0</v>
      </c>
      <c r="T1100" s="47">
        <v>1.3784722222222224E-2</v>
      </c>
      <c r="U1100" s="47">
        <v>0</v>
      </c>
      <c r="V1100" s="47">
        <v>0</v>
      </c>
      <c r="W1100" s="47">
        <v>0</v>
      </c>
      <c r="X1100" s="47">
        <v>1.1342592592592591E-3</v>
      </c>
      <c r="Y1100" s="47">
        <v>2.615740740740741E-3</v>
      </c>
      <c r="Z1100" s="47">
        <v>0</v>
      </c>
      <c r="AA1100" s="4">
        <f t="shared" si="36"/>
        <v>2.7962962962962967E-2</v>
      </c>
      <c r="AB1100" s="4">
        <f t="shared" si="35"/>
        <v>6.9444444444444198E-4</v>
      </c>
    </row>
    <row r="1101" spans="1:28" x14ac:dyDescent="0.25">
      <c r="A1101" s="44">
        <v>42867</v>
      </c>
      <c r="B1101" s="45" t="s">
        <v>197</v>
      </c>
      <c r="C1101" s="45" t="s">
        <v>161</v>
      </c>
      <c r="D1101" s="45" t="s">
        <v>38</v>
      </c>
      <c r="E1101" s="45" t="s">
        <v>35</v>
      </c>
      <c r="F1101" s="45" t="s">
        <v>177</v>
      </c>
      <c r="G1101" s="46">
        <v>91130</v>
      </c>
      <c r="H1101" s="76">
        <v>0.58333333333333337</v>
      </c>
      <c r="I1101" s="76">
        <v>0.84722222222222221</v>
      </c>
      <c r="J1101" s="47">
        <v>0.2638888888888889</v>
      </c>
      <c r="K1101" s="48">
        <v>42867.579861111109</v>
      </c>
      <c r="L1101" s="48">
        <v>42867.847222222219</v>
      </c>
      <c r="M1101" s="46">
        <v>67</v>
      </c>
      <c r="N1101" s="46">
        <v>0</v>
      </c>
      <c r="O1101" s="47">
        <v>0</v>
      </c>
      <c r="P1101" s="47">
        <v>1.9328703703703704E-3</v>
      </c>
      <c r="Q1101" s="47">
        <v>3.0324074074074073E-3</v>
      </c>
      <c r="R1101" s="47">
        <v>1.5787037037037037E-2</v>
      </c>
      <c r="S1101" s="47">
        <v>0</v>
      </c>
      <c r="T1101" s="47">
        <v>1.6307870370370372E-2</v>
      </c>
      <c r="U1101" s="47">
        <v>0</v>
      </c>
      <c r="V1101" s="47">
        <v>5.6712962962962956E-4</v>
      </c>
      <c r="W1101" s="47">
        <v>0</v>
      </c>
      <c r="X1101" s="47">
        <v>0</v>
      </c>
      <c r="Y1101" s="47">
        <v>4.0775462962962965E-2</v>
      </c>
      <c r="Z1101" s="47">
        <v>0</v>
      </c>
      <c r="AA1101" s="4">
        <f t="shared" si="36"/>
        <v>3.2094907407407405E-2</v>
      </c>
      <c r="AB1101" s="4">
        <f t="shared" si="35"/>
        <v>0</v>
      </c>
    </row>
    <row r="1102" spans="1:28" x14ac:dyDescent="0.25">
      <c r="A1102" s="44">
        <v>42869</v>
      </c>
      <c r="B1102" s="45" t="s">
        <v>199</v>
      </c>
      <c r="C1102" s="45" t="s">
        <v>161</v>
      </c>
      <c r="D1102" s="45" t="s">
        <v>38</v>
      </c>
      <c r="E1102" s="45" t="s">
        <v>35</v>
      </c>
      <c r="F1102" s="45" t="s">
        <v>177</v>
      </c>
      <c r="G1102" s="46">
        <v>91130</v>
      </c>
      <c r="H1102" s="76">
        <v>0.58333333333333337</v>
      </c>
      <c r="I1102" s="76">
        <v>0.84722222222222221</v>
      </c>
      <c r="J1102" s="47">
        <v>0.2638888888888889</v>
      </c>
      <c r="K1102" s="48">
        <v>42869.60833333333</v>
      </c>
      <c r="L1102" s="48">
        <v>42869.848611111112</v>
      </c>
      <c r="M1102" s="46">
        <v>47</v>
      </c>
      <c r="N1102" s="46">
        <v>0</v>
      </c>
      <c r="O1102" s="47">
        <v>0</v>
      </c>
      <c r="P1102" s="47">
        <v>1.8287037037037037E-3</v>
      </c>
      <c r="Q1102" s="47">
        <v>1.6435185185185183E-3</v>
      </c>
      <c r="R1102" s="47">
        <v>1.4270833333333335E-2</v>
      </c>
      <c r="S1102" s="47">
        <v>0</v>
      </c>
      <c r="T1102" s="47">
        <v>1.5949074074074074E-2</v>
      </c>
      <c r="U1102" s="47">
        <v>0</v>
      </c>
      <c r="V1102" s="47">
        <v>0</v>
      </c>
      <c r="W1102" s="47">
        <v>0</v>
      </c>
      <c r="X1102" s="47">
        <v>0</v>
      </c>
      <c r="Y1102" s="47">
        <v>4.8043981481481479E-2</v>
      </c>
      <c r="Z1102" s="47">
        <v>0</v>
      </c>
      <c r="AA1102" s="4">
        <f t="shared" si="36"/>
        <v>3.0219907407407411E-2</v>
      </c>
      <c r="AB1102" s="4">
        <f t="shared" si="35"/>
        <v>2.4999999999999911E-2</v>
      </c>
    </row>
    <row r="1103" spans="1:28" x14ac:dyDescent="0.25">
      <c r="A1103" s="44">
        <v>42868</v>
      </c>
      <c r="B1103" s="45" t="s">
        <v>198</v>
      </c>
      <c r="C1103" s="45" t="s">
        <v>161</v>
      </c>
      <c r="D1103" s="45" t="s">
        <v>38</v>
      </c>
      <c r="E1103" s="45" t="s">
        <v>35</v>
      </c>
      <c r="F1103" s="45" t="s">
        <v>177</v>
      </c>
      <c r="G1103" s="46">
        <v>91130</v>
      </c>
      <c r="H1103" s="76">
        <v>0.58333333333333337</v>
      </c>
      <c r="I1103" s="76">
        <v>0.84722222222222221</v>
      </c>
      <c r="J1103" s="47">
        <v>0.2638888888888889</v>
      </c>
      <c r="K1103" s="48">
        <v>42868.59652777778</v>
      </c>
      <c r="L1103" s="48">
        <v>42868.84652777778</v>
      </c>
      <c r="M1103" s="46">
        <v>51</v>
      </c>
      <c r="N1103" s="46">
        <v>0</v>
      </c>
      <c r="O1103" s="47">
        <v>0</v>
      </c>
      <c r="P1103" s="47">
        <v>2.0023148148148148E-3</v>
      </c>
      <c r="Q1103" s="47">
        <v>2.8819444444444444E-3</v>
      </c>
      <c r="R1103" s="47">
        <v>1.2881944444444446E-2</v>
      </c>
      <c r="S1103" s="47">
        <v>0</v>
      </c>
      <c r="T1103" s="47">
        <v>1.3969907407407408E-2</v>
      </c>
      <c r="U1103" s="47">
        <v>0</v>
      </c>
      <c r="V1103" s="47">
        <v>0</v>
      </c>
      <c r="W1103" s="47">
        <v>0</v>
      </c>
      <c r="X1103" s="47">
        <v>5.0925925925925921E-3</v>
      </c>
      <c r="Y1103" s="47">
        <v>3.6979166666666667E-2</v>
      </c>
      <c r="Z1103" s="47">
        <v>0</v>
      </c>
      <c r="AA1103" s="4">
        <f t="shared" si="36"/>
        <v>2.6851851851851856E-2</v>
      </c>
      <c r="AB1103" s="4">
        <f t="shared" si="35"/>
        <v>1.3194444444444398E-2</v>
      </c>
    </row>
    <row r="1104" spans="1:28" x14ac:dyDescent="0.25">
      <c r="A1104" s="44">
        <v>42868</v>
      </c>
      <c r="B1104" s="45" t="s">
        <v>198</v>
      </c>
      <c r="C1104" s="45" t="s">
        <v>161</v>
      </c>
      <c r="D1104" s="45" t="s">
        <v>38</v>
      </c>
      <c r="E1104" s="45" t="s">
        <v>35</v>
      </c>
      <c r="F1104" s="45" t="s">
        <v>96</v>
      </c>
      <c r="G1104" s="46">
        <v>91157</v>
      </c>
      <c r="H1104" s="76">
        <v>0.625</v>
      </c>
      <c r="I1104" s="76">
        <v>0.88888888888888884</v>
      </c>
      <c r="J1104" s="47">
        <v>0.2638888888888889</v>
      </c>
      <c r="K1104" s="48">
        <v>42868.621527777781</v>
      </c>
      <c r="L1104" s="48">
        <v>42868.888888888891</v>
      </c>
      <c r="M1104" s="46">
        <v>60</v>
      </c>
      <c r="N1104" s="46">
        <v>0</v>
      </c>
      <c r="O1104" s="47">
        <v>0</v>
      </c>
      <c r="P1104" s="47">
        <v>2.1759259259259258E-3</v>
      </c>
      <c r="Q1104" s="47">
        <v>4.3981481481481484E-3</v>
      </c>
      <c r="R1104" s="47">
        <v>1.4050925925925927E-2</v>
      </c>
      <c r="S1104" s="47">
        <v>0</v>
      </c>
      <c r="T1104" s="47">
        <v>1.224537037037037E-2</v>
      </c>
      <c r="U1104" s="47">
        <v>0</v>
      </c>
      <c r="V1104" s="47">
        <v>0</v>
      </c>
      <c r="W1104" s="47">
        <v>0</v>
      </c>
      <c r="X1104" s="47">
        <v>6.030092592592593E-3</v>
      </c>
      <c r="Y1104" s="47">
        <v>1.3773148148148147E-3</v>
      </c>
      <c r="Z1104" s="47">
        <v>0</v>
      </c>
      <c r="AA1104" s="4">
        <f t="shared" si="36"/>
        <v>2.6296296296296297E-2</v>
      </c>
      <c r="AB1104" s="4">
        <f t="shared" ref="AB1104:AB1167" si="37">IF(K1104="","",IF(VALUE(TEXT(K1104,"HH:MM:SS"))&gt;H1104,VALUE(TEXT(K1104,"HH:MM:SS"))-H1104,0))</f>
        <v>0</v>
      </c>
    </row>
    <row r="1105" spans="1:28" x14ac:dyDescent="0.25">
      <c r="A1105" s="44">
        <v>42869</v>
      </c>
      <c r="B1105" s="45" t="s">
        <v>199</v>
      </c>
      <c r="C1105" s="45" t="s">
        <v>161</v>
      </c>
      <c r="D1105" s="45" t="s">
        <v>38</v>
      </c>
      <c r="E1105" s="45" t="s">
        <v>35</v>
      </c>
      <c r="F1105" s="45" t="s">
        <v>96</v>
      </c>
      <c r="G1105" s="46">
        <v>91157</v>
      </c>
      <c r="H1105" s="78">
        <v>0.375</v>
      </c>
      <c r="I1105" s="78">
        <v>0.63888888888888895</v>
      </c>
      <c r="J1105" s="47">
        <v>0.2638888888888889</v>
      </c>
      <c r="K1105" s="48">
        <v>42869.372916666667</v>
      </c>
      <c r="L1105" s="48">
        <v>42869.63958333333</v>
      </c>
      <c r="M1105" s="46">
        <v>94</v>
      </c>
      <c r="N1105" s="46">
        <v>0</v>
      </c>
      <c r="O1105" s="47">
        <v>0</v>
      </c>
      <c r="P1105" s="47">
        <v>2.0370370370370373E-3</v>
      </c>
      <c r="Q1105" s="47">
        <v>2.4305555555555552E-4</v>
      </c>
      <c r="R1105" s="47">
        <v>1.4027777777777778E-2</v>
      </c>
      <c r="S1105" s="47">
        <v>0</v>
      </c>
      <c r="T1105" s="47">
        <v>1.2673611111111109E-2</v>
      </c>
      <c r="U1105" s="47">
        <v>0</v>
      </c>
      <c r="V1105" s="47">
        <v>0</v>
      </c>
      <c r="W1105" s="47">
        <v>0</v>
      </c>
      <c r="X1105" s="47">
        <v>3.3564814814814812E-4</v>
      </c>
      <c r="Y1105" s="47">
        <v>1.2384259259259258E-3</v>
      </c>
      <c r="Z1105" s="47">
        <v>0</v>
      </c>
      <c r="AA1105" s="4">
        <f t="shared" si="36"/>
        <v>2.6701388888888886E-2</v>
      </c>
      <c r="AB1105" s="4">
        <f t="shared" si="37"/>
        <v>0</v>
      </c>
    </row>
    <row r="1106" spans="1:28" x14ac:dyDescent="0.25">
      <c r="A1106" s="44">
        <v>42867</v>
      </c>
      <c r="B1106" s="45" t="s">
        <v>197</v>
      </c>
      <c r="C1106" s="45" t="s">
        <v>161</v>
      </c>
      <c r="D1106" s="45" t="s">
        <v>38</v>
      </c>
      <c r="E1106" s="45" t="s">
        <v>35</v>
      </c>
      <c r="F1106" s="45" t="s">
        <v>96</v>
      </c>
      <c r="G1106" s="46">
        <v>91157</v>
      </c>
      <c r="H1106" s="76">
        <v>0.625</v>
      </c>
      <c r="I1106" s="76">
        <v>0.88888888888888884</v>
      </c>
      <c r="J1106" s="47">
        <v>0.2638888888888889</v>
      </c>
      <c r="K1106" s="48">
        <v>42867.620833333334</v>
      </c>
      <c r="L1106" s="48">
        <v>42867.888888888891</v>
      </c>
      <c r="M1106" s="46">
        <v>58</v>
      </c>
      <c r="N1106" s="46">
        <v>0</v>
      </c>
      <c r="O1106" s="47">
        <v>0</v>
      </c>
      <c r="P1106" s="47">
        <v>2.3032407407407407E-3</v>
      </c>
      <c r="Q1106" s="47">
        <v>3.1944444444444442E-3</v>
      </c>
      <c r="R1106" s="47">
        <v>1.300925925925926E-2</v>
      </c>
      <c r="S1106" s="47">
        <v>0</v>
      </c>
      <c r="T1106" s="47">
        <v>1.2465277777777777E-2</v>
      </c>
      <c r="U1106" s="47">
        <v>0</v>
      </c>
      <c r="V1106" s="47">
        <v>0</v>
      </c>
      <c r="W1106" s="47">
        <v>0</v>
      </c>
      <c r="X1106" s="47">
        <v>1.1921296296296296E-3</v>
      </c>
      <c r="Y1106" s="47">
        <v>2.4768518518518516E-3</v>
      </c>
      <c r="Z1106" s="47">
        <v>0</v>
      </c>
      <c r="AA1106" s="4">
        <f t="shared" si="36"/>
        <v>2.5474537037037039E-2</v>
      </c>
      <c r="AB1106" s="4">
        <f t="shared" si="37"/>
        <v>0</v>
      </c>
    </row>
    <row r="1107" spans="1:28" x14ac:dyDescent="0.25">
      <c r="A1107" s="44">
        <v>42867</v>
      </c>
      <c r="B1107" s="45" t="s">
        <v>197</v>
      </c>
      <c r="C1107" s="45" t="s">
        <v>161</v>
      </c>
      <c r="D1107" s="45" t="s">
        <v>38</v>
      </c>
      <c r="E1107" s="45" t="s">
        <v>35</v>
      </c>
      <c r="F1107" s="45" t="s">
        <v>79</v>
      </c>
      <c r="G1107" s="46">
        <v>91129</v>
      </c>
      <c r="H1107" s="76">
        <v>0.5625</v>
      </c>
      <c r="I1107" s="76">
        <v>0.82638888888888884</v>
      </c>
      <c r="J1107" s="47">
        <v>0.2638888888888889</v>
      </c>
      <c r="K1107" s="48">
        <v>42867.560416666667</v>
      </c>
      <c r="L1107" s="48">
        <v>42867.826388888891</v>
      </c>
      <c r="M1107" s="46">
        <v>52</v>
      </c>
      <c r="N1107" s="46">
        <v>0</v>
      </c>
      <c r="O1107" s="47">
        <v>0</v>
      </c>
      <c r="P1107" s="47">
        <v>2.5925925925925925E-3</v>
      </c>
      <c r="Q1107" s="47">
        <v>4.7916666666666672E-3</v>
      </c>
      <c r="R1107" s="47">
        <v>1.3252314814814814E-2</v>
      </c>
      <c r="S1107" s="47">
        <v>0</v>
      </c>
      <c r="T1107" s="47">
        <v>1.462962962962963E-2</v>
      </c>
      <c r="U1107" s="47">
        <v>0</v>
      </c>
      <c r="V1107" s="47">
        <v>0</v>
      </c>
      <c r="W1107" s="47">
        <v>3.2326388888888884E-2</v>
      </c>
      <c r="X1107" s="47">
        <v>8.449074074074075E-4</v>
      </c>
      <c r="Y1107" s="47">
        <v>5.6018518518518518E-3</v>
      </c>
      <c r="Z1107" s="47">
        <v>0</v>
      </c>
      <c r="AA1107" s="4">
        <f t="shared" si="36"/>
        <v>2.7881944444444445E-2</v>
      </c>
      <c r="AB1107" s="4">
        <f t="shared" si="37"/>
        <v>0</v>
      </c>
    </row>
    <row r="1108" spans="1:28" x14ac:dyDescent="0.25">
      <c r="A1108" s="44">
        <v>42869</v>
      </c>
      <c r="B1108" s="45" t="s">
        <v>199</v>
      </c>
      <c r="C1108" s="45" t="s">
        <v>161</v>
      </c>
      <c r="D1108" s="45" t="s">
        <v>38</v>
      </c>
      <c r="E1108" s="45" t="s">
        <v>35</v>
      </c>
      <c r="F1108" s="45" t="s">
        <v>79</v>
      </c>
      <c r="G1108" s="46">
        <v>91129</v>
      </c>
      <c r="H1108" s="76">
        <v>0.5625</v>
      </c>
      <c r="I1108" s="76">
        <v>0.82638888888888884</v>
      </c>
      <c r="J1108" s="47">
        <v>0.2638888888888889</v>
      </c>
      <c r="M1108" s="46">
        <v>0</v>
      </c>
      <c r="N1108" s="46">
        <v>0</v>
      </c>
      <c r="O1108" s="47">
        <v>0</v>
      </c>
      <c r="P1108" s="47">
        <v>0</v>
      </c>
      <c r="Q1108" s="47">
        <v>0</v>
      </c>
      <c r="R1108" s="47">
        <v>0</v>
      </c>
      <c r="S1108" s="47">
        <v>0</v>
      </c>
      <c r="T1108" s="47">
        <v>0</v>
      </c>
      <c r="U1108" s="47">
        <v>0</v>
      </c>
      <c r="V1108" s="47">
        <v>0</v>
      </c>
      <c r="W1108" s="47">
        <v>0</v>
      </c>
      <c r="X1108" s="47">
        <v>0</v>
      </c>
      <c r="Y1108" s="47">
        <v>0</v>
      </c>
      <c r="Z1108" s="47">
        <v>0</v>
      </c>
      <c r="AA1108" s="4">
        <f t="shared" si="36"/>
        <v>0</v>
      </c>
      <c r="AB1108" s="4" t="str">
        <f t="shared" si="37"/>
        <v/>
      </c>
    </row>
    <row r="1109" spans="1:28" x14ac:dyDescent="0.25">
      <c r="A1109" s="44">
        <v>42868</v>
      </c>
      <c r="B1109" s="45" t="s">
        <v>198</v>
      </c>
      <c r="C1109" s="45" t="s">
        <v>161</v>
      </c>
      <c r="D1109" s="45" t="s">
        <v>38</v>
      </c>
      <c r="E1109" s="45" t="s">
        <v>35</v>
      </c>
      <c r="F1109" s="45" t="s">
        <v>79</v>
      </c>
      <c r="G1109" s="46">
        <v>91129</v>
      </c>
      <c r="H1109" s="76">
        <v>0.5625</v>
      </c>
      <c r="I1109" s="76">
        <v>0.82638888888888884</v>
      </c>
      <c r="J1109" s="47">
        <v>0.2638888888888889</v>
      </c>
      <c r="M1109" s="46">
        <v>0</v>
      </c>
      <c r="N1109" s="46">
        <v>0</v>
      </c>
      <c r="O1109" s="47">
        <v>0</v>
      </c>
      <c r="P1109" s="47">
        <v>0</v>
      </c>
      <c r="Q1109" s="47">
        <v>0</v>
      </c>
      <c r="R1109" s="47">
        <v>0</v>
      </c>
      <c r="S1109" s="47">
        <v>0</v>
      </c>
      <c r="T1109" s="47">
        <v>0</v>
      </c>
      <c r="U1109" s="47">
        <v>0</v>
      </c>
      <c r="V1109" s="47">
        <v>0</v>
      </c>
      <c r="W1109" s="47">
        <v>0</v>
      </c>
      <c r="X1109" s="47">
        <v>0</v>
      </c>
      <c r="Y1109" s="47">
        <v>0</v>
      </c>
      <c r="Z1109" s="47">
        <v>0</v>
      </c>
      <c r="AA1109" s="4">
        <f t="shared" si="36"/>
        <v>0</v>
      </c>
      <c r="AB1109" s="4" t="str">
        <f t="shared" si="37"/>
        <v/>
      </c>
    </row>
    <row r="1110" spans="1:28" x14ac:dyDescent="0.25">
      <c r="A1110" s="44">
        <v>42868</v>
      </c>
      <c r="B1110" s="45" t="s">
        <v>198</v>
      </c>
      <c r="C1110" s="45" t="s">
        <v>161</v>
      </c>
      <c r="D1110" s="45" t="s">
        <v>38</v>
      </c>
      <c r="E1110" s="45" t="s">
        <v>35</v>
      </c>
      <c r="F1110" s="45" t="s">
        <v>63</v>
      </c>
      <c r="G1110" s="46">
        <v>91134</v>
      </c>
      <c r="H1110" s="76">
        <v>0.5625</v>
      </c>
      <c r="I1110" s="76">
        <v>0.82638888888888884</v>
      </c>
      <c r="J1110" s="47">
        <v>0.2638888888888889</v>
      </c>
      <c r="K1110" s="48">
        <v>42868.570138888892</v>
      </c>
      <c r="L1110" s="48">
        <v>42868.82916666667</v>
      </c>
      <c r="M1110" s="46">
        <v>49</v>
      </c>
      <c r="N1110" s="46">
        <v>0</v>
      </c>
      <c r="O1110" s="47">
        <v>0</v>
      </c>
      <c r="P1110" s="47">
        <v>2.5115740740740741E-3</v>
      </c>
      <c r="Q1110" s="47">
        <v>1.0092592592592592E-2</v>
      </c>
      <c r="R1110" s="47">
        <v>1.9166666666666669E-2</v>
      </c>
      <c r="S1110" s="47">
        <v>0</v>
      </c>
      <c r="T1110" s="47">
        <v>1.9814814814814816E-2</v>
      </c>
      <c r="U1110" s="47">
        <v>0</v>
      </c>
      <c r="V1110" s="47">
        <v>0</v>
      </c>
      <c r="W1110" s="47">
        <v>1.4560185185185183E-2</v>
      </c>
      <c r="X1110" s="47">
        <v>0</v>
      </c>
      <c r="Y1110" s="47">
        <v>0</v>
      </c>
      <c r="Z1110" s="47">
        <v>0</v>
      </c>
      <c r="AA1110" s="4">
        <f t="shared" si="36"/>
        <v>3.8981481481481485E-2</v>
      </c>
      <c r="AB1110" s="4">
        <f t="shared" si="37"/>
        <v>7.6388888888888618E-3</v>
      </c>
    </row>
    <row r="1111" spans="1:28" x14ac:dyDescent="0.25">
      <c r="A1111" s="44">
        <v>42869</v>
      </c>
      <c r="B1111" s="45" t="s">
        <v>199</v>
      </c>
      <c r="C1111" s="45" t="s">
        <v>161</v>
      </c>
      <c r="D1111" s="45" t="s">
        <v>38</v>
      </c>
      <c r="E1111" s="45" t="s">
        <v>35</v>
      </c>
      <c r="F1111" s="45" t="s">
        <v>63</v>
      </c>
      <c r="G1111" s="46">
        <v>91134</v>
      </c>
      <c r="H1111" s="78">
        <v>0.375</v>
      </c>
      <c r="I1111" s="78">
        <v>0.63888888888888895</v>
      </c>
      <c r="J1111" s="47">
        <v>0.2638888888888889</v>
      </c>
      <c r="K1111" s="48">
        <v>42869.390277777777</v>
      </c>
      <c r="L1111" s="48">
        <v>42869.638888888891</v>
      </c>
      <c r="M1111" s="46">
        <v>74</v>
      </c>
      <c r="N1111" s="46">
        <v>0</v>
      </c>
      <c r="O1111" s="47">
        <v>0</v>
      </c>
      <c r="P1111" s="47">
        <v>2.3726851851851851E-3</v>
      </c>
      <c r="Q1111" s="47">
        <v>4.5138888888888892E-4</v>
      </c>
      <c r="R1111" s="47">
        <v>1.4074074074074074E-2</v>
      </c>
      <c r="S1111" s="47">
        <v>0</v>
      </c>
      <c r="T1111" s="47">
        <v>2.013888888888889E-2</v>
      </c>
      <c r="U1111" s="47">
        <v>0</v>
      </c>
      <c r="V1111" s="47">
        <v>0</v>
      </c>
      <c r="W1111" s="47">
        <v>0</v>
      </c>
      <c r="X1111" s="47">
        <v>8.2175925925925917E-4</v>
      </c>
      <c r="Y1111" s="47">
        <v>0</v>
      </c>
      <c r="Z1111" s="47">
        <v>0</v>
      </c>
      <c r="AA1111" s="4">
        <f t="shared" si="36"/>
        <v>3.4212962962962966E-2</v>
      </c>
      <c r="AB1111" s="4">
        <f t="shared" si="37"/>
        <v>1.5277777777777779E-2</v>
      </c>
    </row>
    <row r="1112" spans="1:28" x14ac:dyDescent="0.25">
      <c r="A1112" s="44">
        <v>42867</v>
      </c>
      <c r="B1112" s="45" t="s">
        <v>197</v>
      </c>
      <c r="C1112" s="45" t="s">
        <v>161</v>
      </c>
      <c r="D1112" s="45" t="s">
        <v>38</v>
      </c>
      <c r="E1112" s="45" t="s">
        <v>35</v>
      </c>
      <c r="F1112" s="45" t="s">
        <v>63</v>
      </c>
      <c r="G1112" s="46">
        <v>91134</v>
      </c>
      <c r="H1112" s="76">
        <v>0.5625</v>
      </c>
      <c r="I1112" s="76">
        <v>0.82638888888888884</v>
      </c>
      <c r="J1112" s="47">
        <v>0.2638888888888889</v>
      </c>
      <c r="M1112" s="46">
        <v>0</v>
      </c>
      <c r="N1112" s="46">
        <v>0</v>
      </c>
      <c r="O1112" s="47">
        <v>0</v>
      </c>
      <c r="P1112" s="47">
        <v>0</v>
      </c>
      <c r="Q1112" s="47">
        <v>0</v>
      </c>
      <c r="R1112" s="47">
        <v>0</v>
      </c>
      <c r="S1112" s="47">
        <v>0</v>
      </c>
      <c r="T1112" s="47">
        <v>0</v>
      </c>
      <c r="U1112" s="47">
        <v>0</v>
      </c>
      <c r="V1112" s="47">
        <v>0</v>
      </c>
      <c r="W1112" s="47">
        <v>0</v>
      </c>
      <c r="X1112" s="47">
        <v>0</v>
      </c>
      <c r="Y1112" s="47">
        <v>0</v>
      </c>
      <c r="Z1112" s="47">
        <v>0</v>
      </c>
      <c r="AA1112" s="4">
        <f t="shared" si="36"/>
        <v>0</v>
      </c>
      <c r="AB1112" s="4" t="str">
        <f t="shared" si="37"/>
        <v/>
      </c>
    </row>
    <row r="1113" spans="1:28" x14ac:dyDescent="0.25">
      <c r="A1113" s="44">
        <v>42867</v>
      </c>
      <c r="B1113" s="45" t="s">
        <v>197</v>
      </c>
      <c r="C1113" s="45" t="s">
        <v>161</v>
      </c>
      <c r="D1113" s="45" t="s">
        <v>38</v>
      </c>
      <c r="E1113" s="45" t="s">
        <v>35</v>
      </c>
      <c r="F1113" s="45" t="s">
        <v>182</v>
      </c>
      <c r="G1113" s="46">
        <v>91131</v>
      </c>
      <c r="H1113" s="76">
        <v>0.33333333333333331</v>
      </c>
      <c r="I1113" s="76">
        <v>0.59722222222222221</v>
      </c>
      <c r="J1113" s="47">
        <v>0.2638888888888889</v>
      </c>
      <c r="M1113" s="46">
        <v>0</v>
      </c>
      <c r="N1113" s="46">
        <v>0</v>
      </c>
      <c r="O1113" s="47">
        <v>0</v>
      </c>
      <c r="P1113" s="47">
        <v>0</v>
      </c>
      <c r="Q1113" s="47">
        <v>0</v>
      </c>
      <c r="R1113" s="47">
        <v>0</v>
      </c>
      <c r="S1113" s="47">
        <v>0</v>
      </c>
      <c r="T1113" s="47">
        <v>0</v>
      </c>
      <c r="U1113" s="47">
        <v>0</v>
      </c>
      <c r="V1113" s="47">
        <v>0</v>
      </c>
      <c r="W1113" s="47">
        <v>0</v>
      </c>
      <c r="X1113" s="47">
        <v>0</v>
      </c>
      <c r="Y1113" s="47">
        <v>0</v>
      </c>
      <c r="Z1113" s="47">
        <v>0</v>
      </c>
      <c r="AA1113" s="4">
        <f t="shared" si="36"/>
        <v>0</v>
      </c>
      <c r="AB1113" s="4" t="str">
        <f t="shared" si="37"/>
        <v/>
      </c>
    </row>
    <row r="1114" spans="1:28" x14ac:dyDescent="0.25">
      <c r="A1114" s="44">
        <v>42869</v>
      </c>
      <c r="B1114" s="45" t="s">
        <v>199</v>
      </c>
      <c r="C1114" s="45" t="s">
        <v>161</v>
      </c>
      <c r="D1114" s="45" t="s">
        <v>38</v>
      </c>
      <c r="E1114" s="45" t="s">
        <v>35</v>
      </c>
      <c r="F1114" s="45" t="s">
        <v>182</v>
      </c>
      <c r="G1114" s="46">
        <v>91131</v>
      </c>
      <c r="H1114" s="76">
        <v>0.33333333333333331</v>
      </c>
      <c r="I1114" s="76">
        <v>0.59722222222222221</v>
      </c>
      <c r="J1114" s="47">
        <v>0.2638888888888889</v>
      </c>
      <c r="K1114" s="48">
        <v>42869.327777777777</v>
      </c>
      <c r="L1114" s="48">
        <v>42869.597222222219</v>
      </c>
      <c r="M1114" s="46">
        <v>103</v>
      </c>
      <c r="N1114" s="46">
        <v>0</v>
      </c>
      <c r="O1114" s="47">
        <v>0</v>
      </c>
      <c r="P1114" s="47">
        <v>1.8865740740740742E-3</v>
      </c>
      <c r="Q1114" s="47">
        <v>2.4189814814814816E-3</v>
      </c>
      <c r="R1114" s="47">
        <v>1.5219907407407409E-2</v>
      </c>
      <c r="S1114" s="47">
        <v>0</v>
      </c>
      <c r="T1114" s="47">
        <v>1.5486111111111112E-2</v>
      </c>
      <c r="U1114" s="47">
        <v>0</v>
      </c>
      <c r="V1114" s="47">
        <v>0</v>
      </c>
      <c r="W1114" s="47">
        <v>0</v>
      </c>
      <c r="X1114" s="47">
        <v>0</v>
      </c>
      <c r="Y1114" s="47">
        <v>1.0856481481481481E-2</v>
      </c>
      <c r="Z1114" s="47">
        <v>0</v>
      </c>
      <c r="AA1114" s="4">
        <f t="shared" si="36"/>
        <v>3.0706018518518521E-2</v>
      </c>
      <c r="AB1114" s="4">
        <f t="shared" si="37"/>
        <v>0</v>
      </c>
    </row>
    <row r="1115" spans="1:28" x14ac:dyDescent="0.25">
      <c r="A1115" s="44">
        <v>42868</v>
      </c>
      <c r="B1115" s="45" t="s">
        <v>198</v>
      </c>
      <c r="C1115" s="45" t="s">
        <v>161</v>
      </c>
      <c r="D1115" s="45" t="s">
        <v>38</v>
      </c>
      <c r="E1115" s="45" t="s">
        <v>35</v>
      </c>
      <c r="F1115" s="45" t="s">
        <v>182</v>
      </c>
      <c r="G1115" s="46">
        <v>91131</v>
      </c>
      <c r="H1115" s="76">
        <v>0.33333333333333331</v>
      </c>
      <c r="I1115" s="76">
        <v>0.59722222222222221</v>
      </c>
      <c r="J1115" s="47">
        <v>0.2638888888888889</v>
      </c>
      <c r="K1115" s="48">
        <v>42868.327777777777</v>
      </c>
      <c r="L1115" s="48">
        <v>42868.598611111112</v>
      </c>
      <c r="M1115" s="46">
        <v>80</v>
      </c>
      <c r="N1115" s="46">
        <v>0</v>
      </c>
      <c r="O1115" s="47">
        <v>0</v>
      </c>
      <c r="P1115" s="47">
        <v>1.736111111111111E-3</v>
      </c>
      <c r="Q1115" s="47">
        <v>2.1296296296296298E-3</v>
      </c>
      <c r="R1115" s="47">
        <v>1.539351851851852E-2</v>
      </c>
      <c r="S1115" s="47">
        <v>0</v>
      </c>
      <c r="T1115" s="47">
        <v>1.4525462962962964E-2</v>
      </c>
      <c r="U1115" s="47">
        <v>0</v>
      </c>
      <c r="V1115" s="47">
        <v>0</v>
      </c>
      <c r="W1115" s="47">
        <v>0</v>
      </c>
      <c r="X1115" s="47">
        <v>0</v>
      </c>
      <c r="Y1115" s="47">
        <v>9.9537037037037042E-4</v>
      </c>
      <c r="Z1115" s="47">
        <v>0</v>
      </c>
      <c r="AA1115" s="4">
        <f t="shared" si="36"/>
        <v>2.9918981481481484E-2</v>
      </c>
      <c r="AB1115" s="4">
        <f t="shared" si="37"/>
        <v>0</v>
      </c>
    </row>
    <row r="1116" spans="1:28" x14ac:dyDescent="0.25">
      <c r="A1116" s="44">
        <v>42868</v>
      </c>
      <c r="B1116" s="45" t="s">
        <v>198</v>
      </c>
      <c r="C1116" s="45" t="s">
        <v>161</v>
      </c>
      <c r="D1116" s="45" t="s">
        <v>38</v>
      </c>
      <c r="E1116" s="45" t="s">
        <v>41</v>
      </c>
      <c r="F1116" s="45" t="s">
        <v>116</v>
      </c>
      <c r="G1116" s="46">
        <v>91126</v>
      </c>
      <c r="H1116" s="76">
        <v>0.29166666666666669</v>
      </c>
      <c r="I1116" s="76">
        <v>0.55555555555555558</v>
      </c>
      <c r="J1116" s="47">
        <v>0.2638888888888889</v>
      </c>
      <c r="K1116" s="48">
        <v>42868.284722222219</v>
      </c>
      <c r="L1116" s="48">
        <v>42868.547222222223</v>
      </c>
      <c r="M1116" s="46">
        <v>77</v>
      </c>
      <c r="N1116" s="46">
        <v>0</v>
      </c>
      <c r="O1116" s="47">
        <v>0</v>
      </c>
      <c r="P1116" s="47">
        <v>9.7222222222222209E-4</v>
      </c>
      <c r="Q1116" s="47">
        <v>1.3726851851851851E-2</v>
      </c>
      <c r="R1116" s="47">
        <v>1.4016203703703704E-2</v>
      </c>
      <c r="S1116" s="47">
        <v>0</v>
      </c>
      <c r="T1116" s="47">
        <v>1.4305555555555557E-2</v>
      </c>
      <c r="U1116" s="47">
        <v>0</v>
      </c>
      <c r="V1116" s="47">
        <v>0</v>
      </c>
      <c r="W1116" s="47">
        <v>0</v>
      </c>
      <c r="X1116" s="47">
        <v>0</v>
      </c>
      <c r="Y1116" s="47">
        <v>6.4467592592592597E-3</v>
      </c>
      <c r="Z1116" s="47">
        <v>0</v>
      </c>
      <c r="AA1116" s="4">
        <f t="shared" si="36"/>
        <v>2.8321759259259262E-2</v>
      </c>
      <c r="AB1116" s="4">
        <f t="shared" si="37"/>
        <v>0</v>
      </c>
    </row>
    <row r="1117" spans="1:28" x14ac:dyDescent="0.25">
      <c r="A1117" s="44">
        <v>42869</v>
      </c>
      <c r="B1117" s="45" t="s">
        <v>199</v>
      </c>
      <c r="C1117" s="45" t="s">
        <v>161</v>
      </c>
      <c r="D1117" s="45" t="s">
        <v>38</v>
      </c>
      <c r="E1117" s="45" t="s">
        <v>41</v>
      </c>
      <c r="F1117" s="45" t="s">
        <v>116</v>
      </c>
      <c r="G1117" s="46">
        <v>91126</v>
      </c>
      <c r="H1117" s="76">
        <v>0.29166666666666669</v>
      </c>
      <c r="I1117" s="76">
        <v>0.55555555555555558</v>
      </c>
      <c r="J1117" s="47">
        <v>0.2638888888888889</v>
      </c>
      <c r="M1117" s="46">
        <v>0</v>
      </c>
      <c r="N1117" s="46">
        <v>0</v>
      </c>
      <c r="O1117" s="47">
        <v>0</v>
      </c>
      <c r="P1117" s="47">
        <v>0</v>
      </c>
      <c r="Q1117" s="47">
        <v>0</v>
      </c>
      <c r="R1117" s="47">
        <v>0</v>
      </c>
      <c r="S1117" s="47">
        <v>0</v>
      </c>
      <c r="T1117" s="47">
        <v>0</v>
      </c>
      <c r="U1117" s="47">
        <v>0</v>
      </c>
      <c r="V1117" s="47">
        <v>0</v>
      </c>
      <c r="W1117" s="47">
        <v>0</v>
      </c>
      <c r="X1117" s="47">
        <v>0</v>
      </c>
      <c r="Y1117" s="47">
        <v>0</v>
      </c>
      <c r="Z1117" s="47">
        <v>0</v>
      </c>
      <c r="AA1117" s="4">
        <f t="shared" si="36"/>
        <v>0</v>
      </c>
      <c r="AB1117" s="4" t="str">
        <f t="shared" si="37"/>
        <v/>
      </c>
    </row>
    <row r="1118" spans="1:28" x14ac:dyDescent="0.25">
      <c r="A1118" s="44">
        <v>42867</v>
      </c>
      <c r="B1118" s="45" t="s">
        <v>197</v>
      </c>
      <c r="C1118" s="45" t="s">
        <v>161</v>
      </c>
      <c r="D1118" s="45" t="s">
        <v>38</v>
      </c>
      <c r="E1118" s="45" t="s">
        <v>41</v>
      </c>
      <c r="F1118" s="45" t="s">
        <v>116</v>
      </c>
      <c r="G1118" s="46">
        <v>91126</v>
      </c>
      <c r="H1118" s="76">
        <v>0.29166666666666669</v>
      </c>
      <c r="I1118" s="76">
        <v>0.55555555555555558</v>
      </c>
      <c r="J1118" s="47">
        <v>0.2638888888888889</v>
      </c>
      <c r="K1118" s="48">
        <v>42867.285416666666</v>
      </c>
      <c r="L1118" s="48">
        <v>42867.555555555555</v>
      </c>
      <c r="M1118" s="46">
        <v>128</v>
      </c>
      <c r="N1118" s="46">
        <v>0</v>
      </c>
      <c r="O1118" s="47">
        <v>0</v>
      </c>
      <c r="P1118" s="47">
        <v>1.0416666666666667E-3</v>
      </c>
      <c r="Q1118" s="47">
        <v>7.2569444444444443E-3</v>
      </c>
      <c r="R1118" s="47">
        <v>1.3912037037037037E-2</v>
      </c>
      <c r="S1118" s="47">
        <v>0</v>
      </c>
      <c r="T1118" s="47">
        <v>1.4502314814814815E-2</v>
      </c>
      <c r="U1118" s="47">
        <v>0</v>
      </c>
      <c r="V1118" s="47">
        <v>0</v>
      </c>
      <c r="W1118" s="47">
        <v>0</v>
      </c>
      <c r="X1118" s="47">
        <v>2.0833333333333335E-4</v>
      </c>
      <c r="Y1118" s="47">
        <v>1.224537037037037E-2</v>
      </c>
      <c r="Z1118" s="47">
        <v>0</v>
      </c>
      <c r="AA1118" s="4">
        <f t="shared" si="36"/>
        <v>2.841435185185185E-2</v>
      </c>
      <c r="AB1118" s="4">
        <f t="shared" si="37"/>
        <v>0</v>
      </c>
    </row>
    <row r="1119" spans="1:28" x14ac:dyDescent="0.25">
      <c r="A1119" s="44">
        <v>42867</v>
      </c>
      <c r="B1119" s="45" t="s">
        <v>197</v>
      </c>
      <c r="C1119" s="45" t="s">
        <v>161</v>
      </c>
      <c r="D1119" s="45" t="s">
        <v>38</v>
      </c>
      <c r="E1119" s="45" t="s">
        <v>41</v>
      </c>
      <c r="F1119" s="45" t="s">
        <v>117</v>
      </c>
      <c r="G1119" s="46">
        <v>91161</v>
      </c>
      <c r="H1119" s="76">
        <v>0.29166666666666669</v>
      </c>
      <c r="I1119" s="76">
        <v>0.55555555555555558</v>
      </c>
      <c r="J1119" s="47">
        <v>0.2638888888888889</v>
      </c>
      <c r="M1119" s="46">
        <v>0</v>
      </c>
      <c r="N1119" s="46">
        <v>0</v>
      </c>
      <c r="O1119" s="47">
        <v>0</v>
      </c>
      <c r="P1119" s="47">
        <v>0</v>
      </c>
      <c r="Q1119" s="47">
        <v>0</v>
      </c>
      <c r="R1119" s="47">
        <v>0</v>
      </c>
      <c r="S1119" s="47">
        <v>0</v>
      </c>
      <c r="T1119" s="47">
        <v>0</v>
      </c>
      <c r="U1119" s="47">
        <v>0</v>
      </c>
      <c r="V1119" s="47">
        <v>0</v>
      </c>
      <c r="W1119" s="47">
        <v>0</v>
      </c>
      <c r="X1119" s="47">
        <v>0</v>
      </c>
      <c r="Y1119" s="47">
        <v>0</v>
      </c>
      <c r="Z1119" s="47">
        <v>0</v>
      </c>
      <c r="AA1119" s="4">
        <f t="shared" si="36"/>
        <v>0</v>
      </c>
      <c r="AB1119" s="4" t="str">
        <f t="shared" si="37"/>
        <v/>
      </c>
    </row>
    <row r="1120" spans="1:28" x14ac:dyDescent="0.25">
      <c r="A1120" s="44">
        <v>42869</v>
      </c>
      <c r="B1120" s="45" t="s">
        <v>199</v>
      </c>
      <c r="C1120" s="45" t="s">
        <v>161</v>
      </c>
      <c r="D1120" s="45" t="s">
        <v>38</v>
      </c>
      <c r="E1120" s="45" t="s">
        <v>41</v>
      </c>
      <c r="F1120" s="45" t="s">
        <v>117</v>
      </c>
      <c r="G1120" s="46">
        <v>91161</v>
      </c>
      <c r="H1120" s="76">
        <v>0.29166666666666669</v>
      </c>
      <c r="I1120" s="76">
        <v>0.55555555555555558</v>
      </c>
      <c r="J1120" s="47">
        <v>0.2638888888888889</v>
      </c>
      <c r="K1120" s="48">
        <v>42869.293055555558</v>
      </c>
      <c r="L1120" s="48">
        <v>42869.555555555555</v>
      </c>
      <c r="M1120" s="46">
        <v>135</v>
      </c>
      <c r="N1120" s="46">
        <v>0</v>
      </c>
      <c r="O1120" s="47">
        <v>0</v>
      </c>
      <c r="P1120" s="47">
        <v>1.3773148148148147E-3</v>
      </c>
      <c r="Q1120" s="47">
        <v>1.3877314814814815E-2</v>
      </c>
      <c r="R1120" s="47">
        <v>1.4178240740740741E-2</v>
      </c>
      <c r="S1120" s="47">
        <v>0</v>
      </c>
      <c r="T1120" s="47">
        <v>1.2766203703703703E-2</v>
      </c>
      <c r="U1120" s="47">
        <v>0</v>
      </c>
      <c r="V1120" s="47">
        <v>0</v>
      </c>
      <c r="W1120" s="47">
        <v>0</v>
      </c>
      <c r="X1120" s="47">
        <v>0</v>
      </c>
      <c r="Y1120" s="47">
        <v>5.7870370370370366E-5</v>
      </c>
      <c r="Z1120" s="47">
        <v>0</v>
      </c>
      <c r="AA1120" s="4">
        <f t="shared" si="36"/>
        <v>2.6944444444444444E-2</v>
      </c>
      <c r="AB1120" s="4">
        <f t="shared" si="37"/>
        <v>1.388888888888884E-3</v>
      </c>
    </row>
    <row r="1121" spans="1:28" x14ac:dyDescent="0.25">
      <c r="A1121" s="44">
        <v>42868</v>
      </c>
      <c r="B1121" s="45" t="s">
        <v>198</v>
      </c>
      <c r="C1121" s="45" t="s">
        <v>161</v>
      </c>
      <c r="D1121" s="45" t="s">
        <v>38</v>
      </c>
      <c r="E1121" s="45" t="s">
        <v>41</v>
      </c>
      <c r="F1121" s="45" t="s">
        <v>117</v>
      </c>
      <c r="G1121" s="46">
        <v>91161</v>
      </c>
      <c r="H1121" s="76">
        <v>0.29166666666666669</v>
      </c>
      <c r="I1121" s="76">
        <v>0.55555555555555558</v>
      </c>
      <c r="J1121" s="47">
        <v>0.2638888888888889</v>
      </c>
      <c r="K1121" s="48">
        <v>42868.293749999997</v>
      </c>
      <c r="L1121" s="48">
        <v>42868.555555555555</v>
      </c>
      <c r="M1121" s="46">
        <v>78</v>
      </c>
      <c r="N1121" s="46">
        <v>0</v>
      </c>
      <c r="O1121" s="47">
        <v>0</v>
      </c>
      <c r="P1121" s="47">
        <v>1.4814814814814814E-3</v>
      </c>
      <c r="Q1121" s="47">
        <v>2.2800925925925927E-3</v>
      </c>
      <c r="R1121" s="47">
        <v>1.59375E-2</v>
      </c>
      <c r="S1121" s="47">
        <v>0</v>
      </c>
      <c r="T1121" s="47">
        <v>1.3692129629629629E-2</v>
      </c>
      <c r="U1121" s="47">
        <v>0</v>
      </c>
      <c r="V1121" s="47">
        <v>0</v>
      </c>
      <c r="W1121" s="47">
        <v>0</v>
      </c>
      <c r="X1121" s="47">
        <v>1.2384259259259258E-3</v>
      </c>
      <c r="Y1121" s="47">
        <v>2.8124999999999995E-3</v>
      </c>
      <c r="Z1121" s="47">
        <v>0</v>
      </c>
      <c r="AA1121" s="4">
        <f t="shared" si="36"/>
        <v>2.9629629629629631E-2</v>
      </c>
      <c r="AB1121" s="4">
        <f t="shared" si="37"/>
        <v>2.0833333333333259E-3</v>
      </c>
    </row>
    <row r="1122" spans="1:28" x14ac:dyDescent="0.25">
      <c r="A1122" s="44">
        <v>42868</v>
      </c>
      <c r="B1122" s="45" t="s">
        <v>198</v>
      </c>
      <c r="C1122" s="45" t="s">
        <v>161</v>
      </c>
      <c r="D1122" s="45" t="s">
        <v>38</v>
      </c>
      <c r="E1122" s="45" t="s">
        <v>41</v>
      </c>
      <c r="F1122" s="45" t="s">
        <v>169</v>
      </c>
      <c r="G1122" s="46">
        <v>91174</v>
      </c>
      <c r="H1122" s="76">
        <v>0.25</v>
      </c>
      <c r="I1122" s="76">
        <v>0.51388888888888895</v>
      </c>
      <c r="J1122" s="47">
        <v>0.2638888888888889</v>
      </c>
      <c r="K1122" s="48">
        <v>42868.274305555555</v>
      </c>
      <c r="L1122" s="48">
        <v>42868.51458333333</v>
      </c>
      <c r="M1122" s="46">
        <v>57</v>
      </c>
      <c r="N1122" s="46">
        <v>0</v>
      </c>
      <c r="O1122" s="47">
        <v>0</v>
      </c>
      <c r="P1122" s="47">
        <v>1.8518518518518517E-3</v>
      </c>
      <c r="Q1122" s="47">
        <v>4.155092592592593E-3</v>
      </c>
      <c r="R1122" s="47">
        <v>1.5104166666666667E-2</v>
      </c>
      <c r="S1122" s="47">
        <v>0</v>
      </c>
      <c r="T1122" s="47">
        <v>1.5972222222222224E-2</v>
      </c>
      <c r="U1122" s="47">
        <v>0</v>
      </c>
      <c r="V1122" s="47">
        <v>0</v>
      </c>
      <c r="W1122" s="47">
        <v>0</v>
      </c>
      <c r="X1122" s="47">
        <v>9.4560185185185181E-3</v>
      </c>
      <c r="Y1122" s="47">
        <v>4.8379629629629632E-3</v>
      </c>
      <c r="Z1122" s="47">
        <v>0</v>
      </c>
      <c r="AA1122" s="4">
        <f t="shared" si="36"/>
        <v>3.107638888888889E-2</v>
      </c>
      <c r="AB1122" s="4">
        <f t="shared" si="37"/>
        <v>2.4305555555555525E-2</v>
      </c>
    </row>
    <row r="1123" spans="1:28" x14ac:dyDescent="0.25">
      <c r="A1123" s="44">
        <v>42869</v>
      </c>
      <c r="B1123" s="45" t="s">
        <v>199</v>
      </c>
      <c r="C1123" s="45" t="s">
        <v>161</v>
      </c>
      <c r="D1123" s="45" t="s">
        <v>38</v>
      </c>
      <c r="E1123" s="45" t="s">
        <v>41</v>
      </c>
      <c r="F1123" s="45" t="s">
        <v>169</v>
      </c>
      <c r="G1123" s="46">
        <v>91174</v>
      </c>
      <c r="H1123" s="76">
        <v>0.25</v>
      </c>
      <c r="I1123" s="76">
        <v>0.51388888888888895</v>
      </c>
      <c r="J1123" s="47">
        <v>0.2638888888888889</v>
      </c>
      <c r="K1123" s="48">
        <v>42869.243055555555</v>
      </c>
      <c r="L1123" s="48">
        <v>42869.498611111114</v>
      </c>
      <c r="M1123" s="46">
        <v>82</v>
      </c>
      <c r="N1123" s="46">
        <v>0</v>
      </c>
      <c r="O1123" s="47">
        <v>0</v>
      </c>
      <c r="P1123" s="47">
        <v>1.8171296296296297E-3</v>
      </c>
      <c r="Q1123" s="47">
        <v>1.3136574074074077E-2</v>
      </c>
      <c r="R1123" s="47">
        <v>1.5266203703703705E-2</v>
      </c>
      <c r="S1123" s="47">
        <v>0</v>
      </c>
      <c r="T1123" s="47">
        <v>1.539351851851852E-2</v>
      </c>
      <c r="U1123" s="47">
        <v>0</v>
      </c>
      <c r="V1123" s="47">
        <v>0</v>
      </c>
      <c r="W1123" s="47">
        <v>0</v>
      </c>
      <c r="X1123" s="47">
        <v>8.0208333333333329E-3</v>
      </c>
      <c r="Y1123" s="47">
        <v>4.5717592592592589E-3</v>
      </c>
      <c r="Z1123" s="47">
        <v>0</v>
      </c>
      <c r="AA1123" s="4">
        <f t="shared" si="36"/>
        <v>3.0659722222222227E-2</v>
      </c>
      <c r="AB1123" s="4">
        <f t="shared" si="37"/>
        <v>0</v>
      </c>
    </row>
    <row r="1124" spans="1:28" x14ac:dyDescent="0.25">
      <c r="A1124" s="44">
        <v>42867</v>
      </c>
      <c r="B1124" s="45" t="s">
        <v>197</v>
      </c>
      <c r="C1124" s="45" t="s">
        <v>161</v>
      </c>
      <c r="D1124" s="45" t="s">
        <v>38</v>
      </c>
      <c r="E1124" s="45" t="s">
        <v>41</v>
      </c>
      <c r="F1124" s="45" t="s">
        <v>169</v>
      </c>
      <c r="G1124" s="46">
        <v>91174</v>
      </c>
      <c r="H1124" s="76">
        <v>0.25</v>
      </c>
      <c r="I1124" s="76">
        <v>0.51388888888888895</v>
      </c>
      <c r="J1124" s="47">
        <v>0.2638888888888889</v>
      </c>
      <c r="K1124" s="48">
        <v>42867.25277777778</v>
      </c>
      <c r="L1124" s="48">
        <v>42867.51458333333</v>
      </c>
      <c r="M1124" s="46">
        <v>72</v>
      </c>
      <c r="N1124" s="46">
        <v>0</v>
      </c>
      <c r="O1124" s="47">
        <v>0</v>
      </c>
      <c r="P1124" s="47">
        <v>1.7824074074074072E-3</v>
      </c>
      <c r="Q1124" s="47">
        <v>9.2592592592592605E-3</v>
      </c>
      <c r="R1124" s="47">
        <v>1.4930555555555556E-2</v>
      </c>
      <c r="S1124" s="47">
        <v>0</v>
      </c>
      <c r="T1124" s="47">
        <v>1.6712962962962961E-2</v>
      </c>
      <c r="U1124" s="47">
        <v>0</v>
      </c>
      <c r="V1124" s="47">
        <v>0</v>
      </c>
      <c r="W1124" s="47">
        <v>1.5046296296296297E-4</v>
      </c>
      <c r="X1124" s="47">
        <v>5.8101851851851856E-3</v>
      </c>
      <c r="Y1124" s="47">
        <v>6.6898148148148142E-3</v>
      </c>
      <c r="Z1124" s="47">
        <v>0</v>
      </c>
      <c r="AA1124" s="4">
        <f t="shared" si="36"/>
        <v>3.1643518518518515E-2</v>
      </c>
      <c r="AB1124" s="4">
        <f t="shared" si="37"/>
        <v>2.7777777777777679E-3</v>
      </c>
    </row>
    <row r="1125" spans="1:28" x14ac:dyDescent="0.25">
      <c r="A1125" s="44">
        <v>42867</v>
      </c>
      <c r="B1125" s="45" t="s">
        <v>197</v>
      </c>
      <c r="C1125" s="45" t="s">
        <v>161</v>
      </c>
      <c r="D1125" s="45" t="s">
        <v>38</v>
      </c>
      <c r="E1125" s="45" t="s">
        <v>41</v>
      </c>
      <c r="F1125" s="45" t="s">
        <v>170</v>
      </c>
      <c r="G1125" s="46">
        <v>91148</v>
      </c>
      <c r="H1125" s="76">
        <v>0.25</v>
      </c>
      <c r="I1125" s="76">
        <v>0.51388888888888895</v>
      </c>
      <c r="J1125" s="47">
        <v>0.2638888888888889</v>
      </c>
      <c r="K1125" s="48">
        <v>42867.447222222225</v>
      </c>
      <c r="L1125" s="48">
        <v>42867.51458333333</v>
      </c>
      <c r="M1125" s="46">
        <v>18</v>
      </c>
      <c r="N1125" s="46">
        <v>0</v>
      </c>
      <c r="O1125" s="47">
        <v>0</v>
      </c>
      <c r="P1125" s="47">
        <v>2.1759259259259258E-3</v>
      </c>
      <c r="Q1125" s="47">
        <v>2.0601851851851853E-3</v>
      </c>
      <c r="R1125" s="47">
        <v>0</v>
      </c>
      <c r="S1125" s="47">
        <v>0</v>
      </c>
      <c r="T1125" s="47">
        <v>1.1898148148148149E-2</v>
      </c>
      <c r="U1125" s="47">
        <v>0</v>
      </c>
      <c r="V1125" s="47">
        <v>0</v>
      </c>
      <c r="W1125" s="47">
        <v>0</v>
      </c>
      <c r="X1125" s="47">
        <v>5.9259259259259256E-3</v>
      </c>
      <c r="Y1125" s="47">
        <v>5.7870370370370366E-5</v>
      </c>
      <c r="Z1125" s="47">
        <v>0</v>
      </c>
      <c r="AA1125" s="4">
        <f t="shared" si="36"/>
        <v>1.1898148148148149E-2</v>
      </c>
      <c r="AB1125" s="4">
        <f t="shared" si="37"/>
        <v>0.19722222222222219</v>
      </c>
    </row>
    <row r="1126" spans="1:28" x14ac:dyDescent="0.25">
      <c r="A1126" s="44">
        <v>42869</v>
      </c>
      <c r="B1126" s="45" t="s">
        <v>199</v>
      </c>
      <c r="C1126" s="45" t="s">
        <v>161</v>
      </c>
      <c r="D1126" s="45" t="s">
        <v>38</v>
      </c>
      <c r="E1126" s="45" t="s">
        <v>41</v>
      </c>
      <c r="F1126" s="45" t="s">
        <v>170</v>
      </c>
      <c r="G1126" s="46">
        <v>91148</v>
      </c>
      <c r="H1126" s="76">
        <v>0.25</v>
      </c>
      <c r="I1126" s="76">
        <v>0.51388888888888895</v>
      </c>
      <c r="J1126" s="47">
        <v>0.2638888888888889</v>
      </c>
      <c r="K1126" s="48">
        <v>42869.248611111114</v>
      </c>
      <c r="L1126" s="48">
        <v>42869.518750000003</v>
      </c>
      <c r="M1126" s="46">
        <v>76</v>
      </c>
      <c r="N1126" s="46">
        <v>0</v>
      </c>
      <c r="O1126" s="47">
        <v>0</v>
      </c>
      <c r="P1126" s="47">
        <v>2.3842592592592591E-3</v>
      </c>
      <c r="Q1126" s="47">
        <v>1.091435185185185E-2</v>
      </c>
      <c r="R1126" s="47">
        <v>1.4791666666666668E-2</v>
      </c>
      <c r="S1126" s="47">
        <v>0</v>
      </c>
      <c r="T1126" s="47">
        <v>1.4965277777777779E-2</v>
      </c>
      <c r="U1126" s="47">
        <v>0</v>
      </c>
      <c r="V1126" s="47">
        <v>0</v>
      </c>
      <c r="W1126" s="47">
        <v>0</v>
      </c>
      <c r="X1126" s="47">
        <v>1.3888888888888889E-4</v>
      </c>
      <c r="Y1126" s="47">
        <v>8.6805555555555551E-4</v>
      </c>
      <c r="Z1126" s="47">
        <v>0</v>
      </c>
      <c r="AA1126" s="4">
        <f t="shared" si="36"/>
        <v>2.9756944444444447E-2</v>
      </c>
      <c r="AB1126" s="4">
        <f t="shared" si="37"/>
        <v>0</v>
      </c>
    </row>
    <row r="1127" spans="1:28" x14ac:dyDescent="0.25">
      <c r="A1127" s="44">
        <v>42868</v>
      </c>
      <c r="B1127" s="45" t="s">
        <v>198</v>
      </c>
      <c r="C1127" s="45" t="s">
        <v>161</v>
      </c>
      <c r="D1127" s="45" t="s">
        <v>38</v>
      </c>
      <c r="E1127" s="45" t="s">
        <v>41</v>
      </c>
      <c r="F1127" s="45" t="s">
        <v>170</v>
      </c>
      <c r="G1127" s="46">
        <v>91148</v>
      </c>
      <c r="H1127" s="76">
        <v>0.25</v>
      </c>
      <c r="I1127" s="76">
        <v>0.51388888888888895</v>
      </c>
      <c r="J1127" s="47">
        <v>0.2638888888888889</v>
      </c>
      <c r="K1127" s="48">
        <v>42868.247916666667</v>
      </c>
      <c r="L1127" s="48">
        <v>42868.515277777777</v>
      </c>
      <c r="M1127" s="46">
        <v>47</v>
      </c>
      <c r="N1127" s="46">
        <v>0</v>
      </c>
      <c r="O1127" s="47">
        <v>0</v>
      </c>
      <c r="P1127" s="47">
        <v>2.3958333333333336E-3</v>
      </c>
      <c r="Q1127" s="47">
        <v>1.7141203703703704E-2</v>
      </c>
      <c r="R1127" s="47">
        <v>1.5289351851851851E-2</v>
      </c>
      <c r="S1127" s="47">
        <v>0</v>
      </c>
      <c r="T1127" s="47">
        <v>1.3865740740740739E-2</v>
      </c>
      <c r="U1127" s="47">
        <v>0</v>
      </c>
      <c r="V1127" s="47">
        <v>4.409722222222222E-3</v>
      </c>
      <c r="W1127" s="47">
        <v>0</v>
      </c>
      <c r="X1127" s="47">
        <v>3.9814814814814817E-3</v>
      </c>
      <c r="Y1127" s="47">
        <v>1.9583333333333331E-2</v>
      </c>
      <c r="Z1127" s="47">
        <v>0</v>
      </c>
      <c r="AA1127" s="4">
        <f t="shared" si="36"/>
        <v>2.915509259259259E-2</v>
      </c>
      <c r="AB1127" s="4">
        <f t="shared" si="37"/>
        <v>0</v>
      </c>
    </row>
    <row r="1128" spans="1:28" x14ac:dyDescent="0.25">
      <c r="A1128" s="44">
        <v>42868</v>
      </c>
      <c r="B1128" s="45" t="s">
        <v>198</v>
      </c>
      <c r="C1128" s="45" t="s">
        <v>161</v>
      </c>
      <c r="D1128" s="45" t="s">
        <v>38</v>
      </c>
      <c r="E1128" s="45" t="s">
        <v>41</v>
      </c>
      <c r="F1128" s="45" t="s">
        <v>120</v>
      </c>
      <c r="G1128" s="46">
        <v>91144</v>
      </c>
      <c r="H1128" s="76">
        <v>0.3611111111111111</v>
      </c>
      <c r="I1128" s="76">
        <v>0.625</v>
      </c>
      <c r="J1128" s="47">
        <v>0.2638888888888889</v>
      </c>
      <c r="M1128" s="46">
        <v>0</v>
      </c>
      <c r="N1128" s="46">
        <v>0</v>
      </c>
      <c r="O1128" s="47">
        <v>0</v>
      </c>
      <c r="P1128" s="47">
        <v>0</v>
      </c>
      <c r="Q1128" s="47">
        <v>0</v>
      </c>
      <c r="R1128" s="47">
        <v>0</v>
      </c>
      <c r="S1128" s="47">
        <v>0</v>
      </c>
      <c r="T1128" s="47">
        <v>0</v>
      </c>
      <c r="U1128" s="47">
        <v>0</v>
      </c>
      <c r="V1128" s="47">
        <v>0</v>
      </c>
      <c r="W1128" s="47">
        <v>0</v>
      </c>
      <c r="X1128" s="47">
        <v>0</v>
      </c>
      <c r="Y1128" s="47">
        <v>0</v>
      </c>
      <c r="Z1128" s="47">
        <v>0</v>
      </c>
      <c r="AA1128" s="4">
        <f t="shared" si="36"/>
        <v>0</v>
      </c>
      <c r="AB1128" s="4" t="str">
        <f t="shared" si="37"/>
        <v/>
      </c>
    </row>
    <row r="1129" spans="1:28" x14ac:dyDescent="0.25">
      <c r="A1129" s="44">
        <v>42869</v>
      </c>
      <c r="B1129" s="45" t="s">
        <v>199</v>
      </c>
      <c r="C1129" s="45" t="s">
        <v>161</v>
      </c>
      <c r="D1129" s="45" t="s">
        <v>38</v>
      </c>
      <c r="E1129" s="45" t="s">
        <v>41</v>
      </c>
      <c r="F1129" s="45" t="s">
        <v>120</v>
      </c>
      <c r="G1129" s="46">
        <v>91144</v>
      </c>
      <c r="H1129" s="76">
        <v>0.3611111111111111</v>
      </c>
      <c r="I1129" s="76">
        <v>0.625</v>
      </c>
      <c r="J1129" s="47">
        <v>0.2638888888888889</v>
      </c>
      <c r="M1129" s="46">
        <v>0</v>
      </c>
      <c r="N1129" s="46">
        <v>0</v>
      </c>
      <c r="O1129" s="47">
        <v>0</v>
      </c>
      <c r="P1129" s="47">
        <v>0</v>
      </c>
      <c r="Q1129" s="47">
        <v>0</v>
      </c>
      <c r="R1129" s="47">
        <v>0</v>
      </c>
      <c r="S1129" s="47">
        <v>0</v>
      </c>
      <c r="T1129" s="47">
        <v>0</v>
      </c>
      <c r="U1129" s="47">
        <v>0</v>
      </c>
      <c r="V1129" s="47">
        <v>0</v>
      </c>
      <c r="W1129" s="47">
        <v>0</v>
      </c>
      <c r="X1129" s="47">
        <v>0</v>
      </c>
      <c r="Y1129" s="47">
        <v>0</v>
      </c>
      <c r="Z1129" s="47">
        <v>0</v>
      </c>
      <c r="AA1129" s="4">
        <f t="shared" si="36"/>
        <v>0</v>
      </c>
      <c r="AB1129" s="4" t="str">
        <f t="shared" si="37"/>
        <v/>
      </c>
    </row>
    <row r="1130" spans="1:28" x14ac:dyDescent="0.25">
      <c r="A1130" s="44">
        <v>42867</v>
      </c>
      <c r="B1130" s="45" t="s">
        <v>197</v>
      </c>
      <c r="C1130" s="45" t="s">
        <v>161</v>
      </c>
      <c r="D1130" s="45" t="s">
        <v>38</v>
      </c>
      <c r="E1130" s="45" t="s">
        <v>41</v>
      </c>
      <c r="F1130" s="45" t="s">
        <v>120</v>
      </c>
      <c r="G1130" s="46">
        <v>91144</v>
      </c>
      <c r="H1130" s="76">
        <v>0.3611111111111111</v>
      </c>
      <c r="I1130" s="76">
        <v>0.625</v>
      </c>
      <c r="J1130" s="47">
        <v>0.2638888888888889</v>
      </c>
      <c r="M1130" s="46">
        <v>0</v>
      </c>
      <c r="N1130" s="46">
        <v>0</v>
      </c>
      <c r="O1130" s="47">
        <v>0</v>
      </c>
      <c r="P1130" s="47">
        <v>0</v>
      </c>
      <c r="Q1130" s="47">
        <v>0</v>
      </c>
      <c r="R1130" s="47">
        <v>0</v>
      </c>
      <c r="S1130" s="47">
        <v>0</v>
      </c>
      <c r="T1130" s="47">
        <v>0</v>
      </c>
      <c r="U1130" s="47">
        <v>0</v>
      </c>
      <c r="V1130" s="47">
        <v>0</v>
      </c>
      <c r="W1130" s="47">
        <v>0</v>
      </c>
      <c r="X1130" s="47">
        <v>0</v>
      </c>
      <c r="Y1130" s="47">
        <v>0</v>
      </c>
      <c r="Z1130" s="47">
        <v>0</v>
      </c>
      <c r="AA1130" s="4">
        <f t="shared" si="36"/>
        <v>0</v>
      </c>
      <c r="AB1130" s="4" t="str">
        <f t="shared" si="37"/>
        <v/>
      </c>
    </row>
    <row r="1131" spans="1:28" x14ac:dyDescent="0.25">
      <c r="A1131" s="44">
        <v>42867</v>
      </c>
      <c r="B1131" s="45" t="s">
        <v>197</v>
      </c>
      <c r="C1131" s="45" t="s">
        <v>161</v>
      </c>
      <c r="D1131" s="45" t="s">
        <v>38</v>
      </c>
      <c r="E1131" s="45" t="s">
        <v>41</v>
      </c>
      <c r="F1131" s="45" t="s">
        <v>121</v>
      </c>
      <c r="G1131" s="46">
        <v>91132</v>
      </c>
      <c r="H1131" s="76">
        <v>0.33333333333333331</v>
      </c>
      <c r="I1131" s="76">
        <v>0.59722222222222221</v>
      </c>
      <c r="J1131" s="47">
        <v>0.2638888888888889</v>
      </c>
      <c r="K1131" s="48">
        <v>42867.331944444442</v>
      </c>
      <c r="L1131" s="48">
        <v>42867.598611111112</v>
      </c>
      <c r="M1131" s="46">
        <v>140</v>
      </c>
      <c r="N1131" s="46">
        <v>0</v>
      </c>
      <c r="O1131" s="47">
        <v>0</v>
      </c>
      <c r="P1131" s="47">
        <v>1.0069444444444444E-3</v>
      </c>
      <c r="Q1131" s="47">
        <v>8.1018518518518516E-4</v>
      </c>
      <c r="R1131" s="47">
        <v>1.4571759259259258E-2</v>
      </c>
      <c r="S1131" s="47">
        <v>0</v>
      </c>
      <c r="T1131" s="47">
        <v>1.5590277777777778E-2</v>
      </c>
      <c r="U1131" s="47">
        <v>0</v>
      </c>
      <c r="V1131" s="47">
        <v>0</v>
      </c>
      <c r="W1131" s="47">
        <v>0</v>
      </c>
      <c r="X1131" s="47">
        <v>4.3981481481481481E-4</v>
      </c>
      <c r="Y1131" s="47">
        <v>9.8611111111111104E-3</v>
      </c>
      <c r="Z1131" s="47">
        <v>0</v>
      </c>
      <c r="AA1131" s="4">
        <f t="shared" si="36"/>
        <v>3.0162037037037036E-2</v>
      </c>
      <c r="AB1131" s="4">
        <f t="shared" si="37"/>
        <v>0</v>
      </c>
    </row>
    <row r="1132" spans="1:28" x14ac:dyDescent="0.25">
      <c r="A1132" s="44">
        <v>42869</v>
      </c>
      <c r="B1132" s="45" t="s">
        <v>199</v>
      </c>
      <c r="C1132" s="45" t="s">
        <v>161</v>
      </c>
      <c r="D1132" s="45" t="s">
        <v>38</v>
      </c>
      <c r="E1132" s="45" t="s">
        <v>41</v>
      </c>
      <c r="F1132" s="45" t="s">
        <v>121</v>
      </c>
      <c r="G1132" s="46">
        <v>91132</v>
      </c>
      <c r="H1132" s="76">
        <v>0.33333333333333331</v>
      </c>
      <c r="I1132" s="76">
        <v>0.59722222222222221</v>
      </c>
      <c r="J1132" s="47">
        <v>0.2638888888888889</v>
      </c>
      <c r="K1132" s="48">
        <v>42869.333333333336</v>
      </c>
      <c r="L1132" s="48">
        <v>42869.555555555555</v>
      </c>
      <c r="M1132" s="46">
        <v>124</v>
      </c>
      <c r="N1132" s="46">
        <v>0</v>
      </c>
      <c r="O1132" s="47">
        <v>0</v>
      </c>
      <c r="P1132" s="47">
        <v>1.25E-3</v>
      </c>
      <c r="Q1132" s="47">
        <v>5.6712962962962956E-4</v>
      </c>
      <c r="R1132" s="47">
        <v>1.3935185185185184E-2</v>
      </c>
      <c r="S1132" s="47">
        <v>0</v>
      </c>
      <c r="T1132" s="47">
        <v>7.1759259259259259E-3</v>
      </c>
      <c r="U1132" s="47">
        <v>0</v>
      </c>
      <c r="V1132" s="47">
        <v>0</v>
      </c>
      <c r="W1132" s="47">
        <v>0</v>
      </c>
      <c r="X1132" s="47">
        <v>9.9537037037037042E-4</v>
      </c>
      <c r="Y1132" s="47">
        <v>7.719907407407408E-3</v>
      </c>
      <c r="Z1132" s="47">
        <v>0</v>
      </c>
      <c r="AA1132" s="4">
        <f t="shared" si="36"/>
        <v>2.1111111111111108E-2</v>
      </c>
      <c r="AB1132" s="4">
        <f t="shared" si="37"/>
        <v>0</v>
      </c>
    </row>
    <row r="1133" spans="1:28" x14ac:dyDescent="0.25">
      <c r="A1133" s="44">
        <v>42868</v>
      </c>
      <c r="B1133" s="45" t="s">
        <v>198</v>
      </c>
      <c r="C1133" s="45" t="s">
        <v>161</v>
      </c>
      <c r="D1133" s="45" t="s">
        <v>38</v>
      </c>
      <c r="E1133" s="45" t="s">
        <v>41</v>
      </c>
      <c r="F1133" s="45" t="s">
        <v>121</v>
      </c>
      <c r="G1133" s="46">
        <v>91132</v>
      </c>
      <c r="H1133" s="76">
        <v>0.33333333333333331</v>
      </c>
      <c r="I1133" s="76">
        <v>0.59722222222222221</v>
      </c>
      <c r="J1133" s="47">
        <v>0.2638888888888889</v>
      </c>
      <c r="K1133" s="48">
        <v>42868.334722222222</v>
      </c>
      <c r="L1133" s="48">
        <v>42868.597916666666</v>
      </c>
      <c r="M1133" s="46">
        <v>64</v>
      </c>
      <c r="N1133" s="46">
        <v>0</v>
      </c>
      <c r="O1133" s="47">
        <v>0</v>
      </c>
      <c r="P1133" s="47">
        <v>1.2384259259259258E-3</v>
      </c>
      <c r="Q1133" s="47">
        <v>5.3240740740740744E-4</v>
      </c>
      <c r="R1133" s="47">
        <v>1.6412037037037037E-2</v>
      </c>
      <c r="S1133" s="47">
        <v>0</v>
      </c>
      <c r="T1133" s="47">
        <v>1.4131944444444445E-2</v>
      </c>
      <c r="U1133" s="47">
        <v>0</v>
      </c>
      <c r="V1133" s="47">
        <v>0</v>
      </c>
      <c r="W1133" s="47">
        <v>0</v>
      </c>
      <c r="X1133" s="47">
        <v>5.46875E-2</v>
      </c>
      <c r="Y1133" s="47">
        <v>6.122685185185185E-3</v>
      </c>
      <c r="Z1133" s="47">
        <v>0</v>
      </c>
      <c r="AA1133" s="4">
        <f t="shared" si="36"/>
        <v>3.0543981481481484E-2</v>
      </c>
      <c r="AB1133" s="4">
        <f t="shared" si="37"/>
        <v>1.388888888888884E-3</v>
      </c>
    </row>
    <row r="1134" spans="1:28" x14ac:dyDescent="0.25">
      <c r="A1134" s="44">
        <v>42868</v>
      </c>
      <c r="B1134" s="45" t="s">
        <v>198</v>
      </c>
      <c r="C1134" s="45" t="s">
        <v>161</v>
      </c>
      <c r="D1134" s="45" t="s">
        <v>38</v>
      </c>
      <c r="E1134" s="45" t="s">
        <v>41</v>
      </c>
      <c r="F1134" s="45" t="s">
        <v>122</v>
      </c>
      <c r="G1134" s="46">
        <v>102590</v>
      </c>
      <c r="H1134" s="76">
        <v>0.3888888888888889</v>
      </c>
      <c r="I1134" s="76">
        <v>0.65277777777777779</v>
      </c>
      <c r="J1134" s="47">
        <v>0.2638888888888889</v>
      </c>
      <c r="M1134" s="46">
        <v>0</v>
      </c>
      <c r="N1134" s="46">
        <v>0</v>
      </c>
      <c r="O1134" s="47">
        <v>0</v>
      </c>
      <c r="P1134" s="47">
        <v>0</v>
      </c>
      <c r="Q1134" s="47">
        <v>0</v>
      </c>
      <c r="R1134" s="47">
        <v>0</v>
      </c>
      <c r="S1134" s="47">
        <v>0</v>
      </c>
      <c r="T1134" s="47">
        <v>0</v>
      </c>
      <c r="U1134" s="47">
        <v>0</v>
      </c>
      <c r="V1134" s="47">
        <v>0</v>
      </c>
      <c r="W1134" s="47">
        <v>0</v>
      </c>
      <c r="X1134" s="47">
        <v>0</v>
      </c>
      <c r="Y1134" s="47">
        <v>0</v>
      </c>
      <c r="Z1134" s="47">
        <v>0</v>
      </c>
      <c r="AA1134" s="4">
        <f t="shared" si="36"/>
        <v>0</v>
      </c>
      <c r="AB1134" s="4" t="str">
        <f t="shared" si="37"/>
        <v/>
      </c>
    </row>
    <row r="1135" spans="1:28" x14ac:dyDescent="0.25">
      <c r="A1135" s="44">
        <v>42869</v>
      </c>
      <c r="B1135" s="45" t="s">
        <v>199</v>
      </c>
      <c r="C1135" s="45" t="s">
        <v>161</v>
      </c>
      <c r="D1135" s="45" t="s">
        <v>38</v>
      </c>
      <c r="E1135" s="45" t="s">
        <v>41</v>
      </c>
      <c r="F1135" s="45" t="s">
        <v>122</v>
      </c>
      <c r="G1135" s="46">
        <v>102590</v>
      </c>
      <c r="H1135" s="76">
        <v>0.3888888888888889</v>
      </c>
      <c r="I1135" s="76">
        <v>0.65277777777777779</v>
      </c>
      <c r="J1135" s="47">
        <v>0.2638888888888889</v>
      </c>
      <c r="M1135" s="46">
        <v>0</v>
      </c>
      <c r="N1135" s="46">
        <v>0</v>
      </c>
      <c r="O1135" s="47">
        <v>0</v>
      </c>
      <c r="P1135" s="47">
        <v>0</v>
      </c>
      <c r="Q1135" s="47">
        <v>0</v>
      </c>
      <c r="R1135" s="47">
        <v>0</v>
      </c>
      <c r="S1135" s="47">
        <v>0</v>
      </c>
      <c r="T1135" s="47">
        <v>0</v>
      </c>
      <c r="U1135" s="47">
        <v>0</v>
      </c>
      <c r="V1135" s="47">
        <v>0</v>
      </c>
      <c r="W1135" s="47">
        <v>0</v>
      </c>
      <c r="X1135" s="47">
        <v>0</v>
      </c>
      <c r="Y1135" s="47">
        <v>0</v>
      </c>
      <c r="Z1135" s="47">
        <v>0</v>
      </c>
      <c r="AA1135" s="4">
        <f t="shared" si="36"/>
        <v>0</v>
      </c>
      <c r="AB1135" s="4" t="str">
        <f t="shared" si="37"/>
        <v/>
      </c>
    </row>
    <row r="1136" spans="1:28" x14ac:dyDescent="0.25">
      <c r="A1136" s="44">
        <v>42867</v>
      </c>
      <c r="B1136" s="45" t="s">
        <v>197</v>
      </c>
      <c r="C1136" s="45" t="s">
        <v>161</v>
      </c>
      <c r="D1136" s="45" t="s">
        <v>38</v>
      </c>
      <c r="E1136" s="45" t="s">
        <v>41</v>
      </c>
      <c r="F1136" s="45" t="s">
        <v>122</v>
      </c>
      <c r="G1136" s="46">
        <v>102590</v>
      </c>
      <c r="H1136" s="76">
        <v>0.3888888888888889</v>
      </c>
      <c r="I1136" s="76">
        <v>0.65277777777777779</v>
      </c>
      <c r="J1136" s="47">
        <v>0.2638888888888889</v>
      </c>
      <c r="M1136" s="46">
        <v>0</v>
      </c>
      <c r="N1136" s="46">
        <v>0</v>
      </c>
      <c r="O1136" s="47">
        <v>0</v>
      </c>
      <c r="P1136" s="47">
        <v>0</v>
      </c>
      <c r="Q1136" s="47">
        <v>0</v>
      </c>
      <c r="R1136" s="47">
        <v>0</v>
      </c>
      <c r="S1136" s="47">
        <v>0</v>
      </c>
      <c r="T1136" s="47">
        <v>0</v>
      </c>
      <c r="U1136" s="47">
        <v>0</v>
      </c>
      <c r="V1136" s="47">
        <v>0</v>
      </c>
      <c r="W1136" s="47">
        <v>0</v>
      </c>
      <c r="X1136" s="47">
        <v>0</v>
      </c>
      <c r="Y1136" s="47">
        <v>0</v>
      </c>
      <c r="Z1136" s="47">
        <v>0</v>
      </c>
      <c r="AA1136" s="4">
        <f t="shared" si="36"/>
        <v>0</v>
      </c>
      <c r="AB1136" s="4" t="str">
        <f t="shared" si="37"/>
        <v/>
      </c>
    </row>
    <row r="1137" spans="1:28" x14ac:dyDescent="0.25">
      <c r="A1137" s="44">
        <v>42867</v>
      </c>
      <c r="B1137" s="45" t="s">
        <v>197</v>
      </c>
      <c r="C1137" s="45" t="s">
        <v>161</v>
      </c>
      <c r="D1137" s="45" t="s">
        <v>38</v>
      </c>
      <c r="E1137" s="45" t="s">
        <v>41</v>
      </c>
      <c r="F1137" s="45" t="s">
        <v>59</v>
      </c>
      <c r="G1137" s="46">
        <v>91171</v>
      </c>
      <c r="H1137" s="76">
        <v>0.3888888888888889</v>
      </c>
      <c r="I1137" s="76">
        <v>0.65277777777777779</v>
      </c>
      <c r="J1137" s="47">
        <v>0.2638888888888889</v>
      </c>
      <c r="K1137" s="48">
        <v>42867.435416666667</v>
      </c>
      <c r="L1137" s="48">
        <v>42867.652083333334</v>
      </c>
      <c r="M1137" s="46">
        <v>65</v>
      </c>
      <c r="N1137" s="46">
        <v>0</v>
      </c>
      <c r="O1137" s="47">
        <v>0</v>
      </c>
      <c r="P1137" s="47">
        <v>1.5509259259259261E-3</v>
      </c>
      <c r="Q1137" s="47">
        <v>9.3749999999999997E-3</v>
      </c>
      <c r="R1137" s="47">
        <v>1.5763888888888886E-2</v>
      </c>
      <c r="S1137" s="47">
        <v>0</v>
      </c>
      <c r="T1137" s="47">
        <v>1.7013888888888887E-2</v>
      </c>
      <c r="U1137" s="47">
        <v>0</v>
      </c>
      <c r="V1137" s="47">
        <v>0</v>
      </c>
      <c r="W1137" s="47">
        <v>0</v>
      </c>
      <c r="X1137" s="47">
        <v>0</v>
      </c>
      <c r="Y1137" s="47">
        <v>3.0405092592592591E-2</v>
      </c>
      <c r="Z1137" s="47">
        <v>0</v>
      </c>
      <c r="AA1137" s="4">
        <f t="shared" si="36"/>
        <v>3.2777777777777774E-2</v>
      </c>
      <c r="AB1137" s="4">
        <f t="shared" si="37"/>
        <v>4.6527777777777724E-2</v>
      </c>
    </row>
    <row r="1138" spans="1:28" x14ac:dyDescent="0.25">
      <c r="A1138" s="44">
        <v>42869</v>
      </c>
      <c r="B1138" s="45" t="s">
        <v>199</v>
      </c>
      <c r="C1138" s="45" t="s">
        <v>161</v>
      </c>
      <c r="D1138" s="45" t="s">
        <v>38</v>
      </c>
      <c r="E1138" s="45" t="s">
        <v>41</v>
      </c>
      <c r="F1138" s="45" t="s">
        <v>59</v>
      </c>
      <c r="G1138" s="46">
        <v>91171</v>
      </c>
      <c r="H1138" s="76">
        <v>0.3888888888888889</v>
      </c>
      <c r="I1138" s="76">
        <v>0.65277777777777779</v>
      </c>
      <c r="J1138" s="47">
        <v>0.2638888888888889</v>
      </c>
      <c r="M1138" s="46">
        <v>0</v>
      </c>
      <c r="N1138" s="46">
        <v>0</v>
      </c>
      <c r="O1138" s="47">
        <v>0</v>
      </c>
      <c r="P1138" s="47">
        <v>0</v>
      </c>
      <c r="Q1138" s="47">
        <v>0</v>
      </c>
      <c r="R1138" s="47">
        <v>0</v>
      </c>
      <c r="S1138" s="47">
        <v>0</v>
      </c>
      <c r="T1138" s="47">
        <v>0</v>
      </c>
      <c r="U1138" s="47">
        <v>0</v>
      </c>
      <c r="V1138" s="47">
        <v>0</v>
      </c>
      <c r="W1138" s="47">
        <v>0</v>
      </c>
      <c r="X1138" s="47">
        <v>0</v>
      </c>
      <c r="Y1138" s="47">
        <v>0</v>
      </c>
      <c r="Z1138" s="47">
        <v>0</v>
      </c>
      <c r="AA1138" s="4">
        <f t="shared" si="36"/>
        <v>0</v>
      </c>
      <c r="AB1138" s="4" t="str">
        <f t="shared" si="37"/>
        <v/>
      </c>
    </row>
    <row r="1139" spans="1:28" x14ac:dyDescent="0.25">
      <c r="A1139" s="44">
        <v>42868</v>
      </c>
      <c r="B1139" s="45" t="s">
        <v>198</v>
      </c>
      <c r="C1139" s="45" t="s">
        <v>161</v>
      </c>
      <c r="D1139" s="45" t="s">
        <v>38</v>
      </c>
      <c r="E1139" s="45" t="s">
        <v>41</v>
      </c>
      <c r="F1139" s="45" t="s">
        <v>59</v>
      </c>
      <c r="G1139" s="46">
        <v>91171</v>
      </c>
      <c r="H1139" s="76">
        <v>0.3888888888888889</v>
      </c>
      <c r="I1139" s="76">
        <v>0.65277777777777779</v>
      </c>
      <c r="J1139" s="47">
        <v>0.2638888888888889</v>
      </c>
      <c r="K1139" s="48">
        <v>42868.385416666664</v>
      </c>
      <c r="L1139" s="48">
        <v>42868.652777777781</v>
      </c>
      <c r="M1139" s="46">
        <v>79</v>
      </c>
      <c r="N1139" s="46">
        <v>0</v>
      </c>
      <c r="O1139" s="47">
        <v>0</v>
      </c>
      <c r="P1139" s="47">
        <v>1.5509259259259261E-3</v>
      </c>
      <c r="Q1139" s="47">
        <v>6.5393518518518517E-3</v>
      </c>
      <c r="R1139" s="47">
        <v>1.4907407407407406E-2</v>
      </c>
      <c r="S1139" s="47">
        <v>0</v>
      </c>
      <c r="T1139" s="47">
        <v>1.5891203703703703E-2</v>
      </c>
      <c r="U1139" s="47">
        <v>0</v>
      </c>
      <c r="V1139" s="47">
        <v>0</v>
      </c>
      <c r="W1139" s="47">
        <v>0</v>
      </c>
      <c r="X1139" s="47">
        <v>0</v>
      </c>
      <c r="Y1139" s="47">
        <v>1.1458333333333334E-2</v>
      </c>
      <c r="Z1139" s="47">
        <v>0</v>
      </c>
      <c r="AA1139" s="4">
        <f t="shared" si="36"/>
        <v>3.079861111111111E-2</v>
      </c>
      <c r="AB1139" s="4">
        <f t="shared" si="37"/>
        <v>0</v>
      </c>
    </row>
    <row r="1140" spans="1:28" x14ac:dyDescent="0.25">
      <c r="A1140" s="44">
        <v>42868</v>
      </c>
      <c r="B1140" s="45" t="s">
        <v>198</v>
      </c>
      <c r="C1140" s="45" t="s">
        <v>161</v>
      </c>
      <c r="D1140" s="45" t="s">
        <v>38</v>
      </c>
      <c r="E1140" s="45" t="s">
        <v>41</v>
      </c>
      <c r="F1140" s="45" t="s">
        <v>124</v>
      </c>
      <c r="G1140" s="46">
        <v>91164</v>
      </c>
      <c r="H1140" s="76">
        <v>0.33333333333333331</v>
      </c>
      <c r="I1140" s="76">
        <v>0.59722222222222221</v>
      </c>
      <c r="J1140" s="47">
        <v>0.2638888888888889</v>
      </c>
      <c r="K1140" s="48">
        <v>42868.334722222222</v>
      </c>
      <c r="L1140" s="48">
        <v>42868.597222222219</v>
      </c>
      <c r="M1140" s="46">
        <v>96</v>
      </c>
      <c r="N1140" s="46">
        <v>0</v>
      </c>
      <c r="O1140" s="47">
        <v>0</v>
      </c>
      <c r="P1140" s="47">
        <v>1.2384259259259258E-3</v>
      </c>
      <c r="Q1140" s="47">
        <v>4.0624999999999993E-3</v>
      </c>
      <c r="R1140" s="47">
        <v>1.4120370370370368E-2</v>
      </c>
      <c r="S1140" s="47">
        <v>0</v>
      </c>
      <c r="T1140" s="47">
        <v>1.4826388888888889E-2</v>
      </c>
      <c r="U1140" s="47">
        <v>0</v>
      </c>
      <c r="V1140" s="47">
        <v>0</v>
      </c>
      <c r="W1140" s="47">
        <v>0</v>
      </c>
      <c r="X1140" s="47">
        <v>0</v>
      </c>
      <c r="Y1140" s="47">
        <v>9.9537037037037042E-4</v>
      </c>
      <c r="Z1140" s="47">
        <v>0</v>
      </c>
      <c r="AA1140" s="4">
        <f t="shared" si="36"/>
        <v>2.8946759259259255E-2</v>
      </c>
      <c r="AB1140" s="4">
        <f t="shared" si="37"/>
        <v>1.388888888888884E-3</v>
      </c>
    </row>
    <row r="1141" spans="1:28" x14ac:dyDescent="0.25">
      <c r="A1141" s="44">
        <v>42869</v>
      </c>
      <c r="B1141" s="45" t="s">
        <v>199</v>
      </c>
      <c r="C1141" s="45" t="s">
        <v>161</v>
      </c>
      <c r="D1141" s="45" t="s">
        <v>38</v>
      </c>
      <c r="E1141" s="45" t="s">
        <v>41</v>
      </c>
      <c r="F1141" s="45" t="s">
        <v>124</v>
      </c>
      <c r="G1141" s="46">
        <v>91164</v>
      </c>
      <c r="H1141" s="76">
        <v>0.33333333333333331</v>
      </c>
      <c r="I1141" s="76">
        <v>0.59722222222222221</v>
      </c>
      <c r="J1141" s="47">
        <v>0.2638888888888889</v>
      </c>
      <c r="K1141" s="48">
        <v>42869.334027777775</v>
      </c>
      <c r="L1141" s="48">
        <v>42869.555555555555</v>
      </c>
      <c r="M1141" s="46">
        <v>105</v>
      </c>
      <c r="N1141" s="46">
        <v>0</v>
      </c>
      <c r="O1141" s="47">
        <v>0</v>
      </c>
      <c r="P1141" s="47">
        <v>1.5509259259259261E-3</v>
      </c>
      <c r="Q1141" s="47">
        <v>2.3611111111111111E-3</v>
      </c>
      <c r="R1141" s="47">
        <v>1.3263888888888889E-2</v>
      </c>
      <c r="S1141" s="47">
        <v>0</v>
      </c>
      <c r="T1141" s="47">
        <v>8.5532407407407415E-3</v>
      </c>
      <c r="U1141" s="47">
        <v>0</v>
      </c>
      <c r="V1141" s="47">
        <v>0</v>
      </c>
      <c r="W1141" s="47">
        <v>0</v>
      </c>
      <c r="X1141" s="47">
        <v>2.5115740740740741E-3</v>
      </c>
      <c r="Y1141" s="47">
        <v>2.5347222222222221E-3</v>
      </c>
      <c r="Z1141" s="47">
        <v>0</v>
      </c>
      <c r="AA1141" s="4">
        <f t="shared" si="36"/>
        <v>2.1817129629629631E-2</v>
      </c>
      <c r="AB1141" s="4">
        <f t="shared" si="37"/>
        <v>6.9444444444449749E-4</v>
      </c>
    </row>
    <row r="1142" spans="1:28" x14ac:dyDescent="0.25">
      <c r="A1142" s="44">
        <v>42867</v>
      </c>
      <c r="B1142" s="45" t="s">
        <v>197</v>
      </c>
      <c r="C1142" s="45" t="s">
        <v>161</v>
      </c>
      <c r="D1142" s="45" t="s">
        <v>38</v>
      </c>
      <c r="E1142" s="45" t="s">
        <v>41</v>
      </c>
      <c r="F1142" s="45" t="s">
        <v>124</v>
      </c>
      <c r="G1142" s="46">
        <v>91164</v>
      </c>
      <c r="H1142" s="76">
        <v>0.33333333333333331</v>
      </c>
      <c r="I1142" s="76">
        <v>0.59722222222222221</v>
      </c>
      <c r="J1142" s="47">
        <v>0.2638888888888889</v>
      </c>
      <c r="M1142" s="46">
        <v>0</v>
      </c>
      <c r="N1142" s="46">
        <v>0</v>
      </c>
      <c r="O1142" s="47">
        <v>0</v>
      </c>
      <c r="P1142" s="47">
        <v>0</v>
      </c>
      <c r="Q1142" s="47">
        <v>0</v>
      </c>
      <c r="R1142" s="47">
        <v>0</v>
      </c>
      <c r="S1142" s="47">
        <v>0</v>
      </c>
      <c r="T1142" s="47">
        <v>0</v>
      </c>
      <c r="U1142" s="47">
        <v>0</v>
      </c>
      <c r="V1142" s="47">
        <v>0</v>
      </c>
      <c r="W1142" s="47">
        <v>0</v>
      </c>
      <c r="X1142" s="47">
        <v>0</v>
      </c>
      <c r="Y1142" s="47">
        <v>0</v>
      </c>
      <c r="Z1142" s="47">
        <v>0</v>
      </c>
      <c r="AA1142" s="4">
        <f t="shared" si="36"/>
        <v>0</v>
      </c>
      <c r="AB1142" s="4" t="str">
        <f t="shared" si="37"/>
        <v/>
      </c>
    </row>
    <row r="1143" spans="1:28" x14ac:dyDescent="0.25">
      <c r="A1143" s="44">
        <v>42867</v>
      </c>
      <c r="B1143" s="45" t="s">
        <v>197</v>
      </c>
      <c r="C1143" s="45" t="s">
        <v>161</v>
      </c>
      <c r="D1143" s="45" t="s">
        <v>38</v>
      </c>
      <c r="E1143" s="45" t="s">
        <v>41</v>
      </c>
      <c r="F1143" s="45" t="s">
        <v>125</v>
      </c>
      <c r="G1143" s="46">
        <v>91135</v>
      </c>
      <c r="H1143" s="76">
        <v>0.25</v>
      </c>
      <c r="I1143" s="76">
        <v>0.51388888888888895</v>
      </c>
      <c r="J1143" s="47">
        <v>0.2638888888888889</v>
      </c>
      <c r="M1143" s="46">
        <v>0</v>
      </c>
      <c r="N1143" s="46">
        <v>0</v>
      </c>
      <c r="O1143" s="47">
        <v>0</v>
      </c>
      <c r="P1143" s="47">
        <v>0</v>
      </c>
      <c r="Q1143" s="47">
        <v>0</v>
      </c>
      <c r="R1143" s="47">
        <v>0</v>
      </c>
      <c r="S1143" s="47">
        <v>0</v>
      </c>
      <c r="T1143" s="47">
        <v>0</v>
      </c>
      <c r="U1143" s="47">
        <v>0</v>
      </c>
      <c r="V1143" s="47">
        <v>0</v>
      </c>
      <c r="W1143" s="47">
        <v>0</v>
      </c>
      <c r="X1143" s="47">
        <v>0</v>
      </c>
      <c r="Y1143" s="47">
        <v>0</v>
      </c>
      <c r="Z1143" s="47">
        <v>0</v>
      </c>
      <c r="AA1143" s="4">
        <f t="shared" si="36"/>
        <v>0</v>
      </c>
      <c r="AB1143" s="4" t="str">
        <f t="shared" si="37"/>
        <v/>
      </c>
    </row>
    <row r="1144" spans="1:28" x14ac:dyDescent="0.25">
      <c r="A1144" s="44">
        <v>42869</v>
      </c>
      <c r="B1144" s="45" t="s">
        <v>199</v>
      </c>
      <c r="C1144" s="45" t="s">
        <v>161</v>
      </c>
      <c r="D1144" s="45" t="s">
        <v>38</v>
      </c>
      <c r="E1144" s="45" t="s">
        <v>41</v>
      </c>
      <c r="F1144" s="45" t="s">
        <v>125</v>
      </c>
      <c r="G1144" s="46">
        <v>91135</v>
      </c>
      <c r="H1144" s="76">
        <v>0.25</v>
      </c>
      <c r="I1144" s="76">
        <v>0.51388888888888895</v>
      </c>
      <c r="J1144" s="47">
        <v>0.2638888888888889</v>
      </c>
      <c r="M1144" s="46">
        <v>0</v>
      </c>
      <c r="N1144" s="46">
        <v>0</v>
      </c>
      <c r="O1144" s="47">
        <v>0</v>
      </c>
      <c r="P1144" s="47">
        <v>0</v>
      </c>
      <c r="Q1144" s="47">
        <v>0</v>
      </c>
      <c r="R1144" s="47">
        <v>0</v>
      </c>
      <c r="S1144" s="47">
        <v>0</v>
      </c>
      <c r="T1144" s="47">
        <v>0</v>
      </c>
      <c r="U1144" s="47">
        <v>0</v>
      </c>
      <c r="V1144" s="47">
        <v>0</v>
      </c>
      <c r="W1144" s="47">
        <v>0</v>
      </c>
      <c r="X1144" s="47">
        <v>0</v>
      </c>
      <c r="Y1144" s="47">
        <v>0</v>
      </c>
      <c r="Z1144" s="47">
        <v>0</v>
      </c>
      <c r="AA1144" s="4">
        <f t="shared" si="36"/>
        <v>0</v>
      </c>
      <c r="AB1144" s="4" t="str">
        <f t="shared" si="37"/>
        <v/>
      </c>
    </row>
    <row r="1145" spans="1:28" x14ac:dyDescent="0.25">
      <c r="A1145" s="44">
        <v>42868</v>
      </c>
      <c r="B1145" s="45" t="s">
        <v>198</v>
      </c>
      <c r="C1145" s="45" t="s">
        <v>161</v>
      </c>
      <c r="D1145" s="45" t="s">
        <v>38</v>
      </c>
      <c r="E1145" s="45" t="s">
        <v>41</v>
      </c>
      <c r="F1145" s="45" t="s">
        <v>125</v>
      </c>
      <c r="G1145" s="46">
        <v>91135</v>
      </c>
      <c r="H1145" s="76">
        <v>0.25</v>
      </c>
      <c r="I1145" s="76">
        <v>0.51388888888888895</v>
      </c>
      <c r="J1145" s="47">
        <v>0.2638888888888889</v>
      </c>
      <c r="M1145" s="46">
        <v>0</v>
      </c>
      <c r="N1145" s="46">
        <v>0</v>
      </c>
      <c r="O1145" s="47">
        <v>0</v>
      </c>
      <c r="P1145" s="47">
        <v>0</v>
      </c>
      <c r="Q1145" s="47">
        <v>0</v>
      </c>
      <c r="R1145" s="47">
        <v>0</v>
      </c>
      <c r="S1145" s="47">
        <v>0</v>
      </c>
      <c r="T1145" s="47">
        <v>0</v>
      </c>
      <c r="U1145" s="47">
        <v>0</v>
      </c>
      <c r="V1145" s="47">
        <v>0</v>
      </c>
      <c r="W1145" s="47">
        <v>0</v>
      </c>
      <c r="X1145" s="47">
        <v>0</v>
      </c>
      <c r="Y1145" s="47">
        <v>0</v>
      </c>
      <c r="Z1145" s="47">
        <v>0</v>
      </c>
      <c r="AA1145" s="4">
        <f t="shared" si="36"/>
        <v>0</v>
      </c>
      <c r="AB1145" s="4" t="str">
        <f t="shared" si="37"/>
        <v/>
      </c>
    </row>
    <row r="1146" spans="1:28" x14ac:dyDescent="0.25">
      <c r="A1146" s="44">
        <v>42868</v>
      </c>
      <c r="B1146" s="45" t="s">
        <v>198</v>
      </c>
      <c r="C1146" s="45" t="s">
        <v>161</v>
      </c>
      <c r="D1146" s="45" t="s">
        <v>38</v>
      </c>
      <c r="E1146" s="45" t="s">
        <v>41</v>
      </c>
      <c r="F1146" s="45" t="s">
        <v>126</v>
      </c>
      <c r="G1146" s="46">
        <v>91162</v>
      </c>
      <c r="H1146" s="76">
        <v>0.29166666666666669</v>
      </c>
      <c r="I1146" s="76">
        <v>0.55555555555555558</v>
      </c>
      <c r="J1146" s="47">
        <v>0.2638888888888889</v>
      </c>
      <c r="K1146" s="48">
        <v>42868.371527777781</v>
      </c>
      <c r="L1146" s="48">
        <v>42868.555555555555</v>
      </c>
      <c r="M1146" s="46">
        <v>56</v>
      </c>
      <c r="N1146" s="46">
        <v>0</v>
      </c>
      <c r="O1146" s="47">
        <v>0</v>
      </c>
      <c r="P1146" s="47">
        <v>1.4351851851851854E-3</v>
      </c>
      <c r="Q1146" s="47">
        <v>6.8055555555555569E-3</v>
      </c>
      <c r="R1146" s="47">
        <v>1.40625E-2</v>
      </c>
      <c r="S1146" s="47">
        <v>0</v>
      </c>
      <c r="T1146" s="47">
        <v>6.9097222222222225E-3</v>
      </c>
      <c r="U1146" s="47">
        <v>0</v>
      </c>
      <c r="V1146" s="47">
        <v>0</v>
      </c>
      <c r="W1146" s="47">
        <v>0</v>
      </c>
      <c r="X1146" s="47">
        <v>2.2222222222222222E-3</v>
      </c>
      <c r="Y1146" s="47">
        <v>1.4965277777777779E-2</v>
      </c>
      <c r="Z1146" s="47">
        <v>0</v>
      </c>
      <c r="AA1146" s="4">
        <f t="shared" si="36"/>
        <v>2.0972222222222222E-2</v>
      </c>
      <c r="AB1146" s="4">
        <f t="shared" si="37"/>
        <v>7.9861111111111049E-2</v>
      </c>
    </row>
    <row r="1147" spans="1:28" x14ac:dyDescent="0.25">
      <c r="A1147" s="44">
        <v>42869</v>
      </c>
      <c r="B1147" s="45" t="s">
        <v>199</v>
      </c>
      <c r="C1147" s="45" t="s">
        <v>161</v>
      </c>
      <c r="D1147" s="45" t="s">
        <v>38</v>
      </c>
      <c r="E1147" s="45" t="s">
        <v>41</v>
      </c>
      <c r="F1147" s="45" t="s">
        <v>126</v>
      </c>
      <c r="G1147" s="46">
        <v>91162</v>
      </c>
      <c r="H1147" s="76">
        <v>0.29166666666666669</v>
      </c>
      <c r="I1147" s="76">
        <v>0.55555555555555558</v>
      </c>
      <c r="J1147" s="47">
        <v>0.2638888888888889</v>
      </c>
      <c r="M1147" s="46">
        <v>0</v>
      </c>
      <c r="N1147" s="46">
        <v>0</v>
      </c>
      <c r="O1147" s="47">
        <v>0</v>
      </c>
      <c r="P1147" s="47">
        <v>0</v>
      </c>
      <c r="Q1147" s="47">
        <v>0</v>
      </c>
      <c r="R1147" s="47">
        <v>0</v>
      </c>
      <c r="S1147" s="47">
        <v>0</v>
      </c>
      <c r="T1147" s="47">
        <v>0</v>
      </c>
      <c r="U1147" s="47">
        <v>0</v>
      </c>
      <c r="V1147" s="47">
        <v>0</v>
      </c>
      <c r="W1147" s="47">
        <v>0</v>
      </c>
      <c r="X1147" s="47">
        <v>0</v>
      </c>
      <c r="Y1147" s="47">
        <v>0</v>
      </c>
      <c r="Z1147" s="47">
        <v>0</v>
      </c>
      <c r="AA1147" s="4">
        <f t="shared" si="36"/>
        <v>0</v>
      </c>
      <c r="AB1147" s="4" t="str">
        <f t="shared" si="37"/>
        <v/>
      </c>
    </row>
    <row r="1148" spans="1:28" x14ac:dyDescent="0.25">
      <c r="A1148" s="44">
        <v>42867</v>
      </c>
      <c r="B1148" s="45" t="s">
        <v>197</v>
      </c>
      <c r="C1148" s="45" t="s">
        <v>161</v>
      </c>
      <c r="D1148" s="45" t="s">
        <v>38</v>
      </c>
      <c r="E1148" s="45" t="s">
        <v>41</v>
      </c>
      <c r="F1148" s="45" t="s">
        <v>126</v>
      </c>
      <c r="G1148" s="46">
        <v>91162</v>
      </c>
      <c r="H1148" s="76">
        <v>0.29166666666666669</v>
      </c>
      <c r="I1148" s="76">
        <v>0.55555555555555558</v>
      </c>
      <c r="J1148" s="47">
        <v>0.2638888888888889</v>
      </c>
      <c r="M1148" s="46">
        <v>0</v>
      </c>
      <c r="N1148" s="46">
        <v>0</v>
      </c>
      <c r="O1148" s="47">
        <v>0</v>
      </c>
      <c r="P1148" s="47">
        <v>0</v>
      </c>
      <c r="Q1148" s="47">
        <v>0</v>
      </c>
      <c r="R1148" s="47">
        <v>0</v>
      </c>
      <c r="S1148" s="47">
        <v>0</v>
      </c>
      <c r="T1148" s="47">
        <v>0</v>
      </c>
      <c r="U1148" s="47">
        <v>0</v>
      </c>
      <c r="V1148" s="47">
        <v>0</v>
      </c>
      <c r="W1148" s="47">
        <v>0</v>
      </c>
      <c r="X1148" s="47">
        <v>0</v>
      </c>
      <c r="Y1148" s="47">
        <v>0</v>
      </c>
      <c r="Z1148" s="47">
        <v>0</v>
      </c>
      <c r="AA1148" s="4">
        <f t="shared" si="36"/>
        <v>0</v>
      </c>
      <c r="AB1148" s="4" t="str">
        <f t="shared" si="37"/>
        <v/>
      </c>
    </row>
    <row r="1149" spans="1:28" x14ac:dyDescent="0.25">
      <c r="A1149" s="44">
        <v>42867</v>
      </c>
      <c r="B1149" s="45" t="s">
        <v>197</v>
      </c>
      <c r="C1149" s="45" t="s">
        <v>161</v>
      </c>
      <c r="D1149" s="45" t="s">
        <v>38</v>
      </c>
      <c r="E1149" s="45" t="s">
        <v>40</v>
      </c>
      <c r="F1149" s="45" t="s">
        <v>171</v>
      </c>
      <c r="G1149" s="46">
        <v>102623</v>
      </c>
      <c r="H1149" s="76">
        <v>0.65277777777777779</v>
      </c>
      <c r="I1149" s="76">
        <v>0.91666666666666663</v>
      </c>
      <c r="J1149" s="47">
        <v>0.2638888888888889</v>
      </c>
      <c r="M1149" s="46">
        <v>0</v>
      </c>
      <c r="N1149" s="46">
        <v>0</v>
      </c>
      <c r="O1149" s="47">
        <v>0</v>
      </c>
      <c r="P1149" s="47">
        <v>0</v>
      </c>
      <c r="Q1149" s="47">
        <v>0</v>
      </c>
      <c r="R1149" s="47">
        <v>0</v>
      </c>
      <c r="S1149" s="47">
        <v>0</v>
      </c>
      <c r="T1149" s="47">
        <v>0</v>
      </c>
      <c r="U1149" s="47">
        <v>0</v>
      </c>
      <c r="V1149" s="47">
        <v>0</v>
      </c>
      <c r="W1149" s="47">
        <v>0</v>
      </c>
      <c r="X1149" s="47">
        <v>0</v>
      </c>
      <c r="Y1149" s="47">
        <v>0</v>
      </c>
      <c r="Z1149" s="47">
        <v>0</v>
      </c>
      <c r="AA1149" s="4">
        <f t="shared" si="36"/>
        <v>0</v>
      </c>
      <c r="AB1149" s="4" t="str">
        <f t="shared" si="37"/>
        <v/>
      </c>
    </row>
    <row r="1150" spans="1:28" x14ac:dyDescent="0.25">
      <c r="A1150" s="44">
        <v>42868</v>
      </c>
      <c r="B1150" s="45" t="s">
        <v>198</v>
      </c>
      <c r="C1150" s="45" t="s">
        <v>161</v>
      </c>
      <c r="D1150" s="45" t="s">
        <v>38</v>
      </c>
      <c r="E1150" s="45" t="s">
        <v>40</v>
      </c>
      <c r="F1150" s="45" t="s">
        <v>171</v>
      </c>
      <c r="G1150" s="46">
        <v>102623</v>
      </c>
      <c r="H1150" s="76">
        <v>0.65277777777777779</v>
      </c>
      <c r="I1150" s="76">
        <v>0.91666666666666663</v>
      </c>
      <c r="J1150" s="47">
        <v>0.2638888888888889</v>
      </c>
      <c r="M1150" s="46">
        <v>0</v>
      </c>
      <c r="N1150" s="46">
        <v>0</v>
      </c>
      <c r="O1150" s="47">
        <v>0</v>
      </c>
      <c r="P1150" s="47">
        <v>0</v>
      </c>
      <c r="Q1150" s="47">
        <v>0</v>
      </c>
      <c r="R1150" s="47">
        <v>0</v>
      </c>
      <c r="S1150" s="47">
        <v>0</v>
      </c>
      <c r="T1150" s="47">
        <v>0</v>
      </c>
      <c r="U1150" s="47">
        <v>0</v>
      </c>
      <c r="V1150" s="47">
        <v>0</v>
      </c>
      <c r="W1150" s="47">
        <v>0</v>
      </c>
      <c r="X1150" s="47">
        <v>0</v>
      </c>
      <c r="Y1150" s="47">
        <v>0</v>
      </c>
      <c r="Z1150" s="47">
        <v>0</v>
      </c>
      <c r="AA1150" s="4">
        <f t="shared" si="36"/>
        <v>0</v>
      </c>
      <c r="AB1150" s="4" t="str">
        <f t="shared" si="37"/>
        <v/>
      </c>
    </row>
    <row r="1151" spans="1:28" x14ac:dyDescent="0.25">
      <c r="A1151" s="44">
        <v>42869</v>
      </c>
      <c r="B1151" s="45" t="s">
        <v>199</v>
      </c>
      <c r="C1151" s="45" t="s">
        <v>161</v>
      </c>
      <c r="D1151" s="45" t="s">
        <v>38</v>
      </c>
      <c r="E1151" s="45" t="s">
        <v>40</v>
      </c>
      <c r="F1151" s="45" t="s">
        <v>171</v>
      </c>
      <c r="G1151" s="46">
        <v>102623</v>
      </c>
      <c r="H1151" s="76">
        <v>0.65277777777777779</v>
      </c>
      <c r="I1151" s="76">
        <v>0.91666666666666663</v>
      </c>
      <c r="J1151" s="47">
        <v>0.2638888888888889</v>
      </c>
      <c r="M1151" s="46">
        <v>0</v>
      </c>
      <c r="N1151" s="46">
        <v>0</v>
      </c>
      <c r="O1151" s="47">
        <v>0</v>
      </c>
      <c r="P1151" s="47">
        <v>0</v>
      </c>
      <c r="Q1151" s="47">
        <v>0</v>
      </c>
      <c r="R1151" s="47">
        <v>0</v>
      </c>
      <c r="S1151" s="47">
        <v>0</v>
      </c>
      <c r="T1151" s="47">
        <v>0</v>
      </c>
      <c r="U1151" s="47">
        <v>0</v>
      </c>
      <c r="V1151" s="47">
        <v>0</v>
      </c>
      <c r="W1151" s="47">
        <v>0</v>
      </c>
      <c r="X1151" s="47">
        <v>0</v>
      </c>
      <c r="Y1151" s="47">
        <v>0</v>
      </c>
      <c r="Z1151" s="47">
        <v>0</v>
      </c>
      <c r="AA1151" s="4">
        <f t="shared" si="36"/>
        <v>0</v>
      </c>
      <c r="AB1151" s="4" t="str">
        <f t="shared" si="37"/>
        <v/>
      </c>
    </row>
    <row r="1152" spans="1:28" x14ac:dyDescent="0.25">
      <c r="A1152" s="44">
        <v>42869</v>
      </c>
      <c r="B1152" s="45" t="s">
        <v>199</v>
      </c>
      <c r="C1152" s="45" t="s">
        <v>161</v>
      </c>
      <c r="D1152" s="45" t="s">
        <v>38</v>
      </c>
      <c r="E1152" s="45" t="s">
        <v>40</v>
      </c>
      <c r="F1152" s="45" t="s">
        <v>71</v>
      </c>
      <c r="G1152" s="46">
        <v>91166</v>
      </c>
      <c r="H1152" s="76">
        <v>0.59722222222222221</v>
      </c>
      <c r="I1152" s="76">
        <v>0.86111111111111116</v>
      </c>
      <c r="J1152" s="47">
        <v>0.2638888888888889</v>
      </c>
      <c r="K1152" s="48">
        <v>42869.599999999999</v>
      </c>
      <c r="L1152" s="48">
        <v>42869.861111111109</v>
      </c>
      <c r="M1152" s="46">
        <v>71</v>
      </c>
      <c r="N1152" s="46">
        <v>0</v>
      </c>
      <c r="O1152" s="47">
        <v>0</v>
      </c>
      <c r="P1152" s="47">
        <v>1.5162037037037036E-3</v>
      </c>
      <c r="Q1152" s="47">
        <v>2.2685185185185182E-3</v>
      </c>
      <c r="R1152" s="47">
        <v>1.2569444444444446E-2</v>
      </c>
      <c r="S1152" s="47">
        <v>0</v>
      </c>
      <c r="T1152" s="47">
        <v>1.3414351851851851E-2</v>
      </c>
      <c r="U1152" s="47">
        <v>0</v>
      </c>
      <c r="V1152" s="47">
        <v>0</v>
      </c>
      <c r="W1152" s="47">
        <v>0</v>
      </c>
      <c r="X1152" s="47">
        <v>0</v>
      </c>
      <c r="Y1152" s="47">
        <v>6.238425925925925E-3</v>
      </c>
      <c r="Z1152" s="47">
        <v>0</v>
      </c>
      <c r="AA1152" s="4">
        <f t="shared" si="36"/>
        <v>2.5983796296296297E-2</v>
      </c>
      <c r="AB1152" s="4">
        <f t="shared" si="37"/>
        <v>2.7777777777777679E-3</v>
      </c>
    </row>
    <row r="1153" spans="1:28" x14ac:dyDescent="0.25">
      <c r="A1153" s="44">
        <v>42868</v>
      </c>
      <c r="B1153" s="45" t="s">
        <v>198</v>
      </c>
      <c r="C1153" s="45" t="s">
        <v>161</v>
      </c>
      <c r="D1153" s="45" t="s">
        <v>38</v>
      </c>
      <c r="E1153" s="45" t="s">
        <v>40</v>
      </c>
      <c r="F1153" s="45" t="s">
        <v>71</v>
      </c>
      <c r="G1153" s="46">
        <v>91166</v>
      </c>
      <c r="H1153" s="76">
        <v>0.59722222222222221</v>
      </c>
      <c r="I1153" s="76">
        <v>0.86111111111111116</v>
      </c>
      <c r="J1153" s="47">
        <v>0.2638888888888889</v>
      </c>
      <c r="K1153" s="48">
        <v>42868.601388888892</v>
      </c>
      <c r="L1153" s="48">
        <v>42868.861111111109</v>
      </c>
      <c r="M1153" s="46">
        <v>54</v>
      </c>
      <c r="N1153" s="46">
        <v>0</v>
      </c>
      <c r="O1153" s="47">
        <v>0</v>
      </c>
      <c r="P1153" s="47">
        <v>2.0717592592592593E-3</v>
      </c>
      <c r="Q1153" s="47">
        <v>6.018518518518519E-4</v>
      </c>
      <c r="R1153" s="47">
        <v>1.5868055555555555E-2</v>
      </c>
      <c r="S1153" s="47">
        <v>0</v>
      </c>
      <c r="T1153" s="47">
        <v>1.4930555555555556E-2</v>
      </c>
      <c r="U1153" s="47">
        <v>0</v>
      </c>
      <c r="V1153" s="47">
        <v>0</v>
      </c>
      <c r="W1153" s="47">
        <v>0</v>
      </c>
      <c r="X1153" s="47">
        <v>4.6296296296296302E-3</v>
      </c>
      <c r="Y1153" s="47">
        <v>2.3587962962962963E-2</v>
      </c>
      <c r="Z1153" s="47">
        <v>0</v>
      </c>
      <c r="AA1153" s="4">
        <f t="shared" si="36"/>
        <v>3.079861111111111E-2</v>
      </c>
      <c r="AB1153" s="4">
        <f t="shared" si="37"/>
        <v>4.1666666666666519E-3</v>
      </c>
    </row>
    <row r="1154" spans="1:28" x14ac:dyDescent="0.25">
      <c r="A1154" s="44">
        <v>42867</v>
      </c>
      <c r="B1154" s="45" t="s">
        <v>197</v>
      </c>
      <c r="C1154" s="45" t="s">
        <v>161</v>
      </c>
      <c r="D1154" s="45" t="s">
        <v>38</v>
      </c>
      <c r="E1154" s="45" t="s">
        <v>40</v>
      </c>
      <c r="F1154" s="45" t="s">
        <v>71</v>
      </c>
      <c r="G1154" s="46">
        <v>91166</v>
      </c>
      <c r="H1154" s="76">
        <v>0.59722222222222221</v>
      </c>
      <c r="I1154" s="76">
        <v>0.86111111111111116</v>
      </c>
      <c r="J1154" s="47">
        <v>0.2638888888888889</v>
      </c>
      <c r="K1154" s="48">
        <v>42867.604166666664</v>
      </c>
      <c r="L1154" s="48">
        <v>42867.861805555556</v>
      </c>
      <c r="M1154" s="46">
        <v>58</v>
      </c>
      <c r="N1154" s="46">
        <v>0</v>
      </c>
      <c r="O1154" s="47">
        <v>0</v>
      </c>
      <c r="P1154" s="47">
        <v>2.3611111111111111E-3</v>
      </c>
      <c r="Q1154" s="47">
        <v>5.2083333333333333E-4</v>
      </c>
      <c r="R1154" s="47">
        <v>1.3414351851851851E-2</v>
      </c>
      <c r="S1154" s="47">
        <v>0</v>
      </c>
      <c r="T1154" s="47">
        <v>1.2708333333333334E-2</v>
      </c>
      <c r="U1154" s="47">
        <v>0</v>
      </c>
      <c r="V1154" s="47">
        <v>0</v>
      </c>
      <c r="W1154" s="47">
        <v>0</v>
      </c>
      <c r="X1154" s="47">
        <v>0</v>
      </c>
      <c r="Y1154" s="47">
        <v>1.3263888888888889E-2</v>
      </c>
      <c r="Z1154" s="47">
        <v>0</v>
      </c>
      <c r="AA1154" s="4">
        <f t="shared" si="36"/>
        <v>2.6122685185185186E-2</v>
      </c>
      <c r="AB1154" s="4">
        <f t="shared" si="37"/>
        <v>6.9444444444444198E-3</v>
      </c>
    </row>
    <row r="1155" spans="1:28" x14ac:dyDescent="0.25">
      <c r="A1155" s="44">
        <v>42867</v>
      </c>
      <c r="B1155" s="45" t="s">
        <v>197</v>
      </c>
      <c r="C1155" s="45" t="s">
        <v>161</v>
      </c>
      <c r="D1155" s="45" t="s">
        <v>38</v>
      </c>
      <c r="E1155" s="45" t="s">
        <v>40</v>
      </c>
      <c r="F1155" s="45" t="s">
        <v>53</v>
      </c>
      <c r="G1155" s="46">
        <v>102520</v>
      </c>
      <c r="H1155" s="76">
        <v>0.25</v>
      </c>
      <c r="I1155" s="76">
        <v>0.51388888888888895</v>
      </c>
      <c r="J1155" s="47">
        <v>0.2638888888888889</v>
      </c>
      <c r="M1155" s="46">
        <v>0</v>
      </c>
      <c r="N1155" s="46">
        <v>0</v>
      </c>
      <c r="O1155" s="47">
        <v>0</v>
      </c>
      <c r="P1155" s="47">
        <v>0</v>
      </c>
      <c r="Q1155" s="47">
        <v>0</v>
      </c>
      <c r="R1155" s="47">
        <v>0</v>
      </c>
      <c r="S1155" s="47">
        <v>0</v>
      </c>
      <c r="T1155" s="47">
        <v>0</v>
      </c>
      <c r="U1155" s="47">
        <v>0</v>
      </c>
      <c r="V1155" s="47">
        <v>0</v>
      </c>
      <c r="W1155" s="47">
        <v>0</v>
      </c>
      <c r="X1155" s="47">
        <v>0</v>
      </c>
      <c r="Y1155" s="47">
        <v>0</v>
      </c>
      <c r="Z1155" s="47">
        <v>0</v>
      </c>
      <c r="AA1155" s="4">
        <f t="shared" si="36"/>
        <v>0</v>
      </c>
      <c r="AB1155" s="4" t="str">
        <f t="shared" si="37"/>
        <v/>
      </c>
    </row>
    <row r="1156" spans="1:28" x14ac:dyDescent="0.25">
      <c r="A1156" s="44">
        <v>42868</v>
      </c>
      <c r="B1156" s="45" t="s">
        <v>198</v>
      </c>
      <c r="C1156" s="45" t="s">
        <v>161</v>
      </c>
      <c r="D1156" s="45" t="s">
        <v>38</v>
      </c>
      <c r="E1156" s="45" t="s">
        <v>40</v>
      </c>
      <c r="F1156" s="45" t="s">
        <v>53</v>
      </c>
      <c r="G1156" s="46">
        <v>102520</v>
      </c>
      <c r="H1156" s="76">
        <v>0.25</v>
      </c>
      <c r="I1156" s="76">
        <v>0.51388888888888895</v>
      </c>
      <c r="J1156" s="47">
        <v>0.2638888888888889</v>
      </c>
      <c r="M1156" s="46">
        <v>0</v>
      </c>
      <c r="N1156" s="46">
        <v>0</v>
      </c>
      <c r="O1156" s="47">
        <v>0</v>
      </c>
      <c r="P1156" s="47">
        <v>0</v>
      </c>
      <c r="Q1156" s="47">
        <v>0</v>
      </c>
      <c r="R1156" s="47">
        <v>0</v>
      </c>
      <c r="S1156" s="47">
        <v>0</v>
      </c>
      <c r="T1156" s="47">
        <v>0</v>
      </c>
      <c r="U1156" s="47">
        <v>0</v>
      </c>
      <c r="V1156" s="47">
        <v>0</v>
      </c>
      <c r="W1156" s="47">
        <v>0</v>
      </c>
      <c r="X1156" s="47">
        <v>0</v>
      </c>
      <c r="Y1156" s="47">
        <v>0</v>
      </c>
      <c r="Z1156" s="47">
        <v>0</v>
      </c>
      <c r="AA1156" s="4">
        <f t="shared" si="36"/>
        <v>0</v>
      </c>
      <c r="AB1156" s="4" t="str">
        <f t="shared" si="37"/>
        <v/>
      </c>
    </row>
    <row r="1157" spans="1:28" x14ac:dyDescent="0.25">
      <c r="A1157" s="44">
        <v>42869</v>
      </c>
      <c r="B1157" s="45" t="s">
        <v>199</v>
      </c>
      <c r="C1157" s="45" t="s">
        <v>161</v>
      </c>
      <c r="D1157" s="45" t="s">
        <v>38</v>
      </c>
      <c r="E1157" s="45" t="s">
        <v>40</v>
      </c>
      <c r="F1157" s="45" t="s">
        <v>53</v>
      </c>
      <c r="G1157" s="46">
        <v>102520</v>
      </c>
      <c r="H1157" s="76">
        <v>0.25</v>
      </c>
      <c r="I1157" s="76">
        <v>0.51388888888888895</v>
      </c>
      <c r="J1157" s="47">
        <v>0.2638888888888889</v>
      </c>
      <c r="M1157" s="46">
        <v>0</v>
      </c>
      <c r="N1157" s="46">
        <v>0</v>
      </c>
      <c r="O1157" s="47">
        <v>0</v>
      </c>
      <c r="P1157" s="47">
        <v>0</v>
      </c>
      <c r="Q1157" s="47">
        <v>0</v>
      </c>
      <c r="R1157" s="47">
        <v>0</v>
      </c>
      <c r="S1157" s="47">
        <v>0</v>
      </c>
      <c r="T1157" s="47">
        <v>0</v>
      </c>
      <c r="U1157" s="47">
        <v>0</v>
      </c>
      <c r="V1157" s="47">
        <v>0</v>
      </c>
      <c r="W1157" s="47">
        <v>0</v>
      </c>
      <c r="X1157" s="47">
        <v>0</v>
      </c>
      <c r="Y1157" s="47">
        <v>0</v>
      </c>
      <c r="Z1157" s="47">
        <v>0</v>
      </c>
      <c r="AA1157" s="4">
        <f t="shared" si="36"/>
        <v>0</v>
      </c>
      <c r="AB1157" s="4" t="str">
        <f t="shared" si="37"/>
        <v/>
      </c>
    </row>
    <row r="1158" spans="1:28" x14ac:dyDescent="0.25">
      <c r="A1158" s="44">
        <v>42869</v>
      </c>
      <c r="B1158" s="45" t="s">
        <v>199</v>
      </c>
      <c r="C1158" s="45" t="s">
        <v>161</v>
      </c>
      <c r="D1158" s="45" t="s">
        <v>38</v>
      </c>
      <c r="E1158" s="45" t="s">
        <v>40</v>
      </c>
      <c r="F1158" s="45" t="s">
        <v>131</v>
      </c>
      <c r="G1158" s="46">
        <v>91136</v>
      </c>
      <c r="H1158" s="78">
        <v>0.375</v>
      </c>
      <c r="I1158" s="78">
        <v>0.63888888888888895</v>
      </c>
      <c r="J1158" s="47">
        <v>0.2638888888888889</v>
      </c>
      <c r="K1158" s="48">
        <v>42869.356249999997</v>
      </c>
      <c r="L1158" s="48">
        <v>42869.638888888891</v>
      </c>
      <c r="M1158" s="46">
        <v>124</v>
      </c>
      <c r="N1158" s="46">
        <v>0</v>
      </c>
      <c r="O1158" s="47">
        <v>0</v>
      </c>
      <c r="P1158" s="47">
        <v>1.5393518518518519E-3</v>
      </c>
      <c r="Q1158" s="47">
        <v>7.106481481481481E-3</v>
      </c>
      <c r="R1158" s="47">
        <v>1.3680555555555555E-2</v>
      </c>
      <c r="S1158" s="47">
        <v>0</v>
      </c>
      <c r="T1158" s="47">
        <v>1.4131944444444445E-2</v>
      </c>
      <c r="U1158" s="47">
        <v>0</v>
      </c>
      <c r="V1158" s="47">
        <v>0</v>
      </c>
      <c r="W1158" s="47">
        <v>0</v>
      </c>
      <c r="X1158" s="47">
        <v>0</v>
      </c>
      <c r="Y1158" s="47">
        <v>6.6782407407407415E-3</v>
      </c>
      <c r="Z1158" s="47">
        <v>0</v>
      </c>
      <c r="AA1158" s="4">
        <f t="shared" ref="AA1158:AA1221" si="38">IF(A1158="","",R1158+T1158)</f>
        <v>2.78125E-2</v>
      </c>
      <c r="AB1158" s="4">
        <f t="shared" si="37"/>
        <v>0</v>
      </c>
    </row>
    <row r="1159" spans="1:28" x14ac:dyDescent="0.25">
      <c r="A1159" s="44">
        <v>42868</v>
      </c>
      <c r="B1159" s="45" t="s">
        <v>198</v>
      </c>
      <c r="C1159" s="45" t="s">
        <v>161</v>
      </c>
      <c r="D1159" s="45" t="s">
        <v>38</v>
      </c>
      <c r="E1159" s="45" t="s">
        <v>40</v>
      </c>
      <c r="F1159" s="45" t="s">
        <v>131</v>
      </c>
      <c r="G1159" s="46">
        <v>91136</v>
      </c>
      <c r="H1159" s="76">
        <v>0.5625</v>
      </c>
      <c r="I1159" s="76">
        <v>0.82638888888888884</v>
      </c>
      <c r="J1159" s="47">
        <v>0.2638888888888889</v>
      </c>
      <c r="K1159" s="48">
        <v>42868.56527777778</v>
      </c>
      <c r="L1159" s="48">
        <v>42868.826388888891</v>
      </c>
      <c r="M1159" s="46">
        <v>73</v>
      </c>
      <c r="N1159" s="46">
        <v>0</v>
      </c>
      <c r="O1159" s="47">
        <v>0</v>
      </c>
      <c r="P1159" s="47">
        <v>1.5972222222222221E-3</v>
      </c>
      <c r="Q1159" s="47">
        <v>5.7870370370370366E-5</v>
      </c>
      <c r="R1159" s="47">
        <v>1.3888888888888888E-2</v>
      </c>
      <c r="S1159" s="47">
        <v>0</v>
      </c>
      <c r="T1159" s="47">
        <v>1.3622685185185184E-2</v>
      </c>
      <c r="U1159" s="47">
        <v>0</v>
      </c>
      <c r="V1159" s="47">
        <v>0</v>
      </c>
      <c r="W1159" s="47">
        <v>0</v>
      </c>
      <c r="X1159" s="47">
        <v>1.1967592592592592E-2</v>
      </c>
      <c r="Y1159" s="47">
        <v>3.4953703703703705E-3</v>
      </c>
      <c r="Z1159" s="47">
        <v>0</v>
      </c>
      <c r="AA1159" s="4">
        <f t="shared" si="38"/>
        <v>2.751157407407407E-2</v>
      </c>
      <c r="AB1159" s="4">
        <f t="shared" si="37"/>
        <v>2.7777777777777679E-3</v>
      </c>
    </row>
    <row r="1160" spans="1:28" x14ac:dyDescent="0.25">
      <c r="A1160" s="44">
        <v>42867</v>
      </c>
      <c r="B1160" s="45" t="s">
        <v>197</v>
      </c>
      <c r="C1160" s="45" t="s">
        <v>161</v>
      </c>
      <c r="D1160" s="45" t="s">
        <v>38</v>
      </c>
      <c r="E1160" s="45" t="s">
        <v>40</v>
      </c>
      <c r="F1160" s="45" t="s">
        <v>131</v>
      </c>
      <c r="G1160" s="46">
        <v>91136</v>
      </c>
      <c r="H1160" s="76">
        <v>0.5625</v>
      </c>
      <c r="I1160" s="76">
        <v>0.82638888888888884</v>
      </c>
      <c r="J1160" s="47">
        <v>0.2638888888888889</v>
      </c>
      <c r="M1160" s="46">
        <v>0</v>
      </c>
      <c r="N1160" s="46">
        <v>0</v>
      </c>
      <c r="O1160" s="47">
        <v>0</v>
      </c>
      <c r="P1160" s="47">
        <v>0</v>
      </c>
      <c r="Q1160" s="47">
        <v>0</v>
      </c>
      <c r="R1160" s="47">
        <v>0</v>
      </c>
      <c r="S1160" s="47">
        <v>0</v>
      </c>
      <c r="T1160" s="47">
        <v>0</v>
      </c>
      <c r="U1160" s="47">
        <v>0</v>
      </c>
      <c r="V1160" s="47">
        <v>0</v>
      </c>
      <c r="W1160" s="47">
        <v>0</v>
      </c>
      <c r="X1160" s="47">
        <v>0</v>
      </c>
      <c r="Y1160" s="47">
        <v>0</v>
      </c>
      <c r="Z1160" s="47">
        <v>0</v>
      </c>
      <c r="AA1160" s="4">
        <f t="shared" si="38"/>
        <v>0</v>
      </c>
      <c r="AB1160" s="4" t="str">
        <f t="shared" si="37"/>
        <v/>
      </c>
    </row>
    <row r="1161" spans="1:28" x14ac:dyDescent="0.25">
      <c r="A1161" s="44">
        <v>42867</v>
      </c>
      <c r="B1161" s="45" t="s">
        <v>197</v>
      </c>
      <c r="C1161" s="45" t="s">
        <v>161</v>
      </c>
      <c r="D1161" s="45" t="s">
        <v>38</v>
      </c>
      <c r="E1161" s="45" t="s">
        <v>40</v>
      </c>
      <c r="F1161" s="45" t="s">
        <v>54</v>
      </c>
      <c r="G1161" s="46">
        <v>91138</v>
      </c>
      <c r="H1161" s="76">
        <v>0.5625</v>
      </c>
      <c r="I1161" s="76">
        <v>0.82638888888888884</v>
      </c>
      <c r="J1161" s="47">
        <v>0.2638888888888889</v>
      </c>
      <c r="M1161" s="46">
        <v>0</v>
      </c>
      <c r="N1161" s="46">
        <v>0</v>
      </c>
      <c r="O1161" s="47">
        <v>0</v>
      </c>
      <c r="P1161" s="47">
        <v>0</v>
      </c>
      <c r="Q1161" s="47">
        <v>0</v>
      </c>
      <c r="R1161" s="47">
        <v>0</v>
      </c>
      <c r="S1161" s="47">
        <v>0</v>
      </c>
      <c r="T1161" s="47">
        <v>0</v>
      </c>
      <c r="U1161" s="47">
        <v>0</v>
      </c>
      <c r="V1161" s="47">
        <v>0</v>
      </c>
      <c r="W1161" s="47">
        <v>0</v>
      </c>
      <c r="X1161" s="47">
        <v>0</v>
      </c>
      <c r="Y1161" s="47">
        <v>0</v>
      </c>
      <c r="Z1161" s="47">
        <v>0</v>
      </c>
      <c r="AA1161" s="4">
        <f t="shared" si="38"/>
        <v>0</v>
      </c>
      <c r="AB1161" s="4" t="str">
        <f t="shared" si="37"/>
        <v/>
      </c>
    </row>
    <row r="1162" spans="1:28" x14ac:dyDescent="0.25">
      <c r="A1162" s="44">
        <v>42868</v>
      </c>
      <c r="B1162" s="45" t="s">
        <v>198</v>
      </c>
      <c r="C1162" s="45" t="s">
        <v>161</v>
      </c>
      <c r="D1162" s="45" t="s">
        <v>38</v>
      </c>
      <c r="E1162" s="45" t="s">
        <v>40</v>
      </c>
      <c r="F1162" s="45" t="s">
        <v>54</v>
      </c>
      <c r="G1162" s="46">
        <v>91138</v>
      </c>
      <c r="H1162" s="76">
        <v>0.5625</v>
      </c>
      <c r="I1162" s="76">
        <v>0.82638888888888884</v>
      </c>
      <c r="J1162" s="47">
        <v>0.2638888888888889</v>
      </c>
      <c r="K1162" s="48">
        <v>42868.567361111112</v>
      </c>
      <c r="L1162" s="48">
        <v>42868.826388888891</v>
      </c>
      <c r="M1162" s="46">
        <v>61</v>
      </c>
      <c r="N1162" s="46">
        <v>0</v>
      </c>
      <c r="O1162" s="47">
        <v>0</v>
      </c>
      <c r="P1162" s="47">
        <v>1.7592592592592592E-3</v>
      </c>
      <c r="Q1162" s="47">
        <v>6.0648148148148145E-3</v>
      </c>
      <c r="R1162" s="47">
        <v>2.0011574074074074E-2</v>
      </c>
      <c r="S1162" s="47">
        <v>0</v>
      </c>
      <c r="T1162" s="47">
        <v>2.0196759259259258E-2</v>
      </c>
      <c r="U1162" s="47">
        <v>0</v>
      </c>
      <c r="V1162" s="47">
        <v>0</v>
      </c>
      <c r="W1162" s="47">
        <v>3.9120370370370368E-3</v>
      </c>
      <c r="X1162" s="47">
        <v>1.2893518518518519E-2</v>
      </c>
      <c r="Y1162" s="47">
        <v>8.1018518518518516E-5</v>
      </c>
      <c r="Z1162" s="47">
        <v>0</v>
      </c>
      <c r="AA1162" s="4">
        <f t="shared" si="38"/>
        <v>4.0208333333333332E-2</v>
      </c>
      <c r="AB1162" s="4">
        <f t="shared" si="37"/>
        <v>4.8611111111110938E-3</v>
      </c>
    </row>
    <row r="1163" spans="1:28" x14ac:dyDescent="0.25">
      <c r="A1163" s="44">
        <v>42869</v>
      </c>
      <c r="B1163" s="45" t="s">
        <v>199</v>
      </c>
      <c r="C1163" s="45" t="s">
        <v>161</v>
      </c>
      <c r="D1163" s="45" t="s">
        <v>38</v>
      </c>
      <c r="E1163" s="45" t="s">
        <v>40</v>
      </c>
      <c r="F1163" s="45" t="s">
        <v>54</v>
      </c>
      <c r="G1163" s="46">
        <v>91138</v>
      </c>
      <c r="H1163" s="76">
        <v>0.5625</v>
      </c>
      <c r="I1163" s="76">
        <v>0.82638888888888884</v>
      </c>
      <c r="J1163" s="47">
        <v>0.2638888888888889</v>
      </c>
      <c r="M1163" s="46">
        <v>0</v>
      </c>
      <c r="N1163" s="46">
        <v>0</v>
      </c>
      <c r="O1163" s="47">
        <v>0</v>
      </c>
      <c r="P1163" s="47">
        <v>0</v>
      </c>
      <c r="Q1163" s="47">
        <v>0</v>
      </c>
      <c r="R1163" s="47">
        <v>0</v>
      </c>
      <c r="S1163" s="47">
        <v>0</v>
      </c>
      <c r="T1163" s="47">
        <v>0</v>
      </c>
      <c r="U1163" s="47">
        <v>0</v>
      </c>
      <c r="V1163" s="47">
        <v>0</v>
      </c>
      <c r="W1163" s="47">
        <v>0</v>
      </c>
      <c r="X1163" s="47">
        <v>0</v>
      </c>
      <c r="Y1163" s="47">
        <v>0</v>
      </c>
      <c r="Z1163" s="47">
        <v>0</v>
      </c>
      <c r="AA1163" s="4">
        <f t="shared" si="38"/>
        <v>0</v>
      </c>
      <c r="AB1163" s="4" t="str">
        <f t="shared" si="37"/>
        <v/>
      </c>
    </row>
    <row r="1164" spans="1:28" x14ac:dyDescent="0.25">
      <c r="A1164" s="44">
        <v>42869</v>
      </c>
      <c r="B1164" s="45" t="s">
        <v>199</v>
      </c>
      <c r="C1164" s="45" t="s">
        <v>161</v>
      </c>
      <c r="D1164" s="45" t="s">
        <v>38</v>
      </c>
      <c r="E1164" s="45" t="s">
        <v>40</v>
      </c>
      <c r="F1164" s="45" t="s">
        <v>173</v>
      </c>
      <c r="G1164" s="46">
        <v>91173</v>
      </c>
      <c r="H1164" s="76">
        <v>0.51388888888888895</v>
      </c>
      <c r="I1164" s="76">
        <v>0.77777777777777779</v>
      </c>
      <c r="J1164" s="47">
        <v>0.2638888888888889</v>
      </c>
      <c r="M1164" s="46">
        <v>0</v>
      </c>
      <c r="N1164" s="46">
        <v>0</v>
      </c>
      <c r="O1164" s="47">
        <v>0</v>
      </c>
      <c r="P1164" s="47">
        <v>0</v>
      </c>
      <c r="Q1164" s="47">
        <v>0</v>
      </c>
      <c r="R1164" s="47">
        <v>0</v>
      </c>
      <c r="S1164" s="47">
        <v>0</v>
      </c>
      <c r="T1164" s="47">
        <v>0</v>
      </c>
      <c r="U1164" s="47">
        <v>0</v>
      </c>
      <c r="V1164" s="47">
        <v>0</v>
      </c>
      <c r="W1164" s="47">
        <v>0</v>
      </c>
      <c r="X1164" s="47">
        <v>0</v>
      </c>
      <c r="Y1164" s="47">
        <v>0</v>
      </c>
      <c r="Z1164" s="47">
        <v>0</v>
      </c>
      <c r="AA1164" s="4">
        <f t="shared" si="38"/>
        <v>0</v>
      </c>
      <c r="AB1164" s="4" t="str">
        <f t="shared" si="37"/>
        <v/>
      </c>
    </row>
    <row r="1165" spans="1:28" x14ac:dyDescent="0.25">
      <c r="A1165" s="44">
        <v>42868</v>
      </c>
      <c r="B1165" s="45" t="s">
        <v>198</v>
      </c>
      <c r="C1165" s="45" t="s">
        <v>161</v>
      </c>
      <c r="D1165" s="45" t="s">
        <v>38</v>
      </c>
      <c r="E1165" s="45" t="s">
        <v>40</v>
      </c>
      <c r="F1165" s="45" t="s">
        <v>173</v>
      </c>
      <c r="G1165" s="46">
        <v>91173</v>
      </c>
      <c r="H1165" s="76">
        <v>0.51388888888888895</v>
      </c>
      <c r="I1165" s="76">
        <v>0.77777777777777779</v>
      </c>
      <c r="J1165" s="47">
        <v>0.2638888888888889</v>
      </c>
      <c r="K1165" s="48">
        <v>42868.515972222223</v>
      </c>
      <c r="L1165" s="48">
        <v>42868.777083333334</v>
      </c>
      <c r="M1165" s="46">
        <v>60</v>
      </c>
      <c r="N1165" s="46">
        <v>0</v>
      </c>
      <c r="O1165" s="47">
        <v>0</v>
      </c>
      <c r="P1165" s="47">
        <v>2.2106481481481478E-3</v>
      </c>
      <c r="Q1165" s="47">
        <v>2.4074074074074076E-3</v>
      </c>
      <c r="R1165" s="47">
        <v>1.4814814814814814E-2</v>
      </c>
      <c r="S1165" s="47">
        <v>0</v>
      </c>
      <c r="T1165" s="47">
        <v>1.5057870370370369E-2</v>
      </c>
      <c r="U1165" s="47">
        <v>0</v>
      </c>
      <c r="V1165" s="47">
        <v>0</v>
      </c>
      <c r="W1165" s="47">
        <v>0</v>
      </c>
      <c r="X1165" s="47">
        <v>1.3923611111111111E-2</v>
      </c>
      <c r="Y1165" s="47">
        <v>4.4328703703703709E-3</v>
      </c>
      <c r="Z1165" s="47">
        <v>0</v>
      </c>
      <c r="AA1165" s="4">
        <f t="shared" si="38"/>
        <v>2.9872685185185183E-2</v>
      </c>
      <c r="AB1165" s="4">
        <f t="shared" si="37"/>
        <v>2.0833333333332149E-3</v>
      </c>
    </row>
    <row r="1166" spans="1:28" x14ac:dyDescent="0.25">
      <c r="A1166" s="44">
        <v>42867</v>
      </c>
      <c r="B1166" s="45" t="s">
        <v>197</v>
      </c>
      <c r="C1166" s="45" t="s">
        <v>161</v>
      </c>
      <c r="D1166" s="45" t="s">
        <v>38</v>
      </c>
      <c r="E1166" s="45" t="s">
        <v>40</v>
      </c>
      <c r="F1166" s="45" t="s">
        <v>173</v>
      </c>
      <c r="G1166" s="46">
        <v>91173</v>
      </c>
      <c r="H1166" s="76">
        <v>0.51388888888888895</v>
      </c>
      <c r="I1166" s="76">
        <v>0.77777777777777779</v>
      </c>
      <c r="J1166" s="47">
        <v>0.2638888888888889</v>
      </c>
      <c r="K1166" s="48">
        <v>42867.515277777777</v>
      </c>
      <c r="L1166" s="48">
        <v>42867.777777777781</v>
      </c>
      <c r="M1166" s="46">
        <v>78</v>
      </c>
      <c r="N1166" s="46">
        <v>0</v>
      </c>
      <c r="O1166" s="47">
        <v>0</v>
      </c>
      <c r="P1166" s="47">
        <v>2.1064814814814813E-3</v>
      </c>
      <c r="Q1166" s="47">
        <v>2.1527777777777778E-3</v>
      </c>
      <c r="R1166" s="47">
        <v>1.4282407407407409E-2</v>
      </c>
      <c r="S1166" s="47">
        <v>0</v>
      </c>
      <c r="T1166" s="47">
        <v>1.5208333333333332E-2</v>
      </c>
      <c r="U1166" s="47">
        <v>0</v>
      </c>
      <c r="V1166" s="47">
        <v>0</v>
      </c>
      <c r="W1166" s="47">
        <v>0</v>
      </c>
      <c r="X1166" s="47">
        <v>0</v>
      </c>
      <c r="Y1166" s="47">
        <v>6.4004629629629628E-3</v>
      </c>
      <c r="Z1166" s="47">
        <v>0</v>
      </c>
      <c r="AA1166" s="4">
        <f t="shared" si="38"/>
        <v>2.9490740740740741E-2</v>
      </c>
      <c r="AB1166" s="4">
        <f t="shared" si="37"/>
        <v>1.388888888888884E-3</v>
      </c>
    </row>
    <row r="1167" spans="1:28" x14ac:dyDescent="0.25">
      <c r="A1167" s="44">
        <v>42867</v>
      </c>
      <c r="B1167" s="45" t="s">
        <v>197</v>
      </c>
      <c r="C1167" s="45" t="s">
        <v>161</v>
      </c>
      <c r="D1167" s="45" t="s">
        <v>38</v>
      </c>
      <c r="E1167" s="45" t="s">
        <v>40</v>
      </c>
      <c r="F1167" s="45" t="s">
        <v>174</v>
      </c>
      <c r="G1167" s="46">
        <v>91177</v>
      </c>
      <c r="H1167" s="76">
        <v>0.65277777777777779</v>
      </c>
      <c r="I1167" s="76">
        <v>0.91666666666666663</v>
      </c>
      <c r="J1167" s="47">
        <v>0.2638888888888889</v>
      </c>
      <c r="K1167" s="48">
        <v>42867.65</v>
      </c>
      <c r="L1167" s="48">
        <v>42867.916666666664</v>
      </c>
      <c r="M1167" s="46">
        <v>65</v>
      </c>
      <c r="N1167" s="46">
        <v>0</v>
      </c>
      <c r="O1167" s="47">
        <v>0</v>
      </c>
      <c r="P1167" s="47">
        <v>1.8518518518518517E-3</v>
      </c>
      <c r="Q1167" s="47">
        <v>4.5138888888888892E-4</v>
      </c>
      <c r="R1167" s="47">
        <v>1.4780092592592595E-2</v>
      </c>
      <c r="S1167" s="47">
        <v>0</v>
      </c>
      <c r="T1167" s="47">
        <v>1.4305555555555557E-2</v>
      </c>
      <c r="U1167" s="47">
        <v>0</v>
      </c>
      <c r="V1167" s="47">
        <v>0</v>
      </c>
      <c r="W1167" s="47">
        <v>0</v>
      </c>
      <c r="X1167" s="47">
        <v>3.8888888888888883E-3</v>
      </c>
      <c r="Y1167" s="47">
        <v>6.9444444444444447E-4</v>
      </c>
      <c r="Z1167" s="47">
        <v>0</v>
      </c>
      <c r="AA1167" s="4">
        <f t="shared" si="38"/>
        <v>2.9085648148148152E-2</v>
      </c>
      <c r="AB1167" s="4">
        <f t="shared" si="37"/>
        <v>0</v>
      </c>
    </row>
    <row r="1168" spans="1:28" x14ac:dyDescent="0.25">
      <c r="A1168" s="44">
        <v>42868</v>
      </c>
      <c r="B1168" s="45" t="s">
        <v>198</v>
      </c>
      <c r="C1168" s="45" t="s">
        <v>161</v>
      </c>
      <c r="D1168" s="45" t="s">
        <v>38</v>
      </c>
      <c r="E1168" s="45" t="s">
        <v>40</v>
      </c>
      <c r="F1168" s="45" t="s">
        <v>174</v>
      </c>
      <c r="G1168" s="46">
        <v>91177</v>
      </c>
      <c r="H1168" s="76">
        <v>0.65277777777777779</v>
      </c>
      <c r="I1168" s="76">
        <v>0.91666666666666663</v>
      </c>
      <c r="J1168" s="47">
        <v>0.2638888888888889</v>
      </c>
      <c r="K1168" s="48">
        <v>42868.65</v>
      </c>
      <c r="L1168" s="48">
        <v>42868.916666666664</v>
      </c>
      <c r="M1168" s="46">
        <v>62</v>
      </c>
      <c r="N1168" s="46">
        <v>0</v>
      </c>
      <c r="O1168" s="47">
        <v>0</v>
      </c>
      <c r="P1168" s="47">
        <v>2.0023148148148148E-3</v>
      </c>
      <c r="Q1168" s="47">
        <v>9.4907407407407406E-3</v>
      </c>
      <c r="R1168" s="47">
        <v>1.4687499999999999E-2</v>
      </c>
      <c r="S1168" s="47">
        <v>0</v>
      </c>
      <c r="T1168" s="47">
        <v>1.4317129629629631E-2</v>
      </c>
      <c r="U1168" s="47">
        <v>0</v>
      </c>
      <c r="V1168" s="47">
        <v>0</v>
      </c>
      <c r="W1168" s="47">
        <v>0</v>
      </c>
      <c r="X1168" s="47">
        <v>6.5972222222222222E-3</v>
      </c>
      <c r="Y1168" s="47">
        <v>1.1574074074074073E-5</v>
      </c>
      <c r="Z1168" s="47">
        <v>0</v>
      </c>
      <c r="AA1168" s="4">
        <f t="shared" si="38"/>
        <v>2.900462962962963E-2</v>
      </c>
      <c r="AB1168" s="4">
        <f t="shared" ref="AB1168:AB1231" si="39">IF(K1168="","",IF(VALUE(TEXT(K1168,"HH:MM:SS"))&gt;H1168,VALUE(TEXT(K1168,"HH:MM:SS"))-H1168,0))</f>
        <v>0</v>
      </c>
    </row>
    <row r="1169" spans="1:28" x14ac:dyDescent="0.25">
      <c r="A1169" s="44">
        <v>42869</v>
      </c>
      <c r="B1169" s="45" t="s">
        <v>199</v>
      </c>
      <c r="C1169" s="45" t="s">
        <v>161</v>
      </c>
      <c r="D1169" s="45" t="s">
        <v>38</v>
      </c>
      <c r="E1169" s="45" t="s">
        <v>40</v>
      </c>
      <c r="F1169" s="45" t="s">
        <v>174</v>
      </c>
      <c r="G1169" s="46">
        <v>91177</v>
      </c>
      <c r="H1169" s="76">
        <v>0.65277777777777779</v>
      </c>
      <c r="I1169" s="76">
        <v>0.91666666666666663</v>
      </c>
      <c r="J1169" s="47">
        <v>0.2638888888888889</v>
      </c>
      <c r="M1169" s="46">
        <v>0</v>
      </c>
      <c r="N1169" s="46">
        <v>0</v>
      </c>
      <c r="O1169" s="47">
        <v>0</v>
      </c>
      <c r="P1169" s="47">
        <v>0</v>
      </c>
      <c r="Q1169" s="47">
        <v>0</v>
      </c>
      <c r="R1169" s="47">
        <v>0</v>
      </c>
      <c r="S1169" s="47">
        <v>0</v>
      </c>
      <c r="T1169" s="47">
        <v>0</v>
      </c>
      <c r="U1169" s="47">
        <v>0</v>
      </c>
      <c r="V1169" s="47">
        <v>0</v>
      </c>
      <c r="W1169" s="47">
        <v>0</v>
      </c>
      <c r="X1169" s="47">
        <v>0</v>
      </c>
      <c r="Y1169" s="47">
        <v>0</v>
      </c>
      <c r="Z1169" s="47">
        <v>0</v>
      </c>
      <c r="AA1169" s="4">
        <f t="shared" si="38"/>
        <v>0</v>
      </c>
      <c r="AB1169" s="4" t="str">
        <f t="shared" si="39"/>
        <v/>
      </c>
    </row>
    <row r="1170" spans="1:28" x14ac:dyDescent="0.25">
      <c r="A1170" s="44">
        <v>42869</v>
      </c>
      <c r="B1170" s="45" t="s">
        <v>199</v>
      </c>
      <c r="C1170" s="45" t="s">
        <v>161</v>
      </c>
      <c r="D1170" s="45" t="s">
        <v>38</v>
      </c>
      <c r="E1170" s="45" t="s">
        <v>40</v>
      </c>
      <c r="F1170" s="45" t="s">
        <v>175</v>
      </c>
      <c r="G1170" s="46">
        <v>91151</v>
      </c>
      <c r="H1170" s="76">
        <v>0.65277777777777779</v>
      </c>
      <c r="I1170" s="76">
        <v>0.91666666666666663</v>
      </c>
      <c r="J1170" s="47">
        <v>0.2638888888888889</v>
      </c>
      <c r="M1170" s="46">
        <v>0</v>
      </c>
      <c r="N1170" s="46">
        <v>0</v>
      </c>
      <c r="O1170" s="47">
        <v>0</v>
      </c>
      <c r="P1170" s="47">
        <v>0</v>
      </c>
      <c r="Q1170" s="47">
        <v>0</v>
      </c>
      <c r="R1170" s="47">
        <v>0</v>
      </c>
      <c r="S1170" s="47">
        <v>0</v>
      </c>
      <c r="T1170" s="47">
        <v>0</v>
      </c>
      <c r="U1170" s="47">
        <v>0</v>
      </c>
      <c r="V1170" s="47">
        <v>0</v>
      </c>
      <c r="W1170" s="47">
        <v>0</v>
      </c>
      <c r="X1170" s="47">
        <v>0</v>
      </c>
      <c r="Y1170" s="47">
        <v>0</v>
      </c>
      <c r="Z1170" s="47">
        <v>0</v>
      </c>
      <c r="AA1170" s="4">
        <f t="shared" si="38"/>
        <v>0</v>
      </c>
      <c r="AB1170" s="4" t="str">
        <f t="shared" si="39"/>
        <v/>
      </c>
    </row>
    <row r="1171" spans="1:28" x14ac:dyDescent="0.25">
      <c r="A1171" s="44">
        <v>42868</v>
      </c>
      <c r="B1171" s="45" t="s">
        <v>198</v>
      </c>
      <c r="C1171" s="45" t="s">
        <v>161</v>
      </c>
      <c r="D1171" s="45" t="s">
        <v>38</v>
      </c>
      <c r="E1171" s="45" t="s">
        <v>40</v>
      </c>
      <c r="F1171" s="45" t="s">
        <v>175</v>
      </c>
      <c r="G1171" s="46">
        <v>91151</v>
      </c>
      <c r="H1171" s="76">
        <v>0.65277777777777779</v>
      </c>
      <c r="I1171" s="76">
        <v>0.91666666666666663</v>
      </c>
      <c r="J1171" s="47">
        <v>0.2638888888888889</v>
      </c>
      <c r="M1171" s="46">
        <v>0</v>
      </c>
      <c r="N1171" s="46">
        <v>0</v>
      </c>
      <c r="O1171" s="47">
        <v>0</v>
      </c>
      <c r="P1171" s="47">
        <v>0</v>
      </c>
      <c r="Q1171" s="47">
        <v>0</v>
      </c>
      <c r="R1171" s="47">
        <v>0</v>
      </c>
      <c r="S1171" s="47">
        <v>0</v>
      </c>
      <c r="T1171" s="47">
        <v>0</v>
      </c>
      <c r="U1171" s="47">
        <v>0</v>
      </c>
      <c r="V1171" s="47">
        <v>0</v>
      </c>
      <c r="W1171" s="47">
        <v>0</v>
      </c>
      <c r="X1171" s="47">
        <v>0</v>
      </c>
      <c r="Y1171" s="47">
        <v>0</v>
      </c>
      <c r="Z1171" s="47">
        <v>0</v>
      </c>
      <c r="AA1171" s="4">
        <f t="shared" si="38"/>
        <v>0</v>
      </c>
      <c r="AB1171" s="4" t="str">
        <f t="shared" si="39"/>
        <v/>
      </c>
    </row>
    <row r="1172" spans="1:28" x14ac:dyDescent="0.25">
      <c r="A1172" s="44">
        <v>42867</v>
      </c>
      <c r="B1172" s="45" t="s">
        <v>197</v>
      </c>
      <c r="C1172" s="45" t="s">
        <v>161</v>
      </c>
      <c r="D1172" s="45" t="s">
        <v>38</v>
      </c>
      <c r="E1172" s="45" t="s">
        <v>40</v>
      </c>
      <c r="F1172" s="45" t="s">
        <v>175</v>
      </c>
      <c r="G1172" s="46">
        <v>91151</v>
      </c>
      <c r="H1172" s="76">
        <v>0.65277777777777779</v>
      </c>
      <c r="I1172" s="76">
        <v>0.91666666666666663</v>
      </c>
      <c r="J1172" s="47">
        <v>0.2638888888888889</v>
      </c>
      <c r="K1172" s="48">
        <v>42867.652777777781</v>
      </c>
      <c r="L1172" s="48">
        <v>42867.883333333331</v>
      </c>
      <c r="M1172" s="46">
        <v>47</v>
      </c>
      <c r="N1172" s="46">
        <v>0</v>
      </c>
      <c r="O1172" s="47">
        <v>0</v>
      </c>
      <c r="P1172" s="47">
        <v>2.1064814814814813E-3</v>
      </c>
      <c r="Q1172" s="47">
        <v>4.4444444444444444E-3</v>
      </c>
      <c r="R1172" s="47">
        <v>1.4212962962962962E-2</v>
      </c>
      <c r="S1172" s="47">
        <v>0</v>
      </c>
      <c r="T1172" s="47">
        <v>1.4976851851851852E-2</v>
      </c>
      <c r="U1172" s="47">
        <v>0</v>
      </c>
      <c r="V1172" s="47">
        <v>0</v>
      </c>
      <c r="W1172" s="47">
        <v>0</v>
      </c>
      <c r="X1172" s="47">
        <v>7.7546296296296287E-3</v>
      </c>
      <c r="Y1172" s="47">
        <v>6.6550925925925935E-3</v>
      </c>
      <c r="Z1172" s="47">
        <v>0</v>
      </c>
      <c r="AA1172" s="4">
        <f t="shared" si="38"/>
        <v>2.9189814814814814E-2</v>
      </c>
      <c r="AB1172" s="4">
        <f t="shared" si="39"/>
        <v>0</v>
      </c>
    </row>
    <row r="1173" spans="1:28" x14ac:dyDescent="0.25">
      <c r="A1173" s="44">
        <v>42867</v>
      </c>
      <c r="B1173" s="45" t="s">
        <v>197</v>
      </c>
      <c r="C1173" s="45" t="s">
        <v>161</v>
      </c>
      <c r="D1173" s="45" t="s">
        <v>38</v>
      </c>
      <c r="E1173" s="45" t="s">
        <v>40</v>
      </c>
      <c r="F1173" s="45" t="s">
        <v>57</v>
      </c>
      <c r="G1173" s="46">
        <v>91218</v>
      </c>
      <c r="H1173" s="76">
        <v>0.51388888888888895</v>
      </c>
      <c r="I1173" s="76">
        <v>0.77777777777777779</v>
      </c>
      <c r="J1173" s="47">
        <v>0.2638888888888889</v>
      </c>
      <c r="K1173" s="48">
        <v>42867.515972222223</v>
      </c>
      <c r="L1173" s="48">
        <v>42867.777777777781</v>
      </c>
      <c r="M1173" s="46">
        <v>73</v>
      </c>
      <c r="N1173" s="46">
        <v>0</v>
      </c>
      <c r="O1173" s="47">
        <v>0</v>
      </c>
      <c r="P1173" s="47">
        <v>1.8171296296296297E-3</v>
      </c>
      <c r="Q1173" s="47">
        <v>8.3796296296296292E-3</v>
      </c>
      <c r="R1173" s="47">
        <v>1.4618055555555556E-2</v>
      </c>
      <c r="S1173" s="47">
        <v>0</v>
      </c>
      <c r="T1173" s="47">
        <v>1.4398148148148148E-2</v>
      </c>
      <c r="U1173" s="47">
        <v>0</v>
      </c>
      <c r="V1173" s="47">
        <v>0</v>
      </c>
      <c r="W1173" s="47">
        <v>3.2233796296296295E-2</v>
      </c>
      <c r="X1173" s="47">
        <v>2.2800925925925927E-3</v>
      </c>
      <c r="Y1173" s="47">
        <v>1.6203703703703703E-3</v>
      </c>
      <c r="Z1173" s="47">
        <v>0</v>
      </c>
      <c r="AA1173" s="4">
        <f t="shared" si="38"/>
        <v>2.9016203703703704E-2</v>
      </c>
      <c r="AB1173" s="4">
        <f t="shared" si="39"/>
        <v>2.0833333333332149E-3</v>
      </c>
    </row>
    <row r="1174" spans="1:28" x14ac:dyDescent="0.25">
      <c r="A1174" s="44">
        <v>42868</v>
      </c>
      <c r="B1174" s="45" t="s">
        <v>198</v>
      </c>
      <c r="C1174" s="45" t="s">
        <v>161</v>
      </c>
      <c r="D1174" s="45" t="s">
        <v>38</v>
      </c>
      <c r="E1174" s="45" t="s">
        <v>40</v>
      </c>
      <c r="F1174" s="45" t="s">
        <v>57</v>
      </c>
      <c r="G1174" s="46">
        <v>91218</v>
      </c>
      <c r="H1174" s="76">
        <v>0.51388888888888895</v>
      </c>
      <c r="I1174" s="76">
        <v>0.77777777777777779</v>
      </c>
      <c r="J1174" s="47">
        <v>0.2638888888888889</v>
      </c>
      <c r="K1174" s="48">
        <v>42868.524305555555</v>
      </c>
      <c r="L1174" s="48">
        <v>42868.779166666667</v>
      </c>
      <c r="M1174" s="46">
        <v>65</v>
      </c>
      <c r="N1174" s="46">
        <v>0</v>
      </c>
      <c r="O1174" s="47">
        <v>0</v>
      </c>
      <c r="P1174" s="47">
        <v>2.0717592592592593E-3</v>
      </c>
      <c r="Q1174" s="47">
        <v>1.9328703703703704E-3</v>
      </c>
      <c r="R1174" s="47">
        <v>1.4710648148148148E-2</v>
      </c>
      <c r="S1174" s="47">
        <v>0</v>
      </c>
      <c r="T1174" s="47">
        <v>1.4571759259259258E-2</v>
      </c>
      <c r="U1174" s="47">
        <v>0</v>
      </c>
      <c r="V1174" s="47">
        <v>0</v>
      </c>
      <c r="W1174" s="47">
        <v>0</v>
      </c>
      <c r="X1174" s="47">
        <v>1.0069444444444445E-2</v>
      </c>
      <c r="Y1174" s="47">
        <v>0</v>
      </c>
      <c r="Z1174" s="47">
        <v>0</v>
      </c>
      <c r="AA1174" s="4">
        <f t="shared" si="38"/>
        <v>2.9282407407407406E-2</v>
      </c>
      <c r="AB1174" s="4">
        <f t="shared" si="39"/>
        <v>1.041666666666663E-2</v>
      </c>
    </row>
    <row r="1175" spans="1:28" x14ac:dyDescent="0.25">
      <c r="A1175" s="44">
        <v>42869</v>
      </c>
      <c r="B1175" s="45" t="s">
        <v>199</v>
      </c>
      <c r="C1175" s="45" t="s">
        <v>161</v>
      </c>
      <c r="D1175" s="45" t="s">
        <v>38</v>
      </c>
      <c r="E1175" s="45" t="s">
        <v>40</v>
      </c>
      <c r="F1175" s="45" t="s">
        <v>57</v>
      </c>
      <c r="G1175" s="46">
        <v>91218</v>
      </c>
      <c r="H1175" s="76">
        <v>0.51388888888888895</v>
      </c>
      <c r="I1175" s="76">
        <v>0.77777777777777779</v>
      </c>
      <c r="J1175" s="47">
        <v>0.2638888888888889</v>
      </c>
      <c r="M1175" s="46">
        <v>0</v>
      </c>
      <c r="N1175" s="46">
        <v>0</v>
      </c>
      <c r="O1175" s="47">
        <v>0</v>
      </c>
      <c r="P1175" s="47">
        <v>0</v>
      </c>
      <c r="Q1175" s="47">
        <v>0</v>
      </c>
      <c r="R1175" s="47">
        <v>0</v>
      </c>
      <c r="S1175" s="47">
        <v>0</v>
      </c>
      <c r="T1175" s="47">
        <v>0</v>
      </c>
      <c r="U1175" s="47">
        <v>0</v>
      </c>
      <c r="V1175" s="47">
        <v>0</v>
      </c>
      <c r="W1175" s="47">
        <v>0</v>
      </c>
      <c r="X1175" s="47">
        <v>0</v>
      </c>
      <c r="Y1175" s="47">
        <v>0</v>
      </c>
      <c r="Z1175" s="47">
        <v>0</v>
      </c>
      <c r="AA1175" s="4">
        <f t="shared" si="38"/>
        <v>0</v>
      </c>
      <c r="AB1175" s="4" t="str">
        <f t="shared" si="39"/>
        <v/>
      </c>
    </row>
    <row r="1176" spans="1:28" x14ac:dyDescent="0.25">
      <c r="A1176" s="44">
        <v>42869</v>
      </c>
      <c r="B1176" s="45" t="s">
        <v>199</v>
      </c>
      <c r="C1176" s="45" t="s">
        <v>161</v>
      </c>
      <c r="D1176" s="45" t="s">
        <v>38</v>
      </c>
      <c r="E1176" s="45" t="s">
        <v>40</v>
      </c>
      <c r="F1176" s="45" t="s">
        <v>130</v>
      </c>
      <c r="G1176" s="46">
        <v>91386</v>
      </c>
      <c r="H1176" s="76">
        <v>0.58333333333333337</v>
      </c>
      <c r="I1176" s="76">
        <v>0.84722222222222221</v>
      </c>
      <c r="J1176" s="47">
        <v>0.2638888888888889</v>
      </c>
      <c r="M1176" s="46">
        <v>0</v>
      </c>
      <c r="N1176" s="46">
        <v>0</v>
      </c>
      <c r="O1176" s="47">
        <v>0</v>
      </c>
      <c r="P1176" s="47">
        <v>0</v>
      </c>
      <c r="Q1176" s="47">
        <v>0</v>
      </c>
      <c r="R1176" s="47">
        <v>0</v>
      </c>
      <c r="S1176" s="47">
        <v>0</v>
      </c>
      <c r="T1176" s="47">
        <v>0</v>
      </c>
      <c r="U1176" s="47">
        <v>0</v>
      </c>
      <c r="V1176" s="47">
        <v>0</v>
      </c>
      <c r="W1176" s="47">
        <v>0</v>
      </c>
      <c r="X1176" s="47">
        <v>0</v>
      </c>
      <c r="Y1176" s="47">
        <v>0</v>
      </c>
      <c r="Z1176" s="47">
        <v>0</v>
      </c>
      <c r="AA1176" s="4">
        <f t="shared" si="38"/>
        <v>0</v>
      </c>
      <c r="AB1176" s="4" t="str">
        <f t="shared" si="39"/>
        <v/>
      </c>
    </row>
    <row r="1177" spans="1:28" x14ac:dyDescent="0.25">
      <c r="A1177" s="44">
        <v>42868</v>
      </c>
      <c r="B1177" s="45" t="s">
        <v>198</v>
      </c>
      <c r="C1177" s="45" t="s">
        <v>161</v>
      </c>
      <c r="D1177" s="45" t="s">
        <v>38</v>
      </c>
      <c r="E1177" s="45" t="s">
        <v>40</v>
      </c>
      <c r="F1177" s="45" t="s">
        <v>130</v>
      </c>
      <c r="G1177" s="46">
        <v>91386</v>
      </c>
      <c r="H1177" s="76">
        <v>0.58333333333333337</v>
      </c>
      <c r="I1177" s="76">
        <v>0.84722222222222221</v>
      </c>
      <c r="J1177" s="47">
        <v>0.2638888888888889</v>
      </c>
      <c r="K1177" s="48">
        <v>42868.578472222223</v>
      </c>
      <c r="L1177" s="48">
        <v>42868.845833333333</v>
      </c>
      <c r="M1177" s="46">
        <v>0</v>
      </c>
      <c r="N1177" s="46">
        <v>100</v>
      </c>
      <c r="O1177" s="47">
        <v>7.7546296296296304E-4</v>
      </c>
      <c r="P1177" s="47">
        <v>0</v>
      </c>
      <c r="Q1177" s="47">
        <v>7.768518518518519E-2</v>
      </c>
      <c r="R1177" s="47">
        <v>1.3333333333333334E-2</v>
      </c>
      <c r="S1177" s="47">
        <v>0</v>
      </c>
      <c r="T1177" s="47">
        <v>1.3483796296296298E-2</v>
      </c>
      <c r="U1177" s="47">
        <v>0</v>
      </c>
      <c r="V1177" s="47">
        <v>0</v>
      </c>
      <c r="W1177" s="47">
        <v>0</v>
      </c>
      <c r="X1177" s="47">
        <v>0</v>
      </c>
      <c r="Y1177" s="47">
        <v>0</v>
      </c>
      <c r="Z1177" s="47">
        <v>0</v>
      </c>
      <c r="AA1177" s="4">
        <f t="shared" si="38"/>
        <v>2.6817129629629632E-2</v>
      </c>
      <c r="AB1177" s="4">
        <f t="shared" si="39"/>
        <v>0</v>
      </c>
    </row>
    <row r="1178" spans="1:28" x14ac:dyDescent="0.25">
      <c r="A1178" s="44">
        <v>42867</v>
      </c>
      <c r="B1178" s="45" t="s">
        <v>197</v>
      </c>
      <c r="C1178" s="45" t="s">
        <v>161</v>
      </c>
      <c r="D1178" s="45" t="s">
        <v>38</v>
      </c>
      <c r="E1178" s="45" t="s">
        <v>40</v>
      </c>
      <c r="F1178" s="45" t="s">
        <v>130</v>
      </c>
      <c r="G1178" s="46">
        <v>91386</v>
      </c>
      <c r="H1178" s="76">
        <v>0.58333333333333337</v>
      </c>
      <c r="I1178" s="76">
        <v>0.84722222222222221</v>
      </c>
      <c r="J1178" s="47">
        <v>0.2638888888888889</v>
      </c>
      <c r="K1178" s="48">
        <v>42867.576388888891</v>
      </c>
      <c r="L1178" s="48">
        <v>42867.887499999997</v>
      </c>
      <c r="M1178" s="46">
        <v>0</v>
      </c>
      <c r="N1178" s="46">
        <v>34</v>
      </c>
      <c r="O1178" s="47">
        <v>7.5231481481481471E-4</v>
      </c>
      <c r="P1178" s="47">
        <v>0</v>
      </c>
      <c r="Q1178" s="47">
        <v>2.5428240740740741E-2</v>
      </c>
      <c r="R1178" s="47">
        <v>0</v>
      </c>
      <c r="S1178" s="47">
        <v>0</v>
      </c>
      <c r="T1178" s="47">
        <v>6.8402777777777776E-3</v>
      </c>
      <c r="U1178" s="47">
        <v>0</v>
      </c>
      <c r="V1178" s="47">
        <v>0</v>
      </c>
      <c r="W1178" s="47">
        <v>0</v>
      </c>
      <c r="X1178" s="47">
        <v>0</v>
      </c>
      <c r="Y1178" s="47">
        <v>0</v>
      </c>
      <c r="Z1178" s="47">
        <v>0</v>
      </c>
      <c r="AA1178" s="4">
        <f t="shared" si="38"/>
        <v>6.8402777777777776E-3</v>
      </c>
      <c r="AB1178" s="4">
        <f t="shared" si="39"/>
        <v>0</v>
      </c>
    </row>
    <row r="1179" spans="1:28" x14ac:dyDescent="0.25">
      <c r="A1179" s="44">
        <v>42867</v>
      </c>
      <c r="B1179" s="45" t="s">
        <v>197</v>
      </c>
      <c r="C1179" s="45" t="s">
        <v>161</v>
      </c>
      <c r="D1179" s="45" t="s">
        <v>38</v>
      </c>
      <c r="E1179" s="45" t="s">
        <v>40</v>
      </c>
      <c r="F1179" s="45" t="s">
        <v>76</v>
      </c>
      <c r="G1179" s="46">
        <v>91145</v>
      </c>
      <c r="H1179" s="76">
        <v>0.51388888888888895</v>
      </c>
      <c r="I1179" s="76">
        <v>0.77777777777777779</v>
      </c>
      <c r="J1179" s="47">
        <v>0.2638888888888889</v>
      </c>
      <c r="M1179" s="46">
        <v>0</v>
      </c>
      <c r="N1179" s="46">
        <v>0</v>
      </c>
      <c r="O1179" s="47">
        <v>0</v>
      </c>
      <c r="P1179" s="47">
        <v>0</v>
      </c>
      <c r="Q1179" s="47">
        <v>0</v>
      </c>
      <c r="R1179" s="47">
        <v>0</v>
      </c>
      <c r="S1179" s="47">
        <v>0</v>
      </c>
      <c r="T1179" s="47">
        <v>0</v>
      </c>
      <c r="U1179" s="47">
        <v>0</v>
      </c>
      <c r="V1179" s="47">
        <v>0</v>
      </c>
      <c r="W1179" s="47">
        <v>0</v>
      </c>
      <c r="X1179" s="47">
        <v>0</v>
      </c>
      <c r="Y1179" s="47">
        <v>0</v>
      </c>
      <c r="Z1179" s="47">
        <v>0</v>
      </c>
      <c r="AA1179" s="4">
        <f t="shared" si="38"/>
        <v>0</v>
      </c>
      <c r="AB1179" s="4" t="str">
        <f t="shared" si="39"/>
        <v/>
      </c>
    </row>
    <row r="1180" spans="1:28" x14ac:dyDescent="0.25">
      <c r="A1180" s="44">
        <v>42868</v>
      </c>
      <c r="B1180" s="45" t="s">
        <v>198</v>
      </c>
      <c r="C1180" s="45" t="s">
        <v>161</v>
      </c>
      <c r="D1180" s="45" t="s">
        <v>38</v>
      </c>
      <c r="E1180" s="45" t="s">
        <v>40</v>
      </c>
      <c r="F1180" s="45" t="s">
        <v>76</v>
      </c>
      <c r="G1180" s="46">
        <v>91145</v>
      </c>
      <c r="H1180" s="76">
        <v>0.51388888888888895</v>
      </c>
      <c r="I1180" s="76">
        <v>0.77777777777777779</v>
      </c>
      <c r="J1180" s="47">
        <v>0.2638888888888889</v>
      </c>
      <c r="K1180" s="48">
        <v>42868.527083333334</v>
      </c>
      <c r="L1180" s="48">
        <v>42868.777777777781</v>
      </c>
      <c r="M1180" s="46">
        <v>70</v>
      </c>
      <c r="N1180" s="46">
        <v>0</v>
      </c>
      <c r="O1180" s="47">
        <v>0</v>
      </c>
      <c r="P1180" s="47">
        <v>1.4930555555555556E-3</v>
      </c>
      <c r="Q1180" s="47">
        <v>1.8055555555555557E-3</v>
      </c>
      <c r="R1180" s="47">
        <v>1.383101851851852E-2</v>
      </c>
      <c r="S1180" s="47">
        <v>0</v>
      </c>
      <c r="T1180" s="47">
        <v>1.3587962962962963E-2</v>
      </c>
      <c r="U1180" s="47">
        <v>0</v>
      </c>
      <c r="V1180" s="47">
        <v>0</v>
      </c>
      <c r="W1180" s="47">
        <v>0</v>
      </c>
      <c r="X1180" s="47">
        <v>2.5914351851851855E-2</v>
      </c>
      <c r="Y1180" s="47">
        <v>3.7731481481481483E-3</v>
      </c>
      <c r="Z1180" s="47">
        <v>0</v>
      </c>
      <c r="AA1180" s="4">
        <f t="shared" si="38"/>
        <v>2.7418981481481482E-2</v>
      </c>
      <c r="AB1180" s="4">
        <f t="shared" si="39"/>
        <v>1.3194444444444398E-2</v>
      </c>
    </row>
    <row r="1181" spans="1:28" x14ac:dyDescent="0.25">
      <c r="A1181" s="44">
        <v>42869</v>
      </c>
      <c r="B1181" s="45" t="s">
        <v>199</v>
      </c>
      <c r="C1181" s="45" t="s">
        <v>161</v>
      </c>
      <c r="D1181" s="45" t="s">
        <v>38</v>
      </c>
      <c r="E1181" s="45" t="s">
        <v>40</v>
      </c>
      <c r="F1181" s="45" t="s">
        <v>76</v>
      </c>
      <c r="G1181" s="46">
        <v>91145</v>
      </c>
      <c r="H1181" s="78">
        <v>0.375</v>
      </c>
      <c r="I1181" s="78">
        <v>0.63888888888888895</v>
      </c>
      <c r="J1181" s="47">
        <v>0.2638888888888889</v>
      </c>
      <c r="K1181" s="48">
        <v>42869.370833333334</v>
      </c>
      <c r="L1181" s="48">
        <v>42869.638888888891</v>
      </c>
      <c r="M1181" s="46">
        <v>110</v>
      </c>
      <c r="N1181" s="46">
        <v>0</v>
      </c>
      <c r="O1181" s="47">
        <v>0</v>
      </c>
      <c r="P1181" s="47">
        <v>1.6319444444444445E-3</v>
      </c>
      <c r="Q1181" s="47">
        <v>1.3888888888888889E-4</v>
      </c>
      <c r="R1181" s="47">
        <v>1.4571759259259258E-2</v>
      </c>
      <c r="S1181" s="47">
        <v>1.0416666666666667E-4</v>
      </c>
      <c r="T1181" s="47">
        <v>1.4074074074074074E-2</v>
      </c>
      <c r="U1181" s="47">
        <v>0</v>
      </c>
      <c r="V1181" s="47">
        <v>0</v>
      </c>
      <c r="W1181" s="47">
        <v>0</v>
      </c>
      <c r="X1181" s="47">
        <v>1.1458333333333333E-3</v>
      </c>
      <c r="Y1181" s="47">
        <v>8.1249999999999985E-3</v>
      </c>
      <c r="Z1181" s="47">
        <v>0</v>
      </c>
      <c r="AA1181" s="4">
        <f t="shared" si="38"/>
        <v>2.8645833333333332E-2</v>
      </c>
      <c r="AB1181" s="4">
        <f t="shared" si="39"/>
        <v>0</v>
      </c>
    </row>
    <row r="1182" spans="1:28" x14ac:dyDescent="0.25">
      <c r="A1182" s="44">
        <v>42869</v>
      </c>
      <c r="B1182" s="45" t="s">
        <v>199</v>
      </c>
      <c r="C1182" s="45" t="s">
        <v>161</v>
      </c>
      <c r="D1182" s="45" t="s">
        <v>38</v>
      </c>
      <c r="E1182" s="45" t="s">
        <v>40</v>
      </c>
      <c r="F1182" s="45" t="s">
        <v>58</v>
      </c>
      <c r="G1182" s="46">
        <v>91311</v>
      </c>
      <c r="H1182" s="76">
        <v>0.55555555555555558</v>
      </c>
      <c r="I1182" s="76">
        <v>0.81944444444444453</v>
      </c>
      <c r="J1182" s="47">
        <v>0.2638888888888889</v>
      </c>
      <c r="M1182" s="46">
        <v>0</v>
      </c>
      <c r="N1182" s="46">
        <v>0</v>
      </c>
      <c r="O1182" s="47">
        <v>0</v>
      </c>
      <c r="P1182" s="47">
        <v>0</v>
      </c>
      <c r="Q1182" s="47">
        <v>0</v>
      </c>
      <c r="R1182" s="47">
        <v>0</v>
      </c>
      <c r="S1182" s="47">
        <v>0</v>
      </c>
      <c r="T1182" s="47">
        <v>0</v>
      </c>
      <c r="U1182" s="47">
        <v>0</v>
      </c>
      <c r="V1182" s="47">
        <v>0</v>
      </c>
      <c r="W1182" s="47">
        <v>0</v>
      </c>
      <c r="X1182" s="47">
        <v>0</v>
      </c>
      <c r="Y1182" s="47">
        <v>0</v>
      </c>
      <c r="Z1182" s="47">
        <v>0</v>
      </c>
      <c r="AA1182" s="4">
        <f t="shared" si="38"/>
        <v>0</v>
      </c>
      <c r="AB1182" s="4" t="str">
        <f t="shared" si="39"/>
        <v/>
      </c>
    </row>
    <row r="1183" spans="1:28" x14ac:dyDescent="0.25">
      <c r="A1183" s="44">
        <v>42868</v>
      </c>
      <c r="B1183" s="45" t="s">
        <v>198</v>
      </c>
      <c r="C1183" s="45" t="s">
        <v>161</v>
      </c>
      <c r="D1183" s="45" t="s">
        <v>38</v>
      </c>
      <c r="E1183" s="45" t="s">
        <v>40</v>
      </c>
      <c r="F1183" s="45" t="s">
        <v>58</v>
      </c>
      <c r="G1183" s="46">
        <v>91311</v>
      </c>
      <c r="H1183" s="76">
        <v>0.55555555555555558</v>
      </c>
      <c r="I1183" s="76">
        <v>0.81944444444444453</v>
      </c>
      <c r="J1183" s="47">
        <v>0.2638888888888889</v>
      </c>
      <c r="K1183" s="48">
        <v>42868.554861111108</v>
      </c>
      <c r="L1183" s="48">
        <v>42868.819444444445</v>
      </c>
      <c r="M1183" s="46">
        <v>0</v>
      </c>
      <c r="N1183" s="46">
        <v>86</v>
      </c>
      <c r="O1183" s="47">
        <v>8.6805555555555551E-4</v>
      </c>
      <c r="P1183" s="47">
        <v>0</v>
      </c>
      <c r="Q1183" s="47">
        <v>7.5416666666666674E-2</v>
      </c>
      <c r="R1183" s="47">
        <v>1.3495370370370371E-2</v>
      </c>
      <c r="S1183" s="47">
        <v>0</v>
      </c>
      <c r="T1183" s="47">
        <v>1.4143518518518519E-2</v>
      </c>
      <c r="U1183" s="47">
        <v>0</v>
      </c>
      <c r="V1183" s="47">
        <v>0</v>
      </c>
      <c r="W1183" s="47">
        <v>0</v>
      </c>
      <c r="X1183" s="47">
        <v>0</v>
      </c>
      <c r="Y1183" s="47">
        <v>1.8171296296296297E-3</v>
      </c>
      <c r="Z1183" s="47">
        <v>0</v>
      </c>
      <c r="AA1183" s="4">
        <f t="shared" si="38"/>
        <v>2.763888888888889E-2</v>
      </c>
      <c r="AB1183" s="4">
        <f t="shared" si="39"/>
        <v>0</v>
      </c>
    </row>
    <row r="1184" spans="1:28" x14ac:dyDescent="0.25">
      <c r="A1184" s="44">
        <v>42867</v>
      </c>
      <c r="B1184" s="45" t="s">
        <v>197</v>
      </c>
      <c r="C1184" s="45" t="s">
        <v>161</v>
      </c>
      <c r="D1184" s="45" t="s">
        <v>38</v>
      </c>
      <c r="E1184" s="45" t="s">
        <v>40</v>
      </c>
      <c r="F1184" s="45" t="s">
        <v>58</v>
      </c>
      <c r="G1184" s="46">
        <v>91311</v>
      </c>
      <c r="H1184" s="76">
        <v>0.55555555555555558</v>
      </c>
      <c r="I1184" s="76">
        <v>0.81944444444444453</v>
      </c>
      <c r="J1184" s="47">
        <v>0.2638888888888889</v>
      </c>
      <c r="K1184" s="48">
        <v>42867.550694444442</v>
      </c>
      <c r="L1184" s="48">
        <v>42867.819444444445</v>
      </c>
      <c r="M1184" s="46">
        <v>0</v>
      </c>
      <c r="N1184" s="46">
        <v>76</v>
      </c>
      <c r="O1184" s="47">
        <v>6.4814814814814813E-4</v>
      </c>
      <c r="P1184" s="47">
        <v>0</v>
      </c>
      <c r="Q1184" s="47">
        <v>4.9212962962962958E-2</v>
      </c>
      <c r="R1184" s="47">
        <v>1.3217592592592593E-2</v>
      </c>
      <c r="S1184" s="47">
        <v>0</v>
      </c>
      <c r="T1184" s="47">
        <v>7.7314814814814815E-3</v>
      </c>
      <c r="U1184" s="47">
        <v>0</v>
      </c>
      <c r="V1184" s="47">
        <v>0</v>
      </c>
      <c r="W1184" s="47">
        <v>3.5937500000000004E-2</v>
      </c>
      <c r="X1184" s="47">
        <v>0</v>
      </c>
      <c r="Y1184" s="47">
        <v>4.409722222222222E-3</v>
      </c>
      <c r="Z1184" s="47">
        <v>0</v>
      </c>
      <c r="AA1184" s="4">
        <f t="shared" si="38"/>
        <v>2.0949074074074075E-2</v>
      </c>
      <c r="AB1184" s="4">
        <f t="shared" si="39"/>
        <v>0</v>
      </c>
    </row>
    <row r="1185" spans="1:28" x14ac:dyDescent="0.25">
      <c r="A1185" s="44">
        <v>42867</v>
      </c>
      <c r="B1185" s="45" t="s">
        <v>197</v>
      </c>
      <c r="C1185" s="45" t="s">
        <v>161</v>
      </c>
      <c r="D1185" s="45" t="s">
        <v>38</v>
      </c>
      <c r="E1185" s="45" t="s">
        <v>40</v>
      </c>
      <c r="F1185" s="45" t="s">
        <v>39</v>
      </c>
      <c r="G1185" s="46">
        <v>91314</v>
      </c>
      <c r="H1185" s="76">
        <v>0.51388888888888895</v>
      </c>
      <c r="I1185" s="76">
        <v>0.77777777777777779</v>
      </c>
      <c r="J1185" s="47">
        <v>0.2638888888888889</v>
      </c>
      <c r="K1185" s="48">
        <v>42867.513888888891</v>
      </c>
      <c r="L1185" s="48">
        <v>42867.777777777781</v>
      </c>
      <c r="M1185" s="46">
        <v>0</v>
      </c>
      <c r="N1185" s="46">
        <v>69</v>
      </c>
      <c r="O1185" s="47">
        <v>6.3657407407407402E-4</v>
      </c>
      <c r="P1185" s="47">
        <v>0</v>
      </c>
      <c r="Q1185" s="47">
        <v>4.4305555555555549E-2</v>
      </c>
      <c r="R1185" s="47">
        <v>1.7187499999999998E-2</v>
      </c>
      <c r="S1185" s="47">
        <v>0</v>
      </c>
      <c r="T1185" s="47">
        <v>1.6597222222222222E-2</v>
      </c>
      <c r="U1185" s="47">
        <v>0</v>
      </c>
      <c r="V1185" s="47">
        <v>0</v>
      </c>
      <c r="W1185" s="47">
        <v>2.7384259259259257E-2</v>
      </c>
      <c r="X1185" s="47">
        <v>0</v>
      </c>
      <c r="Y1185" s="47">
        <v>1.9907407407407408E-3</v>
      </c>
      <c r="Z1185" s="47">
        <v>0</v>
      </c>
      <c r="AA1185" s="4">
        <f t="shared" si="38"/>
        <v>3.3784722222222216E-2</v>
      </c>
      <c r="AB1185" s="4">
        <f t="shared" si="39"/>
        <v>0</v>
      </c>
    </row>
    <row r="1186" spans="1:28" x14ac:dyDescent="0.25">
      <c r="A1186" s="44">
        <v>42868</v>
      </c>
      <c r="B1186" s="45" t="s">
        <v>198</v>
      </c>
      <c r="C1186" s="45" t="s">
        <v>161</v>
      </c>
      <c r="D1186" s="45" t="s">
        <v>38</v>
      </c>
      <c r="E1186" s="45" t="s">
        <v>40</v>
      </c>
      <c r="F1186" s="45" t="s">
        <v>39</v>
      </c>
      <c r="G1186" s="46">
        <v>91314</v>
      </c>
      <c r="H1186" s="76">
        <v>0.51388888888888895</v>
      </c>
      <c r="I1186" s="76">
        <v>0.77777777777777779</v>
      </c>
      <c r="J1186" s="47">
        <v>0.2638888888888889</v>
      </c>
      <c r="K1186" s="48">
        <v>42868.513888888891</v>
      </c>
      <c r="L1186" s="48">
        <v>42868.777777777781</v>
      </c>
      <c r="M1186" s="46">
        <v>0</v>
      </c>
      <c r="N1186" s="46">
        <v>91</v>
      </c>
      <c r="O1186" s="47">
        <v>6.5972222222222213E-4</v>
      </c>
      <c r="P1186" s="47">
        <v>0</v>
      </c>
      <c r="Q1186" s="47">
        <v>6.010416666666666E-2</v>
      </c>
      <c r="R1186" s="47">
        <v>1.2673611111111109E-2</v>
      </c>
      <c r="S1186" s="47">
        <v>0</v>
      </c>
      <c r="T1186" s="47">
        <v>1.480324074074074E-2</v>
      </c>
      <c r="U1186" s="47">
        <v>0</v>
      </c>
      <c r="V1186" s="47">
        <v>0</v>
      </c>
      <c r="W1186" s="47">
        <v>0</v>
      </c>
      <c r="X1186" s="47">
        <v>0</v>
      </c>
      <c r="Y1186" s="47">
        <v>0</v>
      </c>
      <c r="Z1186" s="47">
        <v>0</v>
      </c>
      <c r="AA1186" s="4">
        <f t="shared" si="38"/>
        <v>2.747685185185185E-2</v>
      </c>
      <c r="AB1186" s="4">
        <f t="shared" si="39"/>
        <v>0</v>
      </c>
    </row>
    <row r="1187" spans="1:28" x14ac:dyDescent="0.25">
      <c r="A1187" s="44">
        <v>42869</v>
      </c>
      <c r="B1187" s="45" t="s">
        <v>199</v>
      </c>
      <c r="C1187" s="45" t="s">
        <v>161</v>
      </c>
      <c r="D1187" s="45" t="s">
        <v>38</v>
      </c>
      <c r="E1187" s="45" t="s">
        <v>40</v>
      </c>
      <c r="F1187" s="45" t="s">
        <v>39</v>
      </c>
      <c r="G1187" s="46">
        <v>91314</v>
      </c>
      <c r="H1187" s="76">
        <v>0.51388888888888895</v>
      </c>
      <c r="I1187" s="76">
        <v>0.77777777777777779</v>
      </c>
      <c r="J1187" s="47">
        <v>0.2638888888888889</v>
      </c>
      <c r="M1187" s="46">
        <v>0</v>
      </c>
      <c r="N1187" s="46">
        <v>0</v>
      </c>
      <c r="O1187" s="47">
        <v>0</v>
      </c>
      <c r="P1187" s="47">
        <v>0</v>
      </c>
      <c r="Q1187" s="47">
        <v>0</v>
      </c>
      <c r="R1187" s="47">
        <v>0</v>
      </c>
      <c r="S1187" s="47">
        <v>0</v>
      </c>
      <c r="T1187" s="47">
        <v>0</v>
      </c>
      <c r="U1187" s="47">
        <v>0</v>
      </c>
      <c r="V1187" s="47">
        <v>0</v>
      </c>
      <c r="W1187" s="47">
        <v>0</v>
      </c>
      <c r="X1187" s="47">
        <v>0</v>
      </c>
      <c r="Y1187" s="47">
        <v>0</v>
      </c>
      <c r="Z1187" s="47">
        <v>0</v>
      </c>
      <c r="AA1187" s="4">
        <f t="shared" si="38"/>
        <v>0</v>
      </c>
      <c r="AB1187" s="4" t="str">
        <f t="shared" si="39"/>
        <v/>
      </c>
    </row>
    <row r="1188" spans="1:28" x14ac:dyDescent="0.25">
      <c r="A1188" s="44">
        <v>42869</v>
      </c>
      <c r="B1188" s="45" t="s">
        <v>199</v>
      </c>
      <c r="C1188" s="45" t="s">
        <v>161</v>
      </c>
      <c r="D1188" s="45" t="s">
        <v>38</v>
      </c>
      <c r="E1188" s="45" t="s">
        <v>40</v>
      </c>
      <c r="F1188" s="45" t="s">
        <v>77</v>
      </c>
      <c r="G1188" s="46">
        <v>91143</v>
      </c>
      <c r="H1188" s="76">
        <v>0.59722222222222221</v>
      </c>
      <c r="I1188" s="76">
        <v>0.86111111111111116</v>
      </c>
      <c r="J1188" s="47">
        <v>0.2638888888888889</v>
      </c>
      <c r="K1188" s="48">
        <v>42869.599999999999</v>
      </c>
      <c r="L1188" s="48">
        <v>42869.861111111109</v>
      </c>
      <c r="M1188" s="46">
        <v>64</v>
      </c>
      <c r="N1188" s="46">
        <v>0</v>
      </c>
      <c r="O1188" s="47">
        <v>0</v>
      </c>
      <c r="P1188" s="47">
        <v>1.3078703703703705E-3</v>
      </c>
      <c r="Q1188" s="47">
        <v>4.31712962962963E-3</v>
      </c>
      <c r="R1188" s="47">
        <v>1.3599537037037037E-2</v>
      </c>
      <c r="S1188" s="47">
        <v>0</v>
      </c>
      <c r="T1188" s="47">
        <v>1.3148148148148147E-2</v>
      </c>
      <c r="U1188" s="47">
        <v>0</v>
      </c>
      <c r="V1188" s="47">
        <v>0</v>
      </c>
      <c r="W1188" s="47">
        <v>0</v>
      </c>
      <c r="X1188" s="47">
        <v>0</v>
      </c>
      <c r="Y1188" s="47">
        <v>2.9953703703703705E-2</v>
      </c>
      <c r="Z1188" s="47">
        <v>0</v>
      </c>
      <c r="AA1188" s="4">
        <f t="shared" si="38"/>
        <v>2.6747685185185183E-2</v>
      </c>
      <c r="AB1188" s="4">
        <f t="shared" si="39"/>
        <v>2.7777777777777679E-3</v>
      </c>
    </row>
    <row r="1189" spans="1:28" x14ac:dyDescent="0.25">
      <c r="A1189" s="44">
        <v>42868</v>
      </c>
      <c r="B1189" s="45" t="s">
        <v>198</v>
      </c>
      <c r="C1189" s="45" t="s">
        <v>161</v>
      </c>
      <c r="D1189" s="45" t="s">
        <v>38</v>
      </c>
      <c r="E1189" s="45" t="s">
        <v>40</v>
      </c>
      <c r="F1189" s="45" t="s">
        <v>77</v>
      </c>
      <c r="G1189" s="46">
        <v>91143</v>
      </c>
      <c r="H1189" s="76">
        <v>0.59722222222222221</v>
      </c>
      <c r="I1189" s="76">
        <v>0.86111111111111116</v>
      </c>
      <c r="J1189" s="47">
        <v>0.2638888888888889</v>
      </c>
      <c r="K1189" s="48">
        <v>42868.601388888892</v>
      </c>
      <c r="L1189" s="48">
        <v>42868.861111111109</v>
      </c>
      <c r="M1189" s="46">
        <v>47</v>
      </c>
      <c r="N1189" s="46">
        <v>0</v>
      </c>
      <c r="O1189" s="47">
        <v>0</v>
      </c>
      <c r="P1189" s="47">
        <v>1.9444444444444442E-3</v>
      </c>
      <c r="Q1189" s="47">
        <v>1.2164351851851852E-2</v>
      </c>
      <c r="R1189" s="47">
        <v>1.3912037037037037E-2</v>
      </c>
      <c r="S1189" s="47">
        <v>0</v>
      </c>
      <c r="T1189" s="47">
        <v>1.4155092592592592E-2</v>
      </c>
      <c r="U1189" s="47">
        <v>0</v>
      </c>
      <c r="V1189" s="47">
        <v>0</v>
      </c>
      <c r="W1189" s="47">
        <v>0</v>
      </c>
      <c r="X1189" s="47">
        <v>5.37037037037037E-3</v>
      </c>
      <c r="Y1189" s="47">
        <v>4.3217592592592592E-2</v>
      </c>
      <c r="Z1189" s="47">
        <v>0</v>
      </c>
      <c r="AA1189" s="4">
        <f t="shared" si="38"/>
        <v>2.8067129629629629E-2</v>
      </c>
      <c r="AB1189" s="4">
        <f t="shared" si="39"/>
        <v>4.1666666666666519E-3</v>
      </c>
    </row>
    <row r="1190" spans="1:28" x14ac:dyDescent="0.25">
      <c r="A1190" s="44">
        <v>42867</v>
      </c>
      <c r="B1190" s="45" t="s">
        <v>197</v>
      </c>
      <c r="C1190" s="45" t="s">
        <v>161</v>
      </c>
      <c r="D1190" s="45" t="s">
        <v>38</v>
      </c>
      <c r="E1190" s="45" t="s">
        <v>40</v>
      </c>
      <c r="F1190" s="45" t="s">
        <v>77</v>
      </c>
      <c r="G1190" s="46">
        <v>91143</v>
      </c>
      <c r="H1190" s="76">
        <v>0.59722222222222221</v>
      </c>
      <c r="I1190" s="76">
        <v>0.86111111111111116</v>
      </c>
      <c r="J1190" s="47">
        <v>0.2638888888888889</v>
      </c>
      <c r="M1190" s="46">
        <v>0</v>
      </c>
      <c r="N1190" s="46">
        <v>0</v>
      </c>
      <c r="O1190" s="47">
        <v>0</v>
      </c>
      <c r="P1190" s="47">
        <v>0</v>
      </c>
      <c r="Q1190" s="47">
        <v>0</v>
      </c>
      <c r="R1190" s="47">
        <v>0</v>
      </c>
      <c r="S1190" s="47">
        <v>0</v>
      </c>
      <c r="T1190" s="47">
        <v>0</v>
      </c>
      <c r="U1190" s="47">
        <v>0</v>
      </c>
      <c r="V1190" s="47">
        <v>0</v>
      </c>
      <c r="W1190" s="47">
        <v>0</v>
      </c>
      <c r="X1190" s="47">
        <v>0</v>
      </c>
      <c r="Y1190" s="47">
        <v>0</v>
      </c>
      <c r="Z1190" s="47">
        <v>0</v>
      </c>
      <c r="AA1190" s="4">
        <f t="shared" si="38"/>
        <v>0</v>
      </c>
      <c r="AB1190" s="4" t="str">
        <f t="shared" si="39"/>
        <v/>
      </c>
    </row>
    <row r="1191" spans="1:28" x14ac:dyDescent="0.25">
      <c r="A1191" s="44">
        <v>42867</v>
      </c>
      <c r="B1191" s="45" t="s">
        <v>197</v>
      </c>
      <c r="C1191" s="45" t="s">
        <v>161</v>
      </c>
      <c r="D1191" s="45" t="s">
        <v>38</v>
      </c>
      <c r="E1191" s="45" t="s">
        <v>40</v>
      </c>
      <c r="F1191" s="45" t="s">
        <v>42</v>
      </c>
      <c r="G1191" s="46">
        <v>91154</v>
      </c>
      <c r="H1191" s="76">
        <v>0.51388888888888895</v>
      </c>
      <c r="I1191" s="76">
        <v>0.77777777777777779</v>
      </c>
      <c r="J1191" s="47">
        <v>0.2638888888888889</v>
      </c>
      <c r="K1191" s="48">
        <v>42867.512499999997</v>
      </c>
      <c r="L1191" s="48">
        <v>42867.777777777781</v>
      </c>
      <c r="M1191" s="46">
        <v>0</v>
      </c>
      <c r="N1191" s="46">
        <v>61</v>
      </c>
      <c r="O1191" s="47">
        <v>1.0300925925925926E-3</v>
      </c>
      <c r="P1191" s="47">
        <v>0</v>
      </c>
      <c r="Q1191" s="47">
        <v>6.293981481481481E-2</v>
      </c>
      <c r="R1191" s="47">
        <v>0</v>
      </c>
      <c r="S1191" s="47">
        <v>0</v>
      </c>
      <c r="T1191" s="47">
        <v>0</v>
      </c>
      <c r="U1191" s="47">
        <v>0</v>
      </c>
      <c r="V1191" s="47">
        <v>0</v>
      </c>
      <c r="W1191" s="47">
        <v>0</v>
      </c>
      <c r="X1191" s="47">
        <v>0</v>
      </c>
      <c r="Y1191" s="47">
        <v>0</v>
      </c>
      <c r="Z1191" s="47">
        <v>0</v>
      </c>
      <c r="AA1191" s="4">
        <f t="shared" si="38"/>
        <v>0</v>
      </c>
      <c r="AB1191" s="4">
        <f t="shared" si="39"/>
        <v>0</v>
      </c>
    </row>
    <row r="1192" spans="1:28" x14ac:dyDescent="0.25">
      <c r="A1192" s="44">
        <v>42868</v>
      </c>
      <c r="B1192" s="45" t="s">
        <v>198</v>
      </c>
      <c r="C1192" s="45" t="s">
        <v>161</v>
      </c>
      <c r="D1192" s="45" t="s">
        <v>38</v>
      </c>
      <c r="E1192" s="45" t="s">
        <v>40</v>
      </c>
      <c r="F1192" s="45" t="s">
        <v>42</v>
      </c>
      <c r="G1192" s="46">
        <v>91154</v>
      </c>
      <c r="H1192" s="76">
        <v>0.51388888888888895</v>
      </c>
      <c r="I1192" s="76">
        <v>0.77777777777777779</v>
      </c>
      <c r="J1192" s="47">
        <v>0.2638888888888889</v>
      </c>
      <c r="K1192" s="48">
        <v>42868.513888888891</v>
      </c>
      <c r="L1192" s="48">
        <v>42868.777777777781</v>
      </c>
      <c r="M1192" s="46">
        <v>0</v>
      </c>
      <c r="N1192" s="46">
        <v>143</v>
      </c>
      <c r="O1192" s="47">
        <v>5.3240740740740744E-4</v>
      </c>
      <c r="P1192" s="47">
        <v>0</v>
      </c>
      <c r="Q1192" s="47">
        <v>7.7268518518518514E-2</v>
      </c>
      <c r="R1192" s="47">
        <v>0</v>
      </c>
      <c r="S1192" s="47">
        <v>0</v>
      </c>
      <c r="T1192" s="47">
        <v>0</v>
      </c>
      <c r="U1192" s="47">
        <v>0</v>
      </c>
      <c r="V1192" s="47">
        <v>0</v>
      </c>
      <c r="W1192" s="47">
        <v>0</v>
      </c>
      <c r="X1192" s="47">
        <v>0</v>
      </c>
      <c r="Y1192" s="47">
        <v>0</v>
      </c>
      <c r="Z1192" s="47">
        <v>0</v>
      </c>
      <c r="AA1192" s="4">
        <f t="shared" si="38"/>
        <v>0</v>
      </c>
      <c r="AB1192" s="4">
        <f t="shared" si="39"/>
        <v>0</v>
      </c>
    </row>
    <row r="1193" spans="1:28" x14ac:dyDescent="0.25">
      <c r="A1193" s="44">
        <v>42869</v>
      </c>
      <c r="B1193" s="45" t="s">
        <v>199</v>
      </c>
      <c r="C1193" s="45" t="s">
        <v>161</v>
      </c>
      <c r="D1193" s="45" t="s">
        <v>38</v>
      </c>
      <c r="E1193" s="45" t="s">
        <v>40</v>
      </c>
      <c r="F1193" s="45" t="s">
        <v>42</v>
      </c>
      <c r="G1193" s="46">
        <v>91154</v>
      </c>
      <c r="H1193" s="76">
        <v>0.51388888888888895</v>
      </c>
      <c r="I1193" s="76">
        <v>0.77777777777777779</v>
      </c>
      <c r="J1193" s="47">
        <v>0.2638888888888889</v>
      </c>
      <c r="M1193" s="46">
        <v>0</v>
      </c>
      <c r="N1193" s="46">
        <v>0</v>
      </c>
      <c r="O1193" s="47">
        <v>0</v>
      </c>
      <c r="P1193" s="47">
        <v>0</v>
      </c>
      <c r="Q1193" s="47">
        <v>0</v>
      </c>
      <c r="R1193" s="47">
        <v>0</v>
      </c>
      <c r="S1193" s="47">
        <v>0</v>
      </c>
      <c r="T1193" s="47">
        <v>0</v>
      </c>
      <c r="U1193" s="47">
        <v>0</v>
      </c>
      <c r="V1193" s="47">
        <v>0</v>
      </c>
      <c r="W1193" s="47">
        <v>0</v>
      </c>
      <c r="X1193" s="47">
        <v>0</v>
      </c>
      <c r="Y1193" s="47">
        <v>0</v>
      </c>
      <c r="Z1193" s="47">
        <v>0</v>
      </c>
      <c r="AA1193" s="4">
        <f t="shared" si="38"/>
        <v>0</v>
      </c>
      <c r="AB1193" s="4" t="str">
        <f t="shared" si="39"/>
        <v/>
      </c>
    </row>
    <row r="1194" spans="1:28" x14ac:dyDescent="0.25">
      <c r="A1194" s="44">
        <v>42869</v>
      </c>
      <c r="B1194" s="45" t="s">
        <v>199</v>
      </c>
      <c r="C1194" s="45" t="s">
        <v>161</v>
      </c>
      <c r="D1194" s="45" t="s">
        <v>38</v>
      </c>
      <c r="E1194" s="45" t="s">
        <v>40</v>
      </c>
      <c r="F1194" s="45" t="s">
        <v>78</v>
      </c>
      <c r="G1194" s="46">
        <v>91180</v>
      </c>
      <c r="H1194" s="76">
        <v>0.65277777777777779</v>
      </c>
      <c r="I1194" s="76">
        <v>0.91666666666666663</v>
      </c>
      <c r="J1194" s="47">
        <v>0.2638888888888889</v>
      </c>
      <c r="M1194" s="46">
        <v>0</v>
      </c>
      <c r="N1194" s="46">
        <v>0</v>
      </c>
      <c r="O1194" s="47">
        <v>0</v>
      </c>
      <c r="P1194" s="47">
        <v>0</v>
      </c>
      <c r="Q1194" s="47">
        <v>0</v>
      </c>
      <c r="R1194" s="47">
        <v>0</v>
      </c>
      <c r="S1194" s="47">
        <v>0</v>
      </c>
      <c r="T1194" s="47">
        <v>0</v>
      </c>
      <c r="U1194" s="47">
        <v>0</v>
      </c>
      <c r="V1194" s="47">
        <v>0</v>
      </c>
      <c r="W1194" s="47">
        <v>0</v>
      </c>
      <c r="X1194" s="47">
        <v>0</v>
      </c>
      <c r="Y1194" s="47">
        <v>0</v>
      </c>
      <c r="Z1194" s="47">
        <v>0</v>
      </c>
      <c r="AA1194" s="4">
        <f t="shared" si="38"/>
        <v>0</v>
      </c>
      <c r="AB1194" s="4" t="str">
        <f t="shared" si="39"/>
        <v/>
      </c>
    </row>
    <row r="1195" spans="1:28" x14ac:dyDescent="0.25">
      <c r="A1195" s="44">
        <v>42868</v>
      </c>
      <c r="B1195" s="45" t="s">
        <v>198</v>
      </c>
      <c r="C1195" s="45" t="s">
        <v>161</v>
      </c>
      <c r="D1195" s="45" t="s">
        <v>38</v>
      </c>
      <c r="E1195" s="45" t="s">
        <v>40</v>
      </c>
      <c r="F1195" s="45" t="s">
        <v>78</v>
      </c>
      <c r="G1195" s="46">
        <v>91180</v>
      </c>
      <c r="H1195" s="76">
        <v>0.65277777777777779</v>
      </c>
      <c r="I1195" s="76">
        <v>0.91666666666666663</v>
      </c>
      <c r="J1195" s="47">
        <v>0.2638888888888889</v>
      </c>
      <c r="K1195" s="48">
        <v>42868.654861111114</v>
      </c>
      <c r="L1195" s="48">
        <v>42868.916666666664</v>
      </c>
      <c r="M1195" s="46">
        <v>52</v>
      </c>
      <c r="N1195" s="46">
        <v>0</v>
      </c>
      <c r="O1195" s="47">
        <v>0</v>
      </c>
      <c r="P1195" s="47">
        <v>2.0949074074074073E-3</v>
      </c>
      <c r="Q1195" s="47">
        <v>3.9467592592592592E-3</v>
      </c>
      <c r="R1195" s="47">
        <v>1.5000000000000001E-2</v>
      </c>
      <c r="S1195" s="47">
        <v>0</v>
      </c>
      <c r="T1195" s="47">
        <v>1.3854166666666666E-2</v>
      </c>
      <c r="U1195" s="47">
        <v>0</v>
      </c>
      <c r="V1195" s="47">
        <v>0</v>
      </c>
      <c r="W1195" s="47">
        <v>0</v>
      </c>
      <c r="X1195" s="47">
        <v>6.4699074074074069E-3</v>
      </c>
      <c r="Y1195" s="47">
        <v>1.8900462962962963E-2</v>
      </c>
      <c r="Z1195" s="47">
        <v>0</v>
      </c>
      <c r="AA1195" s="4">
        <f t="shared" si="38"/>
        <v>2.8854166666666667E-2</v>
      </c>
      <c r="AB1195" s="4">
        <f t="shared" si="39"/>
        <v>2.0833333333333259E-3</v>
      </c>
    </row>
    <row r="1196" spans="1:28" x14ac:dyDescent="0.25">
      <c r="A1196" s="44">
        <v>42867</v>
      </c>
      <c r="B1196" s="45" t="s">
        <v>197</v>
      </c>
      <c r="C1196" s="45" t="s">
        <v>161</v>
      </c>
      <c r="D1196" s="45" t="s">
        <v>38</v>
      </c>
      <c r="E1196" s="45" t="s">
        <v>40</v>
      </c>
      <c r="F1196" s="45" t="s">
        <v>78</v>
      </c>
      <c r="G1196" s="46">
        <v>91180</v>
      </c>
      <c r="H1196" s="76">
        <v>0.65277777777777779</v>
      </c>
      <c r="I1196" s="76">
        <v>0.91666666666666663</v>
      </c>
      <c r="J1196" s="47">
        <v>0.2638888888888889</v>
      </c>
      <c r="K1196" s="48">
        <v>42867.654166666667</v>
      </c>
      <c r="L1196" s="48">
        <v>42867.916666666664</v>
      </c>
      <c r="M1196" s="46">
        <v>58</v>
      </c>
      <c r="N1196" s="46">
        <v>0</v>
      </c>
      <c r="O1196" s="47">
        <v>0</v>
      </c>
      <c r="P1196" s="47">
        <v>1.8981481481481482E-3</v>
      </c>
      <c r="Q1196" s="47">
        <v>2.0254629629629629E-3</v>
      </c>
      <c r="R1196" s="47">
        <v>1.4421296296296295E-2</v>
      </c>
      <c r="S1196" s="47">
        <v>0</v>
      </c>
      <c r="T1196" s="47">
        <v>1.1701388888888891E-2</v>
      </c>
      <c r="U1196" s="47">
        <v>0</v>
      </c>
      <c r="V1196" s="47">
        <v>0</v>
      </c>
      <c r="W1196" s="47">
        <v>0</v>
      </c>
      <c r="X1196" s="47">
        <v>1.9444444444444442E-3</v>
      </c>
      <c r="Y1196" s="47">
        <v>1.2280092592592592E-2</v>
      </c>
      <c r="Z1196" s="47">
        <v>0</v>
      </c>
      <c r="AA1196" s="4">
        <f t="shared" si="38"/>
        <v>2.6122685185185186E-2</v>
      </c>
      <c r="AB1196" s="4">
        <f t="shared" si="39"/>
        <v>1.388888888888884E-3</v>
      </c>
    </row>
    <row r="1197" spans="1:28" x14ac:dyDescent="0.25">
      <c r="A1197" s="44">
        <v>42867</v>
      </c>
      <c r="B1197" s="45" t="s">
        <v>197</v>
      </c>
      <c r="C1197" s="45" t="s">
        <v>161</v>
      </c>
      <c r="D1197" s="45" t="s">
        <v>38</v>
      </c>
      <c r="E1197" s="45" t="s">
        <v>40</v>
      </c>
      <c r="F1197" s="45" t="s">
        <v>179</v>
      </c>
      <c r="G1197" s="46">
        <v>91250</v>
      </c>
      <c r="H1197" s="76">
        <v>0.55555555555555558</v>
      </c>
      <c r="I1197" s="76">
        <v>0.81944444444444453</v>
      </c>
      <c r="J1197" s="47">
        <v>0.2638888888888889</v>
      </c>
      <c r="M1197" s="46">
        <v>0</v>
      </c>
      <c r="N1197" s="46">
        <v>0</v>
      </c>
      <c r="O1197" s="47">
        <v>0</v>
      </c>
      <c r="P1197" s="47">
        <v>0</v>
      </c>
      <c r="Q1197" s="47">
        <v>0</v>
      </c>
      <c r="R1197" s="47">
        <v>0</v>
      </c>
      <c r="S1197" s="47">
        <v>0</v>
      </c>
      <c r="T1197" s="47">
        <v>0</v>
      </c>
      <c r="U1197" s="47">
        <v>0</v>
      </c>
      <c r="V1197" s="47">
        <v>0</v>
      </c>
      <c r="W1197" s="47">
        <v>0</v>
      </c>
      <c r="X1197" s="47">
        <v>0</v>
      </c>
      <c r="Y1197" s="47">
        <v>0</v>
      </c>
      <c r="Z1197" s="47">
        <v>0</v>
      </c>
      <c r="AA1197" s="4">
        <f t="shared" si="38"/>
        <v>0</v>
      </c>
      <c r="AB1197" s="4" t="str">
        <f t="shared" si="39"/>
        <v/>
      </c>
    </row>
    <row r="1198" spans="1:28" x14ac:dyDescent="0.25">
      <c r="A1198" s="44">
        <v>42868</v>
      </c>
      <c r="B1198" s="45" t="s">
        <v>198</v>
      </c>
      <c r="C1198" s="45" t="s">
        <v>161</v>
      </c>
      <c r="D1198" s="45" t="s">
        <v>38</v>
      </c>
      <c r="E1198" s="45" t="s">
        <v>40</v>
      </c>
      <c r="F1198" s="45" t="s">
        <v>179</v>
      </c>
      <c r="G1198" s="46">
        <v>91250</v>
      </c>
      <c r="H1198" s="76">
        <v>0.55555555555555558</v>
      </c>
      <c r="I1198" s="76">
        <v>0.81944444444444453</v>
      </c>
      <c r="J1198" s="47">
        <v>0.2638888888888889</v>
      </c>
      <c r="M1198" s="46">
        <v>0</v>
      </c>
      <c r="N1198" s="46">
        <v>0</v>
      </c>
      <c r="O1198" s="47">
        <v>0</v>
      </c>
      <c r="P1198" s="47">
        <v>0</v>
      </c>
      <c r="Q1198" s="47">
        <v>0</v>
      </c>
      <c r="R1198" s="47">
        <v>0</v>
      </c>
      <c r="S1198" s="47">
        <v>0</v>
      </c>
      <c r="T1198" s="47">
        <v>0</v>
      </c>
      <c r="U1198" s="47">
        <v>0</v>
      </c>
      <c r="V1198" s="47">
        <v>0</v>
      </c>
      <c r="W1198" s="47">
        <v>0</v>
      </c>
      <c r="X1198" s="47">
        <v>0</v>
      </c>
      <c r="Y1198" s="47">
        <v>0</v>
      </c>
      <c r="Z1198" s="47">
        <v>0</v>
      </c>
      <c r="AA1198" s="4">
        <f t="shared" si="38"/>
        <v>0</v>
      </c>
      <c r="AB1198" s="4" t="str">
        <f t="shared" si="39"/>
        <v/>
      </c>
    </row>
    <row r="1199" spans="1:28" x14ac:dyDescent="0.25">
      <c r="A1199" s="44">
        <v>42869</v>
      </c>
      <c r="B1199" s="45" t="s">
        <v>199</v>
      </c>
      <c r="C1199" s="45" t="s">
        <v>161</v>
      </c>
      <c r="D1199" s="45" t="s">
        <v>38</v>
      </c>
      <c r="E1199" s="45" t="s">
        <v>40</v>
      </c>
      <c r="F1199" s="45" t="s">
        <v>179</v>
      </c>
      <c r="G1199" s="46">
        <v>91250</v>
      </c>
      <c r="H1199" s="76">
        <v>0.55555555555555558</v>
      </c>
      <c r="I1199" s="76">
        <v>0.81944444444444453</v>
      </c>
      <c r="J1199" s="47">
        <v>0.2638888888888889</v>
      </c>
      <c r="M1199" s="46">
        <v>0</v>
      </c>
      <c r="N1199" s="46">
        <v>0</v>
      </c>
      <c r="O1199" s="47">
        <v>0</v>
      </c>
      <c r="P1199" s="47">
        <v>0</v>
      </c>
      <c r="Q1199" s="47">
        <v>0</v>
      </c>
      <c r="R1199" s="47">
        <v>0</v>
      </c>
      <c r="S1199" s="47">
        <v>0</v>
      </c>
      <c r="T1199" s="47">
        <v>0</v>
      </c>
      <c r="U1199" s="47">
        <v>0</v>
      </c>
      <c r="V1199" s="47">
        <v>0</v>
      </c>
      <c r="W1199" s="47">
        <v>0</v>
      </c>
      <c r="X1199" s="47">
        <v>0</v>
      </c>
      <c r="Y1199" s="47">
        <v>0</v>
      </c>
      <c r="Z1199" s="47">
        <v>0</v>
      </c>
      <c r="AA1199" s="4">
        <f t="shared" si="38"/>
        <v>0</v>
      </c>
      <c r="AB1199" s="4" t="str">
        <f t="shared" si="39"/>
        <v/>
      </c>
    </row>
    <row r="1200" spans="1:28" x14ac:dyDescent="0.25">
      <c r="A1200" s="44">
        <v>42869</v>
      </c>
      <c r="B1200" s="45" t="s">
        <v>199</v>
      </c>
      <c r="C1200" s="45" t="s">
        <v>161</v>
      </c>
      <c r="D1200" s="45" t="s">
        <v>38</v>
      </c>
      <c r="E1200" s="45" t="s">
        <v>40</v>
      </c>
      <c r="F1200" s="45" t="s">
        <v>195</v>
      </c>
      <c r="G1200" s="46">
        <v>91170</v>
      </c>
      <c r="H1200" s="76">
        <v>0.5625</v>
      </c>
      <c r="I1200" s="76">
        <v>0.82638888888888884</v>
      </c>
      <c r="J1200" s="47">
        <v>0.2638888888888889</v>
      </c>
      <c r="M1200" s="46">
        <v>0</v>
      </c>
      <c r="N1200" s="46">
        <v>0</v>
      </c>
      <c r="O1200" s="47">
        <v>0</v>
      </c>
      <c r="P1200" s="47">
        <v>0</v>
      </c>
      <c r="Q1200" s="47">
        <v>0</v>
      </c>
      <c r="R1200" s="47">
        <v>0</v>
      </c>
      <c r="S1200" s="47">
        <v>0</v>
      </c>
      <c r="T1200" s="47">
        <v>0</v>
      </c>
      <c r="U1200" s="47">
        <v>0</v>
      </c>
      <c r="V1200" s="47">
        <v>0</v>
      </c>
      <c r="W1200" s="47">
        <v>0</v>
      </c>
      <c r="X1200" s="47">
        <v>0</v>
      </c>
      <c r="Y1200" s="47">
        <v>0</v>
      </c>
      <c r="Z1200" s="47">
        <v>0</v>
      </c>
      <c r="AA1200" s="4">
        <f t="shared" si="38"/>
        <v>0</v>
      </c>
      <c r="AB1200" s="4" t="str">
        <f t="shared" si="39"/>
        <v/>
      </c>
    </row>
    <row r="1201" spans="1:28" x14ac:dyDescent="0.25">
      <c r="A1201" s="44">
        <v>42868</v>
      </c>
      <c r="B1201" s="45" t="s">
        <v>198</v>
      </c>
      <c r="C1201" s="45" t="s">
        <v>161</v>
      </c>
      <c r="D1201" s="45" t="s">
        <v>38</v>
      </c>
      <c r="E1201" s="45" t="s">
        <v>40</v>
      </c>
      <c r="F1201" s="45" t="s">
        <v>195</v>
      </c>
      <c r="G1201" s="46">
        <v>91170</v>
      </c>
      <c r="H1201" s="76">
        <v>0.5625</v>
      </c>
      <c r="I1201" s="76">
        <v>0.82638888888888884</v>
      </c>
      <c r="J1201" s="47">
        <v>0.2638888888888889</v>
      </c>
      <c r="M1201" s="46">
        <v>0</v>
      </c>
      <c r="N1201" s="46">
        <v>0</v>
      </c>
      <c r="O1201" s="47">
        <v>0</v>
      </c>
      <c r="P1201" s="47">
        <v>0</v>
      </c>
      <c r="Q1201" s="47">
        <v>0</v>
      </c>
      <c r="R1201" s="47">
        <v>0</v>
      </c>
      <c r="S1201" s="47">
        <v>0</v>
      </c>
      <c r="T1201" s="47">
        <v>0</v>
      </c>
      <c r="U1201" s="47">
        <v>0</v>
      </c>
      <c r="V1201" s="47">
        <v>0</v>
      </c>
      <c r="W1201" s="47">
        <v>0</v>
      </c>
      <c r="X1201" s="47">
        <v>0</v>
      </c>
      <c r="Y1201" s="47">
        <v>0</v>
      </c>
      <c r="Z1201" s="47">
        <v>0</v>
      </c>
      <c r="AA1201" s="4">
        <f t="shared" si="38"/>
        <v>0</v>
      </c>
      <c r="AB1201" s="4" t="str">
        <f t="shared" si="39"/>
        <v/>
      </c>
    </row>
    <row r="1202" spans="1:28" x14ac:dyDescent="0.25">
      <c r="A1202" s="44">
        <v>42867</v>
      </c>
      <c r="B1202" s="45" t="s">
        <v>197</v>
      </c>
      <c r="C1202" s="45" t="s">
        <v>161</v>
      </c>
      <c r="D1202" s="45" t="s">
        <v>38</v>
      </c>
      <c r="E1202" s="45" t="s">
        <v>40</v>
      </c>
      <c r="F1202" s="45" t="s">
        <v>195</v>
      </c>
      <c r="G1202" s="46">
        <v>91170</v>
      </c>
      <c r="H1202" s="76">
        <v>0.5625</v>
      </c>
      <c r="I1202" s="76">
        <v>0.82638888888888884</v>
      </c>
      <c r="J1202" s="47">
        <v>0.2638888888888889</v>
      </c>
      <c r="M1202" s="46">
        <v>0</v>
      </c>
      <c r="N1202" s="46">
        <v>0</v>
      </c>
      <c r="O1202" s="47">
        <v>0</v>
      </c>
      <c r="P1202" s="47">
        <v>0</v>
      </c>
      <c r="Q1202" s="47">
        <v>0</v>
      </c>
      <c r="R1202" s="47">
        <v>0</v>
      </c>
      <c r="S1202" s="47">
        <v>0</v>
      </c>
      <c r="T1202" s="47">
        <v>0</v>
      </c>
      <c r="U1202" s="47">
        <v>0</v>
      </c>
      <c r="V1202" s="47">
        <v>0</v>
      </c>
      <c r="W1202" s="47">
        <v>0</v>
      </c>
      <c r="X1202" s="47">
        <v>0</v>
      </c>
      <c r="Y1202" s="47">
        <v>0</v>
      </c>
      <c r="Z1202" s="47">
        <v>0</v>
      </c>
      <c r="AA1202" s="4">
        <f t="shared" si="38"/>
        <v>0</v>
      </c>
      <c r="AB1202" s="4" t="str">
        <f t="shared" si="39"/>
        <v/>
      </c>
    </row>
    <row r="1203" spans="1:28" x14ac:dyDescent="0.25">
      <c r="A1203" s="44">
        <v>42867</v>
      </c>
      <c r="B1203" s="45" t="s">
        <v>197</v>
      </c>
      <c r="C1203" s="45" t="s">
        <v>161</v>
      </c>
      <c r="D1203" s="45" t="s">
        <v>38</v>
      </c>
      <c r="E1203" s="45" t="s">
        <v>40</v>
      </c>
      <c r="F1203" s="45" t="s">
        <v>62</v>
      </c>
      <c r="G1203" s="46">
        <v>91124</v>
      </c>
      <c r="H1203" s="76">
        <v>0.51388888888888895</v>
      </c>
      <c r="I1203" s="76">
        <v>0.77777777777777779</v>
      </c>
      <c r="J1203" s="47">
        <v>0.2638888888888889</v>
      </c>
      <c r="K1203" s="48">
        <v>42867.515972222223</v>
      </c>
      <c r="L1203" s="48">
        <v>42867.779861111114</v>
      </c>
      <c r="M1203" s="46">
        <v>68</v>
      </c>
      <c r="N1203" s="46">
        <v>0</v>
      </c>
      <c r="O1203" s="47">
        <v>0</v>
      </c>
      <c r="P1203" s="47">
        <v>1.736111111111111E-3</v>
      </c>
      <c r="Q1203" s="47">
        <v>3.5069444444444445E-3</v>
      </c>
      <c r="R1203" s="47">
        <v>1.7800925925925925E-2</v>
      </c>
      <c r="S1203" s="47">
        <v>0</v>
      </c>
      <c r="T1203" s="47">
        <v>1.8275462962962962E-2</v>
      </c>
      <c r="U1203" s="47">
        <v>0</v>
      </c>
      <c r="V1203" s="47">
        <v>0</v>
      </c>
      <c r="W1203" s="47">
        <v>3.0011574074074076E-2</v>
      </c>
      <c r="X1203" s="47">
        <v>2.6400462962962962E-2</v>
      </c>
      <c r="Y1203" s="47">
        <v>0</v>
      </c>
      <c r="Z1203" s="47">
        <v>0</v>
      </c>
      <c r="AA1203" s="4">
        <f t="shared" si="38"/>
        <v>3.6076388888888887E-2</v>
      </c>
      <c r="AB1203" s="4">
        <f t="shared" si="39"/>
        <v>2.0833333333332149E-3</v>
      </c>
    </row>
    <row r="1204" spans="1:28" x14ac:dyDescent="0.25">
      <c r="A1204" s="44">
        <v>42868</v>
      </c>
      <c r="B1204" s="45" t="s">
        <v>198</v>
      </c>
      <c r="C1204" s="45" t="s">
        <v>161</v>
      </c>
      <c r="D1204" s="45" t="s">
        <v>38</v>
      </c>
      <c r="E1204" s="45" t="s">
        <v>40</v>
      </c>
      <c r="F1204" s="45" t="s">
        <v>62</v>
      </c>
      <c r="G1204" s="46">
        <v>91124</v>
      </c>
      <c r="H1204" s="76">
        <v>0.51388888888888895</v>
      </c>
      <c r="I1204" s="76">
        <v>0.77777777777777779</v>
      </c>
      <c r="J1204" s="47">
        <v>0.2638888888888889</v>
      </c>
      <c r="K1204" s="48">
        <v>42868.515277777777</v>
      </c>
      <c r="L1204" s="48">
        <v>42868.777777777781</v>
      </c>
      <c r="M1204" s="46">
        <v>69</v>
      </c>
      <c r="N1204" s="46">
        <v>0</v>
      </c>
      <c r="O1204" s="47">
        <v>0</v>
      </c>
      <c r="P1204" s="47">
        <v>1.689814814814815E-3</v>
      </c>
      <c r="Q1204" s="47">
        <v>3.6921296296296298E-3</v>
      </c>
      <c r="R1204" s="47">
        <v>1.3321759259259261E-2</v>
      </c>
      <c r="S1204" s="47">
        <v>0</v>
      </c>
      <c r="T1204" s="47">
        <v>1.6041666666666666E-2</v>
      </c>
      <c r="U1204" s="47">
        <v>0</v>
      </c>
      <c r="V1204" s="47">
        <v>0</v>
      </c>
      <c r="W1204" s="47">
        <v>0</v>
      </c>
      <c r="X1204" s="47">
        <v>1.712962962962963E-2</v>
      </c>
      <c r="Y1204" s="47">
        <v>4.1666666666666666E-3</v>
      </c>
      <c r="Z1204" s="47">
        <v>0</v>
      </c>
      <c r="AA1204" s="4">
        <f t="shared" si="38"/>
        <v>2.9363425925925925E-2</v>
      </c>
      <c r="AB1204" s="4">
        <f t="shared" si="39"/>
        <v>1.388888888888884E-3</v>
      </c>
    </row>
    <row r="1205" spans="1:28" x14ac:dyDescent="0.25">
      <c r="A1205" s="44">
        <v>42869</v>
      </c>
      <c r="B1205" s="45" t="s">
        <v>199</v>
      </c>
      <c r="C1205" s="45" t="s">
        <v>161</v>
      </c>
      <c r="D1205" s="45" t="s">
        <v>38</v>
      </c>
      <c r="E1205" s="45" t="s">
        <v>40</v>
      </c>
      <c r="F1205" s="45" t="s">
        <v>62</v>
      </c>
      <c r="G1205" s="46">
        <v>91124</v>
      </c>
      <c r="H1205" s="76">
        <v>0.51388888888888895</v>
      </c>
      <c r="I1205" s="76">
        <v>0.77777777777777779</v>
      </c>
      <c r="J1205" s="47">
        <v>0.2638888888888889</v>
      </c>
      <c r="M1205" s="46">
        <v>0</v>
      </c>
      <c r="N1205" s="46">
        <v>0</v>
      </c>
      <c r="O1205" s="47">
        <v>0</v>
      </c>
      <c r="P1205" s="47">
        <v>0</v>
      </c>
      <c r="Q1205" s="47">
        <v>0</v>
      </c>
      <c r="R1205" s="47">
        <v>0</v>
      </c>
      <c r="S1205" s="47">
        <v>0</v>
      </c>
      <c r="T1205" s="47">
        <v>0</v>
      </c>
      <c r="U1205" s="47">
        <v>0</v>
      </c>
      <c r="V1205" s="47">
        <v>0</v>
      </c>
      <c r="W1205" s="47">
        <v>0</v>
      </c>
      <c r="X1205" s="47">
        <v>0</v>
      </c>
      <c r="Y1205" s="47">
        <v>0</v>
      </c>
      <c r="Z1205" s="47">
        <v>0</v>
      </c>
      <c r="AA1205" s="4">
        <f t="shared" si="38"/>
        <v>0</v>
      </c>
      <c r="AB1205" s="4" t="str">
        <f t="shared" si="39"/>
        <v/>
      </c>
    </row>
    <row r="1206" spans="1:28" x14ac:dyDescent="0.25">
      <c r="A1206" s="44">
        <v>42869</v>
      </c>
      <c r="B1206" s="45" t="s">
        <v>199</v>
      </c>
      <c r="C1206" s="45" t="s">
        <v>161</v>
      </c>
      <c r="D1206" s="45" t="s">
        <v>38</v>
      </c>
      <c r="E1206" s="45" t="s">
        <v>40</v>
      </c>
      <c r="F1206" s="45" t="s">
        <v>44</v>
      </c>
      <c r="G1206" s="46">
        <v>91371</v>
      </c>
      <c r="H1206" s="76">
        <v>0.51388888888888895</v>
      </c>
      <c r="I1206" s="76">
        <v>0.77777777777777779</v>
      </c>
      <c r="J1206" s="47">
        <v>0.2638888888888889</v>
      </c>
      <c r="M1206" s="46">
        <v>0</v>
      </c>
      <c r="N1206" s="46">
        <v>0</v>
      </c>
      <c r="O1206" s="47">
        <v>0</v>
      </c>
      <c r="P1206" s="47">
        <v>0</v>
      </c>
      <c r="Q1206" s="47">
        <v>0</v>
      </c>
      <c r="R1206" s="47">
        <v>0</v>
      </c>
      <c r="S1206" s="47">
        <v>0</v>
      </c>
      <c r="T1206" s="47">
        <v>0</v>
      </c>
      <c r="U1206" s="47">
        <v>0</v>
      </c>
      <c r="V1206" s="47">
        <v>0</v>
      </c>
      <c r="W1206" s="47">
        <v>0</v>
      </c>
      <c r="X1206" s="47">
        <v>0</v>
      </c>
      <c r="Y1206" s="47">
        <v>0</v>
      </c>
      <c r="Z1206" s="47">
        <v>0</v>
      </c>
      <c r="AA1206" s="4">
        <f t="shared" si="38"/>
        <v>0</v>
      </c>
      <c r="AB1206" s="4" t="str">
        <f t="shared" si="39"/>
        <v/>
      </c>
    </row>
    <row r="1207" spans="1:28" x14ac:dyDescent="0.25">
      <c r="A1207" s="44">
        <v>42868</v>
      </c>
      <c r="B1207" s="45" t="s">
        <v>198</v>
      </c>
      <c r="C1207" s="45" t="s">
        <v>161</v>
      </c>
      <c r="D1207" s="45" t="s">
        <v>38</v>
      </c>
      <c r="E1207" s="45" t="s">
        <v>40</v>
      </c>
      <c r="F1207" s="45" t="s">
        <v>44</v>
      </c>
      <c r="G1207" s="46">
        <v>91371</v>
      </c>
      <c r="H1207" s="76">
        <v>0.51388888888888895</v>
      </c>
      <c r="I1207" s="76">
        <v>0.77777777777777779</v>
      </c>
      <c r="J1207" s="47">
        <v>0.2638888888888889</v>
      </c>
      <c r="M1207" s="46">
        <v>0</v>
      </c>
      <c r="N1207" s="46">
        <v>0</v>
      </c>
      <c r="O1207" s="47">
        <v>0</v>
      </c>
      <c r="P1207" s="47">
        <v>0</v>
      </c>
      <c r="Q1207" s="47">
        <v>0</v>
      </c>
      <c r="R1207" s="47">
        <v>0</v>
      </c>
      <c r="S1207" s="47">
        <v>0</v>
      </c>
      <c r="T1207" s="47">
        <v>0</v>
      </c>
      <c r="U1207" s="47">
        <v>0</v>
      </c>
      <c r="V1207" s="47">
        <v>0</v>
      </c>
      <c r="W1207" s="47">
        <v>0</v>
      </c>
      <c r="X1207" s="47">
        <v>0</v>
      </c>
      <c r="Y1207" s="47">
        <v>0</v>
      </c>
      <c r="Z1207" s="47">
        <v>0</v>
      </c>
      <c r="AA1207" s="4">
        <f t="shared" si="38"/>
        <v>0</v>
      </c>
      <c r="AB1207" s="4" t="str">
        <f t="shared" si="39"/>
        <v/>
      </c>
    </row>
    <row r="1208" spans="1:28" x14ac:dyDescent="0.25">
      <c r="A1208" s="44">
        <v>42867</v>
      </c>
      <c r="B1208" s="45" t="s">
        <v>197</v>
      </c>
      <c r="C1208" s="45" t="s">
        <v>161</v>
      </c>
      <c r="D1208" s="45" t="s">
        <v>38</v>
      </c>
      <c r="E1208" s="45" t="s">
        <v>40</v>
      </c>
      <c r="F1208" s="45" t="s">
        <v>44</v>
      </c>
      <c r="G1208" s="46">
        <v>91371</v>
      </c>
      <c r="H1208" s="76">
        <v>0.51388888888888895</v>
      </c>
      <c r="I1208" s="76">
        <v>0.77777777777777779</v>
      </c>
      <c r="J1208" s="47">
        <v>0.2638888888888889</v>
      </c>
      <c r="K1208" s="48">
        <v>42867.513194444444</v>
      </c>
      <c r="L1208" s="48">
        <v>42867.779166666667</v>
      </c>
      <c r="M1208" s="46">
        <v>0</v>
      </c>
      <c r="N1208" s="46">
        <v>84</v>
      </c>
      <c r="O1208" s="47">
        <v>6.7129629629629625E-4</v>
      </c>
      <c r="P1208" s="47">
        <v>0</v>
      </c>
      <c r="Q1208" s="47">
        <v>5.67824074074074E-2</v>
      </c>
      <c r="R1208" s="47">
        <v>0</v>
      </c>
      <c r="S1208" s="47">
        <v>0</v>
      </c>
      <c r="T1208" s="47">
        <v>0</v>
      </c>
      <c r="U1208" s="47">
        <v>0</v>
      </c>
      <c r="V1208" s="47">
        <v>0</v>
      </c>
      <c r="W1208" s="47">
        <v>0</v>
      </c>
      <c r="X1208" s="47">
        <v>0</v>
      </c>
      <c r="Y1208" s="47">
        <v>0</v>
      </c>
      <c r="Z1208" s="47">
        <v>0</v>
      </c>
      <c r="AA1208" s="4">
        <f t="shared" si="38"/>
        <v>0</v>
      </c>
      <c r="AB1208" s="4">
        <f t="shared" si="39"/>
        <v>0</v>
      </c>
    </row>
    <row r="1209" spans="1:28" x14ac:dyDescent="0.25">
      <c r="A1209" s="44">
        <v>42867</v>
      </c>
      <c r="B1209" s="45" t="s">
        <v>197</v>
      </c>
      <c r="C1209" s="45" t="s">
        <v>161</v>
      </c>
      <c r="D1209" s="45" t="s">
        <v>38</v>
      </c>
      <c r="E1209" s="45" t="s">
        <v>40</v>
      </c>
      <c r="F1209" s="45" t="s">
        <v>183</v>
      </c>
      <c r="G1209" s="46">
        <v>101594</v>
      </c>
      <c r="H1209" s="76">
        <v>0.625</v>
      </c>
      <c r="I1209" s="76">
        <v>0.88888888888888884</v>
      </c>
      <c r="J1209" s="47">
        <v>0.2638888888888889</v>
      </c>
      <c r="M1209" s="46">
        <v>0</v>
      </c>
      <c r="N1209" s="46">
        <v>0</v>
      </c>
      <c r="O1209" s="47">
        <v>0</v>
      </c>
      <c r="P1209" s="47">
        <v>0</v>
      </c>
      <c r="Q1209" s="47">
        <v>0</v>
      </c>
      <c r="R1209" s="47">
        <v>0</v>
      </c>
      <c r="S1209" s="47">
        <v>0</v>
      </c>
      <c r="T1209" s="47">
        <v>0</v>
      </c>
      <c r="U1209" s="47">
        <v>0</v>
      </c>
      <c r="V1209" s="47">
        <v>0</v>
      </c>
      <c r="W1209" s="47">
        <v>0</v>
      </c>
      <c r="X1209" s="47">
        <v>0</v>
      </c>
      <c r="Y1209" s="47">
        <v>0</v>
      </c>
      <c r="Z1209" s="47">
        <v>0</v>
      </c>
      <c r="AA1209" s="4">
        <f t="shared" si="38"/>
        <v>0</v>
      </c>
      <c r="AB1209" s="4" t="str">
        <f t="shared" si="39"/>
        <v/>
      </c>
    </row>
    <row r="1210" spans="1:28" x14ac:dyDescent="0.25">
      <c r="A1210" s="44">
        <v>42868</v>
      </c>
      <c r="B1210" s="45" t="s">
        <v>198</v>
      </c>
      <c r="C1210" s="45" t="s">
        <v>161</v>
      </c>
      <c r="D1210" s="45" t="s">
        <v>38</v>
      </c>
      <c r="E1210" s="45" t="s">
        <v>40</v>
      </c>
      <c r="F1210" s="45" t="s">
        <v>183</v>
      </c>
      <c r="G1210" s="46">
        <v>101594</v>
      </c>
      <c r="H1210" s="76">
        <v>0.625</v>
      </c>
      <c r="I1210" s="76">
        <v>0.88888888888888884</v>
      </c>
      <c r="J1210" s="47">
        <v>0.2638888888888889</v>
      </c>
      <c r="M1210" s="46">
        <v>0</v>
      </c>
      <c r="N1210" s="46">
        <v>0</v>
      </c>
      <c r="O1210" s="47">
        <v>0</v>
      </c>
      <c r="P1210" s="47">
        <v>0</v>
      </c>
      <c r="Q1210" s="47">
        <v>0</v>
      </c>
      <c r="R1210" s="47">
        <v>0</v>
      </c>
      <c r="S1210" s="47">
        <v>0</v>
      </c>
      <c r="T1210" s="47">
        <v>0</v>
      </c>
      <c r="U1210" s="47">
        <v>0</v>
      </c>
      <c r="V1210" s="47">
        <v>0</v>
      </c>
      <c r="W1210" s="47">
        <v>0</v>
      </c>
      <c r="X1210" s="47">
        <v>0</v>
      </c>
      <c r="Y1210" s="47">
        <v>0</v>
      </c>
      <c r="Z1210" s="47">
        <v>0</v>
      </c>
      <c r="AA1210" s="4">
        <f t="shared" si="38"/>
        <v>0</v>
      </c>
      <c r="AB1210" s="4" t="str">
        <f t="shared" si="39"/>
        <v/>
      </c>
    </row>
    <row r="1211" spans="1:28" x14ac:dyDescent="0.25">
      <c r="A1211" s="44">
        <v>42869</v>
      </c>
      <c r="B1211" s="45" t="s">
        <v>199</v>
      </c>
      <c r="C1211" s="45" t="s">
        <v>161</v>
      </c>
      <c r="D1211" s="45" t="s">
        <v>38</v>
      </c>
      <c r="E1211" s="45" t="s">
        <v>40</v>
      </c>
      <c r="F1211" s="45" t="s">
        <v>183</v>
      </c>
      <c r="G1211" s="46">
        <v>101594</v>
      </c>
      <c r="H1211" s="76">
        <v>0.625</v>
      </c>
      <c r="I1211" s="76">
        <v>0.88888888888888884</v>
      </c>
      <c r="J1211" s="47">
        <v>0.2638888888888889</v>
      </c>
      <c r="M1211" s="46">
        <v>0</v>
      </c>
      <c r="N1211" s="46">
        <v>0</v>
      </c>
      <c r="O1211" s="47">
        <v>0</v>
      </c>
      <c r="P1211" s="47">
        <v>0</v>
      </c>
      <c r="Q1211" s="47">
        <v>0</v>
      </c>
      <c r="R1211" s="47">
        <v>0</v>
      </c>
      <c r="S1211" s="47">
        <v>0</v>
      </c>
      <c r="T1211" s="47">
        <v>0</v>
      </c>
      <c r="U1211" s="47">
        <v>0</v>
      </c>
      <c r="V1211" s="47">
        <v>0</v>
      </c>
      <c r="W1211" s="47">
        <v>0</v>
      </c>
      <c r="X1211" s="47">
        <v>0</v>
      </c>
      <c r="Y1211" s="47">
        <v>0</v>
      </c>
      <c r="Z1211" s="47">
        <v>0</v>
      </c>
      <c r="AA1211" s="4">
        <f t="shared" si="38"/>
        <v>0</v>
      </c>
      <c r="AB1211" s="4" t="str">
        <f t="shared" si="39"/>
        <v/>
      </c>
    </row>
    <row r="1212" spans="1:28" x14ac:dyDescent="0.25">
      <c r="A1212" s="44">
        <v>42869</v>
      </c>
      <c r="B1212" s="45" t="s">
        <v>199</v>
      </c>
      <c r="C1212" s="45" t="s">
        <v>161</v>
      </c>
      <c r="D1212" s="45" t="s">
        <v>38</v>
      </c>
      <c r="E1212" s="45" t="s">
        <v>184</v>
      </c>
      <c r="F1212" s="45" t="s">
        <v>201</v>
      </c>
      <c r="G1212" s="46">
        <v>102702</v>
      </c>
      <c r="H1212" s="76">
        <v>0.29166666666666669</v>
      </c>
      <c r="I1212" s="76">
        <v>0.55555555555555558</v>
      </c>
      <c r="J1212" s="47">
        <v>0.2638888888888889</v>
      </c>
      <c r="M1212" s="46">
        <v>0</v>
      </c>
      <c r="N1212" s="46">
        <v>0</v>
      </c>
      <c r="O1212" s="47">
        <v>0</v>
      </c>
      <c r="P1212" s="47">
        <v>0</v>
      </c>
      <c r="Q1212" s="47">
        <v>0</v>
      </c>
      <c r="R1212" s="47">
        <v>0</v>
      </c>
      <c r="S1212" s="47">
        <v>0</v>
      </c>
      <c r="T1212" s="47">
        <v>0</v>
      </c>
      <c r="U1212" s="47">
        <v>0</v>
      </c>
      <c r="V1212" s="47">
        <v>0</v>
      </c>
      <c r="W1212" s="47">
        <v>0</v>
      </c>
      <c r="X1212" s="47">
        <v>0</v>
      </c>
      <c r="Y1212" s="47">
        <v>0</v>
      </c>
      <c r="Z1212" s="47">
        <v>0</v>
      </c>
      <c r="AA1212" s="4">
        <f t="shared" si="38"/>
        <v>0</v>
      </c>
      <c r="AB1212" s="4" t="str">
        <f t="shared" si="39"/>
        <v/>
      </c>
    </row>
    <row r="1213" spans="1:28" x14ac:dyDescent="0.25">
      <c r="A1213" s="44">
        <v>42868</v>
      </c>
      <c r="B1213" s="45" t="s">
        <v>198</v>
      </c>
      <c r="C1213" s="45" t="s">
        <v>161</v>
      </c>
      <c r="D1213" s="45" t="s">
        <v>38</v>
      </c>
      <c r="E1213" s="45" t="s">
        <v>184</v>
      </c>
      <c r="F1213" s="45" t="s">
        <v>201</v>
      </c>
      <c r="G1213" s="46">
        <v>102702</v>
      </c>
      <c r="H1213" s="76">
        <v>0.29166666666666669</v>
      </c>
      <c r="I1213" s="76">
        <v>0.55555555555555558</v>
      </c>
      <c r="J1213" s="47">
        <v>0.2638888888888889</v>
      </c>
      <c r="M1213" s="46">
        <v>0</v>
      </c>
      <c r="N1213" s="46">
        <v>0</v>
      </c>
      <c r="O1213" s="47">
        <v>0</v>
      </c>
      <c r="P1213" s="47">
        <v>0</v>
      </c>
      <c r="Q1213" s="47">
        <v>0</v>
      </c>
      <c r="R1213" s="47">
        <v>0</v>
      </c>
      <c r="S1213" s="47">
        <v>0</v>
      </c>
      <c r="T1213" s="47">
        <v>0</v>
      </c>
      <c r="U1213" s="47">
        <v>0</v>
      </c>
      <c r="V1213" s="47">
        <v>0</v>
      </c>
      <c r="W1213" s="47">
        <v>0</v>
      </c>
      <c r="X1213" s="47">
        <v>0</v>
      </c>
      <c r="Y1213" s="47">
        <v>0</v>
      </c>
      <c r="Z1213" s="47">
        <v>0</v>
      </c>
      <c r="AA1213" s="4">
        <f t="shared" si="38"/>
        <v>0</v>
      </c>
      <c r="AB1213" s="4" t="str">
        <f t="shared" si="39"/>
        <v/>
      </c>
    </row>
    <row r="1214" spans="1:28" x14ac:dyDescent="0.25">
      <c r="A1214" s="44">
        <v>42867</v>
      </c>
      <c r="B1214" s="45" t="s">
        <v>197</v>
      </c>
      <c r="C1214" s="45" t="s">
        <v>161</v>
      </c>
      <c r="D1214" s="45" t="s">
        <v>38</v>
      </c>
      <c r="E1214" s="45" t="s">
        <v>184</v>
      </c>
      <c r="F1214" s="45" t="s">
        <v>201</v>
      </c>
      <c r="G1214" s="46">
        <v>102702</v>
      </c>
      <c r="H1214" s="76">
        <v>0.29166666666666669</v>
      </c>
      <c r="I1214" s="76">
        <v>0.55555555555555558</v>
      </c>
      <c r="J1214" s="47">
        <v>0.2638888888888889</v>
      </c>
      <c r="M1214" s="46">
        <v>0</v>
      </c>
      <c r="N1214" s="46">
        <v>0</v>
      </c>
      <c r="O1214" s="47">
        <v>0</v>
      </c>
      <c r="P1214" s="47">
        <v>0</v>
      </c>
      <c r="Q1214" s="47">
        <v>0</v>
      </c>
      <c r="R1214" s="47">
        <v>0</v>
      </c>
      <c r="S1214" s="47">
        <v>0</v>
      </c>
      <c r="T1214" s="47">
        <v>0</v>
      </c>
      <c r="U1214" s="47">
        <v>0</v>
      </c>
      <c r="V1214" s="47">
        <v>0</v>
      </c>
      <c r="W1214" s="47">
        <v>0</v>
      </c>
      <c r="X1214" s="47">
        <v>0</v>
      </c>
      <c r="Y1214" s="47">
        <v>0</v>
      </c>
      <c r="Z1214" s="47">
        <v>0</v>
      </c>
      <c r="AA1214" s="4">
        <f t="shared" si="38"/>
        <v>0</v>
      </c>
      <c r="AB1214" s="4" t="str">
        <f t="shared" si="39"/>
        <v/>
      </c>
    </row>
    <row r="1215" spans="1:28" x14ac:dyDescent="0.25">
      <c r="A1215" s="44">
        <v>42867</v>
      </c>
      <c r="B1215" s="45" t="s">
        <v>197</v>
      </c>
      <c r="C1215" s="45" t="s">
        <v>161</v>
      </c>
      <c r="D1215" s="45" t="s">
        <v>38</v>
      </c>
      <c r="E1215" s="45" t="s">
        <v>184</v>
      </c>
      <c r="F1215" s="45" t="s">
        <v>185</v>
      </c>
      <c r="G1215" s="46">
        <v>91863</v>
      </c>
      <c r="H1215" s="76">
        <v>0.3611111111111111</v>
      </c>
      <c r="I1215" s="76">
        <v>0.625</v>
      </c>
      <c r="J1215" s="47">
        <v>0.2638888888888889</v>
      </c>
      <c r="M1215" s="46">
        <v>0</v>
      </c>
      <c r="N1215" s="46">
        <v>0</v>
      </c>
      <c r="O1215" s="47">
        <v>0</v>
      </c>
      <c r="P1215" s="47">
        <v>0</v>
      </c>
      <c r="Q1215" s="47">
        <v>0</v>
      </c>
      <c r="R1215" s="47">
        <v>0</v>
      </c>
      <c r="S1215" s="47">
        <v>0</v>
      </c>
      <c r="T1215" s="47">
        <v>0</v>
      </c>
      <c r="U1215" s="47">
        <v>0</v>
      </c>
      <c r="V1215" s="47">
        <v>0</v>
      </c>
      <c r="W1215" s="47">
        <v>0</v>
      </c>
      <c r="X1215" s="47">
        <v>0</v>
      </c>
      <c r="Y1215" s="47">
        <v>0</v>
      </c>
      <c r="Z1215" s="47">
        <v>0</v>
      </c>
      <c r="AA1215" s="4">
        <f t="shared" si="38"/>
        <v>0</v>
      </c>
      <c r="AB1215" s="4" t="str">
        <f t="shared" si="39"/>
        <v/>
      </c>
    </row>
    <row r="1216" spans="1:28" x14ac:dyDescent="0.25">
      <c r="A1216" s="44">
        <v>42868</v>
      </c>
      <c r="B1216" s="45" t="s">
        <v>198</v>
      </c>
      <c r="C1216" s="45" t="s">
        <v>161</v>
      </c>
      <c r="D1216" s="45" t="s">
        <v>38</v>
      </c>
      <c r="E1216" s="45" t="s">
        <v>184</v>
      </c>
      <c r="F1216" s="45" t="s">
        <v>185</v>
      </c>
      <c r="G1216" s="46">
        <v>91863</v>
      </c>
      <c r="H1216" s="76">
        <v>0.3611111111111111</v>
      </c>
      <c r="I1216" s="76">
        <v>0.625</v>
      </c>
      <c r="J1216" s="47">
        <v>0.2638888888888889</v>
      </c>
      <c r="M1216" s="46">
        <v>0</v>
      </c>
      <c r="N1216" s="46">
        <v>0</v>
      </c>
      <c r="O1216" s="47">
        <v>0</v>
      </c>
      <c r="P1216" s="47">
        <v>0</v>
      </c>
      <c r="Q1216" s="47">
        <v>0</v>
      </c>
      <c r="R1216" s="47">
        <v>0</v>
      </c>
      <c r="S1216" s="47">
        <v>0</v>
      </c>
      <c r="T1216" s="47">
        <v>0</v>
      </c>
      <c r="U1216" s="47">
        <v>0</v>
      </c>
      <c r="V1216" s="47">
        <v>0</v>
      </c>
      <c r="W1216" s="47">
        <v>0</v>
      </c>
      <c r="X1216" s="47">
        <v>0</v>
      </c>
      <c r="Y1216" s="47">
        <v>0</v>
      </c>
      <c r="Z1216" s="47">
        <v>0</v>
      </c>
      <c r="AA1216" s="4">
        <f t="shared" si="38"/>
        <v>0</v>
      </c>
      <c r="AB1216" s="4" t="str">
        <f t="shared" si="39"/>
        <v/>
      </c>
    </row>
    <row r="1217" spans="1:28" x14ac:dyDescent="0.25">
      <c r="A1217" s="44">
        <v>42869</v>
      </c>
      <c r="B1217" s="45" t="s">
        <v>199</v>
      </c>
      <c r="C1217" s="45" t="s">
        <v>161</v>
      </c>
      <c r="D1217" s="45" t="s">
        <v>38</v>
      </c>
      <c r="E1217" s="45" t="s">
        <v>184</v>
      </c>
      <c r="F1217" s="45" t="s">
        <v>185</v>
      </c>
      <c r="G1217" s="46">
        <v>91863</v>
      </c>
      <c r="H1217" s="76">
        <v>0.3611111111111111</v>
      </c>
      <c r="I1217" s="76">
        <v>0.625</v>
      </c>
      <c r="J1217" s="47">
        <v>0.2638888888888889</v>
      </c>
      <c r="M1217" s="46">
        <v>0</v>
      </c>
      <c r="N1217" s="46">
        <v>0</v>
      </c>
      <c r="O1217" s="47">
        <v>0</v>
      </c>
      <c r="P1217" s="47">
        <v>0</v>
      </c>
      <c r="Q1217" s="47">
        <v>0</v>
      </c>
      <c r="R1217" s="47">
        <v>0</v>
      </c>
      <c r="S1217" s="47">
        <v>0</v>
      </c>
      <c r="T1217" s="47">
        <v>0</v>
      </c>
      <c r="U1217" s="47">
        <v>0</v>
      </c>
      <c r="V1217" s="47">
        <v>0</v>
      </c>
      <c r="W1217" s="47">
        <v>0</v>
      </c>
      <c r="X1217" s="47">
        <v>0</v>
      </c>
      <c r="Y1217" s="47">
        <v>0</v>
      </c>
      <c r="Z1217" s="47">
        <v>0</v>
      </c>
      <c r="AA1217" s="4">
        <f t="shared" si="38"/>
        <v>0</v>
      </c>
      <c r="AB1217" s="4" t="str">
        <f t="shared" si="39"/>
        <v/>
      </c>
    </row>
    <row r="1218" spans="1:28" x14ac:dyDescent="0.25">
      <c r="A1218" s="44">
        <v>42869</v>
      </c>
      <c r="B1218" s="45" t="s">
        <v>199</v>
      </c>
      <c r="C1218" s="45" t="s">
        <v>161</v>
      </c>
      <c r="D1218" s="45" t="s">
        <v>38</v>
      </c>
      <c r="E1218" s="45" t="s">
        <v>184</v>
      </c>
      <c r="F1218" s="45" t="s">
        <v>200</v>
      </c>
      <c r="G1218" s="46">
        <v>91230</v>
      </c>
      <c r="H1218" s="76">
        <v>0.375</v>
      </c>
      <c r="I1218" s="76">
        <v>0.63888888888888895</v>
      </c>
      <c r="J1218" s="47">
        <v>0.2638888888888889</v>
      </c>
      <c r="M1218" s="46">
        <v>0</v>
      </c>
      <c r="N1218" s="46">
        <v>0</v>
      </c>
      <c r="O1218" s="47">
        <v>0</v>
      </c>
      <c r="P1218" s="47">
        <v>0</v>
      </c>
      <c r="Q1218" s="47">
        <v>0</v>
      </c>
      <c r="R1218" s="47">
        <v>0</v>
      </c>
      <c r="S1218" s="47">
        <v>0</v>
      </c>
      <c r="T1218" s="47">
        <v>0</v>
      </c>
      <c r="U1218" s="47">
        <v>0</v>
      </c>
      <c r="V1218" s="47">
        <v>0</v>
      </c>
      <c r="W1218" s="47">
        <v>0</v>
      </c>
      <c r="X1218" s="47">
        <v>0</v>
      </c>
      <c r="Y1218" s="47">
        <v>0</v>
      </c>
      <c r="Z1218" s="47">
        <v>0</v>
      </c>
      <c r="AA1218" s="4">
        <f t="shared" si="38"/>
        <v>0</v>
      </c>
      <c r="AB1218" s="4" t="str">
        <f t="shared" si="39"/>
        <v/>
      </c>
    </row>
    <row r="1219" spans="1:28" x14ac:dyDescent="0.25">
      <c r="A1219" s="44">
        <v>42869</v>
      </c>
      <c r="B1219" s="45" t="s">
        <v>199</v>
      </c>
      <c r="C1219" s="45" t="s">
        <v>161</v>
      </c>
      <c r="D1219" s="45" t="s">
        <v>38</v>
      </c>
      <c r="E1219" s="45" t="s">
        <v>184</v>
      </c>
      <c r="F1219" s="45" t="s">
        <v>200</v>
      </c>
      <c r="G1219" s="46">
        <v>91176</v>
      </c>
      <c r="H1219" s="76">
        <v>0.375</v>
      </c>
      <c r="I1219" s="76">
        <v>0.63888888888888895</v>
      </c>
      <c r="J1219" s="47">
        <v>0.2638888888888889</v>
      </c>
      <c r="M1219" s="46">
        <v>0</v>
      </c>
      <c r="N1219" s="46">
        <v>0</v>
      </c>
      <c r="O1219" s="47">
        <v>0</v>
      </c>
      <c r="P1219" s="47">
        <v>0</v>
      </c>
      <c r="Q1219" s="47">
        <v>0</v>
      </c>
      <c r="R1219" s="47">
        <v>0</v>
      </c>
      <c r="S1219" s="47">
        <v>0</v>
      </c>
      <c r="T1219" s="47">
        <v>0</v>
      </c>
      <c r="U1219" s="47">
        <v>0</v>
      </c>
      <c r="V1219" s="47">
        <v>0</v>
      </c>
      <c r="W1219" s="47">
        <v>0</v>
      </c>
      <c r="X1219" s="47">
        <v>0</v>
      </c>
      <c r="Y1219" s="47">
        <v>0</v>
      </c>
      <c r="Z1219" s="47">
        <v>0</v>
      </c>
      <c r="AA1219" s="4">
        <f t="shared" si="38"/>
        <v>0</v>
      </c>
      <c r="AB1219" s="4" t="str">
        <f t="shared" si="39"/>
        <v/>
      </c>
    </row>
    <row r="1220" spans="1:28" x14ac:dyDescent="0.25">
      <c r="A1220" s="44">
        <v>42869</v>
      </c>
      <c r="B1220" s="45" t="s">
        <v>199</v>
      </c>
      <c r="C1220" s="45" t="s">
        <v>161</v>
      </c>
      <c r="D1220" s="45" t="s">
        <v>38</v>
      </c>
      <c r="E1220" s="45" t="s">
        <v>184</v>
      </c>
      <c r="F1220" s="45" t="s">
        <v>200</v>
      </c>
      <c r="G1220" s="46">
        <v>91242</v>
      </c>
      <c r="H1220" s="76">
        <v>0.375</v>
      </c>
      <c r="I1220" s="76">
        <v>0.63888888888888895</v>
      </c>
      <c r="J1220" s="47">
        <v>0.2638888888888889</v>
      </c>
      <c r="M1220" s="46">
        <v>0</v>
      </c>
      <c r="N1220" s="46">
        <v>0</v>
      </c>
      <c r="O1220" s="47">
        <v>0</v>
      </c>
      <c r="P1220" s="47">
        <v>0</v>
      </c>
      <c r="Q1220" s="47">
        <v>0</v>
      </c>
      <c r="R1220" s="47">
        <v>0</v>
      </c>
      <c r="S1220" s="47">
        <v>0</v>
      </c>
      <c r="T1220" s="47">
        <v>0</v>
      </c>
      <c r="U1220" s="47">
        <v>0</v>
      </c>
      <c r="V1220" s="47">
        <v>0</v>
      </c>
      <c r="W1220" s="47">
        <v>0</v>
      </c>
      <c r="X1220" s="47">
        <v>0</v>
      </c>
      <c r="Y1220" s="47">
        <v>0</v>
      </c>
      <c r="Z1220" s="47">
        <v>0</v>
      </c>
      <c r="AA1220" s="4">
        <f t="shared" si="38"/>
        <v>0</v>
      </c>
      <c r="AB1220" s="4" t="str">
        <f t="shared" si="39"/>
        <v/>
      </c>
    </row>
    <row r="1221" spans="1:28" x14ac:dyDescent="0.25">
      <c r="A1221" s="44">
        <v>42869</v>
      </c>
      <c r="B1221" s="45" t="s">
        <v>199</v>
      </c>
      <c r="C1221" s="45" t="s">
        <v>161</v>
      </c>
      <c r="D1221" s="45" t="s">
        <v>38</v>
      </c>
      <c r="E1221" s="45" t="s">
        <v>184</v>
      </c>
      <c r="F1221" s="45" t="s">
        <v>200</v>
      </c>
      <c r="G1221" s="46">
        <v>91125</v>
      </c>
      <c r="H1221" s="76">
        <v>0.375</v>
      </c>
      <c r="I1221" s="76">
        <v>0.63888888888888895</v>
      </c>
      <c r="J1221" s="47">
        <v>0.2638888888888889</v>
      </c>
      <c r="K1221" s="48">
        <v>42869.622916666667</v>
      </c>
      <c r="L1221" s="48">
        <v>42869.919444444444</v>
      </c>
      <c r="M1221" s="46">
        <v>42</v>
      </c>
      <c r="N1221" s="46">
        <v>0</v>
      </c>
      <c r="O1221" s="47">
        <v>0</v>
      </c>
      <c r="P1221" s="47">
        <v>1.7824074074074072E-3</v>
      </c>
      <c r="Q1221" s="47">
        <v>0.01</v>
      </c>
      <c r="R1221" s="47">
        <v>1.3657407407407408E-2</v>
      </c>
      <c r="S1221" s="47">
        <v>0</v>
      </c>
      <c r="T1221" s="47">
        <v>1.0127314814814815E-2</v>
      </c>
      <c r="U1221" s="47">
        <v>0</v>
      </c>
      <c r="V1221" s="47">
        <v>0</v>
      </c>
      <c r="W1221" s="47">
        <v>0</v>
      </c>
      <c r="X1221" s="47">
        <v>0</v>
      </c>
      <c r="Y1221" s="47">
        <v>0</v>
      </c>
      <c r="Z1221" s="47">
        <v>0</v>
      </c>
      <c r="AA1221" s="4">
        <f t="shared" si="38"/>
        <v>2.3784722222222221E-2</v>
      </c>
      <c r="AB1221" s="4">
        <f t="shared" si="39"/>
        <v>0.24791666666666667</v>
      </c>
    </row>
    <row r="1222" spans="1:28" x14ac:dyDescent="0.25">
      <c r="A1222" s="44">
        <v>42868</v>
      </c>
      <c r="B1222" s="45" t="s">
        <v>198</v>
      </c>
      <c r="C1222" s="45" t="s">
        <v>161</v>
      </c>
      <c r="D1222" s="45" t="s">
        <v>38</v>
      </c>
      <c r="E1222" s="45" t="s">
        <v>184</v>
      </c>
      <c r="F1222" s="45" t="s">
        <v>200</v>
      </c>
      <c r="G1222" s="46">
        <v>91230</v>
      </c>
      <c r="H1222" s="76">
        <v>0.375</v>
      </c>
      <c r="I1222" s="76">
        <v>0.63888888888888895</v>
      </c>
      <c r="J1222" s="47">
        <v>0.2638888888888889</v>
      </c>
      <c r="M1222" s="46">
        <v>0</v>
      </c>
      <c r="N1222" s="46">
        <v>0</v>
      </c>
      <c r="O1222" s="47">
        <v>0</v>
      </c>
      <c r="P1222" s="47">
        <v>0</v>
      </c>
      <c r="Q1222" s="47">
        <v>0</v>
      </c>
      <c r="R1222" s="47">
        <v>0</v>
      </c>
      <c r="S1222" s="47">
        <v>0</v>
      </c>
      <c r="T1222" s="47">
        <v>0</v>
      </c>
      <c r="U1222" s="47">
        <v>0</v>
      </c>
      <c r="V1222" s="47">
        <v>0</v>
      </c>
      <c r="W1222" s="47">
        <v>0</v>
      </c>
      <c r="X1222" s="47">
        <v>0</v>
      </c>
      <c r="Y1222" s="47">
        <v>0</v>
      </c>
      <c r="Z1222" s="47">
        <v>0</v>
      </c>
      <c r="AA1222" s="4">
        <f t="shared" ref="AA1222:AA1285" si="40">IF(A1222="","",R1222+T1222)</f>
        <v>0</v>
      </c>
      <c r="AB1222" s="4" t="str">
        <f t="shared" si="39"/>
        <v/>
      </c>
    </row>
    <row r="1223" spans="1:28" x14ac:dyDescent="0.25">
      <c r="A1223" s="44">
        <v>42868</v>
      </c>
      <c r="B1223" s="45" t="s">
        <v>198</v>
      </c>
      <c r="C1223" s="45" t="s">
        <v>161</v>
      </c>
      <c r="D1223" s="45" t="s">
        <v>38</v>
      </c>
      <c r="E1223" s="45" t="s">
        <v>184</v>
      </c>
      <c r="F1223" s="45" t="s">
        <v>200</v>
      </c>
      <c r="G1223" s="46">
        <v>91176</v>
      </c>
      <c r="H1223" s="76">
        <v>0.375</v>
      </c>
      <c r="I1223" s="76">
        <v>0.63888888888888895</v>
      </c>
      <c r="J1223" s="47">
        <v>0.2638888888888889</v>
      </c>
      <c r="K1223" s="48">
        <v>42868.263888888891</v>
      </c>
      <c r="L1223" s="48">
        <v>42868.513888888891</v>
      </c>
      <c r="M1223" s="46">
        <v>55</v>
      </c>
      <c r="N1223" s="46">
        <v>0</v>
      </c>
      <c r="O1223" s="47">
        <v>0</v>
      </c>
      <c r="P1223" s="47">
        <v>1.8055555555555557E-3</v>
      </c>
      <c r="Q1223" s="47">
        <v>7.4768518518518526E-3</v>
      </c>
      <c r="R1223" s="47">
        <v>1.4166666666666666E-2</v>
      </c>
      <c r="S1223" s="47">
        <v>0</v>
      </c>
      <c r="T1223" s="47">
        <v>1.6666666666666666E-2</v>
      </c>
      <c r="U1223" s="47">
        <v>0</v>
      </c>
      <c r="V1223" s="47">
        <v>4.7453703703703704E-4</v>
      </c>
      <c r="W1223" s="47">
        <v>0</v>
      </c>
      <c r="X1223" s="47">
        <v>0</v>
      </c>
      <c r="Y1223" s="47">
        <v>2.165509259259259E-2</v>
      </c>
      <c r="Z1223" s="47">
        <v>0</v>
      </c>
      <c r="AA1223" s="4">
        <f t="shared" si="40"/>
        <v>3.0833333333333331E-2</v>
      </c>
      <c r="AB1223" s="4">
        <f t="shared" si="39"/>
        <v>0</v>
      </c>
    </row>
    <row r="1224" spans="1:28" x14ac:dyDescent="0.25">
      <c r="A1224" s="44">
        <v>42868</v>
      </c>
      <c r="B1224" s="45" t="s">
        <v>198</v>
      </c>
      <c r="C1224" s="45" t="s">
        <v>161</v>
      </c>
      <c r="D1224" s="45" t="s">
        <v>38</v>
      </c>
      <c r="E1224" s="45" t="s">
        <v>184</v>
      </c>
      <c r="F1224" s="45" t="s">
        <v>200</v>
      </c>
      <c r="G1224" s="46">
        <v>91242</v>
      </c>
      <c r="H1224" s="76">
        <v>0.375</v>
      </c>
      <c r="I1224" s="76">
        <v>0.63888888888888895</v>
      </c>
      <c r="J1224" s="47">
        <v>0.2638888888888889</v>
      </c>
      <c r="M1224" s="46">
        <v>0</v>
      </c>
      <c r="N1224" s="46">
        <v>0</v>
      </c>
      <c r="O1224" s="47">
        <v>0</v>
      </c>
      <c r="P1224" s="47">
        <v>0</v>
      </c>
      <c r="Q1224" s="47">
        <v>0</v>
      </c>
      <c r="R1224" s="47">
        <v>0</v>
      </c>
      <c r="S1224" s="47">
        <v>0</v>
      </c>
      <c r="T1224" s="47">
        <v>0</v>
      </c>
      <c r="U1224" s="47">
        <v>0</v>
      </c>
      <c r="V1224" s="47">
        <v>0</v>
      </c>
      <c r="W1224" s="47">
        <v>0</v>
      </c>
      <c r="X1224" s="47">
        <v>0</v>
      </c>
      <c r="Y1224" s="47">
        <v>0</v>
      </c>
      <c r="Z1224" s="47">
        <v>0</v>
      </c>
      <c r="AA1224" s="4">
        <f t="shared" si="40"/>
        <v>0</v>
      </c>
      <c r="AB1224" s="4" t="str">
        <f t="shared" si="39"/>
        <v/>
      </c>
    </row>
    <row r="1225" spans="1:28" x14ac:dyDescent="0.25">
      <c r="A1225" s="44">
        <v>42868</v>
      </c>
      <c r="B1225" s="45" t="s">
        <v>198</v>
      </c>
      <c r="C1225" s="45" t="s">
        <v>161</v>
      </c>
      <c r="D1225" s="45" t="s">
        <v>38</v>
      </c>
      <c r="E1225" s="45" t="s">
        <v>184</v>
      </c>
      <c r="F1225" s="45" t="s">
        <v>200</v>
      </c>
      <c r="G1225" s="46">
        <v>91125</v>
      </c>
      <c r="H1225" s="76">
        <v>0.375</v>
      </c>
      <c r="I1225" s="76">
        <v>0.63888888888888895</v>
      </c>
      <c r="J1225" s="47">
        <v>0.2638888888888889</v>
      </c>
      <c r="K1225" s="48">
        <v>42868.654166666667</v>
      </c>
      <c r="L1225" s="48">
        <v>42868.916666666664</v>
      </c>
      <c r="M1225" s="46">
        <v>63</v>
      </c>
      <c r="N1225" s="46">
        <v>0</v>
      </c>
      <c r="O1225" s="47">
        <v>0</v>
      </c>
      <c r="P1225" s="47">
        <v>1.8865740740740742E-3</v>
      </c>
      <c r="Q1225" s="47">
        <v>2.3148148148148151E-3</v>
      </c>
      <c r="R1225" s="47">
        <v>1.5648148148148151E-2</v>
      </c>
      <c r="S1225" s="47">
        <v>0</v>
      </c>
      <c r="T1225" s="47">
        <v>1.8194444444444444E-2</v>
      </c>
      <c r="U1225" s="47">
        <v>0</v>
      </c>
      <c r="V1225" s="47">
        <v>0</v>
      </c>
      <c r="W1225" s="47">
        <v>0</v>
      </c>
      <c r="X1225" s="47">
        <v>5.3356481481481484E-3</v>
      </c>
      <c r="Y1225" s="47">
        <v>1.8865740740740742E-3</v>
      </c>
      <c r="Z1225" s="47">
        <v>0</v>
      </c>
      <c r="AA1225" s="4">
        <f t="shared" si="40"/>
        <v>3.3842592592592591E-2</v>
      </c>
      <c r="AB1225" s="4">
        <f t="shared" si="39"/>
        <v>0.27916666666666667</v>
      </c>
    </row>
    <row r="1226" spans="1:28" x14ac:dyDescent="0.25">
      <c r="A1226" s="44">
        <v>42867</v>
      </c>
      <c r="B1226" s="45" t="s">
        <v>197</v>
      </c>
      <c r="C1226" s="45" t="s">
        <v>161</v>
      </c>
      <c r="D1226" s="45" t="s">
        <v>38</v>
      </c>
      <c r="E1226" s="45" t="s">
        <v>184</v>
      </c>
      <c r="F1226" s="45" t="s">
        <v>200</v>
      </c>
      <c r="G1226" s="46">
        <v>91230</v>
      </c>
      <c r="H1226" s="76">
        <v>0.375</v>
      </c>
      <c r="I1226" s="76">
        <v>0.63888888888888895</v>
      </c>
      <c r="J1226" s="47">
        <v>0.2638888888888889</v>
      </c>
      <c r="M1226" s="46">
        <v>0</v>
      </c>
      <c r="N1226" s="46">
        <v>0</v>
      </c>
      <c r="O1226" s="47">
        <v>0</v>
      </c>
      <c r="P1226" s="47">
        <v>0</v>
      </c>
      <c r="Q1226" s="47">
        <v>0</v>
      </c>
      <c r="R1226" s="47">
        <v>0</v>
      </c>
      <c r="S1226" s="47">
        <v>0</v>
      </c>
      <c r="T1226" s="47">
        <v>0</v>
      </c>
      <c r="U1226" s="47">
        <v>0</v>
      </c>
      <c r="V1226" s="47">
        <v>0</v>
      </c>
      <c r="W1226" s="47">
        <v>0</v>
      </c>
      <c r="X1226" s="47">
        <v>0</v>
      </c>
      <c r="Y1226" s="47">
        <v>0</v>
      </c>
      <c r="Z1226" s="47">
        <v>0</v>
      </c>
      <c r="AA1226" s="4">
        <f t="shared" si="40"/>
        <v>0</v>
      </c>
      <c r="AB1226" s="4" t="str">
        <f t="shared" si="39"/>
        <v/>
      </c>
    </row>
    <row r="1227" spans="1:28" x14ac:dyDescent="0.25">
      <c r="A1227" s="44">
        <v>42867</v>
      </c>
      <c r="B1227" s="45" t="s">
        <v>197</v>
      </c>
      <c r="C1227" s="45" t="s">
        <v>161</v>
      </c>
      <c r="D1227" s="45" t="s">
        <v>38</v>
      </c>
      <c r="E1227" s="45" t="s">
        <v>184</v>
      </c>
      <c r="F1227" s="45" t="s">
        <v>200</v>
      </c>
      <c r="G1227" s="46">
        <v>91176</v>
      </c>
      <c r="H1227" s="76">
        <v>0.375</v>
      </c>
      <c r="I1227" s="76">
        <v>0.63888888888888895</v>
      </c>
      <c r="J1227" s="47">
        <v>0.2638888888888889</v>
      </c>
      <c r="M1227" s="46">
        <v>0</v>
      </c>
      <c r="N1227" s="46">
        <v>0</v>
      </c>
      <c r="O1227" s="47">
        <v>0</v>
      </c>
      <c r="P1227" s="47">
        <v>0</v>
      </c>
      <c r="Q1227" s="47">
        <v>0</v>
      </c>
      <c r="R1227" s="47">
        <v>0</v>
      </c>
      <c r="S1227" s="47">
        <v>0</v>
      </c>
      <c r="T1227" s="47">
        <v>0</v>
      </c>
      <c r="U1227" s="47">
        <v>0</v>
      </c>
      <c r="V1227" s="47">
        <v>0</v>
      </c>
      <c r="W1227" s="47">
        <v>0</v>
      </c>
      <c r="X1227" s="47">
        <v>0</v>
      </c>
      <c r="Y1227" s="47">
        <v>0</v>
      </c>
      <c r="Z1227" s="47">
        <v>0</v>
      </c>
      <c r="AA1227" s="4">
        <f t="shared" si="40"/>
        <v>0</v>
      </c>
      <c r="AB1227" s="4" t="str">
        <f t="shared" si="39"/>
        <v/>
      </c>
    </row>
    <row r="1228" spans="1:28" x14ac:dyDescent="0.25">
      <c r="A1228" s="44">
        <v>42867</v>
      </c>
      <c r="B1228" s="45" t="s">
        <v>197</v>
      </c>
      <c r="C1228" s="45" t="s">
        <v>161</v>
      </c>
      <c r="D1228" s="45" t="s">
        <v>38</v>
      </c>
      <c r="E1228" s="45" t="s">
        <v>184</v>
      </c>
      <c r="F1228" s="45" t="s">
        <v>200</v>
      </c>
      <c r="G1228" s="46">
        <v>91242</v>
      </c>
      <c r="H1228" s="76">
        <v>0.375</v>
      </c>
      <c r="I1228" s="76">
        <v>0.63888888888888895</v>
      </c>
      <c r="J1228" s="47">
        <v>0.2638888888888889</v>
      </c>
      <c r="M1228" s="46">
        <v>0</v>
      </c>
      <c r="N1228" s="46">
        <v>0</v>
      </c>
      <c r="O1228" s="47">
        <v>0</v>
      </c>
      <c r="P1228" s="47">
        <v>0</v>
      </c>
      <c r="Q1228" s="47">
        <v>0</v>
      </c>
      <c r="R1228" s="47">
        <v>0</v>
      </c>
      <c r="S1228" s="47">
        <v>0</v>
      </c>
      <c r="T1228" s="47">
        <v>0</v>
      </c>
      <c r="U1228" s="47">
        <v>0</v>
      </c>
      <c r="V1228" s="47">
        <v>0</v>
      </c>
      <c r="W1228" s="47">
        <v>0</v>
      </c>
      <c r="X1228" s="47">
        <v>0</v>
      </c>
      <c r="Y1228" s="47">
        <v>0</v>
      </c>
      <c r="Z1228" s="47">
        <v>0</v>
      </c>
      <c r="AA1228" s="4">
        <f t="shared" si="40"/>
        <v>0</v>
      </c>
      <c r="AB1228" s="4" t="str">
        <f t="shared" si="39"/>
        <v/>
      </c>
    </row>
    <row r="1229" spans="1:28" x14ac:dyDescent="0.25">
      <c r="A1229" s="44">
        <v>42867</v>
      </c>
      <c r="B1229" s="45" t="s">
        <v>197</v>
      </c>
      <c r="C1229" s="45" t="s">
        <v>161</v>
      </c>
      <c r="D1229" s="45" t="s">
        <v>38</v>
      </c>
      <c r="E1229" s="45" t="s">
        <v>184</v>
      </c>
      <c r="F1229" s="45" t="s">
        <v>200</v>
      </c>
      <c r="G1229" s="46">
        <v>91125</v>
      </c>
      <c r="H1229" s="76">
        <v>0.375</v>
      </c>
      <c r="I1229" s="76">
        <v>0.63888888888888895</v>
      </c>
      <c r="J1229" s="47">
        <v>0.2638888888888889</v>
      </c>
      <c r="K1229" s="48">
        <v>42867.651388888888</v>
      </c>
      <c r="L1229" s="48">
        <v>42867.916666666664</v>
      </c>
      <c r="M1229" s="46">
        <v>59</v>
      </c>
      <c r="N1229" s="46">
        <v>0</v>
      </c>
      <c r="O1229" s="47">
        <v>0</v>
      </c>
      <c r="P1229" s="47">
        <v>2.1296296296296298E-3</v>
      </c>
      <c r="Q1229" s="47">
        <v>2.673611111111111E-3</v>
      </c>
      <c r="R1229" s="47">
        <v>1.486111111111111E-2</v>
      </c>
      <c r="S1229" s="47">
        <v>0</v>
      </c>
      <c r="T1229" s="47">
        <v>1.3912037037037037E-2</v>
      </c>
      <c r="U1229" s="47">
        <v>0</v>
      </c>
      <c r="V1229" s="47">
        <v>0</v>
      </c>
      <c r="W1229" s="47">
        <v>0</v>
      </c>
      <c r="X1229" s="47">
        <v>2.3842592592592591E-3</v>
      </c>
      <c r="Y1229" s="47">
        <v>0</v>
      </c>
      <c r="Z1229" s="47">
        <v>0</v>
      </c>
      <c r="AA1229" s="4">
        <f t="shared" si="40"/>
        <v>2.8773148148148145E-2</v>
      </c>
      <c r="AB1229" s="4">
        <f t="shared" si="39"/>
        <v>0.27638888888888891</v>
      </c>
    </row>
    <row r="1230" spans="1:28" x14ac:dyDescent="0.25">
      <c r="A1230" s="44">
        <v>42867</v>
      </c>
      <c r="B1230" s="45" t="s">
        <v>197</v>
      </c>
      <c r="C1230" s="45" t="s">
        <v>161</v>
      </c>
      <c r="D1230" s="45" t="s">
        <v>38</v>
      </c>
      <c r="E1230" s="45" t="s">
        <v>184</v>
      </c>
      <c r="F1230" s="45" t="s">
        <v>186</v>
      </c>
      <c r="G1230" s="46">
        <v>91860</v>
      </c>
      <c r="H1230" s="76">
        <v>0.3611111111111111</v>
      </c>
      <c r="I1230" s="76">
        <v>0.625</v>
      </c>
      <c r="J1230" s="47">
        <v>0.2638888888888889</v>
      </c>
      <c r="M1230" s="46">
        <v>0</v>
      </c>
      <c r="N1230" s="46">
        <v>0</v>
      </c>
      <c r="O1230" s="47">
        <v>0</v>
      </c>
      <c r="P1230" s="47">
        <v>0</v>
      </c>
      <c r="Q1230" s="47">
        <v>0</v>
      </c>
      <c r="R1230" s="47">
        <v>0</v>
      </c>
      <c r="S1230" s="47">
        <v>0</v>
      </c>
      <c r="T1230" s="47">
        <v>0</v>
      </c>
      <c r="U1230" s="47">
        <v>0</v>
      </c>
      <c r="V1230" s="47">
        <v>0</v>
      </c>
      <c r="W1230" s="47">
        <v>0</v>
      </c>
      <c r="X1230" s="47">
        <v>0</v>
      </c>
      <c r="Y1230" s="47">
        <v>0</v>
      </c>
      <c r="Z1230" s="47">
        <v>0</v>
      </c>
      <c r="AA1230" s="4">
        <f t="shared" si="40"/>
        <v>0</v>
      </c>
      <c r="AB1230" s="4" t="str">
        <f t="shared" si="39"/>
        <v/>
      </c>
    </row>
    <row r="1231" spans="1:28" x14ac:dyDescent="0.25">
      <c r="A1231" s="44">
        <v>42868</v>
      </c>
      <c r="B1231" s="45" t="s">
        <v>198</v>
      </c>
      <c r="C1231" s="45" t="s">
        <v>161</v>
      </c>
      <c r="D1231" s="45" t="s">
        <v>38</v>
      </c>
      <c r="E1231" s="45" t="s">
        <v>184</v>
      </c>
      <c r="F1231" s="45" t="s">
        <v>186</v>
      </c>
      <c r="G1231" s="46">
        <v>91860</v>
      </c>
      <c r="H1231" s="76">
        <v>0.3611111111111111</v>
      </c>
      <c r="I1231" s="76">
        <v>0.625</v>
      </c>
      <c r="J1231" s="47">
        <v>0.2638888888888889</v>
      </c>
      <c r="M1231" s="46">
        <v>0</v>
      </c>
      <c r="N1231" s="46">
        <v>0</v>
      </c>
      <c r="O1231" s="47">
        <v>0</v>
      </c>
      <c r="P1231" s="47">
        <v>0</v>
      </c>
      <c r="Q1231" s="47">
        <v>0</v>
      </c>
      <c r="R1231" s="47">
        <v>0</v>
      </c>
      <c r="S1231" s="47">
        <v>0</v>
      </c>
      <c r="T1231" s="47">
        <v>0</v>
      </c>
      <c r="U1231" s="47">
        <v>0</v>
      </c>
      <c r="V1231" s="47">
        <v>0</v>
      </c>
      <c r="W1231" s="47">
        <v>0</v>
      </c>
      <c r="X1231" s="47">
        <v>0</v>
      </c>
      <c r="Y1231" s="47">
        <v>0</v>
      </c>
      <c r="Z1231" s="47">
        <v>0</v>
      </c>
      <c r="AA1231" s="4">
        <f t="shared" si="40"/>
        <v>0</v>
      </c>
      <c r="AB1231" s="4" t="str">
        <f t="shared" si="39"/>
        <v/>
      </c>
    </row>
    <row r="1232" spans="1:28" x14ac:dyDescent="0.25">
      <c r="A1232" s="44">
        <v>42869</v>
      </c>
      <c r="B1232" s="45" t="s">
        <v>199</v>
      </c>
      <c r="C1232" s="45" t="s">
        <v>161</v>
      </c>
      <c r="D1232" s="45" t="s">
        <v>38</v>
      </c>
      <c r="E1232" s="45" t="s">
        <v>184</v>
      </c>
      <c r="F1232" s="45" t="s">
        <v>186</v>
      </c>
      <c r="G1232" s="46">
        <v>91860</v>
      </c>
      <c r="H1232" s="76">
        <v>0.3611111111111111</v>
      </c>
      <c r="I1232" s="76">
        <v>0.625</v>
      </c>
      <c r="J1232" s="47">
        <v>0.2638888888888889</v>
      </c>
      <c r="M1232" s="46">
        <v>0</v>
      </c>
      <c r="N1232" s="46">
        <v>0</v>
      </c>
      <c r="O1232" s="47">
        <v>0</v>
      </c>
      <c r="P1232" s="47">
        <v>0</v>
      </c>
      <c r="Q1232" s="47">
        <v>0</v>
      </c>
      <c r="R1232" s="47">
        <v>0</v>
      </c>
      <c r="S1232" s="47">
        <v>0</v>
      </c>
      <c r="T1232" s="47">
        <v>0</v>
      </c>
      <c r="U1232" s="47">
        <v>0</v>
      </c>
      <c r="V1232" s="47">
        <v>0</v>
      </c>
      <c r="W1232" s="47">
        <v>0</v>
      </c>
      <c r="X1232" s="47">
        <v>0</v>
      </c>
      <c r="Y1232" s="47">
        <v>0</v>
      </c>
      <c r="Z1232" s="47">
        <v>0</v>
      </c>
      <c r="AA1232" s="4">
        <f t="shared" si="40"/>
        <v>0</v>
      </c>
      <c r="AB1232" s="4" t="str">
        <f t="shared" ref="AB1232:AB1295" si="41">IF(K1232="","",IF(VALUE(TEXT(K1232,"HH:MM:SS"))&gt;H1232,VALUE(TEXT(K1232,"HH:MM:SS"))-H1232,0))</f>
        <v/>
      </c>
    </row>
    <row r="1233" spans="1:28" x14ac:dyDescent="0.25">
      <c r="A1233" s="44">
        <v>42869</v>
      </c>
      <c r="B1233" s="45" t="s">
        <v>199</v>
      </c>
      <c r="C1233" s="45" t="s">
        <v>161</v>
      </c>
      <c r="D1233" s="45" t="s">
        <v>38</v>
      </c>
      <c r="E1233" s="45" t="s">
        <v>184</v>
      </c>
      <c r="F1233" s="45" t="s">
        <v>187</v>
      </c>
      <c r="G1233" s="46">
        <v>91858</v>
      </c>
      <c r="H1233" s="76">
        <v>0.3611111111111111</v>
      </c>
      <c r="I1233" s="76">
        <v>0.625</v>
      </c>
      <c r="J1233" s="47">
        <v>0.2638888888888889</v>
      </c>
      <c r="M1233" s="46">
        <v>0</v>
      </c>
      <c r="N1233" s="46">
        <v>0</v>
      </c>
      <c r="O1233" s="47">
        <v>0</v>
      </c>
      <c r="P1233" s="47">
        <v>0</v>
      </c>
      <c r="Q1233" s="47">
        <v>0</v>
      </c>
      <c r="R1233" s="47">
        <v>0</v>
      </c>
      <c r="S1233" s="47">
        <v>0</v>
      </c>
      <c r="T1233" s="47">
        <v>0</v>
      </c>
      <c r="U1233" s="47">
        <v>0</v>
      </c>
      <c r="V1233" s="47">
        <v>0</v>
      </c>
      <c r="W1233" s="47">
        <v>0</v>
      </c>
      <c r="X1233" s="47">
        <v>0</v>
      </c>
      <c r="Y1233" s="47">
        <v>0</v>
      </c>
      <c r="Z1233" s="47">
        <v>0</v>
      </c>
      <c r="AA1233" s="4">
        <f t="shared" si="40"/>
        <v>0</v>
      </c>
      <c r="AB1233" s="4" t="str">
        <f t="shared" si="41"/>
        <v/>
      </c>
    </row>
    <row r="1234" spans="1:28" x14ac:dyDescent="0.25">
      <c r="A1234" s="44">
        <v>42868</v>
      </c>
      <c r="B1234" s="45" t="s">
        <v>198</v>
      </c>
      <c r="C1234" s="45" t="s">
        <v>161</v>
      </c>
      <c r="D1234" s="45" t="s">
        <v>38</v>
      </c>
      <c r="E1234" s="45" t="s">
        <v>184</v>
      </c>
      <c r="F1234" s="45" t="s">
        <v>187</v>
      </c>
      <c r="G1234" s="46">
        <v>91858</v>
      </c>
      <c r="H1234" s="76">
        <v>0.3611111111111111</v>
      </c>
      <c r="I1234" s="76">
        <v>0.625</v>
      </c>
      <c r="J1234" s="47">
        <v>0.2638888888888889</v>
      </c>
      <c r="M1234" s="46">
        <v>0</v>
      </c>
      <c r="N1234" s="46">
        <v>0</v>
      </c>
      <c r="O1234" s="47">
        <v>0</v>
      </c>
      <c r="P1234" s="47">
        <v>0</v>
      </c>
      <c r="Q1234" s="47">
        <v>0</v>
      </c>
      <c r="R1234" s="47">
        <v>0</v>
      </c>
      <c r="S1234" s="47">
        <v>0</v>
      </c>
      <c r="T1234" s="47">
        <v>0</v>
      </c>
      <c r="U1234" s="47">
        <v>0</v>
      </c>
      <c r="V1234" s="47">
        <v>0</v>
      </c>
      <c r="W1234" s="47">
        <v>0</v>
      </c>
      <c r="X1234" s="47">
        <v>0</v>
      </c>
      <c r="Y1234" s="47">
        <v>0</v>
      </c>
      <c r="Z1234" s="47">
        <v>0</v>
      </c>
      <c r="AA1234" s="4">
        <f t="shared" si="40"/>
        <v>0</v>
      </c>
      <c r="AB1234" s="4" t="str">
        <f t="shared" si="41"/>
        <v/>
      </c>
    </row>
    <row r="1235" spans="1:28" x14ac:dyDescent="0.25">
      <c r="A1235" s="44">
        <v>42867</v>
      </c>
      <c r="B1235" s="45" t="s">
        <v>197</v>
      </c>
      <c r="C1235" s="45" t="s">
        <v>161</v>
      </c>
      <c r="D1235" s="45" t="s">
        <v>38</v>
      </c>
      <c r="E1235" s="45" t="s">
        <v>184</v>
      </c>
      <c r="F1235" s="45" t="s">
        <v>187</v>
      </c>
      <c r="G1235" s="46">
        <v>91858</v>
      </c>
      <c r="H1235" s="76">
        <v>0.3611111111111111</v>
      </c>
      <c r="I1235" s="76">
        <v>0.625</v>
      </c>
      <c r="J1235" s="47">
        <v>0.2638888888888889</v>
      </c>
      <c r="M1235" s="46">
        <v>0</v>
      </c>
      <c r="N1235" s="46">
        <v>0</v>
      </c>
      <c r="O1235" s="47">
        <v>0</v>
      </c>
      <c r="P1235" s="47">
        <v>0</v>
      </c>
      <c r="Q1235" s="47">
        <v>0</v>
      </c>
      <c r="R1235" s="47">
        <v>0</v>
      </c>
      <c r="S1235" s="47">
        <v>0</v>
      </c>
      <c r="T1235" s="47">
        <v>0</v>
      </c>
      <c r="U1235" s="47">
        <v>0</v>
      </c>
      <c r="V1235" s="47">
        <v>0</v>
      </c>
      <c r="W1235" s="47">
        <v>0</v>
      </c>
      <c r="X1235" s="47">
        <v>0</v>
      </c>
      <c r="Y1235" s="47">
        <v>0</v>
      </c>
      <c r="Z1235" s="47">
        <v>0</v>
      </c>
      <c r="AA1235" s="4">
        <f t="shared" si="40"/>
        <v>0</v>
      </c>
      <c r="AB1235" s="4" t="str">
        <f t="shared" si="41"/>
        <v/>
      </c>
    </row>
    <row r="1236" spans="1:28" x14ac:dyDescent="0.25">
      <c r="A1236" s="44">
        <v>42867</v>
      </c>
      <c r="B1236" s="45" t="s">
        <v>197</v>
      </c>
      <c r="C1236" s="45" t="s">
        <v>161</v>
      </c>
      <c r="D1236" s="45" t="s">
        <v>38</v>
      </c>
      <c r="E1236" s="45" t="s">
        <v>184</v>
      </c>
      <c r="F1236" s="45" t="s">
        <v>202</v>
      </c>
      <c r="G1236" s="46">
        <v>102703</v>
      </c>
      <c r="H1236" s="76">
        <v>0.625</v>
      </c>
      <c r="I1236" s="76">
        <v>0.88888888888888884</v>
      </c>
      <c r="J1236" s="47">
        <v>0.2638888888888889</v>
      </c>
      <c r="M1236" s="46">
        <v>0</v>
      </c>
      <c r="N1236" s="46">
        <v>0</v>
      </c>
      <c r="O1236" s="47">
        <v>0</v>
      </c>
      <c r="P1236" s="47">
        <v>0</v>
      </c>
      <c r="Q1236" s="47">
        <v>0</v>
      </c>
      <c r="R1236" s="47">
        <v>0</v>
      </c>
      <c r="S1236" s="47">
        <v>0</v>
      </c>
      <c r="T1236" s="47">
        <v>0</v>
      </c>
      <c r="U1236" s="47">
        <v>0</v>
      </c>
      <c r="V1236" s="47">
        <v>0</v>
      </c>
      <c r="W1236" s="47">
        <v>0</v>
      </c>
      <c r="X1236" s="47">
        <v>0</v>
      </c>
      <c r="Y1236" s="47">
        <v>0</v>
      </c>
      <c r="Z1236" s="47">
        <v>0</v>
      </c>
      <c r="AA1236" s="4">
        <f t="shared" si="40"/>
        <v>0</v>
      </c>
      <c r="AB1236" s="4" t="str">
        <f t="shared" si="41"/>
        <v/>
      </c>
    </row>
    <row r="1237" spans="1:28" x14ac:dyDescent="0.25">
      <c r="A1237" s="44">
        <v>42868</v>
      </c>
      <c r="B1237" s="45" t="s">
        <v>198</v>
      </c>
      <c r="C1237" s="45" t="s">
        <v>161</v>
      </c>
      <c r="D1237" s="45" t="s">
        <v>38</v>
      </c>
      <c r="E1237" s="45" t="s">
        <v>184</v>
      </c>
      <c r="F1237" s="45" t="s">
        <v>202</v>
      </c>
      <c r="G1237" s="46">
        <v>102703</v>
      </c>
      <c r="H1237" s="76">
        <v>0.625</v>
      </c>
      <c r="I1237" s="76">
        <v>0.88888888888888884</v>
      </c>
      <c r="J1237" s="47">
        <v>0.2638888888888889</v>
      </c>
      <c r="M1237" s="46">
        <v>0</v>
      </c>
      <c r="N1237" s="46">
        <v>0</v>
      </c>
      <c r="O1237" s="47">
        <v>0</v>
      </c>
      <c r="P1237" s="47">
        <v>0</v>
      </c>
      <c r="Q1237" s="47">
        <v>0</v>
      </c>
      <c r="R1237" s="47">
        <v>0</v>
      </c>
      <c r="S1237" s="47">
        <v>0</v>
      </c>
      <c r="T1237" s="47">
        <v>0</v>
      </c>
      <c r="U1237" s="47">
        <v>0</v>
      </c>
      <c r="V1237" s="47">
        <v>0</v>
      </c>
      <c r="W1237" s="47">
        <v>0</v>
      </c>
      <c r="X1237" s="47">
        <v>0</v>
      </c>
      <c r="Y1237" s="47">
        <v>0</v>
      </c>
      <c r="Z1237" s="47">
        <v>0</v>
      </c>
      <c r="AA1237" s="4">
        <f t="shared" si="40"/>
        <v>0</v>
      </c>
      <c r="AB1237" s="4" t="str">
        <f t="shared" si="41"/>
        <v/>
      </c>
    </row>
    <row r="1238" spans="1:28" x14ac:dyDescent="0.25">
      <c r="A1238" s="44">
        <v>42869</v>
      </c>
      <c r="B1238" s="45" t="s">
        <v>199</v>
      </c>
      <c r="C1238" s="45" t="s">
        <v>161</v>
      </c>
      <c r="D1238" s="45" t="s">
        <v>38</v>
      </c>
      <c r="E1238" s="45" t="s">
        <v>184</v>
      </c>
      <c r="F1238" s="45" t="s">
        <v>202</v>
      </c>
      <c r="G1238" s="46">
        <v>102703</v>
      </c>
      <c r="H1238" s="76">
        <v>0.625</v>
      </c>
      <c r="I1238" s="76">
        <v>0.88888888888888884</v>
      </c>
      <c r="J1238" s="47">
        <v>0.2638888888888889</v>
      </c>
      <c r="M1238" s="46">
        <v>0</v>
      </c>
      <c r="N1238" s="46">
        <v>0</v>
      </c>
      <c r="O1238" s="47">
        <v>0</v>
      </c>
      <c r="P1238" s="47">
        <v>0</v>
      </c>
      <c r="Q1238" s="47">
        <v>0</v>
      </c>
      <c r="R1238" s="47">
        <v>0</v>
      </c>
      <c r="S1238" s="47">
        <v>0</v>
      </c>
      <c r="T1238" s="47">
        <v>0</v>
      </c>
      <c r="U1238" s="47">
        <v>0</v>
      </c>
      <c r="V1238" s="47">
        <v>0</v>
      </c>
      <c r="W1238" s="47">
        <v>0</v>
      </c>
      <c r="X1238" s="47">
        <v>0</v>
      </c>
      <c r="Y1238" s="47">
        <v>0</v>
      </c>
      <c r="Z1238" s="47">
        <v>0</v>
      </c>
      <c r="AA1238" s="4">
        <f t="shared" si="40"/>
        <v>0</v>
      </c>
      <c r="AB1238" s="4" t="str">
        <f t="shared" si="41"/>
        <v/>
      </c>
    </row>
    <row r="1239" spans="1:28" x14ac:dyDescent="0.25">
      <c r="A1239" s="44">
        <v>42868</v>
      </c>
      <c r="B1239" s="45" t="s">
        <v>198</v>
      </c>
      <c r="C1239" s="45" t="s">
        <v>161</v>
      </c>
      <c r="D1239" s="45" t="s">
        <v>38</v>
      </c>
      <c r="E1239" s="45" t="s">
        <v>45</v>
      </c>
      <c r="F1239" s="45" t="s">
        <v>92</v>
      </c>
      <c r="G1239" s="46">
        <v>91128</v>
      </c>
      <c r="H1239" s="76">
        <v>0.25</v>
      </c>
      <c r="I1239" s="76">
        <v>0.51388888888888895</v>
      </c>
      <c r="J1239" s="47">
        <v>0.2638888888888889</v>
      </c>
      <c r="K1239" s="48">
        <v>42868.248611111114</v>
      </c>
      <c r="L1239" s="48">
        <v>42868.513888888891</v>
      </c>
      <c r="M1239" s="46">
        <v>63</v>
      </c>
      <c r="N1239" s="46">
        <v>0</v>
      </c>
      <c r="O1239" s="47">
        <v>0</v>
      </c>
      <c r="P1239" s="47">
        <v>1.8287037037037037E-3</v>
      </c>
      <c r="Q1239" s="47">
        <v>7.2800925925925915E-3</v>
      </c>
      <c r="R1239" s="47">
        <v>1.4097222222222221E-2</v>
      </c>
      <c r="S1239" s="47">
        <v>0</v>
      </c>
      <c r="T1239" s="47">
        <v>1.4050925925925927E-2</v>
      </c>
      <c r="U1239" s="47">
        <v>0</v>
      </c>
      <c r="V1239" s="47">
        <v>0</v>
      </c>
      <c r="W1239" s="47">
        <v>0</v>
      </c>
      <c r="X1239" s="47">
        <v>1.4814814814814814E-3</v>
      </c>
      <c r="Y1239" s="47">
        <v>0</v>
      </c>
      <c r="Z1239" s="47">
        <v>0</v>
      </c>
      <c r="AA1239" s="4">
        <f t="shared" si="40"/>
        <v>2.8148148148148148E-2</v>
      </c>
      <c r="AB1239" s="4">
        <f t="shared" si="41"/>
        <v>0</v>
      </c>
    </row>
    <row r="1240" spans="1:28" x14ac:dyDescent="0.25">
      <c r="A1240" s="44">
        <v>42869</v>
      </c>
      <c r="B1240" s="45" t="s">
        <v>199</v>
      </c>
      <c r="C1240" s="45" t="s">
        <v>161</v>
      </c>
      <c r="D1240" s="45" t="s">
        <v>38</v>
      </c>
      <c r="E1240" s="45" t="s">
        <v>45</v>
      </c>
      <c r="F1240" s="45" t="s">
        <v>92</v>
      </c>
      <c r="G1240" s="46">
        <v>91128</v>
      </c>
      <c r="H1240" s="76">
        <v>0.25</v>
      </c>
      <c r="I1240" s="76">
        <v>0.51388888888888895</v>
      </c>
      <c r="J1240" s="47">
        <v>0.2638888888888889</v>
      </c>
      <c r="M1240" s="46">
        <v>0</v>
      </c>
      <c r="N1240" s="46">
        <v>0</v>
      </c>
      <c r="O1240" s="47">
        <v>0</v>
      </c>
      <c r="P1240" s="47">
        <v>0</v>
      </c>
      <c r="Q1240" s="47">
        <v>0</v>
      </c>
      <c r="R1240" s="47">
        <v>0</v>
      </c>
      <c r="S1240" s="47">
        <v>0</v>
      </c>
      <c r="T1240" s="47">
        <v>0</v>
      </c>
      <c r="U1240" s="47">
        <v>0</v>
      </c>
      <c r="V1240" s="47">
        <v>0</v>
      </c>
      <c r="W1240" s="47">
        <v>0</v>
      </c>
      <c r="X1240" s="47">
        <v>0</v>
      </c>
      <c r="Y1240" s="47">
        <v>0</v>
      </c>
      <c r="Z1240" s="47">
        <v>0</v>
      </c>
      <c r="AA1240" s="4">
        <f t="shared" si="40"/>
        <v>0</v>
      </c>
      <c r="AB1240" s="4" t="str">
        <f t="shared" si="41"/>
        <v/>
      </c>
    </row>
    <row r="1241" spans="1:28" x14ac:dyDescent="0.25">
      <c r="A1241" s="44">
        <v>42867</v>
      </c>
      <c r="B1241" s="45" t="s">
        <v>197</v>
      </c>
      <c r="C1241" s="45" t="s">
        <v>161</v>
      </c>
      <c r="D1241" s="45" t="s">
        <v>38</v>
      </c>
      <c r="E1241" s="45" t="s">
        <v>45</v>
      </c>
      <c r="F1241" s="45" t="s">
        <v>92</v>
      </c>
      <c r="G1241" s="46">
        <v>91128</v>
      </c>
      <c r="H1241" s="76">
        <v>0.25</v>
      </c>
      <c r="I1241" s="76">
        <v>0.51388888888888895</v>
      </c>
      <c r="J1241" s="47">
        <v>0.2638888888888889</v>
      </c>
      <c r="K1241" s="48">
        <v>42867.249305555553</v>
      </c>
      <c r="L1241" s="48">
        <v>42867.513888888891</v>
      </c>
      <c r="M1241" s="46">
        <v>75</v>
      </c>
      <c r="N1241" s="46">
        <v>0</v>
      </c>
      <c r="O1241" s="47">
        <v>0</v>
      </c>
      <c r="P1241" s="47">
        <v>1.8287037037037037E-3</v>
      </c>
      <c r="Q1241" s="47">
        <v>1.9791666666666668E-3</v>
      </c>
      <c r="R1241" s="47">
        <v>1.3773148148148147E-2</v>
      </c>
      <c r="S1241" s="47">
        <v>0</v>
      </c>
      <c r="T1241" s="47">
        <v>1.4733796296296295E-2</v>
      </c>
      <c r="U1241" s="47">
        <v>0</v>
      </c>
      <c r="V1241" s="47">
        <v>0</v>
      </c>
      <c r="W1241" s="47">
        <v>0</v>
      </c>
      <c r="X1241" s="47">
        <v>1.2395833333333335E-2</v>
      </c>
      <c r="Y1241" s="47">
        <v>5.185185185185185E-3</v>
      </c>
      <c r="Z1241" s="47">
        <v>0</v>
      </c>
      <c r="AA1241" s="4">
        <f t="shared" si="40"/>
        <v>2.8506944444444442E-2</v>
      </c>
      <c r="AB1241" s="4">
        <f t="shared" si="41"/>
        <v>0</v>
      </c>
    </row>
    <row r="1242" spans="1:28" x14ac:dyDescent="0.25">
      <c r="A1242" s="44">
        <v>42867</v>
      </c>
      <c r="B1242" s="45" t="s">
        <v>197</v>
      </c>
      <c r="C1242" s="45" t="s">
        <v>161</v>
      </c>
      <c r="D1242" s="45" t="s">
        <v>38</v>
      </c>
      <c r="E1242" s="45" t="s">
        <v>45</v>
      </c>
      <c r="F1242" s="45" t="s">
        <v>188</v>
      </c>
      <c r="G1242" s="46">
        <v>91231</v>
      </c>
      <c r="H1242" s="76">
        <v>0.33333333333333331</v>
      </c>
      <c r="I1242" s="76">
        <v>0.59722222222222221</v>
      </c>
      <c r="J1242" s="47">
        <v>0.2638888888888889</v>
      </c>
      <c r="M1242" s="46">
        <v>0</v>
      </c>
      <c r="N1242" s="46">
        <v>0</v>
      </c>
      <c r="O1242" s="47">
        <v>0</v>
      </c>
      <c r="P1242" s="47">
        <v>0</v>
      </c>
      <c r="Q1242" s="47">
        <v>0</v>
      </c>
      <c r="R1242" s="47">
        <v>0</v>
      </c>
      <c r="S1242" s="47">
        <v>0</v>
      </c>
      <c r="T1242" s="47">
        <v>0</v>
      </c>
      <c r="U1242" s="47">
        <v>0</v>
      </c>
      <c r="V1242" s="47">
        <v>0</v>
      </c>
      <c r="W1242" s="47">
        <v>0</v>
      </c>
      <c r="X1242" s="47">
        <v>0</v>
      </c>
      <c r="Y1242" s="47">
        <v>0</v>
      </c>
      <c r="Z1242" s="47">
        <v>0</v>
      </c>
      <c r="AA1242" s="4">
        <f t="shared" si="40"/>
        <v>0</v>
      </c>
      <c r="AB1242" s="4" t="str">
        <f t="shared" si="41"/>
        <v/>
      </c>
    </row>
    <row r="1243" spans="1:28" x14ac:dyDescent="0.25">
      <c r="A1243" s="44">
        <v>42869</v>
      </c>
      <c r="B1243" s="45" t="s">
        <v>199</v>
      </c>
      <c r="C1243" s="45" t="s">
        <v>161</v>
      </c>
      <c r="D1243" s="45" t="s">
        <v>38</v>
      </c>
      <c r="E1243" s="45" t="s">
        <v>45</v>
      </c>
      <c r="F1243" s="45" t="s">
        <v>188</v>
      </c>
      <c r="G1243" s="46">
        <v>91231</v>
      </c>
      <c r="H1243" s="76">
        <v>0.33333333333333331</v>
      </c>
      <c r="I1243" s="76">
        <v>0.59722222222222221</v>
      </c>
      <c r="J1243" s="47">
        <v>0.2638888888888889</v>
      </c>
      <c r="M1243" s="46">
        <v>0</v>
      </c>
      <c r="N1243" s="46">
        <v>0</v>
      </c>
      <c r="O1243" s="47">
        <v>0</v>
      </c>
      <c r="P1243" s="47">
        <v>0</v>
      </c>
      <c r="Q1243" s="47">
        <v>0</v>
      </c>
      <c r="R1243" s="47">
        <v>0</v>
      </c>
      <c r="S1243" s="47">
        <v>0</v>
      </c>
      <c r="T1243" s="47">
        <v>0</v>
      </c>
      <c r="U1243" s="47">
        <v>0</v>
      </c>
      <c r="V1243" s="47">
        <v>0</v>
      </c>
      <c r="W1243" s="47">
        <v>0</v>
      </c>
      <c r="X1243" s="47">
        <v>0</v>
      </c>
      <c r="Y1243" s="47">
        <v>0</v>
      </c>
      <c r="Z1243" s="47">
        <v>0</v>
      </c>
      <c r="AA1243" s="4">
        <f t="shared" si="40"/>
        <v>0</v>
      </c>
      <c r="AB1243" s="4" t="str">
        <f t="shared" si="41"/>
        <v/>
      </c>
    </row>
    <row r="1244" spans="1:28" x14ac:dyDescent="0.25">
      <c r="A1244" s="44">
        <v>42868</v>
      </c>
      <c r="B1244" s="45" t="s">
        <v>198</v>
      </c>
      <c r="C1244" s="45" t="s">
        <v>161</v>
      </c>
      <c r="D1244" s="45" t="s">
        <v>38</v>
      </c>
      <c r="E1244" s="45" t="s">
        <v>45</v>
      </c>
      <c r="F1244" s="45" t="s">
        <v>188</v>
      </c>
      <c r="G1244" s="46">
        <v>91231</v>
      </c>
      <c r="H1244" s="76">
        <v>0.33333333333333331</v>
      </c>
      <c r="I1244" s="76">
        <v>0.59722222222222221</v>
      </c>
      <c r="J1244" s="47">
        <v>0.2638888888888889</v>
      </c>
      <c r="M1244" s="46">
        <v>0</v>
      </c>
      <c r="N1244" s="46">
        <v>0</v>
      </c>
      <c r="O1244" s="47">
        <v>0</v>
      </c>
      <c r="P1244" s="47">
        <v>0</v>
      </c>
      <c r="Q1244" s="47">
        <v>0</v>
      </c>
      <c r="R1244" s="47">
        <v>0</v>
      </c>
      <c r="S1244" s="47">
        <v>0</v>
      </c>
      <c r="T1244" s="47">
        <v>0</v>
      </c>
      <c r="U1244" s="47">
        <v>0</v>
      </c>
      <c r="V1244" s="47">
        <v>0</v>
      </c>
      <c r="W1244" s="47">
        <v>0</v>
      </c>
      <c r="X1244" s="47">
        <v>0</v>
      </c>
      <c r="Y1244" s="47">
        <v>0</v>
      </c>
      <c r="Z1244" s="47">
        <v>0</v>
      </c>
      <c r="AA1244" s="4">
        <f t="shared" si="40"/>
        <v>0</v>
      </c>
      <c r="AB1244" s="4" t="str">
        <f t="shared" si="41"/>
        <v/>
      </c>
    </row>
    <row r="1245" spans="1:28" x14ac:dyDescent="0.25">
      <c r="A1245" s="44">
        <v>42868</v>
      </c>
      <c r="B1245" s="45" t="s">
        <v>198</v>
      </c>
      <c r="C1245" s="45" t="s">
        <v>161</v>
      </c>
      <c r="D1245" s="45" t="s">
        <v>38</v>
      </c>
      <c r="E1245" s="45" t="s">
        <v>45</v>
      </c>
      <c r="F1245" s="45" t="s">
        <v>94</v>
      </c>
      <c r="G1245" s="46">
        <v>91163</v>
      </c>
      <c r="H1245" s="76">
        <v>0.3888888888888889</v>
      </c>
      <c r="I1245" s="76">
        <v>0.65277777777777779</v>
      </c>
      <c r="J1245" s="47">
        <v>0.2638888888888889</v>
      </c>
      <c r="K1245" s="48">
        <v>42868.385416666664</v>
      </c>
      <c r="L1245" s="48">
        <v>42868.65347222222</v>
      </c>
      <c r="M1245" s="46">
        <v>73</v>
      </c>
      <c r="N1245" s="46">
        <v>0</v>
      </c>
      <c r="O1245" s="47">
        <v>0</v>
      </c>
      <c r="P1245" s="47">
        <v>1.5740740740740741E-3</v>
      </c>
      <c r="Q1245" s="47">
        <v>1.9675925925925928E-3</v>
      </c>
      <c r="R1245" s="47">
        <v>1.5127314814814816E-2</v>
      </c>
      <c r="S1245" s="47">
        <v>0</v>
      </c>
      <c r="T1245" s="47">
        <v>1.8356481481481481E-2</v>
      </c>
      <c r="U1245" s="47">
        <v>0</v>
      </c>
      <c r="V1245" s="47">
        <v>0</v>
      </c>
      <c r="W1245" s="47">
        <v>0</v>
      </c>
      <c r="X1245" s="47">
        <v>0</v>
      </c>
      <c r="Y1245" s="47">
        <v>1.3611111111111114E-2</v>
      </c>
      <c r="Z1245" s="47">
        <v>0</v>
      </c>
      <c r="AA1245" s="4">
        <f t="shared" si="40"/>
        <v>3.3483796296296296E-2</v>
      </c>
      <c r="AB1245" s="4">
        <f t="shared" si="41"/>
        <v>0</v>
      </c>
    </row>
    <row r="1246" spans="1:28" x14ac:dyDescent="0.25">
      <c r="A1246" s="44">
        <v>42869</v>
      </c>
      <c r="B1246" s="45" t="s">
        <v>199</v>
      </c>
      <c r="C1246" s="45" t="s">
        <v>161</v>
      </c>
      <c r="D1246" s="45" t="s">
        <v>38</v>
      </c>
      <c r="E1246" s="45" t="s">
        <v>45</v>
      </c>
      <c r="F1246" s="45" t="s">
        <v>94</v>
      </c>
      <c r="G1246" s="46">
        <v>91163</v>
      </c>
      <c r="H1246" s="76">
        <v>0.3888888888888889</v>
      </c>
      <c r="I1246" s="76">
        <v>0.65277777777777779</v>
      </c>
      <c r="J1246" s="47">
        <v>0.2638888888888889</v>
      </c>
      <c r="M1246" s="46">
        <v>0</v>
      </c>
      <c r="N1246" s="46">
        <v>0</v>
      </c>
      <c r="O1246" s="47">
        <v>0</v>
      </c>
      <c r="P1246" s="47">
        <v>0</v>
      </c>
      <c r="Q1246" s="47">
        <v>0</v>
      </c>
      <c r="R1246" s="47">
        <v>0</v>
      </c>
      <c r="S1246" s="47">
        <v>0</v>
      </c>
      <c r="T1246" s="47">
        <v>0</v>
      </c>
      <c r="U1246" s="47">
        <v>0</v>
      </c>
      <c r="V1246" s="47">
        <v>0</v>
      </c>
      <c r="W1246" s="47">
        <v>0</v>
      </c>
      <c r="X1246" s="47">
        <v>0</v>
      </c>
      <c r="Y1246" s="47">
        <v>0</v>
      </c>
      <c r="Z1246" s="47">
        <v>0</v>
      </c>
      <c r="AA1246" s="4">
        <f t="shared" si="40"/>
        <v>0</v>
      </c>
      <c r="AB1246" s="4" t="str">
        <f t="shared" si="41"/>
        <v/>
      </c>
    </row>
    <row r="1247" spans="1:28" x14ac:dyDescent="0.25">
      <c r="A1247" s="44">
        <v>42867</v>
      </c>
      <c r="B1247" s="45" t="s">
        <v>197</v>
      </c>
      <c r="C1247" s="45" t="s">
        <v>161</v>
      </c>
      <c r="D1247" s="45" t="s">
        <v>38</v>
      </c>
      <c r="E1247" s="45" t="s">
        <v>45</v>
      </c>
      <c r="F1247" s="45" t="s">
        <v>94</v>
      </c>
      <c r="G1247" s="46">
        <v>91163</v>
      </c>
      <c r="H1247" s="76">
        <v>0.3888888888888889</v>
      </c>
      <c r="I1247" s="76">
        <v>0.65277777777777779</v>
      </c>
      <c r="J1247" s="47">
        <v>0.2638888888888889</v>
      </c>
      <c r="K1247" s="48">
        <v>42867.606249999997</v>
      </c>
      <c r="L1247" s="48">
        <v>42867.654861111114</v>
      </c>
      <c r="M1247" s="46">
        <v>22</v>
      </c>
      <c r="N1247" s="46">
        <v>0</v>
      </c>
      <c r="O1247" s="47">
        <v>0</v>
      </c>
      <c r="P1247" s="47">
        <v>1.5624999999999999E-3</v>
      </c>
      <c r="Q1247" s="47">
        <v>3.414351851851852E-3</v>
      </c>
      <c r="R1247" s="47">
        <v>0</v>
      </c>
      <c r="S1247" s="47">
        <v>0</v>
      </c>
      <c r="T1247" s="47">
        <v>0</v>
      </c>
      <c r="U1247" s="47">
        <v>0</v>
      </c>
      <c r="V1247" s="47">
        <v>0</v>
      </c>
      <c r="W1247" s="47">
        <v>0</v>
      </c>
      <c r="X1247" s="47">
        <v>0</v>
      </c>
      <c r="Y1247" s="47">
        <v>1.1111111111111111E-3</v>
      </c>
      <c r="Z1247" s="47">
        <v>0</v>
      </c>
      <c r="AA1247" s="4">
        <f t="shared" si="40"/>
        <v>0</v>
      </c>
      <c r="AB1247" s="4">
        <f t="shared" si="41"/>
        <v>0.21736111111111117</v>
      </c>
    </row>
    <row r="1248" spans="1:28" x14ac:dyDescent="0.25">
      <c r="A1248" s="44">
        <v>42867</v>
      </c>
      <c r="B1248" s="45" t="s">
        <v>197</v>
      </c>
      <c r="C1248" s="45" t="s">
        <v>161</v>
      </c>
      <c r="D1248" s="45" t="s">
        <v>38</v>
      </c>
      <c r="E1248" s="45" t="s">
        <v>45</v>
      </c>
      <c r="F1248" s="45" t="s">
        <v>95</v>
      </c>
      <c r="G1248" s="46">
        <v>91167</v>
      </c>
      <c r="H1248" s="76">
        <v>0.29166666666666669</v>
      </c>
      <c r="I1248" s="76">
        <v>0.55555555555555558</v>
      </c>
      <c r="J1248" s="47">
        <v>0.2638888888888889</v>
      </c>
      <c r="K1248" s="48">
        <v>42867.290972222225</v>
      </c>
      <c r="L1248" s="48">
        <v>42867.557638888888</v>
      </c>
      <c r="M1248" s="46">
        <v>74</v>
      </c>
      <c r="N1248" s="46">
        <v>0</v>
      </c>
      <c r="O1248" s="47">
        <v>0</v>
      </c>
      <c r="P1248" s="47">
        <v>2.2453703703703702E-3</v>
      </c>
      <c r="Q1248" s="47">
        <v>1.4930555555555556E-3</v>
      </c>
      <c r="R1248" s="47">
        <v>1.4293981481481482E-2</v>
      </c>
      <c r="S1248" s="47">
        <v>0</v>
      </c>
      <c r="T1248" s="47">
        <v>1.554398148148148E-2</v>
      </c>
      <c r="U1248" s="47">
        <v>0</v>
      </c>
      <c r="V1248" s="47">
        <v>0</v>
      </c>
      <c r="W1248" s="47">
        <v>0</v>
      </c>
      <c r="X1248" s="47">
        <v>6.9328703703703696E-3</v>
      </c>
      <c r="Y1248" s="47">
        <v>8.3333333333333339E-4</v>
      </c>
      <c r="Z1248" s="47">
        <v>0</v>
      </c>
      <c r="AA1248" s="4">
        <f t="shared" si="40"/>
        <v>2.9837962962962962E-2</v>
      </c>
      <c r="AB1248" s="4">
        <f t="shared" si="41"/>
        <v>0</v>
      </c>
    </row>
    <row r="1249" spans="1:28" x14ac:dyDescent="0.25">
      <c r="A1249" s="44">
        <v>42869</v>
      </c>
      <c r="B1249" s="45" t="s">
        <v>199</v>
      </c>
      <c r="C1249" s="45" t="s">
        <v>161</v>
      </c>
      <c r="D1249" s="45" t="s">
        <v>38</v>
      </c>
      <c r="E1249" s="45" t="s">
        <v>45</v>
      </c>
      <c r="F1249" s="45" t="s">
        <v>95</v>
      </c>
      <c r="G1249" s="46">
        <v>91167</v>
      </c>
      <c r="H1249" s="76">
        <v>0.29166666666666669</v>
      </c>
      <c r="I1249" s="76">
        <v>0.55555555555555558</v>
      </c>
      <c r="J1249" s="47">
        <v>0.2638888888888889</v>
      </c>
      <c r="M1249" s="46">
        <v>0</v>
      </c>
      <c r="N1249" s="46">
        <v>0</v>
      </c>
      <c r="O1249" s="47">
        <v>0</v>
      </c>
      <c r="P1249" s="47">
        <v>0</v>
      </c>
      <c r="Q1249" s="47">
        <v>0</v>
      </c>
      <c r="R1249" s="47">
        <v>0</v>
      </c>
      <c r="S1249" s="47">
        <v>0</v>
      </c>
      <c r="T1249" s="47">
        <v>0</v>
      </c>
      <c r="U1249" s="47">
        <v>0</v>
      </c>
      <c r="V1249" s="47">
        <v>0</v>
      </c>
      <c r="W1249" s="47">
        <v>0</v>
      </c>
      <c r="X1249" s="47">
        <v>0</v>
      </c>
      <c r="Y1249" s="47">
        <v>0</v>
      </c>
      <c r="Z1249" s="47">
        <v>0</v>
      </c>
      <c r="AA1249" s="4">
        <f t="shared" si="40"/>
        <v>0</v>
      </c>
      <c r="AB1249" s="4" t="str">
        <f t="shared" si="41"/>
        <v/>
      </c>
    </row>
    <row r="1250" spans="1:28" x14ac:dyDescent="0.25">
      <c r="A1250" s="44">
        <v>42868</v>
      </c>
      <c r="B1250" s="45" t="s">
        <v>198</v>
      </c>
      <c r="C1250" s="45" t="s">
        <v>161</v>
      </c>
      <c r="D1250" s="45" t="s">
        <v>38</v>
      </c>
      <c r="E1250" s="45" t="s">
        <v>45</v>
      </c>
      <c r="F1250" s="45" t="s">
        <v>95</v>
      </c>
      <c r="G1250" s="46">
        <v>91167</v>
      </c>
      <c r="H1250" s="76">
        <v>0.29166666666666669</v>
      </c>
      <c r="I1250" s="76">
        <v>0.55555555555555558</v>
      </c>
      <c r="J1250" s="47">
        <v>0.2638888888888889</v>
      </c>
      <c r="K1250" s="48">
        <v>42868.291666666664</v>
      </c>
      <c r="L1250" s="48">
        <v>42868.555555555555</v>
      </c>
      <c r="M1250" s="46">
        <v>74</v>
      </c>
      <c r="N1250" s="46">
        <v>0</v>
      </c>
      <c r="O1250" s="47">
        <v>0</v>
      </c>
      <c r="P1250" s="47">
        <v>1.8287037037037037E-3</v>
      </c>
      <c r="Q1250" s="47">
        <v>5.115740740740741E-3</v>
      </c>
      <c r="R1250" s="47">
        <v>1.4444444444444446E-2</v>
      </c>
      <c r="S1250" s="47">
        <v>0</v>
      </c>
      <c r="T1250" s="47">
        <v>1.4050925925925927E-2</v>
      </c>
      <c r="U1250" s="47">
        <v>0</v>
      </c>
      <c r="V1250" s="47">
        <v>0</v>
      </c>
      <c r="W1250" s="47">
        <v>0</v>
      </c>
      <c r="X1250" s="47">
        <v>0</v>
      </c>
      <c r="Y1250" s="47">
        <v>5.0347222222222225E-3</v>
      </c>
      <c r="Z1250" s="47">
        <v>0</v>
      </c>
      <c r="AA1250" s="4">
        <f t="shared" si="40"/>
        <v>2.8495370370370372E-2</v>
      </c>
      <c r="AB1250" s="4">
        <f t="shared" si="41"/>
        <v>0</v>
      </c>
    </row>
    <row r="1251" spans="1:28" x14ac:dyDescent="0.25">
      <c r="A1251" s="44">
        <v>42868</v>
      </c>
      <c r="B1251" s="45" t="s">
        <v>198</v>
      </c>
      <c r="C1251" s="45" t="s">
        <v>161</v>
      </c>
      <c r="D1251" s="45" t="s">
        <v>38</v>
      </c>
      <c r="E1251" s="45" t="s">
        <v>45</v>
      </c>
      <c r="F1251" s="45" t="s">
        <v>97</v>
      </c>
      <c r="G1251" s="46">
        <v>91381</v>
      </c>
      <c r="H1251" s="76">
        <v>0.33333333333333331</v>
      </c>
      <c r="I1251" s="76">
        <v>0.59722222222222221</v>
      </c>
      <c r="J1251" s="47">
        <v>0.2638888888888889</v>
      </c>
      <c r="M1251" s="46">
        <v>0</v>
      </c>
      <c r="N1251" s="46">
        <v>0</v>
      </c>
      <c r="O1251" s="47">
        <v>0</v>
      </c>
      <c r="P1251" s="47">
        <v>0</v>
      </c>
      <c r="Q1251" s="47">
        <v>0</v>
      </c>
      <c r="R1251" s="47">
        <v>0</v>
      </c>
      <c r="S1251" s="47">
        <v>0</v>
      </c>
      <c r="T1251" s="47">
        <v>0</v>
      </c>
      <c r="U1251" s="47">
        <v>0</v>
      </c>
      <c r="V1251" s="47">
        <v>0</v>
      </c>
      <c r="W1251" s="47">
        <v>0</v>
      </c>
      <c r="X1251" s="47">
        <v>0</v>
      </c>
      <c r="Y1251" s="47">
        <v>0</v>
      </c>
      <c r="Z1251" s="47">
        <v>0</v>
      </c>
      <c r="AA1251" s="4">
        <f t="shared" si="40"/>
        <v>0</v>
      </c>
      <c r="AB1251" s="4" t="str">
        <f t="shared" si="41"/>
        <v/>
      </c>
    </row>
    <row r="1252" spans="1:28" x14ac:dyDescent="0.25">
      <c r="A1252" s="44">
        <v>42869</v>
      </c>
      <c r="B1252" s="45" t="s">
        <v>199</v>
      </c>
      <c r="C1252" s="45" t="s">
        <v>161</v>
      </c>
      <c r="D1252" s="45" t="s">
        <v>38</v>
      </c>
      <c r="E1252" s="45" t="s">
        <v>45</v>
      </c>
      <c r="F1252" s="45" t="s">
        <v>97</v>
      </c>
      <c r="G1252" s="46">
        <v>91381</v>
      </c>
      <c r="H1252" s="76">
        <v>0.33333333333333331</v>
      </c>
      <c r="I1252" s="76">
        <v>0.59722222222222221</v>
      </c>
      <c r="J1252" s="47">
        <v>0.2638888888888889</v>
      </c>
      <c r="K1252" s="48">
        <v>42869.334722222222</v>
      </c>
      <c r="L1252" s="48">
        <v>42869.527777777781</v>
      </c>
      <c r="M1252" s="46">
        <v>62</v>
      </c>
      <c r="N1252" s="46">
        <v>0</v>
      </c>
      <c r="O1252" s="47">
        <v>0</v>
      </c>
      <c r="P1252" s="47">
        <v>2.1990740740740742E-3</v>
      </c>
      <c r="Q1252" s="47">
        <v>3.1134259259259257E-3</v>
      </c>
      <c r="R1252" s="47">
        <v>1.5682870370370371E-2</v>
      </c>
      <c r="S1252" s="47">
        <v>0</v>
      </c>
      <c r="T1252" s="47">
        <v>7.6851851851851847E-3</v>
      </c>
      <c r="U1252" s="47">
        <v>0</v>
      </c>
      <c r="V1252" s="47">
        <v>0</v>
      </c>
      <c r="W1252" s="47">
        <v>0</v>
      </c>
      <c r="X1252" s="47">
        <v>0</v>
      </c>
      <c r="Y1252" s="47">
        <v>1.3113425925925926E-2</v>
      </c>
      <c r="Z1252" s="47">
        <v>0</v>
      </c>
      <c r="AA1252" s="4">
        <f t="shared" si="40"/>
        <v>2.3368055555555555E-2</v>
      </c>
      <c r="AB1252" s="4">
        <f t="shared" si="41"/>
        <v>1.388888888888884E-3</v>
      </c>
    </row>
    <row r="1253" spans="1:28" x14ac:dyDescent="0.25">
      <c r="A1253" s="44">
        <v>42867</v>
      </c>
      <c r="B1253" s="45" t="s">
        <v>197</v>
      </c>
      <c r="C1253" s="45" t="s">
        <v>161</v>
      </c>
      <c r="D1253" s="45" t="s">
        <v>38</v>
      </c>
      <c r="E1253" s="45" t="s">
        <v>45</v>
      </c>
      <c r="F1253" s="45" t="s">
        <v>97</v>
      </c>
      <c r="G1253" s="46">
        <v>91381</v>
      </c>
      <c r="H1253" s="76">
        <v>0.33333333333333331</v>
      </c>
      <c r="I1253" s="76">
        <v>0.59722222222222221</v>
      </c>
      <c r="J1253" s="47">
        <v>0.2638888888888889</v>
      </c>
      <c r="K1253" s="48">
        <v>42867.32708333333</v>
      </c>
      <c r="L1253" s="48">
        <v>42867.59652777778</v>
      </c>
      <c r="M1253" s="46">
        <v>88</v>
      </c>
      <c r="N1253" s="46">
        <v>0</v>
      </c>
      <c r="O1253" s="47">
        <v>0</v>
      </c>
      <c r="P1253" s="47">
        <v>1.7013888888888892E-3</v>
      </c>
      <c r="Q1253" s="47">
        <v>5.3587962962962964E-3</v>
      </c>
      <c r="R1253" s="47">
        <v>1.5474537037037038E-2</v>
      </c>
      <c r="S1253" s="47">
        <v>0</v>
      </c>
      <c r="T1253" s="47">
        <v>1.6701388888888887E-2</v>
      </c>
      <c r="U1253" s="47">
        <v>0</v>
      </c>
      <c r="V1253" s="47">
        <v>0</v>
      </c>
      <c r="W1253" s="47">
        <v>0</v>
      </c>
      <c r="X1253" s="47">
        <v>1.2291666666666666E-2</v>
      </c>
      <c r="Y1253" s="47">
        <v>6.1342592592592594E-3</v>
      </c>
      <c r="Z1253" s="47">
        <v>0</v>
      </c>
      <c r="AA1253" s="4">
        <f t="shared" si="40"/>
        <v>3.2175925925925927E-2</v>
      </c>
      <c r="AB1253" s="4">
        <f t="shared" si="41"/>
        <v>0</v>
      </c>
    </row>
    <row r="1254" spans="1:28" x14ac:dyDescent="0.25">
      <c r="A1254" s="44">
        <v>42867</v>
      </c>
      <c r="B1254" s="45" t="s">
        <v>197</v>
      </c>
      <c r="C1254" s="45" t="s">
        <v>161</v>
      </c>
      <c r="D1254" s="45" t="s">
        <v>38</v>
      </c>
      <c r="E1254" s="45" t="s">
        <v>45</v>
      </c>
      <c r="F1254" s="45" t="s">
        <v>127</v>
      </c>
      <c r="G1254" s="46">
        <v>102595</v>
      </c>
      <c r="H1254" s="76">
        <v>0.3888888888888889</v>
      </c>
      <c r="I1254" s="76">
        <v>0.65277777777777779</v>
      </c>
      <c r="J1254" s="47">
        <v>0.2638888888888889</v>
      </c>
      <c r="M1254" s="46">
        <v>0</v>
      </c>
      <c r="N1254" s="46">
        <v>0</v>
      </c>
      <c r="O1254" s="47">
        <v>0</v>
      </c>
      <c r="P1254" s="47">
        <v>0</v>
      </c>
      <c r="Q1254" s="47">
        <v>0</v>
      </c>
      <c r="R1254" s="47">
        <v>0</v>
      </c>
      <c r="S1254" s="47">
        <v>0</v>
      </c>
      <c r="T1254" s="47">
        <v>0</v>
      </c>
      <c r="U1254" s="47">
        <v>0</v>
      </c>
      <c r="V1254" s="47">
        <v>0</v>
      </c>
      <c r="W1254" s="47">
        <v>0</v>
      </c>
      <c r="X1254" s="47">
        <v>0</v>
      </c>
      <c r="Y1254" s="47">
        <v>0</v>
      </c>
      <c r="Z1254" s="47">
        <v>0</v>
      </c>
      <c r="AA1254" s="4">
        <f t="shared" si="40"/>
        <v>0</v>
      </c>
      <c r="AB1254" s="4" t="str">
        <f t="shared" si="41"/>
        <v/>
      </c>
    </row>
    <row r="1255" spans="1:28" x14ac:dyDescent="0.25">
      <c r="A1255" s="44">
        <v>42869</v>
      </c>
      <c r="B1255" s="45" t="s">
        <v>199</v>
      </c>
      <c r="C1255" s="45" t="s">
        <v>161</v>
      </c>
      <c r="D1255" s="45" t="s">
        <v>38</v>
      </c>
      <c r="E1255" s="45" t="s">
        <v>45</v>
      </c>
      <c r="F1255" s="45" t="s">
        <v>127</v>
      </c>
      <c r="G1255" s="46">
        <v>102595</v>
      </c>
      <c r="H1255" s="76">
        <v>0.3888888888888889</v>
      </c>
      <c r="I1255" s="76">
        <v>0.65277777777777779</v>
      </c>
      <c r="J1255" s="47">
        <v>0.2638888888888889</v>
      </c>
      <c r="M1255" s="46">
        <v>0</v>
      </c>
      <c r="N1255" s="46">
        <v>0</v>
      </c>
      <c r="O1255" s="47">
        <v>0</v>
      </c>
      <c r="P1255" s="47">
        <v>0</v>
      </c>
      <c r="Q1255" s="47">
        <v>0</v>
      </c>
      <c r="R1255" s="47">
        <v>0</v>
      </c>
      <c r="S1255" s="47">
        <v>0</v>
      </c>
      <c r="T1255" s="47">
        <v>0</v>
      </c>
      <c r="U1255" s="47">
        <v>0</v>
      </c>
      <c r="V1255" s="47">
        <v>0</v>
      </c>
      <c r="W1255" s="47">
        <v>0</v>
      </c>
      <c r="X1255" s="47">
        <v>0</v>
      </c>
      <c r="Y1255" s="47">
        <v>0</v>
      </c>
      <c r="Z1255" s="47">
        <v>0</v>
      </c>
      <c r="AA1255" s="4">
        <f t="shared" si="40"/>
        <v>0</v>
      </c>
      <c r="AB1255" s="4" t="str">
        <f t="shared" si="41"/>
        <v/>
      </c>
    </row>
    <row r="1256" spans="1:28" x14ac:dyDescent="0.25">
      <c r="A1256" s="44">
        <v>42868</v>
      </c>
      <c r="B1256" s="45" t="s">
        <v>198</v>
      </c>
      <c r="C1256" s="45" t="s">
        <v>161</v>
      </c>
      <c r="D1256" s="45" t="s">
        <v>38</v>
      </c>
      <c r="E1256" s="45" t="s">
        <v>45</v>
      </c>
      <c r="F1256" s="45" t="s">
        <v>127</v>
      </c>
      <c r="G1256" s="46">
        <v>102595</v>
      </c>
      <c r="H1256" s="76">
        <v>0.3888888888888889</v>
      </c>
      <c r="I1256" s="76">
        <v>0.65277777777777779</v>
      </c>
      <c r="J1256" s="47">
        <v>0.2638888888888889</v>
      </c>
      <c r="M1256" s="46">
        <v>0</v>
      </c>
      <c r="N1256" s="46">
        <v>0</v>
      </c>
      <c r="O1256" s="47">
        <v>0</v>
      </c>
      <c r="P1256" s="47">
        <v>0</v>
      </c>
      <c r="Q1256" s="47">
        <v>0</v>
      </c>
      <c r="R1256" s="47">
        <v>0</v>
      </c>
      <c r="S1256" s="47">
        <v>0</v>
      </c>
      <c r="T1256" s="47">
        <v>0</v>
      </c>
      <c r="U1256" s="47">
        <v>0</v>
      </c>
      <c r="V1256" s="47">
        <v>0</v>
      </c>
      <c r="W1256" s="47">
        <v>0</v>
      </c>
      <c r="X1256" s="47">
        <v>0</v>
      </c>
      <c r="Y1256" s="47">
        <v>0</v>
      </c>
      <c r="Z1256" s="47">
        <v>0</v>
      </c>
      <c r="AA1256" s="4">
        <f t="shared" si="40"/>
        <v>0</v>
      </c>
      <c r="AB1256" s="4" t="str">
        <f t="shared" si="41"/>
        <v/>
      </c>
    </row>
    <row r="1257" spans="1:28" x14ac:dyDescent="0.25">
      <c r="A1257" s="44">
        <v>42868</v>
      </c>
      <c r="B1257" s="45" t="s">
        <v>198</v>
      </c>
      <c r="C1257" s="45" t="s">
        <v>161</v>
      </c>
      <c r="D1257" s="45" t="s">
        <v>38</v>
      </c>
      <c r="E1257" s="45" t="s">
        <v>45</v>
      </c>
      <c r="F1257" s="45" t="s">
        <v>98</v>
      </c>
      <c r="G1257" s="46">
        <v>91165</v>
      </c>
      <c r="H1257" s="76">
        <v>0.3888888888888889</v>
      </c>
      <c r="I1257" s="76">
        <v>0.65277777777777779</v>
      </c>
      <c r="J1257" s="47">
        <v>0.2638888888888889</v>
      </c>
      <c r="K1257" s="48">
        <v>42868.392361111109</v>
      </c>
      <c r="L1257" s="48">
        <v>42868.654166666667</v>
      </c>
      <c r="M1257" s="46">
        <v>78</v>
      </c>
      <c r="N1257" s="46">
        <v>0</v>
      </c>
      <c r="O1257" s="47">
        <v>0</v>
      </c>
      <c r="P1257" s="47">
        <v>1.689814814814815E-3</v>
      </c>
      <c r="Q1257" s="47">
        <v>2.1874999999999998E-3</v>
      </c>
      <c r="R1257" s="47">
        <v>1.3784722222222224E-2</v>
      </c>
      <c r="S1257" s="47">
        <v>0</v>
      </c>
      <c r="T1257" s="47">
        <v>1.5717592592592592E-2</v>
      </c>
      <c r="U1257" s="47">
        <v>0</v>
      </c>
      <c r="V1257" s="47">
        <v>4.6296296296296294E-5</v>
      </c>
      <c r="W1257" s="47">
        <v>0</v>
      </c>
      <c r="X1257" s="47">
        <v>0</v>
      </c>
      <c r="Y1257" s="47">
        <v>3.8425925925925923E-3</v>
      </c>
      <c r="Z1257" s="47">
        <v>0</v>
      </c>
      <c r="AA1257" s="4">
        <f t="shared" si="40"/>
        <v>2.9502314814814815E-2</v>
      </c>
      <c r="AB1257" s="4">
        <f t="shared" si="41"/>
        <v>3.4722222222222099E-3</v>
      </c>
    </row>
    <row r="1258" spans="1:28" x14ac:dyDescent="0.25">
      <c r="A1258" s="44">
        <v>42869</v>
      </c>
      <c r="B1258" s="45" t="s">
        <v>199</v>
      </c>
      <c r="C1258" s="45" t="s">
        <v>161</v>
      </c>
      <c r="D1258" s="45" t="s">
        <v>38</v>
      </c>
      <c r="E1258" s="45" t="s">
        <v>45</v>
      </c>
      <c r="F1258" s="45" t="s">
        <v>98</v>
      </c>
      <c r="G1258" s="46">
        <v>91165</v>
      </c>
      <c r="H1258" s="76">
        <v>0.3888888888888889</v>
      </c>
      <c r="I1258" s="76">
        <v>0.65277777777777779</v>
      </c>
      <c r="J1258" s="47">
        <v>0.2638888888888889</v>
      </c>
      <c r="M1258" s="46">
        <v>0</v>
      </c>
      <c r="N1258" s="46">
        <v>0</v>
      </c>
      <c r="O1258" s="47">
        <v>0</v>
      </c>
      <c r="P1258" s="47">
        <v>0</v>
      </c>
      <c r="Q1258" s="47">
        <v>0</v>
      </c>
      <c r="R1258" s="47">
        <v>0</v>
      </c>
      <c r="S1258" s="47">
        <v>0</v>
      </c>
      <c r="T1258" s="47">
        <v>0</v>
      </c>
      <c r="U1258" s="47">
        <v>0</v>
      </c>
      <c r="V1258" s="47">
        <v>0</v>
      </c>
      <c r="W1258" s="47">
        <v>0</v>
      </c>
      <c r="X1258" s="47">
        <v>0</v>
      </c>
      <c r="Y1258" s="47">
        <v>0</v>
      </c>
      <c r="Z1258" s="47">
        <v>0</v>
      </c>
      <c r="AA1258" s="4">
        <f t="shared" si="40"/>
        <v>0</v>
      </c>
      <c r="AB1258" s="4" t="str">
        <f t="shared" si="41"/>
        <v/>
      </c>
    </row>
    <row r="1259" spans="1:28" x14ac:dyDescent="0.25">
      <c r="A1259" s="44">
        <v>42867</v>
      </c>
      <c r="B1259" s="45" t="s">
        <v>197</v>
      </c>
      <c r="C1259" s="45" t="s">
        <v>161</v>
      </c>
      <c r="D1259" s="45" t="s">
        <v>38</v>
      </c>
      <c r="E1259" s="45" t="s">
        <v>45</v>
      </c>
      <c r="F1259" s="45" t="s">
        <v>98</v>
      </c>
      <c r="G1259" s="46">
        <v>91165</v>
      </c>
      <c r="H1259" s="76">
        <v>0.3888888888888889</v>
      </c>
      <c r="I1259" s="76">
        <v>0.65277777777777779</v>
      </c>
      <c r="J1259" s="47">
        <v>0.2638888888888889</v>
      </c>
      <c r="M1259" s="46">
        <v>0</v>
      </c>
      <c r="N1259" s="46">
        <v>0</v>
      </c>
      <c r="O1259" s="47">
        <v>0</v>
      </c>
      <c r="P1259" s="47">
        <v>0</v>
      </c>
      <c r="Q1259" s="47">
        <v>0</v>
      </c>
      <c r="R1259" s="47">
        <v>0</v>
      </c>
      <c r="S1259" s="47">
        <v>0</v>
      </c>
      <c r="T1259" s="47">
        <v>0</v>
      </c>
      <c r="U1259" s="47">
        <v>0</v>
      </c>
      <c r="V1259" s="47">
        <v>0</v>
      </c>
      <c r="W1259" s="47">
        <v>0</v>
      </c>
      <c r="X1259" s="47">
        <v>0</v>
      </c>
      <c r="Y1259" s="47">
        <v>0</v>
      </c>
      <c r="Z1259" s="47">
        <v>0</v>
      </c>
      <c r="AA1259" s="4">
        <f t="shared" si="40"/>
        <v>0</v>
      </c>
      <c r="AB1259" s="4" t="str">
        <f t="shared" si="41"/>
        <v/>
      </c>
    </row>
    <row r="1260" spans="1:28" x14ac:dyDescent="0.25">
      <c r="A1260" s="44">
        <v>42867</v>
      </c>
      <c r="B1260" s="45" t="s">
        <v>197</v>
      </c>
      <c r="C1260" s="45" t="s">
        <v>161</v>
      </c>
      <c r="D1260" s="45" t="s">
        <v>38</v>
      </c>
      <c r="E1260" s="45" t="s">
        <v>45</v>
      </c>
      <c r="F1260" s="45" t="s">
        <v>99</v>
      </c>
      <c r="G1260" s="46">
        <v>91178</v>
      </c>
      <c r="H1260" s="76">
        <v>0.33333333333333331</v>
      </c>
      <c r="I1260" s="76">
        <v>0.59722222222222221</v>
      </c>
      <c r="J1260" s="47">
        <v>0.2638888888888889</v>
      </c>
      <c r="K1260" s="48">
        <v>42867.333333333336</v>
      </c>
      <c r="L1260" s="48">
        <v>42867.597222222219</v>
      </c>
      <c r="M1260" s="46">
        <v>124</v>
      </c>
      <c r="N1260" s="46">
        <v>0</v>
      </c>
      <c r="O1260" s="47">
        <v>0</v>
      </c>
      <c r="P1260" s="47">
        <v>1.1458333333333333E-3</v>
      </c>
      <c r="Q1260" s="47">
        <v>1.2847222222222223E-3</v>
      </c>
      <c r="R1260" s="47">
        <v>0</v>
      </c>
      <c r="S1260" s="47">
        <v>0</v>
      </c>
      <c r="T1260" s="47">
        <v>2.8888888888888891E-2</v>
      </c>
      <c r="U1260" s="47">
        <v>0</v>
      </c>
      <c r="V1260" s="47">
        <v>0</v>
      </c>
      <c r="W1260" s="47">
        <v>0</v>
      </c>
      <c r="X1260" s="47">
        <v>5.2662037037037035E-3</v>
      </c>
      <c r="Y1260" s="47">
        <v>6.3078703703703708E-3</v>
      </c>
      <c r="Z1260" s="47">
        <v>0</v>
      </c>
      <c r="AA1260" s="4">
        <f t="shared" si="40"/>
        <v>2.8888888888888891E-2</v>
      </c>
      <c r="AB1260" s="4">
        <f t="shared" si="41"/>
        <v>0</v>
      </c>
    </row>
    <row r="1261" spans="1:28" x14ac:dyDescent="0.25">
      <c r="A1261" s="44">
        <v>42869</v>
      </c>
      <c r="B1261" s="45" t="s">
        <v>199</v>
      </c>
      <c r="C1261" s="45" t="s">
        <v>161</v>
      </c>
      <c r="D1261" s="45" t="s">
        <v>38</v>
      </c>
      <c r="E1261" s="45" t="s">
        <v>45</v>
      </c>
      <c r="F1261" s="45" t="s">
        <v>99</v>
      </c>
      <c r="G1261" s="46">
        <v>91178</v>
      </c>
      <c r="H1261" s="76">
        <v>0.33333333333333331</v>
      </c>
      <c r="I1261" s="76">
        <v>0.59722222222222221</v>
      </c>
      <c r="J1261" s="47">
        <v>0.2638888888888889</v>
      </c>
      <c r="M1261" s="46">
        <v>0</v>
      </c>
      <c r="N1261" s="46">
        <v>0</v>
      </c>
      <c r="O1261" s="47">
        <v>0</v>
      </c>
      <c r="P1261" s="47">
        <v>0</v>
      </c>
      <c r="Q1261" s="47">
        <v>0</v>
      </c>
      <c r="R1261" s="47">
        <v>0</v>
      </c>
      <c r="S1261" s="47">
        <v>0</v>
      </c>
      <c r="T1261" s="47">
        <v>0</v>
      </c>
      <c r="U1261" s="47">
        <v>0</v>
      </c>
      <c r="V1261" s="47">
        <v>0</v>
      </c>
      <c r="W1261" s="47">
        <v>0</v>
      </c>
      <c r="X1261" s="47">
        <v>0</v>
      </c>
      <c r="Y1261" s="47">
        <v>0</v>
      </c>
      <c r="Z1261" s="47">
        <v>0</v>
      </c>
      <c r="AA1261" s="4">
        <f t="shared" si="40"/>
        <v>0</v>
      </c>
      <c r="AB1261" s="4" t="str">
        <f t="shared" si="41"/>
        <v/>
      </c>
    </row>
    <row r="1262" spans="1:28" x14ac:dyDescent="0.25">
      <c r="A1262" s="44">
        <v>42868</v>
      </c>
      <c r="B1262" s="45" t="s">
        <v>198</v>
      </c>
      <c r="C1262" s="45" t="s">
        <v>161</v>
      </c>
      <c r="D1262" s="45" t="s">
        <v>38</v>
      </c>
      <c r="E1262" s="45" t="s">
        <v>45</v>
      </c>
      <c r="F1262" s="45" t="s">
        <v>99</v>
      </c>
      <c r="G1262" s="46">
        <v>91178</v>
      </c>
      <c r="H1262" s="76">
        <v>0.33333333333333331</v>
      </c>
      <c r="I1262" s="76">
        <v>0.59722222222222221</v>
      </c>
      <c r="J1262" s="47">
        <v>0.2638888888888889</v>
      </c>
      <c r="K1262" s="48">
        <v>42868.333333333336</v>
      </c>
      <c r="L1262" s="48">
        <v>42868.597222222219</v>
      </c>
      <c r="M1262" s="46">
        <v>88</v>
      </c>
      <c r="N1262" s="46">
        <v>0</v>
      </c>
      <c r="O1262" s="47">
        <v>0</v>
      </c>
      <c r="P1262" s="47">
        <v>1.4583333333333334E-3</v>
      </c>
      <c r="Q1262" s="47">
        <v>2.4652777777777776E-3</v>
      </c>
      <c r="R1262" s="47">
        <v>1.6689814814814817E-2</v>
      </c>
      <c r="S1262" s="47">
        <v>0</v>
      </c>
      <c r="T1262" s="47">
        <v>1.6967592592592593E-2</v>
      </c>
      <c r="U1262" s="47">
        <v>0</v>
      </c>
      <c r="V1262" s="47">
        <v>0</v>
      </c>
      <c r="W1262" s="47">
        <v>0</v>
      </c>
      <c r="X1262" s="47">
        <v>0</v>
      </c>
      <c r="Y1262" s="47">
        <v>2.7546296296296294E-3</v>
      </c>
      <c r="Z1262" s="47">
        <v>0</v>
      </c>
      <c r="AA1262" s="4">
        <f t="shared" si="40"/>
        <v>3.3657407407407414E-2</v>
      </c>
      <c r="AB1262" s="4">
        <f t="shared" si="41"/>
        <v>0</v>
      </c>
    </row>
    <row r="1263" spans="1:28" x14ac:dyDescent="0.25">
      <c r="A1263" s="44">
        <v>42868</v>
      </c>
      <c r="B1263" s="45" t="s">
        <v>198</v>
      </c>
      <c r="C1263" s="45" t="s">
        <v>161</v>
      </c>
      <c r="D1263" s="45" t="s">
        <v>38</v>
      </c>
      <c r="E1263" s="45" t="s">
        <v>45</v>
      </c>
      <c r="F1263" s="45" t="s">
        <v>101</v>
      </c>
      <c r="G1263" s="46">
        <v>91179</v>
      </c>
      <c r="H1263" s="76">
        <v>0.25</v>
      </c>
      <c r="I1263" s="76">
        <v>0.51388888888888895</v>
      </c>
      <c r="J1263" s="47">
        <v>0.2638888888888889</v>
      </c>
      <c r="K1263" s="48">
        <v>42868.247916666667</v>
      </c>
      <c r="L1263" s="48">
        <v>42868.513888888891</v>
      </c>
      <c r="M1263" s="46">
        <v>70</v>
      </c>
      <c r="N1263" s="46">
        <v>0</v>
      </c>
      <c r="O1263" s="47">
        <v>0</v>
      </c>
      <c r="P1263" s="47">
        <v>1.6550925925925926E-3</v>
      </c>
      <c r="Q1263" s="47">
        <v>5.8217592592592592E-3</v>
      </c>
      <c r="R1263" s="47">
        <v>1.4166666666666666E-2</v>
      </c>
      <c r="S1263" s="47">
        <v>0</v>
      </c>
      <c r="T1263" s="47">
        <v>1.1539351851851851E-2</v>
      </c>
      <c r="U1263" s="47">
        <v>0</v>
      </c>
      <c r="V1263" s="47">
        <v>0</v>
      </c>
      <c r="W1263" s="47">
        <v>0</v>
      </c>
      <c r="X1263" s="47">
        <v>5.7870370370370378E-4</v>
      </c>
      <c r="Y1263" s="47">
        <v>5.6018518518518518E-3</v>
      </c>
      <c r="Z1263" s="47">
        <v>0</v>
      </c>
      <c r="AA1263" s="4">
        <f t="shared" si="40"/>
        <v>2.5706018518518517E-2</v>
      </c>
      <c r="AB1263" s="4">
        <f t="shared" si="41"/>
        <v>0</v>
      </c>
    </row>
    <row r="1264" spans="1:28" x14ac:dyDescent="0.25">
      <c r="A1264" s="44">
        <v>42869</v>
      </c>
      <c r="B1264" s="45" t="s">
        <v>199</v>
      </c>
      <c r="C1264" s="45" t="s">
        <v>161</v>
      </c>
      <c r="D1264" s="45" t="s">
        <v>38</v>
      </c>
      <c r="E1264" s="45" t="s">
        <v>45</v>
      </c>
      <c r="F1264" s="45" t="s">
        <v>101</v>
      </c>
      <c r="G1264" s="46">
        <v>91179</v>
      </c>
      <c r="H1264" s="76">
        <v>0.25</v>
      </c>
      <c r="I1264" s="76">
        <v>0.51388888888888895</v>
      </c>
      <c r="J1264" s="47">
        <v>0.2638888888888889</v>
      </c>
      <c r="K1264" s="48">
        <v>42869.261805555558</v>
      </c>
      <c r="L1264" s="48">
        <v>42869.515277777777</v>
      </c>
      <c r="M1264" s="46">
        <v>73</v>
      </c>
      <c r="N1264" s="46">
        <v>0</v>
      </c>
      <c r="O1264" s="47">
        <v>0</v>
      </c>
      <c r="P1264" s="47">
        <v>2.1412037037037038E-3</v>
      </c>
      <c r="Q1264" s="47">
        <v>6.2268518518518515E-3</v>
      </c>
      <c r="R1264" s="47">
        <v>1.5347222222222222E-2</v>
      </c>
      <c r="S1264" s="47">
        <v>0</v>
      </c>
      <c r="T1264" s="47">
        <v>1.0636574074074074E-2</v>
      </c>
      <c r="U1264" s="47">
        <v>0</v>
      </c>
      <c r="V1264" s="47">
        <v>0</v>
      </c>
      <c r="W1264" s="47">
        <v>0</v>
      </c>
      <c r="X1264" s="47">
        <v>1.5844907407407408E-2</v>
      </c>
      <c r="Y1264" s="47">
        <v>8.1944444444444452E-3</v>
      </c>
      <c r="Z1264" s="47">
        <v>0</v>
      </c>
      <c r="AA1264" s="4">
        <f t="shared" si="40"/>
        <v>2.5983796296296297E-2</v>
      </c>
      <c r="AB1264" s="4">
        <f t="shared" si="41"/>
        <v>1.1805555555555569E-2</v>
      </c>
    </row>
    <row r="1265" spans="1:28" x14ac:dyDescent="0.25">
      <c r="A1265" s="44">
        <v>42867</v>
      </c>
      <c r="B1265" s="45" t="s">
        <v>197</v>
      </c>
      <c r="C1265" s="45" t="s">
        <v>161</v>
      </c>
      <c r="D1265" s="45" t="s">
        <v>38</v>
      </c>
      <c r="E1265" s="45" t="s">
        <v>45</v>
      </c>
      <c r="F1265" s="45" t="s">
        <v>101</v>
      </c>
      <c r="G1265" s="46">
        <v>91179</v>
      </c>
      <c r="H1265" s="76">
        <v>0.25</v>
      </c>
      <c r="I1265" s="76">
        <v>0.51388888888888895</v>
      </c>
      <c r="J1265" s="47">
        <v>0.2638888888888889</v>
      </c>
      <c r="K1265" s="48">
        <v>42867.241666666669</v>
      </c>
      <c r="L1265" s="48">
        <v>42867.430555555555</v>
      </c>
      <c r="M1265" s="46">
        <v>46</v>
      </c>
      <c r="N1265" s="46">
        <v>0</v>
      </c>
      <c r="O1265" s="47">
        <v>0</v>
      </c>
      <c r="P1265" s="47">
        <v>1.7476851851851852E-3</v>
      </c>
      <c r="Q1265" s="47">
        <v>7.2569444444444443E-3</v>
      </c>
      <c r="R1265" s="47">
        <v>1.4282407407407409E-2</v>
      </c>
      <c r="S1265" s="47">
        <v>0</v>
      </c>
      <c r="T1265" s="47">
        <v>8.3101851851851861E-3</v>
      </c>
      <c r="U1265" s="47">
        <v>0</v>
      </c>
      <c r="V1265" s="47">
        <v>0</v>
      </c>
      <c r="W1265" s="47">
        <v>0</v>
      </c>
      <c r="X1265" s="47">
        <v>1.7013888888888892E-3</v>
      </c>
      <c r="Y1265" s="47">
        <v>1.0104166666666668E-2</v>
      </c>
      <c r="Z1265" s="47">
        <v>0</v>
      </c>
      <c r="AA1265" s="4">
        <f t="shared" si="40"/>
        <v>2.2592592592592595E-2</v>
      </c>
      <c r="AB1265" s="4">
        <f t="shared" si="41"/>
        <v>0</v>
      </c>
    </row>
    <row r="1266" spans="1:28" x14ac:dyDescent="0.25">
      <c r="A1266" s="44">
        <v>42867</v>
      </c>
      <c r="B1266" s="45" t="s">
        <v>197</v>
      </c>
      <c r="C1266" s="45" t="s">
        <v>161</v>
      </c>
      <c r="D1266" s="45" t="s">
        <v>38</v>
      </c>
      <c r="E1266" s="45" t="s">
        <v>45</v>
      </c>
      <c r="F1266" s="45" t="s">
        <v>102</v>
      </c>
      <c r="G1266" s="46">
        <v>91388</v>
      </c>
      <c r="H1266" s="76">
        <v>0.29166666666666669</v>
      </c>
      <c r="I1266" s="76">
        <v>0.55555555555555558</v>
      </c>
      <c r="J1266" s="47">
        <v>0.2638888888888889</v>
      </c>
      <c r="K1266" s="48">
        <v>42867.290277777778</v>
      </c>
      <c r="L1266" s="48">
        <v>42867.555555555555</v>
      </c>
      <c r="M1266" s="46">
        <v>93</v>
      </c>
      <c r="N1266" s="46">
        <v>0</v>
      </c>
      <c r="O1266" s="47">
        <v>0</v>
      </c>
      <c r="P1266" s="47">
        <v>1.6087962962962963E-3</v>
      </c>
      <c r="Q1266" s="47">
        <v>1.4583333333333334E-3</v>
      </c>
      <c r="R1266" s="47">
        <v>1.4548611111111111E-2</v>
      </c>
      <c r="S1266" s="47">
        <v>0</v>
      </c>
      <c r="T1266" s="47">
        <v>1.4965277777777779E-2</v>
      </c>
      <c r="U1266" s="47">
        <v>0</v>
      </c>
      <c r="V1266" s="47">
        <v>0</v>
      </c>
      <c r="W1266" s="47">
        <v>0</v>
      </c>
      <c r="X1266" s="47">
        <v>2.3148148148148147E-5</v>
      </c>
      <c r="Y1266" s="47">
        <v>2.6620370370370374E-3</v>
      </c>
      <c r="Z1266" s="47">
        <v>0</v>
      </c>
      <c r="AA1266" s="4">
        <f t="shared" si="40"/>
        <v>2.9513888888888888E-2</v>
      </c>
      <c r="AB1266" s="4">
        <f t="shared" si="41"/>
        <v>0</v>
      </c>
    </row>
    <row r="1267" spans="1:28" x14ac:dyDescent="0.25">
      <c r="A1267" s="44">
        <v>42869</v>
      </c>
      <c r="B1267" s="45" t="s">
        <v>199</v>
      </c>
      <c r="C1267" s="45" t="s">
        <v>161</v>
      </c>
      <c r="D1267" s="45" t="s">
        <v>38</v>
      </c>
      <c r="E1267" s="45" t="s">
        <v>45</v>
      </c>
      <c r="F1267" s="45" t="s">
        <v>102</v>
      </c>
      <c r="G1267" s="46">
        <v>91388</v>
      </c>
      <c r="H1267" s="76">
        <v>0.29166666666666669</v>
      </c>
      <c r="I1267" s="76">
        <v>0.55555555555555558</v>
      </c>
      <c r="J1267" s="47">
        <v>0.2638888888888889</v>
      </c>
      <c r="M1267" s="46">
        <v>0</v>
      </c>
      <c r="N1267" s="46">
        <v>0</v>
      </c>
      <c r="O1267" s="47">
        <v>0</v>
      </c>
      <c r="P1267" s="47">
        <v>0</v>
      </c>
      <c r="Q1267" s="47">
        <v>0</v>
      </c>
      <c r="R1267" s="47">
        <v>0</v>
      </c>
      <c r="S1267" s="47">
        <v>0</v>
      </c>
      <c r="T1267" s="47">
        <v>0</v>
      </c>
      <c r="U1267" s="47">
        <v>0</v>
      </c>
      <c r="V1267" s="47">
        <v>0</v>
      </c>
      <c r="W1267" s="47">
        <v>0</v>
      </c>
      <c r="X1267" s="47">
        <v>0</v>
      </c>
      <c r="Y1267" s="47">
        <v>0</v>
      </c>
      <c r="Z1267" s="47">
        <v>0</v>
      </c>
      <c r="AA1267" s="4">
        <f t="shared" si="40"/>
        <v>0</v>
      </c>
      <c r="AB1267" s="4" t="str">
        <f t="shared" si="41"/>
        <v/>
      </c>
    </row>
    <row r="1268" spans="1:28" x14ac:dyDescent="0.25">
      <c r="A1268" s="44">
        <v>42868</v>
      </c>
      <c r="B1268" s="45" t="s">
        <v>198</v>
      </c>
      <c r="C1268" s="45" t="s">
        <v>161</v>
      </c>
      <c r="D1268" s="45" t="s">
        <v>38</v>
      </c>
      <c r="E1268" s="45" t="s">
        <v>45</v>
      </c>
      <c r="F1268" s="45" t="s">
        <v>102</v>
      </c>
      <c r="G1268" s="46">
        <v>91388</v>
      </c>
      <c r="H1268" s="76">
        <v>0.29166666666666669</v>
      </c>
      <c r="I1268" s="76">
        <v>0.55555555555555558</v>
      </c>
      <c r="J1268" s="47">
        <v>0.2638888888888889</v>
      </c>
      <c r="K1268" s="48">
        <v>42868.290972222225</v>
      </c>
      <c r="L1268" s="48">
        <v>42868.555555555555</v>
      </c>
      <c r="M1268" s="46">
        <v>76</v>
      </c>
      <c r="N1268" s="46">
        <v>0</v>
      </c>
      <c r="O1268" s="47">
        <v>0</v>
      </c>
      <c r="P1268" s="47">
        <v>1.7939814814814815E-3</v>
      </c>
      <c r="Q1268" s="47">
        <v>2.1180555555555553E-3</v>
      </c>
      <c r="R1268" s="47">
        <v>1.3611111111111114E-2</v>
      </c>
      <c r="S1268" s="47">
        <v>0</v>
      </c>
      <c r="T1268" s="47">
        <v>1.5659722222222224E-2</v>
      </c>
      <c r="U1268" s="47">
        <v>0</v>
      </c>
      <c r="V1268" s="47">
        <v>0</v>
      </c>
      <c r="W1268" s="47">
        <v>0</v>
      </c>
      <c r="X1268" s="47">
        <v>0</v>
      </c>
      <c r="Y1268" s="47">
        <v>0</v>
      </c>
      <c r="Z1268" s="47">
        <v>0</v>
      </c>
      <c r="AA1268" s="4">
        <f t="shared" si="40"/>
        <v>2.9270833333333336E-2</v>
      </c>
      <c r="AB1268" s="4">
        <f t="shared" si="41"/>
        <v>0</v>
      </c>
    </row>
    <row r="1269" spans="1:28" x14ac:dyDescent="0.25">
      <c r="A1269" s="44">
        <v>42868</v>
      </c>
      <c r="B1269" s="45" t="s">
        <v>198</v>
      </c>
      <c r="C1269" s="45" t="s">
        <v>161</v>
      </c>
      <c r="D1269" s="45" t="s">
        <v>38</v>
      </c>
      <c r="E1269" s="45" t="s">
        <v>45</v>
      </c>
      <c r="F1269" s="45" t="s">
        <v>103</v>
      </c>
      <c r="G1269" s="46">
        <v>91140</v>
      </c>
      <c r="H1269" s="76">
        <v>0.3611111111111111</v>
      </c>
      <c r="I1269" s="76">
        <v>0.625</v>
      </c>
      <c r="J1269" s="47">
        <v>0.2638888888888889</v>
      </c>
      <c r="K1269" s="48">
        <v>42868.355555555558</v>
      </c>
      <c r="L1269" s="48">
        <v>42868.625</v>
      </c>
      <c r="M1269" s="46">
        <v>80</v>
      </c>
      <c r="N1269" s="46">
        <v>0</v>
      </c>
      <c r="O1269" s="47">
        <v>0</v>
      </c>
      <c r="P1269" s="47">
        <v>1.6666666666666668E-3</v>
      </c>
      <c r="Q1269" s="47">
        <v>5.347222222222222E-3</v>
      </c>
      <c r="R1269" s="47">
        <v>1.4097222222222221E-2</v>
      </c>
      <c r="S1269" s="47">
        <v>0</v>
      </c>
      <c r="T1269" s="47">
        <v>1.4340277777777776E-2</v>
      </c>
      <c r="U1269" s="47">
        <v>0</v>
      </c>
      <c r="V1269" s="47">
        <v>0</v>
      </c>
      <c r="W1269" s="47">
        <v>0</v>
      </c>
      <c r="X1269" s="47">
        <v>0</v>
      </c>
      <c r="Y1269" s="47">
        <v>8.0439814814814818E-3</v>
      </c>
      <c r="Z1269" s="47">
        <v>0</v>
      </c>
      <c r="AA1269" s="4">
        <f t="shared" si="40"/>
        <v>2.8437499999999998E-2</v>
      </c>
      <c r="AB1269" s="4">
        <f t="shared" si="41"/>
        <v>0</v>
      </c>
    </row>
    <row r="1270" spans="1:28" x14ac:dyDescent="0.25">
      <c r="A1270" s="44">
        <v>42869</v>
      </c>
      <c r="B1270" s="45" t="s">
        <v>199</v>
      </c>
      <c r="C1270" s="45" t="s">
        <v>161</v>
      </c>
      <c r="D1270" s="45" t="s">
        <v>38</v>
      </c>
      <c r="E1270" s="45" t="s">
        <v>45</v>
      </c>
      <c r="F1270" s="45" t="s">
        <v>103</v>
      </c>
      <c r="G1270" s="46">
        <v>91140</v>
      </c>
      <c r="H1270" s="76">
        <v>0.3611111111111111</v>
      </c>
      <c r="I1270" s="76">
        <v>0.625</v>
      </c>
      <c r="J1270" s="47">
        <v>0.2638888888888889</v>
      </c>
      <c r="M1270" s="46">
        <v>0</v>
      </c>
      <c r="N1270" s="46">
        <v>0</v>
      </c>
      <c r="O1270" s="47">
        <v>0</v>
      </c>
      <c r="P1270" s="47">
        <v>0</v>
      </c>
      <c r="Q1270" s="47">
        <v>0</v>
      </c>
      <c r="R1270" s="47">
        <v>0</v>
      </c>
      <c r="S1270" s="47">
        <v>0</v>
      </c>
      <c r="T1270" s="47">
        <v>0</v>
      </c>
      <c r="U1270" s="47">
        <v>0</v>
      </c>
      <c r="V1270" s="47">
        <v>0</v>
      </c>
      <c r="W1270" s="47">
        <v>0</v>
      </c>
      <c r="X1270" s="47">
        <v>0</v>
      </c>
      <c r="Y1270" s="47">
        <v>0</v>
      </c>
      <c r="Z1270" s="47">
        <v>0</v>
      </c>
      <c r="AA1270" s="4">
        <f t="shared" si="40"/>
        <v>0</v>
      </c>
      <c r="AB1270" s="4" t="str">
        <f t="shared" si="41"/>
        <v/>
      </c>
    </row>
    <row r="1271" spans="1:28" x14ac:dyDescent="0.25">
      <c r="A1271" s="44">
        <v>42867</v>
      </c>
      <c r="B1271" s="45" t="s">
        <v>197</v>
      </c>
      <c r="C1271" s="45" t="s">
        <v>161</v>
      </c>
      <c r="D1271" s="45" t="s">
        <v>38</v>
      </c>
      <c r="E1271" s="45" t="s">
        <v>45</v>
      </c>
      <c r="F1271" s="45" t="s">
        <v>103</v>
      </c>
      <c r="G1271" s="46">
        <v>91140</v>
      </c>
      <c r="H1271" s="76">
        <v>0.3611111111111111</v>
      </c>
      <c r="I1271" s="76">
        <v>0.625</v>
      </c>
      <c r="J1271" s="47">
        <v>0.2638888888888889</v>
      </c>
      <c r="K1271" s="48">
        <v>42867.364583333336</v>
      </c>
      <c r="L1271" s="48">
        <v>42867.627083333333</v>
      </c>
      <c r="M1271" s="46">
        <v>87</v>
      </c>
      <c r="N1271" s="46">
        <v>0</v>
      </c>
      <c r="O1271" s="47">
        <v>0</v>
      </c>
      <c r="P1271" s="47">
        <v>1.9097222222222222E-3</v>
      </c>
      <c r="Q1271" s="47">
        <v>1.8981481481481482E-3</v>
      </c>
      <c r="R1271" s="47">
        <v>1.5740740740740743E-2</v>
      </c>
      <c r="S1271" s="47">
        <v>0</v>
      </c>
      <c r="T1271" s="47">
        <v>1.6018518518518519E-2</v>
      </c>
      <c r="U1271" s="47">
        <v>0</v>
      </c>
      <c r="V1271" s="47">
        <v>0</v>
      </c>
      <c r="W1271" s="47">
        <v>0</v>
      </c>
      <c r="X1271" s="47">
        <v>5.1967592592592595E-3</v>
      </c>
      <c r="Y1271" s="47">
        <v>2.7662037037037034E-3</v>
      </c>
      <c r="Z1271" s="47">
        <v>0</v>
      </c>
      <c r="AA1271" s="4">
        <f t="shared" si="40"/>
        <v>3.1759259259259265E-2</v>
      </c>
      <c r="AB1271" s="4">
        <f t="shared" si="41"/>
        <v>3.4722222222222099E-3</v>
      </c>
    </row>
    <row r="1272" spans="1:28" x14ac:dyDescent="0.25">
      <c r="A1272" s="44">
        <v>42867</v>
      </c>
      <c r="B1272" s="45" t="s">
        <v>197</v>
      </c>
      <c r="C1272" s="45" t="s">
        <v>161</v>
      </c>
      <c r="D1272" s="45" t="s">
        <v>38</v>
      </c>
      <c r="E1272" s="45" t="s">
        <v>45</v>
      </c>
      <c r="F1272" s="45" t="s">
        <v>190</v>
      </c>
      <c r="G1272" s="46">
        <v>101413</v>
      </c>
      <c r="H1272" s="76">
        <v>0.29166666666666669</v>
      </c>
      <c r="I1272" s="76">
        <v>0.55555555555555558</v>
      </c>
      <c r="J1272" s="47">
        <v>0.2638888888888889</v>
      </c>
      <c r="M1272" s="46">
        <v>0</v>
      </c>
      <c r="N1272" s="46">
        <v>0</v>
      </c>
      <c r="O1272" s="47">
        <v>0</v>
      </c>
      <c r="P1272" s="47">
        <v>0</v>
      </c>
      <c r="Q1272" s="47">
        <v>0</v>
      </c>
      <c r="R1272" s="47">
        <v>0</v>
      </c>
      <c r="S1272" s="47">
        <v>0</v>
      </c>
      <c r="T1272" s="47">
        <v>0</v>
      </c>
      <c r="U1272" s="47">
        <v>0</v>
      </c>
      <c r="V1272" s="47">
        <v>0</v>
      </c>
      <c r="W1272" s="47">
        <v>0</v>
      </c>
      <c r="X1272" s="47">
        <v>0</v>
      </c>
      <c r="Y1272" s="47">
        <v>0</v>
      </c>
      <c r="Z1272" s="47">
        <v>0</v>
      </c>
      <c r="AA1272" s="4">
        <f t="shared" si="40"/>
        <v>0</v>
      </c>
      <c r="AB1272" s="4" t="str">
        <f t="shared" si="41"/>
        <v/>
      </c>
    </row>
    <row r="1273" spans="1:28" x14ac:dyDescent="0.25">
      <c r="A1273" s="44">
        <v>42869</v>
      </c>
      <c r="B1273" s="45" t="s">
        <v>199</v>
      </c>
      <c r="C1273" s="45" t="s">
        <v>161</v>
      </c>
      <c r="D1273" s="45" t="s">
        <v>38</v>
      </c>
      <c r="E1273" s="45" t="s">
        <v>45</v>
      </c>
      <c r="F1273" s="45" t="s">
        <v>190</v>
      </c>
      <c r="G1273" s="46">
        <v>101413</v>
      </c>
      <c r="H1273" s="76">
        <v>0.29166666666666669</v>
      </c>
      <c r="I1273" s="76">
        <v>0.55555555555555558</v>
      </c>
      <c r="J1273" s="47">
        <v>0.2638888888888889</v>
      </c>
      <c r="M1273" s="46">
        <v>0</v>
      </c>
      <c r="N1273" s="46">
        <v>0</v>
      </c>
      <c r="O1273" s="47">
        <v>0</v>
      </c>
      <c r="P1273" s="47">
        <v>0</v>
      </c>
      <c r="Q1273" s="47">
        <v>0</v>
      </c>
      <c r="R1273" s="47">
        <v>0</v>
      </c>
      <c r="S1273" s="47">
        <v>0</v>
      </c>
      <c r="T1273" s="47">
        <v>0</v>
      </c>
      <c r="U1273" s="47">
        <v>0</v>
      </c>
      <c r="V1273" s="47">
        <v>0</v>
      </c>
      <c r="W1273" s="47">
        <v>0</v>
      </c>
      <c r="X1273" s="47">
        <v>0</v>
      </c>
      <c r="Y1273" s="47">
        <v>0</v>
      </c>
      <c r="Z1273" s="47">
        <v>0</v>
      </c>
      <c r="AA1273" s="4">
        <f t="shared" si="40"/>
        <v>0</v>
      </c>
      <c r="AB1273" s="4" t="str">
        <f t="shared" si="41"/>
        <v/>
      </c>
    </row>
    <row r="1274" spans="1:28" x14ac:dyDescent="0.25">
      <c r="A1274" s="44">
        <v>42868</v>
      </c>
      <c r="B1274" s="45" t="s">
        <v>198</v>
      </c>
      <c r="C1274" s="45" t="s">
        <v>161</v>
      </c>
      <c r="D1274" s="45" t="s">
        <v>38</v>
      </c>
      <c r="E1274" s="45" t="s">
        <v>45</v>
      </c>
      <c r="F1274" s="45" t="s">
        <v>190</v>
      </c>
      <c r="G1274" s="46">
        <v>101413</v>
      </c>
      <c r="H1274" s="76">
        <v>0.29166666666666669</v>
      </c>
      <c r="I1274" s="76">
        <v>0.55555555555555558</v>
      </c>
      <c r="J1274" s="47">
        <v>0.2638888888888889</v>
      </c>
      <c r="M1274" s="46">
        <v>0</v>
      </c>
      <c r="N1274" s="46">
        <v>0</v>
      </c>
      <c r="O1274" s="47">
        <v>0</v>
      </c>
      <c r="P1274" s="47">
        <v>0</v>
      </c>
      <c r="Q1274" s="47">
        <v>0</v>
      </c>
      <c r="R1274" s="47">
        <v>0</v>
      </c>
      <c r="S1274" s="47">
        <v>0</v>
      </c>
      <c r="T1274" s="47">
        <v>0</v>
      </c>
      <c r="U1274" s="47">
        <v>0</v>
      </c>
      <c r="V1274" s="47">
        <v>0</v>
      </c>
      <c r="W1274" s="47">
        <v>0</v>
      </c>
      <c r="X1274" s="47">
        <v>0</v>
      </c>
      <c r="Y1274" s="47">
        <v>0</v>
      </c>
      <c r="Z1274" s="47">
        <v>0</v>
      </c>
      <c r="AA1274" s="4">
        <f t="shared" si="40"/>
        <v>0</v>
      </c>
      <c r="AB1274" s="4" t="str">
        <f t="shared" si="41"/>
        <v/>
      </c>
    </row>
    <row r="1275" spans="1:28" x14ac:dyDescent="0.25">
      <c r="A1275" s="44">
        <v>42868</v>
      </c>
      <c r="B1275" s="45" t="s">
        <v>198</v>
      </c>
      <c r="C1275" s="45" t="s">
        <v>161</v>
      </c>
      <c r="D1275" s="45" t="s">
        <v>38</v>
      </c>
      <c r="E1275" s="45" t="s">
        <v>45</v>
      </c>
      <c r="F1275" s="45" t="s">
        <v>105</v>
      </c>
      <c r="G1275" s="46">
        <v>91172</v>
      </c>
      <c r="H1275" s="76">
        <v>0.3611111111111111</v>
      </c>
      <c r="I1275" s="76">
        <v>0.625</v>
      </c>
      <c r="J1275" s="47">
        <v>0.2638888888888889</v>
      </c>
      <c r="K1275" s="48">
        <v>42868.368055555555</v>
      </c>
      <c r="L1275" s="48">
        <v>42868.625694444447</v>
      </c>
      <c r="M1275" s="46">
        <v>58</v>
      </c>
      <c r="N1275" s="46">
        <v>0</v>
      </c>
      <c r="O1275" s="47">
        <v>0</v>
      </c>
      <c r="P1275" s="47">
        <v>2.3263888888888887E-3</v>
      </c>
      <c r="Q1275" s="47">
        <v>5.2430555555555555E-3</v>
      </c>
      <c r="R1275" s="47">
        <v>3.1006944444444445E-2</v>
      </c>
      <c r="S1275" s="47">
        <v>0</v>
      </c>
      <c r="T1275" s="47">
        <v>1.3599537037037037E-2</v>
      </c>
      <c r="U1275" s="47">
        <v>0</v>
      </c>
      <c r="V1275" s="47">
        <v>0</v>
      </c>
      <c r="W1275" s="47">
        <v>0</v>
      </c>
      <c r="X1275" s="47">
        <v>0</v>
      </c>
      <c r="Y1275" s="47">
        <v>4.2592592592592595E-3</v>
      </c>
      <c r="Z1275" s="47">
        <v>0</v>
      </c>
      <c r="AA1275" s="4">
        <f t="shared" si="40"/>
        <v>4.4606481481481483E-2</v>
      </c>
      <c r="AB1275" s="4">
        <f t="shared" si="41"/>
        <v>6.9444444444444753E-3</v>
      </c>
    </row>
    <row r="1276" spans="1:28" x14ac:dyDescent="0.25">
      <c r="A1276" s="44">
        <v>42869</v>
      </c>
      <c r="B1276" s="45" t="s">
        <v>199</v>
      </c>
      <c r="C1276" s="45" t="s">
        <v>161</v>
      </c>
      <c r="D1276" s="45" t="s">
        <v>38</v>
      </c>
      <c r="E1276" s="45" t="s">
        <v>45</v>
      </c>
      <c r="F1276" s="45" t="s">
        <v>105</v>
      </c>
      <c r="G1276" s="46">
        <v>91172</v>
      </c>
      <c r="H1276" s="76">
        <v>0.3611111111111111</v>
      </c>
      <c r="I1276" s="76">
        <v>0.625</v>
      </c>
      <c r="J1276" s="47">
        <v>0.2638888888888889</v>
      </c>
      <c r="M1276" s="46">
        <v>0</v>
      </c>
      <c r="N1276" s="46">
        <v>0</v>
      </c>
      <c r="O1276" s="47">
        <v>0</v>
      </c>
      <c r="P1276" s="47">
        <v>0</v>
      </c>
      <c r="Q1276" s="47">
        <v>0</v>
      </c>
      <c r="R1276" s="47">
        <v>0</v>
      </c>
      <c r="S1276" s="47">
        <v>0</v>
      </c>
      <c r="T1276" s="47">
        <v>0</v>
      </c>
      <c r="U1276" s="47">
        <v>0</v>
      </c>
      <c r="V1276" s="47">
        <v>0</v>
      </c>
      <c r="W1276" s="47">
        <v>0</v>
      </c>
      <c r="X1276" s="47">
        <v>0</v>
      </c>
      <c r="Y1276" s="47">
        <v>0</v>
      </c>
      <c r="Z1276" s="47">
        <v>0</v>
      </c>
      <c r="AA1276" s="4">
        <f t="shared" si="40"/>
        <v>0</v>
      </c>
      <c r="AB1276" s="4" t="str">
        <f t="shared" si="41"/>
        <v/>
      </c>
    </row>
    <row r="1277" spans="1:28" x14ac:dyDescent="0.25">
      <c r="A1277" s="44">
        <v>42867</v>
      </c>
      <c r="B1277" s="45" t="s">
        <v>197</v>
      </c>
      <c r="C1277" s="45" t="s">
        <v>161</v>
      </c>
      <c r="D1277" s="45" t="s">
        <v>38</v>
      </c>
      <c r="E1277" s="45" t="s">
        <v>45</v>
      </c>
      <c r="F1277" s="45" t="s">
        <v>105</v>
      </c>
      <c r="G1277" s="46">
        <v>91172</v>
      </c>
      <c r="H1277" s="76">
        <v>0.3611111111111111</v>
      </c>
      <c r="I1277" s="76">
        <v>0.625</v>
      </c>
      <c r="J1277" s="47">
        <v>0.2638888888888889</v>
      </c>
      <c r="K1277" s="48">
        <v>42867.353472222225</v>
      </c>
      <c r="L1277" s="48">
        <v>42867.625</v>
      </c>
      <c r="M1277" s="46">
        <v>93</v>
      </c>
      <c r="N1277" s="46">
        <v>0</v>
      </c>
      <c r="O1277" s="47">
        <v>0</v>
      </c>
      <c r="P1277" s="47">
        <v>1.8402777777777777E-3</v>
      </c>
      <c r="Q1277" s="47">
        <v>6.6898148148148142E-3</v>
      </c>
      <c r="R1277" s="47">
        <v>1.4004629629629631E-2</v>
      </c>
      <c r="S1277" s="47">
        <v>0</v>
      </c>
      <c r="T1277" s="47">
        <v>1.4224537037037037E-2</v>
      </c>
      <c r="U1277" s="47">
        <v>0</v>
      </c>
      <c r="V1277" s="47">
        <v>0</v>
      </c>
      <c r="W1277" s="47">
        <v>0</v>
      </c>
      <c r="X1277" s="47">
        <v>8.2986111111111108E-3</v>
      </c>
      <c r="Y1277" s="47">
        <v>1.3425925925925925E-3</v>
      </c>
      <c r="Z1277" s="47">
        <v>0</v>
      </c>
      <c r="AA1277" s="4">
        <f t="shared" si="40"/>
        <v>2.8229166666666666E-2</v>
      </c>
      <c r="AB1277" s="4">
        <f t="shared" si="41"/>
        <v>0</v>
      </c>
    </row>
    <row r="1278" spans="1:28" x14ac:dyDescent="0.25">
      <c r="A1278" s="44">
        <v>42867</v>
      </c>
      <c r="B1278" s="45" t="s">
        <v>197</v>
      </c>
      <c r="C1278" s="45" t="s">
        <v>161</v>
      </c>
      <c r="D1278" s="45" t="s">
        <v>38</v>
      </c>
      <c r="E1278" s="45" t="s">
        <v>45</v>
      </c>
      <c r="F1278" s="45" t="s">
        <v>191</v>
      </c>
      <c r="G1278" s="46">
        <v>91158</v>
      </c>
      <c r="H1278" s="76">
        <v>0.25</v>
      </c>
      <c r="I1278" s="76">
        <v>0.51388888888888895</v>
      </c>
      <c r="J1278" s="47">
        <v>0.2638888888888889</v>
      </c>
      <c r="K1278" s="48">
        <v>42867.242361111108</v>
      </c>
      <c r="L1278" s="48">
        <v>42867.513888888891</v>
      </c>
      <c r="M1278" s="46">
        <v>88</v>
      </c>
      <c r="N1278" s="46">
        <v>0</v>
      </c>
      <c r="O1278" s="47">
        <v>0</v>
      </c>
      <c r="P1278" s="47">
        <v>1.5277777777777779E-3</v>
      </c>
      <c r="Q1278" s="47">
        <v>7.3379629629629628E-3</v>
      </c>
      <c r="R1278" s="47">
        <v>1.4201388888888888E-2</v>
      </c>
      <c r="S1278" s="47">
        <v>0</v>
      </c>
      <c r="T1278" s="47">
        <v>1.4791666666666668E-2</v>
      </c>
      <c r="U1278" s="47">
        <v>0</v>
      </c>
      <c r="V1278" s="47">
        <v>0</v>
      </c>
      <c r="W1278" s="47">
        <v>0</v>
      </c>
      <c r="X1278" s="47">
        <v>9.5023148148148159E-3</v>
      </c>
      <c r="Y1278" s="47">
        <v>1.0763888888888889E-3</v>
      </c>
      <c r="Z1278" s="47">
        <v>0</v>
      </c>
      <c r="AA1278" s="4">
        <f t="shared" si="40"/>
        <v>2.8993055555555557E-2</v>
      </c>
      <c r="AB1278" s="4">
        <f t="shared" si="41"/>
        <v>0</v>
      </c>
    </row>
    <row r="1279" spans="1:28" x14ac:dyDescent="0.25">
      <c r="A1279" s="44">
        <v>42869</v>
      </c>
      <c r="B1279" s="45" t="s">
        <v>199</v>
      </c>
      <c r="C1279" s="45" t="s">
        <v>161</v>
      </c>
      <c r="D1279" s="45" t="s">
        <v>38</v>
      </c>
      <c r="E1279" s="45" t="s">
        <v>45</v>
      </c>
      <c r="F1279" s="45" t="s">
        <v>191</v>
      </c>
      <c r="G1279" s="46">
        <v>91158</v>
      </c>
      <c r="H1279" s="76">
        <v>0.25</v>
      </c>
      <c r="I1279" s="76">
        <v>0.51388888888888895</v>
      </c>
      <c r="J1279" s="47">
        <v>0.2638888888888889</v>
      </c>
      <c r="M1279" s="46">
        <v>0</v>
      </c>
      <c r="N1279" s="46">
        <v>0</v>
      </c>
      <c r="O1279" s="47">
        <v>0</v>
      </c>
      <c r="P1279" s="47">
        <v>0</v>
      </c>
      <c r="Q1279" s="47">
        <v>0</v>
      </c>
      <c r="R1279" s="47">
        <v>0</v>
      </c>
      <c r="S1279" s="47">
        <v>0</v>
      </c>
      <c r="T1279" s="47">
        <v>0</v>
      </c>
      <c r="U1279" s="47">
        <v>0</v>
      </c>
      <c r="V1279" s="47">
        <v>0</v>
      </c>
      <c r="W1279" s="47">
        <v>0</v>
      </c>
      <c r="X1279" s="47">
        <v>0</v>
      </c>
      <c r="Y1279" s="47">
        <v>0</v>
      </c>
      <c r="Z1279" s="47">
        <v>0</v>
      </c>
      <c r="AA1279" s="4">
        <f t="shared" si="40"/>
        <v>0</v>
      </c>
      <c r="AB1279" s="4" t="str">
        <f t="shared" si="41"/>
        <v/>
      </c>
    </row>
    <row r="1280" spans="1:28" x14ac:dyDescent="0.25">
      <c r="A1280" s="44">
        <v>42868</v>
      </c>
      <c r="B1280" s="45" t="s">
        <v>198</v>
      </c>
      <c r="C1280" s="45" t="s">
        <v>161</v>
      </c>
      <c r="D1280" s="45" t="s">
        <v>38</v>
      </c>
      <c r="E1280" s="45" t="s">
        <v>45</v>
      </c>
      <c r="F1280" s="45" t="s">
        <v>191</v>
      </c>
      <c r="G1280" s="46">
        <v>91158</v>
      </c>
      <c r="H1280" s="76">
        <v>0.25</v>
      </c>
      <c r="I1280" s="76">
        <v>0.51388888888888895</v>
      </c>
      <c r="J1280" s="47">
        <v>0.2638888888888889</v>
      </c>
      <c r="K1280" s="48">
        <v>42868.243055555555</v>
      </c>
      <c r="L1280" s="48">
        <v>42868.429861111108</v>
      </c>
      <c r="M1280" s="46">
        <v>40</v>
      </c>
      <c r="N1280" s="46">
        <v>0</v>
      </c>
      <c r="O1280" s="47">
        <v>0</v>
      </c>
      <c r="P1280" s="47">
        <v>1.3078703703703705E-3</v>
      </c>
      <c r="Q1280" s="47">
        <v>1.5231481481481483E-2</v>
      </c>
      <c r="R1280" s="47">
        <v>1.4293981481481482E-2</v>
      </c>
      <c r="S1280" s="47">
        <v>0</v>
      </c>
      <c r="T1280" s="47">
        <v>6.5046296296296302E-3</v>
      </c>
      <c r="U1280" s="47">
        <v>0</v>
      </c>
      <c r="V1280" s="47">
        <v>0</v>
      </c>
      <c r="W1280" s="47">
        <v>0</v>
      </c>
      <c r="X1280" s="47">
        <v>9.3749999999999997E-3</v>
      </c>
      <c r="Y1280" s="47">
        <v>0</v>
      </c>
      <c r="Z1280" s="47">
        <v>0</v>
      </c>
      <c r="AA1280" s="4">
        <f t="shared" si="40"/>
        <v>2.0798611111111111E-2</v>
      </c>
      <c r="AB1280" s="4">
        <f t="shared" si="41"/>
        <v>0</v>
      </c>
    </row>
    <row r="1281" spans="1:28" x14ac:dyDescent="0.25">
      <c r="A1281" s="44">
        <v>42868</v>
      </c>
      <c r="B1281" s="45" t="s">
        <v>198</v>
      </c>
      <c r="C1281" s="45" t="s">
        <v>161</v>
      </c>
      <c r="D1281" s="45" t="s">
        <v>38</v>
      </c>
      <c r="E1281" s="45" t="s">
        <v>45</v>
      </c>
      <c r="F1281" s="45" t="s">
        <v>61</v>
      </c>
      <c r="G1281" s="46">
        <v>91240</v>
      </c>
      <c r="H1281" s="78">
        <v>0.3888888888888889</v>
      </c>
      <c r="I1281" s="78">
        <v>0.65277777777777779</v>
      </c>
      <c r="J1281" s="47">
        <v>0.2638888888888889</v>
      </c>
      <c r="K1281" s="48">
        <v>42868.394444444442</v>
      </c>
      <c r="L1281" s="48">
        <v>42868.652777777781</v>
      </c>
      <c r="M1281" s="46">
        <v>74</v>
      </c>
      <c r="N1281" s="46">
        <v>0</v>
      </c>
      <c r="O1281" s="47">
        <v>0</v>
      </c>
      <c r="P1281" s="47">
        <v>1.7476851851851852E-3</v>
      </c>
      <c r="Q1281" s="47">
        <v>5.7523148148148143E-3</v>
      </c>
      <c r="R1281" s="47">
        <v>1.3761574074074074E-2</v>
      </c>
      <c r="S1281" s="47">
        <v>0</v>
      </c>
      <c r="T1281" s="47">
        <v>1.3946759259259258E-2</v>
      </c>
      <c r="U1281" s="47">
        <v>2.5462962962962961E-4</v>
      </c>
      <c r="V1281" s="47">
        <v>0</v>
      </c>
      <c r="W1281" s="47">
        <v>0</v>
      </c>
      <c r="X1281" s="47">
        <v>4.9421296296296288E-3</v>
      </c>
      <c r="Y1281" s="47">
        <v>0</v>
      </c>
      <c r="Z1281" s="47">
        <v>3.0902777777777782E-3</v>
      </c>
      <c r="AA1281" s="4">
        <f t="shared" si="40"/>
        <v>2.7708333333333331E-2</v>
      </c>
      <c r="AB1281" s="4">
        <f t="shared" si="41"/>
        <v>5.5555555555555358E-3</v>
      </c>
    </row>
    <row r="1282" spans="1:28" x14ac:dyDescent="0.25">
      <c r="A1282" s="44">
        <v>42869</v>
      </c>
      <c r="B1282" s="45" t="s">
        <v>199</v>
      </c>
      <c r="C1282" s="45" t="s">
        <v>161</v>
      </c>
      <c r="D1282" s="45" t="s">
        <v>38</v>
      </c>
      <c r="E1282" s="45" t="s">
        <v>45</v>
      </c>
      <c r="F1282" s="45" t="s">
        <v>61</v>
      </c>
      <c r="G1282" s="46">
        <v>91240</v>
      </c>
      <c r="H1282" s="76">
        <v>0.51388888888888895</v>
      </c>
      <c r="I1282" s="76">
        <v>0.77777777777777779</v>
      </c>
      <c r="J1282" s="47">
        <v>0.2638888888888889</v>
      </c>
      <c r="M1282" s="46">
        <v>0</v>
      </c>
      <c r="N1282" s="46">
        <v>0</v>
      </c>
      <c r="O1282" s="47">
        <v>0</v>
      </c>
      <c r="P1282" s="47">
        <v>0</v>
      </c>
      <c r="Q1282" s="47">
        <v>0</v>
      </c>
      <c r="R1282" s="47">
        <v>0</v>
      </c>
      <c r="S1282" s="47">
        <v>0</v>
      </c>
      <c r="T1282" s="47">
        <v>0</v>
      </c>
      <c r="U1282" s="47">
        <v>0</v>
      </c>
      <c r="V1282" s="47">
        <v>0</v>
      </c>
      <c r="W1282" s="47">
        <v>0</v>
      </c>
      <c r="X1282" s="47">
        <v>0</v>
      </c>
      <c r="Y1282" s="47">
        <v>0</v>
      </c>
      <c r="Z1282" s="47">
        <v>0</v>
      </c>
      <c r="AA1282" s="4">
        <f t="shared" si="40"/>
        <v>0</v>
      </c>
      <c r="AB1282" s="4" t="str">
        <f t="shared" si="41"/>
        <v/>
      </c>
    </row>
    <row r="1283" spans="1:28" x14ac:dyDescent="0.25">
      <c r="A1283" s="44">
        <v>42867</v>
      </c>
      <c r="B1283" s="45" t="s">
        <v>197</v>
      </c>
      <c r="C1283" s="45" t="s">
        <v>161</v>
      </c>
      <c r="D1283" s="45" t="s">
        <v>38</v>
      </c>
      <c r="E1283" s="45" t="s">
        <v>45</v>
      </c>
      <c r="F1283" s="45" t="s">
        <v>61</v>
      </c>
      <c r="G1283" s="46">
        <v>91240</v>
      </c>
      <c r="H1283" s="78">
        <v>0.3888888888888889</v>
      </c>
      <c r="I1283" s="78">
        <v>0.65277777777777779</v>
      </c>
      <c r="J1283" s="47">
        <v>0.2638888888888889</v>
      </c>
      <c r="K1283" s="48">
        <v>42867.388194444444</v>
      </c>
      <c r="L1283" s="48">
        <v>42867.652083333334</v>
      </c>
      <c r="M1283" s="46">
        <v>103</v>
      </c>
      <c r="N1283" s="46">
        <v>0</v>
      </c>
      <c r="O1283" s="47">
        <v>0</v>
      </c>
      <c r="P1283" s="47">
        <v>1.6782407407407406E-3</v>
      </c>
      <c r="Q1283" s="47">
        <v>9.0277777777777784E-4</v>
      </c>
      <c r="R1283" s="47">
        <v>1.3449074074074073E-2</v>
      </c>
      <c r="S1283" s="47">
        <v>0</v>
      </c>
      <c r="T1283" s="47">
        <v>1.3692129629629629E-2</v>
      </c>
      <c r="U1283" s="47">
        <v>0</v>
      </c>
      <c r="V1283" s="47">
        <v>0</v>
      </c>
      <c r="W1283" s="47">
        <v>0</v>
      </c>
      <c r="X1283" s="47">
        <v>1.8171296296296297E-3</v>
      </c>
      <c r="Y1283" s="47">
        <v>1.4814814814814814E-3</v>
      </c>
      <c r="Z1283" s="47">
        <v>5.7638888888888887E-3</v>
      </c>
      <c r="AA1283" s="4">
        <f t="shared" si="40"/>
        <v>2.7141203703703702E-2</v>
      </c>
      <c r="AB1283" s="4">
        <f t="shared" si="41"/>
        <v>0</v>
      </c>
    </row>
    <row r="1284" spans="1:28" x14ac:dyDescent="0.25">
      <c r="A1284" s="44">
        <v>42867</v>
      </c>
      <c r="B1284" s="45" t="s">
        <v>197</v>
      </c>
      <c r="C1284" s="45" t="s">
        <v>161</v>
      </c>
      <c r="D1284" s="45" t="s">
        <v>38</v>
      </c>
      <c r="E1284" s="45" t="s">
        <v>45</v>
      </c>
      <c r="F1284" s="45" t="s">
        <v>106</v>
      </c>
      <c r="G1284" s="46">
        <v>91150</v>
      </c>
      <c r="H1284" s="76">
        <v>0.29166666666666669</v>
      </c>
      <c r="I1284" s="76">
        <v>0.55555555555555558</v>
      </c>
      <c r="J1284" s="47">
        <v>0.2638888888888889</v>
      </c>
      <c r="K1284" s="48">
        <v>42867.293055555558</v>
      </c>
      <c r="L1284" s="48">
        <v>42867.555555555555</v>
      </c>
      <c r="M1284" s="46">
        <v>93</v>
      </c>
      <c r="N1284" s="46">
        <v>0</v>
      </c>
      <c r="O1284" s="47">
        <v>0</v>
      </c>
      <c r="P1284" s="47">
        <v>1.4004629629629629E-3</v>
      </c>
      <c r="Q1284" s="47">
        <v>4.4675925925925933E-3</v>
      </c>
      <c r="R1284" s="47">
        <v>1.5138888888888889E-2</v>
      </c>
      <c r="S1284" s="47">
        <v>0</v>
      </c>
      <c r="T1284" s="47">
        <v>1.554398148148148E-2</v>
      </c>
      <c r="U1284" s="47">
        <v>0</v>
      </c>
      <c r="V1284" s="47">
        <v>0</v>
      </c>
      <c r="W1284" s="47">
        <v>0</v>
      </c>
      <c r="X1284" s="47">
        <v>1.1944444444444445E-2</v>
      </c>
      <c r="Y1284" s="47">
        <v>1.7013888888888887E-2</v>
      </c>
      <c r="Z1284" s="47">
        <v>0</v>
      </c>
      <c r="AA1284" s="4">
        <f t="shared" si="40"/>
        <v>3.0682870370370367E-2</v>
      </c>
      <c r="AB1284" s="4">
        <f t="shared" si="41"/>
        <v>1.388888888888884E-3</v>
      </c>
    </row>
    <row r="1285" spans="1:28" x14ac:dyDescent="0.25">
      <c r="A1285" s="44">
        <v>42869</v>
      </c>
      <c r="B1285" s="45" t="s">
        <v>199</v>
      </c>
      <c r="C1285" s="45" t="s">
        <v>161</v>
      </c>
      <c r="D1285" s="45" t="s">
        <v>38</v>
      </c>
      <c r="E1285" s="45" t="s">
        <v>45</v>
      </c>
      <c r="F1285" s="45" t="s">
        <v>106</v>
      </c>
      <c r="G1285" s="46">
        <v>91150</v>
      </c>
      <c r="H1285" s="76">
        <v>0.29166666666666669</v>
      </c>
      <c r="I1285" s="76">
        <v>0.55555555555555558</v>
      </c>
      <c r="J1285" s="47">
        <v>0.2638888888888889</v>
      </c>
      <c r="M1285" s="46">
        <v>0</v>
      </c>
      <c r="N1285" s="46">
        <v>0</v>
      </c>
      <c r="O1285" s="47">
        <v>0</v>
      </c>
      <c r="P1285" s="47">
        <v>0</v>
      </c>
      <c r="Q1285" s="47">
        <v>0</v>
      </c>
      <c r="R1285" s="47">
        <v>0</v>
      </c>
      <c r="S1285" s="47">
        <v>0</v>
      </c>
      <c r="T1285" s="47">
        <v>0</v>
      </c>
      <c r="U1285" s="47">
        <v>0</v>
      </c>
      <c r="V1285" s="47">
        <v>0</v>
      </c>
      <c r="W1285" s="47">
        <v>0</v>
      </c>
      <c r="X1285" s="47">
        <v>0</v>
      </c>
      <c r="Y1285" s="47">
        <v>0</v>
      </c>
      <c r="Z1285" s="47">
        <v>0</v>
      </c>
      <c r="AA1285" s="4">
        <f t="shared" si="40"/>
        <v>0</v>
      </c>
      <c r="AB1285" s="4" t="str">
        <f t="shared" si="41"/>
        <v/>
      </c>
    </row>
    <row r="1286" spans="1:28" x14ac:dyDescent="0.25">
      <c r="A1286" s="44">
        <v>42868</v>
      </c>
      <c r="B1286" s="45" t="s">
        <v>198</v>
      </c>
      <c r="C1286" s="45" t="s">
        <v>161</v>
      </c>
      <c r="D1286" s="45" t="s">
        <v>38</v>
      </c>
      <c r="E1286" s="45" t="s">
        <v>45</v>
      </c>
      <c r="F1286" s="45" t="s">
        <v>106</v>
      </c>
      <c r="G1286" s="46">
        <v>91150</v>
      </c>
      <c r="H1286" s="76">
        <v>0.29166666666666669</v>
      </c>
      <c r="I1286" s="76">
        <v>0.55555555555555558</v>
      </c>
      <c r="J1286" s="47">
        <v>0.2638888888888889</v>
      </c>
      <c r="K1286" s="48">
        <v>42868.3</v>
      </c>
      <c r="L1286" s="48">
        <v>42868.555555555555</v>
      </c>
      <c r="M1286" s="46">
        <v>75</v>
      </c>
      <c r="N1286" s="46">
        <v>0</v>
      </c>
      <c r="O1286" s="47">
        <v>0</v>
      </c>
      <c r="P1286" s="47">
        <v>1.4930555555555556E-3</v>
      </c>
      <c r="Q1286" s="47">
        <v>4.0046296296296297E-3</v>
      </c>
      <c r="R1286" s="47">
        <v>1.5243055555555557E-2</v>
      </c>
      <c r="S1286" s="47">
        <v>0</v>
      </c>
      <c r="T1286" s="47">
        <v>1.4386574074074072E-2</v>
      </c>
      <c r="U1286" s="47">
        <v>0</v>
      </c>
      <c r="V1286" s="47">
        <v>0</v>
      </c>
      <c r="W1286" s="47">
        <v>0</v>
      </c>
      <c r="X1286" s="47">
        <v>1.1574074074074073E-5</v>
      </c>
      <c r="Y1286" s="47">
        <v>1.2488425925925925E-2</v>
      </c>
      <c r="Z1286" s="47">
        <v>0</v>
      </c>
      <c r="AA1286" s="4">
        <f t="shared" ref="AA1286:AA1349" si="42">IF(A1286="","",R1286+T1286)</f>
        <v>2.9629629629629631E-2</v>
      </c>
      <c r="AB1286" s="4">
        <f t="shared" si="41"/>
        <v>8.3333333333333037E-3</v>
      </c>
    </row>
    <row r="1287" spans="1:28" x14ac:dyDescent="0.25">
      <c r="A1287" s="44">
        <v>42868</v>
      </c>
      <c r="B1287" s="45" t="s">
        <v>198</v>
      </c>
      <c r="C1287" s="45" t="s">
        <v>161</v>
      </c>
      <c r="D1287" s="45" t="s">
        <v>38</v>
      </c>
      <c r="E1287" s="45" t="s">
        <v>45</v>
      </c>
      <c r="F1287" s="45" t="s">
        <v>107</v>
      </c>
      <c r="G1287" s="46">
        <v>102599</v>
      </c>
      <c r="H1287" s="76">
        <v>0.33333333333333331</v>
      </c>
      <c r="I1287" s="76">
        <v>0.59722222222222221</v>
      </c>
      <c r="J1287" s="47">
        <v>0.2638888888888889</v>
      </c>
      <c r="M1287" s="46">
        <v>0</v>
      </c>
      <c r="N1287" s="46">
        <v>0</v>
      </c>
      <c r="O1287" s="47">
        <v>0</v>
      </c>
      <c r="P1287" s="47">
        <v>0</v>
      </c>
      <c r="Q1287" s="47">
        <v>0</v>
      </c>
      <c r="R1287" s="47">
        <v>0</v>
      </c>
      <c r="S1287" s="47">
        <v>0</v>
      </c>
      <c r="T1287" s="47">
        <v>0</v>
      </c>
      <c r="U1287" s="47">
        <v>0</v>
      </c>
      <c r="V1287" s="47">
        <v>0</v>
      </c>
      <c r="W1287" s="47">
        <v>0</v>
      </c>
      <c r="X1287" s="47">
        <v>0</v>
      </c>
      <c r="Y1287" s="47">
        <v>0</v>
      </c>
      <c r="Z1287" s="47">
        <v>0</v>
      </c>
      <c r="AA1287" s="4">
        <f t="shared" si="42"/>
        <v>0</v>
      </c>
      <c r="AB1287" s="4" t="str">
        <f t="shared" si="41"/>
        <v/>
      </c>
    </row>
    <row r="1288" spans="1:28" x14ac:dyDescent="0.25">
      <c r="A1288" s="44">
        <v>42869</v>
      </c>
      <c r="B1288" s="45" t="s">
        <v>199</v>
      </c>
      <c r="C1288" s="45" t="s">
        <v>161</v>
      </c>
      <c r="D1288" s="45" t="s">
        <v>38</v>
      </c>
      <c r="E1288" s="45" t="s">
        <v>45</v>
      </c>
      <c r="F1288" s="45" t="s">
        <v>107</v>
      </c>
      <c r="G1288" s="46">
        <v>102599</v>
      </c>
      <c r="H1288" s="76">
        <v>0.33333333333333331</v>
      </c>
      <c r="I1288" s="76">
        <v>0.59722222222222221</v>
      </c>
      <c r="J1288" s="47">
        <v>0.2638888888888889</v>
      </c>
      <c r="M1288" s="46">
        <v>0</v>
      </c>
      <c r="N1288" s="46">
        <v>0</v>
      </c>
      <c r="O1288" s="47">
        <v>0</v>
      </c>
      <c r="P1288" s="47">
        <v>0</v>
      </c>
      <c r="Q1288" s="47">
        <v>0</v>
      </c>
      <c r="R1288" s="47">
        <v>0</v>
      </c>
      <c r="S1288" s="47">
        <v>0</v>
      </c>
      <c r="T1288" s="47">
        <v>0</v>
      </c>
      <c r="U1288" s="47">
        <v>0</v>
      </c>
      <c r="V1288" s="47">
        <v>0</v>
      </c>
      <c r="W1288" s="47">
        <v>0</v>
      </c>
      <c r="X1288" s="47">
        <v>0</v>
      </c>
      <c r="Y1288" s="47">
        <v>0</v>
      </c>
      <c r="Z1288" s="47">
        <v>0</v>
      </c>
      <c r="AA1288" s="4">
        <f t="shared" si="42"/>
        <v>0</v>
      </c>
      <c r="AB1288" s="4" t="str">
        <f t="shared" si="41"/>
        <v/>
      </c>
    </row>
    <row r="1289" spans="1:28" x14ac:dyDescent="0.25">
      <c r="A1289" s="44">
        <v>42867</v>
      </c>
      <c r="B1289" s="45" t="s">
        <v>197</v>
      </c>
      <c r="C1289" s="45" t="s">
        <v>161</v>
      </c>
      <c r="D1289" s="45" t="s">
        <v>38</v>
      </c>
      <c r="E1289" s="45" t="s">
        <v>45</v>
      </c>
      <c r="F1289" s="45" t="s">
        <v>107</v>
      </c>
      <c r="G1289" s="46">
        <v>102599</v>
      </c>
      <c r="H1289" s="76">
        <v>0.33333333333333331</v>
      </c>
      <c r="I1289" s="76">
        <v>0.59722222222222221</v>
      </c>
      <c r="J1289" s="47">
        <v>0.2638888888888889</v>
      </c>
      <c r="M1289" s="46">
        <v>0</v>
      </c>
      <c r="N1289" s="46">
        <v>0</v>
      </c>
      <c r="O1289" s="47">
        <v>0</v>
      </c>
      <c r="P1289" s="47">
        <v>0</v>
      </c>
      <c r="Q1289" s="47">
        <v>0</v>
      </c>
      <c r="R1289" s="47">
        <v>0</v>
      </c>
      <c r="S1289" s="47">
        <v>0</v>
      </c>
      <c r="T1289" s="47">
        <v>0</v>
      </c>
      <c r="U1289" s="47">
        <v>0</v>
      </c>
      <c r="V1289" s="47">
        <v>0</v>
      </c>
      <c r="W1289" s="47">
        <v>0</v>
      </c>
      <c r="X1289" s="47">
        <v>0</v>
      </c>
      <c r="Y1289" s="47">
        <v>0</v>
      </c>
      <c r="Z1289" s="47">
        <v>0</v>
      </c>
      <c r="AA1289" s="4">
        <f t="shared" si="42"/>
        <v>0</v>
      </c>
      <c r="AB1289" s="4" t="str">
        <f t="shared" si="41"/>
        <v/>
      </c>
    </row>
    <row r="1290" spans="1:28" x14ac:dyDescent="0.25">
      <c r="A1290" s="44">
        <v>42867</v>
      </c>
      <c r="B1290" s="45" t="s">
        <v>197</v>
      </c>
      <c r="C1290" s="45" t="s">
        <v>161</v>
      </c>
      <c r="D1290" s="45" t="s">
        <v>192</v>
      </c>
      <c r="E1290" s="45" t="s">
        <v>48</v>
      </c>
      <c r="F1290" s="45" t="s">
        <v>193</v>
      </c>
      <c r="G1290" s="46">
        <v>91357</v>
      </c>
      <c r="H1290" s="76">
        <v>0.58333333333333337</v>
      </c>
      <c r="I1290" s="76">
        <v>0.84722222222222221</v>
      </c>
      <c r="J1290" s="47">
        <v>0.2638888888888889</v>
      </c>
      <c r="K1290" s="48">
        <v>42867.660416666666</v>
      </c>
      <c r="L1290" s="48">
        <v>42867.847222222219</v>
      </c>
      <c r="M1290" s="46">
        <v>1</v>
      </c>
      <c r="N1290" s="46">
        <v>12</v>
      </c>
      <c r="O1290" s="47">
        <v>9.3750000000000007E-4</v>
      </c>
      <c r="P1290" s="47">
        <v>3.4722222222222222E-5</v>
      </c>
      <c r="Q1290" s="47">
        <v>1.486111111111111E-2</v>
      </c>
      <c r="R1290" s="47">
        <v>1.4606481481481482E-2</v>
      </c>
      <c r="S1290" s="47">
        <v>0</v>
      </c>
      <c r="T1290" s="47">
        <v>1.113425925925926E-2</v>
      </c>
      <c r="U1290" s="47">
        <v>0</v>
      </c>
      <c r="V1290" s="47">
        <v>0</v>
      </c>
      <c r="W1290" s="47">
        <v>0</v>
      </c>
      <c r="X1290" s="47">
        <v>0</v>
      </c>
      <c r="Y1290" s="47">
        <v>1.4120370370370369E-3</v>
      </c>
      <c r="Z1290" s="47">
        <v>0</v>
      </c>
      <c r="AA1290" s="4">
        <f t="shared" si="42"/>
        <v>2.5740740740740745E-2</v>
      </c>
      <c r="AB1290" s="4">
        <f t="shared" si="41"/>
        <v>7.7083333333333282E-2</v>
      </c>
    </row>
    <row r="1291" spans="1:28" x14ac:dyDescent="0.25">
      <c r="A1291" s="44">
        <v>42869</v>
      </c>
      <c r="B1291" s="45" t="s">
        <v>199</v>
      </c>
      <c r="C1291" s="45" t="s">
        <v>161</v>
      </c>
      <c r="D1291" s="45" t="s">
        <v>192</v>
      </c>
      <c r="E1291" s="45" t="s">
        <v>48</v>
      </c>
      <c r="F1291" s="45" t="s">
        <v>193</v>
      </c>
      <c r="G1291" s="46">
        <v>91357</v>
      </c>
      <c r="H1291" s="76">
        <v>0.58333333333333337</v>
      </c>
      <c r="I1291" s="76">
        <v>0.84722222222222221</v>
      </c>
      <c r="J1291" s="47">
        <v>0.2638888888888889</v>
      </c>
      <c r="M1291" s="46">
        <v>0</v>
      </c>
      <c r="N1291" s="46">
        <v>0</v>
      </c>
      <c r="O1291" s="47">
        <v>0</v>
      </c>
      <c r="P1291" s="47">
        <v>0</v>
      </c>
      <c r="Q1291" s="47">
        <v>0</v>
      </c>
      <c r="R1291" s="47">
        <v>0</v>
      </c>
      <c r="S1291" s="47">
        <v>0</v>
      </c>
      <c r="T1291" s="47">
        <v>0</v>
      </c>
      <c r="U1291" s="47">
        <v>0</v>
      </c>
      <c r="V1291" s="47">
        <v>0</v>
      </c>
      <c r="W1291" s="47">
        <v>0</v>
      </c>
      <c r="X1291" s="47">
        <v>0</v>
      </c>
      <c r="Y1291" s="47">
        <v>0</v>
      </c>
      <c r="Z1291" s="47">
        <v>0</v>
      </c>
      <c r="AA1291" s="4">
        <f t="shared" si="42"/>
        <v>0</v>
      </c>
      <c r="AB1291" s="4" t="str">
        <f t="shared" si="41"/>
        <v/>
      </c>
    </row>
    <row r="1292" spans="1:28" x14ac:dyDescent="0.25">
      <c r="A1292" s="44">
        <v>42868</v>
      </c>
      <c r="B1292" s="45" t="s">
        <v>198</v>
      </c>
      <c r="C1292" s="45" t="s">
        <v>161</v>
      </c>
      <c r="D1292" s="45" t="s">
        <v>192</v>
      </c>
      <c r="E1292" s="45" t="s">
        <v>48</v>
      </c>
      <c r="F1292" s="45" t="s">
        <v>193</v>
      </c>
      <c r="G1292" s="46">
        <v>91357</v>
      </c>
      <c r="H1292" s="76">
        <v>0.58333333333333337</v>
      </c>
      <c r="I1292" s="76">
        <v>0.84722222222222221</v>
      </c>
      <c r="J1292" s="47">
        <v>0.2638888888888889</v>
      </c>
      <c r="K1292" s="48">
        <v>42868.585416666669</v>
      </c>
      <c r="L1292" s="48">
        <v>42868.847222222219</v>
      </c>
      <c r="M1292" s="46">
        <v>0</v>
      </c>
      <c r="N1292" s="46">
        <v>0</v>
      </c>
      <c r="O1292" s="47">
        <v>0</v>
      </c>
      <c r="P1292" s="47">
        <v>0</v>
      </c>
      <c r="Q1292" s="47">
        <v>3.425925925925926E-3</v>
      </c>
      <c r="R1292" s="47">
        <v>1.9166666666666669E-2</v>
      </c>
      <c r="S1292" s="47">
        <v>0</v>
      </c>
      <c r="T1292" s="47">
        <v>1.6805555555555556E-2</v>
      </c>
      <c r="U1292" s="47">
        <v>0</v>
      </c>
      <c r="V1292" s="47">
        <v>0</v>
      </c>
      <c r="W1292" s="47">
        <v>0</v>
      </c>
      <c r="X1292" s="47">
        <v>0</v>
      </c>
      <c r="Y1292" s="47">
        <v>0</v>
      </c>
      <c r="Z1292" s="47">
        <v>0</v>
      </c>
      <c r="AA1292" s="4">
        <f t="shared" si="42"/>
        <v>3.5972222222222225E-2</v>
      </c>
      <c r="AB1292" s="4">
        <f t="shared" si="41"/>
        <v>2.0833333333333259E-3</v>
      </c>
    </row>
    <row r="1293" spans="1:28" x14ac:dyDescent="0.25">
      <c r="A1293" s="44">
        <v>42868</v>
      </c>
      <c r="B1293" s="45" t="s">
        <v>198</v>
      </c>
      <c r="C1293" s="45" t="s">
        <v>161</v>
      </c>
      <c r="D1293" s="45" t="s">
        <v>192</v>
      </c>
      <c r="E1293" s="45" t="s">
        <v>48</v>
      </c>
      <c r="F1293" s="45" t="s">
        <v>88</v>
      </c>
      <c r="G1293" s="46">
        <v>91368</v>
      </c>
      <c r="H1293" s="76">
        <v>0.31944444444444448</v>
      </c>
      <c r="I1293" s="76">
        <v>0.58333333333333337</v>
      </c>
      <c r="J1293" s="47">
        <v>0.2638888888888889</v>
      </c>
      <c r="K1293" s="48">
        <v>42868.315972222219</v>
      </c>
      <c r="L1293" s="48">
        <v>42868.583333333336</v>
      </c>
      <c r="M1293" s="46">
        <v>1</v>
      </c>
      <c r="N1293" s="46">
        <v>0</v>
      </c>
      <c r="O1293" s="47">
        <v>0</v>
      </c>
      <c r="P1293" s="47">
        <v>6.9444444444444444E-5</v>
      </c>
      <c r="Q1293" s="47">
        <v>3.2638888888888891E-3</v>
      </c>
      <c r="R1293" s="47">
        <v>1.4733796296296295E-2</v>
      </c>
      <c r="S1293" s="47">
        <v>4.8263888888888887E-3</v>
      </c>
      <c r="T1293" s="47">
        <v>1.9502314814814816E-2</v>
      </c>
      <c r="U1293" s="47">
        <v>0</v>
      </c>
      <c r="V1293" s="47">
        <v>0</v>
      </c>
      <c r="W1293" s="47">
        <v>0</v>
      </c>
      <c r="X1293" s="47">
        <v>0</v>
      </c>
      <c r="Y1293" s="47">
        <v>1.0787037037037038E-2</v>
      </c>
      <c r="Z1293" s="47">
        <v>0</v>
      </c>
      <c r="AA1293" s="4">
        <f t="shared" si="42"/>
        <v>3.4236111111111113E-2</v>
      </c>
      <c r="AB1293" s="4">
        <f t="shared" si="41"/>
        <v>0</v>
      </c>
    </row>
    <row r="1294" spans="1:28" x14ac:dyDescent="0.25">
      <c r="A1294" s="44">
        <v>42869</v>
      </c>
      <c r="B1294" s="45" t="s">
        <v>199</v>
      </c>
      <c r="C1294" s="45" t="s">
        <v>161</v>
      </c>
      <c r="D1294" s="45" t="s">
        <v>192</v>
      </c>
      <c r="E1294" s="45" t="s">
        <v>48</v>
      </c>
      <c r="F1294" s="45" t="s">
        <v>88</v>
      </c>
      <c r="G1294" s="46">
        <v>91368</v>
      </c>
      <c r="H1294" s="76">
        <v>0.31944444444444448</v>
      </c>
      <c r="I1294" s="76">
        <v>0.58333333333333337</v>
      </c>
      <c r="J1294" s="47">
        <v>0.2638888888888889</v>
      </c>
      <c r="M1294" s="46">
        <v>0</v>
      </c>
      <c r="N1294" s="46">
        <v>0</v>
      </c>
      <c r="O1294" s="47">
        <v>0</v>
      </c>
      <c r="P1294" s="47">
        <v>0</v>
      </c>
      <c r="Q1294" s="47">
        <v>0</v>
      </c>
      <c r="R1294" s="47">
        <v>0</v>
      </c>
      <c r="S1294" s="47">
        <v>0</v>
      </c>
      <c r="T1294" s="47">
        <v>0</v>
      </c>
      <c r="U1294" s="47">
        <v>0</v>
      </c>
      <c r="V1294" s="47">
        <v>0</v>
      </c>
      <c r="W1294" s="47">
        <v>0</v>
      </c>
      <c r="X1294" s="47">
        <v>0</v>
      </c>
      <c r="Y1294" s="47">
        <v>0</v>
      </c>
      <c r="Z1294" s="47">
        <v>0</v>
      </c>
      <c r="AA1294" s="4">
        <f t="shared" si="42"/>
        <v>0</v>
      </c>
      <c r="AB1294" s="4" t="str">
        <f t="shared" si="41"/>
        <v/>
      </c>
    </row>
    <row r="1295" spans="1:28" x14ac:dyDescent="0.25">
      <c r="A1295" s="44">
        <v>42867</v>
      </c>
      <c r="B1295" s="45" t="s">
        <v>197</v>
      </c>
      <c r="C1295" s="45" t="s">
        <v>161</v>
      </c>
      <c r="D1295" s="45" t="s">
        <v>192</v>
      </c>
      <c r="E1295" s="45" t="s">
        <v>48</v>
      </c>
      <c r="F1295" s="45" t="s">
        <v>88</v>
      </c>
      <c r="G1295" s="46">
        <v>91368</v>
      </c>
      <c r="H1295" s="76">
        <v>0.31944444444444448</v>
      </c>
      <c r="I1295" s="76">
        <v>0.58333333333333337</v>
      </c>
      <c r="J1295" s="47">
        <v>0.2638888888888889</v>
      </c>
      <c r="K1295" s="48">
        <v>42867.319444444445</v>
      </c>
      <c r="L1295" s="48">
        <v>42867.583333333336</v>
      </c>
      <c r="M1295" s="46">
        <v>1</v>
      </c>
      <c r="N1295" s="46">
        <v>10</v>
      </c>
      <c r="O1295" s="47">
        <v>3.2407407407407406E-4</v>
      </c>
      <c r="P1295" s="47">
        <v>5.3240740740740744E-4</v>
      </c>
      <c r="Q1295" s="47">
        <v>3.2986111111111111E-3</v>
      </c>
      <c r="R1295" s="47">
        <v>1.4976851851851852E-2</v>
      </c>
      <c r="S1295" s="47">
        <v>3.3449074074074071E-3</v>
      </c>
      <c r="T1295" s="47">
        <v>1.4444444444444446E-2</v>
      </c>
      <c r="U1295" s="47">
        <v>0</v>
      </c>
      <c r="V1295" s="47">
        <v>1.4791666666666668E-2</v>
      </c>
      <c r="W1295" s="47">
        <v>0</v>
      </c>
      <c r="X1295" s="47">
        <v>0</v>
      </c>
      <c r="Y1295" s="47">
        <v>1.7164351851851851E-2</v>
      </c>
      <c r="Z1295" s="47">
        <v>0</v>
      </c>
      <c r="AA1295" s="4">
        <f t="shared" si="42"/>
        <v>2.94212962962963E-2</v>
      </c>
      <c r="AB1295" s="4">
        <f t="shared" si="41"/>
        <v>0</v>
      </c>
    </row>
    <row r="1296" spans="1:28" x14ac:dyDescent="0.25">
      <c r="A1296" s="44">
        <v>42868</v>
      </c>
      <c r="G1296" s="46">
        <v>91133</v>
      </c>
      <c r="H1296" s="76"/>
      <c r="I1296" s="76"/>
      <c r="M1296" s="46">
        <v>51</v>
      </c>
      <c r="P1296" s="47">
        <v>3.0555555555555557E-3</v>
      </c>
      <c r="AA1296" s="4">
        <f t="shared" si="42"/>
        <v>0</v>
      </c>
      <c r="AB1296" s="4" t="str">
        <f t="shared" ref="AB1296:AB1359" si="43">IF(K1296="","",IF(VALUE(TEXT(K1296,"HH:MM:SS"))&gt;H1296,VALUE(TEXT(K1296,"HH:MM:SS"))-H1296,0))</f>
        <v/>
      </c>
    </row>
    <row r="1297" spans="1:28" x14ac:dyDescent="0.25">
      <c r="A1297" s="44">
        <v>42867</v>
      </c>
      <c r="G1297" s="46">
        <v>91175</v>
      </c>
      <c r="H1297" s="76"/>
      <c r="I1297" s="76"/>
      <c r="M1297" s="46">
        <v>66</v>
      </c>
      <c r="P1297" s="47">
        <v>2.3148148148148151E-3</v>
      </c>
      <c r="AA1297" s="4">
        <f t="shared" si="42"/>
        <v>0</v>
      </c>
      <c r="AB1297" s="4" t="str">
        <f t="shared" si="43"/>
        <v/>
      </c>
    </row>
    <row r="1298" spans="1:28" x14ac:dyDescent="0.25">
      <c r="A1298" s="44">
        <v>42867</v>
      </c>
      <c r="G1298" s="46">
        <v>91133</v>
      </c>
      <c r="H1298" s="76"/>
      <c r="I1298" s="76"/>
      <c r="M1298" s="46">
        <v>61</v>
      </c>
      <c r="P1298" s="47">
        <v>3.0208333333333333E-3</v>
      </c>
      <c r="AA1298" s="4">
        <f t="shared" si="42"/>
        <v>0</v>
      </c>
      <c r="AB1298" s="4" t="str">
        <f t="shared" si="43"/>
        <v/>
      </c>
    </row>
    <row r="1299" spans="1:28" x14ac:dyDescent="0.25">
      <c r="A1299" s="44">
        <v>42868</v>
      </c>
      <c r="G1299" s="46">
        <v>91175</v>
      </c>
      <c r="H1299" s="76"/>
      <c r="I1299" s="76"/>
      <c r="M1299" s="46">
        <v>62</v>
      </c>
      <c r="P1299" s="47">
        <v>2.3148148148148151E-3</v>
      </c>
      <c r="AA1299" s="4">
        <f t="shared" si="42"/>
        <v>0</v>
      </c>
      <c r="AB1299" s="4" t="str">
        <f t="shared" si="43"/>
        <v/>
      </c>
    </row>
    <row r="1300" spans="1:28" x14ac:dyDescent="0.25">
      <c r="A1300" s="44">
        <v>42869</v>
      </c>
      <c r="G1300" s="46">
        <v>91127</v>
      </c>
      <c r="H1300" s="76"/>
      <c r="I1300" s="76"/>
      <c r="M1300" s="46">
        <v>76</v>
      </c>
      <c r="P1300" s="47">
        <v>2.5000000000000001E-3</v>
      </c>
      <c r="AA1300" s="4">
        <f t="shared" si="42"/>
        <v>0</v>
      </c>
      <c r="AB1300" s="4" t="str">
        <f t="shared" si="43"/>
        <v/>
      </c>
    </row>
    <row r="1301" spans="1:28" x14ac:dyDescent="0.25">
      <c r="A1301" s="44">
        <v>42870</v>
      </c>
      <c r="B1301" s="45" t="s">
        <v>160</v>
      </c>
      <c r="C1301" s="45" t="s">
        <v>161</v>
      </c>
      <c r="D1301" s="45" t="s">
        <v>36</v>
      </c>
      <c r="E1301" s="45" t="s">
        <v>35</v>
      </c>
      <c r="F1301" s="45" t="s">
        <v>65</v>
      </c>
      <c r="G1301" s="46">
        <v>91392</v>
      </c>
      <c r="H1301" s="76">
        <v>0.65277777777777779</v>
      </c>
      <c r="I1301" s="76">
        <v>0.91666666666666663</v>
      </c>
      <c r="J1301" s="47">
        <v>0.2638888888888889</v>
      </c>
      <c r="K1301" s="48">
        <v>42870.646527777775</v>
      </c>
      <c r="L1301" s="48">
        <v>42870.916666666664</v>
      </c>
      <c r="M1301" s="46">
        <v>0</v>
      </c>
      <c r="N1301" s="46">
        <v>67</v>
      </c>
      <c r="O1301" s="47">
        <v>8.2175925925925917E-4</v>
      </c>
      <c r="P1301" s="47">
        <v>0</v>
      </c>
      <c r="Q1301" s="47">
        <v>5.4814814814814816E-2</v>
      </c>
      <c r="R1301" s="47">
        <v>0</v>
      </c>
      <c r="S1301" s="47">
        <v>0</v>
      </c>
      <c r="T1301" s="47">
        <v>0</v>
      </c>
      <c r="U1301" s="47">
        <v>0</v>
      </c>
      <c r="V1301" s="47">
        <v>0</v>
      </c>
      <c r="W1301" s="47">
        <v>0</v>
      </c>
      <c r="X1301" s="47">
        <v>0</v>
      </c>
      <c r="Y1301" s="47">
        <v>0</v>
      </c>
      <c r="Z1301" s="47">
        <v>0</v>
      </c>
      <c r="AA1301" s="4">
        <f t="shared" si="42"/>
        <v>0</v>
      </c>
      <c r="AB1301" s="4">
        <f t="shared" si="43"/>
        <v>0</v>
      </c>
    </row>
    <row r="1302" spans="1:28" x14ac:dyDescent="0.25">
      <c r="A1302" s="44">
        <v>42870</v>
      </c>
      <c r="B1302" s="45" t="s">
        <v>160</v>
      </c>
      <c r="C1302" s="45" t="s">
        <v>161</v>
      </c>
      <c r="D1302" s="45" t="s">
        <v>36</v>
      </c>
      <c r="E1302" s="45" t="s">
        <v>35</v>
      </c>
      <c r="F1302" s="45" t="s">
        <v>34</v>
      </c>
      <c r="G1302" s="46">
        <v>91391</v>
      </c>
      <c r="H1302" s="76">
        <v>0.58333333333333337</v>
      </c>
      <c r="I1302" s="76">
        <v>0.84722222222222221</v>
      </c>
      <c r="J1302" s="47">
        <v>0.2638888888888889</v>
      </c>
      <c r="K1302" s="48">
        <v>42870.579861111109</v>
      </c>
      <c r="L1302" s="48">
        <v>42870.847222222219</v>
      </c>
      <c r="M1302" s="46">
        <v>0</v>
      </c>
      <c r="N1302" s="46">
        <v>76</v>
      </c>
      <c r="O1302" s="47">
        <v>6.9444444444444447E-4</v>
      </c>
      <c r="P1302" s="47">
        <v>0</v>
      </c>
      <c r="Q1302" s="47">
        <v>5.5370370370370368E-2</v>
      </c>
      <c r="R1302" s="47">
        <v>1.3356481481481483E-2</v>
      </c>
      <c r="S1302" s="47">
        <v>0</v>
      </c>
      <c r="T1302" s="47">
        <v>6.2268518518518515E-3</v>
      </c>
      <c r="U1302" s="47">
        <v>0</v>
      </c>
      <c r="V1302" s="47">
        <v>0</v>
      </c>
      <c r="W1302" s="47">
        <v>0</v>
      </c>
      <c r="X1302" s="47">
        <v>0</v>
      </c>
      <c r="Y1302" s="47">
        <v>0</v>
      </c>
      <c r="Z1302" s="47">
        <v>0</v>
      </c>
      <c r="AA1302" s="4">
        <f t="shared" si="42"/>
        <v>1.9583333333333335E-2</v>
      </c>
      <c r="AB1302" s="4">
        <f t="shared" si="43"/>
        <v>0</v>
      </c>
    </row>
    <row r="1303" spans="1:28" x14ac:dyDescent="0.25">
      <c r="A1303" s="44">
        <v>42870</v>
      </c>
      <c r="B1303" s="45" t="s">
        <v>160</v>
      </c>
      <c r="C1303" s="45" t="s">
        <v>161</v>
      </c>
      <c r="D1303" s="45" t="s">
        <v>36</v>
      </c>
      <c r="E1303" s="45" t="s">
        <v>35</v>
      </c>
      <c r="F1303" s="45" t="s">
        <v>178</v>
      </c>
      <c r="G1303" s="46">
        <v>91156</v>
      </c>
      <c r="H1303" s="76">
        <v>0.625</v>
      </c>
      <c r="I1303" s="76">
        <v>0.88888888888888884</v>
      </c>
      <c r="J1303" s="47">
        <v>0.2638888888888889</v>
      </c>
      <c r="K1303" s="48">
        <v>42870.62222222222</v>
      </c>
      <c r="L1303" s="48">
        <v>42870.888888888891</v>
      </c>
      <c r="M1303" s="46">
        <v>0</v>
      </c>
      <c r="N1303" s="46">
        <v>89</v>
      </c>
      <c r="O1303" s="47">
        <v>8.2175925925925917E-4</v>
      </c>
      <c r="P1303" s="47">
        <v>0</v>
      </c>
      <c r="Q1303" s="47">
        <v>7.289351851851851E-2</v>
      </c>
      <c r="R1303" s="47">
        <v>1.1701388888888891E-2</v>
      </c>
      <c r="S1303" s="47">
        <v>0</v>
      </c>
      <c r="T1303" s="47">
        <v>1.3368055555555557E-2</v>
      </c>
      <c r="U1303" s="47">
        <v>0</v>
      </c>
      <c r="V1303" s="47">
        <v>0</v>
      </c>
      <c r="W1303" s="47">
        <v>0</v>
      </c>
      <c r="X1303" s="47">
        <v>0</v>
      </c>
      <c r="Y1303" s="47">
        <v>0</v>
      </c>
      <c r="Z1303" s="47">
        <v>0</v>
      </c>
      <c r="AA1303" s="4">
        <f t="shared" si="42"/>
        <v>2.506944444444445E-2</v>
      </c>
      <c r="AB1303" s="4">
        <f t="shared" si="43"/>
        <v>0</v>
      </c>
    </row>
    <row r="1304" spans="1:28" x14ac:dyDescent="0.25">
      <c r="A1304" s="44">
        <v>42870</v>
      </c>
      <c r="B1304" s="45" t="s">
        <v>160</v>
      </c>
      <c r="C1304" s="45" t="s">
        <v>161</v>
      </c>
      <c r="D1304" s="45" t="s">
        <v>36</v>
      </c>
      <c r="E1304" s="45" t="s">
        <v>35</v>
      </c>
      <c r="F1304" s="45" t="s">
        <v>181</v>
      </c>
      <c r="G1304" s="46">
        <v>91376</v>
      </c>
      <c r="H1304" s="76">
        <v>0.625</v>
      </c>
      <c r="I1304" s="76">
        <v>0.88888888888888884</v>
      </c>
      <c r="J1304" s="47">
        <v>0.2638888888888889</v>
      </c>
      <c r="K1304" s="48">
        <v>42870.62222222222</v>
      </c>
      <c r="L1304" s="48">
        <v>42870.888888888891</v>
      </c>
      <c r="M1304" s="46">
        <v>0</v>
      </c>
      <c r="N1304" s="46">
        <v>84</v>
      </c>
      <c r="O1304" s="47">
        <v>5.3240740740740744E-4</v>
      </c>
      <c r="P1304" s="47">
        <v>0</v>
      </c>
      <c r="Q1304" s="47">
        <v>4.4328703703703703E-2</v>
      </c>
      <c r="R1304" s="47">
        <v>1.3182870370370371E-2</v>
      </c>
      <c r="S1304" s="47">
        <v>0</v>
      </c>
      <c r="T1304" s="47">
        <v>7.2222222222222228E-3</v>
      </c>
      <c r="U1304" s="47">
        <v>0</v>
      </c>
      <c r="V1304" s="47">
        <v>0</v>
      </c>
      <c r="W1304" s="47">
        <v>5.1909722222222225E-2</v>
      </c>
      <c r="X1304" s="47">
        <v>0</v>
      </c>
      <c r="Y1304" s="47">
        <v>0</v>
      </c>
      <c r="Z1304" s="47">
        <v>0</v>
      </c>
      <c r="AA1304" s="4">
        <f t="shared" si="42"/>
        <v>2.0405092592592593E-2</v>
      </c>
      <c r="AB1304" s="4">
        <f t="shared" si="43"/>
        <v>0</v>
      </c>
    </row>
    <row r="1305" spans="1:28" x14ac:dyDescent="0.25">
      <c r="A1305" s="44">
        <v>42870</v>
      </c>
      <c r="B1305" s="45" t="s">
        <v>160</v>
      </c>
      <c r="C1305" s="45" t="s">
        <v>161</v>
      </c>
      <c r="D1305" s="45" t="s">
        <v>36</v>
      </c>
      <c r="E1305" s="45" t="s">
        <v>35</v>
      </c>
      <c r="F1305" s="45" t="s">
        <v>68</v>
      </c>
      <c r="G1305" s="46">
        <v>91155</v>
      </c>
      <c r="H1305" s="76">
        <v>0.65277777777777779</v>
      </c>
      <c r="I1305" s="76">
        <v>0.91666666666666663</v>
      </c>
      <c r="J1305" s="47">
        <v>0.2638888888888889</v>
      </c>
      <c r="K1305" s="48">
        <v>42870.649305555555</v>
      </c>
      <c r="L1305" s="48">
        <v>42870.916666666664</v>
      </c>
      <c r="M1305" s="46">
        <v>0</v>
      </c>
      <c r="N1305" s="46">
        <v>24</v>
      </c>
      <c r="O1305" s="47">
        <v>1.2152777777777778E-3</v>
      </c>
      <c r="P1305" s="47">
        <v>0</v>
      </c>
      <c r="Q1305" s="47">
        <v>3.2534722222222222E-2</v>
      </c>
      <c r="R1305" s="47">
        <v>1.4224537037037037E-2</v>
      </c>
      <c r="S1305" s="47">
        <v>0</v>
      </c>
      <c r="T1305" s="47">
        <v>1.3506944444444445E-2</v>
      </c>
      <c r="U1305" s="47">
        <v>0</v>
      </c>
      <c r="V1305" s="47">
        <v>0</v>
      </c>
      <c r="W1305" s="47">
        <v>0</v>
      </c>
      <c r="X1305" s="47">
        <v>0</v>
      </c>
      <c r="Y1305" s="47">
        <v>0</v>
      </c>
      <c r="Z1305" s="47">
        <v>0</v>
      </c>
      <c r="AA1305" s="4">
        <f t="shared" si="42"/>
        <v>2.7731481481481482E-2</v>
      </c>
      <c r="AB1305" s="4">
        <f t="shared" si="43"/>
        <v>0</v>
      </c>
    </row>
    <row r="1306" spans="1:28" x14ac:dyDescent="0.25">
      <c r="A1306" s="44">
        <v>42870</v>
      </c>
      <c r="B1306" s="45" t="s">
        <v>160</v>
      </c>
      <c r="C1306" s="45" t="s">
        <v>161</v>
      </c>
      <c r="D1306" s="45" t="s">
        <v>36</v>
      </c>
      <c r="E1306" s="45" t="s">
        <v>41</v>
      </c>
      <c r="F1306" s="45" t="s">
        <v>108</v>
      </c>
      <c r="G1306" s="46">
        <v>91216</v>
      </c>
      <c r="H1306" s="76">
        <v>0.29166666666666669</v>
      </c>
      <c r="I1306" s="76">
        <v>0.55555555555555558</v>
      </c>
      <c r="J1306" s="47">
        <v>0.2638888888888889</v>
      </c>
      <c r="K1306" s="48">
        <v>42870.291666666664</v>
      </c>
      <c r="L1306" s="48">
        <v>42870.555555555555</v>
      </c>
      <c r="M1306" s="46">
        <v>0</v>
      </c>
      <c r="N1306" s="46">
        <v>41</v>
      </c>
      <c r="O1306" s="47">
        <v>6.7129629629629625E-4</v>
      </c>
      <c r="P1306" s="47">
        <v>0</v>
      </c>
      <c r="Q1306" s="47">
        <v>5.6886574074074076E-2</v>
      </c>
      <c r="R1306" s="47">
        <v>1.3888888888888888E-2</v>
      </c>
      <c r="S1306" s="47">
        <v>0</v>
      </c>
      <c r="T1306" s="47">
        <v>1.4918981481481483E-2</v>
      </c>
      <c r="U1306" s="47">
        <v>0</v>
      </c>
      <c r="V1306" s="47">
        <v>0</v>
      </c>
      <c r="W1306" s="47">
        <v>0</v>
      </c>
      <c r="X1306" s="47">
        <v>0</v>
      </c>
      <c r="Y1306" s="47">
        <v>0</v>
      </c>
      <c r="Z1306" s="47">
        <v>0</v>
      </c>
      <c r="AA1306" s="4">
        <f t="shared" si="42"/>
        <v>2.8807870370370373E-2</v>
      </c>
      <c r="AB1306" s="4">
        <f t="shared" si="43"/>
        <v>0</v>
      </c>
    </row>
    <row r="1307" spans="1:28" x14ac:dyDescent="0.25">
      <c r="A1307" s="44">
        <v>42870</v>
      </c>
      <c r="B1307" s="45" t="s">
        <v>160</v>
      </c>
      <c r="C1307" s="45" t="s">
        <v>161</v>
      </c>
      <c r="D1307" s="45" t="s">
        <v>36</v>
      </c>
      <c r="E1307" s="45" t="s">
        <v>41</v>
      </c>
      <c r="F1307" s="45" t="s">
        <v>109</v>
      </c>
      <c r="G1307" s="46">
        <v>91396</v>
      </c>
      <c r="H1307" s="76">
        <v>0.33333333333333331</v>
      </c>
      <c r="I1307" s="76">
        <v>0.59722222222222221</v>
      </c>
      <c r="J1307" s="47">
        <v>0.2638888888888889</v>
      </c>
      <c r="K1307" s="48">
        <v>42870.332638888889</v>
      </c>
      <c r="L1307" s="48">
        <v>42870.597222222219</v>
      </c>
      <c r="M1307" s="46">
        <v>0</v>
      </c>
      <c r="N1307" s="46">
        <v>117</v>
      </c>
      <c r="O1307" s="47">
        <v>3.3564814814814812E-4</v>
      </c>
      <c r="P1307" s="47">
        <v>0</v>
      </c>
      <c r="Q1307" s="47">
        <v>3.9398148148148147E-2</v>
      </c>
      <c r="R1307" s="47">
        <v>1.2118055555555556E-2</v>
      </c>
      <c r="S1307" s="47">
        <v>0</v>
      </c>
      <c r="T1307" s="47">
        <v>5.5092592592592589E-3</v>
      </c>
      <c r="U1307" s="47">
        <v>0</v>
      </c>
      <c r="V1307" s="47">
        <v>0</v>
      </c>
      <c r="W1307" s="47">
        <v>2.0370370370370369E-2</v>
      </c>
      <c r="X1307" s="47">
        <v>0</v>
      </c>
      <c r="Y1307" s="47">
        <v>0</v>
      </c>
      <c r="Z1307" s="47">
        <v>0</v>
      </c>
      <c r="AA1307" s="4">
        <f t="shared" si="42"/>
        <v>1.7627314814814814E-2</v>
      </c>
      <c r="AB1307" s="4">
        <f t="shared" si="43"/>
        <v>0</v>
      </c>
    </row>
    <row r="1308" spans="1:28" x14ac:dyDescent="0.25">
      <c r="A1308" s="44">
        <v>42870</v>
      </c>
      <c r="B1308" s="45" t="s">
        <v>160</v>
      </c>
      <c r="C1308" s="45" t="s">
        <v>161</v>
      </c>
      <c r="D1308" s="45" t="s">
        <v>36</v>
      </c>
      <c r="E1308" s="45" t="s">
        <v>41</v>
      </c>
      <c r="F1308" s="45" t="s">
        <v>163</v>
      </c>
      <c r="G1308" s="46">
        <v>91395</v>
      </c>
      <c r="H1308" s="76">
        <v>0.25</v>
      </c>
      <c r="I1308" s="76">
        <v>0.51388888888888895</v>
      </c>
      <c r="J1308" s="47">
        <v>0.2638888888888889</v>
      </c>
      <c r="K1308" s="48">
        <v>42870.246527777781</v>
      </c>
      <c r="L1308" s="48">
        <v>42870.522222222222</v>
      </c>
      <c r="M1308" s="46">
        <v>0</v>
      </c>
      <c r="N1308" s="46">
        <v>107</v>
      </c>
      <c r="O1308" s="47">
        <v>6.4814814814814813E-4</v>
      </c>
      <c r="P1308" s="47">
        <v>0</v>
      </c>
      <c r="Q1308" s="47">
        <v>6.4629629629629634E-2</v>
      </c>
      <c r="R1308" s="47">
        <v>2.3842592592592596E-2</v>
      </c>
      <c r="S1308" s="47">
        <v>0</v>
      </c>
      <c r="T1308" s="47">
        <v>7.9861111111111122E-3</v>
      </c>
      <c r="U1308" s="47">
        <v>0</v>
      </c>
      <c r="V1308" s="47">
        <v>0</v>
      </c>
      <c r="W1308" s="47">
        <v>1.7604166666666667E-2</v>
      </c>
      <c r="X1308" s="47">
        <v>0</v>
      </c>
      <c r="Y1308" s="47">
        <v>0</v>
      </c>
      <c r="Z1308" s="47">
        <v>0</v>
      </c>
      <c r="AA1308" s="4">
        <f t="shared" si="42"/>
        <v>3.1828703703703706E-2</v>
      </c>
      <c r="AB1308" s="4">
        <f t="shared" si="43"/>
        <v>0</v>
      </c>
    </row>
    <row r="1309" spans="1:28" x14ac:dyDescent="0.25">
      <c r="A1309" s="44">
        <v>42870</v>
      </c>
      <c r="B1309" s="45" t="s">
        <v>160</v>
      </c>
      <c r="C1309" s="45" t="s">
        <v>161</v>
      </c>
      <c r="D1309" s="45" t="s">
        <v>36</v>
      </c>
      <c r="E1309" s="45" t="s">
        <v>41</v>
      </c>
      <c r="F1309" s="45" t="s">
        <v>164</v>
      </c>
      <c r="G1309" s="46">
        <v>91320</v>
      </c>
      <c r="H1309" s="76">
        <v>0.25</v>
      </c>
      <c r="I1309" s="76">
        <v>0.51388888888888895</v>
      </c>
      <c r="J1309" s="47">
        <v>0.2638888888888889</v>
      </c>
      <c r="K1309" s="48">
        <v>42870.247916666667</v>
      </c>
      <c r="L1309" s="48">
        <v>42870.513888888891</v>
      </c>
      <c r="M1309" s="46">
        <v>0</v>
      </c>
      <c r="N1309" s="46">
        <v>60</v>
      </c>
      <c r="O1309" s="47">
        <v>6.018518518518519E-4</v>
      </c>
      <c r="P1309" s="47">
        <v>0</v>
      </c>
      <c r="Q1309" s="47">
        <v>3.6828703703703704E-2</v>
      </c>
      <c r="R1309" s="47">
        <v>1.2106481481481482E-2</v>
      </c>
      <c r="S1309" s="47">
        <v>0</v>
      </c>
      <c r="T1309" s="47">
        <v>9.2824074074074076E-3</v>
      </c>
      <c r="U1309" s="47">
        <v>0</v>
      </c>
      <c r="V1309" s="47">
        <v>0</v>
      </c>
      <c r="W1309" s="47">
        <v>1.8460648148148146E-2</v>
      </c>
      <c r="X1309" s="47">
        <v>0</v>
      </c>
      <c r="Y1309" s="47">
        <v>0</v>
      </c>
      <c r="Z1309" s="47">
        <v>0</v>
      </c>
      <c r="AA1309" s="4">
        <f t="shared" si="42"/>
        <v>2.1388888888888888E-2</v>
      </c>
      <c r="AB1309" s="4">
        <f t="shared" si="43"/>
        <v>0</v>
      </c>
    </row>
    <row r="1310" spans="1:28" x14ac:dyDescent="0.25">
      <c r="A1310" s="44">
        <v>42870</v>
      </c>
      <c r="B1310" s="45" t="s">
        <v>160</v>
      </c>
      <c r="C1310" s="45" t="s">
        <v>161</v>
      </c>
      <c r="D1310" s="45" t="s">
        <v>36</v>
      </c>
      <c r="E1310" s="45" t="s">
        <v>41</v>
      </c>
      <c r="F1310" s="45" t="s">
        <v>112</v>
      </c>
      <c r="G1310" s="46">
        <v>91152</v>
      </c>
      <c r="H1310" s="76">
        <v>0.375</v>
      </c>
      <c r="I1310" s="76">
        <v>0.63888888888888895</v>
      </c>
      <c r="J1310" s="47">
        <v>0.2638888888888889</v>
      </c>
      <c r="K1310" s="48">
        <v>42870.370833333334</v>
      </c>
      <c r="L1310" s="48">
        <v>42870.640972222223</v>
      </c>
      <c r="M1310" s="46">
        <v>0</v>
      </c>
      <c r="N1310" s="46">
        <v>66</v>
      </c>
      <c r="O1310" s="47">
        <v>8.1018518518518516E-4</v>
      </c>
      <c r="P1310" s="47">
        <v>0</v>
      </c>
      <c r="Q1310" s="47">
        <v>6.6979166666666659E-2</v>
      </c>
      <c r="R1310" s="47">
        <v>0</v>
      </c>
      <c r="S1310" s="47">
        <v>0</v>
      </c>
      <c r="T1310" s="47">
        <v>0</v>
      </c>
      <c r="U1310" s="47">
        <v>0</v>
      </c>
      <c r="V1310" s="47">
        <v>0</v>
      </c>
      <c r="W1310" s="47">
        <v>0</v>
      </c>
      <c r="X1310" s="47">
        <v>0</v>
      </c>
      <c r="Y1310" s="47">
        <v>0</v>
      </c>
      <c r="Z1310" s="47">
        <v>0</v>
      </c>
      <c r="AA1310" s="4">
        <f t="shared" si="42"/>
        <v>0</v>
      </c>
      <c r="AB1310" s="4">
        <f t="shared" si="43"/>
        <v>0</v>
      </c>
    </row>
    <row r="1311" spans="1:28" x14ac:dyDescent="0.25">
      <c r="A1311" s="44">
        <v>42870</v>
      </c>
      <c r="B1311" s="45" t="s">
        <v>160</v>
      </c>
      <c r="C1311" s="45" t="s">
        <v>161</v>
      </c>
      <c r="D1311" s="45" t="s">
        <v>36</v>
      </c>
      <c r="E1311" s="45" t="s">
        <v>41</v>
      </c>
      <c r="F1311" s="45" t="s">
        <v>165</v>
      </c>
      <c r="G1311" s="46">
        <v>91399</v>
      </c>
      <c r="H1311" s="76">
        <v>0.33333333333333331</v>
      </c>
      <c r="I1311" s="76">
        <v>0.59722222222222221</v>
      </c>
      <c r="J1311" s="47">
        <v>0.2638888888888889</v>
      </c>
      <c r="K1311" s="48">
        <v>42870.332638888889</v>
      </c>
      <c r="L1311" s="48">
        <v>42870.597222222219</v>
      </c>
      <c r="M1311" s="46">
        <v>0</v>
      </c>
      <c r="N1311" s="46">
        <v>121</v>
      </c>
      <c r="O1311" s="47">
        <v>8.7962962962962962E-4</v>
      </c>
      <c r="P1311" s="47">
        <v>0</v>
      </c>
      <c r="Q1311" s="47">
        <v>0.11509259259259259</v>
      </c>
      <c r="R1311" s="47">
        <v>1.758101851851852E-2</v>
      </c>
      <c r="S1311" s="47">
        <v>0</v>
      </c>
      <c r="T1311" s="47">
        <v>1.224537037037037E-2</v>
      </c>
      <c r="U1311" s="47">
        <v>0</v>
      </c>
      <c r="V1311" s="47">
        <v>0</v>
      </c>
      <c r="W1311" s="47">
        <v>0</v>
      </c>
      <c r="X1311" s="47">
        <v>0</v>
      </c>
      <c r="Y1311" s="47">
        <v>0</v>
      </c>
      <c r="Z1311" s="47">
        <v>0</v>
      </c>
      <c r="AA1311" s="4">
        <f t="shared" si="42"/>
        <v>2.9826388888888888E-2</v>
      </c>
      <c r="AB1311" s="4">
        <f t="shared" si="43"/>
        <v>0</v>
      </c>
    </row>
    <row r="1312" spans="1:28" x14ac:dyDescent="0.25">
      <c r="A1312" s="44">
        <v>42870</v>
      </c>
      <c r="B1312" s="45" t="s">
        <v>160</v>
      </c>
      <c r="C1312" s="45" t="s">
        <v>161</v>
      </c>
      <c r="D1312" s="45" t="s">
        <v>36</v>
      </c>
      <c r="E1312" s="45" t="s">
        <v>41</v>
      </c>
      <c r="F1312" s="45" t="s">
        <v>114</v>
      </c>
      <c r="G1312" s="46">
        <v>91122</v>
      </c>
      <c r="H1312" s="76">
        <v>0.29166666666666669</v>
      </c>
      <c r="I1312" s="76">
        <v>0.55555555555555558</v>
      </c>
      <c r="J1312" s="47">
        <v>0.2638888888888889</v>
      </c>
      <c r="M1312" s="46">
        <v>0</v>
      </c>
      <c r="N1312" s="46">
        <v>0</v>
      </c>
      <c r="O1312" s="47">
        <v>0</v>
      </c>
      <c r="P1312" s="47">
        <v>0</v>
      </c>
      <c r="Q1312" s="47">
        <v>0</v>
      </c>
      <c r="R1312" s="47">
        <v>0</v>
      </c>
      <c r="S1312" s="47">
        <v>0</v>
      </c>
      <c r="T1312" s="47">
        <v>0</v>
      </c>
      <c r="U1312" s="47">
        <v>0</v>
      </c>
      <c r="V1312" s="47">
        <v>0</v>
      </c>
      <c r="W1312" s="47">
        <v>0</v>
      </c>
      <c r="X1312" s="47">
        <v>0</v>
      </c>
      <c r="Y1312" s="47">
        <v>0</v>
      </c>
      <c r="Z1312" s="47">
        <v>0</v>
      </c>
      <c r="AA1312" s="4">
        <f t="shared" si="42"/>
        <v>0</v>
      </c>
      <c r="AB1312" s="4" t="str">
        <f t="shared" si="43"/>
        <v/>
      </c>
    </row>
    <row r="1313" spans="1:28" x14ac:dyDescent="0.25">
      <c r="A1313" s="44">
        <v>42870</v>
      </c>
      <c r="B1313" s="45" t="s">
        <v>160</v>
      </c>
      <c r="C1313" s="45" t="s">
        <v>161</v>
      </c>
      <c r="D1313" s="45" t="s">
        <v>36</v>
      </c>
      <c r="E1313" s="45" t="s">
        <v>45</v>
      </c>
      <c r="F1313" s="45" t="s">
        <v>93</v>
      </c>
      <c r="G1313" s="46">
        <v>91389</v>
      </c>
      <c r="H1313" s="76">
        <v>0.33333333333333331</v>
      </c>
      <c r="I1313" s="76">
        <v>0.59722222222222221</v>
      </c>
      <c r="J1313" s="47">
        <v>0.2638888888888889</v>
      </c>
      <c r="K1313" s="48">
        <v>42870.331944444442</v>
      </c>
      <c r="L1313" s="48">
        <v>42870.597222222219</v>
      </c>
      <c r="M1313" s="46">
        <v>0</v>
      </c>
      <c r="N1313" s="46">
        <v>76</v>
      </c>
      <c r="O1313" s="47">
        <v>6.9444444444444447E-4</v>
      </c>
      <c r="P1313" s="47">
        <v>0</v>
      </c>
      <c r="Q1313" s="47">
        <v>5.2476851851851851E-2</v>
      </c>
      <c r="R1313" s="47">
        <v>1.53125E-2</v>
      </c>
      <c r="S1313" s="47">
        <v>0</v>
      </c>
      <c r="T1313" s="47">
        <v>8.1597222222222227E-3</v>
      </c>
      <c r="U1313" s="47">
        <v>0</v>
      </c>
      <c r="V1313" s="47">
        <v>0</v>
      </c>
      <c r="W1313" s="47">
        <v>0</v>
      </c>
      <c r="X1313" s="47">
        <v>0</v>
      </c>
      <c r="Y1313" s="47">
        <v>1.2569444444444446E-2</v>
      </c>
      <c r="Z1313" s="47">
        <v>0</v>
      </c>
      <c r="AA1313" s="4">
        <f t="shared" si="42"/>
        <v>2.3472222222222221E-2</v>
      </c>
      <c r="AB1313" s="4">
        <f t="shared" si="43"/>
        <v>0</v>
      </c>
    </row>
    <row r="1314" spans="1:28" x14ac:dyDescent="0.25">
      <c r="A1314" s="44">
        <v>42870</v>
      </c>
      <c r="B1314" s="45" t="s">
        <v>160</v>
      </c>
      <c r="C1314" s="45" t="s">
        <v>161</v>
      </c>
      <c r="D1314" s="45" t="s">
        <v>36</v>
      </c>
      <c r="E1314" s="45" t="s">
        <v>45</v>
      </c>
      <c r="F1314" s="45" t="s">
        <v>166</v>
      </c>
      <c r="G1314" s="46">
        <v>91115</v>
      </c>
      <c r="H1314" s="76">
        <v>0.33333333333333331</v>
      </c>
      <c r="I1314" s="76">
        <v>0.59722222222222221</v>
      </c>
      <c r="J1314" s="47">
        <v>0.2638888888888889</v>
      </c>
      <c r="K1314" s="48">
        <v>42870.328472222223</v>
      </c>
      <c r="L1314" s="48">
        <v>42870.597222222219</v>
      </c>
      <c r="M1314" s="46">
        <v>0</v>
      </c>
      <c r="N1314" s="46">
        <v>85</v>
      </c>
      <c r="O1314" s="47">
        <v>4.9768518518518521E-4</v>
      </c>
      <c r="P1314" s="47">
        <v>0</v>
      </c>
      <c r="Q1314" s="47">
        <v>4.282407407407407E-2</v>
      </c>
      <c r="R1314" s="47">
        <v>1.3599537037037037E-2</v>
      </c>
      <c r="S1314" s="47">
        <v>0</v>
      </c>
      <c r="T1314" s="47">
        <v>1.2037037037037035E-2</v>
      </c>
      <c r="U1314" s="47">
        <v>0</v>
      </c>
      <c r="V1314" s="47">
        <v>0</v>
      </c>
      <c r="W1314" s="47">
        <v>0</v>
      </c>
      <c r="X1314" s="47">
        <v>0</v>
      </c>
      <c r="Y1314" s="47">
        <v>0</v>
      </c>
      <c r="Z1314" s="47">
        <v>0</v>
      </c>
      <c r="AA1314" s="4">
        <f t="shared" si="42"/>
        <v>2.5636574074074072E-2</v>
      </c>
      <c r="AB1314" s="4">
        <f t="shared" si="43"/>
        <v>0</v>
      </c>
    </row>
    <row r="1315" spans="1:28" x14ac:dyDescent="0.25">
      <c r="A1315" s="44">
        <v>42870</v>
      </c>
      <c r="B1315" s="45" t="s">
        <v>160</v>
      </c>
      <c r="C1315" s="45" t="s">
        <v>161</v>
      </c>
      <c r="D1315" s="45" t="s">
        <v>36</v>
      </c>
      <c r="E1315" s="45" t="s">
        <v>45</v>
      </c>
      <c r="F1315" s="45" t="s">
        <v>167</v>
      </c>
      <c r="G1315" s="46">
        <v>91120</v>
      </c>
      <c r="H1315" s="76">
        <v>0.29166666666666669</v>
      </c>
      <c r="I1315" s="76">
        <v>0.55555555555555558</v>
      </c>
      <c r="J1315" s="47">
        <v>0.2638888888888889</v>
      </c>
      <c r="K1315" s="48">
        <v>42870.291666666664</v>
      </c>
      <c r="L1315" s="48">
        <v>42870.569444444445</v>
      </c>
      <c r="M1315" s="46">
        <v>0</v>
      </c>
      <c r="N1315" s="46">
        <v>92</v>
      </c>
      <c r="O1315" s="47">
        <v>8.449074074074075E-4</v>
      </c>
      <c r="P1315" s="47">
        <v>0</v>
      </c>
      <c r="Q1315" s="47">
        <v>9.6516203703703715E-2</v>
      </c>
      <c r="R1315" s="47">
        <v>1.315972222222222E-2</v>
      </c>
      <c r="S1315" s="47">
        <v>0</v>
      </c>
      <c r="T1315" s="47">
        <v>1.1643518518518518E-2</v>
      </c>
      <c r="U1315" s="47">
        <v>0</v>
      </c>
      <c r="V1315" s="47">
        <v>0</v>
      </c>
      <c r="W1315" s="47">
        <v>2.1087962962962961E-2</v>
      </c>
      <c r="X1315" s="47">
        <v>0</v>
      </c>
      <c r="Y1315" s="47">
        <v>1.8055555555555557E-3</v>
      </c>
      <c r="Z1315" s="47">
        <v>0</v>
      </c>
      <c r="AA1315" s="4">
        <f t="shared" si="42"/>
        <v>2.4803240740740737E-2</v>
      </c>
      <c r="AB1315" s="4">
        <f t="shared" si="43"/>
        <v>0</v>
      </c>
    </row>
    <row r="1316" spans="1:28" x14ac:dyDescent="0.25">
      <c r="A1316" s="44">
        <v>42870</v>
      </c>
      <c r="B1316" s="45" t="s">
        <v>160</v>
      </c>
      <c r="C1316" s="45" t="s">
        <v>161</v>
      </c>
      <c r="D1316" s="45" t="s">
        <v>36</v>
      </c>
      <c r="E1316" s="45" t="s">
        <v>45</v>
      </c>
      <c r="F1316" s="45" t="s">
        <v>91</v>
      </c>
      <c r="G1316" s="46">
        <v>91121</v>
      </c>
      <c r="H1316" s="76">
        <v>0.29166666666666669</v>
      </c>
      <c r="I1316" s="76">
        <v>0.55555555555555558</v>
      </c>
      <c r="J1316" s="47">
        <v>0.2638888888888889</v>
      </c>
      <c r="K1316" s="48">
        <v>42870.287499999999</v>
      </c>
      <c r="L1316" s="48">
        <v>42870.555555555555</v>
      </c>
      <c r="M1316" s="46">
        <v>0</v>
      </c>
      <c r="N1316" s="46">
        <v>78</v>
      </c>
      <c r="O1316" s="47">
        <v>9.4907407407407408E-4</v>
      </c>
      <c r="P1316" s="47">
        <v>0</v>
      </c>
      <c r="Q1316" s="47">
        <v>8.5000000000000006E-2</v>
      </c>
      <c r="R1316" s="47">
        <v>1.5196759259259259E-2</v>
      </c>
      <c r="S1316" s="47">
        <v>0</v>
      </c>
      <c r="T1316" s="47">
        <v>3.3379629629629634E-2</v>
      </c>
      <c r="U1316" s="47">
        <v>0</v>
      </c>
      <c r="V1316" s="47">
        <v>0</v>
      </c>
      <c r="W1316" s="47">
        <v>0</v>
      </c>
      <c r="X1316" s="47">
        <v>0</v>
      </c>
      <c r="Y1316" s="47">
        <v>0</v>
      </c>
      <c r="Z1316" s="47">
        <v>0</v>
      </c>
      <c r="AA1316" s="4">
        <f t="shared" si="42"/>
        <v>4.8576388888888891E-2</v>
      </c>
      <c r="AB1316" s="4">
        <f t="shared" si="43"/>
        <v>0</v>
      </c>
    </row>
    <row r="1317" spans="1:28" x14ac:dyDescent="0.25">
      <c r="A1317" s="44">
        <v>42870</v>
      </c>
      <c r="B1317" s="45" t="s">
        <v>160</v>
      </c>
      <c r="C1317" s="45" t="s">
        <v>161</v>
      </c>
      <c r="D1317" s="45" t="s">
        <v>36</v>
      </c>
      <c r="E1317" s="45" t="s">
        <v>45</v>
      </c>
      <c r="F1317" s="45" t="s">
        <v>115</v>
      </c>
      <c r="G1317" s="46">
        <v>91123</v>
      </c>
      <c r="H1317" s="76">
        <v>0.25</v>
      </c>
      <c r="I1317" s="76">
        <v>0.51388888888888895</v>
      </c>
      <c r="J1317" s="47">
        <v>0.2638888888888889</v>
      </c>
      <c r="K1317" s="48">
        <v>42870.245833333334</v>
      </c>
      <c r="L1317" s="48">
        <v>42870.51458333333</v>
      </c>
      <c r="M1317" s="46">
        <v>0</v>
      </c>
      <c r="N1317" s="46">
        <v>128</v>
      </c>
      <c r="O1317" s="47">
        <v>6.2500000000000001E-4</v>
      </c>
      <c r="P1317" s="47">
        <v>0</v>
      </c>
      <c r="Q1317" s="47">
        <v>8.0671296296296297E-2</v>
      </c>
      <c r="R1317" s="47">
        <v>1.1921296296296298E-2</v>
      </c>
      <c r="S1317" s="47">
        <v>0</v>
      </c>
      <c r="T1317" s="47">
        <v>1.0925925925925924E-2</v>
      </c>
      <c r="U1317" s="47">
        <v>0</v>
      </c>
      <c r="V1317" s="47">
        <v>0</v>
      </c>
      <c r="W1317" s="47">
        <v>0</v>
      </c>
      <c r="X1317" s="47">
        <v>0</v>
      </c>
      <c r="Y1317" s="47">
        <v>0</v>
      </c>
      <c r="Z1317" s="47">
        <v>0</v>
      </c>
      <c r="AA1317" s="4">
        <f t="shared" si="42"/>
        <v>2.284722222222222E-2</v>
      </c>
      <c r="AB1317" s="4">
        <f t="shared" si="43"/>
        <v>0</v>
      </c>
    </row>
    <row r="1318" spans="1:28" x14ac:dyDescent="0.25">
      <c r="A1318" s="44">
        <v>42870</v>
      </c>
      <c r="B1318" s="45" t="s">
        <v>160</v>
      </c>
      <c r="C1318" s="45" t="s">
        <v>161</v>
      </c>
      <c r="D1318" s="45" t="s">
        <v>36</v>
      </c>
      <c r="E1318" s="45" t="s">
        <v>48</v>
      </c>
      <c r="F1318" s="45" t="s">
        <v>82</v>
      </c>
      <c r="G1318" s="46">
        <v>91284</v>
      </c>
      <c r="H1318" s="76">
        <v>0.55555555555555558</v>
      </c>
      <c r="I1318" s="76">
        <v>0.81944444444444453</v>
      </c>
      <c r="J1318" s="47">
        <v>0.2638888888888889</v>
      </c>
      <c r="K1318" s="48">
        <v>42870.555555555555</v>
      </c>
      <c r="L1318" s="48">
        <v>42870.819444444445</v>
      </c>
      <c r="M1318" s="46">
        <v>4</v>
      </c>
      <c r="N1318" s="46">
        <v>9</v>
      </c>
      <c r="O1318" s="47">
        <v>1.3310185185185185E-3</v>
      </c>
      <c r="P1318" s="47">
        <v>8.564814814814815E-4</v>
      </c>
      <c r="Q1318" s="47">
        <v>1.207175925925926E-2</v>
      </c>
      <c r="R1318" s="47">
        <v>1.4560185185185183E-2</v>
      </c>
      <c r="S1318" s="47">
        <v>0</v>
      </c>
      <c r="T1318" s="47">
        <v>1.5000000000000001E-2</v>
      </c>
      <c r="U1318" s="47">
        <v>0</v>
      </c>
      <c r="V1318" s="47">
        <v>7.5578703703703702E-3</v>
      </c>
      <c r="W1318" s="47">
        <v>5.5393518518518516E-2</v>
      </c>
      <c r="X1318" s="47">
        <v>0</v>
      </c>
      <c r="Y1318" s="47">
        <v>7.6041666666666662E-3</v>
      </c>
      <c r="Z1318" s="47">
        <v>0</v>
      </c>
      <c r="AA1318" s="4">
        <f t="shared" si="42"/>
        <v>2.9560185185185182E-2</v>
      </c>
      <c r="AB1318" s="4">
        <f t="shared" si="43"/>
        <v>0</v>
      </c>
    </row>
    <row r="1319" spans="1:28" x14ac:dyDescent="0.25">
      <c r="A1319" s="44">
        <v>42870</v>
      </c>
      <c r="B1319" s="45" t="s">
        <v>160</v>
      </c>
      <c r="C1319" s="45" t="s">
        <v>161</v>
      </c>
      <c r="D1319" s="45" t="s">
        <v>36</v>
      </c>
      <c r="E1319" s="45" t="s">
        <v>48</v>
      </c>
      <c r="F1319" s="45" t="s">
        <v>83</v>
      </c>
      <c r="G1319" s="46">
        <v>91282</v>
      </c>
      <c r="H1319" s="76">
        <v>0.55555555555555558</v>
      </c>
      <c r="I1319" s="76">
        <v>0.81944444444444453</v>
      </c>
      <c r="J1319" s="47">
        <v>0.2638888888888889</v>
      </c>
      <c r="K1319" s="48">
        <v>42870.555555555555</v>
      </c>
      <c r="L1319" s="48">
        <v>42870.819444444445</v>
      </c>
      <c r="M1319" s="46">
        <v>6</v>
      </c>
      <c r="N1319" s="46">
        <v>5</v>
      </c>
      <c r="O1319" s="47">
        <v>1.2847222222222223E-3</v>
      </c>
      <c r="P1319" s="47">
        <v>1.7592592592592592E-3</v>
      </c>
      <c r="Q1319" s="47">
        <v>9.3634259259259261E-3</v>
      </c>
      <c r="R1319" s="47">
        <v>2.0960648148148148E-2</v>
      </c>
      <c r="S1319" s="47">
        <v>0</v>
      </c>
      <c r="T1319" s="47">
        <v>9.8495370370370369E-3</v>
      </c>
      <c r="U1319" s="47">
        <v>0</v>
      </c>
      <c r="V1319" s="47">
        <v>0</v>
      </c>
      <c r="W1319" s="47">
        <v>0</v>
      </c>
      <c r="X1319" s="47">
        <v>2.011574074074074E-2</v>
      </c>
      <c r="Y1319" s="47">
        <v>5.2777777777777771E-3</v>
      </c>
      <c r="Z1319" s="47">
        <v>0</v>
      </c>
      <c r="AA1319" s="4">
        <f t="shared" si="42"/>
        <v>3.0810185185185184E-2</v>
      </c>
      <c r="AB1319" s="4">
        <f t="shared" si="43"/>
        <v>0</v>
      </c>
    </row>
    <row r="1320" spans="1:28" x14ac:dyDescent="0.25">
      <c r="A1320" s="44">
        <v>42870</v>
      </c>
      <c r="B1320" s="45" t="s">
        <v>160</v>
      </c>
      <c r="C1320" s="45" t="s">
        <v>161</v>
      </c>
      <c r="D1320" s="45" t="s">
        <v>36</v>
      </c>
      <c r="E1320" s="45" t="s">
        <v>48</v>
      </c>
      <c r="F1320" s="45" t="s">
        <v>84</v>
      </c>
      <c r="G1320" s="46">
        <v>91276</v>
      </c>
      <c r="H1320" s="76">
        <v>0.29166666666666669</v>
      </c>
      <c r="I1320" s="76">
        <v>0.55555555555555558</v>
      </c>
      <c r="J1320" s="47">
        <v>0.2638888888888889</v>
      </c>
      <c r="K1320" s="48">
        <v>42870.285416666666</v>
      </c>
      <c r="L1320" s="48">
        <v>42870.555555555555</v>
      </c>
      <c r="M1320" s="46">
        <v>2</v>
      </c>
      <c r="N1320" s="46">
        <v>22</v>
      </c>
      <c r="O1320" s="47">
        <v>9.2592592592592585E-4</v>
      </c>
      <c r="P1320" s="47">
        <v>1.6319444444444445E-3</v>
      </c>
      <c r="Q1320" s="47">
        <v>3.6712962962962961E-2</v>
      </c>
      <c r="R1320" s="47">
        <v>1.480324074074074E-2</v>
      </c>
      <c r="S1320" s="47">
        <v>0</v>
      </c>
      <c r="T1320" s="47">
        <v>2.5104166666666664E-2</v>
      </c>
      <c r="U1320" s="47">
        <v>0</v>
      </c>
      <c r="V1320" s="47">
        <v>4.7245370370370375E-2</v>
      </c>
      <c r="W1320" s="47">
        <v>0</v>
      </c>
      <c r="X1320" s="47">
        <v>0</v>
      </c>
      <c r="Y1320" s="47">
        <v>5.6018518518518518E-3</v>
      </c>
      <c r="Z1320" s="47">
        <v>0</v>
      </c>
      <c r="AA1320" s="4">
        <f t="shared" si="42"/>
        <v>3.9907407407407405E-2</v>
      </c>
      <c r="AB1320" s="4">
        <f t="shared" si="43"/>
        <v>0</v>
      </c>
    </row>
    <row r="1321" spans="1:28" x14ac:dyDescent="0.25">
      <c r="A1321" s="44">
        <v>42870</v>
      </c>
      <c r="B1321" s="45" t="s">
        <v>160</v>
      </c>
      <c r="C1321" s="45" t="s">
        <v>161</v>
      </c>
      <c r="D1321" s="45" t="s">
        <v>36</v>
      </c>
      <c r="E1321" s="45" t="s">
        <v>48</v>
      </c>
      <c r="F1321" s="45" t="s">
        <v>168</v>
      </c>
      <c r="G1321" s="46">
        <v>91275</v>
      </c>
      <c r="H1321" s="76">
        <v>0.29166666666666669</v>
      </c>
      <c r="I1321" s="76">
        <v>0.55555555555555558</v>
      </c>
      <c r="J1321" s="47">
        <v>0.2638888888888889</v>
      </c>
      <c r="K1321" s="48">
        <v>42870.286805555559</v>
      </c>
      <c r="L1321" s="48">
        <v>42870.555555555555</v>
      </c>
      <c r="M1321" s="46">
        <v>7</v>
      </c>
      <c r="N1321" s="46">
        <v>32</v>
      </c>
      <c r="O1321" s="47">
        <v>6.134259259259259E-4</v>
      </c>
      <c r="P1321" s="47">
        <v>1.0416666666666667E-3</v>
      </c>
      <c r="Q1321" s="47">
        <v>4.2951388888888886E-2</v>
      </c>
      <c r="R1321" s="47">
        <v>1.3981481481481482E-2</v>
      </c>
      <c r="S1321" s="47">
        <v>0</v>
      </c>
      <c r="T1321" s="47">
        <v>1.3078703703703703E-2</v>
      </c>
      <c r="U1321" s="47">
        <v>0</v>
      </c>
      <c r="V1321" s="47">
        <v>8.1597222222222227E-3</v>
      </c>
      <c r="W1321" s="47">
        <v>3.9120370370370368E-3</v>
      </c>
      <c r="X1321" s="47">
        <v>0</v>
      </c>
      <c r="Y1321" s="47">
        <v>3.3564814814814811E-3</v>
      </c>
      <c r="Z1321" s="47">
        <v>0</v>
      </c>
      <c r="AA1321" s="4">
        <f t="shared" si="42"/>
        <v>2.7060185185185187E-2</v>
      </c>
      <c r="AB1321" s="4">
        <f t="shared" si="43"/>
        <v>0</v>
      </c>
    </row>
    <row r="1322" spans="1:28" x14ac:dyDescent="0.25">
      <c r="A1322" s="44">
        <v>42870</v>
      </c>
      <c r="B1322" s="45" t="s">
        <v>160</v>
      </c>
      <c r="C1322" s="45" t="s">
        <v>161</v>
      </c>
      <c r="D1322" s="45" t="s">
        <v>36</v>
      </c>
      <c r="E1322" s="45" t="s">
        <v>48</v>
      </c>
      <c r="F1322" s="45" t="s">
        <v>86</v>
      </c>
      <c r="G1322" s="46">
        <v>91283</v>
      </c>
      <c r="H1322" s="76">
        <v>0.29166666666666669</v>
      </c>
      <c r="I1322" s="76">
        <v>0.55555555555555558</v>
      </c>
      <c r="J1322" s="47">
        <v>0.2638888888888889</v>
      </c>
      <c r="K1322" s="48">
        <v>42870.288194444445</v>
      </c>
      <c r="L1322" s="48">
        <v>42870.555555555555</v>
      </c>
      <c r="M1322" s="46">
        <v>5</v>
      </c>
      <c r="N1322" s="46">
        <v>15</v>
      </c>
      <c r="O1322" s="47">
        <v>7.291666666666667E-4</v>
      </c>
      <c r="P1322" s="47">
        <v>2.3148148148148151E-3</v>
      </c>
      <c r="Q1322" s="47">
        <v>2.4259259259259258E-2</v>
      </c>
      <c r="R1322" s="47">
        <v>1.6030092592592592E-2</v>
      </c>
      <c r="S1322" s="47">
        <v>0</v>
      </c>
      <c r="T1322" s="47">
        <v>8.8657407407407417E-3</v>
      </c>
      <c r="U1322" s="47">
        <v>0</v>
      </c>
      <c r="V1322" s="47">
        <v>3.9907407407407412E-2</v>
      </c>
      <c r="W1322" s="47">
        <v>0</v>
      </c>
      <c r="X1322" s="47">
        <v>0</v>
      </c>
      <c r="Y1322" s="47">
        <v>3.3449074074074071E-3</v>
      </c>
      <c r="Z1322" s="47">
        <v>0</v>
      </c>
      <c r="AA1322" s="4">
        <f t="shared" si="42"/>
        <v>2.4895833333333332E-2</v>
      </c>
      <c r="AB1322" s="4">
        <f t="shared" si="43"/>
        <v>0</v>
      </c>
    </row>
    <row r="1323" spans="1:28" x14ac:dyDescent="0.25">
      <c r="A1323" s="44">
        <v>42870</v>
      </c>
      <c r="B1323" s="45" t="s">
        <v>160</v>
      </c>
      <c r="C1323" s="45" t="s">
        <v>161</v>
      </c>
      <c r="D1323" s="45" t="s">
        <v>36</v>
      </c>
      <c r="E1323" s="45" t="s">
        <v>48</v>
      </c>
      <c r="F1323" s="45" t="s">
        <v>87</v>
      </c>
      <c r="G1323" s="46">
        <v>91278</v>
      </c>
      <c r="H1323" s="76">
        <v>0.55555555555555558</v>
      </c>
      <c r="I1323" s="76">
        <v>0.81944444444444453</v>
      </c>
      <c r="J1323" s="47">
        <v>0.2638888888888889</v>
      </c>
      <c r="K1323" s="48">
        <v>42870.556250000001</v>
      </c>
      <c r="L1323" s="48">
        <v>42870.819444444445</v>
      </c>
      <c r="M1323" s="46">
        <v>7</v>
      </c>
      <c r="N1323" s="46">
        <v>8</v>
      </c>
      <c r="O1323" s="47">
        <v>5.9027777777777778E-4</v>
      </c>
      <c r="P1323" s="47">
        <v>2.1874999999999998E-3</v>
      </c>
      <c r="Q1323" s="47">
        <v>4.7685185185185183E-3</v>
      </c>
      <c r="R1323" s="47">
        <v>0</v>
      </c>
      <c r="S1323" s="47">
        <v>0</v>
      </c>
      <c r="T1323" s="47">
        <v>0</v>
      </c>
      <c r="U1323" s="47">
        <v>0</v>
      </c>
      <c r="V1323" s="47">
        <v>4.8611111111111112E-2</v>
      </c>
      <c r="W1323" s="47">
        <v>0</v>
      </c>
      <c r="X1323" s="47">
        <v>0</v>
      </c>
      <c r="Y1323" s="47">
        <v>0</v>
      </c>
      <c r="Z1323" s="47">
        <v>0</v>
      </c>
      <c r="AA1323" s="4">
        <f t="shared" si="42"/>
        <v>0</v>
      </c>
      <c r="AB1323" s="4">
        <f t="shared" si="43"/>
        <v>6.9444444444444198E-4</v>
      </c>
    </row>
    <row r="1324" spans="1:28" x14ac:dyDescent="0.25">
      <c r="A1324" s="44">
        <v>42870</v>
      </c>
      <c r="B1324" s="45" t="s">
        <v>160</v>
      </c>
      <c r="C1324" s="45" t="s">
        <v>161</v>
      </c>
      <c r="D1324" s="45" t="s">
        <v>38</v>
      </c>
      <c r="E1324" s="45" t="s">
        <v>35</v>
      </c>
      <c r="F1324" s="45" t="s">
        <v>72</v>
      </c>
      <c r="G1324" s="46">
        <v>91169</v>
      </c>
      <c r="H1324" s="76">
        <v>0.625</v>
      </c>
      <c r="I1324" s="76">
        <v>0.88888888888888884</v>
      </c>
      <c r="J1324" s="47">
        <v>0.2638888888888889</v>
      </c>
      <c r="K1324" s="48">
        <v>42870.621527777781</v>
      </c>
      <c r="L1324" s="48">
        <v>42870.888888888891</v>
      </c>
      <c r="M1324" s="46">
        <v>56</v>
      </c>
      <c r="N1324" s="46">
        <v>0</v>
      </c>
      <c r="O1324" s="47">
        <v>0</v>
      </c>
      <c r="P1324" s="47">
        <v>1.9097222222222222E-3</v>
      </c>
      <c r="Q1324" s="47">
        <v>3.3449074074074071E-3</v>
      </c>
      <c r="R1324" s="47">
        <v>1.3969907407407408E-2</v>
      </c>
      <c r="S1324" s="47">
        <v>0</v>
      </c>
      <c r="T1324" s="47">
        <v>1.375E-2</v>
      </c>
      <c r="U1324" s="47">
        <v>0</v>
      </c>
      <c r="V1324" s="47">
        <v>0</v>
      </c>
      <c r="W1324" s="47">
        <v>5.482638888888889E-2</v>
      </c>
      <c r="X1324" s="47">
        <v>1.7256944444444446E-2</v>
      </c>
      <c r="Y1324" s="47">
        <v>0</v>
      </c>
      <c r="Z1324" s="47">
        <v>0</v>
      </c>
      <c r="AA1324" s="4">
        <f t="shared" si="42"/>
        <v>2.7719907407407408E-2</v>
      </c>
      <c r="AB1324" s="4">
        <f t="shared" si="43"/>
        <v>0</v>
      </c>
    </row>
    <row r="1325" spans="1:28" x14ac:dyDescent="0.25">
      <c r="A1325" s="44">
        <v>42870</v>
      </c>
      <c r="B1325" s="45" t="s">
        <v>160</v>
      </c>
      <c r="C1325" s="45" t="s">
        <v>161</v>
      </c>
      <c r="D1325" s="45" t="s">
        <v>38</v>
      </c>
      <c r="E1325" s="45" t="s">
        <v>35</v>
      </c>
      <c r="F1325" s="45" t="s">
        <v>55</v>
      </c>
      <c r="G1325" s="46">
        <v>91147</v>
      </c>
      <c r="H1325" s="76">
        <v>0.55555555555555558</v>
      </c>
      <c r="I1325" s="76">
        <v>0.81944444444444453</v>
      </c>
      <c r="J1325" s="47">
        <v>0.2638888888888889</v>
      </c>
      <c r="M1325" s="46">
        <v>0</v>
      </c>
      <c r="N1325" s="46">
        <v>0</v>
      </c>
      <c r="O1325" s="47">
        <v>0</v>
      </c>
      <c r="P1325" s="47">
        <v>0</v>
      </c>
      <c r="Q1325" s="47">
        <v>0</v>
      </c>
      <c r="R1325" s="47">
        <v>0</v>
      </c>
      <c r="S1325" s="47">
        <v>0</v>
      </c>
      <c r="T1325" s="47">
        <v>0</v>
      </c>
      <c r="U1325" s="47">
        <v>0</v>
      </c>
      <c r="V1325" s="47">
        <v>0</v>
      </c>
      <c r="W1325" s="47">
        <v>0</v>
      </c>
      <c r="X1325" s="47">
        <v>0</v>
      </c>
      <c r="Y1325" s="47">
        <v>0</v>
      </c>
      <c r="Z1325" s="47">
        <v>0</v>
      </c>
      <c r="AA1325" s="4">
        <f t="shared" si="42"/>
        <v>0</v>
      </c>
      <c r="AB1325" s="4" t="str">
        <f t="shared" si="43"/>
        <v/>
      </c>
    </row>
    <row r="1326" spans="1:28" x14ac:dyDescent="0.25">
      <c r="A1326" s="44">
        <v>42870</v>
      </c>
      <c r="B1326" s="45" t="s">
        <v>160</v>
      </c>
      <c r="C1326" s="45" t="s">
        <v>161</v>
      </c>
      <c r="D1326" s="45" t="s">
        <v>38</v>
      </c>
      <c r="E1326" s="45" t="s">
        <v>35</v>
      </c>
      <c r="F1326" s="45" t="s">
        <v>172</v>
      </c>
      <c r="G1326" s="46">
        <v>91160</v>
      </c>
      <c r="H1326" s="76">
        <v>0.625</v>
      </c>
      <c r="I1326" s="76">
        <v>0.88888888888888884</v>
      </c>
      <c r="J1326" s="47">
        <v>0.2638888888888889</v>
      </c>
      <c r="K1326" s="48">
        <v>42870.625</v>
      </c>
      <c r="L1326" s="48">
        <v>42870.888888888891</v>
      </c>
      <c r="M1326" s="46">
        <v>72</v>
      </c>
      <c r="N1326" s="46">
        <v>0</v>
      </c>
      <c r="O1326" s="47">
        <v>0</v>
      </c>
      <c r="P1326" s="47">
        <v>2.2800925925925927E-3</v>
      </c>
      <c r="Q1326" s="47">
        <v>2.6041666666666665E-3</v>
      </c>
      <c r="R1326" s="47">
        <v>1.3715277777777778E-2</v>
      </c>
      <c r="S1326" s="47">
        <v>0</v>
      </c>
      <c r="T1326" s="47">
        <v>1.4282407407407409E-2</v>
      </c>
      <c r="U1326" s="47">
        <v>0</v>
      </c>
      <c r="V1326" s="47">
        <v>0</v>
      </c>
      <c r="W1326" s="47">
        <v>0</v>
      </c>
      <c r="X1326" s="47">
        <v>9.9537037037037042E-4</v>
      </c>
      <c r="Y1326" s="47">
        <v>6.2037037037037043E-3</v>
      </c>
      <c r="Z1326" s="47">
        <v>0</v>
      </c>
      <c r="AA1326" s="4">
        <f t="shared" si="42"/>
        <v>2.7997685185185188E-2</v>
      </c>
      <c r="AB1326" s="4">
        <f t="shared" si="43"/>
        <v>0</v>
      </c>
    </row>
    <row r="1327" spans="1:28" x14ac:dyDescent="0.25">
      <c r="A1327" s="44">
        <v>42870</v>
      </c>
      <c r="B1327" s="45" t="s">
        <v>160</v>
      </c>
      <c r="C1327" s="45" t="s">
        <v>161</v>
      </c>
      <c r="D1327" s="45" t="s">
        <v>38</v>
      </c>
      <c r="E1327" s="45" t="s">
        <v>35</v>
      </c>
      <c r="F1327" s="45" t="s">
        <v>74</v>
      </c>
      <c r="G1327" s="46">
        <v>91149</v>
      </c>
      <c r="H1327" s="76">
        <v>0.625</v>
      </c>
      <c r="I1327" s="76">
        <v>0.88888888888888884</v>
      </c>
      <c r="J1327" s="47">
        <v>0.2638888888888889</v>
      </c>
      <c r="K1327" s="48">
        <v>42870.616666666669</v>
      </c>
      <c r="L1327" s="48">
        <v>42870.888888888891</v>
      </c>
      <c r="M1327" s="46">
        <v>86</v>
      </c>
      <c r="N1327" s="46">
        <v>0</v>
      </c>
      <c r="O1327" s="47">
        <v>0</v>
      </c>
      <c r="P1327" s="47">
        <v>1.8750000000000001E-3</v>
      </c>
      <c r="Q1327" s="47">
        <v>9.7337962962962977E-3</v>
      </c>
      <c r="R1327" s="47">
        <v>1.3425925925925924E-2</v>
      </c>
      <c r="S1327" s="47">
        <v>0</v>
      </c>
      <c r="T1327" s="47">
        <v>1.3483796296296298E-2</v>
      </c>
      <c r="U1327" s="47">
        <v>0</v>
      </c>
      <c r="V1327" s="47">
        <v>0</v>
      </c>
      <c r="W1327" s="47">
        <v>0</v>
      </c>
      <c r="X1327" s="47">
        <v>3.472222222222222E-3</v>
      </c>
      <c r="Y1327" s="47">
        <v>6.2615740740740748E-3</v>
      </c>
      <c r="Z1327" s="47">
        <v>0</v>
      </c>
      <c r="AA1327" s="4">
        <f t="shared" si="42"/>
        <v>2.6909722222222224E-2</v>
      </c>
      <c r="AB1327" s="4">
        <f t="shared" si="43"/>
        <v>0</v>
      </c>
    </row>
    <row r="1328" spans="1:28" x14ac:dyDescent="0.25">
      <c r="A1328" s="44">
        <v>42870</v>
      </c>
      <c r="B1328" s="45" t="s">
        <v>160</v>
      </c>
      <c r="C1328" s="45" t="s">
        <v>161</v>
      </c>
      <c r="D1328" s="45" t="s">
        <v>38</v>
      </c>
      <c r="E1328" s="45" t="s">
        <v>35</v>
      </c>
      <c r="F1328" s="45" t="s">
        <v>176</v>
      </c>
      <c r="G1328" s="46">
        <v>91141</v>
      </c>
      <c r="H1328" s="76">
        <v>0.65277777777777779</v>
      </c>
      <c r="I1328" s="76">
        <v>0.91666666666666663</v>
      </c>
      <c r="J1328" s="47">
        <v>0.2638888888888889</v>
      </c>
      <c r="M1328" s="46">
        <v>0</v>
      </c>
      <c r="N1328" s="46">
        <v>0</v>
      </c>
      <c r="O1328" s="47">
        <v>0</v>
      </c>
      <c r="P1328" s="47">
        <v>0</v>
      </c>
      <c r="Q1328" s="47">
        <v>0</v>
      </c>
      <c r="R1328" s="47">
        <v>0</v>
      </c>
      <c r="S1328" s="47">
        <v>0</v>
      </c>
      <c r="T1328" s="47">
        <v>0</v>
      </c>
      <c r="U1328" s="47">
        <v>0</v>
      </c>
      <c r="V1328" s="47">
        <v>0</v>
      </c>
      <c r="W1328" s="47">
        <v>0</v>
      </c>
      <c r="X1328" s="47">
        <v>0</v>
      </c>
      <c r="Y1328" s="47">
        <v>0</v>
      </c>
      <c r="Z1328" s="47">
        <v>0</v>
      </c>
      <c r="AA1328" s="4">
        <f t="shared" si="42"/>
        <v>0</v>
      </c>
      <c r="AB1328" s="4" t="str">
        <f t="shared" si="43"/>
        <v/>
      </c>
    </row>
    <row r="1329" spans="1:28" x14ac:dyDescent="0.25">
      <c r="A1329" s="44">
        <v>42870</v>
      </c>
      <c r="B1329" s="45" t="s">
        <v>160</v>
      </c>
      <c r="C1329" s="45" t="s">
        <v>161</v>
      </c>
      <c r="D1329" s="45" t="s">
        <v>38</v>
      </c>
      <c r="E1329" s="45" t="s">
        <v>35</v>
      </c>
      <c r="F1329" s="45" t="s">
        <v>177</v>
      </c>
      <c r="G1329" s="46">
        <v>91130</v>
      </c>
      <c r="H1329" s="76">
        <v>0.58333333333333337</v>
      </c>
      <c r="I1329" s="76">
        <v>0.84722222222222221</v>
      </c>
      <c r="J1329" s="47">
        <v>0.2638888888888889</v>
      </c>
      <c r="M1329" s="46">
        <v>0</v>
      </c>
      <c r="N1329" s="46">
        <v>0</v>
      </c>
      <c r="O1329" s="47">
        <v>0</v>
      </c>
      <c r="P1329" s="47">
        <v>0</v>
      </c>
      <c r="Q1329" s="47">
        <v>0</v>
      </c>
      <c r="R1329" s="47">
        <v>0</v>
      </c>
      <c r="S1329" s="47">
        <v>0</v>
      </c>
      <c r="T1329" s="47">
        <v>0</v>
      </c>
      <c r="U1329" s="47">
        <v>0</v>
      </c>
      <c r="V1329" s="47">
        <v>0</v>
      </c>
      <c r="W1329" s="47">
        <v>0</v>
      </c>
      <c r="X1329" s="47">
        <v>0</v>
      </c>
      <c r="Y1329" s="47">
        <v>0</v>
      </c>
      <c r="Z1329" s="47">
        <v>0</v>
      </c>
      <c r="AA1329" s="4">
        <f t="shared" si="42"/>
        <v>0</v>
      </c>
      <c r="AB1329" s="4" t="str">
        <f t="shared" si="43"/>
        <v/>
      </c>
    </row>
    <row r="1330" spans="1:28" x14ac:dyDescent="0.25">
      <c r="A1330" s="44">
        <v>42870</v>
      </c>
      <c r="B1330" s="45" t="s">
        <v>160</v>
      </c>
      <c r="C1330" s="45" t="s">
        <v>161</v>
      </c>
      <c r="D1330" s="45" t="s">
        <v>38</v>
      </c>
      <c r="E1330" s="45" t="s">
        <v>35</v>
      </c>
      <c r="F1330" s="45" t="s">
        <v>96</v>
      </c>
      <c r="G1330" s="46">
        <v>91157</v>
      </c>
      <c r="H1330" s="76">
        <v>0.625</v>
      </c>
      <c r="I1330" s="76">
        <v>0.88888888888888884</v>
      </c>
      <c r="J1330" s="47">
        <v>0.2638888888888889</v>
      </c>
      <c r="K1330" s="48">
        <v>42870.622916666667</v>
      </c>
      <c r="L1330" s="48">
        <v>42870.888888888891</v>
      </c>
      <c r="M1330" s="46">
        <v>83</v>
      </c>
      <c r="N1330" s="46">
        <v>0</v>
      </c>
      <c r="O1330" s="47">
        <v>0</v>
      </c>
      <c r="P1330" s="47">
        <v>2.0717592592592593E-3</v>
      </c>
      <c r="Q1330" s="47">
        <v>1.7013888888888892E-3</v>
      </c>
      <c r="R1330" s="47">
        <v>1.2824074074074073E-2</v>
      </c>
      <c r="S1330" s="47">
        <v>0</v>
      </c>
      <c r="T1330" s="47">
        <v>1.3078703703703703E-2</v>
      </c>
      <c r="U1330" s="47">
        <v>0</v>
      </c>
      <c r="V1330" s="47">
        <v>0</v>
      </c>
      <c r="W1330" s="47">
        <v>0</v>
      </c>
      <c r="X1330" s="47">
        <v>0</v>
      </c>
      <c r="Y1330" s="47">
        <v>3.3564814814814812E-4</v>
      </c>
      <c r="Z1330" s="47">
        <v>0</v>
      </c>
      <c r="AA1330" s="4">
        <f t="shared" si="42"/>
        <v>2.5902777777777775E-2</v>
      </c>
      <c r="AB1330" s="4">
        <f t="shared" si="43"/>
        <v>0</v>
      </c>
    </row>
    <row r="1331" spans="1:28" x14ac:dyDescent="0.25">
      <c r="A1331" s="44">
        <v>42870</v>
      </c>
      <c r="B1331" s="45" t="s">
        <v>160</v>
      </c>
      <c r="C1331" s="45" t="s">
        <v>161</v>
      </c>
      <c r="D1331" s="45" t="s">
        <v>38</v>
      </c>
      <c r="E1331" s="45" t="s">
        <v>35</v>
      </c>
      <c r="F1331" s="45" t="s">
        <v>79</v>
      </c>
      <c r="G1331" s="46">
        <v>91129</v>
      </c>
      <c r="H1331" s="76">
        <v>0.5625</v>
      </c>
      <c r="I1331" s="76">
        <v>0.82638888888888884</v>
      </c>
      <c r="J1331" s="47">
        <v>0.2638888888888889</v>
      </c>
      <c r="K1331" s="48">
        <v>42870.556944444441</v>
      </c>
      <c r="L1331" s="48">
        <v>42870.829861111109</v>
      </c>
      <c r="M1331" s="46">
        <v>78</v>
      </c>
      <c r="N1331" s="46">
        <v>0</v>
      </c>
      <c r="O1331" s="47">
        <v>0</v>
      </c>
      <c r="P1331" s="47">
        <v>2.2453703703703702E-3</v>
      </c>
      <c r="Q1331" s="47">
        <v>4.9189814814814816E-3</v>
      </c>
      <c r="R1331" s="47">
        <v>1.283564814814815E-2</v>
      </c>
      <c r="S1331" s="47">
        <v>0</v>
      </c>
      <c r="T1331" s="47">
        <v>1.3553240740740741E-2</v>
      </c>
      <c r="U1331" s="47">
        <v>0</v>
      </c>
      <c r="V1331" s="47">
        <v>0</v>
      </c>
      <c r="W1331" s="47">
        <v>0</v>
      </c>
      <c r="X1331" s="47">
        <v>4.4907407407407405E-3</v>
      </c>
      <c r="Y1331" s="47">
        <v>3.472222222222222E-3</v>
      </c>
      <c r="Z1331" s="47">
        <v>0</v>
      </c>
      <c r="AA1331" s="4">
        <f t="shared" si="42"/>
        <v>2.6388888888888892E-2</v>
      </c>
      <c r="AB1331" s="4">
        <f t="shared" si="43"/>
        <v>0</v>
      </c>
    </row>
    <row r="1332" spans="1:28" x14ac:dyDescent="0.25">
      <c r="A1332" s="44">
        <v>42870</v>
      </c>
      <c r="B1332" s="45" t="s">
        <v>160</v>
      </c>
      <c r="C1332" s="45" t="s">
        <v>161</v>
      </c>
      <c r="D1332" s="45" t="s">
        <v>38</v>
      </c>
      <c r="E1332" s="45" t="s">
        <v>35</v>
      </c>
      <c r="F1332" s="45" t="s">
        <v>63</v>
      </c>
      <c r="G1332" s="46">
        <v>91134</v>
      </c>
      <c r="H1332" s="76">
        <v>0.5625</v>
      </c>
      <c r="I1332" s="76">
        <v>0.82638888888888884</v>
      </c>
      <c r="J1332" s="47">
        <v>0.2638888888888889</v>
      </c>
      <c r="K1332" s="48">
        <v>42870.557638888888</v>
      </c>
      <c r="L1332" s="48">
        <v>42870.825694444444</v>
      </c>
      <c r="M1332" s="46">
        <v>69</v>
      </c>
      <c r="N1332" s="46">
        <v>0</v>
      </c>
      <c r="O1332" s="47">
        <v>0</v>
      </c>
      <c r="P1332" s="47">
        <v>2.5578703703703705E-3</v>
      </c>
      <c r="Q1332" s="47">
        <v>5.7754629629629623E-3</v>
      </c>
      <c r="R1332" s="47">
        <v>1.3900462962962962E-2</v>
      </c>
      <c r="S1332" s="47">
        <v>0</v>
      </c>
      <c r="T1332" s="47">
        <v>1.3993055555555555E-2</v>
      </c>
      <c r="U1332" s="47">
        <v>0</v>
      </c>
      <c r="V1332" s="47">
        <v>0</v>
      </c>
      <c r="W1332" s="47">
        <v>0</v>
      </c>
      <c r="X1332" s="47">
        <v>2.6388888888888885E-3</v>
      </c>
      <c r="Y1332" s="47">
        <v>9.8379629629629642E-4</v>
      </c>
      <c r="Z1332" s="47">
        <v>0</v>
      </c>
      <c r="AA1332" s="4">
        <f t="shared" si="42"/>
        <v>2.7893518518518519E-2</v>
      </c>
      <c r="AB1332" s="4">
        <f t="shared" si="43"/>
        <v>0</v>
      </c>
    </row>
    <row r="1333" spans="1:28" x14ac:dyDescent="0.25">
      <c r="A1333" s="44">
        <v>42870</v>
      </c>
      <c r="B1333" s="45" t="s">
        <v>160</v>
      </c>
      <c r="C1333" s="45" t="s">
        <v>161</v>
      </c>
      <c r="D1333" s="45" t="s">
        <v>38</v>
      </c>
      <c r="E1333" s="45" t="s">
        <v>35</v>
      </c>
      <c r="F1333" s="45" t="s">
        <v>182</v>
      </c>
      <c r="G1333" s="46">
        <v>91131</v>
      </c>
      <c r="H1333" s="76">
        <v>0.33333333333333331</v>
      </c>
      <c r="I1333" s="76">
        <v>0.59722222222222221</v>
      </c>
      <c r="J1333" s="47">
        <v>0.2638888888888889</v>
      </c>
      <c r="M1333" s="46">
        <v>0</v>
      </c>
      <c r="N1333" s="46">
        <v>0</v>
      </c>
      <c r="O1333" s="47">
        <v>0</v>
      </c>
      <c r="P1333" s="47">
        <v>0</v>
      </c>
      <c r="Q1333" s="47">
        <v>0</v>
      </c>
      <c r="R1333" s="47">
        <v>0</v>
      </c>
      <c r="S1333" s="47">
        <v>0</v>
      </c>
      <c r="T1333" s="47">
        <v>0</v>
      </c>
      <c r="U1333" s="47">
        <v>0</v>
      </c>
      <c r="V1333" s="47">
        <v>0</v>
      </c>
      <c r="W1333" s="47">
        <v>0</v>
      </c>
      <c r="X1333" s="47">
        <v>0</v>
      </c>
      <c r="Y1333" s="47">
        <v>0</v>
      </c>
      <c r="Z1333" s="47">
        <v>0</v>
      </c>
      <c r="AA1333" s="4">
        <f t="shared" si="42"/>
        <v>0</v>
      </c>
      <c r="AB1333" s="4" t="str">
        <f t="shared" si="43"/>
        <v/>
      </c>
    </row>
    <row r="1334" spans="1:28" x14ac:dyDescent="0.25">
      <c r="A1334" s="44">
        <v>42870</v>
      </c>
      <c r="B1334" s="45" t="s">
        <v>160</v>
      </c>
      <c r="C1334" s="45" t="s">
        <v>161</v>
      </c>
      <c r="D1334" s="45" t="s">
        <v>38</v>
      </c>
      <c r="E1334" s="45" t="s">
        <v>41</v>
      </c>
      <c r="F1334" s="45" t="s">
        <v>116</v>
      </c>
      <c r="G1334" s="46">
        <v>91126</v>
      </c>
      <c r="H1334" s="76">
        <v>0.29166666666666669</v>
      </c>
      <c r="I1334" s="76">
        <v>0.55555555555555558</v>
      </c>
      <c r="J1334" s="47">
        <v>0.2638888888888889</v>
      </c>
      <c r="K1334" s="48">
        <v>42870.285416666666</v>
      </c>
      <c r="L1334" s="48">
        <v>42870.555555555555</v>
      </c>
      <c r="M1334" s="46">
        <v>104</v>
      </c>
      <c r="N1334" s="46">
        <v>0</v>
      </c>
      <c r="O1334" s="47">
        <v>0</v>
      </c>
      <c r="P1334" s="47">
        <v>1.0185185185185186E-3</v>
      </c>
      <c r="Q1334" s="47">
        <v>7.3148148148148148E-3</v>
      </c>
      <c r="R1334" s="47">
        <v>1.539351851851852E-2</v>
      </c>
      <c r="S1334" s="47">
        <v>0</v>
      </c>
      <c r="T1334" s="47">
        <v>1.5173611111111112E-2</v>
      </c>
      <c r="U1334" s="47">
        <v>0</v>
      </c>
      <c r="V1334" s="47">
        <v>0</v>
      </c>
      <c r="W1334" s="47">
        <v>2.1631944444444443E-2</v>
      </c>
      <c r="X1334" s="47">
        <v>1.3194444444444443E-3</v>
      </c>
      <c r="Y1334" s="47">
        <v>9.5486111111111101E-3</v>
      </c>
      <c r="Z1334" s="47">
        <v>0</v>
      </c>
      <c r="AA1334" s="4">
        <f t="shared" si="42"/>
        <v>3.0567129629629632E-2</v>
      </c>
      <c r="AB1334" s="4">
        <f t="shared" si="43"/>
        <v>0</v>
      </c>
    </row>
    <row r="1335" spans="1:28" x14ac:dyDescent="0.25">
      <c r="A1335" s="44">
        <v>42870</v>
      </c>
      <c r="B1335" s="45" t="s">
        <v>160</v>
      </c>
      <c r="C1335" s="45" t="s">
        <v>161</v>
      </c>
      <c r="D1335" s="45" t="s">
        <v>38</v>
      </c>
      <c r="E1335" s="45" t="s">
        <v>41</v>
      </c>
      <c r="F1335" s="45" t="s">
        <v>117</v>
      </c>
      <c r="G1335" s="46">
        <v>91161</v>
      </c>
      <c r="H1335" s="76">
        <v>0.29166666666666669</v>
      </c>
      <c r="I1335" s="76">
        <v>0.55555555555555558</v>
      </c>
      <c r="J1335" s="47">
        <v>0.2638888888888889</v>
      </c>
      <c r="K1335" s="48">
        <v>42870.290277777778</v>
      </c>
      <c r="L1335" s="48">
        <v>42870.555555555555</v>
      </c>
      <c r="M1335" s="46">
        <v>80</v>
      </c>
      <c r="N1335" s="46">
        <v>0</v>
      </c>
      <c r="O1335" s="47">
        <v>0</v>
      </c>
      <c r="P1335" s="47">
        <v>1.6666666666666668E-3</v>
      </c>
      <c r="Q1335" s="47">
        <v>1.0069444444444444E-3</v>
      </c>
      <c r="R1335" s="47">
        <v>1.5659722222222224E-2</v>
      </c>
      <c r="S1335" s="47">
        <v>0</v>
      </c>
      <c r="T1335" s="47">
        <v>1.5347222222222222E-2</v>
      </c>
      <c r="U1335" s="47">
        <v>0</v>
      </c>
      <c r="V1335" s="47">
        <v>0</v>
      </c>
      <c r="W1335" s="47">
        <v>0</v>
      </c>
      <c r="X1335" s="47">
        <v>1.1678240740740741E-2</v>
      </c>
      <c r="Y1335" s="47">
        <v>3.7615740740740739E-3</v>
      </c>
      <c r="Z1335" s="47">
        <v>0</v>
      </c>
      <c r="AA1335" s="4">
        <f t="shared" si="42"/>
        <v>3.1006944444444448E-2</v>
      </c>
      <c r="AB1335" s="4">
        <f t="shared" si="43"/>
        <v>0</v>
      </c>
    </row>
    <row r="1336" spans="1:28" x14ac:dyDescent="0.25">
      <c r="A1336" s="44">
        <v>42870</v>
      </c>
      <c r="B1336" s="45" t="s">
        <v>160</v>
      </c>
      <c r="C1336" s="45" t="s">
        <v>161</v>
      </c>
      <c r="D1336" s="45" t="s">
        <v>38</v>
      </c>
      <c r="E1336" s="45" t="s">
        <v>41</v>
      </c>
      <c r="F1336" s="45" t="s">
        <v>169</v>
      </c>
      <c r="G1336" s="46">
        <v>91174</v>
      </c>
      <c r="H1336" s="76">
        <v>0.25</v>
      </c>
      <c r="I1336" s="76">
        <v>0.51388888888888895</v>
      </c>
      <c r="J1336" s="47">
        <v>0.2638888888888889</v>
      </c>
      <c r="K1336" s="48">
        <v>42870.243055555555</v>
      </c>
      <c r="L1336" s="48">
        <v>42870.513888888891</v>
      </c>
      <c r="M1336" s="46">
        <v>71</v>
      </c>
      <c r="N1336" s="46">
        <v>0</v>
      </c>
      <c r="O1336" s="47">
        <v>0</v>
      </c>
      <c r="P1336" s="47">
        <v>1.8750000000000001E-3</v>
      </c>
      <c r="Q1336" s="47">
        <v>1.4513888888888889E-2</v>
      </c>
      <c r="R1336" s="47">
        <v>1.4918981481481483E-2</v>
      </c>
      <c r="S1336" s="47">
        <v>0</v>
      </c>
      <c r="T1336" s="47">
        <v>1.8287037037037036E-2</v>
      </c>
      <c r="U1336" s="47">
        <v>0</v>
      </c>
      <c r="V1336" s="47">
        <v>0</v>
      </c>
      <c r="W1336" s="47">
        <v>0</v>
      </c>
      <c r="X1336" s="47">
        <v>1.3020833333333334E-2</v>
      </c>
      <c r="Y1336" s="47">
        <v>5.4166666666666669E-3</v>
      </c>
      <c r="Z1336" s="47">
        <v>0</v>
      </c>
      <c r="AA1336" s="4">
        <f t="shared" si="42"/>
        <v>3.3206018518518517E-2</v>
      </c>
      <c r="AB1336" s="4">
        <f t="shared" si="43"/>
        <v>0</v>
      </c>
    </row>
    <row r="1337" spans="1:28" x14ac:dyDescent="0.25">
      <c r="A1337" s="44">
        <v>42870</v>
      </c>
      <c r="B1337" s="45" t="s">
        <v>160</v>
      </c>
      <c r="C1337" s="45" t="s">
        <v>161</v>
      </c>
      <c r="D1337" s="45" t="s">
        <v>38</v>
      </c>
      <c r="E1337" s="45" t="s">
        <v>41</v>
      </c>
      <c r="F1337" s="45" t="s">
        <v>170</v>
      </c>
      <c r="G1337" s="46">
        <v>91148</v>
      </c>
      <c r="H1337" s="76">
        <v>0.25</v>
      </c>
      <c r="I1337" s="76">
        <v>0.51388888888888895</v>
      </c>
      <c r="J1337" s="47">
        <v>0.2638888888888889</v>
      </c>
      <c r="K1337" s="48">
        <v>42870.243055555555</v>
      </c>
      <c r="L1337" s="48">
        <v>42870.513888888891</v>
      </c>
      <c r="M1337" s="46">
        <v>60</v>
      </c>
      <c r="N1337" s="46">
        <v>0</v>
      </c>
      <c r="O1337" s="47">
        <v>0</v>
      </c>
      <c r="P1337" s="47">
        <v>1.9675925925925928E-3</v>
      </c>
      <c r="Q1337" s="47">
        <v>1.0729166666666666E-2</v>
      </c>
      <c r="R1337" s="47">
        <v>1.4965277777777779E-2</v>
      </c>
      <c r="S1337" s="47">
        <v>0</v>
      </c>
      <c r="T1337" s="47">
        <v>1.3784722222222224E-2</v>
      </c>
      <c r="U1337" s="47">
        <v>0</v>
      </c>
      <c r="V1337" s="47">
        <v>0</v>
      </c>
      <c r="W1337" s="47">
        <v>2.0902777777777781E-2</v>
      </c>
      <c r="X1337" s="47">
        <v>3.7615740740740739E-3</v>
      </c>
      <c r="Y1337" s="47">
        <v>7.3495370370370372E-3</v>
      </c>
      <c r="Z1337" s="47">
        <v>0</v>
      </c>
      <c r="AA1337" s="4">
        <f t="shared" si="42"/>
        <v>2.8750000000000005E-2</v>
      </c>
      <c r="AB1337" s="4">
        <f t="shared" si="43"/>
        <v>0</v>
      </c>
    </row>
    <row r="1338" spans="1:28" x14ac:dyDescent="0.25">
      <c r="A1338" s="44">
        <v>42870</v>
      </c>
      <c r="B1338" s="45" t="s">
        <v>160</v>
      </c>
      <c r="C1338" s="45" t="s">
        <v>161</v>
      </c>
      <c r="D1338" s="45" t="s">
        <v>38</v>
      </c>
      <c r="E1338" s="45" t="s">
        <v>41</v>
      </c>
      <c r="F1338" s="45" t="s">
        <v>120</v>
      </c>
      <c r="G1338" s="46">
        <v>91144</v>
      </c>
      <c r="H1338" s="76">
        <v>0.3611111111111111</v>
      </c>
      <c r="I1338" s="76">
        <v>0.625</v>
      </c>
      <c r="J1338" s="47">
        <v>0.2638888888888889</v>
      </c>
      <c r="M1338" s="46">
        <v>0</v>
      </c>
      <c r="N1338" s="46">
        <v>0</v>
      </c>
      <c r="O1338" s="47">
        <v>0</v>
      </c>
      <c r="P1338" s="47">
        <v>0</v>
      </c>
      <c r="Q1338" s="47">
        <v>0</v>
      </c>
      <c r="R1338" s="47">
        <v>0</v>
      </c>
      <c r="S1338" s="47">
        <v>0</v>
      </c>
      <c r="T1338" s="47">
        <v>0</v>
      </c>
      <c r="U1338" s="47">
        <v>0</v>
      </c>
      <c r="V1338" s="47">
        <v>0</v>
      </c>
      <c r="W1338" s="47">
        <v>0</v>
      </c>
      <c r="X1338" s="47">
        <v>0</v>
      </c>
      <c r="Y1338" s="47">
        <v>0</v>
      </c>
      <c r="Z1338" s="47">
        <v>0</v>
      </c>
      <c r="AA1338" s="4">
        <f t="shared" si="42"/>
        <v>0</v>
      </c>
      <c r="AB1338" s="4" t="str">
        <f t="shared" si="43"/>
        <v/>
      </c>
    </row>
    <row r="1339" spans="1:28" x14ac:dyDescent="0.25">
      <c r="A1339" s="44">
        <v>42870</v>
      </c>
      <c r="B1339" s="45" t="s">
        <v>160</v>
      </c>
      <c r="C1339" s="45" t="s">
        <v>161</v>
      </c>
      <c r="D1339" s="45" t="s">
        <v>38</v>
      </c>
      <c r="E1339" s="45" t="s">
        <v>41</v>
      </c>
      <c r="F1339" s="45" t="s">
        <v>121</v>
      </c>
      <c r="G1339" s="46">
        <v>91132</v>
      </c>
      <c r="H1339" s="76">
        <v>0.33333333333333331</v>
      </c>
      <c r="I1339" s="76">
        <v>0.59722222222222221</v>
      </c>
      <c r="J1339" s="47">
        <v>0.2638888888888889</v>
      </c>
      <c r="K1339" s="48">
        <v>42870.331944444442</v>
      </c>
      <c r="L1339" s="48">
        <v>42870.597222222219</v>
      </c>
      <c r="M1339" s="46">
        <v>117</v>
      </c>
      <c r="N1339" s="46">
        <v>0</v>
      </c>
      <c r="O1339" s="47">
        <v>0</v>
      </c>
      <c r="P1339" s="47">
        <v>1.0648148148148147E-3</v>
      </c>
      <c r="Q1339" s="47">
        <v>5.6712962962962956E-4</v>
      </c>
      <c r="R1339" s="47">
        <v>1.3761574074074074E-2</v>
      </c>
      <c r="S1339" s="47">
        <v>0</v>
      </c>
      <c r="T1339" s="47">
        <v>1.5717592592592592E-2</v>
      </c>
      <c r="U1339" s="47">
        <v>0</v>
      </c>
      <c r="V1339" s="47">
        <v>0</v>
      </c>
      <c r="W1339" s="47">
        <v>0</v>
      </c>
      <c r="X1339" s="47">
        <v>5.4976851851851853E-3</v>
      </c>
      <c r="Y1339" s="47">
        <v>8.4837962962962966E-3</v>
      </c>
      <c r="Z1339" s="47">
        <v>0</v>
      </c>
      <c r="AA1339" s="4">
        <f t="shared" si="42"/>
        <v>2.9479166666666667E-2</v>
      </c>
      <c r="AB1339" s="4">
        <f t="shared" si="43"/>
        <v>0</v>
      </c>
    </row>
    <row r="1340" spans="1:28" x14ac:dyDescent="0.25">
      <c r="A1340" s="44">
        <v>42870</v>
      </c>
      <c r="B1340" s="45" t="s">
        <v>160</v>
      </c>
      <c r="C1340" s="45" t="s">
        <v>161</v>
      </c>
      <c r="D1340" s="45" t="s">
        <v>38</v>
      </c>
      <c r="E1340" s="45" t="s">
        <v>41</v>
      </c>
      <c r="F1340" s="45" t="s">
        <v>122</v>
      </c>
      <c r="G1340" s="46">
        <v>102590</v>
      </c>
      <c r="H1340" s="76">
        <v>0.3888888888888889</v>
      </c>
      <c r="I1340" s="76">
        <v>0.65277777777777779</v>
      </c>
      <c r="J1340" s="47">
        <v>0.2638888888888889</v>
      </c>
      <c r="M1340" s="46">
        <v>0</v>
      </c>
      <c r="N1340" s="46">
        <v>0</v>
      </c>
      <c r="O1340" s="47">
        <v>0</v>
      </c>
      <c r="P1340" s="47">
        <v>0</v>
      </c>
      <c r="Q1340" s="47">
        <v>0</v>
      </c>
      <c r="R1340" s="47">
        <v>0</v>
      </c>
      <c r="S1340" s="47">
        <v>0</v>
      </c>
      <c r="T1340" s="47">
        <v>0</v>
      </c>
      <c r="U1340" s="47">
        <v>0</v>
      </c>
      <c r="V1340" s="47">
        <v>0</v>
      </c>
      <c r="W1340" s="47">
        <v>0</v>
      </c>
      <c r="X1340" s="47">
        <v>0</v>
      </c>
      <c r="Y1340" s="47">
        <v>0</v>
      </c>
      <c r="Z1340" s="47">
        <v>0</v>
      </c>
      <c r="AA1340" s="4">
        <f t="shared" si="42"/>
        <v>0</v>
      </c>
      <c r="AB1340" s="4" t="str">
        <f t="shared" si="43"/>
        <v/>
      </c>
    </row>
    <row r="1341" spans="1:28" x14ac:dyDescent="0.25">
      <c r="A1341" s="44">
        <v>42870</v>
      </c>
      <c r="B1341" s="45" t="s">
        <v>160</v>
      </c>
      <c r="C1341" s="45" t="s">
        <v>161</v>
      </c>
      <c r="D1341" s="45" t="s">
        <v>38</v>
      </c>
      <c r="E1341" s="45" t="s">
        <v>41</v>
      </c>
      <c r="F1341" s="45" t="s">
        <v>59</v>
      </c>
      <c r="G1341" s="46">
        <v>91171</v>
      </c>
      <c r="H1341" s="76">
        <v>0.3888888888888889</v>
      </c>
      <c r="I1341" s="76">
        <v>0.65277777777777779</v>
      </c>
      <c r="J1341" s="47">
        <v>0.2638888888888889</v>
      </c>
      <c r="M1341" s="46">
        <v>0</v>
      </c>
      <c r="N1341" s="46">
        <v>0</v>
      </c>
      <c r="O1341" s="47">
        <v>0</v>
      </c>
      <c r="P1341" s="47">
        <v>0</v>
      </c>
      <c r="Q1341" s="47">
        <v>0</v>
      </c>
      <c r="R1341" s="47">
        <v>0</v>
      </c>
      <c r="S1341" s="47">
        <v>0</v>
      </c>
      <c r="T1341" s="47">
        <v>0</v>
      </c>
      <c r="U1341" s="47">
        <v>0</v>
      </c>
      <c r="V1341" s="47">
        <v>0</v>
      </c>
      <c r="W1341" s="47">
        <v>0</v>
      </c>
      <c r="X1341" s="47">
        <v>0</v>
      </c>
      <c r="Y1341" s="47">
        <v>0</v>
      </c>
      <c r="Z1341" s="47">
        <v>0</v>
      </c>
      <c r="AA1341" s="4">
        <f t="shared" si="42"/>
        <v>0</v>
      </c>
      <c r="AB1341" s="4" t="str">
        <f t="shared" si="43"/>
        <v/>
      </c>
    </row>
    <row r="1342" spans="1:28" x14ac:dyDescent="0.25">
      <c r="A1342" s="44">
        <v>42870</v>
      </c>
      <c r="B1342" s="45" t="s">
        <v>160</v>
      </c>
      <c r="C1342" s="45" t="s">
        <v>161</v>
      </c>
      <c r="D1342" s="45" t="s">
        <v>38</v>
      </c>
      <c r="E1342" s="45" t="s">
        <v>41</v>
      </c>
      <c r="F1342" s="45" t="s">
        <v>124</v>
      </c>
      <c r="G1342" s="46">
        <v>91164</v>
      </c>
      <c r="H1342" s="76">
        <v>0.33333333333333331</v>
      </c>
      <c r="I1342" s="76">
        <v>0.59722222222222221</v>
      </c>
      <c r="J1342" s="47">
        <v>0.2638888888888889</v>
      </c>
      <c r="K1342" s="48">
        <v>42870.333333333336</v>
      </c>
      <c r="L1342" s="48">
        <v>42870.597222222219</v>
      </c>
      <c r="M1342" s="46">
        <v>105</v>
      </c>
      <c r="N1342" s="46">
        <v>0</v>
      </c>
      <c r="O1342" s="47">
        <v>0</v>
      </c>
      <c r="P1342" s="47">
        <v>1.3425925925925925E-3</v>
      </c>
      <c r="Q1342" s="47">
        <v>2.5115740740740741E-3</v>
      </c>
      <c r="R1342" s="47">
        <v>1.357638888888889E-2</v>
      </c>
      <c r="S1342" s="47">
        <v>0</v>
      </c>
      <c r="T1342" s="47">
        <v>1.6041666666666666E-2</v>
      </c>
      <c r="U1342" s="47">
        <v>0</v>
      </c>
      <c r="V1342" s="47">
        <v>0</v>
      </c>
      <c r="W1342" s="47">
        <v>0</v>
      </c>
      <c r="X1342" s="47">
        <v>4.4791666666666669E-3</v>
      </c>
      <c r="Y1342" s="47">
        <v>4.340277777777778E-3</v>
      </c>
      <c r="Z1342" s="47">
        <v>0</v>
      </c>
      <c r="AA1342" s="4">
        <f t="shared" si="42"/>
        <v>2.9618055555555557E-2</v>
      </c>
      <c r="AB1342" s="4">
        <f t="shared" si="43"/>
        <v>0</v>
      </c>
    </row>
    <row r="1343" spans="1:28" x14ac:dyDescent="0.25">
      <c r="A1343" s="44">
        <v>42870</v>
      </c>
      <c r="B1343" s="45" t="s">
        <v>160</v>
      </c>
      <c r="C1343" s="45" t="s">
        <v>161</v>
      </c>
      <c r="D1343" s="45" t="s">
        <v>38</v>
      </c>
      <c r="E1343" s="45" t="s">
        <v>41</v>
      </c>
      <c r="F1343" s="45" t="s">
        <v>125</v>
      </c>
      <c r="G1343" s="46">
        <v>91135</v>
      </c>
      <c r="H1343" s="76">
        <v>0.25</v>
      </c>
      <c r="I1343" s="76">
        <v>0.51388888888888895</v>
      </c>
      <c r="J1343" s="47">
        <v>0.2638888888888889</v>
      </c>
      <c r="M1343" s="46">
        <v>0</v>
      </c>
      <c r="N1343" s="46">
        <v>0</v>
      </c>
      <c r="O1343" s="47">
        <v>0</v>
      </c>
      <c r="P1343" s="47">
        <v>0</v>
      </c>
      <c r="Q1343" s="47">
        <v>0</v>
      </c>
      <c r="R1343" s="47">
        <v>0</v>
      </c>
      <c r="S1343" s="47">
        <v>0</v>
      </c>
      <c r="T1343" s="47">
        <v>0</v>
      </c>
      <c r="U1343" s="47">
        <v>0</v>
      </c>
      <c r="V1343" s="47">
        <v>0</v>
      </c>
      <c r="W1343" s="47">
        <v>0</v>
      </c>
      <c r="X1343" s="47">
        <v>0</v>
      </c>
      <c r="Y1343" s="47">
        <v>0</v>
      </c>
      <c r="Z1343" s="47">
        <v>0</v>
      </c>
      <c r="AA1343" s="4">
        <f t="shared" si="42"/>
        <v>0</v>
      </c>
      <c r="AB1343" s="4" t="str">
        <f t="shared" si="43"/>
        <v/>
      </c>
    </row>
    <row r="1344" spans="1:28" x14ac:dyDescent="0.25">
      <c r="A1344" s="44">
        <v>42870</v>
      </c>
      <c r="B1344" s="45" t="s">
        <v>160</v>
      </c>
      <c r="C1344" s="45" t="s">
        <v>161</v>
      </c>
      <c r="D1344" s="45" t="s">
        <v>38</v>
      </c>
      <c r="E1344" s="45" t="s">
        <v>41</v>
      </c>
      <c r="F1344" s="45" t="s">
        <v>126</v>
      </c>
      <c r="G1344" s="46">
        <v>91162</v>
      </c>
      <c r="H1344" s="76">
        <v>0.29166666666666669</v>
      </c>
      <c r="I1344" s="76">
        <v>0.55555555555555558</v>
      </c>
      <c r="J1344" s="47">
        <v>0.2638888888888889</v>
      </c>
      <c r="K1344" s="48">
        <v>42870.296527777777</v>
      </c>
      <c r="L1344" s="48">
        <v>42870.555555555555</v>
      </c>
      <c r="M1344" s="46">
        <v>94</v>
      </c>
      <c r="N1344" s="46">
        <v>0</v>
      </c>
      <c r="O1344" s="47">
        <v>0</v>
      </c>
      <c r="P1344" s="47">
        <v>1.3310185185185185E-3</v>
      </c>
      <c r="Q1344" s="47">
        <v>7.8703703703703713E-3</v>
      </c>
      <c r="R1344" s="47">
        <v>1.4467592592592593E-2</v>
      </c>
      <c r="S1344" s="47">
        <v>0</v>
      </c>
      <c r="T1344" s="47">
        <v>1.525462962962963E-2</v>
      </c>
      <c r="U1344" s="47">
        <v>0</v>
      </c>
      <c r="V1344" s="47">
        <v>0</v>
      </c>
      <c r="W1344" s="47">
        <v>0</v>
      </c>
      <c r="X1344" s="47">
        <v>7.1990740740740739E-3</v>
      </c>
      <c r="Y1344" s="47">
        <v>1.4178240740740741E-2</v>
      </c>
      <c r="Z1344" s="47">
        <v>0</v>
      </c>
      <c r="AA1344" s="4">
        <f t="shared" si="42"/>
        <v>2.9722222222222223E-2</v>
      </c>
      <c r="AB1344" s="4">
        <f t="shared" si="43"/>
        <v>4.8611111111110938E-3</v>
      </c>
    </row>
    <row r="1345" spans="1:28" x14ac:dyDescent="0.25">
      <c r="A1345" s="44">
        <v>42870</v>
      </c>
      <c r="B1345" s="45" t="s">
        <v>160</v>
      </c>
      <c r="C1345" s="45" t="s">
        <v>161</v>
      </c>
      <c r="D1345" s="45" t="s">
        <v>38</v>
      </c>
      <c r="E1345" s="45" t="s">
        <v>40</v>
      </c>
      <c r="F1345" s="45" t="s">
        <v>171</v>
      </c>
      <c r="G1345" s="46">
        <v>102623</v>
      </c>
      <c r="H1345" s="76">
        <v>0.65277777777777779</v>
      </c>
      <c r="I1345" s="76">
        <v>0.91666666666666663</v>
      </c>
      <c r="J1345" s="47">
        <v>0.2638888888888889</v>
      </c>
      <c r="M1345" s="46">
        <v>0</v>
      </c>
      <c r="N1345" s="46">
        <v>0</v>
      </c>
      <c r="O1345" s="47">
        <v>0</v>
      </c>
      <c r="P1345" s="47">
        <v>0</v>
      </c>
      <c r="Q1345" s="47">
        <v>0</v>
      </c>
      <c r="R1345" s="47">
        <v>0</v>
      </c>
      <c r="S1345" s="47">
        <v>0</v>
      </c>
      <c r="T1345" s="47">
        <v>0</v>
      </c>
      <c r="U1345" s="47">
        <v>0</v>
      </c>
      <c r="V1345" s="47">
        <v>0</v>
      </c>
      <c r="W1345" s="47">
        <v>0</v>
      </c>
      <c r="X1345" s="47">
        <v>0</v>
      </c>
      <c r="Y1345" s="47">
        <v>0</v>
      </c>
      <c r="Z1345" s="47">
        <v>0</v>
      </c>
      <c r="AA1345" s="4">
        <f t="shared" si="42"/>
        <v>0</v>
      </c>
      <c r="AB1345" s="4" t="str">
        <f t="shared" si="43"/>
        <v/>
      </c>
    </row>
    <row r="1346" spans="1:28" x14ac:dyDescent="0.25">
      <c r="A1346" s="44">
        <v>42870</v>
      </c>
      <c r="B1346" s="45" t="s">
        <v>160</v>
      </c>
      <c r="C1346" s="45" t="s">
        <v>161</v>
      </c>
      <c r="D1346" s="45" t="s">
        <v>38</v>
      </c>
      <c r="E1346" s="45" t="s">
        <v>40</v>
      </c>
      <c r="F1346" s="45" t="s">
        <v>71</v>
      </c>
      <c r="G1346" s="46">
        <v>91166</v>
      </c>
      <c r="H1346" s="76">
        <v>0.59722222222222221</v>
      </c>
      <c r="I1346" s="76">
        <v>0.86111111111111116</v>
      </c>
      <c r="J1346" s="47">
        <v>0.2638888888888889</v>
      </c>
      <c r="M1346" s="46">
        <v>0</v>
      </c>
      <c r="N1346" s="46">
        <v>0</v>
      </c>
      <c r="O1346" s="47">
        <v>0</v>
      </c>
      <c r="P1346" s="47">
        <v>0</v>
      </c>
      <c r="Q1346" s="47">
        <v>0</v>
      </c>
      <c r="R1346" s="47">
        <v>0</v>
      </c>
      <c r="S1346" s="47">
        <v>0</v>
      </c>
      <c r="T1346" s="47">
        <v>0</v>
      </c>
      <c r="U1346" s="47">
        <v>0</v>
      </c>
      <c r="V1346" s="47">
        <v>0</v>
      </c>
      <c r="W1346" s="47">
        <v>0</v>
      </c>
      <c r="X1346" s="47">
        <v>0</v>
      </c>
      <c r="Y1346" s="47">
        <v>0</v>
      </c>
      <c r="Z1346" s="47">
        <v>0</v>
      </c>
      <c r="AA1346" s="4">
        <f t="shared" si="42"/>
        <v>0</v>
      </c>
      <c r="AB1346" s="4" t="str">
        <f t="shared" si="43"/>
        <v/>
      </c>
    </row>
    <row r="1347" spans="1:28" x14ac:dyDescent="0.25">
      <c r="A1347" s="44">
        <v>42870</v>
      </c>
      <c r="B1347" s="45" t="s">
        <v>160</v>
      </c>
      <c r="C1347" s="45" t="s">
        <v>161</v>
      </c>
      <c r="D1347" s="45" t="s">
        <v>38</v>
      </c>
      <c r="E1347" s="45" t="s">
        <v>40</v>
      </c>
      <c r="F1347" s="45" t="s">
        <v>53</v>
      </c>
      <c r="G1347" s="46">
        <v>102520</v>
      </c>
      <c r="H1347" s="76">
        <v>0.25</v>
      </c>
      <c r="I1347" s="76">
        <v>0.51388888888888895</v>
      </c>
      <c r="J1347" s="47">
        <v>0.2638888888888889</v>
      </c>
      <c r="M1347" s="46">
        <v>0</v>
      </c>
      <c r="N1347" s="46">
        <v>0</v>
      </c>
      <c r="O1347" s="47">
        <v>0</v>
      </c>
      <c r="P1347" s="47">
        <v>0</v>
      </c>
      <c r="Q1347" s="47">
        <v>0</v>
      </c>
      <c r="R1347" s="47">
        <v>0</v>
      </c>
      <c r="S1347" s="47">
        <v>0</v>
      </c>
      <c r="T1347" s="47">
        <v>0</v>
      </c>
      <c r="U1347" s="47">
        <v>0</v>
      </c>
      <c r="V1347" s="47">
        <v>0</v>
      </c>
      <c r="W1347" s="47">
        <v>0</v>
      </c>
      <c r="X1347" s="47">
        <v>0</v>
      </c>
      <c r="Y1347" s="47">
        <v>0</v>
      </c>
      <c r="Z1347" s="47">
        <v>0</v>
      </c>
      <c r="AA1347" s="4">
        <f t="shared" si="42"/>
        <v>0</v>
      </c>
      <c r="AB1347" s="4" t="str">
        <f t="shared" si="43"/>
        <v/>
      </c>
    </row>
    <row r="1348" spans="1:28" x14ac:dyDescent="0.25">
      <c r="A1348" s="44">
        <v>42870</v>
      </c>
      <c r="B1348" s="45" t="s">
        <v>160</v>
      </c>
      <c r="C1348" s="45" t="s">
        <v>161</v>
      </c>
      <c r="D1348" s="45" t="s">
        <v>38</v>
      </c>
      <c r="E1348" s="45" t="s">
        <v>40</v>
      </c>
      <c r="F1348" s="45" t="s">
        <v>131</v>
      </c>
      <c r="G1348" s="46">
        <v>91136</v>
      </c>
      <c r="H1348" s="76">
        <v>0.5625</v>
      </c>
      <c r="I1348" s="76">
        <v>0.82638888888888884</v>
      </c>
      <c r="J1348" s="47">
        <v>0.2638888888888889</v>
      </c>
      <c r="K1348" s="48">
        <v>42870.561805555553</v>
      </c>
      <c r="L1348" s="48">
        <v>42870.828472222223</v>
      </c>
      <c r="M1348" s="46">
        <v>73</v>
      </c>
      <c r="N1348" s="46">
        <v>0</v>
      </c>
      <c r="O1348" s="47">
        <v>0</v>
      </c>
      <c r="P1348" s="47">
        <v>1.8171296296296297E-3</v>
      </c>
      <c r="Q1348" s="47">
        <v>4.8611111111111104E-4</v>
      </c>
      <c r="R1348" s="47">
        <v>1.357638888888889E-2</v>
      </c>
      <c r="S1348" s="47">
        <v>0</v>
      </c>
      <c r="T1348" s="47">
        <v>6.8055555555555569E-3</v>
      </c>
      <c r="U1348" s="47">
        <v>0</v>
      </c>
      <c r="V1348" s="47">
        <v>0</v>
      </c>
      <c r="W1348" s="47">
        <v>5.3807870370370374E-2</v>
      </c>
      <c r="X1348" s="47">
        <v>0</v>
      </c>
      <c r="Y1348" s="47">
        <v>7.407407407407407E-4</v>
      </c>
      <c r="Z1348" s="47">
        <v>0</v>
      </c>
      <c r="AA1348" s="4">
        <f t="shared" si="42"/>
        <v>2.0381944444444446E-2</v>
      </c>
      <c r="AB1348" s="4">
        <f t="shared" si="43"/>
        <v>0</v>
      </c>
    </row>
    <row r="1349" spans="1:28" x14ac:dyDescent="0.25">
      <c r="A1349" s="44">
        <v>42870</v>
      </c>
      <c r="B1349" s="45" t="s">
        <v>160</v>
      </c>
      <c r="C1349" s="45" t="s">
        <v>161</v>
      </c>
      <c r="D1349" s="45" t="s">
        <v>38</v>
      </c>
      <c r="E1349" s="45" t="s">
        <v>40</v>
      </c>
      <c r="F1349" s="45" t="s">
        <v>54</v>
      </c>
      <c r="G1349" s="46">
        <v>91138</v>
      </c>
      <c r="H1349" s="76">
        <v>0.5625</v>
      </c>
      <c r="I1349" s="76">
        <v>0.82638888888888884</v>
      </c>
      <c r="J1349" s="47">
        <v>0.2638888888888889</v>
      </c>
      <c r="K1349" s="48">
        <v>42870.561805555553</v>
      </c>
      <c r="L1349" s="48">
        <v>42870.826388888891</v>
      </c>
      <c r="M1349" s="46">
        <v>94</v>
      </c>
      <c r="N1349" s="46">
        <v>0</v>
      </c>
      <c r="O1349" s="47">
        <v>0</v>
      </c>
      <c r="P1349" s="47">
        <v>1.712962962962963E-3</v>
      </c>
      <c r="Q1349" s="47">
        <v>3.7152777777777774E-3</v>
      </c>
      <c r="R1349" s="47">
        <v>1.4259259259259261E-2</v>
      </c>
      <c r="S1349" s="47">
        <v>0</v>
      </c>
      <c r="T1349" s="47">
        <v>1.3842592592592594E-2</v>
      </c>
      <c r="U1349" s="47">
        <v>0</v>
      </c>
      <c r="V1349" s="47">
        <v>0</v>
      </c>
      <c r="W1349" s="47">
        <v>0</v>
      </c>
      <c r="X1349" s="47">
        <v>0</v>
      </c>
      <c r="Y1349" s="47">
        <v>2.3726851851851851E-3</v>
      </c>
      <c r="Z1349" s="47">
        <v>0</v>
      </c>
      <c r="AA1349" s="4">
        <f t="shared" si="42"/>
        <v>2.8101851851851857E-2</v>
      </c>
      <c r="AB1349" s="4">
        <f t="shared" si="43"/>
        <v>0</v>
      </c>
    </row>
    <row r="1350" spans="1:28" x14ac:dyDescent="0.25">
      <c r="A1350" s="44">
        <v>42870</v>
      </c>
      <c r="B1350" s="45" t="s">
        <v>160</v>
      </c>
      <c r="C1350" s="45" t="s">
        <v>161</v>
      </c>
      <c r="D1350" s="45" t="s">
        <v>38</v>
      </c>
      <c r="E1350" s="45" t="s">
        <v>40</v>
      </c>
      <c r="F1350" s="45" t="s">
        <v>173</v>
      </c>
      <c r="G1350" s="46">
        <v>91173</v>
      </c>
      <c r="H1350" s="76">
        <v>0.51388888888888895</v>
      </c>
      <c r="I1350" s="76">
        <v>0.77777777777777779</v>
      </c>
      <c r="J1350" s="47">
        <v>0.2638888888888889</v>
      </c>
      <c r="K1350" s="48">
        <v>42870.522916666669</v>
      </c>
      <c r="L1350" s="48">
        <v>42870.78125</v>
      </c>
      <c r="M1350" s="46">
        <v>88</v>
      </c>
      <c r="N1350" s="46">
        <v>0</v>
      </c>
      <c r="O1350" s="47">
        <v>0</v>
      </c>
      <c r="P1350" s="47">
        <v>1.689814814814815E-3</v>
      </c>
      <c r="Q1350" s="47">
        <v>5.3819444444444453E-3</v>
      </c>
      <c r="R1350" s="47">
        <v>1.4351851851851852E-2</v>
      </c>
      <c r="S1350" s="47">
        <v>0</v>
      </c>
      <c r="T1350" s="47">
        <v>1.4699074074074074E-2</v>
      </c>
      <c r="U1350" s="47">
        <v>0</v>
      </c>
      <c r="V1350" s="47">
        <v>0</v>
      </c>
      <c r="W1350" s="47">
        <v>0</v>
      </c>
      <c r="X1350" s="47">
        <v>0</v>
      </c>
      <c r="Y1350" s="47">
        <v>2.9398148148148148E-3</v>
      </c>
      <c r="Z1350" s="47">
        <v>0</v>
      </c>
      <c r="AA1350" s="4">
        <f t="shared" ref="AA1350:AA1413" si="44">IF(A1350="","",R1350+T1350)</f>
        <v>2.9050925925925924E-2</v>
      </c>
      <c r="AB1350" s="4">
        <f t="shared" si="43"/>
        <v>9.0277777777777457E-3</v>
      </c>
    </row>
    <row r="1351" spans="1:28" x14ac:dyDescent="0.25">
      <c r="A1351" s="44">
        <v>42870</v>
      </c>
      <c r="B1351" s="45" t="s">
        <v>160</v>
      </c>
      <c r="C1351" s="45" t="s">
        <v>161</v>
      </c>
      <c r="D1351" s="45" t="s">
        <v>38</v>
      </c>
      <c r="E1351" s="45" t="s">
        <v>40</v>
      </c>
      <c r="F1351" s="45" t="s">
        <v>174</v>
      </c>
      <c r="G1351" s="46">
        <v>91177</v>
      </c>
      <c r="H1351" s="76">
        <v>0.65277777777777779</v>
      </c>
      <c r="I1351" s="76">
        <v>0.91666666666666663</v>
      </c>
      <c r="J1351" s="47">
        <v>0.2638888888888889</v>
      </c>
      <c r="M1351" s="46">
        <v>0</v>
      </c>
      <c r="N1351" s="46">
        <v>0</v>
      </c>
      <c r="O1351" s="47">
        <v>0</v>
      </c>
      <c r="P1351" s="47">
        <v>0</v>
      </c>
      <c r="Q1351" s="47">
        <v>0</v>
      </c>
      <c r="R1351" s="47">
        <v>0</v>
      </c>
      <c r="S1351" s="47">
        <v>0</v>
      </c>
      <c r="T1351" s="47">
        <v>0</v>
      </c>
      <c r="U1351" s="47">
        <v>0</v>
      </c>
      <c r="V1351" s="47">
        <v>0</v>
      </c>
      <c r="W1351" s="47">
        <v>0</v>
      </c>
      <c r="X1351" s="47">
        <v>0</v>
      </c>
      <c r="Y1351" s="47">
        <v>0</v>
      </c>
      <c r="Z1351" s="47">
        <v>0</v>
      </c>
      <c r="AA1351" s="4">
        <f t="shared" si="44"/>
        <v>0</v>
      </c>
      <c r="AB1351" s="4" t="str">
        <f t="shared" si="43"/>
        <v/>
      </c>
    </row>
    <row r="1352" spans="1:28" x14ac:dyDescent="0.25">
      <c r="A1352" s="44">
        <v>42870</v>
      </c>
      <c r="B1352" s="45" t="s">
        <v>160</v>
      </c>
      <c r="C1352" s="45" t="s">
        <v>161</v>
      </c>
      <c r="D1352" s="45" t="s">
        <v>38</v>
      </c>
      <c r="E1352" s="45" t="s">
        <v>40</v>
      </c>
      <c r="F1352" s="45" t="s">
        <v>175</v>
      </c>
      <c r="G1352" s="46">
        <v>91151</v>
      </c>
      <c r="H1352" s="76">
        <v>0.65277777777777779</v>
      </c>
      <c r="I1352" s="76">
        <v>0.91666666666666663</v>
      </c>
      <c r="J1352" s="47">
        <v>0.2638888888888889</v>
      </c>
      <c r="K1352" s="48">
        <v>42870.571527777778</v>
      </c>
      <c r="L1352" s="48">
        <v>42870.916666666664</v>
      </c>
      <c r="M1352" s="46">
        <v>98</v>
      </c>
      <c r="N1352" s="46">
        <v>0</v>
      </c>
      <c r="O1352" s="47">
        <v>0</v>
      </c>
      <c r="P1352" s="47">
        <v>1.8865740740740742E-3</v>
      </c>
      <c r="Q1352" s="47">
        <v>1.3101851851851852E-2</v>
      </c>
      <c r="R1352" s="47">
        <v>2.5949074074074072E-2</v>
      </c>
      <c r="S1352" s="47">
        <v>0</v>
      </c>
      <c r="T1352" s="47">
        <v>1.3981481481481482E-2</v>
      </c>
      <c r="U1352" s="47">
        <v>0</v>
      </c>
      <c r="V1352" s="47">
        <v>0</v>
      </c>
      <c r="W1352" s="47">
        <v>2.3148148148148147E-5</v>
      </c>
      <c r="X1352" s="47">
        <v>1.4178240740740741E-2</v>
      </c>
      <c r="Y1352" s="47">
        <v>3.9120370370370368E-3</v>
      </c>
      <c r="Z1352" s="47">
        <v>0</v>
      </c>
      <c r="AA1352" s="4">
        <f t="shared" si="44"/>
        <v>3.9930555555555552E-2</v>
      </c>
      <c r="AB1352" s="4">
        <f t="shared" si="43"/>
        <v>0</v>
      </c>
    </row>
    <row r="1353" spans="1:28" x14ac:dyDescent="0.25">
      <c r="A1353" s="44">
        <v>42870</v>
      </c>
      <c r="B1353" s="45" t="s">
        <v>160</v>
      </c>
      <c r="C1353" s="45" t="s">
        <v>161</v>
      </c>
      <c r="D1353" s="45" t="s">
        <v>38</v>
      </c>
      <c r="E1353" s="45" t="s">
        <v>40</v>
      </c>
      <c r="F1353" s="45" t="s">
        <v>57</v>
      </c>
      <c r="G1353" s="46">
        <v>91218</v>
      </c>
      <c r="H1353" s="76">
        <v>0.51388888888888895</v>
      </c>
      <c r="I1353" s="76">
        <v>0.77777777777777779</v>
      </c>
      <c r="J1353" s="47">
        <v>0.2638888888888889</v>
      </c>
      <c r="M1353" s="46">
        <v>0</v>
      </c>
      <c r="N1353" s="46">
        <v>0</v>
      </c>
      <c r="O1353" s="47">
        <v>0</v>
      </c>
      <c r="P1353" s="47">
        <v>0</v>
      </c>
      <c r="Q1353" s="47">
        <v>0</v>
      </c>
      <c r="R1353" s="47">
        <v>0</v>
      </c>
      <c r="S1353" s="47">
        <v>0</v>
      </c>
      <c r="T1353" s="47">
        <v>0</v>
      </c>
      <c r="U1353" s="47">
        <v>0</v>
      </c>
      <c r="V1353" s="47">
        <v>0</v>
      </c>
      <c r="W1353" s="47">
        <v>0</v>
      </c>
      <c r="X1353" s="47">
        <v>0</v>
      </c>
      <c r="Y1353" s="47">
        <v>0</v>
      </c>
      <c r="Z1353" s="47">
        <v>0</v>
      </c>
      <c r="AA1353" s="4">
        <f t="shared" si="44"/>
        <v>0</v>
      </c>
      <c r="AB1353" s="4" t="str">
        <f t="shared" si="43"/>
        <v/>
      </c>
    </row>
    <row r="1354" spans="1:28" x14ac:dyDescent="0.25">
      <c r="A1354" s="44">
        <v>42870</v>
      </c>
      <c r="B1354" s="45" t="s">
        <v>160</v>
      </c>
      <c r="C1354" s="45" t="s">
        <v>161</v>
      </c>
      <c r="D1354" s="45" t="s">
        <v>38</v>
      </c>
      <c r="E1354" s="45" t="s">
        <v>40</v>
      </c>
      <c r="F1354" s="45" t="s">
        <v>130</v>
      </c>
      <c r="G1354" s="46">
        <v>91386</v>
      </c>
      <c r="H1354" s="76">
        <v>0.58333333333333337</v>
      </c>
      <c r="I1354" s="76">
        <v>0.84722222222222221</v>
      </c>
      <c r="J1354" s="47">
        <v>0.2638888888888889</v>
      </c>
      <c r="K1354" s="48">
        <v>42870.577777777777</v>
      </c>
      <c r="L1354" s="48">
        <v>42870.847222222219</v>
      </c>
      <c r="M1354" s="46">
        <v>0</v>
      </c>
      <c r="N1354" s="46">
        <v>62</v>
      </c>
      <c r="O1354" s="47">
        <v>8.9120370370370362E-4</v>
      </c>
      <c r="P1354" s="47">
        <v>0</v>
      </c>
      <c r="Q1354" s="47">
        <v>5.5011574074074067E-2</v>
      </c>
      <c r="R1354" s="47">
        <v>0</v>
      </c>
      <c r="S1354" s="47">
        <v>0</v>
      </c>
      <c r="T1354" s="47">
        <v>2.630787037037037E-2</v>
      </c>
      <c r="U1354" s="47">
        <v>0</v>
      </c>
      <c r="V1354" s="47">
        <v>0</v>
      </c>
      <c r="W1354" s="47">
        <v>0</v>
      </c>
      <c r="X1354" s="47">
        <v>0</v>
      </c>
      <c r="Y1354" s="47">
        <v>0</v>
      </c>
      <c r="Z1354" s="47">
        <v>0</v>
      </c>
      <c r="AA1354" s="4">
        <f t="shared" si="44"/>
        <v>2.630787037037037E-2</v>
      </c>
      <c r="AB1354" s="4">
        <f t="shared" si="43"/>
        <v>0</v>
      </c>
    </row>
    <row r="1355" spans="1:28" x14ac:dyDescent="0.25">
      <c r="A1355" s="44">
        <v>42870</v>
      </c>
      <c r="B1355" s="45" t="s">
        <v>160</v>
      </c>
      <c r="C1355" s="45" t="s">
        <v>161</v>
      </c>
      <c r="D1355" s="45" t="s">
        <v>38</v>
      </c>
      <c r="E1355" s="45" t="s">
        <v>40</v>
      </c>
      <c r="F1355" s="45" t="s">
        <v>76</v>
      </c>
      <c r="G1355" s="46">
        <v>91145</v>
      </c>
      <c r="H1355" s="76">
        <v>0.51388888888888895</v>
      </c>
      <c r="I1355" s="76">
        <v>0.77777777777777779</v>
      </c>
      <c r="J1355" s="47">
        <v>0.2638888888888889</v>
      </c>
      <c r="K1355" s="48">
        <v>42870.51458333333</v>
      </c>
      <c r="L1355" s="48">
        <v>42870.777777777781</v>
      </c>
      <c r="M1355" s="46">
        <v>63</v>
      </c>
      <c r="N1355" s="46">
        <v>0</v>
      </c>
      <c r="O1355" s="47">
        <v>0</v>
      </c>
      <c r="P1355" s="47">
        <v>1.5509259259259261E-3</v>
      </c>
      <c r="Q1355" s="47">
        <v>1.8287037037037037E-3</v>
      </c>
      <c r="R1355" s="47">
        <v>1.4687499999999999E-2</v>
      </c>
      <c r="S1355" s="47">
        <v>0</v>
      </c>
      <c r="T1355" s="47">
        <v>1.4699074074074074E-2</v>
      </c>
      <c r="U1355" s="47">
        <v>0</v>
      </c>
      <c r="V1355" s="47">
        <v>0</v>
      </c>
      <c r="W1355" s="47">
        <v>5.2546296296296292E-2</v>
      </c>
      <c r="X1355" s="47">
        <v>1.0995370370370371E-2</v>
      </c>
      <c r="Y1355" s="47">
        <v>1.8518518518518517E-3</v>
      </c>
      <c r="Z1355" s="47">
        <v>0</v>
      </c>
      <c r="AA1355" s="4">
        <f t="shared" si="44"/>
        <v>2.9386574074074072E-2</v>
      </c>
      <c r="AB1355" s="4">
        <f t="shared" si="43"/>
        <v>6.9444444444433095E-4</v>
      </c>
    </row>
    <row r="1356" spans="1:28" x14ac:dyDescent="0.25">
      <c r="A1356" s="44">
        <v>42870</v>
      </c>
      <c r="B1356" s="45" t="s">
        <v>160</v>
      </c>
      <c r="C1356" s="45" t="s">
        <v>161</v>
      </c>
      <c r="D1356" s="45" t="s">
        <v>38</v>
      </c>
      <c r="E1356" s="45" t="s">
        <v>40</v>
      </c>
      <c r="F1356" s="45" t="s">
        <v>58</v>
      </c>
      <c r="G1356" s="46">
        <v>91311</v>
      </c>
      <c r="H1356" s="76">
        <v>0.55555555555555558</v>
      </c>
      <c r="I1356" s="76">
        <v>0.81944444444444453</v>
      </c>
      <c r="J1356" s="47">
        <v>0.2638888888888889</v>
      </c>
      <c r="K1356" s="48">
        <v>42870.555555555555</v>
      </c>
      <c r="L1356" s="48">
        <v>42870.819444444445</v>
      </c>
      <c r="M1356" s="46">
        <v>0</v>
      </c>
      <c r="N1356" s="46">
        <v>96</v>
      </c>
      <c r="O1356" s="47">
        <v>6.2500000000000001E-4</v>
      </c>
      <c r="P1356" s="47">
        <v>0</v>
      </c>
      <c r="Q1356" s="47">
        <v>6.0381944444444446E-2</v>
      </c>
      <c r="R1356" s="47">
        <v>1.3460648148148147E-2</v>
      </c>
      <c r="S1356" s="47">
        <v>0</v>
      </c>
      <c r="T1356" s="47">
        <v>1.4583333333333332E-2</v>
      </c>
      <c r="U1356" s="47">
        <v>0</v>
      </c>
      <c r="V1356" s="47">
        <v>0</v>
      </c>
      <c r="W1356" s="47">
        <v>0</v>
      </c>
      <c r="X1356" s="47">
        <v>0</v>
      </c>
      <c r="Y1356" s="47">
        <v>3.2291666666666666E-3</v>
      </c>
      <c r="Z1356" s="47">
        <v>0</v>
      </c>
      <c r="AA1356" s="4">
        <f t="shared" si="44"/>
        <v>2.8043981481481479E-2</v>
      </c>
      <c r="AB1356" s="4">
        <f t="shared" si="43"/>
        <v>0</v>
      </c>
    </row>
    <row r="1357" spans="1:28" x14ac:dyDescent="0.25">
      <c r="A1357" s="44">
        <v>42870</v>
      </c>
      <c r="B1357" s="45" t="s">
        <v>160</v>
      </c>
      <c r="C1357" s="45" t="s">
        <v>161</v>
      </c>
      <c r="D1357" s="45" t="s">
        <v>38</v>
      </c>
      <c r="E1357" s="45" t="s">
        <v>40</v>
      </c>
      <c r="F1357" s="45" t="s">
        <v>39</v>
      </c>
      <c r="G1357" s="46">
        <v>91314</v>
      </c>
      <c r="H1357" s="76">
        <v>0.51388888888888895</v>
      </c>
      <c r="I1357" s="76">
        <v>0.77777777777777779</v>
      </c>
      <c r="J1357" s="47">
        <v>0.2638888888888889</v>
      </c>
      <c r="K1357" s="48">
        <v>42870.603472222225</v>
      </c>
      <c r="L1357" s="48">
        <v>42870.777777777781</v>
      </c>
      <c r="M1357" s="46">
        <v>0</v>
      </c>
      <c r="N1357" s="46">
        <v>39</v>
      </c>
      <c r="O1357" s="47">
        <v>4.9768518518518521E-4</v>
      </c>
      <c r="P1357" s="47">
        <v>0</v>
      </c>
      <c r="Q1357" s="47">
        <v>1.9282407407407408E-2</v>
      </c>
      <c r="R1357" s="47">
        <v>1.3923611111111111E-2</v>
      </c>
      <c r="S1357" s="47">
        <v>0</v>
      </c>
      <c r="T1357" s="47">
        <v>1.3125E-2</v>
      </c>
      <c r="U1357" s="47">
        <v>0</v>
      </c>
      <c r="V1357" s="47">
        <v>0</v>
      </c>
      <c r="W1357" s="47">
        <v>0</v>
      </c>
      <c r="X1357" s="47">
        <v>0</v>
      </c>
      <c r="Y1357" s="47">
        <v>1.105324074074074E-2</v>
      </c>
      <c r="Z1357" s="47">
        <v>0</v>
      </c>
      <c r="AA1357" s="4">
        <f t="shared" si="44"/>
        <v>2.704861111111111E-2</v>
      </c>
      <c r="AB1357" s="4">
        <f t="shared" si="43"/>
        <v>8.9583333333333237E-2</v>
      </c>
    </row>
    <row r="1358" spans="1:28" x14ac:dyDescent="0.25">
      <c r="A1358" s="44">
        <v>42870</v>
      </c>
      <c r="B1358" s="45" t="s">
        <v>160</v>
      </c>
      <c r="C1358" s="45" t="s">
        <v>161</v>
      </c>
      <c r="D1358" s="45" t="s">
        <v>38</v>
      </c>
      <c r="E1358" s="45" t="s">
        <v>40</v>
      </c>
      <c r="F1358" s="45" t="s">
        <v>77</v>
      </c>
      <c r="G1358" s="46">
        <v>91143</v>
      </c>
      <c r="H1358" s="76">
        <v>0.59722222222222221</v>
      </c>
      <c r="I1358" s="76">
        <v>0.86111111111111116</v>
      </c>
      <c r="J1358" s="47">
        <v>0.2638888888888889</v>
      </c>
      <c r="M1358" s="46">
        <v>0</v>
      </c>
      <c r="N1358" s="46">
        <v>0</v>
      </c>
      <c r="O1358" s="47">
        <v>0</v>
      </c>
      <c r="P1358" s="47">
        <v>0</v>
      </c>
      <c r="Q1358" s="47">
        <v>0</v>
      </c>
      <c r="R1358" s="47">
        <v>0</v>
      </c>
      <c r="S1358" s="47">
        <v>0</v>
      </c>
      <c r="T1358" s="47">
        <v>0</v>
      </c>
      <c r="U1358" s="47">
        <v>0</v>
      </c>
      <c r="V1358" s="47">
        <v>0</v>
      </c>
      <c r="W1358" s="47">
        <v>0</v>
      </c>
      <c r="X1358" s="47">
        <v>0</v>
      </c>
      <c r="Y1358" s="47">
        <v>0</v>
      </c>
      <c r="Z1358" s="47">
        <v>0</v>
      </c>
      <c r="AA1358" s="4">
        <f t="shared" si="44"/>
        <v>0</v>
      </c>
      <c r="AB1358" s="4" t="str">
        <f t="shared" si="43"/>
        <v/>
      </c>
    </row>
    <row r="1359" spans="1:28" x14ac:dyDescent="0.25">
      <c r="A1359" s="44">
        <v>42870</v>
      </c>
      <c r="B1359" s="45" t="s">
        <v>160</v>
      </c>
      <c r="C1359" s="45" t="s">
        <v>161</v>
      </c>
      <c r="D1359" s="45" t="s">
        <v>38</v>
      </c>
      <c r="E1359" s="45" t="s">
        <v>40</v>
      </c>
      <c r="F1359" s="45" t="s">
        <v>42</v>
      </c>
      <c r="G1359" s="46">
        <v>91154</v>
      </c>
      <c r="H1359" s="76">
        <v>0.51388888888888895</v>
      </c>
      <c r="I1359" s="76">
        <v>0.77777777777777779</v>
      </c>
      <c r="J1359" s="47">
        <v>0.2638888888888889</v>
      </c>
      <c r="K1359" s="48">
        <v>42870.510416666664</v>
      </c>
      <c r="L1359" s="48">
        <v>42870.777777777781</v>
      </c>
      <c r="M1359" s="46">
        <v>0</v>
      </c>
      <c r="N1359" s="46">
        <v>44</v>
      </c>
      <c r="O1359" s="47">
        <v>9.0277777777777784E-4</v>
      </c>
      <c r="P1359" s="47">
        <v>0</v>
      </c>
      <c r="Q1359" s="47">
        <v>4.0115740740740737E-2</v>
      </c>
      <c r="R1359" s="47">
        <v>0</v>
      </c>
      <c r="S1359" s="47">
        <v>0</v>
      </c>
      <c r="T1359" s="47">
        <v>0</v>
      </c>
      <c r="U1359" s="47">
        <v>0</v>
      </c>
      <c r="V1359" s="47">
        <v>0</v>
      </c>
      <c r="W1359" s="47">
        <v>0</v>
      </c>
      <c r="X1359" s="47">
        <v>0</v>
      </c>
      <c r="Y1359" s="47">
        <v>0</v>
      </c>
      <c r="Z1359" s="47">
        <v>0</v>
      </c>
      <c r="AA1359" s="4">
        <f t="shared" si="44"/>
        <v>0</v>
      </c>
      <c r="AB1359" s="4">
        <f t="shared" si="43"/>
        <v>0</v>
      </c>
    </row>
    <row r="1360" spans="1:28" x14ac:dyDescent="0.25">
      <c r="A1360" s="44">
        <v>42870</v>
      </c>
      <c r="B1360" s="45" t="s">
        <v>160</v>
      </c>
      <c r="C1360" s="45" t="s">
        <v>161</v>
      </c>
      <c r="D1360" s="45" t="s">
        <v>38</v>
      </c>
      <c r="E1360" s="45" t="s">
        <v>40</v>
      </c>
      <c r="F1360" s="45" t="s">
        <v>78</v>
      </c>
      <c r="G1360" s="46">
        <v>91180</v>
      </c>
      <c r="H1360" s="76">
        <v>0.65277777777777779</v>
      </c>
      <c r="I1360" s="76">
        <v>0.91666666666666663</v>
      </c>
      <c r="J1360" s="47">
        <v>0.2638888888888889</v>
      </c>
      <c r="K1360" s="48">
        <v>42870.654166666667</v>
      </c>
      <c r="L1360" s="48">
        <v>42870.918749999997</v>
      </c>
      <c r="M1360" s="46">
        <v>69</v>
      </c>
      <c r="N1360" s="46">
        <v>0</v>
      </c>
      <c r="O1360" s="47">
        <v>0</v>
      </c>
      <c r="P1360" s="47">
        <v>2.3495370370370371E-3</v>
      </c>
      <c r="Q1360" s="47">
        <v>6.3888888888888884E-3</v>
      </c>
      <c r="R1360" s="47">
        <v>1.4409722222222221E-2</v>
      </c>
      <c r="S1360" s="47">
        <v>0</v>
      </c>
      <c r="T1360" s="47">
        <v>1.2662037037037039E-2</v>
      </c>
      <c r="U1360" s="47">
        <v>0</v>
      </c>
      <c r="V1360" s="47">
        <v>0</v>
      </c>
      <c r="W1360" s="47">
        <v>0</v>
      </c>
      <c r="X1360" s="47">
        <v>1.1574074074074073E-5</v>
      </c>
      <c r="Y1360" s="47">
        <v>4.7569444444444447E-3</v>
      </c>
      <c r="Z1360" s="47">
        <v>0</v>
      </c>
      <c r="AA1360" s="4">
        <f t="shared" si="44"/>
        <v>2.7071759259259261E-2</v>
      </c>
      <c r="AB1360" s="4">
        <f t="shared" ref="AB1360:AB1423" si="45">IF(K1360="","",IF(VALUE(TEXT(K1360,"HH:MM:SS"))&gt;H1360,VALUE(TEXT(K1360,"HH:MM:SS"))-H1360,0))</f>
        <v>1.388888888888884E-3</v>
      </c>
    </row>
    <row r="1361" spans="1:28" x14ac:dyDescent="0.25">
      <c r="A1361" s="44">
        <v>42870</v>
      </c>
      <c r="B1361" s="45" t="s">
        <v>160</v>
      </c>
      <c r="C1361" s="45" t="s">
        <v>161</v>
      </c>
      <c r="D1361" s="45" t="s">
        <v>38</v>
      </c>
      <c r="E1361" s="45" t="s">
        <v>40</v>
      </c>
      <c r="F1361" s="45" t="s">
        <v>179</v>
      </c>
      <c r="G1361" s="46">
        <v>91250</v>
      </c>
      <c r="H1361" s="76">
        <v>0.55555555555555558</v>
      </c>
      <c r="I1361" s="76">
        <v>0.81944444444444453</v>
      </c>
      <c r="J1361" s="47">
        <v>0.2638888888888889</v>
      </c>
      <c r="M1361" s="46">
        <v>0</v>
      </c>
      <c r="N1361" s="46">
        <v>0</v>
      </c>
      <c r="O1361" s="47">
        <v>0</v>
      </c>
      <c r="P1361" s="47">
        <v>0</v>
      </c>
      <c r="Q1361" s="47">
        <v>0</v>
      </c>
      <c r="R1361" s="47">
        <v>0</v>
      </c>
      <c r="S1361" s="47">
        <v>0</v>
      </c>
      <c r="T1361" s="47">
        <v>0</v>
      </c>
      <c r="U1361" s="47">
        <v>0</v>
      </c>
      <c r="V1361" s="47">
        <v>0</v>
      </c>
      <c r="W1361" s="47">
        <v>0</v>
      </c>
      <c r="X1361" s="47">
        <v>0</v>
      </c>
      <c r="Y1361" s="47">
        <v>0</v>
      </c>
      <c r="Z1361" s="47">
        <v>0</v>
      </c>
      <c r="AA1361" s="4">
        <f t="shared" si="44"/>
        <v>0</v>
      </c>
      <c r="AB1361" s="4" t="str">
        <f t="shared" si="45"/>
        <v/>
      </c>
    </row>
    <row r="1362" spans="1:28" x14ac:dyDescent="0.25">
      <c r="A1362" s="44">
        <v>42870</v>
      </c>
      <c r="B1362" s="45" t="s">
        <v>160</v>
      </c>
      <c r="C1362" s="45" t="s">
        <v>161</v>
      </c>
      <c r="D1362" s="45" t="s">
        <v>38</v>
      </c>
      <c r="E1362" s="45" t="s">
        <v>40</v>
      </c>
      <c r="F1362" s="45" t="s">
        <v>195</v>
      </c>
      <c r="G1362" s="46">
        <v>91170</v>
      </c>
      <c r="H1362" s="76">
        <v>0.5625</v>
      </c>
      <c r="I1362" s="76">
        <v>0.82638888888888884</v>
      </c>
      <c r="J1362" s="47">
        <v>0.2638888888888889</v>
      </c>
      <c r="M1362" s="46">
        <v>0</v>
      </c>
      <c r="N1362" s="46">
        <v>0</v>
      </c>
      <c r="O1362" s="47">
        <v>0</v>
      </c>
      <c r="P1362" s="47">
        <v>0</v>
      </c>
      <c r="Q1362" s="47">
        <v>0</v>
      </c>
      <c r="R1362" s="47">
        <v>0</v>
      </c>
      <c r="S1362" s="47">
        <v>0</v>
      </c>
      <c r="T1362" s="47">
        <v>0</v>
      </c>
      <c r="U1362" s="47">
        <v>0</v>
      </c>
      <c r="V1362" s="47">
        <v>0</v>
      </c>
      <c r="W1362" s="47">
        <v>0</v>
      </c>
      <c r="X1362" s="47">
        <v>0</v>
      </c>
      <c r="Y1362" s="47">
        <v>0</v>
      </c>
      <c r="Z1362" s="47">
        <v>0</v>
      </c>
      <c r="AA1362" s="4">
        <f t="shared" si="44"/>
        <v>0</v>
      </c>
      <c r="AB1362" s="4" t="str">
        <f t="shared" si="45"/>
        <v/>
      </c>
    </row>
    <row r="1363" spans="1:28" x14ac:dyDescent="0.25">
      <c r="A1363" s="44">
        <v>42870</v>
      </c>
      <c r="B1363" s="45" t="s">
        <v>160</v>
      </c>
      <c r="C1363" s="45" t="s">
        <v>161</v>
      </c>
      <c r="D1363" s="45" t="s">
        <v>38</v>
      </c>
      <c r="E1363" s="45" t="s">
        <v>40</v>
      </c>
      <c r="F1363" s="45" t="s">
        <v>62</v>
      </c>
      <c r="G1363" s="46">
        <v>91124</v>
      </c>
      <c r="H1363" s="76">
        <v>0.51388888888888895</v>
      </c>
      <c r="I1363" s="76">
        <v>0.77777777777777779</v>
      </c>
      <c r="J1363" s="47">
        <v>0.2638888888888889</v>
      </c>
      <c r="K1363" s="48">
        <v>42870.513888888891</v>
      </c>
      <c r="L1363" s="48">
        <v>42870.750694444447</v>
      </c>
      <c r="M1363" s="46">
        <v>78</v>
      </c>
      <c r="N1363" s="46">
        <v>0</v>
      </c>
      <c r="O1363" s="47">
        <v>0</v>
      </c>
      <c r="P1363" s="47">
        <v>1.4467592592592594E-3</v>
      </c>
      <c r="Q1363" s="47">
        <v>5.8796296296296296E-3</v>
      </c>
      <c r="R1363" s="47">
        <v>1.6018518518518519E-2</v>
      </c>
      <c r="S1363" s="47">
        <v>0</v>
      </c>
      <c r="T1363" s="47">
        <v>6.7361111111111103E-3</v>
      </c>
      <c r="U1363" s="47">
        <v>0</v>
      </c>
      <c r="V1363" s="47">
        <v>0</v>
      </c>
      <c r="W1363" s="47">
        <v>0</v>
      </c>
      <c r="X1363" s="47">
        <v>1.7696759259259259E-2</v>
      </c>
      <c r="Y1363" s="47">
        <v>7.8240740740740753E-3</v>
      </c>
      <c r="Z1363" s="47">
        <v>0</v>
      </c>
      <c r="AA1363" s="4">
        <f t="shared" si="44"/>
        <v>2.2754629629629628E-2</v>
      </c>
      <c r="AB1363" s="4">
        <f t="shared" si="45"/>
        <v>0</v>
      </c>
    </row>
    <row r="1364" spans="1:28" x14ac:dyDescent="0.25">
      <c r="A1364" s="44">
        <v>42870</v>
      </c>
      <c r="B1364" s="45" t="s">
        <v>160</v>
      </c>
      <c r="C1364" s="45" t="s">
        <v>161</v>
      </c>
      <c r="D1364" s="45" t="s">
        <v>38</v>
      </c>
      <c r="E1364" s="45" t="s">
        <v>40</v>
      </c>
      <c r="F1364" s="45" t="s">
        <v>44</v>
      </c>
      <c r="G1364" s="46">
        <v>91371</v>
      </c>
      <c r="H1364" s="76">
        <v>0.51388888888888895</v>
      </c>
      <c r="I1364" s="76">
        <v>0.77777777777777779</v>
      </c>
      <c r="J1364" s="47">
        <v>0.2638888888888889</v>
      </c>
      <c r="K1364" s="48">
        <v>42870.541666666664</v>
      </c>
      <c r="L1364" s="48">
        <v>42870.777777777781</v>
      </c>
      <c r="M1364" s="46">
        <v>0</v>
      </c>
      <c r="N1364" s="46">
        <v>53</v>
      </c>
      <c r="O1364" s="47">
        <v>7.9861111111111105E-4</v>
      </c>
      <c r="P1364" s="47">
        <v>0</v>
      </c>
      <c r="Q1364" s="47">
        <v>4.2118055555555554E-2</v>
      </c>
      <c r="R1364" s="47">
        <v>0</v>
      </c>
      <c r="S1364" s="47">
        <v>0</v>
      </c>
      <c r="T1364" s="47">
        <v>0</v>
      </c>
      <c r="U1364" s="47">
        <v>0</v>
      </c>
      <c r="V1364" s="47">
        <v>0</v>
      </c>
      <c r="W1364" s="47">
        <v>0</v>
      </c>
      <c r="X1364" s="47">
        <v>0</v>
      </c>
      <c r="Y1364" s="47">
        <v>0</v>
      </c>
      <c r="Z1364" s="47">
        <v>0</v>
      </c>
      <c r="AA1364" s="4">
        <f t="shared" si="44"/>
        <v>0</v>
      </c>
      <c r="AB1364" s="4">
        <f t="shared" si="45"/>
        <v>2.7777777777777679E-2</v>
      </c>
    </row>
    <row r="1365" spans="1:28" x14ac:dyDescent="0.25">
      <c r="A1365" s="44">
        <v>42870</v>
      </c>
      <c r="B1365" s="45" t="s">
        <v>160</v>
      </c>
      <c r="C1365" s="45" t="s">
        <v>161</v>
      </c>
      <c r="D1365" s="45" t="s">
        <v>38</v>
      </c>
      <c r="E1365" s="45" t="s">
        <v>40</v>
      </c>
      <c r="F1365" s="45" t="s">
        <v>183</v>
      </c>
      <c r="G1365" s="46">
        <v>101594</v>
      </c>
      <c r="H1365" s="76">
        <v>0.625</v>
      </c>
      <c r="I1365" s="76">
        <v>0.88888888888888884</v>
      </c>
      <c r="J1365" s="47">
        <v>0.2638888888888889</v>
      </c>
      <c r="M1365" s="46">
        <v>0</v>
      </c>
      <c r="N1365" s="46">
        <v>0</v>
      </c>
      <c r="O1365" s="47">
        <v>0</v>
      </c>
      <c r="P1365" s="47">
        <v>0</v>
      </c>
      <c r="Q1365" s="47">
        <v>0</v>
      </c>
      <c r="R1365" s="47">
        <v>0</v>
      </c>
      <c r="S1365" s="47">
        <v>0</v>
      </c>
      <c r="T1365" s="47">
        <v>0</v>
      </c>
      <c r="U1365" s="47">
        <v>0</v>
      </c>
      <c r="V1365" s="47">
        <v>0</v>
      </c>
      <c r="W1365" s="47">
        <v>0</v>
      </c>
      <c r="X1365" s="47">
        <v>0</v>
      </c>
      <c r="Y1365" s="47">
        <v>0</v>
      </c>
      <c r="Z1365" s="47">
        <v>0</v>
      </c>
      <c r="AA1365" s="4">
        <f t="shared" si="44"/>
        <v>0</v>
      </c>
      <c r="AB1365" s="4" t="str">
        <f t="shared" si="45"/>
        <v/>
      </c>
    </row>
    <row r="1366" spans="1:28" x14ac:dyDescent="0.25">
      <c r="A1366" s="44">
        <v>42870</v>
      </c>
      <c r="B1366" s="45" t="s">
        <v>160</v>
      </c>
      <c r="C1366" s="45" t="s">
        <v>161</v>
      </c>
      <c r="D1366" s="45" t="s">
        <v>38</v>
      </c>
      <c r="E1366" s="45" t="s">
        <v>184</v>
      </c>
      <c r="F1366" s="45" t="s">
        <v>201</v>
      </c>
      <c r="G1366" s="46">
        <v>102702</v>
      </c>
      <c r="H1366" s="76">
        <v>0.29166666666666669</v>
      </c>
      <c r="I1366" s="76">
        <v>0.55555555555555558</v>
      </c>
      <c r="J1366" s="47">
        <v>0.2638888888888889</v>
      </c>
      <c r="M1366" s="46">
        <v>0</v>
      </c>
      <c r="N1366" s="46">
        <v>0</v>
      </c>
      <c r="O1366" s="47">
        <v>0</v>
      </c>
      <c r="P1366" s="47">
        <v>0</v>
      </c>
      <c r="Q1366" s="47">
        <v>0</v>
      </c>
      <c r="R1366" s="47">
        <v>0</v>
      </c>
      <c r="S1366" s="47">
        <v>0</v>
      </c>
      <c r="T1366" s="47">
        <v>0</v>
      </c>
      <c r="U1366" s="47">
        <v>0</v>
      </c>
      <c r="V1366" s="47">
        <v>0</v>
      </c>
      <c r="W1366" s="47">
        <v>0</v>
      </c>
      <c r="X1366" s="47">
        <v>0</v>
      </c>
      <c r="Y1366" s="47">
        <v>0</v>
      </c>
      <c r="Z1366" s="47">
        <v>0</v>
      </c>
      <c r="AA1366" s="4">
        <f t="shared" si="44"/>
        <v>0</v>
      </c>
      <c r="AB1366" s="4" t="str">
        <f t="shared" si="45"/>
        <v/>
      </c>
    </row>
    <row r="1367" spans="1:28" x14ac:dyDescent="0.25">
      <c r="A1367" s="44">
        <v>42870</v>
      </c>
      <c r="B1367" s="45" t="s">
        <v>160</v>
      </c>
      <c r="C1367" s="45" t="s">
        <v>161</v>
      </c>
      <c r="D1367" s="45" t="s">
        <v>38</v>
      </c>
      <c r="E1367" s="45" t="s">
        <v>184</v>
      </c>
      <c r="F1367" s="45" t="s">
        <v>185</v>
      </c>
      <c r="G1367" s="46">
        <v>91863</v>
      </c>
      <c r="H1367" s="76">
        <v>0.3611111111111111</v>
      </c>
      <c r="I1367" s="76">
        <v>0.625</v>
      </c>
      <c r="J1367" s="47">
        <v>0.2638888888888889</v>
      </c>
      <c r="M1367" s="46">
        <v>0</v>
      </c>
      <c r="N1367" s="46">
        <v>0</v>
      </c>
      <c r="O1367" s="47">
        <v>0</v>
      </c>
      <c r="P1367" s="47">
        <v>0</v>
      </c>
      <c r="Q1367" s="47">
        <v>0</v>
      </c>
      <c r="R1367" s="47">
        <v>0</v>
      </c>
      <c r="S1367" s="47">
        <v>0</v>
      </c>
      <c r="T1367" s="47">
        <v>0</v>
      </c>
      <c r="U1367" s="47">
        <v>0</v>
      </c>
      <c r="V1367" s="47">
        <v>0</v>
      </c>
      <c r="W1367" s="47">
        <v>0</v>
      </c>
      <c r="X1367" s="47">
        <v>0</v>
      </c>
      <c r="Y1367" s="47">
        <v>0</v>
      </c>
      <c r="Z1367" s="47">
        <v>0</v>
      </c>
      <c r="AA1367" s="4">
        <f t="shared" si="44"/>
        <v>0</v>
      </c>
      <c r="AB1367" s="4" t="str">
        <f t="shared" si="45"/>
        <v/>
      </c>
    </row>
    <row r="1368" spans="1:28" x14ac:dyDescent="0.25">
      <c r="A1368" s="44">
        <v>42870</v>
      </c>
      <c r="B1368" s="45" t="s">
        <v>160</v>
      </c>
      <c r="C1368" s="45" t="s">
        <v>161</v>
      </c>
      <c r="D1368" s="45" t="s">
        <v>38</v>
      </c>
      <c r="E1368" s="45" t="s">
        <v>184</v>
      </c>
      <c r="F1368" s="45" t="s">
        <v>200</v>
      </c>
      <c r="G1368" s="46">
        <v>91230</v>
      </c>
      <c r="H1368" s="76">
        <v>0.375</v>
      </c>
      <c r="I1368" s="76">
        <v>0.63888888888888895</v>
      </c>
      <c r="J1368" s="47">
        <v>0.2638888888888889</v>
      </c>
      <c r="M1368" s="46">
        <v>0</v>
      </c>
      <c r="N1368" s="46">
        <v>0</v>
      </c>
      <c r="O1368" s="47">
        <v>0</v>
      </c>
      <c r="P1368" s="47">
        <v>0</v>
      </c>
      <c r="Q1368" s="47">
        <v>0</v>
      </c>
      <c r="R1368" s="47">
        <v>0</v>
      </c>
      <c r="S1368" s="47">
        <v>0</v>
      </c>
      <c r="T1368" s="47">
        <v>0</v>
      </c>
      <c r="U1368" s="47">
        <v>0</v>
      </c>
      <c r="V1368" s="47">
        <v>0</v>
      </c>
      <c r="W1368" s="47">
        <v>0</v>
      </c>
      <c r="X1368" s="47">
        <v>0</v>
      </c>
      <c r="Y1368" s="47">
        <v>0</v>
      </c>
      <c r="Z1368" s="47">
        <v>0</v>
      </c>
      <c r="AA1368" s="4">
        <f t="shared" si="44"/>
        <v>0</v>
      </c>
      <c r="AB1368" s="4" t="str">
        <f t="shared" si="45"/>
        <v/>
      </c>
    </row>
    <row r="1369" spans="1:28" x14ac:dyDescent="0.25">
      <c r="A1369" s="44">
        <v>42870</v>
      </c>
      <c r="B1369" s="45" t="s">
        <v>160</v>
      </c>
      <c r="C1369" s="45" t="s">
        <v>161</v>
      </c>
      <c r="D1369" s="45" t="s">
        <v>38</v>
      </c>
      <c r="E1369" s="45" t="s">
        <v>184</v>
      </c>
      <c r="F1369" s="45" t="s">
        <v>200</v>
      </c>
      <c r="G1369" s="46">
        <v>91176</v>
      </c>
      <c r="H1369" s="76">
        <v>0.375</v>
      </c>
      <c r="I1369" s="76">
        <v>0.63888888888888895</v>
      </c>
      <c r="J1369" s="47">
        <v>0.2638888888888889</v>
      </c>
      <c r="M1369" s="46">
        <v>0</v>
      </c>
      <c r="N1369" s="46">
        <v>0</v>
      </c>
      <c r="O1369" s="47">
        <v>0</v>
      </c>
      <c r="P1369" s="47">
        <v>0</v>
      </c>
      <c r="Q1369" s="47">
        <v>0</v>
      </c>
      <c r="R1369" s="47">
        <v>0</v>
      </c>
      <c r="S1369" s="47">
        <v>0</v>
      </c>
      <c r="T1369" s="47">
        <v>0</v>
      </c>
      <c r="U1369" s="47">
        <v>0</v>
      </c>
      <c r="V1369" s="47">
        <v>0</v>
      </c>
      <c r="W1369" s="47">
        <v>0</v>
      </c>
      <c r="X1369" s="47">
        <v>0</v>
      </c>
      <c r="Y1369" s="47">
        <v>0</v>
      </c>
      <c r="Z1369" s="47">
        <v>0</v>
      </c>
      <c r="AA1369" s="4">
        <f t="shared" si="44"/>
        <v>0</v>
      </c>
      <c r="AB1369" s="4" t="str">
        <f t="shared" si="45"/>
        <v/>
      </c>
    </row>
    <row r="1370" spans="1:28" x14ac:dyDescent="0.25">
      <c r="A1370" s="44">
        <v>42870</v>
      </c>
      <c r="B1370" s="45" t="s">
        <v>160</v>
      </c>
      <c r="C1370" s="45" t="s">
        <v>161</v>
      </c>
      <c r="D1370" s="45" t="s">
        <v>38</v>
      </c>
      <c r="E1370" s="45" t="s">
        <v>184</v>
      </c>
      <c r="F1370" s="45" t="s">
        <v>200</v>
      </c>
      <c r="G1370" s="46">
        <v>91242</v>
      </c>
      <c r="H1370" s="76">
        <v>0.375</v>
      </c>
      <c r="I1370" s="76">
        <v>0.63888888888888895</v>
      </c>
      <c r="J1370" s="47">
        <v>0.2638888888888889</v>
      </c>
      <c r="M1370" s="46">
        <v>0</v>
      </c>
      <c r="N1370" s="46">
        <v>0</v>
      </c>
      <c r="O1370" s="47">
        <v>0</v>
      </c>
      <c r="P1370" s="47">
        <v>0</v>
      </c>
      <c r="Q1370" s="47">
        <v>0</v>
      </c>
      <c r="R1370" s="47">
        <v>0</v>
      </c>
      <c r="S1370" s="47">
        <v>0</v>
      </c>
      <c r="T1370" s="47">
        <v>0</v>
      </c>
      <c r="U1370" s="47">
        <v>0</v>
      </c>
      <c r="V1370" s="47">
        <v>0</v>
      </c>
      <c r="W1370" s="47">
        <v>0</v>
      </c>
      <c r="X1370" s="47">
        <v>0</v>
      </c>
      <c r="Y1370" s="47">
        <v>0</v>
      </c>
      <c r="Z1370" s="47">
        <v>0</v>
      </c>
      <c r="AA1370" s="4">
        <f t="shared" si="44"/>
        <v>0</v>
      </c>
      <c r="AB1370" s="4" t="str">
        <f t="shared" si="45"/>
        <v/>
      </c>
    </row>
    <row r="1371" spans="1:28" x14ac:dyDescent="0.25">
      <c r="A1371" s="44">
        <v>42870</v>
      </c>
      <c r="B1371" s="45" t="s">
        <v>160</v>
      </c>
      <c r="C1371" s="45" t="s">
        <v>161</v>
      </c>
      <c r="D1371" s="45" t="s">
        <v>38</v>
      </c>
      <c r="E1371" s="45" t="s">
        <v>184</v>
      </c>
      <c r="F1371" s="45" t="s">
        <v>200</v>
      </c>
      <c r="G1371" s="46">
        <v>91125</v>
      </c>
      <c r="H1371" s="76">
        <v>0.375</v>
      </c>
      <c r="I1371" s="76">
        <v>0.63888888888888895</v>
      </c>
      <c r="J1371" s="47">
        <v>0.2638888888888889</v>
      </c>
      <c r="K1371" s="48">
        <v>42870.65</v>
      </c>
      <c r="L1371" s="48">
        <v>42870.916666666664</v>
      </c>
      <c r="M1371" s="46">
        <v>81</v>
      </c>
      <c r="N1371" s="46">
        <v>0</v>
      </c>
      <c r="O1371" s="47">
        <v>0</v>
      </c>
      <c r="P1371" s="47">
        <v>1.9907407407407408E-3</v>
      </c>
      <c r="Q1371" s="47">
        <v>1.7476851851851852E-3</v>
      </c>
      <c r="R1371" s="47">
        <v>1.2893518518518519E-2</v>
      </c>
      <c r="S1371" s="47">
        <v>0</v>
      </c>
      <c r="T1371" s="47">
        <v>1.0335648148148148E-2</v>
      </c>
      <c r="U1371" s="47">
        <v>0</v>
      </c>
      <c r="V1371" s="47">
        <v>0</v>
      </c>
      <c r="W1371" s="47">
        <v>0</v>
      </c>
      <c r="X1371" s="47">
        <v>2.1643518518518518E-3</v>
      </c>
      <c r="Y1371" s="47">
        <v>0</v>
      </c>
      <c r="Z1371" s="47">
        <v>0</v>
      </c>
      <c r="AA1371" s="4">
        <f t="shared" si="44"/>
        <v>2.3229166666666669E-2</v>
      </c>
      <c r="AB1371" s="4">
        <f t="shared" si="45"/>
        <v>0.27500000000000002</v>
      </c>
    </row>
    <row r="1372" spans="1:28" x14ac:dyDescent="0.25">
      <c r="A1372" s="44">
        <v>42870</v>
      </c>
      <c r="B1372" s="45" t="s">
        <v>160</v>
      </c>
      <c r="C1372" s="45" t="s">
        <v>161</v>
      </c>
      <c r="D1372" s="45" t="s">
        <v>38</v>
      </c>
      <c r="E1372" s="45" t="s">
        <v>184</v>
      </c>
      <c r="F1372" s="45" t="s">
        <v>186</v>
      </c>
      <c r="G1372" s="46">
        <v>91860</v>
      </c>
      <c r="H1372" s="76">
        <v>0.3611111111111111</v>
      </c>
      <c r="I1372" s="76">
        <v>0.625</v>
      </c>
      <c r="J1372" s="47">
        <v>0.2638888888888889</v>
      </c>
      <c r="M1372" s="46">
        <v>0</v>
      </c>
      <c r="N1372" s="46">
        <v>0</v>
      </c>
      <c r="O1372" s="47">
        <v>0</v>
      </c>
      <c r="P1372" s="47">
        <v>0</v>
      </c>
      <c r="Q1372" s="47">
        <v>0</v>
      </c>
      <c r="R1372" s="47">
        <v>0</v>
      </c>
      <c r="S1372" s="47">
        <v>0</v>
      </c>
      <c r="T1372" s="47">
        <v>0</v>
      </c>
      <c r="U1372" s="47">
        <v>0</v>
      </c>
      <c r="V1372" s="47">
        <v>0</v>
      </c>
      <c r="W1372" s="47">
        <v>0</v>
      </c>
      <c r="X1372" s="47">
        <v>0</v>
      </c>
      <c r="Y1372" s="47">
        <v>0</v>
      </c>
      <c r="Z1372" s="47">
        <v>0</v>
      </c>
      <c r="AA1372" s="4">
        <f t="shared" si="44"/>
        <v>0</v>
      </c>
      <c r="AB1372" s="4" t="str">
        <f t="shared" si="45"/>
        <v/>
      </c>
    </row>
    <row r="1373" spans="1:28" x14ac:dyDescent="0.25">
      <c r="A1373" s="44">
        <v>42870</v>
      </c>
      <c r="B1373" s="45" t="s">
        <v>160</v>
      </c>
      <c r="C1373" s="45" t="s">
        <v>161</v>
      </c>
      <c r="D1373" s="45" t="s">
        <v>38</v>
      </c>
      <c r="E1373" s="45" t="s">
        <v>184</v>
      </c>
      <c r="F1373" s="45" t="s">
        <v>187</v>
      </c>
      <c r="G1373" s="46">
        <v>91858</v>
      </c>
      <c r="H1373" s="76">
        <v>0.3611111111111111</v>
      </c>
      <c r="I1373" s="76">
        <v>0.625</v>
      </c>
      <c r="J1373" s="47">
        <v>0.2638888888888889</v>
      </c>
      <c r="M1373" s="46">
        <v>0</v>
      </c>
      <c r="N1373" s="46">
        <v>0</v>
      </c>
      <c r="O1373" s="47">
        <v>0</v>
      </c>
      <c r="P1373" s="47">
        <v>0</v>
      </c>
      <c r="Q1373" s="47">
        <v>0</v>
      </c>
      <c r="R1373" s="47">
        <v>0</v>
      </c>
      <c r="S1373" s="47">
        <v>0</v>
      </c>
      <c r="T1373" s="47">
        <v>0</v>
      </c>
      <c r="U1373" s="47">
        <v>0</v>
      </c>
      <c r="V1373" s="47">
        <v>0</v>
      </c>
      <c r="W1373" s="47">
        <v>0</v>
      </c>
      <c r="X1373" s="47">
        <v>0</v>
      </c>
      <c r="Y1373" s="47">
        <v>0</v>
      </c>
      <c r="Z1373" s="47">
        <v>0</v>
      </c>
      <c r="AA1373" s="4">
        <f t="shared" si="44"/>
        <v>0</v>
      </c>
      <c r="AB1373" s="4" t="str">
        <f t="shared" si="45"/>
        <v/>
      </c>
    </row>
    <row r="1374" spans="1:28" x14ac:dyDescent="0.25">
      <c r="A1374" s="44">
        <v>42870</v>
      </c>
      <c r="B1374" s="45" t="s">
        <v>160</v>
      </c>
      <c r="C1374" s="45" t="s">
        <v>161</v>
      </c>
      <c r="D1374" s="45" t="s">
        <v>38</v>
      </c>
      <c r="E1374" s="45" t="s">
        <v>184</v>
      </c>
      <c r="F1374" s="45" t="s">
        <v>202</v>
      </c>
      <c r="G1374" s="46">
        <v>102703</v>
      </c>
      <c r="H1374" s="76">
        <v>0.625</v>
      </c>
      <c r="I1374" s="76">
        <v>0.88888888888888884</v>
      </c>
      <c r="J1374" s="47">
        <v>0.2638888888888889</v>
      </c>
      <c r="M1374" s="46">
        <v>0</v>
      </c>
      <c r="N1374" s="46">
        <v>0</v>
      </c>
      <c r="O1374" s="47">
        <v>0</v>
      </c>
      <c r="P1374" s="47">
        <v>0</v>
      </c>
      <c r="Q1374" s="47">
        <v>0</v>
      </c>
      <c r="R1374" s="47">
        <v>0</v>
      </c>
      <c r="S1374" s="47">
        <v>0</v>
      </c>
      <c r="T1374" s="47">
        <v>0</v>
      </c>
      <c r="U1374" s="47">
        <v>0</v>
      </c>
      <c r="V1374" s="47">
        <v>0</v>
      </c>
      <c r="W1374" s="47">
        <v>0</v>
      </c>
      <c r="X1374" s="47">
        <v>0</v>
      </c>
      <c r="Y1374" s="47">
        <v>0</v>
      </c>
      <c r="Z1374" s="47">
        <v>0</v>
      </c>
      <c r="AA1374" s="4">
        <f t="shared" si="44"/>
        <v>0</v>
      </c>
      <c r="AB1374" s="4" t="str">
        <f t="shared" si="45"/>
        <v/>
      </c>
    </row>
    <row r="1375" spans="1:28" x14ac:dyDescent="0.25">
      <c r="A1375" s="44">
        <v>42870</v>
      </c>
      <c r="B1375" s="45" t="s">
        <v>160</v>
      </c>
      <c r="C1375" s="45" t="s">
        <v>161</v>
      </c>
      <c r="D1375" s="45" t="s">
        <v>38</v>
      </c>
      <c r="E1375" s="45" t="s">
        <v>45</v>
      </c>
      <c r="F1375" s="45" t="s">
        <v>92</v>
      </c>
      <c r="G1375" s="46">
        <v>91128</v>
      </c>
      <c r="H1375" s="76">
        <v>0.25</v>
      </c>
      <c r="I1375" s="76">
        <v>0.51388888888888895</v>
      </c>
      <c r="J1375" s="47">
        <v>0.2638888888888889</v>
      </c>
      <c r="K1375" s="48">
        <v>42870.248611111114</v>
      </c>
      <c r="L1375" s="48">
        <v>42870.51458333333</v>
      </c>
      <c r="M1375" s="46">
        <v>72</v>
      </c>
      <c r="N1375" s="46">
        <v>0</v>
      </c>
      <c r="O1375" s="47">
        <v>0</v>
      </c>
      <c r="P1375" s="47">
        <v>1.5972222222222221E-3</v>
      </c>
      <c r="Q1375" s="47">
        <v>1.423611111111111E-3</v>
      </c>
      <c r="R1375" s="47">
        <v>1.383101851851852E-2</v>
      </c>
      <c r="S1375" s="47">
        <v>0</v>
      </c>
      <c r="T1375" s="47">
        <v>1.4664351851851852E-2</v>
      </c>
      <c r="U1375" s="47">
        <v>0</v>
      </c>
      <c r="V1375" s="47">
        <v>0</v>
      </c>
      <c r="W1375" s="47">
        <v>2.0810185185185185E-2</v>
      </c>
      <c r="X1375" s="47">
        <v>1.3888888888888888E-2</v>
      </c>
      <c r="Y1375" s="47">
        <v>5.4050925925925924E-3</v>
      </c>
      <c r="Z1375" s="47">
        <v>0</v>
      </c>
      <c r="AA1375" s="4">
        <f t="shared" si="44"/>
        <v>2.8495370370370372E-2</v>
      </c>
      <c r="AB1375" s="4">
        <f t="shared" si="45"/>
        <v>0</v>
      </c>
    </row>
    <row r="1376" spans="1:28" x14ac:dyDescent="0.25">
      <c r="A1376" s="44">
        <v>42870</v>
      </c>
      <c r="B1376" s="45" t="s">
        <v>160</v>
      </c>
      <c r="C1376" s="45" t="s">
        <v>161</v>
      </c>
      <c r="D1376" s="45" t="s">
        <v>38</v>
      </c>
      <c r="E1376" s="45" t="s">
        <v>45</v>
      </c>
      <c r="F1376" s="45" t="s">
        <v>188</v>
      </c>
      <c r="G1376" s="46">
        <v>91231</v>
      </c>
      <c r="H1376" s="76">
        <v>0.33333333333333331</v>
      </c>
      <c r="I1376" s="76">
        <v>0.59722222222222221</v>
      </c>
      <c r="J1376" s="47">
        <v>0.2638888888888889</v>
      </c>
      <c r="M1376" s="46">
        <v>0</v>
      </c>
      <c r="N1376" s="46">
        <v>0</v>
      </c>
      <c r="O1376" s="47">
        <v>0</v>
      </c>
      <c r="P1376" s="47">
        <v>0</v>
      </c>
      <c r="Q1376" s="47">
        <v>0</v>
      </c>
      <c r="R1376" s="47">
        <v>0</v>
      </c>
      <c r="S1376" s="47">
        <v>0</v>
      </c>
      <c r="T1376" s="47">
        <v>0</v>
      </c>
      <c r="U1376" s="47">
        <v>0</v>
      </c>
      <c r="V1376" s="47">
        <v>0</v>
      </c>
      <c r="W1376" s="47">
        <v>0</v>
      </c>
      <c r="X1376" s="47">
        <v>0</v>
      </c>
      <c r="Y1376" s="47">
        <v>0</v>
      </c>
      <c r="Z1376" s="47">
        <v>0</v>
      </c>
      <c r="AA1376" s="4">
        <f t="shared" si="44"/>
        <v>0</v>
      </c>
      <c r="AB1376" s="4" t="str">
        <f t="shared" si="45"/>
        <v/>
      </c>
    </row>
    <row r="1377" spans="1:28" x14ac:dyDescent="0.25">
      <c r="A1377" s="44">
        <v>42870</v>
      </c>
      <c r="B1377" s="45" t="s">
        <v>160</v>
      </c>
      <c r="C1377" s="45" t="s">
        <v>161</v>
      </c>
      <c r="D1377" s="45" t="s">
        <v>38</v>
      </c>
      <c r="E1377" s="45" t="s">
        <v>45</v>
      </c>
      <c r="F1377" s="45" t="s">
        <v>94</v>
      </c>
      <c r="G1377" s="46">
        <v>91163</v>
      </c>
      <c r="H1377" s="76">
        <v>0.3888888888888889</v>
      </c>
      <c r="I1377" s="76">
        <v>0.65277777777777779</v>
      </c>
      <c r="J1377" s="47">
        <v>0.2638888888888889</v>
      </c>
      <c r="K1377" s="48">
        <v>42870.386805555558</v>
      </c>
      <c r="L1377" s="48">
        <v>42870.652777777781</v>
      </c>
      <c r="M1377" s="46">
        <v>85</v>
      </c>
      <c r="N1377" s="46">
        <v>0</v>
      </c>
      <c r="O1377" s="47">
        <v>0</v>
      </c>
      <c r="P1377" s="47">
        <v>1.5277777777777779E-3</v>
      </c>
      <c r="Q1377" s="47">
        <v>2.0023148148148148E-3</v>
      </c>
      <c r="R1377" s="47">
        <v>1.480324074074074E-2</v>
      </c>
      <c r="S1377" s="47">
        <v>0</v>
      </c>
      <c r="T1377" s="47">
        <v>1.5428240740740741E-2</v>
      </c>
      <c r="U1377" s="47">
        <v>0</v>
      </c>
      <c r="V1377" s="47">
        <v>0</v>
      </c>
      <c r="W1377" s="47">
        <v>0</v>
      </c>
      <c r="X1377" s="47">
        <v>2.1678240740740738E-2</v>
      </c>
      <c r="Y1377" s="47">
        <v>2.2569444444444447E-3</v>
      </c>
      <c r="Z1377" s="47">
        <v>0</v>
      </c>
      <c r="AA1377" s="4">
        <f t="shared" si="44"/>
        <v>3.0231481481481481E-2</v>
      </c>
      <c r="AB1377" s="4">
        <f t="shared" si="45"/>
        <v>0</v>
      </c>
    </row>
    <row r="1378" spans="1:28" x14ac:dyDescent="0.25">
      <c r="A1378" s="44">
        <v>42870</v>
      </c>
      <c r="B1378" s="45" t="s">
        <v>160</v>
      </c>
      <c r="C1378" s="45" t="s">
        <v>161</v>
      </c>
      <c r="D1378" s="45" t="s">
        <v>38</v>
      </c>
      <c r="E1378" s="45" t="s">
        <v>45</v>
      </c>
      <c r="F1378" s="45" t="s">
        <v>95</v>
      </c>
      <c r="G1378" s="46">
        <v>91167</v>
      </c>
      <c r="H1378" s="76">
        <v>0.29166666666666669</v>
      </c>
      <c r="I1378" s="76">
        <v>0.55555555555555558</v>
      </c>
      <c r="J1378" s="47">
        <v>0.2638888888888889</v>
      </c>
      <c r="K1378" s="48">
        <v>42870.290972222225</v>
      </c>
      <c r="L1378" s="48">
        <v>42870.556250000001</v>
      </c>
      <c r="M1378" s="46">
        <v>63</v>
      </c>
      <c r="N1378" s="46">
        <v>0</v>
      </c>
      <c r="O1378" s="47">
        <v>0</v>
      </c>
      <c r="P1378" s="47">
        <v>2.3495370370370371E-3</v>
      </c>
      <c r="Q1378" s="47">
        <v>5.5787037037037038E-3</v>
      </c>
      <c r="R1378" s="47">
        <v>1.4710648148148148E-2</v>
      </c>
      <c r="S1378" s="47">
        <v>0</v>
      </c>
      <c r="T1378" s="47">
        <v>1.4756944444444446E-2</v>
      </c>
      <c r="U1378" s="47">
        <v>0</v>
      </c>
      <c r="V1378" s="47">
        <v>0</v>
      </c>
      <c r="W1378" s="47">
        <v>0</v>
      </c>
      <c r="X1378" s="47">
        <v>1.5833333333333335E-2</v>
      </c>
      <c r="Y1378" s="47">
        <v>2.8587962962962963E-3</v>
      </c>
      <c r="Z1378" s="47">
        <v>0</v>
      </c>
      <c r="AA1378" s="4">
        <f t="shared" si="44"/>
        <v>2.9467592592592594E-2</v>
      </c>
      <c r="AB1378" s="4">
        <f t="shared" si="45"/>
        <v>0</v>
      </c>
    </row>
    <row r="1379" spans="1:28" x14ac:dyDescent="0.25">
      <c r="A1379" s="44">
        <v>42870</v>
      </c>
      <c r="B1379" s="45" t="s">
        <v>160</v>
      </c>
      <c r="C1379" s="45" t="s">
        <v>161</v>
      </c>
      <c r="D1379" s="45" t="s">
        <v>38</v>
      </c>
      <c r="E1379" s="45" t="s">
        <v>45</v>
      </c>
      <c r="F1379" s="45" t="s">
        <v>97</v>
      </c>
      <c r="G1379" s="46">
        <v>91381</v>
      </c>
      <c r="H1379" s="76">
        <v>0.33333333333333331</v>
      </c>
      <c r="I1379" s="76">
        <v>0.59722222222222221</v>
      </c>
      <c r="J1379" s="47">
        <v>0.2638888888888889</v>
      </c>
      <c r="K1379" s="48">
        <v>42870.339583333334</v>
      </c>
      <c r="L1379" s="48">
        <v>42870.597916666666</v>
      </c>
      <c r="M1379" s="46">
        <v>71</v>
      </c>
      <c r="N1379" s="46">
        <v>0</v>
      </c>
      <c r="O1379" s="47">
        <v>0</v>
      </c>
      <c r="P1379" s="47">
        <v>1.9212962962962962E-3</v>
      </c>
      <c r="Q1379" s="47">
        <v>3.3564814814814811E-3</v>
      </c>
      <c r="R1379" s="47">
        <v>1.4270833333333335E-2</v>
      </c>
      <c r="S1379" s="47">
        <v>3.1018518518518522E-3</v>
      </c>
      <c r="T1379" s="47">
        <v>1.3171296296296294E-2</v>
      </c>
      <c r="U1379" s="47">
        <v>0</v>
      </c>
      <c r="V1379" s="47">
        <v>0</v>
      </c>
      <c r="W1379" s="47">
        <v>0</v>
      </c>
      <c r="X1379" s="47">
        <v>1.4918981481481483E-2</v>
      </c>
      <c r="Y1379" s="47">
        <v>1.4398148148148148E-2</v>
      </c>
      <c r="Z1379" s="47">
        <v>0</v>
      </c>
      <c r="AA1379" s="4">
        <f t="shared" si="44"/>
        <v>2.7442129629629629E-2</v>
      </c>
      <c r="AB1379" s="4">
        <f t="shared" si="45"/>
        <v>6.2500000000000333E-3</v>
      </c>
    </row>
    <row r="1380" spans="1:28" x14ac:dyDescent="0.25">
      <c r="A1380" s="44">
        <v>42870</v>
      </c>
      <c r="B1380" s="45" t="s">
        <v>160</v>
      </c>
      <c r="C1380" s="45" t="s">
        <v>161</v>
      </c>
      <c r="D1380" s="45" t="s">
        <v>38</v>
      </c>
      <c r="E1380" s="45" t="s">
        <v>45</v>
      </c>
      <c r="F1380" s="45" t="s">
        <v>127</v>
      </c>
      <c r="G1380" s="46">
        <v>102595</v>
      </c>
      <c r="H1380" s="76">
        <v>0.3888888888888889</v>
      </c>
      <c r="I1380" s="76">
        <v>0.65277777777777779</v>
      </c>
      <c r="J1380" s="47">
        <v>0.2638888888888889</v>
      </c>
      <c r="M1380" s="46">
        <v>0</v>
      </c>
      <c r="N1380" s="46">
        <v>0</v>
      </c>
      <c r="O1380" s="47">
        <v>0</v>
      </c>
      <c r="P1380" s="47">
        <v>0</v>
      </c>
      <c r="Q1380" s="47">
        <v>0</v>
      </c>
      <c r="R1380" s="47">
        <v>0</v>
      </c>
      <c r="S1380" s="47">
        <v>0</v>
      </c>
      <c r="T1380" s="47">
        <v>0</v>
      </c>
      <c r="U1380" s="47">
        <v>0</v>
      </c>
      <c r="V1380" s="47">
        <v>0</v>
      </c>
      <c r="W1380" s="47">
        <v>0</v>
      </c>
      <c r="X1380" s="47">
        <v>0</v>
      </c>
      <c r="Y1380" s="47">
        <v>0</v>
      </c>
      <c r="Z1380" s="47">
        <v>0</v>
      </c>
      <c r="AA1380" s="4">
        <f t="shared" si="44"/>
        <v>0</v>
      </c>
      <c r="AB1380" s="4" t="str">
        <f t="shared" si="45"/>
        <v/>
      </c>
    </row>
    <row r="1381" spans="1:28" x14ac:dyDescent="0.25">
      <c r="A1381" s="44">
        <v>42870</v>
      </c>
      <c r="B1381" s="45" t="s">
        <v>160</v>
      </c>
      <c r="C1381" s="45" t="s">
        <v>161</v>
      </c>
      <c r="D1381" s="45" t="s">
        <v>38</v>
      </c>
      <c r="E1381" s="45" t="s">
        <v>45</v>
      </c>
      <c r="F1381" s="45" t="s">
        <v>98</v>
      </c>
      <c r="G1381" s="46">
        <v>91165</v>
      </c>
      <c r="H1381" s="76">
        <v>0.3888888888888889</v>
      </c>
      <c r="I1381" s="76">
        <v>0.65277777777777779</v>
      </c>
      <c r="J1381" s="47">
        <v>0.2638888888888889</v>
      </c>
      <c r="K1381" s="48">
        <v>42870.390972222223</v>
      </c>
      <c r="L1381" s="48">
        <v>42870.654166666667</v>
      </c>
      <c r="M1381" s="46">
        <v>74</v>
      </c>
      <c r="N1381" s="46">
        <v>1</v>
      </c>
      <c r="O1381" s="47">
        <v>1.1574074074074073E-5</v>
      </c>
      <c r="P1381" s="47">
        <v>1.4351851851851854E-3</v>
      </c>
      <c r="Q1381" s="47">
        <v>4.3287037037037035E-3</v>
      </c>
      <c r="R1381" s="47">
        <v>1.4178240740740741E-2</v>
      </c>
      <c r="S1381" s="47">
        <v>0</v>
      </c>
      <c r="T1381" s="47">
        <v>1.3969907407407408E-2</v>
      </c>
      <c r="U1381" s="47">
        <v>0</v>
      </c>
      <c r="V1381" s="47">
        <v>0</v>
      </c>
      <c r="W1381" s="47">
        <v>2.207175925925926E-2</v>
      </c>
      <c r="X1381" s="47">
        <v>1.8622685185185183E-2</v>
      </c>
      <c r="Y1381" s="47">
        <v>3.0324074074074073E-3</v>
      </c>
      <c r="Z1381" s="47">
        <v>0</v>
      </c>
      <c r="AA1381" s="4">
        <f t="shared" si="44"/>
        <v>2.8148148148148151E-2</v>
      </c>
      <c r="AB1381" s="4">
        <f t="shared" si="45"/>
        <v>2.0833333333333259E-3</v>
      </c>
    </row>
    <row r="1382" spans="1:28" x14ac:dyDescent="0.25">
      <c r="A1382" s="44">
        <v>42870</v>
      </c>
      <c r="B1382" s="45" t="s">
        <v>160</v>
      </c>
      <c r="C1382" s="45" t="s">
        <v>161</v>
      </c>
      <c r="D1382" s="45" t="s">
        <v>38</v>
      </c>
      <c r="E1382" s="45" t="s">
        <v>45</v>
      </c>
      <c r="F1382" s="45" t="s">
        <v>99</v>
      </c>
      <c r="G1382" s="46">
        <v>91178</v>
      </c>
      <c r="H1382" s="76">
        <v>0.33333333333333331</v>
      </c>
      <c r="I1382" s="76">
        <v>0.59722222222222221</v>
      </c>
      <c r="J1382" s="47">
        <v>0.2638888888888889</v>
      </c>
      <c r="K1382" s="48">
        <v>42870.331944444442</v>
      </c>
      <c r="L1382" s="48">
        <v>42870.597222222219</v>
      </c>
      <c r="M1382" s="46">
        <v>96</v>
      </c>
      <c r="N1382" s="46">
        <v>0</v>
      </c>
      <c r="O1382" s="47">
        <v>0</v>
      </c>
      <c r="P1382" s="47">
        <v>1.3657407407407409E-3</v>
      </c>
      <c r="Q1382" s="47">
        <v>1.7245370370370372E-3</v>
      </c>
      <c r="R1382" s="47">
        <v>1.462962962962963E-2</v>
      </c>
      <c r="S1382" s="47">
        <v>0</v>
      </c>
      <c r="T1382" s="47">
        <v>1.5694444444444445E-2</v>
      </c>
      <c r="U1382" s="47">
        <v>0</v>
      </c>
      <c r="V1382" s="47">
        <v>0</v>
      </c>
      <c r="W1382" s="47">
        <v>0</v>
      </c>
      <c r="X1382" s="47">
        <v>7.5462962962962966E-3</v>
      </c>
      <c r="Y1382" s="47">
        <v>7.0486111111111105E-3</v>
      </c>
      <c r="Z1382" s="47">
        <v>0</v>
      </c>
      <c r="AA1382" s="4">
        <f t="shared" si="44"/>
        <v>3.0324074074074073E-2</v>
      </c>
      <c r="AB1382" s="4">
        <f t="shared" si="45"/>
        <v>0</v>
      </c>
    </row>
    <row r="1383" spans="1:28" x14ac:dyDescent="0.25">
      <c r="A1383" s="44">
        <v>42870</v>
      </c>
      <c r="B1383" s="45" t="s">
        <v>160</v>
      </c>
      <c r="C1383" s="45" t="s">
        <v>161</v>
      </c>
      <c r="D1383" s="45" t="s">
        <v>38</v>
      </c>
      <c r="E1383" s="45" t="s">
        <v>45</v>
      </c>
      <c r="F1383" s="45" t="s">
        <v>101</v>
      </c>
      <c r="G1383" s="46">
        <v>91179</v>
      </c>
      <c r="H1383" s="76">
        <v>0.25</v>
      </c>
      <c r="I1383" s="76">
        <v>0.51388888888888895</v>
      </c>
      <c r="J1383" s="47">
        <v>0.2638888888888889</v>
      </c>
      <c r="K1383" s="48">
        <v>42870.24722222222</v>
      </c>
      <c r="L1383" s="48">
        <v>42870.513888888891</v>
      </c>
      <c r="M1383" s="46">
        <v>71</v>
      </c>
      <c r="N1383" s="46">
        <v>0</v>
      </c>
      <c r="O1383" s="47">
        <v>0</v>
      </c>
      <c r="P1383" s="47">
        <v>1.6435185185185183E-3</v>
      </c>
      <c r="Q1383" s="47">
        <v>2.8472222222222219E-3</v>
      </c>
      <c r="R1383" s="47">
        <v>1.4166666666666666E-2</v>
      </c>
      <c r="S1383" s="47">
        <v>0</v>
      </c>
      <c r="T1383" s="47">
        <v>1.4050925925925927E-2</v>
      </c>
      <c r="U1383" s="47">
        <v>0</v>
      </c>
      <c r="V1383" s="47">
        <v>0</v>
      </c>
      <c r="W1383" s="47">
        <v>0</v>
      </c>
      <c r="X1383" s="47">
        <v>1.6273148148148148E-2</v>
      </c>
      <c r="Y1383" s="47">
        <v>1.4189814814814815E-2</v>
      </c>
      <c r="Z1383" s="47">
        <v>0</v>
      </c>
      <c r="AA1383" s="4">
        <f t="shared" si="44"/>
        <v>2.8217592592592593E-2</v>
      </c>
      <c r="AB1383" s="4">
        <f t="shared" si="45"/>
        <v>0</v>
      </c>
    </row>
    <row r="1384" spans="1:28" x14ac:dyDescent="0.25">
      <c r="A1384" s="44">
        <v>42870</v>
      </c>
      <c r="B1384" s="45" t="s">
        <v>160</v>
      </c>
      <c r="C1384" s="45" t="s">
        <v>161</v>
      </c>
      <c r="D1384" s="45" t="s">
        <v>38</v>
      </c>
      <c r="E1384" s="45" t="s">
        <v>45</v>
      </c>
      <c r="F1384" s="45" t="s">
        <v>102</v>
      </c>
      <c r="G1384" s="46">
        <v>91388</v>
      </c>
      <c r="H1384" s="76">
        <v>0.29166666666666669</v>
      </c>
      <c r="I1384" s="76">
        <v>0.55555555555555558</v>
      </c>
      <c r="J1384" s="47">
        <v>0.2638888888888889</v>
      </c>
      <c r="K1384" s="48">
        <v>42870.290277777778</v>
      </c>
      <c r="L1384" s="48">
        <v>42870.555555555555</v>
      </c>
      <c r="M1384" s="46">
        <v>82</v>
      </c>
      <c r="N1384" s="46">
        <v>0</v>
      </c>
      <c r="O1384" s="47">
        <v>0</v>
      </c>
      <c r="P1384" s="47">
        <v>1.8055555555555557E-3</v>
      </c>
      <c r="Q1384" s="47">
        <v>1.736111111111111E-3</v>
      </c>
      <c r="R1384" s="47">
        <v>1.4120370370370368E-2</v>
      </c>
      <c r="S1384" s="47">
        <v>0</v>
      </c>
      <c r="T1384" s="47">
        <v>1.4537037037037038E-2</v>
      </c>
      <c r="U1384" s="47">
        <v>0</v>
      </c>
      <c r="V1384" s="47">
        <v>0</v>
      </c>
      <c r="W1384" s="47">
        <v>0</v>
      </c>
      <c r="X1384" s="47">
        <v>1.4826388888888889E-2</v>
      </c>
      <c r="Y1384" s="47">
        <v>2.615740740740741E-3</v>
      </c>
      <c r="Z1384" s="47">
        <v>0</v>
      </c>
      <c r="AA1384" s="4">
        <f t="shared" si="44"/>
        <v>2.8657407407407406E-2</v>
      </c>
      <c r="AB1384" s="4">
        <f t="shared" si="45"/>
        <v>0</v>
      </c>
    </row>
    <row r="1385" spans="1:28" x14ac:dyDescent="0.25">
      <c r="A1385" s="44">
        <v>42870</v>
      </c>
      <c r="B1385" s="45" t="s">
        <v>160</v>
      </c>
      <c r="C1385" s="45" t="s">
        <v>161</v>
      </c>
      <c r="D1385" s="45" t="s">
        <v>38</v>
      </c>
      <c r="E1385" s="45" t="s">
        <v>45</v>
      </c>
      <c r="F1385" s="45" t="s">
        <v>103</v>
      </c>
      <c r="G1385" s="46">
        <v>91140</v>
      </c>
      <c r="H1385" s="76">
        <v>0.3611111111111111</v>
      </c>
      <c r="I1385" s="76">
        <v>0.625</v>
      </c>
      <c r="J1385" s="47">
        <v>0.2638888888888889</v>
      </c>
      <c r="K1385" s="48">
        <v>42870.361805555556</v>
      </c>
      <c r="L1385" s="48">
        <v>42870.62777777778</v>
      </c>
      <c r="M1385" s="46">
        <v>75</v>
      </c>
      <c r="N1385" s="46">
        <v>0</v>
      </c>
      <c r="O1385" s="47">
        <v>0</v>
      </c>
      <c r="P1385" s="47">
        <v>2.0138888888888888E-3</v>
      </c>
      <c r="Q1385" s="47">
        <v>4.340277777777778E-3</v>
      </c>
      <c r="R1385" s="47">
        <v>1.4108796296296295E-2</v>
      </c>
      <c r="S1385" s="47">
        <v>0</v>
      </c>
      <c r="T1385" s="47">
        <v>8.9351851851851866E-3</v>
      </c>
      <c r="U1385" s="47">
        <v>0</v>
      </c>
      <c r="V1385" s="47">
        <v>0</v>
      </c>
      <c r="W1385" s="47">
        <v>0</v>
      </c>
      <c r="X1385" s="47">
        <v>9.5949074074074079E-3</v>
      </c>
      <c r="Y1385" s="47">
        <v>6.9791666666666674E-3</v>
      </c>
      <c r="Z1385" s="47">
        <v>0</v>
      </c>
      <c r="AA1385" s="4">
        <f t="shared" si="44"/>
        <v>2.3043981481481481E-2</v>
      </c>
      <c r="AB1385" s="4">
        <f t="shared" si="45"/>
        <v>6.9444444444444198E-4</v>
      </c>
    </row>
    <row r="1386" spans="1:28" x14ac:dyDescent="0.25">
      <c r="A1386" s="44">
        <v>42870</v>
      </c>
      <c r="B1386" s="45" t="s">
        <v>160</v>
      </c>
      <c r="C1386" s="45" t="s">
        <v>161</v>
      </c>
      <c r="D1386" s="45" t="s">
        <v>38</v>
      </c>
      <c r="E1386" s="45" t="s">
        <v>45</v>
      </c>
      <c r="F1386" s="45" t="s">
        <v>190</v>
      </c>
      <c r="G1386" s="46">
        <v>101413</v>
      </c>
      <c r="H1386" s="76">
        <v>0.29166666666666669</v>
      </c>
      <c r="I1386" s="76">
        <v>0.55555555555555558</v>
      </c>
      <c r="J1386" s="47">
        <v>0.2638888888888889</v>
      </c>
      <c r="M1386" s="46">
        <v>0</v>
      </c>
      <c r="N1386" s="46">
        <v>0</v>
      </c>
      <c r="O1386" s="47">
        <v>0</v>
      </c>
      <c r="P1386" s="47">
        <v>0</v>
      </c>
      <c r="Q1386" s="47">
        <v>0</v>
      </c>
      <c r="R1386" s="47">
        <v>0</v>
      </c>
      <c r="S1386" s="47">
        <v>0</v>
      </c>
      <c r="T1386" s="47">
        <v>0</v>
      </c>
      <c r="U1386" s="47">
        <v>0</v>
      </c>
      <c r="V1386" s="47">
        <v>0</v>
      </c>
      <c r="W1386" s="47">
        <v>0</v>
      </c>
      <c r="X1386" s="47">
        <v>0</v>
      </c>
      <c r="Y1386" s="47">
        <v>0</v>
      </c>
      <c r="Z1386" s="47">
        <v>0</v>
      </c>
      <c r="AA1386" s="4">
        <f t="shared" si="44"/>
        <v>0</v>
      </c>
      <c r="AB1386" s="4" t="str">
        <f t="shared" si="45"/>
        <v/>
      </c>
    </row>
    <row r="1387" spans="1:28" x14ac:dyDescent="0.25">
      <c r="A1387" s="44">
        <v>42870</v>
      </c>
      <c r="B1387" s="45" t="s">
        <v>160</v>
      </c>
      <c r="C1387" s="45" t="s">
        <v>161</v>
      </c>
      <c r="D1387" s="45" t="s">
        <v>38</v>
      </c>
      <c r="E1387" s="45" t="s">
        <v>45</v>
      </c>
      <c r="F1387" s="45" t="s">
        <v>105</v>
      </c>
      <c r="G1387" s="46">
        <v>91172</v>
      </c>
      <c r="H1387" s="76">
        <v>0.3611111111111111</v>
      </c>
      <c r="I1387" s="76">
        <v>0.625</v>
      </c>
      <c r="J1387" s="47">
        <v>0.2638888888888889</v>
      </c>
      <c r="K1387" s="48">
        <v>42870.375</v>
      </c>
      <c r="L1387" s="48">
        <v>42870.627083333333</v>
      </c>
      <c r="M1387" s="46">
        <v>65</v>
      </c>
      <c r="N1387" s="46">
        <v>0</v>
      </c>
      <c r="O1387" s="47">
        <v>0</v>
      </c>
      <c r="P1387" s="47">
        <v>2.1759259259259258E-3</v>
      </c>
      <c r="Q1387" s="47">
        <v>1.3773148148148147E-3</v>
      </c>
      <c r="R1387" s="47">
        <v>1.4108796296296295E-2</v>
      </c>
      <c r="S1387" s="47">
        <v>0</v>
      </c>
      <c r="T1387" s="47">
        <v>1.4351851851851852E-2</v>
      </c>
      <c r="U1387" s="47">
        <v>0</v>
      </c>
      <c r="V1387" s="47">
        <v>0</v>
      </c>
      <c r="W1387" s="47">
        <v>0</v>
      </c>
      <c r="X1387" s="47">
        <v>2.3009259259259257E-2</v>
      </c>
      <c r="Y1387" s="47">
        <v>0</v>
      </c>
      <c r="Z1387" s="47">
        <v>0</v>
      </c>
      <c r="AA1387" s="4">
        <f t="shared" si="44"/>
        <v>2.8460648148148145E-2</v>
      </c>
      <c r="AB1387" s="4">
        <f t="shared" si="45"/>
        <v>1.3888888888888895E-2</v>
      </c>
    </row>
    <row r="1388" spans="1:28" x14ac:dyDescent="0.25">
      <c r="A1388" s="44">
        <v>42870</v>
      </c>
      <c r="B1388" s="45" t="s">
        <v>160</v>
      </c>
      <c r="C1388" s="45" t="s">
        <v>161</v>
      </c>
      <c r="D1388" s="45" t="s">
        <v>38</v>
      </c>
      <c r="E1388" s="45" t="s">
        <v>45</v>
      </c>
      <c r="F1388" s="45" t="s">
        <v>191</v>
      </c>
      <c r="G1388" s="46">
        <v>91158</v>
      </c>
      <c r="H1388" s="76">
        <v>0.25</v>
      </c>
      <c r="I1388" s="76">
        <v>0.51388888888888895</v>
      </c>
      <c r="J1388" s="47">
        <v>0.2638888888888889</v>
      </c>
      <c r="K1388" s="48">
        <v>42870.242361111108</v>
      </c>
      <c r="L1388" s="48">
        <v>42870.513888888891</v>
      </c>
      <c r="M1388" s="46">
        <v>67</v>
      </c>
      <c r="N1388" s="46">
        <v>0</v>
      </c>
      <c r="O1388" s="47">
        <v>0</v>
      </c>
      <c r="P1388" s="47">
        <v>1.5624999999999999E-3</v>
      </c>
      <c r="Q1388" s="47">
        <v>7.3958333333333341E-3</v>
      </c>
      <c r="R1388" s="47">
        <v>1.3993055555555555E-2</v>
      </c>
      <c r="S1388" s="47">
        <v>0</v>
      </c>
      <c r="T1388" s="47">
        <v>1.4502314814814815E-2</v>
      </c>
      <c r="U1388" s="47">
        <v>0</v>
      </c>
      <c r="V1388" s="47">
        <v>0</v>
      </c>
      <c r="W1388" s="47">
        <v>2.0405092592592593E-2</v>
      </c>
      <c r="X1388" s="47">
        <v>1.9027777777777779E-2</v>
      </c>
      <c r="Y1388" s="47">
        <v>0</v>
      </c>
      <c r="Z1388" s="47">
        <v>0</v>
      </c>
      <c r="AA1388" s="4">
        <f t="shared" si="44"/>
        <v>2.8495370370370372E-2</v>
      </c>
      <c r="AB1388" s="4">
        <f t="shared" si="45"/>
        <v>0</v>
      </c>
    </row>
    <row r="1389" spans="1:28" x14ac:dyDescent="0.25">
      <c r="A1389" s="44">
        <v>42870</v>
      </c>
      <c r="B1389" s="45" t="s">
        <v>160</v>
      </c>
      <c r="C1389" s="45" t="s">
        <v>161</v>
      </c>
      <c r="D1389" s="45" t="s">
        <v>38</v>
      </c>
      <c r="E1389" s="45" t="s">
        <v>45</v>
      </c>
      <c r="F1389" s="45" t="s">
        <v>61</v>
      </c>
      <c r="G1389" s="46">
        <v>91240</v>
      </c>
      <c r="H1389" s="78">
        <v>0.3888888888888889</v>
      </c>
      <c r="I1389" s="78">
        <v>0.65277777777777779</v>
      </c>
      <c r="J1389" s="47">
        <v>0.2638888888888889</v>
      </c>
      <c r="K1389" s="48">
        <v>42870.388194444444</v>
      </c>
      <c r="L1389" s="48">
        <v>42870.652777777781</v>
      </c>
      <c r="M1389" s="46">
        <v>71</v>
      </c>
      <c r="N1389" s="46">
        <v>0</v>
      </c>
      <c r="O1389" s="47">
        <v>0</v>
      </c>
      <c r="P1389" s="47">
        <v>2.0254629629629629E-3</v>
      </c>
      <c r="Q1389" s="47">
        <v>2.8935185185185189E-4</v>
      </c>
      <c r="R1389" s="47">
        <v>1.3912037037037037E-2</v>
      </c>
      <c r="S1389" s="47">
        <v>0</v>
      </c>
      <c r="T1389" s="47">
        <v>1.3993055555555555E-2</v>
      </c>
      <c r="U1389" s="47">
        <v>0</v>
      </c>
      <c r="V1389" s="47">
        <v>0</v>
      </c>
      <c r="W1389" s="47">
        <v>0</v>
      </c>
      <c r="X1389" s="47">
        <v>2.0196759259259258E-2</v>
      </c>
      <c r="Y1389" s="47">
        <v>0</v>
      </c>
      <c r="Z1389" s="47">
        <v>6.8402777777777776E-3</v>
      </c>
      <c r="AA1389" s="4">
        <f t="shared" si="44"/>
        <v>2.7905092592592592E-2</v>
      </c>
      <c r="AB1389" s="4">
        <f t="shared" si="45"/>
        <v>0</v>
      </c>
    </row>
    <row r="1390" spans="1:28" x14ac:dyDescent="0.25">
      <c r="A1390" s="44">
        <v>42870</v>
      </c>
      <c r="B1390" s="45" t="s">
        <v>160</v>
      </c>
      <c r="C1390" s="45" t="s">
        <v>161</v>
      </c>
      <c r="D1390" s="45" t="s">
        <v>38</v>
      </c>
      <c r="E1390" s="45" t="s">
        <v>45</v>
      </c>
      <c r="F1390" s="45" t="s">
        <v>106</v>
      </c>
      <c r="G1390" s="46">
        <v>91150</v>
      </c>
      <c r="H1390" s="76">
        <v>0.29166666666666669</v>
      </c>
      <c r="I1390" s="76">
        <v>0.55555555555555558</v>
      </c>
      <c r="J1390" s="47">
        <v>0.2638888888888889</v>
      </c>
      <c r="K1390" s="48">
        <v>42870.29583333333</v>
      </c>
      <c r="L1390" s="48">
        <v>42870.555555555555</v>
      </c>
      <c r="M1390" s="46">
        <v>74</v>
      </c>
      <c r="N1390" s="46">
        <v>0</v>
      </c>
      <c r="O1390" s="47">
        <v>0</v>
      </c>
      <c r="P1390" s="47">
        <v>1.3310185185185185E-3</v>
      </c>
      <c r="Q1390" s="47">
        <v>7.0717592592592594E-3</v>
      </c>
      <c r="R1390" s="47">
        <v>1.4456018518518519E-2</v>
      </c>
      <c r="S1390" s="47">
        <v>0</v>
      </c>
      <c r="T1390" s="47">
        <v>1.5891203703703703E-2</v>
      </c>
      <c r="U1390" s="47">
        <v>0</v>
      </c>
      <c r="V1390" s="47">
        <v>0</v>
      </c>
      <c r="W1390" s="47">
        <v>2.2569444444444444E-2</v>
      </c>
      <c r="X1390" s="47">
        <v>2.6064814814814815E-2</v>
      </c>
      <c r="Y1390" s="47">
        <v>1.0706018518518517E-2</v>
      </c>
      <c r="Z1390" s="47">
        <v>0</v>
      </c>
      <c r="AA1390" s="4">
        <f t="shared" si="44"/>
        <v>3.034722222222222E-2</v>
      </c>
      <c r="AB1390" s="4">
        <f t="shared" si="45"/>
        <v>4.1666666666666519E-3</v>
      </c>
    </row>
    <row r="1391" spans="1:28" x14ac:dyDescent="0.25">
      <c r="A1391" s="44">
        <v>42870</v>
      </c>
      <c r="B1391" s="45" t="s">
        <v>160</v>
      </c>
      <c r="C1391" s="45" t="s">
        <v>161</v>
      </c>
      <c r="D1391" s="45" t="s">
        <v>38</v>
      </c>
      <c r="E1391" s="45" t="s">
        <v>45</v>
      </c>
      <c r="F1391" s="45" t="s">
        <v>107</v>
      </c>
      <c r="G1391" s="46">
        <v>102599</v>
      </c>
      <c r="H1391" s="76">
        <v>0.33333333333333331</v>
      </c>
      <c r="I1391" s="76">
        <v>0.59722222222222221</v>
      </c>
      <c r="J1391" s="47">
        <v>0.2638888888888889</v>
      </c>
      <c r="M1391" s="46">
        <v>0</v>
      </c>
      <c r="N1391" s="46">
        <v>0</v>
      </c>
      <c r="O1391" s="47">
        <v>0</v>
      </c>
      <c r="P1391" s="47">
        <v>0</v>
      </c>
      <c r="Q1391" s="47">
        <v>0</v>
      </c>
      <c r="R1391" s="47">
        <v>0</v>
      </c>
      <c r="S1391" s="47">
        <v>0</v>
      </c>
      <c r="T1391" s="47">
        <v>0</v>
      </c>
      <c r="U1391" s="47">
        <v>0</v>
      </c>
      <c r="V1391" s="47">
        <v>0</v>
      </c>
      <c r="W1391" s="47">
        <v>0</v>
      </c>
      <c r="X1391" s="47">
        <v>0</v>
      </c>
      <c r="Y1391" s="47">
        <v>0</v>
      </c>
      <c r="Z1391" s="47">
        <v>0</v>
      </c>
      <c r="AA1391" s="4">
        <f t="shared" si="44"/>
        <v>0</v>
      </c>
      <c r="AB1391" s="4" t="str">
        <f t="shared" si="45"/>
        <v/>
      </c>
    </row>
    <row r="1392" spans="1:28" x14ac:dyDescent="0.25">
      <c r="A1392" s="44">
        <v>42870</v>
      </c>
      <c r="B1392" s="45" t="s">
        <v>160</v>
      </c>
      <c r="C1392" s="45" t="s">
        <v>161</v>
      </c>
      <c r="D1392" s="45" t="s">
        <v>192</v>
      </c>
      <c r="E1392" s="45" t="s">
        <v>48</v>
      </c>
      <c r="F1392" s="45" t="s">
        <v>193</v>
      </c>
      <c r="G1392" s="46">
        <v>91357</v>
      </c>
      <c r="H1392" s="76">
        <v>0.58333333333333337</v>
      </c>
      <c r="I1392" s="76">
        <v>0.84722222222222221</v>
      </c>
      <c r="J1392" s="47">
        <v>0.2638888888888889</v>
      </c>
      <c r="K1392" s="48">
        <v>42870.585416666669</v>
      </c>
      <c r="L1392" s="48">
        <v>42870.847222222219</v>
      </c>
      <c r="M1392" s="46">
        <v>2</v>
      </c>
      <c r="N1392" s="46">
        <v>8</v>
      </c>
      <c r="O1392" s="47">
        <v>5.3240740740740744E-4</v>
      </c>
      <c r="P1392" s="47">
        <v>3.7384259259259263E-3</v>
      </c>
      <c r="Q1392" s="47">
        <v>1.0706018518518517E-2</v>
      </c>
      <c r="R1392" s="47">
        <v>1.5509259259259257E-2</v>
      </c>
      <c r="S1392" s="47">
        <v>0</v>
      </c>
      <c r="T1392" s="47">
        <v>1.6342592592592593E-2</v>
      </c>
      <c r="U1392" s="47">
        <v>0</v>
      </c>
      <c r="V1392" s="47">
        <v>0</v>
      </c>
      <c r="W1392" s="47">
        <v>0</v>
      </c>
      <c r="X1392" s="47">
        <v>0</v>
      </c>
      <c r="Y1392" s="47">
        <v>2.1990740740740742E-3</v>
      </c>
      <c r="Z1392" s="47">
        <v>0</v>
      </c>
      <c r="AA1392" s="4">
        <f t="shared" si="44"/>
        <v>3.1851851851851853E-2</v>
      </c>
      <c r="AB1392" s="4">
        <f t="shared" si="45"/>
        <v>2.0833333333333259E-3</v>
      </c>
    </row>
    <row r="1393" spans="1:28" x14ac:dyDescent="0.25">
      <c r="A1393" s="44">
        <v>42870</v>
      </c>
      <c r="B1393" s="45" t="s">
        <v>160</v>
      </c>
      <c r="C1393" s="45" t="s">
        <v>161</v>
      </c>
      <c r="D1393" s="45" t="s">
        <v>192</v>
      </c>
      <c r="E1393" s="45" t="s">
        <v>48</v>
      </c>
      <c r="F1393" s="45" t="s">
        <v>88</v>
      </c>
      <c r="G1393" s="46">
        <v>91368</v>
      </c>
      <c r="H1393" s="76">
        <v>0.31944444444444448</v>
      </c>
      <c r="I1393" s="76">
        <v>0.58333333333333337</v>
      </c>
      <c r="J1393" s="47">
        <v>0.2638888888888889</v>
      </c>
      <c r="K1393" s="48">
        <v>42870.319444444445</v>
      </c>
      <c r="L1393" s="48">
        <v>42870.584722222222</v>
      </c>
      <c r="M1393" s="46">
        <v>6</v>
      </c>
      <c r="N1393" s="46">
        <v>5</v>
      </c>
      <c r="O1393" s="47">
        <v>1.2384259259259258E-3</v>
      </c>
      <c r="P1393" s="47">
        <v>1.0185185185185186E-3</v>
      </c>
      <c r="Q1393" s="47">
        <v>6.7708333333333336E-3</v>
      </c>
      <c r="R1393" s="47">
        <v>1.4236111111111111E-2</v>
      </c>
      <c r="S1393" s="47">
        <v>3.0902777777777782E-3</v>
      </c>
      <c r="T1393" s="47">
        <v>1.3912037037037037E-2</v>
      </c>
      <c r="U1393" s="47">
        <v>0</v>
      </c>
      <c r="V1393" s="47">
        <v>4.4328703703703709E-3</v>
      </c>
      <c r="W1393" s="47">
        <v>0</v>
      </c>
      <c r="X1393" s="47">
        <v>0</v>
      </c>
      <c r="Y1393" s="47">
        <v>6.2962962962962964E-3</v>
      </c>
      <c r="Z1393" s="47">
        <v>0</v>
      </c>
      <c r="AA1393" s="4">
        <f t="shared" si="44"/>
        <v>2.8148148148148148E-2</v>
      </c>
      <c r="AB1393" s="4">
        <f t="shared" si="45"/>
        <v>0</v>
      </c>
    </row>
    <row r="1394" spans="1:28" x14ac:dyDescent="0.25">
      <c r="A1394" s="44">
        <v>42870</v>
      </c>
      <c r="G1394" s="46">
        <v>91175</v>
      </c>
      <c r="H1394" s="76"/>
      <c r="I1394" s="76"/>
      <c r="M1394" s="46">
        <v>69</v>
      </c>
      <c r="P1394" s="47">
        <v>2.0833333333333333E-3</v>
      </c>
      <c r="AA1394" s="4">
        <f t="shared" si="44"/>
        <v>0</v>
      </c>
      <c r="AB1394" s="4" t="str">
        <f t="shared" si="45"/>
        <v/>
      </c>
    </row>
    <row r="1395" spans="1:28" x14ac:dyDescent="0.25">
      <c r="A1395" s="44">
        <v>42870</v>
      </c>
      <c r="G1395" s="46">
        <v>91133</v>
      </c>
      <c r="H1395" s="76"/>
      <c r="I1395" s="76"/>
      <c r="M1395" s="46">
        <v>59</v>
      </c>
      <c r="P1395" s="47">
        <v>2.9976851851851848E-3</v>
      </c>
      <c r="AA1395" s="4">
        <f t="shared" si="44"/>
        <v>0</v>
      </c>
      <c r="AB1395" s="4" t="str">
        <f t="shared" si="45"/>
        <v/>
      </c>
    </row>
    <row r="1396" spans="1:28" x14ac:dyDescent="0.25">
      <c r="A1396" s="44">
        <v>42871</v>
      </c>
      <c r="B1396" s="45" t="s">
        <v>162</v>
      </c>
      <c r="C1396" s="45" t="s">
        <v>161</v>
      </c>
      <c r="D1396" s="45" t="s">
        <v>36</v>
      </c>
      <c r="E1396" s="45" t="s">
        <v>35</v>
      </c>
      <c r="F1396" s="45" t="s">
        <v>65</v>
      </c>
      <c r="G1396" s="46">
        <v>91392</v>
      </c>
      <c r="H1396" s="76">
        <v>0.65277777777777779</v>
      </c>
      <c r="I1396" s="76">
        <v>0.91666666666666663</v>
      </c>
      <c r="J1396" s="47">
        <v>0.2638888888888889</v>
      </c>
      <c r="K1396" s="48">
        <v>42871.650694444441</v>
      </c>
      <c r="L1396" s="48">
        <v>42871.916666666664</v>
      </c>
      <c r="M1396" s="46">
        <v>0</v>
      </c>
      <c r="N1396" s="46">
        <v>45</v>
      </c>
      <c r="O1396" s="47">
        <v>9.2592592592592585E-4</v>
      </c>
      <c r="P1396" s="47">
        <v>0</v>
      </c>
      <c r="Q1396" s="47">
        <v>4.1840277777777775E-2</v>
      </c>
      <c r="R1396" s="47">
        <v>0</v>
      </c>
      <c r="S1396" s="47">
        <v>0</v>
      </c>
      <c r="T1396" s="47">
        <v>0</v>
      </c>
      <c r="U1396" s="47">
        <v>0</v>
      </c>
      <c r="V1396" s="47">
        <v>0</v>
      </c>
      <c r="W1396" s="47">
        <v>0</v>
      </c>
      <c r="X1396" s="47">
        <v>0</v>
      </c>
      <c r="Y1396" s="47">
        <v>0</v>
      </c>
      <c r="Z1396" s="47">
        <v>0</v>
      </c>
      <c r="AA1396" s="4">
        <f t="shared" si="44"/>
        <v>0</v>
      </c>
      <c r="AB1396" s="4">
        <f t="shared" si="45"/>
        <v>0</v>
      </c>
    </row>
    <row r="1397" spans="1:28" x14ac:dyDescent="0.25">
      <c r="A1397" s="44">
        <v>42871</v>
      </c>
      <c r="B1397" s="45" t="s">
        <v>162</v>
      </c>
      <c r="C1397" s="45" t="s">
        <v>161</v>
      </c>
      <c r="D1397" s="45" t="s">
        <v>36</v>
      </c>
      <c r="E1397" s="45" t="s">
        <v>35</v>
      </c>
      <c r="F1397" s="45" t="s">
        <v>34</v>
      </c>
      <c r="G1397" s="46">
        <v>91391</v>
      </c>
      <c r="H1397" s="76">
        <v>0.58333333333333337</v>
      </c>
      <c r="I1397" s="76">
        <v>0.84722222222222221</v>
      </c>
      <c r="J1397" s="47">
        <v>0.2638888888888889</v>
      </c>
      <c r="K1397" s="48">
        <v>42871.584722222222</v>
      </c>
      <c r="L1397" s="48">
        <v>42871.847222222219</v>
      </c>
      <c r="M1397" s="46">
        <v>0</v>
      </c>
      <c r="N1397" s="46">
        <v>59</v>
      </c>
      <c r="O1397" s="47">
        <v>7.5231481481481471E-4</v>
      </c>
      <c r="P1397" s="47">
        <v>0</v>
      </c>
      <c r="Q1397" s="47">
        <v>4.7893518518518523E-2</v>
      </c>
      <c r="R1397" s="47">
        <v>1.1967592592592592E-2</v>
      </c>
      <c r="S1397" s="47">
        <v>0</v>
      </c>
      <c r="T1397" s="47">
        <v>8.0092592592592594E-3</v>
      </c>
      <c r="U1397" s="47">
        <v>0</v>
      </c>
      <c r="V1397" s="47">
        <v>0</v>
      </c>
      <c r="W1397" s="47">
        <v>0</v>
      </c>
      <c r="X1397" s="47">
        <v>0</v>
      </c>
      <c r="Y1397" s="47">
        <v>0</v>
      </c>
      <c r="Z1397" s="47">
        <v>0</v>
      </c>
      <c r="AA1397" s="4">
        <f t="shared" si="44"/>
        <v>1.997685185185185E-2</v>
      </c>
      <c r="AB1397" s="4">
        <f t="shared" si="45"/>
        <v>1.388888888888884E-3</v>
      </c>
    </row>
    <row r="1398" spans="1:28" x14ac:dyDescent="0.25">
      <c r="A1398" s="44">
        <v>42871</v>
      </c>
      <c r="B1398" s="45" t="s">
        <v>162</v>
      </c>
      <c r="C1398" s="45" t="s">
        <v>161</v>
      </c>
      <c r="D1398" s="45" t="s">
        <v>36</v>
      </c>
      <c r="E1398" s="45" t="s">
        <v>35</v>
      </c>
      <c r="F1398" s="45" t="s">
        <v>178</v>
      </c>
      <c r="G1398" s="46">
        <v>91156</v>
      </c>
      <c r="H1398" s="76">
        <v>0.625</v>
      </c>
      <c r="I1398" s="76">
        <v>0.88888888888888884</v>
      </c>
      <c r="J1398" s="47">
        <v>0.2638888888888889</v>
      </c>
      <c r="K1398" s="48">
        <v>42871.620138888888</v>
      </c>
      <c r="L1398" s="48">
        <v>42871.888888888891</v>
      </c>
      <c r="M1398" s="46">
        <v>0</v>
      </c>
      <c r="N1398" s="46">
        <v>62</v>
      </c>
      <c r="O1398" s="47">
        <v>9.8379629629629642E-4</v>
      </c>
      <c r="P1398" s="47">
        <v>0</v>
      </c>
      <c r="Q1398" s="47">
        <v>6.1354166666666675E-2</v>
      </c>
      <c r="R1398" s="47">
        <v>1.3368055555555557E-2</v>
      </c>
      <c r="S1398" s="47">
        <v>0</v>
      </c>
      <c r="T1398" s="47">
        <v>1.300925925925926E-2</v>
      </c>
      <c r="U1398" s="47">
        <v>0</v>
      </c>
      <c r="V1398" s="47">
        <v>0</v>
      </c>
      <c r="W1398" s="47">
        <v>0</v>
      </c>
      <c r="X1398" s="47">
        <v>0</v>
      </c>
      <c r="Y1398" s="47">
        <v>0</v>
      </c>
      <c r="Z1398" s="47">
        <v>0</v>
      </c>
      <c r="AA1398" s="4">
        <f t="shared" si="44"/>
        <v>2.6377314814814819E-2</v>
      </c>
      <c r="AB1398" s="4">
        <f t="shared" si="45"/>
        <v>0</v>
      </c>
    </row>
    <row r="1399" spans="1:28" x14ac:dyDescent="0.25">
      <c r="A1399" s="44">
        <v>42871</v>
      </c>
      <c r="B1399" s="45" t="s">
        <v>162</v>
      </c>
      <c r="C1399" s="45" t="s">
        <v>161</v>
      </c>
      <c r="D1399" s="45" t="s">
        <v>36</v>
      </c>
      <c r="E1399" s="45" t="s">
        <v>35</v>
      </c>
      <c r="F1399" s="45" t="s">
        <v>181</v>
      </c>
      <c r="G1399" s="46">
        <v>91376</v>
      </c>
      <c r="H1399" s="76">
        <v>0.625</v>
      </c>
      <c r="I1399" s="76">
        <v>0.88888888888888884</v>
      </c>
      <c r="J1399" s="47">
        <v>0.2638888888888889</v>
      </c>
      <c r="K1399" s="48">
        <v>42871.620138888888</v>
      </c>
      <c r="L1399" s="48">
        <v>42871.888888888891</v>
      </c>
      <c r="M1399" s="46">
        <v>0</v>
      </c>
      <c r="N1399" s="46">
        <v>48</v>
      </c>
      <c r="O1399" s="47">
        <v>7.6388888888888893E-4</v>
      </c>
      <c r="P1399" s="47">
        <v>0</v>
      </c>
      <c r="Q1399" s="47">
        <v>3.6608796296296299E-2</v>
      </c>
      <c r="R1399" s="47">
        <v>1.3784722222222224E-2</v>
      </c>
      <c r="S1399" s="47">
        <v>0</v>
      </c>
      <c r="T1399" s="47">
        <v>8.1018518518518514E-3</v>
      </c>
      <c r="U1399" s="47">
        <v>0</v>
      </c>
      <c r="V1399" s="47">
        <v>0</v>
      </c>
      <c r="W1399" s="47">
        <v>0</v>
      </c>
      <c r="X1399" s="47">
        <v>0</v>
      </c>
      <c r="Y1399" s="47">
        <v>0</v>
      </c>
      <c r="Z1399" s="47">
        <v>0</v>
      </c>
      <c r="AA1399" s="4">
        <f t="shared" si="44"/>
        <v>2.1886574074074076E-2</v>
      </c>
      <c r="AB1399" s="4">
        <f t="shared" si="45"/>
        <v>0</v>
      </c>
    </row>
    <row r="1400" spans="1:28" x14ac:dyDescent="0.25">
      <c r="A1400" s="44">
        <v>42871</v>
      </c>
      <c r="B1400" s="45" t="s">
        <v>162</v>
      </c>
      <c r="C1400" s="45" t="s">
        <v>161</v>
      </c>
      <c r="D1400" s="45" t="s">
        <v>36</v>
      </c>
      <c r="E1400" s="45" t="s">
        <v>35</v>
      </c>
      <c r="F1400" s="45" t="s">
        <v>68</v>
      </c>
      <c r="G1400" s="46">
        <v>91155</v>
      </c>
      <c r="H1400" s="76">
        <v>0.65277777777777779</v>
      </c>
      <c r="I1400" s="76">
        <v>0.91666666666666663</v>
      </c>
      <c r="J1400" s="47">
        <v>0.2638888888888889</v>
      </c>
      <c r="K1400" s="48">
        <v>42871.646527777775</v>
      </c>
      <c r="L1400" s="48">
        <v>42871.916666666664</v>
      </c>
      <c r="M1400" s="46">
        <v>0</v>
      </c>
      <c r="N1400" s="46">
        <v>19</v>
      </c>
      <c r="O1400" s="47">
        <v>7.8703703703703705E-4</v>
      </c>
      <c r="P1400" s="47">
        <v>0</v>
      </c>
      <c r="Q1400" s="47">
        <v>1.3611111111111114E-2</v>
      </c>
      <c r="R1400" s="47">
        <v>1.6053240740740739E-2</v>
      </c>
      <c r="S1400" s="47">
        <v>0</v>
      </c>
      <c r="T1400" s="47">
        <v>3.2777777777777781E-2</v>
      </c>
      <c r="U1400" s="47">
        <v>0</v>
      </c>
      <c r="V1400" s="47">
        <v>0</v>
      </c>
      <c r="W1400" s="47">
        <v>0</v>
      </c>
      <c r="X1400" s="47">
        <v>0</v>
      </c>
      <c r="Y1400" s="47">
        <v>0</v>
      </c>
      <c r="Z1400" s="47">
        <v>0</v>
      </c>
      <c r="AA1400" s="4">
        <f t="shared" si="44"/>
        <v>4.8831018518518524E-2</v>
      </c>
      <c r="AB1400" s="4">
        <f t="shared" si="45"/>
        <v>0</v>
      </c>
    </row>
    <row r="1401" spans="1:28" x14ac:dyDescent="0.25">
      <c r="A1401" s="44">
        <v>42871</v>
      </c>
      <c r="B1401" s="45" t="s">
        <v>162</v>
      </c>
      <c r="C1401" s="45" t="s">
        <v>161</v>
      </c>
      <c r="D1401" s="45" t="s">
        <v>36</v>
      </c>
      <c r="E1401" s="45" t="s">
        <v>41</v>
      </c>
      <c r="F1401" s="45" t="s">
        <v>108</v>
      </c>
      <c r="G1401" s="46">
        <v>91216</v>
      </c>
      <c r="H1401" s="76">
        <v>0.29166666666666669</v>
      </c>
      <c r="I1401" s="76">
        <v>0.55555555555555558</v>
      </c>
      <c r="J1401" s="47">
        <v>0.2638888888888889</v>
      </c>
      <c r="K1401" s="48">
        <v>42871.289583333331</v>
      </c>
      <c r="L1401" s="48">
        <v>42871.555555555555</v>
      </c>
      <c r="M1401" s="46">
        <v>0</v>
      </c>
      <c r="N1401" s="46">
        <v>36</v>
      </c>
      <c r="O1401" s="47">
        <v>9.9537037037037042E-4</v>
      </c>
      <c r="P1401" s="47">
        <v>0</v>
      </c>
      <c r="Q1401" s="47">
        <v>3.8796296296296294E-2</v>
      </c>
      <c r="R1401" s="47">
        <v>1.375E-2</v>
      </c>
      <c r="S1401" s="47">
        <v>0</v>
      </c>
      <c r="T1401" s="47">
        <v>1.2789351851851852E-2</v>
      </c>
      <c r="U1401" s="47">
        <v>0</v>
      </c>
      <c r="V1401" s="47">
        <v>0</v>
      </c>
      <c r="W1401" s="47">
        <v>0</v>
      </c>
      <c r="X1401" s="47">
        <v>0</v>
      </c>
      <c r="Y1401" s="47">
        <v>1.5046296296296294E-3</v>
      </c>
      <c r="Z1401" s="47">
        <v>0</v>
      </c>
      <c r="AA1401" s="4">
        <f t="shared" si="44"/>
        <v>2.6539351851851852E-2</v>
      </c>
      <c r="AB1401" s="4">
        <f t="shared" si="45"/>
        <v>0</v>
      </c>
    </row>
    <row r="1402" spans="1:28" x14ac:dyDescent="0.25">
      <c r="A1402" s="44">
        <v>42871</v>
      </c>
      <c r="B1402" s="45" t="s">
        <v>162</v>
      </c>
      <c r="C1402" s="45" t="s">
        <v>161</v>
      </c>
      <c r="D1402" s="45" t="s">
        <v>36</v>
      </c>
      <c r="E1402" s="45" t="s">
        <v>41</v>
      </c>
      <c r="F1402" s="45" t="s">
        <v>109</v>
      </c>
      <c r="G1402" s="46">
        <v>91396</v>
      </c>
      <c r="H1402" s="76">
        <v>0.33333333333333331</v>
      </c>
      <c r="I1402" s="76">
        <v>0.59722222222222221</v>
      </c>
      <c r="J1402" s="47">
        <v>0.2638888888888889</v>
      </c>
      <c r="K1402" s="48">
        <v>42871.32708333333</v>
      </c>
      <c r="L1402" s="48">
        <v>42871.597222222219</v>
      </c>
      <c r="M1402" s="46">
        <v>0</v>
      </c>
      <c r="N1402" s="46">
        <v>58</v>
      </c>
      <c r="O1402" s="47">
        <v>4.8611111111111104E-4</v>
      </c>
      <c r="P1402" s="47">
        <v>0</v>
      </c>
      <c r="Q1402" s="47">
        <v>2.8530092592592593E-2</v>
      </c>
      <c r="R1402" s="47">
        <v>7.1180555555555554E-3</v>
      </c>
      <c r="S1402" s="47">
        <v>0</v>
      </c>
      <c r="T1402" s="47">
        <v>9.5833333333333343E-3</v>
      </c>
      <c r="U1402" s="47">
        <v>0</v>
      </c>
      <c r="V1402" s="47">
        <v>0</v>
      </c>
      <c r="W1402" s="47">
        <v>0</v>
      </c>
      <c r="X1402" s="47">
        <v>0</v>
      </c>
      <c r="Y1402" s="47">
        <v>0</v>
      </c>
      <c r="Z1402" s="47">
        <v>0</v>
      </c>
      <c r="AA1402" s="4">
        <f t="shared" si="44"/>
        <v>1.6701388888888891E-2</v>
      </c>
      <c r="AB1402" s="4">
        <f t="shared" si="45"/>
        <v>0</v>
      </c>
    </row>
    <row r="1403" spans="1:28" x14ac:dyDescent="0.25">
      <c r="A1403" s="44">
        <v>42871</v>
      </c>
      <c r="B1403" s="45" t="s">
        <v>162</v>
      </c>
      <c r="C1403" s="45" t="s">
        <v>161</v>
      </c>
      <c r="D1403" s="45" t="s">
        <v>36</v>
      </c>
      <c r="E1403" s="45" t="s">
        <v>41</v>
      </c>
      <c r="F1403" s="45" t="s">
        <v>163</v>
      </c>
      <c r="G1403" s="46">
        <v>91395</v>
      </c>
      <c r="H1403" s="76">
        <v>0.25</v>
      </c>
      <c r="I1403" s="76">
        <v>0.51388888888888895</v>
      </c>
      <c r="J1403" s="47">
        <v>0.2638888888888889</v>
      </c>
      <c r="K1403" s="48">
        <v>42871.245833333334</v>
      </c>
      <c r="L1403" s="48">
        <v>42871.513888888891</v>
      </c>
      <c r="M1403" s="46">
        <v>0</v>
      </c>
      <c r="N1403" s="46">
        <v>115</v>
      </c>
      <c r="O1403" s="47">
        <v>5.5555555555555556E-4</v>
      </c>
      <c r="P1403" s="47">
        <v>0</v>
      </c>
      <c r="Q1403" s="47">
        <v>6.7129629629629636E-2</v>
      </c>
      <c r="R1403" s="47">
        <v>0</v>
      </c>
      <c r="S1403" s="47">
        <v>0</v>
      </c>
      <c r="T1403" s="47">
        <v>1.4363425925925925E-2</v>
      </c>
      <c r="U1403" s="47">
        <v>0</v>
      </c>
      <c r="V1403" s="47">
        <v>0</v>
      </c>
      <c r="W1403" s="47">
        <v>0</v>
      </c>
      <c r="X1403" s="47">
        <v>0</v>
      </c>
      <c r="Y1403" s="47">
        <v>0</v>
      </c>
      <c r="Z1403" s="47">
        <v>0</v>
      </c>
      <c r="AA1403" s="4">
        <f t="shared" si="44"/>
        <v>1.4363425925925925E-2</v>
      </c>
      <c r="AB1403" s="4">
        <f t="shared" si="45"/>
        <v>0</v>
      </c>
    </row>
    <row r="1404" spans="1:28" x14ac:dyDescent="0.25">
      <c r="A1404" s="44">
        <v>42871</v>
      </c>
      <c r="B1404" s="45" t="s">
        <v>162</v>
      </c>
      <c r="C1404" s="45" t="s">
        <v>161</v>
      </c>
      <c r="D1404" s="45" t="s">
        <v>36</v>
      </c>
      <c r="E1404" s="45" t="s">
        <v>41</v>
      </c>
      <c r="F1404" s="45" t="s">
        <v>164</v>
      </c>
      <c r="G1404" s="46">
        <v>91320</v>
      </c>
      <c r="H1404" s="76">
        <v>0.25</v>
      </c>
      <c r="I1404" s="76">
        <v>0.51388888888888895</v>
      </c>
      <c r="J1404" s="47">
        <v>0.2638888888888889</v>
      </c>
      <c r="K1404" s="48">
        <v>42871.248611111114</v>
      </c>
      <c r="L1404" s="48">
        <v>42871.51458333333</v>
      </c>
      <c r="M1404" s="46">
        <v>0</v>
      </c>
      <c r="N1404" s="46">
        <v>43</v>
      </c>
      <c r="O1404" s="47">
        <v>5.9027777777777778E-4</v>
      </c>
      <c r="P1404" s="47">
        <v>0</v>
      </c>
      <c r="Q1404" s="47">
        <v>2.5474537037037035E-2</v>
      </c>
      <c r="R1404" s="47">
        <v>1.2233796296296296E-2</v>
      </c>
      <c r="S1404" s="47">
        <v>0</v>
      </c>
      <c r="T1404" s="47">
        <v>1.0381944444444444E-2</v>
      </c>
      <c r="U1404" s="47">
        <v>0</v>
      </c>
      <c r="V1404" s="47">
        <v>0</v>
      </c>
      <c r="W1404" s="47">
        <v>0</v>
      </c>
      <c r="X1404" s="47">
        <v>0</v>
      </c>
      <c r="Y1404" s="47">
        <v>0</v>
      </c>
      <c r="Z1404" s="47">
        <v>0</v>
      </c>
      <c r="AA1404" s="4">
        <f t="shared" si="44"/>
        <v>2.2615740740740742E-2</v>
      </c>
      <c r="AB1404" s="4">
        <f t="shared" si="45"/>
        <v>0</v>
      </c>
    </row>
    <row r="1405" spans="1:28" x14ac:dyDescent="0.25">
      <c r="A1405" s="44">
        <v>42871</v>
      </c>
      <c r="B1405" s="45" t="s">
        <v>162</v>
      </c>
      <c r="C1405" s="45" t="s">
        <v>161</v>
      </c>
      <c r="D1405" s="45" t="s">
        <v>36</v>
      </c>
      <c r="E1405" s="45" t="s">
        <v>41</v>
      </c>
      <c r="F1405" s="45" t="s">
        <v>112</v>
      </c>
      <c r="G1405" s="46">
        <v>91152</v>
      </c>
      <c r="H1405" s="76">
        <v>0.375</v>
      </c>
      <c r="I1405" s="76">
        <v>0.63888888888888895</v>
      </c>
      <c r="J1405" s="47">
        <v>0.2638888888888889</v>
      </c>
      <c r="K1405" s="48">
        <v>42871.369444444441</v>
      </c>
      <c r="L1405" s="48">
        <v>42871.638888888891</v>
      </c>
      <c r="M1405" s="46">
        <v>0</v>
      </c>
      <c r="N1405" s="46">
        <v>65</v>
      </c>
      <c r="O1405" s="47">
        <v>7.407407407407407E-4</v>
      </c>
      <c r="P1405" s="47">
        <v>0</v>
      </c>
      <c r="Q1405" s="47">
        <v>4.9745370370370377E-2</v>
      </c>
      <c r="R1405" s="47">
        <v>0</v>
      </c>
      <c r="S1405" s="47">
        <v>0</v>
      </c>
      <c r="T1405" s="47">
        <v>0</v>
      </c>
      <c r="U1405" s="47">
        <v>0</v>
      </c>
      <c r="V1405" s="47">
        <v>0</v>
      </c>
      <c r="W1405" s="47">
        <v>0</v>
      </c>
      <c r="X1405" s="47">
        <v>0</v>
      </c>
      <c r="Y1405" s="47">
        <v>0</v>
      </c>
      <c r="Z1405" s="47">
        <v>0</v>
      </c>
      <c r="AA1405" s="4">
        <f t="shared" si="44"/>
        <v>0</v>
      </c>
      <c r="AB1405" s="4">
        <f t="shared" si="45"/>
        <v>0</v>
      </c>
    </row>
    <row r="1406" spans="1:28" x14ac:dyDescent="0.25">
      <c r="A1406" s="44">
        <v>42871</v>
      </c>
      <c r="B1406" s="45" t="s">
        <v>162</v>
      </c>
      <c r="C1406" s="45" t="s">
        <v>161</v>
      </c>
      <c r="D1406" s="45" t="s">
        <v>36</v>
      </c>
      <c r="E1406" s="45" t="s">
        <v>41</v>
      </c>
      <c r="F1406" s="45" t="s">
        <v>165</v>
      </c>
      <c r="G1406" s="46">
        <v>91399</v>
      </c>
      <c r="H1406" s="76">
        <v>0.33333333333333331</v>
      </c>
      <c r="I1406" s="76">
        <v>0.59722222222222221</v>
      </c>
      <c r="J1406" s="47">
        <v>0.2638888888888889</v>
      </c>
      <c r="K1406" s="48">
        <v>42871.335416666669</v>
      </c>
      <c r="L1406" s="48">
        <v>42871.597222222219</v>
      </c>
      <c r="M1406" s="46">
        <v>0</v>
      </c>
      <c r="N1406" s="46">
        <v>110</v>
      </c>
      <c r="O1406" s="47">
        <v>9.2592592592592585E-4</v>
      </c>
      <c r="P1406" s="47">
        <v>0</v>
      </c>
      <c r="Q1406" s="47">
        <v>0.10390046296296296</v>
      </c>
      <c r="R1406" s="47">
        <v>1.2280092592592592E-2</v>
      </c>
      <c r="S1406" s="47">
        <v>0</v>
      </c>
      <c r="T1406" s="47">
        <v>0</v>
      </c>
      <c r="U1406" s="47">
        <v>0</v>
      </c>
      <c r="V1406" s="47">
        <v>0</v>
      </c>
      <c r="W1406" s="47">
        <v>0</v>
      </c>
      <c r="X1406" s="47">
        <v>0</v>
      </c>
      <c r="Y1406" s="47">
        <v>0</v>
      </c>
      <c r="Z1406" s="47">
        <v>0</v>
      </c>
      <c r="AA1406" s="4">
        <f t="shared" si="44"/>
        <v>1.2280092592592592E-2</v>
      </c>
      <c r="AB1406" s="4">
        <f t="shared" si="45"/>
        <v>2.0833333333333814E-3</v>
      </c>
    </row>
    <row r="1407" spans="1:28" x14ac:dyDescent="0.25">
      <c r="A1407" s="44">
        <v>42871</v>
      </c>
      <c r="B1407" s="45" t="s">
        <v>162</v>
      </c>
      <c r="C1407" s="45" t="s">
        <v>161</v>
      </c>
      <c r="D1407" s="45" t="s">
        <v>36</v>
      </c>
      <c r="E1407" s="45" t="s">
        <v>41</v>
      </c>
      <c r="F1407" s="45" t="s">
        <v>114</v>
      </c>
      <c r="G1407" s="46">
        <v>91122</v>
      </c>
      <c r="H1407" s="76">
        <v>0.29166666666666669</v>
      </c>
      <c r="I1407" s="76">
        <v>0.55555555555555558</v>
      </c>
      <c r="J1407" s="47">
        <v>0.2638888888888889</v>
      </c>
      <c r="M1407" s="46">
        <v>0</v>
      </c>
      <c r="N1407" s="46">
        <v>0</v>
      </c>
      <c r="O1407" s="47">
        <v>0</v>
      </c>
      <c r="P1407" s="47">
        <v>0</v>
      </c>
      <c r="Q1407" s="47">
        <v>0</v>
      </c>
      <c r="R1407" s="47">
        <v>0</v>
      </c>
      <c r="S1407" s="47">
        <v>0</v>
      </c>
      <c r="T1407" s="47">
        <v>0</v>
      </c>
      <c r="U1407" s="47">
        <v>0</v>
      </c>
      <c r="V1407" s="47">
        <v>0</v>
      </c>
      <c r="W1407" s="47">
        <v>0</v>
      </c>
      <c r="X1407" s="47">
        <v>0</v>
      </c>
      <c r="Y1407" s="47">
        <v>0</v>
      </c>
      <c r="Z1407" s="47">
        <v>0</v>
      </c>
      <c r="AA1407" s="4">
        <f t="shared" si="44"/>
        <v>0</v>
      </c>
      <c r="AB1407" s="4" t="str">
        <f t="shared" si="45"/>
        <v/>
      </c>
    </row>
    <row r="1408" spans="1:28" x14ac:dyDescent="0.25">
      <c r="A1408" s="44">
        <v>42871</v>
      </c>
      <c r="B1408" s="45" t="s">
        <v>162</v>
      </c>
      <c r="C1408" s="45" t="s">
        <v>161</v>
      </c>
      <c r="D1408" s="45" t="s">
        <v>36</v>
      </c>
      <c r="E1408" s="45" t="s">
        <v>45</v>
      </c>
      <c r="F1408" s="45" t="s">
        <v>93</v>
      </c>
      <c r="G1408" s="46">
        <v>91389</v>
      </c>
      <c r="H1408" s="76">
        <v>0.33333333333333331</v>
      </c>
      <c r="I1408" s="76">
        <v>0.59722222222222221</v>
      </c>
      <c r="J1408" s="47">
        <v>0.2638888888888889</v>
      </c>
      <c r="K1408" s="48">
        <v>42871.329861111109</v>
      </c>
      <c r="L1408" s="48">
        <v>42871.520138888889</v>
      </c>
      <c r="M1408" s="46">
        <v>0</v>
      </c>
      <c r="N1408" s="46">
        <v>66</v>
      </c>
      <c r="O1408" s="47">
        <v>6.5972222222222213E-4</v>
      </c>
      <c r="P1408" s="47">
        <v>0</v>
      </c>
      <c r="Q1408" s="47">
        <v>4.5092592592592594E-2</v>
      </c>
      <c r="R1408" s="47">
        <v>0</v>
      </c>
      <c r="S1408" s="47">
        <v>0</v>
      </c>
      <c r="T1408" s="47">
        <v>0</v>
      </c>
      <c r="U1408" s="47">
        <v>0</v>
      </c>
      <c r="V1408" s="47">
        <v>0</v>
      </c>
      <c r="W1408" s="47">
        <v>0</v>
      </c>
      <c r="X1408" s="47">
        <v>0</v>
      </c>
      <c r="Y1408" s="47">
        <v>2.5578703703703705E-3</v>
      </c>
      <c r="Z1408" s="47">
        <v>0</v>
      </c>
      <c r="AA1408" s="4">
        <f t="shared" si="44"/>
        <v>0</v>
      </c>
      <c r="AB1408" s="4">
        <f t="shared" si="45"/>
        <v>0</v>
      </c>
    </row>
    <row r="1409" spans="1:28" x14ac:dyDescent="0.25">
      <c r="A1409" s="44">
        <v>42871</v>
      </c>
      <c r="B1409" s="45" t="s">
        <v>162</v>
      </c>
      <c r="C1409" s="45" t="s">
        <v>161</v>
      </c>
      <c r="D1409" s="45" t="s">
        <v>36</v>
      </c>
      <c r="E1409" s="45" t="s">
        <v>45</v>
      </c>
      <c r="F1409" s="45" t="s">
        <v>166</v>
      </c>
      <c r="G1409" s="46">
        <v>91115</v>
      </c>
      <c r="H1409" s="76">
        <v>0.33333333333333331</v>
      </c>
      <c r="I1409" s="76">
        <v>0.59722222222222221</v>
      </c>
      <c r="J1409" s="47">
        <v>0.2638888888888889</v>
      </c>
      <c r="K1409" s="48">
        <v>42871.32708333333</v>
      </c>
      <c r="L1409" s="48">
        <v>42871.597222222219</v>
      </c>
      <c r="M1409" s="46">
        <v>0</v>
      </c>
      <c r="N1409" s="46">
        <v>94</v>
      </c>
      <c r="O1409" s="47">
        <v>5.4398148148148144E-4</v>
      </c>
      <c r="P1409" s="47">
        <v>0</v>
      </c>
      <c r="Q1409" s="47">
        <v>5.1747685185185188E-2</v>
      </c>
      <c r="R1409" s="47">
        <v>1.1076388888888887E-2</v>
      </c>
      <c r="S1409" s="47">
        <v>0</v>
      </c>
      <c r="T1409" s="47">
        <v>1.1655092592592594E-2</v>
      </c>
      <c r="U1409" s="47">
        <v>0</v>
      </c>
      <c r="V1409" s="47">
        <v>0</v>
      </c>
      <c r="W1409" s="47">
        <v>0</v>
      </c>
      <c r="X1409" s="47">
        <v>0</v>
      </c>
      <c r="Y1409" s="47">
        <v>0</v>
      </c>
      <c r="Z1409" s="47">
        <v>0</v>
      </c>
      <c r="AA1409" s="4">
        <f t="shared" si="44"/>
        <v>2.2731481481481481E-2</v>
      </c>
      <c r="AB1409" s="4">
        <f t="shared" si="45"/>
        <v>0</v>
      </c>
    </row>
    <row r="1410" spans="1:28" x14ac:dyDescent="0.25">
      <c r="A1410" s="44">
        <v>42871</v>
      </c>
      <c r="B1410" s="45" t="s">
        <v>162</v>
      </c>
      <c r="C1410" s="45" t="s">
        <v>161</v>
      </c>
      <c r="D1410" s="45" t="s">
        <v>36</v>
      </c>
      <c r="E1410" s="45" t="s">
        <v>45</v>
      </c>
      <c r="F1410" s="45" t="s">
        <v>167</v>
      </c>
      <c r="G1410" s="46">
        <v>91120</v>
      </c>
      <c r="H1410" s="76">
        <v>0.29166666666666669</v>
      </c>
      <c r="I1410" s="76">
        <v>0.55555555555555558</v>
      </c>
      <c r="J1410" s="47">
        <v>0.2638888888888889</v>
      </c>
      <c r="K1410" s="48">
        <v>42871.290277777778</v>
      </c>
      <c r="L1410" s="48">
        <v>42871.555555555555</v>
      </c>
      <c r="M1410" s="46">
        <v>0</v>
      </c>
      <c r="N1410" s="46">
        <v>59</v>
      </c>
      <c r="O1410" s="47">
        <v>7.407407407407407E-4</v>
      </c>
      <c r="P1410" s="47">
        <v>0</v>
      </c>
      <c r="Q1410" s="47">
        <v>4.7708333333333332E-2</v>
      </c>
      <c r="R1410" s="47">
        <v>1.3587962962962963E-2</v>
      </c>
      <c r="S1410" s="47">
        <v>0</v>
      </c>
      <c r="T1410" s="47">
        <v>1.3287037037037036E-2</v>
      </c>
      <c r="U1410" s="47">
        <v>0</v>
      </c>
      <c r="V1410" s="47">
        <v>0</v>
      </c>
      <c r="W1410" s="47">
        <v>0</v>
      </c>
      <c r="X1410" s="47">
        <v>0</v>
      </c>
      <c r="Y1410" s="47">
        <v>3.9467592592592592E-3</v>
      </c>
      <c r="Z1410" s="47">
        <v>0</v>
      </c>
      <c r="AA1410" s="4">
        <f t="shared" si="44"/>
        <v>2.6875E-2</v>
      </c>
      <c r="AB1410" s="4">
        <f t="shared" si="45"/>
        <v>0</v>
      </c>
    </row>
    <row r="1411" spans="1:28" x14ac:dyDescent="0.25">
      <c r="A1411" s="44">
        <v>42871</v>
      </c>
      <c r="B1411" s="45" t="s">
        <v>162</v>
      </c>
      <c r="C1411" s="45" t="s">
        <v>161</v>
      </c>
      <c r="D1411" s="45" t="s">
        <v>36</v>
      </c>
      <c r="E1411" s="45" t="s">
        <v>45</v>
      </c>
      <c r="F1411" s="45" t="s">
        <v>91</v>
      </c>
      <c r="G1411" s="46">
        <v>91121</v>
      </c>
      <c r="H1411" s="76">
        <v>0.29166666666666669</v>
      </c>
      <c r="I1411" s="76">
        <v>0.55555555555555558</v>
      </c>
      <c r="J1411" s="47">
        <v>0.2638888888888889</v>
      </c>
      <c r="K1411" s="48">
        <v>42871.284722222219</v>
      </c>
      <c r="L1411" s="48">
        <v>42871.555555555555</v>
      </c>
      <c r="M1411" s="46">
        <v>0</v>
      </c>
      <c r="N1411" s="46">
        <v>72</v>
      </c>
      <c r="O1411" s="47">
        <v>8.1018518518518516E-4</v>
      </c>
      <c r="P1411" s="47">
        <v>0</v>
      </c>
      <c r="Q1411" s="47">
        <v>8.396990740740741E-2</v>
      </c>
      <c r="R1411" s="47">
        <v>1.6099537037037037E-2</v>
      </c>
      <c r="S1411" s="47">
        <v>0</v>
      </c>
      <c r="T1411" s="47">
        <v>1.064814814814815E-2</v>
      </c>
      <c r="U1411" s="47">
        <v>0</v>
      </c>
      <c r="V1411" s="47">
        <v>0</v>
      </c>
      <c r="W1411" s="47">
        <v>0</v>
      </c>
      <c r="X1411" s="47">
        <v>0</v>
      </c>
      <c r="Y1411" s="47">
        <v>9.2592592592592605E-3</v>
      </c>
      <c r="Z1411" s="47">
        <v>0</v>
      </c>
      <c r="AA1411" s="4">
        <f t="shared" si="44"/>
        <v>2.6747685185185187E-2</v>
      </c>
      <c r="AB1411" s="4">
        <f t="shared" si="45"/>
        <v>0</v>
      </c>
    </row>
    <row r="1412" spans="1:28" x14ac:dyDescent="0.25">
      <c r="A1412" s="44">
        <v>42871</v>
      </c>
      <c r="B1412" s="45" t="s">
        <v>162</v>
      </c>
      <c r="C1412" s="45" t="s">
        <v>161</v>
      </c>
      <c r="D1412" s="45" t="s">
        <v>36</v>
      </c>
      <c r="E1412" s="45" t="s">
        <v>45</v>
      </c>
      <c r="F1412" s="45" t="s">
        <v>115</v>
      </c>
      <c r="G1412" s="46">
        <v>91123</v>
      </c>
      <c r="H1412" s="76">
        <v>0.25</v>
      </c>
      <c r="I1412" s="76">
        <v>0.51388888888888895</v>
      </c>
      <c r="J1412" s="47">
        <v>0.2638888888888889</v>
      </c>
      <c r="K1412" s="48">
        <v>42871.24722222222</v>
      </c>
      <c r="L1412" s="48">
        <v>42871.51458333333</v>
      </c>
      <c r="M1412" s="46">
        <v>0</v>
      </c>
      <c r="N1412" s="46">
        <v>95</v>
      </c>
      <c r="O1412" s="47">
        <v>6.4814814814814813E-4</v>
      </c>
      <c r="P1412" s="47">
        <v>0</v>
      </c>
      <c r="Q1412" s="47">
        <v>6.1261574074074072E-2</v>
      </c>
      <c r="R1412" s="47">
        <v>1.2291666666666666E-2</v>
      </c>
      <c r="S1412" s="47">
        <v>0</v>
      </c>
      <c r="T1412" s="47">
        <v>9.7337962962962977E-3</v>
      </c>
      <c r="U1412" s="47">
        <v>0</v>
      </c>
      <c r="V1412" s="47">
        <v>0</v>
      </c>
      <c r="W1412" s="47">
        <v>0</v>
      </c>
      <c r="X1412" s="47">
        <v>0</v>
      </c>
      <c r="Y1412" s="47">
        <v>0</v>
      </c>
      <c r="Z1412" s="47">
        <v>0</v>
      </c>
      <c r="AA1412" s="4">
        <f t="shared" si="44"/>
        <v>2.2025462962962962E-2</v>
      </c>
      <c r="AB1412" s="4">
        <f t="shared" si="45"/>
        <v>0</v>
      </c>
    </row>
    <row r="1413" spans="1:28" x14ac:dyDescent="0.25">
      <c r="A1413" s="44">
        <v>42871</v>
      </c>
      <c r="B1413" s="45" t="s">
        <v>162</v>
      </c>
      <c r="C1413" s="45" t="s">
        <v>161</v>
      </c>
      <c r="D1413" s="45" t="s">
        <v>36</v>
      </c>
      <c r="E1413" s="45" t="s">
        <v>48</v>
      </c>
      <c r="F1413" s="45" t="s">
        <v>82</v>
      </c>
      <c r="G1413" s="46">
        <v>91284</v>
      </c>
      <c r="H1413" s="76">
        <v>0.55555555555555558</v>
      </c>
      <c r="I1413" s="76">
        <v>0.81944444444444453</v>
      </c>
      <c r="J1413" s="47">
        <v>0.2638888888888889</v>
      </c>
      <c r="K1413" s="48">
        <v>42871.555555555555</v>
      </c>
      <c r="L1413" s="48">
        <v>42871.819444444445</v>
      </c>
      <c r="M1413" s="46">
        <v>8</v>
      </c>
      <c r="N1413" s="46">
        <v>12</v>
      </c>
      <c r="O1413" s="47">
        <v>7.407407407407407E-4</v>
      </c>
      <c r="P1413" s="47">
        <v>1.0300925925925926E-3</v>
      </c>
      <c r="Q1413" s="47">
        <v>8.8888888888888889E-3</v>
      </c>
      <c r="R1413" s="47">
        <v>1.4120370370370368E-2</v>
      </c>
      <c r="S1413" s="47">
        <v>0</v>
      </c>
      <c r="T1413" s="47">
        <v>1.383101851851852E-2</v>
      </c>
      <c r="U1413" s="47">
        <v>0</v>
      </c>
      <c r="V1413" s="47">
        <v>1.1331018518518518E-2</v>
      </c>
      <c r="W1413" s="47">
        <v>0</v>
      </c>
      <c r="X1413" s="47">
        <v>0</v>
      </c>
      <c r="Y1413" s="47">
        <v>1.9386574074074073E-2</v>
      </c>
      <c r="Z1413" s="47">
        <v>0</v>
      </c>
      <c r="AA1413" s="4">
        <f t="shared" si="44"/>
        <v>2.7951388888888887E-2</v>
      </c>
      <c r="AB1413" s="4">
        <f t="shared" si="45"/>
        <v>0</v>
      </c>
    </row>
    <row r="1414" spans="1:28" x14ac:dyDescent="0.25">
      <c r="A1414" s="44">
        <v>42871</v>
      </c>
      <c r="B1414" s="45" t="s">
        <v>162</v>
      </c>
      <c r="C1414" s="45" t="s">
        <v>161</v>
      </c>
      <c r="D1414" s="45" t="s">
        <v>36</v>
      </c>
      <c r="E1414" s="45" t="s">
        <v>48</v>
      </c>
      <c r="F1414" s="45" t="s">
        <v>83</v>
      </c>
      <c r="G1414" s="46">
        <v>91282</v>
      </c>
      <c r="H1414" s="76">
        <v>0.55555555555555558</v>
      </c>
      <c r="I1414" s="76">
        <v>0.81944444444444453</v>
      </c>
      <c r="J1414" s="47">
        <v>0.2638888888888889</v>
      </c>
      <c r="K1414" s="48">
        <v>42871.555555555555</v>
      </c>
      <c r="L1414" s="48">
        <v>42871.819444444445</v>
      </c>
      <c r="M1414" s="46">
        <v>9</v>
      </c>
      <c r="N1414" s="46">
        <v>2</v>
      </c>
      <c r="O1414" s="47">
        <v>1.9560185185185184E-3</v>
      </c>
      <c r="P1414" s="47">
        <v>1.7013888888888892E-3</v>
      </c>
      <c r="Q1414" s="47">
        <v>5.7060185185185191E-3</v>
      </c>
      <c r="R1414" s="47">
        <v>1.3888888888888888E-2</v>
      </c>
      <c r="S1414" s="47">
        <v>0</v>
      </c>
      <c r="T1414" s="47">
        <v>0</v>
      </c>
      <c r="U1414" s="47">
        <v>0</v>
      </c>
      <c r="V1414" s="47">
        <v>0</v>
      </c>
      <c r="W1414" s="47">
        <v>0</v>
      </c>
      <c r="X1414" s="47">
        <v>1.0995370370370371E-3</v>
      </c>
      <c r="Y1414" s="47">
        <v>5.8680555555555543E-3</v>
      </c>
      <c r="Z1414" s="47">
        <v>0</v>
      </c>
      <c r="AA1414" s="4">
        <f t="shared" ref="AA1414:AA1477" si="46">IF(A1414="","",R1414+T1414)</f>
        <v>1.3888888888888888E-2</v>
      </c>
      <c r="AB1414" s="4">
        <f t="shared" si="45"/>
        <v>0</v>
      </c>
    </row>
    <row r="1415" spans="1:28" x14ac:dyDescent="0.25">
      <c r="A1415" s="44">
        <v>42871</v>
      </c>
      <c r="B1415" s="45" t="s">
        <v>162</v>
      </c>
      <c r="C1415" s="45" t="s">
        <v>161</v>
      </c>
      <c r="D1415" s="45" t="s">
        <v>36</v>
      </c>
      <c r="E1415" s="45" t="s">
        <v>48</v>
      </c>
      <c r="F1415" s="45" t="s">
        <v>84</v>
      </c>
      <c r="G1415" s="46">
        <v>91276</v>
      </c>
      <c r="H1415" s="76">
        <v>0.29166666666666669</v>
      </c>
      <c r="I1415" s="76">
        <v>0.55555555555555558</v>
      </c>
      <c r="J1415" s="47">
        <v>0.2638888888888889</v>
      </c>
      <c r="K1415" s="48">
        <v>42871.287499999999</v>
      </c>
      <c r="L1415" s="48">
        <v>42871.555555555555</v>
      </c>
      <c r="M1415" s="46">
        <v>5</v>
      </c>
      <c r="N1415" s="46">
        <v>20</v>
      </c>
      <c r="O1415" s="47">
        <v>8.2175925925925917E-4</v>
      </c>
      <c r="P1415" s="47">
        <v>2.4305555555555556E-3</v>
      </c>
      <c r="Q1415" s="47">
        <v>2.7708333333333331E-2</v>
      </c>
      <c r="R1415" s="47">
        <v>1.5706018518518518E-2</v>
      </c>
      <c r="S1415" s="47">
        <v>0</v>
      </c>
      <c r="T1415" s="47">
        <v>7.6273148148148151E-3</v>
      </c>
      <c r="U1415" s="47">
        <v>0</v>
      </c>
      <c r="V1415" s="47">
        <v>4.8356481481481479E-2</v>
      </c>
      <c r="W1415" s="47">
        <v>0</v>
      </c>
      <c r="X1415" s="47">
        <v>0</v>
      </c>
      <c r="Y1415" s="47">
        <v>1.0219907407407408E-2</v>
      </c>
      <c r="Z1415" s="47">
        <v>0</v>
      </c>
      <c r="AA1415" s="4">
        <f t="shared" si="46"/>
        <v>2.3333333333333334E-2</v>
      </c>
      <c r="AB1415" s="4">
        <f t="shared" si="45"/>
        <v>0</v>
      </c>
    </row>
    <row r="1416" spans="1:28" x14ac:dyDescent="0.25">
      <c r="A1416" s="44">
        <v>42871</v>
      </c>
      <c r="B1416" s="45" t="s">
        <v>162</v>
      </c>
      <c r="C1416" s="45" t="s">
        <v>161</v>
      </c>
      <c r="D1416" s="45" t="s">
        <v>36</v>
      </c>
      <c r="E1416" s="45" t="s">
        <v>48</v>
      </c>
      <c r="F1416" s="45" t="s">
        <v>168</v>
      </c>
      <c r="G1416" s="46">
        <v>91275</v>
      </c>
      <c r="H1416" s="76">
        <v>0.29166666666666669</v>
      </c>
      <c r="I1416" s="76">
        <v>0.55555555555555558</v>
      </c>
      <c r="J1416" s="47">
        <v>0.2638888888888889</v>
      </c>
      <c r="K1416" s="48">
        <v>42871.284722222219</v>
      </c>
      <c r="L1416" s="48">
        <v>42871.555555555555</v>
      </c>
      <c r="M1416" s="46">
        <v>11</v>
      </c>
      <c r="N1416" s="46">
        <v>16</v>
      </c>
      <c r="O1416" s="47">
        <v>8.1018518518518516E-4</v>
      </c>
      <c r="P1416" s="47">
        <v>8.449074074074075E-4</v>
      </c>
      <c r="Q1416" s="47">
        <v>3.9641203703703706E-2</v>
      </c>
      <c r="R1416" s="47">
        <v>1.3564814814814816E-2</v>
      </c>
      <c r="S1416" s="47">
        <v>0</v>
      </c>
      <c r="T1416" s="47">
        <v>1.2256944444444444E-2</v>
      </c>
      <c r="U1416" s="47">
        <v>0</v>
      </c>
      <c r="V1416" s="47">
        <v>2.4120370370370372E-2</v>
      </c>
      <c r="W1416" s="47">
        <v>0</v>
      </c>
      <c r="X1416" s="47">
        <v>0</v>
      </c>
      <c r="Y1416" s="47">
        <v>5.9375000000000009E-3</v>
      </c>
      <c r="Z1416" s="47">
        <v>0</v>
      </c>
      <c r="AA1416" s="4">
        <f t="shared" si="46"/>
        <v>2.582175925925926E-2</v>
      </c>
      <c r="AB1416" s="4">
        <f t="shared" si="45"/>
        <v>0</v>
      </c>
    </row>
    <row r="1417" spans="1:28" x14ac:dyDescent="0.25">
      <c r="A1417" s="44">
        <v>42871</v>
      </c>
      <c r="B1417" s="45" t="s">
        <v>162</v>
      </c>
      <c r="C1417" s="45" t="s">
        <v>161</v>
      </c>
      <c r="D1417" s="45" t="s">
        <v>36</v>
      </c>
      <c r="E1417" s="45" t="s">
        <v>48</v>
      </c>
      <c r="F1417" s="45" t="s">
        <v>86</v>
      </c>
      <c r="G1417" s="46">
        <v>91283</v>
      </c>
      <c r="H1417" s="76">
        <v>0.29166666666666669</v>
      </c>
      <c r="I1417" s="76">
        <v>0.55555555555555558</v>
      </c>
      <c r="J1417" s="47">
        <v>0.2638888888888889</v>
      </c>
      <c r="K1417" s="48">
        <v>42871.295138888891</v>
      </c>
      <c r="L1417" s="48">
        <v>42871.555555555555</v>
      </c>
      <c r="M1417" s="46">
        <v>5</v>
      </c>
      <c r="N1417" s="46">
        <v>19</v>
      </c>
      <c r="O1417" s="47">
        <v>3.5879629629629635E-4</v>
      </c>
      <c r="P1417" s="47">
        <v>2.3495370370370371E-3</v>
      </c>
      <c r="Q1417" s="47">
        <v>2.2812499999999999E-2</v>
      </c>
      <c r="R1417" s="47">
        <v>1.741898148148148E-2</v>
      </c>
      <c r="S1417" s="47">
        <v>0</v>
      </c>
      <c r="T1417" s="47">
        <v>1.53125E-2</v>
      </c>
      <c r="U1417" s="47">
        <v>0</v>
      </c>
      <c r="V1417" s="47">
        <v>1.7511574074074072E-2</v>
      </c>
      <c r="W1417" s="47">
        <v>0</v>
      </c>
      <c r="X1417" s="47">
        <v>0</v>
      </c>
      <c r="Y1417" s="47">
        <v>1.0937500000000001E-2</v>
      </c>
      <c r="Z1417" s="47">
        <v>0</v>
      </c>
      <c r="AA1417" s="4">
        <f t="shared" si="46"/>
        <v>3.2731481481481479E-2</v>
      </c>
      <c r="AB1417" s="4">
        <f t="shared" si="45"/>
        <v>3.4722222222222099E-3</v>
      </c>
    </row>
    <row r="1418" spans="1:28" x14ac:dyDescent="0.25">
      <c r="A1418" s="44">
        <v>42871</v>
      </c>
      <c r="B1418" s="45" t="s">
        <v>162</v>
      </c>
      <c r="C1418" s="45" t="s">
        <v>161</v>
      </c>
      <c r="D1418" s="45" t="s">
        <v>36</v>
      </c>
      <c r="E1418" s="45" t="s">
        <v>48</v>
      </c>
      <c r="F1418" s="45" t="s">
        <v>87</v>
      </c>
      <c r="G1418" s="46">
        <v>91278</v>
      </c>
      <c r="H1418" s="76">
        <v>0.55555555555555558</v>
      </c>
      <c r="I1418" s="76">
        <v>0.81944444444444453</v>
      </c>
      <c r="J1418" s="47">
        <v>0.2638888888888889</v>
      </c>
      <c r="K1418" s="48">
        <v>42871.555555555555</v>
      </c>
      <c r="L1418" s="48">
        <v>42871.819444444445</v>
      </c>
      <c r="M1418" s="46">
        <v>7</v>
      </c>
      <c r="N1418" s="46">
        <v>7</v>
      </c>
      <c r="O1418" s="47">
        <v>1.6666666666666668E-3</v>
      </c>
      <c r="P1418" s="47">
        <v>9.3750000000000007E-4</v>
      </c>
      <c r="Q1418" s="47">
        <v>1.1678240740740741E-2</v>
      </c>
      <c r="R1418" s="47">
        <v>0</v>
      </c>
      <c r="S1418" s="47">
        <v>0</v>
      </c>
      <c r="T1418" s="47">
        <v>0</v>
      </c>
      <c r="U1418" s="47">
        <v>0</v>
      </c>
      <c r="V1418" s="47">
        <v>4.7974537037037045E-2</v>
      </c>
      <c r="W1418" s="47">
        <v>0</v>
      </c>
      <c r="X1418" s="47">
        <v>0</v>
      </c>
      <c r="Y1418" s="47">
        <v>0</v>
      </c>
      <c r="Z1418" s="47">
        <v>0</v>
      </c>
      <c r="AA1418" s="4">
        <f t="shared" si="46"/>
        <v>0</v>
      </c>
      <c r="AB1418" s="4">
        <f t="shared" si="45"/>
        <v>0</v>
      </c>
    </row>
    <row r="1419" spans="1:28" x14ac:dyDescent="0.25">
      <c r="A1419" s="44">
        <v>42871</v>
      </c>
      <c r="B1419" s="45" t="s">
        <v>162</v>
      </c>
      <c r="C1419" s="45" t="s">
        <v>161</v>
      </c>
      <c r="D1419" s="45" t="s">
        <v>38</v>
      </c>
      <c r="E1419" s="45" t="s">
        <v>35</v>
      </c>
      <c r="F1419" s="45" t="s">
        <v>72</v>
      </c>
      <c r="G1419" s="46">
        <v>91169</v>
      </c>
      <c r="H1419" s="76">
        <v>0.625</v>
      </c>
      <c r="I1419" s="76">
        <v>0.88888888888888884</v>
      </c>
      <c r="J1419" s="47">
        <v>0.2638888888888889</v>
      </c>
      <c r="M1419" s="46">
        <v>0</v>
      </c>
      <c r="N1419" s="46">
        <v>0</v>
      </c>
      <c r="O1419" s="47">
        <v>0</v>
      </c>
      <c r="P1419" s="47">
        <v>0</v>
      </c>
      <c r="Q1419" s="47">
        <v>0</v>
      </c>
      <c r="R1419" s="47">
        <v>0</v>
      </c>
      <c r="S1419" s="47">
        <v>0</v>
      </c>
      <c r="T1419" s="47">
        <v>0</v>
      </c>
      <c r="U1419" s="47">
        <v>0</v>
      </c>
      <c r="V1419" s="47">
        <v>0</v>
      </c>
      <c r="W1419" s="47">
        <v>0</v>
      </c>
      <c r="X1419" s="47">
        <v>0</v>
      </c>
      <c r="Y1419" s="47">
        <v>0</v>
      </c>
      <c r="Z1419" s="47">
        <v>0</v>
      </c>
      <c r="AA1419" s="4">
        <f t="shared" si="46"/>
        <v>0</v>
      </c>
      <c r="AB1419" s="4" t="str">
        <f t="shared" si="45"/>
        <v/>
      </c>
    </row>
    <row r="1420" spans="1:28" x14ac:dyDescent="0.25">
      <c r="A1420" s="44">
        <v>42871</v>
      </c>
      <c r="B1420" s="45" t="s">
        <v>162</v>
      </c>
      <c r="C1420" s="45" t="s">
        <v>161</v>
      </c>
      <c r="D1420" s="45" t="s">
        <v>38</v>
      </c>
      <c r="E1420" s="45" t="s">
        <v>35</v>
      </c>
      <c r="F1420" s="45" t="s">
        <v>55</v>
      </c>
      <c r="G1420" s="46">
        <v>91147</v>
      </c>
      <c r="H1420" s="76">
        <v>0.55555555555555558</v>
      </c>
      <c r="I1420" s="76">
        <v>0.81944444444444453</v>
      </c>
      <c r="J1420" s="47">
        <v>0.2638888888888889</v>
      </c>
      <c r="M1420" s="46">
        <v>0</v>
      </c>
      <c r="N1420" s="46">
        <v>0</v>
      </c>
      <c r="O1420" s="47">
        <v>0</v>
      </c>
      <c r="P1420" s="47">
        <v>0</v>
      </c>
      <c r="Q1420" s="47">
        <v>0</v>
      </c>
      <c r="R1420" s="47">
        <v>0</v>
      </c>
      <c r="S1420" s="47">
        <v>0</v>
      </c>
      <c r="T1420" s="47">
        <v>0</v>
      </c>
      <c r="U1420" s="47">
        <v>0</v>
      </c>
      <c r="V1420" s="47">
        <v>0</v>
      </c>
      <c r="W1420" s="47">
        <v>0</v>
      </c>
      <c r="X1420" s="47">
        <v>0</v>
      </c>
      <c r="Y1420" s="47">
        <v>0</v>
      </c>
      <c r="Z1420" s="47">
        <v>0</v>
      </c>
      <c r="AA1420" s="4">
        <f t="shared" si="46"/>
        <v>0</v>
      </c>
      <c r="AB1420" s="4" t="str">
        <f t="shared" si="45"/>
        <v/>
      </c>
    </row>
    <row r="1421" spans="1:28" x14ac:dyDescent="0.25">
      <c r="A1421" s="44">
        <v>42871</v>
      </c>
      <c r="B1421" s="45" t="s">
        <v>162</v>
      </c>
      <c r="C1421" s="45" t="s">
        <v>161</v>
      </c>
      <c r="D1421" s="45" t="s">
        <v>38</v>
      </c>
      <c r="E1421" s="45" t="s">
        <v>35</v>
      </c>
      <c r="F1421" s="45" t="s">
        <v>172</v>
      </c>
      <c r="G1421" s="46">
        <v>91160</v>
      </c>
      <c r="H1421" s="76">
        <v>0.625</v>
      </c>
      <c r="I1421" s="76">
        <v>0.88888888888888884</v>
      </c>
      <c r="J1421" s="47">
        <v>0.2638888888888889</v>
      </c>
      <c r="K1421" s="48">
        <v>42871.627083333333</v>
      </c>
      <c r="L1421" s="48">
        <v>42871.888888888891</v>
      </c>
      <c r="M1421" s="46">
        <v>83</v>
      </c>
      <c r="N1421" s="46">
        <v>0</v>
      </c>
      <c r="O1421" s="47">
        <v>0</v>
      </c>
      <c r="P1421" s="47">
        <v>1.5740740740740741E-3</v>
      </c>
      <c r="Q1421" s="47">
        <v>6.9444444444444444E-5</v>
      </c>
      <c r="R1421" s="47">
        <v>1.4108796296296295E-2</v>
      </c>
      <c r="S1421" s="47">
        <v>0</v>
      </c>
      <c r="T1421" s="47">
        <v>1.3981481481481482E-2</v>
      </c>
      <c r="U1421" s="47">
        <v>0</v>
      </c>
      <c r="V1421" s="47">
        <v>0</v>
      </c>
      <c r="W1421" s="47">
        <v>0</v>
      </c>
      <c r="X1421" s="47">
        <v>1.2847222222222223E-2</v>
      </c>
      <c r="Y1421" s="47">
        <v>8.9236111111111113E-3</v>
      </c>
      <c r="Z1421" s="47">
        <v>0</v>
      </c>
      <c r="AA1421" s="4">
        <f t="shared" si="46"/>
        <v>2.8090277777777777E-2</v>
      </c>
      <c r="AB1421" s="4">
        <f t="shared" si="45"/>
        <v>2.0833333333333259E-3</v>
      </c>
    </row>
    <row r="1422" spans="1:28" x14ac:dyDescent="0.25">
      <c r="A1422" s="44">
        <v>42871</v>
      </c>
      <c r="B1422" s="45" t="s">
        <v>162</v>
      </c>
      <c r="C1422" s="45" t="s">
        <v>161</v>
      </c>
      <c r="D1422" s="45" t="s">
        <v>38</v>
      </c>
      <c r="E1422" s="45" t="s">
        <v>35</v>
      </c>
      <c r="F1422" s="45" t="s">
        <v>74</v>
      </c>
      <c r="G1422" s="46">
        <v>91149</v>
      </c>
      <c r="H1422" s="76">
        <v>0.625</v>
      </c>
      <c r="I1422" s="76">
        <v>0.88888888888888884</v>
      </c>
      <c r="J1422" s="47">
        <v>0.2638888888888889</v>
      </c>
      <c r="K1422" s="48">
        <v>42871.620138888888</v>
      </c>
      <c r="L1422" s="48">
        <v>42871.888888888891</v>
      </c>
      <c r="M1422" s="46">
        <v>74</v>
      </c>
      <c r="N1422" s="46">
        <v>0</v>
      </c>
      <c r="O1422" s="47">
        <v>0</v>
      </c>
      <c r="P1422" s="47">
        <v>1.9675925925925928E-3</v>
      </c>
      <c r="Q1422" s="47">
        <v>5.5208333333333333E-3</v>
      </c>
      <c r="R1422" s="47">
        <v>1.480324074074074E-2</v>
      </c>
      <c r="S1422" s="47">
        <v>0</v>
      </c>
      <c r="T1422" s="47">
        <v>1.4826388888888889E-2</v>
      </c>
      <c r="U1422" s="47">
        <v>0</v>
      </c>
      <c r="V1422" s="47">
        <v>0</v>
      </c>
      <c r="W1422" s="47">
        <v>0</v>
      </c>
      <c r="X1422" s="47">
        <v>4.6296296296296293E-4</v>
      </c>
      <c r="Y1422" s="47">
        <v>6.3888888888888884E-3</v>
      </c>
      <c r="Z1422" s="47">
        <v>0</v>
      </c>
      <c r="AA1422" s="4">
        <f t="shared" si="46"/>
        <v>2.9629629629629631E-2</v>
      </c>
      <c r="AB1422" s="4">
        <f t="shared" si="45"/>
        <v>0</v>
      </c>
    </row>
    <row r="1423" spans="1:28" x14ac:dyDescent="0.25">
      <c r="A1423" s="44">
        <v>42871</v>
      </c>
      <c r="B1423" s="45" t="s">
        <v>162</v>
      </c>
      <c r="C1423" s="45" t="s">
        <v>161</v>
      </c>
      <c r="D1423" s="45" t="s">
        <v>38</v>
      </c>
      <c r="E1423" s="45" t="s">
        <v>35</v>
      </c>
      <c r="F1423" s="45" t="s">
        <v>176</v>
      </c>
      <c r="G1423" s="46">
        <v>91141</v>
      </c>
      <c r="H1423" s="76">
        <v>0.65277777777777779</v>
      </c>
      <c r="I1423" s="76">
        <v>0.91666666666666663</v>
      </c>
      <c r="J1423" s="47">
        <v>0.2638888888888889</v>
      </c>
      <c r="K1423" s="48">
        <v>42871.65347222222</v>
      </c>
      <c r="L1423" s="48">
        <v>42871.915972222225</v>
      </c>
      <c r="M1423" s="46">
        <v>79</v>
      </c>
      <c r="N1423" s="46">
        <v>0</v>
      </c>
      <c r="O1423" s="47">
        <v>0</v>
      </c>
      <c r="P1423" s="47">
        <v>1.689814814814815E-3</v>
      </c>
      <c r="Q1423" s="47">
        <v>2.627314814814815E-3</v>
      </c>
      <c r="R1423" s="47">
        <v>1.2511574074074073E-2</v>
      </c>
      <c r="S1423" s="47">
        <v>0</v>
      </c>
      <c r="T1423" s="47">
        <v>1.3692129629629629E-2</v>
      </c>
      <c r="U1423" s="47">
        <v>0</v>
      </c>
      <c r="V1423" s="47">
        <v>0</v>
      </c>
      <c r="W1423" s="47">
        <v>0</v>
      </c>
      <c r="X1423" s="47">
        <v>5.4282407407407404E-3</v>
      </c>
      <c r="Y1423" s="47">
        <v>9.0277777777777784E-4</v>
      </c>
      <c r="Z1423" s="47">
        <v>0</v>
      </c>
      <c r="AA1423" s="4">
        <f t="shared" si="46"/>
        <v>2.6203703703703701E-2</v>
      </c>
      <c r="AB1423" s="4">
        <f t="shared" si="45"/>
        <v>6.9444444444444198E-4</v>
      </c>
    </row>
    <row r="1424" spans="1:28" x14ac:dyDescent="0.25">
      <c r="A1424" s="44">
        <v>42871</v>
      </c>
      <c r="B1424" s="45" t="s">
        <v>162</v>
      </c>
      <c r="C1424" s="45" t="s">
        <v>161</v>
      </c>
      <c r="D1424" s="45" t="s">
        <v>38</v>
      </c>
      <c r="E1424" s="45" t="s">
        <v>35</v>
      </c>
      <c r="F1424" s="45" t="s">
        <v>177</v>
      </c>
      <c r="G1424" s="46">
        <v>91130</v>
      </c>
      <c r="H1424" s="76">
        <v>0.58333333333333337</v>
      </c>
      <c r="I1424" s="76">
        <v>0.84722222222222221</v>
      </c>
      <c r="J1424" s="47">
        <v>0.2638888888888889</v>
      </c>
      <c r="K1424" s="48">
        <v>42871.590277777781</v>
      </c>
      <c r="L1424" s="48">
        <v>42871.847222222219</v>
      </c>
      <c r="M1424" s="46">
        <v>74</v>
      </c>
      <c r="N1424" s="46">
        <v>0</v>
      </c>
      <c r="O1424" s="47">
        <v>0</v>
      </c>
      <c r="P1424" s="47">
        <v>1.6550925925925926E-3</v>
      </c>
      <c r="Q1424" s="47">
        <v>4.31712962962963E-3</v>
      </c>
      <c r="R1424" s="47">
        <v>1.383101851851852E-2</v>
      </c>
      <c r="S1424" s="47">
        <v>0</v>
      </c>
      <c r="T1424" s="47">
        <v>1.5069444444444443E-2</v>
      </c>
      <c r="U1424" s="47">
        <v>0</v>
      </c>
      <c r="V1424" s="47">
        <v>0</v>
      </c>
      <c r="W1424" s="47">
        <v>0</v>
      </c>
      <c r="X1424" s="47">
        <v>5.5092592592592589E-3</v>
      </c>
      <c r="Y1424" s="47">
        <v>1.6805555555555556E-2</v>
      </c>
      <c r="Z1424" s="47">
        <v>0</v>
      </c>
      <c r="AA1424" s="4">
        <f t="shared" si="46"/>
        <v>2.8900462962962961E-2</v>
      </c>
      <c r="AB1424" s="4">
        <f t="shared" ref="AB1424:AB1487" si="47">IF(K1424="","",IF(VALUE(TEXT(K1424,"HH:MM:SS"))&gt;H1424,VALUE(TEXT(K1424,"HH:MM:SS"))-H1424,0))</f>
        <v>6.9444444444444198E-3</v>
      </c>
    </row>
    <row r="1425" spans="1:28" x14ac:dyDescent="0.25">
      <c r="A1425" s="44">
        <v>42871</v>
      </c>
      <c r="B1425" s="45" t="s">
        <v>162</v>
      </c>
      <c r="C1425" s="45" t="s">
        <v>161</v>
      </c>
      <c r="D1425" s="45" t="s">
        <v>38</v>
      </c>
      <c r="E1425" s="45" t="s">
        <v>35</v>
      </c>
      <c r="F1425" s="45" t="s">
        <v>96</v>
      </c>
      <c r="G1425" s="46">
        <v>91157</v>
      </c>
      <c r="H1425" s="76">
        <v>0.625</v>
      </c>
      <c r="I1425" s="76">
        <v>0.88888888888888884</v>
      </c>
      <c r="J1425" s="47">
        <v>0.2638888888888889</v>
      </c>
      <c r="K1425" s="48">
        <v>42871.623611111114</v>
      </c>
      <c r="L1425" s="48">
        <v>42871.888888888891</v>
      </c>
      <c r="M1425" s="46">
        <v>74</v>
      </c>
      <c r="N1425" s="46">
        <v>0</v>
      </c>
      <c r="O1425" s="47">
        <v>0</v>
      </c>
      <c r="P1425" s="47">
        <v>2.0949074074074073E-3</v>
      </c>
      <c r="Q1425" s="47">
        <v>1.7939814814814815E-3</v>
      </c>
      <c r="R1425" s="47">
        <v>1.3402777777777777E-2</v>
      </c>
      <c r="S1425" s="47">
        <v>0</v>
      </c>
      <c r="T1425" s="47">
        <v>1.2708333333333334E-2</v>
      </c>
      <c r="U1425" s="47">
        <v>0</v>
      </c>
      <c r="V1425" s="47">
        <v>0</v>
      </c>
      <c r="W1425" s="47">
        <v>0</v>
      </c>
      <c r="X1425" s="47">
        <v>1.4930555555555556E-3</v>
      </c>
      <c r="Y1425" s="47">
        <v>1.5046296296296294E-3</v>
      </c>
      <c r="Z1425" s="47">
        <v>0</v>
      </c>
      <c r="AA1425" s="4">
        <f t="shared" si="46"/>
        <v>2.6111111111111113E-2</v>
      </c>
      <c r="AB1425" s="4">
        <f t="shared" si="47"/>
        <v>0</v>
      </c>
    </row>
    <row r="1426" spans="1:28" x14ac:dyDescent="0.25">
      <c r="A1426" s="44">
        <v>42871</v>
      </c>
      <c r="B1426" s="45" t="s">
        <v>162</v>
      </c>
      <c r="C1426" s="45" t="s">
        <v>161</v>
      </c>
      <c r="D1426" s="45" t="s">
        <v>38</v>
      </c>
      <c r="E1426" s="45" t="s">
        <v>35</v>
      </c>
      <c r="F1426" s="45" t="s">
        <v>79</v>
      </c>
      <c r="G1426" s="46">
        <v>91129</v>
      </c>
      <c r="H1426" s="76">
        <v>0.5625</v>
      </c>
      <c r="I1426" s="76">
        <v>0.82638888888888884</v>
      </c>
      <c r="J1426" s="47">
        <v>0.2638888888888889</v>
      </c>
      <c r="K1426" s="48">
        <v>42871.563194444447</v>
      </c>
      <c r="L1426" s="48">
        <v>42871.826388888891</v>
      </c>
      <c r="M1426" s="46">
        <v>66</v>
      </c>
      <c r="N1426" s="46">
        <v>0</v>
      </c>
      <c r="O1426" s="47">
        <v>0</v>
      </c>
      <c r="P1426" s="47">
        <v>2.3263888888888887E-3</v>
      </c>
      <c r="Q1426" s="47">
        <v>2.8819444444444444E-3</v>
      </c>
      <c r="R1426" s="47">
        <v>1.4872685185185185E-2</v>
      </c>
      <c r="S1426" s="47">
        <v>0</v>
      </c>
      <c r="T1426" s="47">
        <v>1.3958333333333335E-2</v>
      </c>
      <c r="U1426" s="47">
        <v>0</v>
      </c>
      <c r="V1426" s="47">
        <v>0</v>
      </c>
      <c r="W1426" s="47">
        <v>0</v>
      </c>
      <c r="X1426" s="47">
        <v>5.4282407407407404E-3</v>
      </c>
      <c r="Y1426" s="47">
        <v>1.9675925925925928E-3</v>
      </c>
      <c r="Z1426" s="47">
        <v>0</v>
      </c>
      <c r="AA1426" s="4">
        <f t="shared" si="46"/>
        <v>2.883101851851852E-2</v>
      </c>
      <c r="AB1426" s="4">
        <f t="shared" si="47"/>
        <v>6.9444444444444198E-4</v>
      </c>
    </row>
    <row r="1427" spans="1:28" x14ac:dyDescent="0.25">
      <c r="A1427" s="44">
        <v>42871</v>
      </c>
      <c r="B1427" s="45" t="s">
        <v>162</v>
      </c>
      <c r="C1427" s="45" t="s">
        <v>161</v>
      </c>
      <c r="D1427" s="45" t="s">
        <v>38</v>
      </c>
      <c r="E1427" s="45" t="s">
        <v>35</v>
      </c>
      <c r="F1427" s="45" t="s">
        <v>63</v>
      </c>
      <c r="G1427" s="46">
        <v>91134</v>
      </c>
      <c r="H1427" s="76">
        <v>0.5625</v>
      </c>
      <c r="I1427" s="76">
        <v>0.82638888888888884</v>
      </c>
      <c r="J1427" s="47">
        <v>0.2638888888888889</v>
      </c>
      <c r="M1427" s="46">
        <v>0</v>
      </c>
      <c r="N1427" s="46">
        <v>0</v>
      </c>
      <c r="O1427" s="47">
        <v>0</v>
      </c>
      <c r="P1427" s="47">
        <v>0</v>
      </c>
      <c r="Q1427" s="47">
        <v>0</v>
      </c>
      <c r="R1427" s="47">
        <v>0</v>
      </c>
      <c r="S1427" s="47">
        <v>0</v>
      </c>
      <c r="T1427" s="47">
        <v>0</v>
      </c>
      <c r="U1427" s="47">
        <v>0</v>
      </c>
      <c r="V1427" s="47">
        <v>0</v>
      </c>
      <c r="W1427" s="47">
        <v>0</v>
      </c>
      <c r="X1427" s="47">
        <v>0</v>
      </c>
      <c r="Y1427" s="47">
        <v>0</v>
      </c>
      <c r="Z1427" s="47">
        <v>0</v>
      </c>
      <c r="AA1427" s="4">
        <f t="shared" si="46"/>
        <v>0</v>
      </c>
      <c r="AB1427" s="4" t="str">
        <f t="shared" si="47"/>
        <v/>
      </c>
    </row>
    <row r="1428" spans="1:28" x14ac:dyDescent="0.25">
      <c r="A1428" s="44">
        <v>42871</v>
      </c>
      <c r="B1428" s="45" t="s">
        <v>162</v>
      </c>
      <c r="C1428" s="45" t="s">
        <v>161</v>
      </c>
      <c r="D1428" s="45" t="s">
        <v>38</v>
      </c>
      <c r="E1428" s="45" t="s">
        <v>35</v>
      </c>
      <c r="F1428" s="45" t="s">
        <v>182</v>
      </c>
      <c r="G1428" s="46">
        <v>91131</v>
      </c>
      <c r="H1428" s="76">
        <v>0.33333333333333331</v>
      </c>
      <c r="I1428" s="76">
        <v>0.59722222222222221</v>
      </c>
      <c r="J1428" s="47">
        <v>0.2638888888888889</v>
      </c>
      <c r="K1428" s="48">
        <v>42871.327777777777</v>
      </c>
      <c r="L1428" s="48">
        <v>42871.597222222219</v>
      </c>
      <c r="M1428" s="46">
        <v>77</v>
      </c>
      <c r="N1428" s="46">
        <v>0</v>
      </c>
      <c r="O1428" s="47">
        <v>0</v>
      </c>
      <c r="P1428" s="47">
        <v>1.7245370370370372E-3</v>
      </c>
      <c r="Q1428" s="47">
        <v>3.4375E-3</v>
      </c>
      <c r="R1428" s="47">
        <v>1.6064814814814813E-2</v>
      </c>
      <c r="S1428" s="47">
        <v>0</v>
      </c>
      <c r="T1428" s="47">
        <v>1.5092592592592593E-2</v>
      </c>
      <c r="U1428" s="47">
        <v>0</v>
      </c>
      <c r="V1428" s="47">
        <v>0</v>
      </c>
      <c r="W1428" s="47">
        <v>0</v>
      </c>
      <c r="X1428" s="47">
        <v>0</v>
      </c>
      <c r="Y1428" s="47">
        <v>2.615740740740741E-3</v>
      </c>
      <c r="Z1428" s="47">
        <v>0</v>
      </c>
      <c r="AA1428" s="4">
        <f t="shared" si="46"/>
        <v>3.1157407407407404E-2</v>
      </c>
      <c r="AB1428" s="4">
        <f t="shared" si="47"/>
        <v>0</v>
      </c>
    </row>
    <row r="1429" spans="1:28" x14ac:dyDescent="0.25">
      <c r="A1429" s="44">
        <v>42871</v>
      </c>
      <c r="B1429" s="45" t="s">
        <v>162</v>
      </c>
      <c r="C1429" s="45" t="s">
        <v>161</v>
      </c>
      <c r="D1429" s="45" t="s">
        <v>38</v>
      </c>
      <c r="E1429" s="45" t="s">
        <v>41</v>
      </c>
      <c r="F1429" s="45" t="s">
        <v>116</v>
      </c>
      <c r="G1429" s="46">
        <v>91126</v>
      </c>
      <c r="H1429" s="76">
        <v>0.29166666666666669</v>
      </c>
      <c r="I1429" s="76">
        <v>0.55555555555555558</v>
      </c>
      <c r="J1429" s="47">
        <v>0.2638888888888889</v>
      </c>
      <c r="K1429" s="48">
        <v>42871.288194444445</v>
      </c>
      <c r="L1429" s="48">
        <v>42871.513888888891</v>
      </c>
      <c r="M1429" s="46">
        <v>92</v>
      </c>
      <c r="N1429" s="46">
        <v>1</v>
      </c>
      <c r="O1429" s="47">
        <v>1.5046296296296297E-4</v>
      </c>
      <c r="P1429" s="47">
        <v>9.4907407407407408E-4</v>
      </c>
      <c r="Q1429" s="47">
        <v>6.2962962962962964E-3</v>
      </c>
      <c r="R1429" s="47">
        <v>1.5104166666666667E-2</v>
      </c>
      <c r="S1429" s="47">
        <v>0</v>
      </c>
      <c r="T1429" s="47">
        <v>1.4131944444444445E-2</v>
      </c>
      <c r="U1429" s="47">
        <v>0</v>
      </c>
      <c r="V1429" s="47">
        <v>0</v>
      </c>
      <c r="W1429" s="47">
        <v>0</v>
      </c>
      <c r="X1429" s="47">
        <v>2.7777777777777779E-3</v>
      </c>
      <c r="Y1429" s="47">
        <v>7.3842592592592597E-3</v>
      </c>
      <c r="Z1429" s="47">
        <v>0</v>
      </c>
      <c r="AA1429" s="4">
        <f t="shared" si="46"/>
        <v>2.9236111111111112E-2</v>
      </c>
      <c r="AB1429" s="4">
        <f t="shared" si="47"/>
        <v>0</v>
      </c>
    </row>
    <row r="1430" spans="1:28" x14ac:dyDescent="0.25">
      <c r="A1430" s="44">
        <v>42871</v>
      </c>
      <c r="B1430" s="45" t="s">
        <v>162</v>
      </c>
      <c r="C1430" s="45" t="s">
        <v>161</v>
      </c>
      <c r="D1430" s="45" t="s">
        <v>38</v>
      </c>
      <c r="E1430" s="45" t="s">
        <v>41</v>
      </c>
      <c r="F1430" s="45" t="s">
        <v>117</v>
      </c>
      <c r="G1430" s="46">
        <v>91161</v>
      </c>
      <c r="H1430" s="76">
        <v>0.29166666666666669</v>
      </c>
      <c r="I1430" s="76">
        <v>0.55555555555555558</v>
      </c>
      <c r="J1430" s="47">
        <v>0.2638888888888889</v>
      </c>
      <c r="K1430" s="48">
        <v>42871.293055555558</v>
      </c>
      <c r="L1430" s="48">
        <v>42871.555555555555</v>
      </c>
      <c r="M1430" s="46">
        <v>95</v>
      </c>
      <c r="N1430" s="46">
        <v>0</v>
      </c>
      <c r="O1430" s="47">
        <v>0</v>
      </c>
      <c r="P1430" s="47">
        <v>1.2847222222222223E-3</v>
      </c>
      <c r="Q1430" s="47">
        <v>4.9768518518518521E-4</v>
      </c>
      <c r="R1430" s="47">
        <v>1.4675925925925926E-2</v>
      </c>
      <c r="S1430" s="47">
        <v>0</v>
      </c>
      <c r="T1430" s="47">
        <v>1.4074074074074074E-2</v>
      </c>
      <c r="U1430" s="47">
        <v>0</v>
      </c>
      <c r="V1430" s="47">
        <v>0</v>
      </c>
      <c r="W1430" s="47">
        <v>0</v>
      </c>
      <c r="X1430" s="47">
        <v>0</v>
      </c>
      <c r="Y1430" s="47">
        <v>4.1666666666666666E-3</v>
      </c>
      <c r="Z1430" s="47">
        <v>0</v>
      </c>
      <c r="AA1430" s="4">
        <f t="shared" si="46"/>
        <v>2.8749999999999998E-2</v>
      </c>
      <c r="AB1430" s="4">
        <f t="shared" si="47"/>
        <v>1.388888888888884E-3</v>
      </c>
    </row>
    <row r="1431" spans="1:28" x14ac:dyDescent="0.25">
      <c r="A1431" s="44">
        <v>42871</v>
      </c>
      <c r="B1431" s="45" t="s">
        <v>162</v>
      </c>
      <c r="C1431" s="45" t="s">
        <v>161</v>
      </c>
      <c r="D1431" s="45" t="s">
        <v>38</v>
      </c>
      <c r="E1431" s="45" t="s">
        <v>41</v>
      </c>
      <c r="F1431" s="45" t="s">
        <v>169</v>
      </c>
      <c r="G1431" s="46">
        <v>91174</v>
      </c>
      <c r="H1431" s="76">
        <v>0.25</v>
      </c>
      <c r="I1431" s="76">
        <v>0.51388888888888895</v>
      </c>
      <c r="J1431" s="47">
        <v>0.2638888888888889</v>
      </c>
      <c r="M1431" s="46">
        <v>0</v>
      </c>
      <c r="N1431" s="46">
        <v>0</v>
      </c>
      <c r="O1431" s="47">
        <v>0</v>
      </c>
      <c r="P1431" s="47">
        <v>0</v>
      </c>
      <c r="Q1431" s="47">
        <v>0</v>
      </c>
      <c r="R1431" s="47">
        <v>0</v>
      </c>
      <c r="S1431" s="47">
        <v>0</v>
      </c>
      <c r="T1431" s="47">
        <v>0</v>
      </c>
      <c r="U1431" s="47">
        <v>0</v>
      </c>
      <c r="V1431" s="47">
        <v>0</v>
      </c>
      <c r="W1431" s="47">
        <v>0</v>
      </c>
      <c r="X1431" s="47">
        <v>0</v>
      </c>
      <c r="Y1431" s="47">
        <v>0</v>
      </c>
      <c r="Z1431" s="47">
        <v>0</v>
      </c>
      <c r="AA1431" s="4">
        <f t="shared" si="46"/>
        <v>0</v>
      </c>
      <c r="AB1431" s="4" t="str">
        <f t="shared" si="47"/>
        <v/>
      </c>
    </row>
    <row r="1432" spans="1:28" x14ac:dyDescent="0.25">
      <c r="A1432" s="44">
        <v>42871</v>
      </c>
      <c r="B1432" s="45" t="s">
        <v>162</v>
      </c>
      <c r="C1432" s="45" t="s">
        <v>161</v>
      </c>
      <c r="D1432" s="45" t="s">
        <v>38</v>
      </c>
      <c r="E1432" s="45" t="s">
        <v>41</v>
      </c>
      <c r="F1432" s="45" t="s">
        <v>170</v>
      </c>
      <c r="G1432" s="46">
        <v>91148</v>
      </c>
      <c r="H1432" s="76">
        <v>0.25</v>
      </c>
      <c r="I1432" s="76">
        <v>0.51388888888888895</v>
      </c>
      <c r="J1432" s="47">
        <v>0.2638888888888889</v>
      </c>
      <c r="M1432" s="46">
        <v>0</v>
      </c>
      <c r="N1432" s="46">
        <v>0</v>
      </c>
      <c r="O1432" s="47">
        <v>0</v>
      </c>
      <c r="P1432" s="47">
        <v>0</v>
      </c>
      <c r="Q1432" s="47">
        <v>0</v>
      </c>
      <c r="R1432" s="47">
        <v>0</v>
      </c>
      <c r="S1432" s="47">
        <v>0</v>
      </c>
      <c r="T1432" s="47">
        <v>0</v>
      </c>
      <c r="U1432" s="47">
        <v>0</v>
      </c>
      <c r="V1432" s="47">
        <v>0</v>
      </c>
      <c r="W1432" s="47">
        <v>0</v>
      </c>
      <c r="X1432" s="47">
        <v>0</v>
      </c>
      <c r="Y1432" s="47">
        <v>0</v>
      </c>
      <c r="Z1432" s="47">
        <v>0</v>
      </c>
      <c r="AA1432" s="4">
        <f t="shared" si="46"/>
        <v>0</v>
      </c>
      <c r="AB1432" s="4" t="str">
        <f t="shared" si="47"/>
        <v/>
      </c>
    </row>
    <row r="1433" spans="1:28" x14ac:dyDescent="0.25">
      <c r="A1433" s="44">
        <v>42871</v>
      </c>
      <c r="B1433" s="45" t="s">
        <v>162</v>
      </c>
      <c r="C1433" s="45" t="s">
        <v>161</v>
      </c>
      <c r="D1433" s="45" t="s">
        <v>38</v>
      </c>
      <c r="E1433" s="45" t="s">
        <v>41</v>
      </c>
      <c r="F1433" s="45" t="s">
        <v>120</v>
      </c>
      <c r="G1433" s="46">
        <v>91144</v>
      </c>
      <c r="H1433" s="76">
        <v>0.3611111111111111</v>
      </c>
      <c r="I1433" s="76">
        <v>0.625</v>
      </c>
      <c r="J1433" s="47">
        <v>0.2638888888888889</v>
      </c>
      <c r="K1433" s="48">
        <v>42871.36041666667</v>
      </c>
      <c r="L1433" s="48">
        <v>42871.595833333333</v>
      </c>
      <c r="M1433" s="46">
        <v>84</v>
      </c>
      <c r="N1433" s="46">
        <v>0</v>
      </c>
      <c r="O1433" s="47">
        <v>0</v>
      </c>
      <c r="P1433" s="47">
        <v>1.1342592592592591E-3</v>
      </c>
      <c r="Q1433" s="47">
        <v>5.115740740740741E-3</v>
      </c>
      <c r="R1433" s="47">
        <v>1.4039351851851851E-2</v>
      </c>
      <c r="S1433" s="47">
        <v>0</v>
      </c>
      <c r="T1433" s="47">
        <v>1.4328703703703703E-2</v>
      </c>
      <c r="U1433" s="47">
        <v>0</v>
      </c>
      <c r="V1433" s="47">
        <v>0</v>
      </c>
      <c r="W1433" s="47">
        <v>0</v>
      </c>
      <c r="X1433" s="47">
        <v>8.7962962962962962E-4</v>
      </c>
      <c r="Y1433" s="47">
        <v>8.4259259259259253E-3</v>
      </c>
      <c r="Z1433" s="47">
        <v>0</v>
      </c>
      <c r="AA1433" s="4">
        <f t="shared" si="46"/>
        <v>2.8368055555555556E-2</v>
      </c>
      <c r="AB1433" s="4">
        <f t="shared" si="47"/>
        <v>0</v>
      </c>
    </row>
    <row r="1434" spans="1:28" x14ac:dyDescent="0.25">
      <c r="A1434" s="44">
        <v>42871</v>
      </c>
      <c r="B1434" s="45" t="s">
        <v>162</v>
      </c>
      <c r="C1434" s="45" t="s">
        <v>161</v>
      </c>
      <c r="D1434" s="45" t="s">
        <v>38</v>
      </c>
      <c r="E1434" s="45" t="s">
        <v>41</v>
      </c>
      <c r="F1434" s="45" t="s">
        <v>121</v>
      </c>
      <c r="G1434" s="46">
        <v>91132</v>
      </c>
      <c r="H1434" s="76">
        <v>0.33333333333333331</v>
      </c>
      <c r="I1434" s="76">
        <v>0.59722222222222221</v>
      </c>
      <c r="J1434" s="47">
        <v>0.2638888888888889</v>
      </c>
      <c r="K1434" s="48">
        <v>42871.331944444442</v>
      </c>
      <c r="L1434" s="48">
        <v>42871.597222222219</v>
      </c>
      <c r="M1434" s="46">
        <v>94</v>
      </c>
      <c r="N1434" s="46">
        <v>0</v>
      </c>
      <c r="O1434" s="47">
        <v>0</v>
      </c>
      <c r="P1434" s="47">
        <v>1.0995370370370371E-3</v>
      </c>
      <c r="Q1434" s="47">
        <v>1.1342592592592591E-3</v>
      </c>
      <c r="R1434" s="47">
        <v>1.5462962962962963E-2</v>
      </c>
      <c r="S1434" s="47">
        <v>0</v>
      </c>
      <c r="T1434" s="47">
        <v>1.4537037037037038E-2</v>
      </c>
      <c r="U1434" s="47">
        <v>0</v>
      </c>
      <c r="V1434" s="47">
        <v>0</v>
      </c>
      <c r="W1434" s="47">
        <v>0</v>
      </c>
      <c r="X1434" s="47">
        <v>2.5694444444444445E-3</v>
      </c>
      <c r="Y1434" s="47">
        <v>6.7129629629629622E-3</v>
      </c>
      <c r="Z1434" s="47">
        <v>0</v>
      </c>
      <c r="AA1434" s="4">
        <f t="shared" si="46"/>
        <v>0.03</v>
      </c>
      <c r="AB1434" s="4">
        <f t="shared" si="47"/>
        <v>0</v>
      </c>
    </row>
    <row r="1435" spans="1:28" x14ac:dyDescent="0.25">
      <c r="A1435" s="44">
        <v>42871</v>
      </c>
      <c r="B1435" s="45" t="s">
        <v>162</v>
      </c>
      <c r="C1435" s="45" t="s">
        <v>161</v>
      </c>
      <c r="D1435" s="45" t="s">
        <v>38</v>
      </c>
      <c r="E1435" s="45" t="s">
        <v>41</v>
      </c>
      <c r="F1435" s="45" t="s">
        <v>122</v>
      </c>
      <c r="G1435" s="46">
        <v>102590</v>
      </c>
      <c r="H1435" s="76">
        <v>0.3888888888888889</v>
      </c>
      <c r="I1435" s="76">
        <v>0.65277777777777779</v>
      </c>
      <c r="J1435" s="47">
        <v>0.2638888888888889</v>
      </c>
      <c r="M1435" s="46">
        <v>0</v>
      </c>
      <c r="N1435" s="46">
        <v>0</v>
      </c>
      <c r="O1435" s="47">
        <v>0</v>
      </c>
      <c r="P1435" s="47">
        <v>0</v>
      </c>
      <c r="Q1435" s="47">
        <v>0</v>
      </c>
      <c r="R1435" s="47">
        <v>0</v>
      </c>
      <c r="S1435" s="47">
        <v>0</v>
      </c>
      <c r="T1435" s="47">
        <v>0</v>
      </c>
      <c r="U1435" s="47">
        <v>0</v>
      </c>
      <c r="V1435" s="47">
        <v>0</v>
      </c>
      <c r="W1435" s="47">
        <v>0</v>
      </c>
      <c r="X1435" s="47">
        <v>0</v>
      </c>
      <c r="Y1435" s="47">
        <v>0</v>
      </c>
      <c r="Z1435" s="47">
        <v>0</v>
      </c>
      <c r="AA1435" s="4">
        <f t="shared" si="46"/>
        <v>0</v>
      </c>
      <c r="AB1435" s="4" t="str">
        <f t="shared" si="47"/>
        <v/>
      </c>
    </row>
    <row r="1436" spans="1:28" x14ac:dyDescent="0.25">
      <c r="A1436" s="44">
        <v>42871</v>
      </c>
      <c r="B1436" s="45" t="s">
        <v>162</v>
      </c>
      <c r="C1436" s="45" t="s">
        <v>161</v>
      </c>
      <c r="D1436" s="45" t="s">
        <v>38</v>
      </c>
      <c r="E1436" s="45" t="s">
        <v>41</v>
      </c>
      <c r="F1436" s="45" t="s">
        <v>59</v>
      </c>
      <c r="G1436" s="46">
        <v>91171</v>
      </c>
      <c r="H1436" s="76">
        <v>0.3888888888888889</v>
      </c>
      <c r="I1436" s="76">
        <v>0.65277777777777779</v>
      </c>
      <c r="J1436" s="47">
        <v>0.2638888888888889</v>
      </c>
      <c r="K1436" s="48">
        <v>42871.390277777777</v>
      </c>
      <c r="L1436" s="48">
        <v>42871.652777777781</v>
      </c>
      <c r="M1436" s="46">
        <v>71</v>
      </c>
      <c r="N1436" s="46">
        <v>0</v>
      </c>
      <c r="O1436" s="47">
        <v>0</v>
      </c>
      <c r="P1436" s="47">
        <v>1.6782407407407406E-3</v>
      </c>
      <c r="Q1436" s="47">
        <v>5.6828703703703702E-3</v>
      </c>
      <c r="R1436" s="47">
        <v>1.486111111111111E-2</v>
      </c>
      <c r="S1436" s="47">
        <v>0</v>
      </c>
      <c r="T1436" s="47">
        <v>1.5300925925925926E-2</v>
      </c>
      <c r="U1436" s="47">
        <v>0</v>
      </c>
      <c r="V1436" s="47">
        <v>0</v>
      </c>
      <c r="W1436" s="47">
        <v>0</v>
      </c>
      <c r="X1436" s="47">
        <v>0</v>
      </c>
      <c r="Y1436" s="47">
        <v>1.6574074074074074E-2</v>
      </c>
      <c r="Z1436" s="47">
        <v>0</v>
      </c>
      <c r="AA1436" s="4">
        <f t="shared" si="46"/>
        <v>3.0162037037037036E-2</v>
      </c>
      <c r="AB1436" s="4">
        <f t="shared" si="47"/>
        <v>1.388888888888884E-3</v>
      </c>
    </row>
    <row r="1437" spans="1:28" x14ac:dyDescent="0.25">
      <c r="A1437" s="44">
        <v>42871</v>
      </c>
      <c r="B1437" s="45" t="s">
        <v>162</v>
      </c>
      <c r="C1437" s="45" t="s">
        <v>161</v>
      </c>
      <c r="D1437" s="45" t="s">
        <v>38</v>
      </c>
      <c r="E1437" s="45" t="s">
        <v>41</v>
      </c>
      <c r="F1437" s="45" t="s">
        <v>124</v>
      </c>
      <c r="G1437" s="46">
        <v>91164</v>
      </c>
      <c r="H1437" s="76">
        <v>0.33333333333333331</v>
      </c>
      <c r="I1437" s="76">
        <v>0.59722222222222221</v>
      </c>
      <c r="J1437" s="47">
        <v>0.2638888888888889</v>
      </c>
      <c r="K1437" s="48">
        <v>42871.332638888889</v>
      </c>
      <c r="L1437" s="48">
        <v>42871.597222222219</v>
      </c>
      <c r="M1437" s="46">
        <v>81</v>
      </c>
      <c r="N1437" s="46">
        <v>0</v>
      </c>
      <c r="O1437" s="47">
        <v>0</v>
      </c>
      <c r="P1437" s="47">
        <v>1.4583333333333334E-3</v>
      </c>
      <c r="Q1437" s="47">
        <v>4.1898148148148146E-3</v>
      </c>
      <c r="R1437" s="47">
        <v>1.3981481481481482E-2</v>
      </c>
      <c r="S1437" s="47">
        <v>0</v>
      </c>
      <c r="T1437" s="47">
        <v>1.6608796296296299E-2</v>
      </c>
      <c r="U1437" s="47">
        <v>0</v>
      </c>
      <c r="V1437" s="47">
        <v>1.3888888888888889E-3</v>
      </c>
      <c r="W1437" s="47">
        <v>0</v>
      </c>
      <c r="X1437" s="47">
        <v>0</v>
      </c>
      <c r="Y1437" s="47">
        <v>1.0416666666666667E-3</v>
      </c>
      <c r="Z1437" s="47">
        <v>0</v>
      </c>
      <c r="AA1437" s="4">
        <f t="shared" si="46"/>
        <v>3.0590277777777779E-2</v>
      </c>
      <c r="AB1437" s="4">
        <f t="shared" si="47"/>
        <v>0</v>
      </c>
    </row>
    <row r="1438" spans="1:28" x14ac:dyDescent="0.25">
      <c r="A1438" s="44">
        <v>42871</v>
      </c>
      <c r="B1438" s="45" t="s">
        <v>162</v>
      </c>
      <c r="C1438" s="45" t="s">
        <v>161</v>
      </c>
      <c r="D1438" s="45" t="s">
        <v>38</v>
      </c>
      <c r="E1438" s="45" t="s">
        <v>41</v>
      </c>
      <c r="F1438" s="45" t="s">
        <v>125</v>
      </c>
      <c r="G1438" s="46">
        <v>91135</v>
      </c>
      <c r="H1438" s="76">
        <v>0.25</v>
      </c>
      <c r="I1438" s="76">
        <v>0.51388888888888895</v>
      </c>
      <c r="J1438" s="47">
        <v>0.2638888888888889</v>
      </c>
      <c r="M1438" s="46">
        <v>0</v>
      </c>
      <c r="N1438" s="46">
        <v>0</v>
      </c>
      <c r="O1438" s="47">
        <v>0</v>
      </c>
      <c r="P1438" s="47">
        <v>0</v>
      </c>
      <c r="Q1438" s="47">
        <v>0</v>
      </c>
      <c r="R1438" s="47">
        <v>0</v>
      </c>
      <c r="S1438" s="47">
        <v>0</v>
      </c>
      <c r="T1438" s="47">
        <v>0</v>
      </c>
      <c r="U1438" s="47">
        <v>0</v>
      </c>
      <c r="V1438" s="47">
        <v>0</v>
      </c>
      <c r="W1438" s="47">
        <v>0</v>
      </c>
      <c r="X1438" s="47">
        <v>0</v>
      </c>
      <c r="Y1438" s="47">
        <v>0</v>
      </c>
      <c r="Z1438" s="47">
        <v>0</v>
      </c>
      <c r="AA1438" s="4">
        <f t="shared" si="46"/>
        <v>0</v>
      </c>
      <c r="AB1438" s="4" t="str">
        <f t="shared" si="47"/>
        <v/>
      </c>
    </row>
    <row r="1439" spans="1:28" x14ac:dyDescent="0.25">
      <c r="A1439" s="44">
        <v>42871</v>
      </c>
      <c r="B1439" s="45" t="s">
        <v>162</v>
      </c>
      <c r="C1439" s="45" t="s">
        <v>161</v>
      </c>
      <c r="D1439" s="45" t="s">
        <v>38</v>
      </c>
      <c r="E1439" s="45" t="s">
        <v>41</v>
      </c>
      <c r="F1439" s="45" t="s">
        <v>126</v>
      </c>
      <c r="G1439" s="46">
        <v>91162</v>
      </c>
      <c r="H1439" s="76">
        <v>0.29166666666666669</v>
      </c>
      <c r="I1439" s="76">
        <v>0.55555555555555558</v>
      </c>
      <c r="J1439" s="47">
        <v>0.2638888888888889</v>
      </c>
      <c r="K1439" s="48">
        <v>42871.322222222225</v>
      </c>
      <c r="L1439" s="48">
        <v>42871.555555555555</v>
      </c>
      <c r="M1439" s="46">
        <v>83</v>
      </c>
      <c r="N1439" s="46">
        <v>0</v>
      </c>
      <c r="O1439" s="47">
        <v>0</v>
      </c>
      <c r="P1439" s="47">
        <v>1.1921296296296296E-3</v>
      </c>
      <c r="Q1439" s="47">
        <v>7.5462962962962966E-3</v>
      </c>
      <c r="R1439" s="47">
        <v>1.4097222222222221E-2</v>
      </c>
      <c r="S1439" s="47">
        <v>0</v>
      </c>
      <c r="T1439" s="47">
        <v>1.4351851851851852E-2</v>
      </c>
      <c r="U1439" s="47">
        <v>0</v>
      </c>
      <c r="V1439" s="47">
        <v>0</v>
      </c>
      <c r="W1439" s="47">
        <v>0</v>
      </c>
      <c r="X1439" s="47">
        <v>5.7870370370370378E-4</v>
      </c>
      <c r="Y1439" s="47">
        <v>9.9884259259259266E-3</v>
      </c>
      <c r="Z1439" s="47">
        <v>0</v>
      </c>
      <c r="AA1439" s="4">
        <f t="shared" si="46"/>
        <v>2.8449074074074071E-2</v>
      </c>
      <c r="AB1439" s="4">
        <f t="shared" si="47"/>
        <v>3.0555555555555558E-2</v>
      </c>
    </row>
    <row r="1440" spans="1:28" x14ac:dyDescent="0.25">
      <c r="A1440" s="44">
        <v>42871</v>
      </c>
      <c r="B1440" s="45" t="s">
        <v>162</v>
      </c>
      <c r="C1440" s="45" t="s">
        <v>161</v>
      </c>
      <c r="D1440" s="45" t="s">
        <v>38</v>
      </c>
      <c r="E1440" s="45" t="s">
        <v>40</v>
      </c>
      <c r="F1440" s="45" t="s">
        <v>171</v>
      </c>
      <c r="G1440" s="46">
        <v>102623</v>
      </c>
      <c r="H1440" s="76">
        <v>0.65277777777777779</v>
      </c>
      <c r="I1440" s="76">
        <v>0.91666666666666663</v>
      </c>
      <c r="J1440" s="47">
        <v>0.2638888888888889</v>
      </c>
      <c r="M1440" s="46">
        <v>0</v>
      </c>
      <c r="N1440" s="46">
        <v>0</v>
      </c>
      <c r="O1440" s="47">
        <v>0</v>
      </c>
      <c r="P1440" s="47">
        <v>0</v>
      </c>
      <c r="Q1440" s="47">
        <v>0</v>
      </c>
      <c r="R1440" s="47">
        <v>0</v>
      </c>
      <c r="S1440" s="47">
        <v>0</v>
      </c>
      <c r="T1440" s="47">
        <v>0</v>
      </c>
      <c r="U1440" s="47">
        <v>0</v>
      </c>
      <c r="V1440" s="47">
        <v>0</v>
      </c>
      <c r="W1440" s="47">
        <v>0</v>
      </c>
      <c r="X1440" s="47">
        <v>0</v>
      </c>
      <c r="Y1440" s="47">
        <v>0</v>
      </c>
      <c r="Z1440" s="47">
        <v>0</v>
      </c>
      <c r="AA1440" s="4">
        <f t="shared" si="46"/>
        <v>0</v>
      </c>
      <c r="AB1440" s="4" t="str">
        <f t="shared" si="47"/>
        <v/>
      </c>
    </row>
    <row r="1441" spans="1:28" x14ac:dyDescent="0.25">
      <c r="A1441" s="44">
        <v>42871</v>
      </c>
      <c r="B1441" s="45" t="s">
        <v>162</v>
      </c>
      <c r="C1441" s="45" t="s">
        <v>161</v>
      </c>
      <c r="D1441" s="45" t="s">
        <v>38</v>
      </c>
      <c r="E1441" s="45" t="s">
        <v>40</v>
      </c>
      <c r="F1441" s="45" t="s">
        <v>71</v>
      </c>
      <c r="G1441" s="46">
        <v>91166</v>
      </c>
      <c r="H1441" s="76">
        <v>0.59722222222222221</v>
      </c>
      <c r="I1441" s="76">
        <v>0.86111111111111116</v>
      </c>
      <c r="J1441" s="47">
        <v>0.2638888888888889</v>
      </c>
      <c r="M1441" s="46">
        <v>0</v>
      </c>
      <c r="N1441" s="46">
        <v>0</v>
      </c>
      <c r="O1441" s="47">
        <v>0</v>
      </c>
      <c r="P1441" s="47">
        <v>0</v>
      </c>
      <c r="Q1441" s="47">
        <v>0</v>
      </c>
      <c r="R1441" s="47">
        <v>0</v>
      </c>
      <c r="S1441" s="47">
        <v>0</v>
      </c>
      <c r="T1441" s="47">
        <v>0</v>
      </c>
      <c r="U1441" s="47">
        <v>0</v>
      </c>
      <c r="V1441" s="47">
        <v>0</v>
      </c>
      <c r="W1441" s="47">
        <v>0</v>
      </c>
      <c r="X1441" s="47">
        <v>0</v>
      </c>
      <c r="Y1441" s="47">
        <v>0</v>
      </c>
      <c r="Z1441" s="47">
        <v>0</v>
      </c>
      <c r="AA1441" s="4">
        <f t="shared" si="46"/>
        <v>0</v>
      </c>
      <c r="AB1441" s="4" t="str">
        <f t="shared" si="47"/>
        <v/>
      </c>
    </row>
    <row r="1442" spans="1:28" x14ac:dyDescent="0.25">
      <c r="A1442" s="44">
        <v>42871</v>
      </c>
      <c r="B1442" s="45" t="s">
        <v>162</v>
      </c>
      <c r="C1442" s="45" t="s">
        <v>161</v>
      </c>
      <c r="D1442" s="45" t="s">
        <v>38</v>
      </c>
      <c r="E1442" s="45" t="s">
        <v>40</v>
      </c>
      <c r="F1442" s="45" t="s">
        <v>53</v>
      </c>
      <c r="G1442" s="46">
        <v>102520</v>
      </c>
      <c r="H1442" s="76">
        <v>0.25</v>
      </c>
      <c r="I1442" s="76">
        <v>0.51388888888888895</v>
      </c>
      <c r="J1442" s="47">
        <v>0.2638888888888889</v>
      </c>
      <c r="M1442" s="46">
        <v>0</v>
      </c>
      <c r="N1442" s="46">
        <v>0</v>
      </c>
      <c r="O1442" s="47">
        <v>0</v>
      </c>
      <c r="P1442" s="47">
        <v>0</v>
      </c>
      <c r="Q1442" s="47">
        <v>0</v>
      </c>
      <c r="R1442" s="47">
        <v>0</v>
      </c>
      <c r="S1442" s="47">
        <v>0</v>
      </c>
      <c r="T1442" s="47">
        <v>0</v>
      </c>
      <c r="U1442" s="47">
        <v>0</v>
      </c>
      <c r="V1442" s="47">
        <v>0</v>
      </c>
      <c r="W1442" s="47">
        <v>0</v>
      </c>
      <c r="X1442" s="47">
        <v>0</v>
      </c>
      <c r="Y1442" s="47">
        <v>0</v>
      </c>
      <c r="Z1442" s="47">
        <v>0</v>
      </c>
      <c r="AA1442" s="4">
        <f t="shared" si="46"/>
        <v>0</v>
      </c>
      <c r="AB1442" s="4" t="str">
        <f t="shared" si="47"/>
        <v/>
      </c>
    </row>
    <row r="1443" spans="1:28" x14ac:dyDescent="0.25">
      <c r="A1443" s="44">
        <v>42871</v>
      </c>
      <c r="B1443" s="45" t="s">
        <v>162</v>
      </c>
      <c r="C1443" s="45" t="s">
        <v>161</v>
      </c>
      <c r="D1443" s="45" t="s">
        <v>38</v>
      </c>
      <c r="E1443" s="45" t="s">
        <v>40</v>
      </c>
      <c r="F1443" s="45" t="s">
        <v>131</v>
      </c>
      <c r="G1443" s="46">
        <v>91136</v>
      </c>
      <c r="H1443" s="76">
        <v>0.5625</v>
      </c>
      <c r="I1443" s="76">
        <v>0.82638888888888884</v>
      </c>
      <c r="J1443" s="47">
        <v>0.2638888888888889</v>
      </c>
      <c r="K1443" s="48">
        <v>42871.55972222222</v>
      </c>
      <c r="L1443" s="48">
        <v>42871.826388888891</v>
      </c>
      <c r="M1443" s="46">
        <v>81</v>
      </c>
      <c r="N1443" s="46">
        <v>0</v>
      </c>
      <c r="O1443" s="47">
        <v>0</v>
      </c>
      <c r="P1443" s="47">
        <v>1.8171296296296297E-3</v>
      </c>
      <c r="Q1443" s="47">
        <v>2.0254629629629629E-3</v>
      </c>
      <c r="R1443" s="47">
        <v>1.4432870370370372E-2</v>
      </c>
      <c r="S1443" s="47">
        <v>0</v>
      </c>
      <c r="T1443" s="47">
        <v>1.4166666666666666E-2</v>
      </c>
      <c r="U1443" s="47">
        <v>0</v>
      </c>
      <c r="V1443" s="47">
        <v>0</v>
      </c>
      <c r="W1443" s="47">
        <v>0</v>
      </c>
      <c r="X1443" s="47">
        <v>1.8402777777777777E-3</v>
      </c>
      <c r="Y1443" s="47">
        <v>0</v>
      </c>
      <c r="Z1443" s="47">
        <v>0</v>
      </c>
      <c r="AA1443" s="4">
        <f t="shared" si="46"/>
        <v>2.8599537037037038E-2</v>
      </c>
      <c r="AB1443" s="4">
        <f t="shared" si="47"/>
        <v>0</v>
      </c>
    </row>
    <row r="1444" spans="1:28" x14ac:dyDescent="0.25">
      <c r="A1444" s="44">
        <v>42871</v>
      </c>
      <c r="B1444" s="45" t="s">
        <v>162</v>
      </c>
      <c r="C1444" s="45" t="s">
        <v>161</v>
      </c>
      <c r="D1444" s="45" t="s">
        <v>38</v>
      </c>
      <c r="E1444" s="45" t="s">
        <v>40</v>
      </c>
      <c r="F1444" s="45" t="s">
        <v>54</v>
      </c>
      <c r="G1444" s="46">
        <v>91138</v>
      </c>
      <c r="H1444" s="76">
        <v>0.5625</v>
      </c>
      <c r="I1444" s="76">
        <v>0.82638888888888884</v>
      </c>
      <c r="J1444" s="47">
        <v>0.2638888888888889</v>
      </c>
      <c r="K1444" s="48">
        <v>42871.561805555553</v>
      </c>
      <c r="L1444" s="48">
        <v>42871.826388888891</v>
      </c>
      <c r="M1444" s="46">
        <v>70</v>
      </c>
      <c r="N1444" s="46">
        <v>0</v>
      </c>
      <c r="O1444" s="47">
        <v>0</v>
      </c>
      <c r="P1444" s="47">
        <v>2.1759259259259258E-3</v>
      </c>
      <c r="Q1444" s="47">
        <v>3.3912037037037036E-3</v>
      </c>
      <c r="R1444" s="47">
        <v>1.2916666666666667E-2</v>
      </c>
      <c r="S1444" s="47">
        <v>0</v>
      </c>
      <c r="T1444" s="47">
        <v>1.4259259259259261E-2</v>
      </c>
      <c r="U1444" s="47">
        <v>0</v>
      </c>
      <c r="V1444" s="47">
        <v>0</v>
      </c>
      <c r="W1444" s="47">
        <v>0</v>
      </c>
      <c r="X1444" s="47">
        <v>3.2754629629629631E-3</v>
      </c>
      <c r="Y1444" s="47">
        <v>1.6666666666666668E-3</v>
      </c>
      <c r="Z1444" s="47">
        <v>0</v>
      </c>
      <c r="AA1444" s="4">
        <f t="shared" si="46"/>
        <v>2.717592592592593E-2</v>
      </c>
      <c r="AB1444" s="4">
        <f t="shared" si="47"/>
        <v>0</v>
      </c>
    </row>
    <row r="1445" spans="1:28" x14ac:dyDescent="0.25">
      <c r="A1445" s="44">
        <v>42871</v>
      </c>
      <c r="B1445" s="45" t="s">
        <v>162</v>
      </c>
      <c r="C1445" s="45" t="s">
        <v>161</v>
      </c>
      <c r="D1445" s="45" t="s">
        <v>38</v>
      </c>
      <c r="E1445" s="45" t="s">
        <v>40</v>
      </c>
      <c r="F1445" s="45" t="s">
        <v>173</v>
      </c>
      <c r="G1445" s="46">
        <v>91173</v>
      </c>
      <c r="H1445" s="76">
        <v>0.51388888888888895</v>
      </c>
      <c r="I1445" s="76">
        <v>0.77777777777777779</v>
      </c>
      <c r="J1445" s="47">
        <v>0.2638888888888889</v>
      </c>
      <c r="K1445" s="48">
        <v>42871.51458333333</v>
      </c>
      <c r="L1445" s="48">
        <v>42871.779166666667</v>
      </c>
      <c r="M1445" s="46">
        <v>78</v>
      </c>
      <c r="N1445" s="46">
        <v>0</v>
      </c>
      <c r="O1445" s="47">
        <v>0</v>
      </c>
      <c r="P1445" s="47">
        <v>1.7708333333333332E-3</v>
      </c>
      <c r="Q1445" s="47">
        <v>3.2986111111111111E-3</v>
      </c>
      <c r="R1445" s="47">
        <v>1.4374999999999999E-2</v>
      </c>
      <c r="S1445" s="47">
        <v>0</v>
      </c>
      <c r="T1445" s="47">
        <v>1.4074074074074074E-2</v>
      </c>
      <c r="U1445" s="47">
        <v>0</v>
      </c>
      <c r="V1445" s="47">
        <v>0</v>
      </c>
      <c r="W1445" s="47">
        <v>0</v>
      </c>
      <c r="X1445" s="47">
        <v>6.030092592592593E-3</v>
      </c>
      <c r="Y1445" s="47">
        <v>2.6388888888888885E-3</v>
      </c>
      <c r="Z1445" s="47">
        <v>0</v>
      </c>
      <c r="AA1445" s="4">
        <f t="shared" si="46"/>
        <v>2.8449074074074071E-2</v>
      </c>
      <c r="AB1445" s="4">
        <f t="shared" si="47"/>
        <v>6.9444444444433095E-4</v>
      </c>
    </row>
    <row r="1446" spans="1:28" x14ac:dyDescent="0.25">
      <c r="A1446" s="44">
        <v>42871</v>
      </c>
      <c r="B1446" s="45" t="s">
        <v>162</v>
      </c>
      <c r="C1446" s="45" t="s">
        <v>161</v>
      </c>
      <c r="D1446" s="45" t="s">
        <v>38</v>
      </c>
      <c r="E1446" s="45" t="s">
        <v>40</v>
      </c>
      <c r="F1446" s="45" t="s">
        <v>174</v>
      </c>
      <c r="G1446" s="46">
        <v>91177</v>
      </c>
      <c r="H1446" s="76">
        <v>0.65277777777777779</v>
      </c>
      <c r="I1446" s="76">
        <v>0.91666666666666663</v>
      </c>
      <c r="J1446" s="47">
        <v>0.2638888888888889</v>
      </c>
      <c r="K1446" s="48">
        <v>42871.645833333336</v>
      </c>
      <c r="L1446" s="48">
        <v>42871.92083333333</v>
      </c>
      <c r="M1446" s="46">
        <v>75</v>
      </c>
      <c r="N1446" s="46">
        <v>1</v>
      </c>
      <c r="O1446" s="47">
        <v>2.3148148148148147E-5</v>
      </c>
      <c r="P1446" s="47">
        <v>1.7824074074074072E-3</v>
      </c>
      <c r="Q1446" s="47">
        <v>4.2129629629629626E-3</v>
      </c>
      <c r="R1446" s="47">
        <v>1.3865740740740739E-2</v>
      </c>
      <c r="S1446" s="47">
        <v>0</v>
      </c>
      <c r="T1446" s="47">
        <v>1.4317129629629631E-2</v>
      </c>
      <c r="U1446" s="47">
        <v>0</v>
      </c>
      <c r="V1446" s="47">
        <v>0</v>
      </c>
      <c r="W1446" s="47">
        <v>0</v>
      </c>
      <c r="X1446" s="47">
        <v>8.4953703703703701E-3</v>
      </c>
      <c r="Y1446" s="47">
        <v>1.1689814814814816E-3</v>
      </c>
      <c r="Z1446" s="47">
        <v>0</v>
      </c>
      <c r="AA1446" s="4">
        <f t="shared" si="46"/>
        <v>2.8182870370370372E-2</v>
      </c>
      <c r="AB1446" s="4">
        <f t="shared" si="47"/>
        <v>0</v>
      </c>
    </row>
    <row r="1447" spans="1:28" x14ac:dyDescent="0.25">
      <c r="A1447" s="44">
        <v>42871</v>
      </c>
      <c r="B1447" s="45" t="s">
        <v>162</v>
      </c>
      <c r="C1447" s="45" t="s">
        <v>161</v>
      </c>
      <c r="D1447" s="45" t="s">
        <v>38</v>
      </c>
      <c r="E1447" s="45" t="s">
        <v>40</v>
      </c>
      <c r="F1447" s="45" t="s">
        <v>175</v>
      </c>
      <c r="G1447" s="46">
        <v>91151</v>
      </c>
      <c r="H1447" s="76">
        <v>0.65277777777777779</v>
      </c>
      <c r="I1447" s="76">
        <v>0.91666666666666663</v>
      </c>
      <c r="J1447" s="47">
        <v>0.2638888888888889</v>
      </c>
      <c r="M1447" s="46">
        <v>0</v>
      </c>
      <c r="N1447" s="46">
        <v>0</v>
      </c>
      <c r="O1447" s="47">
        <v>0</v>
      </c>
      <c r="P1447" s="47">
        <v>0</v>
      </c>
      <c r="Q1447" s="47">
        <v>0</v>
      </c>
      <c r="R1447" s="47">
        <v>0</v>
      </c>
      <c r="S1447" s="47">
        <v>0</v>
      </c>
      <c r="T1447" s="47">
        <v>0</v>
      </c>
      <c r="U1447" s="47">
        <v>0</v>
      </c>
      <c r="V1447" s="47">
        <v>0</v>
      </c>
      <c r="W1447" s="47">
        <v>0</v>
      </c>
      <c r="X1447" s="47">
        <v>0</v>
      </c>
      <c r="Y1447" s="47">
        <v>0</v>
      </c>
      <c r="Z1447" s="47">
        <v>0</v>
      </c>
      <c r="AA1447" s="4">
        <f t="shared" si="46"/>
        <v>0</v>
      </c>
      <c r="AB1447" s="4" t="str">
        <f t="shared" si="47"/>
        <v/>
      </c>
    </row>
    <row r="1448" spans="1:28" x14ac:dyDescent="0.25">
      <c r="A1448" s="44">
        <v>42871</v>
      </c>
      <c r="B1448" s="45" t="s">
        <v>162</v>
      </c>
      <c r="C1448" s="45" t="s">
        <v>161</v>
      </c>
      <c r="D1448" s="45" t="s">
        <v>38</v>
      </c>
      <c r="E1448" s="45" t="s">
        <v>40</v>
      </c>
      <c r="F1448" s="45" t="s">
        <v>57</v>
      </c>
      <c r="G1448" s="46">
        <v>91218</v>
      </c>
      <c r="H1448" s="76">
        <v>0.51388888888888895</v>
      </c>
      <c r="I1448" s="76">
        <v>0.77777777777777779</v>
      </c>
      <c r="J1448" s="47">
        <v>0.2638888888888889</v>
      </c>
      <c r="M1448" s="46">
        <v>0</v>
      </c>
      <c r="N1448" s="46">
        <v>0</v>
      </c>
      <c r="O1448" s="47">
        <v>0</v>
      </c>
      <c r="P1448" s="47">
        <v>0</v>
      </c>
      <c r="Q1448" s="47">
        <v>0</v>
      </c>
      <c r="R1448" s="47">
        <v>0</v>
      </c>
      <c r="S1448" s="47">
        <v>0</v>
      </c>
      <c r="T1448" s="47">
        <v>0</v>
      </c>
      <c r="U1448" s="47">
        <v>0</v>
      </c>
      <c r="V1448" s="47">
        <v>0</v>
      </c>
      <c r="W1448" s="47">
        <v>0</v>
      </c>
      <c r="X1448" s="47">
        <v>0</v>
      </c>
      <c r="Y1448" s="47">
        <v>0</v>
      </c>
      <c r="Z1448" s="47">
        <v>0</v>
      </c>
      <c r="AA1448" s="4">
        <f t="shared" si="46"/>
        <v>0</v>
      </c>
      <c r="AB1448" s="4" t="str">
        <f t="shared" si="47"/>
        <v/>
      </c>
    </row>
    <row r="1449" spans="1:28" x14ac:dyDescent="0.25">
      <c r="A1449" s="44">
        <v>42871</v>
      </c>
      <c r="B1449" s="45" t="s">
        <v>162</v>
      </c>
      <c r="C1449" s="45" t="s">
        <v>161</v>
      </c>
      <c r="D1449" s="45" t="s">
        <v>38</v>
      </c>
      <c r="E1449" s="45" t="s">
        <v>40</v>
      </c>
      <c r="F1449" s="45" t="s">
        <v>130</v>
      </c>
      <c r="G1449" s="46">
        <v>91386</v>
      </c>
      <c r="H1449" s="76">
        <v>0.58333333333333337</v>
      </c>
      <c r="I1449" s="76">
        <v>0.84722222222222221</v>
      </c>
      <c r="J1449" s="47">
        <v>0.2638888888888889</v>
      </c>
      <c r="K1449" s="48">
        <v>42871.577777777777</v>
      </c>
      <c r="L1449" s="48">
        <v>42871.847222222219</v>
      </c>
      <c r="M1449" s="46">
        <v>0</v>
      </c>
      <c r="N1449" s="46">
        <v>63</v>
      </c>
      <c r="O1449" s="47">
        <v>8.2175925925925917E-4</v>
      </c>
      <c r="P1449" s="47">
        <v>0</v>
      </c>
      <c r="Q1449" s="47">
        <v>5.151620370370371E-2</v>
      </c>
      <c r="R1449" s="47">
        <v>1.4305555555555557E-2</v>
      </c>
      <c r="S1449" s="47">
        <v>0</v>
      </c>
      <c r="T1449" s="47">
        <v>1.3148148148148147E-2</v>
      </c>
      <c r="U1449" s="47">
        <v>0</v>
      </c>
      <c r="V1449" s="47">
        <v>0</v>
      </c>
      <c r="W1449" s="47">
        <v>0</v>
      </c>
      <c r="X1449" s="47">
        <v>0</v>
      </c>
      <c r="Y1449" s="47">
        <v>0</v>
      </c>
      <c r="Z1449" s="47">
        <v>0</v>
      </c>
      <c r="AA1449" s="4">
        <f t="shared" si="46"/>
        <v>2.7453703703703702E-2</v>
      </c>
      <c r="AB1449" s="4">
        <f t="shared" si="47"/>
        <v>0</v>
      </c>
    </row>
    <row r="1450" spans="1:28" x14ac:dyDescent="0.25">
      <c r="A1450" s="44">
        <v>42871</v>
      </c>
      <c r="B1450" s="45" t="s">
        <v>162</v>
      </c>
      <c r="C1450" s="45" t="s">
        <v>161</v>
      </c>
      <c r="D1450" s="45" t="s">
        <v>38</v>
      </c>
      <c r="E1450" s="45" t="s">
        <v>40</v>
      </c>
      <c r="F1450" s="45" t="s">
        <v>76</v>
      </c>
      <c r="G1450" s="46">
        <v>91145</v>
      </c>
      <c r="H1450" s="76">
        <v>0.51388888888888895</v>
      </c>
      <c r="I1450" s="76">
        <v>0.77777777777777779</v>
      </c>
      <c r="J1450" s="47">
        <v>0.2638888888888889</v>
      </c>
      <c r="K1450" s="48">
        <v>42871.518750000003</v>
      </c>
      <c r="L1450" s="48">
        <v>42871.77847222222</v>
      </c>
      <c r="M1450" s="46">
        <v>74</v>
      </c>
      <c r="N1450" s="46">
        <v>0</v>
      </c>
      <c r="O1450" s="47">
        <v>0</v>
      </c>
      <c r="P1450" s="47">
        <v>1.7824074074074072E-3</v>
      </c>
      <c r="Q1450" s="47">
        <v>2.7662037037037034E-3</v>
      </c>
      <c r="R1450" s="47">
        <v>1.3900462962962962E-2</v>
      </c>
      <c r="S1450" s="47">
        <v>0</v>
      </c>
      <c r="T1450" s="47">
        <v>1.5428240740740741E-2</v>
      </c>
      <c r="U1450" s="47">
        <v>0</v>
      </c>
      <c r="V1450" s="47">
        <v>0</v>
      </c>
      <c r="W1450" s="47">
        <v>0</v>
      </c>
      <c r="X1450" s="47">
        <v>0</v>
      </c>
      <c r="Y1450" s="47">
        <v>6.4004629629629628E-3</v>
      </c>
      <c r="Z1450" s="47">
        <v>0</v>
      </c>
      <c r="AA1450" s="4">
        <f t="shared" si="46"/>
        <v>2.9328703703703704E-2</v>
      </c>
      <c r="AB1450" s="4">
        <f t="shared" si="47"/>
        <v>4.8611111111109828E-3</v>
      </c>
    </row>
    <row r="1451" spans="1:28" x14ac:dyDescent="0.25">
      <c r="A1451" s="44">
        <v>42871</v>
      </c>
      <c r="B1451" s="45" t="s">
        <v>162</v>
      </c>
      <c r="C1451" s="45" t="s">
        <v>161</v>
      </c>
      <c r="D1451" s="45" t="s">
        <v>38</v>
      </c>
      <c r="E1451" s="45" t="s">
        <v>40</v>
      </c>
      <c r="F1451" s="45" t="s">
        <v>58</v>
      </c>
      <c r="G1451" s="46">
        <v>91311</v>
      </c>
      <c r="H1451" s="76">
        <v>0.55555555555555558</v>
      </c>
      <c r="I1451" s="76">
        <v>0.81944444444444453</v>
      </c>
      <c r="J1451" s="47">
        <v>0.2638888888888889</v>
      </c>
      <c r="K1451" s="48">
        <v>42871.557638888888</v>
      </c>
      <c r="L1451" s="48">
        <v>42871.819444444445</v>
      </c>
      <c r="M1451" s="46">
        <v>0</v>
      </c>
      <c r="N1451" s="46">
        <v>61</v>
      </c>
      <c r="O1451" s="47">
        <v>6.2500000000000001E-4</v>
      </c>
      <c r="P1451" s="47">
        <v>0</v>
      </c>
      <c r="Q1451" s="47">
        <v>3.8333333333333337E-2</v>
      </c>
      <c r="R1451" s="47">
        <v>1.4027777777777778E-2</v>
      </c>
      <c r="S1451" s="47">
        <v>0</v>
      </c>
      <c r="T1451" s="47">
        <v>1.3807870370370371E-2</v>
      </c>
      <c r="U1451" s="47">
        <v>0</v>
      </c>
      <c r="V1451" s="47">
        <v>0</v>
      </c>
      <c r="W1451" s="47">
        <v>0</v>
      </c>
      <c r="X1451" s="47">
        <v>0</v>
      </c>
      <c r="Y1451" s="47">
        <v>1.2118055555555556E-2</v>
      </c>
      <c r="Z1451" s="47">
        <v>0</v>
      </c>
      <c r="AA1451" s="4">
        <f t="shared" si="46"/>
        <v>2.7835648148148151E-2</v>
      </c>
      <c r="AB1451" s="4">
        <f t="shared" si="47"/>
        <v>2.0833333333333259E-3</v>
      </c>
    </row>
    <row r="1452" spans="1:28" x14ac:dyDescent="0.25">
      <c r="A1452" s="44">
        <v>42871</v>
      </c>
      <c r="B1452" s="45" t="s">
        <v>162</v>
      </c>
      <c r="C1452" s="45" t="s">
        <v>161</v>
      </c>
      <c r="D1452" s="45" t="s">
        <v>38</v>
      </c>
      <c r="E1452" s="45" t="s">
        <v>40</v>
      </c>
      <c r="F1452" s="45" t="s">
        <v>39</v>
      </c>
      <c r="G1452" s="46">
        <v>91314</v>
      </c>
      <c r="H1452" s="76">
        <v>0.51388888888888895</v>
      </c>
      <c r="I1452" s="76">
        <v>0.77777777777777779</v>
      </c>
      <c r="J1452" s="47">
        <v>0.2638888888888889</v>
      </c>
      <c r="K1452" s="48">
        <v>42871.521527777775</v>
      </c>
      <c r="L1452" s="48">
        <v>42871.6875</v>
      </c>
      <c r="M1452" s="46">
        <v>0</v>
      </c>
      <c r="N1452" s="46">
        <v>38</v>
      </c>
      <c r="O1452" s="47">
        <v>6.2500000000000001E-4</v>
      </c>
      <c r="P1452" s="47">
        <v>0</v>
      </c>
      <c r="Q1452" s="47">
        <v>2.3842592592592596E-2</v>
      </c>
      <c r="R1452" s="47">
        <v>1.5706018518518518E-2</v>
      </c>
      <c r="S1452" s="47">
        <v>0</v>
      </c>
      <c r="T1452" s="47">
        <v>6.6782407407407415E-3</v>
      </c>
      <c r="U1452" s="47">
        <v>0</v>
      </c>
      <c r="V1452" s="47">
        <v>0</v>
      </c>
      <c r="W1452" s="47">
        <v>0</v>
      </c>
      <c r="X1452" s="47">
        <v>0</v>
      </c>
      <c r="Y1452" s="47">
        <v>1.1886574074074075E-2</v>
      </c>
      <c r="Z1452" s="47">
        <v>0</v>
      </c>
      <c r="AA1452" s="4">
        <f t="shared" si="46"/>
        <v>2.238425925925926E-2</v>
      </c>
      <c r="AB1452" s="4">
        <f t="shared" si="47"/>
        <v>7.6388888888888618E-3</v>
      </c>
    </row>
    <row r="1453" spans="1:28" x14ac:dyDescent="0.25">
      <c r="A1453" s="44">
        <v>42871</v>
      </c>
      <c r="B1453" s="45" t="s">
        <v>162</v>
      </c>
      <c r="C1453" s="45" t="s">
        <v>161</v>
      </c>
      <c r="D1453" s="45" t="s">
        <v>38</v>
      </c>
      <c r="E1453" s="45" t="s">
        <v>40</v>
      </c>
      <c r="F1453" s="45" t="s">
        <v>77</v>
      </c>
      <c r="G1453" s="46">
        <v>91143</v>
      </c>
      <c r="H1453" s="76">
        <v>0.59722222222222221</v>
      </c>
      <c r="I1453" s="76">
        <v>0.86111111111111116</v>
      </c>
      <c r="J1453" s="47">
        <v>0.2638888888888889</v>
      </c>
      <c r="M1453" s="46">
        <v>0</v>
      </c>
      <c r="N1453" s="46">
        <v>0</v>
      </c>
      <c r="O1453" s="47">
        <v>0</v>
      </c>
      <c r="P1453" s="47">
        <v>0</v>
      </c>
      <c r="Q1453" s="47">
        <v>0</v>
      </c>
      <c r="R1453" s="47">
        <v>0</v>
      </c>
      <c r="S1453" s="47">
        <v>0</v>
      </c>
      <c r="T1453" s="47">
        <v>0</v>
      </c>
      <c r="U1453" s="47">
        <v>0</v>
      </c>
      <c r="V1453" s="47">
        <v>0</v>
      </c>
      <c r="W1453" s="47">
        <v>0</v>
      </c>
      <c r="X1453" s="47">
        <v>0</v>
      </c>
      <c r="Y1453" s="47">
        <v>0</v>
      </c>
      <c r="Z1453" s="47">
        <v>0</v>
      </c>
      <c r="AA1453" s="4">
        <f t="shared" si="46"/>
        <v>0</v>
      </c>
      <c r="AB1453" s="4" t="str">
        <f t="shared" si="47"/>
        <v/>
      </c>
    </row>
    <row r="1454" spans="1:28" x14ac:dyDescent="0.25">
      <c r="A1454" s="44">
        <v>42871</v>
      </c>
      <c r="B1454" s="45" t="s">
        <v>162</v>
      </c>
      <c r="C1454" s="45" t="s">
        <v>161</v>
      </c>
      <c r="D1454" s="45" t="s">
        <v>38</v>
      </c>
      <c r="E1454" s="45" t="s">
        <v>40</v>
      </c>
      <c r="F1454" s="45" t="s">
        <v>42</v>
      </c>
      <c r="G1454" s="46">
        <v>91154</v>
      </c>
      <c r="H1454" s="76">
        <v>0.51388888888888895</v>
      </c>
      <c r="I1454" s="76">
        <v>0.77777777777777779</v>
      </c>
      <c r="J1454" s="47">
        <v>0.2638888888888889</v>
      </c>
      <c r="K1454" s="48">
        <v>42871.512499999997</v>
      </c>
      <c r="L1454" s="48">
        <v>42871.77847222222</v>
      </c>
      <c r="M1454" s="46">
        <v>0</v>
      </c>
      <c r="N1454" s="46">
        <v>53</v>
      </c>
      <c r="O1454" s="47">
        <v>9.0277777777777784E-4</v>
      </c>
      <c r="P1454" s="47">
        <v>0</v>
      </c>
      <c r="Q1454" s="47">
        <v>4.7951388888888891E-2</v>
      </c>
      <c r="R1454" s="47">
        <v>0</v>
      </c>
      <c r="S1454" s="47">
        <v>0</v>
      </c>
      <c r="T1454" s="47">
        <v>0</v>
      </c>
      <c r="U1454" s="47">
        <v>0</v>
      </c>
      <c r="V1454" s="47">
        <v>0</v>
      </c>
      <c r="W1454" s="47">
        <v>0</v>
      </c>
      <c r="X1454" s="47">
        <v>0</v>
      </c>
      <c r="Y1454" s="47">
        <v>0</v>
      </c>
      <c r="Z1454" s="47">
        <v>0</v>
      </c>
      <c r="AA1454" s="4">
        <f t="shared" si="46"/>
        <v>0</v>
      </c>
      <c r="AB1454" s="4">
        <f t="shared" si="47"/>
        <v>0</v>
      </c>
    </row>
    <row r="1455" spans="1:28" x14ac:dyDescent="0.25">
      <c r="A1455" s="44">
        <v>42871</v>
      </c>
      <c r="B1455" s="45" t="s">
        <v>162</v>
      </c>
      <c r="C1455" s="45" t="s">
        <v>161</v>
      </c>
      <c r="D1455" s="45" t="s">
        <v>38</v>
      </c>
      <c r="E1455" s="45" t="s">
        <v>40</v>
      </c>
      <c r="F1455" s="45" t="s">
        <v>78</v>
      </c>
      <c r="G1455" s="46">
        <v>91180</v>
      </c>
      <c r="H1455" s="76">
        <v>0.65277777777777779</v>
      </c>
      <c r="I1455" s="76">
        <v>0.91666666666666663</v>
      </c>
      <c r="J1455" s="47">
        <v>0.2638888888888889</v>
      </c>
      <c r="K1455" s="48">
        <v>42871.649305555555</v>
      </c>
      <c r="L1455" s="48">
        <v>42871.918055555558</v>
      </c>
      <c r="M1455" s="46">
        <v>54</v>
      </c>
      <c r="N1455" s="46">
        <v>0</v>
      </c>
      <c r="O1455" s="47">
        <v>0</v>
      </c>
      <c r="P1455" s="47">
        <v>2.9629629629629628E-3</v>
      </c>
      <c r="Q1455" s="47">
        <v>2.7430555555555559E-3</v>
      </c>
      <c r="R1455" s="47">
        <v>1.4386574074074072E-2</v>
      </c>
      <c r="S1455" s="47">
        <v>0</v>
      </c>
      <c r="T1455" s="47">
        <v>1.3171296296296294E-2</v>
      </c>
      <c r="U1455" s="47">
        <v>0</v>
      </c>
      <c r="V1455" s="47">
        <v>0</v>
      </c>
      <c r="W1455" s="47">
        <v>0</v>
      </c>
      <c r="X1455" s="47">
        <v>5.5671296296296302E-3</v>
      </c>
      <c r="Y1455" s="47">
        <v>0</v>
      </c>
      <c r="Z1455" s="47">
        <v>0</v>
      </c>
      <c r="AA1455" s="4">
        <f t="shared" si="46"/>
        <v>2.7557870370370365E-2</v>
      </c>
      <c r="AB1455" s="4">
        <f t="shared" si="47"/>
        <v>0</v>
      </c>
    </row>
    <row r="1456" spans="1:28" x14ac:dyDescent="0.25">
      <c r="A1456" s="44">
        <v>42871</v>
      </c>
      <c r="B1456" s="45" t="s">
        <v>162</v>
      </c>
      <c r="C1456" s="45" t="s">
        <v>161</v>
      </c>
      <c r="D1456" s="45" t="s">
        <v>38</v>
      </c>
      <c r="E1456" s="45" t="s">
        <v>40</v>
      </c>
      <c r="F1456" s="45" t="s">
        <v>179</v>
      </c>
      <c r="G1456" s="46">
        <v>91250</v>
      </c>
      <c r="H1456" s="76">
        <v>0.55555555555555558</v>
      </c>
      <c r="I1456" s="76">
        <v>0.81944444444444453</v>
      </c>
      <c r="J1456" s="47">
        <v>0.2638888888888889</v>
      </c>
      <c r="M1456" s="46">
        <v>0</v>
      </c>
      <c r="N1456" s="46">
        <v>0</v>
      </c>
      <c r="O1456" s="47">
        <v>0</v>
      </c>
      <c r="P1456" s="47">
        <v>0</v>
      </c>
      <c r="Q1456" s="47">
        <v>0</v>
      </c>
      <c r="R1456" s="47">
        <v>0</v>
      </c>
      <c r="S1456" s="47">
        <v>0</v>
      </c>
      <c r="T1456" s="47">
        <v>0</v>
      </c>
      <c r="U1456" s="47">
        <v>0</v>
      </c>
      <c r="V1456" s="47">
        <v>0</v>
      </c>
      <c r="W1456" s="47">
        <v>0</v>
      </c>
      <c r="X1456" s="47">
        <v>0</v>
      </c>
      <c r="Y1456" s="47">
        <v>0</v>
      </c>
      <c r="Z1456" s="47">
        <v>0</v>
      </c>
      <c r="AA1456" s="4">
        <f t="shared" si="46"/>
        <v>0</v>
      </c>
      <c r="AB1456" s="4" t="str">
        <f t="shared" si="47"/>
        <v/>
      </c>
    </row>
    <row r="1457" spans="1:28" x14ac:dyDescent="0.25">
      <c r="A1457" s="44">
        <v>42871</v>
      </c>
      <c r="B1457" s="45" t="s">
        <v>162</v>
      </c>
      <c r="C1457" s="45" t="s">
        <v>161</v>
      </c>
      <c r="D1457" s="45" t="s">
        <v>38</v>
      </c>
      <c r="E1457" s="45" t="s">
        <v>40</v>
      </c>
      <c r="F1457" s="45" t="s">
        <v>195</v>
      </c>
      <c r="G1457" s="46">
        <v>91170</v>
      </c>
      <c r="H1457" s="76">
        <v>0.5625</v>
      </c>
      <c r="I1457" s="76">
        <v>0.82638888888888884</v>
      </c>
      <c r="J1457" s="47">
        <v>0.2638888888888889</v>
      </c>
      <c r="M1457" s="46">
        <v>0</v>
      </c>
      <c r="N1457" s="46">
        <v>0</v>
      </c>
      <c r="O1457" s="47">
        <v>0</v>
      </c>
      <c r="P1457" s="47">
        <v>0</v>
      </c>
      <c r="Q1457" s="47">
        <v>0</v>
      </c>
      <c r="R1457" s="47">
        <v>0</v>
      </c>
      <c r="S1457" s="47">
        <v>0</v>
      </c>
      <c r="T1457" s="47">
        <v>0</v>
      </c>
      <c r="U1457" s="47">
        <v>0</v>
      </c>
      <c r="V1457" s="47">
        <v>0</v>
      </c>
      <c r="W1457" s="47">
        <v>0</v>
      </c>
      <c r="X1457" s="47">
        <v>0</v>
      </c>
      <c r="Y1457" s="47">
        <v>0</v>
      </c>
      <c r="Z1457" s="47">
        <v>0</v>
      </c>
      <c r="AA1457" s="4">
        <f t="shared" si="46"/>
        <v>0</v>
      </c>
      <c r="AB1457" s="4" t="str">
        <f t="shared" si="47"/>
        <v/>
      </c>
    </row>
    <row r="1458" spans="1:28" x14ac:dyDescent="0.25">
      <c r="A1458" s="44">
        <v>42871</v>
      </c>
      <c r="B1458" s="45" t="s">
        <v>162</v>
      </c>
      <c r="C1458" s="45" t="s">
        <v>161</v>
      </c>
      <c r="D1458" s="45" t="s">
        <v>38</v>
      </c>
      <c r="E1458" s="45" t="s">
        <v>40</v>
      </c>
      <c r="F1458" s="45" t="s">
        <v>62</v>
      </c>
      <c r="G1458" s="46">
        <v>91124</v>
      </c>
      <c r="H1458" s="76">
        <v>0.51388888888888895</v>
      </c>
      <c r="I1458" s="76">
        <v>0.77777777777777779</v>
      </c>
      <c r="J1458" s="47">
        <v>0.2638888888888889</v>
      </c>
      <c r="K1458" s="48">
        <v>42871.519444444442</v>
      </c>
      <c r="L1458" s="48">
        <v>42871.779166666667</v>
      </c>
      <c r="M1458" s="46">
        <v>43</v>
      </c>
      <c r="N1458" s="46">
        <v>0</v>
      </c>
      <c r="O1458" s="47">
        <v>0</v>
      </c>
      <c r="P1458" s="47">
        <v>1.4120370370370369E-3</v>
      </c>
      <c r="Q1458" s="47">
        <v>3.6689814814814814E-3</v>
      </c>
      <c r="R1458" s="47">
        <v>1.5601851851851851E-2</v>
      </c>
      <c r="S1458" s="47">
        <v>0</v>
      </c>
      <c r="T1458" s="47">
        <v>1.3784722222222224E-2</v>
      </c>
      <c r="U1458" s="47">
        <v>0</v>
      </c>
      <c r="V1458" s="47">
        <v>0</v>
      </c>
      <c r="W1458" s="47">
        <v>8.6400462962962957E-2</v>
      </c>
      <c r="X1458" s="47">
        <v>2.9398148148148148E-3</v>
      </c>
      <c r="Y1458" s="47">
        <v>3.1597222222222222E-3</v>
      </c>
      <c r="Z1458" s="47">
        <v>0</v>
      </c>
      <c r="AA1458" s="4">
        <f t="shared" si="46"/>
        <v>2.9386574074074075E-2</v>
      </c>
      <c r="AB1458" s="4">
        <f t="shared" si="47"/>
        <v>5.5555555555555358E-3</v>
      </c>
    </row>
    <row r="1459" spans="1:28" x14ac:dyDescent="0.25">
      <c r="A1459" s="44">
        <v>42871</v>
      </c>
      <c r="B1459" s="45" t="s">
        <v>162</v>
      </c>
      <c r="C1459" s="45" t="s">
        <v>161</v>
      </c>
      <c r="D1459" s="45" t="s">
        <v>38</v>
      </c>
      <c r="E1459" s="45" t="s">
        <v>40</v>
      </c>
      <c r="F1459" s="45" t="s">
        <v>44</v>
      </c>
      <c r="G1459" s="46">
        <v>91371</v>
      </c>
      <c r="H1459" s="76">
        <v>0.51388888888888895</v>
      </c>
      <c r="I1459" s="76">
        <v>0.77777777777777779</v>
      </c>
      <c r="J1459" s="47">
        <v>0.2638888888888889</v>
      </c>
      <c r="K1459" s="48">
        <v>42871.539583333331</v>
      </c>
      <c r="L1459" s="48">
        <v>42871.777777777781</v>
      </c>
      <c r="M1459" s="46">
        <v>0</v>
      </c>
      <c r="N1459" s="46">
        <v>76</v>
      </c>
      <c r="O1459" s="47">
        <v>7.6388888888888893E-4</v>
      </c>
      <c r="P1459" s="47">
        <v>0</v>
      </c>
      <c r="Q1459" s="47">
        <v>5.8090277777777775E-2</v>
      </c>
      <c r="R1459" s="47">
        <v>0</v>
      </c>
      <c r="S1459" s="47">
        <v>0</v>
      </c>
      <c r="T1459" s="47">
        <v>0</v>
      </c>
      <c r="U1459" s="47">
        <v>0</v>
      </c>
      <c r="V1459" s="47">
        <v>0</v>
      </c>
      <c r="W1459" s="47">
        <v>0</v>
      </c>
      <c r="X1459" s="47">
        <v>0</v>
      </c>
      <c r="Y1459" s="47">
        <v>0</v>
      </c>
      <c r="Z1459" s="47">
        <v>0</v>
      </c>
      <c r="AA1459" s="4">
        <f t="shared" si="46"/>
        <v>0</v>
      </c>
      <c r="AB1459" s="4">
        <f t="shared" si="47"/>
        <v>2.5694444444444353E-2</v>
      </c>
    </row>
    <row r="1460" spans="1:28" x14ac:dyDescent="0.25">
      <c r="A1460" s="44">
        <v>42871</v>
      </c>
      <c r="B1460" s="45" t="s">
        <v>162</v>
      </c>
      <c r="C1460" s="45" t="s">
        <v>161</v>
      </c>
      <c r="D1460" s="45" t="s">
        <v>38</v>
      </c>
      <c r="E1460" s="45" t="s">
        <v>40</v>
      </c>
      <c r="F1460" s="45" t="s">
        <v>183</v>
      </c>
      <c r="G1460" s="46">
        <v>101594</v>
      </c>
      <c r="H1460" s="76">
        <v>0.625</v>
      </c>
      <c r="I1460" s="76">
        <v>0.88888888888888884</v>
      </c>
      <c r="J1460" s="47">
        <v>0.2638888888888889</v>
      </c>
      <c r="M1460" s="46">
        <v>0</v>
      </c>
      <c r="N1460" s="46">
        <v>0</v>
      </c>
      <c r="O1460" s="47">
        <v>0</v>
      </c>
      <c r="P1460" s="47">
        <v>0</v>
      </c>
      <c r="Q1460" s="47">
        <v>0</v>
      </c>
      <c r="R1460" s="47">
        <v>0</v>
      </c>
      <c r="S1460" s="47">
        <v>0</v>
      </c>
      <c r="T1460" s="47">
        <v>0</v>
      </c>
      <c r="U1460" s="47">
        <v>0</v>
      </c>
      <c r="V1460" s="47">
        <v>0</v>
      </c>
      <c r="W1460" s="47">
        <v>0</v>
      </c>
      <c r="X1460" s="47">
        <v>0</v>
      </c>
      <c r="Y1460" s="47">
        <v>0</v>
      </c>
      <c r="Z1460" s="47">
        <v>0</v>
      </c>
      <c r="AA1460" s="4">
        <f t="shared" si="46"/>
        <v>0</v>
      </c>
      <c r="AB1460" s="4" t="str">
        <f t="shared" si="47"/>
        <v/>
      </c>
    </row>
    <row r="1461" spans="1:28" x14ac:dyDescent="0.25">
      <c r="A1461" s="44">
        <v>42871</v>
      </c>
      <c r="B1461" s="45" t="s">
        <v>162</v>
      </c>
      <c r="C1461" s="45" t="s">
        <v>161</v>
      </c>
      <c r="D1461" s="45" t="s">
        <v>38</v>
      </c>
      <c r="E1461" s="45" t="s">
        <v>184</v>
      </c>
      <c r="F1461" s="45" t="s">
        <v>201</v>
      </c>
      <c r="G1461" s="46">
        <v>102702</v>
      </c>
      <c r="H1461" s="76">
        <v>0.29166666666666669</v>
      </c>
      <c r="I1461" s="76">
        <v>0.55555555555555558</v>
      </c>
      <c r="J1461" s="47">
        <v>0.2638888888888889</v>
      </c>
      <c r="M1461" s="46">
        <v>0</v>
      </c>
      <c r="N1461" s="46">
        <v>0</v>
      </c>
      <c r="O1461" s="47">
        <v>0</v>
      </c>
      <c r="P1461" s="47">
        <v>0</v>
      </c>
      <c r="Q1461" s="47">
        <v>0</v>
      </c>
      <c r="R1461" s="47">
        <v>0</v>
      </c>
      <c r="S1461" s="47">
        <v>0</v>
      </c>
      <c r="T1461" s="47">
        <v>0</v>
      </c>
      <c r="U1461" s="47">
        <v>0</v>
      </c>
      <c r="V1461" s="47">
        <v>0</v>
      </c>
      <c r="W1461" s="47">
        <v>0</v>
      </c>
      <c r="X1461" s="47">
        <v>0</v>
      </c>
      <c r="Y1461" s="47">
        <v>0</v>
      </c>
      <c r="Z1461" s="47">
        <v>0</v>
      </c>
      <c r="AA1461" s="4">
        <f t="shared" si="46"/>
        <v>0</v>
      </c>
      <c r="AB1461" s="4" t="str">
        <f t="shared" si="47"/>
        <v/>
      </c>
    </row>
    <row r="1462" spans="1:28" x14ac:dyDescent="0.25">
      <c r="A1462" s="44">
        <v>42871</v>
      </c>
      <c r="B1462" s="45" t="s">
        <v>162</v>
      </c>
      <c r="C1462" s="45" t="s">
        <v>161</v>
      </c>
      <c r="D1462" s="45" t="s">
        <v>38</v>
      </c>
      <c r="E1462" s="45" t="s">
        <v>184</v>
      </c>
      <c r="F1462" s="45" t="s">
        <v>185</v>
      </c>
      <c r="G1462" s="46">
        <v>91863</v>
      </c>
      <c r="H1462" s="76">
        <v>0.3611111111111111</v>
      </c>
      <c r="I1462" s="76">
        <v>0.625</v>
      </c>
      <c r="J1462" s="47">
        <v>0.2638888888888889</v>
      </c>
      <c r="M1462" s="46">
        <v>0</v>
      </c>
      <c r="N1462" s="46">
        <v>0</v>
      </c>
      <c r="O1462" s="47">
        <v>0</v>
      </c>
      <c r="P1462" s="47">
        <v>0</v>
      </c>
      <c r="Q1462" s="47">
        <v>0</v>
      </c>
      <c r="R1462" s="47">
        <v>0</v>
      </c>
      <c r="S1462" s="47">
        <v>0</v>
      </c>
      <c r="T1462" s="47">
        <v>0</v>
      </c>
      <c r="U1462" s="47">
        <v>0</v>
      </c>
      <c r="V1462" s="47">
        <v>0</v>
      </c>
      <c r="W1462" s="47">
        <v>0</v>
      </c>
      <c r="X1462" s="47">
        <v>0</v>
      </c>
      <c r="Y1462" s="47">
        <v>0</v>
      </c>
      <c r="Z1462" s="47">
        <v>0</v>
      </c>
      <c r="AA1462" s="4">
        <f t="shared" si="46"/>
        <v>0</v>
      </c>
      <c r="AB1462" s="4" t="str">
        <f t="shared" si="47"/>
        <v/>
      </c>
    </row>
    <row r="1463" spans="1:28" x14ac:dyDescent="0.25">
      <c r="A1463" s="44">
        <v>42871</v>
      </c>
      <c r="B1463" s="45" t="s">
        <v>162</v>
      </c>
      <c r="C1463" s="45" t="s">
        <v>161</v>
      </c>
      <c r="D1463" s="45" t="s">
        <v>38</v>
      </c>
      <c r="E1463" s="45" t="s">
        <v>184</v>
      </c>
      <c r="F1463" s="45" t="s">
        <v>200</v>
      </c>
      <c r="G1463" s="46">
        <v>91230</v>
      </c>
      <c r="H1463" s="76">
        <v>0.375</v>
      </c>
      <c r="I1463" s="76">
        <v>0.63888888888888895</v>
      </c>
      <c r="J1463" s="47">
        <v>0.2638888888888889</v>
      </c>
      <c r="M1463" s="46">
        <v>0</v>
      </c>
      <c r="N1463" s="46">
        <v>0</v>
      </c>
      <c r="O1463" s="47">
        <v>0</v>
      </c>
      <c r="P1463" s="47">
        <v>0</v>
      </c>
      <c r="Q1463" s="47">
        <v>0</v>
      </c>
      <c r="R1463" s="47">
        <v>0</v>
      </c>
      <c r="S1463" s="47">
        <v>0</v>
      </c>
      <c r="T1463" s="47">
        <v>0</v>
      </c>
      <c r="U1463" s="47">
        <v>0</v>
      </c>
      <c r="V1463" s="47">
        <v>0</v>
      </c>
      <c r="W1463" s="47">
        <v>0</v>
      </c>
      <c r="X1463" s="47">
        <v>0</v>
      </c>
      <c r="Y1463" s="47">
        <v>0</v>
      </c>
      <c r="Z1463" s="47">
        <v>0</v>
      </c>
      <c r="AA1463" s="4">
        <f t="shared" si="46"/>
        <v>0</v>
      </c>
      <c r="AB1463" s="4" t="str">
        <f t="shared" si="47"/>
        <v/>
      </c>
    </row>
    <row r="1464" spans="1:28" x14ac:dyDescent="0.25">
      <c r="A1464" s="44">
        <v>42871</v>
      </c>
      <c r="B1464" s="45" t="s">
        <v>162</v>
      </c>
      <c r="C1464" s="45" t="s">
        <v>161</v>
      </c>
      <c r="D1464" s="45" t="s">
        <v>38</v>
      </c>
      <c r="E1464" s="45" t="s">
        <v>184</v>
      </c>
      <c r="F1464" s="45" t="s">
        <v>200</v>
      </c>
      <c r="G1464" s="46">
        <v>91176</v>
      </c>
      <c r="H1464" s="76">
        <v>0.375</v>
      </c>
      <c r="I1464" s="76">
        <v>0.63888888888888895</v>
      </c>
      <c r="J1464" s="47">
        <v>0.2638888888888889</v>
      </c>
      <c r="K1464" s="48">
        <v>42871.243055555555</v>
      </c>
      <c r="L1464" s="48">
        <v>42871.513888888891</v>
      </c>
      <c r="M1464" s="46">
        <v>62</v>
      </c>
      <c r="N1464" s="46">
        <v>0</v>
      </c>
      <c r="O1464" s="47">
        <v>0</v>
      </c>
      <c r="P1464" s="47">
        <v>2.2800925925925927E-3</v>
      </c>
      <c r="Q1464" s="47">
        <v>1.0092592592592592E-2</v>
      </c>
      <c r="R1464" s="47">
        <v>1.3611111111111114E-2</v>
      </c>
      <c r="S1464" s="47">
        <v>0</v>
      </c>
      <c r="T1464" s="47">
        <v>1.6481481481481482E-2</v>
      </c>
      <c r="U1464" s="47">
        <v>0</v>
      </c>
      <c r="V1464" s="47">
        <v>0</v>
      </c>
      <c r="W1464" s="47">
        <v>0</v>
      </c>
      <c r="X1464" s="47">
        <v>1.0949074074074075E-2</v>
      </c>
      <c r="Y1464" s="47">
        <v>0</v>
      </c>
      <c r="Z1464" s="47">
        <v>0</v>
      </c>
      <c r="AA1464" s="4">
        <f t="shared" si="46"/>
        <v>3.0092592592592594E-2</v>
      </c>
      <c r="AB1464" s="4">
        <f t="shared" si="47"/>
        <v>0</v>
      </c>
    </row>
    <row r="1465" spans="1:28" x14ac:dyDescent="0.25">
      <c r="A1465" s="44">
        <v>42871</v>
      </c>
      <c r="B1465" s="45" t="s">
        <v>162</v>
      </c>
      <c r="C1465" s="45" t="s">
        <v>161</v>
      </c>
      <c r="D1465" s="45" t="s">
        <v>38</v>
      </c>
      <c r="E1465" s="45" t="s">
        <v>184</v>
      </c>
      <c r="F1465" s="45" t="s">
        <v>200</v>
      </c>
      <c r="G1465" s="46">
        <v>91242</v>
      </c>
      <c r="H1465" s="76">
        <v>0.375</v>
      </c>
      <c r="I1465" s="76">
        <v>0.63888888888888895</v>
      </c>
      <c r="J1465" s="47">
        <v>0.2638888888888889</v>
      </c>
      <c r="M1465" s="46">
        <v>0</v>
      </c>
      <c r="N1465" s="46">
        <v>0</v>
      </c>
      <c r="O1465" s="47">
        <v>0</v>
      </c>
      <c r="P1465" s="47">
        <v>0</v>
      </c>
      <c r="Q1465" s="47">
        <v>0</v>
      </c>
      <c r="R1465" s="47">
        <v>0</v>
      </c>
      <c r="S1465" s="47">
        <v>0</v>
      </c>
      <c r="T1465" s="47">
        <v>0</v>
      </c>
      <c r="U1465" s="47">
        <v>0</v>
      </c>
      <c r="V1465" s="47">
        <v>0</v>
      </c>
      <c r="W1465" s="47">
        <v>0</v>
      </c>
      <c r="X1465" s="47">
        <v>0</v>
      </c>
      <c r="Y1465" s="47">
        <v>0</v>
      </c>
      <c r="Z1465" s="47">
        <v>0</v>
      </c>
      <c r="AA1465" s="4">
        <f t="shared" si="46"/>
        <v>0</v>
      </c>
      <c r="AB1465" s="4" t="str">
        <f t="shared" si="47"/>
        <v/>
      </c>
    </row>
    <row r="1466" spans="1:28" x14ac:dyDescent="0.25">
      <c r="A1466" s="44">
        <v>42871</v>
      </c>
      <c r="B1466" s="45" t="s">
        <v>162</v>
      </c>
      <c r="C1466" s="45" t="s">
        <v>161</v>
      </c>
      <c r="D1466" s="45" t="s">
        <v>38</v>
      </c>
      <c r="E1466" s="45" t="s">
        <v>184</v>
      </c>
      <c r="F1466" s="45" t="s">
        <v>200</v>
      </c>
      <c r="G1466" s="46">
        <v>91125</v>
      </c>
      <c r="H1466" s="76">
        <v>0.375</v>
      </c>
      <c r="I1466" s="76">
        <v>0.63888888888888895</v>
      </c>
      <c r="J1466" s="47">
        <v>0.2638888888888889</v>
      </c>
      <c r="M1466" s="46">
        <v>0</v>
      </c>
      <c r="N1466" s="46">
        <v>0</v>
      </c>
      <c r="O1466" s="47">
        <v>0</v>
      </c>
      <c r="P1466" s="47">
        <v>0</v>
      </c>
      <c r="Q1466" s="47">
        <v>0</v>
      </c>
      <c r="R1466" s="47">
        <v>0</v>
      </c>
      <c r="S1466" s="47">
        <v>0</v>
      </c>
      <c r="T1466" s="47">
        <v>0</v>
      </c>
      <c r="U1466" s="47">
        <v>0</v>
      </c>
      <c r="V1466" s="47">
        <v>0</v>
      </c>
      <c r="W1466" s="47">
        <v>0</v>
      </c>
      <c r="X1466" s="47">
        <v>0</v>
      </c>
      <c r="Y1466" s="47">
        <v>0</v>
      </c>
      <c r="Z1466" s="47">
        <v>0</v>
      </c>
      <c r="AA1466" s="4">
        <f t="shared" si="46"/>
        <v>0</v>
      </c>
      <c r="AB1466" s="4" t="str">
        <f t="shared" si="47"/>
        <v/>
      </c>
    </row>
    <row r="1467" spans="1:28" x14ac:dyDescent="0.25">
      <c r="A1467" s="44">
        <v>42871</v>
      </c>
      <c r="B1467" s="45" t="s">
        <v>162</v>
      </c>
      <c r="C1467" s="45" t="s">
        <v>161</v>
      </c>
      <c r="D1467" s="45" t="s">
        <v>38</v>
      </c>
      <c r="E1467" s="45" t="s">
        <v>184</v>
      </c>
      <c r="F1467" s="45" t="s">
        <v>186</v>
      </c>
      <c r="G1467" s="46">
        <v>91860</v>
      </c>
      <c r="H1467" s="76">
        <v>0.3611111111111111</v>
      </c>
      <c r="I1467" s="76">
        <v>0.625</v>
      </c>
      <c r="J1467" s="47">
        <v>0.2638888888888889</v>
      </c>
      <c r="M1467" s="46">
        <v>0</v>
      </c>
      <c r="N1467" s="46">
        <v>0</v>
      </c>
      <c r="O1467" s="47">
        <v>0</v>
      </c>
      <c r="P1467" s="47">
        <v>0</v>
      </c>
      <c r="Q1467" s="47">
        <v>0</v>
      </c>
      <c r="R1467" s="47">
        <v>0</v>
      </c>
      <c r="S1467" s="47">
        <v>0</v>
      </c>
      <c r="T1467" s="47">
        <v>0</v>
      </c>
      <c r="U1467" s="47">
        <v>0</v>
      </c>
      <c r="V1467" s="47">
        <v>0</v>
      </c>
      <c r="W1467" s="47">
        <v>0</v>
      </c>
      <c r="X1467" s="47">
        <v>0</v>
      </c>
      <c r="Y1467" s="47">
        <v>0</v>
      </c>
      <c r="Z1467" s="47">
        <v>0</v>
      </c>
      <c r="AA1467" s="4">
        <f t="shared" si="46"/>
        <v>0</v>
      </c>
      <c r="AB1467" s="4" t="str">
        <f t="shared" si="47"/>
        <v/>
      </c>
    </row>
    <row r="1468" spans="1:28" x14ac:dyDescent="0.25">
      <c r="A1468" s="44">
        <v>42871</v>
      </c>
      <c r="B1468" s="45" t="s">
        <v>162</v>
      </c>
      <c r="C1468" s="45" t="s">
        <v>161</v>
      </c>
      <c r="D1468" s="45" t="s">
        <v>38</v>
      </c>
      <c r="E1468" s="45" t="s">
        <v>184</v>
      </c>
      <c r="F1468" s="45" t="s">
        <v>187</v>
      </c>
      <c r="G1468" s="46">
        <v>91858</v>
      </c>
      <c r="H1468" s="76">
        <v>0.3611111111111111</v>
      </c>
      <c r="I1468" s="76">
        <v>0.625</v>
      </c>
      <c r="J1468" s="47">
        <v>0.2638888888888889</v>
      </c>
      <c r="M1468" s="46">
        <v>0</v>
      </c>
      <c r="N1468" s="46">
        <v>0</v>
      </c>
      <c r="O1468" s="47">
        <v>0</v>
      </c>
      <c r="P1468" s="47">
        <v>0</v>
      </c>
      <c r="Q1468" s="47">
        <v>0</v>
      </c>
      <c r="R1468" s="47">
        <v>0</v>
      </c>
      <c r="S1468" s="47">
        <v>0</v>
      </c>
      <c r="T1468" s="47">
        <v>0</v>
      </c>
      <c r="U1468" s="47">
        <v>0</v>
      </c>
      <c r="V1468" s="47">
        <v>0</v>
      </c>
      <c r="W1468" s="47">
        <v>0</v>
      </c>
      <c r="X1468" s="47">
        <v>0</v>
      </c>
      <c r="Y1468" s="47">
        <v>0</v>
      </c>
      <c r="Z1468" s="47">
        <v>0</v>
      </c>
      <c r="AA1468" s="4">
        <f t="shared" si="46"/>
        <v>0</v>
      </c>
      <c r="AB1468" s="4" t="str">
        <f t="shared" si="47"/>
        <v/>
      </c>
    </row>
    <row r="1469" spans="1:28" x14ac:dyDescent="0.25">
      <c r="A1469" s="44">
        <v>42871</v>
      </c>
      <c r="B1469" s="45" t="s">
        <v>162</v>
      </c>
      <c r="C1469" s="45" t="s">
        <v>161</v>
      </c>
      <c r="D1469" s="45" t="s">
        <v>38</v>
      </c>
      <c r="E1469" s="45" t="s">
        <v>184</v>
      </c>
      <c r="F1469" s="45" t="s">
        <v>202</v>
      </c>
      <c r="G1469" s="46">
        <v>102703</v>
      </c>
      <c r="H1469" s="76">
        <v>0.625</v>
      </c>
      <c r="I1469" s="76">
        <v>0.88888888888888884</v>
      </c>
      <c r="J1469" s="47">
        <v>0.2638888888888889</v>
      </c>
      <c r="M1469" s="46">
        <v>0</v>
      </c>
      <c r="N1469" s="46">
        <v>0</v>
      </c>
      <c r="O1469" s="47">
        <v>0</v>
      </c>
      <c r="P1469" s="47">
        <v>0</v>
      </c>
      <c r="Q1469" s="47">
        <v>0</v>
      </c>
      <c r="R1469" s="47">
        <v>0</v>
      </c>
      <c r="S1469" s="47">
        <v>0</v>
      </c>
      <c r="T1469" s="47">
        <v>0</v>
      </c>
      <c r="U1469" s="47">
        <v>0</v>
      </c>
      <c r="V1469" s="47">
        <v>0</v>
      </c>
      <c r="W1469" s="47">
        <v>0</v>
      </c>
      <c r="X1469" s="47">
        <v>0</v>
      </c>
      <c r="Y1469" s="47">
        <v>0</v>
      </c>
      <c r="Z1469" s="47">
        <v>0</v>
      </c>
      <c r="AA1469" s="4">
        <f t="shared" si="46"/>
        <v>0</v>
      </c>
      <c r="AB1469" s="4" t="str">
        <f t="shared" si="47"/>
        <v/>
      </c>
    </row>
    <row r="1470" spans="1:28" x14ac:dyDescent="0.25">
      <c r="A1470" s="44">
        <v>42871</v>
      </c>
      <c r="B1470" s="45" t="s">
        <v>162</v>
      </c>
      <c r="C1470" s="45" t="s">
        <v>161</v>
      </c>
      <c r="D1470" s="45" t="s">
        <v>38</v>
      </c>
      <c r="E1470" s="45" t="s">
        <v>45</v>
      </c>
      <c r="F1470" s="45" t="s">
        <v>92</v>
      </c>
      <c r="G1470" s="46">
        <v>91128</v>
      </c>
      <c r="H1470" s="76">
        <v>0.25</v>
      </c>
      <c r="I1470" s="76">
        <v>0.51388888888888895</v>
      </c>
      <c r="J1470" s="47">
        <v>0.2638888888888889</v>
      </c>
      <c r="K1470" s="48">
        <v>42871.254166666666</v>
      </c>
      <c r="L1470" s="48">
        <v>42871.513888888891</v>
      </c>
      <c r="M1470" s="46">
        <v>73</v>
      </c>
      <c r="N1470" s="46">
        <v>0</v>
      </c>
      <c r="O1470" s="47">
        <v>0</v>
      </c>
      <c r="P1470" s="47">
        <v>1.7939814814814815E-3</v>
      </c>
      <c r="Q1470" s="47">
        <v>2.0138888888888888E-3</v>
      </c>
      <c r="R1470" s="47">
        <v>1.5150462962962963E-2</v>
      </c>
      <c r="S1470" s="47">
        <v>0</v>
      </c>
      <c r="T1470" s="47">
        <v>6.3541666666666668E-3</v>
      </c>
      <c r="U1470" s="47">
        <v>0</v>
      </c>
      <c r="V1470" s="47">
        <v>0</v>
      </c>
      <c r="W1470" s="47">
        <v>0</v>
      </c>
      <c r="X1470" s="47">
        <v>8.0092592592592594E-3</v>
      </c>
      <c r="Y1470" s="47">
        <v>2.5347222222222221E-3</v>
      </c>
      <c r="Z1470" s="47">
        <v>0</v>
      </c>
      <c r="AA1470" s="4">
        <f t="shared" si="46"/>
        <v>2.150462962962963E-2</v>
      </c>
      <c r="AB1470" s="4">
        <f t="shared" si="47"/>
        <v>4.1666666666666519E-3</v>
      </c>
    </row>
    <row r="1471" spans="1:28" x14ac:dyDescent="0.25">
      <c r="A1471" s="44">
        <v>42871</v>
      </c>
      <c r="B1471" s="45" t="s">
        <v>162</v>
      </c>
      <c r="C1471" s="45" t="s">
        <v>161</v>
      </c>
      <c r="D1471" s="45" t="s">
        <v>38</v>
      </c>
      <c r="E1471" s="45" t="s">
        <v>45</v>
      </c>
      <c r="F1471" s="45" t="s">
        <v>188</v>
      </c>
      <c r="G1471" s="46">
        <v>91231</v>
      </c>
      <c r="H1471" s="76">
        <v>0.33333333333333331</v>
      </c>
      <c r="I1471" s="76">
        <v>0.59722222222222221</v>
      </c>
      <c r="J1471" s="47">
        <v>0.2638888888888889</v>
      </c>
      <c r="M1471" s="46">
        <v>0</v>
      </c>
      <c r="N1471" s="46">
        <v>0</v>
      </c>
      <c r="O1471" s="47">
        <v>0</v>
      </c>
      <c r="P1471" s="47">
        <v>0</v>
      </c>
      <c r="Q1471" s="47">
        <v>0</v>
      </c>
      <c r="R1471" s="47">
        <v>0</v>
      </c>
      <c r="S1471" s="47">
        <v>0</v>
      </c>
      <c r="T1471" s="47">
        <v>0</v>
      </c>
      <c r="U1471" s="47">
        <v>0</v>
      </c>
      <c r="V1471" s="47">
        <v>0</v>
      </c>
      <c r="W1471" s="47">
        <v>0</v>
      </c>
      <c r="X1471" s="47">
        <v>0</v>
      </c>
      <c r="Y1471" s="47">
        <v>0</v>
      </c>
      <c r="Z1471" s="47">
        <v>0</v>
      </c>
      <c r="AA1471" s="4">
        <f t="shared" si="46"/>
        <v>0</v>
      </c>
      <c r="AB1471" s="4" t="str">
        <f t="shared" si="47"/>
        <v/>
      </c>
    </row>
    <row r="1472" spans="1:28" x14ac:dyDescent="0.25">
      <c r="A1472" s="44">
        <v>42871</v>
      </c>
      <c r="B1472" s="45" t="s">
        <v>162</v>
      </c>
      <c r="C1472" s="45" t="s">
        <v>161</v>
      </c>
      <c r="D1472" s="45" t="s">
        <v>38</v>
      </c>
      <c r="E1472" s="45" t="s">
        <v>45</v>
      </c>
      <c r="F1472" s="45" t="s">
        <v>94</v>
      </c>
      <c r="G1472" s="46">
        <v>91163</v>
      </c>
      <c r="H1472" s="76">
        <v>0.3888888888888889</v>
      </c>
      <c r="I1472" s="76">
        <v>0.65277777777777779</v>
      </c>
      <c r="J1472" s="47">
        <v>0.2638888888888889</v>
      </c>
      <c r="K1472" s="48">
        <v>42871.387499999997</v>
      </c>
      <c r="L1472" s="48">
        <v>42871.652777777781</v>
      </c>
      <c r="M1472" s="46">
        <v>67</v>
      </c>
      <c r="N1472" s="46">
        <v>0</v>
      </c>
      <c r="O1472" s="47">
        <v>0</v>
      </c>
      <c r="P1472" s="47">
        <v>1.7708333333333332E-3</v>
      </c>
      <c r="Q1472" s="47">
        <v>4.5486111111111109E-3</v>
      </c>
      <c r="R1472" s="47">
        <v>1.5983796296296295E-2</v>
      </c>
      <c r="S1472" s="47">
        <v>0</v>
      </c>
      <c r="T1472" s="47">
        <v>1.5011574074074075E-2</v>
      </c>
      <c r="U1472" s="47">
        <v>0</v>
      </c>
      <c r="V1472" s="47">
        <v>0</v>
      </c>
      <c r="W1472" s="47">
        <v>0</v>
      </c>
      <c r="X1472" s="47">
        <v>2.8749999999999998E-2</v>
      </c>
      <c r="Y1472" s="47">
        <v>2.5347222222222221E-3</v>
      </c>
      <c r="Z1472" s="47">
        <v>0</v>
      </c>
      <c r="AA1472" s="4">
        <f t="shared" si="46"/>
        <v>3.0995370370370368E-2</v>
      </c>
      <c r="AB1472" s="4">
        <f t="shared" si="47"/>
        <v>0</v>
      </c>
    </row>
    <row r="1473" spans="1:28" x14ac:dyDescent="0.25">
      <c r="A1473" s="44">
        <v>42871</v>
      </c>
      <c r="B1473" s="45" t="s">
        <v>162</v>
      </c>
      <c r="C1473" s="45" t="s">
        <v>161</v>
      </c>
      <c r="D1473" s="45" t="s">
        <v>38</v>
      </c>
      <c r="E1473" s="45" t="s">
        <v>45</v>
      </c>
      <c r="F1473" s="45" t="s">
        <v>95</v>
      </c>
      <c r="G1473" s="46">
        <v>91167</v>
      </c>
      <c r="H1473" s="76">
        <v>0.29166666666666669</v>
      </c>
      <c r="I1473" s="76">
        <v>0.55555555555555558</v>
      </c>
      <c r="J1473" s="47">
        <v>0.2638888888888889</v>
      </c>
      <c r="K1473" s="48">
        <v>42871.289583333331</v>
      </c>
      <c r="L1473" s="48">
        <v>42871.558333333334</v>
      </c>
      <c r="M1473" s="46">
        <v>72</v>
      </c>
      <c r="N1473" s="46">
        <v>0</v>
      </c>
      <c r="O1473" s="47">
        <v>0</v>
      </c>
      <c r="P1473" s="47">
        <v>1.9791666666666668E-3</v>
      </c>
      <c r="Q1473" s="47">
        <v>3.1828703703703702E-3</v>
      </c>
      <c r="R1473" s="47">
        <v>1.4293981481481482E-2</v>
      </c>
      <c r="S1473" s="47">
        <v>0</v>
      </c>
      <c r="T1473" s="47">
        <v>1.2951388888888887E-2</v>
      </c>
      <c r="U1473" s="47">
        <v>0</v>
      </c>
      <c r="V1473" s="47">
        <v>0</v>
      </c>
      <c r="W1473" s="47">
        <v>0</v>
      </c>
      <c r="X1473" s="47">
        <v>1.25E-3</v>
      </c>
      <c r="Y1473" s="47">
        <v>9.4907407407407408E-4</v>
      </c>
      <c r="Z1473" s="47">
        <v>0</v>
      </c>
      <c r="AA1473" s="4">
        <f t="shared" si="46"/>
        <v>2.7245370370370371E-2</v>
      </c>
      <c r="AB1473" s="4">
        <f t="shared" si="47"/>
        <v>0</v>
      </c>
    </row>
    <row r="1474" spans="1:28" x14ac:dyDescent="0.25">
      <c r="A1474" s="44">
        <v>42871</v>
      </c>
      <c r="B1474" s="45" t="s">
        <v>162</v>
      </c>
      <c r="C1474" s="45" t="s">
        <v>161</v>
      </c>
      <c r="D1474" s="45" t="s">
        <v>38</v>
      </c>
      <c r="E1474" s="45" t="s">
        <v>45</v>
      </c>
      <c r="F1474" s="45" t="s">
        <v>97</v>
      </c>
      <c r="G1474" s="46">
        <v>91381</v>
      </c>
      <c r="H1474" s="76">
        <v>0.33333333333333331</v>
      </c>
      <c r="I1474" s="76">
        <v>0.59722222222222221</v>
      </c>
      <c r="J1474" s="47">
        <v>0.2638888888888889</v>
      </c>
      <c r="K1474" s="48">
        <v>42871.328472222223</v>
      </c>
      <c r="L1474" s="48">
        <v>42871.597222222219</v>
      </c>
      <c r="M1474" s="46">
        <v>67</v>
      </c>
      <c r="N1474" s="46">
        <v>0</v>
      </c>
      <c r="O1474" s="47">
        <v>0</v>
      </c>
      <c r="P1474" s="47">
        <v>2.0023148148148148E-3</v>
      </c>
      <c r="Q1474" s="47">
        <v>4.5717592592592589E-3</v>
      </c>
      <c r="R1474" s="47">
        <v>1.5069444444444443E-2</v>
      </c>
      <c r="S1474" s="47">
        <v>0</v>
      </c>
      <c r="T1474" s="47">
        <v>1.494212962962963E-2</v>
      </c>
      <c r="U1474" s="47">
        <v>0</v>
      </c>
      <c r="V1474" s="47">
        <v>0</v>
      </c>
      <c r="W1474" s="47">
        <v>0</v>
      </c>
      <c r="X1474" s="47">
        <v>0</v>
      </c>
      <c r="Y1474" s="47">
        <v>1.1087962962962964E-2</v>
      </c>
      <c r="Z1474" s="47">
        <v>0</v>
      </c>
      <c r="AA1474" s="4">
        <f t="shared" si="46"/>
        <v>3.0011574074074072E-2</v>
      </c>
      <c r="AB1474" s="4">
        <f t="shared" si="47"/>
        <v>0</v>
      </c>
    </row>
    <row r="1475" spans="1:28" x14ac:dyDescent="0.25">
      <c r="A1475" s="44">
        <v>42871</v>
      </c>
      <c r="B1475" s="45" t="s">
        <v>162</v>
      </c>
      <c r="C1475" s="45" t="s">
        <v>161</v>
      </c>
      <c r="D1475" s="45" t="s">
        <v>38</v>
      </c>
      <c r="E1475" s="45" t="s">
        <v>45</v>
      </c>
      <c r="F1475" s="45" t="s">
        <v>127</v>
      </c>
      <c r="G1475" s="46">
        <v>102595</v>
      </c>
      <c r="H1475" s="76">
        <v>0.3888888888888889</v>
      </c>
      <c r="I1475" s="76">
        <v>0.65277777777777779</v>
      </c>
      <c r="J1475" s="47">
        <v>0.2638888888888889</v>
      </c>
      <c r="M1475" s="46">
        <v>0</v>
      </c>
      <c r="N1475" s="46">
        <v>0</v>
      </c>
      <c r="O1475" s="47">
        <v>0</v>
      </c>
      <c r="P1475" s="47">
        <v>0</v>
      </c>
      <c r="Q1475" s="47">
        <v>0</v>
      </c>
      <c r="R1475" s="47">
        <v>0</v>
      </c>
      <c r="S1475" s="47">
        <v>0</v>
      </c>
      <c r="T1475" s="47">
        <v>0</v>
      </c>
      <c r="U1475" s="47">
        <v>0</v>
      </c>
      <c r="V1475" s="47">
        <v>0</v>
      </c>
      <c r="W1475" s="47">
        <v>0</v>
      </c>
      <c r="X1475" s="47">
        <v>0</v>
      </c>
      <c r="Y1475" s="47">
        <v>0</v>
      </c>
      <c r="Z1475" s="47">
        <v>0</v>
      </c>
      <c r="AA1475" s="4">
        <f t="shared" si="46"/>
        <v>0</v>
      </c>
      <c r="AB1475" s="4" t="str">
        <f t="shared" si="47"/>
        <v/>
      </c>
    </row>
    <row r="1476" spans="1:28" x14ac:dyDescent="0.25">
      <c r="A1476" s="44">
        <v>42871</v>
      </c>
      <c r="B1476" s="45" t="s">
        <v>162</v>
      </c>
      <c r="C1476" s="45" t="s">
        <v>161</v>
      </c>
      <c r="D1476" s="45" t="s">
        <v>38</v>
      </c>
      <c r="E1476" s="45" t="s">
        <v>45</v>
      </c>
      <c r="F1476" s="45" t="s">
        <v>98</v>
      </c>
      <c r="G1476" s="46">
        <v>91165</v>
      </c>
      <c r="H1476" s="76">
        <v>0.3888888888888889</v>
      </c>
      <c r="I1476" s="76">
        <v>0.65277777777777779</v>
      </c>
      <c r="J1476" s="47">
        <v>0.2638888888888889</v>
      </c>
      <c r="K1476" s="48">
        <v>42871.390972222223</v>
      </c>
      <c r="L1476" s="48">
        <v>42871.652777777781</v>
      </c>
      <c r="M1476" s="46">
        <v>82</v>
      </c>
      <c r="N1476" s="46">
        <v>0</v>
      </c>
      <c r="O1476" s="47">
        <v>0</v>
      </c>
      <c r="P1476" s="47">
        <v>1.5740740740740741E-3</v>
      </c>
      <c r="Q1476" s="47">
        <v>8.449074074074075E-4</v>
      </c>
      <c r="R1476" s="47">
        <v>1.5532407407407406E-2</v>
      </c>
      <c r="S1476" s="47">
        <v>0</v>
      </c>
      <c r="T1476" s="47">
        <v>1.4108796296296295E-2</v>
      </c>
      <c r="U1476" s="47">
        <v>0</v>
      </c>
      <c r="V1476" s="47">
        <v>0</v>
      </c>
      <c r="W1476" s="47">
        <v>0</v>
      </c>
      <c r="X1476" s="47">
        <v>9.0046296296296298E-3</v>
      </c>
      <c r="Y1476" s="47">
        <v>0</v>
      </c>
      <c r="Z1476" s="47">
        <v>0</v>
      </c>
      <c r="AA1476" s="4">
        <f t="shared" si="46"/>
        <v>2.9641203703703701E-2</v>
      </c>
      <c r="AB1476" s="4">
        <f t="shared" si="47"/>
        <v>2.0833333333333259E-3</v>
      </c>
    </row>
    <row r="1477" spans="1:28" x14ac:dyDescent="0.25">
      <c r="A1477" s="44">
        <v>42871</v>
      </c>
      <c r="B1477" s="45" t="s">
        <v>162</v>
      </c>
      <c r="C1477" s="45" t="s">
        <v>161</v>
      </c>
      <c r="D1477" s="45" t="s">
        <v>38</v>
      </c>
      <c r="E1477" s="45" t="s">
        <v>45</v>
      </c>
      <c r="F1477" s="45" t="s">
        <v>99</v>
      </c>
      <c r="G1477" s="46">
        <v>91178</v>
      </c>
      <c r="H1477" s="76">
        <v>0.33333333333333331</v>
      </c>
      <c r="I1477" s="76">
        <v>0.59722222222222221</v>
      </c>
      <c r="J1477" s="47">
        <v>0.2638888888888889</v>
      </c>
      <c r="M1477" s="46">
        <v>0</v>
      </c>
      <c r="N1477" s="46">
        <v>0</v>
      </c>
      <c r="O1477" s="47">
        <v>0</v>
      </c>
      <c r="P1477" s="47">
        <v>0</v>
      </c>
      <c r="Q1477" s="47">
        <v>0</v>
      </c>
      <c r="R1477" s="47">
        <v>0</v>
      </c>
      <c r="S1477" s="47">
        <v>0</v>
      </c>
      <c r="T1477" s="47">
        <v>0</v>
      </c>
      <c r="U1477" s="47">
        <v>0</v>
      </c>
      <c r="V1477" s="47">
        <v>0</v>
      </c>
      <c r="W1477" s="47">
        <v>0</v>
      </c>
      <c r="X1477" s="47">
        <v>0</v>
      </c>
      <c r="Y1477" s="47">
        <v>0</v>
      </c>
      <c r="Z1477" s="47">
        <v>0</v>
      </c>
      <c r="AA1477" s="4">
        <f t="shared" si="46"/>
        <v>0</v>
      </c>
      <c r="AB1477" s="4" t="str">
        <f t="shared" si="47"/>
        <v/>
      </c>
    </row>
    <row r="1478" spans="1:28" x14ac:dyDescent="0.25">
      <c r="A1478" s="44">
        <v>42871</v>
      </c>
      <c r="B1478" s="45" t="s">
        <v>162</v>
      </c>
      <c r="C1478" s="45" t="s">
        <v>161</v>
      </c>
      <c r="D1478" s="45" t="s">
        <v>38</v>
      </c>
      <c r="E1478" s="45" t="s">
        <v>45</v>
      </c>
      <c r="F1478" s="45" t="s">
        <v>101</v>
      </c>
      <c r="G1478" s="46">
        <v>91179</v>
      </c>
      <c r="H1478" s="76">
        <v>0.25</v>
      </c>
      <c r="I1478" s="76">
        <v>0.51388888888888895</v>
      </c>
      <c r="J1478" s="47">
        <v>0.2638888888888889</v>
      </c>
      <c r="M1478" s="46">
        <v>0</v>
      </c>
      <c r="N1478" s="46">
        <v>0</v>
      </c>
      <c r="O1478" s="47">
        <v>0</v>
      </c>
      <c r="P1478" s="47">
        <v>0</v>
      </c>
      <c r="Q1478" s="47">
        <v>0</v>
      </c>
      <c r="R1478" s="47">
        <v>0</v>
      </c>
      <c r="S1478" s="47">
        <v>0</v>
      </c>
      <c r="T1478" s="47">
        <v>0</v>
      </c>
      <c r="U1478" s="47">
        <v>0</v>
      </c>
      <c r="V1478" s="47">
        <v>0</v>
      </c>
      <c r="W1478" s="47">
        <v>0</v>
      </c>
      <c r="X1478" s="47">
        <v>0</v>
      </c>
      <c r="Y1478" s="47">
        <v>0</v>
      </c>
      <c r="Z1478" s="47">
        <v>0</v>
      </c>
      <c r="AA1478" s="4">
        <f t="shared" ref="AA1478:AA1541" si="48">IF(A1478="","",R1478+T1478)</f>
        <v>0</v>
      </c>
      <c r="AB1478" s="4" t="str">
        <f t="shared" si="47"/>
        <v/>
      </c>
    </row>
    <row r="1479" spans="1:28" x14ac:dyDescent="0.25">
      <c r="A1479" s="44">
        <v>42871</v>
      </c>
      <c r="B1479" s="45" t="s">
        <v>162</v>
      </c>
      <c r="C1479" s="45" t="s">
        <v>161</v>
      </c>
      <c r="D1479" s="45" t="s">
        <v>38</v>
      </c>
      <c r="E1479" s="45" t="s">
        <v>45</v>
      </c>
      <c r="F1479" s="45" t="s">
        <v>102</v>
      </c>
      <c r="G1479" s="46">
        <v>91388</v>
      </c>
      <c r="H1479" s="76">
        <v>0.29166666666666669</v>
      </c>
      <c r="I1479" s="76">
        <v>0.55555555555555558</v>
      </c>
      <c r="J1479" s="47">
        <v>0.2638888888888889</v>
      </c>
      <c r="K1479" s="48">
        <v>42871.292361111111</v>
      </c>
      <c r="L1479" s="48">
        <v>42871.555555555555</v>
      </c>
      <c r="M1479" s="46">
        <v>51</v>
      </c>
      <c r="N1479" s="46">
        <v>0</v>
      </c>
      <c r="O1479" s="47">
        <v>0</v>
      </c>
      <c r="P1479" s="47">
        <v>1.7013888888888892E-3</v>
      </c>
      <c r="Q1479" s="47">
        <v>1.1226851851851851E-3</v>
      </c>
      <c r="R1479" s="47">
        <v>1.3969907407407408E-2</v>
      </c>
      <c r="S1479" s="47">
        <v>0</v>
      </c>
      <c r="T1479" s="47">
        <v>1.3657407407407408E-2</v>
      </c>
      <c r="U1479" s="47">
        <v>0</v>
      </c>
      <c r="V1479" s="47">
        <v>0</v>
      </c>
      <c r="W1479" s="47">
        <v>0</v>
      </c>
      <c r="X1479" s="47">
        <v>7.7118055555555551E-2</v>
      </c>
      <c r="Y1479" s="47">
        <v>0</v>
      </c>
      <c r="Z1479" s="47">
        <v>0</v>
      </c>
      <c r="AA1479" s="4">
        <f t="shared" si="48"/>
        <v>2.7627314814814816E-2</v>
      </c>
      <c r="AB1479" s="4">
        <f t="shared" si="47"/>
        <v>6.9444444444444198E-4</v>
      </c>
    </row>
    <row r="1480" spans="1:28" x14ac:dyDescent="0.25">
      <c r="A1480" s="44">
        <v>42871</v>
      </c>
      <c r="B1480" s="45" t="s">
        <v>162</v>
      </c>
      <c r="C1480" s="45" t="s">
        <v>161</v>
      </c>
      <c r="D1480" s="45" t="s">
        <v>38</v>
      </c>
      <c r="E1480" s="45" t="s">
        <v>45</v>
      </c>
      <c r="F1480" s="45" t="s">
        <v>103</v>
      </c>
      <c r="G1480" s="46">
        <v>91140</v>
      </c>
      <c r="H1480" s="76">
        <v>0.3611111111111111</v>
      </c>
      <c r="I1480" s="76">
        <v>0.625</v>
      </c>
      <c r="J1480" s="47">
        <v>0.2638888888888889</v>
      </c>
      <c r="M1480" s="46">
        <v>0</v>
      </c>
      <c r="N1480" s="46">
        <v>0</v>
      </c>
      <c r="O1480" s="47">
        <v>0</v>
      </c>
      <c r="P1480" s="47">
        <v>0</v>
      </c>
      <c r="Q1480" s="47">
        <v>0</v>
      </c>
      <c r="R1480" s="47">
        <v>0</v>
      </c>
      <c r="S1480" s="47">
        <v>0</v>
      </c>
      <c r="T1480" s="47">
        <v>0</v>
      </c>
      <c r="U1480" s="47">
        <v>0</v>
      </c>
      <c r="V1480" s="47">
        <v>0</v>
      </c>
      <c r="W1480" s="47">
        <v>0</v>
      </c>
      <c r="X1480" s="47">
        <v>0</v>
      </c>
      <c r="Y1480" s="47">
        <v>0</v>
      </c>
      <c r="Z1480" s="47">
        <v>0</v>
      </c>
      <c r="AA1480" s="4">
        <f t="shared" si="48"/>
        <v>0</v>
      </c>
      <c r="AB1480" s="4" t="str">
        <f t="shared" si="47"/>
        <v/>
      </c>
    </row>
    <row r="1481" spans="1:28" x14ac:dyDescent="0.25">
      <c r="A1481" s="44">
        <v>42871</v>
      </c>
      <c r="B1481" s="45" t="s">
        <v>162</v>
      </c>
      <c r="C1481" s="45" t="s">
        <v>161</v>
      </c>
      <c r="D1481" s="45" t="s">
        <v>38</v>
      </c>
      <c r="E1481" s="45" t="s">
        <v>45</v>
      </c>
      <c r="F1481" s="45" t="s">
        <v>190</v>
      </c>
      <c r="G1481" s="46">
        <v>101413</v>
      </c>
      <c r="H1481" s="76">
        <v>0.29166666666666669</v>
      </c>
      <c r="I1481" s="76">
        <v>0.55555555555555558</v>
      </c>
      <c r="J1481" s="47">
        <v>0.2638888888888889</v>
      </c>
      <c r="M1481" s="46">
        <v>0</v>
      </c>
      <c r="N1481" s="46">
        <v>0</v>
      </c>
      <c r="O1481" s="47">
        <v>0</v>
      </c>
      <c r="P1481" s="47">
        <v>0</v>
      </c>
      <c r="Q1481" s="47">
        <v>0</v>
      </c>
      <c r="R1481" s="47">
        <v>0</v>
      </c>
      <c r="S1481" s="47">
        <v>0</v>
      </c>
      <c r="T1481" s="47">
        <v>0</v>
      </c>
      <c r="U1481" s="47">
        <v>0</v>
      </c>
      <c r="V1481" s="47">
        <v>0</v>
      </c>
      <c r="W1481" s="47">
        <v>0</v>
      </c>
      <c r="X1481" s="47">
        <v>0</v>
      </c>
      <c r="Y1481" s="47">
        <v>0</v>
      </c>
      <c r="Z1481" s="47">
        <v>0</v>
      </c>
      <c r="AA1481" s="4">
        <f t="shared" si="48"/>
        <v>0</v>
      </c>
      <c r="AB1481" s="4" t="str">
        <f t="shared" si="47"/>
        <v/>
      </c>
    </row>
    <row r="1482" spans="1:28" x14ac:dyDescent="0.25">
      <c r="A1482" s="44">
        <v>42871</v>
      </c>
      <c r="B1482" s="45" t="s">
        <v>162</v>
      </c>
      <c r="C1482" s="45" t="s">
        <v>161</v>
      </c>
      <c r="D1482" s="45" t="s">
        <v>38</v>
      </c>
      <c r="E1482" s="45" t="s">
        <v>45</v>
      </c>
      <c r="F1482" s="45" t="s">
        <v>105</v>
      </c>
      <c r="G1482" s="46">
        <v>91172</v>
      </c>
      <c r="H1482" s="76">
        <v>0.3611111111111111</v>
      </c>
      <c r="I1482" s="76">
        <v>0.625</v>
      </c>
      <c r="J1482" s="47">
        <v>0.2638888888888889</v>
      </c>
      <c r="K1482" s="48">
        <v>42871.365277777775</v>
      </c>
      <c r="L1482" s="48">
        <v>42871.633333333331</v>
      </c>
      <c r="M1482" s="46">
        <v>65</v>
      </c>
      <c r="N1482" s="46">
        <v>0</v>
      </c>
      <c r="O1482" s="47">
        <v>0</v>
      </c>
      <c r="P1482" s="47">
        <v>2.2106481481481478E-3</v>
      </c>
      <c r="Q1482" s="47">
        <v>1.9212962962962962E-3</v>
      </c>
      <c r="R1482" s="47">
        <v>1.3715277777777778E-2</v>
      </c>
      <c r="S1482" s="47">
        <v>0</v>
      </c>
      <c r="T1482" s="47">
        <v>1.3819444444444445E-2</v>
      </c>
      <c r="U1482" s="47">
        <v>0</v>
      </c>
      <c r="V1482" s="47">
        <v>0</v>
      </c>
      <c r="W1482" s="47">
        <v>0</v>
      </c>
      <c r="X1482" s="47">
        <v>3.1712962962962958E-3</v>
      </c>
      <c r="Y1482" s="47">
        <v>0</v>
      </c>
      <c r="Z1482" s="47">
        <v>0</v>
      </c>
      <c r="AA1482" s="4">
        <f t="shared" si="48"/>
        <v>2.7534722222222224E-2</v>
      </c>
      <c r="AB1482" s="4">
        <f t="shared" si="47"/>
        <v>4.1666666666667074E-3</v>
      </c>
    </row>
    <row r="1483" spans="1:28" x14ac:dyDescent="0.25">
      <c r="A1483" s="44">
        <v>42871</v>
      </c>
      <c r="B1483" s="45" t="s">
        <v>162</v>
      </c>
      <c r="C1483" s="45" t="s">
        <v>161</v>
      </c>
      <c r="D1483" s="45" t="s">
        <v>38</v>
      </c>
      <c r="E1483" s="45" t="s">
        <v>45</v>
      </c>
      <c r="F1483" s="45" t="s">
        <v>191</v>
      </c>
      <c r="G1483" s="46">
        <v>91158</v>
      </c>
      <c r="H1483" s="76">
        <v>0.25</v>
      </c>
      <c r="I1483" s="76">
        <v>0.51388888888888895</v>
      </c>
      <c r="J1483" s="47">
        <v>0.2638888888888889</v>
      </c>
      <c r="K1483" s="48">
        <v>42871.243055555555</v>
      </c>
      <c r="L1483" s="48">
        <v>42871.513888888891</v>
      </c>
      <c r="M1483" s="46">
        <v>83</v>
      </c>
      <c r="N1483" s="46">
        <v>0</v>
      </c>
      <c r="O1483" s="47">
        <v>0</v>
      </c>
      <c r="P1483" s="47">
        <v>1.3888888888888889E-3</v>
      </c>
      <c r="Q1483" s="47">
        <v>1.074074074074074E-2</v>
      </c>
      <c r="R1483" s="47">
        <v>1.4305555555555557E-2</v>
      </c>
      <c r="S1483" s="47">
        <v>0</v>
      </c>
      <c r="T1483" s="47">
        <v>1.40625E-2</v>
      </c>
      <c r="U1483" s="47">
        <v>0</v>
      </c>
      <c r="V1483" s="47">
        <v>0</v>
      </c>
      <c r="W1483" s="47">
        <v>0</v>
      </c>
      <c r="X1483" s="47">
        <v>1.4004629629629631E-2</v>
      </c>
      <c r="Y1483" s="47">
        <v>5.6712962962962956E-4</v>
      </c>
      <c r="Z1483" s="47">
        <v>0</v>
      </c>
      <c r="AA1483" s="4">
        <f t="shared" si="48"/>
        <v>2.8368055555555556E-2</v>
      </c>
      <c r="AB1483" s="4">
        <f t="shared" si="47"/>
        <v>0</v>
      </c>
    </row>
    <row r="1484" spans="1:28" x14ac:dyDescent="0.25">
      <c r="A1484" s="44">
        <v>42871</v>
      </c>
      <c r="B1484" s="45" t="s">
        <v>162</v>
      </c>
      <c r="C1484" s="45" t="s">
        <v>161</v>
      </c>
      <c r="D1484" s="45" t="s">
        <v>38</v>
      </c>
      <c r="E1484" s="45" t="s">
        <v>45</v>
      </c>
      <c r="F1484" s="45" t="s">
        <v>61</v>
      </c>
      <c r="G1484" s="46">
        <v>91240</v>
      </c>
      <c r="H1484" s="78">
        <v>0.3888888888888889</v>
      </c>
      <c r="I1484" s="78">
        <v>0.65277777777777779</v>
      </c>
      <c r="J1484" s="47">
        <v>0.2638888888888889</v>
      </c>
      <c r="K1484" s="48">
        <v>42871.387499999997</v>
      </c>
      <c r="L1484" s="48">
        <v>42871.652777777781</v>
      </c>
      <c r="M1484" s="46">
        <v>74</v>
      </c>
      <c r="N1484" s="46">
        <v>0</v>
      </c>
      <c r="O1484" s="47">
        <v>0</v>
      </c>
      <c r="P1484" s="47">
        <v>1.9560185185185184E-3</v>
      </c>
      <c r="Q1484" s="47">
        <v>4.7453703703703704E-4</v>
      </c>
      <c r="R1484" s="47">
        <v>1.4282407407407409E-2</v>
      </c>
      <c r="S1484" s="47">
        <v>0</v>
      </c>
      <c r="T1484" s="47">
        <v>1.3356481481481483E-2</v>
      </c>
      <c r="U1484" s="47">
        <v>0</v>
      </c>
      <c r="V1484" s="47">
        <v>0</v>
      </c>
      <c r="W1484" s="47">
        <v>0</v>
      </c>
      <c r="X1484" s="47">
        <v>7.4421296296296293E-3</v>
      </c>
      <c r="Y1484" s="47">
        <v>0</v>
      </c>
      <c r="Z1484" s="47">
        <v>5.138888888888889E-3</v>
      </c>
      <c r="AA1484" s="4">
        <f t="shared" si="48"/>
        <v>2.7638888888888893E-2</v>
      </c>
      <c r="AB1484" s="4">
        <f t="shared" si="47"/>
        <v>0</v>
      </c>
    </row>
    <row r="1485" spans="1:28" x14ac:dyDescent="0.25">
      <c r="A1485" s="44">
        <v>42871</v>
      </c>
      <c r="B1485" s="45" t="s">
        <v>162</v>
      </c>
      <c r="C1485" s="45" t="s">
        <v>161</v>
      </c>
      <c r="D1485" s="45" t="s">
        <v>38</v>
      </c>
      <c r="E1485" s="45" t="s">
        <v>45</v>
      </c>
      <c r="F1485" s="45" t="s">
        <v>106</v>
      </c>
      <c r="G1485" s="46">
        <v>91150</v>
      </c>
      <c r="H1485" s="76">
        <v>0.29166666666666669</v>
      </c>
      <c r="I1485" s="76">
        <v>0.55555555555555558</v>
      </c>
      <c r="J1485" s="47">
        <v>0.2638888888888889</v>
      </c>
      <c r="M1485" s="46">
        <v>0</v>
      </c>
      <c r="N1485" s="46">
        <v>0</v>
      </c>
      <c r="O1485" s="47">
        <v>0</v>
      </c>
      <c r="P1485" s="47">
        <v>0</v>
      </c>
      <c r="Q1485" s="47">
        <v>0</v>
      </c>
      <c r="R1485" s="47">
        <v>0</v>
      </c>
      <c r="S1485" s="47">
        <v>0</v>
      </c>
      <c r="T1485" s="47">
        <v>0</v>
      </c>
      <c r="U1485" s="47">
        <v>0</v>
      </c>
      <c r="V1485" s="47">
        <v>0</v>
      </c>
      <c r="W1485" s="47">
        <v>0</v>
      </c>
      <c r="X1485" s="47">
        <v>0</v>
      </c>
      <c r="Y1485" s="47">
        <v>0</v>
      </c>
      <c r="Z1485" s="47">
        <v>0</v>
      </c>
      <c r="AA1485" s="4">
        <f t="shared" si="48"/>
        <v>0</v>
      </c>
      <c r="AB1485" s="4" t="str">
        <f t="shared" si="47"/>
        <v/>
      </c>
    </row>
    <row r="1486" spans="1:28" x14ac:dyDescent="0.25">
      <c r="A1486" s="44">
        <v>42871</v>
      </c>
      <c r="B1486" s="45" t="s">
        <v>162</v>
      </c>
      <c r="C1486" s="45" t="s">
        <v>161</v>
      </c>
      <c r="D1486" s="45" t="s">
        <v>38</v>
      </c>
      <c r="E1486" s="45" t="s">
        <v>45</v>
      </c>
      <c r="F1486" s="45" t="s">
        <v>107</v>
      </c>
      <c r="G1486" s="46">
        <v>102599</v>
      </c>
      <c r="H1486" s="76">
        <v>0.33333333333333331</v>
      </c>
      <c r="I1486" s="76">
        <v>0.59722222222222221</v>
      </c>
      <c r="J1486" s="47">
        <v>0.2638888888888889</v>
      </c>
      <c r="M1486" s="46">
        <v>0</v>
      </c>
      <c r="N1486" s="46">
        <v>0</v>
      </c>
      <c r="O1486" s="47">
        <v>0</v>
      </c>
      <c r="P1486" s="47">
        <v>0</v>
      </c>
      <c r="Q1486" s="47">
        <v>0</v>
      </c>
      <c r="R1486" s="47">
        <v>0</v>
      </c>
      <c r="S1486" s="47">
        <v>0</v>
      </c>
      <c r="T1486" s="47">
        <v>0</v>
      </c>
      <c r="U1486" s="47">
        <v>0</v>
      </c>
      <c r="V1486" s="47">
        <v>0</v>
      </c>
      <c r="W1486" s="47">
        <v>0</v>
      </c>
      <c r="X1486" s="47">
        <v>0</v>
      </c>
      <c r="Y1486" s="47">
        <v>0</v>
      </c>
      <c r="Z1486" s="47">
        <v>0</v>
      </c>
      <c r="AA1486" s="4">
        <f t="shared" si="48"/>
        <v>0</v>
      </c>
      <c r="AB1486" s="4" t="str">
        <f t="shared" si="47"/>
        <v/>
      </c>
    </row>
    <row r="1487" spans="1:28" x14ac:dyDescent="0.25">
      <c r="A1487" s="44">
        <v>42871</v>
      </c>
      <c r="B1487" s="45" t="s">
        <v>162</v>
      </c>
      <c r="C1487" s="45" t="s">
        <v>161</v>
      </c>
      <c r="D1487" s="45" t="s">
        <v>192</v>
      </c>
      <c r="E1487" s="45" t="s">
        <v>48</v>
      </c>
      <c r="F1487" s="45" t="s">
        <v>193</v>
      </c>
      <c r="G1487" s="46">
        <v>91357</v>
      </c>
      <c r="H1487" s="76">
        <v>0.58333333333333337</v>
      </c>
      <c r="I1487" s="76">
        <v>0.84722222222222221</v>
      </c>
      <c r="J1487" s="47">
        <v>0.2638888888888889</v>
      </c>
      <c r="K1487" s="48">
        <v>42871.584027777775</v>
      </c>
      <c r="L1487" s="48">
        <v>42871.847222222219</v>
      </c>
      <c r="M1487" s="46">
        <v>3</v>
      </c>
      <c r="N1487" s="46">
        <v>4</v>
      </c>
      <c r="O1487" s="47">
        <v>5.9027777777777778E-4</v>
      </c>
      <c r="P1487" s="47">
        <v>1.9097222222222222E-3</v>
      </c>
      <c r="Q1487" s="47">
        <v>5.0347222222222225E-3</v>
      </c>
      <c r="R1487" s="47">
        <v>1.4953703703703705E-2</v>
      </c>
      <c r="S1487" s="47">
        <v>0</v>
      </c>
      <c r="T1487" s="47">
        <v>1.6585648148148148E-2</v>
      </c>
      <c r="U1487" s="47">
        <v>0</v>
      </c>
      <c r="V1487" s="47">
        <v>0</v>
      </c>
      <c r="W1487" s="47">
        <v>0</v>
      </c>
      <c r="X1487" s="47">
        <v>0</v>
      </c>
      <c r="Y1487" s="47">
        <v>2.0370370370370373E-3</v>
      </c>
      <c r="Z1487" s="47">
        <v>0</v>
      </c>
      <c r="AA1487" s="4">
        <f t="shared" si="48"/>
        <v>3.1539351851851853E-2</v>
      </c>
      <c r="AB1487" s="4">
        <f t="shared" si="47"/>
        <v>6.9444444444444198E-4</v>
      </c>
    </row>
    <row r="1488" spans="1:28" x14ac:dyDescent="0.25">
      <c r="A1488" s="44">
        <v>42871</v>
      </c>
      <c r="B1488" s="45" t="s">
        <v>162</v>
      </c>
      <c r="C1488" s="45" t="s">
        <v>161</v>
      </c>
      <c r="D1488" s="45" t="s">
        <v>192</v>
      </c>
      <c r="E1488" s="45" t="s">
        <v>48</v>
      </c>
      <c r="F1488" s="45" t="s">
        <v>88</v>
      </c>
      <c r="G1488" s="46">
        <v>91368</v>
      </c>
      <c r="H1488" s="76">
        <v>0.31944444444444448</v>
      </c>
      <c r="I1488" s="76">
        <v>0.58333333333333337</v>
      </c>
      <c r="J1488" s="47">
        <v>0.2638888888888889</v>
      </c>
      <c r="K1488" s="48">
        <v>42871.318749999999</v>
      </c>
      <c r="L1488" s="48">
        <v>42871.583333333336</v>
      </c>
      <c r="M1488" s="46">
        <v>6</v>
      </c>
      <c r="N1488" s="46">
        <v>16</v>
      </c>
      <c r="O1488" s="47">
        <v>5.6712962962962956E-4</v>
      </c>
      <c r="P1488" s="47">
        <v>1.3888888888888889E-3</v>
      </c>
      <c r="Q1488" s="47">
        <v>1.1157407407407408E-2</v>
      </c>
      <c r="R1488" s="47">
        <v>1.4212962962962962E-2</v>
      </c>
      <c r="S1488" s="47">
        <v>6.5740740740740733E-3</v>
      </c>
      <c r="T1488" s="47">
        <v>1.4467592592592593E-2</v>
      </c>
      <c r="U1488" s="47">
        <v>0</v>
      </c>
      <c r="V1488" s="47">
        <v>0</v>
      </c>
      <c r="W1488" s="47">
        <v>0</v>
      </c>
      <c r="X1488" s="47">
        <v>0</v>
      </c>
      <c r="Y1488" s="47">
        <v>1.726851851851852E-2</v>
      </c>
      <c r="Z1488" s="47">
        <v>0</v>
      </c>
      <c r="AA1488" s="4">
        <f t="shared" si="48"/>
        <v>2.8680555555555556E-2</v>
      </c>
      <c r="AB1488" s="4">
        <f t="shared" ref="AB1488:AB1503" si="49">IF(K1488="","",IF(VALUE(TEXT(K1488,"HH:MM:SS"))&gt;H1488,VALUE(TEXT(K1488,"HH:MM:SS"))-H1488,0))</f>
        <v>0</v>
      </c>
    </row>
    <row r="1489" spans="1:28" x14ac:dyDescent="0.25">
      <c r="A1489" s="44">
        <v>42871</v>
      </c>
      <c r="G1489" s="46">
        <v>91175</v>
      </c>
      <c r="H1489" s="76"/>
      <c r="I1489" s="76"/>
      <c r="M1489" s="46">
        <v>71</v>
      </c>
      <c r="P1489" s="47">
        <v>1.9675925925925928E-3</v>
      </c>
      <c r="AA1489" s="4">
        <f t="shared" si="48"/>
        <v>0</v>
      </c>
      <c r="AB1489" s="4" t="str">
        <f t="shared" si="49"/>
        <v/>
      </c>
    </row>
    <row r="1490" spans="1:28" x14ac:dyDescent="0.25">
      <c r="A1490" s="44">
        <v>42871</v>
      </c>
      <c r="G1490" s="46">
        <v>91127</v>
      </c>
      <c r="H1490" s="76"/>
      <c r="I1490" s="76"/>
      <c r="M1490" s="46">
        <v>74</v>
      </c>
      <c r="P1490" s="47">
        <v>1.9907407407407408E-3</v>
      </c>
      <c r="AA1490" s="4">
        <f t="shared" si="48"/>
        <v>0</v>
      </c>
      <c r="AB1490" s="4" t="str">
        <f t="shared" si="49"/>
        <v/>
      </c>
    </row>
    <row r="1491" spans="1:28" x14ac:dyDescent="0.25">
      <c r="A1491" s="44">
        <v>42871</v>
      </c>
      <c r="G1491" s="46">
        <v>91133</v>
      </c>
      <c r="H1491" s="76"/>
      <c r="I1491" s="76"/>
      <c r="M1491" s="46">
        <v>59</v>
      </c>
      <c r="P1491" s="47">
        <v>2.5694444444444445E-3</v>
      </c>
      <c r="AA1491" s="4">
        <f t="shared" si="48"/>
        <v>0</v>
      </c>
      <c r="AB1491" s="4" t="str">
        <f t="shared" si="49"/>
        <v/>
      </c>
    </row>
    <row r="1492" spans="1:28" x14ac:dyDescent="0.25">
      <c r="A1492" s="44">
        <v>42872</v>
      </c>
      <c r="B1492" s="45" t="s">
        <v>194</v>
      </c>
      <c r="C1492" s="45" t="s">
        <v>161</v>
      </c>
      <c r="D1492" s="45" t="s">
        <v>36</v>
      </c>
      <c r="E1492" s="45" t="s">
        <v>35</v>
      </c>
      <c r="F1492" s="45" t="s">
        <v>65</v>
      </c>
      <c r="G1492" s="46">
        <v>91392</v>
      </c>
      <c r="H1492" s="76">
        <v>0.65277777777777779</v>
      </c>
      <c r="I1492" s="76">
        <v>0.91666666666666663</v>
      </c>
      <c r="J1492" s="47">
        <v>0.2638888888888889</v>
      </c>
      <c r="K1492" s="48">
        <v>42872.647222222222</v>
      </c>
      <c r="L1492" s="48">
        <v>42872.916666666664</v>
      </c>
      <c r="M1492" s="46">
        <v>0</v>
      </c>
      <c r="N1492" s="46">
        <v>61</v>
      </c>
      <c r="O1492" s="47">
        <v>8.1018518518518516E-4</v>
      </c>
      <c r="P1492" s="47">
        <v>0</v>
      </c>
      <c r="Q1492" s="47">
        <v>4.9641203703703701E-2</v>
      </c>
      <c r="R1492" s="47">
        <v>0</v>
      </c>
      <c r="S1492" s="47">
        <v>0</v>
      </c>
      <c r="T1492" s="47">
        <v>0</v>
      </c>
      <c r="U1492" s="47">
        <v>0</v>
      </c>
      <c r="V1492" s="47">
        <v>0</v>
      </c>
      <c r="W1492" s="47">
        <v>0</v>
      </c>
      <c r="X1492" s="47">
        <v>0</v>
      </c>
      <c r="Y1492" s="47">
        <v>0</v>
      </c>
      <c r="Z1492" s="47">
        <v>0</v>
      </c>
      <c r="AA1492" s="4">
        <f t="shared" si="48"/>
        <v>0</v>
      </c>
      <c r="AB1492" s="4">
        <f t="shared" si="49"/>
        <v>0</v>
      </c>
    </row>
    <row r="1493" spans="1:28" x14ac:dyDescent="0.25">
      <c r="A1493" s="44">
        <v>42872</v>
      </c>
      <c r="B1493" s="45" t="s">
        <v>194</v>
      </c>
      <c r="C1493" s="45" t="s">
        <v>161</v>
      </c>
      <c r="D1493" s="45" t="s">
        <v>36</v>
      </c>
      <c r="E1493" s="45" t="s">
        <v>35</v>
      </c>
      <c r="F1493" s="45" t="s">
        <v>34</v>
      </c>
      <c r="G1493" s="46">
        <v>91391</v>
      </c>
      <c r="H1493" s="76">
        <v>0.58333333333333337</v>
      </c>
      <c r="I1493" s="76">
        <v>0.84722222222222221</v>
      </c>
      <c r="J1493" s="47">
        <v>0.2638888888888889</v>
      </c>
      <c r="K1493" s="48">
        <v>42872.581250000003</v>
      </c>
      <c r="L1493" s="48">
        <v>42872.847222222219</v>
      </c>
      <c r="M1493" s="46">
        <v>0</v>
      </c>
      <c r="N1493" s="46">
        <v>63</v>
      </c>
      <c r="O1493" s="47">
        <v>7.0601851851851847E-4</v>
      </c>
      <c r="P1493" s="47">
        <v>0</v>
      </c>
      <c r="Q1493" s="47">
        <v>4.521990740740741E-2</v>
      </c>
      <c r="R1493" s="47">
        <v>1.7696759259259259E-2</v>
      </c>
      <c r="S1493" s="47">
        <v>0</v>
      </c>
      <c r="T1493" s="47">
        <v>1.1574074074074073E-5</v>
      </c>
      <c r="U1493" s="47">
        <v>0</v>
      </c>
      <c r="V1493" s="47">
        <v>0</v>
      </c>
      <c r="W1493" s="47">
        <v>0</v>
      </c>
      <c r="X1493" s="47">
        <v>0</v>
      </c>
      <c r="Y1493" s="47">
        <v>0</v>
      </c>
      <c r="Z1493" s="47">
        <v>0</v>
      </c>
      <c r="AA1493" s="4">
        <f t="shared" si="48"/>
        <v>1.7708333333333333E-2</v>
      </c>
      <c r="AB1493" s="4">
        <f t="shared" si="49"/>
        <v>0</v>
      </c>
    </row>
    <row r="1494" spans="1:28" x14ac:dyDescent="0.25">
      <c r="A1494" s="44">
        <v>42872</v>
      </c>
      <c r="B1494" s="45" t="s">
        <v>194</v>
      </c>
      <c r="C1494" s="45" t="s">
        <v>161</v>
      </c>
      <c r="D1494" s="45" t="s">
        <v>36</v>
      </c>
      <c r="E1494" s="45" t="s">
        <v>35</v>
      </c>
      <c r="F1494" s="45" t="s">
        <v>178</v>
      </c>
      <c r="G1494" s="46">
        <v>91156</v>
      </c>
      <c r="H1494" s="76">
        <v>0.625</v>
      </c>
      <c r="I1494" s="76">
        <v>0.88888888888888884</v>
      </c>
      <c r="J1494" s="47">
        <v>0.2638888888888889</v>
      </c>
      <c r="K1494" s="48">
        <v>42872.621527777781</v>
      </c>
      <c r="L1494" s="48">
        <v>42872.888888888891</v>
      </c>
      <c r="M1494" s="46">
        <v>0</v>
      </c>
      <c r="N1494" s="46">
        <v>82</v>
      </c>
      <c r="O1494" s="47">
        <v>8.6805555555555551E-4</v>
      </c>
      <c r="P1494" s="47">
        <v>0</v>
      </c>
      <c r="Q1494" s="47">
        <v>7.1273148148148155E-2</v>
      </c>
      <c r="R1494" s="47">
        <v>1.5185185185185185E-2</v>
      </c>
      <c r="S1494" s="47">
        <v>0</v>
      </c>
      <c r="T1494" s="47">
        <v>1.1886574074074075E-2</v>
      </c>
      <c r="U1494" s="47">
        <v>0</v>
      </c>
      <c r="V1494" s="47">
        <v>0</v>
      </c>
      <c r="W1494" s="47">
        <v>0</v>
      </c>
      <c r="X1494" s="47">
        <v>1.6701388888888887E-2</v>
      </c>
      <c r="Y1494" s="47">
        <v>0</v>
      </c>
      <c r="Z1494" s="47">
        <v>0</v>
      </c>
      <c r="AA1494" s="4">
        <f t="shared" si="48"/>
        <v>2.7071759259259261E-2</v>
      </c>
      <c r="AB1494" s="4">
        <f t="shared" si="49"/>
        <v>0</v>
      </c>
    </row>
    <row r="1495" spans="1:28" x14ac:dyDescent="0.25">
      <c r="A1495" s="44">
        <v>42872</v>
      </c>
      <c r="B1495" s="45" t="s">
        <v>194</v>
      </c>
      <c r="C1495" s="45" t="s">
        <v>161</v>
      </c>
      <c r="D1495" s="45" t="s">
        <v>36</v>
      </c>
      <c r="E1495" s="45" t="s">
        <v>35</v>
      </c>
      <c r="F1495" s="45" t="s">
        <v>181</v>
      </c>
      <c r="G1495" s="46">
        <v>91376</v>
      </c>
      <c r="H1495" s="76">
        <v>0.625</v>
      </c>
      <c r="I1495" s="76">
        <v>0.88888888888888884</v>
      </c>
      <c r="J1495" s="47">
        <v>0.2638888888888889</v>
      </c>
      <c r="K1495" s="48">
        <v>42872.619444444441</v>
      </c>
      <c r="L1495" s="48">
        <v>42872.888888888891</v>
      </c>
      <c r="M1495" s="46">
        <v>0</v>
      </c>
      <c r="N1495" s="46">
        <v>9</v>
      </c>
      <c r="O1495" s="47">
        <v>2.6620370370370372E-4</v>
      </c>
      <c r="P1495" s="47">
        <v>0</v>
      </c>
      <c r="Q1495" s="47">
        <v>2.4189814814814816E-3</v>
      </c>
      <c r="R1495" s="47">
        <v>0</v>
      </c>
      <c r="S1495" s="47">
        <v>0</v>
      </c>
      <c r="T1495" s="47">
        <v>0</v>
      </c>
      <c r="U1495" s="47">
        <v>0</v>
      </c>
      <c r="V1495" s="47">
        <v>0.19105324074074073</v>
      </c>
      <c r="W1495" s="47">
        <v>0</v>
      </c>
      <c r="X1495" s="47">
        <v>0</v>
      </c>
      <c r="Y1495" s="47">
        <v>0</v>
      </c>
      <c r="Z1495" s="47">
        <v>0</v>
      </c>
      <c r="AA1495" s="4">
        <f t="shared" si="48"/>
        <v>0</v>
      </c>
      <c r="AB1495" s="4">
        <f t="shared" si="49"/>
        <v>0</v>
      </c>
    </row>
    <row r="1496" spans="1:28" x14ac:dyDescent="0.25">
      <c r="A1496" s="44">
        <v>42872</v>
      </c>
      <c r="B1496" s="45" t="s">
        <v>194</v>
      </c>
      <c r="C1496" s="45" t="s">
        <v>161</v>
      </c>
      <c r="D1496" s="45" t="s">
        <v>36</v>
      </c>
      <c r="E1496" s="45" t="s">
        <v>35</v>
      </c>
      <c r="F1496" s="45" t="s">
        <v>68</v>
      </c>
      <c r="G1496" s="46">
        <v>91155</v>
      </c>
      <c r="H1496" s="76">
        <v>0.65277777777777779</v>
      </c>
      <c r="I1496" s="76">
        <v>0.91666666666666663</v>
      </c>
      <c r="J1496" s="47">
        <v>0.2638888888888889</v>
      </c>
      <c r="M1496" s="46">
        <v>0</v>
      </c>
      <c r="N1496" s="46">
        <v>0</v>
      </c>
      <c r="O1496" s="47">
        <v>0</v>
      </c>
      <c r="P1496" s="47">
        <v>0</v>
      </c>
      <c r="Q1496" s="47">
        <v>0</v>
      </c>
      <c r="R1496" s="47">
        <v>0</v>
      </c>
      <c r="S1496" s="47">
        <v>0</v>
      </c>
      <c r="T1496" s="47">
        <v>0</v>
      </c>
      <c r="U1496" s="47">
        <v>0</v>
      </c>
      <c r="V1496" s="47">
        <v>0</v>
      </c>
      <c r="W1496" s="47">
        <v>0</v>
      </c>
      <c r="X1496" s="47">
        <v>0</v>
      </c>
      <c r="Y1496" s="47">
        <v>0</v>
      </c>
      <c r="Z1496" s="47">
        <v>0</v>
      </c>
      <c r="AA1496" s="4">
        <f t="shared" si="48"/>
        <v>0</v>
      </c>
      <c r="AB1496" s="4" t="str">
        <f t="shared" si="49"/>
        <v/>
      </c>
    </row>
    <row r="1497" spans="1:28" x14ac:dyDescent="0.25">
      <c r="A1497" s="44">
        <v>42872</v>
      </c>
      <c r="B1497" s="45" t="s">
        <v>194</v>
      </c>
      <c r="C1497" s="45" t="s">
        <v>161</v>
      </c>
      <c r="D1497" s="45" t="s">
        <v>36</v>
      </c>
      <c r="E1497" s="45" t="s">
        <v>41</v>
      </c>
      <c r="F1497" s="45" t="s">
        <v>108</v>
      </c>
      <c r="G1497" s="46">
        <v>91216</v>
      </c>
      <c r="H1497" s="76">
        <v>0.29166666666666669</v>
      </c>
      <c r="I1497" s="76">
        <v>0.55555555555555558</v>
      </c>
      <c r="J1497" s="47">
        <v>0.2638888888888889</v>
      </c>
      <c r="K1497" s="48">
        <v>42872.283333333333</v>
      </c>
      <c r="L1497" s="48">
        <v>42872.555555555555</v>
      </c>
      <c r="M1497" s="46">
        <v>0</v>
      </c>
      <c r="N1497" s="46">
        <v>39</v>
      </c>
      <c r="O1497" s="47">
        <v>6.018518518518519E-4</v>
      </c>
      <c r="P1497" s="47">
        <v>0</v>
      </c>
      <c r="Q1497" s="47">
        <v>2.6504629629629628E-2</v>
      </c>
      <c r="R1497" s="47">
        <v>1.4756944444444446E-2</v>
      </c>
      <c r="S1497" s="47">
        <v>0</v>
      </c>
      <c r="T1497" s="47">
        <v>1.4340277777777776E-2</v>
      </c>
      <c r="U1497" s="47">
        <v>0</v>
      </c>
      <c r="V1497" s="47">
        <v>0</v>
      </c>
      <c r="W1497" s="47">
        <v>0</v>
      </c>
      <c r="X1497" s="47">
        <v>0</v>
      </c>
      <c r="Y1497" s="47">
        <v>0</v>
      </c>
      <c r="Z1497" s="47">
        <v>0</v>
      </c>
      <c r="AA1497" s="4">
        <f t="shared" si="48"/>
        <v>2.9097222222222222E-2</v>
      </c>
      <c r="AB1497" s="4">
        <f t="shared" si="49"/>
        <v>0</v>
      </c>
    </row>
    <row r="1498" spans="1:28" x14ac:dyDescent="0.25">
      <c r="A1498" s="44">
        <v>42872</v>
      </c>
      <c r="B1498" s="45" t="s">
        <v>194</v>
      </c>
      <c r="C1498" s="45" t="s">
        <v>161</v>
      </c>
      <c r="D1498" s="45" t="s">
        <v>36</v>
      </c>
      <c r="E1498" s="45" t="s">
        <v>41</v>
      </c>
      <c r="F1498" s="45" t="s">
        <v>109</v>
      </c>
      <c r="G1498" s="46">
        <v>91396</v>
      </c>
      <c r="H1498" s="76">
        <v>0.33333333333333331</v>
      </c>
      <c r="I1498" s="76">
        <v>0.59722222222222221</v>
      </c>
      <c r="J1498" s="47">
        <v>0.2638888888888889</v>
      </c>
      <c r="K1498" s="48">
        <v>42872.329861111109</v>
      </c>
      <c r="L1498" s="48">
        <v>42872.597222222219</v>
      </c>
      <c r="M1498" s="46">
        <v>0</v>
      </c>
      <c r="N1498" s="46">
        <v>53</v>
      </c>
      <c r="O1498" s="47">
        <v>6.2500000000000001E-4</v>
      </c>
      <c r="P1498" s="47">
        <v>0</v>
      </c>
      <c r="Q1498" s="47">
        <v>3.30787037037037E-2</v>
      </c>
      <c r="R1498" s="47">
        <v>1.1388888888888888E-2</v>
      </c>
      <c r="S1498" s="47">
        <v>0</v>
      </c>
      <c r="T1498" s="47">
        <v>9.9189814814814817E-3</v>
      </c>
      <c r="U1498" s="47">
        <v>0</v>
      </c>
      <c r="V1498" s="47">
        <v>0</v>
      </c>
      <c r="W1498" s="47">
        <v>0</v>
      </c>
      <c r="X1498" s="47">
        <v>0</v>
      </c>
      <c r="Y1498" s="47">
        <v>0</v>
      </c>
      <c r="Z1498" s="47">
        <v>0</v>
      </c>
      <c r="AA1498" s="4">
        <f t="shared" si="48"/>
        <v>2.1307870370370369E-2</v>
      </c>
      <c r="AB1498" s="4">
        <f t="shared" si="49"/>
        <v>0</v>
      </c>
    </row>
    <row r="1499" spans="1:28" x14ac:dyDescent="0.25">
      <c r="A1499" s="44">
        <v>42872</v>
      </c>
      <c r="B1499" s="45" t="s">
        <v>194</v>
      </c>
      <c r="C1499" s="45" t="s">
        <v>161</v>
      </c>
      <c r="D1499" s="45" t="s">
        <v>36</v>
      </c>
      <c r="E1499" s="45" t="s">
        <v>41</v>
      </c>
      <c r="F1499" s="45" t="s">
        <v>163</v>
      </c>
      <c r="G1499" s="46">
        <v>91395</v>
      </c>
      <c r="H1499" s="76">
        <v>0.25</v>
      </c>
      <c r="I1499" s="76">
        <v>0.51388888888888895</v>
      </c>
      <c r="J1499" s="47">
        <v>0.2638888888888889</v>
      </c>
      <c r="K1499" s="48">
        <v>42872.245833333334</v>
      </c>
      <c r="L1499" s="48">
        <v>42872.51666666667</v>
      </c>
      <c r="M1499" s="46">
        <v>0</v>
      </c>
      <c r="N1499" s="46">
        <v>92</v>
      </c>
      <c r="O1499" s="47">
        <v>6.5972222222222213E-4</v>
      </c>
      <c r="P1499" s="47">
        <v>0</v>
      </c>
      <c r="Q1499" s="47">
        <v>6.2372685185185184E-2</v>
      </c>
      <c r="R1499" s="47">
        <v>1.4340277777777776E-2</v>
      </c>
      <c r="S1499" s="47">
        <v>0</v>
      </c>
      <c r="T1499" s="47">
        <v>5.4398148148148149E-3</v>
      </c>
      <c r="U1499" s="47">
        <v>0</v>
      </c>
      <c r="V1499" s="47">
        <v>0</v>
      </c>
      <c r="W1499" s="47">
        <v>0</v>
      </c>
      <c r="X1499" s="47">
        <v>0</v>
      </c>
      <c r="Y1499" s="47">
        <v>0</v>
      </c>
      <c r="Z1499" s="47">
        <v>0</v>
      </c>
      <c r="AA1499" s="4">
        <f t="shared" si="48"/>
        <v>1.9780092592592592E-2</v>
      </c>
      <c r="AB1499" s="4">
        <f t="shared" si="49"/>
        <v>0</v>
      </c>
    </row>
    <row r="1500" spans="1:28" x14ac:dyDescent="0.25">
      <c r="A1500" s="44">
        <v>42872</v>
      </c>
      <c r="B1500" s="45" t="s">
        <v>194</v>
      </c>
      <c r="C1500" s="45" t="s">
        <v>161</v>
      </c>
      <c r="D1500" s="45" t="s">
        <v>36</v>
      </c>
      <c r="E1500" s="45" t="s">
        <v>41</v>
      </c>
      <c r="F1500" s="45" t="s">
        <v>164</v>
      </c>
      <c r="G1500" s="46">
        <v>91320</v>
      </c>
      <c r="H1500" s="76">
        <v>0.25</v>
      </c>
      <c r="I1500" s="76">
        <v>0.51388888888888895</v>
      </c>
      <c r="J1500" s="47">
        <v>0.2638888888888889</v>
      </c>
      <c r="K1500" s="48">
        <v>42872.24722222222</v>
      </c>
      <c r="L1500" s="48">
        <v>42872.513888888891</v>
      </c>
      <c r="M1500" s="46">
        <v>0</v>
      </c>
      <c r="N1500" s="46">
        <v>33</v>
      </c>
      <c r="O1500" s="47">
        <v>7.407407407407407E-4</v>
      </c>
      <c r="P1500" s="47">
        <v>0</v>
      </c>
      <c r="Q1500" s="47">
        <v>9.707175925925926E-2</v>
      </c>
      <c r="R1500" s="47">
        <v>1.2314814814814815E-2</v>
      </c>
      <c r="S1500" s="47">
        <v>0</v>
      </c>
      <c r="T1500" s="47">
        <v>1.091435185185185E-2</v>
      </c>
      <c r="U1500" s="47">
        <v>0</v>
      </c>
      <c r="V1500" s="47">
        <v>0</v>
      </c>
      <c r="W1500" s="47">
        <v>0</v>
      </c>
      <c r="X1500" s="47">
        <v>0</v>
      </c>
      <c r="Y1500" s="47">
        <v>0</v>
      </c>
      <c r="Z1500" s="47">
        <v>0</v>
      </c>
      <c r="AA1500" s="4">
        <f t="shared" si="48"/>
        <v>2.3229166666666665E-2</v>
      </c>
      <c r="AB1500" s="4">
        <f t="shared" si="49"/>
        <v>0</v>
      </c>
    </row>
    <row r="1501" spans="1:28" x14ac:dyDescent="0.25">
      <c r="A1501" s="44">
        <v>42872</v>
      </c>
      <c r="B1501" s="45" t="s">
        <v>194</v>
      </c>
      <c r="C1501" s="45" t="s">
        <v>161</v>
      </c>
      <c r="D1501" s="45" t="s">
        <v>36</v>
      </c>
      <c r="E1501" s="45" t="s">
        <v>41</v>
      </c>
      <c r="F1501" s="45" t="s">
        <v>112</v>
      </c>
      <c r="G1501" s="46">
        <v>91152</v>
      </c>
      <c r="H1501" s="76">
        <v>0.375</v>
      </c>
      <c r="I1501" s="76">
        <v>0.63888888888888895</v>
      </c>
      <c r="J1501" s="47">
        <v>0.2638888888888889</v>
      </c>
      <c r="K1501" s="48">
        <v>42872.370833333334</v>
      </c>
      <c r="L1501" s="48">
        <v>42872.638888888891</v>
      </c>
      <c r="M1501" s="46">
        <v>0</v>
      </c>
      <c r="N1501" s="46">
        <v>96</v>
      </c>
      <c r="O1501" s="47">
        <v>6.5972222222222213E-4</v>
      </c>
      <c r="P1501" s="47">
        <v>0</v>
      </c>
      <c r="Q1501" s="47">
        <v>6.9201388888888882E-2</v>
      </c>
      <c r="R1501" s="47">
        <v>0</v>
      </c>
      <c r="S1501" s="47">
        <v>0</v>
      </c>
      <c r="T1501" s="47">
        <v>0</v>
      </c>
      <c r="U1501" s="47">
        <v>0</v>
      </c>
      <c r="V1501" s="47">
        <v>0</v>
      </c>
      <c r="W1501" s="47">
        <v>0</v>
      </c>
      <c r="X1501" s="47">
        <v>0</v>
      </c>
      <c r="Y1501" s="47">
        <v>0</v>
      </c>
      <c r="Z1501" s="47">
        <v>0</v>
      </c>
      <c r="AA1501" s="4">
        <f t="shared" si="48"/>
        <v>0</v>
      </c>
      <c r="AB1501" s="4">
        <f t="shared" si="49"/>
        <v>0</v>
      </c>
    </row>
    <row r="1502" spans="1:28" x14ac:dyDescent="0.25">
      <c r="A1502" s="44">
        <v>42872</v>
      </c>
      <c r="B1502" s="45" t="s">
        <v>194</v>
      </c>
      <c r="C1502" s="45" t="s">
        <v>161</v>
      </c>
      <c r="D1502" s="45" t="s">
        <v>36</v>
      </c>
      <c r="E1502" s="45" t="s">
        <v>41</v>
      </c>
      <c r="F1502" s="45" t="s">
        <v>165</v>
      </c>
      <c r="G1502" s="46">
        <v>91399</v>
      </c>
      <c r="H1502" s="76">
        <v>0.33333333333333331</v>
      </c>
      <c r="I1502" s="76">
        <v>0.59722222222222221</v>
      </c>
      <c r="J1502" s="47">
        <v>0.2638888888888889</v>
      </c>
      <c r="K1502" s="48">
        <v>42872.32916666667</v>
      </c>
      <c r="L1502" s="48">
        <v>42872.597222222219</v>
      </c>
      <c r="M1502" s="46">
        <v>0</v>
      </c>
      <c r="N1502" s="46">
        <v>101</v>
      </c>
      <c r="O1502" s="47">
        <v>9.7222222222222209E-4</v>
      </c>
      <c r="P1502" s="47">
        <v>0</v>
      </c>
      <c r="Q1502" s="47">
        <v>0.10383101851851852</v>
      </c>
      <c r="R1502" s="47">
        <v>1.4895833333333332E-2</v>
      </c>
      <c r="S1502" s="47">
        <v>0</v>
      </c>
      <c r="T1502" s="47">
        <v>1.6192129629629629E-2</v>
      </c>
      <c r="U1502" s="47">
        <v>0</v>
      </c>
      <c r="V1502" s="47">
        <v>0</v>
      </c>
      <c r="W1502" s="47">
        <v>0</v>
      </c>
      <c r="X1502" s="47">
        <v>0</v>
      </c>
      <c r="Y1502" s="47">
        <v>0</v>
      </c>
      <c r="Z1502" s="47">
        <v>0</v>
      </c>
      <c r="AA1502" s="4">
        <f t="shared" si="48"/>
        <v>3.1087962962962963E-2</v>
      </c>
      <c r="AB1502" s="4">
        <f t="shared" si="49"/>
        <v>0</v>
      </c>
    </row>
    <row r="1503" spans="1:28" x14ac:dyDescent="0.25">
      <c r="A1503" s="44">
        <v>42872</v>
      </c>
      <c r="B1503" s="45" t="s">
        <v>194</v>
      </c>
      <c r="C1503" s="45" t="s">
        <v>161</v>
      </c>
      <c r="D1503" s="45" t="s">
        <v>36</v>
      </c>
      <c r="E1503" s="45" t="s">
        <v>41</v>
      </c>
      <c r="F1503" s="45" t="s">
        <v>114</v>
      </c>
      <c r="G1503" s="46">
        <v>91122</v>
      </c>
      <c r="H1503" s="76">
        <v>0.29166666666666669</v>
      </c>
      <c r="I1503" s="76">
        <v>0.55555555555555558</v>
      </c>
      <c r="J1503" s="47">
        <v>0.2638888888888889</v>
      </c>
      <c r="K1503" s="48">
        <v>42872.287499999999</v>
      </c>
      <c r="L1503" s="48">
        <v>42872.535416666666</v>
      </c>
      <c r="M1503" s="46">
        <v>0</v>
      </c>
      <c r="N1503" s="46">
        <v>46</v>
      </c>
      <c r="O1503" s="47">
        <v>1.1689814814814816E-3</v>
      </c>
      <c r="P1503" s="47">
        <v>0</v>
      </c>
      <c r="Q1503" s="47">
        <v>5.6481481481481487E-2</v>
      </c>
      <c r="R1503" s="47">
        <v>0</v>
      </c>
      <c r="S1503" s="47">
        <v>0</v>
      </c>
      <c r="T1503" s="47">
        <v>0</v>
      </c>
      <c r="U1503" s="47">
        <v>0</v>
      </c>
      <c r="V1503" s="47">
        <v>0</v>
      </c>
      <c r="W1503" s="47">
        <v>0</v>
      </c>
      <c r="X1503" s="47">
        <v>0</v>
      </c>
      <c r="Y1503" s="47">
        <v>0</v>
      </c>
      <c r="Z1503" s="47">
        <v>0</v>
      </c>
      <c r="AA1503" s="4">
        <f t="shared" si="48"/>
        <v>0</v>
      </c>
      <c r="AB1503" s="4">
        <f t="shared" si="49"/>
        <v>0</v>
      </c>
    </row>
    <row r="1504" spans="1:28" x14ac:dyDescent="0.25">
      <c r="A1504" s="44">
        <v>42872</v>
      </c>
      <c r="B1504" s="45" t="s">
        <v>194</v>
      </c>
      <c r="C1504" s="45" t="s">
        <v>161</v>
      </c>
      <c r="D1504" s="45" t="s">
        <v>36</v>
      </c>
      <c r="E1504" s="45" t="s">
        <v>45</v>
      </c>
      <c r="F1504" s="45" t="s">
        <v>93</v>
      </c>
      <c r="G1504" s="46">
        <v>91389</v>
      </c>
      <c r="H1504" s="76">
        <v>0.33333333333333331</v>
      </c>
      <c r="I1504" s="76">
        <v>0.59722222222222221</v>
      </c>
      <c r="J1504" s="47">
        <v>0.2638888888888889</v>
      </c>
      <c r="M1504" s="46">
        <v>0</v>
      </c>
      <c r="N1504" s="46">
        <v>0</v>
      </c>
      <c r="O1504" s="47">
        <v>0</v>
      </c>
      <c r="P1504" s="47">
        <v>0</v>
      </c>
      <c r="Q1504" s="47">
        <v>0</v>
      </c>
      <c r="R1504" s="47">
        <v>0</v>
      </c>
      <c r="S1504" s="47">
        <v>0</v>
      </c>
      <c r="T1504" s="47">
        <v>0</v>
      </c>
      <c r="U1504" s="47">
        <v>0</v>
      </c>
      <c r="V1504" s="47">
        <v>0</v>
      </c>
      <c r="W1504" s="47">
        <v>0</v>
      </c>
      <c r="X1504" s="47">
        <v>0</v>
      </c>
      <c r="Y1504" s="47">
        <v>0</v>
      </c>
      <c r="Z1504" s="47">
        <v>0</v>
      </c>
      <c r="AA1504" s="4">
        <f t="shared" si="48"/>
        <v>0</v>
      </c>
      <c r="AB1504" s="4" t="str">
        <f t="shared" ref="AB1504:AB1565" si="50">IF(K1504="","",IF(VALUE(TEXT(K1504,"HH:MM:SS"))&gt;H1504,VALUE(TEXT(K1504,"HH:MM:SS"))-H1504,0))</f>
        <v/>
      </c>
    </row>
    <row r="1505" spans="1:28" x14ac:dyDescent="0.25">
      <c r="A1505" s="44">
        <v>42872</v>
      </c>
      <c r="B1505" s="45" t="s">
        <v>194</v>
      </c>
      <c r="C1505" s="45" t="s">
        <v>161</v>
      </c>
      <c r="D1505" s="45" t="s">
        <v>36</v>
      </c>
      <c r="E1505" s="45" t="s">
        <v>45</v>
      </c>
      <c r="F1505" s="45" t="s">
        <v>166</v>
      </c>
      <c r="G1505" s="46">
        <v>91115</v>
      </c>
      <c r="H1505" s="76">
        <v>0.33333333333333331</v>
      </c>
      <c r="I1505" s="76">
        <v>0.59722222222222221</v>
      </c>
      <c r="J1505" s="47">
        <v>0.2638888888888889</v>
      </c>
      <c r="K1505" s="48">
        <v>42872.32916666667</v>
      </c>
      <c r="L1505" s="48">
        <v>42872.542361111111</v>
      </c>
      <c r="M1505" s="46">
        <v>0</v>
      </c>
      <c r="N1505" s="46">
        <v>58</v>
      </c>
      <c r="O1505" s="47">
        <v>4.9768518518518521E-4</v>
      </c>
      <c r="P1505" s="47">
        <v>0</v>
      </c>
      <c r="Q1505" s="47">
        <v>2.8715277777777781E-2</v>
      </c>
      <c r="R1505" s="47">
        <v>1.3379629629629628E-2</v>
      </c>
      <c r="S1505" s="47">
        <v>0</v>
      </c>
      <c r="T1505" s="47">
        <v>1.1249999999999998E-2</v>
      </c>
      <c r="U1505" s="47">
        <v>0</v>
      </c>
      <c r="V1505" s="47">
        <v>0</v>
      </c>
      <c r="W1505" s="47">
        <v>0</v>
      </c>
      <c r="X1505" s="47">
        <v>0</v>
      </c>
      <c r="Y1505" s="47">
        <v>6.2268518518518515E-3</v>
      </c>
      <c r="Z1505" s="47">
        <v>0</v>
      </c>
      <c r="AA1505" s="4">
        <f t="shared" si="48"/>
        <v>2.4629629629629626E-2</v>
      </c>
      <c r="AB1505" s="4">
        <f t="shared" si="50"/>
        <v>0</v>
      </c>
    </row>
    <row r="1506" spans="1:28" x14ac:dyDescent="0.25">
      <c r="A1506" s="44">
        <v>42872</v>
      </c>
      <c r="B1506" s="45" t="s">
        <v>194</v>
      </c>
      <c r="C1506" s="45" t="s">
        <v>161</v>
      </c>
      <c r="D1506" s="45" t="s">
        <v>36</v>
      </c>
      <c r="E1506" s="45" t="s">
        <v>45</v>
      </c>
      <c r="F1506" s="45" t="s">
        <v>167</v>
      </c>
      <c r="G1506" s="46">
        <v>91120</v>
      </c>
      <c r="H1506" s="76">
        <v>0.29166666666666669</v>
      </c>
      <c r="I1506" s="76">
        <v>0.55555555555555558</v>
      </c>
      <c r="J1506" s="47">
        <v>0.2638888888888889</v>
      </c>
      <c r="K1506" s="48">
        <v>42872.293055555558</v>
      </c>
      <c r="L1506" s="48">
        <v>42872.598611111112</v>
      </c>
      <c r="M1506" s="46">
        <v>0</v>
      </c>
      <c r="N1506" s="46">
        <v>97</v>
      </c>
      <c r="O1506" s="47">
        <v>9.3750000000000007E-4</v>
      </c>
      <c r="P1506" s="47">
        <v>0</v>
      </c>
      <c r="Q1506" s="47">
        <v>9.3680555555555559E-2</v>
      </c>
      <c r="R1506" s="47">
        <v>1.375E-2</v>
      </c>
      <c r="S1506" s="47">
        <v>0</v>
      </c>
      <c r="T1506" s="47">
        <v>1.4780092592592595E-2</v>
      </c>
      <c r="U1506" s="47">
        <v>0</v>
      </c>
      <c r="V1506" s="47">
        <v>0</v>
      </c>
      <c r="W1506" s="47">
        <v>0</v>
      </c>
      <c r="X1506" s="47">
        <v>0</v>
      </c>
      <c r="Y1506" s="47">
        <v>0</v>
      </c>
      <c r="Z1506" s="47">
        <v>0</v>
      </c>
      <c r="AA1506" s="4">
        <f t="shared" si="48"/>
        <v>2.8530092592592593E-2</v>
      </c>
      <c r="AB1506" s="4">
        <f t="shared" si="50"/>
        <v>1.388888888888884E-3</v>
      </c>
    </row>
    <row r="1507" spans="1:28" x14ac:dyDescent="0.25">
      <c r="A1507" s="44">
        <v>42872</v>
      </c>
      <c r="B1507" s="45" t="s">
        <v>194</v>
      </c>
      <c r="C1507" s="45" t="s">
        <v>161</v>
      </c>
      <c r="D1507" s="45" t="s">
        <v>36</v>
      </c>
      <c r="E1507" s="45" t="s">
        <v>45</v>
      </c>
      <c r="F1507" s="45" t="s">
        <v>91</v>
      </c>
      <c r="G1507" s="46">
        <v>91121</v>
      </c>
      <c r="H1507" s="76">
        <v>0.29166666666666669</v>
      </c>
      <c r="I1507" s="76">
        <v>0.55555555555555558</v>
      </c>
      <c r="J1507" s="47">
        <v>0.2638888888888889</v>
      </c>
      <c r="K1507" s="48">
        <v>42872.286111111112</v>
      </c>
      <c r="L1507" s="48">
        <v>42872.555555555555</v>
      </c>
      <c r="M1507" s="46">
        <v>0</v>
      </c>
      <c r="N1507" s="46">
        <v>71</v>
      </c>
      <c r="O1507" s="47">
        <v>8.1018518518518516E-4</v>
      </c>
      <c r="P1507" s="47">
        <v>0</v>
      </c>
      <c r="Q1507" s="47">
        <v>7.5590277777777784E-2</v>
      </c>
      <c r="R1507" s="47">
        <v>1.5960648148148151E-2</v>
      </c>
      <c r="S1507" s="47">
        <v>0</v>
      </c>
      <c r="T1507" s="47">
        <v>2.4062500000000001E-2</v>
      </c>
      <c r="U1507" s="47">
        <v>0</v>
      </c>
      <c r="V1507" s="47">
        <v>0</v>
      </c>
      <c r="W1507" s="47">
        <v>0</v>
      </c>
      <c r="X1507" s="47">
        <v>0</v>
      </c>
      <c r="Y1507" s="47">
        <v>1.3796296296296298E-2</v>
      </c>
      <c r="Z1507" s="47">
        <v>0</v>
      </c>
      <c r="AA1507" s="4">
        <f t="shared" si="48"/>
        <v>4.0023148148148155E-2</v>
      </c>
      <c r="AB1507" s="4">
        <f t="shared" si="50"/>
        <v>0</v>
      </c>
    </row>
    <row r="1508" spans="1:28" x14ac:dyDescent="0.25">
      <c r="A1508" s="44">
        <v>42872</v>
      </c>
      <c r="B1508" s="45" t="s">
        <v>194</v>
      </c>
      <c r="C1508" s="45" t="s">
        <v>161</v>
      </c>
      <c r="D1508" s="45" t="s">
        <v>36</v>
      </c>
      <c r="E1508" s="45" t="s">
        <v>45</v>
      </c>
      <c r="F1508" s="45" t="s">
        <v>115</v>
      </c>
      <c r="G1508" s="46">
        <v>91123</v>
      </c>
      <c r="H1508" s="76">
        <v>0.25</v>
      </c>
      <c r="I1508" s="76">
        <v>0.51388888888888895</v>
      </c>
      <c r="J1508" s="47">
        <v>0.2638888888888889</v>
      </c>
      <c r="K1508" s="48">
        <v>42872.250694444447</v>
      </c>
      <c r="L1508" s="48">
        <v>42872.513888888891</v>
      </c>
      <c r="M1508" s="46">
        <v>0</v>
      </c>
      <c r="N1508" s="46">
        <v>87</v>
      </c>
      <c r="O1508" s="47">
        <v>5.7870370370370378E-4</v>
      </c>
      <c r="P1508" s="47">
        <v>0</v>
      </c>
      <c r="Q1508" s="47">
        <v>7.4201388888888886E-2</v>
      </c>
      <c r="R1508" s="47">
        <v>1.2615740740740742E-2</v>
      </c>
      <c r="S1508" s="47">
        <v>0</v>
      </c>
      <c r="T1508" s="47">
        <v>1.269675925925926E-2</v>
      </c>
      <c r="U1508" s="47">
        <v>0</v>
      </c>
      <c r="V1508" s="47">
        <v>0</v>
      </c>
      <c r="W1508" s="47">
        <v>0</v>
      </c>
      <c r="X1508" s="47">
        <v>0</v>
      </c>
      <c r="Y1508" s="47">
        <v>0</v>
      </c>
      <c r="Z1508" s="47">
        <v>0</v>
      </c>
      <c r="AA1508" s="4">
        <f t="shared" si="48"/>
        <v>2.5312500000000002E-2</v>
      </c>
      <c r="AB1508" s="4">
        <f t="shared" si="50"/>
        <v>6.9444444444444198E-4</v>
      </c>
    </row>
    <row r="1509" spans="1:28" x14ac:dyDescent="0.25">
      <c r="A1509" s="44">
        <v>42872</v>
      </c>
      <c r="B1509" s="45" t="s">
        <v>194</v>
      </c>
      <c r="C1509" s="45" t="s">
        <v>161</v>
      </c>
      <c r="D1509" s="45" t="s">
        <v>36</v>
      </c>
      <c r="E1509" s="45" t="s">
        <v>48</v>
      </c>
      <c r="F1509" s="45" t="s">
        <v>82</v>
      </c>
      <c r="G1509" s="46">
        <v>91284</v>
      </c>
      <c r="H1509" s="76">
        <v>0.55555555555555558</v>
      </c>
      <c r="I1509" s="76">
        <v>0.81944444444444453</v>
      </c>
      <c r="J1509" s="47">
        <v>0.2638888888888889</v>
      </c>
      <c r="M1509" s="46">
        <v>0</v>
      </c>
      <c r="N1509" s="46">
        <v>0</v>
      </c>
      <c r="O1509" s="47">
        <v>0</v>
      </c>
      <c r="P1509" s="47">
        <v>0</v>
      </c>
      <c r="Q1509" s="47">
        <v>0</v>
      </c>
      <c r="R1509" s="47">
        <v>0</v>
      </c>
      <c r="S1509" s="47">
        <v>0</v>
      </c>
      <c r="T1509" s="47">
        <v>0</v>
      </c>
      <c r="U1509" s="47">
        <v>0</v>
      </c>
      <c r="V1509" s="47">
        <v>0</v>
      </c>
      <c r="W1509" s="47">
        <v>0</v>
      </c>
      <c r="X1509" s="47">
        <v>0</v>
      </c>
      <c r="Y1509" s="47">
        <v>0</v>
      </c>
      <c r="Z1509" s="47">
        <v>0</v>
      </c>
      <c r="AA1509" s="4">
        <f t="shared" si="48"/>
        <v>0</v>
      </c>
      <c r="AB1509" s="4" t="str">
        <f t="shared" si="50"/>
        <v/>
      </c>
    </row>
    <row r="1510" spans="1:28" x14ac:dyDescent="0.25">
      <c r="A1510" s="44">
        <v>42872</v>
      </c>
      <c r="B1510" s="45" t="s">
        <v>194</v>
      </c>
      <c r="C1510" s="45" t="s">
        <v>161</v>
      </c>
      <c r="D1510" s="45" t="s">
        <v>36</v>
      </c>
      <c r="E1510" s="45" t="s">
        <v>48</v>
      </c>
      <c r="F1510" s="45" t="s">
        <v>83</v>
      </c>
      <c r="G1510" s="46">
        <v>91282</v>
      </c>
      <c r="H1510" s="76">
        <v>0.55555555555555558</v>
      </c>
      <c r="I1510" s="76">
        <v>0.81944444444444453</v>
      </c>
      <c r="J1510" s="47">
        <v>0.2638888888888889</v>
      </c>
      <c r="K1510" s="48">
        <v>42872.555555555555</v>
      </c>
      <c r="L1510" s="48">
        <v>42872.819444444445</v>
      </c>
      <c r="M1510" s="46">
        <v>4</v>
      </c>
      <c r="N1510" s="46">
        <v>41</v>
      </c>
      <c r="O1510" s="47">
        <v>1.0185185185185186E-3</v>
      </c>
      <c r="P1510" s="47">
        <v>2.8819444444444444E-3</v>
      </c>
      <c r="Q1510" s="47">
        <v>4.3993055555555556E-2</v>
      </c>
      <c r="R1510" s="47">
        <v>1.4189814814814815E-2</v>
      </c>
      <c r="S1510" s="47">
        <v>0</v>
      </c>
      <c r="T1510" s="47">
        <v>0</v>
      </c>
      <c r="U1510" s="47">
        <v>0</v>
      </c>
      <c r="V1510" s="47">
        <v>0</v>
      </c>
      <c r="W1510" s="47">
        <v>0</v>
      </c>
      <c r="X1510" s="47">
        <v>3.3101851851851851E-3</v>
      </c>
      <c r="Y1510" s="47">
        <v>5.8333333333333336E-3</v>
      </c>
      <c r="Z1510" s="47">
        <v>0</v>
      </c>
      <c r="AA1510" s="4">
        <f t="shared" si="48"/>
        <v>1.4189814814814815E-2</v>
      </c>
      <c r="AB1510" s="4">
        <f t="shared" si="50"/>
        <v>0</v>
      </c>
    </row>
    <row r="1511" spans="1:28" x14ac:dyDescent="0.25">
      <c r="A1511" s="44">
        <v>42872</v>
      </c>
      <c r="B1511" s="45" t="s">
        <v>194</v>
      </c>
      <c r="C1511" s="45" t="s">
        <v>161</v>
      </c>
      <c r="D1511" s="45" t="s">
        <v>36</v>
      </c>
      <c r="E1511" s="45" t="s">
        <v>48</v>
      </c>
      <c r="F1511" s="45" t="s">
        <v>84</v>
      </c>
      <c r="G1511" s="46">
        <v>91276</v>
      </c>
      <c r="H1511" s="76">
        <v>0.29166666666666669</v>
      </c>
      <c r="I1511" s="76">
        <v>0.55555555555555558</v>
      </c>
      <c r="J1511" s="47">
        <v>0.2638888888888889</v>
      </c>
      <c r="K1511" s="48">
        <v>42872.290277777778</v>
      </c>
      <c r="L1511" s="48">
        <v>42872.555555555555</v>
      </c>
      <c r="M1511" s="46">
        <v>7</v>
      </c>
      <c r="N1511" s="46">
        <v>37</v>
      </c>
      <c r="O1511" s="47">
        <v>8.9120370370370362E-4</v>
      </c>
      <c r="P1511" s="47">
        <v>2.1874999999999998E-3</v>
      </c>
      <c r="Q1511" s="47">
        <v>4.0069444444444442E-2</v>
      </c>
      <c r="R1511" s="47">
        <v>1.1030092592592591E-2</v>
      </c>
      <c r="S1511" s="47">
        <v>0</v>
      </c>
      <c r="T1511" s="47">
        <v>1.2789351851851852E-2</v>
      </c>
      <c r="U1511" s="47">
        <v>0</v>
      </c>
      <c r="V1511" s="47">
        <v>1.9432870370370371E-2</v>
      </c>
      <c r="W1511" s="47">
        <v>0</v>
      </c>
      <c r="X1511" s="47">
        <v>0</v>
      </c>
      <c r="Y1511" s="47">
        <v>0</v>
      </c>
      <c r="Z1511" s="47">
        <v>0</v>
      </c>
      <c r="AA1511" s="4">
        <f t="shared" si="48"/>
        <v>2.3819444444444442E-2</v>
      </c>
      <c r="AB1511" s="4">
        <f t="shared" si="50"/>
        <v>0</v>
      </c>
    </row>
    <row r="1512" spans="1:28" x14ac:dyDescent="0.25">
      <c r="A1512" s="44">
        <v>42872</v>
      </c>
      <c r="B1512" s="45" t="s">
        <v>194</v>
      </c>
      <c r="C1512" s="45" t="s">
        <v>161</v>
      </c>
      <c r="D1512" s="45" t="s">
        <v>36</v>
      </c>
      <c r="E1512" s="45" t="s">
        <v>48</v>
      </c>
      <c r="F1512" s="45" t="s">
        <v>168</v>
      </c>
      <c r="G1512" s="46">
        <v>91275</v>
      </c>
      <c r="H1512" s="76">
        <v>0.29166666666666669</v>
      </c>
      <c r="I1512" s="76">
        <v>0.55555555555555558</v>
      </c>
      <c r="J1512" s="47">
        <v>0.2638888888888889</v>
      </c>
      <c r="K1512" s="48">
        <v>42872.284722222219</v>
      </c>
      <c r="L1512" s="48">
        <v>42872.555555555555</v>
      </c>
      <c r="M1512" s="46">
        <v>8</v>
      </c>
      <c r="N1512" s="46">
        <v>30</v>
      </c>
      <c r="O1512" s="47">
        <v>8.2175925925925917E-4</v>
      </c>
      <c r="P1512" s="47">
        <v>1.2731481481481483E-3</v>
      </c>
      <c r="Q1512" s="47">
        <v>5.9444444444444446E-2</v>
      </c>
      <c r="R1512" s="47">
        <v>1.4016203703703704E-2</v>
      </c>
      <c r="S1512" s="47">
        <v>0</v>
      </c>
      <c r="T1512" s="47">
        <v>1.2488425925925925E-2</v>
      </c>
      <c r="U1512" s="47">
        <v>0</v>
      </c>
      <c r="V1512" s="47">
        <v>2.7314814814814819E-3</v>
      </c>
      <c r="W1512" s="47">
        <v>0</v>
      </c>
      <c r="X1512" s="47">
        <v>0</v>
      </c>
      <c r="Y1512" s="47">
        <v>6.6087962962962966E-3</v>
      </c>
      <c r="Z1512" s="47">
        <v>0</v>
      </c>
      <c r="AA1512" s="4">
        <f t="shared" si="48"/>
        <v>2.6504629629629628E-2</v>
      </c>
      <c r="AB1512" s="4">
        <f t="shared" si="50"/>
        <v>0</v>
      </c>
    </row>
    <row r="1513" spans="1:28" x14ac:dyDescent="0.25">
      <c r="A1513" s="44">
        <v>42872</v>
      </c>
      <c r="B1513" s="45" t="s">
        <v>194</v>
      </c>
      <c r="C1513" s="45" t="s">
        <v>161</v>
      </c>
      <c r="D1513" s="45" t="s">
        <v>36</v>
      </c>
      <c r="E1513" s="45" t="s">
        <v>48</v>
      </c>
      <c r="F1513" s="45" t="s">
        <v>86</v>
      </c>
      <c r="G1513" s="46">
        <v>91283</v>
      </c>
      <c r="H1513" s="76">
        <v>0.29166666666666669</v>
      </c>
      <c r="I1513" s="76">
        <v>0.55555555555555558</v>
      </c>
      <c r="J1513" s="47">
        <v>0.2638888888888889</v>
      </c>
      <c r="K1513" s="48">
        <v>42872.296527777777</v>
      </c>
      <c r="L1513" s="48">
        <v>42872.555555555555</v>
      </c>
      <c r="M1513" s="46">
        <v>5</v>
      </c>
      <c r="N1513" s="46">
        <v>17</v>
      </c>
      <c r="O1513" s="47">
        <v>4.3981481481481481E-4</v>
      </c>
      <c r="P1513" s="47">
        <v>2.685185185185185E-3</v>
      </c>
      <c r="Q1513" s="47">
        <v>1.7546296296296296E-2</v>
      </c>
      <c r="R1513" s="47">
        <v>1.7384259259259262E-2</v>
      </c>
      <c r="S1513" s="47">
        <v>0</v>
      </c>
      <c r="T1513" s="47">
        <v>7.5810185185185182E-3</v>
      </c>
      <c r="U1513" s="47">
        <v>0</v>
      </c>
      <c r="V1513" s="47">
        <v>3.6400462962962961E-2</v>
      </c>
      <c r="W1513" s="47">
        <v>0</v>
      </c>
      <c r="X1513" s="47">
        <v>0</v>
      </c>
      <c r="Y1513" s="47">
        <v>9.3055555555555548E-3</v>
      </c>
      <c r="Z1513" s="47">
        <v>0</v>
      </c>
      <c r="AA1513" s="4">
        <f t="shared" si="48"/>
        <v>2.4965277777777781E-2</v>
      </c>
      <c r="AB1513" s="4">
        <f t="shared" si="50"/>
        <v>4.8611111111110938E-3</v>
      </c>
    </row>
    <row r="1514" spans="1:28" x14ac:dyDescent="0.25">
      <c r="A1514" s="44">
        <v>42872</v>
      </c>
      <c r="B1514" s="45" t="s">
        <v>194</v>
      </c>
      <c r="C1514" s="45" t="s">
        <v>161</v>
      </c>
      <c r="D1514" s="45" t="s">
        <v>36</v>
      </c>
      <c r="E1514" s="45" t="s">
        <v>48</v>
      </c>
      <c r="F1514" s="45" t="s">
        <v>87</v>
      </c>
      <c r="G1514" s="46">
        <v>91278</v>
      </c>
      <c r="H1514" s="76">
        <v>0.55555555555555558</v>
      </c>
      <c r="I1514" s="76">
        <v>0.81944444444444453</v>
      </c>
      <c r="J1514" s="47">
        <v>0.2638888888888889</v>
      </c>
      <c r="K1514" s="48">
        <v>42872.556250000001</v>
      </c>
      <c r="L1514" s="48">
        <v>42872.819444444445</v>
      </c>
      <c r="M1514" s="46">
        <v>8</v>
      </c>
      <c r="N1514" s="46">
        <v>35</v>
      </c>
      <c r="O1514" s="47">
        <v>9.6064814814814808E-4</v>
      </c>
      <c r="P1514" s="47">
        <v>3.2060185185185191E-3</v>
      </c>
      <c r="Q1514" s="47">
        <v>3.3564814814814818E-2</v>
      </c>
      <c r="R1514" s="47">
        <v>1.6435185185185188E-2</v>
      </c>
      <c r="S1514" s="47">
        <v>0</v>
      </c>
      <c r="T1514" s="47">
        <v>0</v>
      </c>
      <c r="U1514" s="47">
        <v>0</v>
      </c>
      <c r="V1514" s="47">
        <v>2.0185185185185184E-2</v>
      </c>
      <c r="W1514" s="47">
        <v>0</v>
      </c>
      <c r="X1514" s="47">
        <v>0</v>
      </c>
      <c r="Y1514" s="47">
        <v>0</v>
      </c>
      <c r="Z1514" s="47">
        <v>0</v>
      </c>
      <c r="AA1514" s="4">
        <f t="shared" si="48"/>
        <v>1.6435185185185188E-2</v>
      </c>
      <c r="AB1514" s="4">
        <f t="shared" si="50"/>
        <v>6.9444444444444198E-4</v>
      </c>
    </row>
    <row r="1515" spans="1:28" x14ac:dyDescent="0.25">
      <c r="A1515" s="44">
        <v>42872</v>
      </c>
      <c r="B1515" s="45" t="s">
        <v>194</v>
      </c>
      <c r="C1515" s="45" t="s">
        <v>161</v>
      </c>
      <c r="D1515" s="45" t="s">
        <v>38</v>
      </c>
      <c r="E1515" s="45" t="s">
        <v>35</v>
      </c>
      <c r="F1515" s="45" t="s">
        <v>72</v>
      </c>
      <c r="G1515" s="46">
        <v>91169</v>
      </c>
      <c r="H1515" s="76">
        <v>0.625</v>
      </c>
      <c r="I1515" s="76">
        <v>0.88888888888888884</v>
      </c>
      <c r="J1515" s="47">
        <v>0.2638888888888889</v>
      </c>
      <c r="K1515" s="48">
        <v>42872.631249999999</v>
      </c>
      <c r="L1515" s="48">
        <v>42872.888888888891</v>
      </c>
      <c r="M1515" s="46">
        <v>61</v>
      </c>
      <c r="N1515" s="46">
        <v>0</v>
      </c>
      <c r="O1515" s="47">
        <v>0</v>
      </c>
      <c r="P1515" s="47">
        <v>2.0949074074074073E-3</v>
      </c>
      <c r="Q1515" s="47">
        <v>1.5601851851851851E-2</v>
      </c>
      <c r="R1515" s="47">
        <v>1.4120370370370368E-2</v>
      </c>
      <c r="S1515" s="47">
        <v>0</v>
      </c>
      <c r="T1515" s="47">
        <v>1.3912037037037037E-2</v>
      </c>
      <c r="U1515" s="47">
        <v>0</v>
      </c>
      <c r="V1515" s="47">
        <v>0</v>
      </c>
      <c r="W1515" s="47">
        <v>0</v>
      </c>
      <c r="X1515" s="47">
        <v>2.7719907407407405E-2</v>
      </c>
      <c r="Y1515" s="47">
        <v>4.0046296296296297E-3</v>
      </c>
      <c r="Z1515" s="47">
        <v>0</v>
      </c>
      <c r="AA1515" s="4">
        <f t="shared" si="48"/>
        <v>2.8032407407407405E-2</v>
      </c>
      <c r="AB1515" s="4">
        <f t="shared" si="50"/>
        <v>6.2499999999999778E-3</v>
      </c>
    </row>
    <row r="1516" spans="1:28" x14ac:dyDescent="0.25">
      <c r="A1516" s="44">
        <v>42872</v>
      </c>
      <c r="B1516" s="45" t="s">
        <v>194</v>
      </c>
      <c r="C1516" s="45" t="s">
        <v>161</v>
      </c>
      <c r="D1516" s="45" t="s">
        <v>38</v>
      </c>
      <c r="E1516" s="45" t="s">
        <v>35</v>
      </c>
      <c r="F1516" s="45" t="s">
        <v>55</v>
      </c>
      <c r="G1516" s="46">
        <v>91147</v>
      </c>
      <c r="H1516" s="76">
        <v>0.55555555555555558</v>
      </c>
      <c r="I1516" s="76">
        <v>0.81944444444444453</v>
      </c>
      <c r="J1516" s="47">
        <v>0.2638888888888889</v>
      </c>
      <c r="M1516" s="46">
        <v>0</v>
      </c>
      <c r="N1516" s="46">
        <v>0</v>
      </c>
      <c r="O1516" s="47">
        <v>0</v>
      </c>
      <c r="P1516" s="47">
        <v>0</v>
      </c>
      <c r="Q1516" s="47">
        <v>0</v>
      </c>
      <c r="R1516" s="47">
        <v>0</v>
      </c>
      <c r="S1516" s="47">
        <v>0</v>
      </c>
      <c r="T1516" s="47">
        <v>0</v>
      </c>
      <c r="U1516" s="47">
        <v>0</v>
      </c>
      <c r="V1516" s="47">
        <v>0</v>
      </c>
      <c r="W1516" s="47">
        <v>0</v>
      </c>
      <c r="X1516" s="47">
        <v>0</v>
      </c>
      <c r="Y1516" s="47">
        <v>0</v>
      </c>
      <c r="Z1516" s="47">
        <v>0</v>
      </c>
      <c r="AA1516" s="4">
        <f t="shared" si="48"/>
        <v>0</v>
      </c>
      <c r="AB1516" s="4" t="str">
        <f t="shared" si="50"/>
        <v/>
      </c>
    </row>
    <row r="1517" spans="1:28" x14ac:dyDescent="0.25">
      <c r="A1517" s="44">
        <v>42872</v>
      </c>
      <c r="B1517" s="45" t="s">
        <v>194</v>
      </c>
      <c r="C1517" s="45" t="s">
        <v>161</v>
      </c>
      <c r="D1517" s="45" t="s">
        <v>38</v>
      </c>
      <c r="E1517" s="45" t="s">
        <v>35</v>
      </c>
      <c r="F1517" s="45" t="s">
        <v>172</v>
      </c>
      <c r="G1517" s="46">
        <v>91160</v>
      </c>
      <c r="H1517" s="76">
        <v>0.625</v>
      </c>
      <c r="I1517" s="76">
        <v>0.88888888888888884</v>
      </c>
      <c r="J1517" s="47">
        <v>0.2638888888888889</v>
      </c>
      <c r="K1517" s="48">
        <v>42872.624305555553</v>
      </c>
      <c r="L1517" s="48">
        <v>42872.888888888891</v>
      </c>
      <c r="M1517" s="46">
        <v>68</v>
      </c>
      <c r="N1517" s="46">
        <v>0</v>
      </c>
      <c r="O1517" s="47">
        <v>0</v>
      </c>
      <c r="P1517" s="47">
        <v>2.2685185185185182E-3</v>
      </c>
      <c r="Q1517" s="47">
        <v>3.1250000000000001E-4</v>
      </c>
      <c r="R1517" s="47">
        <v>1.4131944444444445E-2</v>
      </c>
      <c r="S1517" s="47">
        <v>0</v>
      </c>
      <c r="T1517" s="47">
        <v>1.3634259259259257E-2</v>
      </c>
      <c r="U1517" s="47">
        <v>0</v>
      </c>
      <c r="V1517" s="47">
        <v>0</v>
      </c>
      <c r="W1517" s="47">
        <v>0</v>
      </c>
      <c r="X1517" s="47">
        <v>7.407407407407407E-4</v>
      </c>
      <c r="Y1517" s="47">
        <v>8.2638888888888883E-3</v>
      </c>
      <c r="Z1517" s="47">
        <v>0</v>
      </c>
      <c r="AA1517" s="4">
        <f t="shared" si="48"/>
        <v>2.7766203703703703E-2</v>
      </c>
      <c r="AB1517" s="4">
        <f t="shared" si="50"/>
        <v>0</v>
      </c>
    </row>
    <row r="1518" spans="1:28" x14ac:dyDescent="0.25">
      <c r="A1518" s="44">
        <v>42872</v>
      </c>
      <c r="B1518" s="45" t="s">
        <v>194</v>
      </c>
      <c r="C1518" s="45" t="s">
        <v>161</v>
      </c>
      <c r="D1518" s="45" t="s">
        <v>38</v>
      </c>
      <c r="E1518" s="45" t="s">
        <v>35</v>
      </c>
      <c r="F1518" s="45" t="s">
        <v>74</v>
      </c>
      <c r="G1518" s="46">
        <v>91149</v>
      </c>
      <c r="H1518" s="76">
        <v>0.625</v>
      </c>
      <c r="I1518" s="76">
        <v>0.88888888888888884</v>
      </c>
      <c r="J1518" s="47">
        <v>0.2638888888888889</v>
      </c>
      <c r="K1518" s="48">
        <v>42872.625</v>
      </c>
      <c r="L1518" s="48">
        <v>42872.888888888891</v>
      </c>
      <c r="M1518" s="46">
        <v>59</v>
      </c>
      <c r="N1518" s="46">
        <v>0</v>
      </c>
      <c r="O1518" s="47">
        <v>0</v>
      </c>
      <c r="P1518" s="47">
        <v>2.5347222222222221E-3</v>
      </c>
      <c r="Q1518" s="47">
        <v>1.9791666666666668E-3</v>
      </c>
      <c r="R1518" s="47">
        <v>1.3888888888888888E-2</v>
      </c>
      <c r="S1518" s="47">
        <v>0</v>
      </c>
      <c r="T1518" s="47">
        <v>1.3692129629629629E-2</v>
      </c>
      <c r="U1518" s="47">
        <v>0</v>
      </c>
      <c r="V1518" s="47">
        <v>0</v>
      </c>
      <c r="W1518" s="47">
        <v>0</v>
      </c>
      <c r="X1518" s="47">
        <v>5.6365740740740742E-3</v>
      </c>
      <c r="Y1518" s="47">
        <v>6.122685185185185E-3</v>
      </c>
      <c r="Z1518" s="47">
        <v>0</v>
      </c>
      <c r="AA1518" s="4">
        <f t="shared" si="48"/>
        <v>2.7581018518518519E-2</v>
      </c>
      <c r="AB1518" s="4">
        <f t="shared" si="50"/>
        <v>0</v>
      </c>
    </row>
    <row r="1519" spans="1:28" x14ac:dyDescent="0.25">
      <c r="A1519" s="44">
        <v>42872</v>
      </c>
      <c r="B1519" s="45" t="s">
        <v>194</v>
      </c>
      <c r="C1519" s="45" t="s">
        <v>161</v>
      </c>
      <c r="D1519" s="45" t="s">
        <v>38</v>
      </c>
      <c r="E1519" s="45" t="s">
        <v>35</v>
      </c>
      <c r="F1519" s="45" t="s">
        <v>176</v>
      </c>
      <c r="G1519" s="46">
        <v>91141</v>
      </c>
      <c r="H1519" s="76">
        <v>0.65277777777777779</v>
      </c>
      <c r="I1519" s="76">
        <v>0.91666666666666663</v>
      </c>
      <c r="J1519" s="47">
        <v>0.2638888888888889</v>
      </c>
      <c r="K1519" s="48">
        <v>42872.651388888888</v>
      </c>
      <c r="L1519" s="48">
        <v>42872.916666666664</v>
      </c>
      <c r="M1519" s="46">
        <v>73</v>
      </c>
      <c r="N1519" s="46">
        <v>0</v>
      </c>
      <c r="O1519" s="47">
        <v>0</v>
      </c>
      <c r="P1519" s="47">
        <v>2.1296296296296298E-3</v>
      </c>
      <c r="Q1519" s="47">
        <v>1.0879629629629629E-3</v>
      </c>
      <c r="R1519" s="47">
        <v>1.3703703703703704E-2</v>
      </c>
      <c r="S1519" s="47">
        <v>0</v>
      </c>
      <c r="T1519" s="47">
        <v>1.357638888888889E-2</v>
      </c>
      <c r="U1519" s="47">
        <v>0</v>
      </c>
      <c r="V1519" s="47">
        <v>0</v>
      </c>
      <c r="W1519" s="47">
        <v>0</v>
      </c>
      <c r="X1519" s="47">
        <v>5.4513888888888884E-3</v>
      </c>
      <c r="Y1519" s="47">
        <v>0</v>
      </c>
      <c r="Z1519" s="47">
        <v>0</v>
      </c>
      <c r="AA1519" s="4">
        <f t="shared" si="48"/>
        <v>2.7280092592592592E-2</v>
      </c>
      <c r="AB1519" s="4">
        <f t="shared" si="50"/>
        <v>0</v>
      </c>
    </row>
    <row r="1520" spans="1:28" x14ac:dyDescent="0.25">
      <c r="A1520" s="44">
        <v>42872</v>
      </c>
      <c r="B1520" s="45" t="s">
        <v>194</v>
      </c>
      <c r="C1520" s="45" t="s">
        <v>161</v>
      </c>
      <c r="D1520" s="45" t="s">
        <v>38</v>
      </c>
      <c r="E1520" s="45" t="s">
        <v>35</v>
      </c>
      <c r="F1520" s="45" t="s">
        <v>177</v>
      </c>
      <c r="G1520" s="46">
        <v>91130</v>
      </c>
      <c r="H1520" s="76">
        <v>0.58333333333333337</v>
      </c>
      <c r="I1520" s="76">
        <v>0.84722222222222221</v>
      </c>
      <c r="J1520" s="47">
        <v>0.2638888888888889</v>
      </c>
      <c r="M1520" s="46">
        <v>0</v>
      </c>
      <c r="N1520" s="46">
        <v>0</v>
      </c>
      <c r="O1520" s="47">
        <v>0</v>
      </c>
      <c r="P1520" s="47">
        <v>0</v>
      </c>
      <c r="Q1520" s="47">
        <v>0</v>
      </c>
      <c r="R1520" s="47">
        <v>0</v>
      </c>
      <c r="S1520" s="47">
        <v>0</v>
      </c>
      <c r="T1520" s="47">
        <v>0</v>
      </c>
      <c r="U1520" s="47">
        <v>0</v>
      </c>
      <c r="V1520" s="47">
        <v>0</v>
      </c>
      <c r="W1520" s="47">
        <v>0</v>
      </c>
      <c r="X1520" s="47">
        <v>0</v>
      </c>
      <c r="Y1520" s="47">
        <v>0</v>
      </c>
      <c r="Z1520" s="47">
        <v>0</v>
      </c>
      <c r="AA1520" s="4">
        <f t="shared" si="48"/>
        <v>0</v>
      </c>
      <c r="AB1520" s="4" t="str">
        <f t="shared" si="50"/>
        <v/>
      </c>
    </row>
    <row r="1521" spans="1:28" x14ac:dyDescent="0.25">
      <c r="A1521" s="44">
        <v>42872</v>
      </c>
      <c r="B1521" s="45" t="s">
        <v>194</v>
      </c>
      <c r="C1521" s="45" t="s">
        <v>161</v>
      </c>
      <c r="D1521" s="45" t="s">
        <v>38</v>
      </c>
      <c r="E1521" s="45" t="s">
        <v>35</v>
      </c>
      <c r="F1521" s="45" t="s">
        <v>96</v>
      </c>
      <c r="G1521" s="46">
        <v>91157</v>
      </c>
      <c r="H1521" s="76">
        <v>0.625</v>
      </c>
      <c r="I1521" s="76">
        <v>0.88888888888888884</v>
      </c>
      <c r="J1521" s="47">
        <v>0.2638888888888889</v>
      </c>
      <c r="M1521" s="46">
        <v>0</v>
      </c>
      <c r="N1521" s="46">
        <v>0</v>
      </c>
      <c r="O1521" s="47">
        <v>0</v>
      </c>
      <c r="P1521" s="47">
        <v>0</v>
      </c>
      <c r="Q1521" s="47">
        <v>0</v>
      </c>
      <c r="R1521" s="47">
        <v>0</v>
      </c>
      <c r="S1521" s="47">
        <v>0</v>
      </c>
      <c r="T1521" s="47">
        <v>0</v>
      </c>
      <c r="U1521" s="47">
        <v>0</v>
      </c>
      <c r="V1521" s="47">
        <v>0</v>
      </c>
      <c r="W1521" s="47">
        <v>0</v>
      </c>
      <c r="X1521" s="47">
        <v>0</v>
      </c>
      <c r="Y1521" s="47">
        <v>0</v>
      </c>
      <c r="Z1521" s="47">
        <v>0</v>
      </c>
      <c r="AA1521" s="4">
        <f t="shared" si="48"/>
        <v>0</v>
      </c>
      <c r="AB1521" s="4" t="str">
        <f t="shared" si="50"/>
        <v/>
      </c>
    </row>
    <row r="1522" spans="1:28" x14ac:dyDescent="0.25">
      <c r="A1522" s="44">
        <v>42872</v>
      </c>
      <c r="B1522" s="45" t="s">
        <v>194</v>
      </c>
      <c r="C1522" s="45" t="s">
        <v>161</v>
      </c>
      <c r="D1522" s="45" t="s">
        <v>38</v>
      </c>
      <c r="E1522" s="45" t="s">
        <v>35</v>
      </c>
      <c r="F1522" s="45" t="s">
        <v>79</v>
      </c>
      <c r="G1522" s="46">
        <v>91129</v>
      </c>
      <c r="H1522" s="76">
        <v>0.5625</v>
      </c>
      <c r="I1522" s="76">
        <v>0.82638888888888884</v>
      </c>
      <c r="J1522" s="47">
        <v>0.2638888888888889</v>
      </c>
      <c r="K1522" s="48">
        <v>42872.560416666667</v>
      </c>
      <c r="L1522" s="48">
        <v>42872.826388888891</v>
      </c>
      <c r="M1522" s="46">
        <v>76</v>
      </c>
      <c r="N1522" s="46">
        <v>0</v>
      </c>
      <c r="O1522" s="47">
        <v>0</v>
      </c>
      <c r="P1522" s="47">
        <v>2.0138888888888888E-3</v>
      </c>
      <c r="Q1522" s="47">
        <v>2.7430555555555559E-3</v>
      </c>
      <c r="R1522" s="47">
        <v>1.3472222222222221E-2</v>
      </c>
      <c r="S1522" s="47">
        <v>0</v>
      </c>
      <c r="T1522" s="47">
        <v>1.4259259259259261E-2</v>
      </c>
      <c r="U1522" s="47">
        <v>0</v>
      </c>
      <c r="V1522" s="47">
        <v>0</v>
      </c>
      <c r="W1522" s="47">
        <v>0</v>
      </c>
      <c r="X1522" s="47">
        <v>1.5289351851851851E-2</v>
      </c>
      <c r="Y1522" s="47">
        <v>0</v>
      </c>
      <c r="Z1522" s="47">
        <v>0</v>
      </c>
      <c r="AA1522" s="4">
        <f t="shared" si="48"/>
        <v>2.7731481481481482E-2</v>
      </c>
      <c r="AB1522" s="4">
        <f t="shared" si="50"/>
        <v>0</v>
      </c>
    </row>
    <row r="1523" spans="1:28" x14ac:dyDescent="0.25">
      <c r="A1523" s="44">
        <v>42872</v>
      </c>
      <c r="B1523" s="45" t="s">
        <v>194</v>
      </c>
      <c r="C1523" s="45" t="s">
        <v>161</v>
      </c>
      <c r="D1523" s="45" t="s">
        <v>38</v>
      </c>
      <c r="E1523" s="45" t="s">
        <v>35</v>
      </c>
      <c r="F1523" s="45" t="s">
        <v>63</v>
      </c>
      <c r="G1523" s="46">
        <v>91134</v>
      </c>
      <c r="H1523" s="76">
        <v>0.5625</v>
      </c>
      <c r="I1523" s="76">
        <v>0.82638888888888884</v>
      </c>
      <c r="J1523" s="47">
        <v>0.2638888888888889</v>
      </c>
      <c r="M1523" s="46">
        <v>0</v>
      </c>
      <c r="N1523" s="46">
        <v>0</v>
      </c>
      <c r="O1523" s="47">
        <v>0</v>
      </c>
      <c r="P1523" s="47">
        <v>0</v>
      </c>
      <c r="Q1523" s="47">
        <v>0</v>
      </c>
      <c r="R1523" s="47">
        <v>0</v>
      </c>
      <c r="S1523" s="47">
        <v>0</v>
      </c>
      <c r="T1523" s="47">
        <v>0</v>
      </c>
      <c r="U1523" s="47">
        <v>0</v>
      </c>
      <c r="V1523" s="47">
        <v>0</v>
      </c>
      <c r="W1523" s="47">
        <v>0</v>
      </c>
      <c r="X1523" s="47">
        <v>0</v>
      </c>
      <c r="Y1523" s="47">
        <v>0</v>
      </c>
      <c r="Z1523" s="47">
        <v>0</v>
      </c>
      <c r="AA1523" s="4">
        <f t="shared" si="48"/>
        <v>0</v>
      </c>
      <c r="AB1523" s="4" t="str">
        <f t="shared" si="50"/>
        <v/>
      </c>
    </row>
    <row r="1524" spans="1:28" x14ac:dyDescent="0.25">
      <c r="A1524" s="44">
        <v>42872</v>
      </c>
      <c r="B1524" s="45" t="s">
        <v>194</v>
      </c>
      <c r="C1524" s="45" t="s">
        <v>161</v>
      </c>
      <c r="D1524" s="45" t="s">
        <v>38</v>
      </c>
      <c r="E1524" s="45" t="s">
        <v>35</v>
      </c>
      <c r="F1524" s="45" t="s">
        <v>182</v>
      </c>
      <c r="G1524" s="46">
        <v>91131</v>
      </c>
      <c r="H1524" s="76">
        <v>0.33333333333333331</v>
      </c>
      <c r="I1524" s="76">
        <v>0.59722222222222221</v>
      </c>
      <c r="J1524" s="47">
        <v>0.2638888888888889</v>
      </c>
      <c r="K1524" s="48">
        <v>42872.34375</v>
      </c>
      <c r="L1524" s="48">
        <v>42872.597222222219</v>
      </c>
      <c r="M1524" s="46">
        <v>84</v>
      </c>
      <c r="N1524" s="46">
        <v>0</v>
      </c>
      <c r="O1524" s="47">
        <v>0</v>
      </c>
      <c r="P1524" s="47">
        <v>1.5393518518518519E-3</v>
      </c>
      <c r="Q1524" s="47">
        <v>1.9907407407407408E-3</v>
      </c>
      <c r="R1524" s="47">
        <v>1.579861111111111E-2</v>
      </c>
      <c r="S1524" s="47">
        <v>0</v>
      </c>
      <c r="T1524" s="47">
        <v>1.4918981481481483E-2</v>
      </c>
      <c r="U1524" s="47">
        <v>0</v>
      </c>
      <c r="V1524" s="47">
        <v>0</v>
      </c>
      <c r="W1524" s="47">
        <v>0</v>
      </c>
      <c r="X1524" s="47">
        <v>0</v>
      </c>
      <c r="Y1524" s="47">
        <v>0</v>
      </c>
      <c r="Z1524" s="47">
        <v>0</v>
      </c>
      <c r="AA1524" s="4">
        <f t="shared" si="48"/>
        <v>3.0717592592592595E-2</v>
      </c>
      <c r="AB1524" s="4">
        <f t="shared" si="50"/>
        <v>1.0416666666666685E-2</v>
      </c>
    </row>
    <row r="1525" spans="1:28" x14ac:dyDescent="0.25">
      <c r="A1525" s="44">
        <v>42872</v>
      </c>
      <c r="B1525" s="45" t="s">
        <v>194</v>
      </c>
      <c r="C1525" s="45" t="s">
        <v>161</v>
      </c>
      <c r="D1525" s="45" t="s">
        <v>38</v>
      </c>
      <c r="E1525" s="45" t="s">
        <v>41</v>
      </c>
      <c r="F1525" s="45" t="s">
        <v>116</v>
      </c>
      <c r="G1525" s="46">
        <v>91126</v>
      </c>
      <c r="H1525" s="76">
        <v>0.29166666666666669</v>
      </c>
      <c r="I1525" s="76">
        <v>0.55555555555555558</v>
      </c>
      <c r="J1525" s="47">
        <v>0.2638888888888889</v>
      </c>
      <c r="M1525" s="46">
        <v>0</v>
      </c>
      <c r="N1525" s="46">
        <v>0</v>
      </c>
      <c r="O1525" s="47">
        <v>0</v>
      </c>
      <c r="P1525" s="47">
        <v>0</v>
      </c>
      <c r="Q1525" s="47">
        <v>0</v>
      </c>
      <c r="R1525" s="47">
        <v>0</v>
      </c>
      <c r="S1525" s="47">
        <v>0</v>
      </c>
      <c r="T1525" s="47">
        <v>0</v>
      </c>
      <c r="U1525" s="47">
        <v>0</v>
      </c>
      <c r="V1525" s="47">
        <v>0</v>
      </c>
      <c r="W1525" s="47">
        <v>0</v>
      </c>
      <c r="X1525" s="47">
        <v>0</v>
      </c>
      <c r="Y1525" s="47">
        <v>0</v>
      </c>
      <c r="Z1525" s="47">
        <v>0</v>
      </c>
      <c r="AA1525" s="4">
        <f t="shared" si="48"/>
        <v>0</v>
      </c>
      <c r="AB1525" s="4" t="str">
        <f t="shared" si="50"/>
        <v/>
      </c>
    </row>
    <row r="1526" spans="1:28" x14ac:dyDescent="0.25">
      <c r="A1526" s="44">
        <v>42872</v>
      </c>
      <c r="B1526" s="45" t="s">
        <v>194</v>
      </c>
      <c r="C1526" s="45" t="s">
        <v>161</v>
      </c>
      <c r="D1526" s="45" t="s">
        <v>38</v>
      </c>
      <c r="E1526" s="45" t="s">
        <v>41</v>
      </c>
      <c r="F1526" s="45" t="s">
        <v>117</v>
      </c>
      <c r="G1526" s="46">
        <v>91161</v>
      </c>
      <c r="H1526" s="76">
        <v>0.29166666666666669</v>
      </c>
      <c r="I1526" s="76">
        <v>0.55555555555555558</v>
      </c>
      <c r="J1526" s="47">
        <v>0.2638888888888889</v>
      </c>
      <c r="M1526" s="46">
        <v>0</v>
      </c>
      <c r="N1526" s="46">
        <v>0</v>
      </c>
      <c r="O1526" s="47">
        <v>0</v>
      </c>
      <c r="P1526" s="47">
        <v>0</v>
      </c>
      <c r="Q1526" s="47">
        <v>0</v>
      </c>
      <c r="R1526" s="47">
        <v>0</v>
      </c>
      <c r="S1526" s="47">
        <v>0</v>
      </c>
      <c r="T1526" s="47">
        <v>0</v>
      </c>
      <c r="U1526" s="47">
        <v>0</v>
      </c>
      <c r="V1526" s="47">
        <v>0</v>
      </c>
      <c r="W1526" s="47">
        <v>0</v>
      </c>
      <c r="X1526" s="47">
        <v>0</v>
      </c>
      <c r="Y1526" s="47">
        <v>0</v>
      </c>
      <c r="Z1526" s="47">
        <v>0</v>
      </c>
      <c r="AA1526" s="4">
        <f t="shared" si="48"/>
        <v>0</v>
      </c>
      <c r="AB1526" s="4" t="str">
        <f t="shared" si="50"/>
        <v/>
      </c>
    </row>
    <row r="1527" spans="1:28" x14ac:dyDescent="0.25">
      <c r="A1527" s="44">
        <v>42872</v>
      </c>
      <c r="B1527" s="45" t="s">
        <v>194</v>
      </c>
      <c r="C1527" s="45" t="s">
        <v>161</v>
      </c>
      <c r="D1527" s="45" t="s">
        <v>38</v>
      </c>
      <c r="E1527" s="45" t="s">
        <v>41</v>
      </c>
      <c r="F1527" s="45" t="s">
        <v>169</v>
      </c>
      <c r="G1527" s="46">
        <v>91174</v>
      </c>
      <c r="H1527" s="76">
        <v>0.25</v>
      </c>
      <c r="I1527" s="76">
        <v>0.51388888888888895</v>
      </c>
      <c r="J1527" s="47">
        <v>0.2638888888888889</v>
      </c>
      <c r="K1527" s="48">
        <v>42872.245138888888</v>
      </c>
      <c r="L1527" s="48">
        <v>42872.538888888892</v>
      </c>
      <c r="M1527" s="46">
        <v>59</v>
      </c>
      <c r="N1527" s="46">
        <v>0</v>
      </c>
      <c r="O1527" s="47">
        <v>0</v>
      </c>
      <c r="P1527" s="47">
        <v>2.0601851851851853E-3</v>
      </c>
      <c r="Q1527" s="47">
        <v>7.083333333333333E-3</v>
      </c>
      <c r="R1527" s="47">
        <v>1.4652777777777778E-2</v>
      </c>
      <c r="S1527" s="47">
        <v>0</v>
      </c>
      <c r="T1527" s="47">
        <v>1.5439814814814816E-2</v>
      </c>
      <c r="U1527" s="47">
        <v>0</v>
      </c>
      <c r="V1527" s="47">
        <v>0</v>
      </c>
      <c r="W1527" s="47">
        <v>0</v>
      </c>
      <c r="X1527" s="47">
        <v>3.5057870370370371E-2</v>
      </c>
      <c r="Y1527" s="47">
        <v>3.4375E-3</v>
      </c>
      <c r="Z1527" s="47">
        <v>0</v>
      </c>
      <c r="AA1527" s="4">
        <f t="shared" si="48"/>
        <v>3.0092592592592594E-2</v>
      </c>
      <c r="AB1527" s="4">
        <f t="shared" si="50"/>
        <v>0</v>
      </c>
    </row>
    <row r="1528" spans="1:28" x14ac:dyDescent="0.25">
      <c r="A1528" s="44">
        <v>42872</v>
      </c>
      <c r="B1528" s="45" t="s">
        <v>194</v>
      </c>
      <c r="C1528" s="45" t="s">
        <v>161</v>
      </c>
      <c r="D1528" s="45" t="s">
        <v>38</v>
      </c>
      <c r="E1528" s="45" t="s">
        <v>41</v>
      </c>
      <c r="F1528" s="45" t="s">
        <v>170</v>
      </c>
      <c r="G1528" s="46">
        <v>91148</v>
      </c>
      <c r="H1528" s="76">
        <v>0.25</v>
      </c>
      <c r="I1528" s="76">
        <v>0.51388888888888895</v>
      </c>
      <c r="J1528" s="47">
        <v>0.2638888888888889</v>
      </c>
      <c r="K1528" s="48">
        <v>42872.245138888888</v>
      </c>
      <c r="L1528" s="48">
        <v>42872.513888888891</v>
      </c>
      <c r="M1528" s="46">
        <v>56</v>
      </c>
      <c r="N1528" s="46">
        <v>0</v>
      </c>
      <c r="O1528" s="47">
        <v>0</v>
      </c>
      <c r="P1528" s="47">
        <v>2.3263888888888887E-3</v>
      </c>
      <c r="Q1528" s="47">
        <v>5.7291666666666671E-3</v>
      </c>
      <c r="R1528" s="47">
        <v>1.3113425925925926E-2</v>
      </c>
      <c r="S1528" s="47">
        <v>0</v>
      </c>
      <c r="T1528" s="47">
        <v>1.6018518518518519E-2</v>
      </c>
      <c r="U1528" s="47">
        <v>0</v>
      </c>
      <c r="V1528" s="47">
        <v>0</v>
      </c>
      <c r="W1528" s="47">
        <v>0</v>
      </c>
      <c r="X1528" s="47">
        <v>3.1944444444444442E-3</v>
      </c>
      <c r="Y1528" s="47">
        <v>1.1574074074074073E-4</v>
      </c>
      <c r="Z1528" s="47">
        <v>0</v>
      </c>
      <c r="AA1528" s="4">
        <f t="shared" si="48"/>
        <v>2.9131944444444446E-2</v>
      </c>
      <c r="AB1528" s="4">
        <f t="shared" si="50"/>
        <v>0</v>
      </c>
    </row>
    <row r="1529" spans="1:28" x14ac:dyDescent="0.25">
      <c r="A1529" s="44">
        <v>42872</v>
      </c>
      <c r="B1529" s="45" t="s">
        <v>194</v>
      </c>
      <c r="C1529" s="45" t="s">
        <v>161</v>
      </c>
      <c r="D1529" s="45" t="s">
        <v>38</v>
      </c>
      <c r="E1529" s="45" t="s">
        <v>41</v>
      </c>
      <c r="F1529" s="45" t="s">
        <v>120</v>
      </c>
      <c r="G1529" s="46">
        <v>91144</v>
      </c>
      <c r="H1529" s="76">
        <v>0.3611111111111111</v>
      </c>
      <c r="I1529" s="76">
        <v>0.625</v>
      </c>
      <c r="J1529" s="47">
        <v>0.2638888888888889</v>
      </c>
      <c r="M1529" s="46">
        <v>0</v>
      </c>
      <c r="N1529" s="46">
        <v>0</v>
      </c>
      <c r="O1529" s="47">
        <v>0</v>
      </c>
      <c r="P1529" s="47">
        <v>0</v>
      </c>
      <c r="Q1529" s="47">
        <v>0</v>
      </c>
      <c r="R1529" s="47">
        <v>0</v>
      </c>
      <c r="S1529" s="47">
        <v>0</v>
      </c>
      <c r="T1529" s="47">
        <v>0</v>
      </c>
      <c r="U1529" s="47">
        <v>0</v>
      </c>
      <c r="V1529" s="47">
        <v>0</v>
      </c>
      <c r="W1529" s="47">
        <v>0</v>
      </c>
      <c r="X1529" s="47">
        <v>0</v>
      </c>
      <c r="Y1529" s="47">
        <v>0</v>
      </c>
      <c r="Z1529" s="47">
        <v>0</v>
      </c>
      <c r="AA1529" s="4">
        <f t="shared" si="48"/>
        <v>0</v>
      </c>
      <c r="AB1529" s="4" t="str">
        <f t="shared" si="50"/>
        <v/>
      </c>
    </row>
    <row r="1530" spans="1:28" x14ac:dyDescent="0.25">
      <c r="A1530" s="44">
        <v>42872</v>
      </c>
      <c r="B1530" s="45" t="s">
        <v>194</v>
      </c>
      <c r="C1530" s="45" t="s">
        <v>161</v>
      </c>
      <c r="D1530" s="45" t="s">
        <v>38</v>
      </c>
      <c r="E1530" s="45" t="s">
        <v>41</v>
      </c>
      <c r="F1530" s="45" t="s">
        <v>121</v>
      </c>
      <c r="G1530" s="46">
        <v>91132</v>
      </c>
      <c r="H1530" s="76">
        <v>0.33333333333333331</v>
      </c>
      <c r="I1530" s="76">
        <v>0.59722222222222221</v>
      </c>
      <c r="J1530" s="47">
        <v>0.2638888888888889</v>
      </c>
      <c r="M1530" s="46">
        <v>0</v>
      </c>
      <c r="N1530" s="46">
        <v>0</v>
      </c>
      <c r="O1530" s="47">
        <v>0</v>
      </c>
      <c r="P1530" s="47">
        <v>0</v>
      </c>
      <c r="Q1530" s="47">
        <v>0</v>
      </c>
      <c r="R1530" s="47">
        <v>0</v>
      </c>
      <c r="S1530" s="47">
        <v>0</v>
      </c>
      <c r="T1530" s="47">
        <v>0</v>
      </c>
      <c r="U1530" s="47">
        <v>0</v>
      </c>
      <c r="V1530" s="47">
        <v>0</v>
      </c>
      <c r="W1530" s="47">
        <v>0</v>
      </c>
      <c r="X1530" s="47">
        <v>0</v>
      </c>
      <c r="Y1530" s="47">
        <v>0</v>
      </c>
      <c r="Z1530" s="47">
        <v>0</v>
      </c>
      <c r="AA1530" s="4">
        <f t="shared" si="48"/>
        <v>0</v>
      </c>
      <c r="AB1530" s="4" t="str">
        <f t="shared" si="50"/>
        <v/>
      </c>
    </row>
    <row r="1531" spans="1:28" x14ac:dyDescent="0.25">
      <c r="A1531" s="44">
        <v>42872</v>
      </c>
      <c r="B1531" s="45" t="s">
        <v>194</v>
      </c>
      <c r="C1531" s="45" t="s">
        <v>161</v>
      </c>
      <c r="D1531" s="45" t="s">
        <v>38</v>
      </c>
      <c r="E1531" s="45" t="s">
        <v>41</v>
      </c>
      <c r="F1531" s="45" t="s">
        <v>122</v>
      </c>
      <c r="G1531" s="46">
        <v>91127</v>
      </c>
      <c r="H1531" s="76">
        <v>0.3888888888888889</v>
      </c>
      <c r="I1531" s="76">
        <v>0.65277777777777779</v>
      </c>
      <c r="J1531" s="47">
        <v>0.2638888888888889</v>
      </c>
      <c r="K1531" s="48">
        <v>42872.383333333331</v>
      </c>
      <c r="L1531" s="48">
        <v>42872.652777777781</v>
      </c>
      <c r="M1531" s="46">
        <v>72</v>
      </c>
      <c r="N1531" s="46">
        <v>0</v>
      </c>
      <c r="O1531" s="47">
        <v>0</v>
      </c>
      <c r="P1531" s="47">
        <v>2.2800925925925927E-3</v>
      </c>
      <c r="Q1531" s="47">
        <v>5.7870370370370366E-5</v>
      </c>
      <c r="R1531" s="47">
        <v>1.315972222222222E-2</v>
      </c>
      <c r="S1531" s="47">
        <v>0</v>
      </c>
      <c r="T1531" s="47">
        <v>1.5474537037037038E-2</v>
      </c>
      <c r="U1531" s="47">
        <v>0</v>
      </c>
      <c r="V1531" s="47">
        <v>0</v>
      </c>
      <c r="W1531" s="47">
        <v>0</v>
      </c>
      <c r="X1531" s="47">
        <v>0</v>
      </c>
      <c r="Y1531" s="47">
        <v>0</v>
      </c>
      <c r="Z1531" s="47">
        <v>0</v>
      </c>
      <c r="AA1531" s="4">
        <f t="shared" si="48"/>
        <v>2.8634259259259259E-2</v>
      </c>
      <c r="AB1531" s="4">
        <f t="shared" si="50"/>
        <v>0</v>
      </c>
    </row>
    <row r="1532" spans="1:28" x14ac:dyDescent="0.25">
      <c r="A1532" s="44">
        <v>42872</v>
      </c>
      <c r="B1532" s="45" t="s">
        <v>194</v>
      </c>
      <c r="C1532" s="45" t="s">
        <v>161</v>
      </c>
      <c r="D1532" s="45" t="s">
        <v>38</v>
      </c>
      <c r="E1532" s="45" t="s">
        <v>41</v>
      </c>
      <c r="F1532" s="45" t="s">
        <v>59</v>
      </c>
      <c r="G1532" s="46">
        <v>91171</v>
      </c>
      <c r="H1532" s="76">
        <v>0.3888888888888889</v>
      </c>
      <c r="I1532" s="76">
        <v>0.65277777777777779</v>
      </c>
      <c r="J1532" s="47">
        <v>0.2638888888888889</v>
      </c>
      <c r="K1532" s="48">
        <v>42872.393750000003</v>
      </c>
      <c r="L1532" s="48">
        <v>42872.652777777781</v>
      </c>
      <c r="M1532" s="46">
        <v>77</v>
      </c>
      <c r="N1532" s="46">
        <v>0</v>
      </c>
      <c r="O1532" s="47">
        <v>0</v>
      </c>
      <c r="P1532" s="47">
        <v>1.6087962962962963E-3</v>
      </c>
      <c r="Q1532" s="47">
        <v>2.8703703703703708E-3</v>
      </c>
      <c r="R1532" s="47">
        <v>1.5081018518518516E-2</v>
      </c>
      <c r="S1532" s="47">
        <v>0</v>
      </c>
      <c r="T1532" s="47">
        <v>1.5844907407407408E-2</v>
      </c>
      <c r="U1532" s="47">
        <v>0</v>
      </c>
      <c r="V1532" s="47">
        <v>0</v>
      </c>
      <c r="W1532" s="47">
        <v>0</v>
      </c>
      <c r="X1532" s="47">
        <v>4.2939814814814811E-3</v>
      </c>
      <c r="Y1532" s="47">
        <v>1.4189814814814815E-2</v>
      </c>
      <c r="Z1532" s="47">
        <v>0</v>
      </c>
      <c r="AA1532" s="4">
        <f t="shared" si="48"/>
        <v>3.0925925925925926E-2</v>
      </c>
      <c r="AB1532" s="4">
        <f t="shared" si="50"/>
        <v>4.8611111111110938E-3</v>
      </c>
    </row>
    <row r="1533" spans="1:28" x14ac:dyDescent="0.25">
      <c r="A1533" s="44">
        <v>42872</v>
      </c>
      <c r="B1533" s="45" t="s">
        <v>194</v>
      </c>
      <c r="C1533" s="45" t="s">
        <v>161</v>
      </c>
      <c r="D1533" s="45" t="s">
        <v>38</v>
      </c>
      <c r="E1533" s="45" t="s">
        <v>41</v>
      </c>
      <c r="F1533" s="45" t="s">
        <v>124</v>
      </c>
      <c r="G1533" s="46">
        <v>91164</v>
      </c>
      <c r="H1533" s="76">
        <v>0.33333333333333331</v>
      </c>
      <c r="I1533" s="76">
        <v>0.59722222222222221</v>
      </c>
      <c r="J1533" s="47">
        <v>0.2638888888888889</v>
      </c>
      <c r="K1533" s="48">
        <v>42872.344444444447</v>
      </c>
      <c r="L1533" s="48">
        <v>42872.597222222219</v>
      </c>
      <c r="M1533" s="46">
        <v>88</v>
      </c>
      <c r="N1533" s="46">
        <v>0</v>
      </c>
      <c r="O1533" s="47">
        <v>0</v>
      </c>
      <c r="P1533" s="47">
        <v>1.3194444444444443E-3</v>
      </c>
      <c r="Q1533" s="47">
        <v>2.627314814814815E-3</v>
      </c>
      <c r="R1533" s="47">
        <v>1.4745370370370372E-2</v>
      </c>
      <c r="S1533" s="47">
        <v>0</v>
      </c>
      <c r="T1533" s="47">
        <v>1.539351851851852E-2</v>
      </c>
      <c r="U1533" s="47">
        <v>0</v>
      </c>
      <c r="V1533" s="47">
        <v>0</v>
      </c>
      <c r="W1533" s="47">
        <v>0</v>
      </c>
      <c r="X1533" s="47">
        <v>0</v>
      </c>
      <c r="Y1533" s="47">
        <v>4.3518518518518515E-3</v>
      </c>
      <c r="Z1533" s="47">
        <v>0</v>
      </c>
      <c r="AA1533" s="4">
        <f t="shared" si="48"/>
        <v>3.0138888888888892E-2</v>
      </c>
      <c r="AB1533" s="4">
        <f t="shared" si="50"/>
        <v>1.1111111111111183E-2</v>
      </c>
    </row>
    <row r="1534" spans="1:28" x14ac:dyDescent="0.25">
      <c r="A1534" s="44">
        <v>42872</v>
      </c>
      <c r="B1534" s="45" t="s">
        <v>194</v>
      </c>
      <c r="C1534" s="45" t="s">
        <v>161</v>
      </c>
      <c r="D1534" s="45" t="s">
        <v>38</v>
      </c>
      <c r="E1534" s="45" t="s">
        <v>41</v>
      </c>
      <c r="F1534" s="45" t="s">
        <v>125</v>
      </c>
      <c r="G1534" s="46">
        <v>91135</v>
      </c>
      <c r="H1534" s="76">
        <v>0.25</v>
      </c>
      <c r="I1534" s="76">
        <v>0.51388888888888895</v>
      </c>
      <c r="J1534" s="47">
        <v>0.2638888888888889</v>
      </c>
      <c r="M1534" s="46">
        <v>0</v>
      </c>
      <c r="N1534" s="46">
        <v>0</v>
      </c>
      <c r="O1534" s="47">
        <v>0</v>
      </c>
      <c r="P1534" s="47">
        <v>0</v>
      </c>
      <c r="Q1534" s="47">
        <v>0</v>
      </c>
      <c r="R1534" s="47">
        <v>0</v>
      </c>
      <c r="S1534" s="47">
        <v>0</v>
      </c>
      <c r="T1534" s="47">
        <v>0</v>
      </c>
      <c r="U1534" s="47">
        <v>0</v>
      </c>
      <c r="V1534" s="47">
        <v>0</v>
      </c>
      <c r="W1534" s="47">
        <v>0</v>
      </c>
      <c r="X1534" s="47">
        <v>0</v>
      </c>
      <c r="Y1534" s="47">
        <v>0</v>
      </c>
      <c r="Z1534" s="47">
        <v>0</v>
      </c>
      <c r="AA1534" s="4">
        <f t="shared" si="48"/>
        <v>0</v>
      </c>
      <c r="AB1534" s="4" t="str">
        <f t="shared" si="50"/>
        <v/>
      </c>
    </row>
    <row r="1535" spans="1:28" x14ac:dyDescent="0.25">
      <c r="A1535" s="44">
        <v>42872</v>
      </c>
      <c r="B1535" s="45" t="s">
        <v>194</v>
      </c>
      <c r="C1535" s="45" t="s">
        <v>161</v>
      </c>
      <c r="D1535" s="45" t="s">
        <v>38</v>
      </c>
      <c r="E1535" s="45" t="s">
        <v>41</v>
      </c>
      <c r="F1535" s="45" t="s">
        <v>126</v>
      </c>
      <c r="G1535" s="46">
        <v>91162</v>
      </c>
      <c r="H1535" s="76">
        <v>0.29166666666666669</v>
      </c>
      <c r="I1535" s="76">
        <v>0.55555555555555558</v>
      </c>
      <c r="J1535" s="47">
        <v>0.2638888888888889</v>
      </c>
      <c r="K1535" s="48">
        <v>42872.305555555555</v>
      </c>
      <c r="L1535" s="48">
        <v>42872.555555555555</v>
      </c>
      <c r="M1535" s="46">
        <v>79</v>
      </c>
      <c r="N1535" s="46">
        <v>0</v>
      </c>
      <c r="O1535" s="47">
        <v>0</v>
      </c>
      <c r="P1535" s="47">
        <v>1.3078703703703705E-3</v>
      </c>
      <c r="Q1535" s="47">
        <v>3.9467592592592592E-3</v>
      </c>
      <c r="R1535" s="47">
        <v>1.638888888888889E-2</v>
      </c>
      <c r="S1535" s="47">
        <v>0</v>
      </c>
      <c r="T1535" s="47">
        <v>1.6134259259259261E-2</v>
      </c>
      <c r="U1535" s="47">
        <v>0</v>
      </c>
      <c r="V1535" s="47">
        <v>0</v>
      </c>
      <c r="W1535" s="47">
        <v>0</v>
      </c>
      <c r="X1535" s="47">
        <v>6.2847222222222228E-3</v>
      </c>
      <c r="Y1535" s="47">
        <v>1.3842592592592594E-2</v>
      </c>
      <c r="Z1535" s="47">
        <v>0</v>
      </c>
      <c r="AA1535" s="4">
        <f t="shared" si="48"/>
        <v>3.2523148148148148E-2</v>
      </c>
      <c r="AB1535" s="4">
        <f t="shared" si="50"/>
        <v>1.388888888888884E-2</v>
      </c>
    </row>
    <row r="1536" spans="1:28" x14ac:dyDescent="0.25">
      <c r="A1536" s="44">
        <v>42872</v>
      </c>
      <c r="B1536" s="45" t="s">
        <v>194</v>
      </c>
      <c r="C1536" s="45" t="s">
        <v>161</v>
      </c>
      <c r="D1536" s="45" t="s">
        <v>38</v>
      </c>
      <c r="E1536" s="45" t="s">
        <v>40</v>
      </c>
      <c r="F1536" s="45" t="s">
        <v>171</v>
      </c>
      <c r="G1536" s="46">
        <v>102623</v>
      </c>
      <c r="H1536" s="76">
        <v>0.65277777777777779</v>
      </c>
      <c r="I1536" s="76">
        <v>0.91666666666666663</v>
      </c>
      <c r="J1536" s="47">
        <v>0.2638888888888889</v>
      </c>
      <c r="M1536" s="46">
        <v>0</v>
      </c>
      <c r="N1536" s="46">
        <v>0</v>
      </c>
      <c r="O1536" s="47">
        <v>0</v>
      </c>
      <c r="P1536" s="47">
        <v>0</v>
      </c>
      <c r="Q1536" s="47">
        <v>0</v>
      </c>
      <c r="R1536" s="47">
        <v>0</v>
      </c>
      <c r="S1536" s="47">
        <v>0</v>
      </c>
      <c r="T1536" s="47">
        <v>0</v>
      </c>
      <c r="U1536" s="47">
        <v>0</v>
      </c>
      <c r="V1536" s="47">
        <v>0</v>
      </c>
      <c r="W1536" s="47">
        <v>0</v>
      </c>
      <c r="X1536" s="47">
        <v>0</v>
      </c>
      <c r="Y1536" s="47">
        <v>0</v>
      </c>
      <c r="Z1536" s="47">
        <v>0</v>
      </c>
      <c r="AA1536" s="4">
        <f t="shared" si="48"/>
        <v>0</v>
      </c>
      <c r="AB1536" s="4" t="str">
        <f t="shared" si="50"/>
        <v/>
      </c>
    </row>
    <row r="1537" spans="1:28" x14ac:dyDescent="0.25">
      <c r="A1537" s="44">
        <v>42872</v>
      </c>
      <c r="B1537" s="45" t="s">
        <v>194</v>
      </c>
      <c r="C1537" s="45" t="s">
        <v>161</v>
      </c>
      <c r="D1537" s="45" t="s">
        <v>38</v>
      </c>
      <c r="E1537" s="45" t="s">
        <v>40</v>
      </c>
      <c r="F1537" s="45" t="s">
        <v>71</v>
      </c>
      <c r="G1537" s="46">
        <v>91166</v>
      </c>
      <c r="H1537" s="76">
        <v>0.59722222222222221</v>
      </c>
      <c r="I1537" s="76">
        <v>0.86111111111111116</v>
      </c>
      <c r="J1537" s="47">
        <v>0.2638888888888889</v>
      </c>
      <c r="K1537" s="48">
        <v>42872.602777777778</v>
      </c>
      <c r="L1537" s="48">
        <v>42872.861805555556</v>
      </c>
      <c r="M1537" s="46">
        <v>71</v>
      </c>
      <c r="N1537" s="46">
        <v>0</v>
      </c>
      <c r="O1537" s="47">
        <v>0</v>
      </c>
      <c r="P1537" s="47">
        <v>2.0833333333333333E-3</v>
      </c>
      <c r="Q1537" s="47">
        <v>3.0092592592592595E-4</v>
      </c>
      <c r="R1537" s="47">
        <v>1.4270833333333335E-2</v>
      </c>
      <c r="S1537" s="47">
        <v>0</v>
      </c>
      <c r="T1537" s="47">
        <v>1.3425925925925924E-2</v>
      </c>
      <c r="U1537" s="47">
        <v>0</v>
      </c>
      <c r="V1537" s="47">
        <v>0</v>
      </c>
      <c r="W1537" s="47">
        <v>0</v>
      </c>
      <c r="X1537" s="47">
        <v>0</v>
      </c>
      <c r="Y1537" s="47">
        <v>1.0810185185185185E-2</v>
      </c>
      <c r="Z1537" s="47">
        <v>0</v>
      </c>
      <c r="AA1537" s="4">
        <f t="shared" si="48"/>
        <v>2.7696759259259261E-2</v>
      </c>
      <c r="AB1537" s="4">
        <f t="shared" si="50"/>
        <v>5.5555555555555358E-3</v>
      </c>
    </row>
    <row r="1538" spans="1:28" x14ac:dyDescent="0.25">
      <c r="A1538" s="44">
        <v>42872</v>
      </c>
      <c r="B1538" s="45" t="s">
        <v>194</v>
      </c>
      <c r="C1538" s="45" t="s">
        <v>161</v>
      </c>
      <c r="D1538" s="45" t="s">
        <v>38</v>
      </c>
      <c r="E1538" s="45" t="s">
        <v>40</v>
      </c>
      <c r="F1538" s="45" t="s">
        <v>53</v>
      </c>
      <c r="G1538" s="46">
        <v>102520</v>
      </c>
      <c r="H1538" s="76">
        <v>0.25</v>
      </c>
      <c r="I1538" s="76">
        <v>0.51388888888888895</v>
      </c>
      <c r="J1538" s="47">
        <v>0.2638888888888889</v>
      </c>
      <c r="M1538" s="46">
        <v>0</v>
      </c>
      <c r="N1538" s="46">
        <v>0</v>
      </c>
      <c r="O1538" s="47">
        <v>0</v>
      </c>
      <c r="P1538" s="47">
        <v>0</v>
      </c>
      <c r="Q1538" s="47">
        <v>0</v>
      </c>
      <c r="R1538" s="47">
        <v>0</v>
      </c>
      <c r="S1538" s="47">
        <v>0</v>
      </c>
      <c r="T1538" s="47">
        <v>0</v>
      </c>
      <c r="U1538" s="47">
        <v>0</v>
      </c>
      <c r="V1538" s="47">
        <v>0</v>
      </c>
      <c r="W1538" s="47">
        <v>0</v>
      </c>
      <c r="X1538" s="47">
        <v>0</v>
      </c>
      <c r="Y1538" s="47">
        <v>0</v>
      </c>
      <c r="Z1538" s="47">
        <v>0</v>
      </c>
      <c r="AA1538" s="4">
        <f t="shared" si="48"/>
        <v>0</v>
      </c>
      <c r="AB1538" s="4" t="str">
        <f t="shared" si="50"/>
        <v/>
      </c>
    </row>
    <row r="1539" spans="1:28" x14ac:dyDescent="0.25">
      <c r="A1539" s="44">
        <v>42872</v>
      </c>
      <c r="B1539" s="45" t="s">
        <v>194</v>
      </c>
      <c r="C1539" s="45" t="s">
        <v>161</v>
      </c>
      <c r="D1539" s="45" t="s">
        <v>38</v>
      </c>
      <c r="E1539" s="45" t="s">
        <v>40</v>
      </c>
      <c r="F1539" s="45" t="s">
        <v>131</v>
      </c>
      <c r="G1539" s="46">
        <v>91136</v>
      </c>
      <c r="H1539" s="76">
        <v>0.5625</v>
      </c>
      <c r="I1539" s="76">
        <v>0.82638888888888884</v>
      </c>
      <c r="J1539" s="47">
        <v>0.2638888888888889</v>
      </c>
      <c r="K1539" s="48">
        <v>42872.5625</v>
      </c>
      <c r="L1539" s="48">
        <v>42872.826388888891</v>
      </c>
      <c r="M1539" s="46">
        <v>87</v>
      </c>
      <c r="N1539" s="46">
        <v>0</v>
      </c>
      <c r="O1539" s="47">
        <v>0</v>
      </c>
      <c r="P1539" s="47">
        <v>1.5624999999999999E-3</v>
      </c>
      <c r="Q1539" s="47">
        <v>5.2083333333333333E-4</v>
      </c>
      <c r="R1539" s="47">
        <v>1.3923611111111111E-2</v>
      </c>
      <c r="S1539" s="47">
        <v>0</v>
      </c>
      <c r="T1539" s="47">
        <v>1.4247685185185184E-2</v>
      </c>
      <c r="U1539" s="47">
        <v>0</v>
      </c>
      <c r="V1539" s="47">
        <v>0</v>
      </c>
      <c r="W1539" s="47">
        <v>0</v>
      </c>
      <c r="X1539" s="47">
        <v>1.8912037037037036E-2</v>
      </c>
      <c r="Y1539" s="47">
        <v>1.5162037037037036E-3</v>
      </c>
      <c r="Z1539" s="47">
        <v>0</v>
      </c>
      <c r="AA1539" s="4">
        <f t="shared" si="48"/>
        <v>2.8171296296296295E-2</v>
      </c>
      <c r="AB1539" s="4">
        <f t="shared" si="50"/>
        <v>0</v>
      </c>
    </row>
    <row r="1540" spans="1:28" x14ac:dyDescent="0.25">
      <c r="A1540" s="44">
        <v>42872</v>
      </c>
      <c r="B1540" s="45" t="s">
        <v>194</v>
      </c>
      <c r="C1540" s="45" t="s">
        <v>161</v>
      </c>
      <c r="D1540" s="45" t="s">
        <v>38</v>
      </c>
      <c r="E1540" s="45" t="s">
        <v>40</v>
      </c>
      <c r="F1540" s="45" t="s">
        <v>54</v>
      </c>
      <c r="G1540" s="46">
        <v>91138</v>
      </c>
      <c r="H1540" s="76">
        <v>0.5625</v>
      </c>
      <c r="I1540" s="76">
        <v>0.82638888888888884</v>
      </c>
      <c r="J1540" s="47">
        <v>0.2638888888888889</v>
      </c>
      <c r="K1540" s="48">
        <v>42872.563888888886</v>
      </c>
      <c r="L1540" s="48">
        <v>42872.826388888891</v>
      </c>
      <c r="M1540" s="46">
        <v>80</v>
      </c>
      <c r="N1540" s="46">
        <v>0</v>
      </c>
      <c r="O1540" s="47">
        <v>0</v>
      </c>
      <c r="P1540" s="47">
        <v>1.9560185185185184E-3</v>
      </c>
      <c r="Q1540" s="47">
        <v>2.8124999999999995E-3</v>
      </c>
      <c r="R1540" s="47">
        <v>1.4733796296296295E-2</v>
      </c>
      <c r="S1540" s="47">
        <v>0</v>
      </c>
      <c r="T1540" s="47">
        <v>1.4537037037037038E-2</v>
      </c>
      <c r="U1540" s="47">
        <v>0</v>
      </c>
      <c r="V1540" s="47">
        <v>0</v>
      </c>
      <c r="W1540" s="47">
        <v>0</v>
      </c>
      <c r="X1540" s="47">
        <v>7.1874999999999994E-3</v>
      </c>
      <c r="Y1540" s="47">
        <v>1.9560185185185184E-3</v>
      </c>
      <c r="Z1540" s="47">
        <v>0</v>
      </c>
      <c r="AA1540" s="4">
        <f t="shared" si="48"/>
        <v>2.9270833333333333E-2</v>
      </c>
      <c r="AB1540" s="4">
        <f t="shared" si="50"/>
        <v>1.388888888888884E-3</v>
      </c>
    </row>
    <row r="1541" spans="1:28" x14ac:dyDescent="0.25">
      <c r="A1541" s="44">
        <v>42872</v>
      </c>
      <c r="B1541" s="45" t="s">
        <v>194</v>
      </c>
      <c r="C1541" s="45" t="s">
        <v>161</v>
      </c>
      <c r="D1541" s="45" t="s">
        <v>38</v>
      </c>
      <c r="E1541" s="45" t="s">
        <v>40</v>
      </c>
      <c r="F1541" s="45" t="s">
        <v>173</v>
      </c>
      <c r="G1541" s="46">
        <v>91173</v>
      </c>
      <c r="H1541" s="76">
        <v>0.51388888888888895</v>
      </c>
      <c r="I1541" s="76">
        <v>0.77777777777777779</v>
      </c>
      <c r="J1541" s="47">
        <v>0.2638888888888889</v>
      </c>
      <c r="K1541" s="48">
        <v>42872.51458333333</v>
      </c>
      <c r="L1541" s="48">
        <v>42872.777777777781</v>
      </c>
      <c r="M1541" s="46">
        <v>67</v>
      </c>
      <c r="N1541" s="46">
        <v>0</v>
      </c>
      <c r="O1541" s="47">
        <v>0</v>
      </c>
      <c r="P1541" s="47">
        <v>2.3379629629629631E-3</v>
      </c>
      <c r="Q1541" s="47">
        <v>2.9745370370370373E-3</v>
      </c>
      <c r="R1541" s="47">
        <v>1.4166666666666666E-2</v>
      </c>
      <c r="S1541" s="47">
        <v>0</v>
      </c>
      <c r="T1541" s="47">
        <v>1.3877314814814815E-2</v>
      </c>
      <c r="U1541" s="47">
        <v>0</v>
      </c>
      <c r="V1541" s="47">
        <v>0</v>
      </c>
      <c r="W1541" s="47">
        <v>9.7222222222222209E-4</v>
      </c>
      <c r="X1541" s="47">
        <v>1.0034722222222221E-2</v>
      </c>
      <c r="Y1541" s="47">
        <v>3.4027777777777784E-3</v>
      </c>
      <c r="Z1541" s="47">
        <v>0</v>
      </c>
      <c r="AA1541" s="4">
        <f t="shared" si="48"/>
        <v>2.8043981481481482E-2</v>
      </c>
      <c r="AB1541" s="4">
        <f t="shared" si="50"/>
        <v>6.9444444444433095E-4</v>
      </c>
    </row>
    <row r="1542" spans="1:28" x14ac:dyDescent="0.25">
      <c r="A1542" s="44">
        <v>42872</v>
      </c>
      <c r="B1542" s="45" t="s">
        <v>194</v>
      </c>
      <c r="C1542" s="45" t="s">
        <v>161</v>
      </c>
      <c r="D1542" s="45" t="s">
        <v>38</v>
      </c>
      <c r="E1542" s="45" t="s">
        <v>40</v>
      </c>
      <c r="F1542" s="45" t="s">
        <v>174</v>
      </c>
      <c r="G1542" s="46">
        <v>91177</v>
      </c>
      <c r="H1542" s="76">
        <v>0.65277777777777779</v>
      </c>
      <c r="I1542" s="76">
        <v>0.91666666666666663</v>
      </c>
      <c r="J1542" s="47">
        <v>0.2638888888888889</v>
      </c>
      <c r="K1542" s="48">
        <v>42872.647222222222</v>
      </c>
      <c r="L1542" s="48">
        <v>42872.916666666664</v>
      </c>
      <c r="M1542" s="46">
        <v>64</v>
      </c>
      <c r="N1542" s="46">
        <v>0</v>
      </c>
      <c r="O1542" s="47">
        <v>0</v>
      </c>
      <c r="P1542" s="47">
        <v>1.9675925925925928E-3</v>
      </c>
      <c r="Q1542" s="47">
        <v>2.7199074074074074E-3</v>
      </c>
      <c r="R1542" s="47">
        <v>1.3935185185185184E-2</v>
      </c>
      <c r="S1542" s="47">
        <v>0</v>
      </c>
      <c r="T1542" s="47">
        <v>6.8402777777777776E-3</v>
      </c>
      <c r="U1542" s="47">
        <v>0</v>
      </c>
      <c r="V1542" s="47">
        <v>0</v>
      </c>
      <c r="W1542" s="47">
        <v>2.449074074074074E-2</v>
      </c>
      <c r="X1542" s="47">
        <v>2.0277777777777777E-2</v>
      </c>
      <c r="Y1542" s="47">
        <v>0</v>
      </c>
      <c r="Z1542" s="47">
        <v>0</v>
      </c>
      <c r="AA1542" s="4">
        <f t="shared" ref="AA1542:AA1605" si="51">IF(A1542="","",R1542+T1542)</f>
        <v>2.0775462962962961E-2</v>
      </c>
      <c r="AB1542" s="4">
        <f t="shared" si="50"/>
        <v>0</v>
      </c>
    </row>
    <row r="1543" spans="1:28" x14ac:dyDescent="0.25">
      <c r="A1543" s="44">
        <v>42872</v>
      </c>
      <c r="B1543" s="45" t="s">
        <v>194</v>
      </c>
      <c r="C1543" s="45" t="s">
        <v>161</v>
      </c>
      <c r="D1543" s="45" t="s">
        <v>38</v>
      </c>
      <c r="E1543" s="45" t="s">
        <v>40</v>
      </c>
      <c r="F1543" s="45" t="s">
        <v>175</v>
      </c>
      <c r="G1543" s="46">
        <v>91151</v>
      </c>
      <c r="H1543" s="76">
        <v>0.65277777777777779</v>
      </c>
      <c r="I1543" s="76">
        <v>0.91666666666666663</v>
      </c>
      <c r="J1543" s="47">
        <v>0.2638888888888889</v>
      </c>
      <c r="M1543" s="46">
        <v>0</v>
      </c>
      <c r="N1543" s="46">
        <v>0</v>
      </c>
      <c r="O1543" s="47">
        <v>0</v>
      </c>
      <c r="P1543" s="47">
        <v>0</v>
      </c>
      <c r="Q1543" s="47">
        <v>0</v>
      </c>
      <c r="R1543" s="47">
        <v>0</v>
      </c>
      <c r="S1543" s="47">
        <v>0</v>
      </c>
      <c r="T1543" s="47">
        <v>0</v>
      </c>
      <c r="U1543" s="47">
        <v>0</v>
      </c>
      <c r="V1543" s="47">
        <v>0</v>
      </c>
      <c r="W1543" s="47">
        <v>0</v>
      </c>
      <c r="X1543" s="47">
        <v>0</v>
      </c>
      <c r="Y1543" s="47">
        <v>0</v>
      </c>
      <c r="Z1543" s="47">
        <v>0</v>
      </c>
      <c r="AA1543" s="4">
        <f t="shared" si="51"/>
        <v>0</v>
      </c>
      <c r="AB1543" s="4" t="str">
        <f t="shared" si="50"/>
        <v/>
      </c>
    </row>
    <row r="1544" spans="1:28" x14ac:dyDescent="0.25">
      <c r="A1544" s="44">
        <v>42872</v>
      </c>
      <c r="B1544" s="45" t="s">
        <v>194</v>
      </c>
      <c r="C1544" s="45" t="s">
        <v>161</v>
      </c>
      <c r="D1544" s="45" t="s">
        <v>38</v>
      </c>
      <c r="E1544" s="45" t="s">
        <v>40</v>
      </c>
      <c r="F1544" s="45" t="s">
        <v>57</v>
      </c>
      <c r="G1544" s="46">
        <v>91218</v>
      </c>
      <c r="H1544" s="76">
        <v>0.51388888888888895</v>
      </c>
      <c r="I1544" s="76">
        <v>0.77777777777777779</v>
      </c>
      <c r="J1544" s="47">
        <v>0.2638888888888889</v>
      </c>
      <c r="M1544" s="46">
        <v>0</v>
      </c>
      <c r="N1544" s="46">
        <v>0</v>
      </c>
      <c r="O1544" s="47">
        <v>0</v>
      </c>
      <c r="P1544" s="47">
        <v>0</v>
      </c>
      <c r="Q1544" s="47">
        <v>0</v>
      </c>
      <c r="R1544" s="47">
        <v>0</v>
      </c>
      <c r="S1544" s="47">
        <v>0</v>
      </c>
      <c r="T1544" s="47">
        <v>0</v>
      </c>
      <c r="U1544" s="47">
        <v>0</v>
      </c>
      <c r="V1544" s="47">
        <v>0</v>
      </c>
      <c r="W1544" s="47">
        <v>0</v>
      </c>
      <c r="X1544" s="47">
        <v>0</v>
      </c>
      <c r="Y1544" s="47">
        <v>0</v>
      </c>
      <c r="Z1544" s="47">
        <v>0</v>
      </c>
      <c r="AA1544" s="4">
        <f t="shared" si="51"/>
        <v>0</v>
      </c>
      <c r="AB1544" s="4" t="str">
        <f t="shared" si="50"/>
        <v/>
      </c>
    </row>
    <row r="1545" spans="1:28" x14ac:dyDescent="0.25">
      <c r="A1545" s="44">
        <v>42872</v>
      </c>
      <c r="B1545" s="45" t="s">
        <v>194</v>
      </c>
      <c r="C1545" s="45" t="s">
        <v>161</v>
      </c>
      <c r="D1545" s="45" t="s">
        <v>38</v>
      </c>
      <c r="E1545" s="45" t="s">
        <v>40</v>
      </c>
      <c r="F1545" s="45" t="s">
        <v>130</v>
      </c>
      <c r="G1545" s="46">
        <v>91386</v>
      </c>
      <c r="H1545" s="76">
        <v>0.58333333333333337</v>
      </c>
      <c r="I1545" s="76">
        <v>0.84722222222222221</v>
      </c>
      <c r="J1545" s="47">
        <v>0.2638888888888889</v>
      </c>
      <c r="K1545" s="48">
        <v>42872.57916666667</v>
      </c>
      <c r="L1545" s="48">
        <v>42872.847222222219</v>
      </c>
      <c r="M1545" s="46">
        <v>0</v>
      </c>
      <c r="N1545" s="46">
        <v>86</v>
      </c>
      <c r="O1545" s="47">
        <v>8.1018518518518516E-4</v>
      </c>
      <c r="P1545" s="47">
        <v>0</v>
      </c>
      <c r="Q1545" s="47">
        <v>6.9305555555555551E-2</v>
      </c>
      <c r="R1545" s="47">
        <v>1.383101851851852E-2</v>
      </c>
      <c r="S1545" s="47">
        <v>0</v>
      </c>
      <c r="T1545" s="47">
        <v>1.4293981481481482E-2</v>
      </c>
      <c r="U1545" s="47">
        <v>0</v>
      </c>
      <c r="V1545" s="47">
        <v>0</v>
      </c>
      <c r="W1545" s="47">
        <v>0</v>
      </c>
      <c r="X1545" s="47">
        <v>0</v>
      </c>
      <c r="Y1545" s="47">
        <v>0</v>
      </c>
      <c r="Z1545" s="47">
        <v>0</v>
      </c>
      <c r="AA1545" s="4">
        <f t="shared" si="51"/>
        <v>2.8125000000000004E-2</v>
      </c>
      <c r="AB1545" s="4">
        <f t="shared" si="50"/>
        <v>0</v>
      </c>
    </row>
    <row r="1546" spans="1:28" x14ac:dyDescent="0.25">
      <c r="A1546" s="44">
        <v>42872</v>
      </c>
      <c r="B1546" s="45" t="s">
        <v>194</v>
      </c>
      <c r="C1546" s="45" t="s">
        <v>161</v>
      </c>
      <c r="D1546" s="45" t="s">
        <v>38</v>
      </c>
      <c r="E1546" s="45" t="s">
        <v>40</v>
      </c>
      <c r="F1546" s="45" t="s">
        <v>76</v>
      </c>
      <c r="G1546" s="46">
        <v>91145</v>
      </c>
      <c r="H1546" s="76">
        <v>0.51388888888888895</v>
      </c>
      <c r="I1546" s="76">
        <v>0.77777777777777779</v>
      </c>
      <c r="J1546" s="47">
        <v>0.2638888888888889</v>
      </c>
      <c r="K1546" s="48">
        <v>42872.517361111109</v>
      </c>
      <c r="L1546" s="48">
        <v>42872.777777777781</v>
      </c>
      <c r="M1546" s="46">
        <v>69</v>
      </c>
      <c r="N1546" s="46">
        <v>0</v>
      </c>
      <c r="O1546" s="47">
        <v>0</v>
      </c>
      <c r="P1546" s="47">
        <v>2.0717592592592593E-3</v>
      </c>
      <c r="Q1546" s="47">
        <v>2.3958333333333336E-3</v>
      </c>
      <c r="R1546" s="47">
        <v>1.4131944444444445E-2</v>
      </c>
      <c r="S1546" s="47">
        <v>0</v>
      </c>
      <c r="T1546" s="47">
        <v>1.3784722222222224E-2</v>
      </c>
      <c r="U1546" s="47">
        <v>0</v>
      </c>
      <c r="V1546" s="47">
        <v>0</v>
      </c>
      <c r="W1546" s="47">
        <v>0</v>
      </c>
      <c r="X1546" s="47">
        <v>1.5173611111111112E-2</v>
      </c>
      <c r="Y1546" s="47">
        <v>1.3703703703703704E-2</v>
      </c>
      <c r="Z1546" s="47">
        <v>0</v>
      </c>
      <c r="AA1546" s="4">
        <f t="shared" si="51"/>
        <v>2.7916666666666669E-2</v>
      </c>
      <c r="AB1546" s="4">
        <f t="shared" si="50"/>
        <v>3.4722222222220989E-3</v>
      </c>
    </row>
    <row r="1547" spans="1:28" x14ac:dyDescent="0.25">
      <c r="A1547" s="44">
        <v>42872</v>
      </c>
      <c r="B1547" s="45" t="s">
        <v>194</v>
      </c>
      <c r="C1547" s="45" t="s">
        <v>161</v>
      </c>
      <c r="D1547" s="45" t="s">
        <v>38</v>
      </c>
      <c r="E1547" s="45" t="s">
        <v>40</v>
      </c>
      <c r="F1547" s="45" t="s">
        <v>58</v>
      </c>
      <c r="G1547" s="46">
        <v>91311</v>
      </c>
      <c r="H1547" s="76">
        <v>0.55555555555555558</v>
      </c>
      <c r="I1547" s="76">
        <v>0.81944444444444453</v>
      </c>
      <c r="J1547" s="47">
        <v>0.2638888888888889</v>
      </c>
      <c r="M1547" s="46">
        <v>0</v>
      </c>
      <c r="N1547" s="46">
        <v>0</v>
      </c>
      <c r="O1547" s="47">
        <v>0</v>
      </c>
      <c r="P1547" s="47">
        <v>0</v>
      </c>
      <c r="Q1547" s="47">
        <v>0</v>
      </c>
      <c r="R1547" s="47">
        <v>0</v>
      </c>
      <c r="S1547" s="47">
        <v>0</v>
      </c>
      <c r="T1547" s="47">
        <v>0</v>
      </c>
      <c r="U1547" s="47">
        <v>0</v>
      </c>
      <c r="V1547" s="47">
        <v>0</v>
      </c>
      <c r="W1547" s="47">
        <v>0</v>
      </c>
      <c r="X1547" s="47">
        <v>0</v>
      </c>
      <c r="Y1547" s="47">
        <v>0</v>
      </c>
      <c r="Z1547" s="47">
        <v>0</v>
      </c>
      <c r="AA1547" s="4">
        <f t="shared" si="51"/>
        <v>0</v>
      </c>
      <c r="AB1547" s="4" t="str">
        <f t="shared" si="50"/>
        <v/>
      </c>
    </row>
    <row r="1548" spans="1:28" x14ac:dyDescent="0.25">
      <c r="A1548" s="44">
        <v>42872</v>
      </c>
      <c r="B1548" s="45" t="s">
        <v>194</v>
      </c>
      <c r="C1548" s="45" t="s">
        <v>161</v>
      </c>
      <c r="D1548" s="45" t="s">
        <v>38</v>
      </c>
      <c r="E1548" s="45" t="s">
        <v>40</v>
      </c>
      <c r="F1548" s="45" t="s">
        <v>39</v>
      </c>
      <c r="G1548" s="46">
        <v>91314</v>
      </c>
      <c r="H1548" s="76">
        <v>0.51388888888888895</v>
      </c>
      <c r="I1548" s="76">
        <v>0.77777777777777779</v>
      </c>
      <c r="J1548" s="47">
        <v>0.2638888888888889</v>
      </c>
      <c r="K1548" s="48">
        <v>42872.51458333333</v>
      </c>
      <c r="L1548" s="48">
        <v>42872.777777777781</v>
      </c>
      <c r="M1548" s="46">
        <v>0</v>
      </c>
      <c r="N1548" s="46">
        <v>128</v>
      </c>
      <c r="O1548" s="47">
        <v>6.018518518518519E-4</v>
      </c>
      <c r="P1548" s="47">
        <v>0</v>
      </c>
      <c r="Q1548" s="47">
        <v>7.6527777777777778E-2</v>
      </c>
      <c r="R1548" s="47">
        <v>1.5497685185185186E-2</v>
      </c>
      <c r="S1548" s="47">
        <v>0</v>
      </c>
      <c r="T1548" s="47">
        <v>1.6469907407407405E-2</v>
      </c>
      <c r="U1548" s="47">
        <v>0</v>
      </c>
      <c r="V1548" s="47">
        <v>0</v>
      </c>
      <c r="W1548" s="47">
        <v>0</v>
      </c>
      <c r="X1548" s="47">
        <v>0</v>
      </c>
      <c r="Y1548" s="47">
        <v>2.3842592592592591E-3</v>
      </c>
      <c r="Z1548" s="47">
        <v>0</v>
      </c>
      <c r="AA1548" s="4">
        <f t="shared" si="51"/>
        <v>3.1967592592592589E-2</v>
      </c>
      <c r="AB1548" s="4">
        <f t="shared" si="50"/>
        <v>6.9444444444433095E-4</v>
      </c>
    </row>
    <row r="1549" spans="1:28" x14ac:dyDescent="0.25">
      <c r="A1549" s="44">
        <v>42872</v>
      </c>
      <c r="B1549" s="45" t="s">
        <v>194</v>
      </c>
      <c r="C1549" s="45" t="s">
        <v>161</v>
      </c>
      <c r="D1549" s="45" t="s">
        <v>38</v>
      </c>
      <c r="E1549" s="45" t="s">
        <v>40</v>
      </c>
      <c r="F1549" s="45" t="s">
        <v>77</v>
      </c>
      <c r="G1549" s="46">
        <v>91143</v>
      </c>
      <c r="H1549" s="81">
        <v>0.59722222222222221</v>
      </c>
      <c r="I1549" s="81">
        <v>0.86111111111111116</v>
      </c>
      <c r="J1549" s="47">
        <v>0.2638888888888889</v>
      </c>
      <c r="K1549" s="48">
        <v>42872.602777777778</v>
      </c>
      <c r="L1549" s="48">
        <v>42872.861111111109</v>
      </c>
      <c r="M1549" s="46">
        <v>62</v>
      </c>
      <c r="N1549" s="46">
        <v>0</v>
      </c>
      <c r="O1549" s="47">
        <v>0</v>
      </c>
      <c r="P1549" s="47">
        <v>2.1990740740740742E-3</v>
      </c>
      <c r="Q1549" s="47">
        <v>4.4444444444444444E-3</v>
      </c>
      <c r="R1549" s="47">
        <v>1.3935185185185184E-2</v>
      </c>
      <c r="S1549" s="47">
        <v>0</v>
      </c>
      <c r="T1549" s="47">
        <v>1.3414351851851851E-2</v>
      </c>
      <c r="U1549" s="47">
        <v>0</v>
      </c>
      <c r="V1549" s="47">
        <v>0</v>
      </c>
      <c r="W1549" s="47">
        <v>0</v>
      </c>
      <c r="X1549" s="47">
        <v>6.9328703703703696E-3</v>
      </c>
      <c r="Y1549" s="47">
        <v>2.119212962962963E-2</v>
      </c>
      <c r="Z1549" s="47">
        <v>0</v>
      </c>
      <c r="AA1549" s="4">
        <f t="shared" si="51"/>
        <v>2.7349537037037033E-2</v>
      </c>
      <c r="AB1549" s="4">
        <f t="shared" si="50"/>
        <v>5.5555555555555358E-3</v>
      </c>
    </row>
    <row r="1550" spans="1:28" x14ac:dyDescent="0.25">
      <c r="A1550" s="44">
        <v>42872</v>
      </c>
      <c r="B1550" s="45" t="s">
        <v>194</v>
      </c>
      <c r="C1550" s="45" t="s">
        <v>161</v>
      </c>
      <c r="D1550" s="45" t="s">
        <v>38</v>
      </c>
      <c r="E1550" s="45" t="s">
        <v>40</v>
      </c>
      <c r="F1550" s="45" t="s">
        <v>42</v>
      </c>
      <c r="G1550" s="46">
        <v>91154</v>
      </c>
      <c r="H1550" s="76">
        <v>0.51388888888888895</v>
      </c>
      <c r="I1550" s="76">
        <v>0.77777777777777779</v>
      </c>
      <c r="J1550" s="47">
        <v>0.2638888888888889</v>
      </c>
      <c r="K1550" s="48">
        <v>42872.511111111111</v>
      </c>
      <c r="L1550" s="48">
        <v>42872.777777777781</v>
      </c>
      <c r="M1550" s="46">
        <v>0</v>
      </c>
      <c r="N1550" s="46">
        <v>72</v>
      </c>
      <c r="O1550" s="47">
        <v>8.1018518518518516E-4</v>
      </c>
      <c r="P1550" s="47">
        <v>0</v>
      </c>
      <c r="Q1550" s="47">
        <v>5.876157407407407E-2</v>
      </c>
      <c r="R1550" s="47">
        <v>0</v>
      </c>
      <c r="S1550" s="47">
        <v>0</v>
      </c>
      <c r="T1550" s="47">
        <v>0</v>
      </c>
      <c r="U1550" s="47">
        <v>0</v>
      </c>
      <c r="V1550" s="47">
        <v>0</v>
      </c>
      <c r="W1550" s="47">
        <v>0</v>
      </c>
      <c r="X1550" s="47">
        <v>0</v>
      </c>
      <c r="Y1550" s="47">
        <v>0</v>
      </c>
      <c r="Z1550" s="47">
        <v>0</v>
      </c>
      <c r="AA1550" s="4">
        <f t="shared" si="51"/>
        <v>0</v>
      </c>
      <c r="AB1550" s="4">
        <f t="shared" si="50"/>
        <v>0</v>
      </c>
    </row>
    <row r="1551" spans="1:28" x14ac:dyDescent="0.25">
      <c r="A1551" s="44">
        <v>42872</v>
      </c>
      <c r="B1551" s="45" t="s">
        <v>194</v>
      </c>
      <c r="C1551" s="45" t="s">
        <v>161</v>
      </c>
      <c r="D1551" s="45" t="s">
        <v>38</v>
      </c>
      <c r="E1551" s="45" t="s">
        <v>40</v>
      </c>
      <c r="F1551" s="45" t="s">
        <v>78</v>
      </c>
      <c r="G1551" s="46">
        <v>91180</v>
      </c>
      <c r="H1551" s="76">
        <v>0.65277777777777779</v>
      </c>
      <c r="I1551" s="76">
        <v>0.91666666666666663</v>
      </c>
      <c r="J1551" s="47">
        <v>0.2638888888888889</v>
      </c>
      <c r="M1551" s="46">
        <v>0</v>
      </c>
      <c r="N1551" s="46">
        <v>0</v>
      </c>
      <c r="O1551" s="47">
        <v>0</v>
      </c>
      <c r="P1551" s="47">
        <v>0</v>
      </c>
      <c r="Q1551" s="47">
        <v>0</v>
      </c>
      <c r="R1551" s="47">
        <v>0</v>
      </c>
      <c r="S1551" s="47">
        <v>0</v>
      </c>
      <c r="T1551" s="47">
        <v>0</v>
      </c>
      <c r="U1551" s="47">
        <v>0</v>
      </c>
      <c r="V1551" s="47">
        <v>0</v>
      </c>
      <c r="W1551" s="47">
        <v>0</v>
      </c>
      <c r="X1551" s="47">
        <v>0</v>
      </c>
      <c r="Y1551" s="47">
        <v>0</v>
      </c>
      <c r="Z1551" s="47">
        <v>0</v>
      </c>
      <c r="AA1551" s="4">
        <f t="shared" si="51"/>
        <v>0</v>
      </c>
      <c r="AB1551" s="4" t="str">
        <f t="shared" si="50"/>
        <v/>
      </c>
    </row>
    <row r="1552" spans="1:28" x14ac:dyDescent="0.25">
      <c r="A1552" s="44">
        <v>42872</v>
      </c>
      <c r="B1552" s="45" t="s">
        <v>194</v>
      </c>
      <c r="C1552" s="45" t="s">
        <v>161</v>
      </c>
      <c r="D1552" s="45" t="s">
        <v>38</v>
      </c>
      <c r="E1552" s="45" t="s">
        <v>40</v>
      </c>
      <c r="F1552" s="45" t="s">
        <v>179</v>
      </c>
      <c r="G1552" s="46">
        <v>91250</v>
      </c>
      <c r="H1552" s="76">
        <v>0.55555555555555558</v>
      </c>
      <c r="I1552" s="76">
        <v>0.81944444444444453</v>
      </c>
      <c r="J1552" s="47">
        <v>0.2638888888888889</v>
      </c>
      <c r="M1552" s="46">
        <v>0</v>
      </c>
      <c r="N1552" s="46">
        <v>0</v>
      </c>
      <c r="O1552" s="47">
        <v>0</v>
      </c>
      <c r="P1552" s="47">
        <v>0</v>
      </c>
      <c r="Q1552" s="47">
        <v>0</v>
      </c>
      <c r="R1552" s="47">
        <v>0</v>
      </c>
      <c r="S1552" s="47">
        <v>0</v>
      </c>
      <c r="T1552" s="47">
        <v>0</v>
      </c>
      <c r="U1552" s="47">
        <v>0</v>
      </c>
      <c r="V1552" s="47">
        <v>0</v>
      </c>
      <c r="W1552" s="47">
        <v>0</v>
      </c>
      <c r="X1552" s="47">
        <v>0</v>
      </c>
      <c r="Y1552" s="47">
        <v>0</v>
      </c>
      <c r="Z1552" s="47">
        <v>0</v>
      </c>
      <c r="AA1552" s="4">
        <f t="shared" si="51"/>
        <v>0</v>
      </c>
      <c r="AB1552" s="4" t="str">
        <f t="shared" si="50"/>
        <v/>
      </c>
    </row>
    <row r="1553" spans="1:28" x14ac:dyDescent="0.25">
      <c r="A1553" s="44">
        <v>42872</v>
      </c>
      <c r="B1553" s="45" t="s">
        <v>194</v>
      </c>
      <c r="C1553" s="45" t="s">
        <v>161</v>
      </c>
      <c r="D1553" s="45" t="s">
        <v>38</v>
      </c>
      <c r="E1553" s="45" t="s">
        <v>40</v>
      </c>
      <c r="F1553" s="45" t="s">
        <v>195</v>
      </c>
      <c r="G1553" s="46">
        <v>91170</v>
      </c>
      <c r="H1553" s="76">
        <v>0.5625</v>
      </c>
      <c r="I1553" s="76">
        <v>0.82638888888888884</v>
      </c>
      <c r="J1553" s="47">
        <v>0.2638888888888889</v>
      </c>
      <c r="M1553" s="46">
        <v>0</v>
      </c>
      <c r="N1553" s="46">
        <v>0</v>
      </c>
      <c r="O1553" s="47">
        <v>0</v>
      </c>
      <c r="P1553" s="47">
        <v>0</v>
      </c>
      <c r="Q1553" s="47">
        <v>0</v>
      </c>
      <c r="R1553" s="47">
        <v>0</v>
      </c>
      <c r="S1553" s="47">
        <v>0</v>
      </c>
      <c r="T1553" s="47">
        <v>0</v>
      </c>
      <c r="U1553" s="47">
        <v>0</v>
      </c>
      <c r="V1553" s="47">
        <v>0</v>
      </c>
      <c r="W1553" s="47">
        <v>0</v>
      </c>
      <c r="X1553" s="47">
        <v>0</v>
      </c>
      <c r="Y1553" s="47">
        <v>0</v>
      </c>
      <c r="Z1553" s="47">
        <v>0</v>
      </c>
      <c r="AA1553" s="4">
        <f t="shared" si="51"/>
        <v>0</v>
      </c>
      <c r="AB1553" s="4" t="str">
        <f t="shared" si="50"/>
        <v/>
      </c>
    </row>
    <row r="1554" spans="1:28" x14ac:dyDescent="0.25">
      <c r="A1554" s="44">
        <v>42872</v>
      </c>
      <c r="B1554" s="45" t="s">
        <v>194</v>
      </c>
      <c r="C1554" s="45" t="s">
        <v>161</v>
      </c>
      <c r="D1554" s="45" t="s">
        <v>38</v>
      </c>
      <c r="E1554" s="45" t="s">
        <v>40</v>
      </c>
      <c r="F1554" s="45" t="s">
        <v>62</v>
      </c>
      <c r="G1554" s="46">
        <v>91124</v>
      </c>
      <c r="H1554" s="76">
        <v>0.51388888888888895</v>
      </c>
      <c r="I1554" s="76">
        <v>0.77777777777777779</v>
      </c>
      <c r="J1554" s="47">
        <v>0.2638888888888889</v>
      </c>
      <c r="K1554" s="48">
        <v>42872.51458333333</v>
      </c>
      <c r="L1554" s="48">
        <v>42872.777777777781</v>
      </c>
      <c r="M1554" s="46">
        <v>21</v>
      </c>
      <c r="N1554" s="46">
        <v>0</v>
      </c>
      <c r="O1554" s="47">
        <v>0</v>
      </c>
      <c r="P1554" s="47">
        <v>1.4004629629629629E-3</v>
      </c>
      <c r="Q1554" s="47">
        <v>2.627314814814815E-3</v>
      </c>
      <c r="R1554" s="47">
        <v>1.5243055555555557E-2</v>
      </c>
      <c r="S1554" s="47">
        <v>0</v>
      </c>
      <c r="T1554" s="47">
        <v>1.7719907407407406E-2</v>
      </c>
      <c r="U1554" s="47">
        <v>0</v>
      </c>
      <c r="V1554" s="47">
        <v>0</v>
      </c>
      <c r="W1554" s="47">
        <v>0.17894675925925926</v>
      </c>
      <c r="X1554" s="47">
        <v>0</v>
      </c>
      <c r="Y1554" s="47">
        <v>0</v>
      </c>
      <c r="Z1554" s="47">
        <v>0</v>
      </c>
      <c r="AA1554" s="4">
        <f t="shared" si="51"/>
        <v>3.2962962962962965E-2</v>
      </c>
      <c r="AB1554" s="4">
        <f t="shared" si="50"/>
        <v>6.9444444444433095E-4</v>
      </c>
    </row>
    <row r="1555" spans="1:28" x14ac:dyDescent="0.25">
      <c r="A1555" s="44">
        <v>42872</v>
      </c>
      <c r="B1555" s="45" t="s">
        <v>194</v>
      </c>
      <c r="C1555" s="45" t="s">
        <v>161</v>
      </c>
      <c r="D1555" s="45" t="s">
        <v>38</v>
      </c>
      <c r="E1555" s="45" t="s">
        <v>40</v>
      </c>
      <c r="F1555" s="45" t="s">
        <v>44</v>
      </c>
      <c r="G1555" s="46">
        <v>91371</v>
      </c>
      <c r="H1555" s="76">
        <v>0.51388888888888895</v>
      </c>
      <c r="I1555" s="76">
        <v>0.77777777777777779</v>
      </c>
      <c r="J1555" s="47">
        <v>0.2638888888888889</v>
      </c>
      <c r="K1555" s="48">
        <v>42872.511805555558</v>
      </c>
      <c r="L1555" s="48">
        <v>42872.77847222222</v>
      </c>
      <c r="M1555" s="46">
        <v>0</v>
      </c>
      <c r="N1555" s="46">
        <v>106</v>
      </c>
      <c r="O1555" s="47">
        <v>8.3333333333333339E-4</v>
      </c>
      <c r="P1555" s="47">
        <v>0</v>
      </c>
      <c r="Q1555" s="47">
        <v>8.8449074074074083E-2</v>
      </c>
      <c r="R1555" s="47">
        <v>0</v>
      </c>
      <c r="S1555" s="47">
        <v>0</v>
      </c>
      <c r="T1555" s="47">
        <v>0</v>
      </c>
      <c r="U1555" s="47">
        <v>0</v>
      </c>
      <c r="V1555" s="47">
        <v>0</v>
      </c>
      <c r="W1555" s="47">
        <v>0</v>
      </c>
      <c r="X1555" s="47">
        <v>0</v>
      </c>
      <c r="Y1555" s="47">
        <v>0</v>
      </c>
      <c r="Z1555" s="47">
        <v>0</v>
      </c>
      <c r="AA1555" s="4">
        <f t="shared" si="51"/>
        <v>0</v>
      </c>
      <c r="AB1555" s="4">
        <f t="shared" si="50"/>
        <v>0</v>
      </c>
    </row>
    <row r="1556" spans="1:28" x14ac:dyDescent="0.25">
      <c r="A1556" s="44">
        <v>42872</v>
      </c>
      <c r="B1556" s="45" t="s">
        <v>194</v>
      </c>
      <c r="C1556" s="45" t="s">
        <v>161</v>
      </c>
      <c r="D1556" s="45" t="s">
        <v>38</v>
      </c>
      <c r="E1556" s="45" t="s">
        <v>40</v>
      </c>
      <c r="F1556" s="45" t="s">
        <v>183</v>
      </c>
      <c r="G1556" s="46">
        <v>101594</v>
      </c>
      <c r="H1556" s="76">
        <v>0.625</v>
      </c>
      <c r="I1556" s="76">
        <v>0.88888888888888884</v>
      </c>
      <c r="J1556" s="47">
        <v>0.2638888888888889</v>
      </c>
      <c r="M1556" s="46">
        <v>0</v>
      </c>
      <c r="N1556" s="46">
        <v>0</v>
      </c>
      <c r="O1556" s="47">
        <v>0</v>
      </c>
      <c r="P1556" s="47">
        <v>0</v>
      </c>
      <c r="Q1556" s="47">
        <v>0</v>
      </c>
      <c r="R1556" s="47">
        <v>0</v>
      </c>
      <c r="S1556" s="47">
        <v>0</v>
      </c>
      <c r="T1556" s="47">
        <v>0</v>
      </c>
      <c r="U1556" s="47">
        <v>0</v>
      </c>
      <c r="V1556" s="47">
        <v>0</v>
      </c>
      <c r="W1556" s="47">
        <v>0</v>
      </c>
      <c r="X1556" s="47">
        <v>0</v>
      </c>
      <c r="Y1556" s="47">
        <v>0</v>
      </c>
      <c r="Z1556" s="47">
        <v>0</v>
      </c>
      <c r="AA1556" s="4">
        <f t="shared" si="51"/>
        <v>0</v>
      </c>
      <c r="AB1556" s="4" t="str">
        <f t="shared" si="50"/>
        <v/>
      </c>
    </row>
    <row r="1557" spans="1:28" x14ac:dyDescent="0.25">
      <c r="A1557" s="44">
        <v>42872</v>
      </c>
      <c r="B1557" s="45" t="s">
        <v>194</v>
      </c>
      <c r="C1557" s="45" t="s">
        <v>161</v>
      </c>
      <c r="D1557" s="45" t="s">
        <v>38</v>
      </c>
      <c r="E1557" s="45" t="s">
        <v>184</v>
      </c>
      <c r="F1557" s="45" t="s">
        <v>201</v>
      </c>
      <c r="G1557" s="46">
        <v>102702</v>
      </c>
      <c r="H1557" s="76">
        <v>0.29166666666666669</v>
      </c>
      <c r="I1557" s="76">
        <v>0.55555555555555558</v>
      </c>
      <c r="J1557" s="47">
        <v>0.2638888888888889</v>
      </c>
      <c r="M1557" s="46">
        <v>0</v>
      </c>
      <c r="N1557" s="46">
        <v>0</v>
      </c>
      <c r="O1557" s="47">
        <v>0</v>
      </c>
      <c r="P1557" s="47">
        <v>0</v>
      </c>
      <c r="Q1557" s="47">
        <v>0</v>
      </c>
      <c r="R1557" s="47">
        <v>0</v>
      </c>
      <c r="S1557" s="47">
        <v>0</v>
      </c>
      <c r="T1557" s="47">
        <v>0</v>
      </c>
      <c r="U1557" s="47">
        <v>0</v>
      </c>
      <c r="V1557" s="47">
        <v>0</v>
      </c>
      <c r="W1557" s="47">
        <v>0</v>
      </c>
      <c r="X1557" s="47">
        <v>0</v>
      </c>
      <c r="Y1557" s="47">
        <v>0</v>
      </c>
      <c r="Z1557" s="47">
        <v>0</v>
      </c>
      <c r="AA1557" s="4">
        <f t="shared" si="51"/>
        <v>0</v>
      </c>
      <c r="AB1557" s="4" t="str">
        <f t="shared" si="50"/>
        <v/>
      </c>
    </row>
    <row r="1558" spans="1:28" x14ac:dyDescent="0.25">
      <c r="A1558" s="44">
        <v>42872</v>
      </c>
      <c r="B1558" s="45" t="s">
        <v>194</v>
      </c>
      <c r="C1558" s="45" t="s">
        <v>161</v>
      </c>
      <c r="D1558" s="45" t="s">
        <v>38</v>
      </c>
      <c r="E1558" s="45" t="s">
        <v>184</v>
      </c>
      <c r="F1558" s="45" t="s">
        <v>185</v>
      </c>
      <c r="G1558" s="46">
        <v>91863</v>
      </c>
      <c r="H1558" s="76">
        <v>0.3611111111111111</v>
      </c>
      <c r="I1558" s="76">
        <v>0.625</v>
      </c>
      <c r="J1558" s="47">
        <v>0.2638888888888889</v>
      </c>
      <c r="M1558" s="46">
        <v>0</v>
      </c>
      <c r="N1558" s="46">
        <v>0</v>
      </c>
      <c r="O1558" s="47">
        <v>0</v>
      </c>
      <c r="P1558" s="47">
        <v>0</v>
      </c>
      <c r="Q1558" s="47">
        <v>0</v>
      </c>
      <c r="R1558" s="47">
        <v>0</v>
      </c>
      <c r="S1558" s="47">
        <v>0</v>
      </c>
      <c r="T1558" s="47">
        <v>0</v>
      </c>
      <c r="U1558" s="47">
        <v>0</v>
      </c>
      <c r="V1558" s="47">
        <v>0</v>
      </c>
      <c r="W1558" s="47">
        <v>0</v>
      </c>
      <c r="X1558" s="47">
        <v>0</v>
      </c>
      <c r="Y1558" s="47">
        <v>0</v>
      </c>
      <c r="Z1558" s="47">
        <v>0</v>
      </c>
      <c r="AA1558" s="4">
        <f t="shared" si="51"/>
        <v>0</v>
      </c>
      <c r="AB1558" s="4" t="str">
        <f t="shared" si="50"/>
        <v/>
      </c>
    </row>
    <row r="1559" spans="1:28" x14ac:dyDescent="0.25">
      <c r="A1559" s="44">
        <v>42872</v>
      </c>
      <c r="B1559" s="45" t="s">
        <v>194</v>
      </c>
      <c r="C1559" s="45" t="s">
        <v>161</v>
      </c>
      <c r="D1559" s="45" t="s">
        <v>38</v>
      </c>
      <c r="E1559" s="45" t="s">
        <v>184</v>
      </c>
      <c r="F1559" s="45" t="s">
        <v>200</v>
      </c>
      <c r="G1559" s="46">
        <v>91230</v>
      </c>
      <c r="H1559" s="76">
        <v>0.375</v>
      </c>
      <c r="I1559" s="76">
        <v>0.63888888888888895</v>
      </c>
      <c r="J1559" s="47">
        <v>0.2638888888888889</v>
      </c>
      <c r="M1559" s="46">
        <v>0</v>
      </c>
      <c r="N1559" s="46">
        <v>0</v>
      </c>
      <c r="O1559" s="47">
        <v>0</v>
      </c>
      <c r="P1559" s="47">
        <v>0</v>
      </c>
      <c r="Q1559" s="47">
        <v>0</v>
      </c>
      <c r="R1559" s="47">
        <v>0</v>
      </c>
      <c r="S1559" s="47">
        <v>0</v>
      </c>
      <c r="T1559" s="47">
        <v>0</v>
      </c>
      <c r="U1559" s="47">
        <v>0</v>
      </c>
      <c r="V1559" s="47">
        <v>0</v>
      </c>
      <c r="W1559" s="47">
        <v>0</v>
      </c>
      <c r="X1559" s="47">
        <v>0</v>
      </c>
      <c r="Y1559" s="47">
        <v>0</v>
      </c>
      <c r="Z1559" s="47">
        <v>0</v>
      </c>
      <c r="AA1559" s="4">
        <f t="shared" si="51"/>
        <v>0</v>
      </c>
      <c r="AB1559" s="4" t="str">
        <f t="shared" si="50"/>
        <v/>
      </c>
    </row>
    <row r="1560" spans="1:28" x14ac:dyDescent="0.25">
      <c r="A1560" s="44">
        <v>42872</v>
      </c>
      <c r="B1560" s="45" t="s">
        <v>194</v>
      </c>
      <c r="C1560" s="45" t="s">
        <v>161</v>
      </c>
      <c r="D1560" s="45" t="s">
        <v>38</v>
      </c>
      <c r="E1560" s="45" t="s">
        <v>184</v>
      </c>
      <c r="F1560" s="45" t="s">
        <v>200</v>
      </c>
      <c r="G1560" s="46">
        <v>91176</v>
      </c>
      <c r="H1560" s="76">
        <v>0.375</v>
      </c>
      <c r="I1560" s="76">
        <v>0.63888888888888895</v>
      </c>
      <c r="J1560" s="47">
        <v>0.2638888888888889</v>
      </c>
      <c r="K1560" s="48">
        <v>42872.250694444447</v>
      </c>
      <c r="L1560" s="48">
        <v>42872.513888888891</v>
      </c>
      <c r="M1560" s="46">
        <v>46</v>
      </c>
      <c r="N1560" s="46">
        <v>0</v>
      </c>
      <c r="O1560" s="47">
        <v>0</v>
      </c>
      <c r="P1560" s="47">
        <v>2.6504629629629625E-3</v>
      </c>
      <c r="Q1560" s="47">
        <v>4.5254629629629629E-3</v>
      </c>
      <c r="R1560" s="47">
        <v>1.2060185185185186E-2</v>
      </c>
      <c r="S1560" s="47">
        <v>0</v>
      </c>
      <c r="T1560" s="47">
        <v>1.5520833333333333E-2</v>
      </c>
      <c r="U1560" s="47">
        <v>0</v>
      </c>
      <c r="V1560" s="47">
        <v>0</v>
      </c>
      <c r="W1560" s="47">
        <v>0</v>
      </c>
      <c r="X1560" s="47">
        <v>1.7094907407407409E-2</v>
      </c>
      <c r="Y1560" s="47">
        <v>9.5486111111111101E-3</v>
      </c>
      <c r="Z1560" s="47">
        <v>0</v>
      </c>
      <c r="AA1560" s="4">
        <f t="shared" si="51"/>
        <v>2.7581018518518519E-2</v>
      </c>
      <c r="AB1560" s="4">
        <f t="shared" si="50"/>
        <v>0</v>
      </c>
    </row>
    <row r="1561" spans="1:28" x14ac:dyDescent="0.25">
      <c r="A1561" s="44">
        <v>42872</v>
      </c>
      <c r="B1561" s="45" t="s">
        <v>194</v>
      </c>
      <c r="C1561" s="45" t="s">
        <v>161</v>
      </c>
      <c r="D1561" s="45" t="s">
        <v>38</v>
      </c>
      <c r="E1561" s="45" t="s">
        <v>184</v>
      </c>
      <c r="F1561" s="45" t="s">
        <v>200</v>
      </c>
      <c r="G1561" s="46">
        <v>91242</v>
      </c>
      <c r="H1561" s="76">
        <v>0.375</v>
      </c>
      <c r="I1561" s="76">
        <v>0.63888888888888895</v>
      </c>
      <c r="J1561" s="47">
        <v>0.2638888888888889</v>
      </c>
      <c r="M1561" s="46">
        <v>0</v>
      </c>
      <c r="N1561" s="46">
        <v>0</v>
      </c>
      <c r="O1561" s="47">
        <v>0</v>
      </c>
      <c r="P1561" s="47">
        <v>0</v>
      </c>
      <c r="Q1561" s="47">
        <v>0</v>
      </c>
      <c r="R1561" s="47">
        <v>0</v>
      </c>
      <c r="S1561" s="47">
        <v>0</v>
      </c>
      <c r="T1561" s="47">
        <v>0</v>
      </c>
      <c r="U1561" s="47">
        <v>0</v>
      </c>
      <c r="V1561" s="47">
        <v>0</v>
      </c>
      <c r="W1561" s="47">
        <v>0</v>
      </c>
      <c r="X1561" s="47">
        <v>0</v>
      </c>
      <c r="Y1561" s="47">
        <v>0</v>
      </c>
      <c r="Z1561" s="47">
        <v>0</v>
      </c>
      <c r="AA1561" s="4">
        <f t="shared" si="51"/>
        <v>0</v>
      </c>
      <c r="AB1561" s="4" t="str">
        <f t="shared" si="50"/>
        <v/>
      </c>
    </row>
    <row r="1562" spans="1:28" x14ac:dyDescent="0.25">
      <c r="A1562" s="44">
        <v>42872</v>
      </c>
      <c r="B1562" s="45" t="s">
        <v>194</v>
      </c>
      <c r="C1562" s="45" t="s">
        <v>161</v>
      </c>
      <c r="D1562" s="45" t="s">
        <v>38</v>
      </c>
      <c r="E1562" s="45" t="s">
        <v>184</v>
      </c>
      <c r="F1562" s="45" t="s">
        <v>200</v>
      </c>
      <c r="G1562" s="46">
        <v>91125</v>
      </c>
      <c r="H1562" s="76">
        <v>0.375</v>
      </c>
      <c r="I1562" s="76">
        <v>0.63888888888888895</v>
      </c>
      <c r="J1562" s="47">
        <v>0.2638888888888889</v>
      </c>
      <c r="K1562" s="48">
        <v>42872.650694444441</v>
      </c>
      <c r="L1562" s="48">
        <v>42872.916666666664</v>
      </c>
      <c r="M1562" s="46">
        <v>66</v>
      </c>
      <c r="N1562" s="46">
        <v>0</v>
      </c>
      <c r="O1562" s="47">
        <v>0</v>
      </c>
      <c r="P1562" s="47">
        <v>2.3726851851851851E-3</v>
      </c>
      <c r="Q1562" s="47">
        <v>1.5972222222222221E-3</v>
      </c>
      <c r="R1562" s="47">
        <v>1.3923611111111111E-2</v>
      </c>
      <c r="S1562" s="47">
        <v>0</v>
      </c>
      <c r="T1562" s="47">
        <v>1.4456018518518519E-2</v>
      </c>
      <c r="U1562" s="47">
        <v>0</v>
      </c>
      <c r="V1562" s="47">
        <v>0</v>
      </c>
      <c r="W1562" s="47">
        <v>0</v>
      </c>
      <c r="X1562" s="47">
        <v>0</v>
      </c>
      <c r="Y1562" s="47">
        <v>0</v>
      </c>
      <c r="Z1562" s="47">
        <v>0</v>
      </c>
      <c r="AA1562" s="4">
        <f t="shared" si="51"/>
        <v>2.837962962962963E-2</v>
      </c>
      <c r="AB1562" s="4">
        <f t="shared" si="50"/>
        <v>0.27569444444444446</v>
      </c>
    </row>
    <row r="1563" spans="1:28" x14ac:dyDescent="0.25">
      <c r="A1563" s="44">
        <v>42872</v>
      </c>
      <c r="B1563" s="45" t="s">
        <v>194</v>
      </c>
      <c r="C1563" s="45" t="s">
        <v>161</v>
      </c>
      <c r="D1563" s="45" t="s">
        <v>38</v>
      </c>
      <c r="E1563" s="45" t="s">
        <v>184</v>
      </c>
      <c r="F1563" s="45" t="s">
        <v>200</v>
      </c>
      <c r="G1563" s="46">
        <v>91133</v>
      </c>
      <c r="H1563" s="76">
        <v>0.375</v>
      </c>
      <c r="I1563" s="76">
        <v>0.63888888888888895</v>
      </c>
      <c r="J1563" s="47">
        <v>0.2638888888888889</v>
      </c>
      <c r="K1563" s="48">
        <v>42872.337500000001</v>
      </c>
      <c r="L1563" s="48">
        <v>42872.59652777778</v>
      </c>
      <c r="M1563" s="46">
        <v>63</v>
      </c>
      <c r="N1563" s="46">
        <v>0</v>
      </c>
      <c r="O1563" s="47">
        <v>0</v>
      </c>
      <c r="P1563" s="47">
        <v>2.5231481481481481E-3</v>
      </c>
      <c r="Q1563" s="47">
        <v>3.0787037037037037E-3</v>
      </c>
      <c r="R1563" s="47">
        <v>1.3564814814814816E-2</v>
      </c>
      <c r="S1563" s="47">
        <v>0</v>
      </c>
      <c r="T1563" s="47">
        <v>7.9976851851851858E-3</v>
      </c>
      <c r="U1563" s="47">
        <v>0</v>
      </c>
      <c r="V1563" s="47">
        <v>0</v>
      </c>
      <c r="W1563" s="47">
        <v>0</v>
      </c>
      <c r="X1563" s="47">
        <v>2.199074074074074E-4</v>
      </c>
      <c r="Y1563" s="47">
        <v>9.8958333333333329E-3</v>
      </c>
      <c r="Z1563" s="47">
        <v>0</v>
      </c>
      <c r="AA1563" s="4">
        <f t="shared" si="51"/>
        <v>2.1562500000000002E-2</v>
      </c>
      <c r="AB1563" s="4">
        <f t="shared" si="50"/>
        <v>0</v>
      </c>
    </row>
    <row r="1564" spans="1:28" x14ac:dyDescent="0.25">
      <c r="A1564" s="44">
        <v>42872</v>
      </c>
      <c r="B1564" s="45" t="s">
        <v>194</v>
      </c>
      <c r="C1564" s="45" t="s">
        <v>161</v>
      </c>
      <c r="D1564" s="45" t="s">
        <v>38</v>
      </c>
      <c r="E1564" s="45" t="s">
        <v>184</v>
      </c>
      <c r="F1564" s="45" t="s">
        <v>186</v>
      </c>
      <c r="G1564" s="46">
        <v>91860</v>
      </c>
      <c r="H1564" s="76">
        <v>0.3611111111111111</v>
      </c>
      <c r="I1564" s="76">
        <v>0.625</v>
      </c>
      <c r="J1564" s="47">
        <v>0.2638888888888889</v>
      </c>
      <c r="M1564" s="46">
        <v>0</v>
      </c>
      <c r="N1564" s="46">
        <v>0</v>
      </c>
      <c r="O1564" s="47">
        <v>0</v>
      </c>
      <c r="P1564" s="47">
        <v>0</v>
      </c>
      <c r="Q1564" s="47">
        <v>0</v>
      </c>
      <c r="R1564" s="47">
        <v>0</v>
      </c>
      <c r="S1564" s="47">
        <v>0</v>
      </c>
      <c r="T1564" s="47">
        <v>0</v>
      </c>
      <c r="U1564" s="47">
        <v>0</v>
      </c>
      <c r="V1564" s="47">
        <v>0</v>
      </c>
      <c r="W1564" s="47">
        <v>0</v>
      </c>
      <c r="X1564" s="47">
        <v>0</v>
      </c>
      <c r="Y1564" s="47">
        <v>0</v>
      </c>
      <c r="Z1564" s="47">
        <v>0</v>
      </c>
      <c r="AA1564" s="4">
        <f t="shared" si="51"/>
        <v>0</v>
      </c>
      <c r="AB1564" s="4" t="str">
        <f t="shared" si="50"/>
        <v/>
      </c>
    </row>
    <row r="1565" spans="1:28" x14ac:dyDescent="0.25">
      <c r="A1565" s="44">
        <v>42872</v>
      </c>
      <c r="B1565" s="45" t="s">
        <v>194</v>
      </c>
      <c r="C1565" s="45" t="s">
        <v>161</v>
      </c>
      <c r="D1565" s="45" t="s">
        <v>38</v>
      </c>
      <c r="E1565" s="45" t="s">
        <v>184</v>
      </c>
      <c r="F1565" s="45" t="s">
        <v>187</v>
      </c>
      <c r="G1565" s="46">
        <v>91858</v>
      </c>
      <c r="H1565" s="76">
        <v>0.3611111111111111</v>
      </c>
      <c r="I1565" s="76">
        <v>0.625</v>
      </c>
      <c r="J1565" s="47">
        <v>0.2638888888888889</v>
      </c>
      <c r="M1565" s="46">
        <v>0</v>
      </c>
      <c r="N1565" s="46">
        <v>0</v>
      </c>
      <c r="O1565" s="47">
        <v>0</v>
      </c>
      <c r="P1565" s="47">
        <v>0</v>
      </c>
      <c r="Q1565" s="47">
        <v>0</v>
      </c>
      <c r="R1565" s="47">
        <v>0</v>
      </c>
      <c r="S1565" s="47">
        <v>0</v>
      </c>
      <c r="T1565" s="47">
        <v>0</v>
      </c>
      <c r="U1565" s="47">
        <v>0</v>
      </c>
      <c r="V1565" s="47">
        <v>0</v>
      </c>
      <c r="W1565" s="47">
        <v>0</v>
      </c>
      <c r="X1565" s="47">
        <v>0</v>
      </c>
      <c r="Y1565" s="47">
        <v>0</v>
      </c>
      <c r="Z1565" s="47">
        <v>0</v>
      </c>
      <c r="AA1565" s="4">
        <f t="shared" si="51"/>
        <v>0</v>
      </c>
      <c r="AB1565" s="4" t="str">
        <f t="shared" si="50"/>
        <v/>
      </c>
    </row>
    <row r="1566" spans="1:28" x14ac:dyDescent="0.25">
      <c r="A1566" s="44">
        <v>42872</v>
      </c>
      <c r="B1566" s="45" t="s">
        <v>194</v>
      </c>
      <c r="C1566" s="45" t="s">
        <v>161</v>
      </c>
      <c r="D1566" s="45" t="s">
        <v>38</v>
      </c>
      <c r="E1566" s="45" t="s">
        <v>184</v>
      </c>
      <c r="F1566" s="45" t="s">
        <v>202</v>
      </c>
      <c r="G1566" s="46">
        <v>102703</v>
      </c>
      <c r="H1566" s="76">
        <v>0.625</v>
      </c>
      <c r="I1566" s="76">
        <v>0.88888888888888884</v>
      </c>
      <c r="J1566" s="47">
        <v>0.2638888888888889</v>
      </c>
      <c r="M1566" s="46">
        <v>0</v>
      </c>
      <c r="N1566" s="46">
        <v>0</v>
      </c>
      <c r="O1566" s="47">
        <v>0</v>
      </c>
      <c r="P1566" s="47">
        <v>0</v>
      </c>
      <c r="Q1566" s="47">
        <v>0</v>
      </c>
      <c r="R1566" s="47">
        <v>0</v>
      </c>
      <c r="S1566" s="47">
        <v>0</v>
      </c>
      <c r="T1566" s="47">
        <v>0</v>
      </c>
      <c r="U1566" s="47">
        <v>0</v>
      </c>
      <c r="V1566" s="47">
        <v>0</v>
      </c>
      <c r="W1566" s="47">
        <v>0</v>
      </c>
      <c r="X1566" s="47">
        <v>0</v>
      </c>
      <c r="Y1566" s="47">
        <v>0</v>
      </c>
      <c r="Z1566" s="47">
        <v>0</v>
      </c>
      <c r="AA1566" s="4">
        <f t="shared" si="51"/>
        <v>0</v>
      </c>
      <c r="AB1566" s="4" t="str">
        <f t="shared" ref="AB1566:AB1629" si="52">IF(K1566="","",IF(VALUE(TEXT(K1566,"HH:MM:SS"))&gt;H1566,VALUE(TEXT(K1566,"HH:MM:SS"))-H1566,0))</f>
        <v/>
      </c>
    </row>
    <row r="1567" spans="1:28" x14ac:dyDescent="0.25">
      <c r="A1567" s="44">
        <v>42872</v>
      </c>
      <c r="B1567" s="45" t="s">
        <v>194</v>
      </c>
      <c r="C1567" s="45" t="s">
        <v>161</v>
      </c>
      <c r="D1567" s="45" t="s">
        <v>38</v>
      </c>
      <c r="E1567" s="45" t="s">
        <v>45</v>
      </c>
      <c r="F1567" s="45" t="s">
        <v>92</v>
      </c>
      <c r="G1567" s="46">
        <v>91128</v>
      </c>
      <c r="H1567" s="76">
        <v>0.25</v>
      </c>
      <c r="I1567" s="76">
        <v>0.51388888888888895</v>
      </c>
      <c r="J1567" s="47">
        <v>0.2638888888888889</v>
      </c>
      <c r="M1567" s="46">
        <v>0</v>
      </c>
      <c r="N1567" s="46">
        <v>0</v>
      </c>
      <c r="O1567" s="47">
        <v>0</v>
      </c>
      <c r="P1567" s="47">
        <v>0</v>
      </c>
      <c r="Q1567" s="47">
        <v>0</v>
      </c>
      <c r="R1567" s="47">
        <v>0</v>
      </c>
      <c r="S1567" s="47">
        <v>0</v>
      </c>
      <c r="T1567" s="47">
        <v>0</v>
      </c>
      <c r="U1567" s="47">
        <v>0</v>
      </c>
      <c r="V1567" s="47">
        <v>0</v>
      </c>
      <c r="W1567" s="47">
        <v>0</v>
      </c>
      <c r="X1567" s="47">
        <v>0</v>
      </c>
      <c r="Y1567" s="47">
        <v>0</v>
      </c>
      <c r="Z1567" s="47">
        <v>0</v>
      </c>
      <c r="AA1567" s="4">
        <f t="shared" si="51"/>
        <v>0</v>
      </c>
      <c r="AB1567" s="4" t="str">
        <f t="shared" si="52"/>
        <v/>
      </c>
    </row>
    <row r="1568" spans="1:28" x14ac:dyDescent="0.25">
      <c r="A1568" s="44">
        <v>42872</v>
      </c>
      <c r="B1568" s="45" t="s">
        <v>194</v>
      </c>
      <c r="C1568" s="45" t="s">
        <v>161</v>
      </c>
      <c r="D1568" s="45" t="s">
        <v>38</v>
      </c>
      <c r="E1568" s="45" t="s">
        <v>45</v>
      </c>
      <c r="F1568" s="45" t="s">
        <v>188</v>
      </c>
      <c r="G1568" s="46">
        <v>91231</v>
      </c>
      <c r="H1568" s="76">
        <v>0.33333333333333331</v>
      </c>
      <c r="I1568" s="76">
        <v>0.59722222222222221</v>
      </c>
      <c r="J1568" s="47">
        <v>0.2638888888888889</v>
      </c>
      <c r="M1568" s="46">
        <v>0</v>
      </c>
      <c r="N1568" s="46">
        <v>0</v>
      </c>
      <c r="O1568" s="47">
        <v>0</v>
      </c>
      <c r="P1568" s="47">
        <v>0</v>
      </c>
      <c r="Q1568" s="47">
        <v>0</v>
      </c>
      <c r="R1568" s="47">
        <v>0</v>
      </c>
      <c r="S1568" s="47">
        <v>0</v>
      </c>
      <c r="T1568" s="47">
        <v>0</v>
      </c>
      <c r="U1568" s="47">
        <v>0</v>
      </c>
      <c r="V1568" s="47">
        <v>0</v>
      </c>
      <c r="W1568" s="47">
        <v>0</v>
      </c>
      <c r="X1568" s="47">
        <v>0</v>
      </c>
      <c r="Y1568" s="47">
        <v>0</v>
      </c>
      <c r="Z1568" s="47">
        <v>0</v>
      </c>
      <c r="AA1568" s="4">
        <f t="shared" si="51"/>
        <v>0</v>
      </c>
      <c r="AB1568" s="4" t="str">
        <f t="shared" si="52"/>
        <v/>
      </c>
    </row>
    <row r="1569" spans="1:28" x14ac:dyDescent="0.25">
      <c r="A1569" s="44">
        <v>42872</v>
      </c>
      <c r="B1569" s="45" t="s">
        <v>194</v>
      </c>
      <c r="C1569" s="45" t="s">
        <v>161</v>
      </c>
      <c r="D1569" s="45" t="s">
        <v>38</v>
      </c>
      <c r="E1569" s="45" t="s">
        <v>45</v>
      </c>
      <c r="F1569" s="45" t="s">
        <v>94</v>
      </c>
      <c r="G1569" s="46">
        <v>91163</v>
      </c>
      <c r="H1569" s="76">
        <v>0.3888888888888889</v>
      </c>
      <c r="I1569" s="76">
        <v>0.65277777777777779</v>
      </c>
      <c r="J1569" s="47">
        <v>0.2638888888888889</v>
      </c>
      <c r="M1569" s="46">
        <v>0</v>
      </c>
      <c r="N1569" s="46">
        <v>0</v>
      </c>
      <c r="O1569" s="47">
        <v>0</v>
      </c>
      <c r="P1569" s="47">
        <v>0</v>
      </c>
      <c r="Q1569" s="47">
        <v>0</v>
      </c>
      <c r="R1569" s="47">
        <v>0</v>
      </c>
      <c r="S1569" s="47">
        <v>0</v>
      </c>
      <c r="T1569" s="47">
        <v>0</v>
      </c>
      <c r="U1569" s="47">
        <v>0</v>
      </c>
      <c r="V1569" s="47">
        <v>0</v>
      </c>
      <c r="W1569" s="47">
        <v>0</v>
      </c>
      <c r="X1569" s="47">
        <v>0</v>
      </c>
      <c r="Y1569" s="47">
        <v>0</v>
      </c>
      <c r="Z1569" s="47">
        <v>0</v>
      </c>
      <c r="AA1569" s="4">
        <f t="shared" si="51"/>
        <v>0</v>
      </c>
      <c r="AB1569" s="4" t="str">
        <f t="shared" si="52"/>
        <v/>
      </c>
    </row>
    <row r="1570" spans="1:28" x14ac:dyDescent="0.25">
      <c r="A1570" s="44">
        <v>42872</v>
      </c>
      <c r="B1570" s="45" t="s">
        <v>194</v>
      </c>
      <c r="C1570" s="45" t="s">
        <v>161</v>
      </c>
      <c r="D1570" s="45" t="s">
        <v>38</v>
      </c>
      <c r="E1570" s="45" t="s">
        <v>45</v>
      </c>
      <c r="F1570" s="45" t="s">
        <v>95</v>
      </c>
      <c r="G1570" s="46">
        <v>91167</v>
      </c>
      <c r="H1570" s="76">
        <v>0.29166666666666669</v>
      </c>
      <c r="I1570" s="76">
        <v>0.55555555555555558</v>
      </c>
      <c r="J1570" s="47">
        <v>0.2638888888888889</v>
      </c>
      <c r="K1570" s="48">
        <v>42872.290972222225</v>
      </c>
      <c r="L1570" s="48">
        <v>42872.556250000001</v>
      </c>
      <c r="M1570" s="46">
        <v>63</v>
      </c>
      <c r="N1570" s="46">
        <v>0</v>
      </c>
      <c r="O1570" s="47">
        <v>0</v>
      </c>
      <c r="P1570" s="47">
        <v>2.3379629629629631E-3</v>
      </c>
      <c r="Q1570" s="47">
        <v>1.7476851851851852E-3</v>
      </c>
      <c r="R1570" s="47">
        <v>1.4259259259259261E-2</v>
      </c>
      <c r="S1570" s="47">
        <v>0</v>
      </c>
      <c r="T1570" s="47">
        <v>1.4965277777777779E-2</v>
      </c>
      <c r="U1570" s="47">
        <v>0</v>
      </c>
      <c r="V1570" s="47">
        <v>0</v>
      </c>
      <c r="W1570" s="47">
        <v>0</v>
      </c>
      <c r="X1570" s="47">
        <v>9.6064814814814808E-4</v>
      </c>
      <c r="Y1570" s="47">
        <v>3.7731481481481483E-3</v>
      </c>
      <c r="Z1570" s="47">
        <v>0</v>
      </c>
      <c r="AA1570" s="4">
        <f t="shared" si="51"/>
        <v>2.9224537037037042E-2</v>
      </c>
      <c r="AB1570" s="4">
        <f t="shared" si="52"/>
        <v>0</v>
      </c>
    </row>
    <row r="1571" spans="1:28" x14ac:dyDescent="0.25">
      <c r="A1571" s="44">
        <v>42872</v>
      </c>
      <c r="B1571" s="45" t="s">
        <v>194</v>
      </c>
      <c r="C1571" s="45" t="s">
        <v>161</v>
      </c>
      <c r="D1571" s="45" t="s">
        <v>38</v>
      </c>
      <c r="E1571" s="45" t="s">
        <v>45</v>
      </c>
      <c r="F1571" s="45" t="s">
        <v>97</v>
      </c>
      <c r="G1571" s="46">
        <v>91381</v>
      </c>
      <c r="H1571" s="76">
        <v>0.33333333333333331</v>
      </c>
      <c r="I1571" s="76">
        <v>0.59722222222222221</v>
      </c>
      <c r="J1571" s="47">
        <v>0.2638888888888889</v>
      </c>
      <c r="K1571" s="48">
        <v>42872.329861111109</v>
      </c>
      <c r="L1571" s="48">
        <v>42872.599305555559</v>
      </c>
      <c r="M1571" s="46">
        <v>74</v>
      </c>
      <c r="N1571" s="46">
        <v>0</v>
      </c>
      <c r="O1571" s="47">
        <v>0</v>
      </c>
      <c r="P1571" s="47">
        <v>1.9444444444444442E-3</v>
      </c>
      <c r="Q1571" s="47">
        <v>5.7754629629629623E-3</v>
      </c>
      <c r="R1571" s="47">
        <v>1.4236111111111111E-2</v>
      </c>
      <c r="S1571" s="47">
        <v>0</v>
      </c>
      <c r="T1571" s="47">
        <v>1.653935185185185E-2</v>
      </c>
      <c r="U1571" s="47">
        <v>0</v>
      </c>
      <c r="V1571" s="47">
        <v>0</v>
      </c>
      <c r="W1571" s="47">
        <v>0</v>
      </c>
      <c r="X1571" s="47">
        <v>0</v>
      </c>
      <c r="Y1571" s="47">
        <v>2.4189814814814816E-3</v>
      </c>
      <c r="Z1571" s="47">
        <v>0</v>
      </c>
      <c r="AA1571" s="4">
        <f t="shared" si="51"/>
        <v>3.0775462962962963E-2</v>
      </c>
      <c r="AB1571" s="4">
        <f t="shared" si="52"/>
        <v>0</v>
      </c>
    </row>
    <row r="1572" spans="1:28" x14ac:dyDescent="0.25">
      <c r="A1572" s="44">
        <v>42872</v>
      </c>
      <c r="B1572" s="45" t="s">
        <v>194</v>
      </c>
      <c r="C1572" s="45" t="s">
        <v>161</v>
      </c>
      <c r="D1572" s="45" t="s">
        <v>38</v>
      </c>
      <c r="E1572" s="45" t="s">
        <v>45</v>
      </c>
      <c r="F1572" s="45" t="s">
        <v>127</v>
      </c>
      <c r="G1572" s="46">
        <v>102595</v>
      </c>
      <c r="H1572" s="76">
        <v>0.3888888888888889</v>
      </c>
      <c r="I1572" s="76">
        <v>0.65277777777777779</v>
      </c>
      <c r="J1572" s="47">
        <v>0.2638888888888889</v>
      </c>
      <c r="M1572" s="46">
        <v>0</v>
      </c>
      <c r="N1572" s="46">
        <v>0</v>
      </c>
      <c r="O1572" s="47">
        <v>0</v>
      </c>
      <c r="P1572" s="47">
        <v>0</v>
      </c>
      <c r="Q1572" s="47">
        <v>0</v>
      </c>
      <c r="R1572" s="47">
        <v>0</v>
      </c>
      <c r="S1572" s="47">
        <v>0</v>
      </c>
      <c r="T1572" s="47">
        <v>0</v>
      </c>
      <c r="U1572" s="47">
        <v>0</v>
      </c>
      <c r="V1572" s="47">
        <v>0</v>
      </c>
      <c r="W1572" s="47">
        <v>0</v>
      </c>
      <c r="X1572" s="47">
        <v>0</v>
      </c>
      <c r="Y1572" s="47">
        <v>0</v>
      </c>
      <c r="Z1572" s="47">
        <v>0</v>
      </c>
      <c r="AA1572" s="4">
        <f t="shared" si="51"/>
        <v>0</v>
      </c>
      <c r="AB1572" s="4" t="str">
        <f t="shared" si="52"/>
        <v/>
      </c>
    </row>
    <row r="1573" spans="1:28" x14ac:dyDescent="0.25">
      <c r="A1573" s="44">
        <v>42872</v>
      </c>
      <c r="B1573" s="45" t="s">
        <v>194</v>
      </c>
      <c r="C1573" s="45" t="s">
        <v>161</v>
      </c>
      <c r="D1573" s="45" t="s">
        <v>38</v>
      </c>
      <c r="E1573" s="45" t="s">
        <v>45</v>
      </c>
      <c r="F1573" s="45" t="s">
        <v>98</v>
      </c>
      <c r="G1573" s="46">
        <v>91165</v>
      </c>
      <c r="H1573" s="81">
        <v>0.3888888888888889</v>
      </c>
      <c r="I1573" s="81">
        <v>0.65277777777777779</v>
      </c>
      <c r="J1573" s="47">
        <v>0.2638888888888889</v>
      </c>
      <c r="K1573" s="48">
        <v>42872.397222222222</v>
      </c>
      <c r="L1573" s="48">
        <v>42872.652777777781</v>
      </c>
      <c r="M1573" s="46">
        <v>88</v>
      </c>
      <c r="N1573" s="46">
        <v>0</v>
      </c>
      <c r="O1573" s="47">
        <v>0</v>
      </c>
      <c r="P1573" s="47">
        <v>1.5509259259259261E-3</v>
      </c>
      <c r="Q1573" s="47">
        <v>1.261574074074074E-3</v>
      </c>
      <c r="R1573" s="47">
        <v>1.3148148148148147E-2</v>
      </c>
      <c r="S1573" s="47">
        <v>0</v>
      </c>
      <c r="T1573" s="47">
        <v>1.4675925925925926E-2</v>
      </c>
      <c r="U1573" s="47">
        <v>0</v>
      </c>
      <c r="V1573" s="47">
        <v>0</v>
      </c>
      <c r="W1573" s="47">
        <v>0</v>
      </c>
      <c r="X1573" s="47">
        <v>3.2407407407407406E-4</v>
      </c>
      <c r="Y1573" s="47">
        <v>3.9467592592592592E-3</v>
      </c>
      <c r="Z1573" s="47">
        <v>0</v>
      </c>
      <c r="AA1573" s="4">
        <f t="shared" si="51"/>
        <v>2.7824074074074071E-2</v>
      </c>
      <c r="AB1573" s="4">
        <f t="shared" si="52"/>
        <v>8.3333333333333037E-3</v>
      </c>
    </row>
    <row r="1574" spans="1:28" x14ac:dyDescent="0.25">
      <c r="A1574" s="44">
        <v>42872</v>
      </c>
      <c r="B1574" s="45" t="s">
        <v>194</v>
      </c>
      <c r="C1574" s="45" t="s">
        <v>161</v>
      </c>
      <c r="D1574" s="45" t="s">
        <v>38</v>
      </c>
      <c r="E1574" s="45" t="s">
        <v>45</v>
      </c>
      <c r="F1574" s="45" t="s">
        <v>99</v>
      </c>
      <c r="G1574" s="46">
        <v>91178</v>
      </c>
      <c r="H1574" s="76">
        <v>0.33333333333333331</v>
      </c>
      <c r="I1574" s="76">
        <v>0.59722222222222221</v>
      </c>
      <c r="J1574" s="47">
        <v>0.2638888888888889</v>
      </c>
      <c r="K1574" s="48">
        <v>42872.332638888889</v>
      </c>
      <c r="L1574" s="48">
        <v>42872.597222222219</v>
      </c>
      <c r="M1574" s="46">
        <v>96</v>
      </c>
      <c r="N1574" s="46">
        <v>0</v>
      </c>
      <c r="O1574" s="47">
        <v>0</v>
      </c>
      <c r="P1574" s="47">
        <v>1.2152777777777778E-3</v>
      </c>
      <c r="Q1574" s="47">
        <v>1.4004629629629629E-3</v>
      </c>
      <c r="R1574" s="47">
        <v>1.4513888888888889E-2</v>
      </c>
      <c r="S1574" s="47">
        <v>0</v>
      </c>
      <c r="T1574" s="47">
        <v>1.5243055555555557E-2</v>
      </c>
      <c r="U1574" s="47">
        <v>0</v>
      </c>
      <c r="V1574" s="47">
        <v>0</v>
      </c>
      <c r="W1574" s="47">
        <v>0</v>
      </c>
      <c r="X1574" s="47">
        <v>0</v>
      </c>
      <c r="Y1574" s="47">
        <v>7.1643518518518514E-3</v>
      </c>
      <c r="Z1574" s="47">
        <v>0</v>
      </c>
      <c r="AA1574" s="4">
        <f t="shared" si="51"/>
        <v>2.9756944444444447E-2</v>
      </c>
      <c r="AB1574" s="4">
        <f t="shared" si="52"/>
        <v>0</v>
      </c>
    </row>
    <row r="1575" spans="1:28" x14ac:dyDescent="0.25">
      <c r="A1575" s="44">
        <v>42872</v>
      </c>
      <c r="B1575" s="45" t="s">
        <v>194</v>
      </c>
      <c r="C1575" s="45" t="s">
        <v>161</v>
      </c>
      <c r="D1575" s="45" t="s">
        <v>38</v>
      </c>
      <c r="E1575" s="45" t="s">
        <v>45</v>
      </c>
      <c r="F1575" s="45" t="s">
        <v>101</v>
      </c>
      <c r="G1575" s="46">
        <v>91179</v>
      </c>
      <c r="H1575" s="76">
        <v>0.25</v>
      </c>
      <c r="I1575" s="76">
        <v>0.51388888888888895</v>
      </c>
      <c r="J1575" s="47">
        <v>0.2638888888888889</v>
      </c>
      <c r="K1575" s="48">
        <v>42872.246527777781</v>
      </c>
      <c r="L1575" s="48">
        <v>42872.515277777777</v>
      </c>
      <c r="M1575" s="46">
        <v>63</v>
      </c>
      <c r="N1575" s="46">
        <v>0</v>
      </c>
      <c r="O1575" s="47">
        <v>0</v>
      </c>
      <c r="P1575" s="47">
        <v>1.5393518518518519E-3</v>
      </c>
      <c r="Q1575" s="47">
        <v>7.5231481481481477E-3</v>
      </c>
      <c r="R1575" s="47">
        <v>1.4918981481481483E-2</v>
      </c>
      <c r="S1575" s="47">
        <v>0</v>
      </c>
      <c r="T1575" s="47">
        <v>1.4467592592592593E-2</v>
      </c>
      <c r="U1575" s="47">
        <v>0</v>
      </c>
      <c r="V1575" s="47">
        <v>0</v>
      </c>
      <c r="W1575" s="47">
        <v>0</v>
      </c>
      <c r="X1575" s="47">
        <v>2.7384259259259257E-2</v>
      </c>
      <c r="Y1575" s="47">
        <v>2.9976851851851848E-3</v>
      </c>
      <c r="Z1575" s="47">
        <v>0</v>
      </c>
      <c r="AA1575" s="4">
        <f t="shared" si="51"/>
        <v>2.9386574074074075E-2</v>
      </c>
      <c r="AB1575" s="4">
        <f t="shared" si="52"/>
        <v>0</v>
      </c>
    </row>
    <row r="1576" spans="1:28" x14ac:dyDescent="0.25">
      <c r="A1576" s="44">
        <v>42872</v>
      </c>
      <c r="B1576" s="45" t="s">
        <v>194</v>
      </c>
      <c r="C1576" s="45" t="s">
        <v>161</v>
      </c>
      <c r="D1576" s="45" t="s">
        <v>38</v>
      </c>
      <c r="E1576" s="45" t="s">
        <v>45</v>
      </c>
      <c r="F1576" s="45" t="s">
        <v>102</v>
      </c>
      <c r="G1576" s="46">
        <v>91388</v>
      </c>
      <c r="H1576" s="76">
        <v>0.29166666666666669</v>
      </c>
      <c r="I1576" s="76">
        <v>0.55555555555555558</v>
      </c>
      <c r="J1576" s="47">
        <v>0.2638888888888889</v>
      </c>
      <c r="K1576" s="48">
        <v>42872.290972222225</v>
      </c>
      <c r="L1576" s="48">
        <v>42872.555555555555</v>
      </c>
      <c r="M1576" s="46">
        <v>77</v>
      </c>
      <c r="N1576" s="46">
        <v>0</v>
      </c>
      <c r="O1576" s="47">
        <v>0</v>
      </c>
      <c r="P1576" s="47">
        <v>1.7013888888888892E-3</v>
      </c>
      <c r="Q1576" s="47">
        <v>6.2500000000000001E-4</v>
      </c>
      <c r="R1576" s="47">
        <v>1.5219907407407409E-2</v>
      </c>
      <c r="S1576" s="47">
        <v>0</v>
      </c>
      <c r="T1576" s="47">
        <v>1.5578703703703704E-2</v>
      </c>
      <c r="U1576" s="47">
        <v>0</v>
      </c>
      <c r="V1576" s="47">
        <v>0</v>
      </c>
      <c r="W1576" s="47">
        <v>0</v>
      </c>
      <c r="X1576" s="47">
        <v>0</v>
      </c>
      <c r="Y1576" s="47">
        <v>3.1712962962962958E-3</v>
      </c>
      <c r="Z1576" s="47">
        <v>0</v>
      </c>
      <c r="AA1576" s="4">
        <f t="shared" si="51"/>
        <v>3.0798611111111113E-2</v>
      </c>
      <c r="AB1576" s="4">
        <f t="shared" si="52"/>
        <v>0</v>
      </c>
    </row>
    <row r="1577" spans="1:28" x14ac:dyDescent="0.25">
      <c r="A1577" s="44">
        <v>42872</v>
      </c>
      <c r="B1577" s="45" t="s">
        <v>194</v>
      </c>
      <c r="C1577" s="45" t="s">
        <v>161</v>
      </c>
      <c r="D1577" s="45" t="s">
        <v>38</v>
      </c>
      <c r="E1577" s="45" t="s">
        <v>45</v>
      </c>
      <c r="F1577" s="45" t="s">
        <v>103</v>
      </c>
      <c r="G1577" s="46">
        <v>91140</v>
      </c>
      <c r="H1577" s="76">
        <v>0.3611111111111111</v>
      </c>
      <c r="I1577" s="76">
        <v>0.625</v>
      </c>
      <c r="J1577" s="47">
        <v>0.2638888888888889</v>
      </c>
      <c r="K1577" s="48">
        <v>42872.364583333336</v>
      </c>
      <c r="L1577" s="48">
        <v>42872.625694444447</v>
      </c>
      <c r="M1577" s="46">
        <v>77</v>
      </c>
      <c r="N1577" s="46">
        <v>0</v>
      </c>
      <c r="O1577" s="47">
        <v>0</v>
      </c>
      <c r="P1577" s="47">
        <v>1.8171296296296297E-3</v>
      </c>
      <c r="Q1577" s="47">
        <v>2.0138888888888888E-3</v>
      </c>
      <c r="R1577" s="47">
        <v>1.4675925925925926E-2</v>
      </c>
      <c r="S1577" s="47">
        <v>0</v>
      </c>
      <c r="T1577" s="47">
        <v>1.3854166666666666E-2</v>
      </c>
      <c r="U1577" s="47">
        <v>0</v>
      </c>
      <c r="V1577" s="47">
        <v>0</v>
      </c>
      <c r="W1577" s="47">
        <v>0</v>
      </c>
      <c r="X1577" s="47">
        <v>0</v>
      </c>
      <c r="Y1577" s="47">
        <v>2.3958333333333336E-3</v>
      </c>
      <c r="Z1577" s="47">
        <v>0</v>
      </c>
      <c r="AA1577" s="4">
        <f t="shared" si="51"/>
        <v>2.8530092592592593E-2</v>
      </c>
      <c r="AB1577" s="4">
        <f t="shared" si="52"/>
        <v>3.4722222222222099E-3</v>
      </c>
    </row>
    <row r="1578" spans="1:28" x14ac:dyDescent="0.25">
      <c r="A1578" s="44">
        <v>42872</v>
      </c>
      <c r="B1578" s="45" t="s">
        <v>194</v>
      </c>
      <c r="C1578" s="45" t="s">
        <v>161</v>
      </c>
      <c r="D1578" s="45" t="s">
        <v>38</v>
      </c>
      <c r="E1578" s="45" t="s">
        <v>45</v>
      </c>
      <c r="F1578" s="45" t="s">
        <v>190</v>
      </c>
      <c r="G1578" s="46">
        <v>101413</v>
      </c>
      <c r="H1578" s="76">
        <v>0.29166666666666669</v>
      </c>
      <c r="I1578" s="76">
        <v>0.55555555555555558</v>
      </c>
      <c r="J1578" s="47">
        <v>0.2638888888888889</v>
      </c>
      <c r="M1578" s="46">
        <v>0</v>
      </c>
      <c r="N1578" s="46">
        <v>0</v>
      </c>
      <c r="O1578" s="47">
        <v>0</v>
      </c>
      <c r="P1578" s="47">
        <v>0</v>
      </c>
      <c r="Q1578" s="47">
        <v>0</v>
      </c>
      <c r="R1578" s="47">
        <v>0</v>
      </c>
      <c r="S1578" s="47">
        <v>0</v>
      </c>
      <c r="T1578" s="47">
        <v>0</v>
      </c>
      <c r="U1578" s="47">
        <v>0</v>
      </c>
      <c r="V1578" s="47">
        <v>0</v>
      </c>
      <c r="W1578" s="47">
        <v>0</v>
      </c>
      <c r="X1578" s="47">
        <v>0</v>
      </c>
      <c r="Y1578" s="47">
        <v>0</v>
      </c>
      <c r="Z1578" s="47">
        <v>0</v>
      </c>
      <c r="AA1578" s="4">
        <f t="shared" si="51"/>
        <v>0</v>
      </c>
      <c r="AB1578" s="4" t="str">
        <f t="shared" si="52"/>
        <v/>
      </c>
    </row>
    <row r="1579" spans="1:28" x14ac:dyDescent="0.25">
      <c r="A1579" s="44">
        <v>42872</v>
      </c>
      <c r="B1579" s="45" t="s">
        <v>194</v>
      </c>
      <c r="C1579" s="45" t="s">
        <v>161</v>
      </c>
      <c r="D1579" s="45" t="s">
        <v>38</v>
      </c>
      <c r="E1579" s="45" t="s">
        <v>45</v>
      </c>
      <c r="F1579" s="45" t="s">
        <v>105</v>
      </c>
      <c r="G1579" s="46">
        <v>91172</v>
      </c>
      <c r="H1579" s="76">
        <v>0.3611111111111111</v>
      </c>
      <c r="I1579" s="76">
        <v>0.625</v>
      </c>
      <c r="J1579" s="47">
        <v>0.2638888888888889</v>
      </c>
      <c r="K1579" s="48">
        <v>42872.370138888888</v>
      </c>
      <c r="L1579" s="48">
        <v>42872.625694444447</v>
      </c>
      <c r="M1579" s="46">
        <v>82</v>
      </c>
      <c r="N1579" s="46">
        <v>0</v>
      </c>
      <c r="O1579" s="47">
        <v>0</v>
      </c>
      <c r="P1579" s="47">
        <v>1.7013888888888892E-3</v>
      </c>
      <c r="Q1579" s="47">
        <v>1.5046296296296294E-3</v>
      </c>
      <c r="R1579" s="47">
        <v>1.3981481481481482E-2</v>
      </c>
      <c r="S1579" s="47">
        <v>0</v>
      </c>
      <c r="T1579" s="47">
        <v>1.3182870370370371E-2</v>
      </c>
      <c r="U1579" s="47">
        <v>0</v>
      </c>
      <c r="V1579" s="47">
        <v>0</v>
      </c>
      <c r="W1579" s="47">
        <v>0</v>
      </c>
      <c r="X1579" s="47">
        <v>0</v>
      </c>
      <c r="Y1579" s="47">
        <v>0</v>
      </c>
      <c r="Z1579" s="47">
        <v>0</v>
      </c>
      <c r="AA1579" s="4">
        <f t="shared" si="51"/>
        <v>2.7164351851851853E-2</v>
      </c>
      <c r="AB1579" s="4">
        <f t="shared" si="52"/>
        <v>9.0277777777777457E-3</v>
      </c>
    </row>
    <row r="1580" spans="1:28" x14ac:dyDescent="0.25">
      <c r="A1580" s="44">
        <v>42872</v>
      </c>
      <c r="B1580" s="45" t="s">
        <v>194</v>
      </c>
      <c r="C1580" s="45" t="s">
        <v>161</v>
      </c>
      <c r="D1580" s="45" t="s">
        <v>38</v>
      </c>
      <c r="E1580" s="45" t="s">
        <v>45</v>
      </c>
      <c r="F1580" s="45" t="s">
        <v>191</v>
      </c>
      <c r="G1580" s="46">
        <v>91158</v>
      </c>
      <c r="H1580" s="76">
        <v>0.25</v>
      </c>
      <c r="I1580" s="76">
        <v>0.51388888888888895</v>
      </c>
      <c r="J1580" s="47">
        <v>0.2638888888888889</v>
      </c>
      <c r="K1580" s="48">
        <v>42872.245833333334</v>
      </c>
      <c r="L1580" s="48">
        <v>42872.513888888891</v>
      </c>
      <c r="M1580" s="46">
        <v>71</v>
      </c>
      <c r="N1580" s="46">
        <v>0</v>
      </c>
      <c r="O1580" s="47">
        <v>0</v>
      </c>
      <c r="P1580" s="47">
        <v>1.6203703703703703E-3</v>
      </c>
      <c r="Q1580" s="47">
        <v>1.1319444444444444E-2</v>
      </c>
      <c r="R1580" s="47">
        <v>1.375E-2</v>
      </c>
      <c r="S1580" s="47">
        <v>0</v>
      </c>
      <c r="T1580" s="47">
        <v>1.2858796296296297E-2</v>
      </c>
      <c r="U1580" s="47">
        <v>0</v>
      </c>
      <c r="V1580" s="47">
        <v>0</v>
      </c>
      <c r="W1580" s="47">
        <v>0</v>
      </c>
      <c r="X1580" s="47">
        <v>6.2268518518518515E-3</v>
      </c>
      <c r="Y1580" s="47">
        <v>1.1342592592592591E-3</v>
      </c>
      <c r="Z1580" s="47">
        <v>0</v>
      </c>
      <c r="AA1580" s="4">
        <f t="shared" si="51"/>
        <v>2.6608796296296297E-2</v>
      </c>
      <c r="AB1580" s="4">
        <f t="shared" si="52"/>
        <v>0</v>
      </c>
    </row>
    <row r="1581" spans="1:28" x14ac:dyDescent="0.25">
      <c r="A1581" s="44">
        <v>42872</v>
      </c>
      <c r="B1581" s="45" t="s">
        <v>194</v>
      </c>
      <c r="C1581" s="45" t="s">
        <v>161</v>
      </c>
      <c r="D1581" s="45" t="s">
        <v>38</v>
      </c>
      <c r="E1581" s="45" t="s">
        <v>45</v>
      </c>
      <c r="F1581" s="45" t="s">
        <v>61</v>
      </c>
      <c r="G1581" s="46">
        <v>91175</v>
      </c>
      <c r="H1581" s="78">
        <v>0.29166666666666669</v>
      </c>
      <c r="I1581" s="78">
        <v>0.55555555555555558</v>
      </c>
      <c r="J1581" s="47">
        <v>0.2638888888888889</v>
      </c>
      <c r="K1581" s="48">
        <v>42872.290277777778</v>
      </c>
      <c r="L1581" s="48">
        <v>42872.556250000001</v>
      </c>
      <c r="M1581" s="46">
        <v>70</v>
      </c>
      <c r="N1581" s="46">
        <v>0</v>
      </c>
      <c r="O1581" s="47">
        <v>0</v>
      </c>
      <c r="P1581" s="47">
        <v>1.9675925925925928E-3</v>
      </c>
      <c r="Q1581" s="47">
        <v>4.4560185185185189E-3</v>
      </c>
      <c r="R1581" s="47">
        <v>1.4004629629629631E-2</v>
      </c>
      <c r="S1581" s="47">
        <v>0</v>
      </c>
      <c r="T1581" s="47">
        <v>1.7222222222222222E-2</v>
      </c>
      <c r="U1581" s="47">
        <v>0</v>
      </c>
      <c r="V1581" s="47">
        <v>0</v>
      </c>
      <c r="W1581" s="47">
        <v>0</v>
      </c>
      <c r="X1581" s="47">
        <v>5.7870370370370366E-5</v>
      </c>
      <c r="Y1581" s="47">
        <v>1.9907407407407408E-3</v>
      </c>
      <c r="Z1581" s="47">
        <v>0</v>
      </c>
      <c r="AA1581" s="4">
        <f t="shared" si="51"/>
        <v>3.1226851851851853E-2</v>
      </c>
      <c r="AB1581" s="4">
        <f t="shared" si="52"/>
        <v>0</v>
      </c>
    </row>
    <row r="1582" spans="1:28" x14ac:dyDescent="0.25">
      <c r="A1582" s="44">
        <v>42872</v>
      </c>
      <c r="B1582" s="45" t="s">
        <v>194</v>
      </c>
      <c r="C1582" s="45" t="s">
        <v>161</v>
      </c>
      <c r="D1582" s="45" t="s">
        <v>38</v>
      </c>
      <c r="E1582" s="45" t="s">
        <v>45</v>
      </c>
      <c r="F1582" s="45" t="s">
        <v>106</v>
      </c>
      <c r="G1582" s="46">
        <v>91150</v>
      </c>
      <c r="H1582" s="76">
        <v>0.29166666666666669</v>
      </c>
      <c r="I1582" s="76">
        <v>0.55555555555555558</v>
      </c>
      <c r="J1582" s="47">
        <v>0.2638888888888889</v>
      </c>
      <c r="K1582" s="48">
        <v>42872.296527777777</v>
      </c>
      <c r="L1582" s="48">
        <v>42872.555555555555</v>
      </c>
      <c r="M1582" s="46">
        <v>67</v>
      </c>
      <c r="N1582" s="46">
        <v>0</v>
      </c>
      <c r="O1582" s="47">
        <v>0</v>
      </c>
      <c r="P1582" s="47">
        <v>1.261574074074074E-3</v>
      </c>
      <c r="Q1582" s="47">
        <v>6.053240740740741E-3</v>
      </c>
      <c r="R1582" s="47">
        <v>1.6273148148148148E-2</v>
      </c>
      <c r="S1582" s="47">
        <v>0</v>
      </c>
      <c r="T1582" s="47">
        <v>1.5358796296296296E-2</v>
      </c>
      <c r="U1582" s="47">
        <v>0</v>
      </c>
      <c r="V1582" s="47">
        <v>0</v>
      </c>
      <c r="W1582" s="47">
        <v>0</v>
      </c>
      <c r="X1582" s="47">
        <v>4.3564814814814813E-2</v>
      </c>
      <c r="Y1582" s="47">
        <v>1.2974537037037036E-2</v>
      </c>
      <c r="Z1582" s="47">
        <v>0</v>
      </c>
      <c r="AA1582" s="4">
        <f t="shared" si="51"/>
        <v>3.1631944444444442E-2</v>
      </c>
      <c r="AB1582" s="4">
        <f t="shared" si="52"/>
        <v>4.8611111111110938E-3</v>
      </c>
    </row>
    <row r="1583" spans="1:28" x14ac:dyDescent="0.25">
      <c r="A1583" s="44">
        <v>42872</v>
      </c>
      <c r="B1583" s="45" t="s">
        <v>194</v>
      </c>
      <c r="C1583" s="45" t="s">
        <v>161</v>
      </c>
      <c r="D1583" s="45" t="s">
        <v>38</v>
      </c>
      <c r="E1583" s="45" t="s">
        <v>45</v>
      </c>
      <c r="F1583" s="45" t="s">
        <v>107</v>
      </c>
      <c r="G1583" s="46">
        <v>102599</v>
      </c>
      <c r="H1583" s="76">
        <v>0.33333333333333331</v>
      </c>
      <c r="I1583" s="76">
        <v>0.59722222222222221</v>
      </c>
      <c r="J1583" s="47">
        <v>0.2638888888888889</v>
      </c>
      <c r="M1583" s="46">
        <v>0</v>
      </c>
      <c r="N1583" s="46">
        <v>0</v>
      </c>
      <c r="O1583" s="47">
        <v>0</v>
      </c>
      <c r="P1583" s="47">
        <v>0</v>
      </c>
      <c r="Q1583" s="47">
        <v>0</v>
      </c>
      <c r="R1583" s="47">
        <v>0</v>
      </c>
      <c r="S1583" s="47">
        <v>0</v>
      </c>
      <c r="T1583" s="47">
        <v>0</v>
      </c>
      <c r="U1583" s="47">
        <v>0</v>
      </c>
      <c r="V1583" s="47">
        <v>0</v>
      </c>
      <c r="W1583" s="47">
        <v>0</v>
      </c>
      <c r="X1583" s="47">
        <v>0</v>
      </c>
      <c r="Y1583" s="47">
        <v>0</v>
      </c>
      <c r="Z1583" s="47">
        <v>0</v>
      </c>
      <c r="AA1583" s="4">
        <f t="shared" si="51"/>
        <v>0</v>
      </c>
      <c r="AB1583" s="4" t="str">
        <f t="shared" si="52"/>
        <v/>
      </c>
    </row>
    <row r="1584" spans="1:28" x14ac:dyDescent="0.25">
      <c r="A1584" s="44">
        <v>42872</v>
      </c>
      <c r="B1584" s="45" t="s">
        <v>194</v>
      </c>
      <c r="C1584" s="45" t="s">
        <v>161</v>
      </c>
      <c r="D1584" s="45" t="s">
        <v>192</v>
      </c>
      <c r="E1584" s="45" t="s">
        <v>48</v>
      </c>
      <c r="F1584" s="45" t="s">
        <v>193</v>
      </c>
      <c r="G1584" s="46">
        <v>91357</v>
      </c>
      <c r="H1584" s="76">
        <v>0.58333333333333337</v>
      </c>
      <c r="I1584" s="76">
        <v>0.84722222222222221</v>
      </c>
      <c r="J1584" s="47">
        <v>0.2638888888888889</v>
      </c>
      <c r="K1584" s="48">
        <v>42872.584027777775</v>
      </c>
      <c r="L1584" s="48">
        <v>42872.847222222219</v>
      </c>
      <c r="M1584" s="46">
        <v>0</v>
      </c>
      <c r="N1584" s="46">
        <v>5</v>
      </c>
      <c r="O1584" s="47">
        <v>1.4699074074074074E-3</v>
      </c>
      <c r="P1584" s="47">
        <v>0</v>
      </c>
      <c r="Q1584" s="47">
        <v>1.0324074074074074E-2</v>
      </c>
      <c r="R1584" s="47">
        <v>1.3425925925925924E-2</v>
      </c>
      <c r="S1584" s="47">
        <v>0</v>
      </c>
      <c r="T1584" s="47">
        <v>1.5960648148148151E-2</v>
      </c>
      <c r="U1584" s="47">
        <v>0</v>
      </c>
      <c r="V1584" s="47">
        <v>0</v>
      </c>
      <c r="W1584" s="47">
        <v>0</v>
      </c>
      <c r="X1584" s="47">
        <v>0</v>
      </c>
      <c r="Y1584" s="47">
        <v>0</v>
      </c>
      <c r="Z1584" s="47">
        <v>0</v>
      </c>
      <c r="AA1584" s="4">
        <f t="shared" si="51"/>
        <v>2.9386574074074075E-2</v>
      </c>
      <c r="AB1584" s="4">
        <f t="shared" si="52"/>
        <v>6.9444444444444198E-4</v>
      </c>
    </row>
    <row r="1585" spans="1:28" x14ac:dyDescent="0.25">
      <c r="A1585" s="44">
        <v>42872</v>
      </c>
      <c r="B1585" s="45" t="s">
        <v>194</v>
      </c>
      <c r="C1585" s="45" t="s">
        <v>161</v>
      </c>
      <c r="D1585" s="45" t="s">
        <v>192</v>
      </c>
      <c r="E1585" s="45" t="s">
        <v>48</v>
      </c>
      <c r="F1585" s="45" t="s">
        <v>88</v>
      </c>
      <c r="G1585" s="46">
        <v>91368</v>
      </c>
      <c r="H1585" s="76">
        <v>0.31944444444444448</v>
      </c>
      <c r="I1585" s="76">
        <v>0.58333333333333337</v>
      </c>
      <c r="J1585" s="47">
        <v>0.2638888888888889</v>
      </c>
      <c r="K1585" s="48">
        <v>42872.318749999999</v>
      </c>
      <c r="L1585" s="48">
        <v>42872.583333333336</v>
      </c>
      <c r="M1585" s="46">
        <v>2</v>
      </c>
      <c r="N1585" s="46">
        <v>9</v>
      </c>
      <c r="O1585" s="47">
        <v>7.0601851851851847E-4</v>
      </c>
      <c r="P1585" s="47">
        <v>1.689814814814815E-3</v>
      </c>
      <c r="Q1585" s="47">
        <v>7.2453703703703708E-3</v>
      </c>
      <c r="R1585" s="47">
        <v>1.3703703703703704E-2</v>
      </c>
      <c r="S1585" s="47">
        <v>6.0879629629629643E-3</v>
      </c>
      <c r="T1585" s="47">
        <v>1.4710648148148148E-2</v>
      </c>
      <c r="U1585" s="47">
        <v>0</v>
      </c>
      <c r="V1585" s="47">
        <v>0</v>
      </c>
      <c r="W1585" s="47">
        <v>0</v>
      </c>
      <c r="X1585" s="47">
        <v>0</v>
      </c>
      <c r="Y1585" s="47">
        <v>2.3055555555555555E-2</v>
      </c>
      <c r="Z1585" s="47">
        <v>0</v>
      </c>
      <c r="AA1585" s="4">
        <f t="shared" si="51"/>
        <v>2.841435185185185E-2</v>
      </c>
      <c r="AB1585" s="4">
        <f t="shared" si="52"/>
        <v>0</v>
      </c>
    </row>
    <row r="1586" spans="1:28" x14ac:dyDescent="0.25">
      <c r="A1586" s="44">
        <v>42872</v>
      </c>
      <c r="G1586" s="46">
        <v>91240</v>
      </c>
      <c r="H1586" s="76"/>
      <c r="I1586" s="76"/>
      <c r="M1586" s="46">
        <v>75</v>
      </c>
      <c r="P1586" s="47">
        <v>1.9097222222222222E-3</v>
      </c>
      <c r="AA1586" s="4">
        <f t="shared" si="51"/>
        <v>0</v>
      </c>
      <c r="AB1586" s="4" t="str">
        <f t="shared" si="52"/>
        <v/>
      </c>
    </row>
    <row r="1587" spans="1:28" x14ac:dyDescent="0.25">
      <c r="A1587" s="44">
        <v>42873</v>
      </c>
      <c r="B1587" s="45" t="s">
        <v>196</v>
      </c>
      <c r="C1587" s="45" t="s">
        <v>161</v>
      </c>
      <c r="D1587" s="45" t="s">
        <v>36</v>
      </c>
      <c r="E1587" s="45" t="s">
        <v>35</v>
      </c>
      <c r="F1587" s="45" t="s">
        <v>65</v>
      </c>
      <c r="G1587" s="46">
        <v>91392</v>
      </c>
      <c r="H1587" s="81">
        <v>0.65277777777777779</v>
      </c>
      <c r="I1587" s="81">
        <v>0.91666666666666663</v>
      </c>
      <c r="J1587" s="47">
        <v>0.2638888888888889</v>
      </c>
      <c r="K1587" s="48">
        <v>42873.64806712963</v>
      </c>
      <c r="L1587" s="48">
        <v>42873.917199074072</v>
      </c>
      <c r="M1587" s="46">
        <v>0</v>
      </c>
      <c r="N1587" s="46">
        <v>70</v>
      </c>
      <c r="O1587" s="47">
        <v>7.8703703703703705E-4</v>
      </c>
      <c r="P1587" s="47">
        <v>0</v>
      </c>
      <c r="Q1587" s="47">
        <v>5.4814814814814816E-2</v>
      </c>
      <c r="R1587" s="47">
        <v>0</v>
      </c>
      <c r="S1587" s="47">
        <v>0</v>
      </c>
      <c r="T1587" s="47">
        <v>0</v>
      </c>
      <c r="U1587" s="47">
        <v>0</v>
      </c>
      <c r="V1587" s="47">
        <v>0</v>
      </c>
      <c r="W1587" s="47">
        <v>0</v>
      </c>
      <c r="X1587" s="47">
        <v>0</v>
      </c>
      <c r="Y1587" s="47">
        <v>0</v>
      </c>
      <c r="Z1587" s="47">
        <v>0</v>
      </c>
      <c r="AA1587" s="4">
        <f t="shared" si="51"/>
        <v>0</v>
      </c>
      <c r="AB1587" s="4">
        <f t="shared" si="52"/>
        <v>0</v>
      </c>
    </row>
    <row r="1588" spans="1:28" x14ac:dyDescent="0.25">
      <c r="A1588" s="44">
        <v>42873</v>
      </c>
      <c r="B1588" s="45" t="s">
        <v>196</v>
      </c>
      <c r="C1588" s="45" t="s">
        <v>161</v>
      </c>
      <c r="D1588" s="45" t="s">
        <v>36</v>
      </c>
      <c r="E1588" s="45" t="s">
        <v>35</v>
      </c>
      <c r="F1588" s="45" t="s">
        <v>34</v>
      </c>
      <c r="G1588" s="46">
        <v>91391</v>
      </c>
      <c r="H1588" s="81">
        <v>0.58333333333333337</v>
      </c>
      <c r="I1588" s="81">
        <v>0.84722222222222221</v>
      </c>
      <c r="J1588" s="47">
        <v>0.2638888888888889</v>
      </c>
      <c r="K1588" s="48">
        <v>42873.580011574071</v>
      </c>
      <c r="L1588" s="48">
        <v>42873.847349537034</v>
      </c>
      <c r="M1588" s="46">
        <v>0</v>
      </c>
      <c r="N1588" s="46">
        <v>53</v>
      </c>
      <c r="O1588" s="47">
        <v>7.5231481481481471E-4</v>
      </c>
      <c r="P1588" s="47">
        <v>0</v>
      </c>
      <c r="Q1588" s="47">
        <v>4.1828703703703701E-2</v>
      </c>
      <c r="R1588" s="47">
        <v>1.3842592592592594E-2</v>
      </c>
      <c r="S1588" s="47">
        <v>0</v>
      </c>
      <c r="T1588" s="47">
        <v>7.1412037037037043E-3</v>
      </c>
      <c r="U1588" s="47">
        <v>0</v>
      </c>
      <c r="V1588" s="47">
        <v>0</v>
      </c>
      <c r="W1588" s="47">
        <v>0</v>
      </c>
      <c r="X1588" s="47">
        <v>0</v>
      </c>
      <c r="Y1588" s="47">
        <v>0</v>
      </c>
      <c r="Z1588" s="47">
        <v>0</v>
      </c>
      <c r="AA1588" s="4">
        <f t="shared" si="51"/>
        <v>2.0983796296296299E-2</v>
      </c>
      <c r="AB1588" s="4">
        <f t="shared" si="52"/>
        <v>0</v>
      </c>
    </row>
    <row r="1589" spans="1:28" x14ac:dyDescent="0.25">
      <c r="A1589" s="44">
        <v>42873</v>
      </c>
      <c r="B1589" s="45" t="s">
        <v>196</v>
      </c>
      <c r="C1589" s="45" t="s">
        <v>161</v>
      </c>
      <c r="D1589" s="45" t="s">
        <v>36</v>
      </c>
      <c r="E1589" s="45" t="s">
        <v>35</v>
      </c>
      <c r="F1589" s="45" t="s">
        <v>178</v>
      </c>
      <c r="G1589" s="46">
        <v>91156</v>
      </c>
      <c r="H1589" s="81">
        <v>0.625</v>
      </c>
      <c r="I1589" s="81">
        <v>0.88888888888888884</v>
      </c>
      <c r="J1589" s="47">
        <v>0.2638888888888889</v>
      </c>
      <c r="K1589" s="48">
        <v>42873.617060185185</v>
      </c>
      <c r="L1589" s="48">
        <v>42873.88894675926</v>
      </c>
      <c r="M1589" s="46">
        <v>0</v>
      </c>
      <c r="N1589" s="46">
        <v>74</v>
      </c>
      <c r="O1589" s="47">
        <v>6.9444444444444447E-4</v>
      </c>
      <c r="P1589" s="47">
        <v>0</v>
      </c>
      <c r="Q1589" s="47">
        <v>5.1736111111111115E-2</v>
      </c>
      <c r="R1589" s="47">
        <v>1.300925925925926E-2</v>
      </c>
      <c r="S1589" s="47">
        <v>0</v>
      </c>
      <c r="T1589" s="47">
        <v>1.5428240740740741E-2</v>
      </c>
      <c r="U1589" s="47">
        <v>0</v>
      </c>
      <c r="V1589" s="47">
        <v>0</v>
      </c>
      <c r="W1589" s="47">
        <v>0</v>
      </c>
      <c r="X1589" s="47">
        <v>0</v>
      </c>
      <c r="Y1589" s="47">
        <v>0</v>
      </c>
      <c r="Z1589" s="47">
        <v>0</v>
      </c>
      <c r="AA1589" s="4">
        <f t="shared" si="51"/>
        <v>2.8437500000000001E-2</v>
      </c>
      <c r="AB1589" s="4">
        <f t="shared" si="52"/>
        <v>0</v>
      </c>
    </row>
    <row r="1590" spans="1:28" x14ac:dyDescent="0.25">
      <c r="A1590" s="44">
        <v>42873</v>
      </c>
      <c r="B1590" s="45" t="s">
        <v>196</v>
      </c>
      <c r="C1590" s="45" t="s">
        <v>161</v>
      </c>
      <c r="D1590" s="45" t="s">
        <v>36</v>
      </c>
      <c r="E1590" s="45" t="s">
        <v>35</v>
      </c>
      <c r="F1590" s="45" t="s">
        <v>181</v>
      </c>
      <c r="G1590" s="46">
        <v>91376</v>
      </c>
      <c r="H1590" s="81">
        <v>0.625</v>
      </c>
      <c r="I1590" s="81">
        <v>0.88888888888888884</v>
      </c>
      <c r="J1590" s="47">
        <v>0.2638888888888889</v>
      </c>
      <c r="K1590" s="48">
        <v>42873.619803240741</v>
      </c>
      <c r="L1590" s="48">
        <v>42873.889178240737</v>
      </c>
      <c r="M1590" s="46">
        <v>0</v>
      </c>
      <c r="N1590" s="46">
        <v>85</v>
      </c>
      <c r="O1590" s="47">
        <v>6.3657407407407402E-4</v>
      </c>
      <c r="P1590" s="47">
        <v>0</v>
      </c>
      <c r="Q1590" s="47">
        <v>5.4490740740740735E-2</v>
      </c>
      <c r="R1590" s="47">
        <v>1.3078703703703703E-2</v>
      </c>
      <c r="S1590" s="47">
        <v>0</v>
      </c>
      <c r="T1590" s="47">
        <v>1.3217592592592593E-2</v>
      </c>
      <c r="U1590" s="47">
        <v>0</v>
      </c>
      <c r="V1590" s="47">
        <v>0</v>
      </c>
      <c r="W1590" s="47">
        <v>0</v>
      </c>
      <c r="X1590" s="47">
        <v>0</v>
      </c>
      <c r="Y1590" s="47">
        <v>0</v>
      </c>
      <c r="Z1590" s="47">
        <v>0</v>
      </c>
      <c r="AA1590" s="4">
        <f t="shared" si="51"/>
        <v>2.6296296296296297E-2</v>
      </c>
      <c r="AB1590" s="4">
        <f t="shared" si="52"/>
        <v>0</v>
      </c>
    </row>
    <row r="1591" spans="1:28" x14ac:dyDescent="0.25">
      <c r="A1591" s="44">
        <v>42873</v>
      </c>
      <c r="B1591" s="45" t="s">
        <v>196</v>
      </c>
      <c r="C1591" s="45" t="s">
        <v>161</v>
      </c>
      <c r="D1591" s="45" t="s">
        <v>36</v>
      </c>
      <c r="E1591" s="45" t="s">
        <v>35</v>
      </c>
      <c r="F1591" s="45" t="s">
        <v>68</v>
      </c>
      <c r="G1591" s="46">
        <v>91155</v>
      </c>
      <c r="H1591" s="81">
        <v>0.65277777777777779</v>
      </c>
      <c r="I1591" s="81">
        <v>0.91666666666666663</v>
      </c>
      <c r="J1591" s="47">
        <v>0.2638888888888889</v>
      </c>
      <c r="M1591" s="46">
        <v>0</v>
      </c>
      <c r="N1591" s="46">
        <v>0</v>
      </c>
      <c r="O1591" s="47">
        <v>0</v>
      </c>
      <c r="P1591" s="47">
        <v>0</v>
      </c>
      <c r="Q1591" s="47">
        <v>0</v>
      </c>
      <c r="R1591" s="47">
        <v>0</v>
      </c>
      <c r="S1591" s="47">
        <v>0</v>
      </c>
      <c r="T1591" s="47">
        <v>0</v>
      </c>
      <c r="U1591" s="47">
        <v>0</v>
      </c>
      <c r="V1591" s="47">
        <v>0</v>
      </c>
      <c r="W1591" s="47">
        <v>0</v>
      </c>
      <c r="X1591" s="47">
        <v>0</v>
      </c>
      <c r="Y1591" s="47">
        <v>0</v>
      </c>
      <c r="Z1591" s="47">
        <v>0</v>
      </c>
      <c r="AA1591" s="4">
        <f t="shared" si="51"/>
        <v>0</v>
      </c>
      <c r="AB1591" s="4" t="str">
        <f t="shared" si="52"/>
        <v/>
      </c>
    </row>
    <row r="1592" spans="1:28" x14ac:dyDescent="0.25">
      <c r="A1592" s="44">
        <v>42873</v>
      </c>
      <c r="B1592" s="45" t="s">
        <v>196</v>
      </c>
      <c r="C1592" s="45" t="s">
        <v>161</v>
      </c>
      <c r="D1592" s="45" t="s">
        <v>36</v>
      </c>
      <c r="E1592" s="45" t="s">
        <v>41</v>
      </c>
      <c r="F1592" s="45" t="s">
        <v>108</v>
      </c>
      <c r="G1592" s="46">
        <v>91216</v>
      </c>
      <c r="H1592" s="81">
        <v>0.29166666666666669</v>
      </c>
      <c r="I1592" s="81">
        <v>0.55555555555555558</v>
      </c>
      <c r="J1592" s="47">
        <v>0.2638888888888889</v>
      </c>
      <c r="K1592" s="48">
        <v>42873.289444444446</v>
      </c>
      <c r="L1592" s="48">
        <v>42873.555648148147</v>
      </c>
      <c r="M1592" s="46">
        <v>0</v>
      </c>
      <c r="N1592" s="46">
        <v>25</v>
      </c>
      <c r="O1592" s="47">
        <v>4.5138888888888892E-4</v>
      </c>
      <c r="P1592" s="47">
        <v>0</v>
      </c>
      <c r="Q1592" s="47">
        <v>1.0127314814814815E-2</v>
      </c>
      <c r="R1592" s="47">
        <v>0</v>
      </c>
      <c r="S1592" s="47">
        <v>0</v>
      </c>
      <c r="T1592" s="47">
        <v>7.6620370370370366E-3</v>
      </c>
      <c r="U1592" s="47">
        <v>0</v>
      </c>
      <c r="V1592" s="47">
        <v>0</v>
      </c>
      <c r="W1592" s="47">
        <v>0</v>
      </c>
      <c r="X1592" s="47">
        <v>0</v>
      </c>
      <c r="Y1592" s="47">
        <v>2.1261574074074075E-2</v>
      </c>
      <c r="Z1592" s="47">
        <v>0</v>
      </c>
      <c r="AA1592" s="4">
        <f t="shared" si="51"/>
        <v>7.6620370370370366E-3</v>
      </c>
      <c r="AB1592" s="4">
        <f t="shared" si="52"/>
        <v>0</v>
      </c>
    </row>
    <row r="1593" spans="1:28" x14ac:dyDescent="0.25">
      <c r="A1593" s="44">
        <v>42873</v>
      </c>
      <c r="B1593" s="45" t="s">
        <v>196</v>
      </c>
      <c r="C1593" s="45" t="s">
        <v>161</v>
      </c>
      <c r="D1593" s="45" t="s">
        <v>36</v>
      </c>
      <c r="E1593" s="45" t="s">
        <v>41</v>
      </c>
      <c r="F1593" s="45" t="s">
        <v>109</v>
      </c>
      <c r="G1593" s="46">
        <v>91396</v>
      </c>
      <c r="H1593" s="81">
        <v>0.33333333333333331</v>
      </c>
      <c r="I1593" s="81">
        <v>0.59722222222222221</v>
      </c>
      <c r="J1593" s="47">
        <v>0.2638888888888889</v>
      </c>
      <c r="K1593" s="48">
        <v>42873.331666666665</v>
      </c>
      <c r="L1593" s="48">
        <v>42873.597256944442</v>
      </c>
      <c r="M1593" s="46">
        <v>0</v>
      </c>
      <c r="N1593" s="46">
        <v>45</v>
      </c>
      <c r="O1593" s="47">
        <v>6.4814814814814813E-4</v>
      </c>
      <c r="P1593" s="47">
        <v>0</v>
      </c>
      <c r="Q1593" s="47">
        <v>2.9328703703703704E-2</v>
      </c>
      <c r="R1593" s="47">
        <v>9.8726851851851857E-3</v>
      </c>
      <c r="S1593" s="47">
        <v>0</v>
      </c>
      <c r="T1593" s="47">
        <v>1.0891203703703703E-2</v>
      </c>
      <c r="U1593" s="47">
        <v>0</v>
      </c>
      <c r="V1593" s="47">
        <v>0</v>
      </c>
      <c r="W1593" s="47">
        <v>0</v>
      </c>
      <c r="X1593" s="47">
        <v>0</v>
      </c>
      <c r="Y1593" s="47">
        <v>0</v>
      </c>
      <c r="Z1593" s="47">
        <v>0</v>
      </c>
      <c r="AA1593" s="4">
        <f t="shared" si="51"/>
        <v>2.0763888888888887E-2</v>
      </c>
      <c r="AB1593" s="4">
        <f t="shared" si="52"/>
        <v>0</v>
      </c>
    </row>
    <row r="1594" spans="1:28" x14ac:dyDescent="0.25">
      <c r="A1594" s="44">
        <v>42873</v>
      </c>
      <c r="B1594" s="45" t="s">
        <v>196</v>
      </c>
      <c r="C1594" s="45" t="s">
        <v>161</v>
      </c>
      <c r="D1594" s="45" t="s">
        <v>36</v>
      </c>
      <c r="E1594" s="45" t="s">
        <v>41</v>
      </c>
      <c r="F1594" s="45" t="s">
        <v>163</v>
      </c>
      <c r="G1594" s="46">
        <v>91395</v>
      </c>
      <c r="H1594" s="81">
        <v>0.25</v>
      </c>
      <c r="I1594" s="81">
        <v>0.51388888888888895</v>
      </c>
      <c r="J1594" s="47">
        <v>0.2638888888888889</v>
      </c>
      <c r="K1594" s="48">
        <v>42873.254212962966</v>
      </c>
      <c r="L1594" s="48">
        <v>42873.514016203706</v>
      </c>
      <c r="M1594" s="46">
        <v>0</v>
      </c>
      <c r="N1594" s="46">
        <v>53</v>
      </c>
      <c r="O1594" s="47">
        <v>6.3657407407407402E-4</v>
      </c>
      <c r="P1594" s="47">
        <v>0</v>
      </c>
      <c r="Q1594" s="47">
        <v>3.3599537037037039E-2</v>
      </c>
      <c r="R1594" s="47">
        <v>1.3344907407407408E-2</v>
      </c>
      <c r="S1594" s="47">
        <v>0</v>
      </c>
      <c r="T1594" s="47">
        <v>7.5347222222222213E-3</v>
      </c>
      <c r="U1594" s="47">
        <v>0</v>
      </c>
      <c r="V1594" s="47">
        <v>0</v>
      </c>
      <c r="W1594" s="47">
        <v>0</v>
      </c>
      <c r="X1594" s="47">
        <v>0</v>
      </c>
      <c r="Y1594" s="47">
        <v>0</v>
      </c>
      <c r="Z1594" s="47">
        <v>0</v>
      </c>
      <c r="AA1594" s="4">
        <f t="shared" si="51"/>
        <v>2.087962962962963E-2</v>
      </c>
      <c r="AB1594" s="4">
        <f t="shared" si="52"/>
        <v>4.2129629629629739E-3</v>
      </c>
    </row>
    <row r="1595" spans="1:28" x14ac:dyDescent="0.25">
      <c r="A1595" s="44">
        <v>42873</v>
      </c>
      <c r="B1595" s="45" t="s">
        <v>196</v>
      </c>
      <c r="C1595" s="45" t="s">
        <v>161</v>
      </c>
      <c r="D1595" s="45" t="s">
        <v>36</v>
      </c>
      <c r="E1595" s="45" t="s">
        <v>41</v>
      </c>
      <c r="F1595" s="45" t="s">
        <v>164</v>
      </c>
      <c r="G1595" s="46">
        <v>91320</v>
      </c>
      <c r="H1595" s="81">
        <v>0.25</v>
      </c>
      <c r="I1595" s="81">
        <v>0.51388888888888895</v>
      </c>
      <c r="J1595" s="47">
        <v>0.2638888888888889</v>
      </c>
      <c r="K1595" s="48">
        <v>42873.24695601852</v>
      </c>
      <c r="L1595" s="48">
        <v>42873.515092592592</v>
      </c>
      <c r="M1595" s="46">
        <v>0</v>
      </c>
      <c r="N1595" s="46">
        <v>20</v>
      </c>
      <c r="O1595" s="47">
        <v>6.2500000000000001E-4</v>
      </c>
      <c r="P1595" s="47">
        <v>0</v>
      </c>
      <c r="Q1595" s="47">
        <v>6.1319444444444447E-2</v>
      </c>
      <c r="R1595" s="47">
        <v>1.2789351851851852E-2</v>
      </c>
      <c r="S1595" s="47">
        <v>0</v>
      </c>
      <c r="T1595" s="47">
        <v>6.9675925925925921E-3</v>
      </c>
      <c r="U1595" s="47">
        <v>0</v>
      </c>
      <c r="V1595" s="47">
        <v>0</v>
      </c>
      <c r="W1595" s="47">
        <v>0</v>
      </c>
      <c r="X1595" s="47">
        <v>0</v>
      </c>
      <c r="Y1595" s="47">
        <v>0</v>
      </c>
      <c r="Z1595" s="47">
        <v>0</v>
      </c>
      <c r="AA1595" s="4">
        <f t="shared" si="51"/>
        <v>1.9756944444444445E-2</v>
      </c>
      <c r="AB1595" s="4">
        <f t="shared" si="52"/>
        <v>0</v>
      </c>
    </row>
    <row r="1596" spans="1:28" x14ac:dyDescent="0.25">
      <c r="A1596" s="44">
        <v>42873</v>
      </c>
      <c r="B1596" s="45" t="s">
        <v>196</v>
      </c>
      <c r="C1596" s="45" t="s">
        <v>161</v>
      </c>
      <c r="D1596" s="45" t="s">
        <v>36</v>
      </c>
      <c r="E1596" s="45" t="s">
        <v>41</v>
      </c>
      <c r="F1596" s="45" t="s">
        <v>112</v>
      </c>
      <c r="G1596" s="46">
        <v>91152</v>
      </c>
      <c r="H1596" s="81">
        <v>0.375</v>
      </c>
      <c r="I1596" s="81">
        <v>0.63888888888888895</v>
      </c>
      <c r="J1596" s="47">
        <v>0.2638888888888889</v>
      </c>
      <c r="K1596" s="48">
        <v>42873.379664351851</v>
      </c>
      <c r="L1596" s="48">
        <v>42873.6403125</v>
      </c>
      <c r="M1596" s="46">
        <v>0</v>
      </c>
      <c r="N1596" s="46">
        <v>50</v>
      </c>
      <c r="O1596" s="47">
        <v>9.0277777777777784E-4</v>
      </c>
      <c r="P1596" s="47">
        <v>0</v>
      </c>
      <c r="Q1596" s="47">
        <v>5.559027777777778E-2</v>
      </c>
      <c r="R1596" s="47">
        <v>0</v>
      </c>
      <c r="S1596" s="47">
        <v>0</v>
      </c>
      <c r="T1596" s="47">
        <v>0</v>
      </c>
      <c r="U1596" s="47">
        <v>0</v>
      </c>
      <c r="V1596" s="47">
        <v>0</v>
      </c>
      <c r="W1596" s="47">
        <v>0</v>
      </c>
      <c r="X1596" s="47">
        <v>0</v>
      </c>
      <c r="Y1596" s="47">
        <v>0</v>
      </c>
      <c r="Z1596" s="47">
        <v>0</v>
      </c>
      <c r="AA1596" s="4">
        <f t="shared" si="51"/>
        <v>0</v>
      </c>
      <c r="AB1596" s="4">
        <f t="shared" si="52"/>
        <v>4.6643518518518778E-3</v>
      </c>
    </row>
    <row r="1597" spans="1:28" x14ac:dyDescent="0.25">
      <c r="A1597" s="44">
        <v>42873</v>
      </c>
      <c r="B1597" s="45" t="s">
        <v>196</v>
      </c>
      <c r="C1597" s="45" t="s">
        <v>161</v>
      </c>
      <c r="D1597" s="45" t="s">
        <v>36</v>
      </c>
      <c r="E1597" s="45" t="s">
        <v>41</v>
      </c>
      <c r="F1597" s="45" t="s">
        <v>165</v>
      </c>
      <c r="G1597" s="46">
        <v>91399</v>
      </c>
      <c r="H1597" s="81">
        <v>0.33333333333333331</v>
      </c>
      <c r="I1597" s="81">
        <v>0.59722222222222221</v>
      </c>
      <c r="J1597" s="47">
        <v>0.2638888888888889</v>
      </c>
      <c r="K1597" s="48">
        <v>42873.332916666666</v>
      </c>
      <c r="L1597" s="48">
        <v>42873.597453703704</v>
      </c>
      <c r="M1597" s="46">
        <v>0</v>
      </c>
      <c r="N1597" s="46">
        <v>90</v>
      </c>
      <c r="O1597" s="47">
        <v>9.6064814814814808E-4</v>
      </c>
      <c r="P1597" s="47">
        <v>0</v>
      </c>
      <c r="Q1597" s="47">
        <v>9.3796296296296308E-2</v>
      </c>
      <c r="R1597" s="47">
        <v>1.4305555555555557E-2</v>
      </c>
      <c r="S1597" s="47">
        <v>0</v>
      </c>
      <c r="T1597" s="47">
        <v>1.0081018518518519E-2</v>
      </c>
      <c r="U1597" s="47">
        <v>0</v>
      </c>
      <c r="V1597" s="47">
        <v>0</v>
      </c>
      <c r="W1597" s="47">
        <v>0</v>
      </c>
      <c r="X1597" s="47">
        <v>0</v>
      </c>
      <c r="Y1597" s="47">
        <v>0</v>
      </c>
      <c r="Z1597" s="47">
        <v>0</v>
      </c>
      <c r="AA1597" s="4">
        <f t="shared" si="51"/>
        <v>2.4386574074074074E-2</v>
      </c>
      <c r="AB1597" s="4">
        <f t="shared" si="52"/>
        <v>0</v>
      </c>
    </row>
    <row r="1598" spans="1:28" x14ac:dyDescent="0.25">
      <c r="A1598" s="44">
        <v>42873</v>
      </c>
      <c r="B1598" s="45" t="s">
        <v>196</v>
      </c>
      <c r="C1598" s="45" t="s">
        <v>161</v>
      </c>
      <c r="D1598" s="45" t="s">
        <v>36</v>
      </c>
      <c r="E1598" s="45" t="s">
        <v>41</v>
      </c>
      <c r="F1598" s="45" t="s">
        <v>114</v>
      </c>
      <c r="G1598" s="46">
        <v>91122</v>
      </c>
      <c r="H1598" s="81">
        <v>0.29166666666666669</v>
      </c>
      <c r="I1598" s="81">
        <v>0.55555555555555558</v>
      </c>
      <c r="J1598" s="47">
        <v>0.2638888888888889</v>
      </c>
      <c r="K1598" s="48">
        <v>42873.29178240741</v>
      </c>
      <c r="L1598" s="48">
        <v>42873.555636574078</v>
      </c>
      <c r="M1598" s="46">
        <v>0</v>
      </c>
      <c r="N1598" s="46">
        <v>67</v>
      </c>
      <c r="O1598" s="47">
        <v>9.6064814814814808E-4</v>
      </c>
      <c r="P1598" s="47">
        <v>0</v>
      </c>
      <c r="Q1598" s="47">
        <v>6.5625000000000003E-2</v>
      </c>
      <c r="R1598" s="47">
        <v>0</v>
      </c>
      <c r="S1598" s="47">
        <v>0</v>
      </c>
      <c r="T1598" s="47">
        <v>0</v>
      </c>
      <c r="U1598" s="47">
        <v>0</v>
      </c>
      <c r="V1598" s="47">
        <v>0</v>
      </c>
      <c r="W1598" s="47">
        <v>0</v>
      </c>
      <c r="X1598" s="47">
        <v>0</v>
      </c>
      <c r="Y1598" s="47">
        <v>0</v>
      </c>
      <c r="Z1598" s="47">
        <v>0</v>
      </c>
      <c r="AA1598" s="4">
        <f t="shared" si="51"/>
        <v>0</v>
      </c>
      <c r="AB1598" s="4">
        <f t="shared" si="52"/>
        <v>1.1574074074072183E-4</v>
      </c>
    </row>
    <row r="1599" spans="1:28" x14ac:dyDescent="0.25">
      <c r="A1599" s="44">
        <v>42873</v>
      </c>
      <c r="B1599" s="45" t="s">
        <v>196</v>
      </c>
      <c r="C1599" s="45" t="s">
        <v>161</v>
      </c>
      <c r="D1599" s="45" t="s">
        <v>36</v>
      </c>
      <c r="E1599" s="45" t="s">
        <v>45</v>
      </c>
      <c r="F1599" s="45" t="s">
        <v>93</v>
      </c>
      <c r="G1599" s="46">
        <v>91389</v>
      </c>
      <c r="H1599" s="81">
        <v>0.33333333333333331</v>
      </c>
      <c r="I1599" s="81">
        <v>0.59722222222222221</v>
      </c>
      <c r="J1599" s="47">
        <v>0.2638888888888889</v>
      </c>
      <c r="K1599" s="48">
        <v>42873.327673611115</v>
      </c>
      <c r="L1599" s="48">
        <v>42873.605706018519</v>
      </c>
      <c r="M1599" s="46">
        <v>0</v>
      </c>
      <c r="N1599" s="46">
        <v>112</v>
      </c>
      <c r="O1599" s="47">
        <v>6.3657407407407402E-4</v>
      </c>
      <c r="P1599" s="47">
        <v>0</v>
      </c>
      <c r="Q1599" s="47">
        <v>7.2291666666666657E-2</v>
      </c>
      <c r="R1599" s="47">
        <v>1.3101851851851852E-2</v>
      </c>
      <c r="S1599" s="47">
        <v>0</v>
      </c>
      <c r="T1599" s="47">
        <v>1.4664351851851852E-2</v>
      </c>
      <c r="U1599" s="47">
        <v>0</v>
      </c>
      <c r="V1599" s="47">
        <v>0</v>
      </c>
      <c r="W1599" s="47">
        <v>0</v>
      </c>
      <c r="X1599" s="47">
        <v>0</v>
      </c>
      <c r="Y1599" s="47">
        <v>0</v>
      </c>
      <c r="Z1599" s="47">
        <v>0</v>
      </c>
      <c r="AA1599" s="4">
        <f t="shared" si="51"/>
        <v>2.7766203703703703E-2</v>
      </c>
      <c r="AB1599" s="4">
        <f t="shared" si="52"/>
        <v>0</v>
      </c>
    </row>
    <row r="1600" spans="1:28" x14ac:dyDescent="0.25">
      <c r="A1600" s="44">
        <v>42873</v>
      </c>
      <c r="B1600" s="45" t="s">
        <v>196</v>
      </c>
      <c r="C1600" s="45" t="s">
        <v>161</v>
      </c>
      <c r="D1600" s="45" t="s">
        <v>36</v>
      </c>
      <c r="E1600" s="45" t="s">
        <v>45</v>
      </c>
      <c r="F1600" s="45" t="s">
        <v>166</v>
      </c>
      <c r="G1600" s="46">
        <v>91115</v>
      </c>
      <c r="H1600" s="81">
        <v>0.33333333333333331</v>
      </c>
      <c r="I1600" s="81">
        <v>0.59722222222222221</v>
      </c>
      <c r="J1600" s="47">
        <v>0.2638888888888889</v>
      </c>
      <c r="K1600" s="48">
        <v>42873.327534722222</v>
      </c>
      <c r="L1600" s="48">
        <v>42873.597280092596</v>
      </c>
      <c r="M1600" s="46">
        <v>0</v>
      </c>
      <c r="N1600" s="46">
        <v>53</v>
      </c>
      <c r="O1600" s="47">
        <v>6.5972222222222213E-4</v>
      </c>
      <c r="P1600" s="47">
        <v>0</v>
      </c>
      <c r="Q1600" s="47">
        <v>3.5833333333333335E-2</v>
      </c>
      <c r="R1600" s="47">
        <v>1.3020833333333334E-2</v>
      </c>
      <c r="S1600" s="47">
        <v>0</v>
      </c>
      <c r="T1600" s="47">
        <v>1.292824074074074E-2</v>
      </c>
      <c r="U1600" s="47">
        <v>0</v>
      </c>
      <c r="V1600" s="47">
        <v>0</v>
      </c>
      <c r="W1600" s="47">
        <v>0</v>
      </c>
      <c r="X1600" s="47">
        <v>0</v>
      </c>
      <c r="Y1600" s="47">
        <v>0</v>
      </c>
      <c r="Z1600" s="47">
        <v>0</v>
      </c>
      <c r="AA1600" s="4">
        <f t="shared" si="51"/>
        <v>2.5949074074074076E-2</v>
      </c>
      <c r="AB1600" s="4">
        <f t="shared" si="52"/>
        <v>0</v>
      </c>
    </row>
    <row r="1601" spans="1:28" x14ac:dyDescent="0.25">
      <c r="A1601" s="44">
        <v>42873</v>
      </c>
      <c r="B1601" s="45" t="s">
        <v>196</v>
      </c>
      <c r="C1601" s="45" t="s">
        <v>161</v>
      </c>
      <c r="D1601" s="45" t="s">
        <v>36</v>
      </c>
      <c r="E1601" s="45" t="s">
        <v>45</v>
      </c>
      <c r="F1601" s="45" t="s">
        <v>167</v>
      </c>
      <c r="G1601" s="46">
        <v>91120</v>
      </c>
      <c r="H1601" s="81">
        <v>0.29166666666666669</v>
      </c>
      <c r="I1601" s="81">
        <v>0.55555555555555558</v>
      </c>
      <c r="J1601" s="47">
        <v>0.2638888888888889</v>
      </c>
      <c r="K1601" s="48">
        <v>42873.290532407409</v>
      </c>
      <c r="L1601" s="48">
        <v>42873.555671296293</v>
      </c>
      <c r="M1601" s="46">
        <v>0</v>
      </c>
      <c r="N1601" s="46">
        <v>50</v>
      </c>
      <c r="O1601" s="47">
        <v>7.291666666666667E-4</v>
      </c>
      <c r="P1601" s="47">
        <v>0</v>
      </c>
      <c r="Q1601" s="47">
        <v>4.0150462962962964E-2</v>
      </c>
      <c r="R1601" s="47">
        <v>1.3634259259259257E-2</v>
      </c>
      <c r="S1601" s="47">
        <v>0</v>
      </c>
      <c r="T1601" s="47">
        <v>9.1203703703703707E-3</v>
      </c>
      <c r="U1601" s="47">
        <v>0</v>
      </c>
      <c r="V1601" s="47">
        <v>0</v>
      </c>
      <c r="W1601" s="47">
        <v>0</v>
      </c>
      <c r="X1601" s="47">
        <v>0</v>
      </c>
      <c r="Y1601" s="47">
        <v>5.5787037037037038E-3</v>
      </c>
      <c r="Z1601" s="47">
        <v>0</v>
      </c>
      <c r="AA1601" s="4">
        <f t="shared" si="51"/>
        <v>2.2754629629629628E-2</v>
      </c>
      <c r="AB1601" s="4">
        <f t="shared" si="52"/>
        <v>0</v>
      </c>
    </row>
    <row r="1602" spans="1:28" x14ac:dyDescent="0.25">
      <c r="A1602" s="44">
        <v>42873</v>
      </c>
      <c r="B1602" s="45" t="s">
        <v>196</v>
      </c>
      <c r="C1602" s="45" t="s">
        <v>161</v>
      </c>
      <c r="D1602" s="45" t="s">
        <v>36</v>
      </c>
      <c r="E1602" s="45" t="s">
        <v>45</v>
      </c>
      <c r="F1602" s="45" t="s">
        <v>91</v>
      </c>
      <c r="G1602" s="46">
        <v>91121</v>
      </c>
      <c r="H1602" s="81">
        <v>0.29166666666666669</v>
      </c>
      <c r="I1602" s="81">
        <v>0.55555555555555558</v>
      </c>
      <c r="J1602" s="47">
        <v>0.2638888888888889</v>
      </c>
      <c r="K1602" s="48">
        <v>42873.289467592593</v>
      </c>
      <c r="L1602" s="48">
        <v>42873.555798611109</v>
      </c>
      <c r="M1602" s="46">
        <v>0</v>
      </c>
      <c r="N1602" s="46">
        <v>79</v>
      </c>
      <c r="O1602" s="47">
        <v>8.3333333333333339E-4</v>
      </c>
      <c r="P1602" s="47">
        <v>0</v>
      </c>
      <c r="Q1602" s="47">
        <v>8.0717592592592591E-2</v>
      </c>
      <c r="R1602" s="47">
        <v>1.9363425925925926E-2</v>
      </c>
      <c r="S1602" s="47">
        <v>0</v>
      </c>
      <c r="T1602" s="47">
        <v>1.6585648148148148E-2</v>
      </c>
      <c r="U1602" s="47">
        <v>0</v>
      </c>
      <c r="V1602" s="47">
        <v>0</v>
      </c>
      <c r="W1602" s="47">
        <v>0</v>
      </c>
      <c r="X1602" s="47">
        <v>0</v>
      </c>
      <c r="Y1602" s="47">
        <v>0</v>
      </c>
      <c r="Z1602" s="47">
        <v>0</v>
      </c>
      <c r="AA1602" s="4">
        <f t="shared" si="51"/>
        <v>3.5949074074074078E-2</v>
      </c>
      <c r="AB1602" s="4">
        <f t="shared" si="52"/>
        <v>0</v>
      </c>
    </row>
    <row r="1603" spans="1:28" x14ac:dyDescent="0.25">
      <c r="A1603" s="44">
        <v>42873</v>
      </c>
      <c r="B1603" s="45" t="s">
        <v>196</v>
      </c>
      <c r="C1603" s="45" t="s">
        <v>161</v>
      </c>
      <c r="D1603" s="45" t="s">
        <v>36</v>
      </c>
      <c r="E1603" s="45" t="s">
        <v>45</v>
      </c>
      <c r="F1603" s="45" t="s">
        <v>115</v>
      </c>
      <c r="G1603" s="46">
        <v>91123</v>
      </c>
      <c r="H1603" s="81">
        <v>0.25</v>
      </c>
      <c r="I1603" s="81">
        <v>0.51388888888888895</v>
      </c>
      <c r="J1603" s="47">
        <v>0.2638888888888889</v>
      </c>
      <c r="K1603" s="48">
        <v>42873.251400462963</v>
      </c>
      <c r="L1603" s="48">
        <v>42873.515185185184</v>
      </c>
      <c r="M1603" s="46">
        <v>0</v>
      </c>
      <c r="N1603" s="46">
        <v>70</v>
      </c>
      <c r="O1603" s="47">
        <v>7.291666666666667E-4</v>
      </c>
      <c r="P1603" s="47">
        <v>0</v>
      </c>
      <c r="Q1603" s="47">
        <v>4.9583333333333333E-2</v>
      </c>
      <c r="R1603" s="47">
        <v>1.2881944444444446E-2</v>
      </c>
      <c r="S1603" s="47">
        <v>0</v>
      </c>
      <c r="T1603" s="47">
        <v>1.0069444444444445E-2</v>
      </c>
      <c r="U1603" s="47">
        <v>0</v>
      </c>
      <c r="V1603" s="47">
        <v>0</v>
      </c>
      <c r="W1603" s="47">
        <v>0</v>
      </c>
      <c r="X1603" s="47">
        <v>0</v>
      </c>
      <c r="Y1603" s="47">
        <v>3.9699074074074072E-3</v>
      </c>
      <c r="Z1603" s="47">
        <v>0</v>
      </c>
      <c r="AA1603" s="4">
        <f t="shared" si="51"/>
        <v>2.2951388888888889E-2</v>
      </c>
      <c r="AB1603" s="4">
        <f t="shared" si="52"/>
        <v>1.4004629629629783E-3</v>
      </c>
    </row>
    <row r="1604" spans="1:28" x14ac:dyDescent="0.25">
      <c r="A1604" s="44">
        <v>42873</v>
      </c>
      <c r="B1604" s="45" t="s">
        <v>196</v>
      </c>
      <c r="C1604" s="45" t="s">
        <v>161</v>
      </c>
      <c r="D1604" s="45" t="s">
        <v>36</v>
      </c>
      <c r="E1604" s="45" t="s">
        <v>48</v>
      </c>
      <c r="F1604" s="45" t="s">
        <v>82</v>
      </c>
      <c r="G1604" s="46">
        <v>91284</v>
      </c>
      <c r="H1604" s="81">
        <v>0.55555555555555558</v>
      </c>
      <c r="I1604" s="81">
        <v>0.81944444444444453</v>
      </c>
      <c r="J1604" s="47">
        <v>0.2638888888888889</v>
      </c>
      <c r="K1604" s="48">
        <v>42873.556122685186</v>
      </c>
      <c r="L1604" s="48">
        <v>42873.819479166668</v>
      </c>
      <c r="M1604" s="46">
        <v>9</v>
      </c>
      <c r="N1604" s="46">
        <v>21</v>
      </c>
      <c r="O1604" s="47">
        <v>6.3657407407407402E-4</v>
      </c>
      <c r="P1604" s="47">
        <v>1.2384259259259258E-3</v>
      </c>
      <c r="Q1604" s="47">
        <v>1.3391203703703704E-2</v>
      </c>
      <c r="R1604" s="47">
        <v>1.40625E-2</v>
      </c>
      <c r="S1604" s="47">
        <v>0</v>
      </c>
      <c r="T1604" s="47">
        <v>1.3460648148148147E-2</v>
      </c>
      <c r="U1604" s="47">
        <v>0</v>
      </c>
      <c r="V1604" s="47">
        <v>1.1087962962962964E-2</v>
      </c>
      <c r="W1604" s="47">
        <v>0</v>
      </c>
      <c r="X1604" s="47">
        <v>0</v>
      </c>
      <c r="Y1604" s="47">
        <v>2.1412037037037038E-3</v>
      </c>
      <c r="Z1604" s="47">
        <v>0</v>
      </c>
      <c r="AA1604" s="4">
        <f t="shared" si="51"/>
        <v>2.7523148148148147E-2</v>
      </c>
      <c r="AB1604" s="4">
        <f t="shared" si="52"/>
        <v>5.6712962962957025E-4</v>
      </c>
    </row>
    <row r="1605" spans="1:28" x14ac:dyDescent="0.25">
      <c r="A1605" s="44">
        <v>42873</v>
      </c>
      <c r="B1605" s="45" t="s">
        <v>196</v>
      </c>
      <c r="C1605" s="45" t="s">
        <v>161</v>
      </c>
      <c r="D1605" s="45" t="s">
        <v>36</v>
      </c>
      <c r="E1605" s="45" t="s">
        <v>48</v>
      </c>
      <c r="F1605" s="45" t="s">
        <v>83</v>
      </c>
      <c r="G1605" s="46">
        <v>91282</v>
      </c>
      <c r="H1605" s="81">
        <v>0.55555555555555558</v>
      </c>
      <c r="I1605" s="81">
        <v>0.81944444444444453</v>
      </c>
      <c r="J1605" s="47">
        <v>0.2638888888888889</v>
      </c>
      <c r="K1605" s="48">
        <v>42873.555995370371</v>
      </c>
      <c r="L1605" s="48">
        <v>42873.819444444445</v>
      </c>
      <c r="M1605" s="46">
        <v>11</v>
      </c>
      <c r="N1605" s="46">
        <v>34</v>
      </c>
      <c r="O1605" s="47">
        <v>7.8703703703703705E-4</v>
      </c>
      <c r="P1605" s="47">
        <v>1.7708333333333332E-3</v>
      </c>
      <c r="Q1605" s="47">
        <v>2.9537037037037039E-2</v>
      </c>
      <c r="R1605" s="47">
        <v>1.4282407407407409E-2</v>
      </c>
      <c r="S1605" s="47">
        <v>0</v>
      </c>
      <c r="T1605" s="47">
        <v>0</v>
      </c>
      <c r="U1605" s="47">
        <v>0</v>
      </c>
      <c r="V1605" s="47">
        <v>0</v>
      </c>
      <c r="W1605" s="47">
        <v>0</v>
      </c>
      <c r="X1605" s="47">
        <v>4.7106481481481478E-3</v>
      </c>
      <c r="Y1605" s="47">
        <v>5.0000000000000001E-3</v>
      </c>
      <c r="Z1605" s="47">
        <v>0</v>
      </c>
      <c r="AA1605" s="4">
        <f t="shared" si="51"/>
        <v>1.4282407407407409E-2</v>
      </c>
      <c r="AB1605" s="4">
        <f t="shared" si="52"/>
        <v>4.3981481481480955E-4</v>
      </c>
    </row>
    <row r="1606" spans="1:28" x14ac:dyDescent="0.25">
      <c r="A1606" s="44">
        <v>42873</v>
      </c>
      <c r="B1606" s="45" t="s">
        <v>196</v>
      </c>
      <c r="C1606" s="45" t="s">
        <v>161</v>
      </c>
      <c r="D1606" s="45" t="s">
        <v>36</v>
      </c>
      <c r="E1606" s="45" t="s">
        <v>48</v>
      </c>
      <c r="F1606" s="45" t="s">
        <v>84</v>
      </c>
      <c r="G1606" s="46">
        <v>91276</v>
      </c>
      <c r="H1606" s="81">
        <v>0.29166666666666669</v>
      </c>
      <c r="I1606" s="81">
        <v>0.55555555555555558</v>
      </c>
      <c r="J1606" s="47">
        <v>0.2638888888888889</v>
      </c>
      <c r="K1606" s="48">
        <v>42873.29</v>
      </c>
      <c r="L1606" s="48">
        <v>42873.555601851855</v>
      </c>
      <c r="M1606" s="46">
        <v>7</v>
      </c>
      <c r="N1606" s="46">
        <v>25</v>
      </c>
      <c r="O1606" s="47">
        <v>1.0995370370370371E-3</v>
      </c>
      <c r="P1606" s="47">
        <v>1.5856481481481479E-3</v>
      </c>
      <c r="Q1606" s="47">
        <v>3.0636574074074076E-2</v>
      </c>
      <c r="R1606" s="47">
        <v>1.5659722222222224E-2</v>
      </c>
      <c r="S1606" s="47">
        <v>0</v>
      </c>
      <c r="T1606" s="47">
        <v>1.4988425925925926E-2</v>
      </c>
      <c r="U1606" s="47">
        <v>0</v>
      </c>
      <c r="V1606" s="47">
        <v>6.8402777777777776E-3</v>
      </c>
      <c r="W1606" s="47">
        <v>0</v>
      </c>
      <c r="X1606" s="47">
        <v>0</v>
      </c>
      <c r="Y1606" s="47">
        <v>9.3402777777777772E-3</v>
      </c>
      <c r="Z1606" s="47">
        <v>0</v>
      </c>
      <c r="AA1606" s="4">
        <f t="shared" ref="AA1606:AA1669" si="53">IF(A1606="","",R1606+T1606)</f>
        <v>3.064814814814815E-2</v>
      </c>
      <c r="AB1606" s="4">
        <f t="shared" si="52"/>
        <v>0</v>
      </c>
    </row>
    <row r="1607" spans="1:28" x14ac:dyDescent="0.25">
      <c r="A1607" s="44">
        <v>42873</v>
      </c>
      <c r="B1607" s="45" t="s">
        <v>196</v>
      </c>
      <c r="C1607" s="45" t="s">
        <v>161</v>
      </c>
      <c r="D1607" s="45" t="s">
        <v>36</v>
      </c>
      <c r="E1607" s="45" t="s">
        <v>48</v>
      </c>
      <c r="F1607" s="45" t="s">
        <v>168</v>
      </c>
      <c r="G1607" s="46">
        <v>91275</v>
      </c>
      <c r="H1607" s="81">
        <v>0.29166666666666669</v>
      </c>
      <c r="I1607" s="81">
        <v>0.55555555555555558</v>
      </c>
      <c r="J1607" s="47">
        <v>0.2638888888888889</v>
      </c>
      <c r="K1607" s="48">
        <v>42873.289756944447</v>
      </c>
      <c r="L1607" s="48">
        <v>42873.555590277778</v>
      </c>
      <c r="M1607" s="46">
        <v>13</v>
      </c>
      <c r="N1607" s="46">
        <v>24</v>
      </c>
      <c r="O1607" s="47">
        <v>1.0069444444444444E-3</v>
      </c>
      <c r="P1607" s="47">
        <v>1.8865740740740742E-3</v>
      </c>
      <c r="Q1607" s="47">
        <v>3.9155092592592596E-2</v>
      </c>
      <c r="R1607" s="47">
        <v>1.3333333333333334E-2</v>
      </c>
      <c r="S1607" s="47">
        <v>0</v>
      </c>
      <c r="T1607" s="47">
        <v>1.2731481481481481E-2</v>
      </c>
      <c r="U1607" s="47">
        <v>0</v>
      </c>
      <c r="V1607" s="47">
        <v>9.5949074074074079E-3</v>
      </c>
      <c r="W1607" s="47">
        <v>0</v>
      </c>
      <c r="X1607" s="47">
        <v>0</v>
      </c>
      <c r="Y1607" s="47">
        <v>2.8356481481481479E-3</v>
      </c>
      <c r="Z1607" s="47">
        <v>0</v>
      </c>
      <c r="AA1607" s="4">
        <f t="shared" si="53"/>
        <v>2.6064814814814815E-2</v>
      </c>
      <c r="AB1607" s="4">
        <f t="shared" si="52"/>
        <v>0</v>
      </c>
    </row>
    <row r="1608" spans="1:28" x14ac:dyDescent="0.25">
      <c r="A1608" s="44">
        <v>42873</v>
      </c>
      <c r="B1608" s="45" t="s">
        <v>196</v>
      </c>
      <c r="C1608" s="45" t="s">
        <v>161</v>
      </c>
      <c r="D1608" s="45" t="s">
        <v>36</v>
      </c>
      <c r="E1608" s="45" t="s">
        <v>48</v>
      </c>
      <c r="F1608" s="45" t="s">
        <v>86</v>
      </c>
      <c r="G1608" s="46">
        <v>91283</v>
      </c>
      <c r="H1608" s="81">
        <v>0.29166666666666669</v>
      </c>
      <c r="I1608" s="81">
        <v>0.55555555555555558</v>
      </c>
      <c r="J1608" s="47">
        <v>0.2638888888888889</v>
      </c>
      <c r="K1608" s="48">
        <v>42873.287708333337</v>
      </c>
      <c r="L1608" s="48">
        <v>42873.555613425924</v>
      </c>
      <c r="M1608" s="46">
        <v>7</v>
      </c>
      <c r="N1608" s="46">
        <v>25</v>
      </c>
      <c r="O1608" s="47">
        <v>7.7546296296296304E-4</v>
      </c>
      <c r="P1608" s="47">
        <v>1.4814814814814814E-3</v>
      </c>
      <c r="Q1608" s="47">
        <v>2.943287037037037E-2</v>
      </c>
      <c r="R1608" s="47">
        <v>1.4317129629629631E-2</v>
      </c>
      <c r="S1608" s="47">
        <v>0</v>
      </c>
      <c r="T1608" s="47">
        <v>2.0439814814814817E-2</v>
      </c>
      <c r="U1608" s="47">
        <v>0</v>
      </c>
      <c r="V1608" s="47">
        <v>1.800925925925926E-2</v>
      </c>
      <c r="W1608" s="47">
        <v>0</v>
      </c>
      <c r="X1608" s="47">
        <v>0</v>
      </c>
      <c r="Y1608" s="47">
        <v>9.1203703703703707E-3</v>
      </c>
      <c r="Z1608" s="47">
        <v>0</v>
      </c>
      <c r="AA1608" s="4">
        <f t="shared" si="53"/>
        <v>3.4756944444444451E-2</v>
      </c>
      <c r="AB1608" s="4">
        <f t="shared" si="52"/>
        <v>0</v>
      </c>
    </row>
    <row r="1609" spans="1:28" x14ac:dyDescent="0.25">
      <c r="A1609" s="44">
        <v>42873</v>
      </c>
      <c r="B1609" s="45" t="s">
        <v>196</v>
      </c>
      <c r="C1609" s="45" t="s">
        <v>161</v>
      </c>
      <c r="D1609" s="45" t="s">
        <v>36</v>
      </c>
      <c r="E1609" s="45" t="s">
        <v>48</v>
      </c>
      <c r="F1609" s="45" t="s">
        <v>87</v>
      </c>
      <c r="G1609" s="46">
        <v>91278</v>
      </c>
      <c r="H1609" s="81">
        <v>0.55555555555555558</v>
      </c>
      <c r="I1609" s="81">
        <v>0.81944444444444453</v>
      </c>
      <c r="J1609" s="47">
        <v>0.2638888888888889</v>
      </c>
      <c r="K1609" s="48">
        <v>42873.556180555555</v>
      </c>
      <c r="L1609" s="48">
        <v>42873.819467592592</v>
      </c>
      <c r="M1609" s="46">
        <v>9</v>
      </c>
      <c r="N1609" s="46">
        <v>9</v>
      </c>
      <c r="O1609" s="47">
        <v>1.1458333333333333E-3</v>
      </c>
      <c r="P1609" s="47">
        <v>9.4907407407407408E-4</v>
      </c>
      <c r="Q1609" s="47">
        <v>1.1921296296296298E-2</v>
      </c>
      <c r="R1609" s="47">
        <v>2.0694444444444446E-2</v>
      </c>
      <c r="S1609" s="47">
        <v>0</v>
      </c>
      <c r="T1609" s="47">
        <v>0</v>
      </c>
      <c r="U1609" s="47">
        <v>0</v>
      </c>
      <c r="V1609" s="47">
        <v>4.3888888888888887E-2</v>
      </c>
      <c r="W1609" s="47">
        <v>0</v>
      </c>
      <c r="X1609" s="47">
        <v>0</v>
      </c>
      <c r="Y1609" s="47">
        <v>0</v>
      </c>
      <c r="Z1609" s="47">
        <v>0</v>
      </c>
      <c r="AA1609" s="4">
        <f t="shared" si="53"/>
        <v>2.0694444444444446E-2</v>
      </c>
      <c r="AB1609" s="4">
        <f t="shared" si="52"/>
        <v>6.2499999999998668E-4</v>
      </c>
    </row>
    <row r="1610" spans="1:28" x14ac:dyDescent="0.25">
      <c r="A1610" s="44">
        <v>42873</v>
      </c>
      <c r="B1610" s="45" t="s">
        <v>196</v>
      </c>
      <c r="C1610" s="45" t="s">
        <v>161</v>
      </c>
      <c r="D1610" s="45" t="s">
        <v>38</v>
      </c>
      <c r="E1610" s="45" t="s">
        <v>35</v>
      </c>
      <c r="F1610" s="45" t="s">
        <v>72</v>
      </c>
      <c r="G1610" s="46">
        <v>91169</v>
      </c>
      <c r="H1610" s="81">
        <v>0.625</v>
      </c>
      <c r="I1610" s="81">
        <v>0.88888888888888884</v>
      </c>
      <c r="J1610" s="47">
        <v>0.2638888888888889</v>
      </c>
      <c r="K1610" s="48">
        <v>42873.624606481484</v>
      </c>
      <c r="L1610" s="48">
        <v>42873.88894675926</v>
      </c>
      <c r="M1610" s="46">
        <v>75</v>
      </c>
      <c r="N1610" s="46">
        <v>0</v>
      </c>
      <c r="O1610" s="47">
        <v>0</v>
      </c>
      <c r="P1610" s="47">
        <v>1.9097222222222222E-3</v>
      </c>
      <c r="Q1610" s="47">
        <v>7.6388888888888893E-4</v>
      </c>
      <c r="R1610" s="47">
        <v>1.4039351851851851E-2</v>
      </c>
      <c r="S1610" s="47">
        <v>0</v>
      </c>
      <c r="T1610" s="47">
        <v>1.4293981481481482E-2</v>
      </c>
      <c r="U1610" s="47">
        <v>0</v>
      </c>
      <c r="V1610" s="47">
        <v>0</v>
      </c>
      <c r="W1610" s="47">
        <v>0</v>
      </c>
      <c r="X1610" s="47">
        <v>8.2060185185185187E-3</v>
      </c>
      <c r="Y1610" s="47">
        <v>2.9745370370370373E-3</v>
      </c>
      <c r="Z1610" s="47">
        <v>0</v>
      </c>
      <c r="AA1610" s="4">
        <f t="shared" si="53"/>
        <v>2.8333333333333335E-2</v>
      </c>
      <c r="AB1610" s="4">
        <f t="shared" si="52"/>
        <v>0</v>
      </c>
    </row>
    <row r="1611" spans="1:28" x14ac:dyDescent="0.25">
      <c r="A1611" s="44">
        <v>42873</v>
      </c>
      <c r="B1611" s="45" t="s">
        <v>196</v>
      </c>
      <c r="C1611" s="45" t="s">
        <v>161</v>
      </c>
      <c r="D1611" s="45" t="s">
        <v>38</v>
      </c>
      <c r="E1611" s="45" t="s">
        <v>35</v>
      </c>
      <c r="F1611" s="45" t="s">
        <v>55</v>
      </c>
      <c r="G1611" s="46">
        <v>91147</v>
      </c>
      <c r="H1611" s="81">
        <v>0.55555555555555558</v>
      </c>
      <c r="I1611" s="81">
        <v>0.81944444444444453</v>
      </c>
      <c r="J1611" s="47">
        <v>0.2638888888888889</v>
      </c>
      <c r="M1611" s="46">
        <v>0</v>
      </c>
      <c r="N1611" s="46">
        <v>0</v>
      </c>
      <c r="O1611" s="47">
        <v>0</v>
      </c>
      <c r="P1611" s="47">
        <v>0</v>
      </c>
      <c r="Q1611" s="47">
        <v>0</v>
      </c>
      <c r="R1611" s="47">
        <v>0</v>
      </c>
      <c r="S1611" s="47">
        <v>0</v>
      </c>
      <c r="T1611" s="47">
        <v>0</v>
      </c>
      <c r="U1611" s="47">
        <v>0</v>
      </c>
      <c r="V1611" s="47">
        <v>0</v>
      </c>
      <c r="W1611" s="47">
        <v>0</v>
      </c>
      <c r="X1611" s="47">
        <v>0</v>
      </c>
      <c r="Y1611" s="47">
        <v>0</v>
      </c>
      <c r="Z1611" s="47">
        <v>0</v>
      </c>
      <c r="AA1611" s="4">
        <f t="shared" si="53"/>
        <v>0</v>
      </c>
      <c r="AB1611" s="4" t="str">
        <f t="shared" si="52"/>
        <v/>
      </c>
    </row>
    <row r="1612" spans="1:28" x14ac:dyDescent="0.25">
      <c r="A1612" s="44">
        <v>42873</v>
      </c>
      <c r="B1612" s="45" t="s">
        <v>196</v>
      </c>
      <c r="C1612" s="45" t="s">
        <v>161</v>
      </c>
      <c r="D1612" s="45" t="s">
        <v>38</v>
      </c>
      <c r="E1612" s="45" t="s">
        <v>35</v>
      </c>
      <c r="F1612" s="45" t="s">
        <v>172</v>
      </c>
      <c r="G1612" s="46">
        <v>91160</v>
      </c>
      <c r="H1612" s="81">
        <v>0.625</v>
      </c>
      <c r="I1612" s="81">
        <v>0.88888888888888884</v>
      </c>
      <c r="J1612" s="47">
        <v>0.2638888888888889</v>
      </c>
      <c r="K1612" s="48">
        <v>42873.626504629632</v>
      </c>
      <c r="L1612" s="48">
        <v>42873.889826388891</v>
      </c>
      <c r="M1612" s="46">
        <v>67</v>
      </c>
      <c r="N1612" s="46">
        <v>0</v>
      </c>
      <c r="O1612" s="47">
        <v>0</v>
      </c>
      <c r="P1612" s="47">
        <v>1.9907407407407408E-3</v>
      </c>
      <c r="Q1612" s="47">
        <v>5.7870370370370366E-5</v>
      </c>
      <c r="R1612" s="47">
        <v>1.4467592592592593E-2</v>
      </c>
      <c r="S1612" s="47">
        <v>0</v>
      </c>
      <c r="T1612" s="47">
        <v>1.4305555555555557E-2</v>
      </c>
      <c r="U1612" s="47">
        <v>0</v>
      </c>
      <c r="V1612" s="47">
        <v>0</v>
      </c>
      <c r="W1612" s="47">
        <v>0</v>
      </c>
      <c r="X1612" s="47">
        <v>1.0219907407407408E-2</v>
      </c>
      <c r="Y1612" s="47">
        <v>5.8680555555555543E-3</v>
      </c>
      <c r="Z1612" s="47">
        <v>0</v>
      </c>
      <c r="AA1612" s="4">
        <f t="shared" si="53"/>
        <v>2.8773148148148152E-2</v>
      </c>
      <c r="AB1612" s="4">
        <f t="shared" si="52"/>
        <v>1.5046296296296058E-3</v>
      </c>
    </row>
    <row r="1613" spans="1:28" x14ac:dyDescent="0.25">
      <c r="A1613" s="44">
        <v>42873</v>
      </c>
      <c r="B1613" s="45" t="s">
        <v>196</v>
      </c>
      <c r="C1613" s="45" t="s">
        <v>161</v>
      </c>
      <c r="D1613" s="45" t="s">
        <v>38</v>
      </c>
      <c r="E1613" s="45" t="s">
        <v>35</v>
      </c>
      <c r="F1613" s="45" t="s">
        <v>74</v>
      </c>
      <c r="G1613" s="46">
        <v>91149</v>
      </c>
      <c r="H1613" s="81">
        <v>0.625</v>
      </c>
      <c r="I1613" s="81">
        <v>0.88888888888888884</v>
      </c>
      <c r="J1613" s="47">
        <v>0.2638888888888889</v>
      </c>
      <c r="M1613" s="46">
        <v>0</v>
      </c>
      <c r="N1613" s="46">
        <v>0</v>
      </c>
      <c r="O1613" s="47">
        <v>0</v>
      </c>
      <c r="P1613" s="47">
        <v>0</v>
      </c>
      <c r="Q1613" s="47">
        <v>0</v>
      </c>
      <c r="R1613" s="47">
        <v>0</v>
      </c>
      <c r="S1613" s="47">
        <v>0</v>
      </c>
      <c r="T1613" s="47">
        <v>0</v>
      </c>
      <c r="U1613" s="47">
        <v>0</v>
      </c>
      <c r="V1613" s="47">
        <v>0</v>
      </c>
      <c r="W1613" s="47">
        <v>0</v>
      </c>
      <c r="X1613" s="47">
        <v>0</v>
      </c>
      <c r="Y1613" s="47">
        <v>0</v>
      </c>
      <c r="Z1613" s="47">
        <v>0</v>
      </c>
      <c r="AA1613" s="4">
        <f t="shared" si="53"/>
        <v>0</v>
      </c>
      <c r="AB1613" s="4" t="str">
        <f t="shared" si="52"/>
        <v/>
      </c>
    </row>
    <row r="1614" spans="1:28" x14ac:dyDescent="0.25">
      <c r="A1614" s="44">
        <v>42873</v>
      </c>
      <c r="B1614" s="45" t="s">
        <v>196</v>
      </c>
      <c r="C1614" s="45" t="s">
        <v>161</v>
      </c>
      <c r="D1614" s="45" t="s">
        <v>38</v>
      </c>
      <c r="E1614" s="45" t="s">
        <v>35</v>
      </c>
      <c r="F1614" s="45" t="s">
        <v>176</v>
      </c>
      <c r="G1614" s="46">
        <v>91141</v>
      </c>
      <c r="H1614" s="81">
        <v>0.65277777777777779</v>
      </c>
      <c r="I1614" s="81">
        <v>0.91666666666666663</v>
      </c>
      <c r="J1614" s="47">
        <v>0.2638888888888889</v>
      </c>
      <c r="K1614" s="48">
        <v>42873.652939814812</v>
      </c>
      <c r="L1614" s="48">
        <v>42873.916747685187</v>
      </c>
      <c r="M1614" s="46">
        <v>75</v>
      </c>
      <c r="N1614" s="46">
        <v>0</v>
      </c>
      <c r="O1614" s="47">
        <v>0</v>
      </c>
      <c r="P1614" s="47">
        <v>1.7592592592592592E-3</v>
      </c>
      <c r="Q1614" s="47">
        <v>4.3981481481481481E-4</v>
      </c>
      <c r="R1614" s="47">
        <v>1.4756944444444446E-2</v>
      </c>
      <c r="S1614" s="47">
        <v>0</v>
      </c>
      <c r="T1614" s="47">
        <v>1.4212962962962962E-2</v>
      </c>
      <c r="U1614" s="47">
        <v>0</v>
      </c>
      <c r="V1614" s="47">
        <v>0</v>
      </c>
      <c r="W1614" s="47">
        <v>0</v>
      </c>
      <c r="X1614" s="47">
        <v>0</v>
      </c>
      <c r="Y1614" s="47">
        <v>0</v>
      </c>
      <c r="Z1614" s="47">
        <v>0</v>
      </c>
      <c r="AA1614" s="4">
        <f t="shared" si="53"/>
        <v>2.8969907407407409E-2</v>
      </c>
      <c r="AB1614" s="4">
        <f t="shared" si="52"/>
        <v>1.6203703703698835E-4</v>
      </c>
    </row>
    <row r="1615" spans="1:28" x14ac:dyDescent="0.25">
      <c r="A1615" s="44">
        <v>42873</v>
      </c>
      <c r="B1615" s="45" t="s">
        <v>196</v>
      </c>
      <c r="C1615" s="45" t="s">
        <v>161</v>
      </c>
      <c r="D1615" s="45" t="s">
        <v>38</v>
      </c>
      <c r="E1615" s="45" t="s">
        <v>35</v>
      </c>
      <c r="F1615" s="45" t="s">
        <v>177</v>
      </c>
      <c r="G1615" s="46">
        <v>91130</v>
      </c>
      <c r="H1615" s="81">
        <v>0.58333333333333337</v>
      </c>
      <c r="I1615" s="81">
        <v>0.84722222222222221</v>
      </c>
      <c r="J1615" s="47">
        <v>0.2638888888888889</v>
      </c>
      <c r="M1615" s="46">
        <v>0</v>
      </c>
      <c r="N1615" s="46">
        <v>0</v>
      </c>
      <c r="O1615" s="47">
        <v>0</v>
      </c>
      <c r="P1615" s="47">
        <v>0</v>
      </c>
      <c r="Q1615" s="47">
        <v>0</v>
      </c>
      <c r="R1615" s="47">
        <v>0</v>
      </c>
      <c r="S1615" s="47">
        <v>0</v>
      </c>
      <c r="T1615" s="47">
        <v>0</v>
      </c>
      <c r="U1615" s="47">
        <v>0</v>
      </c>
      <c r="V1615" s="47">
        <v>0</v>
      </c>
      <c r="W1615" s="47">
        <v>0</v>
      </c>
      <c r="X1615" s="47">
        <v>0</v>
      </c>
      <c r="Y1615" s="47">
        <v>0</v>
      </c>
      <c r="Z1615" s="47">
        <v>0</v>
      </c>
      <c r="AA1615" s="4">
        <f t="shared" si="53"/>
        <v>0</v>
      </c>
      <c r="AB1615" s="4" t="str">
        <f t="shared" si="52"/>
        <v/>
      </c>
    </row>
    <row r="1616" spans="1:28" x14ac:dyDescent="0.25">
      <c r="A1616" s="44">
        <v>42873</v>
      </c>
      <c r="B1616" s="45" t="s">
        <v>196</v>
      </c>
      <c r="C1616" s="45" t="s">
        <v>161</v>
      </c>
      <c r="D1616" s="45" t="s">
        <v>38</v>
      </c>
      <c r="E1616" s="45" t="s">
        <v>35</v>
      </c>
      <c r="F1616" s="45" t="s">
        <v>96</v>
      </c>
      <c r="G1616" s="46">
        <v>91157</v>
      </c>
      <c r="H1616" s="81">
        <v>0.625</v>
      </c>
      <c r="I1616" s="81">
        <v>0.88888888888888884</v>
      </c>
      <c r="J1616" s="47">
        <v>0.2638888888888889</v>
      </c>
      <c r="K1616" s="48">
        <v>42873.621203703704</v>
      </c>
      <c r="L1616" s="48">
        <v>42873.888912037037</v>
      </c>
      <c r="M1616" s="46">
        <v>66</v>
      </c>
      <c r="N1616" s="46">
        <v>0</v>
      </c>
      <c r="O1616" s="47">
        <v>0</v>
      </c>
      <c r="P1616" s="47">
        <v>2.0601851851851853E-3</v>
      </c>
      <c r="Q1616" s="47">
        <v>2.9050925925925928E-3</v>
      </c>
      <c r="R1616" s="47">
        <v>1.3993055555555555E-2</v>
      </c>
      <c r="S1616" s="47">
        <v>0</v>
      </c>
      <c r="T1616" s="47">
        <v>1.2430555555555554E-2</v>
      </c>
      <c r="U1616" s="47">
        <v>0</v>
      </c>
      <c r="V1616" s="47">
        <v>0</v>
      </c>
      <c r="W1616" s="47">
        <v>0</v>
      </c>
      <c r="X1616" s="47">
        <v>1.9085648148148147E-2</v>
      </c>
      <c r="Y1616" s="47">
        <v>0</v>
      </c>
      <c r="Z1616" s="47">
        <v>0</v>
      </c>
      <c r="AA1616" s="4">
        <f t="shared" si="53"/>
        <v>2.642361111111111E-2</v>
      </c>
      <c r="AB1616" s="4">
        <f t="shared" si="52"/>
        <v>0</v>
      </c>
    </row>
    <row r="1617" spans="1:28" x14ac:dyDescent="0.25">
      <c r="A1617" s="44">
        <v>42873</v>
      </c>
      <c r="B1617" s="45" t="s">
        <v>196</v>
      </c>
      <c r="C1617" s="45" t="s">
        <v>161</v>
      </c>
      <c r="D1617" s="45" t="s">
        <v>38</v>
      </c>
      <c r="E1617" s="45" t="s">
        <v>35</v>
      </c>
      <c r="F1617" s="45" t="s">
        <v>79</v>
      </c>
      <c r="G1617" s="46">
        <v>91129</v>
      </c>
      <c r="H1617" s="81">
        <v>0.5625</v>
      </c>
      <c r="I1617" s="81">
        <v>0.82638888888888884</v>
      </c>
      <c r="J1617" s="47">
        <v>0.2638888888888889</v>
      </c>
      <c r="K1617" s="48">
        <v>42873.560254629629</v>
      </c>
      <c r="L1617" s="48">
        <v>42873.827187499999</v>
      </c>
      <c r="M1617" s="46">
        <v>76</v>
      </c>
      <c r="N1617" s="46">
        <v>0</v>
      </c>
      <c r="O1617" s="47">
        <v>0</v>
      </c>
      <c r="P1617" s="47">
        <v>1.7245370370370372E-3</v>
      </c>
      <c r="Q1617" s="47">
        <v>4.409722222222222E-3</v>
      </c>
      <c r="R1617" s="47">
        <v>1.4108796296296295E-2</v>
      </c>
      <c r="S1617" s="47">
        <v>0</v>
      </c>
      <c r="T1617" s="47">
        <v>1.5810185185185184E-2</v>
      </c>
      <c r="U1617" s="47">
        <v>0</v>
      </c>
      <c r="V1617" s="47">
        <v>0</v>
      </c>
      <c r="W1617" s="47">
        <v>0</v>
      </c>
      <c r="X1617" s="47">
        <v>0</v>
      </c>
      <c r="Y1617" s="47">
        <v>3.9699074074074072E-3</v>
      </c>
      <c r="Z1617" s="47">
        <v>0</v>
      </c>
      <c r="AA1617" s="4">
        <f t="shared" si="53"/>
        <v>2.9918981481481477E-2</v>
      </c>
      <c r="AB1617" s="4">
        <f t="shared" si="52"/>
        <v>0</v>
      </c>
    </row>
    <row r="1618" spans="1:28" x14ac:dyDescent="0.25">
      <c r="A1618" s="44">
        <v>42873</v>
      </c>
      <c r="B1618" s="45" t="s">
        <v>196</v>
      </c>
      <c r="C1618" s="45" t="s">
        <v>161</v>
      </c>
      <c r="D1618" s="45" t="s">
        <v>38</v>
      </c>
      <c r="E1618" s="45" t="s">
        <v>35</v>
      </c>
      <c r="F1618" s="45" t="s">
        <v>63</v>
      </c>
      <c r="G1618" s="46">
        <v>91134</v>
      </c>
      <c r="H1618" s="81">
        <v>0.5625</v>
      </c>
      <c r="I1618" s="81">
        <v>0.82638888888888884</v>
      </c>
      <c r="J1618" s="47">
        <v>0.2638888888888889</v>
      </c>
      <c r="K1618" s="48">
        <v>42873.561585648145</v>
      </c>
      <c r="L1618" s="48">
        <v>42873.827557870369</v>
      </c>
      <c r="M1618" s="46">
        <v>64</v>
      </c>
      <c r="N1618" s="46">
        <v>0</v>
      </c>
      <c r="O1618" s="47">
        <v>0</v>
      </c>
      <c r="P1618" s="47">
        <v>2.5578703703703705E-3</v>
      </c>
      <c r="Q1618" s="47">
        <v>9.2592592592592588E-5</v>
      </c>
      <c r="R1618" s="47">
        <v>1.5381944444444443E-2</v>
      </c>
      <c r="S1618" s="47">
        <v>0</v>
      </c>
      <c r="T1618" s="47">
        <v>1.4212962962962962E-2</v>
      </c>
      <c r="U1618" s="47">
        <v>0</v>
      </c>
      <c r="V1618" s="47">
        <v>0</v>
      </c>
      <c r="W1618" s="47">
        <v>0</v>
      </c>
      <c r="X1618" s="47">
        <v>0</v>
      </c>
      <c r="Y1618" s="47">
        <v>3.4722222222222222E-5</v>
      </c>
      <c r="Z1618" s="47">
        <v>0</v>
      </c>
      <c r="AA1618" s="4">
        <f t="shared" si="53"/>
        <v>2.9594907407407403E-2</v>
      </c>
      <c r="AB1618" s="4">
        <f t="shared" si="52"/>
        <v>0</v>
      </c>
    </row>
    <row r="1619" spans="1:28" x14ac:dyDescent="0.25">
      <c r="A1619" s="44">
        <v>42873</v>
      </c>
      <c r="B1619" s="45" t="s">
        <v>196</v>
      </c>
      <c r="C1619" s="45" t="s">
        <v>161</v>
      </c>
      <c r="D1619" s="45" t="s">
        <v>38</v>
      </c>
      <c r="E1619" s="45" t="s">
        <v>35</v>
      </c>
      <c r="F1619" s="45" t="s">
        <v>182</v>
      </c>
      <c r="G1619" s="46">
        <v>91131</v>
      </c>
      <c r="H1619" s="81">
        <v>0.33333333333333331</v>
      </c>
      <c r="I1619" s="81">
        <v>0.59722222222222221</v>
      </c>
      <c r="J1619" s="47">
        <v>0.2638888888888889</v>
      </c>
      <c r="M1619" s="46">
        <v>0</v>
      </c>
      <c r="N1619" s="46">
        <v>0</v>
      </c>
      <c r="O1619" s="47">
        <v>0</v>
      </c>
      <c r="P1619" s="47">
        <v>0</v>
      </c>
      <c r="Q1619" s="47">
        <v>0</v>
      </c>
      <c r="R1619" s="47">
        <v>0</v>
      </c>
      <c r="S1619" s="47">
        <v>0</v>
      </c>
      <c r="T1619" s="47">
        <v>0</v>
      </c>
      <c r="U1619" s="47">
        <v>0</v>
      </c>
      <c r="V1619" s="47">
        <v>0</v>
      </c>
      <c r="W1619" s="47">
        <v>0</v>
      </c>
      <c r="X1619" s="47">
        <v>0</v>
      </c>
      <c r="Y1619" s="47">
        <v>0</v>
      </c>
      <c r="Z1619" s="47">
        <v>0</v>
      </c>
      <c r="AA1619" s="4">
        <f t="shared" si="53"/>
        <v>0</v>
      </c>
      <c r="AB1619" s="4" t="str">
        <f t="shared" si="52"/>
        <v/>
      </c>
    </row>
    <row r="1620" spans="1:28" x14ac:dyDescent="0.25">
      <c r="A1620" s="44">
        <v>42873</v>
      </c>
      <c r="B1620" s="45" t="s">
        <v>196</v>
      </c>
      <c r="C1620" s="45" t="s">
        <v>161</v>
      </c>
      <c r="D1620" s="45" t="s">
        <v>38</v>
      </c>
      <c r="E1620" s="45" t="s">
        <v>41</v>
      </c>
      <c r="F1620" s="45" t="s">
        <v>116</v>
      </c>
      <c r="G1620" s="46">
        <v>91126</v>
      </c>
      <c r="H1620" s="81">
        <v>0.29166666666666669</v>
      </c>
      <c r="I1620" s="81">
        <v>0.55555555555555558</v>
      </c>
      <c r="J1620" s="47">
        <v>0.2638888888888889</v>
      </c>
      <c r="M1620" s="46">
        <v>0</v>
      </c>
      <c r="N1620" s="46">
        <v>0</v>
      </c>
      <c r="O1620" s="47">
        <v>0</v>
      </c>
      <c r="P1620" s="47">
        <v>0</v>
      </c>
      <c r="Q1620" s="47">
        <v>0</v>
      </c>
      <c r="R1620" s="47">
        <v>0</v>
      </c>
      <c r="S1620" s="47">
        <v>0</v>
      </c>
      <c r="T1620" s="47">
        <v>0</v>
      </c>
      <c r="U1620" s="47">
        <v>0</v>
      </c>
      <c r="V1620" s="47">
        <v>0</v>
      </c>
      <c r="W1620" s="47">
        <v>0</v>
      </c>
      <c r="X1620" s="47">
        <v>0</v>
      </c>
      <c r="Y1620" s="47">
        <v>0</v>
      </c>
      <c r="Z1620" s="47">
        <v>0</v>
      </c>
      <c r="AA1620" s="4">
        <f t="shared" si="53"/>
        <v>0</v>
      </c>
      <c r="AB1620" s="4" t="str">
        <f t="shared" si="52"/>
        <v/>
      </c>
    </row>
    <row r="1621" spans="1:28" x14ac:dyDescent="0.25">
      <c r="A1621" s="44">
        <v>42873</v>
      </c>
      <c r="B1621" s="45" t="s">
        <v>196</v>
      </c>
      <c r="C1621" s="45" t="s">
        <v>161</v>
      </c>
      <c r="D1621" s="45" t="s">
        <v>38</v>
      </c>
      <c r="E1621" s="45" t="s">
        <v>41</v>
      </c>
      <c r="F1621" s="45" t="s">
        <v>117</v>
      </c>
      <c r="G1621" s="46">
        <v>91161</v>
      </c>
      <c r="H1621" s="81">
        <v>0.29166666666666669</v>
      </c>
      <c r="I1621" s="81">
        <v>0.55555555555555558</v>
      </c>
      <c r="J1621" s="47">
        <v>0.2638888888888889</v>
      </c>
      <c r="K1621" s="48">
        <v>42873.289340277777</v>
      </c>
      <c r="L1621" s="48">
        <v>42873.555590277778</v>
      </c>
      <c r="M1621" s="46">
        <v>83</v>
      </c>
      <c r="N1621" s="46">
        <v>0</v>
      </c>
      <c r="O1621" s="47">
        <v>0</v>
      </c>
      <c r="P1621" s="47">
        <v>1.5277777777777779E-3</v>
      </c>
      <c r="Q1621" s="47">
        <v>2.3379629629629631E-3</v>
      </c>
      <c r="R1621" s="47">
        <v>1.4490740740740742E-2</v>
      </c>
      <c r="S1621" s="47">
        <v>0</v>
      </c>
      <c r="T1621" s="47">
        <v>1.4328703703703703E-2</v>
      </c>
      <c r="U1621" s="47">
        <v>0</v>
      </c>
      <c r="V1621" s="47">
        <v>0</v>
      </c>
      <c r="W1621" s="47">
        <v>0</v>
      </c>
      <c r="X1621" s="47">
        <v>1.3946759259259258E-2</v>
      </c>
      <c r="Y1621" s="47">
        <v>2.4768518518518516E-3</v>
      </c>
      <c r="Z1621" s="47">
        <v>0</v>
      </c>
      <c r="AA1621" s="4">
        <f t="shared" si="53"/>
        <v>2.8819444444444446E-2</v>
      </c>
      <c r="AB1621" s="4">
        <f t="shared" si="52"/>
        <v>0</v>
      </c>
    </row>
    <row r="1622" spans="1:28" x14ac:dyDescent="0.25">
      <c r="A1622" s="44">
        <v>42873</v>
      </c>
      <c r="B1622" s="45" t="s">
        <v>196</v>
      </c>
      <c r="C1622" s="45" t="s">
        <v>161</v>
      </c>
      <c r="D1622" s="45" t="s">
        <v>38</v>
      </c>
      <c r="E1622" s="45" t="s">
        <v>41</v>
      </c>
      <c r="F1622" s="45" t="s">
        <v>169</v>
      </c>
      <c r="G1622" s="46">
        <v>91174</v>
      </c>
      <c r="H1622" s="81">
        <v>0.25</v>
      </c>
      <c r="I1622" s="81">
        <v>0.51388888888888895</v>
      </c>
      <c r="J1622" s="47">
        <v>0.2638888888888889</v>
      </c>
      <c r="K1622" s="48">
        <v>42873.243854166663</v>
      </c>
      <c r="L1622" s="48">
        <v>42873.513958333337</v>
      </c>
      <c r="M1622" s="46">
        <v>70</v>
      </c>
      <c r="N1622" s="46">
        <v>0</v>
      </c>
      <c r="O1622" s="47">
        <v>0</v>
      </c>
      <c r="P1622" s="47">
        <v>1.6550925925925926E-3</v>
      </c>
      <c r="Q1622" s="47">
        <v>1.2673611111111109E-2</v>
      </c>
      <c r="R1622" s="47">
        <v>1.4293981481481482E-2</v>
      </c>
      <c r="S1622" s="47">
        <v>0</v>
      </c>
      <c r="T1622" s="47">
        <v>1.4988425925925926E-2</v>
      </c>
      <c r="U1622" s="47">
        <v>0</v>
      </c>
      <c r="V1622" s="47">
        <v>0</v>
      </c>
      <c r="W1622" s="47">
        <v>0</v>
      </c>
      <c r="X1622" s="47">
        <v>9.3287037037037036E-3</v>
      </c>
      <c r="Y1622" s="47">
        <v>2.0370370370370373E-3</v>
      </c>
      <c r="Z1622" s="47">
        <v>0</v>
      </c>
      <c r="AA1622" s="4">
        <f t="shared" si="53"/>
        <v>2.928240740740741E-2</v>
      </c>
      <c r="AB1622" s="4">
        <f t="shared" si="52"/>
        <v>0</v>
      </c>
    </row>
    <row r="1623" spans="1:28" x14ac:dyDescent="0.25">
      <c r="A1623" s="44">
        <v>42873</v>
      </c>
      <c r="B1623" s="45" t="s">
        <v>196</v>
      </c>
      <c r="C1623" s="45" t="s">
        <v>161</v>
      </c>
      <c r="D1623" s="45" t="s">
        <v>38</v>
      </c>
      <c r="E1623" s="45" t="s">
        <v>41</v>
      </c>
      <c r="F1623" s="45" t="s">
        <v>170</v>
      </c>
      <c r="G1623" s="46">
        <v>91148</v>
      </c>
      <c r="H1623" s="81">
        <v>0.25</v>
      </c>
      <c r="I1623" s="81">
        <v>0.51388888888888895</v>
      </c>
      <c r="J1623" s="47">
        <v>0.2638888888888889</v>
      </c>
      <c r="K1623" s="48">
        <v>42873.245000000003</v>
      </c>
      <c r="L1623" s="48">
        <v>42873.513993055552</v>
      </c>
      <c r="M1623" s="46">
        <v>55</v>
      </c>
      <c r="N1623" s="46">
        <v>0</v>
      </c>
      <c r="O1623" s="47">
        <v>0</v>
      </c>
      <c r="P1623" s="47">
        <v>2.5694444444444445E-3</v>
      </c>
      <c r="Q1623" s="47">
        <v>7.1643518518518514E-3</v>
      </c>
      <c r="R1623" s="47">
        <v>1.3958333333333335E-2</v>
      </c>
      <c r="S1623" s="47">
        <v>0</v>
      </c>
      <c r="T1623" s="47">
        <v>1.3229166666666667E-2</v>
      </c>
      <c r="U1623" s="47">
        <v>0</v>
      </c>
      <c r="V1623" s="47">
        <v>0</v>
      </c>
      <c r="W1623" s="47">
        <v>0</v>
      </c>
      <c r="X1623" s="47">
        <v>6.7245370370370367E-3</v>
      </c>
      <c r="Y1623" s="47">
        <v>2.9282407407407412E-3</v>
      </c>
      <c r="Z1623" s="47">
        <v>0</v>
      </c>
      <c r="AA1623" s="4">
        <f t="shared" si="53"/>
        <v>2.7187500000000003E-2</v>
      </c>
      <c r="AB1623" s="4">
        <f t="shared" si="52"/>
        <v>0</v>
      </c>
    </row>
    <row r="1624" spans="1:28" x14ac:dyDescent="0.25">
      <c r="A1624" s="44">
        <v>42873</v>
      </c>
      <c r="B1624" s="45" t="s">
        <v>196</v>
      </c>
      <c r="C1624" s="45" t="s">
        <v>161</v>
      </c>
      <c r="D1624" s="45" t="s">
        <v>38</v>
      </c>
      <c r="E1624" s="45" t="s">
        <v>41</v>
      </c>
      <c r="F1624" s="45" t="s">
        <v>120</v>
      </c>
      <c r="G1624" s="46">
        <v>91144</v>
      </c>
      <c r="H1624" s="81">
        <v>0.3611111111111111</v>
      </c>
      <c r="I1624" s="81">
        <v>0.625</v>
      </c>
      <c r="J1624" s="47">
        <v>0.2638888888888889</v>
      </c>
      <c r="M1624" s="46">
        <v>0</v>
      </c>
      <c r="N1624" s="46">
        <v>0</v>
      </c>
      <c r="O1624" s="47">
        <v>0</v>
      </c>
      <c r="P1624" s="47">
        <v>0</v>
      </c>
      <c r="Q1624" s="47">
        <v>0</v>
      </c>
      <c r="R1624" s="47">
        <v>0</v>
      </c>
      <c r="S1624" s="47">
        <v>0</v>
      </c>
      <c r="T1624" s="47">
        <v>0</v>
      </c>
      <c r="U1624" s="47">
        <v>0</v>
      </c>
      <c r="V1624" s="47">
        <v>0</v>
      </c>
      <c r="W1624" s="47">
        <v>0</v>
      </c>
      <c r="X1624" s="47">
        <v>0</v>
      </c>
      <c r="Y1624" s="47">
        <v>0</v>
      </c>
      <c r="Z1624" s="47">
        <v>0</v>
      </c>
      <c r="AA1624" s="4">
        <f t="shared" si="53"/>
        <v>0</v>
      </c>
      <c r="AB1624" s="4" t="str">
        <f t="shared" si="52"/>
        <v/>
      </c>
    </row>
    <row r="1625" spans="1:28" x14ac:dyDescent="0.25">
      <c r="A1625" s="44">
        <v>42873</v>
      </c>
      <c r="B1625" s="45" t="s">
        <v>196</v>
      </c>
      <c r="C1625" s="45" t="s">
        <v>161</v>
      </c>
      <c r="D1625" s="45" t="s">
        <v>38</v>
      </c>
      <c r="E1625" s="45" t="s">
        <v>41</v>
      </c>
      <c r="F1625" s="45" t="s">
        <v>121</v>
      </c>
      <c r="G1625" s="46">
        <v>91132</v>
      </c>
      <c r="H1625" s="81">
        <v>0.33333333333333331</v>
      </c>
      <c r="I1625" s="81">
        <v>0.59722222222222221</v>
      </c>
      <c r="J1625" s="47">
        <v>0.2638888888888889</v>
      </c>
      <c r="K1625" s="48">
        <v>42873.339259259257</v>
      </c>
      <c r="L1625" s="48">
        <v>42873.59746527778</v>
      </c>
      <c r="M1625" s="46">
        <v>102</v>
      </c>
      <c r="N1625" s="46">
        <v>0</v>
      </c>
      <c r="O1625" s="47">
        <v>0</v>
      </c>
      <c r="P1625" s="47">
        <v>1.0185185185185186E-3</v>
      </c>
      <c r="Q1625" s="47">
        <v>3.7037037037037035E-4</v>
      </c>
      <c r="R1625" s="47">
        <v>1.4976851851851852E-2</v>
      </c>
      <c r="S1625" s="47">
        <v>0</v>
      </c>
      <c r="T1625" s="47">
        <v>1.5416666666666667E-2</v>
      </c>
      <c r="U1625" s="47">
        <v>0</v>
      </c>
      <c r="V1625" s="47">
        <v>0</v>
      </c>
      <c r="W1625" s="47">
        <v>0</v>
      </c>
      <c r="X1625" s="47">
        <v>5.9143518518518521E-3</v>
      </c>
      <c r="Y1625" s="47">
        <v>7.2569444444444443E-3</v>
      </c>
      <c r="Z1625" s="47">
        <v>0</v>
      </c>
      <c r="AA1625" s="4">
        <f t="shared" si="53"/>
        <v>3.0393518518518521E-2</v>
      </c>
      <c r="AB1625" s="4">
        <f t="shared" si="52"/>
        <v>5.9259259259258901E-3</v>
      </c>
    </row>
    <row r="1626" spans="1:28" x14ac:dyDescent="0.25">
      <c r="A1626" s="44">
        <v>42873</v>
      </c>
      <c r="B1626" s="45" t="s">
        <v>196</v>
      </c>
      <c r="C1626" s="45" t="s">
        <v>161</v>
      </c>
      <c r="D1626" s="45" t="s">
        <v>38</v>
      </c>
      <c r="E1626" s="45" t="s">
        <v>41</v>
      </c>
      <c r="F1626" s="45" t="s">
        <v>122</v>
      </c>
      <c r="G1626" s="46">
        <v>91127</v>
      </c>
      <c r="H1626" s="81">
        <v>0.3888888888888889</v>
      </c>
      <c r="I1626" s="81">
        <v>0.65277777777777779</v>
      </c>
      <c r="J1626" s="47">
        <v>0.2638888888888889</v>
      </c>
      <c r="K1626" s="48">
        <v>42873.385162037041</v>
      </c>
      <c r="L1626" s="48">
        <v>42873.654745370368</v>
      </c>
      <c r="M1626" s="46">
        <v>72</v>
      </c>
      <c r="N1626" s="46">
        <v>0</v>
      </c>
      <c r="O1626" s="47">
        <v>0</v>
      </c>
      <c r="P1626" s="47">
        <v>2.2106481481481478E-3</v>
      </c>
      <c r="Q1626" s="47">
        <v>1.0416666666666667E-4</v>
      </c>
      <c r="R1626" s="47">
        <v>1.4560185185185183E-2</v>
      </c>
      <c r="S1626" s="47">
        <v>0</v>
      </c>
      <c r="T1626" s="47">
        <v>1.4317129629629631E-2</v>
      </c>
      <c r="U1626" s="47">
        <v>0</v>
      </c>
      <c r="V1626" s="47">
        <v>0</v>
      </c>
      <c r="W1626" s="47">
        <v>0</v>
      </c>
      <c r="X1626" s="47">
        <v>3.1018518518518522E-3</v>
      </c>
      <c r="Y1626" s="47">
        <v>2.6388888888888885E-3</v>
      </c>
      <c r="Z1626" s="47">
        <v>0</v>
      </c>
      <c r="AA1626" s="4">
        <f t="shared" si="53"/>
        <v>2.8877314814814814E-2</v>
      </c>
      <c r="AB1626" s="4">
        <f t="shared" si="52"/>
        <v>0</v>
      </c>
    </row>
    <row r="1627" spans="1:28" x14ac:dyDescent="0.25">
      <c r="A1627" s="44">
        <v>42873</v>
      </c>
      <c r="B1627" s="45" t="s">
        <v>196</v>
      </c>
      <c r="C1627" s="45" t="s">
        <v>161</v>
      </c>
      <c r="D1627" s="45" t="s">
        <v>38</v>
      </c>
      <c r="E1627" s="45" t="s">
        <v>41</v>
      </c>
      <c r="F1627" s="45" t="s">
        <v>59</v>
      </c>
      <c r="G1627" s="46">
        <v>91171</v>
      </c>
      <c r="H1627" s="81">
        <v>0.3888888888888889</v>
      </c>
      <c r="I1627" s="81">
        <v>0.65277777777777779</v>
      </c>
      <c r="J1627" s="47">
        <v>0.2638888888888889</v>
      </c>
      <c r="K1627" s="48">
        <v>42873.389386574076</v>
      </c>
      <c r="L1627" s="48">
        <v>42873.653668981482</v>
      </c>
      <c r="M1627" s="46">
        <v>78</v>
      </c>
      <c r="N1627" s="46">
        <v>0</v>
      </c>
      <c r="O1627" s="47">
        <v>0</v>
      </c>
      <c r="P1627" s="47">
        <v>1.6550925925925926E-3</v>
      </c>
      <c r="Q1627" s="47">
        <v>6.5509259259259262E-3</v>
      </c>
      <c r="R1627" s="47">
        <v>1.4664351851851852E-2</v>
      </c>
      <c r="S1627" s="47">
        <v>0</v>
      </c>
      <c r="T1627" s="47">
        <v>1.4548611111111111E-2</v>
      </c>
      <c r="U1627" s="47">
        <v>0</v>
      </c>
      <c r="V1627" s="47">
        <v>0</v>
      </c>
      <c r="W1627" s="47">
        <v>0</v>
      </c>
      <c r="X1627" s="47">
        <v>0</v>
      </c>
      <c r="Y1627" s="47">
        <v>1.0937500000000001E-2</v>
      </c>
      <c r="Z1627" s="47">
        <v>0</v>
      </c>
      <c r="AA1627" s="4">
        <f t="shared" si="53"/>
        <v>2.9212962962962961E-2</v>
      </c>
      <c r="AB1627" s="4">
        <f t="shared" si="52"/>
        <v>4.9768518518517046E-4</v>
      </c>
    </row>
    <row r="1628" spans="1:28" x14ac:dyDescent="0.25">
      <c r="A1628" s="44">
        <v>42873</v>
      </c>
      <c r="B1628" s="45" t="s">
        <v>196</v>
      </c>
      <c r="C1628" s="45" t="s">
        <v>161</v>
      </c>
      <c r="D1628" s="45" t="s">
        <v>38</v>
      </c>
      <c r="E1628" s="45" t="s">
        <v>41</v>
      </c>
      <c r="F1628" s="45" t="s">
        <v>124</v>
      </c>
      <c r="G1628" s="46">
        <v>91164</v>
      </c>
      <c r="H1628" s="81">
        <v>0.33333333333333331</v>
      </c>
      <c r="I1628" s="81">
        <v>0.59722222222222221</v>
      </c>
      <c r="J1628" s="47">
        <v>0.2638888888888889</v>
      </c>
      <c r="K1628" s="48">
        <v>42873.337777777779</v>
      </c>
      <c r="L1628" s="48">
        <v>42873.597372685188</v>
      </c>
      <c r="M1628" s="46">
        <v>90</v>
      </c>
      <c r="N1628" s="46">
        <v>0</v>
      </c>
      <c r="O1628" s="47">
        <v>0</v>
      </c>
      <c r="P1628" s="47">
        <v>1.3773148148148147E-3</v>
      </c>
      <c r="Q1628" s="47">
        <v>4.7453703703703703E-3</v>
      </c>
      <c r="R1628" s="47">
        <v>1.3680555555555555E-2</v>
      </c>
      <c r="S1628" s="47">
        <v>0</v>
      </c>
      <c r="T1628" s="47">
        <v>1.3981481481481482E-2</v>
      </c>
      <c r="U1628" s="47">
        <v>0</v>
      </c>
      <c r="V1628" s="47">
        <v>0</v>
      </c>
      <c r="W1628" s="47">
        <v>0</v>
      </c>
      <c r="X1628" s="47">
        <v>5.2777777777777771E-3</v>
      </c>
      <c r="Y1628" s="47">
        <v>4.5138888888888893E-3</v>
      </c>
      <c r="Z1628" s="47">
        <v>0</v>
      </c>
      <c r="AA1628" s="4">
        <f t="shared" si="53"/>
        <v>2.7662037037037037E-2</v>
      </c>
      <c r="AB1628" s="4">
        <f t="shared" si="52"/>
        <v>4.4444444444444731E-3</v>
      </c>
    </row>
    <row r="1629" spans="1:28" x14ac:dyDescent="0.25">
      <c r="A1629" s="44">
        <v>42873</v>
      </c>
      <c r="B1629" s="45" t="s">
        <v>196</v>
      </c>
      <c r="C1629" s="45" t="s">
        <v>161</v>
      </c>
      <c r="D1629" s="45" t="s">
        <v>38</v>
      </c>
      <c r="E1629" s="45" t="s">
        <v>41</v>
      </c>
      <c r="F1629" s="45" t="s">
        <v>125</v>
      </c>
      <c r="G1629" s="46">
        <v>91135</v>
      </c>
      <c r="H1629" s="81">
        <v>0.25</v>
      </c>
      <c r="I1629" s="81">
        <v>0.51388888888888895</v>
      </c>
      <c r="J1629" s="47">
        <v>0.2638888888888889</v>
      </c>
      <c r="M1629" s="46">
        <v>0</v>
      </c>
      <c r="N1629" s="46">
        <v>0</v>
      </c>
      <c r="O1629" s="47">
        <v>0</v>
      </c>
      <c r="P1629" s="47">
        <v>0</v>
      </c>
      <c r="Q1629" s="47">
        <v>0</v>
      </c>
      <c r="R1629" s="47">
        <v>0</v>
      </c>
      <c r="S1629" s="47">
        <v>0</v>
      </c>
      <c r="T1629" s="47">
        <v>0</v>
      </c>
      <c r="U1629" s="47">
        <v>0</v>
      </c>
      <c r="V1629" s="47">
        <v>0</v>
      </c>
      <c r="W1629" s="47">
        <v>0</v>
      </c>
      <c r="X1629" s="47">
        <v>0</v>
      </c>
      <c r="Y1629" s="47">
        <v>0</v>
      </c>
      <c r="Z1629" s="47">
        <v>0</v>
      </c>
      <c r="AA1629" s="4">
        <f t="shared" si="53"/>
        <v>0</v>
      </c>
      <c r="AB1629" s="4" t="str">
        <f t="shared" si="52"/>
        <v/>
      </c>
    </row>
    <row r="1630" spans="1:28" x14ac:dyDescent="0.25">
      <c r="A1630" s="44">
        <v>42873</v>
      </c>
      <c r="B1630" s="45" t="s">
        <v>196</v>
      </c>
      <c r="C1630" s="45" t="s">
        <v>161</v>
      </c>
      <c r="D1630" s="45" t="s">
        <v>38</v>
      </c>
      <c r="E1630" s="45" t="s">
        <v>41</v>
      </c>
      <c r="F1630" s="45" t="s">
        <v>126</v>
      </c>
      <c r="G1630" s="46">
        <v>91162</v>
      </c>
      <c r="H1630" s="81">
        <v>0.29166666666666669</v>
      </c>
      <c r="I1630" s="81">
        <v>0.55555555555555558</v>
      </c>
      <c r="J1630" s="47">
        <v>0.2638888888888889</v>
      </c>
      <c r="K1630" s="48">
        <v>42873.411168981482</v>
      </c>
      <c r="L1630" s="48">
        <v>42873.555636574078</v>
      </c>
      <c r="M1630" s="46">
        <v>55</v>
      </c>
      <c r="N1630" s="46">
        <v>0</v>
      </c>
      <c r="O1630" s="47">
        <v>0</v>
      </c>
      <c r="P1630" s="47">
        <v>9.4907407407407408E-4</v>
      </c>
      <c r="Q1630" s="47">
        <v>3.0671296296296297E-3</v>
      </c>
      <c r="R1630" s="47">
        <v>1.525462962962963E-2</v>
      </c>
      <c r="S1630" s="47">
        <v>0</v>
      </c>
      <c r="T1630" s="47">
        <v>0</v>
      </c>
      <c r="U1630" s="47">
        <v>0</v>
      </c>
      <c r="V1630" s="47">
        <v>0</v>
      </c>
      <c r="W1630" s="47">
        <v>0</v>
      </c>
      <c r="X1630" s="47">
        <v>1.3993055555555555E-2</v>
      </c>
      <c r="Y1630" s="47">
        <v>4.4675925925925933E-3</v>
      </c>
      <c r="Z1630" s="47">
        <v>0</v>
      </c>
      <c r="AA1630" s="4">
        <f t="shared" si="53"/>
        <v>1.525462962962963E-2</v>
      </c>
      <c r="AB1630" s="4">
        <f t="shared" ref="AB1630:AB1693" si="54">IF(K1630="","",IF(VALUE(TEXT(K1630,"HH:MM:SS"))&gt;H1630,VALUE(TEXT(K1630,"HH:MM:SS"))-H1630,0))</f>
        <v>0.11950231481481477</v>
      </c>
    </row>
    <row r="1631" spans="1:28" x14ac:dyDescent="0.25">
      <c r="A1631" s="44">
        <v>42873</v>
      </c>
      <c r="B1631" s="45" t="s">
        <v>196</v>
      </c>
      <c r="C1631" s="45" t="s">
        <v>161</v>
      </c>
      <c r="D1631" s="45" t="s">
        <v>38</v>
      </c>
      <c r="E1631" s="45" t="s">
        <v>40</v>
      </c>
      <c r="F1631" s="45" t="s">
        <v>171</v>
      </c>
      <c r="G1631" s="46">
        <v>102623</v>
      </c>
      <c r="H1631" s="81">
        <v>0.65277777777777779</v>
      </c>
      <c r="I1631" s="81">
        <v>0.91666666666666663</v>
      </c>
      <c r="J1631" s="47">
        <v>0.2638888888888889</v>
      </c>
      <c r="M1631" s="46">
        <v>0</v>
      </c>
      <c r="N1631" s="46">
        <v>0</v>
      </c>
      <c r="O1631" s="47">
        <v>0</v>
      </c>
      <c r="P1631" s="47">
        <v>0</v>
      </c>
      <c r="Q1631" s="47">
        <v>0</v>
      </c>
      <c r="R1631" s="47">
        <v>0</v>
      </c>
      <c r="S1631" s="47">
        <v>0</v>
      </c>
      <c r="T1631" s="47">
        <v>0</v>
      </c>
      <c r="U1631" s="47">
        <v>0</v>
      </c>
      <c r="V1631" s="47">
        <v>0</v>
      </c>
      <c r="W1631" s="47">
        <v>0</v>
      </c>
      <c r="X1631" s="47">
        <v>0</v>
      </c>
      <c r="Y1631" s="47">
        <v>0</v>
      </c>
      <c r="Z1631" s="47">
        <v>0</v>
      </c>
      <c r="AA1631" s="4">
        <f t="shared" si="53"/>
        <v>0</v>
      </c>
      <c r="AB1631" s="4" t="str">
        <f t="shared" si="54"/>
        <v/>
      </c>
    </row>
    <row r="1632" spans="1:28" x14ac:dyDescent="0.25">
      <c r="A1632" s="44">
        <v>42873</v>
      </c>
      <c r="B1632" s="45" t="s">
        <v>196</v>
      </c>
      <c r="C1632" s="45" t="s">
        <v>161</v>
      </c>
      <c r="D1632" s="45" t="s">
        <v>38</v>
      </c>
      <c r="E1632" s="45" t="s">
        <v>40</v>
      </c>
      <c r="F1632" s="45" t="s">
        <v>71</v>
      </c>
      <c r="G1632" s="46">
        <v>91166</v>
      </c>
      <c r="H1632" s="81">
        <v>0.59722222222222221</v>
      </c>
      <c r="I1632" s="81">
        <v>0.86111111111111116</v>
      </c>
      <c r="J1632" s="47">
        <v>0.2638888888888889</v>
      </c>
      <c r="K1632" s="48">
        <v>42873.60365740741</v>
      </c>
      <c r="L1632" s="48">
        <v>42873.863807870373</v>
      </c>
      <c r="M1632" s="46">
        <v>59</v>
      </c>
      <c r="N1632" s="46">
        <v>0</v>
      </c>
      <c r="O1632" s="47">
        <v>0</v>
      </c>
      <c r="P1632" s="47">
        <v>2.3611111111111111E-3</v>
      </c>
      <c r="Q1632" s="47">
        <v>2.6620370370370372E-4</v>
      </c>
      <c r="R1632" s="47">
        <v>1.4282407407407409E-2</v>
      </c>
      <c r="S1632" s="47">
        <v>0</v>
      </c>
      <c r="T1632" s="47">
        <v>1.3900462962962962E-2</v>
      </c>
      <c r="U1632" s="47">
        <v>3.7037037037037035E-4</v>
      </c>
      <c r="V1632" s="47">
        <v>0</v>
      </c>
      <c r="W1632" s="47">
        <v>0</v>
      </c>
      <c r="X1632" s="47">
        <v>1.0694444444444444E-2</v>
      </c>
      <c r="Y1632" s="47">
        <v>1.9328703703703704E-3</v>
      </c>
      <c r="Z1632" s="47">
        <v>0</v>
      </c>
      <c r="AA1632" s="4">
        <f t="shared" si="53"/>
        <v>2.8182870370370372E-2</v>
      </c>
      <c r="AB1632" s="4">
        <f t="shared" si="54"/>
        <v>6.4351851851851549E-3</v>
      </c>
    </row>
    <row r="1633" spans="1:28" x14ac:dyDescent="0.25">
      <c r="A1633" s="44">
        <v>42873</v>
      </c>
      <c r="B1633" s="45" t="s">
        <v>196</v>
      </c>
      <c r="C1633" s="45" t="s">
        <v>161</v>
      </c>
      <c r="D1633" s="45" t="s">
        <v>38</v>
      </c>
      <c r="E1633" s="45" t="s">
        <v>40</v>
      </c>
      <c r="F1633" s="45" t="s">
        <v>53</v>
      </c>
      <c r="G1633" s="46">
        <v>102520</v>
      </c>
      <c r="H1633" s="81">
        <v>0.25</v>
      </c>
      <c r="I1633" s="81">
        <v>0.51388888888888895</v>
      </c>
      <c r="J1633" s="47">
        <v>0.2638888888888889</v>
      </c>
      <c r="M1633" s="46">
        <v>0</v>
      </c>
      <c r="N1633" s="46">
        <v>0</v>
      </c>
      <c r="O1633" s="47">
        <v>0</v>
      </c>
      <c r="P1633" s="47">
        <v>0</v>
      </c>
      <c r="Q1633" s="47">
        <v>0</v>
      </c>
      <c r="R1633" s="47">
        <v>0</v>
      </c>
      <c r="S1633" s="47">
        <v>0</v>
      </c>
      <c r="T1633" s="47">
        <v>0</v>
      </c>
      <c r="U1633" s="47">
        <v>0</v>
      </c>
      <c r="V1633" s="47">
        <v>0</v>
      </c>
      <c r="W1633" s="47">
        <v>0</v>
      </c>
      <c r="X1633" s="47">
        <v>0</v>
      </c>
      <c r="Y1633" s="47">
        <v>0</v>
      </c>
      <c r="Z1633" s="47">
        <v>0</v>
      </c>
      <c r="AA1633" s="4">
        <f t="shared" si="53"/>
        <v>0</v>
      </c>
      <c r="AB1633" s="4" t="str">
        <f t="shared" si="54"/>
        <v/>
      </c>
    </row>
    <row r="1634" spans="1:28" x14ac:dyDescent="0.25">
      <c r="A1634" s="44">
        <v>42873</v>
      </c>
      <c r="B1634" s="45" t="s">
        <v>196</v>
      </c>
      <c r="C1634" s="45" t="s">
        <v>161</v>
      </c>
      <c r="D1634" s="45" t="s">
        <v>38</v>
      </c>
      <c r="E1634" s="45" t="s">
        <v>40</v>
      </c>
      <c r="F1634" s="45" t="s">
        <v>131</v>
      </c>
      <c r="G1634" s="46">
        <v>91136</v>
      </c>
      <c r="H1634" s="81">
        <v>0.5625</v>
      </c>
      <c r="I1634" s="81">
        <v>0.82638888888888884</v>
      </c>
      <c r="J1634" s="47">
        <v>0.2638888888888889</v>
      </c>
      <c r="M1634" s="46">
        <v>0</v>
      </c>
      <c r="N1634" s="46">
        <v>0</v>
      </c>
      <c r="O1634" s="47">
        <v>0</v>
      </c>
      <c r="P1634" s="47">
        <v>0</v>
      </c>
      <c r="Q1634" s="47">
        <v>0</v>
      </c>
      <c r="R1634" s="47">
        <v>0</v>
      </c>
      <c r="S1634" s="47">
        <v>0</v>
      </c>
      <c r="T1634" s="47">
        <v>0</v>
      </c>
      <c r="U1634" s="47">
        <v>0</v>
      </c>
      <c r="V1634" s="47">
        <v>0</v>
      </c>
      <c r="W1634" s="47">
        <v>0</v>
      </c>
      <c r="X1634" s="47">
        <v>0</v>
      </c>
      <c r="Y1634" s="47">
        <v>0</v>
      </c>
      <c r="Z1634" s="47">
        <v>0</v>
      </c>
      <c r="AA1634" s="4">
        <f t="shared" si="53"/>
        <v>0</v>
      </c>
      <c r="AB1634" s="4" t="str">
        <f t="shared" si="54"/>
        <v/>
      </c>
    </row>
    <row r="1635" spans="1:28" x14ac:dyDescent="0.25">
      <c r="A1635" s="44">
        <v>42873</v>
      </c>
      <c r="B1635" s="45" t="s">
        <v>196</v>
      </c>
      <c r="C1635" s="45" t="s">
        <v>161</v>
      </c>
      <c r="D1635" s="45" t="s">
        <v>38</v>
      </c>
      <c r="E1635" s="45" t="s">
        <v>40</v>
      </c>
      <c r="F1635" s="45" t="s">
        <v>54</v>
      </c>
      <c r="G1635" s="46">
        <v>91138</v>
      </c>
      <c r="H1635" s="81">
        <v>0.5625</v>
      </c>
      <c r="I1635" s="81">
        <v>0.82638888888888884</v>
      </c>
      <c r="J1635" s="47">
        <v>0.2638888888888889</v>
      </c>
      <c r="K1635" s="48">
        <v>42873.561469907407</v>
      </c>
      <c r="L1635" s="48">
        <v>42873.826550925929</v>
      </c>
      <c r="M1635" s="46">
        <v>73</v>
      </c>
      <c r="N1635" s="46">
        <v>0</v>
      </c>
      <c r="O1635" s="47">
        <v>0</v>
      </c>
      <c r="P1635" s="47">
        <v>2.0138888888888888E-3</v>
      </c>
      <c r="Q1635" s="47">
        <v>3.37962962962963E-3</v>
      </c>
      <c r="R1635" s="47">
        <v>1.556712962962963E-2</v>
      </c>
      <c r="S1635" s="47">
        <v>0</v>
      </c>
      <c r="T1635" s="47">
        <v>1.4398148148148148E-2</v>
      </c>
      <c r="U1635" s="47">
        <v>0</v>
      </c>
      <c r="V1635" s="47">
        <v>0</v>
      </c>
      <c r="W1635" s="47">
        <v>0</v>
      </c>
      <c r="X1635" s="47">
        <v>4.1435185185185186E-3</v>
      </c>
      <c r="Y1635" s="47">
        <v>0</v>
      </c>
      <c r="Z1635" s="47">
        <v>0</v>
      </c>
      <c r="AA1635" s="4">
        <f t="shared" si="53"/>
        <v>2.9965277777777778E-2</v>
      </c>
      <c r="AB1635" s="4">
        <f t="shared" si="54"/>
        <v>0</v>
      </c>
    </row>
    <row r="1636" spans="1:28" x14ac:dyDescent="0.25">
      <c r="A1636" s="44">
        <v>42873</v>
      </c>
      <c r="B1636" s="45" t="s">
        <v>196</v>
      </c>
      <c r="C1636" s="45" t="s">
        <v>161</v>
      </c>
      <c r="D1636" s="45" t="s">
        <v>38</v>
      </c>
      <c r="E1636" s="45" t="s">
        <v>40</v>
      </c>
      <c r="F1636" s="45" t="s">
        <v>173</v>
      </c>
      <c r="G1636" s="46">
        <v>91173</v>
      </c>
      <c r="H1636" s="81">
        <v>0.51388888888888895</v>
      </c>
      <c r="I1636" s="81">
        <v>0.77777777777777779</v>
      </c>
      <c r="J1636" s="47">
        <v>0.2638888888888889</v>
      </c>
      <c r="K1636" s="48">
        <v>42873.516099537039</v>
      </c>
      <c r="L1636" s="48">
        <v>42873.777812499997</v>
      </c>
      <c r="M1636" s="46">
        <v>74</v>
      </c>
      <c r="N1636" s="46">
        <v>0</v>
      </c>
      <c r="O1636" s="47">
        <v>0</v>
      </c>
      <c r="P1636" s="47">
        <v>1.8402777777777777E-3</v>
      </c>
      <c r="Q1636" s="47">
        <v>3.1481481481481482E-3</v>
      </c>
      <c r="R1636" s="47">
        <v>1.4918981481481483E-2</v>
      </c>
      <c r="S1636" s="47">
        <v>0</v>
      </c>
      <c r="T1636" s="47">
        <v>1.4756944444444446E-2</v>
      </c>
      <c r="U1636" s="47">
        <v>0</v>
      </c>
      <c r="V1636" s="47">
        <v>0</v>
      </c>
      <c r="W1636" s="47">
        <v>0</v>
      </c>
      <c r="X1636" s="47">
        <v>1.7361111111111112E-4</v>
      </c>
      <c r="Y1636" s="47">
        <v>2.7314814814814819E-3</v>
      </c>
      <c r="Z1636" s="47">
        <v>0</v>
      </c>
      <c r="AA1636" s="4">
        <f t="shared" si="53"/>
        <v>2.9675925925925929E-2</v>
      </c>
      <c r="AB1636" s="4">
        <f t="shared" si="54"/>
        <v>2.2106481481480866E-3</v>
      </c>
    </row>
    <row r="1637" spans="1:28" x14ac:dyDescent="0.25">
      <c r="A1637" s="44">
        <v>42873</v>
      </c>
      <c r="B1637" s="45" t="s">
        <v>196</v>
      </c>
      <c r="C1637" s="45" t="s">
        <v>161</v>
      </c>
      <c r="D1637" s="45" t="s">
        <v>38</v>
      </c>
      <c r="E1637" s="45" t="s">
        <v>40</v>
      </c>
      <c r="F1637" s="45" t="s">
        <v>174</v>
      </c>
      <c r="G1637" s="46">
        <v>91177</v>
      </c>
      <c r="H1637" s="81">
        <v>0.65277777777777779</v>
      </c>
      <c r="I1637" s="81">
        <v>0.91666666666666663</v>
      </c>
      <c r="J1637" s="47">
        <v>0.2638888888888889</v>
      </c>
      <c r="K1637" s="48">
        <v>42873.650289351855</v>
      </c>
      <c r="L1637" s="48">
        <v>42873.856053240743</v>
      </c>
      <c r="M1637" s="46">
        <v>67</v>
      </c>
      <c r="N1637" s="46">
        <v>0</v>
      </c>
      <c r="O1637" s="47">
        <v>0</v>
      </c>
      <c r="P1637" s="47">
        <v>1.4814814814814814E-3</v>
      </c>
      <c r="Q1637" s="47">
        <v>2.8935185185185188E-3</v>
      </c>
      <c r="R1637" s="47">
        <v>1.3935185185185184E-2</v>
      </c>
      <c r="S1637" s="47">
        <v>0</v>
      </c>
      <c r="T1637" s="47">
        <v>7.5694444444444446E-3</v>
      </c>
      <c r="U1637" s="47">
        <v>0</v>
      </c>
      <c r="V1637" s="47">
        <v>0</v>
      </c>
      <c r="W1637" s="47">
        <v>0</v>
      </c>
      <c r="X1637" s="47">
        <v>6.9097222222222225E-3</v>
      </c>
      <c r="Y1637" s="47">
        <v>0</v>
      </c>
      <c r="Z1637" s="47">
        <v>0</v>
      </c>
      <c r="AA1637" s="4">
        <f t="shared" si="53"/>
        <v>2.150462962962963E-2</v>
      </c>
      <c r="AB1637" s="4">
        <f t="shared" si="54"/>
        <v>0</v>
      </c>
    </row>
    <row r="1638" spans="1:28" x14ac:dyDescent="0.25">
      <c r="A1638" s="44">
        <v>42873</v>
      </c>
      <c r="B1638" s="45" t="s">
        <v>196</v>
      </c>
      <c r="C1638" s="45" t="s">
        <v>161</v>
      </c>
      <c r="D1638" s="45" t="s">
        <v>38</v>
      </c>
      <c r="E1638" s="45" t="s">
        <v>40</v>
      </c>
      <c r="F1638" s="45" t="s">
        <v>175</v>
      </c>
      <c r="G1638" s="46">
        <v>91151</v>
      </c>
      <c r="H1638" s="81">
        <v>0.65277777777777779</v>
      </c>
      <c r="I1638" s="81">
        <v>0.91666666666666663</v>
      </c>
      <c r="J1638" s="47">
        <v>0.2638888888888889</v>
      </c>
      <c r="M1638" s="46">
        <v>0</v>
      </c>
      <c r="N1638" s="46">
        <v>0</v>
      </c>
      <c r="O1638" s="47">
        <v>0</v>
      </c>
      <c r="P1638" s="47">
        <v>0</v>
      </c>
      <c r="Q1638" s="47">
        <v>0</v>
      </c>
      <c r="R1638" s="47">
        <v>0</v>
      </c>
      <c r="S1638" s="47">
        <v>0</v>
      </c>
      <c r="T1638" s="47">
        <v>0</v>
      </c>
      <c r="U1638" s="47">
        <v>0</v>
      </c>
      <c r="V1638" s="47">
        <v>0</v>
      </c>
      <c r="W1638" s="47">
        <v>0</v>
      </c>
      <c r="X1638" s="47">
        <v>0</v>
      </c>
      <c r="Y1638" s="47">
        <v>0</v>
      </c>
      <c r="Z1638" s="47">
        <v>0</v>
      </c>
      <c r="AA1638" s="4">
        <f t="shared" si="53"/>
        <v>0</v>
      </c>
      <c r="AB1638" s="4" t="str">
        <f t="shared" si="54"/>
        <v/>
      </c>
    </row>
    <row r="1639" spans="1:28" x14ac:dyDescent="0.25">
      <c r="A1639" s="44">
        <v>42873</v>
      </c>
      <c r="B1639" s="45" t="s">
        <v>196</v>
      </c>
      <c r="C1639" s="45" t="s">
        <v>161</v>
      </c>
      <c r="D1639" s="45" t="s">
        <v>38</v>
      </c>
      <c r="E1639" s="45" t="s">
        <v>40</v>
      </c>
      <c r="F1639" s="45" t="s">
        <v>57</v>
      </c>
      <c r="G1639" s="46">
        <v>91218</v>
      </c>
      <c r="H1639" s="81">
        <v>0.51388888888888895</v>
      </c>
      <c r="I1639" s="81">
        <v>0.77777777777777779</v>
      </c>
      <c r="J1639" s="47">
        <v>0.2638888888888889</v>
      </c>
      <c r="K1639" s="48">
        <v>42873.516087962962</v>
      </c>
      <c r="L1639" s="48">
        <v>42873.778993055559</v>
      </c>
      <c r="M1639" s="46">
        <v>73</v>
      </c>
      <c r="N1639" s="46">
        <v>0</v>
      </c>
      <c r="O1639" s="47">
        <v>0</v>
      </c>
      <c r="P1639" s="47">
        <v>1.8865740740740742E-3</v>
      </c>
      <c r="Q1639" s="47">
        <v>3.0555555555555557E-3</v>
      </c>
      <c r="R1639" s="47">
        <v>1.4884259259259259E-2</v>
      </c>
      <c r="S1639" s="47">
        <v>0</v>
      </c>
      <c r="T1639" s="47">
        <v>1.4780092592592595E-2</v>
      </c>
      <c r="U1639" s="47">
        <v>0</v>
      </c>
      <c r="V1639" s="47">
        <v>0</v>
      </c>
      <c r="W1639" s="47">
        <v>0</v>
      </c>
      <c r="X1639" s="47">
        <v>6.5972222222222222E-3</v>
      </c>
      <c r="Y1639" s="47">
        <v>4.9074074074074072E-3</v>
      </c>
      <c r="Z1639" s="47">
        <v>0</v>
      </c>
      <c r="AA1639" s="4">
        <f t="shared" si="53"/>
        <v>2.9664351851851851E-2</v>
      </c>
      <c r="AB1639" s="4">
        <f t="shared" si="54"/>
        <v>2.1990740740740478E-3</v>
      </c>
    </row>
    <row r="1640" spans="1:28" x14ac:dyDescent="0.25">
      <c r="A1640" s="44">
        <v>42873</v>
      </c>
      <c r="B1640" s="45" t="s">
        <v>196</v>
      </c>
      <c r="C1640" s="45" t="s">
        <v>161</v>
      </c>
      <c r="D1640" s="45" t="s">
        <v>38</v>
      </c>
      <c r="E1640" s="45" t="s">
        <v>40</v>
      </c>
      <c r="F1640" s="45" t="s">
        <v>130</v>
      </c>
      <c r="G1640" s="46">
        <v>91386</v>
      </c>
      <c r="H1640" s="81">
        <v>0.58333333333333337</v>
      </c>
      <c r="I1640" s="81">
        <v>0.84722222222222221</v>
      </c>
      <c r="J1640" s="47">
        <v>0.2638888888888889</v>
      </c>
      <c r="K1640" s="48">
        <v>42873.577604166669</v>
      </c>
      <c r="L1640" s="48">
        <v>42873.847210648149</v>
      </c>
      <c r="M1640" s="46">
        <v>0</v>
      </c>
      <c r="N1640" s="46">
        <v>90</v>
      </c>
      <c r="O1640" s="47">
        <v>8.6805555555555551E-4</v>
      </c>
      <c r="P1640" s="47">
        <v>0</v>
      </c>
      <c r="Q1640" s="47">
        <v>7.8252314814814816E-2</v>
      </c>
      <c r="R1640" s="47">
        <v>1.3206018518518518E-2</v>
      </c>
      <c r="S1640" s="47">
        <v>0</v>
      </c>
      <c r="T1640" s="47">
        <v>1.292824074074074E-2</v>
      </c>
      <c r="U1640" s="47">
        <v>0</v>
      </c>
      <c r="V1640" s="47">
        <v>0</v>
      </c>
      <c r="W1640" s="47">
        <v>0</v>
      </c>
      <c r="X1640" s="47">
        <v>0</v>
      </c>
      <c r="Y1640" s="47">
        <v>0</v>
      </c>
      <c r="Z1640" s="47">
        <v>0</v>
      </c>
      <c r="AA1640" s="4">
        <f t="shared" si="53"/>
        <v>2.613425925925926E-2</v>
      </c>
      <c r="AB1640" s="4">
        <f t="shared" si="54"/>
        <v>0</v>
      </c>
    </row>
    <row r="1641" spans="1:28" x14ac:dyDescent="0.25">
      <c r="A1641" s="44">
        <v>42873</v>
      </c>
      <c r="B1641" s="45" t="s">
        <v>196</v>
      </c>
      <c r="C1641" s="45" t="s">
        <v>161</v>
      </c>
      <c r="D1641" s="45" t="s">
        <v>38</v>
      </c>
      <c r="E1641" s="45" t="s">
        <v>40</v>
      </c>
      <c r="F1641" s="45" t="s">
        <v>76</v>
      </c>
      <c r="G1641" s="46">
        <v>91145</v>
      </c>
      <c r="H1641" s="81">
        <v>0.51388888888888895</v>
      </c>
      <c r="I1641" s="81">
        <v>0.77777777777777779</v>
      </c>
      <c r="J1641" s="47">
        <v>0.2638888888888889</v>
      </c>
      <c r="M1641" s="46">
        <v>0</v>
      </c>
      <c r="N1641" s="46">
        <v>0</v>
      </c>
      <c r="O1641" s="47">
        <v>0</v>
      </c>
      <c r="P1641" s="47">
        <v>0</v>
      </c>
      <c r="Q1641" s="47">
        <v>0</v>
      </c>
      <c r="R1641" s="47">
        <v>0</v>
      </c>
      <c r="S1641" s="47">
        <v>0</v>
      </c>
      <c r="T1641" s="47">
        <v>0</v>
      </c>
      <c r="U1641" s="47">
        <v>0</v>
      </c>
      <c r="V1641" s="47">
        <v>0</v>
      </c>
      <c r="W1641" s="47">
        <v>0</v>
      </c>
      <c r="X1641" s="47">
        <v>0</v>
      </c>
      <c r="Y1641" s="47">
        <v>0</v>
      </c>
      <c r="Z1641" s="47">
        <v>0</v>
      </c>
      <c r="AA1641" s="4">
        <f t="shared" si="53"/>
        <v>0</v>
      </c>
      <c r="AB1641" s="4" t="str">
        <f t="shared" si="54"/>
        <v/>
      </c>
    </row>
    <row r="1642" spans="1:28" x14ac:dyDescent="0.25">
      <c r="A1642" s="44">
        <v>42873</v>
      </c>
      <c r="B1642" s="45" t="s">
        <v>196</v>
      </c>
      <c r="C1642" s="45" t="s">
        <v>161</v>
      </c>
      <c r="D1642" s="45" t="s">
        <v>38</v>
      </c>
      <c r="E1642" s="45" t="s">
        <v>40</v>
      </c>
      <c r="F1642" s="45" t="s">
        <v>58</v>
      </c>
      <c r="G1642" s="46">
        <v>91311</v>
      </c>
      <c r="H1642" s="81">
        <v>0.55555555555555558</v>
      </c>
      <c r="I1642" s="81">
        <v>0.81944444444444453</v>
      </c>
      <c r="J1642" s="47">
        <v>0.2638888888888889</v>
      </c>
      <c r="K1642" s="48">
        <v>42873.552106481482</v>
      </c>
      <c r="L1642" s="48">
        <v>42873.819444444445</v>
      </c>
      <c r="M1642" s="46">
        <v>0</v>
      </c>
      <c r="N1642" s="46">
        <v>58</v>
      </c>
      <c r="O1642" s="47">
        <v>6.8287037037037025E-4</v>
      </c>
      <c r="P1642" s="47">
        <v>0</v>
      </c>
      <c r="Q1642" s="47">
        <v>3.9340277777777773E-2</v>
      </c>
      <c r="R1642" s="47">
        <v>1.3946759259259258E-2</v>
      </c>
      <c r="S1642" s="47">
        <v>0</v>
      </c>
      <c r="T1642" s="47">
        <v>1.3414351851851851E-2</v>
      </c>
      <c r="U1642" s="47">
        <v>0</v>
      </c>
      <c r="V1642" s="47">
        <v>0</v>
      </c>
      <c r="W1642" s="47">
        <v>0</v>
      </c>
      <c r="X1642" s="47">
        <v>0</v>
      </c>
      <c r="Y1642" s="47">
        <v>0</v>
      </c>
      <c r="Z1642" s="47">
        <v>0</v>
      </c>
      <c r="AA1642" s="4">
        <f t="shared" si="53"/>
        <v>2.7361111111111107E-2</v>
      </c>
      <c r="AB1642" s="4">
        <f t="shared" si="54"/>
        <v>0</v>
      </c>
    </row>
    <row r="1643" spans="1:28" x14ac:dyDescent="0.25">
      <c r="A1643" s="44">
        <v>42873</v>
      </c>
      <c r="B1643" s="45" t="s">
        <v>196</v>
      </c>
      <c r="C1643" s="45" t="s">
        <v>161</v>
      </c>
      <c r="D1643" s="45" t="s">
        <v>38</v>
      </c>
      <c r="E1643" s="45" t="s">
        <v>40</v>
      </c>
      <c r="F1643" s="45" t="s">
        <v>39</v>
      </c>
      <c r="G1643" s="46">
        <v>91314</v>
      </c>
      <c r="H1643" s="81">
        <v>0.51388888888888895</v>
      </c>
      <c r="I1643" s="81">
        <v>0.77777777777777779</v>
      </c>
      <c r="J1643" s="47">
        <v>0.2638888888888889</v>
      </c>
      <c r="K1643" s="48">
        <v>42873.515532407408</v>
      </c>
      <c r="L1643" s="48">
        <v>42873.77789351852</v>
      </c>
      <c r="M1643" s="46">
        <v>0</v>
      </c>
      <c r="N1643" s="46">
        <v>77</v>
      </c>
      <c r="O1643" s="47">
        <v>4.9768518518518521E-4</v>
      </c>
      <c r="P1643" s="47">
        <v>0</v>
      </c>
      <c r="Q1643" s="47">
        <v>3.8668981481481478E-2</v>
      </c>
      <c r="R1643" s="47">
        <v>1.4618055555555556E-2</v>
      </c>
      <c r="S1643" s="47">
        <v>0</v>
      </c>
      <c r="T1643" s="47">
        <v>6.4236111111111117E-3</v>
      </c>
      <c r="U1643" s="47">
        <v>0</v>
      </c>
      <c r="V1643" s="47">
        <v>0</v>
      </c>
      <c r="W1643" s="47">
        <v>0</v>
      </c>
      <c r="X1643" s="47">
        <v>0</v>
      </c>
      <c r="Y1643" s="47">
        <v>4.4560185185185189E-3</v>
      </c>
      <c r="Z1643" s="47">
        <v>0</v>
      </c>
      <c r="AA1643" s="4">
        <f t="shared" si="53"/>
        <v>2.1041666666666667E-2</v>
      </c>
      <c r="AB1643" s="4">
        <f t="shared" si="54"/>
        <v>1.6435185185184054E-3</v>
      </c>
    </row>
    <row r="1644" spans="1:28" x14ac:dyDescent="0.25">
      <c r="A1644" s="44">
        <v>42873</v>
      </c>
      <c r="B1644" s="45" t="s">
        <v>196</v>
      </c>
      <c r="C1644" s="45" t="s">
        <v>161</v>
      </c>
      <c r="D1644" s="45" t="s">
        <v>38</v>
      </c>
      <c r="E1644" s="45" t="s">
        <v>40</v>
      </c>
      <c r="F1644" s="45" t="s">
        <v>77</v>
      </c>
      <c r="G1644" s="46">
        <v>91143</v>
      </c>
      <c r="H1644" s="81">
        <v>0.59722222222222221</v>
      </c>
      <c r="I1644" s="81">
        <v>0.86111111111111116</v>
      </c>
      <c r="J1644" s="47">
        <v>0.2638888888888889</v>
      </c>
      <c r="K1644" s="48">
        <v>42873.603564814817</v>
      </c>
      <c r="L1644" s="48">
        <v>42873.861793981479</v>
      </c>
      <c r="M1644" s="46">
        <v>59</v>
      </c>
      <c r="N1644" s="46">
        <v>0</v>
      </c>
      <c r="O1644" s="47">
        <v>0</v>
      </c>
      <c r="P1644" s="47">
        <v>1.9212962962962962E-3</v>
      </c>
      <c r="Q1644" s="47">
        <v>3.2523148148148151E-3</v>
      </c>
      <c r="R1644" s="47">
        <v>1.4212962962962962E-2</v>
      </c>
      <c r="S1644" s="47">
        <v>0</v>
      </c>
      <c r="T1644" s="47">
        <v>1.3854166666666666E-2</v>
      </c>
      <c r="U1644" s="47">
        <v>0</v>
      </c>
      <c r="V1644" s="47">
        <v>0</v>
      </c>
      <c r="W1644" s="47">
        <v>0</v>
      </c>
      <c r="X1644" s="47">
        <v>7.5810185185185182E-3</v>
      </c>
      <c r="Y1644" s="47">
        <v>2.1076388888888891E-2</v>
      </c>
      <c r="Z1644" s="47">
        <v>0</v>
      </c>
      <c r="AA1644" s="4">
        <f t="shared" si="53"/>
        <v>2.8067129629629629E-2</v>
      </c>
      <c r="AB1644" s="4">
        <f t="shared" si="54"/>
        <v>6.3425925925926219E-3</v>
      </c>
    </row>
    <row r="1645" spans="1:28" x14ac:dyDescent="0.25">
      <c r="A1645" s="44">
        <v>42873</v>
      </c>
      <c r="B1645" s="45" t="s">
        <v>196</v>
      </c>
      <c r="C1645" s="45" t="s">
        <v>161</v>
      </c>
      <c r="D1645" s="45" t="s">
        <v>38</v>
      </c>
      <c r="E1645" s="45" t="s">
        <v>40</v>
      </c>
      <c r="F1645" s="45" t="s">
        <v>42</v>
      </c>
      <c r="G1645" s="46">
        <v>91154</v>
      </c>
      <c r="H1645" s="81">
        <v>0.51388888888888895</v>
      </c>
      <c r="I1645" s="81">
        <v>0.77777777777777779</v>
      </c>
      <c r="J1645" s="47">
        <v>0.2638888888888889</v>
      </c>
      <c r="K1645" s="48">
        <v>42873.514097222222</v>
      </c>
      <c r="L1645" s="48">
        <v>42873.777800925927</v>
      </c>
      <c r="M1645" s="46">
        <v>0</v>
      </c>
      <c r="N1645" s="46">
        <v>69</v>
      </c>
      <c r="O1645" s="47">
        <v>6.7129629629629625E-4</v>
      </c>
      <c r="P1645" s="47">
        <v>0</v>
      </c>
      <c r="Q1645" s="47">
        <v>4.65625E-2</v>
      </c>
      <c r="R1645" s="47">
        <v>0</v>
      </c>
      <c r="S1645" s="47">
        <v>0</v>
      </c>
      <c r="T1645" s="47">
        <v>0</v>
      </c>
      <c r="U1645" s="47">
        <v>0</v>
      </c>
      <c r="V1645" s="47">
        <v>0</v>
      </c>
      <c r="W1645" s="47">
        <v>0</v>
      </c>
      <c r="X1645" s="47">
        <v>0</v>
      </c>
      <c r="Y1645" s="47">
        <v>0</v>
      </c>
      <c r="Z1645" s="47">
        <v>0</v>
      </c>
      <c r="AA1645" s="4">
        <f t="shared" si="53"/>
        <v>0</v>
      </c>
      <c r="AB1645" s="4">
        <f t="shared" si="54"/>
        <v>2.0833333333325488E-4</v>
      </c>
    </row>
    <row r="1646" spans="1:28" x14ac:dyDescent="0.25">
      <c r="A1646" s="44">
        <v>42873</v>
      </c>
      <c r="B1646" s="45" t="s">
        <v>196</v>
      </c>
      <c r="C1646" s="45" t="s">
        <v>161</v>
      </c>
      <c r="D1646" s="45" t="s">
        <v>38</v>
      </c>
      <c r="E1646" s="45" t="s">
        <v>40</v>
      </c>
      <c r="F1646" s="45" t="s">
        <v>78</v>
      </c>
      <c r="G1646" s="46">
        <v>91180</v>
      </c>
      <c r="H1646" s="81">
        <v>0.65277777777777779</v>
      </c>
      <c r="I1646" s="81">
        <v>0.91666666666666663</v>
      </c>
      <c r="J1646" s="47">
        <v>0.2638888888888889</v>
      </c>
      <c r="K1646" s="48">
        <v>42873.653333333335</v>
      </c>
      <c r="L1646" s="48">
        <v>42873.920081018521</v>
      </c>
      <c r="M1646" s="46">
        <v>44</v>
      </c>
      <c r="N1646" s="46">
        <v>0</v>
      </c>
      <c r="O1646" s="47">
        <v>0</v>
      </c>
      <c r="P1646" s="47">
        <v>2.4305555555555556E-3</v>
      </c>
      <c r="Q1646" s="47">
        <v>5.8564814814814825E-3</v>
      </c>
      <c r="R1646" s="47">
        <v>1.4930555555555556E-2</v>
      </c>
      <c r="S1646" s="47">
        <v>0</v>
      </c>
      <c r="T1646" s="47">
        <v>5.4050925925925924E-3</v>
      </c>
      <c r="U1646" s="47">
        <v>0</v>
      </c>
      <c r="V1646" s="47">
        <v>0</v>
      </c>
      <c r="W1646" s="47">
        <v>5.4803240740740743E-2</v>
      </c>
      <c r="X1646" s="47">
        <v>1.4988425925925926E-2</v>
      </c>
      <c r="Y1646" s="47">
        <v>2.9398148148148148E-3</v>
      </c>
      <c r="Z1646" s="47">
        <v>0</v>
      </c>
      <c r="AA1646" s="4">
        <f t="shared" si="53"/>
        <v>2.0335648148148148E-2</v>
      </c>
      <c r="AB1646" s="4">
        <f t="shared" si="54"/>
        <v>5.5555555555553138E-4</v>
      </c>
    </row>
    <row r="1647" spans="1:28" x14ac:dyDescent="0.25">
      <c r="A1647" s="44">
        <v>42873</v>
      </c>
      <c r="B1647" s="45" t="s">
        <v>196</v>
      </c>
      <c r="C1647" s="45" t="s">
        <v>161</v>
      </c>
      <c r="D1647" s="45" t="s">
        <v>38</v>
      </c>
      <c r="E1647" s="45" t="s">
        <v>40</v>
      </c>
      <c r="F1647" s="45" t="s">
        <v>179</v>
      </c>
      <c r="G1647" s="46">
        <v>91250</v>
      </c>
      <c r="H1647" s="81">
        <v>0.55555555555555558</v>
      </c>
      <c r="I1647" s="81">
        <v>0.81944444444444453</v>
      </c>
      <c r="J1647" s="47">
        <v>0.2638888888888889</v>
      </c>
      <c r="M1647" s="46">
        <v>0</v>
      </c>
      <c r="N1647" s="46">
        <v>0</v>
      </c>
      <c r="O1647" s="47">
        <v>0</v>
      </c>
      <c r="P1647" s="47">
        <v>0</v>
      </c>
      <c r="Q1647" s="47">
        <v>0</v>
      </c>
      <c r="R1647" s="47">
        <v>0</v>
      </c>
      <c r="S1647" s="47">
        <v>0</v>
      </c>
      <c r="T1647" s="47">
        <v>0</v>
      </c>
      <c r="U1647" s="47">
        <v>0</v>
      </c>
      <c r="V1647" s="47">
        <v>0</v>
      </c>
      <c r="W1647" s="47">
        <v>0</v>
      </c>
      <c r="X1647" s="47">
        <v>0</v>
      </c>
      <c r="Y1647" s="47">
        <v>0</v>
      </c>
      <c r="Z1647" s="47">
        <v>0</v>
      </c>
      <c r="AA1647" s="4">
        <f t="shared" si="53"/>
        <v>0</v>
      </c>
      <c r="AB1647" s="4" t="str">
        <f t="shared" si="54"/>
        <v/>
      </c>
    </row>
    <row r="1648" spans="1:28" x14ac:dyDescent="0.25">
      <c r="A1648" s="44">
        <v>42873</v>
      </c>
      <c r="B1648" s="45" t="s">
        <v>196</v>
      </c>
      <c r="C1648" s="45" t="s">
        <v>161</v>
      </c>
      <c r="D1648" s="45" t="s">
        <v>38</v>
      </c>
      <c r="E1648" s="45" t="s">
        <v>40</v>
      </c>
      <c r="F1648" s="45" t="s">
        <v>195</v>
      </c>
      <c r="G1648" s="46">
        <v>91170</v>
      </c>
      <c r="H1648" s="81">
        <v>0.5625</v>
      </c>
      <c r="I1648" s="81">
        <v>0.82638888888888884</v>
      </c>
      <c r="J1648" s="47">
        <v>0.2638888888888889</v>
      </c>
      <c r="M1648" s="46">
        <v>0</v>
      </c>
      <c r="N1648" s="46">
        <v>0</v>
      </c>
      <c r="O1648" s="47">
        <v>0</v>
      </c>
      <c r="P1648" s="47">
        <v>0</v>
      </c>
      <c r="Q1648" s="47">
        <v>0</v>
      </c>
      <c r="R1648" s="47">
        <v>0</v>
      </c>
      <c r="S1648" s="47">
        <v>0</v>
      </c>
      <c r="T1648" s="47">
        <v>0</v>
      </c>
      <c r="U1648" s="47">
        <v>0</v>
      </c>
      <c r="V1648" s="47">
        <v>0</v>
      </c>
      <c r="W1648" s="47">
        <v>0</v>
      </c>
      <c r="X1648" s="47">
        <v>0</v>
      </c>
      <c r="Y1648" s="47">
        <v>0</v>
      </c>
      <c r="Z1648" s="47">
        <v>0</v>
      </c>
      <c r="AA1648" s="4">
        <f t="shared" si="53"/>
        <v>0</v>
      </c>
      <c r="AB1648" s="4" t="str">
        <f t="shared" si="54"/>
        <v/>
      </c>
    </row>
    <row r="1649" spans="1:28" x14ac:dyDescent="0.25">
      <c r="A1649" s="44">
        <v>42873</v>
      </c>
      <c r="B1649" s="45" t="s">
        <v>196</v>
      </c>
      <c r="C1649" s="45" t="s">
        <v>161</v>
      </c>
      <c r="D1649" s="45" t="s">
        <v>38</v>
      </c>
      <c r="E1649" s="45" t="s">
        <v>40</v>
      </c>
      <c r="F1649" s="45" t="s">
        <v>62</v>
      </c>
      <c r="G1649" s="46">
        <v>91124</v>
      </c>
      <c r="H1649" s="81">
        <v>0.51388888888888895</v>
      </c>
      <c r="I1649" s="81">
        <v>0.77777777777777779</v>
      </c>
      <c r="J1649" s="47">
        <v>0.2638888888888889</v>
      </c>
      <c r="K1649" s="48">
        <v>42873.515011574076</v>
      </c>
      <c r="L1649" s="48">
        <v>42873.77783564815</v>
      </c>
      <c r="M1649" s="46">
        <v>0</v>
      </c>
      <c r="N1649" s="46">
        <v>0</v>
      </c>
      <c r="O1649" s="47">
        <v>0</v>
      </c>
      <c r="P1649" s="47">
        <v>0</v>
      </c>
      <c r="Q1649" s="47">
        <v>5.7870370370370366E-5</v>
      </c>
      <c r="R1649" s="47">
        <v>1.480324074074074E-2</v>
      </c>
      <c r="S1649" s="47">
        <v>0</v>
      </c>
      <c r="T1649" s="47">
        <v>1.2719907407407407E-2</v>
      </c>
      <c r="U1649" s="47">
        <v>0</v>
      </c>
      <c r="V1649" s="47">
        <v>0</v>
      </c>
      <c r="W1649" s="47">
        <v>0.23524305555555555</v>
      </c>
      <c r="X1649" s="47">
        <v>0</v>
      </c>
      <c r="Y1649" s="47">
        <v>0</v>
      </c>
      <c r="Z1649" s="47">
        <v>0</v>
      </c>
      <c r="AA1649" s="4">
        <f t="shared" si="53"/>
        <v>2.7523148148148147E-2</v>
      </c>
      <c r="AB1649" s="4">
        <f t="shared" si="54"/>
        <v>1.1226851851851016E-3</v>
      </c>
    </row>
    <row r="1650" spans="1:28" x14ac:dyDescent="0.25">
      <c r="A1650" s="44">
        <v>42873</v>
      </c>
      <c r="B1650" s="45" t="s">
        <v>196</v>
      </c>
      <c r="C1650" s="45" t="s">
        <v>161</v>
      </c>
      <c r="D1650" s="45" t="s">
        <v>38</v>
      </c>
      <c r="E1650" s="45" t="s">
        <v>40</v>
      </c>
      <c r="F1650" s="45" t="s">
        <v>44</v>
      </c>
      <c r="G1650" s="46">
        <v>91371</v>
      </c>
      <c r="H1650" s="81">
        <v>0.51388888888888895</v>
      </c>
      <c r="I1650" s="81">
        <v>0.77777777777777779</v>
      </c>
      <c r="J1650" s="47">
        <v>0.2638888888888889</v>
      </c>
      <c r="K1650" s="48">
        <v>42873.527442129627</v>
      </c>
      <c r="L1650" s="48">
        <v>42873.77784722222</v>
      </c>
      <c r="M1650" s="46">
        <v>0</v>
      </c>
      <c r="N1650" s="46">
        <v>72</v>
      </c>
      <c r="O1650" s="47">
        <v>5.7870370370370378E-4</v>
      </c>
      <c r="P1650" s="47">
        <v>0</v>
      </c>
      <c r="Q1650" s="47">
        <v>4.1851851851851855E-2</v>
      </c>
      <c r="R1650" s="47">
        <v>0</v>
      </c>
      <c r="S1650" s="47">
        <v>0</v>
      </c>
      <c r="T1650" s="47">
        <v>0</v>
      </c>
      <c r="U1650" s="47">
        <v>0</v>
      </c>
      <c r="V1650" s="47">
        <v>0</v>
      </c>
      <c r="W1650" s="47">
        <v>0</v>
      </c>
      <c r="X1650" s="47">
        <v>0</v>
      </c>
      <c r="Y1650" s="47">
        <v>0</v>
      </c>
      <c r="Z1650" s="47">
        <v>0</v>
      </c>
      <c r="AA1650" s="4">
        <f t="shared" si="53"/>
        <v>0</v>
      </c>
      <c r="AB1650" s="4">
        <f t="shared" si="54"/>
        <v>1.3553240740740713E-2</v>
      </c>
    </row>
    <row r="1651" spans="1:28" x14ac:dyDescent="0.25">
      <c r="A1651" s="44">
        <v>42873</v>
      </c>
      <c r="B1651" s="45" t="s">
        <v>196</v>
      </c>
      <c r="C1651" s="45" t="s">
        <v>161</v>
      </c>
      <c r="D1651" s="45" t="s">
        <v>38</v>
      </c>
      <c r="E1651" s="45" t="s">
        <v>40</v>
      </c>
      <c r="F1651" s="45" t="s">
        <v>183</v>
      </c>
      <c r="G1651" s="46">
        <v>101594</v>
      </c>
      <c r="H1651" s="81">
        <v>0.625</v>
      </c>
      <c r="I1651" s="81">
        <v>0.88888888888888884</v>
      </c>
      <c r="J1651" s="47">
        <v>0.2638888888888889</v>
      </c>
      <c r="M1651" s="46">
        <v>0</v>
      </c>
      <c r="N1651" s="46">
        <v>0</v>
      </c>
      <c r="O1651" s="47">
        <v>0</v>
      </c>
      <c r="P1651" s="47">
        <v>0</v>
      </c>
      <c r="Q1651" s="47">
        <v>0</v>
      </c>
      <c r="R1651" s="47">
        <v>0</v>
      </c>
      <c r="S1651" s="47">
        <v>0</v>
      </c>
      <c r="T1651" s="47">
        <v>0</v>
      </c>
      <c r="U1651" s="47">
        <v>0</v>
      </c>
      <c r="V1651" s="47">
        <v>0</v>
      </c>
      <c r="W1651" s="47">
        <v>0</v>
      </c>
      <c r="X1651" s="47">
        <v>0</v>
      </c>
      <c r="Y1651" s="47">
        <v>0</v>
      </c>
      <c r="Z1651" s="47">
        <v>0</v>
      </c>
      <c r="AA1651" s="4">
        <f t="shared" si="53"/>
        <v>0</v>
      </c>
      <c r="AB1651" s="4" t="str">
        <f t="shared" si="54"/>
        <v/>
      </c>
    </row>
    <row r="1652" spans="1:28" x14ac:dyDescent="0.25">
      <c r="A1652" s="44">
        <v>42873</v>
      </c>
      <c r="B1652" s="45" t="s">
        <v>196</v>
      </c>
      <c r="C1652" s="45" t="s">
        <v>161</v>
      </c>
      <c r="D1652" s="45" t="s">
        <v>38</v>
      </c>
      <c r="E1652" s="45" t="s">
        <v>184</v>
      </c>
      <c r="F1652" s="45" t="s">
        <v>201</v>
      </c>
      <c r="G1652" s="46">
        <v>102702</v>
      </c>
      <c r="H1652" s="81">
        <v>0.29166666666666669</v>
      </c>
      <c r="I1652" s="81">
        <v>0.55555555555555558</v>
      </c>
      <c r="J1652" s="47">
        <v>0.2638888888888889</v>
      </c>
      <c r="M1652" s="46">
        <v>0</v>
      </c>
      <c r="N1652" s="46">
        <v>0</v>
      </c>
      <c r="O1652" s="47">
        <v>0</v>
      </c>
      <c r="P1652" s="47">
        <v>0</v>
      </c>
      <c r="Q1652" s="47">
        <v>0</v>
      </c>
      <c r="R1652" s="47">
        <v>0</v>
      </c>
      <c r="S1652" s="47">
        <v>0</v>
      </c>
      <c r="T1652" s="47">
        <v>0</v>
      </c>
      <c r="U1652" s="47">
        <v>0</v>
      </c>
      <c r="V1652" s="47">
        <v>0</v>
      </c>
      <c r="W1652" s="47">
        <v>0</v>
      </c>
      <c r="X1652" s="47">
        <v>0</v>
      </c>
      <c r="Y1652" s="47">
        <v>0</v>
      </c>
      <c r="Z1652" s="47">
        <v>0</v>
      </c>
      <c r="AA1652" s="4">
        <f t="shared" si="53"/>
        <v>0</v>
      </c>
      <c r="AB1652" s="4" t="str">
        <f t="shared" si="54"/>
        <v/>
      </c>
    </row>
    <row r="1653" spans="1:28" x14ac:dyDescent="0.25">
      <c r="A1653" s="44">
        <v>42873</v>
      </c>
      <c r="B1653" s="45" t="s">
        <v>196</v>
      </c>
      <c r="C1653" s="45" t="s">
        <v>161</v>
      </c>
      <c r="D1653" s="45" t="s">
        <v>38</v>
      </c>
      <c r="E1653" s="45" t="s">
        <v>184</v>
      </c>
      <c r="F1653" s="45" t="s">
        <v>185</v>
      </c>
      <c r="G1653" s="46">
        <v>91863</v>
      </c>
      <c r="H1653" s="81">
        <v>0.3611111111111111</v>
      </c>
      <c r="I1653" s="81">
        <v>0.625</v>
      </c>
      <c r="J1653" s="47">
        <v>0.2638888888888889</v>
      </c>
      <c r="M1653" s="46">
        <v>0</v>
      </c>
      <c r="N1653" s="46">
        <v>0</v>
      </c>
      <c r="O1653" s="47">
        <v>0</v>
      </c>
      <c r="P1653" s="47">
        <v>0</v>
      </c>
      <c r="Q1653" s="47">
        <v>0</v>
      </c>
      <c r="R1653" s="47">
        <v>0</v>
      </c>
      <c r="S1653" s="47">
        <v>0</v>
      </c>
      <c r="T1653" s="47">
        <v>0</v>
      </c>
      <c r="U1653" s="47">
        <v>0</v>
      </c>
      <c r="V1653" s="47">
        <v>0</v>
      </c>
      <c r="W1653" s="47">
        <v>0</v>
      </c>
      <c r="X1653" s="47">
        <v>0</v>
      </c>
      <c r="Y1653" s="47">
        <v>0</v>
      </c>
      <c r="Z1653" s="47">
        <v>0</v>
      </c>
      <c r="AA1653" s="4">
        <f t="shared" si="53"/>
        <v>0</v>
      </c>
      <c r="AB1653" s="4" t="str">
        <f t="shared" si="54"/>
        <v/>
      </c>
    </row>
    <row r="1654" spans="1:28" x14ac:dyDescent="0.25">
      <c r="A1654" s="44">
        <v>42873</v>
      </c>
      <c r="B1654" s="45" t="s">
        <v>196</v>
      </c>
      <c r="C1654" s="45" t="s">
        <v>161</v>
      </c>
      <c r="D1654" s="45" t="s">
        <v>38</v>
      </c>
      <c r="E1654" s="45" t="s">
        <v>184</v>
      </c>
      <c r="F1654" s="45" t="s">
        <v>200</v>
      </c>
      <c r="G1654" s="46">
        <v>91230</v>
      </c>
      <c r="H1654" s="81">
        <v>0.375</v>
      </c>
      <c r="I1654" s="81">
        <v>0.63888888888888895</v>
      </c>
      <c r="J1654" s="47">
        <v>0.2638888888888889</v>
      </c>
      <c r="M1654" s="46">
        <v>0</v>
      </c>
      <c r="N1654" s="46">
        <v>0</v>
      </c>
      <c r="O1654" s="47">
        <v>0</v>
      </c>
      <c r="P1654" s="47">
        <v>0</v>
      </c>
      <c r="Q1654" s="47">
        <v>0</v>
      </c>
      <c r="R1654" s="47">
        <v>0</v>
      </c>
      <c r="S1654" s="47">
        <v>0</v>
      </c>
      <c r="T1654" s="47">
        <v>0</v>
      </c>
      <c r="U1654" s="47">
        <v>0</v>
      </c>
      <c r="V1654" s="47">
        <v>0</v>
      </c>
      <c r="W1654" s="47">
        <v>0</v>
      </c>
      <c r="X1654" s="47">
        <v>0</v>
      </c>
      <c r="Y1654" s="47">
        <v>0</v>
      </c>
      <c r="Z1654" s="47">
        <v>0</v>
      </c>
      <c r="AA1654" s="4">
        <f t="shared" si="53"/>
        <v>0</v>
      </c>
      <c r="AB1654" s="4" t="str">
        <f t="shared" si="54"/>
        <v/>
      </c>
    </row>
    <row r="1655" spans="1:28" x14ac:dyDescent="0.25">
      <c r="A1655" s="44">
        <v>42873</v>
      </c>
      <c r="B1655" s="45" t="s">
        <v>196</v>
      </c>
      <c r="C1655" s="45" t="s">
        <v>161</v>
      </c>
      <c r="D1655" s="45" t="s">
        <v>38</v>
      </c>
      <c r="E1655" s="45" t="s">
        <v>184</v>
      </c>
      <c r="F1655" s="45" t="s">
        <v>200</v>
      </c>
      <c r="G1655" s="46">
        <v>91176</v>
      </c>
      <c r="H1655" s="81">
        <v>0.375</v>
      </c>
      <c r="I1655" s="81">
        <v>0.63888888888888895</v>
      </c>
      <c r="J1655" s="47">
        <v>0.2638888888888889</v>
      </c>
      <c r="K1655" s="48">
        <v>42873.254837962966</v>
      </c>
      <c r="L1655" s="48">
        <v>42873.514293981483</v>
      </c>
      <c r="M1655" s="46">
        <v>51</v>
      </c>
      <c r="N1655" s="46">
        <v>0</v>
      </c>
      <c r="O1655" s="47">
        <v>0</v>
      </c>
      <c r="P1655" s="47">
        <v>2.4652777777777776E-3</v>
      </c>
      <c r="Q1655" s="47">
        <v>7.6157407407407415E-3</v>
      </c>
      <c r="R1655" s="47">
        <v>1.3460648148148147E-2</v>
      </c>
      <c r="S1655" s="47">
        <v>0</v>
      </c>
      <c r="T1655" s="47">
        <v>1.6041666666666666E-2</v>
      </c>
      <c r="U1655" s="47">
        <v>0</v>
      </c>
      <c r="V1655" s="47">
        <v>0</v>
      </c>
      <c r="W1655" s="47">
        <v>0</v>
      </c>
      <c r="X1655" s="47">
        <v>2.8819444444444444E-3</v>
      </c>
      <c r="Y1655" s="47">
        <v>1.1747685185185186E-2</v>
      </c>
      <c r="Z1655" s="47">
        <v>0</v>
      </c>
      <c r="AA1655" s="4">
        <f t="shared" si="53"/>
        <v>2.9502314814814815E-2</v>
      </c>
      <c r="AB1655" s="4">
        <f t="shared" si="54"/>
        <v>0</v>
      </c>
    </row>
    <row r="1656" spans="1:28" x14ac:dyDescent="0.25">
      <c r="A1656" s="44">
        <v>42873</v>
      </c>
      <c r="B1656" s="45" t="s">
        <v>196</v>
      </c>
      <c r="C1656" s="45" t="s">
        <v>161</v>
      </c>
      <c r="D1656" s="45" t="s">
        <v>38</v>
      </c>
      <c r="E1656" s="45" t="s">
        <v>184</v>
      </c>
      <c r="F1656" s="45" t="s">
        <v>200</v>
      </c>
      <c r="G1656" s="46">
        <v>91242</v>
      </c>
      <c r="H1656" s="81">
        <v>0.375</v>
      </c>
      <c r="I1656" s="81">
        <v>0.63888888888888895</v>
      </c>
      <c r="J1656" s="47">
        <v>0.2638888888888889</v>
      </c>
      <c r="M1656" s="46">
        <v>0</v>
      </c>
      <c r="N1656" s="46">
        <v>0</v>
      </c>
      <c r="O1656" s="47">
        <v>0</v>
      </c>
      <c r="P1656" s="47">
        <v>0</v>
      </c>
      <c r="Q1656" s="47">
        <v>0</v>
      </c>
      <c r="R1656" s="47">
        <v>0</v>
      </c>
      <c r="S1656" s="47">
        <v>0</v>
      </c>
      <c r="T1656" s="47">
        <v>0</v>
      </c>
      <c r="U1656" s="47">
        <v>0</v>
      </c>
      <c r="V1656" s="47">
        <v>0</v>
      </c>
      <c r="W1656" s="47">
        <v>0</v>
      </c>
      <c r="X1656" s="47">
        <v>0</v>
      </c>
      <c r="Y1656" s="47">
        <v>0</v>
      </c>
      <c r="Z1656" s="47">
        <v>0</v>
      </c>
      <c r="AA1656" s="4">
        <f t="shared" si="53"/>
        <v>0</v>
      </c>
      <c r="AB1656" s="4" t="str">
        <f t="shared" si="54"/>
        <v/>
      </c>
    </row>
    <row r="1657" spans="1:28" x14ac:dyDescent="0.25">
      <c r="A1657" s="44">
        <v>42873</v>
      </c>
      <c r="B1657" s="45" t="s">
        <v>196</v>
      </c>
      <c r="C1657" s="45" t="s">
        <v>161</v>
      </c>
      <c r="D1657" s="45" t="s">
        <v>38</v>
      </c>
      <c r="E1657" s="45" t="s">
        <v>184</v>
      </c>
      <c r="F1657" s="45" t="s">
        <v>200</v>
      </c>
      <c r="G1657" s="46">
        <v>91125</v>
      </c>
      <c r="H1657" s="81">
        <v>0.375</v>
      </c>
      <c r="I1657" s="81">
        <v>0.63888888888888895</v>
      </c>
      <c r="J1657" s="47">
        <v>0.2638888888888889</v>
      </c>
      <c r="K1657" s="48">
        <v>42873.650150462963</v>
      </c>
      <c r="L1657" s="48">
        <v>42873.916701388887</v>
      </c>
      <c r="M1657" s="46">
        <v>67</v>
      </c>
      <c r="N1657" s="46">
        <v>0</v>
      </c>
      <c r="O1657" s="47">
        <v>0</v>
      </c>
      <c r="P1657" s="47">
        <v>2.0254629629629629E-3</v>
      </c>
      <c r="Q1657" s="47">
        <v>1.3657407407407409E-3</v>
      </c>
      <c r="R1657" s="47">
        <v>1.4039351851851851E-2</v>
      </c>
      <c r="S1657" s="47">
        <v>0</v>
      </c>
      <c r="T1657" s="47">
        <v>1.3287037037037036E-2</v>
      </c>
      <c r="U1657" s="47">
        <v>0</v>
      </c>
      <c r="V1657" s="47">
        <v>0</v>
      </c>
      <c r="W1657" s="47">
        <v>0</v>
      </c>
      <c r="X1657" s="47">
        <v>1.113425925925926E-2</v>
      </c>
      <c r="Y1657" s="47">
        <v>0</v>
      </c>
      <c r="Z1657" s="47">
        <v>0</v>
      </c>
      <c r="AA1657" s="4">
        <f t="shared" si="53"/>
        <v>2.7326388888888886E-2</v>
      </c>
      <c r="AB1657" s="4">
        <f t="shared" si="54"/>
        <v>0.27515046296296297</v>
      </c>
    </row>
    <row r="1658" spans="1:28" x14ac:dyDescent="0.25">
      <c r="A1658" s="44">
        <v>42873</v>
      </c>
      <c r="B1658" s="45" t="s">
        <v>196</v>
      </c>
      <c r="C1658" s="45" t="s">
        <v>161</v>
      </c>
      <c r="D1658" s="45" t="s">
        <v>38</v>
      </c>
      <c r="E1658" s="45" t="s">
        <v>184</v>
      </c>
      <c r="F1658" s="45" t="s">
        <v>200</v>
      </c>
      <c r="G1658" s="46">
        <v>91133</v>
      </c>
      <c r="H1658" s="81">
        <v>0.375</v>
      </c>
      <c r="I1658" s="81">
        <v>0.63888888888888895</v>
      </c>
      <c r="J1658" s="47">
        <v>0.2638888888888889</v>
      </c>
      <c r="K1658" s="48">
        <v>42873.349537037036</v>
      </c>
      <c r="L1658" s="48">
        <v>42873.597268518519</v>
      </c>
      <c r="M1658" s="46">
        <v>57</v>
      </c>
      <c r="N1658" s="46">
        <v>0</v>
      </c>
      <c r="O1658" s="47">
        <v>0</v>
      </c>
      <c r="P1658" s="47">
        <v>2.6388888888888885E-3</v>
      </c>
      <c r="Q1658" s="47">
        <v>1.9560185185185184E-3</v>
      </c>
      <c r="R1658" s="47">
        <v>1.4699074074074074E-2</v>
      </c>
      <c r="S1658" s="47">
        <v>0</v>
      </c>
      <c r="T1658" s="47">
        <v>1.5532407407407406E-2</v>
      </c>
      <c r="U1658" s="47">
        <v>0</v>
      </c>
      <c r="V1658" s="47">
        <v>0</v>
      </c>
      <c r="W1658" s="47">
        <v>0</v>
      </c>
      <c r="X1658" s="47">
        <v>6.5972222222222213E-4</v>
      </c>
      <c r="Y1658" s="47">
        <v>0</v>
      </c>
      <c r="Z1658" s="47">
        <v>0</v>
      </c>
      <c r="AA1658" s="4">
        <f t="shared" si="53"/>
        <v>3.0231481481481481E-2</v>
      </c>
      <c r="AB1658" s="4">
        <f t="shared" si="54"/>
        <v>0</v>
      </c>
    </row>
    <row r="1659" spans="1:28" x14ac:dyDescent="0.25">
      <c r="A1659" s="44">
        <v>42873</v>
      </c>
      <c r="B1659" s="45" t="s">
        <v>196</v>
      </c>
      <c r="C1659" s="45" t="s">
        <v>161</v>
      </c>
      <c r="D1659" s="45" t="s">
        <v>38</v>
      </c>
      <c r="E1659" s="45" t="s">
        <v>184</v>
      </c>
      <c r="F1659" s="45" t="s">
        <v>186</v>
      </c>
      <c r="G1659" s="46">
        <v>91860</v>
      </c>
      <c r="H1659" s="81">
        <v>0.3611111111111111</v>
      </c>
      <c r="I1659" s="81">
        <v>0.625</v>
      </c>
      <c r="J1659" s="47">
        <v>0.2638888888888889</v>
      </c>
      <c r="M1659" s="46">
        <v>0</v>
      </c>
      <c r="N1659" s="46">
        <v>0</v>
      </c>
      <c r="O1659" s="47">
        <v>0</v>
      </c>
      <c r="P1659" s="47">
        <v>0</v>
      </c>
      <c r="Q1659" s="47">
        <v>0</v>
      </c>
      <c r="R1659" s="47">
        <v>0</v>
      </c>
      <c r="S1659" s="47">
        <v>0</v>
      </c>
      <c r="T1659" s="47">
        <v>0</v>
      </c>
      <c r="U1659" s="47">
        <v>0</v>
      </c>
      <c r="V1659" s="47">
        <v>0</v>
      </c>
      <c r="W1659" s="47">
        <v>0</v>
      </c>
      <c r="X1659" s="47">
        <v>0</v>
      </c>
      <c r="Y1659" s="47">
        <v>0</v>
      </c>
      <c r="Z1659" s="47">
        <v>0</v>
      </c>
      <c r="AA1659" s="4">
        <f t="shared" si="53"/>
        <v>0</v>
      </c>
      <c r="AB1659" s="4" t="str">
        <f t="shared" si="54"/>
        <v/>
      </c>
    </row>
    <row r="1660" spans="1:28" x14ac:dyDescent="0.25">
      <c r="A1660" s="44">
        <v>42873</v>
      </c>
      <c r="B1660" s="45" t="s">
        <v>196</v>
      </c>
      <c r="C1660" s="45" t="s">
        <v>161</v>
      </c>
      <c r="D1660" s="45" t="s">
        <v>38</v>
      </c>
      <c r="E1660" s="45" t="s">
        <v>184</v>
      </c>
      <c r="F1660" s="45" t="s">
        <v>187</v>
      </c>
      <c r="G1660" s="46">
        <v>91858</v>
      </c>
      <c r="H1660" s="81">
        <v>0.3611111111111111</v>
      </c>
      <c r="I1660" s="81">
        <v>0.625</v>
      </c>
      <c r="J1660" s="47">
        <v>0.2638888888888889</v>
      </c>
      <c r="M1660" s="46">
        <v>0</v>
      </c>
      <c r="N1660" s="46">
        <v>0</v>
      </c>
      <c r="O1660" s="47">
        <v>0</v>
      </c>
      <c r="P1660" s="47">
        <v>0</v>
      </c>
      <c r="Q1660" s="47">
        <v>0</v>
      </c>
      <c r="R1660" s="47">
        <v>0</v>
      </c>
      <c r="S1660" s="47">
        <v>0</v>
      </c>
      <c r="T1660" s="47">
        <v>0</v>
      </c>
      <c r="U1660" s="47">
        <v>0</v>
      </c>
      <c r="V1660" s="47">
        <v>0</v>
      </c>
      <c r="W1660" s="47">
        <v>0</v>
      </c>
      <c r="X1660" s="47">
        <v>0</v>
      </c>
      <c r="Y1660" s="47">
        <v>0</v>
      </c>
      <c r="Z1660" s="47">
        <v>0</v>
      </c>
      <c r="AA1660" s="4">
        <f t="shared" si="53"/>
        <v>0</v>
      </c>
      <c r="AB1660" s="4" t="str">
        <f t="shared" si="54"/>
        <v/>
      </c>
    </row>
    <row r="1661" spans="1:28" x14ac:dyDescent="0.25">
      <c r="A1661" s="44">
        <v>42873</v>
      </c>
      <c r="B1661" s="45" t="s">
        <v>196</v>
      </c>
      <c r="C1661" s="45" t="s">
        <v>161</v>
      </c>
      <c r="D1661" s="45" t="s">
        <v>38</v>
      </c>
      <c r="E1661" s="45" t="s">
        <v>184</v>
      </c>
      <c r="F1661" s="45" t="s">
        <v>202</v>
      </c>
      <c r="G1661" s="46">
        <v>102703</v>
      </c>
      <c r="H1661" s="81">
        <v>0.625</v>
      </c>
      <c r="I1661" s="81">
        <v>0.88888888888888884</v>
      </c>
      <c r="J1661" s="47">
        <v>0.2638888888888889</v>
      </c>
      <c r="M1661" s="46">
        <v>0</v>
      </c>
      <c r="N1661" s="46">
        <v>0</v>
      </c>
      <c r="O1661" s="47">
        <v>0</v>
      </c>
      <c r="P1661" s="47">
        <v>0</v>
      </c>
      <c r="Q1661" s="47">
        <v>0</v>
      </c>
      <c r="R1661" s="47">
        <v>0</v>
      </c>
      <c r="S1661" s="47">
        <v>0</v>
      </c>
      <c r="T1661" s="47">
        <v>0</v>
      </c>
      <c r="U1661" s="47">
        <v>0</v>
      </c>
      <c r="V1661" s="47">
        <v>0</v>
      </c>
      <c r="W1661" s="47">
        <v>0</v>
      </c>
      <c r="X1661" s="47">
        <v>0</v>
      </c>
      <c r="Y1661" s="47">
        <v>0</v>
      </c>
      <c r="Z1661" s="47">
        <v>0</v>
      </c>
      <c r="AA1661" s="4">
        <f t="shared" si="53"/>
        <v>0</v>
      </c>
      <c r="AB1661" s="4" t="str">
        <f t="shared" si="54"/>
        <v/>
      </c>
    </row>
    <row r="1662" spans="1:28" x14ac:dyDescent="0.25">
      <c r="A1662" s="44">
        <v>42873</v>
      </c>
      <c r="B1662" s="45" t="s">
        <v>196</v>
      </c>
      <c r="C1662" s="45" t="s">
        <v>161</v>
      </c>
      <c r="D1662" s="45" t="s">
        <v>38</v>
      </c>
      <c r="E1662" s="45" t="s">
        <v>45</v>
      </c>
      <c r="F1662" s="45" t="s">
        <v>92</v>
      </c>
      <c r="G1662" s="46">
        <v>91128</v>
      </c>
      <c r="H1662" s="81">
        <v>0.25</v>
      </c>
      <c r="I1662" s="81">
        <v>0.51388888888888895</v>
      </c>
      <c r="J1662" s="47">
        <v>0.2638888888888889</v>
      </c>
      <c r="K1662" s="48">
        <v>42873.25104166667</v>
      </c>
      <c r="L1662" s="48">
        <v>42873.514363425929</v>
      </c>
      <c r="M1662" s="46">
        <v>71</v>
      </c>
      <c r="N1662" s="46">
        <v>0</v>
      </c>
      <c r="O1662" s="47">
        <v>0</v>
      </c>
      <c r="P1662" s="47">
        <v>1.6203703703703703E-3</v>
      </c>
      <c r="Q1662" s="47">
        <v>1.0763888888888889E-3</v>
      </c>
      <c r="R1662" s="47">
        <v>1.4178240740740741E-2</v>
      </c>
      <c r="S1662" s="47">
        <v>0</v>
      </c>
      <c r="T1662" s="47">
        <v>1.4467592592592593E-2</v>
      </c>
      <c r="U1662" s="47">
        <v>0</v>
      </c>
      <c r="V1662" s="47">
        <v>0</v>
      </c>
      <c r="W1662" s="47">
        <v>0</v>
      </c>
      <c r="X1662" s="47">
        <v>6.1574074074074074E-3</v>
      </c>
      <c r="Y1662" s="47">
        <v>1.6550925925925926E-3</v>
      </c>
      <c r="Z1662" s="47">
        <v>0</v>
      </c>
      <c r="AA1662" s="4">
        <f t="shared" si="53"/>
        <v>2.8645833333333336E-2</v>
      </c>
      <c r="AB1662" s="4">
        <f t="shared" si="54"/>
        <v>1.041666666666663E-3</v>
      </c>
    </row>
    <row r="1663" spans="1:28" x14ac:dyDescent="0.25">
      <c r="A1663" s="44">
        <v>42873</v>
      </c>
      <c r="B1663" s="45" t="s">
        <v>196</v>
      </c>
      <c r="C1663" s="45" t="s">
        <v>161</v>
      </c>
      <c r="D1663" s="45" t="s">
        <v>38</v>
      </c>
      <c r="E1663" s="45" t="s">
        <v>45</v>
      </c>
      <c r="F1663" s="45" t="s">
        <v>188</v>
      </c>
      <c r="G1663" s="46">
        <v>91231</v>
      </c>
      <c r="H1663" s="81">
        <v>0.33333333333333331</v>
      </c>
      <c r="I1663" s="81">
        <v>0.59722222222222221</v>
      </c>
      <c r="J1663" s="47">
        <v>0.2638888888888889</v>
      </c>
      <c r="M1663" s="46">
        <v>0</v>
      </c>
      <c r="N1663" s="46">
        <v>0</v>
      </c>
      <c r="O1663" s="47">
        <v>0</v>
      </c>
      <c r="P1663" s="47">
        <v>0</v>
      </c>
      <c r="Q1663" s="47">
        <v>0</v>
      </c>
      <c r="R1663" s="47">
        <v>0</v>
      </c>
      <c r="S1663" s="47">
        <v>0</v>
      </c>
      <c r="T1663" s="47">
        <v>0</v>
      </c>
      <c r="U1663" s="47">
        <v>0</v>
      </c>
      <c r="V1663" s="47">
        <v>0</v>
      </c>
      <c r="W1663" s="47">
        <v>0</v>
      </c>
      <c r="X1663" s="47">
        <v>0</v>
      </c>
      <c r="Y1663" s="47">
        <v>0</v>
      </c>
      <c r="Z1663" s="47">
        <v>0</v>
      </c>
      <c r="AA1663" s="4">
        <f t="shared" si="53"/>
        <v>0</v>
      </c>
      <c r="AB1663" s="4" t="str">
        <f t="shared" si="54"/>
        <v/>
      </c>
    </row>
    <row r="1664" spans="1:28" x14ac:dyDescent="0.25">
      <c r="A1664" s="44">
        <v>42873</v>
      </c>
      <c r="B1664" s="45" t="s">
        <v>196</v>
      </c>
      <c r="C1664" s="45" t="s">
        <v>161</v>
      </c>
      <c r="D1664" s="45" t="s">
        <v>38</v>
      </c>
      <c r="E1664" s="45" t="s">
        <v>45</v>
      </c>
      <c r="F1664" s="45" t="s">
        <v>94</v>
      </c>
      <c r="G1664" s="46">
        <v>91163</v>
      </c>
      <c r="H1664" s="81">
        <v>0.3888888888888889</v>
      </c>
      <c r="I1664" s="81">
        <v>0.65277777777777779</v>
      </c>
      <c r="J1664" s="47">
        <v>0.2638888888888889</v>
      </c>
      <c r="K1664" s="48">
        <v>42873.388726851852</v>
      </c>
      <c r="L1664" s="48">
        <v>42873.653553240743</v>
      </c>
      <c r="M1664" s="46">
        <v>81</v>
      </c>
      <c r="N1664" s="46">
        <v>0</v>
      </c>
      <c r="O1664" s="47">
        <v>0</v>
      </c>
      <c r="P1664" s="47">
        <v>1.7013888888888892E-3</v>
      </c>
      <c r="Q1664" s="47">
        <v>2.3263888888888887E-3</v>
      </c>
      <c r="R1664" s="47">
        <v>1.5289351851851851E-2</v>
      </c>
      <c r="S1664" s="47">
        <v>0</v>
      </c>
      <c r="T1664" s="47">
        <v>1.5335648148148147E-2</v>
      </c>
      <c r="U1664" s="47">
        <v>0</v>
      </c>
      <c r="V1664" s="47">
        <v>0</v>
      </c>
      <c r="W1664" s="47">
        <v>0</v>
      </c>
      <c r="X1664" s="47">
        <v>2.2800925925925927E-3</v>
      </c>
      <c r="Y1664" s="47">
        <v>5.37037037037037E-3</v>
      </c>
      <c r="Z1664" s="47">
        <v>0</v>
      </c>
      <c r="AA1664" s="4">
        <f t="shared" si="53"/>
        <v>3.0624999999999999E-2</v>
      </c>
      <c r="AB1664" s="4">
        <f t="shared" si="54"/>
        <v>0</v>
      </c>
    </row>
    <row r="1665" spans="1:28" x14ac:dyDescent="0.25">
      <c r="A1665" s="44">
        <v>42873</v>
      </c>
      <c r="B1665" s="45" t="s">
        <v>196</v>
      </c>
      <c r="C1665" s="45" t="s">
        <v>161</v>
      </c>
      <c r="D1665" s="45" t="s">
        <v>38</v>
      </c>
      <c r="E1665" s="45" t="s">
        <v>45</v>
      </c>
      <c r="F1665" s="45" t="s">
        <v>95</v>
      </c>
      <c r="G1665" s="46">
        <v>91167</v>
      </c>
      <c r="H1665" s="81">
        <v>0.29166666666666669</v>
      </c>
      <c r="I1665" s="81">
        <v>0.55555555555555558</v>
      </c>
      <c r="J1665" s="47">
        <v>0.2638888888888889</v>
      </c>
      <c r="M1665" s="46">
        <v>0</v>
      </c>
      <c r="N1665" s="46">
        <v>0</v>
      </c>
      <c r="O1665" s="47">
        <v>0</v>
      </c>
      <c r="P1665" s="47">
        <v>0</v>
      </c>
      <c r="Q1665" s="47">
        <v>0</v>
      </c>
      <c r="R1665" s="47">
        <v>0</v>
      </c>
      <c r="S1665" s="47">
        <v>0</v>
      </c>
      <c r="T1665" s="47">
        <v>0</v>
      </c>
      <c r="U1665" s="47">
        <v>0</v>
      </c>
      <c r="V1665" s="47">
        <v>0</v>
      </c>
      <c r="W1665" s="47">
        <v>0</v>
      </c>
      <c r="X1665" s="47">
        <v>0</v>
      </c>
      <c r="Y1665" s="47">
        <v>0</v>
      </c>
      <c r="Z1665" s="47">
        <v>0</v>
      </c>
      <c r="AA1665" s="4">
        <f t="shared" si="53"/>
        <v>0</v>
      </c>
      <c r="AB1665" s="4" t="str">
        <f t="shared" si="54"/>
        <v/>
      </c>
    </row>
    <row r="1666" spans="1:28" x14ac:dyDescent="0.25">
      <c r="A1666" s="44">
        <v>42873</v>
      </c>
      <c r="B1666" s="45" t="s">
        <v>196</v>
      </c>
      <c r="C1666" s="45" t="s">
        <v>161</v>
      </c>
      <c r="D1666" s="45" t="s">
        <v>38</v>
      </c>
      <c r="E1666" s="45" t="s">
        <v>45</v>
      </c>
      <c r="F1666" s="45" t="s">
        <v>97</v>
      </c>
      <c r="G1666" s="46">
        <v>91381</v>
      </c>
      <c r="H1666" s="81">
        <v>0.33333333333333331</v>
      </c>
      <c r="I1666" s="81">
        <v>0.59722222222222221</v>
      </c>
      <c r="J1666" s="47">
        <v>0.2638888888888889</v>
      </c>
      <c r="M1666" s="46">
        <v>0</v>
      </c>
      <c r="N1666" s="46">
        <v>0</v>
      </c>
      <c r="O1666" s="47">
        <v>0</v>
      </c>
      <c r="P1666" s="47">
        <v>0</v>
      </c>
      <c r="Q1666" s="47">
        <v>0</v>
      </c>
      <c r="R1666" s="47">
        <v>0</v>
      </c>
      <c r="S1666" s="47">
        <v>0</v>
      </c>
      <c r="T1666" s="47">
        <v>0</v>
      </c>
      <c r="U1666" s="47">
        <v>0</v>
      </c>
      <c r="V1666" s="47">
        <v>0</v>
      </c>
      <c r="W1666" s="47">
        <v>0</v>
      </c>
      <c r="X1666" s="47">
        <v>0</v>
      </c>
      <c r="Y1666" s="47">
        <v>0</v>
      </c>
      <c r="Z1666" s="47">
        <v>0</v>
      </c>
      <c r="AA1666" s="4">
        <f t="shared" si="53"/>
        <v>0</v>
      </c>
      <c r="AB1666" s="4" t="str">
        <f t="shared" si="54"/>
        <v/>
      </c>
    </row>
    <row r="1667" spans="1:28" x14ac:dyDescent="0.25">
      <c r="A1667" s="44">
        <v>42873</v>
      </c>
      <c r="B1667" s="45" t="s">
        <v>196</v>
      </c>
      <c r="C1667" s="45" t="s">
        <v>161</v>
      </c>
      <c r="D1667" s="45" t="s">
        <v>38</v>
      </c>
      <c r="E1667" s="45" t="s">
        <v>45</v>
      </c>
      <c r="F1667" s="45" t="s">
        <v>127</v>
      </c>
      <c r="G1667" s="46">
        <v>102595</v>
      </c>
      <c r="H1667" s="81">
        <v>0.3888888888888889</v>
      </c>
      <c r="I1667" s="81">
        <v>0.65277777777777779</v>
      </c>
      <c r="J1667" s="47">
        <v>0.2638888888888889</v>
      </c>
      <c r="M1667" s="46">
        <v>0</v>
      </c>
      <c r="N1667" s="46">
        <v>0</v>
      </c>
      <c r="O1667" s="47">
        <v>0</v>
      </c>
      <c r="P1667" s="47">
        <v>0</v>
      </c>
      <c r="Q1667" s="47">
        <v>0</v>
      </c>
      <c r="R1667" s="47">
        <v>0</v>
      </c>
      <c r="S1667" s="47">
        <v>0</v>
      </c>
      <c r="T1667" s="47">
        <v>0</v>
      </c>
      <c r="U1667" s="47">
        <v>0</v>
      </c>
      <c r="V1667" s="47">
        <v>0</v>
      </c>
      <c r="W1667" s="47">
        <v>0</v>
      </c>
      <c r="X1667" s="47">
        <v>0</v>
      </c>
      <c r="Y1667" s="47">
        <v>0</v>
      </c>
      <c r="Z1667" s="47">
        <v>0</v>
      </c>
      <c r="AA1667" s="4">
        <f t="shared" si="53"/>
        <v>0</v>
      </c>
      <c r="AB1667" s="4" t="str">
        <f t="shared" si="54"/>
        <v/>
      </c>
    </row>
    <row r="1668" spans="1:28" x14ac:dyDescent="0.25">
      <c r="A1668" s="44">
        <v>42873</v>
      </c>
      <c r="B1668" s="45" t="s">
        <v>196</v>
      </c>
      <c r="C1668" s="45" t="s">
        <v>161</v>
      </c>
      <c r="D1668" s="45" t="s">
        <v>38</v>
      </c>
      <c r="E1668" s="45" t="s">
        <v>45</v>
      </c>
      <c r="F1668" s="45" t="s">
        <v>98</v>
      </c>
      <c r="G1668" s="46">
        <v>91165</v>
      </c>
      <c r="H1668" s="81">
        <v>0.3888888888888889</v>
      </c>
      <c r="I1668" s="81">
        <v>0.65277777777777779</v>
      </c>
      <c r="J1668" s="47">
        <v>0.2638888888888889</v>
      </c>
      <c r="M1668" s="46">
        <v>0</v>
      </c>
      <c r="N1668" s="46">
        <v>0</v>
      </c>
      <c r="O1668" s="47">
        <v>0</v>
      </c>
      <c r="P1668" s="47">
        <v>0</v>
      </c>
      <c r="Q1668" s="47">
        <v>0</v>
      </c>
      <c r="R1668" s="47">
        <v>0</v>
      </c>
      <c r="S1668" s="47">
        <v>0</v>
      </c>
      <c r="T1668" s="47">
        <v>0</v>
      </c>
      <c r="U1668" s="47">
        <v>0</v>
      </c>
      <c r="V1668" s="47">
        <v>0</v>
      </c>
      <c r="W1668" s="47">
        <v>0</v>
      </c>
      <c r="X1668" s="47">
        <v>0</v>
      </c>
      <c r="Y1668" s="47">
        <v>0</v>
      </c>
      <c r="Z1668" s="47">
        <v>0</v>
      </c>
      <c r="AA1668" s="4">
        <f t="shared" si="53"/>
        <v>0</v>
      </c>
      <c r="AB1668" s="4" t="str">
        <f t="shared" si="54"/>
        <v/>
      </c>
    </row>
    <row r="1669" spans="1:28" x14ac:dyDescent="0.25">
      <c r="A1669" s="44">
        <v>42873</v>
      </c>
      <c r="B1669" s="45" t="s">
        <v>196</v>
      </c>
      <c r="C1669" s="45" t="s">
        <v>161</v>
      </c>
      <c r="D1669" s="45" t="s">
        <v>38</v>
      </c>
      <c r="E1669" s="45" t="s">
        <v>45</v>
      </c>
      <c r="F1669" s="45" t="s">
        <v>99</v>
      </c>
      <c r="G1669" s="46">
        <v>91178</v>
      </c>
      <c r="H1669" s="81">
        <v>0.33333333333333331</v>
      </c>
      <c r="I1669" s="81">
        <v>0.59722222222222221</v>
      </c>
      <c r="J1669" s="47">
        <v>0.2638888888888889</v>
      </c>
      <c r="K1669" s="48">
        <v>42873.337696759256</v>
      </c>
      <c r="L1669" s="48">
        <v>42873.597546296296</v>
      </c>
      <c r="M1669" s="46">
        <v>103</v>
      </c>
      <c r="N1669" s="46">
        <v>0</v>
      </c>
      <c r="O1669" s="47">
        <v>0</v>
      </c>
      <c r="P1669" s="47">
        <v>1.1574074074074073E-3</v>
      </c>
      <c r="Q1669" s="47">
        <v>6.9444444444444444E-5</v>
      </c>
      <c r="R1669" s="47">
        <v>1.4756944444444446E-2</v>
      </c>
      <c r="S1669" s="47">
        <v>0</v>
      </c>
      <c r="T1669" s="47">
        <v>1.6377314814814813E-2</v>
      </c>
      <c r="U1669" s="47">
        <v>0</v>
      </c>
      <c r="V1669" s="47">
        <v>0</v>
      </c>
      <c r="W1669" s="47">
        <v>0</v>
      </c>
      <c r="X1669" s="47">
        <v>0</v>
      </c>
      <c r="Y1669" s="47">
        <v>5.9375000000000009E-3</v>
      </c>
      <c r="Z1669" s="47">
        <v>0</v>
      </c>
      <c r="AA1669" s="4">
        <f t="shared" si="53"/>
        <v>3.1134259259259257E-2</v>
      </c>
      <c r="AB1669" s="4">
        <f t="shared" si="54"/>
        <v>4.3634259259259234E-3</v>
      </c>
    </row>
    <row r="1670" spans="1:28" x14ac:dyDescent="0.25">
      <c r="A1670" s="44">
        <v>42873</v>
      </c>
      <c r="B1670" s="45" t="s">
        <v>196</v>
      </c>
      <c r="C1670" s="45" t="s">
        <v>161</v>
      </c>
      <c r="D1670" s="45" t="s">
        <v>38</v>
      </c>
      <c r="E1670" s="45" t="s">
        <v>45</v>
      </c>
      <c r="F1670" s="45" t="s">
        <v>101</v>
      </c>
      <c r="G1670" s="46">
        <v>91179</v>
      </c>
      <c r="H1670" s="81">
        <v>0.25</v>
      </c>
      <c r="I1670" s="81">
        <v>0.51388888888888895</v>
      </c>
      <c r="J1670" s="47">
        <v>0.2638888888888889</v>
      </c>
      <c r="K1670" s="48">
        <v>42873.254340277781</v>
      </c>
      <c r="L1670" s="48">
        <v>42873.514363425929</v>
      </c>
      <c r="M1670" s="46">
        <v>65</v>
      </c>
      <c r="N1670" s="46">
        <v>0</v>
      </c>
      <c r="O1670" s="47">
        <v>0</v>
      </c>
      <c r="P1670" s="47">
        <v>1.7824074074074072E-3</v>
      </c>
      <c r="Q1670" s="47">
        <v>2.8703703703703708E-3</v>
      </c>
      <c r="R1670" s="47">
        <v>1.4618055555555556E-2</v>
      </c>
      <c r="S1670" s="47">
        <v>0</v>
      </c>
      <c r="T1670" s="47">
        <v>1.4305555555555557E-2</v>
      </c>
      <c r="U1670" s="47">
        <v>0</v>
      </c>
      <c r="V1670" s="47">
        <v>0</v>
      </c>
      <c r="W1670" s="47">
        <v>0</v>
      </c>
      <c r="X1670" s="47">
        <v>9.9074074074074082E-3</v>
      </c>
      <c r="Y1670" s="47">
        <v>5.3125000000000004E-3</v>
      </c>
      <c r="Z1670" s="47">
        <v>0</v>
      </c>
      <c r="AA1670" s="4">
        <f t="shared" ref="AA1670:AA1733" si="55">IF(A1670="","",R1670+T1670)</f>
        <v>2.8923611111111115E-2</v>
      </c>
      <c r="AB1670" s="4">
        <f t="shared" si="54"/>
        <v>4.3402777777777901E-3</v>
      </c>
    </row>
    <row r="1671" spans="1:28" x14ac:dyDescent="0.25">
      <c r="A1671" s="44">
        <v>42873</v>
      </c>
      <c r="B1671" s="45" t="s">
        <v>196</v>
      </c>
      <c r="C1671" s="45" t="s">
        <v>161</v>
      </c>
      <c r="D1671" s="45" t="s">
        <v>38</v>
      </c>
      <c r="E1671" s="45" t="s">
        <v>45</v>
      </c>
      <c r="F1671" s="45" t="s">
        <v>102</v>
      </c>
      <c r="G1671" s="46">
        <v>91388</v>
      </c>
      <c r="H1671" s="81">
        <v>0.29166666666666669</v>
      </c>
      <c r="I1671" s="81">
        <v>0.55555555555555558</v>
      </c>
      <c r="J1671" s="47">
        <v>0.2638888888888889</v>
      </c>
      <c r="K1671" s="48">
        <v>42873.292164351849</v>
      </c>
      <c r="L1671" s="48">
        <v>42873.555949074071</v>
      </c>
      <c r="M1671" s="46">
        <v>73</v>
      </c>
      <c r="N1671" s="46">
        <v>0</v>
      </c>
      <c r="O1671" s="47">
        <v>0</v>
      </c>
      <c r="P1671" s="47">
        <v>2.0601851851851853E-3</v>
      </c>
      <c r="Q1671" s="47">
        <v>1.8287037037037037E-3</v>
      </c>
      <c r="R1671" s="47">
        <v>1.2627314814814815E-2</v>
      </c>
      <c r="S1671" s="47">
        <v>0</v>
      </c>
      <c r="T1671" s="47">
        <v>1.4247685185185184E-2</v>
      </c>
      <c r="U1671" s="47">
        <v>0</v>
      </c>
      <c r="V1671" s="47">
        <v>0</v>
      </c>
      <c r="W1671" s="47">
        <v>0</v>
      </c>
      <c r="X1671" s="47">
        <v>0</v>
      </c>
      <c r="Y1671" s="47">
        <v>1.261574074074074E-3</v>
      </c>
      <c r="Z1671" s="47">
        <v>0</v>
      </c>
      <c r="AA1671" s="4">
        <f t="shared" si="55"/>
        <v>2.6875E-2</v>
      </c>
      <c r="AB1671" s="4">
        <f t="shared" si="54"/>
        <v>4.9768518518517046E-4</v>
      </c>
    </row>
    <row r="1672" spans="1:28" x14ac:dyDescent="0.25">
      <c r="A1672" s="44">
        <v>42873</v>
      </c>
      <c r="B1672" s="45" t="s">
        <v>196</v>
      </c>
      <c r="C1672" s="45" t="s">
        <v>161</v>
      </c>
      <c r="D1672" s="45" t="s">
        <v>38</v>
      </c>
      <c r="E1672" s="45" t="s">
        <v>45</v>
      </c>
      <c r="F1672" s="45" t="s">
        <v>103</v>
      </c>
      <c r="G1672" s="46">
        <v>91140</v>
      </c>
      <c r="H1672" s="81">
        <v>0.3611111111111111</v>
      </c>
      <c r="I1672" s="81">
        <v>0.625</v>
      </c>
      <c r="J1672" s="47">
        <v>0.2638888888888889</v>
      </c>
      <c r="K1672" s="48">
        <v>42873.364282407405</v>
      </c>
      <c r="L1672" s="48">
        <v>42873.625289351854</v>
      </c>
      <c r="M1672" s="46">
        <v>74</v>
      </c>
      <c r="N1672" s="46">
        <v>0</v>
      </c>
      <c r="O1672" s="47">
        <v>0</v>
      </c>
      <c r="P1672" s="47">
        <v>1.9907407407407408E-3</v>
      </c>
      <c r="Q1672" s="47">
        <v>1.4583333333333334E-3</v>
      </c>
      <c r="R1672" s="47">
        <v>1.4965277777777779E-2</v>
      </c>
      <c r="S1672" s="47">
        <v>0</v>
      </c>
      <c r="T1672" s="47">
        <v>1.5856481481481482E-2</v>
      </c>
      <c r="U1672" s="47">
        <v>0</v>
      </c>
      <c r="V1672" s="47">
        <v>0</v>
      </c>
      <c r="W1672" s="47">
        <v>0</v>
      </c>
      <c r="X1672" s="47">
        <v>1.423611111111111E-3</v>
      </c>
      <c r="Y1672" s="47">
        <v>2.5347222222222221E-3</v>
      </c>
      <c r="Z1672" s="47">
        <v>0</v>
      </c>
      <c r="AA1672" s="4">
        <f t="shared" si="55"/>
        <v>3.0821759259259261E-2</v>
      </c>
      <c r="AB1672" s="4">
        <f t="shared" si="54"/>
        <v>3.1712962962963109E-3</v>
      </c>
    </row>
    <row r="1673" spans="1:28" x14ac:dyDescent="0.25">
      <c r="A1673" s="44">
        <v>42873</v>
      </c>
      <c r="B1673" s="45" t="s">
        <v>196</v>
      </c>
      <c r="C1673" s="45" t="s">
        <v>161</v>
      </c>
      <c r="D1673" s="45" t="s">
        <v>38</v>
      </c>
      <c r="E1673" s="45" t="s">
        <v>45</v>
      </c>
      <c r="F1673" s="45" t="s">
        <v>190</v>
      </c>
      <c r="G1673" s="46">
        <v>101413</v>
      </c>
      <c r="H1673" s="81">
        <v>0.29166666666666669</v>
      </c>
      <c r="I1673" s="81">
        <v>0.55555555555555558</v>
      </c>
      <c r="J1673" s="47">
        <v>0.2638888888888889</v>
      </c>
      <c r="M1673" s="46">
        <v>0</v>
      </c>
      <c r="N1673" s="46">
        <v>0</v>
      </c>
      <c r="O1673" s="47">
        <v>0</v>
      </c>
      <c r="P1673" s="47">
        <v>0</v>
      </c>
      <c r="Q1673" s="47">
        <v>0</v>
      </c>
      <c r="R1673" s="47">
        <v>0</v>
      </c>
      <c r="S1673" s="47">
        <v>0</v>
      </c>
      <c r="T1673" s="47">
        <v>0</v>
      </c>
      <c r="U1673" s="47">
        <v>0</v>
      </c>
      <c r="V1673" s="47">
        <v>0</v>
      </c>
      <c r="W1673" s="47">
        <v>0</v>
      </c>
      <c r="X1673" s="47">
        <v>0</v>
      </c>
      <c r="Y1673" s="47">
        <v>0</v>
      </c>
      <c r="Z1673" s="47">
        <v>0</v>
      </c>
      <c r="AA1673" s="4">
        <f t="shared" si="55"/>
        <v>0</v>
      </c>
      <c r="AB1673" s="4" t="str">
        <f t="shared" si="54"/>
        <v/>
      </c>
    </row>
    <row r="1674" spans="1:28" x14ac:dyDescent="0.25">
      <c r="A1674" s="44">
        <v>42873</v>
      </c>
      <c r="B1674" s="45" t="s">
        <v>196</v>
      </c>
      <c r="C1674" s="45" t="s">
        <v>161</v>
      </c>
      <c r="D1674" s="45" t="s">
        <v>38</v>
      </c>
      <c r="E1674" s="45" t="s">
        <v>45</v>
      </c>
      <c r="F1674" s="45" t="s">
        <v>105</v>
      </c>
      <c r="G1674" s="46">
        <v>91172</v>
      </c>
      <c r="H1674" s="81">
        <v>0.3611111111111111</v>
      </c>
      <c r="I1674" s="81">
        <v>0.625</v>
      </c>
      <c r="J1674" s="47">
        <v>0.2638888888888889</v>
      </c>
      <c r="M1674" s="46">
        <v>0</v>
      </c>
      <c r="N1674" s="46">
        <v>0</v>
      </c>
      <c r="O1674" s="47">
        <v>0</v>
      </c>
      <c r="P1674" s="47">
        <v>0</v>
      </c>
      <c r="Q1674" s="47">
        <v>0</v>
      </c>
      <c r="R1674" s="47">
        <v>0</v>
      </c>
      <c r="S1674" s="47">
        <v>0</v>
      </c>
      <c r="T1674" s="47">
        <v>0</v>
      </c>
      <c r="U1674" s="47">
        <v>0</v>
      </c>
      <c r="V1674" s="47">
        <v>0</v>
      </c>
      <c r="W1674" s="47">
        <v>0</v>
      </c>
      <c r="X1674" s="47">
        <v>0</v>
      </c>
      <c r="Y1674" s="47">
        <v>0</v>
      </c>
      <c r="Z1674" s="47">
        <v>0</v>
      </c>
      <c r="AA1674" s="4">
        <f t="shared" si="55"/>
        <v>0</v>
      </c>
      <c r="AB1674" s="4" t="str">
        <f t="shared" si="54"/>
        <v/>
      </c>
    </row>
    <row r="1675" spans="1:28" x14ac:dyDescent="0.25">
      <c r="A1675" s="44">
        <v>42873</v>
      </c>
      <c r="B1675" s="45" t="s">
        <v>196</v>
      </c>
      <c r="C1675" s="45" t="s">
        <v>161</v>
      </c>
      <c r="D1675" s="45" t="s">
        <v>38</v>
      </c>
      <c r="E1675" s="45" t="s">
        <v>45</v>
      </c>
      <c r="F1675" s="45" t="s">
        <v>191</v>
      </c>
      <c r="G1675" s="46">
        <v>91158</v>
      </c>
      <c r="H1675" s="81">
        <v>0.25</v>
      </c>
      <c r="I1675" s="81">
        <v>0.51388888888888895</v>
      </c>
      <c r="J1675" s="47">
        <v>0.2638888888888889</v>
      </c>
      <c r="K1675" s="48">
        <v>42873.244166666664</v>
      </c>
      <c r="L1675" s="48">
        <v>42873.514108796298</v>
      </c>
      <c r="M1675" s="46">
        <v>70</v>
      </c>
      <c r="N1675" s="46">
        <v>0</v>
      </c>
      <c r="O1675" s="47">
        <v>0</v>
      </c>
      <c r="P1675" s="47">
        <v>1.4930555555555556E-3</v>
      </c>
      <c r="Q1675" s="47">
        <v>6.168981481481481E-3</v>
      </c>
      <c r="R1675" s="47">
        <v>1.3657407407407408E-2</v>
      </c>
      <c r="S1675" s="47">
        <v>0</v>
      </c>
      <c r="T1675" s="47">
        <v>1.3391203703703704E-2</v>
      </c>
      <c r="U1675" s="47">
        <v>0</v>
      </c>
      <c r="V1675" s="47">
        <v>0</v>
      </c>
      <c r="W1675" s="47">
        <v>0</v>
      </c>
      <c r="X1675" s="47">
        <v>1.7893518518518517E-2</v>
      </c>
      <c r="Y1675" s="47">
        <v>3.2060185185185191E-3</v>
      </c>
      <c r="Z1675" s="47">
        <v>0</v>
      </c>
      <c r="AA1675" s="4">
        <f t="shared" si="55"/>
        <v>2.7048611111111114E-2</v>
      </c>
      <c r="AB1675" s="4">
        <f t="shared" si="54"/>
        <v>0</v>
      </c>
    </row>
    <row r="1676" spans="1:28" x14ac:dyDescent="0.25">
      <c r="A1676" s="44">
        <v>42873</v>
      </c>
      <c r="B1676" s="45" t="s">
        <v>196</v>
      </c>
      <c r="C1676" s="45" t="s">
        <v>161</v>
      </c>
      <c r="D1676" s="45" t="s">
        <v>38</v>
      </c>
      <c r="E1676" s="45" t="s">
        <v>45</v>
      </c>
      <c r="F1676" s="45" t="s">
        <v>61</v>
      </c>
      <c r="G1676" s="46">
        <v>91175</v>
      </c>
      <c r="H1676" s="81">
        <v>0.29166666666666669</v>
      </c>
      <c r="I1676" s="81">
        <v>0.55555555555555558</v>
      </c>
      <c r="J1676" s="47">
        <v>0.2638888888888889</v>
      </c>
      <c r="K1676" s="48">
        <v>42873.289652777778</v>
      </c>
      <c r="L1676" s="48">
        <v>42873.555972222224</v>
      </c>
      <c r="M1676" s="46">
        <v>73</v>
      </c>
      <c r="N1676" s="46">
        <v>0</v>
      </c>
      <c r="O1676" s="47">
        <v>0</v>
      </c>
      <c r="P1676" s="47">
        <v>2.0717592592592593E-3</v>
      </c>
      <c r="Q1676" s="47">
        <v>5.4166666666666669E-3</v>
      </c>
      <c r="R1676" s="47">
        <v>1.4837962962962963E-2</v>
      </c>
      <c r="S1676" s="47">
        <v>0</v>
      </c>
      <c r="T1676" s="47">
        <v>1.6111111111111111E-2</v>
      </c>
      <c r="U1676" s="47">
        <v>0</v>
      </c>
      <c r="V1676" s="47">
        <v>0</v>
      </c>
      <c r="W1676" s="47">
        <v>0</v>
      </c>
      <c r="X1676" s="47">
        <v>1.4814814814814814E-3</v>
      </c>
      <c r="Y1676" s="47">
        <v>0</v>
      </c>
      <c r="Z1676" s="47">
        <v>0</v>
      </c>
      <c r="AA1676" s="4">
        <f t="shared" si="55"/>
        <v>3.0949074074074073E-2</v>
      </c>
      <c r="AB1676" s="4">
        <f t="shared" si="54"/>
        <v>0</v>
      </c>
    </row>
    <row r="1677" spans="1:28" x14ac:dyDescent="0.25">
      <c r="A1677" s="44">
        <v>42873</v>
      </c>
      <c r="B1677" s="45" t="s">
        <v>196</v>
      </c>
      <c r="C1677" s="45" t="s">
        <v>161</v>
      </c>
      <c r="D1677" s="45" t="s">
        <v>38</v>
      </c>
      <c r="E1677" s="45" t="s">
        <v>45</v>
      </c>
      <c r="F1677" s="45" t="s">
        <v>106</v>
      </c>
      <c r="G1677" s="46">
        <v>91150</v>
      </c>
      <c r="H1677" s="81">
        <v>0.29166666666666669</v>
      </c>
      <c r="I1677" s="81">
        <v>0.55555555555555558</v>
      </c>
      <c r="J1677" s="47">
        <v>0.2638888888888889</v>
      </c>
      <c r="K1677" s="48">
        <v>42873.295636574076</v>
      </c>
      <c r="L1677" s="48">
        <v>42873.509386574071</v>
      </c>
      <c r="M1677" s="46">
        <v>55</v>
      </c>
      <c r="N1677" s="46">
        <v>0</v>
      </c>
      <c r="O1677" s="47">
        <v>0</v>
      </c>
      <c r="P1677" s="47">
        <v>1.2731481481481483E-3</v>
      </c>
      <c r="Q1677" s="47">
        <v>7.3495370370370372E-3</v>
      </c>
      <c r="R1677" s="47">
        <v>1.5023148148148148E-2</v>
      </c>
      <c r="S1677" s="47">
        <v>0</v>
      </c>
      <c r="T1677" s="47">
        <v>6.5277777777777782E-3</v>
      </c>
      <c r="U1677" s="47">
        <v>0</v>
      </c>
      <c r="V1677" s="47">
        <v>0</v>
      </c>
      <c r="W1677" s="47">
        <v>0</v>
      </c>
      <c r="X1677" s="47">
        <v>3.6863425925925931E-2</v>
      </c>
      <c r="Y1677" s="47">
        <v>6.7013888888888887E-3</v>
      </c>
      <c r="Z1677" s="47">
        <v>0</v>
      </c>
      <c r="AA1677" s="4">
        <f t="shared" si="55"/>
        <v>2.1550925925925925E-2</v>
      </c>
      <c r="AB1677" s="4">
        <f t="shared" si="54"/>
        <v>3.9699074074073804E-3</v>
      </c>
    </row>
    <row r="1678" spans="1:28" x14ac:dyDescent="0.25">
      <c r="A1678" s="44">
        <v>42873</v>
      </c>
      <c r="B1678" s="45" t="s">
        <v>196</v>
      </c>
      <c r="C1678" s="45" t="s">
        <v>161</v>
      </c>
      <c r="D1678" s="45" t="s">
        <v>38</v>
      </c>
      <c r="E1678" s="45" t="s">
        <v>45</v>
      </c>
      <c r="F1678" s="45" t="s">
        <v>107</v>
      </c>
      <c r="G1678" s="46">
        <v>102599</v>
      </c>
      <c r="H1678" s="81">
        <v>0.33333333333333331</v>
      </c>
      <c r="I1678" s="81">
        <v>0.59722222222222221</v>
      </c>
      <c r="J1678" s="47">
        <v>0.2638888888888889</v>
      </c>
      <c r="M1678" s="46">
        <v>0</v>
      </c>
      <c r="N1678" s="46">
        <v>0</v>
      </c>
      <c r="O1678" s="47">
        <v>0</v>
      </c>
      <c r="P1678" s="47">
        <v>0</v>
      </c>
      <c r="Q1678" s="47">
        <v>0</v>
      </c>
      <c r="R1678" s="47">
        <v>0</v>
      </c>
      <c r="S1678" s="47">
        <v>0</v>
      </c>
      <c r="T1678" s="47">
        <v>0</v>
      </c>
      <c r="U1678" s="47">
        <v>0</v>
      </c>
      <c r="V1678" s="47">
        <v>0</v>
      </c>
      <c r="W1678" s="47">
        <v>0</v>
      </c>
      <c r="X1678" s="47">
        <v>0</v>
      </c>
      <c r="Y1678" s="47">
        <v>0</v>
      </c>
      <c r="Z1678" s="47">
        <v>0</v>
      </c>
      <c r="AA1678" s="4">
        <f t="shared" si="55"/>
        <v>0</v>
      </c>
      <c r="AB1678" s="4" t="str">
        <f t="shared" si="54"/>
        <v/>
      </c>
    </row>
    <row r="1679" spans="1:28" x14ac:dyDescent="0.25">
      <c r="A1679" s="44">
        <v>42873</v>
      </c>
      <c r="B1679" s="45" t="s">
        <v>196</v>
      </c>
      <c r="C1679" s="45" t="s">
        <v>161</v>
      </c>
      <c r="D1679" s="45" t="s">
        <v>192</v>
      </c>
      <c r="E1679" s="45" t="s">
        <v>48</v>
      </c>
      <c r="F1679" s="45" t="s">
        <v>193</v>
      </c>
      <c r="G1679" s="46">
        <v>91357</v>
      </c>
      <c r="H1679" s="81">
        <v>0.58333333333333337</v>
      </c>
      <c r="I1679" s="81">
        <v>0.84722222222222221</v>
      </c>
      <c r="J1679" s="47">
        <v>0.2638888888888889</v>
      </c>
      <c r="K1679" s="48">
        <v>42873.583761574075</v>
      </c>
      <c r="L1679" s="48">
        <v>42873.847268518519</v>
      </c>
      <c r="M1679" s="46">
        <v>2</v>
      </c>
      <c r="N1679" s="46">
        <v>5</v>
      </c>
      <c r="O1679" s="47">
        <v>1.6666666666666668E-3</v>
      </c>
      <c r="P1679" s="47">
        <v>2.8703703703703708E-3</v>
      </c>
      <c r="Q1679" s="47">
        <v>1.0289351851851852E-2</v>
      </c>
      <c r="R1679" s="47">
        <v>1.4074074074074074E-2</v>
      </c>
      <c r="S1679" s="47">
        <v>0</v>
      </c>
      <c r="T1679" s="47">
        <v>1.5509259259259257E-2</v>
      </c>
      <c r="U1679" s="47">
        <v>0</v>
      </c>
      <c r="V1679" s="47">
        <v>0</v>
      </c>
      <c r="W1679" s="47">
        <v>0</v>
      </c>
      <c r="X1679" s="47">
        <v>0</v>
      </c>
      <c r="Y1679" s="47">
        <v>1.3310185185185185E-3</v>
      </c>
      <c r="Z1679" s="47">
        <v>0</v>
      </c>
      <c r="AA1679" s="4">
        <f t="shared" si="55"/>
        <v>2.958333333333333E-2</v>
      </c>
      <c r="AB1679" s="4">
        <f t="shared" si="54"/>
        <v>4.2824074074077068E-4</v>
      </c>
    </row>
    <row r="1680" spans="1:28" x14ac:dyDescent="0.25">
      <c r="A1680" s="44">
        <v>42873</v>
      </c>
      <c r="B1680" s="45" t="s">
        <v>196</v>
      </c>
      <c r="C1680" s="45" t="s">
        <v>161</v>
      </c>
      <c r="D1680" s="45" t="s">
        <v>192</v>
      </c>
      <c r="E1680" s="45" t="s">
        <v>48</v>
      </c>
      <c r="F1680" s="45" t="s">
        <v>88</v>
      </c>
      <c r="G1680" s="46">
        <v>91368</v>
      </c>
      <c r="H1680" s="81">
        <v>0.31944444444444448</v>
      </c>
      <c r="I1680" s="81">
        <v>0.58333333333333337</v>
      </c>
      <c r="J1680" s="47">
        <v>0.2638888888888889</v>
      </c>
      <c r="K1680" s="48">
        <v>42873.320185185185</v>
      </c>
      <c r="L1680" s="48">
        <v>42873.583518518521</v>
      </c>
      <c r="M1680" s="46">
        <v>4</v>
      </c>
      <c r="N1680" s="46">
        <v>4</v>
      </c>
      <c r="O1680" s="47">
        <v>7.0601851851851847E-4</v>
      </c>
      <c r="P1680" s="47">
        <v>1.3078703703703705E-3</v>
      </c>
      <c r="Q1680" s="47">
        <v>3.1134259259259257E-3</v>
      </c>
      <c r="R1680" s="47">
        <v>1.4189814814814815E-2</v>
      </c>
      <c r="S1680" s="47">
        <v>3.425925925925926E-3</v>
      </c>
      <c r="T1680" s="47">
        <v>1.7384259259259262E-2</v>
      </c>
      <c r="U1680" s="47">
        <v>0</v>
      </c>
      <c r="V1680" s="47">
        <v>0</v>
      </c>
      <c r="W1680" s="47">
        <v>0</v>
      </c>
      <c r="X1680" s="47">
        <v>0</v>
      </c>
      <c r="Y1680" s="47">
        <v>1.494212962962963E-2</v>
      </c>
      <c r="Z1680" s="47">
        <v>0</v>
      </c>
      <c r="AA1680" s="4">
        <f t="shared" si="55"/>
        <v>3.1574074074074074E-2</v>
      </c>
      <c r="AB1680" s="4">
        <f t="shared" si="54"/>
        <v>7.407407407407085E-4</v>
      </c>
    </row>
    <row r="1681" spans="1:28" x14ac:dyDescent="0.25">
      <c r="A1681" s="44">
        <v>42873</v>
      </c>
      <c r="G1681" s="82">
        <v>91240</v>
      </c>
      <c r="H1681" s="76"/>
      <c r="I1681" s="76"/>
      <c r="M1681" s="46">
        <v>87</v>
      </c>
      <c r="P1681" s="47">
        <v>1.7592592592592592E-3</v>
      </c>
      <c r="AA1681" s="4">
        <f t="shared" si="55"/>
        <v>0</v>
      </c>
      <c r="AB1681" s="4" t="str">
        <f t="shared" si="54"/>
        <v/>
      </c>
    </row>
    <row r="1682" spans="1:28" x14ac:dyDescent="0.25">
      <c r="A1682" s="83">
        <v>42874</v>
      </c>
      <c r="B1682" s="84" t="s">
        <v>197</v>
      </c>
      <c r="C1682" s="84" t="s">
        <v>161</v>
      </c>
      <c r="D1682" s="84" t="s">
        <v>36</v>
      </c>
      <c r="E1682" s="84" t="s">
        <v>35</v>
      </c>
      <c r="F1682" s="84" t="s">
        <v>65</v>
      </c>
      <c r="G1682" s="85">
        <v>91392</v>
      </c>
      <c r="H1682" s="81">
        <v>0.65277777777777779</v>
      </c>
      <c r="I1682" s="81">
        <v>0.91666666666666663</v>
      </c>
      <c r="J1682" s="86">
        <v>0.2638888888888889</v>
      </c>
      <c r="K1682" s="87">
        <v>42874.651388888888</v>
      </c>
      <c r="L1682" s="87">
        <v>42874.916666666664</v>
      </c>
      <c r="M1682" s="85">
        <v>0</v>
      </c>
      <c r="N1682" s="85">
        <v>56</v>
      </c>
      <c r="O1682" s="86">
        <v>8.2175925925925917E-4</v>
      </c>
      <c r="P1682" s="86">
        <v>0</v>
      </c>
      <c r="Q1682" s="86">
        <v>4.6064814814814815E-2</v>
      </c>
      <c r="R1682" s="86">
        <v>0</v>
      </c>
      <c r="S1682" s="86">
        <v>0</v>
      </c>
      <c r="T1682" s="86">
        <v>0</v>
      </c>
      <c r="U1682" s="86">
        <v>0</v>
      </c>
      <c r="V1682" s="86">
        <v>0</v>
      </c>
      <c r="W1682" s="86">
        <v>0</v>
      </c>
      <c r="X1682" s="86">
        <v>0</v>
      </c>
      <c r="Y1682" s="86">
        <v>0</v>
      </c>
      <c r="Z1682" s="86">
        <v>0</v>
      </c>
      <c r="AA1682" s="4">
        <f t="shared" si="55"/>
        <v>0</v>
      </c>
      <c r="AB1682" s="4">
        <f t="shared" si="54"/>
        <v>0</v>
      </c>
    </row>
    <row r="1683" spans="1:28" x14ac:dyDescent="0.25">
      <c r="A1683" s="83">
        <v>42875</v>
      </c>
      <c r="B1683" s="84" t="s">
        <v>198</v>
      </c>
      <c r="C1683" s="84" t="s">
        <v>161</v>
      </c>
      <c r="D1683" s="84" t="s">
        <v>36</v>
      </c>
      <c r="E1683" s="84" t="s">
        <v>35</v>
      </c>
      <c r="F1683" s="84" t="s">
        <v>65</v>
      </c>
      <c r="G1683" s="85">
        <v>91392</v>
      </c>
      <c r="H1683" s="81">
        <v>0.65277777777777779</v>
      </c>
      <c r="I1683" s="81">
        <v>0.91666666666666663</v>
      </c>
      <c r="J1683" s="86">
        <v>0.2638888888888889</v>
      </c>
      <c r="K1683" s="87">
        <v>42875.651388888888</v>
      </c>
      <c r="L1683" s="87">
        <v>42875.916666666664</v>
      </c>
      <c r="M1683" s="85">
        <v>0</v>
      </c>
      <c r="N1683" s="85">
        <v>86</v>
      </c>
      <c r="O1683" s="86">
        <v>7.5231481481481471E-4</v>
      </c>
      <c r="P1683" s="86">
        <v>0</v>
      </c>
      <c r="Q1683" s="86">
        <v>6.4803240740740745E-2</v>
      </c>
      <c r="R1683" s="86">
        <v>0</v>
      </c>
      <c r="S1683" s="86">
        <v>0</v>
      </c>
      <c r="T1683" s="86">
        <v>0</v>
      </c>
      <c r="U1683" s="86">
        <v>0</v>
      </c>
      <c r="V1683" s="86">
        <v>0</v>
      </c>
      <c r="W1683" s="86">
        <v>0</v>
      </c>
      <c r="X1683" s="86">
        <v>0</v>
      </c>
      <c r="Y1683" s="86">
        <v>0</v>
      </c>
      <c r="Z1683" s="86">
        <v>0</v>
      </c>
      <c r="AA1683" s="4">
        <f t="shared" si="55"/>
        <v>0</v>
      </c>
      <c r="AB1683" s="4">
        <f t="shared" si="54"/>
        <v>0</v>
      </c>
    </row>
    <row r="1684" spans="1:28" x14ac:dyDescent="0.25">
      <c r="A1684" s="83">
        <v>42876</v>
      </c>
      <c r="B1684" s="84" t="s">
        <v>199</v>
      </c>
      <c r="C1684" s="84" t="s">
        <v>161</v>
      </c>
      <c r="D1684" s="84" t="s">
        <v>36</v>
      </c>
      <c r="E1684" s="84" t="s">
        <v>35</v>
      </c>
      <c r="F1684" s="84" t="s">
        <v>65</v>
      </c>
      <c r="G1684" s="85">
        <v>91392</v>
      </c>
      <c r="H1684" s="81">
        <v>0.65277777777777779</v>
      </c>
      <c r="I1684" s="81">
        <v>0.91666666666666663</v>
      </c>
      <c r="J1684" s="86">
        <v>0.2638888888888889</v>
      </c>
      <c r="K1684" s="87"/>
      <c r="L1684" s="87"/>
      <c r="M1684" s="85">
        <v>0</v>
      </c>
      <c r="N1684" s="85">
        <v>0</v>
      </c>
      <c r="O1684" s="86">
        <v>0</v>
      </c>
      <c r="P1684" s="86">
        <v>0</v>
      </c>
      <c r="Q1684" s="86">
        <v>0</v>
      </c>
      <c r="R1684" s="86">
        <v>0</v>
      </c>
      <c r="S1684" s="86">
        <v>0</v>
      </c>
      <c r="T1684" s="86">
        <v>0</v>
      </c>
      <c r="U1684" s="86">
        <v>0</v>
      </c>
      <c r="V1684" s="86">
        <v>0</v>
      </c>
      <c r="W1684" s="86">
        <v>0</v>
      </c>
      <c r="X1684" s="86">
        <v>0</v>
      </c>
      <c r="Y1684" s="86">
        <v>0</v>
      </c>
      <c r="Z1684" s="86">
        <v>0</v>
      </c>
      <c r="AA1684" s="4">
        <f t="shared" si="55"/>
        <v>0</v>
      </c>
      <c r="AB1684" s="4" t="str">
        <f t="shared" si="54"/>
        <v/>
      </c>
    </row>
    <row r="1685" spans="1:28" x14ac:dyDescent="0.25">
      <c r="A1685" s="83">
        <v>42876</v>
      </c>
      <c r="B1685" s="84" t="s">
        <v>199</v>
      </c>
      <c r="C1685" s="84" t="s">
        <v>161</v>
      </c>
      <c r="D1685" s="84" t="s">
        <v>36</v>
      </c>
      <c r="E1685" s="84" t="s">
        <v>35</v>
      </c>
      <c r="F1685" s="84" t="s">
        <v>34</v>
      </c>
      <c r="G1685" s="85">
        <v>91391</v>
      </c>
      <c r="H1685" s="81">
        <v>0.58333333333333337</v>
      </c>
      <c r="I1685" s="81">
        <v>0.84722222222222221</v>
      </c>
      <c r="J1685" s="86">
        <v>0.2638888888888889</v>
      </c>
      <c r="K1685" s="87"/>
      <c r="L1685" s="87"/>
      <c r="M1685" s="85">
        <v>0</v>
      </c>
      <c r="N1685" s="85">
        <v>0</v>
      </c>
      <c r="O1685" s="86">
        <v>0</v>
      </c>
      <c r="P1685" s="86">
        <v>0</v>
      </c>
      <c r="Q1685" s="86">
        <v>0</v>
      </c>
      <c r="R1685" s="86">
        <v>0</v>
      </c>
      <c r="S1685" s="86">
        <v>0</v>
      </c>
      <c r="T1685" s="86">
        <v>0</v>
      </c>
      <c r="U1685" s="86">
        <v>0</v>
      </c>
      <c r="V1685" s="86">
        <v>0</v>
      </c>
      <c r="W1685" s="86">
        <v>0</v>
      </c>
      <c r="X1685" s="86">
        <v>0</v>
      </c>
      <c r="Y1685" s="86">
        <v>0</v>
      </c>
      <c r="Z1685" s="86">
        <v>0</v>
      </c>
      <c r="AA1685" s="4">
        <f t="shared" si="55"/>
        <v>0</v>
      </c>
      <c r="AB1685" s="4" t="str">
        <f t="shared" si="54"/>
        <v/>
      </c>
    </row>
    <row r="1686" spans="1:28" x14ac:dyDescent="0.25">
      <c r="A1686" s="83">
        <v>42875</v>
      </c>
      <c r="B1686" s="84" t="s">
        <v>198</v>
      </c>
      <c r="C1686" s="84" t="s">
        <v>161</v>
      </c>
      <c r="D1686" s="84" t="s">
        <v>36</v>
      </c>
      <c r="E1686" s="84" t="s">
        <v>35</v>
      </c>
      <c r="F1686" s="84" t="s">
        <v>34</v>
      </c>
      <c r="G1686" s="85">
        <v>91391</v>
      </c>
      <c r="H1686" s="81">
        <v>0.58333333333333337</v>
      </c>
      <c r="I1686" s="81">
        <v>0.84722222222222221</v>
      </c>
      <c r="J1686" s="86">
        <v>0.2638888888888889</v>
      </c>
      <c r="K1686" s="87">
        <v>42875.584722222222</v>
      </c>
      <c r="L1686" s="87">
        <v>42875.847222222219</v>
      </c>
      <c r="M1686" s="85">
        <v>0</v>
      </c>
      <c r="N1686" s="85">
        <v>70</v>
      </c>
      <c r="O1686" s="86">
        <v>7.407407407407407E-4</v>
      </c>
      <c r="P1686" s="86">
        <v>0</v>
      </c>
      <c r="Q1686" s="86">
        <v>5.1747685185185188E-2</v>
      </c>
      <c r="R1686" s="86">
        <v>1.5671296296296298E-2</v>
      </c>
      <c r="S1686" s="86">
        <v>0</v>
      </c>
      <c r="T1686" s="86">
        <v>7.3726851851851861E-3</v>
      </c>
      <c r="U1686" s="86">
        <v>0</v>
      </c>
      <c r="V1686" s="86">
        <v>0</v>
      </c>
      <c r="W1686" s="86">
        <v>0</v>
      </c>
      <c r="X1686" s="86">
        <v>0</v>
      </c>
      <c r="Y1686" s="86">
        <v>0</v>
      </c>
      <c r="Z1686" s="86">
        <v>0</v>
      </c>
      <c r="AA1686" s="4">
        <f t="shared" si="55"/>
        <v>2.3043981481481485E-2</v>
      </c>
      <c r="AB1686" s="4">
        <f t="shared" si="54"/>
        <v>1.388888888888884E-3</v>
      </c>
    </row>
    <row r="1687" spans="1:28" x14ac:dyDescent="0.25">
      <c r="A1687" s="83">
        <v>42874</v>
      </c>
      <c r="B1687" s="84" t="s">
        <v>197</v>
      </c>
      <c r="C1687" s="84" t="s">
        <v>161</v>
      </c>
      <c r="D1687" s="84" t="s">
        <v>36</v>
      </c>
      <c r="E1687" s="84" t="s">
        <v>35</v>
      </c>
      <c r="F1687" s="84" t="s">
        <v>34</v>
      </c>
      <c r="G1687" s="85">
        <v>91391</v>
      </c>
      <c r="H1687" s="81">
        <v>0.58333333333333337</v>
      </c>
      <c r="I1687" s="81">
        <v>0.84722222222222221</v>
      </c>
      <c r="J1687" s="86">
        <v>0.2638888888888889</v>
      </c>
      <c r="K1687" s="87">
        <v>42874.589583333334</v>
      </c>
      <c r="L1687" s="87">
        <v>42874.847222222219</v>
      </c>
      <c r="M1687" s="85">
        <v>0</v>
      </c>
      <c r="N1687" s="85">
        <v>60</v>
      </c>
      <c r="O1687" s="86">
        <v>5.7870370370370378E-4</v>
      </c>
      <c r="P1687" s="86">
        <v>0</v>
      </c>
      <c r="Q1687" s="86">
        <v>3.6076388888888887E-2</v>
      </c>
      <c r="R1687" s="86">
        <v>1.2488425925925925E-2</v>
      </c>
      <c r="S1687" s="86">
        <v>0</v>
      </c>
      <c r="T1687" s="86">
        <v>7.5000000000000006E-3</v>
      </c>
      <c r="U1687" s="86">
        <v>0</v>
      </c>
      <c r="V1687" s="86">
        <v>0</v>
      </c>
      <c r="W1687" s="86">
        <v>0</v>
      </c>
      <c r="X1687" s="86">
        <v>0</v>
      </c>
      <c r="Y1687" s="86">
        <v>0</v>
      </c>
      <c r="Z1687" s="86">
        <v>0</v>
      </c>
      <c r="AA1687" s="4">
        <f t="shared" si="55"/>
        <v>1.9988425925925927E-2</v>
      </c>
      <c r="AB1687" s="4">
        <f t="shared" si="54"/>
        <v>6.2499999999999778E-3</v>
      </c>
    </row>
    <row r="1688" spans="1:28" x14ac:dyDescent="0.25">
      <c r="A1688" s="83">
        <v>42874</v>
      </c>
      <c r="B1688" s="84" t="s">
        <v>197</v>
      </c>
      <c r="C1688" s="84" t="s">
        <v>161</v>
      </c>
      <c r="D1688" s="84" t="s">
        <v>36</v>
      </c>
      <c r="E1688" s="84" t="s">
        <v>35</v>
      </c>
      <c r="F1688" s="84" t="s">
        <v>178</v>
      </c>
      <c r="G1688" s="85">
        <v>91156</v>
      </c>
      <c r="H1688" s="81">
        <v>0.625</v>
      </c>
      <c r="I1688" s="81">
        <v>0.88888888888888884</v>
      </c>
      <c r="J1688" s="86">
        <v>0.2638888888888889</v>
      </c>
      <c r="K1688" s="87">
        <v>42874.617361111108</v>
      </c>
      <c r="L1688" s="87">
        <v>42874.888888888891</v>
      </c>
      <c r="M1688" s="85">
        <v>0</v>
      </c>
      <c r="N1688" s="85">
        <v>70</v>
      </c>
      <c r="O1688" s="86">
        <v>8.3333333333333339E-4</v>
      </c>
      <c r="P1688" s="86">
        <v>0</v>
      </c>
      <c r="Q1688" s="86">
        <v>5.8645833333333335E-2</v>
      </c>
      <c r="R1688" s="86">
        <v>1.7499999999999998E-2</v>
      </c>
      <c r="S1688" s="86">
        <v>0</v>
      </c>
      <c r="T1688" s="86">
        <v>1.4131944444444445E-2</v>
      </c>
      <c r="U1688" s="86">
        <v>0</v>
      </c>
      <c r="V1688" s="86">
        <v>0</v>
      </c>
      <c r="W1688" s="86">
        <v>0</v>
      </c>
      <c r="X1688" s="86">
        <v>0</v>
      </c>
      <c r="Y1688" s="86">
        <v>1.4467592592592594E-3</v>
      </c>
      <c r="Z1688" s="86">
        <v>0</v>
      </c>
      <c r="AA1688" s="4">
        <f t="shared" si="55"/>
        <v>3.1631944444444442E-2</v>
      </c>
      <c r="AB1688" s="4">
        <f t="shared" si="54"/>
        <v>0</v>
      </c>
    </row>
    <row r="1689" spans="1:28" x14ac:dyDescent="0.25">
      <c r="A1689" s="83">
        <v>42875</v>
      </c>
      <c r="B1689" s="84" t="s">
        <v>198</v>
      </c>
      <c r="C1689" s="84" t="s">
        <v>161</v>
      </c>
      <c r="D1689" s="84" t="s">
        <v>36</v>
      </c>
      <c r="E1689" s="84" t="s">
        <v>35</v>
      </c>
      <c r="F1689" s="84" t="s">
        <v>178</v>
      </c>
      <c r="G1689" s="85">
        <v>91156</v>
      </c>
      <c r="H1689" s="81">
        <v>0.625</v>
      </c>
      <c r="I1689" s="81">
        <v>0.88888888888888884</v>
      </c>
      <c r="J1689" s="86">
        <v>0.2638888888888889</v>
      </c>
      <c r="K1689" s="87">
        <v>42875.62222222222</v>
      </c>
      <c r="L1689" s="87">
        <v>42875.805555555555</v>
      </c>
      <c r="M1689" s="85">
        <v>0</v>
      </c>
      <c r="N1689" s="85">
        <v>64</v>
      </c>
      <c r="O1689" s="86">
        <v>8.564814814814815E-4</v>
      </c>
      <c r="P1689" s="86">
        <v>0</v>
      </c>
      <c r="Q1689" s="86">
        <v>5.4907407407407405E-2</v>
      </c>
      <c r="R1689" s="86">
        <v>1.2372685185185186E-2</v>
      </c>
      <c r="S1689" s="86">
        <v>0</v>
      </c>
      <c r="T1689" s="86">
        <v>1.1875000000000002E-2</v>
      </c>
      <c r="U1689" s="86">
        <v>0</v>
      </c>
      <c r="V1689" s="86">
        <v>0</v>
      </c>
      <c r="W1689" s="86">
        <v>0</v>
      </c>
      <c r="X1689" s="86">
        <v>0</v>
      </c>
      <c r="Y1689" s="86">
        <v>0</v>
      </c>
      <c r="Z1689" s="86">
        <v>0</v>
      </c>
      <c r="AA1689" s="4">
        <f t="shared" si="55"/>
        <v>2.4247685185185188E-2</v>
      </c>
      <c r="AB1689" s="4">
        <f t="shared" si="54"/>
        <v>0</v>
      </c>
    </row>
    <row r="1690" spans="1:28" x14ac:dyDescent="0.25">
      <c r="A1690" s="83">
        <v>42876</v>
      </c>
      <c r="B1690" s="84" t="s">
        <v>199</v>
      </c>
      <c r="C1690" s="84" t="s">
        <v>161</v>
      </c>
      <c r="D1690" s="84" t="s">
        <v>36</v>
      </c>
      <c r="E1690" s="84" t="s">
        <v>35</v>
      </c>
      <c r="F1690" s="84" t="s">
        <v>178</v>
      </c>
      <c r="G1690" s="85">
        <v>91156</v>
      </c>
      <c r="H1690" s="81">
        <v>0.625</v>
      </c>
      <c r="I1690" s="81">
        <v>0.88888888888888884</v>
      </c>
      <c r="J1690" s="86">
        <v>0.2638888888888889</v>
      </c>
      <c r="K1690" s="87"/>
      <c r="L1690" s="87"/>
      <c r="M1690" s="85">
        <v>0</v>
      </c>
      <c r="N1690" s="85">
        <v>0</v>
      </c>
      <c r="O1690" s="86">
        <v>0</v>
      </c>
      <c r="P1690" s="86">
        <v>0</v>
      </c>
      <c r="Q1690" s="86">
        <v>0</v>
      </c>
      <c r="R1690" s="86">
        <v>0</v>
      </c>
      <c r="S1690" s="86">
        <v>0</v>
      </c>
      <c r="T1690" s="86">
        <v>0</v>
      </c>
      <c r="U1690" s="86">
        <v>0</v>
      </c>
      <c r="V1690" s="86">
        <v>0</v>
      </c>
      <c r="W1690" s="86">
        <v>0</v>
      </c>
      <c r="X1690" s="86">
        <v>0</v>
      </c>
      <c r="Y1690" s="86">
        <v>0</v>
      </c>
      <c r="Z1690" s="86">
        <v>0</v>
      </c>
      <c r="AA1690" s="4">
        <f t="shared" si="55"/>
        <v>0</v>
      </c>
      <c r="AB1690" s="4" t="str">
        <f t="shared" si="54"/>
        <v/>
      </c>
    </row>
    <row r="1691" spans="1:28" x14ac:dyDescent="0.25">
      <c r="A1691" s="83">
        <v>42876</v>
      </c>
      <c r="B1691" s="84" t="s">
        <v>199</v>
      </c>
      <c r="C1691" s="84" t="s">
        <v>161</v>
      </c>
      <c r="D1691" s="84" t="s">
        <v>36</v>
      </c>
      <c r="E1691" s="84" t="s">
        <v>35</v>
      </c>
      <c r="F1691" s="84" t="s">
        <v>181</v>
      </c>
      <c r="G1691" s="85">
        <v>91376</v>
      </c>
      <c r="H1691" s="81">
        <v>0.625</v>
      </c>
      <c r="I1691" s="81">
        <v>0.88888888888888884</v>
      </c>
      <c r="J1691" s="86">
        <v>0.2638888888888889</v>
      </c>
      <c r="K1691" s="87"/>
      <c r="L1691" s="87"/>
      <c r="M1691" s="85">
        <v>0</v>
      </c>
      <c r="N1691" s="85">
        <v>0</v>
      </c>
      <c r="O1691" s="86">
        <v>0</v>
      </c>
      <c r="P1691" s="86">
        <v>0</v>
      </c>
      <c r="Q1691" s="86">
        <v>0</v>
      </c>
      <c r="R1691" s="86">
        <v>0</v>
      </c>
      <c r="S1691" s="86">
        <v>0</v>
      </c>
      <c r="T1691" s="86">
        <v>0</v>
      </c>
      <c r="U1691" s="86">
        <v>0</v>
      </c>
      <c r="V1691" s="86">
        <v>0</v>
      </c>
      <c r="W1691" s="86">
        <v>0</v>
      </c>
      <c r="X1691" s="86">
        <v>0</v>
      </c>
      <c r="Y1691" s="86">
        <v>0</v>
      </c>
      <c r="Z1691" s="86">
        <v>0</v>
      </c>
      <c r="AA1691" s="4">
        <f t="shared" si="55"/>
        <v>0</v>
      </c>
      <c r="AB1691" s="4" t="str">
        <f t="shared" si="54"/>
        <v/>
      </c>
    </row>
    <row r="1692" spans="1:28" x14ac:dyDescent="0.25">
      <c r="A1692" s="83">
        <v>42875</v>
      </c>
      <c r="B1692" s="84" t="s">
        <v>198</v>
      </c>
      <c r="C1692" s="84" t="s">
        <v>161</v>
      </c>
      <c r="D1692" s="84" t="s">
        <v>36</v>
      </c>
      <c r="E1692" s="84" t="s">
        <v>35</v>
      </c>
      <c r="F1692" s="84" t="s">
        <v>181</v>
      </c>
      <c r="G1692" s="85">
        <v>91376</v>
      </c>
      <c r="H1692" s="81">
        <v>0.625</v>
      </c>
      <c r="I1692" s="81">
        <v>0.88888888888888884</v>
      </c>
      <c r="J1692" s="86">
        <v>0.2638888888888889</v>
      </c>
      <c r="K1692" s="87">
        <v>42875.624305555553</v>
      </c>
      <c r="L1692" s="87">
        <v>42875.888888888891</v>
      </c>
      <c r="M1692" s="85">
        <v>0</v>
      </c>
      <c r="N1692" s="85">
        <v>39</v>
      </c>
      <c r="O1692" s="86">
        <v>7.175925925925927E-4</v>
      </c>
      <c r="P1692" s="86">
        <v>0</v>
      </c>
      <c r="Q1692" s="86">
        <v>2.7870370370370368E-2</v>
      </c>
      <c r="R1692" s="86">
        <v>0</v>
      </c>
      <c r="S1692" s="86">
        <v>0</v>
      </c>
      <c r="T1692" s="86">
        <v>0</v>
      </c>
      <c r="U1692" s="86">
        <v>0</v>
      </c>
      <c r="V1692" s="86">
        <v>0</v>
      </c>
      <c r="W1692" s="86">
        <v>0</v>
      </c>
      <c r="X1692" s="86">
        <v>0</v>
      </c>
      <c r="Y1692" s="86">
        <v>0</v>
      </c>
      <c r="Z1692" s="86">
        <v>0</v>
      </c>
      <c r="AA1692" s="4">
        <f t="shared" si="55"/>
        <v>0</v>
      </c>
      <c r="AB1692" s="4">
        <f t="shared" si="54"/>
        <v>0</v>
      </c>
    </row>
    <row r="1693" spans="1:28" x14ac:dyDescent="0.25">
      <c r="A1693" s="83">
        <v>42874</v>
      </c>
      <c r="B1693" s="84" t="s">
        <v>197</v>
      </c>
      <c r="C1693" s="84" t="s">
        <v>161</v>
      </c>
      <c r="D1693" s="84" t="s">
        <v>36</v>
      </c>
      <c r="E1693" s="84" t="s">
        <v>35</v>
      </c>
      <c r="F1693" s="84" t="s">
        <v>181</v>
      </c>
      <c r="G1693" s="85">
        <v>91376</v>
      </c>
      <c r="H1693" s="81">
        <v>0.625</v>
      </c>
      <c r="I1693" s="81">
        <v>0.88888888888888884</v>
      </c>
      <c r="J1693" s="86">
        <v>0.2638888888888889</v>
      </c>
      <c r="K1693" s="87">
        <v>42874.624305555553</v>
      </c>
      <c r="L1693" s="87">
        <v>42874.888888888891</v>
      </c>
      <c r="M1693" s="85">
        <v>0</v>
      </c>
      <c r="N1693" s="85">
        <v>56</v>
      </c>
      <c r="O1693" s="86">
        <v>7.0601851851851847E-4</v>
      </c>
      <c r="P1693" s="86">
        <v>0</v>
      </c>
      <c r="Q1693" s="86">
        <v>3.9907407407407412E-2</v>
      </c>
      <c r="R1693" s="86">
        <v>1.3715277777777778E-2</v>
      </c>
      <c r="S1693" s="86">
        <v>0</v>
      </c>
      <c r="T1693" s="86">
        <v>1.3587962962962963E-2</v>
      </c>
      <c r="U1693" s="86">
        <v>0</v>
      </c>
      <c r="V1693" s="86">
        <v>0</v>
      </c>
      <c r="W1693" s="86">
        <v>0</v>
      </c>
      <c r="X1693" s="86">
        <v>0</v>
      </c>
      <c r="Y1693" s="86">
        <v>0</v>
      </c>
      <c r="Z1693" s="86">
        <v>0</v>
      </c>
      <c r="AA1693" s="4">
        <f t="shared" si="55"/>
        <v>2.7303240740740739E-2</v>
      </c>
      <c r="AB1693" s="4">
        <f t="shared" si="54"/>
        <v>0</v>
      </c>
    </row>
    <row r="1694" spans="1:28" x14ac:dyDescent="0.25">
      <c r="A1694" s="83">
        <v>42874</v>
      </c>
      <c r="B1694" s="84" t="s">
        <v>197</v>
      </c>
      <c r="C1694" s="84" t="s">
        <v>161</v>
      </c>
      <c r="D1694" s="84" t="s">
        <v>36</v>
      </c>
      <c r="E1694" s="84" t="s">
        <v>35</v>
      </c>
      <c r="F1694" s="84" t="s">
        <v>68</v>
      </c>
      <c r="G1694" s="85">
        <v>91155</v>
      </c>
      <c r="H1694" s="81">
        <v>0.65277777777777779</v>
      </c>
      <c r="I1694" s="81">
        <v>0.91666666666666663</v>
      </c>
      <c r="J1694" s="86">
        <v>0.2638888888888889</v>
      </c>
      <c r="K1694" s="87">
        <v>42874.634027777778</v>
      </c>
      <c r="L1694" s="87">
        <v>42874.916666666664</v>
      </c>
      <c r="M1694" s="85">
        <v>0</v>
      </c>
      <c r="N1694" s="85">
        <v>26</v>
      </c>
      <c r="O1694" s="86">
        <v>1.2037037037037038E-3</v>
      </c>
      <c r="P1694" s="86">
        <v>0</v>
      </c>
      <c r="Q1694" s="86">
        <v>4.8645833333333333E-2</v>
      </c>
      <c r="R1694" s="86">
        <v>1.1643518518518518E-2</v>
      </c>
      <c r="S1694" s="86">
        <v>0</v>
      </c>
      <c r="T1694" s="86">
        <v>1.5972222222222224E-2</v>
      </c>
      <c r="U1694" s="86">
        <v>0</v>
      </c>
      <c r="V1694" s="86">
        <v>0</v>
      </c>
      <c r="W1694" s="86">
        <v>0</v>
      </c>
      <c r="X1694" s="86">
        <v>0</v>
      </c>
      <c r="Y1694" s="86">
        <v>0</v>
      </c>
      <c r="Z1694" s="86">
        <v>0</v>
      </c>
      <c r="AA1694" s="4">
        <f t="shared" si="55"/>
        <v>2.7615740740740743E-2</v>
      </c>
      <c r="AB1694" s="4">
        <f t="shared" ref="AB1694:AB1757" si="56">IF(K1694="","",IF(VALUE(TEXT(K1694,"HH:MM:SS"))&gt;H1694,VALUE(TEXT(K1694,"HH:MM:SS"))-H1694,0))</f>
        <v>0</v>
      </c>
    </row>
    <row r="1695" spans="1:28" x14ac:dyDescent="0.25">
      <c r="A1695" s="83">
        <v>42875</v>
      </c>
      <c r="B1695" s="84" t="s">
        <v>198</v>
      </c>
      <c r="C1695" s="84" t="s">
        <v>161</v>
      </c>
      <c r="D1695" s="84" t="s">
        <v>36</v>
      </c>
      <c r="E1695" s="84" t="s">
        <v>35</v>
      </c>
      <c r="F1695" s="84" t="s">
        <v>68</v>
      </c>
      <c r="G1695" s="85">
        <v>91155</v>
      </c>
      <c r="H1695" s="81">
        <v>0.65277777777777779</v>
      </c>
      <c r="I1695" s="81">
        <v>0.91666666666666663</v>
      </c>
      <c r="J1695" s="86">
        <v>0.2638888888888889</v>
      </c>
      <c r="K1695" s="87">
        <v>42875.665972222225</v>
      </c>
      <c r="L1695" s="87">
        <v>42875.916666666664</v>
      </c>
      <c r="M1695" s="85">
        <v>0</v>
      </c>
      <c r="N1695" s="85">
        <v>26</v>
      </c>
      <c r="O1695" s="86">
        <v>7.175925925925927E-4</v>
      </c>
      <c r="P1695" s="86">
        <v>0</v>
      </c>
      <c r="Q1695" s="86">
        <v>1.8726851851851852E-2</v>
      </c>
      <c r="R1695" s="86">
        <v>3.3252314814814811E-2</v>
      </c>
      <c r="S1695" s="86">
        <v>0</v>
      </c>
      <c r="T1695" s="86">
        <v>7.7083333333333335E-3</v>
      </c>
      <c r="U1695" s="86">
        <v>0</v>
      </c>
      <c r="V1695" s="86">
        <v>0</v>
      </c>
      <c r="W1695" s="86">
        <v>0</v>
      </c>
      <c r="X1695" s="86">
        <v>0</v>
      </c>
      <c r="Y1695" s="86">
        <v>0</v>
      </c>
      <c r="Z1695" s="86">
        <v>0</v>
      </c>
      <c r="AA1695" s="4">
        <f t="shared" si="55"/>
        <v>4.0960648148148142E-2</v>
      </c>
      <c r="AB1695" s="4">
        <f t="shared" si="56"/>
        <v>1.3194444444444398E-2</v>
      </c>
    </row>
    <row r="1696" spans="1:28" x14ac:dyDescent="0.25">
      <c r="A1696" s="83">
        <v>42876</v>
      </c>
      <c r="B1696" s="84" t="s">
        <v>199</v>
      </c>
      <c r="C1696" s="84" t="s">
        <v>161</v>
      </c>
      <c r="D1696" s="84" t="s">
        <v>36</v>
      </c>
      <c r="E1696" s="84" t="s">
        <v>35</v>
      </c>
      <c r="F1696" s="84" t="s">
        <v>68</v>
      </c>
      <c r="G1696" s="85">
        <v>91155</v>
      </c>
      <c r="H1696" s="81">
        <v>0.65277777777777779</v>
      </c>
      <c r="I1696" s="81">
        <v>0.91666666666666663</v>
      </c>
      <c r="J1696" s="86">
        <v>0.2638888888888889</v>
      </c>
      <c r="K1696" s="87"/>
      <c r="L1696" s="87"/>
      <c r="M1696" s="85">
        <v>0</v>
      </c>
      <c r="N1696" s="85">
        <v>0</v>
      </c>
      <c r="O1696" s="86">
        <v>0</v>
      </c>
      <c r="P1696" s="86">
        <v>0</v>
      </c>
      <c r="Q1696" s="86">
        <v>0</v>
      </c>
      <c r="R1696" s="86">
        <v>0</v>
      </c>
      <c r="S1696" s="86">
        <v>0</v>
      </c>
      <c r="T1696" s="86">
        <v>0</v>
      </c>
      <c r="U1696" s="86">
        <v>0</v>
      </c>
      <c r="V1696" s="86">
        <v>0</v>
      </c>
      <c r="W1696" s="86">
        <v>0</v>
      </c>
      <c r="X1696" s="86">
        <v>0</v>
      </c>
      <c r="Y1696" s="86">
        <v>0</v>
      </c>
      <c r="Z1696" s="86">
        <v>0</v>
      </c>
      <c r="AA1696" s="4">
        <f t="shared" si="55"/>
        <v>0</v>
      </c>
      <c r="AB1696" s="4" t="str">
        <f t="shared" si="56"/>
        <v/>
      </c>
    </row>
    <row r="1697" spans="1:28" x14ac:dyDescent="0.25">
      <c r="A1697" s="83">
        <v>42876</v>
      </c>
      <c r="B1697" s="84" t="s">
        <v>199</v>
      </c>
      <c r="C1697" s="84" t="s">
        <v>161</v>
      </c>
      <c r="D1697" s="84" t="s">
        <v>36</v>
      </c>
      <c r="E1697" s="84" t="s">
        <v>41</v>
      </c>
      <c r="F1697" s="84" t="s">
        <v>108</v>
      </c>
      <c r="G1697" s="85">
        <v>91216</v>
      </c>
      <c r="H1697" s="81">
        <v>0.29166666666666669</v>
      </c>
      <c r="I1697" s="81">
        <v>0.55555555555555558</v>
      </c>
      <c r="J1697" s="86">
        <v>0.2638888888888889</v>
      </c>
      <c r="K1697" s="87"/>
      <c r="L1697" s="87"/>
      <c r="M1697" s="85">
        <v>0</v>
      </c>
      <c r="N1697" s="85">
        <v>0</v>
      </c>
      <c r="O1697" s="86">
        <v>0</v>
      </c>
      <c r="P1697" s="86">
        <v>0</v>
      </c>
      <c r="Q1697" s="86">
        <v>0</v>
      </c>
      <c r="R1697" s="86">
        <v>0</v>
      </c>
      <c r="S1697" s="86">
        <v>0</v>
      </c>
      <c r="T1697" s="86">
        <v>0</v>
      </c>
      <c r="U1697" s="86">
        <v>0</v>
      </c>
      <c r="V1697" s="86">
        <v>0</v>
      </c>
      <c r="W1697" s="86">
        <v>0</v>
      </c>
      <c r="X1697" s="86">
        <v>0</v>
      </c>
      <c r="Y1697" s="86">
        <v>0</v>
      </c>
      <c r="Z1697" s="86">
        <v>0</v>
      </c>
      <c r="AA1697" s="4">
        <f t="shared" si="55"/>
        <v>0</v>
      </c>
      <c r="AB1697" s="4" t="str">
        <f t="shared" si="56"/>
        <v/>
      </c>
    </row>
    <row r="1698" spans="1:28" x14ac:dyDescent="0.25">
      <c r="A1698" s="83">
        <v>42875</v>
      </c>
      <c r="B1698" s="84" t="s">
        <v>198</v>
      </c>
      <c r="C1698" s="84" t="s">
        <v>161</v>
      </c>
      <c r="D1698" s="84" t="s">
        <v>36</v>
      </c>
      <c r="E1698" s="84" t="s">
        <v>41</v>
      </c>
      <c r="F1698" s="84" t="s">
        <v>108</v>
      </c>
      <c r="G1698" s="85">
        <v>91216</v>
      </c>
      <c r="H1698" s="81">
        <v>0.29166666666666669</v>
      </c>
      <c r="I1698" s="81">
        <v>0.55555555555555558</v>
      </c>
      <c r="J1698" s="86">
        <v>0.2638888888888889</v>
      </c>
      <c r="K1698" s="87"/>
      <c r="L1698" s="87"/>
      <c r="M1698" s="85">
        <v>0</v>
      </c>
      <c r="N1698" s="85">
        <v>0</v>
      </c>
      <c r="O1698" s="86">
        <v>0</v>
      </c>
      <c r="P1698" s="86">
        <v>0</v>
      </c>
      <c r="Q1698" s="86">
        <v>0</v>
      </c>
      <c r="R1698" s="86">
        <v>0</v>
      </c>
      <c r="S1698" s="86">
        <v>0</v>
      </c>
      <c r="T1698" s="86">
        <v>0</v>
      </c>
      <c r="U1698" s="86">
        <v>0</v>
      </c>
      <c r="V1698" s="86">
        <v>0</v>
      </c>
      <c r="W1698" s="86">
        <v>0</v>
      </c>
      <c r="X1698" s="86">
        <v>0</v>
      </c>
      <c r="Y1698" s="86">
        <v>0</v>
      </c>
      <c r="Z1698" s="86">
        <v>0</v>
      </c>
      <c r="AA1698" s="4">
        <f t="shared" si="55"/>
        <v>0</v>
      </c>
      <c r="AB1698" s="4" t="str">
        <f t="shared" si="56"/>
        <v/>
      </c>
    </row>
    <row r="1699" spans="1:28" x14ac:dyDescent="0.25">
      <c r="A1699" s="83">
        <v>42874</v>
      </c>
      <c r="B1699" s="84" t="s">
        <v>197</v>
      </c>
      <c r="C1699" s="84" t="s">
        <v>161</v>
      </c>
      <c r="D1699" s="84" t="s">
        <v>36</v>
      </c>
      <c r="E1699" s="84" t="s">
        <v>41</v>
      </c>
      <c r="F1699" s="84" t="s">
        <v>108</v>
      </c>
      <c r="G1699" s="85">
        <v>91216</v>
      </c>
      <c r="H1699" s="81">
        <v>0.29166666666666669</v>
      </c>
      <c r="I1699" s="81">
        <v>0.55555555555555558</v>
      </c>
      <c r="J1699" s="86">
        <v>0.2638888888888889</v>
      </c>
      <c r="K1699" s="87">
        <v>42874.308333333334</v>
      </c>
      <c r="L1699" s="87">
        <v>42874.554861111108</v>
      </c>
      <c r="M1699" s="85">
        <v>0</v>
      </c>
      <c r="N1699" s="85">
        <v>14</v>
      </c>
      <c r="O1699" s="86">
        <v>4.1666666666666669E-4</v>
      </c>
      <c r="P1699" s="86">
        <v>0</v>
      </c>
      <c r="Q1699" s="86">
        <v>5.7407407407407416E-3</v>
      </c>
      <c r="R1699" s="86">
        <v>1.3252314814814814E-2</v>
      </c>
      <c r="S1699" s="86">
        <v>0</v>
      </c>
      <c r="T1699" s="86">
        <v>1.136574074074074E-2</v>
      </c>
      <c r="U1699" s="86">
        <v>0</v>
      </c>
      <c r="V1699" s="86">
        <v>0</v>
      </c>
      <c r="W1699" s="86">
        <v>0</v>
      </c>
      <c r="X1699" s="86">
        <v>0</v>
      </c>
      <c r="Y1699" s="86">
        <v>2.736111111111111E-2</v>
      </c>
      <c r="Z1699" s="86">
        <v>0</v>
      </c>
      <c r="AA1699" s="4">
        <f t="shared" si="55"/>
        <v>2.4618055555555553E-2</v>
      </c>
      <c r="AB1699" s="4">
        <f t="shared" si="56"/>
        <v>1.6666666666666663E-2</v>
      </c>
    </row>
    <row r="1700" spans="1:28" x14ac:dyDescent="0.25">
      <c r="A1700" s="83">
        <v>42874</v>
      </c>
      <c r="B1700" s="84" t="s">
        <v>197</v>
      </c>
      <c r="C1700" s="84" t="s">
        <v>161</v>
      </c>
      <c r="D1700" s="84" t="s">
        <v>36</v>
      </c>
      <c r="E1700" s="84" t="s">
        <v>41</v>
      </c>
      <c r="F1700" s="84" t="s">
        <v>109</v>
      </c>
      <c r="G1700" s="85">
        <v>91396</v>
      </c>
      <c r="H1700" s="81">
        <v>0.33333333333333331</v>
      </c>
      <c r="I1700" s="81">
        <v>0.59722222222222221</v>
      </c>
      <c r="J1700" s="86">
        <v>0.2638888888888889</v>
      </c>
      <c r="K1700" s="87">
        <v>42874.32916666667</v>
      </c>
      <c r="L1700" s="87">
        <v>42874.597222222219</v>
      </c>
      <c r="M1700" s="85">
        <v>0</v>
      </c>
      <c r="N1700" s="85">
        <v>42</v>
      </c>
      <c r="O1700" s="86">
        <v>6.018518518518519E-4</v>
      </c>
      <c r="P1700" s="86">
        <v>0</v>
      </c>
      <c r="Q1700" s="86">
        <v>2.5358796296296296E-2</v>
      </c>
      <c r="R1700" s="86">
        <v>1.4108796296296295E-2</v>
      </c>
      <c r="S1700" s="86">
        <v>0</v>
      </c>
      <c r="T1700" s="86">
        <v>3.4027777777777784E-3</v>
      </c>
      <c r="U1700" s="86">
        <v>0</v>
      </c>
      <c r="V1700" s="86">
        <v>0</v>
      </c>
      <c r="W1700" s="86">
        <v>0</v>
      </c>
      <c r="X1700" s="86">
        <v>0</v>
      </c>
      <c r="Y1700" s="86">
        <v>0</v>
      </c>
      <c r="Z1700" s="86">
        <v>0</v>
      </c>
      <c r="AA1700" s="4">
        <f t="shared" si="55"/>
        <v>1.7511574074074072E-2</v>
      </c>
      <c r="AB1700" s="4">
        <f t="shared" si="56"/>
        <v>0</v>
      </c>
    </row>
    <row r="1701" spans="1:28" x14ac:dyDescent="0.25">
      <c r="A1701" s="83">
        <v>42875</v>
      </c>
      <c r="B1701" s="84" t="s">
        <v>198</v>
      </c>
      <c r="C1701" s="84" t="s">
        <v>161</v>
      </c>
      <c r="D1701" s="84" t="s">
        <v>36</v>
      </c>
      <c r="E1701" s="84" t="s">
        <v>41</v>
      </c>
      <c r="F1701" s="84" t="s">
        <v>109</v>
      </c>
      <c r="G1701" s="85">
        <v>91396</v>
      </c>
      <c r="H1701" s="81">
        <v>0.33333333333333331</v>
      </c>
      <c r="I1701" s="81">
        <v>0.59722222222222221</v>
      </c>
      <c r="J1701" s="86">
        <v>0.2638888888888889</v>
      </c>
      <c r="K1701" s="87">
        <v>42875.327777777777</v>
      </c>
      <c r="L1701" s="87">
        <v>42875.597222222219</v>
      </c>
      <c r="M1701" s="85">
        <v>0</v>
      </c>
      <c r="N1701" s="85">
        <v>73</v>
      </c>
      <c r="O1701" s="86">
        <v>5.7870370370370378E-4</v>
      </c>
      <c r="P1701" s="86">
        <v>0</v>
      </c>
      <c r="Q1701" s="86">
        <v>4.2500000000000003E-2</v>
      </c>
      <c r="R1701" s="86">
        <v>1.2743055555555556E-2</v>
      </c>
      <c r="S1701" s="86">
        <v>0</v>
      </c>
      <c r="T1701" s="86">
        <v>1.0636574074074074E-2</v>
      </c>
      <c r="U1701" s="86">
        <v>0</v>
      </c>
      <c r="V1701" s="86">
        <v>0</v>
      </c>
      <c r="W1701" s="86">
        <v>0</v>
      </c>
      <c r="X1701" s="86">
        <v>0</v>
      </c>
      <c r="Y1701" s="86">
        <v>0</v>
      </c>
      <c r="Z1701" s="86">
        <v>0</v>
      </c>
      <c r="AA1701" s="4">
        <f t="shared" si="55"/>
        <v>2.3379629629629632E-2</v>
      </c>
      <c r="AB1701" s="4">
        <f t="shared" si="56"/>
        <v>0</v>
      </c>
    </row>
    <row r="1702" spans="1:28" x14ac:dyDescent="0.25">
      <c r="A1702" s="83">
        <v>42876</v>
      </c>
      <c r="B1702" s="84" t="s">
        <v>199</v>
      </c>
      <c r="C1702" s="84" t="s">
        <v>161</v>
      </c>
      <c r="D1702" s="84" t="s">
        <v>36</v>
      </c>
      <c r="E1702" s="84" t="s">
        <v>41</v>
      </c>
      <c r="F1702" s="84" t="s">
        <v>109</v>
      </c>
      <c r="G1702" s="85">
        <v>91396</v>
      </c>
      <c r="H1702" s="81">
        <v>0.33333333333333331</v>
      </c>
      <c r="I1702" s="81">
        <v>0.59722222222222221</v>
      </c>
      <c r="J1702" s="86">
        <v>0.2638888888888889</v>
      </c>
      <c r="K1702" s="87"/>
      <c r="L1702" s="87"/>
      <c r="M1702" s="85">
        <v>0</v>
      </c>
      <c r="N1702" s="85">
        <v>0</v>
      </c>
      <c r="O1702" s="86">
        <v>0</v>
      </c>
      <c r="P1702" s="86">
        <v>0</v>
      </c>
      <c r="Q1702" s="86">
        <v>0</v>
      </c>
      <c r="R1702" s="86">
        <v>0</v>
      </c>
      <c r="S1702" s="86">
        <v>0</v>
      </c>
      <c r="T1702" s="86">
        <v>0</v>
      </c>
      <c r="U1702" s="86">
        <v>0</v>
      </c>
      <c r="V1702" s="86">
        <v>0</v>
      </c>
      <c r="W1702" s="86">
        <v>0</v>
      </c>
      <c r="X1702" s="86">
        <v>0</v>
      </c>
      <c r="Y1702" s="86">
        <v>0</v>
      </c>
      <c r="Z1702" s="86">
        <v>0</v>
      </c>
      <c r="AA1702" s="4">
        <f t="shared" si="55"/>
        <v>0</v>
      </c>
      <c r="AB1702" s="4" t="str">
        <f t="shared" si="56"/>
        <v/>
      </c>
    </row>
    <row r="1703" spans="1:28" x14ac:dyDescent="0.25">
      <c r="A1703" s="83">
        <v>42876</v>
      </c>
      <c r="B1703" s="84" t="s">
        <v>199</v>
      </c>
      <c r="C1703" s="84" t="s">
        <v>161</v>
      </c>
      <c r="D1703" s="84" t="s">
        <v>36</v>
      </c>
      <c r="E1703" s="84" t="s">
        <v>41</v>
      </c>
      <c r="F1703" s="84" t="s">
        <v>163</v>
      </c>
      <c r="G1703" s="85">
        <v>91395</v>
      </c>
      <c r="H1703" s="81">
        <v>0.25</v>
      </c>
      <c r="I1703" s="81">
        <v>0.51388888888888895</v>
      </c>
      <c r="J1703" s="86">
        <v>0.2638888888888889</v>
      </c>
      <c r="K1703" s="87"/>
      <c r="L1703" s="87"/>
      <c r="M1703" s="85">
        <v>0</v>
      </c>
      <c r="N1703" s="85">
        <v>0</v>
      </c>
      <c r="O1703" s="86">
        <v>0</v>
      </c>
      <c r="P1703" s="86">
        <v>0</v>
      </c>
      <c r="Q1703" s="86">
        <v>0</v>
      </c>
      <c r="R1703" s="86">
        <v>0</v>
      </c>
      <c r="S1703" s="86">
        <v>0</v>
      </c>
      <c r="T1703" s="86">
        <v>0</v>
      </c>
      <c r="U1703" s="86">
        <v>0</v>
      </c>
      <c r="V1703" s="86">
        <v>0</v>
      </c>
      <c r="W1703" s="86">
        <v>0</v>
      </c>
      <c r="X1703" s="86">
        <v>0</v>
      </c>
      <c r="Y1703" s="86">
        <v>0</v>
      </c>
      <c r="Z1703" s="86">
        <v>0</v>
      </c>
      <c r="AA1703" s="4">
        <f t="shared" si="55"/>
        <v>0</v>
      </c>
      <c r="AB1703" s="4" t="str">
        <f t="shared" si="56"/>
        <v/>
      </c>
    </row>
    <row r="1704" spans="1:28" x14ac:dyDescent="0.25">
      <c r="A1704" s="83">
        <v>42875</v>
      </c>
      <c r="B1704" s="84" t="s">
        <v>198</v>
      </c>
      <c r="C1704" s="84" t="s">
        <v>161</v>
      </c>
      <c r="D1704" s="84" t="s">
        <v>36</v>
      </c>
      <c r="E1704" s="84" t="s">
        <v>41</v>
      </c>
      <c r="F1704" s="84" t="s">
        <v>163</v>
      </c>
      <c r="G1704" s="85">
        <v>91395</v>
      </c>
      <c r="H1704" s="81">
        <v>0.25</v>
      </c>
      <c r="I1704" s="81">
        <v>0.51388888888888895</v>
      </c>
      <c r="J1704" s="86">
        <v>0.2638888888888889</v>
      </c>
      <c r="K1704" s="87">
        <v>42875.245138888888</v>
      </c>
      <c r="L1704" s="87">
        <v>42875.513194444444</v>
      </c>
      <c r="M1704" s="85">
        <v>0</v>
      </c>
      <c r="N1704" s="85">
        <v>108</v>
      </c>
      <c r="O1704" s="86">
        <v>5.5555555555555556E-4</v>
      </c>
      <c r="P1704" s="86">
        <v>0</v>
      </c>
      <c r="Q1704" s="86">
        <v>7.5185185185185188E-2</v>
      </c>
      <c r="R1704" s="86">
        <v>1.2418981481481482E-2</v>
      </c>
      <c r="S1704" s="86">
        <v>0</v>
      </c>
      <c r="T1704" s="86">
        <v>2.5462962962962962E-2</v>
      </c>
      <c r="U1704" s="86">
        <v>0</v>
      </c>
      <c r="V1704" s="86">
        <v>0</v>
      </c>
      <c r="W1704" s="86">
        <v>0</v>
      </c>
      <c r="X1704" s="86">
        <v>0</v>
      </c>
      <c r="Y1704" s="86">
        <v>0</v>
      </c>
      <c r="Z1704" s="86">
        <v>0</v>
      </c>
      <c r="AA1704" s="4">
        <f t="shared" si="55"/>
        <v>3.788194444444444E-2</v>
      </c>
      <c r="AB1704" s="4">
        <f t="shared" si="56"/>
        <v>0</v>
      </c>
    </row>
    <row r="1705" spans="1:28" x14ac:dyDescent="0.25">
      <c r="A1705" s="83">
        <v>42874</v>
      </c>
      <c r="B1705" s="84" t="s">
        <v>197</v>
      </c>
      <c r="C1705" s="84" t="s">
        <v>161</v>
      </c>
      <c r="D1705" s="84" t="s">
        <v>36</v>
      </c>
      <c r="E1705" s="84" t="s">
        <v>41</v>
      </c>
      <c r="F1705" s="84" t="s">
        <v>163</v>
      </c>
      <c r="G1705" s="85">
        <v>91395</v>
      </c>
      <c r="H1705" s="81">
        <v>0.25</v>
      </c>
      <c r="I1705" s="81">
        <v>0.51388888888888895</v>
      </c>
      <c r="J1705" s="86">
        <v>0.2638888888888889</v>
      </c>
      <c r="K1705" s="87">
        <v>42874.25277777778</v>
      </c>
      <c r="L1705" s="87">
        <v>42874.513888888891</v>
      </c>
      <c r="M1705" s="85">
        <v>0</v>
      </c>
      <c r="N1705" s="85">
        <v>83</v>
      </c>
      <c r="O1705" s="86">
        <v>5.5555555555555556E-4</v>
      </c>
      <c r="P1705" s="86">
        <v>0</v>
      </c>
      <c r="Q1705" s="86">
        <v>4.6608796296296294E-2</v>
      </c>
      <c r="R1705" s="86">
        <v>1.2708333333333334E-2</v>
      </c>
      <c r="S1705" s="86">
        <v>0</v>
      </c>
      <c r="T1705" s="86">
        <v>1.1666666666666667E-2</v>
      </c>
      <c r="U1705" s="86">
        <v>0</v>
      </c>
      <c r="V1705" s="86">
        <v>0</v>
      </c>
      <c r="W1705" s="86">
        <v>0</v>
      </c>
      <c r="X1705" s="86">
        <v>0</v>
      </c>
      <c r="Y1705" s="86">
        <v>0</v>
      </c>
      <c r="Z1705" s="86">
        <v>0</v>
      </c>
      <c r="AA1705" s="4">
        <f t="shared" si="55"/>
        <v>2.4375000000000001E-2</v>
      </c>
      <c r="AB1705" s="4">
        <f t="shared" si="56"/>
        <v>2.7777777777777679E-3</v>
      </c>
    </row>
    <row r="1706" spans="1:28" x14ac:dyDescent="0.25">
      <c r="A1706" s="83">
        <v>42874</v>
      </c>
      <c r="B1706" s="84" t="s">
        <v>197</v>
      </c>
      <c r="C1706" s="84" t="s">
        <v>161</v>
      </c>
      <c r="D1706" s="84" t="s">
        <v>36</v>
      </c>
      <c r="E1706" s="84" t="s">
        <v>41</v>
      </c>
      <c r="F1706" s="84" t="s">
        <v>164</v>
      </c>
      <c r="G1706" s="85">
        <v>91320</v>
      </c>
      <c r="H1706" s="81">
        <v>0.25</v>
      </c>
      <c r="I1706" s="81">
        <v>0.51388888888888895</v>
      </c>
      <c r="J1706" s="86">
        <v>0.2638888888888889</v>
      </c>
      <c r="K1706" s="87">
        <v>42874.250694444447</v>
      </c>
      <c r="L1706" s="87">
        <v>42874.529166666667</v>
      </c>
      <c r="M1706" s="85">
        <v>0</v>
      </c>
      <c r="N1706" s="85">
        <v>15</v>
      </c>
      <c r="O1706" s="86">
        <v>9.6064814814814808E-4</v>
      </c>
      <c r="P1706" s="86">
        <v>0</v>
      </c>
      <c r="Q1706" s="86">
        <v>1.5949074074074074E-2</v>
      </c>
      <c r="R1706" s="86">
        <v>1.2858796296296297E-2</v>
      </c>
      <c r="S1706" s="86">
        <v>0</v>
      </c>
      <c r="T1706" s="86">
        <v>2.4143518518518519E-2</v>
      </c>
      <c r="U1706" s="86">
        <v>0</v>
      </c>
      <c r="V1706" s="86">
        <v>0</v>
      </c>
      <c r="W1706" s="86">
        <v>0</v>
      </c>
      <c r="X1706" s="86">
        <v>0</v>
      </c>
      <c r="Y1706" s="86">
        <v>0</v>
      </c>
      <c r="Z1706" s="86">
        <v>0</v>
      </c>
      <c r="AA1706" s="4">
        <f t="shared" si="55"/>
        <v>3.7002314814814814E-2</v>
      </c>
      <c r="AB1706" s="4">
        <f t="shared" si="56"/>
        <v>6.9444444444444198E-4</v>
      </c>
    </row>
    <row r="1707" spans="1:28" x14ac:dyDescent="0.25">
      <c r="A1707" s="83">
        <v>42875</v>
      </c>
      <c r="B1707" s="84" t="s">
        <v>198</v>
      </c>
      <c r="C1707" s="84" t="s">
        <v>161</v>
      </c>
      <c r="D1707" s="84" t="s">
        <v>36</v>
      </c>
      <c r="E1707" s="84" t="s">
        <v>41</v>
      </c>
      <c r="F1707" s="84" t="s">
        <v>164</v>
      </c>
      <c r="G1707" s="85">
        <v>91320</v>
      </c>
      <c r="H1707" s="81">
        <v>0.25</v>
      </c>
      <c r="I1707" s="81">
        <v>0.51388888888888895</v>
      </c>
      <c r="J1707" s="86">
        <v>0.2638888888888889</v>
      </c>
      <c r="K1707" s="87">
        <v>42875.243750000001</v>
      </c>
      <c r="L1707" s="87">
        <v>42875.513888888891</v>
      </c>
      <c r="M1707" s="85">
        <v>0</v>
      </c>
      <c r="N1707" s="85">
        <v>64</v>
      </c>
      <c r="O1707" s="86">
        <v>5.2083333333333333E-4</v>
      </c>
      <c r="P1707" s="86">
        <v>0</v>
      </c>
      <c r="Q1707" s="86">
        <v>3.3206018518518517E-2</v>
      </c>
      <c r="R1707" s="86">
        <v>1.0636574074074074E-2</v>
      </c>
      <c r="S1707" s="86">
        <v>0</v>
      </c>
      <c r="T1707" s="86">
        <v>1.087962962962963E-2</v>
      </c>
      <c r="U1707" s="86">
        <v>0</v>
      </c>
      <c r="V1707" s="86">
        <v>0</v>
      </c>
      <c r="W1707" s="86">
        <v>0</v>
      </c>
      <c r="X1707" s="86">
        <v>0</v>
      </c>
      <c r="Y1707" s="86">
        <v>0</v>
      </c>
      <c r="Z1707" s="86">
        <v>0</v>
      </c>
      <c r="AA1707" s="4">
        <f t="shared" si="55"/>
        <v>2.1516203703703704E-2</v>
      </c>
      <c r="AB1707" s="4">
        <f t="shared" si="56"/>
        <v>0</v>
      </c>
    </row>
    <row r="1708" spans="1:28" x14ac:dyDescent="0.25">
      <c r="A1708" s="83">
        <v>42876</v>
      </c>
      <c r="B1708" s="84" t="s">
        <v>199</v>
      </c>
      <c r="C1708" s="84" t="s">
        <v>161</v>
      </c>
      <c r="D1708" s="84" t="s">
        <v>36</v>
      </c>
      <c r="E1708" s="84" t="s">
        <v>41</v>
      </c>
      <c r="F1708" s="84" t="s">
        <v>164</v>
      </c>
      <c r="G1708" s="85">
        <v>91320</v>
      </c>
      <c r="H1708" s="81">
        <v>0.25</v>
      </c>
      <c r="I1708" s="81">
        <v>0.51388888888888895</v>
      </c>
      <c r="J1708" s="86">
        <v>0.2638888888888889</v>
      </c>
      <c r="K1708" s="87"/>
      <c r="L1708" s="87"/>
      <c r="M1708" s="85">
        <v>0</v>
      </c>
      <c r="N1708" s="85">
        <v>0</v>
      </c>
      <c r="O1708" s="86">
        <v>0</v>
      </c>
      <c r="P1708" s="86">
        <v>0</v>
      </c>
      <c r="Q1708" s="86">
        <v>0</v>
      </c>
      <c r="R1708" s="86">
        <v>0</v>
      </c>
      <c r="S1708" s="86">
        <v>0</v>
      </c>
      <c r="T1708" s="86">
        <v>0</v>
      </c>
      <c r="U1708" s="86">
        <v>0</v>
      </c>
      <c r="V1708" s="86">
        <v>0</v>
      </c>
      <c r="W1708" s="86">
        <v>0</v>
      </c>
      <c r="X1708" s="86">
        <v>0</v>
      </c>
      <c r="Y1708" s="86">
        <v>0</v>
      </c>
      <c r="Z1708" s="86">
        <v>0</v>
      </c>
      <c r="AA1708" s="4">
        <f t="shared" si="55"/>
        <v>0</v>
      </c>
      <c r="AB1708" s="4" t="str">
        <f t="shared" si="56"/>
        <v/>
      </c>
    </row>
    <row r="1709" spans="1:28" x14ac:dyDescent="0.25">
      <c r="A1709" s="83">
        <v>42876</v>
      </c>
      <c r="B1709" s="84" t="s">
        <v>199</v>
      </c>
      <c r="C1709" s="84" t="s">
        <v>161</v>
      </c>
      <c r="D1709" s="84" t="s">
        <v>36</v>
      </c>
      <c r="E1709" s="84" t="s">
        <v>41</v>
      </c>
      <c r="F1709" s="84" t="s">
        <v>112</v>
      </c>
      <c r="G1709" s="85">
        <v>91152</v>
      </c>
      <c r="H1709" s="81">
        <v>0.375</v>
      </c>
      <c r="I1709" s="81">
        <v>0.63888888888888895</v>
      </c>
      <c r="J1709" s="86">
        <v>0.2638888888888889</v>
      </c>
      <c r="K1709" s="87"/>
      <c r="L1709" s="87"/>
      <c r="M1709" s="85">
        <v>0</v>
      </c>
      <c r="N1709" s="85">
        <v>0</v>
      </c>
      <c r="O1709" s="86">
        <v>0</v>
      </c>
      <c r="P1709" s="86">
        <v>0</v>
      </c>
      <c r="Q1709" s="86">
        <v>0</v>
      </c>
      <c r="R1709" s="86">
        <v>0</v>
      </c>
      <c r="S1709" s="86">
        <v>0</v>
      </c>
      <c r="T1709" s="86">
        <v>0</v>
      </c>
      <c r="U1709" s="86">
        <v>0</v>
      </c>
      <c r="V1709" s="86">
        <v>0</v>
      </c>
      <c r="W1709" s="86">
        <v>0</v>
      </c>
      <c r="X1709" s="86">
        <v>0</v>
      </c>
      <c r="Y1709" s="86">
        <v>0</v>
      </c>
      <c r="Z1709" s="86">
        <v>0</v>
      </c>
      <c r="AA1709" s="4">
        <f t="shared" si="55"/>
        <v>0</v>
      </c>
      <c r="AB1709" s="4" t="str">
        <f t="shared" si="56"/>
        <v/>
      </c>
    </row>
    <row r="1710" spans="1:28" x14ac:dyDescent="0.25">
      <c r="A1710" s="83">
        <v>42875</v>
      </c>
      <c r="B1710" s="84" t="s">
        <v>198</v>
      </c>
      <c r="C1710" s="84" t="s">
        <v>161</v>
      </c>
      <c r="D1710" s="84" t="s">
        <v>36</v>
      </c>
      <c r="E1710" s="84" t="s">
        <v>41</v>
      </c>
      <c r="F1710" s="84" t="s">
        <v>112</v>
      </c>
      <c r="G1710" s="85">
        <v>91152</v>
      </c>
      <c r="H1710" s="81">
        <v>0.375</v>
      </c>
      <c r="I1710" s="81">
        <v>0.63888888888888895</v>
      </c>
      <c r="J1710" s="86">
        <v>0.2638888888888889</v>
      </c>
      <c r="K1710" s="87">
        <v>42875.377083333333</v>
      </c>
      <c r="L1710" s="87">
        <v>42875.63958333333</v>
      </c>
      <c r="M1710" s="85">
        <v>0</v>
      </c>
      <c r="N1710" s="85">
        <v>85</v>
      </c>
      <c r="O1710" s="86">
        <v>7.9861111111111105E-4</v>
      </c>
      <c r="P1710" s="86">
        <v>0</v>
      </c>
      <c r="Q1710" s="86">
        <v>7.6562499999999992E-2</v>
      </c>
      <c r="R1710" s="86">
        <v>0</v>
      </c>
      <c r="S1710" s="86">
        <v>0</v>
      </c>
      <c r="T1710" s="86">
        <v>0</v>
      </c>
      <c r="U1710" s="86">
        <v>0</v>
      </c>
      <c r="V1710" s="86">
        <v>0</v>
      </c>
      <c r="W1710" s="86">
        <v>0</v>
      </c>
      <c r="X1710" s="86">
        <v>0</v>
      </c>
      <c r="Y1710" s="86">
        <v>0</v>
      </c>
      <c r="Z1710" s="86">
        <v>0</v>
      </c>
      <c r="AA1710" s="4">
        <f t="shared" si="55"/>
        <v>0</v>
      </c>
      <c r="AB1710" s="4">
        <f t="shared" si="56"/>
        <v>2.0833333333333814E-3</v>
      </c>
    </row>
    <row r="1711" spans="1:28" x14ac:dyDescent="0.25">
      <c r="A1711" s="83">
        <v>42874</v>
      </c>
      <c r="B1711" s="84" t="s">
        <v>197</v>
      </c>
      <c r="C1711" s="84" t="s">
        <v>161</v>
      </c>
      <c r="D1711" s="84" t="s">
        <v>36</v>
      </c>
      <c r="E1711" s="84" t="s">
        <v>41</v>
      </c>
      <c r="F1711" s="84" t="s">
        <v>112</v>
      </c>
      <c r="G1711" s="85">
        <v>91152</v>
      </c>
      <c r="H1711" s="81">
        <v>0.375</v>
      </c>
      <c r="I1711" s="81">
        <v>0.63888888888888895</v>
      </c>
      <c r="J1711" s="86">
        <v>0.2638888888888889</v>
      </c>
      <c r="K1711" s="87">
        <v>42874.37777777778</v>
      </c>
      <c r="L1711" s="87">
        <v>42874.63958333333</v>
      </c>
      <c r="M1711" s="85">
        <v>0</v>
      </c>
      <c r="N1711" s="85">
        <v>47</v>
      </c>
      <c r="O1711" s="86">
        <v>7.5231481481481471E-4</v>
      </c>
      <c r="P1711" s="86">
        <v>0</v>
      </c>
      <c r="Q1711" s="86">
        <v>4.2337962962962966E-2</v>
      </c>
      <c r="R1711" s="86">
        <v>0</v>
      </c>
      <c r="S1711" s="86">
        <v>0</v>
      </c>
      <c r="T1711" s="86">
        <v>0</v>
      </c>
      <c r="U1711" s="86">
        <v>0</v>
      </c>
      <c r="V1711" s="86">
        <v>0</v>
      </c>
      <c r="W1711" s="86">
        <v>0</v>
      </c>
      <c r="X1711" s="86">
        <v>0</v>
      </c>
      <c r="Y1711" s="86">
        <v>0</v>
      </c>
      <c r="Z1711" s="86">
        <v>0</v>
      </c>
      <c r="AA1711" s="4">
        <f t="shared" si="55"/>
        <v>0</v>
      </c>
      <c r="AB1711" s="4">
        <f t="shared" si="56"/>
        <v>2.7777777777777679E-3</v>
      </c>
    </row>
    <row r="1712" spans="1:28" x14ac:dyDescent="0.25">
      <c r="A1712" s="83">
        <v>42874</v>
      </c>
      <c r="B1712" s="84" t="s">
        <v>197</v>
      </c>
      <c r="C1712" s="84" t="s">
        <v>161</v>
      </c>
      <c r="D1712" s="84" t="s">
        <v>36</v>
      </c>
      <c r="E1712" s="84" t="s">
        <v>41</v>
      </c>
      <c r="F1712" s="84" t="s">
        <v>165</v>
      </c>
      <c r="G1712" s="85">
        <v>91399</v>
      </c>
      <c r="H1712" s="81">
        <v>0.33333333333333331</v>
      </c>
      <c r="I1712" s="81">
        <v>0.59722222222222221</v>
      </c>
      <c r="J1712" s="86">
        <v>0.2638888888888889</v>
      </c>
      <c r="K1712" s="87">
        <v>42874.328472222223</v>
      </c>
      <c r="L1712" s="87">
        <v>42874.597222222219</v>
      </c>
      <c r="M1712" s="85">
        <v>0</v>
      </c>
      <c r="N1712" s="85">
        <v>86</v>
      </c>
      <c r="O1712" s="86">
        <v>8.3333333333333339E-4</v>
      </c>
      <c r="P1712" s="86">
        <v>0</v>
      </c>
      <c r="Q1712" s="86">
        <v>7.6284722222222226E-2</v>
      </c>
      <c r="R1712" s="86">
        <v>2.1666666666666667E-2</v>
      </c>
      <c r="S1712" s="86">
        <v>0</v>
      </c>
      <c r="T1712" s="86">
        <v>6.0069444444444441E-3</v>
      </c>
      <c r="U1712" s="86">
        <v>0</v>
      </c>
      <c r="V1712" s="86">
        <v>0</v>
      </c>
      <c r="W1712" s="86">
        <v>0</v>
      </c>
      <c r="X1712" s="86">
        <v>0</v>
      </c>
      <c r="Y1712" s="86">
        <v>0</v>
      </c>
      <c r="Z1712" s="86">
        <v>0</v>
      </c>
      <c r="AA1712" s="4">
        <f t="shared" si="55"/>
        <v>2.7673611111111111E-2</v>
      </c>
      <c r="AB1712" s="4">
        <f t="shared" si="56"/>
        <v>0</v>
      </c>
    </row>
    <row r="1713" spans="1:28" x14ac:dyDescent="0.25">
      <c r="A1713" s="83">
        <v>42875</v>
      </c>
      <c r="B1713" s="84" t="s">
        <v>198</v>
      </c>
      <c r="C1713" s="84" t="s">
        <v>161</v>
      </c>
      <c r="D1713" s="84" t="s">
        <v>36</v>
      </c>
      <c r="E1713" s="84" t="s">
        <v>41</v>
      </c>
      <c r="F1713" s="84" t="s">
        <v>165</v>
      </c>
      <c r="G1713" s="85">
        <v>91399</v>
      </c>
      <c r="H1713" s="81">
        <v>0.33333333333333331</v>
      </c>
      <c r="I1713" s="81">
        <v>0.59722222222222221</v>
      </c>
      <c r="J1713" s="86">
        <v>0.2638888888888889</v>
      </c>
      <c r="K1713" s="87">
        <v>42875.336111111108</v>
      </c>
      <c r="L1713" s="87">
        <v>42875.597222222219</v>
      </c>
      <c r="M1713" s="85">
        <v>0</v>
      </c>
      <c r="N1713" s="85">
        <v>117</v>
      </c>
      <c r="O1713" s="86">
        <v>1.0069444444444444E-3</v>
      </c>
      <c r="P1713" s="86">
        <v>0</v>
      </c>
      <c r="Q1713" s="86">
        <v>0.11987268518518518</v>
      </c>
      <c r="R1713" s="86">
        <v>1.0532407407407407E-2</v>
      </c>
      <c r="S1713" s="86">
        <v>0</v>
      </c>
      <c r="T1713" s="86">
        <v>1.7349537037037038E-2</v>
      </c>
      <c r="U1713" s="86">
        <v>0</v>
      </c>
      <c r="V1713" s="86">
        <v>0</v>
      </c>
      <c r="W1713" s="86">
        <v>0</v>
      </c>
      <c r="X1713" s="86">
        <v>0</v>
      </c>
      <c r="Y1713" s="86">
        <v>6.1111111111111114E-3</v>
      </c>
      <c r="Z1713" s="86">
        <v>0</v>
      </c>
      <c r="AA1713" s="4">
        <f t="shared" si="55"/>
        <v>2.7881944444444445E-2</v>
      </c>
      <c r="AB1713" s="4">
        <f t="shared" si="56"/>
        <v>2.7777777777777679E-3</v>
      </c>
    </row>
    <row r="1714" spans="1:28" x14ac:dyDescent="0.25">
      <c r="A1714" s="83">
        <v>42876</v>
      </c>
      <c r="B1714" s="84" t="s">
        <v>199</v>
      </c>
      <c r="C1714" s="84" t="s">
        <v>161</v>
      </c>
      <c r="D1714" s="84" t="s">
        <v>36</v>
      </c>
      <c r="E1714" s="84" t="s">
        <v>41</v>
      </c>
      <c r="F1714" s="84" t="s">
        <v>165</v>
      </c>
      <c r="G1714" s="85">
        <v>91399</v>
      </c>
      <c r="H1714" s="81">
        <v>0.33333333333333331</v>
      </c>
      <c r="I1714" s="81">
        <v>0.59722222222222221</v>
      </c>
      <c r="J1714" s="86">
        <v>0.2638888888888889</v>
      </c>
      <c r="K1714" s="87"/>
      <c r="L1714" s="87"/>
      <c r="M1714" s="85">
        <v>0</v>
      </c>
      <c r="N1714" s="85">
        <v>0</v>
      </c>
      <c r="O1714" s="86">
        <v>0</v>
      </c>
      <c r="P1714" s="86">
        <v>0</v>
      </c>
      <c r="Q1714" s="86">
        <v>0</v>
      </c>
      <c r="R1714" s="86">
        <v>0</v>
      </c>
      <c r="S1714" s="86">
        <v>0</v>
      </c>
      <c r="T1714" s="86">
        <v>0</v>
      </c>
      <c r="U1714" s="86">
        <v>0</v>
      </c>
      <c r="V1714" s="86">
        <v>0</v>
      </c>
      <c r="W1714" s="86">
        <v>0</v>
      </c>
      <c r="X1714" s="86">
        <v>0</v>
      </c>
      <c r="Y1714" s="86">
        <v>0</v>
      </c>
      <c r="Z1714" s="86">
        <v>0</v>
      </c>
      <c r="AA1714" s="4">
        <f t="shared" si="55"/>
        <v>0</v>
      </c>
      <c r="AB1714" s="4" t="str">
        <f t="shared" si="56"/>
        <v/>
      </c>
    </row>
    <row r="1715" spans="1:28" x14ac:dyDescent="0.25">
      <c r="A1715" s="83">
        <v>42876</v>
      </c>
      <c r="B1715" s="84" t="s">
        <v>199</v>
      </c>
      <c r="C1715" s="84" t="s">
        <v>161</v>
      </c>
      <c r="D1715" s="84" t="s">
        <v>36</v>
      </c>
      <c r="E1715" s="84" t="s">
        <v>41</v>
      </c>
      <c r="F1715" s="84" t="s">
        <v>114</v>
      </c>
      <c r="G1715" s="85">
        <v>91122</v>
      </c>
      <c r="H1715" s="81">
        <v>0.29166666666666669</v>
      </c>
      <c r="I1715" s="81">
        <v>0.55555555555555558</v>
      </c>
      <c r="J1715" s="86">
        <v>0.2638888888888889</v>
      </c>
      <c r="K1715" s="87"/>
      <c r="L1715" s="87"/>
      <c r="M1715" s="85">
        <v>0</v>
      </c>
      <c r="N1715" s="85">
        <v>0</v>
      </c>
      <c r="O1715" s="86">
        <v>0</v>
      </c>
      <c r="P1715" s="86">
        <v>0</v>
      </c>
      <c r="Q1715" s="86">
        <v>0</v>
      </c>
      <c r="R1715" s="86">
        <v>0</v>
      </c>
      <c r="S1715" s="86">
        <v>0</v>
      </c>
      <c r="T1715" s="86">
        <v>0</v>
      </c>
      <c r="U1715" s="86">
        <v>0</v>
      </c>
      <c r="V1715" s="86">
        <v>0</v>
      </c>
      <c r="W1715" s="86">
        <v>0</v>
      </c>
      <c r="X1715" s="86">
        <v>0</v>
      </c>
      <c r="Y1715" s="86">
        <v>0</v>
      </c>
      <c r="Z1715" s="86">
        <v>0</v>
      </c>
      <c r="AA1715" s="4">
        <f t="shared" si="55"/>
        <v>0</v>
      </c>
      <c r="AB1715" s="4" t="str">
        <f t="shared" si="56"/>
        <v/>
      </c>
    </row>
    <row r="1716" spans="1:28" x14ac:dyDescent="0.25">
      <c r="A1716" s="83">
        <v>42875</v>
      </c>
      <c r="B1716" s="84" t="s">
        <v>198</v>
      </c>
      <c r="C1716" s="84" t="s">
        <v>161</v>
      </c>
      <c r="D1716" s="84" t="s">
        <v>36</v>
      </c>
      <c r="E1716" s="84" t="s">
        <v>41</v>
      </c>
      <c r="F1716" s="84" t="s">
        <v>114</v>
      </c>
      <c r="G1716" s="85">
        <v>91122</v>
      </c>
      <c r="H1716" s="81">
        <v>0.29166666666666669</v>
      </c>
      <c r="I1716" s="81">
        <v>0.55555555555555558</v>
      </c>
      <c r="J1716" s="86">
        <v>0.2638888888888889</v>
      </c>
      <c r="K1716" s="87">
        <v>42875.287499999999</v>
      </c>
      <c r="L1716" s="87">
        <v>42875.555555555555</v>
      </c>
      <c r="M1716" s="85">
        <v>0</v>
      </c>
      <c r="N1716" s="85">
        <v>80</v>
      </c>
      <c r="O1716" s="86">
        <v>9.7222222222222209E-4</v>
      </c>
      <c r="P1716" s="86">
        <v>0</v>
      </c>
      <c r="Q1716" s="86">
        <v>7.8275462962962963E-2</v>
      </c>
      <c r="R1716" s="86">
        <v>0</v>
      </c>
      <c r="S1716" s="86">
        <v>0</v>
      </c>
      <c r="T1716" s="86">
        <v>0</v>
      </c>
      <c r="U1716" s="86">
        <v>0</v>
      </c>
      <c r="V1716" s="86">
        <v>0</v>
      </c>
      <c r="W1716" s="86">
        <v>0</v>
      </c>
      <c r="X1716" s="86">
        <v>0</v>
      </c>
      <c r="Y1716" s="86">
        <v>0</v>
      </c>
      <c r="Z1716" s="86">
        <v>0</v>
      </c>
      <c r="AA1716" s="4">
        <f t="shared" si="55"/>
        <v>0</v>
      </c>
      <c r="AB1716" s="4">
        <f t="shared" si="56"/>
        <v>0</v>
      </c>
    </row>
    <row r="1717" spans="1:28" x14ac:dyDescent="0.25">
      <c r="A1717" s="83">
        <v>42874</v>
      </c>
      <c r="B1717" s="84" t="s">
        <v>197</v>
      </c>
      <c r="C1717" s="84" t="s">
        <v>161</v>
      </c>
      <c r="D1717" s="84" t="s">
        <v>36</v>
      </c>
      <c r="E1717" s="84" t="s">
        <v>41</v>
      </c>
      <c r="F1717" s="84" t="s">
        <v>114</v>
      </c>
      <c r="G1717" s="85">
        <v>91122</v>
      </c>
      <c r="H1717" s="81">
        <v>0.29166666666666669</v>
      </c>
      <c r="I1717" s="81">
        <v>0.55555555555555558</v>
      </c>
      <c r="J1717" s="86">
        <v>0.2638888888888889</v>
      </c>
      <c r="K1717" s="87">
        <v>42874.3</v>
      </c>
      <c r="L1717" s="87">
        <v>42874.555555555555</v>
      </c>
      <c r="M1717" s="85">
        <v>0</v>
      </c>
      <c r="N1717" s="85">
        <v>84</v>
      </c>
      <c r="O1717" s="86">
        <v>8.7962962962962962E-4</v>
      </c>
      <c r="P1717" s="86">
        <v>0</v>
      </c>
      <c r="Q1717" s="86">
        <v>7.9953703703703707E-2</v>
      </c>
      <c r="R1717" s="86">
        <v>0</v>
      </c>
      <c r="S1717" s="86">
        <v>0</v>
      </c>
      <c r="T1717" s="86">
        <v>0</v>
      </c>
      <c r="U1717" s="86">
        <v>0</v>
      </c>
      <c r="V1717" s="86">
        <v>0</v>
      </c>
      <c r="W1717" s="86">
        <v>0</v>
      </c>
      <c r="X1717" s="86">
        <v>0</v>
      </c>
      <c r="Y1717" s="86">
        <v>0</v>
      </c>
      <c r="Z1717" s="86">
        <v>0</v>
      </c>
      <c r="AA1717" s="4">
        <f t="shared" si="55"/>
        <v>0</v>
      </c>
      <c r="AB1717" s="4">
        <f t="shared" si="56"/>
        <v>8.3333333333333037E-3</v>
      </c>
    </row>
    <row r="1718" spans="1:28" x14ac:dyDescent="0.25">
      <c r="A1718" s="83">
        <v>42876</v>
      </c>
      <c r="B1718" s="84" t="s">
        <v>199</v>
      </c>
      <c r="C1718" s="84" t="s">
        <v>161</v>
      </c>
      <c r="D1718" s="84" t="s">
        <v>36</v>
      </c>
      <c r="E1718" s="84" t="s">
        <v>184</v>
      </c>
      <c r="F1718" s="84" t="s">
        <v>203</v>
      </c>
      <c r="G1718" s="85">
        <v>102712</v>
      </c>
      <c r="H1718" s="81">
        <v>0.25</v>
      </c>
      <c r="I1718" s="81">
        <v>0.51388888888888895</v>
      </c>
      <c r="J1718" s="86">
        <v>0.2638888888888889</v>
      </c>
      <c r="K1718" s="87"/>
      <c r="L1718" s="87"/>
      <c r="M1718" s="85">
        <v>0</v>
      </c>
      <c r="N1718" s="85">
        <v>0</v>
      </c>
      <c r="O1718" s="86">
        <v>0</v>
      </c>
      <c r="P1718" s="86">
        <v>0</v>
      </c>
      <c r="Q1718" s="86">
        <v>0</v>
      </c>
      <c r="R1718" s="86">
        <v>0</v>
      </c>
      <c r="S1718" s="86">
        <v>0</v>
      </c>
      <c r="T1718" s="86">
        <v>0</v>
      </c>
      <c r="U1718" s="86">
        <v>0</v>
      </c>
      <c r="V1718" s="86">
        <v>0</v>
      </c>
      <c r="W1718" s="86">
        <v>0</v>
      </c>
      <c r="X1718" s="86">
        <v>0</v>
      </c>
      <c r="Y1718" s="86">
        <v>0</v>
      </c>
      <c r="Z1718" s="86">
        <v>0</v>
      </c>
      <c r="AA1718" s="4">
        <f t="shared" si="55"/>
        <v>0</v>
      </c>
      <c r="AB1718" s="4" t="str">
        <f t="shared" si="56"/>
        <v/>
      </c>
    </row>
    <row r="1719" spans="1:28" x14ac:dyDescent="0.25">
      <c r="A1719" s="83">
        <v>42876</v>
      </c>
      <c r="B1719" s="84" t="s">
        <v>199</v>
      </c>
      <c r="C1719" s="84" t="s">
        <v>161</v>
      </c>
      <c r="D1719" s="84" t="s">
        <v>36</v>
      </c>
      <c r="E1719" s="84" t="s">
        <v>45</v>
      </c>
      <c r="F1719" s="84" t="s">
        <v>93</v>
      </c>
      <c r="G1719" s="85">
        <v>91389</v>
      </c>
      <c r="H1719" s="81">
        <v>0.33333333333333331</v>
      </c>
      <c r="I1719" s="81">
        <v>0.59722222222222221</v>
      </c>
      <c r="J1719" s="86">
        <v>0.2638888888888889</v>
      </c>
      <c r="K1719" s="87"/>
      <c r="L1719" s="87"/>
      <c r="M1719" s="85">
        <v>0</v>
      </c>
      <c r="N1719" s="85">
        <v>0</v>
      </c>
      <c r="O1719" s="86">
        <v>0</v>
      </c>
      <c r="P1719" s="86">
        <v>0</v>
      </c>
      <c r="Q1719" s="86">
        <v>0</v>
      </c>
      <c r="R1719" s="86">
        <v>0</v>
      </c>
      <c r="S1719" s="86">
        <v>0</v>
      </c>
      <c r="T1719" s="86">
        <v>0</v>
      </c>
      <c r="U1719" s="86">
        <v>0</v>
      </c>
      <c r="V1719" s="86">
        <v>0</v>
      </c>
      <c r="W1719" s="86">
        <v>0</v>
      </c>
      <c r="X1719" s="86">
        <v>0</v>
      </c>
      <c r="Y1719" s="86">
        <v>0</v>
      </c>
      <c r="Z1719" s="86">
        <v>0</v>
      </c>
      <c r="AA1719" s="4">
        <f t="shared" si="55"/>
        <v>0</v>
      </c>
      <c r="AB1719" s="4" t="str">
        <f t="shared" si="56"/>
        <v/>
      </c>
    </row>
    <row r="1720" spans="1:28" x14ac:dyDescent="0.25">
      <c r="A1720" s="83">
        <v>42874</v>
      </c>
      <c r="B1720" s="84" t="s">
        <v>197</v>
      </c>
      <c r="C1720" s="84" t="s">
        <v>161</v>
      </c>
      <c r="D1720" s="84" t="s">
        <v>36</v>
      </c>
      <c r="E1720" s="84" t="s">
        <v>45</v>
      </c>
      <c r="F1720" s="84" t="s">
        <v>93</v>
      </c>
      <c r="G1720" s="85">
        <v>91389</v>
      </c>
      <c r="H1720" s="81">
        <v>0.33333333333333331</v>
      </c>
      <c r="I1720" s="81">
        <v>0.59722222222222221</v>
      </c>
      <c r="J1720" s="86">
        <v>0.2638888888888889</v>
      </c>
      <c r="K1720" s="87">
        <v>42874.329861111109</v>
      </c>
      <c r="L1720" s="87">
        <v>42874.597222222219</v>
      </c>
      <c r="M1720" s="85">
        <v>0</v>
      </c>
      <c r="N1720" s="85">
        <v>100</v>
      </c>
      <c r="O1720" s="86">
        <v>5.3240740740740744E-4</v>
      </c>
      <c r="P1720" s="86">
        <v>0</v>
      </c>
      <c r="Q1720" s="86">
        <v>5.2233796296296299E-2</v>
      </c>
      <c r="R1720" s="86">
        <v>1.383101851851852E-2</v>
      </c>
      <c r="S1720" s="86">
        <v>0</v>
      </c>
      <c r="T1720" s="86">
        <v>1.9571759259259257E-2</v>
      </c>
      <c r="U1720" s="86">
        <v>0</v>
      </c>
      <c r="V1720" s="86">
        <v>0</v>
      </c>
      <c r="W1720" s="86">
        <v>0</v>
      </c>
      <c r="X1720" s="86">
        <v>0</v>
      </c>
      <c r="Y1720" s="86">
        <v>1.0636574074074074E-2</v>
      </c>
      <c r="Z1720" s="86">
        <v>0</v>
      </c>
      <c r="AA1720" s="4">
        <f t="shared" si="55"/>
        <v>3.3402777777777781E-2</v>
      </c>
      <c r="AB1720" s="4">
        <f t="shared" si="56"/>
        <v>0</v>
      </c>
    </row>
    <row r="1721" spans="1:28" x14ac:dyDescent="0.25">
      <c r="A1721" s="83">
        <v>42875</v>
      </c>
      <c r="B1721" s="84" t="s">
        <v>198</v>
      </c>
      <c r="C1721" s="84" t="s">
        <v>161</v>
      </c>
      <c r="D1721" s="84" t="s">
        <v>36</v>
      </c>
      <c r="E1721" s="84" t="s">
        <v>45</v>
      </c>
      <c r="F1721" s="84" t="s">
        <v>93</v>
      </c>
      <c r="G1721" s="85">
        <v>91389</v>
      </c>
      <c r="H1721" s="81">
        <v>0.33333333333333331</v>
      </c>
      <c r="I1721" s="81">
        <v>0.59722222222222221</v>
      </c>
      <c r="J1721" s="86">
        <v>0.2638888888888889</v>
      </c>
      <c r="K1721" s="87">
        <v>42875.336111111108</v>
      </c>
      <c r="L1721" s="87">
        <v>42875.597222222219</v>
      </c>
      <c r="M1721" s="85">
        <v>0</v>
      </c>
      <c r="N1721" s="85">
        <v>90</v>
      </c>
      <c r="O1721" s="86">
        <v>7.407407407407407E-4</v>
      </c>
      <c r="P1721" s="86">
        <v>0</v>
      </c>
      <c r="Q1721" s="86">
        <v>6.6365740740740739E-2</v>
      </c>
      <c r="R1721" s="86">
        <v>1.4918981481481483E-2</v>
      </c>
      <c r="S1721" s="86">
        <v>0</v>
      </c>
      <c r="T1721" s="86">
        <v>1.5659722222222224E-2</v>
      </c>
      <c r="U1721" s="86">
        <v>0</v>
      </c>
      <c r="V1721" s="86">
        <v>0</v>
      </c>
      <c r="W1721" s="86">
        <v>0</v>
      </c>
      <c r="X1721" s="86">
        <v>0</v>
      </c>
      <c r="Y1721" s="86">
        <v>7.5694444444444446E-3</v>
      </c>
      <c r="Z1721" s="86">
        <v>0</v>
      </c>
      <c r="AA1721" s="4">
        <f t="shared" si="55"/>
        <v>3.0578703703703705E-2</v>
      </c>
      <c r="AB1721" s="4">
        <f t="shared" si="56"/>
        <v>2.7777777777777679E-3</v>
      </c>
    </row>
    <row r="1722" spans="1:28" x14ac:dyDescent="0.25">
      <c r="A1722" s="83">
        <v>42875</v>
      </c>
      <c r="B1722" s="84" t="s">
        <v>198</v>
      </c>
      <c r="C1722" s="84" t="s">
        <v>161</v>
      </c>
      <c r="D1722" s="84" t="s">
        <v>36</v>
      </c>
      <c r="E1722" s="84" t="s">
        <v>45</v>
      </c>
      <c r="F1722" s="84" t="s">
        <v>166</v>
      </c>
      <c r="G1722" s="85">
        <v>91115</v>
      </c>
      <c r="H1722" s="81">
        <v>0.33333333333333331</v>
      </c>
      <c r="I1722" s="81">
        <v>0.59722222222222221</v>
      </c>
      <c r="J1722" s="86">
        <v>0.2638888888888889</v>
      </c>
      <c r="K1722" s="87">
        <v>42875.327777777777</v>
      </c>
      <c r="L1722" s="87">
        <v>42875.597222222219</v>
      </c>
      <c r="M1722" s="85">
        <v>0</v>
      </c>
      <c r="N1722" s="85">
        <v>88</v>
      </c>
      <c r="O1722" s="86">
        <v>7.291666666666667E-4</v>
      </c>
      <c r="P1722" s="86">
        <v>0</v>
      </c>
      <c r="Q1722" s="86">
        <v>6.4479166666666657E-2</v>
      </c>
      <c r="R1722" s="86">
        <v>1.4537037037037038E-2</v>
      </c>
      <c r="S1722" s="86">
        <v>0</v>
      </c>
      <c r="T1722" s="86">
        <v>1.3090277777777779E-2</v>
      </c>
      <c r="U1722" s="86">
        <v>0</v>
      </c>
      <c r="V1722" s="86">
        <v>0</v>
      </c>
      <c r="W1722" s="86">
        <v>0</v>
      </c>
      <c r="X1722" s="86">
        <v>0</v>
      </c>
      <c r="Y1722" s="86">
        <v>0</v>
      </c>
      <c r="Z1722" s="86">
        <v>0</v>
      </c>
      <c r="AA1722" s="4">
        <f t="shared" si="55"/>
        <v>2.7627314814814816E-2</v>
      </c>
      <c r="AB1722" s="4">
        <f t="shared" si="56"/>
        <v>0</v>
      </c>
    </row>
    <row r="1723" spans="1:28" x14ac:dyDescent="0.25">
      <c r="A1723" s="83">
        <v>42874</v>
      </c>
      <c r="B1723" s="84" t="s">
        <v>197</v>
      </c>
      <c r="C1723" s="84" t="s">
        <v>161</v>
      </c>
      <c r="D1723" s="84" t="s">
        <v>36</v>
      </c>
      <c r="E1723" s="84" t="s">
        <v>45</v>
      </c>
      <c r="F1723" s="84" t="s">
        <v>166</v>
      </c>
      <c r="G1723" s="85">
        <v>91115</v>
      </c>
      <c r="H1723" s="81">
        <v>0.33333333333333331</v>
      </c>
      <c r="I1723" s="81">
        <v>0.59722222222222221</v>
      </c>
      <c r="J1723" s="86">
        <v>0.2638888888888889</v>
      </c>
      <c r="K1723" s="87">
        <v>42874.326388888891</v>
      </c>
      <c r="L1723" s="87">
        <v>42874.597222222219</v>
      </c>
      <c r="M1723" s="85">
        <v>0</v>
      </c>
      <c r="N1723" s="85">
        <v>78</v>
      </c>
      <c r="O1723" s="86">
        <v>5.3240740740740744E-4</v>
      </c>
      <c r="P1723" s="86">
        <v>0</v>
      </c>
      <c r="Q1723" s="86">
        <v>4.2280092592592598E-2</v>
      </c>
      <c r="R1723" s="86">
        <v>1.3263888888888889E-2</v>
      </c>
      <c r="S1723" s="86">
        <v>0</v>
      </c>
      <c r="T1723" s="86">
        <v>1.2175925925925929E-2</v>
      </c>
      <c r="U1723" s="86">
        <v>0</v>
      </c>
      <c r="V1723" s="86">
        <v>0</v>
      </c>
      <c r="W1723" s="86">
        <v>0</v>
      </c>
      <c r="X1723" s="86">
        <v>0</v>
      </c>
      <c r="Y1723" s="86">
        <v>1.4004629629629629E-3</v>
      </c>
      <c r="Z1723" s="86">
        <v>0</v>
      </c>
      <c r="AA1723" s="4">
        <f t="shared" si="55"/>
        <v>2.5439814814814818E-2</v>
      </c>
      <c r="AB1723" s="4">
        <f t="shared" si="56"/>
        <v>0</v>
      </c>
    </row>
    <row r="1724" spans="1:28" x14ac:dyDescent="0.25">
      <c r="A1724" s="83">
        <v>42876</v>
      </c>
      <c r="B1724" s="84" t="s">
        <v>199</v>
      </c>
      <c r="C1724" s="84" t="s">
        <v>161</v>
      </c>
      <c r="D1724" s="84" t="s">
        <v>36</v>
      </c>
      <c r="E1724" s="84" t="s">
        <v>45</v>
      </c>
      <c r="F1724" s="84" t="s">
        <v>166</v>
      </c>
      <c r="G1724" s="85">
        <v>91115</v>
      </c>
      <c r="H1724" s="81">
        <v>0.33333333333333331</v>
      </c>
      <c r="I1724" s="81">
        <v>0.59722222222222221</v>
      </c>
      <c r="J1724" s="86">
        <v>0.2638888888888889</v>
      </c>
      <c r="K1724" s="87"/>
      <c r="L1724" s="87"/>
      <c r="M1724" s="85">
        <v>0</v>
      </c>
      <c r="N1724" s="85">
        <v>0</v>
      </c>
      <c r="O1724" s="86">
        <v>0</v>
      </c>
      <c r="P1724" s="86">
        <v>0</v>
      </c>
      <c r="Q1724" s="86">
        <v>0</v>
      </c>
      <c r="R1724" s="86">
        <v>0</v>
      </c>
      <c r="S1724" s="86">
        <v>0</v>
      </c>
      <c r="T1724" s="86">
        <v>0</v>
      </c>
      <c r="U1724" s="86">
        <v>0</v>
      </c>
      <c r="V1724" s="86">
        <v>0</v>
      </c>
      <c r="W1724" s="86">
        <v>0</v>
      </c>
      <c r="X1724" s="86">
        <v>0</v>
      </c>
      <c r="Y1724" s="86">
        <v>0</v>
      </c>
      <c r="Z1724" s="86">
        <v>0</v>
      </c>
      <c r="AA1724" s="4">
        <f t="shared" si="55"/>
        <v>0</v>
      </c>
      <c r="AB1724" s="4" t="str">
        <f t="shared" si="56"/>
        <v/>
      </c>
    </row>
    <row r="1725" spans="1:28" x14ac:dyDescent="0.25">
      <c r="A1725" s="83">
        <v>42876</v>
      </c>
      <c r="B1725" s="84" t="s">
        <v>199</v>
      </c>
      <c r="C1725" s="84" t="s">
        <v>161</v>
      </c>
      <c r="D1725" s="84" t="s">
        <v>36</v>
      </c>
      <c r="E1725" s="84" t="s">
        <v>45</v>
      </c>
      <c r="F1725" s="84" t="s">
        <v>167</v>
      </c>
      <c r="G1725" s="85">
        <v>91120</v>
      </c>
      <c r="H1725" s="81">
        <v>0.29166666666666669</v>
      </c>
      <c r="I1725" s="81">
        <v>0.55555555555555558</v>
      </c>
      <c r="J1725" s="86">
        <v>0.2638888888888889</v>
      </c>
      <c r="K1725" s="87"/>
      <c r="L1725" s="87"/>
      <c r="M1725" s="85">
        <v>0</v>
      </c>
      <c r="N1725" s="85">
        <v>0</v>
      </c>
      <c r="O1725" s="86">
        <v>0</v>
      </c>
      <c r="P1725" s="86">
        <v>0</v>
      </c>
      <c r="Q1725" s="86">
        <v>0</v>
      </c>
      <c r="R1725" s="86">
        <v>0</v>
      </c>
      <c r="S1725" s="86">
        <v>0</v>
      </c>
      <c r="T1725" s="86">
        <v>0</v>
      </c>
      <c r="U1725" s="86">
        <v>0</v>
      </c>
      <c r="V1725" s="86">
        <v>0</v>
      </c>
      <c r="W1725" s="86">
        <v>0</v>
      </c>
      <c r="X1725" s="86">
        <v>0</v>
      </c>
      <c r="Y1725" s="86">
        <v>0</v>
      </c>
      <c r="Z1725" s="86">
        <v>0</v>
      </c>
      <c r="AA1725" s="4">
        <f t="shared" si="55"/>
        <v>0</v>
      </c>
      <c r="AB1725" s="4" t="str">
        <f t="shared" si="56"/>
        <v/>
      </c>
    </row>
    <row r="1726" spans="1:28" x14ac:dyDescent="0.25">
      <c r="A1726" s="83">
        <v>42874</v>
      </c>
      <c r="B1726" s="84" t="s">
        <v>197</v>
      </c>
      <c r="C1726" s="84" t="s">
        <v>161</v>
      </c>
      <c r="D1726" s="84" t="s">
        <v>36</v>
      </c>
      <c r="E1726" s="84" t="s">
        <v>45</v>
      </c>
      <c r="F1726" s="84" t="s">
        <v>167</v>
      </c>
      <c r="G1726" s="85">
        <v>91120</v>
      </c>
      <c r="H1726" s="81">
        <v>0.29166666666666669</v>
      </c>
      <c r="I1726" s="81">
        <v>0.55555555555555558</v>
      </c>
      <c r="J1726" s="86">
        <v>0.2638888888888889</v>
      </c>
      <c r="K1726" s="87">
        <v>42874.3</v>
      </c>
      <c r="L1726" s="87">
        <v>42874.556250000001</v>
      </c>
      <c r="M1726" s="85">
        <v>0</v>
      </c>
      <c r="N1726" s="85">
        <v>25</v>
      </c>
      <c r="O1726" s="86">
        <v>6.8287037037037025E-4</v>
      </c>
      <c r="P1726" s="86">
        <v>0</v>
      </c>
      <c r="Q1726" s="86">
        <v>1.9699074074074074E-2</v>
      </c>
      <c r="R1726" s="86">
        <v>9.0509259259259258E-3</v>
      </c>
      <c r="S1726" s="86">
        <v>0</v>
      </c>
      <c r="T1726" s="86">
        <v>1.2314814814814815E-2</v>
      </c>
      <c r="U1726" s="86">
        <v>0</v>
      </c>
      <c r="V1726" s="86">
        <v>0</v>
      </c>
      <c r="W1726" s="86">
        <v>0</v>
      </c>
      <c r="X1726" s="86">
        <v>0</v>
      </c>
      <c r="Y1726" s="86">
        <v>0</v>
      </c>
      <c r="Z1726" s="86">
        <v>0</v>
      </c>
      <c r="AA1726" s="4">
        <f t="shared" si="55"/>
        <v>2.1365740740740741E-2</v>
      </c>
      <c r="AB1726" s="4">
        <f t="shared" si="56"/>
        <v>8.3333333333333037E-3</v>
      </c>
    </row>
    <row r="1727" spans="1:28" x14ac:dyDescent="0.25">
      <c r="A1727" s="83">
        <v>42875</v>
      </c>
      <c r="B1727" s="84" t="s">
        <v>198</v>
      </c>
      <c r="C1727" s="84" t="s">
        <v>161</v>
      </c>
      <c r="D1727" s="84" t="s">
        <v>36</v>
      </c>
      <c r="E1727" s="84" t="s">
        <v>45</v>
      </c>
      <c r="F1727" s="84" t="s">
        <v>167</v>
      </c>
      <c r="G1727" s="85">
        <v>91120</v>
      </c>
      <c r="H1727" s="81">
        <v>0.29166666666666669</v>
      </c>
      <c r="I1727" s="81">
        <v>0.55555555555555558</v>
      </c>
      <c r="J1727" s="86">
        <v>0.2638888888888889</v>
      </c>
      <c r="K1727" s="87"/>
      <c r="L1727" s="87"/>
      <c r="M1727" s="85">
        <v>0</v>
      </c>
      <c r="N1727" s="85">
        <v>0</v>
      </c>
      <c r="O1727" s="86">
        <v>0</v>
      </c>
      <c r="P1727" s="86">
        <v>0</v>
      </c>
      <c r="Q1727" s="86">
        <v>0</v>
      </c>
      <c r="R1727" s="86">
        <v>0</v>
      </c>
      <c r="S1727" s="86">
        <v>0</v>
      </c>
      <c r="T1727" s="86">
        <v>0</v>
      </c>
      <c r="U1727" s="86">
        <v>0</v>
      </c>
      <c r="V1727" s="86">
        <v>0</v>
      </c>
      <c r="W1727" s="86">
        <v>0</v>
      </c>
      <c r="X1727" s="86">
        <v>0</v>
      </c>
      <c r="Y1727" s="86">
        <v>0</v>
      </c>
      <c r="Z1727" s="86">
        <v>0</v>
      </c>
      <c r="AA1727" s="4">
        <f t="shared" si="55"/>
        <v>0</v>
      </c>
      <c r="AB1727" s="4" t="str">
        <f t="shared" si="56"/>
        <v/>
      </c>
    </row>
    <row r="1728" spans="1:28" x14ac:dyDescent="0.25">
      <c r="A1728" s="83">
        <v>42875</v>
      </c>
      <c r="B1728" s="84" t="s">
        <v>198</v>
      </c>
      <c r="C1728" s="84" t="s">
        <v>161</v>
      </c>
      <c r="D1728" s="84" t="s">
        <v>36</v>
      </c>
      <c r="E1728" s="84" t="s">
        <v>45</v>
      </c>
      <c r="F1728" s="84" t="s">
        <v>91</v>
      </c>
      <c r="G1728" s="85">
        <v>91121</v>
      </c>
      <c r="H1728" s="81">
        <v>0.29166666666666669</v>
      </c>
      <c r="I1728" s="81">
        <v>0.55555555555555558</v>
      </c>
      <c r="J1728" s="86">
        <v>0.2638888888888889</v>
      </c>
      <c r="K1728" s="87">
        <v>42875.286805555559</v>
      </c>
      <c r="L1728" s="87">
        <v>42875.555555555555</v>
      </c>
      <c r="M1728" s="85">
        <v>0</v>
      </c>
      <c r="N1728" s="85">
        <v>109</v>
      </c>
      <c r="O1728" s="86">
        <v>7.407407407407407E-4</v>
      </c>
      <c r="P1728" s="86">
        <v>0</v>
      </c>
      <c r="Q1728" s="86">
        <v>9.6041666666666678E-2</v>
      </c>
      <c r="R1728" s="86">
        <v>1.050925925925926E-2</v>
      </c>
      <c r="S1728" s="86">
        <v>0</v>
      </c>
      <c r="T1728" s="86">
        <v>1.539351851851852E-2</v>
      </c>
      <c r="U1728" s="86">
        <v>0</v>
      </c>
      <c r="V1728" s="86">
        <v>0</v>
      </c>
      <c r="W1728" s="86">
        <v>0</v>
      </c>
      <c r="X1728" s="86">
        <v>0</v>
      </c>
      <c r="Y1728" s="86">
        <v>0</v>
      </c>
      <c r="Z1728" s="86">
        <v>0</v>
      </c>
      <c r="AA1728" s="4">
        <f t="shared" si="55"/>
        <v>2.5902777777777782E-2</v>
      </c>
      <c r="AB1728" s="4">
        <f t="shared" si="56"/>
        <v>0</v>
      </c>
    </row>
    <row r="1729" spans="1:28" x14ac:dyDescent="0.25">
      <c r="A1729" s="83">
        <v>42874</v>
      </c>
      <c r="B1729" s="84" t="s">
        <v>197</v>
      </c>
      <c r="C1729" s="84" t="s">
        <v>161</v>
      </c>
      <c r="D1729" s="84" t="s">
        <v>36</v>
      </c>
      <c r="E1729" s="84" t="s">
        <v>45</v>
      </c>
      <c r="F1729" s="84" t="s">
        <v>91</v>
      </c>
      <c r="G1729" s="85">
        <v>91121</v>
      </c>
      <c r="H1729" s="81">
        <v>0.29166666666666669</v>
      </c>
      <c r="I1729" s="81">
        <v>0.55555555555555558</v>
      </c>
      <c r="J1729" s="86">
        <v>0.2638888888888889</v>
      </c>
      <c r="K1729" s="87">
        <v>42874.286805555559</v>
      </c>
      <c r="L1729" s="87">
        <v>42874.555555555555</v>
      </c>
      <c r="M1729" s="85">
        <v>0</v>
      </c>
      <c r="N1729" s="85">
        <v>84</v>
      </c>
      <c r="O1729" s="86">
        <v>6.8287037037037025E-4</v>
      </c>
      <c r="P1729" s="86">
        <v>0</v>
      </c>
      <c r="Q1729" s="86">
        <v>8.1481481481481488E-2</v>
      </c>
      <c r="R1729" s="86">
        <v>1.6296296296296295E-2</v>
      </c>
      <c r="S1729" s="86">
        <v>0</v>
      </c>
      <c r="T1729" s="86">
        <v>1.3518518518518518E-2</v>
      </c>
      <c r="U1729" s="86">
        <v>0</v>
      </c>
      <c r="V1729" s="86">
        <v>0</v>
      </c>
      <c r="W1729" s="86">
        <v>0</v>
      </c>
      <c r="X1729" s="86">
        <v>0</v>
      </c>
      <c r="Y1729" s="86">
        <v>0</v>
      </c>
      <c r="Z1729" s="86">
        <v>0</v>
      </c>
      <c r="AA1729" s="4">
        <f t="shared" si="55"/>
        <v>2.9814814814814815E-2</v>
      </c>
      <c r="AB1729" s="4">
        <f t="shared" si="56"/>
        <v>0</v>
      </c>
    </row>
    <row r="1730" spans="1:28" x14ac:dyDescent="0.25">
      <c r="A1730" s="83">
        <v>42876</v>
      </c>
      <c r="B1730" s="84" t="s">
        <v>199</v>
      </c>
      <c r="C1730" s="84" t="s">
        <v>161</v>
      </c>
      <c r="D1730" s="84" t="s">
        <v>36</v>
      </c>
      <c r="E1730" s="84" t="s">
        <v>45</v>
      </c>
      <c r="F1730" s="84" t="s">
        <v>91</v>
      </c>
      <c r="G1730" s="85">
        <v>91121</v>
      </c>
      <c r="H1730" s="81">
        <v>0.29166666666666669</v>
      </c>
      <c r="I1730" s="81">
        <v>0.55555555555555558</v>
      </c>
      <c r="J1730" s="86">
        <v>0.2638888888888889</v>
      </c>
      <c r="K1730" s="87"/>
      <c r="L1730" s="87"/>
      <c r="M1730" s="85">
        <v>0</v>
      </c>
      <c r="N1730" s="85">
        <v>0</v>
      </c>
      <c r="O1730" s="86">
        <v>0</v>
      </c>
      <c r="P1730" s="86">
        <v>0</v>
      </c>
      <c r="Q1730" s="86">
        <v>0</v>
      </c>
      <c r="R1730" s="86">
        <v>0</v>
      </c>
      <c r="S1730" s="86">
        <v>0</v>
      </c>
      <c r="T1730" s="86">
        <v>0</v>
      </c>
      <c r="U1730" s="86">
        <v>0</v>
      </c>
      <c r="V1730" s="86">
        <v>0</v>
      </c>
      <c r="W1730" s="86">
        <v>0</v>
      </c>
      <c r="X1730" s="86">
        <v>0</v>
      </c>
      <c r="Y1730" s="86">
        <v>0</v>
      </c>
      <c r="Z1730" s="86">
        <v>0</v>
      </c>
      <c r="AA1730" s="4">
        <f t="shared" si="55"/>
        <v>0</v>
      </c>
      <c r="AB1730" s="4" t="str">
        <f t="shared" si="56"/>
        <v/>
      </c>
    </row>
    <row r="1731" spans="1:28" x14ac:dyDescent="0.25">
      <c r="A1731" s="83">
        <v>42876</v>
      </c>
      <c r="B1731" s="84" t="s">
        <v>199</v>
      </c>
      <c r="C1731" s="84" t="s">
        <v>161</v>
      </c>
      <c r="D1731" s="84" t="s">
        <v>36</v>
      </c>
      <c r="E1731" s="84" t="s">
        <v>45</v>
      </c>
      <c r="F1731" s="84" t="s">
        <v>115</v>
      </c>
      <c r="G1731" s="85">
        <v>91123</v>
      </c>
      <c r="H1731" s="81">
        <v>0.25</v>
      </c>
      <c r="I1731" s="81">
        <v>0.51388888888888895</v>
      </c>
      <c r="J1731" s="86">
        <v>0.2638888888888889</v>
      </c>
      <c r="K1731" s="87"/>
      <c r="L1731" s="87"/>
      <c r="M1731" s="85">
        <v>0</v>
      </c>
      <c r="N1731" s="85">
        <v>0</v>
      </c>
      <c r="O1731" s="86">
        <v>0</v>
      </c>
      <c r="P1731" s="86">
        <v>0</v>
      </c>
      <c r="Q1731" s="86">
        <v>0</v>
      </c>
      <c r="R1731" s="86">
        <v>0</v>
      </c>
      <c r="S1731" s="86">
        <v>0</v>
      </c>
      <c r="T1731" s="86">
        <v>0</v>
      </c>
      <c r="U1731" s="86">
        <v>0</v>
      </c>
      <c r="V1731" s="86">
        <v>0</v>
      </c>
      <c r="W1731" s="86">
        <v>0</v>
      </c>
      <c r="X1731" s="86">
        <v>0</v>
      </c>
      <c r="Y1731" s="86">
        <v>0</v>
      </c>
      <c r="Z1731" s="86">
        <v>0</v>
      </c>
      <c r="AA1731" s="4">
        <f t="shared" si="55"/>
        <v>0</v>
      </c>
      <c r="AB1731" s="4" t="str">
        <f t="shared" si="56"/>
        <v/>
      </c>
    </row>
    <row r="1732" spans="1:28" x14ac:dyDescent="0.25">
      <c r="A1732" s="83">
        <v>42874</v>
      </c>
      <c r="B1732" s="84" t="s">
        <v>197</v>
      </c>
      <c r="C1732" s="84" t="s">
        <v>161</v>
      </c>
      <c r="D1732" s="84" t="s">
        <v>36</v>
      </c>
      <c r="E1732" s="84" t="s">
        <v>45</v>
      </c>
      <c r="F1732" s="84" t="s">
        <v>115</v>
      </c>
      <c r="G1732" s="85">
        <v>91123</v>
      </c>
      <c r="H1732" s="81">
        <v>0.25</v>
      </c>
      <c r="I1732" s="81">
        <v>0.51388888888888895</v>
      </c>
      <c r="J1732" s="86">
        <v>0.2638888888888889</v>
      </c>
      <c r="K1732" s="87">
        <v>42874.257638888892</v>
      </c>
      <c r="L1732" s="87">
        <v>42874.51458333333</v>
      </c>
      <c r="M1732" s="85">
        <v>0</v>
      </c>
      <c r="N1732" s="85">
        <v>83</v>
      </c>
      <c r="O1732" s="86">
        <v>5.4398148148148144E-4</v>
      </c>
      <c r="P1732" s="86">
        <v>0</v>
      </c>
      <c r="Q1732" s="86">
        <v>4.5405092592592594E-2</v>
      </c>
      <c r="R1732" s="86">
        <v>1.2905092592592591E-2</v>
      </c>
      <c r="S1732" s="86">
        <v>0</v>
      </c>
      <c r="T1732" s="86">
        <v>1.4004629629629631E-2</v>
      </c>
      <c r="U1732" s="86">
        <v>0</v>
      </c>
      <c r="V1732" s="86">
        <v>0</v>
      </c>
      <c r="W1732" s="86">
        <v>0</v>
      </c>
      <c r="X1732" s="86">
        <v>0</v>
      </c>
      <c r="Y1732" s="86">
        <v>2.4768518518518516E-3</v>
      </c>
      <c r="Z1732" s="86">
        <v>0</v>
      </c>
      <c r="AA1732" s="4">
        <f t="shared" si="55"/>
        <v>2.6909722222222224E-2</v>
      </c>
      <c r="AB1732" s="4">
        <f t="shared" si="56"/>
        <v>7.6388888888889173E-3</v>
      </c>
    </row>
    <row r="1733" spans="1:28" x14ac:dyDescent="0.25">
      <c r="A1733" s="83">
        <v>42875</v>
      </c>
      <c r="B1733" s="84" t="s">
        <v>198</v>
      </c>
      <c r="C1733" s="84" t="s">
        <v>161</v>
      </c>
      <c r="D1733" s="84" t="s">
        <v>36</v>
      </c>
      <c r="E1733" s="84" t="s">
        <v>45</v>
      </c>
      <c r="F1733" s="84" t="s">
        <v>115</v>
      </c>
      <c r="G1733" s="85">
        <v>91123</v>
      </c>
      <c r="H1733" s="81">
        <v>0.25</v>
      </c>
      <c r="I1733" s="81">
        <v>0.51388888888888895</v>
      </c>
      <c r="J1733" s="86">
        <v>0.2638888888888889</v>
      </c>
      <c r="K1733" s="87">
        <v>42875.249305555553</v>
      </c>
      <c r="L1733" s="87">
        <v>42875.513888888891</v>
      </c>
      <c r="M1733" s="85">
        <v>0</v>
      </c>
      <c r="N1733" s="85">
        <v>122</v>
      </c>
      <c r="O1733" s="86">
        <v>6.3657407407407402E-4</v>
      </c>
      <c r="P1733" s="86">
        <v>0</v>
      </c>
      <c r="Q1733" s="86">
        <v>7.7164351851851845E-2</v>
      </c>
      <c r="R1733" s="86">
        <v>1.1886574074074075E-2</v>
      </c>
      <c r="S1733" s="86">
        <v>0</v>
      </c>
      <c r="T1733" s="86">
        <v>1.292824074074074E-2</v>
      </c>
      <c r="U1733" s="86">
        <v>0</v>
      </c>
      <c r="V1733" s="86">
        <v>0</v>
      </c>
      <c r="W1733" s="86">
        <v>0</v>
      </c>
      <c r="X1733" s="86">
        <v>0</v>
      </c>
      <c r="Y1733" s="86">
        <v>0</v>
      </c>
      <c r="Z1733" s="86">
        <v>0</v>
      </c>
      <c r="AA1733" s="4">
        <f t="shared" si="55"/>
        <v>2.4814814814814817E-2</v>
      </c>
      <c r="AB1733" s="4">
        <f t="shared" si="56"/>
        <v>0</v>
      </c>
    </row>
    <row r="1734" spans="1:28" x14ac:dyDescent="0.25">
      <c r="A1734" s="83">
        <v>42875</v>
      </c>
      <c r="B1734" s="84" t="s">
        <v>198</v>
      </c>
      <c r="C1734" s="84" t="s">
        <v>161</v>
      </c>
      <c r="D1734" s="84" t="s">
        <v>36</v>
      </c>
      <c r="E1734" s="84" t="s">
        <v>48</v>
      </c>
      <c r="F1734" s="84" t="s">
        <v>82</v>
      </c>
      <c r="G1734" s="85">
        <v>91284</v>
      </c>
      <c r="H1734" s="81">
        <v>0.55555555555555558</v>
      </c>
      <c r="I1734" s="81">
        <v>0.81944444444444453</v>
      </c>
      <c r="J1734" s="86">
        <v>0.2638888888888889</v>
      </c>
      <c r="K1734" s="87">
        <v>42875.555555555555</v>
      </c>
      <c r="L1734" s="87">
        <v>42875.819444444445</v>
      </c>
      <c r="M1734" s="85">
        <v>6</v>
      </c>
      <c r="N1734" s="85">
        <v>10</v>
      </c>
      <c r="O1734" s="86">
        <v>6.7129629629629625E-4</v>
      </c>
      <c r="P1734" s="86">
        <v>6.5972222222222213E-4</v>
      </c>
      <c r="Q1734" s="86">
        <v>6.7361111111111103E-3</v>
      </c>
      <c r="R1734" s="86">
        <v>1.462962962962963E-2</v>
      </c>
      <c r="S1734" s="86">
        <v>0</v>
      </c>
      <c r="T1734" s="86">
        <v>7.1180555555555554E-3</v>
      </c>
      <c r="U1734" s="86">
        <v>0</v>
      </c>
      <c r="V1734" s="86">
        <v>1.6562500000000001E-2</v>
      </c>
      <c r="W1734" s="86">
        <v>0</v>
      </c>
      <c r="X1734" s="86">
        <v>0</v>
      </c>
      <c r="Y1734" s="86">
        <v>6.5856481481481469E-3</v>
      </c>
      <c r="Z1734" s="86">
        <v>0</v>
      </c>
      <c r="AA1734" s="4">
        <f t="shared" ref="AA1734:AA1797" si="57">IF(A1734="","",R1734+T1734)</f>
        <v>2.1747685185185186E-2</v>
      </c>
      <c r="AB1734" s="4">
        <f t="shared" si="56"/>
        <v>0</v>
      </c>
    </row>
    <row r="1735" spans="1:28" x14ac:dyDescent="0.25">
      <c r="A1735" s="83">
        <v>42874</v>
      </c>
      <c r="B1735" s="84" t="s">
        <v>197</v>
      </c>
      <c r="C1735" s="84" t="s">
        <v>161</v>
      </c>
      <c r="D1735" s="84" t="s">
        <v>36</v>
      </c>
      <c r="E1735" s="84" t="s">
        <v>48</v>
      </c>
      <c r="F1735" s="84" t="s">
        <v>82</v>
      </c>
      <c r="G1735" s="85">
        <v>91284</v>
      </c>
      <c r="H1735" s="81">
        <v>0.55555555555555558</v>
      </c>
      <c r="I1735" s="81">
        <v>0.81944444444444453</v>
      </c>
      <c r="J1735" s="86">
        <v>0.2638888888888889</v>
      </c>
      <c r="K1735" s="87">
        <v>42874.556250000001</v>
      </c>
      <c r="L1735" s="87">
        <v>42874.819444444445</v>
      </c>
      <c r="M1735" s="85">
        <v>4</v>
      </c>
      <c r="N1735" s="85">
        <v>26</v>
      </c>
      <c r="O1735" s="86">
        <v>5.6712962962962956E-4</v>
      </c>
      <c r="P1735" s="86">
        <v>1.3310185185185185E-3</v>
      </c>
      <c r="Q1735" s="86">
        <v>1.2673611111111109E-2</v>
      </c>
      <c r="R1735" s="86">
        <v>1.5231481481481483E-2</v>
      </c>
      <c r="S1735" s="86">
        <v>0</v>
      </c>
      <c r="T1735" s="86">
        <v>1.1979166666666666E-2</v>
      </c>
      <c r="U1735" s="86">
        <v>0</v>
      </c>
      <c r="V1735" s="86">
        <v>2.5057870370370373E-2</v>
      </c>
      <c r="W1735" s="86">
        <v>0</v>
      </c>
      <c r="X1735" s="86">
        <v>0</v>
      </c>
      <c r="Y1735" s="86">
        <v>4.363425925925926E-3</v>
      </c>
      <c r="Z1735" s="86">
        <v>0</v>
      </c>
      <c r="AA1735" s="4">
        <f t="shared" si="57"/>
        <v>2.721064814814815E-2</v>
      </c>
      <c r="AB1735" s="4">
        <f t="shared" si="56"/>
        <v>6.9444444444444198E-4</v>
      </c>
    </row>
    <row r="1736" spans="1:28" x14ac:dyDescent="0.25">
      <c r="A1736" s="83">
        <v>42876</v>
      </c>
      <c r="B1736" s="84" t="s">
        <v>199</v>
      </c>
      <c r="C1736" s="84" t="s">
        <v>161</v>
      </c>
      <c r="D1736" s="84" t="s">
        <v>36</v>
      </c>
      <c r="E1736" s="84" t="s">
        <v>48</v>
      </c>
      <c r="F1736" s="84" t="s">
        <v>82</v>
      </c>
      <c r="G1736" s="85">
        <v>91284</v>
      </c>
      <c r="H1736" s="81">
        <v>0.55555555555555558</v>
      </c>
      <c r="I1736" s="81">
        <v>0.81944444444444453</v>
      </c>
      <c r="J1736" s="86">
        <v>0.2638888888888889</v>
      </c>
      <c r="K1736" s="87"/>
      <c r="L1736" s="87"/>
      <c r="M1736" s="85">
        <v>0</v>
      </c>
      <c r="N1736" s="85">
        <v>0</v>
      </c>
      <c r="O1736" s="86">
        <v>0</v>
      </c>
      <c r="P1736" s="86">
        <v>0</v>
      </c>
      <c r="Q1736" s="86">
        <v>0</v>
      </c>
      <c r="R1736" s="86">
        <v>0</v>
      </c>
      <c r="S1736" s="86">
        <v>0</v>
      </c>
      <c r="T1736" s="86">
        <v>0</v>
      </c>
      <c r="U1736" s="86">
        <v>0</v>
      </c>
      <c r="V1736" s="86">
        <v>0</v>
      </c>
      <c r="W1736" s="86">
        <v>0</v>
      </c>
      <c r="X1736" s="86">
        <v>0</v>
      </c>
      <c r="Y1736" s="86">
        <v>0</v>
      </c>
      <c r="Z1736" s="86">
        <v>0</v>
      </c>
      <c r="AA1736" s="4">
        <f t="shared" si="57"/>
        <v>0</v>
      </c>
      <c r="AB1736" s="4" t="str">
        <f t="shared" si="56"/>
        <v/>
      </c>
    </row>
    <row r="1737" spans="1:28" x14ac:dyDescent="0.25">
      <c r="A1737" s="83">
        <v>42876</v>
      </c>
      <c r="B1737" s="84" t="s">
        <v>199</v>
      </c>
      <c r="C1737" s="84" t="s">
        <v>161</v>
      </c>
      <c r="D1737" s="84" t="s">
        <v>36</v>
      </c>
      <c r="E1737" s="84" t="s">
        <v>48</v>
      </c>
      <c r="F1737" s="84" t="s">
        <v>83</v>
      </c>
      <c r="G1737" s="85">
        <v>91282</v>
      </c>
      <c r="H1737" s="81">
        <v>0.55555555555555558</v>
      </c>
      <c r="I1737" s="81">
        <v>0.81944444444444453</v>
      </c>
      <c r="J1737" s="86">
        <v>0.2638888888888889</v>
      </c>
      <c r="K1737" s="87"/>
      <c r="L1737" s="87"/>
      <c r="M1737" s="85">
        <v>0</v>
      </c>
      <c r="N1737" s="85">
        <v>0</v>
      </c>
      <c r="O1737" s="86">
        <v>0</v>
      </c>
      <c r="P1737" s="86">
        <v>0</v>
      </c>
      <c r="Q1737" s="86">
        <v>0</v>
      </c>
      <c r="R1737" s="86">
        <v>0</v>
      </c>
      <c r="S1737" s="86">
        <v>0</v>
      </c>
      <c r="T1737" s="86">
        <v>0</v>
      </c>
      <c r="U1737" s="86">
        <v>0</v>
      </c>
      <c r="V1737" s="86">
        <v>0</v>
      </c>
      <c r="W1737" s="86">
        <v>0</v>
      </c>
      <c r="X1737" s="86">
        <v>0</v>
      </c>
      <c r="Y1737" s="86">
        <v>0</v>
      </c>
      <c r="Z1737" s="86">
        <v>0</v>
      </c>
      <c r="AA1737" s="4">
        <f t="shared" si="57"/>
        <v>0</v>
      </c>
      <c r="AB1737" s="4" t="str">
        <f t="shared" si="56"/>
        <v/>
      </c>
    </row>
    <row r="1738" spans="1:28" x14ac:dyDescent="0.25">
      <c r="A1738" s="83">
        <v>42874</v>
      </c>
      <c r="B1738" s="84" t="s">
        <v>197</v>
      </c>
      <c r="C1738" s="84" t="s">
        <v>161</v>
      </c>
      <c r="D1738" s="84" t="s">
        <v>36</v>
      </c>
      <c r="E1738" s="84" t="s">
        <v>48</v>
      </c>
      <c r="F1738" s="84" t="s">
        <v>83</v>
      </c>
      <c r="G1738" s="85">
        <v>91282</v>
      </c>
      <c r="H1738" s="81">
        <v>0.55555555555555558</v>
      </c>
      <c r="I1738" s="81">
        <v>0.81944444444444453</v>
      </c>
      <c r="J1738" s="86">
        <v>0.2638888888888889</v>
      </c>
      <c r="K1738" s="87">
        <v>42874.555555555555</v>
      </c>
      <c r="L1738" s="87">
        <v>42874.819444444445</v>
      </c>
      <c r="M1738" s="85">
        <v>7</v>
      </c>
      <c r="N1738" s="85">
        <v>10</v>
      </c>
      <c r="O1738" s="86">
        <v>1.423611111111111E-3</v>
      </c>
      <c r="P1738" s="86">
        <v>1.6087962962962963E-3</v>
      </c>
      <c r="Q1738" s="86">
        <v>1.7002314814814814E-2</v>
      </c>
      <c r="R1738" s="86">
        <v>1.4247685185185184E-2</v>
      </c>
      <c r="S1738" s="86">
        <v>0</v>
      </c>
      <c r="T1738" s="86">
        <v>0</v>
      </c>
      <c r="U1738" s="86">
        <v>0</v>
      </c>
      <c r="V1738" s="86">
        <v>0</v>
      </c>
      <c r="W1738" s="86">
        <v>0</v>
      </c>
      <c r="X1738" s="86">
        <v>1.6203703703703703E-3</v>
      </c>
      <c r="Y1738" s="86">
        <v>6.3194444444444444E-3</v>
      </c>
      <c r="Z1738" s="86">
        <v>0</v>
      </c>
      <c r="AA1738" s="4">
        <f t="shared" si="57"/>
        <v>1.4247685185185184E-2</v>
      </c>
      <c r="AB1738" s="4">
        <f t="shared" si="56"/>
        <v>0</v>
      </c>
    </row>
    <row r="1739" spans="1:28" x14ac:dyDescent="0.25">
      <c r="A1739" s="83">
        <v>42875</v>
      </c>
      <c r="B1739" s="84" t="s">
        <v>198</v>
      </c>
      <c r="C1739" s="84" t="s">
        <v>161</v>
      </c>
      <c r="D1739" s="84" t="s">
        <v>36</v>
      </c>
      <c r="E1739" s="84" t="s">
        <v>48</v>
      </c>
      <c r="F1739" s="84" t="s">
        <v>83</v>
      </c>
      <c r="G1739" s="85">
        <v>91282</v>
      </c>
      <c r="H1739" s="81">
        <v>0.55555555555555558</v>
      </c>
      <c r="I1739" s="81">
        <v>0.81944444444444453</v>
      </c>
      <c r="J1739" s="86">
        <v>0.2638888888888889</v>
      </c>
      <c r="K1739" s="87">
        <v>42875.555555555555</v>
      </c>
      <c r="L1739" s="87">
        <v>42875.819444444445</v>
      </c>
      <c r="M1739" s="85">
        <v>5</v>
      </c>
      <c r="N1739" s="85">
        <v>1</v>
      </c>
      <c r="O1739" s="86">
        <v>1.4004629629629629E-3</v>
      </c>
      <c r="P1739" s="86">
        <v>2.2916666666666667E-3</v>
      </c>
      <c r="Q1739" s="86">
        <v>8.6921296296296312E-3</v>
      </c>
      <c r="R1739" s="86">
        <v>1.7187499999999998E-2</v>
      </c>
      <c r="S1739" s="86">
        <v>0</v>
      </c>
      <c r="T1739" s="86">
        <v>0</v>
      </c>
      <c r="U1739" s="86">
        <v>0</v>
      </c>
      <c r="V1739" s="86">
        <v>0</v>
      </c>
      <c r="W1739" s="86">
        <v>0</v>
      </c>
      <c r="X1739" s="86">
        <v>4.0856481481481481E-3</v>
      </c>
      <c r="Y1739" s="86">
        <v>1.4004629629629629E-3</v>
      </c>
      <c r="Z1739" s="86">
        <v>0</v>
      </c>
      <c r="AA1739" s="4">
        <f t="shared" si="57"/>
        <v>1.7187499999999998E-2</v>
      </c>
      <c r="AB1739" s="4">
        <f t="shared" si="56"/>
        <v>0</v>
      </c>
    </row>
    <row r="1740" spans="1:28" x14ac:dyDescent="0.25">
      <c r="A1740" s="83">
        <v>42875</v>
      </c>
      <c r="B1740" s="84" t="s">
        <v>198</v>
      </c>
      <c r="C1740" s="84" t="s">
        <v>161</v>
      </c>
      <c r="D1740" s="84" t="s">
        <v>36</v>
      </c>
      <c r="E1740" s="84" t="s">
        <v>48</v>
      </c>
      <c r="F1740" s="84" t="s">
        <v>84</v>
      </c>
      <c r="G1740" s="85">
        <v>91276</v>
      </c>
      <c r="H1740" s="81">
        <v>0.29166666666666669</v>
      </c>
      <c r="I1740" s="81">
        <v>0.55555555555555558</v>
      </c>
      <c r="J1740" s="86">
        <v>0.2638888888888889</v>
      </c>
      <c r="K1740" s="87">
        <v>42875.288888888892</v>
      </c>
      <c r="L1740" s="87">
        <v>42875.555555555555</v>
      </c>
      <c r="M1740" s="85">
        <v>4</v>
      </c>
      <c r="N1740" s="85">
        <v>18</v>
      </c>
      <c r="O1740" s="86">
        <v>6.5972222222222213E-4</v>
      </c>
      <c r="P1740" s="86">
        <v>1.5393518518518519E-3</v>
      </c>
      <c r="Q1740" s="86">
        <v>1.9039351851851852E-2</v>
      </c>
      <c r="R1740" s="86">
        <v>1.6099537037037037E-2</v>
      </c>
      <c r="S1740" s="86">
        <v>0</v>
      </c>
      <c r="T1740" s="86">
        <v>2.2407407407407407E-2</v>
      </c>
      <c r="U1740" s="86">
        <v>0</v>
      </c>
      <c r="V1740" s="86">
        <v>2.5925925925925925E-2</v>
      </c>
      <c r="W1740" s="86">
        <v>0</v>
      </c>
      <c r="X1740" s="86">
        <v>0</v>
      </c>
      <c r="Y1740" s="86">
        <v>0</v>
      </c>
      <c r="Z1740" s="86">
        <v>0</v>
      </c>
      <c r="AA1740" s="4">
        <f t="shared" si="57"/>
        <v>3.8506944444444441E-2</v>
      </c>
      <c r="AB1740" s="4">
        <f t="shared" si="56"/>
        <v>0</v>
      </c>
    </row>
    <row r="1741" spans="1:28" x14ac:dyDescent="0.25">
      <c r="A1741" s="83">
        <v>42874</v>
      </c>
      <c r="B1741" s="84" t="s">
        <v>197</v>
      </c>
      <c r="C1741" s="84" t="s">
        <v>161</v>
      </c>
      <c r="D1741" s="84" t="s">
        <v>36</v>
      </c>
      <c r="E1741" s="84" t="s">
        <v>48</v>
      </c>
      <c r="F1741" s="84" t="s">
        <v>84</v>
      </c>
      <c r="G1741" s="85">
        <v>91276</v>
      </c>
      <c r="H1741" s="81">
        <v>0.29166666666666669</v>
      </c>
      <c r="I1741" s="81">
        <v>0.55555555555555558</v>
      </c>
      <c r="J1741" s="86">
        <v>0.2638888888888889</v>
      </c>
      <c r="K1741" s="87">
        <v>42874.290277777778</v>
      </c>
      <c r="L1741" s="87">
        <v>42874.555555555555</v>
      </c>
      <c r="M1741" s="85">
        <v>6</v>
      </c>
      <c r="N1741" s="85">
        <v>29</v>
      </c>
      <c r="O1741" s="86">
        <v>7.9861111111111105E-4</v>
      </c>
      <c r="P1741" s="86">
        <v>1.4699074074074074E-3</v>
      </c>
      <c r="Q1741" s="86">
        <v>3.0717592592592591E-2</v>
      </c>
      <c r="R1741" s="86">
        <v>1.4293981481481482E-2</v>
      </c>
      <c r="S1741" s="86">
        <v>0</v>
      </c>
      <c r="T1741" s="86">
        <v>1.6122685185185184E-2</v>
      </c>
      <c r="U1741" s="86">
        <v>0</v>
      </c>
      <c r="V1741" s="86">
        <v>2.7754629629629629E-2</v>
      </c>
      <c r="W1741" s="86">
        <v>0</v>
      </c>
      <c r="X1741" s="86">
        <v>0</v>
      </c>
      <c r="Y1741" s="86">
        <v>0</v>
      </c>
      <c r="Z1741" s="86">
        <v>0</v>
      </c>
      <c r="AA1741" s="4">
        <f t="shared" si="57"/>
        <v>3.0416666666666668E-2</v>
      </c>
      <c r="AB1741" s="4">
        <f t="shared" si="56"/>
        <v>0</v>
      </c>
    </row>
    <row r="1742" spans="1:28" x14ac:dyDescent="0.25">
      <c r="A1742" s="83">
        <v>42876</v>
      </c>
      <c r="B1742" s="84" t="s">
        <v>199</v>
      </c>
      <c r="C1742" s="84" t="s">
        <v>161</v>
      </c>
      <c r="D1742" s="84" t="s">
        <v>36</v>
      </c>
      <c r="E1742" s="84" t="s">
        <v>48</v>
      </c>
      <c r="F1742" s="84" t="s">
        <v>84</v>
      </c>
      <c r="G1742" s="85">
        <v>91276</v>
      </c>
      <c r="H1742" s="81">
        <v>0.29166666666666669</v>
      </c>
      <c r="I1742" s="81">
        <v>0.55555555555555558</v>
      </c>
      <c r="J1742" s="86">
        <v>0.2638888888888889</v>
      </c>
      <c r="K1742" s="87"/>
      <c r="L1742" s="87"/>
      <c r="M1742" s="85">
        <v>0</v>
      </c>
      <c r="N1742" s="85">
        <v>0</v>
      </c>
      <c r="O1742" s="86">
        <v>0</v>
      </c>
      <c r="P1742" s="86">
        <v>0</v>
      </c>
      <c r="Q1742" s="86">
        <v>0</v>
      </c>
      <c r="R1742" s="86">
        <v>0</v>
      </c>
      <c r="S1742" s="86">
        <v>0</v>
      </c>
      <c r="T1742" s="86">
        <v>0</v>
      </c>
      <c r="U1742" s="86">
        <v>0</v>
      </c>
      <c r="V1742" s="86">
        <v>0</v>
      </c>
      <c r="W1742" s="86">
        <v>0</v>
      </c>
      <c r="X1742" s="86">
        <v>0</v>
      </c>
      <c r="Y1742" s="86">
        <v>0</v>
      </c>
      <c r="Z1742" s="86">
        <v>0</v>
      </c>
      <c r="AA1742" s="4">
        <f t="shared" si="57"/>
        <v>0</v>
      </c>
      <c r="AB1742" s="4" t="str">
        <f t="shared" si="56"/>
        <v/>
      </c>
    </row>
    <row r="1743" spans="1:28" x14ac:dyDescent="0.25">
      <c r="A1743" s="83">
        <v>42876</v>
      </c>
      <c r="B1743" s="84" t="s">
        <v>199</v>
      </c>
      <c r="C1743" s="84" t="s">
        <v>161</v>
      </c>
      <c r="D1743" s="84" t="s">
        <v>36</v>
      </c>
      <c r="E1743" s="84" t="s">
        <v>48</v>
      </c>
      <c r="F1743" s="84" t="s">
        <v>168</v>
      </c>
      <c r="G1743" s="85">
        <v>91275</v>
      </c>
      <c r="H1743" s="81">
        <v>0.29166666666666669</v>
      </c>
      <c r="I1743" s="81">
        <v>0.55555555555555558</v>
      </c>
      <c r="J1743" s="86">
        <v>0.2638888888888889</v>
      </c>
      <c r="K1743" s="87"/>
      <c r="L1743" s="87"/>
      <c r="M1743" s="85">
        <v>0</v>
      </c>
      <c r="N1743" s="85">
        <v>0</v>
      </c>
      <c r="O1743" s="86">
        <v>0</v>
      </c>
      <c r="P1743" s="86">
        <v>0</v>
      </c>
      <c r="Q1743" s="86">
        <v>0</v>
      </c>
      <c r="R1743" s="86">
        <v>0</v>
      </c>
      <c r="S1743" s="86">
        <v>0</v>
      </c>
      <c r="T1743" s="86">
        <v>0</v>
      </c>
      <c r="U1743" s="86">
        <v>0</v>
      </c>
      <c r="V1743" s="86">
        <v>0</v>
      </c>
      <c r="W1743" s="86">
        <v>0</v>
      </c>
      <c r="X1743" s="86">
        <v>0</v>
      </c>
      <c r="Y1743" s="86">
        <v>0</v>
      </c>
      <c r="Z1743" s="86">
        <v>0</v>
      </c>
      <c r="AA1743" s="4">
        <f t="shared" si="57"/>
        <v>0</v>
      </c>
      <c r="AB1743" s="4" t="str">
        <f t="shared" si="56"/>
        <v/>
      </c>
    </row>
    <row r="1744" spans="1:28" x14ac:dyDescent="0.25">
      <c r="A1744" s="83">
        <v>42874</v>
      </c>
      <c r="B1744" s="84" t="s">
        <v>197</v>
      </c>
      <c r="C1744" s="84" t="s">
        <v>161</v>
      </c>
      <c r="D1744" s="84" t="s">
        <v>36</v>
      </c>
      <c r="E1744" s="84" t="s">
        <v>48</v>
      </c>
      <c r="F1744" s="84" t="s">
        <v>168</v>
      </c>
      <c r="G1744" s="85">
        <v>91275</v>
      </c>
      <c r="H1744" s="81">
        <v>0.29166666666666669</v>
      </c>
      <c r="I1744" s="81">
        <v>0.55555555555555558</v>
      </c>
      <c r="J1744" s="86">
        <v>0.2638888888888889</v>
      </c>
      <c r="K1744" s="87">
        <v>42874.287499999999</v>
      </c>
      <c r="L1744" s="87">
        <v>42874.555555555555</v>
      </c>
      <c r="M1744" s="85">
        <v>8</v>
      </c>
      <c r="N1744" s="85">
        <v>33</v>
      </c>
      <c r="O1744" s="86">
        <v>1.3541666666666667E-3</v>
      </c>
      <c r="P1744" s="86">
        <v>6.8287037037037025E-4</v>
      </c>
      <c r="Q1744" s="86">
        <v>5.5405092592592596E-2</v>
      </c>
      <c r="R1744" s="86">
        <v>1.4895833333333332E-2</v>
      </c>
      <c r="S1744" s="86">
        <v>0</v>
      </c>
      <c r="T1744" s="86">
        <v>1.3425925925925924E-2</v>
      </c>
      <c r="U1744" s="86">
        <v>0</v>
      </c>
      <c r="V1744" s="86">
        <v>3.2719907407407406E-2</v>
      </c>
      <c r="W1744" s="86">
        <v>0</v>
      </c>
      <c r="X1744" s="86">
        <v>0</v>
      </c>
      <c r="Y1744" s="86">
        <v>7.3263888888888892E-3</v>
      </c>
      <c r="Z1744" s="86">
        <v>0</v>
      </c>
      <c r="AA1744" s="4">
        <f t="shared" si="57"/>
        <v>2.8321759259259255E-2</v>
      </c>
      <c r="AB1744" s="4">
        <f t="shared" si="56"/>
        <v>0</v>
      </c>
    </row>
    <row r="1745" spans="1:28" x14ac:dyDescent="0.25">
      <c r="A1745" s="83">
        <v>42875</v>
      </c>
      <c r="B1745" s="84" t="s">
        <v>198</v>
      </c>
      <c r="C1745" s="84" t="s">
        <v>161</v>
      </c>
      <c r="D1745" s="84" t="s">
        <v>36</v>
      </c>
      <c r="E1745" s="84" t="s">
        <v>48</v>
      </c>
      <c r="F1745" s="84" t="s">
        <v>168</v>
      </c>
      <c r="G1745" s="85">
        <v>91275</v>
      </c>
      <c r="H1745" s="81">
        <v>0.29166666666666669</v>
      </c>
      <c r="I1745" s="81">
        <v>0.55555555555555558</v>
      </c>
      <c r="J1745" s="86">
        <v>0.2638888888888889</v>
      </c>
      <c r="K1745" s="87">
        <v>42875.288194444445</v>
      </c>
      <c r="L1745" s="87">
        <v>42875.555555555555</v>
      </c>
      <c r="M1745" s="85">
        <v>5</v>
      </c>
      <c r="N1745" s="85">
        <v>56</v>
      </c>
      <c r="O1745" s="86">
        <v>5.5555555555555556E-4</v>
      </c>
      <c r="P1745" s="86">
        <v>7.0601851851851847E-4</v>
      </c>
      <c r="Q1745" s="86">
        <v>5.6458333333333333E-2</v>
      </c>
      <c r="R1745" s="86">
        <v>1.2858796296296297E-2</v>
      </c>
      <c r="S1745" s="86">
        <v>0</v>
      </c>
      <c r="T1745" s="86">
        <v>1.1990740740740739E-2</v>
      </c>
      <c r="U1745" s="86">
        <v>0</v>
      </c>
      <c r="V1745" s="86">
        <v>3.530092592592592E-3</v>
      </c>
      <c r="W1745" s="86">
        <v>0</v>
      </c>
      <c r="X1745" s="86">
        <v>0</v>
      </c>
      <c r="Y1745" s="86">
        <v>0</v>
      </c>
      <c r="Z1745" s="86">
        <v>0</v>
      </c>
      <c r="AA1745" s="4">
        <f t="shared" si="57"/>
        <v>2.4849537037037038E-2</v>
      </c>
      <c r="AB1745" s="4">
        <f t="shared" si="56"/>
        <v>0</v>
      </c>
    </row>
    <row r="1746" spans="1:28" x14ac:dyDescent="0.25">
      <c r="A1746" s="83">
        <v>42875</v>
      </c>
      <c r="B1746" s="84" t="s">
        <v>198</v>
      </c>
      <c r="C1746" s="84" t="s">
        <v>161</v>
      </c>
      <c r="D1746" s="84" t="s">
        <v>36</v>
      </c>
      <c r="E1746" s="84" t="s">
        <v>48</v>
      </c>
      <c r="F1746" s="84" t="s">
        <v>86</v>
      </c>
      <c r="G1746" s="85">
        <v>91283</v>
      </c>
      <c r="H1746" s="81">
        <v>0.29166666666666669</v>
      </c>
      <c r="I1746" s="81">
        <v>0.55555555555555558</v>
      </c>
      <c r="J1746" s="86">
        <v>0.2638888888888889</v>
      </c>
      <c r="K1746" s="87">
        <v>42875.290972222225</v>
      </c>
      <c r="L1746" s="87">
        <v>42875.555555555555</v>
      </c>
      <c r="M1746" s="85">
        <v>6</v>
      </c>
      <c r="N1746" s="85">
        <v>16</v>
      </c>
      <c r="O1746" s="86">
        <v>4.5138888888888892E-4</v>
      </c>
      <c r="P1746" s="86">
        <v>1.6782407407407406E-3</v>
      </c>
      <c r="Q1746" s="86">
        <v>1.7766203703703704E-2</v>
      </c>
      <c r="R1746" s="86">
        <v>1.5231481481481483E-2</v>
      </c>
      <c r="S1746" s="86">
        <v>0</v>
      </c>
      <c r="T1746" s="86">
        <v>7.5925925925925926E-3</v>
      </c>
      <c r="U1746" s="86">
        <v>0</v>
      </c>
      <c r="V1746" s="86">
        <v>1.5324074074074073E-2</v>
      </c>
      <c r="W1746" s="86">
        <v>0</v>
      </c>
      <c r="X1746" s="86">
        <v>0</v>
      </c>
      <c r="Y1746" s="86">
        <v>1.1400462962962965E-2</v>
      </c>
      <c r="Z1746" s="86">
        <v>0</v>
      </c>
      <c r="AA1746" s="4">
        <f t="shared" si="57"/>
        <v>2.2824074074074076E-2</v>
      </c>
      <c r="AB1746" s="4">
        <f t="shared" si="56"/>
        <v>0</v>
      </c>
    </row>
    <row r="1747" spans="1:28" x14ac:dyDescent="0.25">
      <c r="A1747" s="83">
        <v>42874</v>
      </c>
      <c r="B1747" s="84" t="s">
        <v>197</v>
      </c>
      <c r="C1747" s="84" t="s">
        <v>161</v>
      </c>
      <c r="D1747" s="84" t="s">
        <v>36</v>
      </c>
      <c r="E1747" s="84" t="s">
        <v>48</v>
      </c>
      <c r="F1747" s="84" t="s">
        <v>86</v>
      </c>
      <c r="G1747" s="85">
        <v>91283</v>
      </c>
      <c r="H1747" s="81">
        <v>0.29166666666666669</v>
      </c>
      <c r="I1747" s="81">
        <v>0.55555555555555558</v>
      </c>
      <c r="J1747" s="86">
        <v>0.2638888888888889</v>
      </c>
      <c r="K1747" s="87">
        <v>42874.292361111111</v>
      </c>
      <c r="L1747" s="87">
        <v>42874.555555555555</v>
      </c>
      <c r="M1747" s="85">
        <v>11</v>
      </c>
      <c r="N1747" s="85">
        <v>19</v>
      </c>
      <c r="O1747" s="86">
        <v>6.5972222222222213E-4</v>
      </c>
      <c r="P1747" s="86">
        <v>1.2268518518518518E-3</v>
      </c>
      <c r="Q1747" s="86">
        <v>2.7337962962962963E-2</v>
      </c>
      <c r="R1747" s="86">
        <v>0</v>
      </c>
      <c r="S1747" s="86">
        <v>0</v>
      </c>
      <c r="T1747" s="86">
        <v>7.5462962962962966E-3</v>
      </c>
      <c r="U1747" s="86">
        <v>0</v>
      </c>
      <c r="V1747" s="86">
        <v>2.6736111111111113E-2</v>
      </c>
      <c r="W1747" s="86">
        <v>0</v>
      </c>
      <c r="X1747" s="86">
        <v>0</v>
      </c>
      <c r="Y1747" s="86">
        <v>1.207175925925926E-2</v>
      </c>
      <c r="Z1747" s="86">
        <v>0</v>
      </c>
      <c r="AA1747" s="4">
        <f t="shared" si="57"/>
        <v>7.5462962962962966E-3</v>
      </c>
      <c r="AB1747" s="4">
        <f t="shared" si="56"/>
        <v>6.9444444444444198E-4</v>
      </c>
    </row>
    <row r="1748" spans="1:28" x14ac:dyDescent="0.25">
      <c r="A1748" s="83">
        <v>42876</v>
      </c>
      <c r="B1748" s="84" t="s">
        <v>199</v>
      </c>
      <c r="C1748" s="84" t="s">
        <v>161</v>
      </c>
      <c r="D1748" s="84" t="s">
        <v>36</v>
      </c>
      <c r="E1748" s="84" t="s">
        <v>48</v>
      </c>
      <c r="F1748" s="84" t="s">
        <v>86</v>
      </c>
      <c r="G1748" s="85">
        <v>91283</v>
      </c>
      <c r="H1748" s="81">
        <v>0.29166666666666669</v>
      </c>
      <c r="I1748" s="81">
        <v>0.55555555555555558</v>
      </c>
      <c r="J1748" s="86">
        <v>0.2638888888888889</v>
      </c>
      <c r="K1748" s="87"/>
      <c r="L1748" s="87"/>
      <c r="M1748" s="85">
        <v>0</v>
      </c>
      <c r="N1748" s="85">
        <v>0</v>
      </c>
      <c r="O1748" s="86">
        <v>0</v>
      </c>
      <c r="P1748" s="86">
        <v>0</v>
      </c>
      <c r="Q1748" s="86">
        <v>0</v>
      </c>
      <c r="R1748" s="86">
        <v>0</v>
      </c>
      <c r="S1748" s="86">
        <v>0</v>
      </c>
      <c r="T1748" s="86">
        <v>0</v>
      </c>
      <c r="U1748" s="86">
        <v>0</v>
      </c>
      <c r="V1748" s="86">
        <v>0</v>
      </c>
      <c r="W1748" s="86">
        <v>0</v>
      </c>
      <c r="X1748" s="86">
        <v>0</v>
      </c>
      <c r="Y1748" s="86">
        <v>0</v>
      </c>
      <c r="Z1748" s="86">
        <v>0</v>
      </c>
      <c r="AA1748" s="4">
        <f t="shared" si="57"/>
        <v>0</v>
      </c>
      <c r="AB1748" s="4" t="str">
        <f t="shared" si="56"/>
        <v/>
      </c>
    </row>
    <row r="1749" spans="1:28" x14ac:dyDescent="0.25">
      <c r="A1749" s="83">
        <v>42876</v>
      </c>
      <c r="B1749" s="84" t="s">
        <v>199</v>
      </c>
      <c r="C1749" s="84" t="s">
        <v>161</v>
      </c>
      <c r="D1749" s="84" t="s">
        <v>36</v>
      </c>
      <c r="E1749" s="84" t="s">
        <v>48</v>
      </c>
      <c r="F1749" s="84" t="s">
        <v>87</v>
      </c>
      <c r="G1749" s="85">
        <v>91278</v>
      </c>
      <c r="H1749" s="81">
        <v>0.55555555555555558</v>
      </c>
      <c r="I1749" s="81">
        <v>0.81944444444444453</v>
      </c>
      <c r="J1749" s="86">
        <v>0.2638888888888889</v>
      </c>
      <c r="K1749" s="87"/>
      <c r="L1749" s="87"/>
      <c r="M1749" s="85">
        <v>0</v>
      </c>
      <c r="N1749" s="85">
        <v>0</v>
      </c>
      <c r="O1749" s="86">
        <v>0</v>
      </c>
      <c r="P1749" s="86">
        <v>0</v>
      </c>
      <c r="Q1749" s="86">
        <v>0</v>
      </c>
      <c r="R1749" s="86">
        <v>0</v>
      </c>
      <c r="S1749" s="86">
        <v>0</v>
      </c>
      <c r="T1749" s="86">
        <v>0</v>
      </c>
      <c r="U1749" s="86">
        <v>0</v>
      </c>
      <c r="V1749" s="86">
        <v>0</v>
      </c>
      <c r="W1749" s="86">
        <v>0</v>
      </c>
      <c r="X1749" s="86">
        <v>0</v>
      </c>
      <c r="Y1749" s="86">
        <v>0</v>
      </c>
      <c r="Z1749" s="86">
        <v>0</v>
      </c>
      <c r="AA1749" s="4">
        <f t="shared" si="57"/>
        <v>0</v>
      </c>
      <c r="AB1749" s="4" t="str">
        <f t="shared" si="56"/>
        <v/>
      </c>
    </row>
    <row r="1750" spans="1:28" x14ac:dyDescent="0.25">
      <c r="A1750" s="83">
        <v>42874</v>
      </c>
      <c r="B1750" s="84" t="s">
        <v>197</v>
      </c>
      <c r="C1750" s="84" t="s">
        <v>161</v>
      </c>
      <c r="D1750" s="84" t="s">
        <v>36</v>
      </c>
      <c r="E1750" s="84" t="s">
        <v>48</v>
      </c>
      <c r="F1750" s="84" t="s">
        <v>87</v>
      </c>
      <c r="G1750" s="85">
        <v>91278</v>
      </c>
      <c r="H1750" s="81">
        <v>0.55555555555555558</v>
      </c>
      <c r="I1750" s="81">
        <v>0.81944444444444453</v>
      </c>
      <c r="J1750" s="86">
        <v>0.2638888888888889</v>
      </c>
      <c r="K1750" s="87">
        <v>42874.560416666667</v>
      </c>
      <c r="L1750" s="87">
        <v>42874.819444444445</v>
      </c>
      <c r="M1750" s="85">
        <v>7</v>
      </c>
      <c r="N1750" s="85">
        <v>13</v>
      </c>
      <c r="O1750" s="86">
        <v>1.0763888888888889E-3</v>
      </c>
      <c r="P1750" s="86">
        <v>9.4907407407407408E-4</v>
      </c>
      <c r="Q1750" s="86">
        <v>1.4027777777777778E-2</v>
      </c>
      <c r="R1750" s="86">
        <v>1.7094907407407409E-2</v>
      </c>
      <c r="S1750" s="86">
        <v>0</v>
      </c>
      <c r="T1750" s="86">
        <v>0</v>
      </c>
      <c r="U1750" s="86">
        <v>0</v>
      </c>
      <c r="V1750" s="86">
        <v>2.6539351851851852E-2</v>
      </c>
      <c r="W1750" s="86">
        <v>0</v>
      </c>
      <c r="X1750" s="86">
        <v>0</v>
      </c>
      <c r="Y1750" s="86">
        <v>2.1064814814814813E-3</v>
      </c>
      <c r="Z1750" s="86">
        <v>0</v>
      </c>
      <c r="AA1750" s="4">
        <f t="shared" si="57"/>
        <v>1.7094907407407409E-2</v>
      </c>
      <c r="AB1750" s="4">
        <f t="shared" si="56"/>
        <v>4.8611111111110938E-3</v>
      </c>
    </row>
    <row r="1751" spans="1:28" x14ac:dyDescent="0.25">
      <c r="A1751" s="83">
        <v>42875</v>
      </c>
      <c r="B1751" s="84" t="s">
        <v>198</v>
      </c>
      <c r="C1751" s="84" t="s">
        <v>161</v>
      </c>
      <c r="D1751" s="84" t="s">
        <v>36</v>
      </c>
      <c r="E1751" s="84" t="s">
        <v>48</v>
      </c>
      <c r="F1751" s="84" t="s">
        <v>87</v>
      </c>
      <c r="G1751" s="85">
        <v>91278</v>
      </c>
      <c r="H1751" s="81">
        <v>0.55555555555555558</v>
      </c>
      <c r="I1751" s="81">
        <v>0.81944444444444453</v>
      </c>
      <c r="J1751" s="86">
        <v>0.2638888888888889</v>
      </c>
      <c r="K1751" s="87">
        <v>42875.55972222222</v>
      </c>
      <c r="L1751" s="87">
        <v>42875.819444444445</v>
      </c>
      <c r="M1751" s="85">
        <v>4</v>
      </c>
      <c r="N1751" s="85">
        <v>5</v>
      </c>
      <c r="O1751" s="86">
        <v>7.5231481481481471E-4</v>
      </c>
      <c r="P1751" s="86">
        <v>1.4699074074074074E-3</v>
      </c>
      <c r="Q1751" s="86">
        <v>3.7615740740740739E-3</v>
      </c>
      <c r="R1751" s="86">
        <v>0</v>
      </c>
      <c r="S1751" s="86">
        <v>0</v>
      </c>
      <c r="T1751" s="86">
        <v>0</v>
      </c>
      <c r="U1751" s="86">
        <v>0</v>
      </c>
      <c r="V1751" s="86">
        <v>6.0891203703703704E-2</v>
      </c>
      <c r="W1751" s="86">
        <v>0</v>
      </c>
      <c r="X1751" s="86">
        <v>0</v>
      </c>
      <c r="Y1751" s="86">
        <v>1.2731481481481483E-3</v>
      </c>
      <c r="Z1751" s="86">
        <v>0</v>
      </c>
      <c r="AA1751" s="4">
        <f t="shared" si="57"/>
        <v>0</v>
      </c>
      <c r="AB1751" s="4">
        <f t="shared" si="56"/>
        <v>4.1666666666666519E-3</v>
      </c>
    </row>
    <row r="1752" spans="1:28" x14ac:dyDescent="0.25">
      <c r="A1752" s="83">
        <v>42874</v>
      </c>
      <c r="B1752" s="84" t="s">
        <v>197</v>
      </c>
      <c r="C1752" s="84" t="s">
        <v>161</v>
      </c>
      <c r="D1752" s="84" t="s">
        <v>38</v>
      </c>
      <c r="E1752" s="84" t="s">
        <v>35</v>
      </c>
      <c r="F1752" s="84" t="s">
        <v>72</v>
      </c>
      <c r="G1752" s="85">
        <v>91169</v>
      </c>
      <c r="H1752" s="81">
        <v>0.625</v>
      </c>
      <c r="I1752" s="81">
        <v>0.88888888888888884</v>
      </c>
      <c r="J1752" s="86">
        <v>0.2638888888888889</v>
      </c>
      <c r="K1752" s="87">
        <v>42874.629861111112</v>
      </c>
      <c r="L1752" s="87">
        <v>42874.888888888891</v>
      </c>
      <c r="M1752" s="85">
        <v>55</v>
      </c>
      <c r="N1752" s="85">
        <v>0</v>
      </c>
      <c r="O1752" s="86">
        <v>0</v>
      </c>
      <c r="P1752" s="86">
        <v>2.1874999999999998E-3</v>
      </c>
      <c r="Q1752" s="86">
        <v>5.7870370370370366E-5</v>
      </c>
      <c r="R1752" s="86">
        <v>1.3854166666666666E-2</v>
      </c>
      <c r="S1752" s="86">
        <v>0</v>
      </c>
      <c r="T1752" s="86">
        <v>1.53125E-2</v>
      </c>
      <c r="U1752" s="86">
        <v>0</v>
      </c>
      <c r="V1752" s="86">
        <v>0</v>
      </c>
      <c r="W1752" s="86">
        <v>0</v>
      </c>
      <c r="X1752" s="86">
        <v>2.3668981481481485E-2</v>
      </c>
      <c r="Y1752" s="86">
        <v>2.9282407407407412E-3</v>
      </c>
      <c r="Z1752" s="86">
        <v>0</v>
      </c>
      <c r="AA1752" s="4">
        <f t="shared" si="57"/>
        <v>2.9166666666666667E-2</v>
      </c>
      <c r="AB1752" s="4">
        <f t="shared" si="56"/>
        <v>4.8611111111110938E-3</v>
      </c>
    </row>
    <row r="1753" spans="1:28" x14ac:dyDescent="0.25">
      <c r="A1753" s="83">
        <v>42875</v>
      </c>
      <c r="B1753" s="84" t="s">
        <v>198</v>
      </c>
      <c r="C1753" s="84" t="s">
        <v>161</v>
      </c>
      <c r="D1753" s="84" t="s">
        <v>38</v>
      </c>
      <c r="E1753" s="84" t="s">
        <v>35</v>
      </c>
      <c r="F1753" s="84" t="s">
        <v>72</v>
      </c>
      <c r="G1753" s="85">
        <v>91169</v>
      </c>
      <c r="H1753" s="81">
        <v>0.625</v>
      </c>
      <c r="I1753" s="81">
        <v>0.88888888888888884</v>
      </c>
      <c r="J1753" s="86">
        <v>0.2638888888888889</v>
      </c>
      <c r="K1753" s="87">
        <v>42875.621527777781</v>
      </c>
      <c r="L1753" s="87">
        <v>42875.888888888891</v>
      </c>
      <c r="M1753" s="85">
        <v>55</v>
      </c>
      <c r="N1753" s="85">
        <v>0</v>
      </c>
      <c r="O1753" s="86">
        <v>0</v>
      </c>
      <c r="P1753" s="86">
        <v>1.9328703703703704E-3</v>
      </c>
      <c r="Q1753" s="86">
        <v>6.9675925925925921E-3</v>
      </c>
      <c r="R1753" s="86">
        <v>1.4432870370370372E-2</v>
      </c>
      <c r="S1753" s="86">
        <v>0</v>
      </c>
      <c r="T1753" s="86">
        <v>1.4201388888888888E-2</v>
      </c>
      <c r="U1753" s="86">
        <v>0</v>
      </c>
      <c r="V1753" s="86">
        <v>0</v>
      </c>
      <c r="W1753" s="86">
        <v>0</v>
      </c>
      <c r="X1753" s="86">
        <v>8.5995370370370357E-3</v>
      </c>
      <c r="Y1753" s="86">
        <v>0</v>
      </c>
      <c r="Z1753" s="86">
        <v>0</v>
      </c>
      <c r="AA1753" s="4">
        <f t="shared" si="57"/>
        <v>2.8634259259259262E-2</v>
      </c>
      <c r="AB1753" s="4">
        <f t="shared" si="56"/>
        <v>0</v>
      </c>
    </row>
    <row r="1754" spans="1:28" x14ac:dyDescent="0.25">
      <c r="A1754" s="83">
        <v>42876</v>
      </c>
      <c r="B1754" s="84" t="s">
        <v>199</v>
      </c>
      <c r="C1754" s="84" t="s">
        <v>161</v>
      </c>
      <c r="D1754" s="84" t="s">
        <v>38</v>
      </c>
      <c r="E1754" s="84" t="s">
        <v>35</v>
      </c>
      <c r="F1754" s="84" t="s">
        <v>72</v>
      </c>
      <c r="G1754" s="85">
        <v>91169</v>
      </c>
      <c r="H1754" s="81">
        <v>0.625</v>
      </c>
      <c r="I1754" s="81">
        <v>0.88888888888888884</v>
      </c>
      <c r="J1754" s="86">
        <v>0.2638888888888889</v>
      </c>
      <c r="K1754" s="87"/>
      <c r="L1754" s="87"/>
      <c r="M1754" s="85">
        <v>0</v>
      </c>
      <c r="N1754" s="85">
        <v>0</v>
      </c>
      <c r="O1754" s="86">
        <v>0</v>
      </c>
      <c r="P1754" s="86">
        <v>0</v>
      </c>
      <c r="Q1754" s="86">
        <v>0</v>
      </c>
      <c r="R1754" s="86">
        <v>0</v>
      </c>
      <c r="S1754" s="86">
        <v>0</v>
      </c>
      <c r="T1754" s="86">
        <v>0</v>
      </c>
      <c r="U1754" s="86">
        <v>0</v>
      </c>
      <c r="V1754" s="86">
        <v>0</v>
      </c>
      <c r="W1754" s="86">
        <v>0</v>
      </c>
      <c r="X1754" s="86">
        <v>0</v>
      </c>
      <c r="Y1754" s="86">
        <v>0</v>
      </c>
      <c r="Z1754" s="86">
        <v>0</v>
      </c>
      <c r="AA1754" s="4">
        <f t="shared" si="57"/>
        <v>0</v>
      </c>
      <c r="AB1754" s="4" t="str">
        <f t="shared" si="56"/>
        <v/>
      </c>
    </row>
    <row r="1755" spans="1:28" x14ac:dyDescent="0.25">
      <c r="A1755" s="83">
        <v>42876</v>
      </c>
      <c r="B1755" s="84" t="s">
        <v>199</v>
      </c>
      <c r="C1755" s="84" t="s">
        <v>161</v>
      </c>
      <c r="D1755" s="84" t="s">
        <v>38</v>
      </c>
      <c r="E1755" s="84" t="s">
        <v>35</v>
      </c>
      <c r="F1755" s="84" t="s">
        <v>55</v>
      </c>
      <c r="G1755" s="85">
        <v>91147</v>
      </c>
      <c r="H1755" s="81">
        <v>0.55555555555555558</v>
      </c>
      <c r="I1755" s="81">
        <v>0.81944444444444453</v>
      </c>
      <c r="J1755" s="86">
        <v>0.2638888888888889</v>
      </c>
      <c r="K1755" s="87"/>
      <c r="L1755" s="87"/>
      <c r="M1755" s="85">
        <v>0</v>
      </c>
      <c r="N1755" s="85">
        <v>0</v>
      </c>
      <c r="O1755" s="86">
        <v>0</v>
      </c>
      <c r="P1755" s="86">
        <v>0</v>
      </c>
      <c r="Q1755" s="86">
        <v>0</v>
      </c>
      <c r="R1755" s="86">
        <v>0</v>
      </c>
      <c r="S1755" s="86">
        <v>0</v>
      </c>
      <c r="T1755" s="86">
        <v>0</v>
      </c>
      <c r="U1755" s="86">
        <v>0</v>
      </c>
      <c r="V1755" s="86">
        <v>0</v>
      </c>
      <c r="W1755" s="86">
        <v>0</v>
      </c>
      <c r="X1755" s="86">
        <v>0</v>
      </c>
      <c r="Y1755" s="86">
        <v>0</v>
      </c>
      <c r="Z1755" s="86">
        <v>0</v>
      </c>
      <c r="AA1755" s="4">
        <f t="shared" si="57"/>
        <v>0</v>
      </c>
      <c r="AB1755" s="4" t="str">
        <f t="shared" si="56"/>
        <v/>
      </c>
    </row>
    <row r="1756" spans="1:28" x14ac:dyDescent="0.25">
      <c r="A1756" s="83">
        <v>42875</v>
      </c>
      <c r="B1756" s="84" t="s">
        <v>198</v>
      </c>
      <c r="C1756" s="84" t="s">
        <v>161</v>
      </c>
      <c r="D1756" s="84" t="s">
        <v>38</v>
      </c>
      <c r="E1756" s="84" t="s">
        <v>35</v>
      </c>
      <c r="F1756" s="84" t="s">
        <v>55</v>
      </c>
      <c r="G1756" s="85">
        <v>91147</v>
      </c>
      <c r="H1756" s="81">
        <v>0.55555555555555558</v>
      </c>
      <c r="I1756" s="81">
        <v>0.81944444444444453</v>
      </c>
      <c r="J1756" s="86">
        <v>0.2638888888888889</v>
      </c>
      <c r="K1756" s="87"/>
      <c r="L1756" s="87"/>
      <c r="M1756" s="85">
        <v>0</v>
      </c>
      <c r="N1756" s="85">
        <v>0</v>
      </c>
      <c r="O1756" s="86">
        <v>0</v>
      </c>
      <c r="P1756" s="86">
        <v>0</v>
      </c>
      <c r="Q1756" s="86">
        <v>0</v>
      </c>
      <c r="R1756" s="86">
        <v>0</v>
      </c>
      <c r="S1756" s="86">
        <v>0</v>
      </c>
      <c r="T1756" s="86">
        <v>0</v>
      </c>
      <c r="U1756" s="86">
        <v>0</v>
      </c>
      <c r="V1756" s="86">
        <v>0</v>
      </c>
      <c r="W1756" s="86">
        <v>0</v>
      </c>
      <c r="X1756" s="86">
        <v>0</v>
      </c>
      <c r="Y1756" s="86">
        <v>0</v>
      </c>
      <c r="Z1756" s="86">
        <v>0</v>
      </c>
      <c r="AA1756" s="4">
        <f t="shared" si="57"/>
        <v>0</v>
      </c>
      <c r="AB1756" s="4" t="str">
        <f t="shared" si="56"/>
        <v/>
      </c>
    </row>
    <row r="1757" spans="1:28" x14ac:dyDescent="0.25">
      <c r="A1757" s="83">
        <v>42874</v>
      </c>
      <c r="B1757" s="84" t="s">
        <v>197</v>
      </c>
      <c r="C1757" s="84" t="s">
        <v>161</v>
      </c>
      <c r="D1757" s="84" t="s">
        <v>38</v>
      </c>
      <c r="E1757" s="84" t="s">
        <v>35</v>
      </c>
      <c r="F1757" s="84" t="s">
        <v>55</v>
      </c>
      <c r="G1757" s="85">
        <v>91147</v>
      </c>
      <c r="H1757" s="81">
        <v>0.55555555555555558</v>
      </c>
      <c r="I1757" s="81">
        <v>0.81944444444444453</v>
      </c>
      <c r="J1757" s="86">
        <v>0.2638888888888889</v>
      </c>
      <c r="K1757" s="87"/>
      <c r="L1757" s="87"/>
      <c r="M1757" s="85">
        <v>0</v>
      </c>
      <c r="N1757" s="85">
        <v>0</v>
      </c>
      <c r="O1757" s="86">
        <v>0</v>
      </c>
      <c r="P1757" s="86">
        <v>0</v>
      </c>
      <c r="Q1757" s="86">
        <v>0</v>
      </c>
      <c r="R1757" s="86">
        <v>0</v>
      </c>
      <c r="S1757" s="86">
        <v>0</v>
      </c>
      <c r="T1757" s="86">
        <v>0</v>
      </c>
      <c r="U1757" s="86">
        <v>0</v>
      </c>
      <c r="V1757" s="86">
        <v>0</v>
      </c>
      <c r="W1757" s="86">
        <v>0</v>
      </c>
      <c r="X1757" s="86">
        <v>0</v>
      </c>
      <c r="Y1757" s="86">
        <v>0</v>
      </c>
      <c r="Z1757" s="86">
        <v>0</v>
      </c>
      <c r="AA1757" s="4">
        <f t="shared" si="57"/>
        <v>0</v>
      </c>
      <c r="AB1757" s="4" t="str">
        <f t="shared" si="56"/>
        <v/>
      </c>
    </row>
    <row r="1758" spans="1:28" x14ac:dyDescent="0.25">
      <c r="A1758" s="83">
        <v>42874</v>
      </c>
      <c r="B1758" s="84" t="s">
        <v>197</v>
      </c>
      <c r="C1758" s="84" t="s">
        <v>161</v>
      </c>
      <c r="D1758" s="84" t="s">
        <v>38</v>
      </c>
      <c r="E1758" s="84" t="s">
        <v>35</v>
      </c>
      <c r="F1758" s="84" t="s">
        <v>172</v>
      </c>
      <c r="G1758" s="85">
        <v>91160</v>
      </c>
      <c r="H1758" s="81">
        <v>0.625</v>
      </c>
      <c r="I1758" s="81">
        <v>0.88888888888888884</v>
      </c>
      <c r="J1758" s="86">
        <v>0.2638888888888889</v>
      </c>
      <c r="K1758" s="87"/>
      <c r="L1758" s="87"/>
      <c r="M1758" s="85">
        <v>0</v>
      </c>
      <c r="N1758" s="85">
        <v>0</v>
      </c>
      <c r="O1758" s="86">
        <v>0</v>
      </c>
      <c r="P1758" s="86">
        <v>0</v>
      </c>
      <c r="Q1758" s="86">
        <v>0</v>
      </c>
      <c r="R1758" s="86">
        <v>0</v>
      </c>
      <c r="S1758" s="86">
        <v>0</v>
      </c>
      <c r="T1758" s="86">
        <v>0</v>
      </c>
      <c r="U1758" s="86">
        <v>0</v>
      </c>
      <c r="V1758" s="86">
        <v>0</v>
      </c>
      <c r="W1758" s="86">
        <v>0</v>
      </c>
      <c r="X1758" s="86">
        <v>0</v>
      </c>
      <c r="Y1758" s="86">
        <v>0</v>
      </c>
      <c r="Z1758" s="86">
        <v>0</v>
      </c>
      <c r="AA1758" s="4">
        <f t="shared" si="57"/>
        <v>0</v>
      </c>
      <c r="AB1758" s="4" t="str">
        <f t="shared" ref="AB1758:AB1821" si="58">IF(K1758="","",IF(VALUE(TEXT(K1758,"HH:MM:SS"))&gt;H1758,VALUE(TEXT(K1758,"HH:MM:SS"))-H1758,0))</f>
        <v/>
      </c>
    </row>
    <row r="1759" spans="1:28" x14ac:dyDescent="0.25">
      <c r="A1759" s="83">
        <v>42875</v>
      </c>
      <c r="B1759" s="84" t="s">
        <v>198</v>
      </c>
      <c r="C1759" s="84" t="s">
        <v>161</v>
      </c>
      <c r="D1759" s="84" t="s">
        <v>38</v>
      </c>
      <c r="E1759" s="84" t="s">
        <v>35</v>
      </c>
      <c r="F1759" s="84" t="s">
        <v>172</v>
      </c>
      <c r="G1759" s="85">
        <v>91160</v>
      </c>
      <c r="H1759" s="81">
        <v>0.625</v>
      </c>
      <c r="I1759" s="81">
        <v>0.88888888888888884</v>
      </c>
      <c r="J1759" s="86">
        <v>0.2638888888888889</v>
      </c>
      <c r="K1759" s="87">
        <v>42875.621527777781</v>
      </c>
      <c r="L1759" s="87">
        <v>42875.888888888891</v>
      </c>
      <c r="M1759" s="85">
        <v>47</v>
      </c>
      <c r="N1759" s="85">
        <v>0</v>
      </c>
      <c r="O1759" s="86">
        <v>0</v>
      </c>
      <c r="P1759" s="86">
        <v>2.2453703703703702E-3</v>
      </c>
      <c r="Q1759" s="86">
        <v>3.2291666666666666E-3</v>
      </c>
      <c r="R1759" s="86">
        <v>1.3784722222222224E-2</v>
      </c>
      <c r="S1759" s="86">
        <v>0</v>
      </c>
      <c r="T1759" s="86">
        <v>1.3553240740740741E-2</v>
      </c>
      <c r="U1759" s="86">
        <v>0</v>
      </c>
      <c r="V1759" s="86">
        <v>0</v>
      </c>
      <c r="W1759" s="86">
        <v>0</v>
      </c>
      <c r="X1759" s="86">
        <v>5.4398148148148144E-4</v>
      </c>
      <c r="Y1759" s="86">
        <v>1.2152777777777778E-2</v>
      </c>
      <c r="Z1759" s="86">
        <v>0</v>
      </c>
      <c r="AA1759" s="4">
        <f t="shared" si="57"/>
        <v>2.7337962962962967E-2</v>
      </c>
      <c r="AB1759" s="4">
        <f t="shared" si="58"/>
        <v>0</v>
      </c>
    </row>
    <row r="1760" spans="1:28" x14ac:dyDescent="0.25">
      <c r="A1760" s="83">
        <v>42876</v>
      </c>
      <c r="B1760" s="84" t="s">
        <v>199</v>
      </c>
      <c r="C1760" s="84" t="s">
        <v>161</v>
      </c>
      <c r="D1760" s="84" t="s">
        <v>38</v>
      </c>
      <c r="E1760" s="84" t="s">
        <v>35</v>
      </c>
      <c r="F1760" s="84" t="s">
        <v>172</v>
      </c>
      <c r="G1760" s="85">
        <v>91160</v>
      </c>
      <c r="H1760" s="81">
        <v>0.625</v>
      </c>
      <c r="I1760" s="81">
        <v>0.88888888888888884</v>
      </c>
      <c r="J1760" s="86">
        <v>0.2638888888888889</v>
      </c>
      <c r="K1760" s="87">
        <v>42876.622916666667</v>
      </c>
      <c r="L1760" s="87">
        <v>42876.888888888891</v>
      </c>
      <c r="M1760" s="85">
        <v>82</v>
      </c>
      <c r="N1760" s="85">
        <v>0</v>
      </c>
      <c r="O1760" s="86">
        <v>0</v>
      </c>
      <c r="P1760" s="86">
        <v>2.0138888888888888E-3</v>
      </c>
      <c r="Q1760" s="86">
        <v>2.8703703703703708E-3</v>
      </c>
      <c r="R1760" s="86">
        <v>1.4016203703703704E-2</v>
      </c>
      <c r="S1760" s="86">
        <v>0</v>
      </c>
      <c r="T1760" s="86">
        <v>1.40625E-2</v>
      </c>
      <c r="U1760" s="86">
        <v>0</v>
      </c>
      <c r="V1760" s="86">
        <v>0</v>
      </c>
      <c r="W1760" s="86">
        <v>0</v>
      </c>
      <c r="X1760" s="86">
        <v>0</v>
      </c>
      <c r="Y1760" s="86">
        <v>5.9953703703703697E-3</v>
      </c>
      <c r="Z1760" s="86">
        <v>0</v>
      </c>
      <c r="AA1760" s="4">
        <f t="shared" si="57"/>
        <v>2.8078703703703703E-2</v>
      </c>
      <c r="AB1760" s="4">
        <f t="shared" si="58"/>
        <v>0</v>
      </c>
    </row>
    <row r="1761" spans="1:28" x14ac:dyDescent="0.25">
      <c r="A1761" s="83">
        <v>42876</v>
      </c>
      <c r="B1761" s="84" t="s">
        <v>199</v>
      </c>
      <c r="C1761" s="84" t="s">
        <v>161</v>
      </c>
      <c r="D1761" s="84" t="s">
        <v>38</v>
      </c>
      <c r="E1761" s="84" t="s">
        <v>35</v>
      </c>
      <c r="F1761" s="84" t="s">
        <v>74</v>
      </c>
      <c r="G1761" s="85">
        <v>91149</v>
      </c>
      <c r="H1761" s="81">
        <v>0.625</v>
      </c>
      <c r="I1761" s="81">
        <v>0.88888888888888884</v>
      </c>
      <c r="J1761" s="86">
        <v>0.2638888888888889</v>
      </c>
      <c r="K1761" s="87">
        <v>42876.625694444447</v>
      </c>
      <c r="L1761" s="87">
        <v>42876.888888888891</v>
      </c>
      <c r="M1761" s="85">
        <v>99</v>
      </c>
      <c r="N1761" s="85">
        <v>0</v>
      </c>
      <c r="O1761" s="86">
        <v>0</v>
      </c>
      <c r="P1761" s="86">
        <v>1.5393518518518519E-3</v>
      </c>
      <c r="Q1761" s="86">
        <v>1.6782407407407406E-3</v>
      </c>
      <c r="R1761" s="86">
        <v>1.4409722222222221E-2</v>
      </c>
      <c r="S1761" s="86">
        <v>0</v>
      </c>
      <c r="T1761" s="86">
        <v>1.4259259259259261E-2</v>
      </c>
      <c r="U1761" s="86">
        <v>0</v>
      </c>
      <c r="V1761" s="86">
        <v>0</v>
      </c>
      <c r="W1761" s="86">
        <v>0</v>
      </c>
      <c r="X1761" s="86">
        <v>1.1574074074074073E-4</v>
      </c>
      <c r="Y1761" s="86">
        <v>5.1736111111111115E-3</v>
      </c>
      <c r="Z1761" s="86">
        <v>0</v>
      </c>
      <c r="AA1761" s="4">
        <f t="shared" si="57"/>
        <v>2.8668981481481483E-2</v>
      </c>
      <c r="AB1761" s="4">
        <f t="shared" si="58"/>
        <v>6.9444444444444198E-4</v>
      </c>
    </row>
    <row r="1762" spans="1:28" x14ac:dyDescent="0.25">
      <c r="A1762" s="83">
        <v>42875</v>
      </c>
      <c r="B1762" s="84" t="s">
        <v>198</v>
      </c>
      <c r="C1762" s="84" t="s">
        <v>161</v>
      </c>
      <c r="D1762" s="84" t="s">
        <v>38</v>
      </c>
      <c r="E1762" s="84" t="s">
        <v>35</v>
      </c>
      <c r="F1762" s="84" t="s">
        <v>74</v>
      </c>
      <c r="G1762" s="85">
        <v>91149</v>
      </c>
      <c r="H1762" s="81">
        <v>0.625</v>
      </c>
      <c r="I1762" s="81">
        <v>0.88888888888888884</v>
      </c>
      <c r="J1762" s="86">
        <v>0.2638888888888889</v>
      </c>
      <c r="K1762" s="87">
        <v>42875.627083333333</v>
      </c>
      <c r="L1762" s="87">
        <v>42875.88958333333</v>
      </c>
      <c r="M1762" s="85">
        <v>53</v>
      </c>
      <c r="N1762" s="85">
        <v>0</v>
      </c>
      <c r="O1762" s="86">
        <v>0</v>
      </c>
      <c r="P1762" s="86">
        <v>2.1180555555555553E-3</v>
      </c>
      <c r="Q1762" s="86">
        <v>1.261574074074074E-3</v>
      </c>
      <c r="R1762" s="86">
        <v>1.4143518518518519E-2</v>
      </c>
      <c r="S1762" s="86">
        <v>0</v>
      </c>
      <c r="T1762" s="86">
        <v>1.3194444444444444E-2</v>
      </c>
      <c r="U1762" s="86">
        <v>0</v>
      </c>
      <c r="V1762" s="86">
        <v>0</v>
      </c>
      <c r="W1762" s="86">
        <v>0</v>
      </c>
      <c r="X1762" s="86">
        <v>0</v>
      </c>
      <c r="Y1762" s="86">
        <v>8.2754629629629619E-3</v>
      </c>
      <c r="Z1762" s="86">
        <v>0</v>
      </c>
      <c r="AA1762" s="4">
        <f t="shared" si="57"/>
        <v>2.7337962962962963E-2</v>
      </c>
      <c r="AB1762" s="4">
        <f t="shared" si="58"/>
        <v>2.0833333333333259E-3</v>
      </c>
    </row>
    <row r="1763" spans="1:28" x14ac:dyDescent="0.25">
      <c r="A1763" s="83">
        <v>42874</v>
      </c>
      <c r="B1763" s="84" t="s">
        <v>197</v>
      </c>
      <c r="C1763" s="84" t="s">
        <v>161</v>
      </c>
      <c r="D1763" s="84" t="s">
        <v>38</v>
      </c>
      <c r="E1763" s="84" t="s">
        <v>35</v>
      </c>
      <c r="F1763" s="84" t="s">
        <v>74</v>
      </c>
      <c r="G1763" s="85">
        <v>91149</v>
      </c>
      <c r="H1763" s="81">
        <v>0.625</v>
      </c>
      <c r="I1763" s="81">
        <v>0.88888888888888884</v>
      </c>
      <c r="J1763" s="86">
        <v>0.2638888888888889</v>
      </c>
      <c r="K1763" s="87">
        <v>42874.628472222219</v>
      </c>
      <c r="L1763" s="87">
        <v>42874.888888888891</v>
      </c>
      <c r="M1763" s="85">
        <v>65</v>
      </c>
      <c r="N1763" s="85">
        <v>0</v>
      </c>
      <c r="O1763" s="86">
        <v>0</v>
      </c>
      <c r="P1763" s="86">
        <v>1.6666666666666668E-3</v>
      </c>
      <c r="Q1763" s="86">
        <v>1.2847222222222223E-3</v>
      </c>
      <c r="R1763" s="86">
        <v>1.3622685185185184E-2</v>
      </c>
      <c r="S1763" s="86">
        <v>0</v>
      </c>
      <c r="T1763" s="86">
        <v>1.4652777777777778E-2</v>
      </c>
      <c r="U1763" s="86">
        <v>0</v>
      </c>
      <c r="V1763" s="86">
        <v>0</v>
      </c>
      <c r="W1763" s="86">
        <v>0</v>
      </c>
      <c r="X1763" s="86">
        <v>8.4722222222222213E-3</v>
      </c>
      <c r="Y1763" s="86">
        <v>7.9398148148148145E-3</v>
      </c>
      <c r="Z1763" s="86">
        <v>0</v>
      </c>
      <c r="AA1763" s="4">
        <f t="shared" si="57"/>
        <v>2.8275462962962961E-2</v>
      </c>
      <c r="AB1763" s="4">
        <f t="shared" si="58"/>
        <v>3.4722222222222099E-3</v>
      </c>
    </row>
    <row r="1764" spans="1:28" x14ac:dyDescent="0.25">
      <c r="A1764" s="83">
        <v>42874</v>
      </c>
      <c r="B1764" s="84" t="s">
        <v>197</v>
      </c>
      <c r="C1764" s="84" t="s">
        <v>161</v>
      </c>
      <c r="D1764" s="84" t="s">
        <v>38</v>
      </c>
      <c r="E1764" s="84" t="s">
        <v>35</v>
      </c>
      <c r="F1764" s="84" t="s">
        <v>176</v>
      </c>
      <c r="G1764" s="85">
        <v>91141</v>
      </c>
      <c r="H1764" s="81">
        <v>0.65277777777777779</v>
      </c>
      <c r="I1764" s="81">
        <v>0.91666666666666663</v>
      </c>
      <c r="J1764" s="86">
        <v>0.2638888888888889</v>
      </c>
      <c r="K1764" s="87">
        <v>42874.647916666669</v>
      </c>
      <c r="L1764" s="87">
        <v>42874.916666666664</v>
      </c>
      <c r="M1764" s="85">
        <v>59</v>
      </c>
      <c r="N1764" s="85">
        <v>0</v>
      </c>
      <c r="O1764" s="86">
        <v>0</v>
      </c>
      <c r="P1764" s="86">
        <v>1.7592592592592592E-3</v>
      </c>
      <c r="Q1764" s="86">
        <v>3.0555555555555557E-3</v>
      </c>
      <c r="R1764" s="86">
        <v>1.4293981481481482E-2</v>
      </c>
      <c r="S1764" s="86">
        <v>0</v>
      </c>
      <c r="T1764" s="86">
        <v>1.2824074074074073E-2</v>
      </c>
      <c r="U1764" s="86">
        <v>0</v>
      </c>
      <c r="V1764" s="86">
        <v>0</v>
      </c>
      <c r="W1764" s="86">
        <v>0</v>
      </c>
      <c r="X1764" s="86">
        <v>1.2824074074074073E-2</v>
      </c>
      <c r="Y1764" s="86">
        <v>1.3425925925925925E-3</v>
      </c>
      <c r="Z1764" s="86">
        <v>0</v>
      </c>
      <c r="AA1764" s="4">
        <f t="shared" si="57"/>
        <v>2.7118055555555555E-2</v>
      </c>
      <c r="AB1764" s="4">
        <f t="shared" si="58"/>
        <v>0</v>
      </c>
    </row>
    <row r="1765" spans="1:28" x14ac:dyDescent="0.25">
      <c r="A1765" s="83">
        <v>42875</v>
      </c>
      <c r="B1765" s="84" t="s">
        <v>198</v>
      </c>
      <c r="C1765" s="84" t="s">
        <v>161</v>
      </c>
      <c r="D1765" s="84" t="s">
        <v>38</v>
      </c>
      <c r="E1765" s="84" t="s">
        <v>35</v>
      </c>
      <c r="F1765" s="84" t="s">
        <v>176</v>
      </c>
      <c r="G1765" s="85">
        <v>91141</v>
      </c>
      <c r="H1765" s="81">
        <v>0.65277777777777779</v>
      </c>
      <c r="I1765" s="81">
        <v>0.91666666666666663</v>
      </c>
      <c r="J1765" s="86">
        <v>0.2638888888888889</v>
      </c>
      <c r="K1765" s="87">
        <v>42875.654166666667</v>
      </c>
      <c r="L1765" s="87">
        <v>42875.833333333336</v>
      </c>
      <c r="M1765" s="85">
        <v>37</v>
      </c>
      <c r="N1765" s="85">
        <v>0</v>
      </c>
      <c r="O1765" s="86">
        <v>0</v>
      </c>
      <c r="P1765" s="86">
        <v>1.8055555555555557E-3</v>
      </c>
      <c r="Q1765" s="86">
        <v>1.3657407407407409E-3</v>
      </c>
      <c r="R1765" s="86">
        <v>7.4305555555555548E-3</v>
      </c>
      <c r="S1765" s="86">
        <v>0</v>
      </c>
      <c r="T1765" s="86">
        <v>2.0590277777777777E-2</v>
      </c>
      <c r="U1765" s="86">
        <v>0</v>
      </c>
      <c r="V1765" s="86">
        <v>0</v>
      </c>
      <c r="W1765" s="86">
        <v>0</v>
      </c>
      <c r="X1765" s="86">
        <v>2.2916666666666667E-3</v>
      </c>
      <c r="Y1765" s="86">
        <v>0</v>
      </c>
      <c r="Z1765" s="86">
        <v>0</v>
      </c>
      <c r="AA1765" s="4">
        <f t="shared" si="57"/>
        <v>2.8020833333333332E-2</v>
      </c>
      <c r="AB1765" s="4">
        <f t="shared" si="58"/>
        <v>1.388888888888884E-3</v>
      </c>
    </row>
    <row r="1766" spans="1:28" x14ac:dyDescent="0.25">
      <c r="A1766" s="83">
        <v>42876</v>
      </c>
      <c r="B1766" s="84" t="s">
        <v>199</v>
      </c>
      <c r="C1766" s="84" t="s">
        <v>161</v>
      </c>
      <c r="D1766" s="84" t="s">
        <v>38</v>
      </c>
      <c r="E1766" s="84" t="s">
        <v>35</v>
      </c>
      <c r="F1766" s="84" t="s">
        <v>176</v>
      </c>
      <c r="G1766" s="85">
        <v>91141</v>
      </c>
      <c r="H1766" s="81">
        <v>0.65277777777777779</v>
      </c>
      <c r="I1766" s="81">
        <v>0.91666666666666663</v>
      </c>
      <c r="J1766" s="86">
        <v>0.2638888888888889</v>
      </c>
      <c r="K1766" s="87"/>
      <c r="L1766" s="87"/>
      <c r="M1766" s="85">
        <v>0</v>
      </c>
      <c r="N1766" s="85">
        <v>0</v>
      </c>
      <c r="O1766" s="86">
        <v>0</v>
      </c>
      <c r="P1766" s="86">
        <v>0</v>
      </c>
      <c r="Q1766" s="86">
        <v>0</v>
      </c>
      <c r="R1766" s="86">
        <v>0</v>
      </c>
      <c r="S1766" s="86">
        <v>0</v>
      </c>
      <c r="T1766" s="86">
        <v>0</v>
      </c>
      <c r="U1766" s="86">
        <v>0</v>
      </c>
      <c r="V1766" s="86">
        <v>0</v>
      </c>
      <c r="W1766" s="86">
        <v>0</v>
      </c>
      <c r="X1766" s="86">
        <v>0</v>
      </c>
      <c r="Y1766" s="86">
        <v>0</v>
      </c>
      <c r="Z1766" s="86">
        <v>0</v>
      </c>
      <c r="AA1766" s="4">
        <f t="shared" si="57"/>
        <v>0</v>
      </c>
      <c r="AB1766" s="4" t="str">
        <f t="shared" si="58"/>
        <v/>
      </c>
    </row>
    <row r="1767" spans="1:28" x14ac:dyDescent="0.25">
      <c r="A1767" s="83">
        <v>42876</v>
      </c>
      <c r="B1767" s="84" t="s">
        <v>199</v>
      </c>
      <c r="C1767" s="84" t="s">
        <v>161</v>
      </c>
      <c r="D1767" s="84" t="s">
        <v>38</v>
      </c>
      <c r="E1767" s="84" t="s">
        <v>35</v>
      </c>
      <c r="F1767" s="84" t="s">
        <v>177</v>
      </c>
      <c r="G1767" s="85">
        <v>91130</v>
      </c>
      <c r="H1767" s="81">
        <v>0.58333333333333337</v>
      </c>
      <c r="I1767" s="81">
        <v>0.84722222222222221</v>
      </c>
      <c r="J1767" s="86">
        <v>0.2638888888888889</v>
      </c>
      <c r="K1767" s="87"/>
      <c r="L1767" s="87"/>
      <c r="M1767" s="85">
        <v>0</v>
      </c>
      <c r="N1767" s="85">
        <v>0</v>
      </c>
      <c r="O1767" s="86">
        <v>0</v>
      </c>
      <c r="P1767" s="86">
        <v>0</v>
      </c>
      <c r="Q1767" s="86">
        <v>0</v>
      </c>
      <c r="R1767" s="86">
        <v>0</v>
      </c>
      <c r="S1767" s="86">
        <v>0</v>
      </c>
      <c r="T1767" s="86">
        <v>0</v>
      </c>
      <c r="U1767" s="86">
        <v>0</v>
      </c>
      <c r="V1767" s="86">
        <v>0</v>
      </c>
      <c r="W1767" s="86">
        <v>0</v>
      </c>
      <c r="X1767" s="86">
        <v>0</v>
      </c>
      <c r="Y1767" s="86">
        <v>0</v>
      </c>
      <c r="Z1767" s="86">
        <v>0</v>
      </c>
      <c r="AA1767" s="4">
        <f t="shared" si="57"/>
        <v>0</v>
      </c>
      <c r="AB1767" s="4" t="str">
        <f t="shared" si="58"/>
        <v/>
      </c>
    </row>
    <row r="1768" spans="1:28" x14ac:dyDescent="0.25">
      <c r="A1768" s="83">
        <v>42875</v>
      </c>
      <c r="B1768" s="84" t="s">
        <v>198</v>
      </c>
      <c r="C1768" s="84" t="s">
        <v>161</v>
      </c>
      <c r="D1768" s="84" t="s">
        <v>38</v>
      </c>
      <c r="E1768" s="84" t="s">
        <v>35</v>
      </c>
      <c r="F1768" s="84" t="s">
        <v>177</v>
      </c>
      <c r="G1768" s="85">
        <v>91130</v>
      </c>
      <c r="H1768" s="81">
        <v>0.58333333333333337</v>
      </c>
      <c r="I1768" s="81">
        <v>0.84722222222222221</v>
      </c>
      <c r="J1768" s="86">
        <v>0.2638888888888889</v>
      </c>
      <c r="K1768" s="87">
        <v>42875.57916666667</v>
      </c>
      <c r="L1768" s="87">
        <v>42875.84652777778</v>
      </c>
      <c r="M1768" s="85">
        <v>64</v>
      </c>
      <c r="N1768" s="85">
        <v>0</v>
      </c>
      <c r="O1768" s="86">
        <v>0</v>
      </c>
      <c r="P1768" s="86">
        <v>1.5856481481481479E-3</v>
      </c>
      <c r="Q1768" s="86">
        <v>4.3749999999999995E-3</v>
      </c>
      <c r="R1768" s="86">
        <v>1.1678240740740741E-2</v>
      </c>
      <c r="S1768" s="86">
        <v>0</v>
      </c>
      <c r="T1768" s="86">
        <v>1.3391203703703704E-2</v>
      </c>
      <c r="U1768" s="86">
        <v>0</v>
      </c>
      <c r="V1768" s="86">
        <v>0</v>
      </c>
      <c r="W1768" s="86">
        <v>0</v>
      </c>
      <c r="X1768" s="86">
        <v>2.5462962962962961E-3</v>
      </c>
      <c r="Y1768" s="86">
        <v>1.0717592592592593E-2</v>
      </c>
      <c r="Z1768" s="86">
        <v>0</v>
      </c>
      <c r="AA1768" s="4">
        <f t="shared" si="57"/>
        <v>2.5069444444444443E-2</v>
      </c>
      <c r="AB1768" s="4">
        <f t="shared" si="58"/>
        <v>0</v>
      </c>
    </row>
    <row r="1769" spans="1:28" x14ac:dyDescent="0.25">
      <c r="A1769" s="83">
        <v>42874</v>
      </c>
      <c r="B1769" s="84" t="s">
        <v>197</v>
      </c>
      <c r="C1769" s="84" t="s">
        <v>161</v>
      </c>
      <c r="D1769" s="84" t="s">
        <v>38</v>
      </c>
      <c r="E1769" s="84" t="s">
        <v>35</v>
      </c>
      <c r="F1769" s="84" t="s">
        <v>177</v>
      </c>
      <c r="G1769" s="85">
        <v>91130</v>
      </c>
      <c r="H1769" s="81">
        <v>0.58333333333333337</v>
      </c>
      <c r="I1769" s="81">
        <v>0.84722222222222221</v>
      </c>
      <c r="J1769" s="86">
        <v>0.2638888888888889</v>
      </c>
      <c r="K1769" s="87">
        <v>42874.585416666669</v>
      </c>
      <c r="L1769" s="87">
        <v>42874.84652777778</v>
      </c>
      <c r="M1769" s="85">
        <v>63</v>
      </c>
      <c r="N1769" s="85">
        <v>0</v>
      </c>
      <c r="O1769" s="86">
        <v>0</v>
      </c>
      <c r="P1769" s="86">
        <v>1.9328703703703704E-3</v>
      </c>
      <c r="Q1769" s="86">
        <v>6.8865740740740736E-3</v>
      </c>
      <c r="R1769" s="86">
        <v>1.3321759259259261E-2</v>
      </c>
      <c r="S1769" s="86">
        <v>0</v>
      </c>
      <c r="T1769" s="86">
        <v>6.7708333333333336E-3</v>
      </c>
      <c r="U1769" s="86">
        <v>0</v>
      </c>
      <c r="V1769" s="86">
        <v>0</v>
      </c>
      <c r="W1769" s="86">
        <v>0</v>
      </c>
      <c r="X1769" s="86">
        <v>1.7847222222222223E-2</v>
      </c>
      <c r="Y1769" s="86">
        <v>6.3657407407407404E-3</v>
      </c>
      <c r="Z1769" s="86">
        <v>0</v>
      </c>
      <c r="AA1769" s="4">
        <f t="shared" si="57"/>
        <v>2.0092592592592592E-2</v>
      </c>
      <c r="AB1769" s="4">
        <f t="shared" si="58"/>
        <v>2.0833333333333259E-3</v>
      </c>
    </row>
    <row r="1770" spans="1:28" x14ac:dyDescent="0.25">
      <c r="A1770" s="83">
        <v>42874</v>
      </c>
      <c r="B1770" s="84" t="s">
        <v>197</v>
      </c>
      <c r="C1770" s="84" t="s">
        <v>161</v>
      </c>
      <c r="D1770" s="84" t="s">
        <v>38</v>
      </c>
      <c r="E1770" s="84" t="s">
        <v>35</v>
      </c>
      <c r="F1770" s="84" t="s">
        <v>96</v>
      </c>
      <c r="G1770" s="85">
        <v>91157</v>
      </c>
      <c r="H1770" s="81">
        <v>0.625</v>
      </c>
      <c r="I1770" s="81">
        <v>0.88888888888888884</v>
      </c>
      <c r="J1770" s="86">
        <v>0.2638888888888889</v>
      </c>
      <c r="K1770" s="87">
        <v>42874.62222222222</v>
      </c>
      <c r="L1770" s="87">
        <v>42874.888888888891</v>
      </c>
      <c r="M1770" s="85">
        <v>70</v>
      </c>
      <c r="N1770" s="85">
        <v>0</v>
      </c>
      <c r="O1770" s="86">
        <v>0</v>
      </c>
      <c r="P1770" s="86">
        <v>1.8750000000000001E-3</v>
      </c>
      <c r="Q1770" s="86">
        <v>3.0671296296296297E-3</v>
      </c>
      <c r="R1770" s="86">
        <v>1.3668981481481482E-2</v>
      </c>
      <c r="S1770" s="86">
        <v>0</v>
      </c>
      <c r="T1770" s="86">
        <v>1.2430555555555554E-2</v>
      </c>
      <c r="U1770" s="86">
        <v>0</v>
      </c>
      <c r="V1770" s="86">
        <v>0</v>
      </c>
      <c r="W1770" s="86">
        <v>0</v>
      </c>
      <c r="X1770" s="86">
        <v>4.9768518518518521E-4</v>
      </c>
      <c r="Y1770" s="86">
        <v>1.7476851851851852E-3</v>
      </c>
      <c r="Z1770" s="86">
        <v>0</v>
      </c>
      <c r="AA1770" s="4">
        <f t="shared" si="57"/>
        <v>2.6099537037037036E-2</v>
      </c>
      <c r="AB1770" s="4">
        <f t="shared" si="58"/>
        <v>0</v>
      </c>
    </row>
    <row r="1771" spans="1:28" x14ac:dyDescent="0.25">
      <c r="A1771" s="83">
        <v>42875</v>
      </c>
      <c r="B1771" s="84" t="s">
        <v>198</v>
      </c>
      <c r="C1771" s="84" t="s">
        <v>161</v>
      </c>
      <c r="D1771" s="84" t="s">
        <v>38</v>
      </c>
      <c r="E1771" s="84" t="s">
        <v>35</v>
      </c>
      <c r="F1771" s="84" t="s">
        <v>96</v>
      </c>
      <c r="G1771" s="85">
        <v>91157</v>
      </c>
      <c r="H1771" s="81">
        <v>0.625</v>
      </c>
      <c r="I1771" s="81">
        <v>0.88888888888888884</v>
      </c>
      <c r="J1771" s="86">
        <v>0.2638888888888889</v>
      </c>
      <c r="K1771" s="87">
        <v>42875.620833333334</v>
      </c>
      <c r="L1771" s="87">
        <v>42875.888888888891</v>
      </c>
      <c r="M1771" s="85">
        <v>57</v>
      </c>
      <c r="N1771" s="85">
        <v>0</v>
      </c>
      <c r="O1771" s="86">
        <v>0</v>
      </c>
      <c r="P1771" s="86">
        <v>2.0833333333333333E-3</v>
      </c>
      <c r="Q1771" s="86">
        <v>3.7037037037037034E-3</v>
      </c>
      <c r="R1771" s="86">
        <v>1.2939814814814814E-2</v>
      </c>
      <c r="S1771" s="86">
        <v>0</v>
      </c>
      <c r="T1771" s="86">
        <v>1.2499999999999999E-2</v>
      </c>
      <c r="U1771" s="86">
        <v>0</v>
      </c>
      <c r="V1771" s="86">
        <v>0</v>
      </c>
      <c r="W1771" s="86">
        <v>0</v>
      </c>
      <c r="X1771" s="86">
        <v>2.0833333333333335E-4</v>
      </c>
      <c r="Y1771" s="86">
        <v>1.5624999999999999E-3</v>
      </c>
      <c r="Z1771" s="86">
        <v>0</v>
      </c>
      <c r="AA1771" s="4">
        <f t="shared" si="57"/>
        <v>2.5439814814814811E-2</v>
      </c>
      <c r="AB1771" s="4">
        <f t="shared" si="58"/>
        <v>0</v>
      </c>
    </row>
    <row r="1772" spans="1:28" x14ac:dyDescent="0.25">
      <c r="A1772" s="83">
        <v>42876</v>
      </c>
      <c r="B1772" s="84" t="s">
        <v>199</v>
      </c>
      <c r="C1772" s="84" t="s">
        <v>161</v>
      </c>
      <c r="D1772" s="84" t="s">
        <v>38</v>
      </c>
      <c r="E1772" s="84" t="s">
        <v>35</v>
      </c>
      <c r="F1772" s="84" t="s">
        <v>96</v>
      </c>
      <c r="G1772" s="85">
        <v>91157</v>
      </c>
      <c r="H1772" s="81">
        <v>0.625</v>
      </c>
      <c r="I1772" s="81">
        <v>0.88888888888888884</v>
      </c>
      <c r="J1772" s="86">
        <v>0.2638888888888889</v>
      </c>
      <c r="K1772" s="87">
        <v>42876.623611111114</v>
      </c>
      <c r="L1772" s="87">
        <v>42876.888888888891</v>
      </c>
      <c r="M1772" s="85">
        <v>86</v>
      </c>
      <c r="N1772" s="85">
        <v>0</v>
      </c>
      <c r="O1772" s="86">
        <v>0</v>
      </c>
      <c r="P1772" s="86">
        <v>1.7939814814814815E-3</v>
      </c>
      <c r="Q1772" s="86">
        <v>2.7893518518518519E-3</v>
      </c>
      <c r="R1772" s="86">
        <v>1.1446759259259261E-2</v>
      </c>
      <c r="S1772" s="86">
        <v>0</v>
      </c>
      <c r="T1772" s="86">
        <v>1.3078703703703703E-2</v>
      </c>
      <c r="U1772" s="86">
        <v>0</v>
      </c>
      <c r="V1772" s="86">
        <v>0</v>
      </c>
      <c r="W1772" s="86">
        <v>0</v>
      </c>
      <c r="X1772" s="86">
        <v>1.4027777777777778E-2</v>
      </c>
      <c r="Y1772" s="86">
        <v>0</v>
      </c>
      <c r="Z1772" s="86">
        <v>0</v>
      </c>
      <c r="AA1772" s="4">
        <f t="shared" si="57"/>
        <v>2.4525462962962964E-2</v>
      </c>
      <c r="AB1772" s="4">
        <f t="shared" si="58"/>
        <v>0</v>
      </c>
    </row>
    <row r="1773" spans="1:28" x14ac:dyDescent="0.25">
      <c r="A1773" s="83">
        <v>42876</v>
      </c>
      <c r="B1773" s="84" t="s">
        <v>199</v>
      </c>
      <c r="C1773" s="84" t="s">
        <v>161</v>
      </c>
      <c r="D1773" s="84" t="s">
        <v>38</v>
      </c>
      <c r="E1773" s="84" t="s">
        <v>35</v>
      </c>
      <c r="F1773" s="84" t="s">
        <v>79</v>
      </c>
      <c r="G1773" s="85">
        <v>91129</v>
      </c>
      <c r="H1773" s="81">
        <v>0.5625</v>
      </c>
      <c r="I1773" s="81">
        <v>0.82638888888888884</v>
      </c>
      <c r="J1773" s="86">
        <v>0.2638888888888889</v>
      </c>
      <c r="K1773" s="87"/>
      <c r="L1773" s="87"/>
      <c r="M1773" s="85">
        <v>0</v>
      </c>
      <c r="N1773" s="85">
        <v>0</v>
      </c>
      <c r="O1773" s="86">
        <v>0</v>
      </c>
      <c r="P1773" s="86">
        <v>0</v>
      </c>
      <c r="Q1773" s="86">
        <v>0</v>
      </c>
      <c r="R1773" s="86">
        <v>0</v>
      </c>
      <c r="S1773" s="86">
        <v>0</v>
      </c>
      <c r="T1773" s="86">
        <v>0</v>
      </c>
      <c r="U1773" s="86">
        <v>0</v>
      </c>
      <c r="V1773" s="86">
        <v>0</v>
      </c>
      <c r="W1773" s="86">
        <v>0</v>
      </c>
      <c r="X1773" s="86">
        <v>0</v>
      </c>
      <c r="Y1773" s="86">
        <v>0</v>
      </c>
      <c r="Z1773" s="86">
        <v>0</v>
      </c>
      <c r="AA1773" s="4">
        <f t="shared" si="57"/>
        <v>0</v>
      </c>
      <c r="AB1773" s="4" t="str">
        <f t="shared" si="58"/>
        <v/>
      </c>
    </row>
    <row r="1774" spans="1:28" x14ac:dyDescent="0.25">
      <c r="A1774" s="83">
        <v>42875</v>
      </c>
      <c r="B1774" s="84" t="s">
        <v>198</v>
      </c>
      <c r="C1774" s="84" t="s">
        <v>161</v>
      </c>
      <c r="D1774" s="84" t="s">
        <v>38</v>
      </c>
      <c r="E1774" s="84" t="s">
        <v>35</v>
      </c>
      <c r="F1774" s="84" t="s">
        <v>79</v>
      </c>
      <c r="G1774" s="85">
        <v>91129</v>
      </c>
      <c r="H1774" s="81">
        <v>0.5625</v>
      </c>
      <c r="I1774" s="81">
        <v>0.82638888888888884</v>
      </c>
      <c r="J1774" s="86">
        <v>0.2638888888888889</v>
      </c>
      <c r="K1774" s="87">
        <v>42875.568055555559</v>
      </c>
      <c r="L1774" s="87">
        <v>42875.826388888891</v>
      </c>
      <c r="M1774" s="85">
        <v>64</v>
      </c>
      <c r="N1774" s="85">
        <v>0</v>
      </c>
      <c r="O1774" s="86">
        <v>0</v>
      </c>
      <c r="P1774" s="86">
        <v>2.1064814814814813E-3</v>
      </c>
      <c r="Q1774" s="86">
        <v>4.7337962962962958E-3</v>
      </c>
      <c r="R1774" s="86">
        <v>1.3229166666666667E-2</v>
      </c>
      <c r="S1774" s="86">
        <v>0</v>
      </c>
      <c r="T1774" s="86">
        <v>1.383101851851852E-2</v>
      </c>
      <c r="U1774" s="86">
        <v>0</v>
      </c>
      <c r="V1774" s="86">
        <v>0</v>
      </c>
      <c r="W1774" s="86">
        <v>0</v>
      </c>
      <c r="X1774" s="86">
        <v>0</v>
      </c>
      <c r="Y1774" s="86">
        <v>1.8865740740740742E-3</v>
      </c>
      <c r="Z1774" s="86">
        <v>0</v>
      </c>
      <c r="AA1774" s="4">
        <f t="shared" si="57"/>
        <v>2.7060185185185187E-2</v>
      </c>
      <c r="AB1774" s="4">
        <f t="shared" si="58"/>
        <v>5.5555555555555358E-3</v>
      </c>
    </row>
    <row r="1775" spans="1:28" x14ac:dyDescent="0.25">
      <c r="A1775" s="83">
        <v>42874</v>
      </c>
      <c r="B1775" s="84" t="s">
        <v>197</v>
      </c>
      <c r="C1775" s="84" t="s">
        <v>161</v>
      </c>
      <c r="D1775" s="84" t="s">
        <v>38</v>
      </c>
      <c r="E1775" s="84" t="s">
        <v>35</v>
      </c>
      <c r="F1775" s="84" t="s">
        <v>79</v>
      </c>
      <c r="G1775" s="85">
        <v>91129</v>
      </c>
      <c r="H1775" s="81">
        <v>0.5625</v>
      </c>
      <c r="I1775" s="81">
        <v>0.82638888888888884</v>
      </c>
      <c r="J1775" s="86">
        <v>0.2638888888888889</v>
      </c>
      <c r="K1775" s="87"/>
      <c r="L1775" s="87"/>
      <c r="M1775" s="85">
        <v>0</v>
      </c>
      <c r="N1775" s="85">
        <v>0</v>
      </c>
      <c r="O1775" s="86">
        <v>0</v>
      </c>
      <c r="P1775" s="86">
        <v>0</v>
      </c>
      <c r="Q1775" s="86">
        <v>0</v>
      </c>
      <c r="R1775" s="86">
        <v>0</v>
      </c>
      <c r="S1775" s="86">
        <v>0</v>
      </c>
      <c r="T1775" s="86">
        <v>0</v>
      </c>
      <c r="U1775" s="86">
        <v>0</v>
      </c>
      <c r="V1775" s="86">
        <v>0</v>
      </c>
      <c r="W1775" s="86">
        <v>0</v>
      </c>
      <c r="X1775" s="86">
        <v>0</v>
      </c>
      <c r="Y1775" s="86">
        <v>0</v>
      </c>
      <c r="Z1775" s="86">
        <v>0</v>
      </c>
      <c r="AA1775" s="4">
        <f t="shared" si="57"/>
        <v>0</v>
      </c>
      <c r="AB1775" s="4" t="str">
        <f t="shared" si="58"/>
        <v/>
      </c>
    </row>
    <row r="1776" spans="1:28" x14ac:dyDescent="0.25">
      <c r="A1776" s="83">
        <v>42874</v>
      </c>
      <c r="B1776" s="84" t="s">
        <v>197</v>
      </c>
      <c r="C1776" s="84" t="s">
        <v>161</v>
      </c>
      <c r="D1776" s="84" t="s">
        <v>38</v>
      </c>
      <c r="E1776" s="84" t="s">
        <v>35</v>
      </c>
      <c r="F1776" s="84" t="s">
        <v>63</v>
      </c>
      <c r="G1776" s="85">
        <v>91134</v>
      </c>
      <c r="H1776" s="81">
        <v>0.5625</v>
      </c>
      <c r="I1776" s="81">
        <v>0.82638888888888884</v>
      </c>
      <c r="J1776" s="86">
        <v>0.2638888888888889</v>
      </c>
      <c r="K1776" s="87">
        <v>42874.556944444441</v>
      </c>
      <c r="L1776" s="87">
        <v>42874.826388888891</v>
      </c>
      <c r="M1776" s="85">
        <v>58</v>
      </c>
      <c r="N1776" s="85">
        <v>0</v>
      </c>
      <c r="O1776" s="86">
        <v>0</v>
      </c>
      <c r="P1776" s="86">
        <v>2.627314814814815E-3</v>
      </c>
      <c r="Q1776" s="86">
        <v>4.1435185185185186E-3</v>
      </c>
      <c r="R1776" s="86">
        <v>1.7222222222222222E-2</v>
      </c>
      <c r="S1776" s="86">
        <v>0</v>
      </c>
      <c r="T1776" s="86">
        <v>1.5000000000000001E-2</v>
      </c>
      <c r="U1776" s="86">
        <v>0</v>
      </c>
      <c r="V1776" s="86">
        <v>0</v>
      </c>
      <c r="W1776" s="86">
        <v>0</v>
      </c>
      <c r="X1776" s="86">
        <v>1.5636574074074074E-2</v>
      </c>
      <c r="Y1776" s="86">
        <v>0</v>
      </c>
      <c r="Z1776" s="86">
        <v>0</v>
      </c>
      <c r="AA1776" s="4">
        <f t="shared" si="57"/>
        <v>3.2222222222222222E-2</v>
      </c>
      <c r="AB1776" s="4">
        <f t="shared" si="58"/>
        <v>0</v>
      </c>
    </row>
    <row r="1777" spans="1:28" x14ac:dyDescent="0.25">
      <c r="A1777" s="83">
        <v>42875</v>
      </c>
      <c r="B1777" s="84" t="s">
        <v>198</v>
      </c>
      <c r="C1777" s="84" t="s">
        <v>161</v>
      </c>
      <c r="D1777" s="84" t="s">
        <v>38</v>
      </c>
      <c r="E1777" s="84" t="s">
        <v>35</v>
      </c>
      <c r="F1777" s="84" t="s">
        <v>63</v>
      </c>
      <c r="G1777" s="85">
        <v>91134</v>
      </c>
      <c r="H1777" s="81">
        <v>0.5625</v>
      </c>
      <c r="I1777" s="81">
        <v>0.82638888888888884</v>
      </c>
      <c r="J1777" s="86">
        <v>0.2638888888888889</v>
      </c>
      <c r="K1777" s="87">
        <v>42875.557638888888</v>
      </c>
      <c r="L1777" s="87">
        <v>42875.826388888891</v>
      </c>
      <c r="M1777" s="85">
        <v>65</v>
      </c>
      <c r="N1777" s="85">
        <v>0</v>
      </c>
      <c r="O1777" s="86">
        <v>0</v>
      </c>
      <c r="P1777" s="86">
        <v>2.1759259259259258E-3</v>
      </c>
      <c r="Q1777" s="86">
        <v>4.1666666666666666E-3</v>
      </c>
      <c r="R1777" s="86">
        <v>1.2418981481481482E-2</v>
      </c>
      <c r="S1777" s="86">
        <v>0</v>
      </c>
      <c r="T1777" s="86">
        <v>1.4675925925925926E-2</v>
      </c>
      <c r="U1777" s="86">
        <v>0</v>
      </c>
      <c r="V1777" s="86">
        <v>0</v>
      </c>
      <c r="W1777" s="86">
        <v>0</v>
      </c>
      <c r="X1777" s="86">
        <v>0</v>
      </c>
      <c r="Y1777" s="86">
        <v>0</v>
      </c>
      <c r="Z1777" s="86">
        <v>0</v>
      </c>
      <c r="AA1777" s="4">
        <f t="shared" si="57"/>
        <v>2.7094907407407408E-2</v>
      </c>
      <c r="AB1777" s="4">
        <f t="shared" si="58"/>
        <v>0</v>
      </c>
    </row>
    <row r="1778" spans="1:28" x14ac:dyDescent="0.25">
      <c r="A1778" s="83">
        <v>42876</v>
      </c>
      <c r="B1778" s="84" t="s">
        <v>199</v>
      </c>
      <c r="C1778" s="84" t="s">
        <v>161</v>
      </c>
      <c r="D1778" s="84" t="s">
        <v>38</v>
      </c>
      <c r="E1778" s="84" t="s">
        <v>35</v>
      </c>
      <c r="F1778" s="84" t="s">
        <v>63</v>
      </c>
      <c r="G1778" s="85">
        <v>91134</v>
      </c>
      <c r="H1778" s="81">
        <v>0.5625</v>
      </c>
      <c r="I1778" s="81">
        <v>0.82638888888888884</v>
      </c>
      <c r="J1778" s="86">
        <v>0.2638888888888889</v>
      </c>
      <c r="K1778" s="87">
        <v>42876.381944444445</v>
      </c>
      <c r="L1778" s="87">
        <v>42876.638888888891</v>
      </c>
      <c r="M1778" s="85">
        <v>87</v>
      </c>
      <c r="N1778" s="85">
        <v>0</v>
      </c>
      <c r="O1778" s="86">
        <v>0</v>
      </c>
      <c r="P1778" s="86">
        <v>2.1180555555555553E-3</v>
      </c>
      <c r="Q1778" s="86">
        <v>2.5462962962962961E-3</v>
      </c>
      <c r="R1778" s="86">
        <v>1.5057870370370369E-2</v>
      </c>
      <c r="S1778" s="86">
        <v>0</v>
      </c>
      <c r="T1778" s="86">
        <v>1.5185185185185185E-2</v>
      </c>
      <c r="U1778" s="86">
        <v>0</v>
      </c>
      <c r="V1778" s="86">
        <v>0</v>
      </c>
      <c r="W1778" s="86">
        <v>0</v>
      </c>
      <c r="X1778" s="86">
        <v>0</v>
      </c>
      <c r="Y1778" s="86">
        <v>6.7592592592592591E-3</v>
      </c>
      <c r="Z1778" s="86">
        <v>0</v>
      </c>
      <c r="AA1778" s="4">
        <f t="shared" si="57"/>
        <v>3.0243055555555554E-2</v>
      </c>
      <c r="AB1778" s="4">
        <f t="shared" si="58"/>
        <v>0</v>
      </c>
    </row>
    <row r="1779" spans="1:28" x14ac:dyDescent="0.25">
      <c r="A1779" s="83">
        <v>42876</v>
      </c>
      <c r="B1779" s="84" t="s">
        <v>199</v>
      </c>
      <c r="C1779" s="84" t="s">
        <v>161</v>
      </c>
      <c r="D1779" s="84" t="s">
        <v>38</v>
      </c>
      <c r="E1779" s="84" t="s">
        <v>35</v>
      </c>
      <c r="F1779" s="84" t="s">
        <v>182</v>
      </c>
      <c r="G1779" s="85">
        <v>91131</v>
      </c>
      <c r="H1779" s="81">
        <v>0.33333333333333331</v>
      </c>
      <c r="I1779" s="81">
        <v>0.59722222222222221</v>
      </c>
      <c r="J1779" s="86">
        <v>0.2638888888888889</v>
      </c>
      <c r="K1779" s="87">
        <v>42876.333333333336</v>
      </c>
      <c r="L1779" s="87">
        <v>42876.597222222219</v>
      </c>
      <c r="M1779" s="85">
        <v>116</v>
      </c>
      <c r="N1779" s="85">
        <v>0</v>
      </c>
      <c r="O1779" s="86">
        <v>0</v>
      </c>
      <c r="P1779" s="86">
        <v>1.5277777777777779E-3</v>
      </c>
      <c r="Q1779" s="86">
        <v>3.1250000000000001E-4</v>
      </c>
      <c r="R1779" s="86">
        <v>1.59375E-2</v>
      </c>
      <c r="S1779" s="86">
        <v>0</v>
      </c>
      <c r="T1779" s="86">
        <v>1.7893518518518517E-2</v>
      </c>
      <c r="U1779" s="86">
        <v>0</v>
      </c>
      <c r="V1779" s="86">
        <v>0</v>
      </c>
      <c r="W1779" s="86">
        <v>0</v>
      </c>
      <c r="X1779" s="86">
        <v>0</v>
      </c>
      <c r="Y1779" s="86">
        <v>0</v>
      </c>
      <c r="Z1779" s="86">
        <v>0</v>
      </c>
      <c r="AA1779" s="4">
        <f t="shared" si="57"/>
        <v>3.3831018518518517E-2</v>
      </c>
      <c r="AB1779" s="4">
        <f t="shared" si="58"/>
        <v>0</v>
      </c>
    </row>
    <row r="1780" spans="1:28" x14ac:dyDescent="0.25">
      <c r="A1780" s="83">
        <v>42875</v>
      </c>
      <c r="B1780" s="84" t="s">
        <v>198</v>
      </c>
      <c r="C1780" s="84" t="s">
        <v>161</v>
      </c>
      <c r="D1780" s="84" t="s">
        <v>38</v>
      </c>
      <c r="E1780" s="84" t="s">
        <v>35</v>
      </c>
      <c r="F1780" s="84" t="s">
        <v>182</v>
      </c>
      <c r="G1780" s="85">
        <v>91131</v>
      </c>
      <c r="H1780" s="81">
        <v>0.33333333333333331</v>
      </c>
      <c r="I1780" s="81">
        <v>0.59722222222222221</v>
      </c>
      <c r="J1780" s="86">
        <v>0.2638888888888889</v>
      </c>
      <c r="K1780" s="87">
        <v>42875.331944444442</v>
      </c>
      <c r="L1780" s="87">
        <v>42875.597222222219</v>
      </c>
      <c r="M1780" s="85">
        <v>88</v>
      </c>
      <c r="N1780" s="85">
        <v>0</v>
      </c>
      <c r="O1780" s="86">
        <v>0</v>
      </c>
      <c r="P1780" s="86">
        <v>1.6203703703703703E-3</v>
      </c>
      <c r="Q1780" s="86">
        <v>1.8634259259259261E-3</v>
      </c>
      <c r="R1780" s="86">
        <v>1.494212962962963E-2</v>
      </c>
      <c r="S1780" s="86">
        <v>0</v>
      </c>
      <c r="T1780" s="86">
        <v>1.5300925925925926E-2</v>
      </c>
      <c r="U1780" s="86">
        <v>0</v>
      </c>
      <c r="V1780" s="86">
        <v>0</v>
      </c>
      <c r="W1780" s="86">
        <v>0</v>
      </c>
      <c r="X1780" s="86">
        <v>0</v>
      </c>
      <c r="Y1780" s="86">
        <v>1.0648148148148147E-3</v>
      </c>
      <c r="Z1780" s="86">
        <v>0</v>
      </c>
      <c r="AA1780" s="4">
        <f t="shared" si="57"/>
        <v>3.0243055555555558E-2</v>
      </c>
      <c r="AB1780" s="4">
        <f t="shared" si="58"/>
        <v>0</v>
      </c>
    </row>
    <row r="1781" spans="1:28" x14ac:dyDescent="0.25">
      <c r="A1781" s="83">
        <v>42874</v>
      </c>
      <c r="B1781" s="84" t="s">
        <v>197</v>
      </c>
      <c r="C1781" s="84" t="s">
        <v>161</v>
      </c>
      <c r="D1781" s="84" t="s">
        <v>38</v>
      </c>
      <c r="E1781" s="84" t="s">
        <v>35</v>
      </c>
      <c r="F1781" s="84" t="s">
        <v>182</v>
      </c>
      <c r="G1781" s="85">
        <v>91131</v>
      </c>
      <c r="H1781" s="81">
        <v>0.33333333333333331</v>
      </c>
      <c r="I1781" s="81">
        <v>0.59722222222222221</v>
      </c>
      <c r="J1781" s="86">
        <v>0.2638888888888889</v>
      </c>
      <c r="K1781" s="87">
        <v>42874.34375</v>
      </c>
      <c r="L1781" s="87">
        <v>42874.597222222219</v>
      </c>
      <c r="M1781" s="85">
        <v>97</v>
      </c>
      <c r="N1781" s="85">
        <v>0</v>
      </c>
      <c r="O1781" s="86">
        <v>0</v>
      </c>
      <c r="P1781" s="86">
        <v>1.4583333333333334E-3</v>
      </c>
      <c r="Q1781" s="86">
        <v>2.2106481481481478E-3</v>
      </c>
      <c r="R1781" s="86">
        <v>1.5925925925925927E-2</v>
      </c>
      <c r="S1781" s="86">
        <v>0</v>
      </c>
      <c r="T1781" s="86">
        <v>1.5069444444444443E-2</v>
      </c>
      <c r="U1781" s="86">
        <v>0</v>
      </c>
      <c r="V1781" s="86">
        <v>0</v>
      </c>
      <c r="W1781" s="86">
        <v>0</v>
      </c>
      <c r="X1781" s="86">
        <v>0</v>
      </c>
      <c r="Y1781" s="86">
        <v>7.407407407407407E-4</v>
      </c>
      <c r="Z1781" s="86">
        <v>0</v>
      </c>
      <c r="AA1781" s="4">
        <f t="shared" si="57"/>
        <v>3.0995370370370368E-2</v>
      </c>
      <c r="AB1781" s="4">
        <f t="shared" si="58"/>
        <v>1.0416666666666685E-2</v>
      </c>
    </row>
    <row r="1782" spans="1:28" x14ac:dyDescent="0.25">
      <c r="A1782" s="83">
        <v>42874</v>
      </c>
      <c r="B1782" s="84" t="s">
        <v>197</v>
      </c>
      <c r="C1782" s="84" t="s">
        <v>161</v>
      </c>
      <c r="D1782" s="84" t="s">
        <v>38</v>
      </c>
      <c r="E1782" s="84" t="s">
        <v>41</v>
      </c>
      <c r="F1782" s="84" t="s">
        <v>116</v>
      </c>
      <c r="G1782" s="85">
        <v>91126</v>
      </c>
      <c r="H1782" s="81">
        <v>0.29166666666666669</v>
      </c>
      <c r="I1782" s="81">
        <v>0.55555555555555558</v>
      </c>
      <c r="J1782" s="86">
        <v>0.2638888888888889</v>
      </c>
      <c r="K1782" s="87"/>
      <c r="L1782" s="87"/>
      <c r="M1782" s="85">
        <v>0</v>
      </c>
      <c r="N1782" s="85">
        <v>0</v>
      </c>
      <c r="O1782" s="86">
        <v>0</v>
      </c>
      <c r="P1782" s="86">
        <v>0</v>
      </c>
      <c r="Q1782" s="86">
        <v>0</v>
      </c>
      <c r="R1782" s="86">
        <v>0</v>
      </c>
      <c r="S1782" s="86">
        <v>0</v>
      </c>
      <c r="T1782" s="86">
        <v>0</v>
      </c>
      <c r="U1782" s="86">
        <v>0</v>
      </c>
      <c r="V1782" s="86">
        <v>0</v>
      </c>
      <c r="W1782" s="86">
        <v>0</v>
      </c>
      <c r="X1782" s="86">
        <v>0</v>
      </c>
      <c r="Y1782" s="86">
        <v>0</v>
      </c>
      <c r="Z1782" s="86">
        <v>0</v>
      </c>
      <c r="AA1782" s="4">
        <f t="shared" si="57"/>
        <v>0</v>
      </c>
      <c r="AB1782" s="4" t="str">
        <f t="shared" si="58"/>
        <v/>
      </c>
    </row>
    <row r="1783" spans="1:28" x14ac:dyDescent="0.25">
      <c r="A1783" s="83">
        <v>42875</v>
      </c>
      <c r="B1783" s="84" t="s">
        <v>198</v>
      </c>
      <c r="C1783" s="84" t="s">
        <v>161</v>
      </c>
      <c r="D1783" s="84" t="s">
        <v>38</v>
      </c>
      <c r="E1783" s="84" t="s">
        <v>41</v>
      </c>
      <c r="F1783" s="84" t="s">
        <v>116</v>
      </c>
      <c r="G1783" s="85">
        <v>91126</v>
      </c>
      <c r="H1783" s="81">
        <v>0.29166666666666669</v>
      </c>
      <c r="I1783" s="81">
        <v>0.55555555555555558</v>
      </c>
      <c r="J1783" s="86">
        <v>0.2638888888888889</v>
      </c>
      <c r="K1783" s="87">
        <v>42875.286111111112</v>
      </c>
      <c r="L1783" s="87">
        <v>42875.555555555555</v>
      </c>
      <c r="M1783" s="85">
        <v>97</v>
      </c>
      <c r="N1783" s="85">
        <v>0</v>
      </c>
      <c r="O1783" s="86">
        <v>0</v>
      </c>
      <c r="P1783" s="86">
        <v>9.3750000000000007E-4</v>
      </c>
      <c r="Q1783" s="86">
        <v>7.037037037037037E-3</v>
      </c>
      <c r="R1783" s="86">
        <v>2.2430555555555554E-2</v>
      </c>
      <c r="S1783" s="86">
        <v>0</v>
      </c>
      <c r="T1783" s="86">
        <v>6.875E-3</v>
      </c>
      <c r="U1783" s="86">
        <v>0</v>
      </c>
      <c r="V1783" s="86">
        <v>0</v>
      </c>
      <c r="W1783" s="86">
        <v>0</v>
      </c>
      <c r="X1783" s="86">
        <v>3.1249999999999997E-3</v>
      </c>
      <c r="Y1783" s="86">
        <v>1.298611111111111E-2</v>
      </c>
      <c r="Z1783" s="86">
        <v>0</v>
      </c>
      <c r="AA1783" s="4">
        <f t="shared" si="57"/>
        <v>2.9305555555555553E-2</v>
      </c>
      <c r="AB1783" s="4">
        <f t="shared" si="58"/>
        <v>0</v>
      </c>
    </row>
    <row r="1784" spans="1:28" x14ac:dyDescent="0.25">
      <c r="A1784" s="83">
        <v>42876</v>
      </c>
      <c r="B1784" s="84" t="s">
        <v>199</v>
      </c>
      <c r="C1784" s="84" t="s">
        <v>161</v>
      </c>
      <c r="D1784" s="84" t="s">
        <v>38</v>
      </c>
      <c r="E1784" s="84" t="s">
        <v>41</v>
      </c>
      <c r="F1784" s="84" t="s">
        <v>116</v>
      </c>
      <c r="G1784" s="85">
        <v>91126</v>
      </c>
      <c r="H1784" s="81">
        <v>0.29166666666666669</v>
      </c>
      <c r="I1784" s="81">
        <v>0.55555555555555558</v>
      </c>
      <c r="J1784" s="86">
        <v>0.2638888888888889</v>
      </c>
      <c r="K1784" s="87"/>
      <c r="L1784" s="87"/>
      <c r="M1784" s="85">
        <v>0</v>
      </c>
      <c r="N1784" s="85">
        <v>0</v>
      </c>
      <c r="O1784" s="86">
        <v>0</v>
      </c>
      <c r="P1784" s="86">
        <v>0</v>
      </c>
      <c r="Q1784" s="86">
        <v>0</v>
      </c>
      <c r="R1784" s="86">
        <v>0</v>
      </c>
      <c r="S1784" s="86">
        <v>0</v>
      </c>
      <c r="T1784" s="86">
        <v>0</v>
      </c>
      <c r="U1784" s="86">
        <v>0</v>
      </c>
      <c r="V1784" s="86">
        <v>0</v>
      </c>
      <c r="W1784" s="86">
        <v>0</v>
      </c>
      <c r="X1784" s="86">
        <v>0</v>
      </c>
      <c r="Y1784" s="86">
        <v>0</v>
      </c>
      <c r="Z1784" s="86">
        <v>0</v>
      </c>
      <c r="AA1784" s="4">
        <f t="shared" si="57"/>
        <v>0</v>
      </c>
      <c r="AB1784" s="4" t="str">
        <f t="shared" si="58"/>
        <v/>
      </c>
    </row>
    <row r="1785" spans="1:28" x14ac:dyDescent="0.25">
      <c r="A1785" s="83">
        <v>42876</v>
      </c>
      <c r="B1785" s="84" t="s">
        <v>199</v>
      </c>
      <c r="C1785" s="84" t="s">
        <v>161</v>
      </c>
      <c r="D1785" s="84" t="s">
        <v>38</v>
      </c>
      <c r="E1785" s="84" t="s">
        <v>41</v>
      </c>
      <c r="F1785" s="84" t="s">
        <v>117</v>
      </c>
      <c r="G1785" s="85">
        <v>91161</v>
      </c>
      <c r="H1785" s="81">
        <v>0.29166666666666669</v>
      </c>
      <c r="I1785" s="81">
        <v>0.55555555555555558</v>
      </c>
      <c r="J1785" s="86">
        <v>0.2638888888888889</v>
      </c>
      <c r="K1785" s="87"/>
      <c r="L1785" s="87"/>
      <c r="M1785" s="85">
        <v>0</v>
      </c>
      <c r="N1785" s="85">
        <v>0</v>
      </c>
      <c r="O1785" s="86">
        <v>0</v>
      </c>
      <c r="P1785" s="86">
        <v>0</v>
      </c>
      <c r="Q1785" s="86">
        <v>0</v>
      </c>
      <c r="R1785" s="86">
        <v>0</v>
      </c>
      <c r="S1785" s="86">
        <v>0</v>
      </c>
      <c r="T1785" s="86">
        <v>0</v>
      </c>
      <c r="U1785" s="86">
        <v>0</v>
      </c>
      <c r="V1785" s="86">
        <v>0</v>
      </c>
      <c r="W1785" s="86">
        <v>0</v>
      </c>
      <c r="X1785" s="86">
        <v>0</v>
      </c>
      <c r="Y1785" s="86">
        <v>0</v>
      </c>
      <c r="Z1785" s="86">
        <v>0</v>
      </c>
      <c r="AA1785" s="4">
        <f t="shared" si="57"/>
        <v>0</v>
      </c>
      <c r="AB1785" s="4" t="str">
        <f t="shared" si="58"/>
        <v/>
      </c>
    </row>
    <row r="1786" spans="1:28" x14ac:dyDescent="0.25">
      <c r="A1786" s="83">
        <v>42875</v>
      </c>
      <c r="B1786" s="84" t="s">
        <v>198</v>
      </c>
      <c r="C1786" s="84" t="s">
        <v>161</v>
      </c>
      <c r="D1786" s="84" t="s">
        <v>38</v>
      </c>
      <c r="E1786" s="84" t="s">
        <v>41</v>
      </c>
      <c r="F1786" s="84" t="s">
        <v>117</v>
      </c>
      <c r="G1786" s="85">
        <v>91161</v>
      </c>
      <c r="H1786" s="81">
        <v>0.29166666666666669</v>
      </c>
      <c r="I1786" s="81">
        <v>0.55555555555555558</v>
      </c>
      <c r="J1786" s="86">
        <v>0.2638888888888889</v>
      </c>
      <c r="K1786" s="87">
        <v>42875.291666666664</v>
      </c>
      <c r="L1786" s="87">
        <v>42875.555555555555</v>
      </c>
      <c r="M1786" s="85">
        <v>76</v>
      </c>
      <c r="N1786" s="85">
        <v>0</v>
      </c>
      <c r="O1786" s="86">
        <v>0</v>
      </c>
      <c r="P1786" s="86">
        <v>1.5393518518518519E-3</v>
      </c>
      <c r="Q1786" s="86">
        <v>1.5277777777777779E-3</v>
      </c>
      <c r="R1786" s="86">
        <v>1.5671296296296298E-2</v>
      </c>
      <c r="S1786" s="86">
        <v>0</v>
      </c>
      <c r="T1786" s="86">
        <v>1.6099537037037037E-2</v>
      </c>
      <c r="U1786" s="86">
        <v>0</v>
      </c>
      <c r="V1786" s="86">
        <v>0</v>
      </c>
      <c r="W1786" s="86">
        <v>0</v>
      </c>
      <c r="X1786" s="86">
        <v>0</v>
      </c>
      <c r="Y1786" s="86">
        <v>4.9884259259259265E-3</v>
      </c>
      <c r="Z1786" s="86">
        <v>0</v>
      </c>
      <c r="AA1786" s="4">
        <f t="shared" si="57"/>
        <v>3.1770833333333331E-2</v>
      </c>
      <c r="AB1786" s="4">
        <f t="shared" si="58"/>
        <v>0</v>
      </c>
    </row>
    <row r="1787" spans="1:28" x14ac:dyDescent="0.25">
      <c r="A1787" s="83">
        <v>42874</v>
      </c>
      <c r="B1787" s="84" t="s">
        <v>197</v>
      </c>
      <c r="C1787" s="84" t="s">
        <v>161</v>
      </c>
      <c r="D1787" s="84" t="s">
        <v>38</v>
      </c>
      <c r="E1787" s="84" t="s">
        <v>41</v>
      </c>
      <c r="F1787" s="84" t="s">
        <v>117</v>
      </c>
      <c r="G1787" s="85">
        <v>91161</v>
      </c>
      <c r="H1787" s="81">
        <v>0.29166666666666669</v>
      </c>
      <c r="I1787" s="81">
        <v>0.55555555555555558</v>
      </c>
      <c r="J1787" s="86">
        <v>0.2638888888888889</v>
      </c>
      <c r="K1787" s="87">
        <v>42874.290972222225</v>
      </c>
      <c r="L1787" s="87">
        <v>42874.555555555555</v>
      </c>
      <c r="M1787" s="85">
        <v>98</v>
      </c>
      <c r="N1787" s="85">
        <v>0</v>
      </c>
      <c r="O1787" s="86">
        <v>0</v>
      </c>
      <c r="P1787" s="86">
        <v>1.5740740740740741E-3</v>
      </c>
      <c r="Q1787" s="86">
        <v>1.3541666666666667E-3</v>
      </c>
      <c r="R1787" s="86">
        <v>1.6238425925925924E-2</v>
      </c>
      <c r="S1787" s="86">
        <v>0</v>
      </c>
      <c r="T1787" s="86">
        <v>1.3275462962962963E-2</v>
      </c>
      <c r="U1787" s="86">
        <v>0</v>
      </c>
      <c r="V1787" s="86">
        <v>0</v>
      </c>
      <c r="W1787" s="86">
        <v>0</v>
      </c>
      <c r="X1787" s="86">
        <v>0</v>
      </c>
      <c r="Y1787" s="86">
        <v>0</v>
      </c>
      <c r="Z1787" s="86">
        <v>0</v>
      </c>
      <c r="AA1787" s="4">
        <f t="shared" si="57"/>
        <v>2.9513888888888888E-2</v>
      </c>
      <c r="AB1787" s="4">
        <f t="shared" si="58"/>
        <v>0</v>
      </c>
    </row>
    <row r="1788" spans="1:28" x14ac:dyDescent="0.25">
      <c r="A1788" s="83">
        <v>42874</v>
      </c>
      <c r="B1788" s="84" t="s">
        <v>197</v>
      </c>
      <c r="C1788" s="84" t="s">
        <v>161</v>
      </c>
      <c r="D1788" s="84" t="s">
        <v>38</v>
      </c>
      <c r="E1788" s="84" t="s">
        <v>41</v>
      </c>
      <c r="F1788" s="84" t="s">
        <v>169</v>
      </c>
      <c r="G1788" s="85">
        <v>91174</v>
      </c>
      <c r="H1788" s="81">
        <v>0.25</v>
      </c>
      <c r="I1788" s="81">
        <v>0.51388888888888895</v>
      </c>
      <c r="J1788" s="86">
        <v>0.2638888888888889</v>
      </c>
      <c r="K1788" s="87">
        <v>42874.245138888888</v>
      </c>
      <c r="L1788" s="87">
        <v>42874.513888888891</v>
      </c>
      <c r="M1788" s="85">
        <v>66</v>
      </c>
      <c r="N1788" s="85">
        <v>0</v>
      </c>
      <c r="O1788" s="86">
        <v>0</v>
      </c>
      <c r="P1788" s="86">
        <v>1.8287037037037037E-3</v>
      </c>
      <c r="Q1788" s="86">
        <v>1.1400462962962965E-2</v>
      </c>
      <c r="R1788" s="86">
        <v>1.5462962962962963E-2</v>
      </c>
      <c r="S1788" s="86">
        <v>0</v>
      </c>
      <c r="T1788" s="86">
        <v>1.5578703703703704E-2</v>
      </c>
      <c r="U1788" s="86">
        <v>0</v>
      </c>
      <c r="V1788" s="86">
        <v>0</v>
      </c>
      <c r="W1788" s="86">
        <v>0</v>
      </c>
      <c r="X1788" s="86">
        <v>9.432870370370371E-3</v>
      </c>
      <c r="Y1788" s="86">
        <v>6.7129629629629622E-3</v>
      </c>
      <c r="Z1788" s="86">
        <v>0</v>
      </c>
      <c r="AA1788" s="4">
        <f t="shared" si="57"/>
        <v>3.1041666666666669E-2</v>
      </c>
      <c r="AB1788" s="4">
        <f t="shared" si="58"/>
        <v>0</v>
      </c>
    </row>
    <row r="1789" spans="1:28" x14ac:dyDescent="0.25">
      <c r="A1789" s="83">
        <v>42875</v>
      </c>
      <c r="B1789" s="84" t="s">
        <v>198</v>
      </c>
      <c r="C1789" s="84" t="s">
        <v>161</v>
      </c>
      <c r="D1789" s="84" t="s">
        <v>38</v>
      </c>
      <c r="E1789" s="84" t="s">
        <v>41</v>
      </c>
      <c r="F1789" s="84" t="s">
        <v>169</v>
      </c>
      <c r="G1789" s="85">
        <v>91174</v>
      </c>
      <c r="H1789" s="81">
        <v>0.25</v>
      </c>
      <c r="I1789" s="81">
        <v>0.51388888888888895</v>
      </c>
      <c r="J1789" s="86">
        <v>0.2638888888888889</v>
      </c>
      <c r="K1789" s="87">
        <v>42875.245833333334</v>
      </c>
      <c r="L1789" s="87">
        <v>42875.513888888891</v>
      </c>
      <c r="M1789" s="85">
        <v>63</v>
      </c>
      <c r="N1789" s="85">
        <v>0</v>
      </c>
      <c r="O1789" s="86">
        <v>0</v>
      </c>
      <c r="P1789" s="86">
        <v>1.8981481481481482E-3</v>
      </c>
      <c r="Q1789" s="86">
        <v>4.5486111111111109E-3</v>
      </c>
      <c r="R1789" s="86">
        <v>1.3379629629629628E-2</v>
      </c>
      <c r="S1789" s="86">
        <v>0</v>
      </c>
      <c r="T1789" s="86">
        <v>1.4733796296296295E-2</v>
      </c>
      <c r="U1789" s="86">
        <v>0</v>
      </c>
      <c r="V1789" s="86">
        <v>0</v>
      </c>
      <c r="W1789" s="86">
        <v>0</v>
      </c>
      <c r="X1789" s="86">
        <v>5.1041666666666666E-3</v>
      </c>
      <c r="Y1789" s="86">
        <v>2.8819444444444444E-3</v>
      </c>
      <c r="Z1789" s="86">
        <v>0</v>
      </c>
      <c r="AA1789" s="4">
        <f t="shared" si="57"/>
        <v>2.8113425925925924E-2</v>
      </c>
      <c r="AB1789" s="4">
        <f t="shared" si="58"/>
        <v>0</v>
      </c>
    </row>
    <row r="1790" spans="1:28" x14ac:dyDescent="0.25">
      <c r="A1790" s="83">
        <v>42876</v>
      </c>
      <c r="B1790" s="84" t="s">
        <v>199</v>
      </c>
      <c r="C1790" s="84" t="s">
        <v>161</v>
      </c>
      <c r="D1790" s="84" t="s">
        <v>38</v>
      </c>
      <c r="E1790" s="84" t="s">
        <v>41</v>
      </c>
      <c r="F1790" s="84" t="s">
        <v>169</v>
      </c>
      <c r="G1790" s="85">
        <v>91174</v>
      </c>
      <c r="H1790" s="81">
        <v>0.25</v>
      </c>
      <c r="I1790" s="81">
        <v>0.51388888888888895</v>
      </c>
      <c r="J1790" s="86">
        <v>0.2638888888888889</v>
      </c>
      <c r="K1790" s="87">
        <v>42876.244444444441</v>
      </c>
      <c r="L1790" s="87">
        <v>42876.51458333333</v>
      </c>
      <c r="M1790" s="85">
        <v>66</v>
      </c>
      <c r="N1790" s="85">
        <v>0</v>
      </c>
      <c r="O1790" s="86">
        <v>0</v>
      </c>
      <c r="P1790" s="86">
        <v>2.1180555555555553E-3</v>
      </c>
      <c r="Q1790" s="86">
        <v>5.6597222222222222E-3</v>
      </c>
      <c r="R1790" s="86">
        <v>1.4155092592592592E-2</v>
      </c>
      <c r="S1790" s="86">
        <v>0</v>
      </c>
      <c r="T1790" s="86">
        <v>1.3506944444444445E-2</v>
      </c>
      <c r="U1790" s="86">
        <v>0</v>
      </c>
      <c r="V1790" s="86">
        <v>0</v>
      </c>
      <c r="W1790" s="86">
        <v>0</v>
      </c>
      <c r="X1790" s="86">
        <v>1.4699074074074074E-3</v>
      </c>
      <c r="Y1790" s="86">
        <v>3.1597222222222222E-3</v>
      </c>
      <c r="Z1790" s="86">
        <v>0</v>
      </c>
      <c r="AA1790" s="4">
        <f t="shared" si="57"/>
        <v>2.7662037037037037E-2</v>
      </c>
      <c r="AB1790" s="4">
        <f t="shared" si="58"/>
        <v>0</v>
      </c>
    </row>
    <row r="1791" spans="1:28" x14ac:dyDescent="0.25">
      <c r="A1791" s="83">
        <v>42876</v>
      </c>
      <c r="B1791" s="84" t="s">
        <v>199</v>
      </c>
      <c r="C1791" s="84" t="s">
        <v>161</v>
      </c>
      <c r="D1791" s="84" t="s">
        <v>38</v>
      </c>
      <c r="E1791" s="84" t="s">
        <v>41</v>
      </c>
      <c r="F1791" s="84" t="s">
        <v>170</v>
      </c>
      <c r="G1791" s="85">
        <v>91148</v>
      </c>
      <c r="H1791" s="81">
        <v>0.25</v>
      </c>
      <c r="I1791" s="81">
        <v>0.51388888888888895</v>
      </c>
      <c r="J1791" s="86">
        <v>0.2638888888888889</v>
      </c>
      <c r="K1791" s="87">
        <v>42876.247916666667</v>
      </c>
      <c r="L1791" s="87">
        <v>42876.513888888891</v>
      </c>
      <c r="M1791" s="85">
        <v>64</v>
      </c>
      <c r="N1791" s="85">
        <v>0</v>
      </c>
      <c r="O1791" s="86">
        <v>0</v>
      </c>
      <c r="P1791" s="86">
        <v>2.2337962962962967E-3</v>
      </c>
      <c r="Q1791" s="86">
        <v>3.5532407407407405E-3</v>
      </c>
      <c r="R1791" s="86">
        <v>1.6145833333333335E-2</v>
      </c>
      <c r="S1791" s="86">
        <v>0</v>
      </c>
      <c r="T1791" s="86">
        <v>1.6145833333333335E-2</v>
      </c>
      <c r="U1791" s="86">
        <v>0</v>
      </c>
      <c r="V1791" s="86">
        <v>0</v>
      </c>
      <c r="W1791" s="86">
        <v>0</v>
      </c>
      <c r="X1791" s="86">
        <v>9.2592592592592588E-5</v>
      </c>
      <c r="Y1791" s="86">
        <v>0</v>
      </c>
      <c r="Z1791" s="86">
        <v>0</v>
      </c>
      <c r="AA1791" s="4">
        <f t="shared" si="57"/>
        <v>3.229166666666667E-2</v>
      </c>
      <c r="AB1791" s="4">
        <f t="shared" si="58"/>
        <v>0</v>
      </c>
    </row>
    <row r="1792" spans="1:28" x14ac:dyDescent="0.25">
      <c r="A1792" s="83">
        <v>42875</v>
      </c>
      <c r="B1792" s="84" t="s">
        <v>198</v>
      </c>
      <c r="C1792" s="84" t="s">
        <v>161</v>
      </c>
      <c r="D1792" s="84" t="s">
        <v>38</v>
      </c>
      <c r="E1792" s="84" t="s">
        <v>41</v>
      </c>
      <c r="F1792" s="84" t="s">
        <v>170</v>
      </c>
      <c r="G1792" s="85">
        <v>91148</v>
      </c>
      <c r="H1792" s="81">
        <v>0.25</v>
      </c>
      <c r="I1792" s="81">
        <v>0.51388888888888895</v>
      </c>
      <c r="J1792" s="86">
        <v>0.2638888888888889</v>
      </c>
      <c r="K1792" s="87">
        <v>42875.24722222222</v>
      </c>
      <c r="L1792" s="87">
        <v>42875.513888888891</v>
      </c>
      <c r="M1792" s="85">
        <v>52</v>
      </c>
      <c r="N1792" s="85">
        <v>0</v>
      </c>
      <c r="O1792" s="86">
        <v>0</v>
      </c>
      <c r="P1792" s="86">
        <v>2.2916666666666667E-3</v>
      </c>
      <c r="Q1792" s="86">
        <v>3.1249999999999997E-3</v>
      </c>
      <c r="R1792" s="86">
        <v>1.3171296296296294E-2</v>
      </c>
      <c r="S1792" s="86">
        <v>0</v>
      </c>
      <c r="T1792" s="86">
        <v>1.6597222222222222E-2</v>
      </c>
      <c r="U1792" s="86">
        <v>0</v>
      </c>
      <c r="V1792" s="86">
        <v>0</v>
      </c>
      <c r="W1792" s="86">
        <v>0</v>
      </c>
      <c r="X1792" s="86">
        <v>6.3078703703703708E-3</v>
      </c>
      <c r="Y1792" s="86">
        <v>5.0578703703703706E-3</v>
      </c>
      <c r="Z1792" s="86">
        <v>0</v>
      </c>
      <c r="AA1792" s="4">
        <f t="shared" si="57"/>
        <v>2.9768518518518514E-2</v>
      </c>
      <c r="AB1792" s="4">
        <f t="shared" si="58"/>
        <v>0</v>
      </c>
    </row>
    <row r="1793" spans="1:28" x14ac:dyDescent="0.25">
      <c r="A1793" s="83">
        <v>42874</v>
      </c>
      <c r="B1793" s="84" t="s">
        <v>197</v>
      </c>
      <c r="C1793" s="84" t="s">
        <v>161</v>
      </c>
      <c r="D1793" s="84" t="s">
        <v>38</v>
      </c>
      <c r="E1793" s="84" t="s">
        <v>41</v>
      </c>
      <c r="F1793" s="84" t="s">
        <v>170</v>
      </c>
      <c r="G1793" s="85">
        <v>91148</v>
      </c>
      <c r="H1793" s="81">
        <v>0.25</v>
      </c>
      <c r="I1793" s="81">
        <v>0.51388888888888895</v>
      </c>
      <c r="J1793" s="86">
        <v>0.2638888888888889</v>
      </c>
      <c r="K1793" s="87">
        <v>42874.251388888886</v>
      </c>
      <c r="L1793" s="87">
        <v>42874.513888888891</v>
      </c>
      <c r="M1793" s="85">
        <v>48</v>
      </c>
      <c r="N1793" s="85">
        <v>0</v>
      </c>
      <c r="O1793" s="86">
        <v>0</v>
      </c>
      <c r="P1793" s="86">
        <v>2.8009259259259259E-3</v>
      </c>
      <c r="Q1793" s="86">
        <v>1.4641203703703703E-2</v>
      </c>
      <c r="R1793" s="86">
        <v>1.4756944444444446E-2</v>
      </c>
      <c r="S1793" s="86">
        <v>0</v>
      </c>
      <c r="T1793" s="86">
        <v>1.8425925925925925E-2</v>
      </c>
      <c r="U1793" s="86">
        <v>0</v>
      </c>
      <c r="V1793" s="86">
        <v>0</v>
      </c>
      <c r="W1793" s="86">
        <v>0</v>
      </c>
      <c r="X1793" s="86">
        <v>8.5879629629629622E-3</v>
      </c>
      <c r="Y1793" s="86">
        <v>2.1643518518518518E-3</v>
      </c>
      <c r="Z1793" s="86">
        <v>0</v>
      </c>
      <c r="AA1793" s="4">
        <f t="shared" si="57"/>
        <v>3.318287037037037E-2</v>
      </c>
      <c r="AB1793" s="4">
        <f t="shared" si="58"/>
        <v>1.388888888888884E-3</v>
      </c>
    </row>
    <row r="1794" spans="1:28" x14ac:dyDescent="0.25">
      <c r="A1794" s="83">
        <v>42874</v>
      </c>
      <c r="B1794" s="84" t="s">
        <v>197</v>
      </c>
      <c r="C1794" s="84" t="s">
        <v>161</v>
      </c>
      <c r="D1794" s="84" t="s">
        <v>38</v>
      </c>
      <c r="E1794" s="84" t="s">
        <v>41</v>
      </c>
      <c r="F1794" s="84" t="s">
        <v>120</v>
      </c>
      <c r="G1794" s="85">
        <v>91144</v>
      </c>
      <c r="H1794" s="81">
        <v>0.3611111111111111</v>
      </c>
      <c r="I1794" s="81">
        <v>0.625</v>
      </c>
      <c r="J1794" s="86">
        <v>0.2638888888888889</v>
      </c>
      <c r="K1794" s="87"/>
      <c r="L1794" s="87"/>
      <c r="M1794" s="85">
        <v>0</v>
      </c>
      <c r="N1794" s="85">
        <v>0</v>
      </c>
      <c r="O1794" s="86">
        <v>0</v>
      </c>
      <c r="P1794" s="86">
        <v>0</v>
      </c>
      <c r="Q1794" s="86">
        <v>0</v>
      </c>
      <c r="R1794" s="86">
        <v>0</v>
      </c>
      <c r="S1794" s="86">
        <v>0</v>
      </c>
      <c r="T1794" s="86">
        <v>0</v>
      </c>
      <c r="U1794" s="86">
        <v>0</v>
      </c>
      <c r="V1794" s="86">
        <v>0</v>
      </c>
      <c r="W1794" s="86">
        <v>0</v>
      </c>
      <c r="X1794" s="86">
        <v>0</v>
      </c>
      <c r="Y1794" s="86">
        <v>0</v>
      </c>
      <c r="Z1794" s="86">
        <v>0</v>
      </c>
      <c r="AA1794" s="4">
        <f t="shared" si="57"/>
        <v>0</v>
      </c>
      <c r="AB1794" s="4" t="str">
        <f t="shared" si="58"/>
        <v/>
      </c>
    </row>
    <row r="1795" spans="1:28" x14ac:dyDescent="0.25">
      <c r="A1795" s="83">
        <v>42875</v>
      </c>
      <c r="B1795" s="84" t="s">
        <v>198</v>
      </c>
      <c r="C1795" s="84" t="s">
        <v>161</v>
      </c>
      <c r="D1795" s="84" t="s">
        <v>38</v>
      </c>
      <c r="E1795" s="84" t="s">
        <v>41</v>
      </c>
      <c r="F1795" s="84" t="s">
        <v>120</v>
      </c>
      <c r="G1795" s="85">
        <v>91144</v>
      </c>
      <c r="H1795" s="81">
        <v>0.3611111111111111</v>
      </c>
      <c r="I1795" s="81">
        <v>0.625</v>
      </c>
      <c r="J1795" s="86">
        <v>0.2638888888888889</v>
      </c>
      <c r="K1795" s="87"/>
      <c r="L1795" s="87"/>
      <c r="M1795" s="85">
        <v>0</v>
      </c>
      <c r="N1795" s="85">
        <v>0</v>
      </c>
      <c r="O1795" s="86">
        <v>0</v>
      </c>
      <c r="P1795" s="86">
        <v>0</v>
      </c>
      <c r="Q1795" s="86">
        <v>0</v>
      </c>
      <c r="R1795" s="86">
        <v>0</v>
      </c>
      <c r="S1795" s="86">
        <v>0</v>
      </c>
      <c r="T1795" s="86">
        <v>0</v>
      </c>
      <c r="U1795" s="86">
        <v>0</v>
      </c>
      <c r="V1795" s="86">
        <v>0</v>
      </c>
      <c r="W1795" s="86">
        <v>0</v>
      </c>
      <c r="X1795" s="86">
        <v>0</v>
      </c>
      <c r="Y1795" s="86">
        <v>0</v>
      </c>
      <c r="Z1795" s="86">
        <v>0</v>
      </c>
      <c r="AA1795" s="4">
        <f t="shared" si="57"/>
        <v>0</v>
      </c>
      <c r="AB1795" s="4" t="str">
        <f t="shared" si="58"/>
        <v/>
      </c>
    </row>
    <row r="1796" spans="1:28" x14ac:dyDescent="0.25">
      <c r="A1796" s="83">
        <v>42876</v>
      </c>
      <c r="B1796" s="84" t="s">
        <v>199</v>
      </c>
      <c r="C1796" s="84" t="s">
        <v>161</v>
      </c>
      <c r="D1796" s="84" t="s">
        <v>38</v>
      </c>
      <c r="E1796" s="84" t="s">
        <v>41</v>
      </c>
      <c r="F1796" s="84" t="s">
        <v>120</v>
      </c>
      <c r="G1796" s="85">
        <v>91144</v>
      </c>
      <c r="H1796" s="81">
        <v>0.3611111111111111</v>
      </c>
      <c r="I1796" s="81">
        <v>0.625</v>
      </c>
      <c r="J1796" s="86">
        <v>0.2638888888888889</v>
      </c>
      <c r="K1796" s="87"/>
      <c r="L1796" s="87"/>
      <c r="M1796" s="85">
        <v>0</v>
      </c>
      <c r="N1796" s="85">
        <v>0</v>
      </c>
      <c r="O1796" s="86">
        <v>0</v>
      </c>
      <c r="P1796" s="86">
        <v>0</v>
      </c>
      <c r="Q1796" s="86">
        <v>0</v>
      </c>
      <c r="R1796" s="86">
        <v>0</v>
      </c>
      <c r="S1796" s="86">
        <v>0</v>
      </c>
      <c r="T1796" s="86">
        <v>0</v>
      </c>
      <c r="U1796" s="86">
        <v>0</v>
      </c>
      <c r="V1796" s="86">
        <v>0</v>
      </c>
      <c r="W1796" s="86">
        <v>0</v>
      </c>
      <c r="X1796" s="86">
        <v>0</v>
      </c>
      <c r="Y1796" s="86">
        <v>0</v>
      </c>
      <c r="Z1796" s="86">
        <v>0</v>
      </c>
      <c r="AA1796" s="4">
        <f t="shared" si="57"/>
        <v>0</v>
      </c>
      <c r="AB1796" s="4" t="str">
        <f t="shared" si="58"/>
        <v/>
      </c>
    </row>
    <row r="1797" spans="1:28" x14ac:dyDescent="0.25">
      <c r="A1797" s="83">
        <v>42876</v>
      </c>
      <c r="B1797" s="84" t="s">
        <v>199</v>
      </c>
      <c r="C1797" s="84" t="s">
        <v>161</v>
      </c>
      <c r="D1797" s="84" t="s">
        <v>38</v>
      </c>
      <c r="E1797" s="84" t="s">
        <v>41</v>
      </c>
      <c r="F1797" s="84" t="s">
        <v>121</v>
      </c>
      <c r="G1797" s="85">
        <v>91132</v>
      </c>
      <c r="H1797" s="81">
        <v>0.33333333333333331</v>
      </c>
      <c r="I1797" s="81">
        <v>0.59722222222222221</v>
      </c>
      <c r="J1797" s="86">
        <v>0.2638888888888889</v>
      </c>
      <c r="K1797" s="87"/>
      <c r="L1797" s="87"/>
      <c r="M1797" s="85">
        <v>0</v>
      </c>
      <c r="N1797" s="85">
        <v>0</v>
      </c>
      <c r="O1797" s="86">
        <v>0</v>
      </c>
      <c r="P1797" s="86">
        <v>0</v>
      </c>
      <c r="Q1797" s="86">
        <v>0</v>
      </c>
      <c r="R1797" s="86">
        <v>0</v>
      </c>
      <c r="S1797" s="86">
        <v>0</v>
      </c>
      <c r="T1797" s="86">
        <v>0</v>
      </c>
      <c r="U1797" s="86">
        <v>0</v>
      </c>
      <c r="V1797" s="86">
        <v>0</v>
      </c>
      <c r="W1797" s="86">
        <v>0</v>
      </c>
      <c r="X1797" s="86">
        <v>0</v>
      </c>
      <c r="Y1797" s="86">
        <v>0</v>
      </c>
      <c r="Z1797" s="86">
        <v>0</v>
      </c>
      <c r="AA1797" s="4">
        <f t="shared" si="57"/>
        <v>0</v>
      </c>
      <c r="AB1797" s="4" t="str">
        <f t="shared" si="58"/>
        <v/>
      </c>
    </row>
    <row r="1798" spans="1:28" x14ac:dyDescent="0.25">
      <c r="A1798" s="83">
        <v>42875</v>
      </c>
      <c r="B1798" s="84" t="s">
        <v>198</v>
      </c>
      <c r="C1798" s="84" t="s">
        <v>161</v>
      </c>
      <c r="D1798" s="84" t="s">
        <v>38</v>
      </c>
      <c r="E1798" s="84" t="s">
        <v>41</v>
      </c>
      <c r="F1798" s="84" t="s">
        <v>121</v>
      </c>
      <c r="G1798" s="85">
        <v>91132</v>
      </c>
      <c r="H1798" s="81">
        <v>0.33333333333333331</v>
      </c>
      <c r="I1798" s="81">
        <v>0.59722222222222221</v>
      </c>
      <c r="J1798" s="86">
        <v>0.2638888888888889</v>
      </c>
      <c r="K1798" s="87"/>
      <c r="L1798" s="87"/>
      <c r="M1798" s="85">
        <v>0</v>
      </c>
      <c r="N1798" s="85">
        <v>0</v>
      </c>
      <c r="O1798" s="86">
        <v>0</v>
      </c>
      <c r="P1798" s="86">
        <v>0</v>
      </c>
      <c r="Q1798" s="86">
        <v>0</v>
      </c>
      <c r="R1798" s="86">
        <v>0</v>
      </c>
      <c r="S1798" s="86">
        <v>0</v>
      </c>
      <c r="T1798" s="86">
        <v>0</v>
      </c>
      <c r="U1798" s="86">
        <v>0</v>
      </c>
      <c r="V1798" s="86">
        <v>0</v>
      </c>
      <c r="W1798" s="86">
        <v>0</v>
      </c>
      <c r="X1798" s="86">
        <v>0</v>
      </c>
      <c r="Y1798" s="86">
        <v>0</v>
      </c>
      <c r="Z1798" s="86">
        <v>0</v>
      </c>
      <c r="AA1798" s="4">
        <f t="shared" ref="AA1798:AA1861" si="59">IF(A1798="","",R1798+T1798)</f>
        <v>0</v>
      </c>
      <c r="AB1798" s="4" t="str">
        <f t="shared" si="58"/>
        <v/>
      </c>
    </row>
    <row r="1799" spans="1:28" x14ac:dyDescent="0.25">
      <c r="A1799" s="83">
        <v>42874</v>
      </c>
      <c r="B1799" s="84" t="s">
        <v>197</v>
      </c>
      <c r="C1799" s="84" t="s">
        <v>161</v>
      </c>
      <c r="D1799" s="84" t="s">
        <v>38</v>
      </c>
      <c r="E1799" s="84" t="s">
        <v>41</v>
      </c>
      <c r="F1799" s="84" t="s">
        <v>121</v>
      </c>
      <c r="G1799" s="85">
        <v>91132</v>
      </c>
      <c r="H1799" s="81">
        <v>0.33333333333333331</v>
      </c>
      <c r="I1799" s="81">
        <v>0.59722222222222221</v>
      </c>
      <c r="J1799" s="86">
        <v>0.2638888888888889</v>
      </c>
      <c r="K1799" s="87">
        <v>42874.333333333336</v>
      </c>
      <c r="L1799" s="87">
        <v>42874.597222222219</v>
      </c>
      <c r="M1799" s="85">
        <v>115</v>
      </c>
      <c r="N1799" s="85">
        <v>0</v>
      </c>
      <c r="O1799" s="86">
        <v>0</v>
      </c>
      <c r="P1799" s="86">
        <v>1.1226851851851851E-3</v>
      </c>
      <c r="Q1799" s="86">
        <v>1.7824074074074072E-3</v>
      </c>
      <c r="R1799" s="86">
        <v>1.5405092592592593E-2</v>
      </c>
      <c r="S1799" s="86">
        <v>0</v>
      </c>
      <c r="T1799" s="86">
        <v>1.5856481481481482E-2</v>
      </c>
      <c r="U1799" s="86">
        <v>0</v>
      </c>
      <c r="V1799" s="86">
        <v>0</v>
      </c>
      <c r="W1799" s="86">
        <v>0</v>
      </c>
      <c r="X1799" s="86">
        <v>4.5023148148148149E-3</v>
      </c>
      <c r="Y1799" s="86">
        <v>5.0231481481481481E-3</v>
      </c>
      <c r="Z1799" s="86">
        <v>0</v>
      </c>
      <c r="AA1799" s="4">
        <f t="shared" si="59"/>
        <v>3.1261574074074074E-2</v>
      </c>
      <c r="AB1799" s="4">
        <f t="shared" si="58"/>
        <v>0</v>
      </c>
    </row>
    <row r="1800" spans="1:28" x14ac:dyDescent="0.25">
      <c r="A1800" s="83">
        <v>42874</v>
      </c>
      <c r="B1800" s="84" t="s">
        <v>197</v>
      </c>
      <c r="C1800" s="84" t="s">
        <v>161</v>
      </c>
      <c r="D1800" s="84" t="s">
        <v>38</v>
      </c>
      <c r="E1800" s="84" t="s">
        <v>41</v>
      </c>
      <c r="F1800" s="84" t="s">
        <v>122</v>
      </c>
      <c r="G1800" s="85">
        <v>91127</v>
      </c>
      <c r="H1800" s="81">
        <v>0.3888888888888889</v>
      </c>
      <c r="I1800" s="81">
        <v>0.65277777777777779</v>
      </c>
      <c r="J1800" s="86">
        <v>0.2638888888888889</v>
      </c>
      <c r="K1800" s="87">
        <v>42874.385416666664</v>
      </c>
      <c r="L1800" s="87">
        <v>42874.65347222222</v>
      </c>
      <c r="M1800" s="85">
        <v>77</v>
      </c>
      <c r="N1800" s="85">
        <v>0</v>
      </c>
      <c r="O1800" s="86">
        <v>0</v>
      </c>
      <c r="P1800" s="86">
        <v>2.2453703703703702E-3</v>
      </c>
      <c r="Q1800" s="86">
        <v>5.7870370370370366E-5</v>
      </c>
      <c r="R1800" s="86">
        <v>1.3935185185185184E-2</v>
      </c>
      <c r="S1800" s="86">
        <v>0</v>
      </c>
      <c r="T1800" s="86">
        <v>1.4756944444444446E-2</v>
      </c>
      <c r="U1800" s="86">
        <v>0</v>
      </c>
      <c r="V1800" s="86">
        <v>0</v>
      </c>
      <c r="W1800" s="86">
        <v>0</v>
      </c>
      <c r="X1800" s="86">
        <v>0</v>
      </c>
      <c r="Y1800" s="86">
        <v>0</v>
      </c>
      <c r="Z1800" s="86">
        <v>0</v>
      </c>
      <c r="AA1800" s="4">
        <f t="shared" si="59"/>
        <v>2.869212962962963E-2</v>
      </c>
      <c r="AB1800" s="4">
        <f t="shared" si="58"/>
        <v>0</v>
      </c>
    </row>
    <row r="1801" spans="1:28" x14ac:dyDescent="0.25">
      <c r="A1801" s="83">
        <v>42875</v>
      </c>
      <c r="B1801" s="84" t="s">
        <v>198</v>
      </c>
      <c r="C1801" s="84" t="s">
        <v>161</v>
      </c>
      <c r="D1801" s="84" t="s">
        <v>38</v>
      </c>
      <c r="E1801" s="84" t="s">
        <v>41</v>
      </c>
      <c r="F1801" s="84" t="s">
        <v>122</v>
      </c>
      <c r="G1801" s="85">
        <v>91127</v>
      </c>
      <c r="H1801" s="81">
        <v>0.3888888888888889</v>
      </c>
      <c r="I1801" s="81">
        <v>0.65277777777777779</v>
      </c>
      <c r="J1801" s="86">
        <v>0.2638888888888889</v>
      </c>
      <c r="K1801" s="87">
        <v>42875.384027777778</v>
      </c>
      <c r="L1801" s="87">
        <v>42875.652777777781</v>
      </c>
      <c r="M1801" s="85">
        <v>70</v>
      </c>
      <c r="N1801" s="85">
        <v>0</v>
      </c>
      <c r="O1801" s="86">
        <v>0</v>
      </c>
      <c r="P1801" s="86">
        <v>2.2569444444444447E-3</v>
      </c>
      <c r="Q1801" s="86">
        <v>5.7870370370370366E-5</v>
      </c>
      <c r="R1801" s="86">
        <v>1.4050925925925927E-2</v>
      </c>
      <c r="S1801" s="86">
        <v>0</v>
      </c>
      <c r="T1801" s="86">
        <v>1.4189814814814815E-2</v>
      </c>
      <c r="U1801" s="86">
        <v>0</v>
      </c>
      <c r="V1801" s="86">
        <v>0</v>
      </c>
      <c r="W1801" s="86">
        <v>0</v>
      </c>
      <c r="X1801" s="86">
        <v>0</v>
      </c>
      <c r="Y1801" s="86">
        <v>0</v>
      </c>
      <c r="Z1801" s="86">
        <v>0</v>
      </c>
      <c r="AA1801" s="4">
        <f t="shared" si="59"/>
        <v>2.824074074074074E-2</v>
      </c>
      <c r="AB1801" s="4">
        <f t="shared" si="58"/>
        <v>0</v>
      </c>
    </row>
    <row r="1802" spans="1:28" x14ac:dyDescent="0.25">
      <c r="A1802" s="83">
        <v>42876</v>
      </c>
      <c r="B1802" s="84" t="s">
        <v>199</v>
      </c>
      <c r="C1802" s="84" t="s">
        <v>161</v>
      </c>
      <c r="D1802" s="84" t="s">
        <v>38</v>
      </c>
      <c r="E1802" s="84" t="s">
        <v>41</v>
      </c>
      <c r="F1802" s="84" t="s">
        <v>122</v>
      </c>
      <c r="G1802" s="85">
        <v>91127</v>
      </c>
      <c r="H1802" s="81">
        <v>0.3888888888888889</v>
      </c>
      <c r="I1802" s="81">
        <v>0.65277777777777779</v>
      </c>
      <c r="J1802" s="86">
        <v>0.2638888888888889</v>
      </c>
      <c r="K1802" s="87"/>
      <c r="L1802" s="87"/>
      <c r="M1802" s="85">
        <v>0</v>
      </c>
      <c r="N1802" s="85">
        <v>0</v>
      </c>
      <c r="O1802" s="86">
        <v>0</v>
      </c>
      <c r="P1802" s="86">
        <v>0</v>
      </c>
      <c r="Q1802" s="86">
        <v>0</v>
      </c>
      <c r="R1802" s="86">
        <v>0</v>
      </c>
      <c r="S1802" s="86">
        <v>0</v>
      </c>
      <c r="T1802" s="86">
        <v>0</v>
      </c>
      <c r="U1802" s="86">
        <v>0</v>
      </c>
      <c r="V1802" s="86">
        <v>0</v>
      </c>
      <c r="W1802" s="86">
        <v>0</v>
      </c>
      <c r="X1802" s="86">
        <v>0</v>
      </c>
      <c r="Y1802" s="86">
        <v>0</v>
      </c>
      <c r="Z1802" s="86">
        <v>0</v>
      </c>
      <c r="AA1802" s="4">
        <f t="shared" si="59"/>
        <v>0</v>
      </c>
      <c r="AB1802" s="4" t="str">
        <f t="shared" si="58"/>
        <v/>
      </c>
    </row>
    <row r="1803" spans="1:28" x14ac:dyDescent="0.25">
      <c r="A1803" s="83">
        <v>42876</v>
      </c>
      <c r="B1803" s="84" t="s">
        <v>199</v>
      </c>
      <c r="C1803" s="84" t="s">
        <v>161</v>
      </c>
      <c r="D1803" s="84" t="s">
        <v>38</v>
      </c>
      <c r="E1803" s="84" t="s">
        <v>41</v>
      </c>
      <c r="F1803" s="84" t="s">
        <v>59</v>
      </c>
      <c r="G1803" s="85">
        <v>91171</v>
      </c>
      <c r="H1803" s="81">
        <v>0.3888888888888889</v>
      </c>
      <c r="I1803" s="81">
        <v>0.65277777777777779</v>
      </c>
      <c r="J1803" s="86">
        <v>0.2638888888888889</v>
      </c>
      <c r="K1803" s="87"/>
      <c r="L1803" s="87"/>
      <c r="M1803" s="85">
        <v>0</v>
      </c>
      <c r="N1803" s="85">
        <v>0</v>
      </c>
      <c r="O1803" s="86">
        <v>0</v>
      </c>
      <c r="P1803" s="86">
        <v>0</v>
      </c>
      <c r="Q1803" s="86">
        <v>0</v>
      </c>
      <c r="R1803" s="86">
        <v>0</v>
      </c>
      <c r="S1803" s="86">
        <v>0</v>
      </c>
      <c r="T1803" s="86">
        <v>0</v>
      </c>
      <c r="U1803" s="86">
        <v>0</v>
      </c>
      <c r="V1803" s="86">
        <v>0</v>
      </c>
      <c r="W1803" s="86">
        <v>0</v>
      </c>
      <c r="X1803" s="86">
        <v>0</v>
      </c>
      <c r="Y1803" s="86">
        <v>0</v>
      </c>
      <c r="Z1803" s="86">
        <v>0</v>
      </c>
      <c r="AA1803" s="4">
        <f t="shared" si="59"/>
        <v>0</v>
      </c>
      <c r="AB1803" s="4" t="str">
        <f t="shared" si="58"/>
        <v/>
      </c>
    </row>
    <row r="1804" spans="1:28" x14ac:dyDescent="0.25">
      <c r="A1804" s="83">
        <v>42875</v>
      </c>
      <c r="B1804" s="84" t="s">
        <v>198</v>
      </c>
      <c r="C1804" s="84" t="s">
        <v>161</v>
      </c>
      <c r="D1804" s="84" t="s">
        <v>38</v>
      </c>
      <c r="E1804" s="84" t="s">
        <v>41</v>
      </c>
      <c r="F1804" s="84" t="s">
        <v>59</v>
      </c>
      <c r="G1804" s="85">
        <v>91171</v>
      </c>
      <c r="H1804" s="81">
        <v>0.3888888888888889</v>
      </c>
      <c r="I1804" s="81">
        <v>0.65277777777777779</v>
      </c>
      <c r="J1804" s="86">
        <v>0.2638888888888889</v>
      </c>
      <c r="K1804" s="87">
        <v>42875.394444444442</v>
      </c>
      <c r="L1804" s="87">
        <v>42875.513888888891</v>
      </c>
      <c r="M1804" s="85">
        <v>40</v>
      </c>
      <c r="N1804" s="85">
        <v>0</v>
      </c>
      <c r="O1804" s="86">
        <v>0</v>
      </c>
      <c r="P1804" s="86">
        <v>1.4699074074074074E-3</v>
      </c>
      <c r="Q1804" s="86">
        <v>1.8634259259259261E-3</v>
      </c>
      <c r="R1804" s="86">
        <v>0</v>
      </c>
      <c r="S1804" s="86">
        <v>0</v>
      </c>
      <c r="T1804" s="86">
        <v>7.5694444444444446E-3</v>
      </c>
      <c r="U1804" s="86">
        <v>0</v>
      </c>
      <c r="V1804" s="86">
        <v>0</v>
      </c>
      <c r="W1804" s="86">
        <v>0</v>
      </c>
      <c r="X1804" s="86">
        <v>0</v>
      </c>
      <c r="Y1804" s="86">
        <v>9.0393518518518522E-3</v>
      </c>
      <c r="Z1804" s="86">
        <v>0</v>
      </c>
      <c r="AA1804" s="4">
        <f t="shared" si="59"/>
        <v>7.5694444444444446E-3</v>
      </c>
      <c r="AB1804" s="4">
        <f t="shared" si="58"/>
        <v>5.5555555555555358E-3</v>
      </c>
    </row>
    <row r="1805" spans="1:28" x14ac:dyDescent="0.25">
      <c r="A1805" s="83">
        <v>42874</v>
      </c>
      <c r="B1805" s="84" t="s">
        <v>197</v>
      </c>
      <c r="C1805" s="84" t="s">
        <v>161</v>
      </c>
      <c r="D1805" s="84" t="s">
        <v>38</v>
      </c>
      <c r="E1805" s="84" t="s">
        <v>41</v>
      </c>
      <c r="F1805" s="84" t="s">
        <v>59</v>
      </c>
      <c r="G1805" s="85">
        <v>91171</v>
      </c>
      <c r="H1805" s="81">
        <v>0.3888888888888889</v>
      </c>
      <c r="I1805" s="81">
        <v>0.65277777777777779</v>
      </c>
      <c r="J1805" s="86">
        <v>0.2638888888888889</v>
      </c>
      <c r="K1805" s="87">
        <v>42874.402083333334</v>
      </c>
      <c r="L1805" s="87">
        <v>42874.652777777781</v>
      </c>
      <c r="M1805" s="85">
        <v>87</v>
      </c>
      <c r="N1805" s="85">
        <v>0</v>
      </c>
      <c r="O1805" s="86">
        <v>0</v>
      </c>
      <c r="P1805" s="86">
        <v>1.5162037037037036E-3</v>
      </c>
      <c r="Q1805" s="86">
        <v>3.5648148148148154E-3</v>
      </c>
      <c r="R1805" s="86">
        <v>1.4386574074074072E-2</v>
      </c>
      <c r="S1805" s="86">
        <v>0</v>
      </c>
      <c r="T1805" s="86">
        <v>1.6909722222222225E-2</v>
      </c>
      <c r="U1805" s="86">
        <v>0</v>
      </c>
      <c r="V1805" s="86">
        <v>0</v>
      </c>
      <c r="W1805" s="86">
        <v>0</v>
      </c>
      <c r="X1805" s="86">
        <v>0</v>
      </c>
      <c r="Y1805" s="86">
        <v>1.1909722222222223E-2</v>
      </c>
      <c r="Z1805" s="86">
        <v>0</v>
      </c>
      <c r="AA1805" s="4">
        <f t="shared" si="59"/>
        <v>3.1296296296296294E-2</v>
      </c>
      <c r="AB1805" s="4">
        <f t="shared" si="58"/>
        <v>1.3194444444444453E-2</v>
      </c>
    </row>
    <row r="1806" spans="1:28" x14ac:dyDescent="0.25">
      <c r="A1806" s="83">
        <v>42874</v>
      </c>
      <c r="B1806" s="84" t="s">
        <v>197</v>
      </c>
      <c r="C1806" s="84" t="s">
        <v>161</v>
      </c>
      <c r="D1806" s="84" t="s">
        <v>38</v>
      </c>
      <c r="E1806" s="84" t="s">
        <v>41</v>
      </c>
      <c r="F1806" s="84" t="s">
        <v>124</v>
      </c>
      <c r="G1806" s="85">
        <v>91164</v>
      </c>
      <c r="H1806" s="81">
        <v>0.33333333333333331</v>
      </c>
      <c r="I1806" s="81">
        <v>0.59722222222222221</v>
      </c>
      <c r="J1806" s="86">
        <v>0.2638888888888889</v>
      </c>
      <c r="K1806" s="87"/>
      <c r="L1806" s="87"/>
      <c r="M1806" s="85">
        <v>0</v>
      </c>
      <c r="N1806" s="85">
        <v>0</v>
      </c>
      <c r="O1806" s="86">
        <v>0</v>
      </c>
      <c r="P1806" s="86">
        <v>0</v>
      </c>
      <c r="Q1806" s="86">
        <v>0</v>
      </c>
      <c r="R1806" s="86">
        <v>0</v>
      </c>
      <c r="S1806" s="86">
        <v>0</v>
      </c>
      <c r="T1806" s="86">
        <v>0</v>
      </c>
      <c r="U1806" s="86">
        <v>0</v>
      </c>
      <c r="V1806" s="86">
        <v>0</v>
      </c>
      <c r="W1806" s="86">
        <v>0</v>
      </c>
      <c r="X1806" s="86">
        <v>0</v>
      </c>
      <c r="Y1806" s="86">
        <v>0</v>
      </c>
      <c r="Z1806" s="86">
        <v>0</v>
      </c>
      <c r="AA1806" s="4">
        <f t="shared" si="59"/>
        <v>0</v>
      </c>
      <c r="AB1806" s="4" t="str">
        <f t="shared" si="58"/>
        <v/>
      </c>
    </row>
    <row r="1807" spans="1:28" x14ac:dyDescent="0.25">
      <c r="A1807" s="83">
        <v>42875</v>
      </c>
      <c r="B1807" s="84" t="s">
        <v>198</v>
      </c>
      <c r="C1807" s="84" t="s">
        <v>161</v>
      </c>
      <c r="D1807" s="84" t="s">
        <v>38</v>
      </c>
      <c r="E1807" s="84" t="s">
        <v>41</v>
      </c>
      <c r="F1807" s="84" t="s">
        <v>124</v>
      </c>
      <c r="G1807" s="85">
        <v>91164</v>
      </c>
      <c r="H1807" s="81">
        <v>0.33333333333333331</v>
      </c>
      <c r="I1807" s="81">
        <v>0.59722222222222221</v>
      </c>
      <c r="J1807" s="86">
        <v>0.2638888888888889</v>
      </c>
      <c r="K1807" s="87">
        <v>42875.338194444441</v>
      </c>
      <c r="L1807" s="87">
        <v>42875.597222222219</v>
      </c>
      <c r="M1807" s="85">
        <v>97</v>
      </c>
      <c r="N1807" s="85">
        <v>0</v>
      </c>
      <c r="O1807" s="86">
        <v>0</v>
      </c>
      <c r="P1807" s="86">
        <v>1.2847222222222223E-3</v>
      </c>
      <c r="Q1807" s="86">
        <v>3.7268518518518514E-3</v>
      </c>
      <c r="R1807" s="86">
        <v>1.5717592592592592E-2</v>
      </c>
      <c r="S1807" s="86">
        <v>0</v>
      </c>
      <c r="T1807" s="86">
        <v>1.5196759259259259E-2</v>
      </c>
      <c r="U1807" s="86">
        <v>0</v>
      </c>
      <c r="V1807" s="86">
        <v>0</v>
      </c>
      <c r="W1807" s="86">
        <v>0</v>
      </c>
      <c r="X1807" s="86">
        <v>0</v>
      </c>
      <c r="Y1807" s="86">
        <v>5.3819444444444453E-3</v>
      </c>
      <c r="Z1807" s="86">
        <v>0</v>
      </c>
      <c r="AA1807" s="4">
        <f t="shared" si="59"/>
        <v>3.0914351851851853E-2</v>
      </c>
      <c r="AB1807" s="4">
        <f t="shared" si="58"/>
        <v>4.8611111111111494E-3</v>
      </c>
    </row>
    <row r="1808" spans="1:28" x14ac:dyDescent="0.25">
      <c r="A1808" s="83">
        <v>42876</v>
      </c>
      <c r="B1808" s="84" t="s">
        <v>199</v>
      </c>
      <c r="C1808" s="84" t="s">
        <v>161</v>
      </c>
      <c r="D1808" s="84" t="s">
        <v>38</v>
      </c>
      <c r="E1808" s="84" t="s">
        <v>41</v>
      </c>
      <c r="F1808" s="84" t="s">
        <v>124</v>
      </c>
      <c r="G1808" s="85">
        <v>91164</v>
      </c>
      <c r="H1808" s="81">
        <v>0.33333333333333331</v>
      </c>
      <c r="I1808" s="81">
        <v>0.59722222222222221</v>
      </c>
      <c r="J1808" s="86">
        <v>0.2638888888888889</v>
      </c>
      <c r="K1808" s="87"/>
      <c r="L1808" s="87"/>
      <c r="M1808" s="85">
        <v>0</v>
      </c>
      <c r="N1808" s="85">
        <v>0</v>
      </c>
      <c r="O1808" s="86">
        <v>0</v>
      </c>
      <c r="P1808" s="86">
        <v>0</v>
      </c>
      <c r="Q1808" s="86">
        <v>0</v>
      </c>
      <c r="R1808" s="86">
        <v>0</v>
      </c>
      <c r="S1808" s="86">
        <v>0</v>
      </c>
      <c r="T1808" s="86">
        <v>0</v>
      </c>
      <c r="U1808" s="86">
        <v>0</v>
      </c>
      <c r="V1808" s="86">
        <v>0</v>
      </c>
      <c r="W1808" s="86">
        <v>0</v>
      </c>
      <c r="X1808" s="86">
        <v>0</v>
      </c>
      <c r="Y1808" s="86">
        <v>0</v>
      </c>
      <c r="Z1808" s="86">
        <v>0</v>
      </c>
      <c r="AA1808" s="4">
        <f t="shared" si="59"/>
        <v>0</v>
      </c>
      <c r="AB1808" s="4" t="str">
        <f t="shared" si="58"/>
        <v/>
      </c>
    </row>
    <row r="1809" spans="1:28" x14ac:dyDescent="0.25">
      <c r="A1809" s="83">
        <v>42876</v>
      </c>
      <c r="B1809" s="84" t="s">
        <v>199</v>
      </c>
      <c r="C1809" s="84" t="s">
        <v>161</v>
      </c>
      <c r="D1809" s="84" t="s">
        <v>38</v>
      </c>
      <c r="E1809" s="84" t="s">
        <v>41</v>
      </c>
      <c r="F1809" s="84" t="s">
        <v>125</v>
      </c>
      <c r="G1809" s="85">
        <v>91135</v>
      </c>
      <c r="H1809" s="81">
        <v>0.25</v>
      </c>
      <c r="I1809" s="81">
        <v>0.51388888888888895</v>
      </c>
      <c r="J1809" s="86">
        <v>0.2638888888888889</v>
      </c>
      <c r="K1809" s="87"/>
      <c r="L1809" s="87"/>
      <c r="M1809" s="85">
        <v>0</v>
      </c>
      <c r="N1809" s="85">
        <v>0</v>
      </c>
      <c r="O1809" s="86">
        <v>0</v>
      </c>
      <c r="P1809" s="86">
        <v>0</v>
      </c>
      <c r="Q1809" s="86">
        <v>0</v>
      </c>
      <c r="R1809" s="86">
        <v>0</v>
      </c>
      <c r="S1809" s="86">
        <v>0</v>
      </c>
      <c r="T1809" s="86">
        <v>0</v>
      </c>
      <c r="U1809" s="86">
        <v>0</v>
      </c>
      <c r="V1809" s="86">
        <v>0</v>
      </c>
      <c r="W1809" s="86">
        <v>0</v>
      </c>
      <c r="X1809" s="86">
        <v>0</v>
      </c>
      <c r="Y1809" s="86">
        <v>0</v>
      </c>
      <c r="Z1809" s="86">
        <v>0</v>
      </c>
      <c r="AA1809" s="4">
        <f t="shared" si="59"/>
        <v>0</v>
      </c>
      <c r="AB1809" s="4" t="str">
        <f t="shared" si="58"/>
        <v/>
      </c>
    </row>
    <row r="1810" spans="1:28" x14ac:dyDescent="0.25">
      <c r="A1810" s="83">
        <v>42875</v>
      </c>
      <c r="B1810" s="84" t="s">
        <v>198</v>
      </c>
      <c r="C1810" s="84" t="s">
        <v>161</v>
      </c>
      <c r="D1810" s="84" t="s">
        <v>38</v>
      </c>
      <c r="E1810" s="84" t="s">
        <v>41</v>
      </c>
      <c r="F1810" s="84" t="s">
        <v>125</v>
      </c>
      <c r="G1810" s="85">
        <v>91135</v>
      </c>
      <c r="H1810" s="81">
        <v>0.25</v>
      </c>
      <c r="I1810" s="81">
        <v>0.51388888888888895</v>
      </c>
      <c r="J1810" s="86">
        <v>0.2638888888888889</v>
      </c>
      <c r="K1810" s="87"/>
      <c r="L1810" s="87"/>
      <c r="M1810" s="85">
        <v>0</v>
      </c>
      <c r="N1810" s="85">
        <v>0</v>
      </c>
      <c r="O1810" s="86">
        <v>0</v>
      </c>
      <c r="P1810" s="86">
        <v>0</v>
      </c>
      <c r="Q1810" s="86">
        <v>0</v>
      </c>
      <c r="R1810" s="86">
        <v>0</v>
      </c>
      <c r="S1810" s="86">
        <v>0</v>
      </c>
      <c r="T1810" s="86">
        <v>0</v>
      </c>
      <c r="U1810" s="86">
        <v>0</v>
      </c>
      <c r="V1810" s="86">
        <v>0</v>
      </c>
      <c r="W1810" s="86">
        <v>0</v>
      </c>
      <c r="X1810" s="86">
        <v>0</v>
      </c>
      <c r="Y1810" s="86">
        <v>0</v>
      </c>
      <c r="Z1810" s="86">
        <v>0</v>
      </c>
      <c r="AA1810" s="4">
        <f t="shared" si="59"/>
        <v>0</v>
      </c>
      <c r="AB1810" s="4" t="str">
        <f t="shared" si="58"/>
        <v/>
      </c>
    </row>
    <row r="1811" spans="1:28" x14ac:dyDescent="0.25">
      <c r="A1811" s="83">
        <v>42874</v>
      </c>
      <c r="B1811" s="84" t="s">
        <v>197</v>
      </c>
      <c r="C1811" s="84" t="s">
        <v>161</v>
      </c>
      <c r="D1811" s="84" t="s">
        <v>38</v>
      </c>
      <c r="E1811" s="84" t="s">
        <v>41</v>
      </c>
      <c r="F1811" s="84" t="s">
        <v>125</v>
      </c>
      <c r="G1811" s="85">
        <v>91135</v>
      </c>
      <c r="H1811" s="81">
        <v>0.25</v>
      </c>
      <c r="I1811" s="81">
        <v>0.51388888888888895</v>
      </c>
      <c r="J1811" s="86">
        <v>0.2638888888888889</v>
      </c>
      <c r="K1811" s="87"/>
      <c r="L1811" s="87"/>
      <c r="M1811" s="85">
        <v>0</v>
      </c>
      <c r="N1811" s="85">
        <v>0</v>
      </c>
      <c r="O1811" s="86">
        <v>0</v>
      </c>
      <c r="P1811" s="86">
        <v>0</v>
      </c>
      <c r="Q1811" s="86">
        <v>0</v>
      </c>
      <c r="R1811" s="86">
        <v>0</v>
      </c>
      <c r="S1811" s="86">
        <v>0</v>
      </c>
      <c r="T1811" s="86">
        <v>0</v>
      </c>
      <c r="U1811" s="86">
        <v>0</v>
      </c>
      <c r="V1811" s="86">
        <v>0</v>
      </c>
      <c r="W1811" s="86">
        <v>0</v>
      </c>
      <c r="X1811" s="86">
        <v>0</v>
      </c>
      <c r="Y1811" s="86">
        <v>0</v>
      </c>
      <c r="Z1811" s="86">
        <v>0</v>
      </c>
      <c r="AA1811" s="4">
        <f t="shared" si="59"/>
        <v>0</v>
      </c>
      <c r="AB1811" s="4" t="str">
        <f t="shared" si="58"/>
        <v/>
      </c>
    </row>
    <row r="1812" spans="1:28" x14ac:dyDescent="0.25">
      <c r="A1812" s="83">
        <v>42874</v>
      </c>
      <c r="B1812" s="84" t="s">
        <v>197</v>
      </c>
      <c r="C1812" s="84" t="s">
        <v>161</v>
      </c>
      <c r="D1812" s="84" t="s">
        <v>38</v>
      </c>
      <c r="E1812" s="84" t="s">
        <v>41</v>
      </c>
      <c r="F1812" s="84" t="s">
        <v>126</v>
      </c>
      <c r="G1812" s="85">
        <v>91162</v>
      </c>
      <c r="H1812" s="81">
        <v>0.29166666666666669</v>
      </c>
      <c r="I1812" s="81">
        <v>0.55555555555555558</v>
      </c>
      <c r="J1812" s="86">
        <v>0.2638888888888889</v>
      </c>
      <c r="K1812" s="87"/>
      <c r="L1812" s="87"/>
      <c r="M1812" s="85">
        <v>0</v>
      </c>
      <c r="N1812" s="85">
        <v>0</v>
      </c>
      <c r="O1812" s="86">
        <v>0</v>
      </c>
      <c r="P1812" s="86">
        <v>0</v>
      </c>
      <c r="Q1812" s="86">
        <v>0</v>
      </c>
      <c r="R1812" s="86">
        <v>0</v>
      </c>
      <c r="S1812" s="86">
        <v>0</v>
      </c>
      <c r="T1812" s="86">
        <v>0</v>
      </c>
      <c r="U1812" s="86">
        <v>0</v>
      </c>
      <c r="V1812" s="86">
        <v>0</v>
      </c>
      <c r="W1812" s="86">
        <v>0</v>
      </c>
      <c r="X1812" s="86">
        <v>0</v>
      </c>
      <c r="Y1812" s="86">
        <v>0</v>
      </c>
      <c r="Z1812" s="86">
        <v>0</v>
      </c>
      <c r="AA1812" s="4">
        <f t="shared" si="59"/>
        <v>0</v>
      </c>
      <c r="AB1812" s="4" t="str">
        <f t="shared" si="58"/>
        <v/>
      </c>
    </row>
    <row r="1813" spans="1:28" x14ac:dyDescent="0.25">
      <c r="A1813" s="83">
        <v>42875</v>
      </c>
      <c r="B1813" s="84" t="s">
        <v>198</v>
      </c>
      <c r="C1813" s="84" t="s">
        <v>161</v>
      </c>
      <c r="D1813" s="84" t="s">
        <v>38</v>
      </c>
      <c r="E1813" s="84" t="s">
        <v>41</v>
      </c>
      <c r="F1813" s="84" t="s">
        <v>126</v>
      </c>
      <c r="G1813" s="85">
        <v>91162</v>
      </c>
      <c r="H1813" s="81">
        <v>0.29166666666666669</v>
      </c>
      <c r="I1813" s="81">
        <v>0.55555555555555558</v>
      </c>
      <c r="J1813" s="86">
        <v>0.2638888888888889</v>
      </c>
      <c r="K1813" s="87">
        <v>42875.379861111112</v>
      </c>
      <c r="L1813" s="87">
        <v>42875.555555555555</v>
      </c>
      <c r="M1813" s="85">
        <v>71</v>
      </c>
      <c r="N1813" s="85">
        <v>0</v>
      </c>
      <c r="O1813" s="86">
        <v>0</v>
      </c>
      <c r="P1813" s="86">
        <v>7.175925925925927E-4</v>
      </c>
      <c r="Q1813" s="86">
        <v>4.0393518518518521E-3</v>
      </c>
      <c r="R1813" s="86">
        <v>1.4293981481481482E-2</v>
      </c>
      <c r="S1813" s="86">
        <v>0</v>
      </c>
      <c r="T1813" s="86">
        <v>8.2407407407407412E-3</v>
      </c>
      <c r="U1813" s="86">
        <v>0</v>
      </c>
      <c r="V1813" s="86">
        <v>0</v>
      </c>
      <c r="W1813" s="86">
        <v>0</v>
      </c>
      <c r="X1813" s="86">
        <v>0</v>
      </c>
      <c r="Y1813" s="86">
        <v>1.7974537037037035E-2</v>
      </c>
      <c r="Z1813" s="86">
        <v>0</v>
      </c>
      <c r="AA1813" s="4">
        <f t="shared" si="59"/>
        <v>2.2534722222222223E-2</v>
      </c>
      <c r="AB1813" s="4">
        <f t="shared" si="58"/>
        <v>8.8194444444444464E-2</v>
      </c>
    </row>
    <row r="1814" spans="1:28" x14ac:dyDescent="0.25">
      <c r="A1814" s="83">
        <v>42876</v>
      </c>
      <c r="B1814" s="84" t="s">
        <v>199</v>
      </c>
      <c r="C1814" s="84" t="s">
        <v>161</v>
      </c>
      <c r="D1814" s="84" t="s">
        <v>38</v>
      </c>
      <c r="E1814" s="84" t="s">
        <v>41</v>
      </c>
      <c r="F1814" s="84" t="s">
        <v>126</v>
      </c>
      <c r="G1814" s="85">
        <v>91162</v>
      </c>
      <c r="H1814" s="81">
        <v>0.29166666666666669</v>
      </c>
      <c r="I1814" s="81">
        <v>0.55555555555555558</v>
      </c>
      <c r="J1814" s="86">
        <v>0.2638888888888889</v>
      </c>
      <c r="K1814" s="87">
        <v>42876.308333333334</v>
      </c>
      <c r="L1814" s="87">
        <v>42876.555555555555</v>
      </c>
      <c r="M1814" s="85">
        <v>105</v>
      </c>
      <c r="N1814" s="85">
        <v>0</v>
      </c>
      <c r="O1814" s="86">
        <v>0</v>
      </c>
      <c r="P1814" s="86">
        <v>1.2384259259259258E-3</v>
      </c>
      <c r="Q1814" s="86">
        <v>3.6574074074074074E-3</v>
      </c>
      <c r="R1814" s="86">
        <v>1.6284722222222221E-2</v>
      </c>
      <c r="S1814" s="86">
        <v>0</v>
      </c>
      <c r="T1814" s="86">
        <v>1.4571759259259258E-2</v>
      </c>
      <c r="U1814" s="86">
        <v>0</v>
      </c>
      <c r="V1814" s="86">
        <v>0</v>
      </c>
      <c r="W1814" s="86">
        <v>0</v>
      </c>
      <c r="X1814" s="86">
        <v>5.1273148148148146E-3</v>
      </c>
      <c r="Y1814" s="86">
        <v>1.8576388888888889E-2</v>
      </c>
      <c r="Z1814" s="86">
        <v>0</v>
      </c>
      <c r="AA1814" s="4">
        <f t="shared" si="59"/>
        <v>3.0856481481481478E-2</v>
      </c>
      <c r="AB1814" s="4">
        <f t="shared" si="58"/>
        <v>1.6666666666666663E-2</v>
      </c>
    </row>
    <row r="1815" spans="1:28" x14ac:dyDescent="0.25">
      <c r="A1815" s="83">
        <v>42876</v>
      </c>
      <c r="B1815" s="84" t="s">
        <v>199</v>
      </c>
      <c r="C1815" s="84" t="s">
        <v>161</v>
      </c>
      <c r="D1815" s="84" t="s">
        <v>38</v>
      </c>
      <c r="E1815" s="84" t="s">
        <v>40</v>
      </c>
      <c r="F1815" s="84" t="s">
        <v>171</v>
      </c>
      <c r="G1815" s="85">
        <v>102623</v>
      </c>
      <c r="H1815" s="81">
        <v>0.65277777777777779</v>
      </c>
      <c r="I1815" s="81">
        <v>0.91666666666666663</v>
      </c>
      <c r="J1815" s="86">
        <v>0.2638888888888889</v>
      </c>
      <c r="K1815" s="87"/>
      <c r="L1815" s="87"/>
      <c r="M1815" s="85">
        <v>0</v>
      </c>
      <c r="N1815" s="85">
        <v>0</v>
      </c>
      <c r="O1815" s="86">
        <v>0</v>
      </c>
      <c r="P1815" s="86">
        <v>0</v>
      </c>
      <c r="Q1815" s="86">
        <v>0</v>
      </c>
      <c r="R1815" s="86">
        <v>0</v>
      </c>
      <c r="S1815" s="86">
        <v>0</v>
      </c>
      <c r="T1815" s="86">
        <v>0</v>
      </c>
      <c r="U1815" s="86">
        <v>0</v>
      </c>
      <c r="V1815" s="86">
        <v>0</v>
      </c>
      <c r="W1815" s="86">
        <v>0</v>
      </c>
      <c r="X1815" s="86">
        <v>0</v>
      </c>
      <c r="Y1815" s="86">
        <v>0</v>
      </c>
      <c r="Z1815" s="86">
        <v>0</v>
      </c>
      <c r="AA1815" s="4">
        <f t="shared" si="59"/>
        <v>0</v>
      </c>
      <c r="AB1815" s="4" t="str">
        <f t="shared" si="58"/>
        <v/>
      </c>
    </row>
    <row r="1816" spans="1:28" x14ac:dyDescent="0.25">
      <c r="A1816" s="83">
        <v>42875</v>
      </c>
      <c r="B1816" s="84" t="s">
        <v>198</v>
      </c>
      <c r="C1816" s="84" t="s">
        <v>161</v>
      </c>
      <c r="D1816" s="84" t="s">
        <v>38</v>
      </c>
      <c r="E1816" s="84" t="s">
        <v>40</v>
      </c>
      <c r="F1816" s="84" t="s">
        <v>171</v>
      </c>
      <c r="G1816" s="85">
        <v>102623</v>
      </c>
      <c r="H1816" s="81">
        <v>0.65277777777777779</v>
      </c>
      <c r="I1816" s="81">
        <v>0.91666666666666663</v>
      </c>
      <c r="J1816" s="86">
        <v>0.2638888888888889</v>
      </c>
      <c r="K1816" s="87"/>
      <c r="L1816" s="87"/>
      <c r="M1816" s="85">
        <v>0</v>
      </c>
      <c r="N1816" s="85">
        <v>0</v>
      </c>
      <c r="O1816" s="86">
        <v>0</v>
      </c>
      <c r="P1816" s="86">
        <v>0</v>
      </c>
      <c r="Q1816" s="86">
        <v>0</v>
      </c>
      <c r="R1816" s="86">
        <v>0</v>
      </c>
      <c r="S1816" s="86">
        <v>0</v>
      </c>
      <c r="T1816" s="86">
        <v>0</v>
      </c>
      <c r="U1816" s="86">
        <v>0</v>
      </c>
      <c r="V1816" s="86">
        <v>0</v>
      </c>
      <c r="W1816" s="86">
        <v>0</v>
      </c>
      <c r="X1816" s="86">
        <v>0</v>
      </c>
      <c r="Y1816" s="86">
        <v>0</v>
      </c>
      <c r="Z1816" s="86">
        <v>0</v>
      </c>
      <c r="AA1816" s="4">
        <f t="shared" si="59"/>
        <v>0</v>
      </c>
      <c r="AB1816" s="4" t="str">
        <f t="shared" si="58"/>
        <v/>
      </c>
    </row>
    <row r="1817" spans="1:28" x14ac:dyDescent="0.25">
      <c r="A1817" s="83">
        <v>42874</v>
      </c>
      <c r="B1817" s="84" t="s">
        <v>197</v>
      </c>
      <c r="C1817" s="84" t="s">
        <v>161</v>
      </c>
      <c r="D1817" s="84" t="s">
        <v>38</v>
      </c>
      <c r="E1817" s="84" t="s">
        <v>40</v>
      </c>
      <c r="F1817" s="84" t="s">
        <v>171</v>
      </c>
      <c r="G1817" s="85">
        <v>102623</v>
      </c>
      <c r="H1817" s="81">
        <v>0.65277777777777779</v>
      </c>
      <c r="I1817" s="81">
        <v>0.91666666666666663</v>
      </c>
      <c r="J1817" s="86">
        <v>0.2638888888888889</v>
      </c>
      <c r="K1817" s="87"/>
      <c r="L1817" s="87"/>
      <c r="M1817" s="85">
        <v>0</v>
      </c>
      <c r="N1817" s="85">
        <v>0</v>
      </c>
      <c r="O1817" s="86">
        <v>0</v>
      </c>
      <c r="P1817" s="86">
        <v>0</v>
      </c>
      <c r="Q1817" s="86">
        <v>0</v>
      </c>
      <c r="R1817" s="86">
        <v>0</v>
      </c>
      <c r="S1817" s="86">
        <v>0</v>
      </c>
      <c r="T1817" s="86">
        <v>0</v>
      </c>
      <c r="U1817" s="86">
        <v>0</v>
      </c>
      <c r="V1817" s="86">
        <v>0</v>
      </c>
      <c r="W1817" s="86">
        <v>0</v>
      </c>
      <c r="X1817" s="86">
        <v>0</v>
      </c>
      <c r="Y1817" s="86">
        <v>0</v>
      </c>
      <c r="Z1817" s="86">
        <v>0</v>
      </c>
      <c r="AA1817" s="4">
        <f t="shared" si="59"/>
        <v>0</v>
      </c>
      <c r="AB1817" s="4" t="str">
        <f t="shared" si="58"/>
        <v/>
      </c>
    </row>
    <row r="1818" spans="1:28" x14ac:dyDescent="0.25">
      <c r="A1818" s="83">
        <v>42874</v>
      </c>
      <c r="B1818" s="84" t="s">
        <v>197</v>
      </c>
      <c r="C1818" s="84" t="s">
        <v>161</v>
      </c>
      <c r="D1818" s="84" t="s">
        <v>38</v>
      </c>
      <c r="E1818" s="84" t="s">
        <v>40</v>
      </c>
      <c r="F1818" s="84" t="s">
        <v>71</v>
      </c>
      <c r="G1818" s="85">
        <v>91166</v>
      </c>
      <c r="H1818" s="81">
        <v>0.59722222222222221</v>
      </c>
      <c r="I1818" s="81">
        <v>0.86111111111111116</v>
      </c>
      <c r="J1818" s="86">
        <v>0.2638888888888889</v>
      </c>
      <c r="K1818" s="87">
        <v>42874.806250000001</v>
      </c>
      <c r="L1818" s="87">
        <v>42874.861805555556</v>
      </c>
      <c r="M1818" s="85">
        <v>10</v>
      </c>
      <c r="N1818" s="85">
        <v>0</v>
      </c>
      <c r="O1818" s="86">
        <v>0</v>
      </c>
      <c r="P1818" s="86">
        <v>2.3842592592592591E-3</v>
      </c>
      <c r="Q1818" s="86">
        <v>2.7199074074074074E-3</v>
      </c>
      <c r="R1818" s="86">
        <v>0</v>
      </c>
      <c r="S1818" s="86">
        <v>0</v>
      </c>
      <c r="T1818" s="86">
        <v>0</v>
      </c>
      <c r="U1818" s="86">
        <v>0</v>
      </c>
      <c r="V1818" s="86">
        <v>0</v>
      </c>
      <c r="W1818" s="86">
        <v>0</v>
      </c>
      <c r="X1818" s="86">
        <v>0</v>
      </c>
      <c r="Y1818" s="86">
        <v>5.7870370370370366E-5</v>
      </c>
      <c r="Z1818" s="86">
        <v>0</v>
      </c>
      <c r="AA1818" s="4">
        <f t="shared" si="59"/>
        <v>0</v>
      </c>
      <c r="AB1818" s="4">
        <f t="shared" si="58"/>
        <v>0.20902777777777781</v>
      </c>
    </row>
    <row r="1819" spans="1:28" x14ac:dyDescent="0.25">
      <c r="A1819" s="83">
        <v>42875</v>
      </c>
      <c r="B1819" s="84" t="s">
        <v>198</v>
      </c>
      <c r="C1819" s="84" t="s">
        <v>161</v>
      </c>
      <c r="D1819" s="84" t="s">
        <v>38</v>
      </c>
      <c r="E1819" s="84" t="s">
        <v>40</v>
      </c>
      <c r="F1819" s="84" t="s">
        <v>71</v>
      </c>
      <c r="G1819" s="85">
        <v>91166</v>
      </c>
      <c r="H1819" s="81">
        <v>0.59722222222222221</v>
      </c>
      <c r="I1819" s="81">
        <v>0.86111111111111116</v>
      </c>
      <c r="J1819" s="86">
        <v>0.2638888888888889</v>
      </c>
      <c r="K1819" s="87"/>
      <c r="L1819" s="87"/>
      <c r="M1819" s="85">
        <v>0</v>
      </c>
      <c r="N1819" s="85">
        <v>0</v>
      </c>
      <c r="O1819" s="86">
        <v>0</v>
      </c>
      <c r="P1819" s="86">
        <v>0</v>
      </c>
      <c r="Q1819" s="86">
        <v>0</v>
      </c>
      <c r="R1819" s="86">
        <v>0</v>
      </c>
      <c r="S1819" s="86">
        <v>0</v>
      </c>
      <c r="T1819" s="86">
        <v>0</v>
      </c>
      <c r="U1819" s="86">
        <v>0</v>
      </c>
      <c r="V1819" s="86">
        <v>0</v>
      </c>
      <c r="W1819" s="86">
        <v>0</v>
      </c>
      <c r="X1819" s="86">
        <v>0</v>
      </c>
      <c r="Y1819" s="86">
        <v>0</v>
      </c>
      <c r="Z1819" s="86">
        <v>0</v>
      </c>
      <c r="AA1819" s="4">
        <f t="shared" si="59"/>
        <v>0</v>
      </c>
      <c r="AB1819" s="4" t="str">
        <f t="shared" si="58"/>
        <v/>
      </c>
    </row>
    <row r="1820" spans="1:28" x14ac:dyDescent="0.25">
      <c r="A1820" s="83">
        <v>42876</v>
      </c>
      <c r="B1820" s="84" t="s">
        <v>199</v>
      </c>
      <c r="C1820" s="84" t="s">
        <v>161</v>
      </c>
      <c r="D1820" s="84" t="s">
        <v>38</v>
      </c>
      <c r="E1820" s="84" t="s">
        <v>40</v>
      </c>
      <c r="F1820" s="84" t="s">
        <v>71</v>
      </c>
      <c r="G1820" s="85">
        <v>91166</v>
      </c>
      <c r="H1820" s="81">
        <v>0.59722222222222221</v>
      </c>
      <c r="I1820" s="81">
        <v>0.86111111111111116</v>
      </c>
      <c r="J1820" s="86">
        <v>0.2638888888888889</v>
      </c>
      <c r="K1820" s="87"/>
      <c r="L1820" s="87"/>
      <c r="M1820" s="85">
        <v>0</v>
      </c>
      <c r="N1820" s="85">
        <v>0</v>
      </c>
      <c r="O1820" s="86">
        <v>0</v>
      </c>
      <c r="P1820" s="86">
        <v>0</v>
      </c>
      <c r="Q1820" s="86">
        <v>0</v>
      </c>
      <c r="R1820" s="86">
        <v>0</v>
      </c>
      <c r="S1820" s="86">
        <v>0</v>
      </c>
      <c r="T1820" s="86">
        <v>0</v>
      </c>
      <c r="U1820" s="86">
        <v>0</v>
      </c>
      <c r="V1820" s="86">
        <v>0</v>
      </c>
      <c r="W1820" s="86">
        <v>0</v>
      </c>
      <c r="X1820" s="86">
        <v>0</v>
      </c>
      <c r="Y1820" s="86">
        <v>0</v>
      </c>
      <c r="Z1820" s="86">
        <v>0</v>
      </c>
      <c r="AA1820" s="4">
        <f t="shared" si="59"/>
        <v>0</v>
      </c>
      <c r="AB1820" s="4" t="str">
        <f t="shared" si="58"/>
        <v/>
      </c>
    </row>
    <row r="1821" spans="1:28" x14ac:dyDescent="0.25">
      <c r="A1821" s="83">
        <v>42876</v>
      </c>
      <c r="B1821" s="84" t="s">
        <v>199</v>
      </c>
      <c r="C1821" s="84" t="s">
        <v>161</v>
      </c>
      <c r="D1821" s="84" t="s">
        <v>38</v>
      </c>
      <c r="E1821" s="84" t="s">
        <v>40</v>
      </c>
      <c r="F1821" s="84" t="s">
        <v>53</v>
      </c>
      <c r="G1821" s="85">
        <v>102520</v>
      </c>
      <c r="H1821" s="81">
        <v>0.25</v>
      </c>
      <c r="I1821" s="81">
        <v>0.51388888888888895</v>
      </c>
      <c r="J1821" s="86">
        <v>0.2638888888888889</v>
      </c>
      <c r="K1821" s="87"/>
      <c r="L1821" s="87"/>
      <c r="M1821" s="85">
        <v>0</v>
      </c>
      <c r="N1821" s="85">
        <v>0</v>
      </c>
      <c r="O1821" s="86">
        <v>0</v>
      </c>
      <c r="P1821" s="86">
        <v>0</v>
      </c>
      <c r="Q1821" s="86">
        <v>0</v>
      </c>
      <c r="R1821" s="86">
        <v>0</v>
      </c>
      <c r="S1821" s="86">
        <v>0</v>
      </c>
      <c r="T1821" s="86">
        <v>0</v>
      </c>
      <c r="U1821" s="86">
        <v>0</v>
      </c>
      <c r="V1821" s="86">
        <v>0</v>
      </c>
      <c r="W1821" s="86">
        <v>0</v>
      </c>
      <c r="X1821" s="86">
        <v>0</v>
      </c>
      <c r="Y1821" s="86">
        <v>0</v>
      </c>
      <c r="Z1821" s="86">
        <v>0</v>
      </c>
      <c r="AA1821" s="4">
        <f t="shared" si="59"/>
        <v>0</v>
      </c>
      <c r="AB1821" s="4" t="str">
        <f t="shared" si="58"/>
        <v/>
      </c>
    </row>
    <row r="1822" spans="1:28" x14ac:dyDescent="0.25">
      <c r="A1822" s="83">
        <v>42875</v>
      </c>
      <c r="B1822" s="84" t="s">
        <v>198</v>
      </c>
      <c r="C1822" s="84" t="s">
        <v>161</v>
      </c>
      <c r="D1822" s="84" t="s">
        <v>38</v>
      </c>
      <c r="E1822" s="84" t="s">
        <v>40</v>
      </c>
      <c r="F1822" s="84" t="s">
        <v>53</v>
      </c>
      <c r="G1822" s="85">
        <v>102520</v>
      </c>
      <c r="H1822" s="81">
        <v>0.25</v>
      </c>
      <c r="I1822" s="81">
        <v>0.51388888888888895</v>
      </c>
      <c r="J1822" s="86">
        <v>0.2638888888888889</v>
      </c>
      <c r="K1822" s="87"/>
      <c r="L1822" s="87"/>
      <c r="M1822" s="85">
        <v>0</v>
      </c>
      <c r="N1822" s="85">
        <v>0</v>
      </c>
      <c r="O1822" s="86">
        <v>0</v>
      </c>
      <c r="P1822" s="86">
        <v>0</v>
      </c>
      <c r="Q1822" s="86">
        <v>0</v>
      </c>
      <c r="R1822" s="86">
        <v>0</v>
      </c>
      <c r="S1822" s="86">
        <v>0</v>
      </c>
      <c r="T1822" s="86">
        <v>0</v>
      </c>
      <c r="U1822" s="86">
        <v>0</v>
      </c>
      <c r="V1822" s="86">
        <v>0</v>
      </c>
      <c r="W1822" s="86">
        <v>0</v>
      </c>
      <c r="X1822" s="86">
        <v>0</v>
      </c>
      <c r="Y1822" s="86">
        <v>0</v>
      </c>
      <c r="Z1822" s="86">
        <v>0</v>
      </c>
      <c r="AA1822" s="4">
        <f t="shared" si="59"/>
        <v>0</v>
      </c>
      <c r="AB1822" s="4" t="str">
        <f t="shared" ref="AB1822:AB1885" si="60">IF(K1822="","",IF(VALUE(TEXT(K1822,"HH:MM:SS"))&gt;H1822,VALUE(TEXT(K1822,"HH:MM:SS"))-H1822,0))</f>
        <v/>
      </c>
    </row>
    <row r="1823" spans="1:28" x14ac:dyDescent="0.25">
      <c r="A1823" s="83">
        <v>42874</v>
      </c>
      <c r="B1823" s="84" t="s">
        <v>197</v>
      </c>
      <c r="C1823" s="84" t="s">
        <v>161</v>
      </c>
      <c r="D1823" s="84" t="s">
        <v>38</v>
      </c>
      <c r="E1823" s="84" t="s">
        <v>40</v>
      </c>
      <c r="F1823" s="84" t="s">
        <v>53</v>
      </c>
      <c r="G1823" s="85">
        <v>102520</v>
      </c>
      <c r="H1823" s="81">
        <v>0.25</v>
      </c>
      <c r="I1823" s="81">
        <v>0.51388888888888895</v>
      </c>
      <c r="J1823" s="86">
        <v>0.2638888888888889</v>
      </c>
      <c r="K1823" s="87"/>
      <c r="L1823" s="87"/>
      <c r="M1823" s="85">
        <v>0</v>
      </c>
      <c r="N1823" s="85">
        <v>0</v>
      </c>
      <c r="O1823" s="86">
        <v>0</v>
      </c>
      <c r="P1823" s="86">
        <v>0</v>
      </c>
      <c r="Q1823" s="86">
        <v>0</v>
      </c>
      <c r="R1823" s="86">
        <v>0</v>
      </c>
      <c r="S1823" s="86">
        <v>0</v>
      </c>
      <c r="T1823" s="86">
        <v>0</v>
      </c>
      <c r="U1823" s="86">
        <v>0</v>
      </c>
      <c r="V1823" s="86">
        <v>0</v>
      </c>
      <c r="W1823" s="86">
        <v>0</v>
      </c>
      <c r="X1823" s="86">
        <v>0</v>
      </c>
      <c r="Y1823" s="86">
        <v>0</v>
      </c>
      <c r="Z1823" s="86">
        <v>0</v>
      </c>
      <c r="AA1823" s="4">
        <f t="shared" si="59"/>
        <v>0</v>
      </c>
      <c r="AB1823" s="4" t="str">
        <f t="shared" si="60"/>
        <v/>
      </c>
    </row>
    <row r="1824" spans="1:28" x14ac:dyDescent="0.25">
      <c r="A1824" s="83">
        <v>42874</v>
      </c>
      <c r="B1824" s="84" t="s">
        <v>197</v>
      </c>
      <c r="C1824" s="84" t="s">
        <v>161</v>
      </c>
      <c r="D1824" s="84" t="s">
        <v>38</v>
      </c>
      <c r="E1824" s="84" t="s">
        <v>40</v>
      </c>
      <c r="F1824" s="84" t="s">
        <v>131</v>
      </c>
      <c r="G1824" s="85">
        <v>91136</v>
      </c>
      <c r="H1824" s="81">
        <v>0.5625</v>
      </c>
      <c r="I1824" s="81">
        <v>0.82638888888888884</v>
      </c>
      <c r="J1824" s="86">
        <v>0.2638888888888889</v>
      </c>
      <c r="K1824" s="87">
        <v>42874.559027777781</v>
      </c>
      <c r="L1824" s="87">
        <v>42874.827777777777</v>
      </c>
      <c r="M1824" s="85">
        <v>88</v>
      </c>
      <c r="N1824" s="85">
        <v>0</v>
      </c>
      <c r="O1824" s="86">
        <v>0</v>
      </c>
      <c r="P1824" s="86">
        <v>1.5393518518518519E-3</v>
      </c>
      <c r="Q1824" s="86">
        <v>5.7870370370370366E-5</v>
      </c>
      <c r="R1824" s="86">
        <v>1.4398148148148148E-2</v>
      </c>
      <c r="S1824" s="86">
        <v>0</v>
      </c>
      <c r="T1824" s="86">
        <v>1.40625E-2</v>
      </c>
      <c r="U1824" s="86">
        <v>0</v>
      </c>
      <c r="V1824" s="86">
        <v>0</v>
      </c>
      <c r="W1824" s="86">
        <v>0</v>
      </c>
      <c r="X1824" s="86">
        <v>8.7962962962962962E-4</v>
      </c>
      <c r="Y1824" s="86">
        <v>2.673611111111111E-3</v>
      </c>
      <c r="Z1824" s="86">
        <v>0</v>
      </c>
      <c r="AA1824" s="4">
        <f t="shared" si="59"/>
        <v>2.8460648148148148E-2</v>
      </c>
      <c r="AB1824" s="4">
        <f t="shared" si="60"/>
        <v>0</v>
      </c>
    </row>
    <row r="1825" spans="1:28" x14ac:dyDescent="0.25">
      <c r="A1825" s="83">
        <v>42875</v>
      </c>
      <c r="B1825" s="84" t="s">
        <v>198</v>
      </c>
      <c r="C1825" s="84" t="s">
        <v>161</v>
      </c>
      <c r="D1825" s="84" t="s">
        <v>38</v>
      </c>
      <c r="E1825" s="84" t="s">
        <v>40</v>
      </c>
      <c r="F1825" s="84" t="s">
        <v>131</v>
      </c>
      <c r="G1825" s="85">
        <v>91136</v>
      </c>
      <c r="H1825" s="81">
        <v>0.5625</v>
      </c>
      <c r="I1825" s="81">
        <v>0.82638888888888884</v>
      </c>
      <c r="J1825" s="86">
        <v>0.2638888888888889</v>
      </c>
      <c r="K1825" s="87">
        <v>42875.561111111114</v>
      </c>
      <c r="L1825" s="87">
        <v>42875.826388888891</v>
      </c>
      <c r="M1825" s="85">
        <v>72</v>
      </c>
      <c r="N1825" s="85">
        <v>0</v>
      </c>
      <c r="O1825" s="86">
        <v>0</v>
      </c>
      <c r="P1825" s="86">
        <v>1.6550925925925926E-3</v>
      </c>
      <c r="Q1825" s="86">
        <v>4.3981481481481481E-4</v>
      </c>
      <c r="R1825" s="86">
        <v>1.4988425925925926E-2</v>
      </c>
      <c r="S1825" s="86">
        <v>0</v>
      </c>
      <c r="T1825" s="86">
        <v>1.4351851851851852E-2</v>
      </c>
      <c r="U1825" s="86">
        <v>0</v>
      </c>
      <c r="V1825" s="86">
        <v>0</v>
      </c>
      <c r="W1825" s="86">
        <v>0</v>
      </c>
      <c r="X1825" s="86">
        <v>4.1782407407407402E-3</v>
      </c>
      <c r="Y1825" s="86">
        <v>1.4351851851851854E-3</v>
      </c>
      <c r="Z1825" s="86">
        <v>0</v>
      </c>
      <c r="AA1825" s="4">
        <f t="shared" si="59"/>
        <v>2.9340277777777778E-2</v>
      </c>
      <c r="AB1825" s="4">
        <f t="shared" si="60"/>
        <v>0</v>
      </c>
    </row>
    <row r="1826" spans="1:28" x14ac:dyDescent="0.25">
      <c r="A1826" s="83">
        <v>42876</v>
      </c>
      <c r="B1826" s="84" t="s">
        <v>199</v>
      </c>
      <c r="C1826" s="84" t="s">
        <v>161</v>
      </c>
      <c r="D1826" s="84" t="s">
        <v>38</v>
      </c>
      <c r="E1826" s="84" t="s">
        <v>40</v>
      </c>
      <c r="F1826" s="84" t="s">
        <v>131</v>
      </c>
      <c r="G1826" s="85">
        <v>91136</v>
      </c>
      <c r="H1826" s="78">
        <v>0.375</v>
      </c>
      <c r="I1826" s="78">
        <v>0.63888888888888895</v>
      </c>
      <c r="J1826" s="86">
        <v>0.2638888888888889</v>
      </c>
      <c r="K1826" s="87">
        <v>42876.373611111114</v>
      </c>
      <c r="L1826" s="87">
        <v>42876.638888888891</v>
      </c>
      <c r="M1826" s="85">
        <v>107</v>
      </c>
      <c r="N1826" s="85">
        <v>0</v>
      </c>
      <c r="O1826" s="86">
        <v>0</v>
      </c>
      <c r="P1826" s="86">
        <v>1.7592592592592592E-3</v>
      </c>
      <c r="Q1826" s="86">
        <v>4.8611111111111104E-4</v>
      </c>
      <c r="R1826" s="86">
        <v>1.4166666666666666E-2</v>
      </c>
      <c r="S1826" s="86">
        <v>0</v>
      </c>
      <c r="T1826" s="86">
        <v>1.4074074074074074E-2</v>
      </c>
      <c r="U1826" s="86">
        <v>0</v>
      </c>
      <c r="V1826" s="86">
        <v>0</v>
      </c>
      <c r="W1826" s="86">
        <v>0</v>
      </c>
      <c r="X1826" s="86">
        <v>0</v>
      </c>
      <c r="Y1826" s="86">
        <v>0</v>
      </c>
      <c r="Z1826" s="86">
        <v>0</v>
      </c>
      <c r="AA1826" s="4">
        <f t="shared" si="59"/>
        <v>2.824074074074074E-2</v>
      </c>
      <c r="AB1826" s="4">
        <f t="shared" si="60"/>
        <v>0</v>
      </c>
    </row>
    <row r="1827" spans="1:28" x14ac:dyDescent="0.25">
      <c r="A1827" s="83">
        <v>42876</v>
      </c>
      <c r="B1827" s="84" t="s">
        <v>199</v>
      </c>
      <c r="C1827" s="84" t="s">
        <v>161</v>
      </c>
      <c r="D1827" s="84" t="s">
        <v>38</v>
      </c>
      <c r="E1827" s="84" t="s">
        <v>40</v>
      </c>
      <c r="F1827" s="84" t="s">
        <v>54</v>
      </c>
      <c r="G1827" s="85">
        <v>91138</v>
      </c>
      <c r="H1827" s="78">
        <v>0.375</v>
      </c>
      <c r="I1827" s="78">
        <v>0.63888888888888895</v>
      </c>
      <c r="J1827" s="86">
        <v>0.2638888888888889</v>
      </c>
      <c r="K1827" s="87">
        <v>42876.373611111114</v>
      </c>
      <c r="L1827" s="87">
        <v>42876.638888888891</v>
      </c>
      <c r="M1827" s="85">
        <v>106</v>
      </c>
      <c r="N1827" s="85">
        <v>0</v>
      </c>
      <c r="O1827" s="86">
        <v>0</v>
      </c>
      <c r="P1827" s="86">
        <v>1.8171296296296297E-3</v>
      </c>
      <c r="Q1827" s="86">
        <v>2.8935185185185188E-3</v>
      </c>
      <c r="R1827" s="86">
        <v>1.511574074074074E-2</v>
      </c>
      <c r="S1827" s="86">
        <v>0</v>
      </c>
      <c r="T1827" s="86">
        <v>1.1435185185185185E-2</v>
      </c>
      <c r="U1827" s="86">
        <v>0</v>
      </c>
      <c r="V1827" s="86">
        <v>0</v>
      </c>
      <c r="W1827" s="86">
        <v>0</v>
      </c>
      <c r="X1827" s="86">
        <v>3.2407407407407406E-4</v>
      </c>
      <c r="Y1827" s="86">
        <v>0</v>
      </c>
      <c r="Z1827" s="86">
        <v>0</v>
      </c>
      <c r="AA1827" s="4">
        <f t="shared" si="59"/>
        <v>2.6550925925925926E-2</v>
      </c>
      <c r="AB1827" s="4">
        <f t="shared" si="60"/>
        <v>0</v>
      </c>
    </row>
    <row r="1828" spans="1:28" x14ac:dyDescent="0.25">
      <c r="A1828" s="83">
        <v>42875</v>
      </c>
      <c r="B1828" s="84" t="s">
        <v>198</v>
      </c>
      <c r="C1828" s="84" t="s">
        <v>161</v>
      </c>
      <c r="D1828" s="84" t="s">
        <v>38</v>
      </c>
      <c r="E1828" s="84" t="s">
        <v>40</v>
      </c>
      <c r="F1828" s="84" t="s">
        <v>54</v>
      </c>
      <c r="G1828" s="85">
        <v>91138</v>
      </c>
      <c r="H1828" s="81">
        <v>0.5625</v>
      </c>
      <c r="I1828" s="81">
        <v>0.82638888888888884</v>
      </c>
      <c r="J1828" s="86">
        <v>0.2638888888888889</v>
      </c>
      <c r="K1828" s="87"/>
      <c r="L1828" s="87"/>
      <c r="M1828" s="85">
        <v>0</v>
      </c>
      <c r="N1828" s="85">
        <v>0</v>
      </c>
      <c r="O1828" s="86">
        <v>0</v>
      </c>
      <c r="P1828" s="86">
        <v>0</v>
      </c>
      <c r="Q1828" s="86">
        <v>0</v>
      </c>
      <c r="R1828" s="86">
        <v>0</v>
      </c>
      <c r="S1828" s="86">
        <v>0</v>
      </c>
      <c r="T1828" s="86">
        <v>0</v>
      </c>
      <c r="U1828" s="86">
        <v>0</v>
      </c>
      <c r="V1828" s="86">
        <v>0</v>
      </c>
      <c r="W1828" s="86">
        <v>0</v>
      </c>
      <c r="X1828" s="86">
        <v>0</v>
      </c>
      <c r="Y1828" s="86">
        <v>0</v>
      </c>
      <c r="Z1828" s="86">
        <v>0</v>
      </c>
      <c r="AA1828" s="4">
        <f t="shared" si="59"/>
        <v>0</v>
      </c>
      <c r="AB1828" s="4" t="str">
        <f t="shared" si="60"/>
        <v/>
      </c>
    </row>
    <row r="1829" spans="1:28" x14ac:dyDescent="0.25">
      <c r="A1829" s="83">
        <v>42874</v>
      </c>
      <c r="B1829" s="84" t="s">
        <v>197</v>
      </c>
      <c r="C1829" s="84" t="s">
        <v>161</v>
      </c>
      <c r="D1829" s="84" t="s">
        <v>38</v>
      </c>
      <c r="E1829" s="84" t="s">
        <v>40</v>
      </c>
      <c r="F1829" s="84" t="s">
        <v>54</v>
      </c>
      <c r="G1829" s="85">
        <v>91138</v>
      </c>
      <c r="H1829" s="81">
        <v>0.5625</v>
      </c>
      <c r="I1829" s="81">
        <v>0.82638888888888884</v>
      </c>
      <c r="J1829" s="86">
        <v>0.2638888888888889</v>
      </c>
      <c r="K1829" s="87">
        <v>42874.574999999997</v>
      </c>
      <c r="L1829" s="87">
        <v>42874.82708333333</v>
      </c>
      <c r="M1829" s="85">
        <v>64</v>
      </c>
      <c r="N1829" s="85">
        <v>0</v>
      </c>
      <c r="O1829" s="86">
        <v>0</v>
      </c>
      <c r="P1829" s="86">
        <v>1.9791666666666668E-3</v>
      </c>
      <c r="Q1829" s="86">
        <v>3.8194444444444443E-3</v>
      </c>
      <c r="R1829" s="86">
        <v>1.577546296296296E-2</v>
      </c>
      <c r="S1829" s="86">
        <v>0</v>
      </c>
      <c r="T1829" s="86">
        <v>1.6631944444444446E-2</v>
      </c>
      <c r="U1829" s="86">
        <v>0</v>
      </c>
      <c r="V1829" s="86">
        <v>0</v>
      </c>
      <c r="W1829" s="86">
        <v>0</v>
      </c>
      <c r="X1829" s="86">
        <v>3.9351851851851857E-3</v>
      </c>
      <c r="Y1829" s="86">
        <v>1.9675925925925928E-3</v>
      </c>
      <c r="Z1829" s="86">
        <v>0</v>
      </c>
      <c r="AA1829" s="4">
        <f t="shared" si="59"/>
        <v>3.2407407407407406E-2</v>
      </c>
      <c r="AB1829" s="4">
        <f t="shared" si="60"/>
        <v>1.2500000000000067E-2</v>
      </c>
    </row>
    <row r="1830" spans="1:28" x14ac:dyDescent="0.25">
      <c r="A1830" s="83">
        <v>42874</v>
      </c>
      <c r="B1830" s="84" t="s">
        <v>197</v>
      </c>
      <c r="C1830" s="84" t="s">
        <v>161</v>
      </c>
      <c r="D1830" s="84" t="s">
        <v>38</v>
      </c>
      <c r="E1830" s="84" t="s">
        <v>40</v>
      </c>
      <c r="F1830" s="84" t="s">
        <v>173</v>
      </c>
      <c r="G1830" s="85">
        <v>91173</v>
      </c>
      <c r="H1830" s="81">
        <v>0.51388888888888895</v>
      </c>
      <c r="I1830" s="81">
        <v>0.77777777777777779</v>
      </c>
      <c r="J1830" s="86">
        <v>0.2638888888888889</v>
      </c>
      <c r="K1830" s="87"/>
      <c r="L1830" s="87"/>
      <c r="M1830" s="85">
        <v>0</v>
      </c>
      <c r="N1830" s="85">
        <v>0</v>
      </c>
      <c r="O1830" s="86">
        <v>0</v>
      </c>
      <c r="P1830" s="86">
        <v>0</v>
      </c>
      <c r="Q1830" s="86">
        <v>0</v>
      </c>
      <c r="R1830" s="86">
        <v>0</v>
      </c>
      <c r="S1830" s="86">
        <v>0</v>
      </c>
      <c r="T1830" s="86">
        <v>0</v>
      </c>
      <c r="U1830" s="86">
        <v>0</v>
      </c>
      <c r="V1830" s="86">
        <v>0</v>
      </c>
      <c r="W1830" s="86">
        <v>0</v>
      </c>
      <c r="X1830" s="86">
        <v>0</v>
      </c>
      <c r="Y1830" s="86">
        <v>0</v>
      </c>
      <c r="Z1830" s="86">
        <v>0</v>
      </c>
      <c r="AA1830" s="4">
        <f t="shared" si="59"/>
        <v>0</v>
      </c>
      <c r="AB1830" s="4" t="str">
        <f t="shared" si="60"/>
        <v/>
      </c>
    </row>
    <row r="1831" spans="1:28" x14ac:dyDescent="0.25">
      <c r="A1831" s="83">
        <v>42875</v>
      </c>
      <c r="B1831" s="84" t="s">
        <v>198</v>
      </c>
      <c r="C1831" s="84" t="s">
        <v>161</v>
      </c>
      <c r="D1831" s="84" t="s">
        <v>38</v>
      </c>
      <c r="E1831" s="84" t="s">
        <v>40</v>
      </c>
      <c r="F1831" s="84" t="s">
        <v>173</v>
      </c>
      <c r="G1831" s="85">
        <v>91173</v>
      </c>
      <c r="H1831" s="81">
        <v>0.51388888888888895</v>
      </c>
      <c r="I1831" s="81">
        <v>0.77777777777777779</v>
      </c>
      <c r="J1831" s="86">
        <v>0.2638888888888889</v>
      </c>
      <c r="K1831" s="87">
        <v>42875.513888888891</v>
      </c>
      <c r="L1831" s="87">
        <v>42875.777777777781</v>
      </c>
      <c r="M1831" s="85">
        <v>65</v>
      </c>
      <c r="N1831" s="85">
        <v>0</v>
      </c>
      <c r="O1831" s="86">
        <v>0</v>
      </c>
      <c r="P1831" s="86">
        <v>2.1643518518518518E-3</v>
      </c>
      <c r="Q1831" s="86">
        <v>2.7314814814814819E-3</v>
      </c>
      <c r="R1831" s="86">
        <v>1.4791666666666668E-2</v>
      </c>
      <c r="S1831" s="86">
        <v>0</v>
      </c>
      <c r="T1831" s="86">
        <v>1.4027777777777778E-2</v>
      </c>
      <c r="U1831" s="86">
        <v>0</v>
      </c>
      <c r="V1831" s="86">
        <v>0</v>
      </c>
      <c r="W1831" s="86">
        <v>0</v>
      </c>
      <c r="X1831" s="86">
        <v>8.6805555555555559E-3</v>
      </c>
      <c r="Y1831" s="86">
        <v>6.9444444444444444E-5</v>
      </c>
      <c r="Z1831" s="86">
        <v>0</v>
      </c>
      <c r="AA1831" s="4">
        <f t="shared" si="59"/>
        <v>2.8819444444444446E-2</v>
      </c>
      <c r="AB1831" s="4">
        <f t="shared" si="60"/>
        <v>0</v>
      </c>
    </row>
    <row r="1832" spans="1:28" x14ac:dyDescent="0.25">
      <c r="A1832" s="83">
        <v>42876</v>
      </c>
      <c r="B1832" s="84" t="s">
        <v>199</v>
      </c>
      <c r="C1832" s="84" t="s">
        <v>161</v>
      </c>
      <c r="D1832" s="84" t="s">
        <v>38</v>
      </c>
      <c r="E1832" s="84" t="s">
        <v>40</v>
      </c>
      <c r="F1832" s="84" t="s">
        <v>173</v>
      </c>
      <c r="G1832" s="85">
        <v>91173</v>
      </c>
      <c r="H1832" s="81">
        <v>0.51388888888888895</v>
      </c>
      <c r="I1832" s="81">
        <v>0.77777777777777779</v>
      </c>
      <c r="J1832" s="86">
        <v>0.2638888888888889</v>
      </c>
      <c r="K1832" s="87">
        <v>42876.513888888891</v>
      </c>
      <c r="L1832" s="87">
        <v>42876.779166666667</v>
      </c>
      <c r="M1832" s="85">
        <v>108</v>
      </c>
      <c r="N1832" s="85">
        <v>0</v>
      </c>
      <c r="O1832" s="86">
        <v>0</v>
      </c>
      <c r="P1832" s="86">
        <v>1.8171296296296297E-3</v>
      </c>
      <c r="Q1832" s="86">
        <v>1.6550925925925926E-3</v>
      </c>
      <c r="R1832" s="86">
        <v>1.3587962962962963E-2</v>
      </c>
      <c r="S1832" s="86">
        <v>0</v>
      </c>
      <c r="T1832" s="86">
        <v>1.4791666666666668E-2</v>
      </c>
      <c r="U1832" s="86">
        <v>0</v>
      </c>
      <c r="V1832" s="86">
        <v>0</v>
      </c>
      <c r="W1832" s="86">
        <v>0</v>
      </c>
      <c r="X1832" s="86">
        <v>1.5624999999999999E-3</v>
      </c>
      <c r="Y1832" s="86">
        <v>2.6041666666666665E-3</v>
      </c>
      <c r="Z1832" s="86">
        <v>0</v>
      </c>
      <c r="AA1832" s="4">
        <f t="shared" si="59"/>
        <v>2.837962962962963E-2</v>
      </c>
      <c r="AB1832" s="4">
        <f t="shared" si="60"/>
        <v>0</v>
      </c>
    </row>
    <row r="1833" spans="1:28" x14ac:dyDescent="0.25">
      <c r="A1833" s="83">
        <v>42876</v>
      </c>
      <c r="B1833" s="84" t="s">
        <v>199</v>
      </c>
      <c r="C1833" s="84" t="s">
        <v>161</v>
      </c>
      <c r="D1833" s="84" t="s">
        <v>38</v>
      </c>
      <c r="E1833" s="84" t="s">
        <v>40</v>
      </c>
      <c r="F1833" s="84" t="s">
        <v>174</v>
      </c>
      <c r="G1833" s="85">
        <v>91177</v>
      </c>
      <c r="H1833" s="81">
        <v>0.65277777777777779</v>
      </c>
      <c r="I1833" s="81">
        <v>0.91666666666666663</v>
      </c>
      <c r="J1833" s="86">
        <v>0.2638888888888889</v>
      </c>
      <c r="K1833" s="87"/>
      <c r="L1833" s="87"/>
      <c r="M1833" s="85">
        <v>0</v>
      </c>
      <c r="N1833" s="85">
        <v>0</v>
      </c>
      <c r="O1833" s="86">
        <v>0</v>
      </c>
      <c r="P1833" s="86">
        <v>0</v>
      </c>
      <c r="Q1833" s="86">
        <v>0</v>
      </c>
      <c r="R1833" s="86">
        <v>0</v>
      </c>
      <c r="S1833" s="86">
        <v>0</v>
      </c>
      <c r="T1833" s="86">
        <v>0</v>
      </c>
      <c r="U1833" s="86">
        <v>0</v>
      </c>
      <c r="V1833" s="86">
        <v>0</v>
      </c>
      <c r="W1833" s="86">
        <v>0</v>
      </c>
      <c r="X1833" s="86">
        <v>0</v>
      </c>
      <c r="Y1833" s="86">
        <v>0</v>
      </c>
      <c r="Z1833" s="86">
        <v>0</v>
      </c>
      <c r="AA1833" s="4">
        <f t="shared" si="59"/>
        <v>0</v>
      </c>
      <c r="AB1833" s="4" t="str">
        <f t="shared" si="60"/>
        <v/>
      </c>
    </row>
    <row r="1834" spans="1:28" x14ac:dyDescent="0.25">
      <c r="A1834" s="83">
        <v>42875</v>
      </c>
      <c r="B1834" s="84" t="s">
        <v>198</v>
      </c>
      <c r="C1834" s="84" t="s">
        <v>161</v>
      </c>
      <c r="D1834" s="84" t="s">
        <v>38</v>
      </c>
      <c r="E1834" s="84" t="s">
        <v>40</v>
      </c>
      <c r="F1834" s="84" t="s">
        <v>174</v>
      </c>
      <c r="G1834" s="85">
        <v>91177</v>
      </c>
      <c r="H1834" s="81">
        <v>0.65277777777777779</v>
      </c>
      <c r="I1834" s="81">
        <v>0.91666666666666663</v>
      </c>
      <c r="J1834" s="86">
        <v>0.2638888888888889</v>
      </c>
      <c r="K1834" s="87">
        <v>42875.65347222222</v>
      </c>
      <c r="L1834" s="87">
        <v>42875.916666666664</v>
      </c>
      <c r="M1834" s="85">
        <v>52</v>
      </c>
      <c r="N1834" s="85">
        <v>0</v>
      </c>
      <c r="O1834" s="86">
        <v>0</v>
      </c>
      <c r="P1834" s="86">
        <v>1.7708333333333332E-3</v>
      </c>
      <c r="Q1834" s="86">
        <v>1.2847222222222223E-3</v>
      </c>
      <c r="R1834" s="86">
        <v>1.5081018518518516E-2</v>
      </c>
      <c r="S1834" s="86">
        <v>0</v>
      </c>
      <c r="T1834" s="86">
        <v>1.4675925925925926E-2</v>
      </c>
      <c r="U1834" s="86">
        <v>0</v>
      </c>
      <c r="V1834" s="86">
        <v>0</v>
      </c>
      <c r="W1834" s="86">
        <v>0</v>
      </c>
      <c r="X1834" s="86">
        <v>6.9444444444444444E-5</v>
      </c>
      <c r="Y1834" s="86">
        <v>0</v>
      </c>
      <c r="Z1834" s="86">
        <v>0</v>
      </c>
      <c r="AA1834" s="4">
        <f t="shared" si="59"/>
        <v>2.975694444444444E-2</v>
      </c>
      <c r="AB1834" s="4">
        <f t="shared" si="60"/>
        <v>6.9444444444444198E-4</v>
      </c>
    </row>
    <row r="1835" spans="1:28" x14ac:dyDescent="0.25">
      <c r="A1835" s="83">
        <v>42874</v>
      </c>
      <c r="B1835" s="84" t="s">
        <v>197</v>
      </c>
      <c r="C1835" s="84" t="s">
        <v>161</v>
      </c>
      <c r="D1835" s="84" t="s">
        <v>38</v>
      </c>
      <c r="E1835" s="84" t="s">
        <v>40</v>
      </c>
      <c r="F1835" s="84" t="s">
        <v>174</v>
      </c>
      <c r="G1835" s="85">
        <v>91177</v>
      </c>
      <c r="H1835" s="81">
        <v>0.65277777777777779</v>
      </c>
      <c r="I1835" s="81">
        <v>0.91666666666666663</v>
      </c>
      <c r="J1835" s="86">
        <v>0.2638888888888889</v>
      </c>
      <c r="K1835" s="87">
        <v>42874.654166666667</v>
      </c>
      <c r="L1835" s="87">
        <v>42874.916666666664</v>
      </c>
      <c r="M1835" s="85">
        <v>47</v>
      </c>
      <c r="N1835" s="85">
        <v>0</v>
      </c>
      <c r="O1835" s="86">
        <v>0</v>
      </c>
      <c r="P1835" s="86">
        <v>1.9675925925925928E-3</v>
      </c>
      <c r="Q1835" s="86">
        <v>6.1921296296296299E-3</v>
      </c>
      <c r="R1835" s="86">
        <v>1.4618055555555556E-2</v>
      </c>
      <c r="S1835" s="86">
        <v>0</v>
      </c>
      <c r="T1835" s="86">
        <v>1.329861111111111E-2</v>
      </c>
      <c r="U1835" s="86">
        <v>0</v>
      </c>
      <c r="V1835" s="86">
        <v>0</v>
      </c>
      <c r="W1835" s="86">
        <v>0</v>
      </c>
      <c r="X1835" s="86">
        <v>1.3402777777777777E-2</v>
      </c>
      <c r="Y1835" s="86">
        <v>9.7222222222222209E-4</v>
      </c>
      <c r="Z1835" s="86">
        <v>0</v>
      </c>
      <c r="AA1835" s="4">
        <f t="shared" si="59"/>
        <v>2.7916666666666666E-2</v>
      </c>
      <c r="AB1835" s="4">
        <f t="shared" si="60"/>
        <v>1.388888888888884E-3</v>
      </c>
    </row>
    <row r="1836" spans="1:28" x14ac:dyDescent="0.25">
      <c r="A1836" s="83">
        <v>42874</v>
      </c>
      <c r="B1836" s="84" t="s">
        <v>197</v>
      </c>
      <c r="C1836" s="84" t="s">
        <v>161</v>
      </c>
      <c r="D1836" s="84" t="s">
        <v>38</v>
      </c>
      <c r="E1836" s="84" t="s">
        <v>40</v>
      </c>
      <c r="F1836" s="84" t="s">
        <v>175</v>
      </c>
      <c r="G1836" s="85">
        <v>91151</v>
      </c>
      <c r="H1836" s="81">
        <v>0.65277777777777779</v>
      </c>
      <c r="I1836" s="81">
        <v>0.91666666666666663</v>
      </c>
      <c r="J1836" s="86">
        <v>0.2638888888888889</v>
      </c>
      <c r="K1836" s="87">
        <v>42874.65625</v>
      </c>
      <c r="L1836" s="87">
        <v>42874.916666666664</v>
      </c>
      <c r="M1836" s="85">
        <v>44</v>
      </c>
      <c r="N1836" s="85">
        <v>0</v>
      </c>
      <c r="O1836" s="86">
        <v>0</v>
      </c>
      <c r="P1836" s="86">
        <v>2.0833333333333333E-3</v>
      </c>
      <c r="Q1836" s="86">
        <v>5.8564814814814825E-3</v>
      </c>
      <c r="R1836" s="86">
        <v>1.4687499999999999E-2</v>
      </c>
      <c r="S1836" s="86">
        <v>0</v>
      </c>
      <c r="T1836" s="86">
        <v>1.4479166666666668E-2</v>
      </c>
      <c r="U1836" s="86">
        <v>0</v>
      </c>
      <c r="V1836" s="86">
        <v>0</v>
      </c>
      <c r="W1836" s="86">
        <v>0</v>
      </c>
      <c r="X1836" s="86">
        <v>2.7337962962962963E-2</v>
      </c>
      <c r="Y1836" s="86">
        <v>2.1597222222222223E-2</v>
      </c>
      <c r="Z1836" s="86">
        <v>0</v>
      </c>
      <c r="AA1836" s="4">
        <f t="shared" si="59"/>
        <v>2.9166666666666667E-2</v>
      </c>
      <c r="AB1836" s="4">
        <f t="shared" si="60"/>
        <v>3.4722222222222099E-3</v>
      </c>
    </row>
    <row r="1837" spans="1:28" x14ac:dyDescent="0.25">
      <c r="A1837" s="83">
        <v>42875</v>
      </c>
      <c r="B1837" s="84" t="s">
        <v>198</v>
      </c>
      <c r="C1837" s="84" t="s">
        <v>161</v>
      </c>
      <c r="D1837" s="84" t="s">
        <v>38</v>
      </c>
      <c r="E1837" s="84" t="s">
        <v>40</v>
      </c>
      <c r="F1837" s="84" t="s">
        <v>175</v>
      </c>
      <c r="G1837" s="85">
        <v>91151</v>
      </c>
      <c r="H1837" s="81">
        <v>0.65277777777777779</v>
      </c>
      <c r="I1837" s="81">
        <v>0.91666666666666663</v>
      </c>
      <c r="J1837" s="86">
        <v>0.2638888888888889</v>
      </c>
      <c r="K1837" s="87">
        <v>42875.65</v>
      </c>
      <c r="L1837" s="87">
        <v>42875.822916666664</v>
      </c>
      <c r="M1837" s="85">
        <v>30</v>
      </c>
      <c r="N1837" s="85">
        <v>0</v>
      </c>
      <c r="O1837" s="86">
        <v>0</v>
      </c>
      <c r="P1837" s="86">
        <v>1.7592592592592592E-3</v>
      </c>
      <c r="Q1837" s="86">
        <v>1.6435185185185183E-3</v>
      </c>
      <c r="R1837" s="86">
        <v>1.3217592592592593E-2</v>
      </c>
      <c r="S1837" s="86">
        <v>0</v>
      </c>
      <c r="T1837" s="86">
        <v>7.5231481481481477E-3</v>
      </c>
      <c r="U1837" s="86">
        <v>0</v>
      </c>
      <c r="V1837" s="86">
        <v>0</v>
      </c>
      <c r="W1837" s="86">
        <v>0</v>
      </c>
      <c r="X1837" s="86">
        <v>3.6458333333333336E-2</v>
      </c>
      <c r="Y1837" s="86">
        <v>0</v>
      </c>
      <c r="Z1837" s="86">
        <v>0</v>
      </c>
      <c r="AA1837" s="4">
        <f t="shared" si="59"/>
        <v>2.074074074074074E-2</v>
      </c>
      <c r="AB1837" s="4">
        <f t="shared" si="60"/>
        <v>0</v>
      </c>
    </row>
    <row r="1838" spans="1:28" x14ac:dyDescent="0.25">
      <c r="A1838" s="83">
        <v>42876</v>
      </c>
      <c r="B1838" s="84" t="s">
        <v>199</v>
      </c>
      <c r="C1838" s="84" t="s">
        <v>161</v>
      </c>
      <c r="D1838" s="84" t="s">
        <v>38</v>
      </c>
      <c r="E1838" s="84" t="s">
        <v>40</v>
      </c>
      <c r="F1838" s="84" t="s">
        <v>175</v>
      </c>
      <c r="G1838" s="85">
        <v>91151</v>
      </c>
      <c r="H1838" s="81">
        <v>0.65277777777777779</v>
      </c>
      <c r="I1838" s="81">
        <v>0.91666666666666663</v>
      </c>
      <c r="J1838" s="86">
        <v>0.2638888888888889</v>
      </c>
      <c r="K1838" s="87"/>
      <c r="L1838" s="87"/>
      <c r="M1838" s="85">
        <v>0</v>
      </c>
      <c r="N1838" s="85">
        <v>0</v>
      </c>
      <c r="O1838" s="86">
        <v>0</v>
      </c>
      <c r="P1838" s="86">
        <v>0</v>
      </c>
      <c r="Q1838" s="86">
        <v>0</v>
      </c>
      <c r="R1838" s="86">
        <v>0</v>
      </c>
      <c r="S1838" s="86">
        <v>0</v>
      </c>
      <c r="T1838" s="86">
        <v>0</v>
      </c>
      <c r="U1838" s="86">
        <v>0</v>
      </c>
      <c r="V1838" s="86">
        <v>0</v>
      </c>
      <c r="W1838" s="86">
        <v>0</v>
      </c>
      <c r="X1838" s="86">
        <v>0</v>
      </c>
      <c r="Y1838" s="86">
        <v>0</v>
      </c>
      <c r="Z1838" s="86">
        <v>0</v>
      </c>
      <c r="AA1838" s="4">
        <f t="shared" si="59"/>
        <v>0</v>
      </c>
      <c r="AB1838" s="4" t="str">
        <f t="shared" si="60"/>
        <v/>
      </c>
    </row>
    <row r="1839" spans="1:28" x14ac:dyDescent="0.25">
      <c r="A1839" s="83">
        <v>42876</v>
      </c>
      <c r="B1839" s="84" t="s">
        <v>199</v>
      </c>
      <c r="C1839" s="84" t="s">
        <v>161</v>
      </c>
      <c r="D1839" s="84" t="s">
        <v>38</v>
      </c>
      <c r="E1839" s="84" t="s">
        <v>40</v>
      </c>
      <c r="F1839" s="84" t="s">
        <v>57</v>
      </c>
      <c r="G1839" s="85">
        <v>91218</v>
      </c>
      <c r="H1839" s="81">
        <v>0.51388888888888895</v>
      </c>
      <c r="I1839" s="81">
        <v>0.77777777777777779</v>
      </c>
      <c r="J1839" s="86">
        <v>0.2638888888888889</v>
      </c>
      <c r="K1839" s="87"/>
      <c r="L1839" s="87"/>
      <c r="M1839" s="85">
        <v>0</v>
      </c>
      <c r="N1839" s="85">
        <v>0</v>
      </c>
      <c r="O1839" s="86">
        <v>0</v>
      </c>
      <c r="P1839" s="86">
        <v>0</v>
      </c>
      <c r="Q1839" s="86">
        <v>0</v>
      </c>
      <c r="R1839" s="86">
        <v>0</v>
      </c>
      <c r="S1839" s="86">
        <v>0</v>
      </c>
      <c r="T1839" s="86">
        <v>0</v>
      </c>
      <c r="U1839" s="86">
        <v>0</v>
      </c>
      <c r="V1839" s="86">
        <v>0</v>
      </c>
      <c r="W1839" s="86">
        <v>0</v>
      </c>
      <c r="X1839" s="86">
        <v>0</v>
      </c>
      <c r="Y1839" s="86">
        <v>0</v>
      </c>
      <c r="Z1839" s="86">
        <v>0</v>
      </c>
      <c r="AA1839" s="4">
        <f t="shared" si="59"/>
        <v>0</v>
      </c>
      <c r="AB1839" s="4" t="str">
        <f t="shared" si="60"/>
        <v/>
      </c>
    </row>
    <row r="1840" spans="1:28" x14ac:dyDescent="0.25">
      <c r="A1840" s="83">
        <v>42875</v>
      </c>
      <c r="B1840" s="84" t="s">
        <v>198</v>
      </c>
      <c r="C1840" s="84" t="s">
        <v>161</v>
      </c>
      <c r="D1840" s="84" t="s">
        <v>38</v>
      </c>
      <c r="E1840" s="84" t="s">
        <v>40</v>
      </c>
      <c r="F1840" s="84" t="s">
        <v>57</v>
      </c>
      <c r="G1840" s="85">
        <v>91218</v>
      </c>
      <c r="H1840" s="81">
        <v>0.51388888888888895</v>
      </c>
      <c r="I1840" s="81">
        <v>0.77777777777777779</v>
      </c>
      <c r="J1840" s="86">
        <v>0.2638888888888889</v>
      </c>
      <c r="K1840" s="87">
        <v>42875.522222222222</v>
      </c>
      <c r="L1840" s="87">
        <v>42875.779166666667</v>
      </c>
      <c r="M1840" s="85">
        <v>63</v>
      </c>
      <c r="N1840" s="85">
        <v>0</v>
      </c>
      <c r="O1840" s="86">
        <v>0</v>
      </c>
      <c r="P1840" s="86">
        <v>2.1296296296296298E-3</v>
      </c>
      <c r="Q1840" s="86">
        <v>2.3032407407407407E-3</v>
      </c>
      <c r="R1840" s="86">
        <v>1.4988425925925926E-2</v>
      </c>
      <c r="S1840" s="86">
        <v>0</v>
      </c>
      <c r="T1840" s="86">
        <v>1.4537037037037038E-2</v>
      </c>
      <c r="U1840" s="86">
        <v>0</v>
      </c>
      <c r="V1840" s="86">
        <v>0</v>
      </c>
      <c r="W1840" s="86">
        <v>0</v>
      </c>
      <c r="X1840" s="86">
        <v>1.4583333333333334E-3</v>
      </c>
      <c r="Y1840" s="86">
        <v>8.6574074074074071E-3</v>
      </c>
      <c r="Z1840" s="86">
        <v>0</v>
      </c>
      <c r="AA1840" s="4">
        <f t="shared" si="59"/>
        <v>2.9525462962962962E-2</v>
      </c>
      <c r="AB1840" s="4">
        <f t="shared" si="60"/>
        <v>8.3333333333333037E-3</v>
      </c>
    </row>
    <row r="1841" spans="1:28" x14ac:dyDescent="0.25">
      <c r="A1841" s="83">
        <v>42874</v>
      </c>
      <c r="B1841" s="84" t="s">
        <v>197</v>
      </c>
      <c r="C1841" s="84" t="s">
        <v>161</v>
      </c>
      <c r="D1841" s="84" t="s">
        <v>38</v>
      </c>
      <c r="E1841" s="84" t="s">
        <v>40</v>
      </c>
      <c r="F1841" s="84" t="s">
        <v>57</v>
      </c>
      <c r="G1841" s="85">
        <v>91218</v>
      </c>
      <c r="H1841" s="81">
        <v>0.51388888888888895</v>
      </c>
      <c r="I1841" s="81">
        <v>0.77777777777777779</v>
      </c>
      <c r="J1841" s="86">
        <v>0.2638888888888889</v>
      </c>
      <c r="K1841" s="87">
        <v>42874.518750000003</v>
      </c>
      <c r="L1841" s="87">
        <v>42874.777777777781</v>
      </c>
      <c r="M1841" s="85">
        <v>87</v>
      </c>
      <c r="N1841" s="85">
        <v>0</v>
      </c>
      <c r="O1841" s="86">
        <v>0</v>
      </c>
      <c r="P1841" s="86">
        <v>1.689814814814815E-3</v>
      </c>
      <c r="Q1841" s="86">
        <v>2.0717592592592593E-3</v>
      </c>
      <c r="R1841" s="86">
        <v>1.5694444444444445E-2</v>
      </c>
      <c r="S1841" s="86">
        <v>0</v>
      </c>
      <c r="T1841" s="86">
        <v>1.4837962962962963E-2</v>
      </c>
      <c r="U1841" s="86">
        <v>0</v>
      </c>
      <c r="V1841" s="86">
        <v>0</v>
      </c>
      <c r="W1841" s="86">
        <v>0</v>
      </c>
      <c r="X1841" s="86">
        <v>0</v>
      </c>
      <c r="Y1841" s="86">
        <v>1.2037037037037038E-3</v>
      </c>
      <c r="Z1841" s="86">
        <v>0</v>
      </c>
      <c r="AA1841" s="4">
        <f t="shared" si="59"/>
        <v>3.0532407407407407E-2</v>
      </c>
      <c r="AB1841" s="4">
        <f t="shared" si="60"/>
        <v>4.8611111111109828E-3</v>
      </c>
    </row>
    <row r="1842" spans="1:28" x14ac:dyDescent="0.25">
      <c r="A1842" s="83">
        <v>42874</v>
      </c>
      <c r="B1842" s="84" t="s">
        <v>197</v>
      </c>
      <c r="C1842" s="84" t="s">
        <v>161</v>
      </c>
      <c r="D1842" s="84" t="s">
        <v>38</v>
      </c>
      <c r="E1842" s="84" t="s">
        <v>40</v>
      </c>
      <c r="F1842" s="84" t="s">
        <v>130</v>
      </c>
      <c r="G1842" s="85">
        <v>91386</v>
      </c>
      <c r="H1842" s="81">
        <v>0.58333333333333337</v>
      </c>
      <c r="I1842" s="81">
        <v>0.84722222222222221</v>
      </c>
      <c r="J1842" s="86">
        <v>0.2638888888888889</v>
      </c>
      <c r="K1842" s="87">
        <v>42874.586111111108</v>
      </c>
      <c r="L1842" s="87">
        <v>42874.847222222219</v>
      </c>
      <c r="M1842" s="85">
        <v>0</v>
      </c>
      <c r="N1842" s="85">
        <v>112</v>
      </c>
      <c r="O1842" s="86">
        <v>6.4814814814814813E-4</v>
      </c>
      <c r="P1842" s="86">
        <v>0</v>
      </c>
      <c r="Q1842" s="86">
        <v>7.2025462962962958E-2</v>
      </c>
      <c r="R1842" s="86">
        <v>1.3148148148148147E-2</v>
      </c>
      <c r="S1842" s="86">
        <v>0</v>
      </c>
      <c r="T1842" s="86">
        <v>1.3587962962962963E-2</v>
      </c>
      <c r="U1842" s="86">
        <v>0</v>
      </c>
      <c r="V1842" s="86">
        <v>0</v>
      </c>
      <c r="W1842" s="86">
        <v>0</v>
      </c>
      <c r="X1842" s="86">
        <v>0</v>
      </c>
      <c r="Y1842" s="86">
        <v>0</v>
      </c>
      <c r="Z1842" s="86">
        <v>0</v>
      </c>
      <c r="AA1842" s="4">
        <f t="shared" si="59"/>
        <v>2.673611111111111E-2</v>
      </c>
      <c r="AB1842" s="4">
        <f t="shared" si="60"/>
        <v>2.7777777777777679E-3</v>
      </c>
    </row>
    <row r="1843" spans="1:28" x14ac:dyDescent="0.25">
      <c r="A1843" s="83">
        <v>42875</v>
      </c>
      <c r="B1843" s="84" t="s">
        <v>198</v>
      </c>
      <c r="C1843" s="84" t="s">
        <v>161</v>
      </c>
      <c r="D1843" s="84" t="s">
        <v>38</v>
      </c>
      <c r="E1843" s="84" t="s">
        <v>40</v>
      </c>
      <c r="F1843" s="84" t="s">
        <v>130</v>
      </c>
      <c r="G1843" s="85">
        <v>91386</v>
      </c>
      <c r="H1843" s="81">
        <v>0.58333333333333337</v>
      </c>
      <c r="I1843" s="81">
        <v>0.84722222222222221</v>
      </c>
      <c r="J1843" s="86">
        <v>0.2638888888888889</v>
      </c>
      <c r="K1843" s="87">
        <v>42875.581944444442</v>
      </c>
      <c r="L1843" s="87">
        <v>42875.847222222219</v>
      </c>
      <c r="M1843" s="85">
        <v>0</v>
      </c>
      <c r="N1843" s="85">
        <v>86</v>
      </c>
      <c r="O1843" s="86">
        <v>5.3240740740740744E-4</v>
      </c>
      <c r="P1843" s="86">
        <v>0</v>
      </c>
      <c r="Q1843" s="86">
        <v>4.5439814814814815E-2</v>
      </c>
      <c r="R1843" s="86">
        <v>1.3888888888888888E-2</v>
      </c>
      <c r="S1843" s="86">
        <v>0</v>
      </c>
      <c r="T1843" s="86">
        <v>1.3773148148148147E-2</v>
      </c>
      <c r="U1843" s="86">
        <v>0</v>
      </c>
      <c r="V1843" s="86">
        <v>0</v>
      </c>
      <c r="W1843" s="86">
        <v>0</v>
      </c>
      <c r="X1843" s="86">
        <v>0</v>
      </c>
      <c r="Y1843" s="86">
        <v>0</v>
      </c>
      <c r="Z1843" s="86">
        <v>0</v>
      </c>
      <c r="AA1843" s="4">
        <f t="shared" si="59"/>
        <v>2.7662037037037034E-2</v>
      </c>
      <c r="AB1843" s="4">
        <f t="shared" si="60"/>
        <v>0</v>
      </c>
    </row>
    <row r="1844" spans="1:28" x14ac:dyDescent="0.25">
      <c r="A1844" s="83">
        <v>42876</v>
      </c>
      <c r="B1844" s="84" t="s">
        <v>199</v>
      </c>
      <c r="C1844" s="84" t="s">
        <v>161</v>
      </c>
      <c r="D1844" s="84" t="s">
        <v>38</v>
      </c>
      <c r="E1844" s="84" t="s">
        <v>40</v>
      </c>
      <c r="F1844" s="84" t="s">
        <v>130</v>
      </c>
      <c r="G1844" s="85">
        <v>91386</v>
      </c>
      <c r="H1844" s="81">
        <v>0.58333333333333337</v>
      </c>
      <c r="I1844" s="81">
        <v>0.84722222222222221</v>
      </c>
      <c r="J1844" s="86">
        <v>0.2638888888888889</v>
      </c>
      <c r="K1844" s="87"/>
      <c r="L1844" s="87"/>
      <c r="M1844" s="85">
        <v>0</v>
      </c>
      <c r="N1844" s="85">
        <v>0</v>
      </c>
      <c r="O1844" s="86">
        <v>0</v>
      </c>
      <c r="P1844" s="86">
        <v>0</v>
      </c>
      <c r="Q1844" s="86">
        <v>0</v>
      </c>
      <c r="R1844" s="86">
        <v>0</v>
      </c>
      <c r="S1844" s="86">
        <v>0</v>
      </c>
      <c r="T1844" s="86">
        <v>0</v>
      </c>
      <c r="U1844" s="86">
        <v>0</v>
      </c>
      <c r="V1844" s="86">
        <v>0</v>
      </c>
      <c r="W1844" s="86">
        <v>0</v>
      </c>
      <c r="X1844" s="86">
        <v>0</v>
      </c>
      <c r="Y1844" s="86">
        <v>0</v>
      </c>
      <c r="Z1844" s="86">
        <v>0</v>
      </c>
      <c r="AA1844" s="4">
        <f t="shared" si="59"/>
        <v>0</v>
      </c>
      <c r="AB1844" s="4" t="str">
        <f t="shared" si="60"/>
        <v/>
      </c>
    </row>
    <row r="1845" spans="1:28" x14ac:dyDescent="0.25">
      <c r="A1845" s="83">
        <v>42876</v>
      </c>
      <c r="B1845" s="84" t="s">
        <v>199</v>
      </c>
      <c r="C1845" s="84" t="s">
        <v>161</v>
      </c>
      <c r="D1845" s="84" t="s">
        <v>38</v>
      </c>
      <c r="E1845" s="84" t="s">
        <v>40</v>
      </c>
      <c r="F1845" s="84" t="s">
        <v>76</v>
      </c>
      <c r="G1845" s="85">
        <v>91145</v>
      </c>
      <c r="H1845" s="81">
        <v>0.51388888888888895</v>
      </c>
      <c r="I1845" s="81">
        <v>0.77777777777777779</v>
      </c>
      <c r="J1845" s="86">
        <v>0.2638888888888889</v>
      </c>
      <c r="K1845" s="87"/>
      <c r="L1845" s="87"/>
      <c r="M1845" s="85">
        <v>0</v>
      </c>
      <c r="N1845" s="85">
        <v>0</v>
      </c>
      <c r="O1845" s="86">
        <v>0</v>
      </c>
      <c r="P1845" s="86">
        <v>0</v>
      </c>
      <c r="Q1845" s="86">
        <v>0</v>
      </c>
      <c r="R1845" s="86">
        <v>0</v>
      </c>
      <c r="S1845" s="86">
        <v>0</v>
      </c>
      <c r="T1845" s="86">
        <v>0</v>
      </c>
      <c r="U1845" s="86">
        <v>0</v>
      </c>
      <c r="V1845" s="86">
        <v>0</v>
      </c>
      <c r="W1845" s="86">
        <v>0</v>
      </c>
      <c r="X1845" s="86">
        <v>0</v>
      </c>
      <c r="Y1845" s="86">
        <v>0</v>
      </c>
      <c r="Z1845" s="86">
        <v>0</v>
      </c>
      <c r="AA1845" s="4">
        <f t="shared" si="59"/>
        <v>0</v>
      </c>
      <c r="AB1845" s="4" t="str">
        <f t="shared" si="60"/>
        <v/>
      </c>
    </row>
    <row r="1846" spans="1:28" x14ac:dyDescent="0.25">
      <c r="A1846" s="83">
        <v>42875</v>
      </c>
      <c r="B1846" s="84" t="s">
        <v>198</v>
      </c>
      <c r="C1846" s="84" t="s">
        <v>161</v>
      </c>
      <c r="D1846" s="84" t="s">
        <v>38</v>
      </c>
      <c r="E1846" s="84" t="s">
        <v>40</v>
      </c>
      <c r="F1846" s="84" t="s">
        <v>76</v>
      </c>
      <c r="G1846" s="85">
        <v>91145</v>
      </c>
      <c r="H1846" s="81">
        <v>0.51388888888888895</v>
      </c>
      <c r="I1846" s="81">
        <v>0.77777777777777779</v>
      </c>
      <c r="J1846" s="86">
        <v>0.2638888888888889</v>
      </c>
      <c r="K1846" s="87">
        <v>42875.515972222223</v>
      </c>
      <c r="L1846" s="87">
        <v>42875.779166666667</v>
      </c>
      <c r="M1846" s="85">
        <v>71</v>
      </c>
      <c r="N1846" s="85">
        <v>0</v>
      </c>
      <c r="O1846" s="86">
        <v>0</v>
      </c>
      <c r="P1846" s="86">
        <v>1.7245370370370372E-3</v>
      </c>
      <c r="Q1846" s="86">
        <v>7.5231481481481471E-4</v>
      </c>
      <c r="R1846" s="86">
        <v>1.2164351851851852E-2</v>
      </c>
      <c r="S1846" s="86">
        <v>0</v>
      </c>
      <c r="T1846" s="86">
        <v>1.511574074074074E-2</v>
      </c>
      <c r="U1846" s="86">
        <v>0</v>
      </c>
      <c r="V1846" s="86">
        <v>0</v>
      </c>
      <c r="W1846" s="86">
        <v>0</v>
      </c>
      <c r="X1846" s="86">
        <v>5.8796296296296296E-3</v>
      </c>
      <c r="Y1846" s="86">
        <v>1.1631944444444445E-2</v>
      </c>
      <c r="Z1846" s="86">
        <v>0</v>
      </c>
      <c r="AA1846" s="4">
        <f t="shared" si="59"/>
        <v>2.7280092592592592E-2</v>
      </c>
      <c r="AB1846" s="4">
        <f t="shared" si="60"/>
        <v>2.0833333333332149E-3</v>
      </c>
    </row>
    <row r="1847" spans="1:28" x14ac:dyDescent="0.25">
      <c r="A1847" s="83">
        <v>42874</v>
      </c>
      <c r="B1847" s="84" t="s">
        <v>197</v>
      </c>
      <c r="C1847" s="84" t="s">
        <v>161</v>
      </c>
      <c r="D1847" s="84" t="s">
        <v>38</v>
      </c>
      <c r="E1847" s="84" t="s">
        <v>40</v>
      </c>
      <c r="F1847" s="84" t="s">
        <v>76</v>
      </c>
      <c r="G1847" s="85">
        <v>91145</v>
      </c>
      <c r="H1847" s="81">
        <v>0.51388888888888895</v>
      </c>
      <c r="I1847" s="81">
        <v>0.77777777777777779</v>
      </c>
      <c r="J1847" s="86">
        <v>0.2638888888888889</v>
      </c>
      <c r="K1847" s="87">
        <v>42874.552777777775</v>
      </c>
      <c r="L1847" s="87">
        <v>42874.777777777781</v>
      </c>
      <c r="M1847" s="85">
        <v>64</v>
      </c>
      <c r="N1847" s="85">
        <v>1</v>
      </c>
      <c r="O1847" s="86">
        <v>0</v>
      </c>
      <c r="P1847" s="86">
        <v>1.7476851851851852E-3</v>
      </c>
      <c r="Q1847" s="86">
        <v>2.5578703703703705E-3</v>
      </c>
      <c r="R1847" s="86">
        <v>1.4363425925925925E-2</v>
      </c>
      <c r="S1847" s="86">
        <v>0</v>
      </c>
      <c r="T1847" s="86">
        <v>1.5219907407407409E-2</v>
      </c>
      <c r="U1847" s="86">
        <v>0</v>
      </c>
      <c r="V1847" s="86">
        <v>0</v>
      </c>
      <c r="W1847" s="86">
        <v>0</v>
      </c>
      <c r="X1847" s="86">
        <v>0</v>
      </c>
      <c r="Y1847" s="86">
        <v>1.6458333333333332E-2</v>
      </c>
      <c r="Z1847" s="86">
        <v>0</v>
      </c>
      <c r="AA1847" s="4">
        <f t="shared" si="59"/>
        <v>2.9583333333333336E-2</v>
      </c>
      <c r="AB1847" s="4">
        <f t="shared" si="60"/>
        <v>3.8888888888888862E-2</v>
      </c>
    </row>
    <row r="1848" spans="1:28" x14ac:dyDescent="0.25">
      <c r="A1848" s="83">
        <v>42874</v>
      </c>
      <c r="B1848" s="84" t="s">
        <v>197</v>
      </c>
      <c r="C1848" s="84" t="s">
        <v>161</v>
      </c>
      <c r="D1848" s="84" t="s">
        <v>38</v>
      </c>
      <c r="E1848" s="84" t="s">
        <v>40</v>
      </c>
      <c r="F1848" s="84" t="s">
        <v>58</v>
      </c>
      <c r="G1848" s="85">
        <v>91311</v>
      </c>
      <c r="H1848" s="81">
        <v>0.55555555555555558</v>
      </c>
      <c r="I1848" s="81">
        <v>0.81944444444444453</v>
      </c>
      <c r="J1848" s="86">
        <v>0.2638888888888889</v>
      </c>
      <c r="K1848" s="87">
        <v>42874.552083333336</v>
      </c>
      <c r="L1848" s="87">
        <v>42874.819444444445</v>
      </c>
      <c r="M1848" s="85">
        <v>0</v>
      </c>
      <c r="N1848" s="85">
        <v>84</v>
      </c>
      <c r="O1848" s="86">
        <v>6.4814814814814813E-4</v>
      </c>
      <c r="P1848" s="86">
        <v>0</v>
      </c>
      <c r="Q1848" s="86">
        <v>5.4988425925925927E-2</v>
      </c>
      <c r="R1848" s="86">
        <v>1.4594907407407405E-2</v>
      </c>
      <c r="S1848" s="86">
        <v>0</v>
      </c>
      <c r="T1848" s="86">
        <v>1.2326388888888888E-2</v>
      </c>
      <c r="U1848" s="86">
        <v>0</v>
      </c>
      <c r="V1848" s="86">
        <v>0</v>
      </c>
      <c r="W1848" s="86">
        <v>0</v>
      </c>
      <c r="X1848" s="86">
        <v>0</v>
      </c>
      <c r="Y1848" s="86">
        <v>0</v>
      </c>
      <c r="Z1848" s="86">
        <v>0</v>
      </c>
      <c r="AA1848" s="4">
        <f t="shared" si="59"/>
        <v>2.6921296296296294E-2</v>
      </c>
      <c r="AB1848" s="4">
        <f t="shared" si="60"/>
        <v>0</v>
      </c>
    </row>
    <row r="1849" spans="1:28" x14ac:dyDescent="0.25">
      <c r="A1849" s="83">
        <v>42875</v>
      </c>
      <c r="B1849" s="84" t="s">
        <v>198</v>
      </c>
      <c r="C1849" s="84" t="s">
        <v>161</v>
      </c>
      <c r="D1849" s="84" t="s">
        <v>38</v>
      </c>
      <c r="E1849" s="84" t="s">
        <v>40</v>
      </c>
      <c r="F1849" s="84" t="s">
        <v>58</v>
      </c>
      <c r="G1849" s="85">
        <v>91311</v>
      </c>
      <c r="H1849" s="81">
        <v>0.55555555555555558</v>
      </c>
      <c r="I1849" s="81">
        <v>0.81944444444444453</v>
      </c>
      <c r="J1849" s="86">
        <v>0.2638888888888889</v>
      </c>
      <c r="K1849" s="87">
        <v>42875.548611111109</v>
      </c>
      <c r="L1849" s="87">
        <v>42875.819444444445</v>
      </c>
      <c r="M1849" s="85">
        <v>0</v>
      </c>
      <c r="N1849" s="85">
        <v>89</v>
      </c>
      <c r="O1849" s="86">
        <v>5.5555555555555556E-4</v>
      </c>
      <c r="P1849" s="86">
        <v>0</v>
      </c>
      <c r="Q1849" s="86">
        <v>4.9004629629629627E-2</v>
      </c>
      <c r="R1849" s="86">
        <v>1.4745370370370372E-2</v>
      </c>
      <c r="S1849" s="86">
        <v>0</v>
      </c>
      <c r="T1849" s="86">
        <v>1.4398148148148148E-2</v>
      </c>
      <c r="U1849" s="86">
        <v>0</v>
      </c>
      <c r="V1849" s="86">
        <v>0</v>
      </c>
      <c r="W1849" s="86">
        <v>0</v>
      </c>
      <c r="X1849" s="86">
        <v>0</v>
      </c>
      <c r="Y1849" s="86">
        <v>0</v>
      </c>
      <c r="Z1849" s="86">
        <v>0</v>
      </c>
      <c r="AA1849" s="4">
        <f t="shared" si="59"/>
        <v>2.914351851851852E-2</v>
      </c>
      <c r="AB1849" s="4">
        <f t="shared" si="60"/>
        <v>0</v>
      </c>
    </row>
    <row r="1850" spans="1:28" x14ac:dyDescent="0.25">
      <c r="A1850" s="83">
        <v>42876</v>
      </c>
      <c r="B1850" s="84" t="s">
        <v>199</v>
      </c>
      <c r="C1850" s="84" t="s">
        <v>161</v>
      </c>
      <c r="D1850" s="84" t="s">
        <v>38</v>
      </c>
      <c r="E1850" s="84" t="s">
        <v>40</v>
      </c>
      <c r="F1850" s="84" t="s">
        <v>58</v>
      </c>
      <c r="G1850" s="85">
        <v>91311</v>
      </c>
      <c r="H1850" s="81">
        <v>0.55555555555555558</v>
      </c>
      <c r="I1850" s="81">
        <v>0.81944444444444453</v>
      </c>
      <c r="J1850" s="86">
        <v>0.2638888888888889</v>
      </c>
      <c r="K1850" s="87"/>
      <c r="L1850" s="87"/>
      <c r="M1850" s="85">
        <v>0</v>
      </c>
      <c r="N1850" s="85">
        <v>0</v>
      </c>
      <c r="O1850" s="86">
        <v>0</v>
      </c>
      <c r="P1850" s="86">
        <v>0</v>
      </c>
      <c r="Q1850" s="86">
        <v>0</v>
      </c>
      <c r="R1850" s="86">
        <v>0</v>
      </c>
      <c r="S1850" s="86">
        <v>0</v>
      </c>
      <c r="T1850" s="86">
        <v>0</v>
      </c>
      <c r="U1850" s="86">
        <v>0</v>
      </c>
      <c r="V1850" s="86">
        <v>0</v>
      </c>
      <c r="W1850" s="86">
        <v>0</v>
      </c>
      <c r="X1850" s="86">
        <v>0</v>
      </c>
      <c r="Y1850" s="86">
        <v>0</v>
      </c>
      <c r="Z1850" s="86">
        <v>0</v>
      </c>
      <c r="AA1850" s="4">
        <f t="shared" si="59"/>
        <v>0</v>
      </c>
      <c r="AB1850" s="4" t="str">
        <f t="shared" si="60"/>
        <v/>
      </c>
    </row>
    <row r="1851" spans="1:28" x14ac:dyDescent="0.25">
      <c r="A1851" s="83">
        <v>42876</v>
      </c>
      <c r="B1851" s="84" t="s">
        <v>199</v>
      </c>
      <c r="C1851" s="84" t="s">
        <v>161</v>
      </c>
      <c r="D1851" s="84" t="s">
        <v>38</v>
      </c>
      <c r="E1851" s="84" t="s">
        <v>40</v>
      </c>
      <c r="F1851" s="84" t="s">
        <v>39</v>
      </c>
      <c r="G1851" s="85">
        <v>91314</v>
      </c>
      <c r="H1851" s="81">
        <v>0.51388888888888895</v>
      </c>
      <c r="I1851" s="81">
        <v>0.77777777777777779</v>
      </c>
      <c r="J1851" s="86">
        <v>0.2638888888888889</v>
      </c>
      <c r="K1851" s="87"/>
      <c r="L1851" s="87"/>
      <c r="M1851" s="85">
        <v>0</v>
      </c>
      <c r="N1851" s="85">
        <v>0</v>
      </c>
      <c r="O1851" s="86">
        <v>0</v>
      </c>
      <c r="P1851" s="86">
        <v>0</v>
      </c>
      <c r="Q1851" s="86">
        <v>0</v>
      </c>
      <c r="R1851" s="86">
        <v>0</v>
      </c>
      <c r="S1851" s="86">
        <v>0</v>
      </c>
      <c r="T1851" s="86">
        <v>0</v>
      </c>
      <c r="U1851" s="86">
        <v>0</v>
      </c>
      <c r="V1851" s="86">
        <v>0</v>
      </c>
      <c r="W1851" s="86">
        <v>0</v>
      </c>
      <c r="X1851" s="86">
        <v>0</v>
      </c>
      <c r="Y1851" s="86">
        <v>0</v>
      </c>
      <c r="Z1851" s="86">
        <v>0</v>
      </c>
      <c r="AA1851" s="4">
        <f t="shared" si="59"/>
        <v>0</v>
      </c>
      <c r="AB1851" s="4" t="str">
        <f t="shared" si="60"/>
        <v/>
      </c>
    </row>
    <row r="1852" spans="1:28" x14ac:dyDescent="0.25">
      <c r="A1852" s="83">
        <v>42875</v>
      </c>
      <c r="B1852" s="84" t="s">
        <v>198</v>
      </c>
      <c r="C1852" s="84" t="s">
        <v>161</v>
      </c>
      <c r="D1852" s="84" t="s">
        <v>38</v>
      </c>
      <c r="E1852" s="84" t="s">
        <v>40</v>
      </c>
      <c r="F1852" s="84" t="s">
        <v>39</v>
      </c>
      <c r="G1852" s="85">
        <v>91314</v>
      </c>
      <c r="H1852" s="81">
        <v>0.51388888888888895</v>
      </c>
      <c r="I1852" s="81">
        <v>0.77777777777777779</v>
      </c>
      <c r="J1852" s="86">
        <v>0.2638888888888889</v>
      </c>
      <c r="K1852" s="87">
        <v>42875.517361111109</v>
      </c>
      <c r="L1852" s="87">
        <v>42875.777777777781</v>
      </c>
      <c r="M1852" s="85">
        <v>0</v>
      </c>
      <c r="N1852" s="85">
        <v>57</v>
      </c>
      <c r="O1852" s="86">
        <v>6.4814814814814813E-4</v>
      </c>
      <c r="P1852" s="86">
        <v>0</v>
      </c>
      <c r="Q1852" s="86">
        <v>3.7037037037037042E-2</v>
      </c>
      <c r="R1852" s="86">
        <v>1.3877314814814815E-2</v>
      </c>
      <c r="S1852" s="86">
        <v>0</v>
      </c>
      <c r="T1852" s="86">
        <v>1.5046296296296295E-2</v>
      </c>
      <c r="U1852" s="86">
        <v>0</v>
      </c>
      <c r="V1852" s="86">
        <v>0</v>
      </c>
      <c r="W1852" s="86">
        <v>0</v>
      </c>
      <c r="X1852" s="86">
        <v>0</v>
      </c>
      <c r="Y1852" s="86">
        <v>0</v>
      </c>
      <c r="Z1852" s="86">
        <v>0</v>
      </c>
      <c r="AA1852" s="4">
        <f t="shared" si="59"/>
        <v>2.8923611111111108E-2</v>
      </c>
      <c r="AB1852" s="4">
        <f t="shared" si="60"/>
        <v>3.4722222222220989E-3</v>
      </c>
    </row>
    <row r="1853" spans="1:28" x14ac:dyDescent="0.25">
      <c r="A1853" s="83">
        <v>42874</v>
      </c>
      <c r="B1853" s="84" t="s">
        <v>197</v>
      </c>
      <c r="C1853" s="84" t="s">
        <v>161</v>
      </c>
      <c r="D1853" s="84" t="s">
        <v>38</v>
      </c>
      <c r="E1853" s="84" t="s">
        <v>40</v>
      </c>
      <c r="F1853" s="84" t="s">
        <v>39</v>
      </c>
      <c r="G1853" s="85">
        <v>91314</v>
      </c>
      <c r="H1853" s="81">
        <v>0.51388888888888895</v>
      </c>
      <c r="I1853" s="81">
        <v>0.77777777777777779</v>
      </c>
      <c r="J1853" s="86">
        <v>0.2638888888888889</v>
      </c>
      <c r="K1853" s="87">
        <v>42874.515277777777</v>
      </c>
      <c r="L1853" s="87">
        <v>42874.777777777781</v>
      </c>
      <c r="M1853" s="85">
        <v>0</v>
      </c>
      <c r="N1853" s="85">
        <v>64</v>
      </c>
      <c r="O1853" s="86">
        <v>6.2500000000000001E-4</v>
      </c>
      <c r="P1853" s="86">
        <v>0</v>
      </c>
      <c r="Q1853" s="86">
        <v>3.9814814814814817E-2</v>
      </c>
      <c r="R1853" s="86">
        <v>1.5277777777777777E-2</v>
      </c>
      <c r="S1853" s="86">
        <v>0</v>
      </c>
      <c r="T1853" s="86">
        <v>1.7349537037037038E-2</v>
      </c>
      <c r="U1853" s="86">
        <v>0</v>
      </c>
      <c r="V1853" s="86">
        <v>0</v>
      </c>
      <c r="W1853" s="86">
        <v>0</v>
      </c>
      <c r="X1853" s="86">
        <v>0</v>
      </c>
      <c r="Y1853" s="86">
        <v>3.2986111111111111E-3</v>
      </c>
      <c r="Z1853" s="86">
        <v>0</v>
      </c>
      <c r="AA1853" s="4">
        <f t="shared" si="59"/>
        <v>3.2627314814814817E-2</v>
      </c>
      <c r="AB1853" s="4">
        <f t="shared" si="60"/>
        <v>1.388888888888884E-3</v>
      </c>
    </row>
    <row r="1854" spans="1:28" x14ac:dyDescent="0.25">
      <c r="A1854" s="83">
        <v>42874</v>
      </c>
      <c r="B1854" s="84" t="s">
        <v>197</v>
      </c>
      <c r="C1854" s="84" t="s">
        <v>161</v>
      </c>
      <c r="D1854" s="84" t="s">
        <v>38</v>
      </c>
      <c r="E1854" s="84" t="s">
        <v>40</v>
      </c>
      <c r="F1854" s="84" t="s">
        <v>77</v>
      </c>
      <c r="G1854" s="85">
        <v>91143</v>
      </c>
      <c r="H1854" s="81">
        <v>0.59722222222222221</v>
      </c>
      <c r="I1854" s="81">
        <v>0.86111111111111116</v>
      </c>
      <c r="J1854" s="86">
        <v>0.2638888888888889</v>
      </c>
      <c r="K1854" s="87">
        <v>42874.808333333334</v>
      </c>
      <c r="L1854" s="87">
        <v>42874.861111111109</v>
      </c>
      <c r="M1854" s="85">
        <v>11</v>
      </c>
      <c r="N1854" s="85">
        <v>0</v>
      </c>
      <c r="O1854" s="86">
        <v>0</v>
      </c>
      <c r="P1854" s="86">
        <v>1.3425925925925925E-3</v>
      </c>
      <c r="Q1854" s="86">
        <v>2.615740740740741E-3</v>
      </c>
      <c r="R1854" s="86">
        <v>0</v>
      </c>
      <c r="S1854" s="86">
        <v>0</v>
      </c>
      <c r="T1854" s="86">
        <v>0</v>
      </c>
      <c r="U1854" s="86">
        <v>0</v>
      </c>
      <c r="V1854" s="86">
        <v>0</v>
      </c>
      <c r="W1854" s="86">
        <v>0</v>
      </c>
      <c r="X1854" s="86">
        <v>0</v>
      </c>
      <c r="Y1854" s="86">
        <v>3.0555555555555557E-3</v>
      </c>
      <c r="Z1854" s="86">
        <v>0</v>
      </c>
      <c r="AA1854" s="4">
        <f t="shared" si="59"/>
        <v>0</v>
      </c>
      <c r="AB1854" s="4">
        <f t="shared" si="60"/>
        <v>0.21111111111111103</v>
      </c>
    </row>
    <row r="1855" spans="1:28" x14ac:dyDescent="0.25">
      <c r="A1855" s="83">
        <v>42875</v>
      </c>
      <c r="B1855" s="84" t="s">
        <v>198</v>
      </c>
      <c r="C1855" s="84" t="s">
        <v>161</v>
      </c>
      <c r="D1855" s="84" t="s">
        <v>38</v>
      </c>
      <c r="E1855" s="84" t="s">
        <v>40</v>
      </c>
      <c r="F1855" s="84" t="s">
        <v>77</v>
      </c>
      <c r="G1855" s="85">
        <v>91143</v>
      </c>
      <c r="H1855" s="81">
        <v>0.59722222222222221</v>
      </c>
      <c r="I1855" s="81">
        <v>0.86111111111111116</v>
      </c>
      <c r="J1855" s="86">
        <v>0.2638888888888889</v>
      </c>
      <c r="K1855" s="87"/>
      <c r="L1855" s="87"/>
      <c r="M1855" s="85">
        <v>0</v>
      </c>
      <c r="N1855" s="85">
        <v>0</v>
      </c>
      <c r="O1855" s="86">
        <v>0</v>
      </c>
      <c r="P1855" s="86">
        <v>0</v>
      </c>
      <c r="Q1855" s="86">
        <v>0</v>
      </c>
      <c r="R1855" s="86">
        <v>0</v>
      </c>
      <c r="S1855" s="86">
        <v>0</v>
      </c>
      <c r="T1855" s="86">
        <v>0</v>
      </c>
      <c r="U1855" s="86">
        <v>0</v>
      </c>
      <c r="V1855" s="86">
        <v>0</v>
      </c>
      <c r="W1855" s="86">
        <v>0</v>
      </c>
      <c r="X1855" s="86">
        <v>0</v>
      </c>
      <c r="Y1855" s="86">
        <v>0</v>
      </c>
      <c r="Z1855" s="86">
        <v>0</v>
      </c>
      <c r="AA1855" s="4">
        <f t="shared" si="59"/>
        <v>0</v>
      </c>
      <c r="AB1855" s="4" t="str">
        <f t="shared" si="60"/>
        <v/>
      </c>
    </row>
    <row r="1856" spans="1:28" x14ac:dyDescent="0.25">
      <c r="A1856" s="83">
        <v>42876</v>
      </c>
      <c r="B1856" s="84" t="s">
        <v>199</v>
      </c>
      <c r="C1856" s="84" t="s">
        <v>161</v>
      </c>
      <c r="D1856" s="84" t="s">
        <v>38</v>
      </c>
      <c r="E1856" s="84" t="s">
        <v>40</v>
      </c>
      <c r="F1856" s="84" t="s">
        <v>77</v>
      </c>
      <c r="G1856" s="85">
        <v>91143</v>
      </c>
      <c r="H1856" s="81">
        <v>0.59722222222222221</v>
      </c>
      <c r="I1856" s="81">
        <v>0.86111111111111116</v>
      </c>
      <c r="J1856" s="86">
        <v>0.2638888888888889</v>
      </c>
      <c r="K1856" s="87"/>
      <c r="L1856" s="87"/>
      <c r="M1856" s="85">
        <v>0</v>
      </c>
      <c r="N1856" s="85">
        <v>0</v>
      </c>
      <c r="O1856" s="86">
        <v>0</v>
      </c>
      <c r="P1856" s="86">
        <v>0</v>
      </c>
      <c r="Q1856" s="86">
        <v>0</v>
      </c>
      <c r="R1856" s="86">
        <v>0</v>
      </c>
      <c r="S1856" s="86">
        <v>0</v>
      </c>
      <c r="T1856" s="86">
        <v>0</v>
      </c>
      <c r="U1856" s="86">
        <v>0</v>
      </c>
      <c r="V1856" s="86">
        <v>0</v>
      </c>
      <c r="W1856" s="86">
        <v>0</v>
      </c>
      <c r="X1856" s="86">
        <v>0</v>
      </c>
      <c r="Y1856" s="86">
        <v>0</v>
      </c>
      <c r="Z1856" s="86">
        <v>0</v>
      </c>
      <c r="AA1856" s="4">
        <f t="shared" si="59"/>
        <v>0</v>
      </c>
      <c r="AB1856" s="4" t="str">
        <f t="shared" si="60"/>
        <v/>
      </c>
    </row>
    <row r="1857" spans="1:28" x14ac:dyDescent="0.25">
      <c r="A1857" s="83">
        <v>42876</v>
      </c>
      <c r="B1857" s="84" t="s">
        <v>199</v>
      </c>
      <c r="C1857" s="84" t="s">
        <v>161</v>
      </c>
      <c r="D1857" s="84" t="s">
        <v>38</v>
      </c>
      <c r="E1857" s="84" t="s">
        <v>40</v>
      </c>
      <c r="F1857" s="84" t="s">
        <v>42</v>
      </c>
      <c r="G1857" s="85">
        <v>91154</v>
      </c>
      <c r="H1857" s="81">
        <v>0.51388888888888895</v>
      </c>
      <c r="I1857" s="81">
        <v>0.77777777777777779</v>
      </c>
      <c r="J1857" s="86">
        <v>0.2638888888888889</v>
      </c>
      <c r="K1857" s="87"/>
      <c r="L1857" s="87"/>
      <c r="M1857" s="85">
        <v>0</v>
      </c>
      <c r="N1857" s="85">
        <v>0</v>
      </c>
      <c r="O1857" s="86">
        <v>0</v>
      </c>
      <c r="P1857" s="86">
        <v>0</v>
      </c>
      <c r="Q1857" s="86">
        <v>0</v>
      </c>
      <c r="R1857" s="86">
        <v>0</v>
      </c>
      <c r="S1857" s="86">
        <v>0</v>
      </c>
      <c r="T1857" s="86">
        <v>0</v>
      </c>
      <c r="U1857" s="86">
        <v>0</v>
      </c>
      <c r="V1857" s="86">
        <v>0</v>
      </c>
      <c r="W1857" s="86">
        <v>0</v>
      </c>
      <c r="X1857" s="86">
        <v>0</v>
      </c>
      <c r="Y1857" s="86">
        <v>0</v>
      </c>
      <c r="Z1857" s="86">
        <v>0</v>
      </c>
      <c r="AA1857" s="4">
        <f t="shared" si="59"/>
        <v>0</v>
      </c>
      <c r="AB1857" s="4" t="str">
        <f t="shared" si="60"/>
        <v/>
      </c>
    </row>
    <row r="1858" spans="1:28" x14ac:dyDescent="0.25">
      <c r="A1858" s="83">
        <v>42875</v>
      </c>
      <c r="B1858" s="84" t="s">
        <v>198</v>
      </c>
      <c r="C1858" s="84" t="s">
        <v>161</v>
      </c>
      <c r="D1858" s="84" t="s">
        <v>38</v>
      </c>
      <c r="E1858" s="84" t="s">
        <v>40</v>
      </c>
      <c r="F1858" s="84" t="s">
        <v>42</v>
      </c>
      <c r="G1858" s="85">
        <v>91154</v>
      </c>
      <c r="H1858" s="81">
        <v>0.51388888888888895</v>
      </c>
      <c r="I1858" s="81">
        <v>0.77777777777777779</v>
      </c>
      <c r="J1858" s="86">
        <v>0.2638888888888889</v>
      </c>
      <c r="K1858" s="87">
        <v>42875.51458333333</v>
      </c>
      <c r="L1858" s="87">
        <v>42875.777777777781</v>
      </c>
      <c r="M1858" s="85">
        <v>0</v>
      </c>
      <c r="N1858" s="85">
        <v>65</v>
      </c>
      <c r="O1858" s="86">
        <v>9.0277777777777784E-4</v>
      </c>
      <c r="P1858" s="86">
        <v>0</v>
      </c>
      <c r="Q1858" s="86">
        <v>5.8703703703703702E-2</v>
      </c>
      <c r="R1858" s="86">
        <v>0</v>
      </c>
      <c r="S1858" s="86">
        <v>0</v>
      </c>
      <c r="T1858" s="86">
        <v>0</v>
      </c>
      <c r="U1858" s="86">
        <v>0</v>
      </c>
      <c r="V1858" s="86">
        <v>0</v>
      </c>
      <c r="W1858" s="86">
        <v>0</v>
      </c>
      <c r="X1858" s="86">
        <v>0</v>
      </c>
      <c r="Y1858" s="86">
        <v>0</v>
      </c>
      <c r="Z1858" s="86">
        <v>0</v>
      </c>
      <c r="AA1858" s="4">
        <f t="shared" si="59"/>
        <v>0</v>
      </c>
      <c r="AB1858" s="4">
        <f t="shared" si="60"/>
        <v>6.9444444444433095E-4</v>
      </c>
    </row>
    <row r="1859" spans="1:28" x14ac:dyDescent="0.25">
      <c r="A1859" s="83">
        <v>42874</v>
      </c>
      <c r="B1859" s="84" t="s">
        <v>197</v>
      </c>
      <c r="C1859" s="84" t="s">
        <v>161</v>
      </c>
      <c r="D1859" s="84" t="s">
        <v>38</v>
      </c>
      <c r="E1859" s="84" t="s">
        <v>40</v>
      </c>
      <c r="F1859" s="84" t="s">
        <v>42</v>
      </c>
      <c r="G1859" s="85">
        <v>91154</v>
      </c>
      <c r="H1859" s="81">
        <v>0.51388888888888895</v>
      </c>
      <c r="I1859" s="81">
        <v>0.77777777777777779</v>
      </c>
      <c r="J1859" s="86">
        <v>0.2638888888888889</v>
      </c>
      <c r="K1859" s="87">
        <v>42874.513194444444</v>
      </c>
      <c r="L1859" s="87">
        <v>42874.77847222222</v>
      </c>
      <c r="M1859" s="85">
        <v>0</v>
      </c>
      <c r="N1859" s="85">
        <v>78</v>
      </c>
      <c r="O1859" s="86">
        <v>7.0601851851851847E-4</v>
      </c>
      <c r="P1859" s="86">
        <v>0</v>
      </c>
      <c r="Q1859" s="86">
        <v>5.5358796296296288E-2</v>
      </c>
      <c r="R1859" s="86">
        <v>0</v>
      </c>
      <c r="S1859" s="86">
        <v>0</v>
      </c>
      <c r="T1859" s="86">
        <v>0</v>
      </c>
      <c r="U1859" s="86">
        <v>0</v>
      </c>
      <c r="V1859" s="86">
        <v>0</v>
      </c>
      <c r="W1859" s="86">
        <v>0</v>
      </c>
      <c r="X1859" s="86">
        <v>0</v>
      </c>
      <c r="Y1859" s="86">
        <v>0</v>
      </c>
      <c r="Z1859" s="86">
        <v>0</v>
      </c>
      <c r="AA1859" s="4">
        <f t="shared" si="59"/>
        <v>0</v>
      </c>
      <c r="AB1859" s="4">
        <f t="shared" si="60"/>
        <v>0</v>
      </c>
    </row>
    <row r="1860" spans="1:28" x14ac:dyDescent="0.25">
      <c r="A1860" s="83">
        <v>42874</v>
      </c>
      <c r="B1860" s="84" t="s">
        <v>197</v>
      </c>
      <c r="C1860" s="84" t="s">
        <v>161</v>
      </c>
      <c r="D1860" s="84" t="s">
        <v>38</v>
      </c>
      <c r="E1860" s="84" t="s">
        <v>40</v>
      </c>
      <c r="F1860" s="84" t="s">
        <v>78</v>
      </c>
      <c r="G1860" s="85">
        <v>91180</v>
      </c>
      <c r="H1860" s="81">
        <v>0.65277777777777779</v>
      </c>
      <c r="I1860" s="81">
        <v>0.91666666666666663</v>
      </c>
      <c r="J1860" s="86">
        <v>0.2638888888888889</v>
      </c>
      <c r="K1860" s="87">
        <v>42874.657638888886</v>
      </c>
      <c r="L1860" s="87">
        <v>42874.916666666664</v>
      </c>
      <c r="M1860" s="85">
        <v>45</v>
      </c>
      <c r="N1860" s="85">
        <v>0</v>
      </c>
      <c r="O1860" s="86">
        <v>0</v>
      </c>
      <c r="P1860" s="86">
        <v>2.615740740740741E-3</v>
      </c>
      <c r="Q1860" s="86">
        <v>2.1064814814814813E-3</v>
      </c>
      <c r="R1860" s="86">
        <v>1.525462962962963E-2</v>
      </c>
      <c r="S1860" s="86">
        <v>0</v>
      </c>
      <c r="T1860" s="86">
        <v>1.6192129629629629E-2</v>
      </c>
      <c r="U1860" s="86">
        <v>0</v>
      </c>
      <c r="V1860" s="86">
        <v>0</v>
      </c>
      <c r="W1860" s="86">
        <v>0</v>
      </c>
      <c r="X1860" s="86">
        <v>2.0138888888888888E-3</v>
      </c>
      <c r="Y1860" s="86">
        <v>6.145833333333333E-3</v>
      </c>
      <c r="Z1860" s="86">
        <v>0</v>
      </c>
      <c r="AA1860" s="4">
        <f t="shared" si="59"/>
        <v>3.1446759259259258E-2</v>
      </c>
      <c r="AB1860" s="4">
        <f t="shared" si="60"/>
        <v>4.8611111111110938E-3</v>
      </c>
    </row>
    <row r="1861" spans="1:28" x14ac:dyDescent="0.25">
      <c r="A1861" s="83">
        <v>42875</v>
      </c>
      <c r="B1861" s="84" t="s">
        <v>198</v>
      </c>
      <c r="C1861" s="84" t="s">
        <v>161</v>
      </c>
      <c r="D1861" s="84" t="s">
        <v>38</v>
      </c>
      <c r="E1861" s="84" t="s">
        <v>40</v>
      </c>
      <c r="F1861" s="84" t="s">
        <v>78</v>
      </c>
      <c r="G1861" s="85">
        <v>91180</v>
      </c>
      <c r="H1861" s="81">
        <v>0.65277777777777779</v>
      </c>
      <c r="I1861" s="81">
        <v>0.91666666666666663</v>
      </c>
      <c r="J1861" s="86">
        <v>0.2638888888888889</v>
      </c>
      <c r="K1861" s="87">
        <v>42875.652777777781</v>
      </c>
      <c r="L1861" s="87">
        <v>42875.916666666664</v>
      </c>
      <c r="M1861" s="85">
        <v>50</v>
      </c>
      <c r="N1861" s="85">
        <v>0</v>
      </c>
      <c r="O1861" s="86">
        <v>0</v>
      </c>
      <c r="P1861" s="86">
        <v>2.4421296296296296E-3</v>
      </c>
      <c r="Q1861" s="86">
        <v>3.1481481481481482E-3</v>
      </c>
      <c r="R1861" s="86">
        <v>1.3032407407407407E-2</v>
      </c>
      <c r="S1861" s="86">
        <v>0</v>
      </c>
      <c r="T1861" s="86">
        <v>1.3414351851851851E-2</v>
      </c>
      <c r="U1861" s="86">
        <v>0</v>
      </c>
      <c r="V1861" s="86">
        <v>0</v>
      </c>
      <c r="W1861" s="86">
        <v>0</v>
      </c>
      <c r="X1861" s="86">
        <v>1.0648148148148147E-3</v>
      </c>
      <c r="Y1861" s="86">
        <v>5.4976851851851853E-3</v>
      </c>
      <c r="Z1861" s="86">
        <v>0</v>
      </c>
      <c r="AA1861" s="4">
        <f t="shared" si="59"/>
        <v>2.644675925925926E-2</v>
      </c>
      <c r="AB1861" s="4">
        <f t="shared" si="60"/>
        <v>0</v>
      </c>
    </row>
    <row r="1862" spans="1:28" x14ac:dyDescent="0.25">
      <c r="A1862" s="83">
        <v>42876</v>
      </c>
      <c r="B1862" s="84" t="s">
        <v>199</v>
      </c>
      <c r="C1862" s="84" t="s">
        <v>161</v>
      </c>
      <c r="D1862" s="84" t="s">
        <v>38</v>
      </c>
      <c r="E1862" s="84" t="s">
        <v>40</v>
      </c>
      <c r="F1862" s="84" t="s">
        <v>78</v>
      </c>
      <c r="G1862" s="85">
        <v>91180</v>
      </c>
      <c r="H1862" s="81">
        <v>0.65277777777777779</v>
      </c>
      <c r="I1862" s="81">
        <v>0.91666666666666663</v>
      </c>
      <c r="J1862" s="86">
        <v>0.2638888888888889</v>
      </c>
      <c r="K1862" s="87"/>
      <c r="L1862" s="87"/>
      <c r="M1862" s="85">
        <v>0</v>
      </c>
      <c r="N1862" s="85">
        <v>0</v>
      </c>
      <c r="O1862" s="86">
        <v>0</v>
      </c>
      <c r="P1862" s="86">
        <v>0</v>
      </c>
      <c r="Q1862" s="86">
        <v>0</v>
      </c>
      <c r="R1862" s="86">
        <v>0</v>
      </c>
      <c r="S1862" s="86">
        <v>0</v>
      </c>
      <c r="T1862" s="86">
        <v>0</v>
      </c>
      <c r="U1862" s="86">
        <v>0</v>
      </c>
      <c r="V1862" s="86">
        <v>0</v>
      </c>
      <c r="W1862" s="86">
        <v>0</v>
      </c>
      <c r="X1862" s="86">
        <v>0</v>
      </c>
      <c r="Y1862" s="86">
        <v>0</v>
      </c>
      <c r="Z1862" s="86">
        <v>0</v>
      </c>
      <c r="AA1862" s="4">
        <f t="shared" ref="AA1862:AA1925" si="61">IF(A1862="","",R1862+T1862)</f>
        <v>0</v>
      </c>
      <c r="AB1862" s="4" t="str">
        <f t="shared" si="60"/>
        <v/>
      </c>
    </row>
    <row r="1863" spans="1:28" x14ac:dyDescent="0.25">
      <c r="A1863" s="83">
        <v>42876</v>
      </c>
      <c r="B1863" s="84" t="s">
        <v>199</v>
      </c>
      <c r="C1863" s="84" t="s">
        <v>161</v>
      </c>
      <c r="D1863" s="84" t="s">
        <v>38</v>
      </c>
      <c r="E1863" s="84" t="s">
        <v>40</v>
      </c>
      <c r="F1863" s="84" t="s">
        <v>179</v>
      </c>
      <c r="G1863" s="85">
        <v>91250</v>
      </c>
      <c r="H1863" s="81">
        <v>0.55555555555555558</v>
      </c>
      <c r="I1863" s="81">
        <v>0.81944444444444453</v>
      </c>
      <c r="J1863" s="86">
        <v>0.2638888888888889</v>
      </c>
      <c r="K1863" s="87"/>
      <c r="L1863" s="87"/>
      <c r="M1863" s="85">
        <v>0</v>
      </c>
      <c r="N1863" s="85">
        <v>0</v>
      </c>
      <c r="O1863" s="86">
        <v>0</v>
      </c>
      <c r="P1863" s="86">
        <v>0</v>
      </c>
      <c r="Q1863" s="86">
        <v>0</v>
      </c>
      <c r="R1863" s="86">
        <v>0</v>
      </c>
      <c r="S1863" s="86">
        <v>0</v>
      </c>
      <c r="T1863" s="86">
        <v>0</v>
      </c>
      <c r="U1863" s="86">
        <v>0</v>
      </c>
      <c r="V1863" s="86">
        <v>0</v>
      </c>
      <c r="W1863" s="86">
        <v>0</v>
      </c>
      <c r="X1863" s="86">
        <v>0</v>
      </c>
      <c r="Y1863" s="86">
        <v>0</v>
      </c>
      <c r="Z1863" s="86">
        <v>0</v>
      </c>
      <c r="AA1863" s="4">
        <f t="shared" si="61"/>
        <v>0</v>
      </c>
      <c r="AB1863" s="4" t="str">
        <f t="shared" si="60"/>
        <v/>
      </c>
    </row>
    <row r="1864" spans="1:28" x14ac:dyDescent="0.25">
      <c r="A1864" s="83">
        <v>42875</v>
      </c>
      <c r="B1864" s="84" t="s">
        <v>198</v>
      </c>
      <c r="C1864" s="84" t="s">
        <v>161</v>
      </c>
      <c r="D1864" s="84" t="s">
        <v>38</v>
      </c>
      <c r="E1864" s="84" t="s">
        <v>40</v>
      </c>
      <c r="F1864" s="84" t="s">
        <v>179</v>
      </c>
      <c r="G1864" s="85">
        <v>91250</v>
      </c>
      <c r="H1864" s="81">
        <v>0.55555555555555558</v>
      </c>
      <c r="I1864" s="81">
        <v>0.81944444444444453</v>
      </c>
      <c r="J1864" s="86">
        <v>0.2638888888888889</v>
      </c>
      <c r="K1864" s="87"/>
      <c r="L1864" s="87"/>
      <c r="M1864" s="85">
        <v>0</v>
      </c>
      <c r="N1864" s="85">
        <v>0</v>
      </c>
      <c r="O1864" s="86">
        <v>0</v>
      </c>
      <c r="P1864" s="86">
        <v>0</v>
      </c>
      <c r="Q1864" s="86">
        <v>0</v>
      </c>
      <c r="R1864" s="86">
        <v>0</v>
      </c>
      <c r="S1864" s="86">
        <v>0</v>
      </c>
      <c r="T1864" s="86">
        <v>0</v>
      </c>
      <c r="U1864" s="86">
        <v>0</v>
      </c>
      <c r="V1864" s="86">
        <v>0</v>
      </c>
      <c r="W1864" s="86">
        <v>0</v>
      </c>
      <c r="X1864" s="86">
        <v>0</v>
      </c>
      <c r="Y1864" s="86">
        <v>0</v>
      </c>
      <c r="Z1864" s="86">
        <v>0</v>
      </c>
      <c r="AA1864" s="4">
        <f t="shared" si="61"/>
        <v>0</v>
      </c>
      <c r="AB1864" s="4" t="str">
        <f t="shared" si="60"/>
        <v/>
      </c>
    </row>
    <row r="1865" spans="1:28" x14ac:dyDescent="0.25">
      <c r="A1865" s="83">
        <v>42874</v>
      </c>
      <c r="B1865" s="84" t="s">
        <v>197</v>
      </c>
      <c r="C1865" s="84" t="s">
        <v>161</v>
      </c>
      <c r="D1865" s="84" t="s">
        <v>38</v>
      </c>
      <c r="E1865" s="84" t="s">
        <v>40</v>
      </c>
      <c r="F1865" s="84" t="s">
        <v>179</v>
      </c>
      <c r="G1865" s="85">
        <v>91250</v>
      </c>
      <c r="H1865" s="81">
        <v>0.55555555555555558</v>
      </c>
      <c r="I1865" s="81">
        <v>0.81944444444444453</v>
      </c>
      <c r="J1865" s="86">
        <v>0.2638888888888889</v>
      </c>
      <c r="K1865" s="87"/>
      <c r="L1865" s="87"/>
      <c r="M1865" s="85">
        <v>0</v>
      </c>
      <c r="N1865" s="85">
        <v>0</v>
      </c>
      <c r="O1865" s="86">
        <v>0</v>
      </c>
      <c r="P1865" s="86">
        <v>0</v>
      </c>
      <c r="Q1865" s="86">
        <v>0</v>
      </c>
      <c r="R1865" s="86">
        <v>0</v>
      </c>
      <c r="S1865" s="86">
        <v>0</v>
      </c>
      <c r="T1865" s="86">
        <v>0</v>
      </c>
      <c r="U1865" s="86">
        <v>0</v>
      </c>
      <c r="V1865" s="86">
        <v>0</v>
      </c>
      <c r="W1865" s="86">
        <v>0</v>
      </c>
      <c r="X1865" s="86">
        <v>0</v>
      </c>
      <c r="Y1865" s="86">
        <v>0</v>
      </c>
      <c r="Z1865" s="86">
        <v>0</v>
      </c>
      <c r="AA1865" s="4">
        <f t="shared" si="61"/>
        <v>0</v>
      </c>
      <c r="AB1865" s="4" t="str">
        <f t="shared" si="60"/>
        <v/>
      </c>
    </row>
    <row r="1866" spans="1:28" x14ac:dyDescent="0.25">
      <c r="A1866" s="83">
        <v>42874</v>
      </c>
      <c r="B1866" s="84" t="s">
        <v>197</v>
      </c>
      <c r="C1866" s="84" t="s">
        <v>161</v>
      </c>
      <c r="D1866" s="84" t="s">
        <v>38</v>
      </c>
      <c r="E1866" s="84" t="s">
        <v>40</v>
      </c>
      <c r="F1866" s="84" t="s">
        <v>195</v>
      </c>
      <c r="G1866" s="85">
        <v>91170</v>
      </c>
      <c r="H1866" s="81">
        <v>0.5625</v>
      </c>
      <c r="I1866" s="81">
        <v>0.82638888888888884</v>
      </c>
      <c r="J1866" s="86">
        <v>0.2638888888888889</v>
      </c>
      <c r="K1866" s="87"/>
      <c r="L1866" s="87"/>
      <c r="M1866" s="85">
        <v>0</v>
      </c>
      <c r="N1866" s="85">
        <v>0</v>
      </c>
      <c r="O1866" s="86">
        <v>0</v>
      </c>
      <c r="P1866" s="86">
        <v>0</v>
      </c>
      <c r="Q1866" s="86">
        <v>0</v>
      </c>
      <c r="R1866" s="86">
        <v>0</v>
      </c>
      <c r="S1866" s="86">
        <v>0</v>
      </c>
      <c r="T1866" s="86">
        <v>0</v>
      </c>
      <c r="U1866" s="86">
        <v>0</v>
      </c>
      <c r="V1866" s="86">
        <v>0</v>
      </c>
      <c r="W1866" s="86">
        <v>0</v>
      </c>
      <c r="X1866" s="86">
        <v>0</v>
      </c>
      <c r="Y1866" s="86">
        <v>0</v>
      </c>
      <c r="Z1866" s="86">
        <v>0</v>
      </c>
      <c r="AA1866" s="4">
        <f t="shared" si="61"/>
        <v>0</v>
      </c>
      <c r="AB1866" s="4" t="str">
        <f t="shared" si="60"/>
        <v/>
      </c>
    </row>
    <row r="1867" spans="1:28" x14ac:dyDescent="0.25">
      <c r="A1867" s="83">
        <v>42875</v>
      </c>
      <c r="B1867" s="84" t="s">
        <v>198</v>
      </c>
      <c r="C1867" s="84" t="s">
        <v>161</v>
      </c>
      <c r="D1867" s="84" t="s">
        <v>38</v>
      </c>
      <c r="E1867" s="84" t="s">
        <v>40</v>
      </c>
      <c r="F1867" s="84" t="s">
        <v>195</v>
      </c>
      <c r="G1867" s="85">
        <v>91170</v>
      </c>
      <c r="H1867" s="81">
        <v>0.5625</v>
      </c>
      <c r="I1867" s="81">
        <v>0.82638888888888884</v>
      </c>
      <c r="J1867" s="86">
        <v>0.2638888888888889</v>
      </c>
      <c r="K1867" s="87"/>
      <c r="L1867" s="87"/>
      <c r="M1867" s="85">
        <v>0</v>
      </c>
      <c r="N1867" s="85">
        <v>0</v>
      </c>
      <c r="O1867" s="86">
        <v>0</v>
      </c>
      <c r="P1867" s="86">
        <v>0</v>
      </c>
      <c r="Q1867" s="86">
        <v>0</v>
      </c>
      <c r="R1867" s="86">
        <v>0</v>
      </c>
      <c r="S1867" s="86">
        <v>0</v>
      </c>
      <c r="T1867" s="86">
        <v>0</v>
      </c>
      <c r="U1867" s="86">
        <v>0</v>
      </c>
      <c r="V1867" s="86">
        <v>0</v>
      </c>
      <c r="W1867" s="86">
        <v>0</v>
      </c>
      <c r="X1867" s="86">
        <v>0</v>
      </c>
      <c r="Y1867" s="86">
        <v>0</v>
      </c>
      <c r="Z1867" s="86">
        <v>0</v>
      </c>
      <c r="AA1867" s="4">
        <f t="shared" si="61"/>
        <v>0</v>
      </c>
      <c r="AB1867" s="4" t="str">
        <f t="shared" si="60"/>
        <v/>
      </c>
    </row>
    <row r="1868" spans="1:28" x14ac:dyDescent="0.25">
      <c r="A1868" s="83">
        <v>42876</v>
      </c>
      <c r="B1868" s="84" t="s">
        <v>199</v>
      </c>
      <c r="C1868" s="84" t="s">
        <v>161</v>
      </c>
      <c r="D1868" s="84" t="s">
        <v>38</v>
      </c>
      <c r="E1868" s="84" t="s">
        <v>40</v>
      </c>
      <c r="F1868" s="84" t="s">
        <v>195</v>
      </c>
      <c r="G1868" s="85">
        <v>91170</v>
      </c>
      <c r="H1868" s="81">
        <v>0.5625</v>
      </c>
      <c r="I1868" s="81">
        <v>0.82638888888888884</v>
      </c>
      <c r="J1868" s="86">
        <v>0.2638888888888889</v>
      </c>
      <c r="K1868" s="87"/>
      <c r="L1868" s="87"/>
      <c r="M1868" s="85">
        <v>0</v>
      </c>
      <c r="N1868" s="85">
        <v>0</v>
      </c>
      <c r="O1868" s="86">
        <v>0</v>
      </c>
      <c r="P1868" s="86">
        <v>0</v>
      </c>
      <c r="Q1868" s="86">
        <v>0</v>
      </c>
      <c r="R1868" s="86">
        <v>0</v>
      </c>
      <c r="S1868" s="86">
        <v>0</v>
      </c>
      <c r="T1868" s="86">
        <v>0</v>
      </c>
      <c r="U1868" s="86">
        <v>0</v>
      </c>
      <c r="V1868" s="86">
        <v>0</v>
      </c>
      <c r="W1868" s="86">
        <v>0</v>
      </c>
      <c r="X1868" s="86">
        <v>0</v>
      </c>
      <c r="Y1868" s="86">
        <v>0</v>
      </c>
      <c r="Z1868" s="86">
        <v>0</v>
      </c>
      <c r="AA1868" s="4">
        <f t="shared" si="61"/>
        <v>0</v>
      </c>
      <c r="AB1868" s="4" t="str">
        <f t="shared" si="60"/>
        <v/>
      </c>
    </row>
    <row r="1869" spans="1:28" x14ac:dyDescent="0.25">
      <c r="A1869" s="83">
        <v>42876</v>
      </c>
      <c r="B1869" s="84" t="s">
        <v>199</v>
      </c>
      <c r="C1869" s="84" t="s">
        <v>161</v>
      </c>
      <c r="D1869" s="84" t="s">
        <v>38</v>
      </c>
      <c r="E1869" s="84" t="s">
        <v>40</v>
      </c>
      <c r="F1869" s="84" t="s">
        <v>62</v>
      </c>
      <c r="G1869" s="85">
        <v>91124</v>
      </c>
      <c r="H1869" s="78">
        <v>0.375</v>
      </c>
      <c r="I1869" s="78">
        <v>0.63888888888888895</v>
      </c>
      <c r="J1869" s="86">
        <v>0.2638888888888889</v>
      </c>
      <c r="K1869" s="87">
        <v>42876.375</v>
      </c>
      <c r="L1869" s="87">
        <v>42876.638888888891</v>
      </c>
      <c r="M1869" s="85">
        <v>128</v>
      </c>
      <c r="N1869" s="85">
        <v>0</v>
      </c>
      <c r="O1869" s="86">
        <v>0</v>
      </c>
      <c r="P1869" s="86">
        <v>1.3310185185185185E-3</v>
      </c>
      <c r="Q1869" s="86">
        <v>1.7361111111111112E-4</v>
      </c>
      <c r="R1869" s="86">
        <v>1.3530092592592594E-2</v>
      </c>
      <c r="S1869" s="86">
        <v>0</v>
      </c>
      <c r="T1869" s="86">
        <v>1.4259259259259261E-2</v>
      </c>
      <c r="U1869" s="86">
        <v>0</v>
      </c>
      <c r="V1869" s="86">
        <v>0</v>
      </c>
      <c r="W1869" s="86">
        <v>0</v>
      </c>
      <c r="X1869" s="86">
        <v>1.0300925925925926E-3</v>
      </c>
      <c r="Y1869" s="86">
        <v>5.7986111111111112E-3</v>
      </c>
      <c r="Z1869" s="86">
        <v>0</v>
      </c>
      <c r="AA1869" s="4">
        <f t="shared" si="61"/>
        <v>2.7789351851851857E-2</v>
      </c>
      <c r="AB1869" s="4">
        <f t="shared" si="60"/>
        <v>0</v>
      </c>
    </row>
    <row r="1870" spans="1:28" x14ac:dyDescent="0.25">
      <c r="A1870" s="83">
        <v>42875</v>
      </c>
      <c r="B1870" s="84" t="s">
        <v>198</v>
      </c>
      <c r="C1870" s="84" t="s">
        <v>161</v>
      </c>
      <c r="D1870" s="84" t="s">
        <v>38</v>
      </c>
      <c r="E1870" s="84" t="s">
        <v>40</v>
      </c>
      <c r="F1870" s="84" t="s">
        <v>62</v>
      </c>
      <c r="G1870" s="85">
        <v>91124</v>
      </c>
      <c r="H1870" s="81">
        <v>0.51388888888888895</v>
      </c>
      <c r="I1870" s="81">
        <v>0.77777777777777779</v>
      </c>
      <c r="J1870" s="86">
        <v>0.2638888888888889</v>
      </c>
      <c r="K1870" s="87"/>
      <c r="L1870" s="87"/>
      <c r="M1870" s="85">
        <v>0</v>
      </c>
      <c r="N1870" s="85">
        <v>0</v>
      </c>
      <c r="O1870" s="86">
        <v>0</v>
      </c>
      <c r="P1870" s="86">
        <v>0</v>
      </c>
      <c r="Q1870" s="86">
        <v>0</v>
      </c>
      <c r="R1870" s="86">
        <v>0</v>
      </c>
      <c r="S1870" s="86">
        <v>0</v>
      </c>
      <c r="T1870" s="86">
        <v>0</v>
      </c>
      <c r="U1870" s="86">
        <v>0</v>
      </c>
      <c r="V1870" s="86">
        <v>0</v>
      </c>
      <c r="W1870" s="86">
        <v>0</v>
      </c>
      <c r="X1870" s="86">
        <v>0</v>
      </c>
      <c r="Y1870" s="86">
        <v>0</v>
      </c>
      <c r="Z1870" s="86">
        <v>0</v>
      </c>
      <c r="AA1870" s="4">
        <f t="shared" si="61"/>
        <v>0</v>
      </c>
      <c r="AB1870" s="4" t="str">
        <f t="shared" si="60"/>
        <v/>
      </c>
    </row>
    <row r="1871" spans="1:28" x14ac:dyDescent="0.25">
      <c r="A1871" s="83">
        <v>42874</v>
      </c>
      <c r="B1871" s="84" t="s">
        <v>197</v>
      </c>
      <c r="C1871" s="84" t="s">
        <v>161</v>
      </c>
      <c r="D1871" s="84" t="s">
        <v>38</v>
      </c>
      <c r="E1871" s="84" t="s">
        <v>40</v>
      </c>
      <c r="F1871" s="84" t="s">
        <v>62</v>
      </c>
      <c r="G1871" s="85">
        <v>91124</v>
      </c>
      <c r="H1871" s="81">
        <v>0.51388888888888895</v>
      </c>
      <c r="I1871" s="81">
        <v>0.77777777777777779</v>
      </c>
      <c r="J1871" s="86">
        <v>0.2638888888888889</v>
      </c>
      <c r="K1871" s="87">
        <v>42874.51458333333</v>
      </c>
      <c r="L1871" s="87">
        <v>42874.77847222222</v>
      </c>
      <c r="M1871" s="85">
        <v>0</v>
      </c>
      <c r="N1871" s="85">
        <v>0</v>
      </c>
      <c r="O1871" s="86">
        <v>0</v>
      </c>
      <c r="P1871" s="86">
        <v>0</v>
      </c>
      <c r="Q1871" s="86">
        <v>1.1574074074074073E-4</v>
      </c>
      <c r="R1871" s="86">
        <v>1.4814814814814814E-2</v>
      </c>
      <c r="S1871" s="86">
        <v>0</v>
      </c>
      <c r="T1871" s="86">
        <v>1.7361111111111112E-2</v>
      </c>
      <c r="U1871" s="86">
        <v>0</v>
      </c>
      <c r="V1871" s="86">
        <v>0</v>
      </c>
      <c r="W1871" s="86">
        <v>0.23093750000000002</v>
      </c>
      <c r="X1871" s="86">
        <v>0</v>
      </c>
      <c r="Y1871" s="86">
        <v>0</v>
      </c>
      <c r="Z1871" s="86">
        <v>0</v>
      </c>
      <c r="AA1871" s="4">
        <f t="shared" si="61"/>
        <v>3.2175925925925927E-2</v>
      </c>
      <c r="AB1871" s="4">
        <f t="shared" si="60"/>
        <v>6.9444444444433095E-4</v>
      </c>
    </row>
    <row r="1872" spans="1:28" x14ac:dyDescent="0.25">
      <c r="A1872" s="83">
        <v>42874</v>
      </c>
      <c r="B1872" s="84" t="s">
        <v>197</v>
      </c>
      <c r="C1872" s="84" t="s">
        <v>161</v>
      </c>
      <c r="D1872" s="84" t="s">
        <v>38</v>
      </c>
      <c r="E1872" s="84" t="s">
        <v>40</v>
      </c>
      <c r="F1872" s="84" t="s">
        <v>44</v>
      </c>
      <c r="G1872" s="85">
        <v>91371</v>
      </c>
      <c r="H1872" s="81">
        <v>0.51388888888888895</v>
      </c>
      <c r="I1872" s="81">
        <v>0.77777777777777779</v>
      </c>
      <c r="J1872" s="86">
        <v>0.2638888888888889</v>
      </c>
      <c r="K1872" s="87">
        <v>42874.529166666667</v>
      </c>
      <c r="L1872" s="87">
        <v>42874.777777777781</v>
      </c>
      <c r="M1872" s="85">
        <v>0</v>
      </c>
      <c r="N1872" s="85">
        <v>51</v>
      </c>
      <c r="O1872" s="86">
        <v>1.1458333333333333E-3</v>
      </c>
      <c r="P1872" s="86">
        <v>0</v>
      </c>
      <c r="Q1872" s="86">
        <v>5.8194444444444444E-2</v>
      </c>
      <c r="R1872" s="86">
        <v>0</v>
      </c>
      <c r="S1872" s="86">
        <v>0</v>
      </c>
      <c r="T1872" s="86">
        <v>0</v>
      </c>
      <c r="U1872" s="86">
        <v>0</v>
      </c>
      <c r="V1872" s="86">
        <v>0</v>
      </c>
      <c r="W1872" s="86">
        <v>0</v>
      </c>
      <c r="X1872" s="86">
        <v>0</v>
      </c>
      <c r="Y1872" s="86">
        <v>0</v>
      </c>
      <c r="Z1872" s="86">
        <v>0</v>
      </c>
      <c r="AA1872" s="4">
        <f t="shared" si="61"/>
        <v>0</v>
      </c>
      <c r="AB1872" s="4">
        <f t="shared" si="60"/>
        <v>1.5277777777777724E-2</v>
      </c>
    </row>
    <row r="1873" spans="1:28" x14ac:dyDescent="0.25">
      <c r="A1873" s="83">
        <v>42875</v>
      </c>
      <c r="B1873" s="84" t="s">
        <v>198</v>
      </c>
      <c r="C1873" s="84" t="s">
        <v>161</v>
      </c>
      <c r="D1873" s="84" t="s">
        <v>38</v>
      </c>
      <c r="E1873" s="84" t="s">
        <v>40</v>
      </c>
      <c r="F1873" s="84" t="s">
        <v>44</v>
      </c>
      <c r="G1873" s="85">
        <v>91371</v>
      </c>
      <c r="H1873" s="81">
        <v>0.51388888888888895</v>
      </c>
      <c r="I1873" s="81">
        <v>0.77777777777777779</v>
      </c>
      <c r="J1873" s="86">
        <v>0.2638888888888889</v>
      </c>
      <c r="K1873" s="87">
        <v>42875.523611111108</v>
      </c>
      <c r="L1873" s="87">
        <v>42875.777777777781</v>
      </c>
      <c r="M1873" s="85">
        <v>0</v>
      </c>
      <c r="N1873" s="85">
        <v>47</v>
      </c>
      <c r="O1873" s="86">
        <v>8.3333333333333339E-4</v>
      </c>
      <c r="P1873" s="86">
        <v>0</v>
      </c>
      <c r="Q1873" s="86">
        <v>3.9270833333333331E-2</v>
      </c>
      <c r="R1873" s="86">
        <v>9.8958333333333329E-3</v>
      </c>
      <c r="S1873" s="86">
        <v>0</v>
      </c>
      <c r="T1873" s="86">
        <v>0</v>
      </c>
      <c r="U1873" s="86">
        <v>0</v>
      </c>
      <c r="V1873" s="86">
        <v>0</v>
      </c>
      <c r="W1873" s="86">
        <v>0</v>
      </c>
      <c r="X1873" s="86">
        <v>0</v>
      </c>
      <c r="Y1873" s="86">
        <v>0</v>
      </c>
      <c r="Z1873" s="86">
        <v>0</v>
      </c>
      <c r="AA1873" s="4">
        <f t="shared" si="61"/>
        <v>9.8958333333333329E-3</v>
      </c>
      <c r="AB1873" s="4">
        <f t="shared" si="60"/>
        <v>9.7222222222221877E-3</v>
      </c>
    </row>
    <row r="1874" spans="1:28" x14ac:dyDescent="0.25">
      <c r="A1874" s="83">
        <v>42876</v>
      </c>
      <c r="B1874" s="84" t="s">
        <v>199</v>
      </c>
      <c r="C1874" s="84" t="s">
        <v>161</v>
      </c>
      <c r="D1874" s="84" t="s">
        <v>38</v>
      </c>
      <c r="E1874" s="84" t="s">
        <v>40</v>
      </c>
      <c r="F1874" s="84" t="s">
        <v>44</v>
      </c>
      <c r="G1874" s="85">
        <v>91371</v>
      </c>
      <c r="H1874" s="81">
        <v>0.51388888888888895</v>
      </c>
      <c r="I1874" s="81">
        <v>0.77777777777777779</v>
      </c>
      <c r="J1874" s="86">
        <v>0.2638888888888889</v>
      </c>
      <c r="K1874" s="87"/>
      <c r="L1874" s="87"/>
      <c r="M1874" s="85">
        <v>0</v>
      </c>
      <c r="N1874" s="85">
        <v>0</v>
      </c>
      <c r="O1874" s="86">
        <v>0</v>
      </c>
      <c r="P1874" s="86">
        <v>0</v>
      </c>
      <c r="Q1874" s="86">
        <v>0</v>
      </c>
      <c r="R1874" s="86">
        <v>0</v>
      </c>
      <c r="S1874" s="86">
        <v>0</v>
      </c>
      <c r="T1874" s="86">
        <v>0</v>
      </c>
      <c r="U1874" s="86">
        <v>0</v>
      </c>
      <c r="V1874" s="86">
        <v>0</v>
      </c>
      <c r="W1874" s="86">
        <v>0</v>
      </c>
      <c r="X1874" s="86">
        <v>0</v>
      </c>
      <c r="Y1874" s="86">
        <v>0</v>
      </c>
      <c r="Z1874" s="86">
        <v>0</v>
      </c>
      <c r="AA1874" s="4">
        <f t="shared" si="61"/>
        <v>0</v>
      </c>
      <c r="AB1874" s="4" t="str">
        <f t="shared" si="60"/>
        <v/>
      </c>
    </row>
    <row r="1875" spans="1:28" x14ac:dyDescent="0.25">
      <c r="A1875" s="83">
        <v>42876</v>
      </c>
      <c r="B1875" s="84" t="s">
        <v>199</v>
      </c>
      <c r="C1875" s="84" t="s">
        <v>161</v>
      </c>
      <c r="D1875" s="84" t="s">
        <v>38</v>
      </c>
      <c r="E1875" s="84" t="s">
        <v>40</v>
      </c>
      <c r="F1875" s="84" t="s">
        <v>183</v>
      </c>
      <c r="G1875" s="85">
        <v>101594</v>
      </c>
      <c r="H1875" s="81">
        <v>0.625</v>
      </c>
      <c r="I1875" s="81">
        <v>0.88888888888888884</v>
      </c>
      <c r="J1875" s="86">
        <v>0.2638888888888889</v>
      </c>
      <c r="K1875" s="87"/>
      <c r="L1875" s="87"/>
      <c r="M1875" s="85">
        <v>0</v>
      </c>
      <c r="N1875" s="85">
        <v>0</v>
      </c>
      <c r="O1875" s="86">
        <v>0</v>
      </c>
      <c r="P1875" s="86">
        <v>0</v>
      </c>
      <c r="Q1875" s="86">
        <v>0</v>
      </c>
      <c r="R1875" s="86">
        <v>0</v>
      </c>
      <c r="S1875" s="86">
        <v>0</v>
      </c>
      <c r="T1875" s="86">
        <v>0</v>
      </c>
      <c r="U1875" s="86">
        <v>0</v>
      </c>
      <c r="V1875" s="86">
        <v>0</v>
      </c>
      <c r="W1875" s="86">
        <v>0</v>
      </c>
      <c r="X1875" s="86">
        <v>0</v>
      </c>
      <c r="Y1875" s="86">
        <v>0</v>
      </c>
      <c r="Z1875" s="86">
        <v>0</v>
      </c>
      <c r="AA1875" s="4">
        <f t="shared" si="61"/>
        <v>0</v>
      </c>
      <c r="AB1875" s="4" t="str">
        <f t="shared" si="60"/>
        <v/>
      </c>
    </row>
    <row r="1876" spans="1:28" x14ac:dyDescent="0.25">
      <c r="A1876" s="83">
        <v>42875</v>
      </c>
      <c r="B1876" s="84" t="s">
        <v>198</v>
      </c>
      <c r="C1876" s="84" t="s">
        <v>161</v>
      </c>
      <c r="D1876" s="84" t="s">
        <v>38</v>
      </c>
      <c r="E1876" s="84" t="s">
        <v>40</v>
      </c>
      <c r="F1876" s="84" t="s">
        <v>183</v>
      </c>
      <c r="G1876" s="85">
        <v>101594</v>
      </c>
      <c r="H1876" s="81">
        <v>0.625</v>
      </c>
      <c r="I1876" s="81">
        <v>0.88888888888888884</v>
      </c>
      <c r="J1876" s="86">
        <v>0.2638888888888889</v>
      </c>
      <c r="K1876" s="87"/>
      <c r="L1876" s="87"/>
      <c r="M1876" s="85">
        <v>0</v>
      </c>
      <c r="N1876" s="85">
        <v>0</v>
      </c>
      <c r="O1876" s="86">
        <v>0</v>
      </c>
      <c r="P1876" s="86">
        <v>0</v>
      </c>
      <c r="Q1876" s="86">
        <v>0</v>
      </c>
      <c r="R1876" s="86">
        <v>0</v>
      </c>
      <c r="S1876" s="86">
        <v>0</v>
      </c>
      <c r="T1876" s="86">
        <v>0</v>
      </c>
      <c r="U1876" s="86">
        <v>0</v>
      </c>
      <c r="V1876" s="86">
        <v>0</v>
      </c>
      <c r="W1876" s="86">
        <v>0</v>
      </c>
      <c r="X1876" s="86">
        <v>0</v>
      </c>
      <c r="Y1876" s="86">
        <v>0</v>
      </c>
      <c r="Z1876" s="86">
        <v>0</v>
      </c>
      <c r="AA1876" s="4">
        <f t="shared" si="61"/>
        <v>0</v>
      </c>
      <c r="AB1876" s="4" t="str">
        <f t="shared" si="60"/>
        <v/>
      </c>
    </row>
    <row r="1877" spans="1:28" x14ac:dyDescent="0.25">
      <c r="A1877" s="83">
        <v>42874</v>
      </c>
      <c r="B1877" s="84" t="s">
        <v>197</v>
      </c>
      <c r="C1877" s="84" t="s">
        <v>161</v>
      </c>
      <c r="D1877" s="84" t="s">
        <v>38</v>
      </c>
      <c r="E1877" s="84" t="s">
        <v>40</v>
      </c>
      <c r="F1877" s="84" t="s">
        <v>183</v>
      </c>
      <c r="G1877" s="85">
        <v>101594</v>
      </c>
      <c r="H1877" s="81">
        <v>0.625</v>
      </c>
      <c r="I1877" s="81">
        <v>0.88888888888888884</v>
      </c>
      <c r="J1877" s="86">
        <v>0.2638888888888889</v>
      </c>
      <c r="K1877" s="87"/>
      <c r="L1877" s="87"/>
      <c r="M1877" s="85">
        <v>0</v>
      </c>
      <c r="N1877" s="85">
        <v>0</v>
      </c>
      <c r="O1877" s="86">
        <v>0</v>
      </c>
      <c r="P1877" s="86">
        <v>0</v>
      </c>
      <c r="Q1877" s="86">
        <v>0</v>
      </c>
      <c r="R1877" s="86">
        <v>0</v>
      </c>
      <c r="S1877" s="86">
        <v>0</v>
      </c>
      <c r="T1877" s="86">
        <v>0</v>
      </c>
      <c r="U1877" s="86">
        <v>0</v>
      </c>
      <c r="V1877" s="86">
        <v>0</v>
      </c>
      <c r="W1877" s="86">
        <v>0</v>
      </c>
      <c r="X1877" s="86">
        <v>0</v>
      </c>
      <c r="Y1877" s="86">
        <v>0</v>
      </c>
      <c r="Z1877" s="86">
        <v>0</v>
      </c>
      <c r="AA1877" s="4">
        <f t="shared" si="61"/>
        <v>0</v>
      </c>
      <c r="AB1877" s="4" t="str">
        <f t="shared" si="60"/>
        <v/>
      </c>
    </row>
    <row r="1878" spans="1:28" x14ac:dyDescent="0.25">
      <c r="A1878" s="83">
        <v>42876</v>
      </c>
      <c r="B1878" s="84" t="s">
        <v>199</v>
      </c>
      <c r="C1878" s="84" t="s">
        <v>161</v>
      </c>
      <c r="D1878" s="84" t="s">
        <v>38</v>
      </c>
      <c r="E1878" s="84" t="s">
        <v>184</v>
      </c>
      <c r="F1878" s="84" t="s">
        <v>204</v>
      </c>
      <c r="G1878" s="85">
        <v>102717</v>
      </c>
      <c r="H1878" s="81">
        <v>0.29166666666666669</v>
      </c>
      <c r="I1878" s="81">
        <v>0.55555555555555558</v>
      </c>
      <c r="J1878" s="86">
        <v>0.2638888888888889</v>
      </c>
      <c r="K1878" s="87"/>
      <c r="L1878" s="87"/>
      <c r="M1878" s="85">
        <v>0</v>
      </c>
      <c r="N1878" s="85">
        <v>0</v>
      </c>
      <c r="O1878" s="86">
        <v>0</v>
      </c>
      <c r="P1878" s="86">
        <v>0</v>
      </c>
      <c r="Q1878" s="86">
        <v>0</v>
      </c>
      <c r="R1878" s="86">
        <v>0</v>
      </c>
      <c r="S1878" s="86">
        <v>0</v>
      </c>
      <c r="T1878" s="86">
        <v>0</v>
      </c>
      <c r="U1878" s="86">
        <v>0</v>
      </c>
      <c r="V1878" s="86">
        <v>0</v>
      </c>
      <c r="W1878" s="86">
        <v>0</v>
      </c>
      <c r="X1878" s="86">
        <v>0</v>
      </c>
      <c r="Y1878" s="86">
        <v>0</v>
      </c>
      <c r="Z1878" s="86">
        <v>0</v>
      </c>
      <c r="AA1878" s="4">
        <f t="shared" si="61"/>
        <v>0</v>
      </c>
      <c r="AB1878" s="4" t="str">
        <f t="shared" si="60"/>
        <v/>
      </c>
    </row>
    <row r="1879" spans="1:28" x14ac:dyDescent="0.25">
      <c r="A1879" s="83">
        <v>42876</v>
      </c>
      <c r="B1879" s="84" t="s">
        <v>199</v>
      </c>
      <c r="C1879" s="84" t="s">
        <v>161</v>
      </c>
      <c r="D1879" s="84" t="s">
        <v>38</v>
      </c>
      <c r="E1879" s="84" t="s">
        <v>184</v>
      </c>
      <c r="F1879" s="84" t="s">
        <v>205</v>
      </c>
      <c r="G1879" s="85">
        <v>102711</v>
      </c>
      <c r="H1879" s="81">
        <v>0.25</v>
      </c>
      <c r="I1879" s="81">
        <v>0.51388888888888895</v>
      </c>
      <c r="J1879" s="86">
        <v>0.2638888888888889</v>
      </c>
      <c r="K1879" s="87"/>
      <c r="L1879" s="87"/>
      <c r="M1879" s="85">
        <v>0</v>
      </c>
      <c r="N1879" s="85">
        <v>0</v>
      </c>
      <c r="O1879" s="86">
        <v>0</v>
      </c>
      <c r="P1879" s="86">
        <v>0</v>
      </c>
      <c r="Q1879" s="86">
        <v>0</v>
      </c>
      <c r="R1879" s="86">
        <v>0</v>
      </c>
      <c r="S1879" s="86">
        <v>0</v>
      </c>
      <c r="T1879" s="86">
        <v>0</v>
      </c>
      <c r="U1879" s="86">
        <v>0</v>
      </c>
      <c r="V1879" s="86">
        <v>0</v>
      </c>
      <c r="W1879" s="86">
        <v>0</v>
      </c>
      <c r="X1879" s="86">
        <v>0</v>
      </c>
      <c r="Y1879" s="86">
        <v>0</v>
      </c>
      <c r="Z1879" s="86">
        <v>0</v>
      </c>
      <c r="AA1879" s="4">
        <f t="shared" si="61"/>
        <v>0</v>
      </c>
      <c r="AB1879" s="4" t="str">
        <f t="shared" si="60"/>
        <v/>
      </c>
    </row>
    <row r="1880" spans="1:28" x14ac:dyDescent="0.25">
      <c r="A1880" s="83">
        <v>42876</v>
      </c>
      <c r="B1880" s="84" t="s">
        <v>199</v>
      </c>
      <c r="C1880" s="84" t="s">
        <v>161</v>
      </c>
      <c r="D1880" s="84" t="s">
        <v>38</v>
      </c>
      <c r="E1880" s="84" t="s">
        <v>184</v>
      </c>
      <c r="F1880" s="84" t="s">
        <v>206</v>
      </c>
      <c r="G1880" s="85">
        <v>102709</v>
      </c>
      <c r="H1880" s="81">
        <v>0.625</v>
      </c>
      <c r="I1880" s="81">
        <v>0.88888888888888884</v>
      </c>
      <c r="J1880" s="86">
        <v>0.2638888888888889</v>
      </c>
      <c r="K1880" s="87"/>
      <c r="L1880" s="87"/>
      <c r="M1880" s="85">
        <v>0</v>
      </c>
      <c r="N1880" s="85">
        <v>0</v>
      </c>
      <c r="O1880" s="86">
        <v>0</v>
      </c>
      <c r="P1880" s="86">
        <v>0</v>
      </c>
      <c r="Q1880" s="86">
        <v>0</v>
      </c>
      <c r="R1880" s="86">
        <v>0</v>
      </c>
      <c r="S1880" s="86">
        <v>0</v>
      </c>
      <c r="T1880" s="86">
        <v>0</v>
      </c>
      <c r="U1880" s="86">
        <v>0</v>
      </c>
      <c r="V1880" s="86">
        <v>0</v>
      </c>
      <c r="W1880" s="86">
        <v>0</v>
      </c>
      <c r="X1880" s="86">
        <v>0</v>
      </c>
      <c r="Y1880" s="86">
        <v>0</v>
      </c>
      <c r="Z1880" s="86">
        <v>0</v>
      </c>
      <c r="AA1880" s="4">
        <f t="shared" si="61"/>
        <v>0</v>
      </c>
      <c r="AB1880" s="4" t="str">
        <f t="shared" si="60"/>
        <v/>
      </c>
    </row>
    <row r="1881" spans="1:28" x14ac:dyDescent="0.25">
      <c r="A1881" s="83">
        <v>42876</v>
      </c>
      <c r="B1881" s="84" t="s">
        <v>199</v>
      </c>
      <c r="C1881" s="84" t="s">
        <v>161</v>
      </c>
      <c r="D1881" s="84" t="s">
        <v>38</v>
      </c>
      <c r="E1881" s="84" t="s">
        <v>184</v>
      </c>
      <c r="F1881" s="84" t="s">
        <v>207</v>
      </c>
      <c r="G1881" s="85">
        <v>102713</v>
      </c>
      <c r="H1881" s="81">
        <v>0.29166666666666669</v>
      </c>
      <c r="I1881" s="81">
        <v>0.55555555555555558</v>
      </c>
      <c r="J1881" s="86">
        <v>0.2638888888888889</v>
      </c>
      <c r="K1881" s="87"/>
      <c r="L1881" s="87"/>
      <c r="M1881" s="85">
        <v>0</v>
      </c>
      <c r="N1881" s="85">
        <v>0</v>
      </c>
      <c r="O1881" s="86">
        <v>0</v>
      </c>
      <c r="P1881" s="86">
        <v>0</v>
      </c>
      <c r="Q1881" s="86">
        <v>0</v>
      </c>
      <c r="R1881" s="86">
        <v>0</v>
      </c>
      <c r="S1881" s="86">
        <v>0</v>
      </c>
      <c r="T1881" s="86">
        <v>0</v>
      </c>
      <c r="U1881" s="86">
        <v>0</v>
      </c>
      <c r="V1881" s="86">
        <v>0</v>
      </c>
      <c r="W1881" s="86">
        <v>0</v>
      </c>
      <c r="X1881" s="86">
        <v>0</v>
      </c>
      <c r="Y1881" s="86">
        <v>0</v>
      </c>
      <c r="Z1881" s="86">
        <v>0</v>
      </c>
      <c r="AA1881" s="4">
        <f t="shared" si="61"/>
        <v>0</v>
      </c>
      <c r="AB1881" s="4" t="str">
        <f t="shared" si="60"/>
        <v/>
      </c>
    </row>
    <row r="1882" spans="1:28" x14ac:dyDescent="0.25">
      <c r="A1882" s="83">
        <v>42876</v>
      </c>
      <c r="B1882" s="84" t="s">
        <v>199</v>
      </c>
      <c r="C1882" s="84" t="s">
        <v>161</v>
      </c>
      <c r="D1882" s="84" t="s">
        <v>38</v>
      </c>
      <c r="E1882" s="84" t="s">
        <v>184</v>
      </c>
      <c r="F1882" s="84" t="s">
        <v>201</v>
      </c>
      <c r="G1882" s="85">
        <v>102702</v>
      </c>
      <c r="H1882" s="81">
        <v>0.29166666666666669</v>
      </c>
      <c r="I1882" s="81">
        <v>0.55555555555555558</v>
      </c>
      <c r="J1882" s="86">
        <v>0.2638888888888889</v>
      </c>
      <c r="K1882" s="87"/>
      <c r="L1882" s="87"/>
      <c r="M1882" s="85">
        <v>0</v>
      </c>
      <c r="N1882" s="85">
        <v>0</v>
      </c>
      <c r="O1882" s="86">
        <v>0</v>
      </c>
      <c r="P1882" s="86">
        <v>0</v>
      </c>
      <c r="Q1882" s="86">
        <v>0</v>
      </c>
      <c r="R1882" s="86">
        <v>0</v>
      </c>
      <c r="S1882" s="86">
        <v>0</v>
      </c>
      <c r="T1882" s="86">
        <v>0</v>
      </c>
      <c r="U1882" s="86">
        <v>0</v>
      </c>
      <c r="V1882" s="86">
        <v>0</v>
      </c>
      <c r="W1882" s="86">
        <v>0</v>
      </c>
      <c r="X1882" s="86">
        <v>0</v>
      </c>
      <c r="Y1882" s="86">
        <v>0</v>
      </c>
      <c r="Z1882" s="86">
        <v>0</v>
      </c>
      <c r="AA1882" s="4">
        <f t="shared" si="61"/>
        <v>0</v>
      </c>
      <c r="AB1882" s="4" t="str">
        <f t="shared" si="60"/>
        <v/>
      </c>
    </row>
    <row r="1883" spans="1:28" x14ac:dyDescent="0.25">
      <c r="A1883" s="83">
        <v>42874</v>
      </c>
      <c r="B1883" s="84" t="s">
        <v>197</v>
      </c>
      <c r="C1883" s="84" t="s">
        <v>161</v>
      </c>
      <c r="D1883" s="84" t="s">
        <v>38</v>
      </c>
      <c r="E1883" s="84" t="s">
        <v>184</v>
      </c>
      <c r="F1883" s="84" t="s">
        <v>201</v>
      </c>
      <c r="G1883" s="85">
        <v>102702</v>
      </c>
      <c r="H1883" s="81">
        <v>0.29166666666666669</v>
      </c>
      <c r="I1883" s="81">
        <v>0.55555555555555558</v>
      </c>
      <c r="J1883" s="86">
        <v>0.2638888888888889</v>
      </c>
      <c r="K1883" s="87"/>
      <c r="L1883" s="87"/>
      <c r="M1883" s="85">
        <v>0</v>
      </c>
      <c r="N1883" s="85">
        <v>0</v>
      </c>
      <c r="O1883" s="86">
        <v>0</v>
      </c>
      <c r="P1883" s="86">
        <v>0</v>
      </c>
      <c r="Q1883" s="86">
        <v>0</v>
      </c>
      <c r="R1883" s="86">
        <v>0</v>
      </c>
      <c r="S1883" s="86">
        <v>0</v>
      </c>
      <c r="T1883" s="86">
        <v>0</v>
      </c>
      <c r="U1883" s="86">
        <v>0</v>
      </c>
      <c r="V1883" s="86">
        <v>0</v>
      </c>
      <c r="W1883" s="86">
        <v>0</v>
      </c>
      <c r="X1883" s="86">
        <v>0</v>
      </c>
      <c r="Y1883" s="86">
        <v>0</v>
      </c>
      <c r="Z1883" s="86">
        <v>0</v>
      </c>
      <c r="AA1883" s="4">
        <f t="shared" si="61"/>
        <v>0</v>
      </c>
      <c r="AB1883" s="4" t="str">
        <f t="shared" si="60"/>
        <v/>
      </c>
    </row>
    <row r="1884" spans="1:28" x14ac:dyDescent="0.25">
      <c r="A1884" s="83">
        <v>42875</v>
      </c>
      <c r="B1884" s="84" t="s">
        <v>198</v>
      </c>
      <c r="C1884" s="84" t="s">
        <v>161</v>
      </c>
      <c r="D1884" s="84" t="s">
        <v>38</v>
      </c>
      <c r="E1884" s="84" t="s">
        <v>184</v>
      </c>
      <c r="F1884" s="84" t="s">
        <v>201</v>
      </c>
      <c r="G1884" s="85">
        <v>102702</v>
      </c>
      <c r="H1884" s="81">
        <v>0.29166666666666669</v>
      </c>
      <c r="I1884" s="81">
        <v>0.55555555555555558</v>
      </c>
      <c r="J1884" s="86">
        <v>0.2638888888888889</v>
      </c>
      <c r="K1884" s="87"/>
      <c r="L1884" s="87"/>
      <c r="M1884" s="85">
        <v>0</v>
      </c>
      <c r="N1884" s="85">
        <v>0</v>
      </c>
      <c r="O1884" s="86">
        <v>0</v>
      </c>
      <c r="P1884" s="86">
        <v>0</v>
      </c>
      <c r="Q1884" s="86">
        <v>0</v>
      </c>
      <c r="R1884" s="86">
        <v>0</v>
      </c>
      <c r="S1884" s="86">
        <v>0</v>
      </c>
      <c r="T1884" s="86">
        <v>0</v>
      </c>
      <c r="U1884" s="86">
        <v>0</v>
      </c>
      <c r="V1884" s="86">
        <v>0</v>
      </c>
      <c r="W1884" s="86">
        <v>0</v>
      </c>
      <c r="X1884" s="86">
        <v>0</v>
      </c>
      <c r="Y1884" s="86">
        <v>0</v>
      </c>
      <c r="Z1884" s="86">
        <v>0</v>
      </c>
      <c r="AA1884" s="4">
        <f t="shared" si="61"/>
        <v>0</v>
      </c>
      <c r="AB1884" s="4" t="str">
        <f t="shared" si="60"/>
        <v/>
      </c>
    </row>
    <row r="1885" spans="1:28" x14ac:dyDescent="0.25">
      <c r="A1885" s="83">
        <v>42876</v>
      </c>
      <c r="B1885" s="84" t="s">
        <v>199</v>
      </c>
      <c r="C1885" s="84" t="s">
        <v>161</v>
      </c>
      <c r="D1885" s="84" t="s">
        <v>38</v>
      </c>
      <c r="E1885" s="84" t="s">
        <v>184</v>
      </c>
      <c r="F1885" s="84" t="s">
        <v>208</v>
      </c>
      <c r="G1885" s="85">
        <v>102714</v>
      </c>
      <c r="H1885" s="81">
        <v>0.33333333333333331</v>
      </c>
      <c r="I1885" s="81">
        <v>0.59722222222222221</v>
      </c>
      <c r="J1885" s="86">
        <v>0.2638888888888889</v>
      </c>
      <c r="K1885" s="87"/>
      <c r="L1885" s="87"/>
      <c r="M1885" s="85">
        <v>0</v>
      </c>
      <c r="N1885" s="85">
        <v>0</v>
      </c>
      <c r="O1885" s="86">
        <v>0</v>
      </c>
      <c r="P1885" s="86">
        <v>0</v>
      </c>
      <c r="Q1885" s="86">
        <v>0</v>
      </c>
      <c r="R1885" s="86">
        <v>0</v>
      </c>
      <c r="S1885" s="86">
        <v>0</v>
      </c>
      <c r="T1885" s="86">
        <v>0</v>
      </c>
      <c r="U1885" s="86">
        <v>0</v>
      </c>
      <c r="V1885" s="86">
        <v>0</v>
      </c>
      <c r="W1885" s="86">
        <v>0</v>
      </c>
      <c r="X1885" s="86">
        <v>0</v>
      </c>
      <c r="Y1885" s="86">
        <v>0</v>
      </c>
      <c r="Z1885" s="86">
        <v>0</v>
      </c>
      <c r="AA1885" s="4">
        <f t="shared" si="61"/>
        <v>0</v>
      </c>
      <c r="AB1885" s="4" t="str">
        <f t="shared" si="60"/>
        <v/>
      </c>
    </row>
    <row r="1886" spans="1:28" x14ac:dyDescent="0.25">
      <c r="A1886" s="83">
        <v>42876</v>
      </c>
      <c r="B1886" s="84" t="s">
        <v>199</v>
      </c>
      <c r="C1886" s="84" t="s">
        <v>161</v>
      </c>
      <c r="D1886" s="84" t="s">
        <v>38</v>
      </c>
      <c r="E1886" s="84" t="s">
        <v>184</v>
      </c>
      <c r="F1886" s="84" t="s">
        <v>185</v>
      </c>
      <c r="G1886" s="85">
        <v>91863</v>
      </c>
      <c r="H1886" s="81">
        <v>0.3611111111111111</v>
      </c>
      <c r="I1886" s="81">
        <v>0.625</v>
      </c>
      <c r="J1886" s="86">
        <v>0.2638888888888889</v>
      </c>
      <c r="K1886" s="87"/>
      <c r="L1886" s="87"/>
      <c r="M1886" s="85">
        <v>0</v>
      </c>
      <c r="N1886" s="85">
        <v>0</v>
      </c>
      <c r="O1886" s="86">
        <v>0</v>
      </c>
      <c r="P1886" s="86">
        <v>0</v>
      </c>
      <c r="Q1886" s="86">
        <v>0</v>
      </c>
      <c r="R1886" s="86">
        <v>0</v>
      </c>
      <c r="S1886" s="86">
        <v>0</v>
      </c>
      <c r="T1886" s="86">
        <v>0</v>
      </c>
      <c r="U1886" s="86">
        <v>0</v>
      </c>
      <c r="V1886" s="86">
        <v>0</v>
      </c>
      <c r="W1886" s="86">
        <v>0</v>
      </c>
      <c r="X1886" s="86">
        <v>0</v>
      </c>
      <c r="Y1886" s="86">
        <v>0</v>
      </c>
      <c r="Z1886" s="86">
        <v>0</v>
      </c>
      <c r="AA1886" s="4">
        <f t="shared" si="61"/>
        <v>0</v>
      </c>
      <c r="AB1886" s="4" t="str">
        <f t="shared" ref="AB1886:AB1949" si="62">IF(K1886="","",IF(VALUE(TEXT(K1886,"HH:MM:SS"))&gt;H1886,VALUE(TEXT(K1886,"HH:MM:SS"))-H1886,0))</f>
        <v/>
      </c>
    </row>
    <row r="1887" spans="1:28" x14ac:dyDescent="0.25">
      <c r="A1887" s="83">
        <v>42875</v>
      </c>
      <c r="B1887" s="84" t="s">
        <v>198</v>
      </c>
      <c r="C1887" s="84" t="s">
        <v>161</v>
      </c>
      <c r="D1887" s="84" t="s">
        <v>38</v>
      </c>
      <c r="E1887" s="84" t="s">
        <v>184</v>
      </c>
      <c r="F1887" s="84" t="s">
        <v>185</v>
      </c>
      <c r="G1887" s="85">
        <v>91863</v>
      </c>
      <c r="H1887" s="81">
        <v>0.3611111111111111</v>
      </c>
      <c r="I1887" s="81">
        <v>0.625</v>
      </c>
      <c r="J1887" s="86">
        <v>0.2638888888888889</v>
      </c>
      <c r="K1887" s="87"/>
      <c r="L1887" s="87"/>
      <c r="M1887" s="85">
        <v>0</v>
      </c>
      <c r="N1887" s="85">
        <v>0</v>
      </c>
      <c r="O1887" s="86">
        <v>0</v>
      </c>
      <c r="P1887" s="86">
        <v>0</v>
      </c>
      <c r="Q1887" s="86">
        <v>0</v>
      </c>
      <c r="R1887" s="86">
        <v>0</v>
      </c>
      <c r="S1887" s="86">
        <v>0</v>
      </c>
      <c r="T1887" s="86">
        <v>0</v>
      </c>
      <c r="U1887" s="86">
        <v>0</v>
      </c>
      <c r="V1887" s="86">
        <v>0</v>
      </c>
      <c r="W1887" s="86">
        <v>0</v>
      </c>
      <c r="X1887" s="86">
        <v>0</v>
      </c>
      <c r="Y1887" s="86">
        <v>0</v>
      </c>
      <c r="Z1887" s="86">
        <v>0</v>
      </c>
      <c r="AA1887" s="4">
        <f t="shared" si="61"/>
        <v>0</v>
      </c>
      <c r="AB1887" s="4" t="str">
        <f t="shared" si="62"/>
        <v/>
      </c>
    </row>
    <row r="1888" spans="1:28" x14ac:dyDescent="0.25">
      <c r="A1888" s="83">
        <v>42874</v>
      </c>
      <c r="B1888" s="84" t="s">
        <v>197</v>
      </c>
      <c r="C1888" s="84" t="s">
        <v>161</v>
      </c>
      <c r="D1888" s="84" t="s">
        <v>38</v>
      </c>
      <c r="E1888" s="84" t="s">
        <v>184</v>
      </c>
      <c r="F1888" s="84" t="s">
        <v>185</v>
      </c>
      <c r="G1888" s="85">
        <v>91863</v>
      </c>
      <c r="H1888" s="81">
        <v>0.3611111111111111</v>
      </c>
      <c r="I1888" s="81">
        <v>0.625</v>
      </c>
      <c r="J1888" s="86">
        <v>0.2638888888888889</v>
      </c>
      <c r="K1888" s="87"/>
      <c r="L1888" s="87"/>
      <c r="M1888" s="85">
        <v>0</v>
      </c>
      <c r="N1888" s="85">
        <v>0</v>
      </c>
      <c r="O1888" s="86">
        <v>0</v>
      </c>
      <c r="P1888" s="86">
        <v>0</v>
      </c>
      <c r="Q1888" s="86">
        <v>0</v>
      </c>
      <c r="R1888" s="86">
        <v>0</v>
      </c>
      <c r="S1888" s="86">
        <v>0</v>
      </c>
      <c r="T1888" s="86">
        <v>0</v>
      </c>
      <c r="U1888" s="86">
        <v>0</v>
      </c>
      <c r="V1888" s="86">
        <v>0</v>
      </c>
      <c r="W1888" s="86">
        <v>0</v>
      </c>
      <c r="X1888" s="86">
        <v>0</v>
      </c>
      <c r="Y1888" s="86">
        <v>0</v>
      </c>
      <c r="Z1888" s="86">
        <v>0</v>
      </c>
      <c r="AA1888" s="4">
        <f t="shared" si="61"/>
        <v>0</v>
      </c>
      <c r="AB1888" s="4" t="str">
        <f t="shared" si="62"/>
        <v/>
      </c>
    </row>
    <row r="1889" spans="1:28" x14ac:dyDescent="0.25">
      <c r="A1889" s="83">
        <v>42874</v>
      </c>
      <c r="B1889" s="84" t="s">
        <v>197</v>
      </c>
      <c r="C1889" s="84" t="s">
        <v>161</v>
      </c>
      <c r="D1889" s="84" t="s">
        <v>38</v>
      </c>
      <c r="E1889" s="84" t="s">
        <v>184</v>
      </c>
      <c r="F1889" s="84" t="s">
        <v>200</v>
      </c>
      <c r="G1889" s="85">
        <v>91230</v>
      </c>
      <c r="H1889" s="81">
        <v>0.375</v>
      </c>
      <c r="I1889" s="81">
        <v>0.63888888888888895</v>
      </c>
      <c r="J1889" s="86">
        <v>0.2638888888888889</v>
      </c>
      <c r="K1889" s="87"/>
      <c r="L1889" s="87"/>
      <c r="M1889" s="85">
        <v>0</v>
      </c>
      <c r="N1889" s="85">
        <v>0</v>
      </c>
      <c r="O1889" s="86">
        <v>0</v>
      </c>
      <c r="P1889" s="86">
        <v>0</v>
      </c>
      <c r="Q1889" s="86">
        <v>0</v>
      </c>
      <c r="R1889" s="86">
        <v>0</v>
      </c>
      <c r="S1889" s="86">
        <v>0</v>
      </c>
      <c r="T1889" s="86">
        <v>0</v>
      </c>
      <c r="U1889" s="86">
        <v>0</v>
      </c>
      <c r="V1889" s="86">
        <v>0</v>
      </c>
      <c r="W1889" s="86">
        <v>0</v>
      </c>
      <c r="X1889" s="86">
        <v>0</v>
      </c>
      <c r="Y1889" s="86">
        <v>0</v>
      </c>
      <c r="Z1889" s="86">
        <v>0</v>
      </c>
      <c r="AA1889" s="4">
        <f t="shared" si="61"/>
        <v>0</v>
      </c>
      <c r="AB1889" s="4" t="str">
        <f t="shared" si="62"/>
        <v/>
      </c>
    </row>
    <row r="1890" spans="1:28" x14ac:dyDescent="0.25">
      <c r="A1890" s="83">
        <v>42874</v>
      </c>
      <c r="B1890" s="84" t="s">
        <v>197</v>
      </c>
      <c r="C1890" s="84" t="s">
        <v>161</v>
      </c>
      <c r="D1890" s="84" t="s">
        <v>38</v>
      </c>
      <c r="E1890" s="84" t="s">
        <v>184</v>
      </c>
      <c r="F1890" s="84" t="s">
        <v>200</v>
      </c>
      <c r="G1890" s="85">
        <v>91176</v>
      </c>
      <c r="H1890" s="81">
        <v>0.375</v>
      </c>
      <c r="I1890" s="81">
        <v>0.63888888888888895</v>
      </c>
      <c r="J1890" s="86">
        <v>0.2638888888888889</v>
      </c>
      <c r="K1890" s="87"/>
      <c r="L1890" s="87"/>
      <c r="M1890" s="85">
        <v>0</v>
      </c>
      <c r="N1890" s="85">
        <v>0</v>
      </c>
      <c r="O1890" s="86">
        <v>0</v>
      </c>
      <c r="P1890" s="86">
        <v>0</v>
      </c>
      <c r="Q1890" s="86">
        <v>0</v>
      </c>
      <c r="R1890" s="86">
        <v>0</v>
      </c>
      <c r="S1890" s="86">
        <v>0</v>
      </c>
      <c r="T1890" s="86">
        <v>0</v>
      </c>
      <c r="U1890" s="86">
        <v>0</v>
      </c>
      <c r="V1890" s="86">
        <v>0</v>
      </c>
      <c r="W1890" s="86">
        <v>0</v>
      </c>
      <c r="X1890" s="86">
        <v>0</v>
      </c>
      <c r="Y1890" s="86">
        <v>0</v>
      </c>
      <c r="Z1890" s="86">
        <v>0</v>
      </c>
      <c r="AA1890" s="4">
        <f t="shared" si="61"/>
        <v>0</v>
      </c>
      <c r="AB1890" s="4" t="str">
        <f t="shared" si="62"/>
        <v/>
      </c>
    </row>
    <row r="1891" spans="1:28" x14ac:dyDescent="0.25">
      <c r="A1891" s="83">
        <v>42874</v>
      </c>
      <c r="B1891" s="84" t="s">
        <v>197</v>
      </c>
      <c r="C1891" s="84" t="s">
        <v>161</v>
      </c>
      <c r="D1891" s="84" t="s">
        <v>38</v>
      </c>
      <c r="E1891" s="84" t="s">
        <v>184</v>
      </c>
      <c r="F1891" s="84" t="s">
        <v>200</v>
      </c>
      <c r="G1891" s="85">
        <v>91242</v>
      </c>
      <c r="H1891" s="81">
        <v>0.375</v>
      </c>
      <c r="I1891" s="81">
        <v>0.63888888888888895</v>
      </c>
      <c r="J1891" s="86">
        <v>0.2638888888888889</v>
      </c>
      <c r="K1891" s="87"/>
      <c r="L1891" s="87"/>
      <c r="M1891" s="85">
        <v>0</v>
      </c>
      <c r="N1891" s="85">
        <v>0</v>
      </c>
      <c r="O1891" s="86">
        <v>0</v>
      </c>
      <c r="P1891" s="86">
        <v>0</v>
      </c>
      <c r="Q1891" s="86">
        <v>0</v>
      </c>
      <c r="R1891" s="86">
        <v>0</v>
      </c>
      <c r="S1891" s="86">
        <v>0</v>
      </c>
      <c r="T1891" s="86">
        <v>0</v>
      </c>
      <c r="U1891" s="86">
        <v>0</v>
      </c>
      <c r="V1891" s="86">
        <v>0</v>
      </c>
      <c r="W1891" s="86">
        <v>0</v>
      </c>
      <c r="X1891" s="86">
        <v>0</v>
      </c>
      <c r="Y1891" s="86">
        <v>0</v>
      </c>
      <c r="Z1891" s="86">
        <v>0</v>
      </c>
      <c r="AA1891" s="4">
        <f t="shared" si="61"/>
        <v>0</v>
      </c>
      <c r="AB1891" s="4" t="str">
        <f t="shared" si="62"/>
        <v/>
      </c>
    </row>
    <row r="1892" spans="1:28" x14ac:dyDescent="0.25">
      <c r="A1892" s="83">
        <v>42874</v>
      </c>
      <c r="B1892" s="84" t="s">
        <v>197</v>
      </c>
      <c r="C1892" s="84" t="s">
        <v>161</v>
      </c>
      <c r="D1892" s="84" t="s">
        <v>38</v>
      </c>
      <c r="E1892" s="84" t="s">
        <v>184</v>
      </c>
      <c r="F1892" s="84" t="s">
        <v>200</v>
      </c>
      <c r="G1892" s="85">
        <v>91125</v>
      </c>
      <c r="H1892" s="81">
        <v>0.375</v>
      </c>
      <c r="I1892" s="81">
        <v>0.63888888888888895</v>
      </c>
      <c r="J1892" s="86">
        <v>0.2638888888888889</v>
      </c>
      <c r="K1892" s="87">
        <v>42874.654166666667</v>
      </c>
      <c r="L1892" s="87">
        <v>42874.833333333336</v>
      </c>
      <c r="M1892" s="85">
        <v>42</v>
      </c>
      <c r="N1892" s="85">
        <v>0</v>
      </c>
      <c r="O1892" s="86">
        <v>0</v>
      </c>
      <c r="P1892" s="86">
        <v>2.2453703703703702E-3</v>
      </c>
      <c r="Q1892" s="86">
        <v>1.4120370370370369E-3</v>
      </c>
      <c r="R1892" s="86">
        <v>1.4189814814814815E-2</v>
      </c>
      <c r="S1892" s="86">
        <v>0</v>
      </c>
      <c r="T1892" s="86">
        <v>8.3333333333333332E-3</v>
      </c>
      <c r="U1892" s="86">
        <v>0</v>
      </c>
      <c r="V1892" s="86">
        <v>0</v>
      </c>
      <c r="W1892" s="86">
        <v>0</v>
      </c>
      <c r="X1892" s="86">
        <v>1.2268518518518518E-3</v>
      </c>
      <c r="Y1892" s="86">
        <v>0</v>
      </c>
      <c r="Z1892" s="86">
        <v>0</v>
      </c>
      <c r="AA1892" s="4">
        <f t="shared" si="61"/>
        <v>2.2523148148148146E-2</v>
      </c>
      <c r="AB1892" s="4">
        <f t="shared" si="62"/>
        <v>0.27916666666666667</v>
      </c>
    </row>
    <row r="1893" spans="1:28" x14ac:dyDescent="0.25">
      <c r="A1893" s="83">
        <v>42874</v>
      </c>
      <c r="B1893" s="84" t="s">
        <v>197</v>
      </c>
      <c r="C1893" s="84" t="s">
        <v>161</v>
      </c>
      <c r="D1893" s="84" t="s">
        <v>38</v>
      </c>
      <c r="E1893" s="84" t="s">
        <v>184</v>
      </c>
      <c r="F1893" s="84" t="s">
        <v>200</v>
      </c>
      <c r="G1893" s="85">
        <v>91133</v>
      </c>
      <c r="H1893" s="81">
        <v>0.375</v>
      </c>
      <c r="I1893" s="81">
        <v>0.63888888888888895</v>
      </c>
      <c r="J1893" s="86">
        <v>0.2638888888888889</v>
      </c>
      <c r="K1893" s="87">
        <v>42874.353472222225</v>
      </c>
      <c r="L1893" s="87">
        <v>42874.597222222219</v>
      </c>
      <c r="M1893" s="85">
        <v>57</v>
      </c>
      <c r="N1893" s="85">
        <v>0</v>
      </c>
      <c r="O1893" s="86">
        <v>0</v>
      </c>
      <c r="P1893" s="86">
        <v>2.7430555555555559E-3</v>
      </c>
      <c r="Q1893" s="86">
        <v>3.0324074074074073E-3</v>
      </c>
      <c r="R1893" s="86">
        <v>1.4745370370370372E-2</v>
      </c>
      <c r="S1893" s="86">
        <v>0</v>
      </c>
      <c r="T1893" s="86">
        <v>1.5671296296296298E-2</v>
      </c>
      <c r="U1893" s="86">
        <v>0</v>
      </c>
      <c r="V1893" s="86">
        <v>0</v>
      </c>
      <c r="W1893" s="86">
        <v>0</v>
      </c>
      <c r="X1893" s="86">
        <v>0</v>
      </c>
      <c r="Y1893" s="86">
        <v>1.1574074074074073E-3</v>
      </c>
      <c r="Z1893" s="86">
        <v>0</v>
      </c>
      <c r="AA1893" s="4">
        <f t="shared" si="61"/>
        <v>3.0416666666666668E-2</v>
      </c>
      <c r="AB1893" s="4">
        <f t="shared" si="62"/>
        <v>0</v>
      </c>
    </row>
    <row r="1894" spans="1:28" x14ac:dyDescent="0.25">
      <c r="A1894" s="83">
        <v>42875</v>
      </c>
      <c r="B1894" s="84" t="s">
        <v>198</v>
      </c>
      <c r="C1894" s="84" t="s">
        <v>161</v>
      </c>
      <c r="D1894" s="84" t="s">
        <v>38</v>
      </c>
      <c r="E1894" s="84" t="s">
        <v>184</v>
      </c>
      <c r="F1894" s="84" t="s">
        <v>200</v>
      </c>
      <c r="G1894" s="85">
        <v>91230</v>
      </c>
      <c r="H1894" s="81">
        <v>0.375</v>
      </c>
      <c r="I1894" s="81">
        <v>0.63888888888888895</v>
      </c>
      <c r="J1894" s="86">
        <v>0.2638888888888889</v>
      </c>
      <c r="K1894" s="87"/>
      <c r="L1894" s="87"/>
      <c r="M1894" s="85">
        <v>0</v>
      </c>
      <c r="N1894" s="85">
        <v>0</v>
      </c>
      <c r="O1894" s="86">
        <v>0</v>
      </c>
      <c r="P1894" s="86">
        <v>0</v>
      </c>
      <c r="Q1894" s="86">
        <v>0</v>
      </c>
      <c r="R1894" s="86">
        <v>0</v>
      </c>
      <c r="S1894" s="86">
        <v>0</v>
      </c>
      <c r="T1894" s="86">
        <v>0</v>
      </c>
      <c r="U1894" s="86">
        <v>0</v>
      </c>
      <c r="V1894" s="86">
        <v>0</v>
      </c>
      <c r="W1894" s="86">
        <v>0</v>
      </c>
      <c r="X1894" s="86">
        <v>0</v>
      </c>
      <c r="Y1894" s="86">
        <v>0</v>
      </c>
      <c r="Z1894" s="86">
        <v>0</v>
      </c>
      <c r="AA1894" s="4">
        <f t="shared" si="61"/>
        <v>0</v>
      </c>
      <c r="AB1894" s="4" t="str">
        <f t="shared" si="62"/>
        <v/>
      </c>
    </row>
    <row r="1895" spans="1:28" x14ac:dyDescent="0.25">
      <c r="A1895" s="83">
        <v>42875</v>
      </c>
      <c r="B1895" s="84" t="s">
        <v>198</v>
      </c>
      <c r="C1895" s="84" t="s">
        <v>161</v>
      </c>
      <c r="D1895" s="84" t="s">
        <v>38</v>
      </c>
      <c r="E1895" s="84" t="s">
        <v>184</v>
      </c>
      <c r="F1895" s="84" t="s">
        <v>200</v>
      </c>
      <c r="G1895" s="85">
        <v>91176</v>
      </c>
      <c r="H1895" s="81">
        <v>0.375</v>
      </c>
      <c r="I1895" s="81">
        <v>0.63888888888888895</v>
      </c>
      <c r="J1895" s="86">
        <v>0.2638888888888889</v>
      </c>
      <c r="K1895" s="87">
        <v>42875.25</v>
      </c>
      <c r="L1895" s="87">
        <v>42875.513888888891</v>
      </c>
      <c r="M1895" s="85">
        <v>54</v>
      </c>
      <c r="N1895" s="85">
        <v>0</v>
      </c>
      <c r="O1895" s="86">
        <v>0</v>
      </c>
      <c r="P1895" s="86">
        <v>2.3263888888888887E-3</v>
      </c>
      <c r="Q1895" s="86">
        <v>7.1412037037037043E-3</v>
      </c>
      <c r="R1895" s="86">
        <v>1.4398148148148148E-2</v>
      </c>
      <c r="S1895" s="86">
        <v>0</v>
      </c>
      <c r="T1895" s="86">
        <v>1.2604166666666666E-2</v>
      </c>
      <c r="U1895" s="86">
        <v>0</v>
      </c>
      <c r="V1895" s="86">
        <v>0</v>
      </c>
      <c r="W1895" s="86">
        <v>0</v>
      </c>
      <c r="X1895" s="86">
        <v>0</v>
      </c>
      <c r="Y1895" s="86">
        <v>4.0393518518518521E-3</v>
      </c>
      <c r="Z1895" s="86">
        <v>0</v>
      </c>
      <c r="AA1895" s="4">
        <f t="shared" si="61"/>
        <v>2.7002314814814812E-2</v>
      </c>
      <c r="AB1895" s="4">
        <f t="shared" si="62"/>
        <v>0</v>
      </c>
    </row>
    <row r="1896" spans="1:28" x14ac:dyDescent="0.25">
      <c r="A1896" s="83">
        <v>42875</v>
      </c>
      <c r="B1896" s="84" t="s">
        <v>198</v>
      </c>
      <c r="C1896" s="84" t="s">
        <v>161</v>
      </c>
      <c r="D1896" s="84" t="s">
        <v>38</v>
      </c>
      <c r="E1896" s="84" t="s">
        <v>184</v>
      </c>
      <c r="F1896" s="84" t="s">
        <v>200</v>
      </c>
      <c r="G1896" s="85">
        <v>91242</v>
      </c>
      <c r="H1896" s="81">
        <v>0.375</v>
      </c>
      <c r="I1896" s="81">
        <v>0.63888888888888895</v>
      </c>
      <c r="J1896" s="86">
        <v>0.2638888888888889</v>
      </c>
      <c r="K1896" s="87"/>
      <c r="L1896" s="87"/>
      <c r="M1896" s="85">
        <v>0</v>
      </c>
      <c r="N1896" s="85">
        <v>0</v>
      </c>
      <c r="O1896" s="86">
        <v>0</v>
      </c>
      <c r="P1896" s="86">
        <v>0</v>
      </c>
      <c r="Q1896" s="86">
        <v>0</v>
      </c>
      <c r="R1896" s="86">
        <v>0</v>
      </c>
      <c r="S1896" s="86">
        <v>0</v>
      </c>
      <c r="T1896" s="86">
        <v>0</v>
      </c>
      <c r="U1896" s="86">
        <v>0</v>
      </c>
      <c r="V1896" s="86">
        <v>0</v>
      </c>
      <c r="W1896" s="86">
        <v>0</v>
      </c>
      <c r="X1896" s="86">
        <v>0</v>
      </c>
      <c r="Y1896" s="86">
        <v>0</v>
      </c>
      <c r="Z1896" s="86">
        <v>0</v>
      </c>
      <c r="AA1896" s="4">
        <f t="shared" si="61"/>
        <v>0</v>
      </c>
      <c r="AB1896" s="4" t="str">
        <f t="shared" si="62"/>
        <v/>
      </c>
    </row>
    <row r="1897" spans="1:28" x14ac:dyDescent="0.25">
      <c r="A1897" s="83">
        <v>42875</v>
      </c>
      <c r="B1897" s="84" t="s">
        <v>198</v>
      </c>
      <c r="C1897" s="84" t="s">
        <v>161</v>
      </c>
      <c r="D1897" s="84" t="s">
        <v>38</v>
      </c>
      <c r="E1897" s="84" t="s">
        <v>184</v>
      </c>
      <c r="F1897" s="84" t="s">
        <v>200</v>
      </c>
      <c r="G1897" s="85">
        <v>91125</v>
      </c>
      <c r="H1897" s="81">
        <v>0.375</v>
      </c>
      <c r="I1897" s="81">
        <v>0.63888888888888895</v>
      </c>
      <c r="J1897" s="86">
        <v>0.2638888888888889</v>
      </c>
      <c r="K1897" s="87">
        <v>42875.654861111114</v>
      </c>
      <c r="L1897" s="87">
        <v>42875.916666666664</v>
      </c>
      <c r="M1897" s="85">
        <v>51</v>
      </c>
      <c r="N1897" s="85">
        <v>0</v>
      </c>
      <c r="O1897" s="86">
        <v>0</v>
      </c>
      <c r="P1897" s="86">
        <v>1.9212962962962962E-3</v>
      </c>
      <c r="Q1897" s="86">
        <v>1.3425925925925925E-3</v>
      </c>
      <c r="R1897" s="86">
        <v>8.2407407407407412E-3</v>
      </c>
      <c r="S1897" s="86">
        <v>0</v>
      </c>
      <c r="T1897" s="86">
        <v>1.5763888888888886E-2</v>
      </c>
      <c r="U1897" s="86">
        <v>0</v>
      </c>
      <c r="V1897" s="86">
        <v>0</v>
      </c>
      <c r="W1897" s="86">
        <v>0</v>
      </c>
      <c r="X1897" s="86">
        <v>1.8761574074074073E-2</v>
      </c>
      <c r="Y1897" s="86">
        <v>0</v>
      </c>
      <c r="Z1897" s="86">
        <v>0</v>
      </c>
      <c r="AA1897" s="4">
        <f t="shared" si="61"/>
        <v>2.4004629629629626E-2</v>
      </c>
      <c r="AB1897" s="4">
        <f t="shared" si="62"/>
        <v>0.27986111111111112</v>
      </c>
    </row>
    <row r="1898" spans="1:28" x14ac:dyDescent="0.25">
      <c r="A1898" s="83">
        <v>42875</v>
      </c>
      <c r="B1898" s="84" t="s">
        <v>198</v>
      </c>
      <c r="C1898" s="84" t="s">
        <v>161</v>
      </c>
      <c r="D1898" s="84" t="s">
        <v>38</v>
      </c>
      <c r="E1898" s="84" t="s">
        <v>184</v>
      </c>
      <c r="F1898" s="84" t="s">
        <v>200</v>
      </c>
      <c r="G1898" s="85">
        <v>91133</v>
      </c>
      <c r="H1898" s="81">
        <v>0.375</v>
      </c>
      <c r="I1898" s="81">
        <v>0.63888888888888895</v>
      </c>
      <c r="J1898" s="86">
        <v>0.2638888888888889</v>
      </c>
      <c r="K1898" s="87">
        <v>42875.334027777775</v>
      </c>
      <c r="L1898" s="87">
        <v>42875.597222222219</v>
      </c>
      <c r="M1898" s="85">
        <v>63</v>
      </c>
      <c r="N1898" s="85">
        <v>0</v>
      </c>
      <c r="O1898" s="86">
        <v>0</v>
      </c>
      <c r="P1898" s="86">
        <v>2.5462962962962961E-3</v>
      </c>
      <c r="Q1898" s="86">
        <v>3.0902777777777782E-3</v>
      </c>
      <c r="R1898" s="86">
        <v>1.4988425925925926E-2</v>
      </c>
      <c r="S1898" s="86">
        <v>0</v>
      </c>
      <c r="T1898" s="86">
        <v>1.6064814814814813E-2</v>
      </c>
      <c r="U1898" s="86">
        <v>0</v>
      </c>
      <c r="V1898" s="86">
        <v>0</v>
      </c>
      <c r="W1898" s="86">
        <v>0</v>
      </c>
      <c r="X1898" s="86">
        <v>0</v>
      </c>
      <c r="Y1898" s="86">
        <v>3.4953703703703705E-3</v>
      </c>
      <c r="Z1898" s="86">
        <v>0</v>
      </c>
      <c r="AA1898" s="4">
        <f t="shared" si="61"/>
        <v>3.1053240740740739E-2</v>
      </c>
      <c r="AB1898" s="4">
        <f t="shared" si="62"/>
        <v>0</v>
      </c>
    </row>
    <row r="1899" spans="1:28" x14ac:dyDescent="0.25">
      <c r="A1899" s="83">
        <v>42876</v>
      </c>
      <c r="B1899" s="84" t="s">
        <v>199</v>
      </c>
      <c r="C1899" s="84" t="s">
        <v>161</v>
      </c>
      <c r="D1899" s="84" t="s">
        <v>38</v>
      </c>
      <c r="E1899" s="84" t="s">
        <v>184</v>
      </c>
      <c r="F1899" s="84" t="s">
        <v>200</v>
      </c>
      <c r="G1899" s="85">
        <v>91230</v>
      </c>
      <c r="H1899" s="81">
        <v>0.375</v>
      </c>
      <c r="I1899" s="81">
        <v>0.63888888888888895</v>
      </c>
      <c r="J1899" s="86">
        <v>0.2638888888888889</v>
      </c>
      <c r="K1899" s="87"/>
      <c r="L1899" s="87"/>
      <c r="M1899" s="85">
        <v>0</v>
      </c>
      <c r="N1899" s="85">
        <v>0</v>
      </c>
      <c r="O1899" s="86">
        <v>0</v>
      </c>
      <c r="P1899" s="86">
        <v>0</v>
      </c>
      <c r="Q1899" s="86">
        <v>0</v>
      </c>
      <c r="R1899" s="86">
        <v>0</v>
      </c>
      <c r="S1899" s="86">
        <v>0</v>
      </c>
      <c r="T1899" s="86">
        <v>0</v>
      </c>
      <c r="U1899" s="86">
        <v>0</v>
      </c>
      <c r="V1899" s="86">
        <v>0</v>
      </c>
      <c r="W1899" s="86">
        <v>0</v>
      </c>
      <c r="X1899" s="86">
        <v>0</v>
      </c>
      <c r="Y1899" s="86">
        <v>0</v>
      </c>
      <c r="Z1899" s="86">
        <v>0</v>
      </c>
      <c r="AA1899" s="4">
        <f t="shared" si="61"/>
        <v>0</v>
      </c>
      <c r="AB1899" s="4" t="str">
        <f t="shared" si="62"/>
        <v/>
      </c>
    </row>
    <row r="1900" spans="1:28" x14ac:dyDescent="0.25">
      <c r="A1900" s="83">
        <v>42876</v>
      </c>
      <c r="B1900" s="84" t="s">
        <v>199</v>
      </c>
      <c r="C1900" s="84" t="s">
        <v>161</v>
      </c>
      <c r="D1900" s="84" t="s">
        <v>38</v>
      </c>
      <c r="E1900" s="84" t="s">
        <v>184</v>
      </c>
      <c r="F1900" s="84" t="s">
        <v>200</v>
      </c>
      <c r="G1900" s="85">
        <v>91176</v>
      </c>
      <c r="H1900" s="81">
        <v>0.375</v>
      </c>
      <c r="I1900" s="81">
        <v>0.63888888888888895</v>
      </c>
      <c r="J1900" s="86">
        <v>0.2638888888888889</v>
      </c>
      <c r="K1900" s="87"/>
      <c r="L1900" s="87"/>
      <c r="M1900" s="85">
        <v>0</v>
      </c>
      <c r="N1900" s="85">
        <v>0</v>
      </c>
      <c r="O1900" s="86">
        <v>0</v>
      </c>
      <c r="P1900" s="86">
        <v>0</v>
      </c>
      <c r="Q1900" s="86">
        <v>0</v>
      </c>
      <c r="R1900" s="86">
        <v>0</v>
      </c>
      <c r="S1900" s="86">
        <v>0</v>
      </c>
      <c r="T1900" s="86">
        <v>0</v>
      </c>
      <c r="U1900" s="86">
        <v>0</v>
      </c>
      <c r="V1900" s="86">
        <v>0</v>
      </c>
      <c r="W1900" s="86">
        <v>0</v>
      </c>
      <c r="X1900" s="86">
        <v>0</v>
      </c>
      <c r="Y1900" s="86">
        <v>0</v>
      </c>
      <c r="Z1900" s="86">
        <v>0</v>
      </c>
      <c r="AA1900" s="4">
        <f t="shared" si="61"/>
        <v>0</v>
      </c>
      <c r="AB1900" s="4" t="str">
        <f t="shared" si="62"/>
        <v/>
      </c>
    </row>
    <row r="1901" spans="1:28" x14ac:dyDescent="0.25">
      <c r="A1901" s="83">
        <v>42876</v>
      </c>
      <c r="B1901" s="84" t="s">
        <v>199</v>
      </c>
      <c r="C1901" s="84" t="s">
        <v>161</v>
      </c>
      <c r="D1901" s="84" t="s">
        <v>38</v>
      </c>
      <c r="E1901" s="84" t="s">
        <v>184</v>
      </c>
      <c r="F1901" s="84" t="s">
        <v>200</v>
      </c>
      <c r="G1901" s="85">
        <v>91242</v>
      </c>
      <c r="H1901" s="81">
        <v>0.375</v>
      </c>
      <c r="I1901" s="81">
        <v>0.63888888888888895</v>
      </c>
      <c r="J1901" s="86">
        <v>0.2638888888888889</v>
      </c>
      <c r="K1901" s="87"/>
      <c r="L1901" s="87"/>
      <c r="M1901" s="85">
        <v>0</v>
      </c>
      <c r="N1901" s="85">
        <v>0</v>
      </c>
      <c r="O1901" s="86">
        <v>0</v>
      </c>
      <c r="P1901" s="86">
        <v>0</v>
      </c>
      <c r="Q1901" s="86">
        <v>0</v>
      </c>
      <c r="R1901" s="86">
        <v>0</v>
      </c>
      <c r="S1901" s="86">
        <v>0</v>
      </c>
      <c r="T1901" s="86">
        <v>0</v>
      </c>
      <c r="U1901" s="86">
        <v>0</v>
      </c>
      <c r="V1901" s="86">
        <v>0</v>
      </c>
      <c r="W1901" s="86">
        <v>0</v>
      </c>
      <c r="X1901" s="86">
        <v>0</v>
      </c>
      <c r="Y1901" s="86">
        <v>0</v>
      </c>
      <c r="Z1901" s="86">
        <v>0</v>
      </c>
      <c r="AA1901" s="4">
        <f t="shared" si="61"/>
        <v>0</v>
      </c>
      <c r="AB1901" s="4" t="str">
        <f t="shared" si="62"/>
        <v/>
      </c>
    </row>
    <row r="1902" spans="1:28" x14ac:dyDescent="0.25">
      <c r="A1902" s="83">
        <v>42876</v>
      </c>
      <c r="B1902" s="84" t="s">
        <v>199</v>
      </c>
      <c r="C1902" s="84" t="s">
        <v>161</v>
      </c>
      <c r="D1902" s="84" t="s">
        <v>38</v>
      </c>
      <c r="E1902" s="84" t="s">
        <v>184</v>
      </c>
      <c r="F1902" s="84" t="s">
        <v>200</v>
      </c>
      <c r="G1902" s="85">
        <v>91125</v>
      </c>
      <c r="H1902" s="81">
        <v>0.375</v>
      </c>
      <c r="I1902" s="81">
        <v>0.63888888888888895</v>
      </c>
      <c r="J1902" s="86">
        <v>0.2638888888888889</v>
      </c>
      <c r="K1902" s="87">
        <v>42876.795138888891</v>
      </c>
      <c r="L1902" s="87">
        <v>42876.916666666664</v>
      </c>
      <c r="M1902" s="85">
        <v>30</v>
      </c>
      <c r="N1902" s="85">
        <v>0</v>
      </c>
      <c r="O1902" s="86">
        <v>0</v>
      </c>
      <c r="P1902" s="86">
        <v>1.712962962962963E-3</v>
      </c>
      <c r="Q1902" s="86">
        <v>3.5879629629629635E-4</v>
      </c>
      <c r="R1902" s="86">
        <v>0</v>
      </c>
      <c r="S1902" s="86">
        <v>0</v>
      </c>
      <c r="T1902" s="86">
        <v>7.4305555555555548E-3</v>
      </c>
      <c r="U1902" s="86">
        <v>0</v>
      </c>
      <c r="V1902" s="86">
        <v>0</v>
      </c>
      <c r="W1902" s="86">
        <v>0</v>
      </c>
      <c r="X1902" s="86">
        <v>1.0069444444444444E-3</v>
      </c>
      <c r="Y1902" s="86">
        <v>0</v>
      </c>
      <c r="Z1902" s="86">
        <v>0</v>
      </c>
      <c r="AA1902" s="4">
        <f t="shared" si="61"/>
        <v>7.4305555555555548E-3</v>
      </c>
      <c r="AB1902" s="4">
        <f t="shared" si="62"/>
        <v>0.42013888888888884</v>
      </c>
    </row>
    <row r="1903" spans="1:28" x14ac:dyDescent="0.25">
      <c r="A1903" s="83">
        <v>42876</v>
      </c>
      <c r="B1903" s="84" t="s">
        <v>199</v>
      </c>
      <c r="C1903" s="84" t="s">
        <v>161</v>
      </c>
      <c r="D1903" s="84" t="s">
        <v>38</v>
      </c>
      <c r="E1903" s="84" t="s">
        <v>184</v>
      </c>
      <c r="F1903" s="84" t="s">
        <v>200</v>
      </c>
      <c r="G1903" s="85">
        <v>91133</v>
      </c>
      <c r="H1903" s="81">
        <v>0.375</v>
      </c>
      <c r="I1903" s="81">
        <v>0.63888888888888895</v>
      </c>
      <c r="J1903" s="86">
        <v>0.2638888888888889</v>
      </c>
      <c r="K1903" s="87"/>
      <c r="L1903" s="87"/>
      <c r="M1903" s="85">
        <v>0</v>
      </c>
      <c r="N1903" s="85">
        <v>0</v>
      </c>
      <c r="O1903" s="86">
        <v>0</v>
      </c>
      <c r="P1903" s="86">
        <v>0</v>
      </c>
      <c r="Q1903" s="86">
        <v>0</v>
      </c>
      <c r="R1903" s="86">
        <v>0</v>
      </c>
      <c r="S1903" s="86">
        <v>0</v>
      </c>
      <c r="T1903" s="86">
        <v>0</v>
      </c>
      <c r="U1903" s="86">
        <v>0</v>
      </c>
      <c r="V1903" s="86">
        <v>0</v>
      </c>
      <c r="W1903" s="86">
        <v>0</v>
      </c>
      <c r="X1903" s="86">
        <v>0</v>
      </c>
      <c r="Y1903" s="86">
        <v>0</v>
      </c>
      <c r="Z1903" s="86">
        <v>0</v>
      </c>
      <c r="AA1903" s="4">
        <f t="shared" si="61"/>
        <v>0</v>
      </c>
      <c r="AB1903" s="4" t="str">
        <f t="shared" si="62"/>
        <v/>
      </c>
    </row>
    <row r="1904" spans="1:28" x14ac:dyDescent="0.25">
      <c r="A1904" s="83">
        <v>42876</v>
      </c>
      <c r="B1904" s="84" t="s">
        <v>199</v>
      </c>
      <c r="C1904" s="84" t="s">
        <v>161</v>
      </c>
      <c r="D1904" s="84" t="s">
        <v>38</v>
      </c>
      <c r="E1904" s="84" t="s">
        <v>184</v>
      </c>
      <c r="F1904" s="84" t="s">
        <v>186</v>
      </c>
      <c r="G1904" s="85">
        <v>91860</v>
      </c>
      <c r="H1904" s="81">
        <v>0.3611111111111111</v>
      </c>
      <c r="I1904" s="81">
        <v>0.625</v>
      </c>
      <c r="J1904" s="86">
        <v>0.2638888888888889</v>
      </c>
      <c r="K1904" s="87"/>
      <c r="L1904" s="87"/>
      <c r="M1904" s="85">
        <v>0</v>
      </c>
      <c r="N1904" s="85">
        <v>0</v>
      </c>
      <c r="O1904" s="86">
        <v>0</v>
      </c>
      <c r="P1904" s="86">
        <v>0</v>
      </c>
      <c r="Q1904" s="86">
        <v>0</v>
      </c>
      <c r="R1904" s="86">
        <v>0</v>
      </c>
      <c r="S1904" s="86">
        <v>0</v>
      </c>
      <c r="T1904" s="86">
        <v>0</v>
      </c>
      <c r="U1904" s="86">
        <v>0</v>
      </c>
      <c r="V1904" s="86">
        <v>0</v>
      </c>
      <c r="W1904" s="86">
        <v>0</v>
      </c>
      <c r="X1904" s="86">
        <v>0</v>
      </c>
      <c r="Y1904" s="86">
        <v>0</v>
      </c>
      <c r="Z1904" s="86">
        <v>0</v>
      </c>
      <c r="AA1904" s="4">
        <f t="shared" si="61"/>
        <v>0</v>
      </c>
      <c r="AB1904" s="4" t="str">
        <f t="shared" si="62"/>
        <v/>
      </c>
    </row>
    <row r="1905" spans="1:28" x14ac:dyDescent="0.25">
      <c r="A1905" s="83">
        <v>42875</v>
      </c>
      <c r="B1905" s="84" t="s">
        <v>198</v>
      </c>
      <c r="C1905" s="84" t="s">
        <v>161</v>
      </c>
      <c r="D1905" s="84" t="s">
        <v>38</v>
      </c>
      <c r="E1905" s="84" t="s">
        <v>184</v>
      </c>
      <c r="F1905" s="84" t="s">
        <v>186</v>
      </c>
      <c r="G1905" s="85">
        <v>91860</v>
      </c>
      <c r="H1905" s="81">
        <v>0.3611111111111111</v>
      </c>
      <c r="I1905" s="81">
        <v>0.625</v>
      </c>
      <c r="J1905" s="86">
        <v>0.2638888888888889</v>
      </c>
      <c r="K1905" s="87"/>
      <c r="L1905" s="87"/>
      <c r="M1905" s="85">
        <v>0</v>
      </c>
      <c r="N1905" s="85">
        <v>0</v>
      </c>
      <c r="O1905" s="86">
        <v>0</v>
      </c>
      <c r="P1905" s="86">
        <v>0</v>
      </c>
      <c r="Q1905" s="86">
        <v>0</v>
      </c>
      <c r="R1905" s="86">
        <v>0</v>
      </c>
      <c r="S1905" s="86">
        <v>0</v>
      </c>
      <c r="T1905" s="86">
        <v>0</v>
      </c>
      <c r="U1905" s="86">
        <v>0</v>
      </c>
      <c r="V1905" s="86">
        <v>0</v>
      </c>
      <c r="W1905" s="86">
        <v>0</v>
      </c>
      <c r="X1905" s="86">
        <v>0</v>
      </c>
      <c r="Y1905" s="86">
        <v>0</v>
      </c>
      <c r="Z1905" s="86">
        <v>0</v>
      </c>
      <c r="AA1905" s="4">
        <f t="shared" si="61"/>
        <v>0</v>
      </c>
      <c r="AB1905" s="4" t="str">
        <f t="shared" si="62"/>
        <v/>
      </c>
    </row>
    <row r="1906" spans="1:28" x14ac:dyDescent="0.25">
      <c r="A1906" s="83">
        <v>42874</v>
      </c>
      <c r="B1906" s="84" t="s">
        <v>197</v>
      </c>
      <c r="C1906" s="84" t="s">
        <v>161</v>
      </c>
      <c r="D1906" s="84" t="s">
        <v>38</v>
      </c>
      <c r="E1906" s="84" t="s">
        <v>184</v>
      </c>
      <c r="F1906" s="84" t="s">
        <v>186</v>
      </c>
      <c r="G1906" s="85">
        <v>91860</v>
      </c>
      <c r="H1906" s="81">
        <v>0.3611111111111111</v>
      </c>
      <c r="I1906" s="81">
        <v>0.625</v>
      </c>
      <c r="J1906" s="86">
        <v>0.2638888888888889</v>
      </c>
      <c r="K1906" s="87"/>
      <c r="L1906" s="87"/>
      <c r="M1906" s="85">
        <v>0</v>
      </c>
      <c r="N1906" s="85">
        <v>0</v>
      </c>
      <c r="O1906" s="86">
        <v>0</v>
      </c>
      <c r="P1906" s="86">
        <v>0</v>
      </c>
      <c r="Q1906" s="86">
        <v>0</v>
      </c>
      <c r="R1906" s="86">
        <v>0</v>
      </c>
      <c r="S1906" s="86">
        <v>0</v>
      </c>
      <c r="T1906" s="86">
        <v>0</v>
      </c>
      <c r="U1906" s="86">
        <v>0</v>
      </c>
      <c r="V1906" s="86">
        <v>0</v>
      </c>
      <c r="W1906" s="86">
        <v>0</v>
      </c>
      <c r="X1906" s="86">
        <v>0</v>
      </c>
      <c r="Y1906" s="86">
        <v>0</v>
      </c>
      <c r="Z1906" s="86">
        <v>0</v>
      </c>
      <c r="AA1906" s="4">
        <f t="shared" si="61"/>
        <v>0</v>
      </c>
      <c r="AB1906" s="4" t="str">
        <f t="shared" si="62"/>
        <v/>
      </c>
    </row>
    <row r="1907" spans="1:28" x14ac:dyDescent="0.25">
      <c r="A1907" s="83">
        <v>42874</v>
      </c>
      <c r="B1907" s="84" t="s">
        <v>197</v>
      </c>
      <c r="C1907" s="84" t="s">
        <v>161</v>
      </c>
      <c r="D1907" s="84" t="s">
        <v>38</v>
      </c>
      <c r="E1907" s="84" t="s">
        <v>184</v>
      </c>
      <c r="F1907" s="84" t="s">
        <v>187</v>
      </c>
      <c r="G1907" s="85">
        <v>91858</v>
      </c>
      <c r="H1907" s="81">
        <v>0.3611111111111111</v>
      </c>
      <c r="I1907" s="81">
        <v>0.625</v>
      </c>
      <c r="J1907" s="86">
        <v>0.2638888888888889</v>
      </c>
      <c r="K1907" s="87"/>
      <c r="L1907" s="87"/>
      <c r="M1907" s="85">
        <v>0</v>
      </c>
      <c r="N1907" s="85">
        <v>0</v>
      </c>
      <c r="O1907" s="86">
        <v>0</v>
      </c>
      <c r="P1907" s="86">
        <v>0</v>
      </c>
      <c r="Q1907" s="86">
        <v>0</v>
      </c>
      <c r="R1907" s="86">
        <v>0</v>
      </c>
      <c r="S1907" s="86">
        <v>0</v>
      </c>
      <c r="T1907" s="86">
        <v>0</v>
      </c>
      <c r="U1907" s="86">
        <v>0</v>
      </c>
      <c r="V1907" s="86">
        <v>0</v>
      </c>
      <c r="W1907" s="86">
        <v>0</v>
      </c>
      <c r="X1907" s="86">
        <v>0</v>
      </c>
      <c r="Y1907" s="86">
        <v>0</v>
      </c>
      <c r="Z1907" s="86">
        <v>0</v>
      </c>
      <c r="AA1907" s="4">
        <f t="shared" si="61"/>
        <v>0</v>
      </c>
      <c r="AB1907" s="4" t="str">
        <f t="shared" si="62"/>
        <v/>
      </c>
    </row>
    <row r="1908" spans="1:28" x14ac:dyDescent="0.25">
      <c r="A1908" s="83">
        <v>42875</v>
      </c>
      <c r="B1908" s="84" t="s">
        <v>198</v>
      </c>
      <c r="C1908" s="84" t="s">
        <v>161</v>
      </c>
      <c r="D1908" s="84" t="s">
        <v>38</v>
      </c>
      <c r="E1908" s="84" t="s">
        <v>184</v>
      </c>
      <c r="F1908" s="84" t="s">
        <v>187</v>
      </c>
      <c r="G1908" s="85">
        <v>91858</v>
      </c>
      <c r="H1908" s="81">
        <v>0.3611111111111111</v>
      </c>
      <c r="I1908" s="81">
        <v>0.625</v>
      </c>
      <c r="J1908" s="86">
        <v>0.2638888888888889</v>
      </c>
      <c r="K1908" s="87"/>
      <c r="L1908" s="87"/>
      <c r="M1908" s="85">
        <v>0</v>
      </c>
      <c r="N1908" s="85">
        <v>0</v>
      </c>
      <c r="O1908" s="86">
        <v>0</v>
      </c>
      <c r="P1908" s="86">
        <v>0</v>
      </c>
      <c r="Q1908" s="86">
        <v>0</v>
      </c>
      <c r="R1908" s="86">
        <v>0</v>
      </c>
      <c r="S1908" s="86">
        <v>0</v>
      </c>
      <c r="T1908" s="86">
        <v>0</v>
      </c>
      <c r="U1908" s="86">
        <v>0</v>
      </c>
      <c r="V1908" s="86">
        <v>0</v>
      </c>
      <c r="W1908" s="86">
        <v>0</v>
      </c>
      <c r="X1908" s="86">
        <v>0</v>
      </c>
      <c r="Y1908" s="86">
        <v>0</v>
      </c>
      <c r="Z1908" s="86">
        <v>0</v>
      </c>
      <c r="AA1908" s="4">
        <f t="shared" si="61"/>
        <v>0</v>
      </c>
      <c r="AB1908" s="4" t="str">
        <f t="shared" si="62"/>
        <v/>
      </c>
    </row>
    <row r="1909" spans="1:28" x14ac:dyDescent="0.25">
      <c r="A1909" s="83">
        <v>42876</v>
      </c>
      <c r="B1909" s="84" t="s">
        <v>199</v>
      </c>
      <c r="C1909" s="84" t="s">
        <v>161</v>
      </c>
      <c r="D1909" s="84" t="s">
        <v>38</v>
      </c>
      <c r="E1909" s="84" t="s">
        <v>184</v>
      </c>
      <c r="F1909" s="84" t="s">
        <v>187</v>
      </c>
      <c r="G1909" s="85">
        <v>91858</v>
      </c>
      <c r="H1909" s="81">
        <v>0.3611111111111111</v>
      </c>
      <c r="I1909" s="81">
        <v>0.625</v>
      </c>
      <c r="J1909" s="86">
        <v>0.2638888888888889</v>
      </c>
      <c r="K1909" s="87"/>
      <c r="L1909" s="87"/>
      <c r="M1909" s="85">
        <v>0</v>
      </c>
      <c r="N1909" s="85">
        <v>0</v>
      </c>
      <c r="O1909" s="86">
        <v>0</v>
      </c>
      <c r="P1909" s="86">
        <v>0</v>
      </c>
      <c r="Q1909" s="86">
        <v>0</v>
      </c>
      <c r="R1909" s="86">
        <v>0</v>
      </c>
      <c r="S1909" s="86">
        <v>0</v>
      </c>
      <c r="T1909" s="86">
        <v>0</v>
      </c>
      <c r="U1909" s="86">
        <v>0</v>
      </c>
      <c r="V1909" s="86">
        <v>0</v>
      </c>
      <c r="W1909" s="86">
        <v>0</v>
      </c>
      <c r="X1909" s="86">
        <v>0</v>
      </c>
      <c r="Y1909" s="86">
        <v>0</v>
      </c>
      <c r="Z1909" s="86">
        <v>0</v>
      </c>
      <c r="AA1909" s="4">
        <f t="shared" si="61"/>
        <v>0</v>
      </c>
      <c r="AB1909" s="4" t="str">
        <f t="shared" si="62"/>
        <v/>
      </c>
    </row>
    <row r="1910" spans="1:28" x14ac:dyDescent="0.25">
      <c r="A1910" s="83">
        <v>42876</v>
      </c>
      <c r="B1910" s="84" t="s">
        <v>199</v>
      </c>
      <c r="C1910" s="84" t="s">
        <v>161</v>
      </c>
      <c r="D1910" s="84" t="s">
        <v>38</v>
      </c>
      <c r="E1910" s="84" t="s">
        <v>184</v>
      </c>
      <c r="F1910" s="84" t="s">
        <v>202</v>
      </c>
      <c r="G1910" s="85">
        <v>102703</v>
      </c>
      <c r="H1910" s="81">
        <v>0.625</v>
      </c>
      <c r="I1910" s="81">
        <v>0.88888888888888884</v>
      </c>
      <c r="J1910" s="86">
        <v>0.2638888888888889</v>
      </c>
      <c r="K1910" s="87"/>
      <c r="L1910" s="87"/>
      <c r="M1910" s="85">
        <v>0</v>
      </c>
      <c r="N1910" s="85">
        <v>0</v>
      </c>
      <c r="O1910" s="86">
        <v>0</v>
      </c>
      <c r="P1910" s="86">
        <v>0</v>
      </c>
      <c r="Q1910" s="86">
        <v>0</v>
      </c>
      <c r="R1910" s="86">
        <v>0</v>
      </c>
      <c r="S1910" s="86">
        <v>0</v>
      </c>
      <c r="T1910" s="86">
        <v>0</v>
      </c>
      <c r="U1910" s="86">
        <v>0</v>
      </c>
      <c r="V1910" s="86">
        <v>0</v>
      </c>
      <c r="W1910" s="86">
        <v>0</v>
      </c>
      <c r="X1910" s="86">
        <v>0</v>
      </c>
      <c r="Y1910" s="86">
        <v>0</v>
      </c>
      <c r="Z1910" s="86">
        <v>0</v>
      </c>
      <c r="AA1910" s="4">
        <f t="shared" si="61"/>
        <v>0</v>
      </c>
      <c r="AB1910" s="4" t="str">
        <f t="shared" si="62"/>
        <v/>
      </c>
    </row>
    <row r="1911" spans="1:28" x14ac:dyDescent="0.25">
      <c r="A1911" s="83">
        <v>42875</v>
      </c>
      <c r="B1911" s="84" t="s">
        <v>198</v>
      </c>
      <c r="C1911" s="84" t="s">
        <v>161</v>
      </c>
      <c r="D1911" s="84" t="s">
        <v>38</v>
      </c>
      <c r="E1911" s="84" t="s">
        <v>184</v>
      </c>
      <c r="F1911" s="84" t="s">
        <v>202</v>
      </c>
      <c r="G1911" s="85">
        <v>102703</v>
      </c>
      <c r="H1911" s="81">
        <v>0.625</v>
      </c>
      <c r="I1911" s="81">
        <v>0.88888888888888884</v>
      </c>
      <c r="J1911" s="86">
        <v>0.2638888888888889</v>
      </c>
      <c r="K1911" s="87"/>
      <c r="L1911" s="87"/>
      <c r="M1911" s="85">
        <v>0</v>
      </c>
      <c r="N1911" s="85">
        <v>0</v>
      </c>
      <c r="O1911" s="86">
        <v>0</v>
      </c>
      <c r="P1911" s="86">
        <v>0</v>
      </c>
      <c r="Q1911" s="86">
        <v>0</v>
      </c>
      <c r="R1911" s="86">
        <v>0</v>
      </c>
      <c r="S1911" s="86">
        <v>0</v>
      </c>
      <c r="T1911" s="86">
        <v>0</v>
      </c>
      <c r="U1911" s="86">
        <v>0</v>
      </c>
      <c r="V1911" s="86">
        <v>0</v>
      </c>
      <c r="W1911" s="86">
        <v>0</v>
      </c>
      <c r="X1911" s="86">
        <v>0</v>
      </c>
      <c r="Y1911" s="86">
        <v>0</v>
      </c>
      <c r="Z1911" s="86">
        <v>0</v>
      </c>
      <c r="AA1911" s="4">
        <f t="shared" si="61"/>
        <v>0</v>
      </c>
      <c r="AB1911" s="4" t="str">
        <f t="shared" si="62"/>
        <v/>
      </c>
    </row>
    <row r="1912" spans="1:28" x14ac:dyDescent="0.25">
      <c r="A1912" s="83">
        <v>42874</v>
      </c>
      <c r="B1912" s="84" t="s">
        <v>197</v>
      </c>
      <c r="C1912" s="84" t="s">
        <v>161</v>
      </c>
      <c r="D1912" s="84" t="s">
        <v>38</v>
      </c>
      <c r="E1912" s="84" t="s">
        <v>184</v>
      </c>
      <c r="F1912" s="84" t="s">
        <v>202</v>
      </c>
      <c r="G1912" s="85">
        <v>102703</v>
      </c>
      <c r="H1912" s="81">
        <v>0.625</v>
      </c>
      <c r="I1912" s="81">
        <v>0.88888888888888884</v>
      </c>
      <c r="J1912" s="86">
        <v>0.2638888888888889</v>
      </c>
      <c r="K1912" s="87"/>
      <c r="L1912" s="87"/>
      <c r="M1912" s="85">
        <v>0</v>
      </c>
      <c r="N1912" s="85">
        <v>0</v>
      </c>
      <c r="O1912" s="86">
        <v>0</v>
      </c>
      <c r="P1912" s="86">
        <v>0</v>
      </c>
      <c r="Q1912" s="86">
        <v>0</v>
      </c>
      <c r="R1912" s="86">
        <v>0</v>
      </c>
      <c r="S1912" s="86">
        <v>0</v>
      </c>
      <c r="T1912" s="86">
        <v>0</v>
      </c>
      <c r="U1912" s="86">
        <v>0</v>
      </c>
      <c r="V1912" s="86">
        <v>0</v>
      </c>
      <c r="W1912" s="86">
        <v>0</v>
      </c>
      <c r="X1912" s="86">
        <v>0</v>
      </c>
      <c r="Y1912" s="86">
        <v>0</v>
      </c>
      <c r="Z1912" s="86">
        <v>0</v>
      </c>
      <c r="AA1912" s="4">
        <f t="shared" si="61"/>
        <v>0</v>
      </c>
      <c r="AB1912" s="4" t="str">
        <f t="shared" si="62"/>
        <v/>
      </c>
    </row>
    <row r="1913" spans="1:28" x14ac:dyDescent="0.25">
      <c r="A1913" s="83">
        <v>42876</v>
      </c>
      <c r="B1913" s="84" t="s">
        <v>199</v>
      </c>
      <c r="C1913" s="84" t="s">
        <v>161</v>
      </c>
      <c r="D1913" s="84" t="s">
        <v>38</v>
      </c>
      <c r="E1913" s="84" t="s">
        <v>184</v>
      </c>
      <c r="F1913" s="84" t="s">
        <v>209</v>
      </c>
      <c r="G1913" s="85">
        <v>102718</v>
      </c>
      <c r="H1913" s="81">
        <v>0.3888888888888889</v>
      </c>
      <c r="I1913" s="81">
        <v>0.65277777777777779</v>
      </c>
      <c r="J1913" s="86">
        <v>0.2638888888888889</v>
      </c>
      <c r="K1913" s="87"/>
      <c r="L1913" s="87"/>
      <c r="M1913" s="85">
        <v>0</v>
      </c>
      <c r="N1913" s="85">
        <v>0</v>
      </c>
      <c r="O1913" s="86">
        <v>0</v>
      </c>
      <c r="P1913" s="86">
        <v>0</v>
      </c>
      <c r="Q1913" s="86">
        <v>0</v>
      </c>
      <c r="R1913" s="86">
        <v>0</v>
      </c>
      <c r="S1913" s="86">
        <v>0</v>
      </c>
      <c r="T1913" s="86">
        <v>0</v>
      </c>
      <c r="U1913" s="86">
        <v>0</v>
      </c>
      <c r="V1913" s="86">
        <v>0</v>
      </c>
      <c r="W1913" s="86">
        <v>0</v>
      </c>
      <c r="X1913" s="86">
        <v>0</v>
      </c>
      <c r="Y1913" s="86">
        <v>0</v>
      </c>
      <c r="Z1913" s="86">
        <v>0</v>
      </c>
      <c r="AA1913" s="4">
        <f t="shared" si="61"/>
        <v>0</v>
      </c>
      <c r="AB1913" s="4" t="str">
        <f t="shared" si="62"/>
        <v/>
      </c>
    </row>
    <row r="1914" spans="1:28" x14ac:dyDescent="0.25">
      <c r="A1914" s="83">
        <v>42876</v>
      </c>
      <c r="B1914" s="84" t="s">
        <v>199</v>
      </c>
      <c r="C1914" s="84" t="s">
        <v>161</v>
      </c>
      <c r="D1914" s="84" t="s">
        <v>38</v>
      </c>
      <c r="E1914" s="84" t="s">
        <v>45</v>
      </c>
      <c r="F1914" s="84" t="s">
        <v>92</v>
      </c>
      <c r="G1914" s="85">
        <v>91128</v>
      </c>
      <c r="H1914" s="81">
        <v>0.25</v>
      </c>
      <c r="I1914" s="81">
        <v>0.51388888888888895</v>
      </c>
      <c r="J1914" s="86">
        <v>0.2638888888888889</v>
      </c>
      <c r="K1914" s="87"/>
      <c r="L1914" s="87"/>
      <c r="M1914" s="85">
        <v>0</v>
      </c>
      <c r="N1914" s="85">
        <v>0</v>
      </c>
      <c r="O1914" s="86">
        <v>0</v>
      </c>
      <c r="P1914" s="86">
        <v>0</v>
      </c>
      <c r="Q1914" s="86">
        <v>0</v>
      </c>
      <c r="R1914" s="86">
        <v>0</v>
      </c>
      <c r="S1914" s="86">
        <v>0</v>
      </c>
      <c r="T1914" s="86">
        <v>0</v>
      </c>
      <c r="U1914" s="86">
        <v>0</v>
      </c>
      <c r="V1914" s="86">
        <v>0</v>
      </c>
      <c r="W1914" s="86">
        <v>0</v>
      </c>
      <c r="X1914" s="86">
        <v>0</v>
      </c>
      <c r="Y1914" s="86">
        <v>0</v>
      </c>
      <c r="Z1914" s="86">
        <v>0</v>
      </c>
      <c r="AA1914" s="4">
        <f t="shared" si="61"/>
        <v>0</v>
      </c>
      <c r="AB1914" s="4" t="str">
        <f t="shared" si="62"/>
        <v/>
      </c>
    </row>
    <row r="1915" spans="1:28" x14ac:dyDescent="0.25">
      <c r="A1915" s="83">
        <v>42875</v>
      </c>
      <c r="B1915" s="84" t="s">
        <v>198</v>
      </c>
      <c r="C1915" s="84" t="s">
        <v>161</v>
      </c>
      <c r="D1915" s="84" t="s">
        <v>38</v>
      </c>
      <c r="E1915" s="84" t="s">
        <v>45</v>
      </c>
      <c r="F1915" s="84" t="s">
        <v>92</v>
      </c>
      <c r="G1915" s="85">
        <v>91128</v>
      </c>
      <c r="H1915" s="81">
        <v>0.25</v>
      </c>
      <c r="I1915" s="81">
        <v>0.51388888888888895</v>
      </c>
      <c r="J1915" s="86">
        <v>0.2638888888888889</v>
      </c>
      <c r="K1915" s="87">
        <v>42875.249305555553</v>
      </c>
      <c r="L1915" s="87">
        <v>42875.513888888891</v>
      </c>
      <c r="M1915" s="85">
        <v>65</v>
      </c>
      <c r="N1915" s="85">
        <v>0</v>
      </c>
      <c r="O1915" s="86">
        <v>0</v>
      </c>
      <c r="P1915" s="86">
        <v>1.8518518518518517E-3</v>
      </c>
      <c r="Q1915" s="86">
        <v>2.1874999999999998E-3</v>
      </c>
      <c r="R1915" s="86">
        <v>1.3425925925925924E-2</v>
      </c>
      <c r="S1915" s="86">
        <v>0</v>
      </c>
      <c r="T1915" s="86">
        <v>1.4131944444444445E-2</v>
      </c>
      <c r="U1915" s="86">
        <v>0</v>
      </c>
      <c r="V1915" s="86">
        <v>0</v>
      </c>
      <c r="W1915" s="86">
        <v>0</v>
      </c>
      <c r="X1915" s="86">
        <v>3.3564814814814812E-4</v>
      </c>
      <c r="Y1915" s="86">
        <v>2.5347222222222221E-3</v>
      </c>
      <c r="Z1915" s="86">
        <v>0</v>
      </c>
      <c r="AA1915" s="4">
        <f t="shared" si="61"/>
        <v>2.7557870370370371E-2</v>
      </c>
      <c r="AB1915" s="4">
        <f t="shared" si="62"/>
        <v>0</v>
      </c>
    </row>
    <row r="1916" spans="1:28" x14ac:dyDescent="0.25">
      <c r="A1916" s="83">
        <v>42874</v>
      </c>
      <c r="B1916" s="84" t="s">
        <v>197</v>
      </c>
      <c r="C1916" s="84" t="s">
        <v>161</v>
      </c>
      <c r="D1916" s="84" t="s">
        <v>38</v>
      </c>
      <c r="E1916" s="84" t="s">
        <v>45</v>
      </c>
      <c r="F1916" s="84" t="s">
        <v>92</v>
      </c>
      <c r="G1916" s="85">
        <v>91128</v>
      </c>
      <c r="H1916" s="81">
        <v>0.25</v>
      </c>
      <c r="I1916" s="81">
        <v>0.51388888888888895</v>
      </c>
      <c r="J1916" s="86">
        <v>0.2638888888888889</v>
      </c>
      <c r="K1916" s="87">
        <v>42874.25</v>
      </c>
      <c r="L1916" s="87">
        <v>42874.513888888891</v>
      </c>
      <c r="M1916" s="85">
        <v>77</v>
      </c>
      <c r="N1916" s="85">
        <v>0</v>
      </c>
      <c r="O1916" s="86">
        <v>0</v>
      </c>
      <c r="P1916" s="86">
        <v>1.8287037037037037E-3</v>
      </c>
      <c r="Q1916" s="86">
        <v>7.8472222222222224E-3</v>
      </c>
      <c r="R1916" s="86">
        <v>1.4490740740740742E-2</v>
      </c>
      <c r="S1916" s="86">
        <v>0</v>
      </c>
      <c r="T1916" s="86">
        <v>1.306712962962963E-2</v>
      </c>
      <c r="U1916" s="86">
        <v>0</v>
      </c>
      <c r="V1916" s="86">
        <v>0</v>
      </c>
      <c r="W1916" s="86">
        <v>0</v>
      </c>
      <c r="X1916" s="86">
        <v>2.1874999999999998E-3</v>
      </c>
      <c r="Y1916" s="86">
        <v>1.736111111111111E-3</v>
      </c>
      <c r="Z1916" s="86">
        <v>0</v>
      </c>
      <c r="AA1916" s="4">
        <f t="shared" si="61"/>
        <v>2.7557870370370371E-2</v>
      </c>
      <c r="AB1916" s="4">
        <f t="shared" si="62"/>
        <v>0</v>
      </c>
    </row>
    <row r="1917" spans="1:28" x14ac:dyDescent="0.25">
      <c r="A1917" s="83">
        <v>42874</v>
      </c>
      <c r="B1917" s="84" t="s">
        <v>197</v>
      </c>
      <c r="C1917" s="84" t="s">
        <v>161</v>
      </c>
      <c r="D1917" s="84" t="s">
        <v>38</v>
      </c>
      <c r="E1917" s="84" t="s">
        <v>45</v>
      </c>
      <c r="F1917" s="84" t="s">
        <v>188</v>
      </c>
      <c r="G1917" s="85">
        <v>91231</v>
      </c>
      <c r="H1917" s="81">
        <v>0.33333333333333331</v>
      </c>
      <c r="I1917" s="81">
        <v>0.59722222222222221</v>
      </c>
      <c r="J1917" s="86">
        <v>0.2638888888888889</v>
      </c>
      <c r="K1917" s="87"/>
      <c r="L1917" s="87"/>
      <c r="M1917" s="85">
        <v>0</v>
      </c>
      <c r="N1917" s="85">
        <v>0</v>
      </c>
      <c r="O1917" s="86">
        <v>0</v>
      </c>
      <c r="P1917" s="86">
        <v>0</v>
      </c>
      <c r="Q1917" s="86">
        <v>0</v>
      </c>
      <c r="R1917" s="86">
        <v>0</v>
      </c>
      <c r="S1917" s="86">
        <v>0</v>
      </c>
      <c r="T1917" s="86">
        <v>0</v>
      </c>
      <c r="U1917" s="86">
        <v>0</v>
      </c>
      <c r="V1917" s="86">
        <v>0</v>
      </c>
      <c r="W1917" s="86">
        <v>0</v>
      </c>
      <c r="X1917" s="86">
        <v>0</v>
      </c>
      <c r="Y1917" s="86">
        <v>0</v>
      </c>
      <c r="Z1917" s="86">
        <v>0</v>
      </c>
      <c r="AA1917" s="4">
        <f t="shared" si="61"/>
        <v>0</v>
      </c>
      <c r="AB1917" s="4" t="str">
        <f t="shared" si="62"/>
        <v/>
      </c>
    </row>
    <row r="1918" spans="1:28" x14ac:dyDescent="0.25">
      <c r="A1918" s="83">
        <v>42875</v>
      </c>
      <c r="B1918" s="84" t="s">
        <v>198</v>
      </c>
      <c r="C1918" s="84" t="s">
        <v>161</v>
      </c>
      <c r="D1918" s="84" t="s">
        <v>38</v>
      </c>
      <c r="E1918" s="84" t="s">
        <v>45</v>
      </c>
      <c r="F1918" s="84" t="s">
        <v>188</v>
      </c>
      <c r="G1918" s="85">
        <v>91231</v>
      </c>
      <c r="H1918" s="81">
        <v>0.33333333333333331</v>
      </c>
      <c r="I1918" s="81">
        <v>0.59722222222222221</v>
      </c>
      <c r="J1918" s="86">
        <v>0.2638888888888889</v>
      </c>
      <c r="K1918" s="87"/>
      <c r="L1918" s="87"/>
      <c r="M1918" s="85">
        <v>0</v>
      </c>
      <c r="N1918" s="85">
        <v>0</v>
      </c>
      <c r="O1918" s="86">
        <v>0</v>
      </c>
      <c r="P1918" s="86">
        <v>0</v>
      </c>
      <c r="Q1918" s="86">
        <v>0</v>
      </c>
      <c r="R1918" s="86">
        <v>0</v>
      </c>
      <c r="S1918" s="86">
        <v>0</v>
      </c>
      <c r="T1918" s="86">
        <v>0</v>
      </c>
      <c r="U1918" s="86">
        <v>0</v>
      </c>
      <c r="V1918" s="86">
        <v>0</v>
      </c>
      <c r="W1918" s="86">
        <v>0</v>
      </c>
      <c r="X1918" s="86">
        <v>0</v>
      </c>
      <c r="Y1918" s="86">
        <v>0</v>
      </c>
      <c r="Z1918" s="86">
        <v>0</v>
      </c>
      <c r="AA1918" s="4">
        <f t="shared" si="61"/>
        <v>0</v>
      </c>
      <c r="AB1918" s="4" t="str">
        <f t="shared" si="62"/>
        <v/>
      </c>
    </row>
    <row r="1919" spans="1:28" x14ac:dyDescent="0.25">
      <c r="A1919" s="83">
        <v>42876</v>
      </c>
      <c r="B1919" s="84" t="s">
        <v>199</v>
      </c>
      <c r="C1919" s="84" t="s">
        <v>161</v>
      </c>
      <c r="D1919" s="84" t="s">
        <v>38</v>
      </c>
      <c r="E1919" s="84" t="s">
        <v>45</v>
      </c>
      <c r="F1919" s="84" t="s">
        <v>188</v>
      </c>
      <c r="G1919" s="85">
        <v>91231</v>
      </c>
      <c r="H1919" s="81">
        <v>0.33333333333333331</v>
      </c>
      <c r="I1919" s="81">
        <v>0.59722222222222221</v>
      </c>
      <c r="J1919" s="86">
        <v>0.2638888888888889</v>
      </c>
      <c r="K1919" s="87"/>
      <c r="L1919" s="87"/>
      <c r="M1919" s="85">
        <v>0</v>
      </c>
      <c r="N1919" s="85">
        <v>0</v>
      </c>
      <c r="O1919" s="86">
        <v>0</v>
      </c>
      <c r="P1919" s="86">
        <v>0</v>
      </c>
      <c r="Q1919" s="86">
        <v>0</v>
      </c>
      <c r="R1919" s="86">
        <v>0</v>
      </c>
      <c r="S1919" s="86">
        <v>0</v>
      </c>
      <c r="T1919" s="86">
        <v>0</v>
      </c>
      <c r="U1919" s="86">
        <v>0</v>
      </c>
      <c r="V1919" s="86">
        <v>0</v>
      </c>
      <c r="W1919" s="86">
        <v>0</v>
      </c>
      <c r="X1919" s="86">
        <v>0</v>
      </c>
      <c r="Y1919" s="86">
        <v>0</v>
      </c>
      <c r="Z1919" s="86">
        <v>0</v>
      </c>
      <c r="AA1919" s="4">
        <f t="shared" si="61"/>
        <v>0</v>
      </c>
      <c r="AB1919" s="4" t="str">
        <f t="shared" si="62"/>
        <v/>
      </c>
    </row>
    <row r="1920" spans="1:28" x14ac:dyDescent="0.25">
      <c r="A1920" s="83">
        <v>42876</v>
      </c>
      <c r="B1920" s="84" t="s">
        <v>199</v>
      </c>
      <c r="C1920" s="84" t="s">
        <v>161</v>
      </c>
      <c r="D1920" s="84" t="s">
        <v>38</v>
      </c>
      <c r="E1920" s="84" t="s">
        <v>45</v>
      </c>
      <c r="F1920" s="84" t="s">
        <v>94</v>
      </c>
      <c r="G1920" s="85">
        <v>91163</v>
      </c>
      <c r="H1920" s="81">
        <v>0.3888888888888889</v>
      </c>
      <c r="I1920" s="81">
        <v>0.65277777777777779</v>
      </c>
      <c r="J1920" s="86">
        <v>0.2638888888888889</v>
      </c>
      <c r="K1920" s="87">
        <v>42876.386805555558</v>
      </c>
      <c r="L1920" s="87">
        <v>42876.652777777781</v>
      </c>
      <c r="M1920" s="85">
        <v>93</v>
      </c>
      <c r="N1920" s="85">
        <v>0</v>
      </c>
      <c r="O1920" s="86">
        <v>0</v>
      </c>
      <c r="P1920" s="86">
        <v>1.9907407407407408E-3</v>
      </c>
      <c r="Q1920" s="86">
        <v>6.2499999999999995E-3</v>
      </c>
      <c r="R1920" s="86">
        <v>1.3506944444444445E-2</v>
      </c>
      <c r="S1920" s="86">
        <v>0</v>
      </c>
      <c r="T1920" s="86">
        <v>1.4421296296296295E-2</v>
      </c>
      <c r="U1920" s="86">
        <v>0</v>
      </c>
      <c r="V1920" s="86">
        <v>0</v>
      </c>
      <c r="W1920" s="86">
        <v>0</v>
      </c>
      <c r="X1920" s="86">
        <v>0</v>
      </c>
      <c r="Y1920" s="86">
        <v>6.7476851851851856E-3</v>
      </c>
      <c r="Z1920" s="86">
        <v>0</v>
      </c>
      <c r="AA1920" s="4">
        <f t="shared" si="61"/>
        <v>2.792824074074074E-2</v>
      </c>
      <c r="AB1920" s="4">
        <f t="shared" si="62"/>
        <v>0</v>
      </c>
    </row>
    <row r="1921" spans="1:28" x14ac:dyDescent="0.25">
      <c r="A1921" s="83">
        <v>42875</v>
      </c>
      <c r="B1921" s="84" t="s">
        <v>198</v>
      </c>
      <c r="C1921" s="84" t="s">
        <v>161</v>
      </c>
      <c r="D1921" s="84" t="s">
        <v>38</v>
      </c>
      <c r="E1921" s="84" t="s">
        <v>45</v>
      </c>
      <c r="F1921" s="84" t="s">
        <v>94</v>
      </c>
      <c r="G1921" s="85">
        <v>91163</v>
      </c>
      <c r="H1921" s="81">
        <v>0.3888888888888889</v>
      </c>
      <c r="I1921" s="81">
        <v>0.65277777777777779</v>
      </c>
      <c r="J1921" s="86">
        <v>0.2638888888888889</v>
      </c>
      <c r="K1921" s="87">
        <v>42875.390277777777</v>
      </c>
      <c r="L1921" s="87">
        <v>42875.652777777781</v>
      </c>
      <c r="M1921" s="85">
        <v>82</v>
      </c>
      <c r="N1921" s="85">
        <v>0</v>
      </c>
      <c r="O1921" s="86">
        <v>0</v>
      </c>
      <c r="P1921" s="86">
        <v>1.7013888888888892E-3</v>
      </c>
      <c r="Q1921" s="86">
        <v>6.6319444444444446E-3</v>
      </c>
      <c r="R1921" s="86">
        <v>1.4016203703703704E-2</v>
      </c>
      <c r="S1921" s="86">
        <v>0</v>
      </c>
      <c r="T1921" s="86">
        <v>1.5208333333333332E-2</v>
      </c>
      <c r="U1921" s="86">
        <v>0</v>
      </c>
      <c r="V1921" s="86">
        <v>0</v>
      </c>
      <c r="W1921" s="86">
        <v>0</v>
      </c>
      <c r="X1921" s="86">
        <v>0</v>
      </c>
      <c r="Y1921" s="86">
        <v>3.5995370370370369E-3</v>
      </c>
      <c r="Z1921" s="86">
        <v>0</v>
      </c>
      <c r="AA1921" s="4">
        <f t="shared" si="61"/>
        <v>2.9224537037037035E-2</v>
      </c>
      <c r="AB1921" s="4">
        <f t="shared" si="62"/>
        <v>1.388888888888884E-3</v>
      </c>
    </row>
    <row r="1922" spans="1:28" x14ac:dyDescent="0.25">
      <c r="A1922" s="83">
        <v>42874</v>
      </c>
      <c r="B1922" s="84" t="s">
        <v>197</v>
      </c>
      <c r="C1922" s="84" t="s">
        <v>161</v>
      </c>
      <c r="D1922" s="84" t="s">
        <v>38</v>
      </c>
      <c r="E1922" s="84" t="s">
        <v>45</v>
      </c>
      <c r="F1922" s="84" t="s">
        <v>94</v>
      </c>
      <c r="G1922" s="85">
        <v>91163</v>
      </c>
      <c r="H1922" s="81">
        <v>0.3888888888888889</v>
      </c>
      <c r="I1922" s="81">
        <v>0.65277777777777779</v>
      </c>
      <c r="J1922" s="86">
        <v>0.2638888888888889</v>
      </c>
      <c r="K1922" s="87">
        <v>42874.393055555556</v>
      </c>
      <c r="L1922" s="87">
        <v>42874.654166666667</v>
      </c>
      <c r="M1922" s="85">
        <v>82</v>
      </c>
      <c r="N1922" s="85">
        <v>0</v>
      </c>
      <c r="O1922" s="86">
        <v>0</v>
      </c>
      <c r="P1922" s="86">
        <v>1.712962962962963E-3</v>
      </c>
      <c r="Q1922" s="86">
        <v>1.7245370370370372E-3</v>
      </c>
      <c r="R1922" s="86">
        <v>1.5439814814814816E-2</v>
      </c>
      <c r="S1922" s="86">
        <v>0</v>
      </c>
      <c r="T1922" s="86">
        <v>1.7349537037037038E-2</v>
      </c>
      <c r="U1922" s="86">
        <v>0</v>
      </c>
      <c r="V1922" s="86">
        <v>0</v>
      </c>
      <c r="W1922" s="86">
        <v>0</v>
      </c>
      <c r="X1922" s="86">
        <v>2.3148148148148146E-4</v>
      </c>
      <c r="Y1922" s="86">
        <v>5.7407407407407416E-3</v>
      </c>
      <c r="Z1922" s="86">
        <v>0</v>
      </c>
      <c r="AA1922" s="4">
        <f t="shared" si="61"/>
        <v>3.2789351851851854E-2</v>
      </c>
      <c r="AB1922" s="4">
        <f t="shared" si="62"/>
        <v>4.1666666666666519E-3</v>
      </c>
    </row>
    <row r="1923" spans="1:28" x14ac:dyDescent="0.25">
      <c r="A1923" s="83">
        <v>42874</v>
      </c>
      <c r="B1923" s="84" t="s">
        <v>197</v>
      </c>
      <c r="C1923" s="84" t="s">
        <v>161</v>
      </c>
      <c r="D1923" s="84" t="s">
        <v>38</v>
      </c>
      <c r="E1923" s="84" t="s">
        <v>45</v>
      </c>
      <c r="F1923" s="84" t="s">
        <v>95</v>
      </c>
      <c r="G1923" s="85">
        <v>91167</v>
      </c>
      <c r="H1923" s="81">
        <v>0.29166666666666669</v>
      </c>
      <c r="I1923" s="81">
        <v>0.55555555555555558</v>
      </c>
      <c r="J1923" s="86">
        <v>0.2638888888888889</v>
      </c>
      <c r="K1923" s="87">
        <v>42874.289583333331</v>
      </c>
      <c r="L1923" s="87">
        <v>42874.557638888888</v>
      </c>
      <c r="M1923" s="85">
        <v>76</v>
      </c>
      <c r="N1923" s="85">
        <v>0</v>
      </c>
      <c r="O1923" s="86">
        <v>0</v>
      </c>
      <c r="P1923" s="86">
        <v>2.1990740740740742E-3</v>
      </c>
      <c r="Q1923" s="86">
        <v>2.3611111111111111E-3</v>
      </c>
      <c r="R1923" s="86">
        <v>1.4143518518518519E-2</v>
      </c>
      <c r="S1923" s="86">
        <v>0</v>
      </c>
      <c r="T1923" s="86">
        <v>1.4155092592592592E-2</v>
      </c>
      <c r="U1923" s="86">
        <v>0</v>
      </c>
      <c r="V1923" s="86">
        <v>0</v>
      </c>
      <c r="W1923" s="86">
        <v>0</v>
      </c>
      <c r="X1923" s="86">
        <v>5.2083333333333333E-4</v>
      </c>
      <c r="Y1923" s="86">
        <v>2.0601851851851853E-3</v>
      </c>
      <c r="Z1923" s="86">
        <v>0</v>
      </c>
      <c r="AA1923" s="4">
        <f t="shared" si="61"/>
        <v>2.8298611111111111E-2</v>
      </c>
      <c r="AB1923" s="4">
        <f t="shared" si="62"/>
        <v>0</v>
      </c>
    </row>
    <row r="1924" spans="1:28" x14ac:dyDescent="0.25">
      <c r="A1924" s="83">
        <v>42875</v>
      </c>
      <c r="B1924" s="84" t="s">
        <v>198</v>
      </c>
      <c r="C1924" s="84" t="s">
        <v>161</v>
      </c>
      <c r="D1924" s="84" t="s">
        <v>38</v>
      </c>
      <c r="E1924" s="84" t="s">
        <v>45</v>
      </c>
      <c r="F1924" s="84" t="s">
        <v>95</v>
      </c>
      <c r="G1924" s="85">
        <v>91167</v>
      </c>
      <c r="H1924" s="81">
        <v>0.29166666666666669</v>
      </c>
      <c r="I1924" s="81">
        <v>0.55555555555555558</v>
      </c>
      <c r="J1924" s="86">
        <v>0.2638888888888889</v>
      </c>
      <c r="K1924" s="87">
        <v>42875.286805555559</v>
      </c>
      <c r="L1924" s="87">
        <v>42875.568055555559</v>
      </c>
      <c r="M1924" s="85">
        <v>64</v>
      </c>
      <c r="N1924" s="85">
        <v>0</v>
      </c>
      <c r="O1924" s="86">
        <v>0</v>
      </c>
      <c r="P1924" s="86">
        <v>2.1990740740740742E-3</v>
      </c>
      <c r="Q1924" s="86">
        <v>4.3981481481481484E-3</v>
      </c>
      <c r="R1924" s="86">
        <v>1.3819444444444445E-2</v>
      </c>
      <c r="S1924" s="86">
        <v>0</v>
      </c>
      <c r="T1924" s="86">
        <v>1.3518518518518518E-2</v>
      </c>
      <c r="U1924" s="86">
        <v>0</v>
      </c>
      <c r="V1924" s="86">
        <v>0</v>
      </c>
      <c r="W1924" s="86">
        <v>0</v>
      </c>
      <c r="X1924" s="86">
        <v>1.4583333333333334E-3</v>
      </c>
      <c r="Y1924" s="86">
        <v>1.4143518518518519E-2</v>
      </c>
      <c r="Z1924" s="86">
        <v>0</v>
      </c>
      <c r="AA1924" s="4">
        <f t="shared" si="61"/>
        <v>2.7337962962962963E-2</v>
      </c>
      <c r="AB1924" s="4">
        <f t="shared" si="62"/>
        <v>0</v>
      </c>
    </row>
    <row r="1925" spans="1:28" x14ac:dyDescent="0.25">
      <c r="A1925" s="83">
        <v>42876</v>
      </c>
      <c r="B1925" s="84" t="s">
        <v>199</v>
      </c>
      <c r="C1925" s="84" t="s">
        <v>161</v>
      </c>
      <c r="D1925" s="84" t="s">
        <v>38</v>
      </c>
      <c r="E1925" s="84" t="s">
        <v>45</v>
      </c>
      <c r="F1925" s="84" t="s">
        <v>95</v>
      </c>
      <c r="G1925" s="85">
        <v>91167</v>
      </c>
      <c r="H1925" s="81">
        <v>0.29166666666666669</v>
      </c>
      <c r="I1925" s="81">
        <v>0.55555555555555558</v>
      </c>
      <c r="J1925" s="86">
        <v>0.2638888888888889</v>
      </c>
      <c r="K1925" s="87">
        <v>42876.290277777778</v>
      </c>
      <c r="L1925" s="87">
        <v>42876.55972222222</v>
      </c>
      <c r="M1925" s="85">
        <v>79</v>
      </c>
      <c r="N1925" s="85">
        <v>0</v>
      </c>
      <c r="O1925" s="86">
        <v>0</v>
      </c>
      <c r="P1925" s="86">
        <v>2.2569444444444447E-3</v>
      </c>
      <c r="Q1925" s="86">
        <v>5.3240740740740748E-3</v>
      </c>
      <c r="R1925" s="86">
        <v>1.4293981481481482E-2</v>
      </c>
      <c r="S1925" s="86">
        <v>0</v>
      </c>
      <c r="T1925" s="86">
        <v>1.5219907407407409E-2</v>
      </c>
      <c r="U1925" s="86">
        <v>0</v>
      </c>
      <c r="V1925" s="86">
        <v>0</v>
      </c>
      <c r="W1925" s="86">
        <v>0</v>
      </c>
      <c r="X1925" s="86">
        <v>6.7129629629629625E-4</v>
      </c>
      <c r="Y1925" s="86">
        <v>5.7870370370370366E-5</v>
      </c>
      <c r="Z1925" s="86">
        <v>0</v>
      </c>
      <c r="AA1925" s="4">
        <f t="shared" si="61"/>
        <v>2.9513888888888892E-2</v>
      </c>
      <c r="AB1925" s="4">
        <f t="shared" si="62"/>
        <v>0</v>
      </c>
    </row>
    <row r="1926" spans="1:28" x14ac:dyDescent="0.25">
      <c r="A1926" s="83">
        <v>42876</v>
      </c>
      <c r="B1926" s="84" t="s">
        <v>199</v>
      </c>
      <c r="C1926" s="84" t="s">
        <v>161</v>
      </c>
      <c r="D1926" s="84" t="s">
        <v>38</v>
      </c>
      <c r="E1926" s="84" t="s">
        <v>45</v>
      </c>
      <c r="F1926" s="84" t="s">
        <v>97</v>
      </c>
      <c r="G1926" s="85">
        <v>91381</v>
      </c>
      <c r="H1926" s="81">
        <v>0.33333333333333331</v>
      </c>
      <c r="I1926" s="81">
        <v>0.59722222222222221</v>
      </c>
      <c r="J1926" s="86">
        <v>0.2638888888888889</v>
      </c>
      <c r="K1926" s="87">
        <v>42876.338194444441</v>
      </c>
      <c r="L1926" s="87">
        <v>42876.597916666666</v>
      </c>
      <c r="M1926" s="85">
        <v>81</v>
      </c>
      <c r="N1926" s="85">
        <v>0</v>
      </c>
      <c r="O1926" s="86">
        <v>0</v>
      </c>
      <c r="P1926" s="86">
        <v>2.2337962962962967E-3</v>
      </c>
      <c r="Q1926" s="86">
        <v>3.1597222222222222E-3</v>
      </c>
      <c r="R1926" s="86">
        <v>1.5474537037037038E-2</v>
      </c>
      <c r="S1926" s="86">
        <v>0</v>
      </c>
      <c r="T1926" s="86">
        <v>1.5520833333333333E-2</v>
      </c>
      <c r="U1926" s="86">
        <v>0</v>
      </c>
      <c r="V1926" s="86">
        <v>0</v>
      </c>
      <c r="W1926" s="86">
        <v>0</v>
      </c>
      <c r="X1926" s="86">
        <v>1.8287037037037037E-3</v>
      </c>
      <c r="Y1926" s="86">
        <v>4.4907407407407405E-3</v>
      </c>
      <c r="Z1926" s="86">
        <v>0</v>
      </c>
      <c r="AA1926" s="4">
        <f t="shared" ref="AA1926:AA1989" si="63">IF(A1926="","",R1926+T1926)</f>
        <v>3.0995370370370371E-2</v>
      </c>
      <c r="AB1926" s="4">
        <f t="shared" si="62"/>
        <v>4.8611111111111494E-3</v>
      </c>
    </row>
    <row r="1927" spans="1:28" x14ac:dyDescent="0.25">
      <c r="A1927" s="83">
        <v>42875</v>
      </c>
      <c r="B1927" s="84" t="s">
        <v>198</v>
      </c>
      <c r="C1927" s="84" t="s">
        <v>161</v>
      </c>
      <c r="D1927" s="84" t="s">
        <v>38</v>
      </c>
      <c r="E1927" s="84" t="s">
        <v>45</v>
      </c>
      <c r="F1927" s="84" t="s">
        <v>97</v>
      </c>
      <c r="G1927" s="85">
        <v>91381</v>
      </c>
      <c r="H1927" s="81">
        <v>0.33333333333333331</v>
      </c>
      <c r="I1927" s="81">
        <v>0.59722222222222221</v>
      </c>
      <c r="J1927" s="86">
        <v>0.2638888888888889</v>
      </c>
      <c r="K1927" s="87">
        <v>42875.339583333334</v>
      </c>
      <c r="L1927" s="87">
        <v>42875.597916666666</v>
      </c>
      <c r="M1927" s="85">
        <v>71</v>
      </c>
      <c r="N1927" s="85">
        <v>0</v>
      </c>
      <c r="O1927" s="86">
        <v>0</v>
      </c>
      <c r="P1927" s="86">
        <v>1.9560185185185184E-3</v>
      </c>
      <c r="Q1927" s="86">
        <v>3.9004629629629632E-3</v>
      </c>
      <c r="R1927" s="86">
        <v>1.4363425925925925E-2</v>
      </c>
      <c r="S1927" s="86">
        <v>0</v>
      </c>
      <c r="T1927" s="86">
        <v>1.621527777777778E-2</v>
      </c>
      <c r="U1927" s="86">
        <v>0</v>
      </c>
      <c r="V1927" s="86">
        <v>0</v>
      </c>
      <c r="W1927" s="86">
        <v>0</v>
      </c>
      <c r="X1927" s="86">
        <v>0</v>
      </c>
      <c r="Y1927" s="86">
        <v>9.571759259259259E-3</v>
      </c>
      <c r="Z1927" s="86">
        <v>0</v>
      </c>
      <c r="AA1927" s="4">
        <f t="shared" si="63"/>
        <v>3.0578703703703705E-2</v>
      </c>
      <c r="AB1927" s="4">
        <f t="shared" si="62"/>
        <v>6.2500000000000333E-3</v>
      </c>
    </row>
    <row r="1928" spans="1:28" x14ac:dyDescent="0.25">
      <c r="A1928" s="83">
        <v>42874</v>
      </c>
      <c r="B1928" s="84" t="s">
        <v>197</v>
      </c>
      <c r="C1928" s="84" t="s">
        <v>161</v>
      </c>
      <c r="D1928" s="84" t="s">
        <v>38</v>
      </c>
      <c r="E1928" s="84" t="s">
        <v>45</v>
      </c>
      <c r="F1928" s="84" t="s">
        <v>97</v>
      </c>
      <c r="G1928" s="85">
        <v>91381</v>
      </c>
      <c r="H1928" s="81">
        <v>0.33333333333333331</v>
      </c>
      <c r="I1928" s="81">
        <v>0.59722222222222221</v>
      </c>
      <c r="J1928" s="86">
        <v>0.2638888888888889</v>
      </c>
      <c r="K1928" s="87">
        <v>42874.34097222222</v>
      </c>
      <c r="L1928" s="87">
        <v>42874.597222222219</v>
      </c>
      <c r="M1928" s="85">
        <v>82</v>
      </c>
      <c r="N1928" s="85">
        <v>0</v>
      </c>
      <c r="O1928" s="86">
        <v>0</v>
      </c>
      <c r="P1928" s="86">
        <v>1.7476851851851852E-3</v>
      </c>
      <c r="Q1928" s="86">
        <v>5.115740740740741E-3</v>
      </c>
      <c r="R1928" s="86">
        <v>1.6145833333333335E-2</v>
      </c>
      <c r="S1928" s="86">
        <v>0</v>
      </c>
      <c r="T1928" s="86">
        <v>1.5358796296296296E-2</v>
      </c>
      <c r="U1928" s="86">
        <v>0</v>
      </c>
      <c r="V1928" s="86">
        <v>0</v>
      </c>
      <c r="W1928" s="86">
        <v>0</v>
      </c>
      <c r="X1928" s="86">
        <v>3.6342592592592594E-3</v>
      </c>
      <c r="Y1928" s="86">
        <v>6.0069444444444441E-3</v>
      </c>
      <c r="Z1928" s="86">
        <v>0</v>
      </c>
      <c r="AA1928" s="4">
        <f t="shared" si="63"/>
        <v>3.1504629629629632E-2</v>
      </c>
      <c r="AB1928" s="4">
        <f t="shared" si="62"/>
        <v>7.6388888888889173E-3</v>
      </c>
    </row>
    <row r="1929" spans="1:28" x14ac:dyDescent="0.25">
      <c r="A1929" s="83">
        <v>42874</v>
      </c>
      <c r="B1929" s="84" t="s">
        <v>197</v>
      </c>
      <c r="C1929" s="84" t="s">
        <v>161</v>
      </c>
      <c r="D1929" s="84" t="s">
        <v>38</v>
      </c>
      <c r="E1929" s="84" t="s">
        <v>45</v>
      </c>
      <c r="F1929" s="84" t="s">
        <v>127</v>
      </c>
      <c r="G1929" s="85">
        <v>102595</v>
      </c>
      <c r="H1929" s="81">
        <v>0.3888888888888889</v>
      </c>
      <c r="I1929" s="81">
        <v>0.65277777777777779</v>
      </c>
      <c r="J1929" s="86">
        <v>0.2638888888888889</v>
      </c>
      <c r="K1929" s="87"/>
      <c r="L1929" s="87"/>
      <c r="M1929" s="85">
        <v>0</v>
      </c>
      <c r="N1929" s="85">
        <v>0</v>
      </c>
      <c r="O1929" s="86">
        <v>0</v>
      </c>
      <c r="P1929" s="86">
        <v>0</v>
      </c>
      <c r="Q1929" s="86">
        <v>0</v>
      </c>
      <c r="R1929" s="86">
        <v>0</v>
      </c>
      <c r="S1929" s="86">
        <v>0</v>
      </c>
      <c r="T1929" s="86">
        <v>0</v>
      </c>
      <c r="U1929" s="86">
        <v>0</v>
      </c>
      <c r="V1929" s="86">
        <v>0</v>
      </c>
      <c r="W1929" s="86">
        <v>0</v>
      </c>
      <c r="X1929" s="86">
        <v>0</v>
      </c>
      <c r="Y1929" s="86">
        <v>0</v>
      </c>
      <c r="Z1929" s="86">
        <v>0</v>
      </c>
      <c r="AA1929" s="4">
        <f t="shared" si="63"/>
        <v>0</v>
      </c>
      <c r="AB1929" s="4" t="str">
        <f t="shared" si="62"/>
        <v/>
      </c>
    </row>
    <row r="1930" spans="1:28" x14ac:dyDescent="0.25">
      <c r="A1930" s="83">
        <v>42875</v>
      </c>
      <c r="B1930" s="84" t="s">
        <v>198</v>
      </c>
      <c r="C1930" s="84" t="s">
        <v>161</v>
      </c>
      <c r="D1930" s="84" t="s">
        <v>38</v>
      </c>
      <c r="E1930" s="84" t="s">
        <v>45</v>
      </c>
      <c r="F1930" s="84" t="s">
        <v>127</v>
      </c>
      <c r="G1930" s="85">
        <v>102595</v>
      </c>
      <c r="H1930" s="81">
        <v>0.3888888888888889</v>
      </c>
      <c r="I1930" s="81">
        <v>0.65277777777777779</v>
      </c>
      <c r="J1930" s="86">
        <v>0.2638888888888889</v>
      </c>
      <c r="K1930" s="87"/>
      <c r="L1930" s="87"/>
      <c r="M1930" s="85">
        <v>0</v>
      </c>
      <c r="N1930" s="85">
        <v>0</v>
      </c>
      <c r="O1930" s="86">
        <v>0</v>
      </c>
      <c r="P1930" s="86">
        <v>0</v>
      </c>
      <c r="Q1930" s="86">
        <v>0</v>
      </c>
      <c r="R1930" s="86">
        <v>0</v>
      </c>
      <c r="S1930" s="86">
        <v>0</v>
      </c>
      <c r="T1930" s="86">
        <v>0</v>
      </c>
      <c r="U1930" s="86">
        <v>0</v>
      </c>
      <c r="V1930" s="86">
        <v>0</v>
      </c>
      <c r="W1930" s="86">
        <v>0</v>
      </c>
      <c r="X1930" s="86">
        <v>0</v>
      </c>
      <c r="Y1930" s="86">
        <v>0</v>
      </c>
      <c r="Z1930" s="86">
        <v>0</v>
      </c>
      <c r="AA1930" s="4">
        <f t="shared" si="63"/>
        <v>0</v>
      </c>
      <c r="AB1930" s="4" t="str">
        <f t="shared" si="62"/>
        <v/>
      </c>
    </row>
    <row r="1931" spans="1:28" x14ac:dyDescent="0.25">
      <c r="A1931" s="83">
        <v>42876</v>
      </c>
      <c r="B1931" s="84" t="s">
        <v>199</v>
      </c>
      <c r="C1931" s="84" t="s">
        <v>161</v>
      </c>
      <c r="D1931" s="84" t="s">
        <v>38</v>
      </c>
      <c r="E1931" s="84" t="s">
        <v>45</v>
      </c>
      <c r="F1931" s="84" t="s">
        <v>127</v>
      </c>
      <c r="G1931" s="85">
        <v>102595</v>
      </c>
      <c r="H1931" s="81">
        <v>0.3888888888888889</v>
      </c>
      <c r="I1931" s="81">
        <v>0.65277777777777779</v>
      </c>
      <c r="J1931" s="86">
        <v>0.2638888888888889</v>
      </c>
      <c r="K1931" s="87"/>
      <c r="L1931" s="87"/>
      <c r="M1931" s="85">
        <v>0</v>
      </c>
      <c r="N1931" s="85">
        <v>0</v>
      </c>
      <c r="O1931" s="86">
        <v>0</v>
      </c>
      <c r="P1931" s="86">
        <v>0</v>
      </c>
      <c r="Q1931" s="86">
        <v>0</v>
      </c>
      <c r="R1931" s="86">
        <v>0</v>
      </c>
      <c r="S1931" s="86">
        <v>0</v>
      </c>
      <c r="T1931" s="86">
        <v>0</v>
      </c>
      <c r="U1931" s="86">
        <v>0</v>
      </c>
      <c r="V1931" s="86">
        <v>0</v>
      </c>
      <c r="W1931" s="86">
        <v>0</v>
      </c>
      <c r="X1931" s="86">
        <v>0</v>
      </c>
      <c r="Y1931" s="86">
        <v>0</v>
      </c>
      <c r="Z1931" s="86">
        <v>0</v>
      </c>
      <c r="AA1931" s="4">
        <f t="shared" si="63"/>
        <v>0</v>
      </c>
      <c r="AB1931" s="4" t="str">
        <f t="shared" si="62"/>
        <v/>
      </c>
    </row>
    <row r="1932" spans="1:28" x14ac:dyDescent="0.25">
      <c r="A1932" s="83">
        <v>42876</v>
      </c>
      <c r="B1932" s="84" t="s">
        <v>199</v>
      </c>
      <c r="C1932" s="84" t="s">
        <v>161</v>
      </c>
      <c r="D1932" s="84" t="s">
        <v>38</v>
      </c>
      <c r="E1932" s="84" t="s">
        <v>45</v>
      </c>
      <c r="F1932" s="84" t="s">
        <v>98</v>
      </c>
      <c r="G1932" s="85">
        <v>91165</v>
      </c>
      <c r="H1932" s="81">
        <v>0.3888888888888889</v>
      </c>
      <c r="I1932" s="81">
        <v>0.65277777777777779</v>
      </c>
      <c r="J1932" s="86">
        <v>0.2638888888888889</v>
      </c>
      <c r="K1932" s="87">
        <v>42876.38958333333</v>
      </c>
      <c r="L1932" s="87">
        <v>42876.557638888888</v>
      </c>
      <c r="M1932" s="85">
        <v>27</v>
      </c>
      <c r="N1932" s="85">
        <v>0</v>
      </c>
      <c r="O1932" s="86">
        <v>0</v>
      </c>
      <c r="P1932" s="86">
        <v>1.689814814814815E-3</v>
      </c>
      <c r="Q1932" s="86">
        <v>6.3657407407407402E-4</v>
      </c>
      <c r="R1932" s="86">
        <v>0</v>
      </c>
      <c r="S1932" s="86">
        <v>0</v>
      </c>
      <c r="T1932" s="86">
        <v>0</v>
      </c>
      <c r="U1932" s="86">
        <v>0</v>
      </c>
      <c r="V1932" s="86">
        <v>0</v>
      </c>
      <c r="W1932" s="86">
        <v>0</v>
      </c>
      <c r="X1932" s="86">
        <v>9.1435185185185185E-4</v>
      </c>
      <c r="Y1932" s="86">
        <v>0</v>
      </c>
      <c r="Z1932" s="86">
        <v>0</v>
      </c>
      <c r="AA1932" s="4">
        <f t="shared" si="63"/>
        <v>0</v>
      </c>
      <c r="AB1932" s="4">
        <f t="shared" si="62"/>
        <v>6.9444444444444198E-4</v>
      </c>
    </row>
    <row r="1933" spans="1:28" x14ac:dyDescent="0.25">
      <c r="A1933" s="83">
        <v>42875</v>
      </c>
      <c r="B1933" s="84" t="s">
        <v>198</v>
      </c>
      <c r="C1933" s="84" t="s">
        <v>161</v>
      </c>
      <c r="D1933" s="84" t="s">
        <v>38</v>
      </c>
      <c r="E1933" s="84" t="s">
        <v>45</v>
      </c>
      <c r="F1933" s="84" t="s">
        <v>98</v>
      </c>
      <c r="G1933" s="85">
        <v>91165</v>
      </c>
      <c r="H1933" s="81">
        <v>0.3888888888888889</v>
      </c>
      <c r="I1933" s="81">
        <v>0.65277777777777779</v>
      </c>
      <c r="J1933" s="86">
        <v>0.2638888888888889</v>
      </c>
      <c r="K1933" s="87">
        <v>42875.388888888891</v>
      </c>
      <c r="L1933" s="87">
        <v>42875.65347222222</v>
      </c>
      <c r="M1933" s="85">
        <v>76</v>
      </c>
      <c r="N1933" s="85">
        <v>0</v>
      </c>
      <c r="O1933" s="86">
        <v>0</v>
      </c>
      <c r="P1933" s="86">
        <v>1.8171296296296297E-3</v>
      </c>
      <c r="Q1933" s="86">
        <v>1.1574074074074073E-3</v>
      </c>
      <c r="R1933" s="86">
        <v>1.4027777777777778E-2</v>
      </c>
      <c r="S1933" s="86">
        <v>0</v>
      </c>
      <c r="T1933" s="86">
        <v>1.5023148148148148E-2</v>
      </c>
      <c r="U1933" s="86">
        <v>0</v>
      </c>
      <c r="V1933" s="86">
        <v>0</v>
      </c>
      <c r="W1933" s="86">
        <v>0</v>
      </c>
      <c r="X1933" s="86">
        <v>0</v>
      </c>
      <c r="Y1933" s="86">
        <v>1.0162037037037037E-2</v>
      </c>
      <c r="Z1933" s="86">
        <v>0</v>
      </c>
      <c r="AA1933" s="4">
        <f t="shared" si="63"/>
        <v>2.9050925925925924E-2</v>
      </c>
      <c r="AB1933" s="4">
        <f t="shared" si="62"/>
        <v>0</v>
      </c>
    </row>
    <row r="1934" spans="1:28" x14ac:dyDescent="0.25">
      <c r="A1934" s="83">
        <v>42874</v>
      </c>
      <c r="B1934" s="84" t="s">
        <v>197</v>
      </c>
      <c r="C1934" s="84" t="s">
        <v>161</v>
      </c>
      <c r="D1934" s="84" t="s">
        <v>38</v>
      </c>
      <c r="E1934" s="84" t="s">
        <v>45</v>
      </c>
      <c r="F1934" s="84" t="s">
        <v>98</v>
      </c>
      <c r="G1934" s="85">
        <v>91165</v>
      </c>
      <c r="H1934" s="81">
        <v>0.3888888888888889</v>
      </c>
      <c r="I1934" s="81">
        <v>0.65277777777777779</v>
      </c>
      <c r="J1934" s="86">
        <v>0.2638888888888889</v>
      </c>
      <c r="K1934" s="87">
        <v>42874.405555555553</v>
      </c>
      <c r="L1934" s="87">
        <v>42874.652777777781</v>
      </c>
      <c r="M1934" s="85">
        <v>72</v>
      </c>
      <c r="N1934" s="85">
        <v>0</v>
      </c>
      <c r="O1934" s="86">
        <v>0</v>
      </c>
      <c r="P1934" s="86">
        <v>1.9212962962962962E-3</v>
      </c>
      <c r="Q1934" s="86">
        <v>1.3310185185185185E-3</v>
      </c>
      <c r="R1934" s="86">
        <v>1.40625E-2</v>
      </c>
      <c r="S1934" s="86">
        <v>0</v>
      </c>
      <c r="T1934" s="86">
        <v>1.7557870370370373E-2</v>
      </c>
      <c r="U1934" s="86">
        <v>0</v>
      </c>
      <c r="V1934" s="86">
        <v>0</v>
      </c>
      <c r="W1934" s="86">
        <v>0</v>
      </c>
      <c r="X1934" s="86">
        <v>0</v>
      </c>
      <c r="Y1934" s="86">
        <v>6.168981481481481E-3</v>
      </c>
      <c r="Z1934" s="86">
        <v>0</v>
      </c>
      <c r="AA1934" s="4">
        <f t="shared" si="63"/>
        <v>3.1620370370370375E-2</v>
      </c>
      <c r="AB1934" s="4">
        <f t="shared" si="62"/>
        <v>1.6666666666666607E-2</v>
      </c>
    </row>
    <row r="1935" spans="1:28" x14ac:dyDescent="0.25">
      <c r="A1935" s="83">
        <v>42874</v>
      </c>
      <c r="B1935" s="84" t="s">
        <v>197</v>
      </c>
      <c r="C1935" s="84" t="s">
        <v>161</v>
      </c>
      <c r="D1935" s="84" t="s">
        <v>38</v>
      </c>
      <c r="E1935" s="84" t="s">
        <v>45</v>
      </c>
      <c r="F1935" s="84" t="s">
        <v>99</v>
      </c>
      <c r="G1935" s="85">
        <v>91178</v>
      </c>
      <c r="H1935" s="81">
        <v>0.33333333333333331</v>
      </c>
      <c r="I1935" s="81">
        <v>0.59722222222222221</v>
      </c>
      <c r="J1935" s="86">
        <v>0.2638888888888889</v>
      </c>
      <c r="K1935" s="87"/>
      <c r="L1935" s="87"/>
      <c r="M1935" s="85">
        <v>0</v>
      </c>
      <c r="N1935" s="85">
        <v>0</v>
      </c>
      <c r="O1935" s="86">
        <v>0</v>
      </c>
      <c r="P1935" s="86">
        <v>0</v>
      </c>
      <c r="Q1935" s="86">
        <v>0</v>
      </c>
      <c r="R1935" s="86">
        <v>0</v>
      </c>
      <c r="S1935" s="86">
        <v>0</v>
      </c>
      <c r="T1935" s="86">
        <v>0</v>
      </c>
      <c r="U1935" s="86">
        <v>0</v>
      </c>
      <c r="V1935" s="86">
        <v>0</v>
      </c>
      <c r="W1935" s="86">
        <v>0</v>
      </c>
      <c r="X1935" s="86">
        <v>0</v>
      </c>
      <c r="Y1935" s="86">
        <v>0</v>
      </c>
      <c r="Z1935" s="86">
        <v>0</v>
      </c>
      <c r="AA1935" s="4">
        <f t="shared" si="63"/>
        <v>0</v>
      </c>
      <c r="AB1935" s="4" t="str">
        <f t="shared" si="62"/>
        <v/>
      </c>
    </row>
    <row r="1936" spans="1:28" x14ac:dyDescent="0.25">
      <c r="A1936" s="83">
        <v>42875</v>
      </c>
      <c r="B1936" s="84" t="s">
        <v>198</v>
      </c>
      <c r="C1936" s="84" t="s">
        <v>161</v>
      </c>
      <c r="D1936" s="84" t="s">
        <v>38</v>
      </c>
      <c r="E1936" s="84" t="s">
        <v>45</v>
      </c>
      <c r="F1936" s="84" t="s">
        <v>99</v>
      </c>
      <c r="G1936" s="85">
        <v>91178</v>
      </c>
      <c r="H1936" s="81">
        <v>0.33333333333333331</v>
      </c>
      <c r="I1936" s="81">
        <v>0.59722222222222221</v>
      </c>
      <c r="J1936" s="86">
        <v>0.2638888888888889</v>
      </c>
      <c r="K1936" s="87">
        <v>42875.331944444442</v>
      </c>
      <c r="L1936" s="87">
        <v>42875.597222222219</v>
      </c>
      <c r="M1936" s="85">
        <v>92</v>
      </c>
      <c r="N1936" s="85">
        <v>0</v>
      </c>
      <c r="O1936" s="86">
        <v>0</v>
      </c>
      <c r="P1936" s="86">
        <v>1.3773148148148147E-3</v>
      </c>
      <c r="Q1936" s="86">
        <v>1.689814814814815E-3</v>
      </c>
      <c r="R1936" s="86">
        <v>1.3715277777777778E-2</v>
      </c>
      <c r="S1936" s="86">
        <v>0</v>
      </c>
      <c r="T1936" s="86">
        <v>1.7592592592592594E-2</v>
      </c>
      <c r="U1936" s="86">
        <v>0</v>
      </c>
      <c r="V1936" s="86">
        <v>0</v>
      </c>
      <c r="W1936" s="86">
        <v>0</v>
      </c>
      <c r="X1936" s="86">
        <v>0</v>
      </c>
      <c r="Y1936" s="86">
        <v>0.01</v>
      </c>
      <c r="Z1936" s="86">
        <v>0</v>
      </c>
      <c r="AA1936" s="4">
        <f t="shared" si="63"/>
        <v>3.1307870370370375E-2</v>
      </c>
      <c r="AB1936" s="4">
        <f t="shared" si="62"/>
        <v>0</v>
      </c>
    </row>
    <row r="1937" spans="1:28" x14ac:dyDescent="0.25">
      <c r="A1937" s="83">
        <v>42876</v>
      </c>
      <c r="B1937" s="84" t="s">
        <v>199</v>
      </c>
      <c r="C1937" s="84" t="s">
        <v>161</v>
      </c>
      <c r="D1937" s="84" t="s">
        <v>38</v>
      </c>
      <c r="E1937" s="84" t="s">
        <v>45</v>
      </c>
      <c r="F1937" s="84" t="s">
        <v>99</v>
      </c>
      <c r="G1937" s="85">
        <v>91178</v>
      </c>
      <c r="H1937" s="81">
        <v>0.33333333333333331</v>
      </c>
      <c r="I1937" s="81">
        <v>0.59722222222222221</v>
      </c>
      <c r="J1937" s="86">
        <v>0.2638888888888889</v>
      </c>
      <c r="K1937" s="87">
        <v>42876.336805555555</v>
      </c>
      <c r="L1937" s="87">
        <v>42876.597222222219</v>
      </c>
      <c r="M1937" s="85">
        <v>114</v>
      </c>
      <c r="N1937" s="85">
        <v>0</v>
      </c>
      <c r="O1937" s="86">
        <v>0</v>
      </c>
      <c r="P1937" s="86">
        <v>1.4120370370370369E-3</v>
      </c>
      <c r="Q1937" s="86">
        <v>2.1759259259259258E-3</v>
      </c>
      <c r="R1937" s="86">
        <v>1.5092592592592593E-2</v>
      </c>
      <c r="S1937" s="86">
        <v>0</v>
      </c>
      <c r="T1937" s="86">
        <v>1.5740740740740743E-2</v>
      </c>
      <c r="U1937" s="86">
        <v>0</v>
      </c>
      <c r="V1937" s="86">
        <v>0</v>
      </c>
      <c r="W1937" s="86">
        <v>0</v>
      </c>
      <c r="X1937" s="86">
        <v>0</v>
      </c>
      <c r="Y1937" s="86">
        <v>9.3055555555555548E-3</v>
      </c>
      <c r="Z1937" s="86">
        <v>0</v>
      </c>
      <c r="AA1937" s="4">
        <f t="shared" si="63"/>
        <v>3.0833333333333338E-2</v>
      </c>
      <c r="AB1937" s="4">
        <f t="shared" si="62"/>
        <v>3.4722222222222654E-3</v>
      </c>
    </row>
    <row r="1938" spans="1:28" x14ac:dyDescent="0.25">
      <c r="A1938" s="83">
        <v>42876</v>
      </c>
      <c r="B1938" s="84" t="s">
        <v>199</v>
      </c>
      <c r="C1938" s="84" t="s">
        <v>161</v>
      </c>
      <c r="D1938" s="84" t="s">
        <v>38</v>
      </c>
      <c r="E1938" s="84" t="s">
        <v>45</v>
      </c>
      <c r="F1938" s="84" t="s">
        <v>101</v>
      </c>
      <c r="G1938" s="85">
        <v>91179</v>
      </c>
      <c r="H1938" s="81">
        <v>0.25</v>
      </c>
      <c r="I1938" s="81">
        <v>0.51388888888888895</v>
      </c>
      <c r="J1938" s="86">
        <v>0.2638888888888889</v>
      </c>
      <c r="K1938" s="87">
        <v>42876.272916666669</v>
      </c>
      <c r="L1938" s="87">
        <v>42876.517361111109</v>
      </c>
      <c r="M1938" s="85">
        <v>69</v>
      </c>
      <c r="N1938" s="85">
        <v>0</v>
      </c>
      <c r="O1938" s="86">
        <v>0</v>
      </c>
      <c r="P1938" s="86">
        <v>2.0601851851851853E-3</v>
      </c>
      <c r="Q1938" s="86">
        <v>5.5555555555555556E-4</v>
      </c>
      <c r="R1938" s="86">
        <v>1.5138888888888889E-2</v>
      </c>
      <c r="S1938" s="86">
        <v>0</v>
      </c>
      <c r="T1938" s="86">
        <v>1.7986111111111109E-2</v>
      </c>
      <c r="U1938" s="86">
        <v>0</v>
      </c>
      <c r="V1938" s="86">
        <v>0</v>
      </c>
      <c r="W1938" s="86">
        <v>0</v>
      </c>
      <c r="X1938" s="86">
        <v>2.9861111111111113E-3</v>
      </c>
      <c r="Y1938" s="86">
        <v>4.6874999999999998E-3</v>
      </c>
      <c r="Z1938" s="86">
        <v>0</v>
      </c>
      <c r="AA1938" s="4">
        <f t="shared" si="63"/>
        <v>3.3125000000000002E-2</v>
      </c>
      <c r="AB1938" s="4">
        <f t="shared" si="62"/>
        <v>2.2916666666666641E-2</v>
      </c>
    </row>
    <row r="1939" spans="1:28" x14ac:dyDescent="0.25">
      <c r="A1939" s="83">
        <v>42875</v>
      </c>
      <c r="B1939" s="84" t="s">
        <v>198</v>
      </c>
      <c r="C1939" s="84" t="s">
        <v>161</v>
      </c>
      <c r="D1939" s="84" t="s">
        <v>38</v>
      </c>
      <c r="E1939" s="84" t="s">
        <v>45</v>
      </c>
      <c r="F1939" s="84" t="s">
        <v>101</v>
      </c>
      <c r="G1939" s="85">
        <v>91179</v>
      </c>
      <c r="H1939" s="81">
        <v>0.25</v>
      </c>
      <c r="I1939" s="81">
        <v>0.51388888888888895</v>
      </c>
      <c r="J1939" s="86">
        <v>0.2638888888888889</v>
      </c>
      <c r="K1939" s="87">
        <v>42875.254861111112</v>
      </c>
      <c r="L1939" s="87">
        <v>42875.515972222223</v>
      </c>
      <c r="M1939" s="85">
        <v>53</v>
      </c>
      <c r="N1939" s="85">
        <v>0</v>
      </c>
      <c r="O1939" s="86">
        <v>0</v>
      </c>
      <c r="P1939" s="86">
        <v>2.1643518518518518E-3</v>
      </c>
      <c r="Q1939" s="86">
        <v>2.5462962962962961E-3</v>
      </c>
      <c r="R1939" s="86">
        <v>1.7534722222222222E-2</v>
      </c>
      <c r="S1939" s="86">
        <v>0</v>
      </c>
      <c r="T1939" s="86">
        <v>7.6736111111111111E-3</v>
      </c>
      <c r="U1939" s="86">
        <v>0</v>
      </c>
      <c r="V1939" s="86">
        <v>0</v>
      </c>
      <c r="W1939" s="86">
        <v>0</v>
      </c>
      <c r="X1939" s="86">
        <v>1.1111111111111111E-3</v>
      </c>
      <c r="Y1939" s="86">
        <v>4.0277777777777777E-3</v>
      </c>
      <c r="Z1939" s="86">
        <v>0</v>
      </c>
      <c r="AA1939" s="4">
        <f t="shared" si="63"/>
        <v>2.5208333333333333E-2</v>
      </c>
      <c r="AB1939" s="4">
        <f t="shared" si="62"/>
        <v>4.8611111111110938E-3</v>
      </c>
    </row>
    <row r="1940" spans="1:28" x14ac:dyDescent="0.25">
      <c r="A1940" s="83">
        <v>42874</v>
      </c>
      <c r="B1940" s="84" t="s">
        <v>197</v>
      </c>
      <c r="C1940" s="84" t="s">
        <v>161</v>
      </c>
      <c r="D1940" s="84" t="s">
        <v>38</v>
      </c>
      <c r="E1940" s="84" t="s">
        <v>45</v>
      </c>
      <c r="F1940" s="84" t="s">
        <v>101</v>
      </c>
      <c r="G1940" s="85">
        <v>91179</v>
      </c>
      <c r="H1940" s="81">
        <v>0.25</v>
      </c>
      <c r="I1940" s="81">
        <v>0.51388888888888895</v>
      </c>
      <c r="J1940" s="86">
        <v>0.2638888888888889</v>
      </c>
      <c r="K1940" s="87">
        <v>42874.251388888886</v>
      </c>
      <c r="L1940" s="87">
        <v>42874.513888888891</v>
      </c>
      <c r="M1940" s="85">
        <v>60</v>
      </c>
      <c r="N1940" s="85">
        <v>0</v>
      </c>
      <c r="O1940" s="86">
        <v>0</v>
      </c>
      <c r="P1940" s="86">
        <v>2.1759259259259258E-3</v>
      </c>
      <c r="Q1940" s="86">
        <v>1.4120370370370369E-3</v>
      </c>
      <c r="R1940" s="86">
        <v>1.4409722222222221E-2</v>
      </c>
      <c r="S1940" s="86">
        <v>0</v>
      </c>
      <c r="T1940" s="86">
        <v>7.4305555555555548E-3</v>
      </c>
      <c r="U1940" s="86">
        <v>0</v>
      </c>
      <c r="V1940" s="86">
        <v>0</v>
      </c>
      <c r="W1940" s="86">
        <v>0</v>
      </c>
      <c r="X1940" s="86">
        <v>6.1921296296296299E-3</v>
      </c>
      <c r="Y1940" s="86">
        <v>7.789351851851852E-3</v>
      </c>
      <c r="Z1940" s="86">
        <v>0</v>
      </c>
      <c r="AA1940" s="4">
        <f t="shared" si="63"/>
        <v>2.1840277777777778E-2</v>
      </c>
      <c r="AB1940" s="4">
        <f t="shared" si="62"/>
        <v>1.388888888888884E-3</v>
      </c>
    </row>
    <row r="1941" spans="1:28" x14ac:dyDescent="0.25">
      <c r="A1941" s="83">
        <v>42874</v>
      </c>
      <c r="B1941" s="84" t="s">
        <v>197</v>
      </c>
      <c r="C1941" s="84" t="s">
        <v>161</v>
      </c>
      <c r="D1941" s="84" t="s">
        <v>38</v>
      </c>
      <c r="E1941" s="84" t="s">
        <v>45</v>
      </c>
      <c r="F1941" s="84" t="s">
        <v>102</v>
      </c>
      <c r="G1941" s="85">
        <v>91388</v>
      </c>
      <c r="H1941" s="81">
        <v>0.29166666666666669</v>
      </c>
      <c r="I1941" s="81">
        <v>0.55555555555555558</v>
      </c>
      <c r="J1941" s="86">
        <v>0.2638888888888889</v>
      </c>
      <c r="K1941" s="87"/>
      <c r="L1941" s="87"/>
      <c r="M1941" s="85">
        <v>0</v>
      </c>
      <c r="N1941" s="85">
        <v>0</v>
      </c>
      <c r="O1941" s="86">
        <v>0</v>
      </c>
      <c r="P1941" s="86">
        <v>0</v>
      </c>
      <c r="Q1941" s="86">
        <v>0</v>
      </c>
      <c r="R1941" s="86">
        <v>0</v>
      </c>
      <c r="S1941" s="86">
        <v>0</v>
      </c>
      <c r="T1941" s="86">
        <v>0</v>
      </c>
      <c r="U1941" s="86">
        <v>0</v>
      </c>
      <c r="V1941" s="86">
        <v>0</v>
      </c>
      <c r="W1941" s="86">
        <v>0</v>
      </c>
      <c r="X1941" s="86">
        <v>0</v>
      </c>
      <c r="Y1941" s="86">
        <v>0</v>
      </c>
      <c r="Z1941" s="86">
        <v>0</v>
      </c>
      <c r="AA1941" s="4">
        <f t="shared" si="63"/>
        <v>0</v>
      </c>
      <c r="AB1941" s="4" t="str">
        <f t="shared" si="62"/>
        <v/>
      </c>
    </row>
    <row r="1942" spans="1:28" x14ac:dyDescent="0.25">
      <c r="A1942" s="83">
        <v>42875</v>
      </c>
      <c r="B1942" s="84" t="s">
        <v>198</v>
      </c>
      <c r="C1942" s="84" t="s">
        <v>161</v>
      </c>
      <c r="D1942" s="84" t="s">
        <v>38</v>
      </c>
      <c r="E1942" s="84" t="s">
        <v>45</v>
      </c>
      <c r="F1942" s="84" t="s">
        <v>102</v>
      </c>
      <c r="G1942" s="85">
        <v>91388</v>
      </c>
      <c r="H1942" s="81">
        <v>0.29166666666666669</v>
      </c>
      <c r="I1942" s="81">
        <v>0.55555555555555558</v>
      </c>
      <c r="J1942" s="86">
        <v>0.2638888888888889</v>
      </c>
      <c r="K1942" s="87">
        <v>42875.291666666664</v>
      </c>
      <c r="L1942" s="87">
        <v>42875.555555555555</v>
      </c>
      <c r="M1942" s="85">
        <v>71</v>
      </c>
      <c r="N1942" s="85">
        <v>0</v>
      </c>
      <c r="O1942" s="86">
        <v>0</v>
      </c>
      <c r="P1942" s="86">
        <v>1.8287037037037037E-3</v>
      </c>
      <c r="Q1942" s="86">
        <v>4.0162037037037033E-3</v>
      </c>
      <c r="R1942" s="86">
        <v>1.4236111111111111E-2</v>
      </c>
      <c r="S1942" s="86">
        <v>0</v>
      </c>
      <c r="T1942" s="86">
        <v>1.3761574074074074E-2</v>
      </c>
      <c r="U1942" s="86">
        <v>0</v>
      </c>
      <c r="V1942" s="86">
        <v>0</v>
      </c>
      <c r="W1942" s="86">
        <v>0</v>
      </c>
      <c r="X1942" s="86">
        <v>0</v>
      </c>
      <c r="Y1942" s="86">
        <v>1.5972222222222221E-3</v>
      </c>
      <c r="Z1942" s="86">
        <v>0</v>
      </c>
      <c r="AA1942" s="4">
        <f t="shared" si="63"/>
        <v>2.7997685185185184E-2</v>
      </c>
      <c r="AB1942" s="4">
        <f t="shared" si="62"/>
        <v>0</v>
      </c>
    </row>
    <row r="1943" spans="1:28" x14ac:dyDescent="0.25">
      <c r="A1943" s="83">
        <v>42876</v>
      </c>
      <c r="B1943" s="84" t="s">
        <v>199</v>
      </c>
      <c r="C1943" s="84" t="s">
        <v>161</v>
      </c>
      <c r="D1943" s="84" t="s">
        <v>38</v>
      </c>
      <c r="E1943" s="84" t="s">
        <v>45</v>
      </c>
      <c r="F1943" s="84" t="s">
        <v>102</v>
      </c>
      <c r="G1943" s="85">
        <v>91388</v>
      </c>
      <c r="H1943" s="81">
        <v>0.29166666666666669</v>
      </c>
      <c r="I1943" s="81">
        <v>0.55555555555555558</v>
      </c>
      <c r="J1943" s="86">
        <v>0.2638888888888889</v>
      </c>
      <c r="K1943" s="87">
        <v>42876.289583333331</v>
      </c>
      <c r="L1943" s="87">
        <v>42876.555555555555</v>
      </c>
      <c r="M1943" s="85">
        <v>99</v>
      </c>
      <c r="N1943" s="85">
        <v>0</v>
      </c>
      <c r="O1943" s="86">
        <v>0</v>
      </c>
      <c r="P1943" s="86">
        <v>1.6203703703703703E-3</v>
      </c>
      <c r="Q1943" s="86">
        <v>1.8402777777777777E-3</v>
      </c>
      <c r="R1943" s="86">
        <v>1.3981481481481482E-2</v>
      </c>
      <c r="S1943" s="86">
        <v>0</v>
      </c>
      <c r="T1943" s="86">
        <v>1.5613425925925926E-2</v>
      </c>
      <c r="U1943" s="86">
        <v>0</v>
      </c>
      <c r="V1943" s="86">
        <v>0</v>
      </c>
      <c r="W1943" s="86">
        <v>0</v>
      </c>
      <c r="X1943" s="86">
        <v>0</v>
      </c>
      <c r="Y1943" s="86">
        <v>2.9629629629629628E-3</v>
      </c>
      <c r="Z1943" s="86">
        <v>0</v>
      </c>
      <c r="AA1943" s="4">
        <f t="shared" si="63"/>
        <v>2.959490740740741E-2</v>
      </c>
      <c r="AB1943" s="4">
        <f t="shared" si="62"/>
        <v>0</v>
      </c>
    </row>
    <row r="1944" spans="1:28" x14ac:dyDescent="0.25">
      <c r="A1944" s="83">
        <v>42876</v>
      </c>
      <c r="B1944" s="84" t="s">
        <v>199</v>
      </c>
      <c r="C1944" s="84" t="s">
        <v>161</v>
      </c>
      <c r="D1944" s="84" t="s">
        <v>38</v>
      </c>
      <c r="E1944" s="84" t="s">
        <v>45</v>
      </c>
      <c r="F1944" s="84" t="s">
        <v>103</v>
      </c>
      <c r="G1944" s="85">
        <v>91140</v>
      </c>
      <c r="H1944" s="81">
        <v>0.3611111111111111</v>
      </c>
      <c r="I1944" s="81">
        <v>0.625</v>
      </c>
      <c r="J1944" s="86">
        <v>0.2638888888888889</v>
      </c>
      <c r="K1944" s="87">
        <v>42876.367361111108</v>
      </c>
      <c r="L1944" s="87">
        <v>42876.625</v>
      </c>
      <c r="M1944" s="85">
        <v>98</v>
      </c>
      <c r="N1944" s="85">
        <v>0</v>
      </c>
      <c r="O1944" s="86">
        <v>0</v>
      </c>
      <c r="P1944" s="86">
        <v>1.8634259259259261E-3</v>
      </c>
      <c r="Q1944" s="86">
        <v>2.1296296296296298E-3</v>
      </c>
      <c r="R1944" s="86">
        <v>1.4143518518518519E-2</v>
      </c>
      <c r="S1944" s="86">
        <v>0</v>
      </c>
      <c r="T1944" s="86">
        <v>8.0324074074074065E-3</v>
      </c>
      <c r="U1944" s="86">
        <v>0</v>
      </c>
      <c r="V1944" s="86">
        <v>0</v>
      </c>
      <c r="W1944" s="86">
        <v>0</v>
      </c>
      <c r="X1944" s="86">
        <v>6.9444444444444447E-4</v>
      </c>
      <c r="Y1944" s="86">
        <v>4.6759259259259263E-3</v>
      </c>
      <c r="Z1944" s="86">
        <v>0</v>
      </c>
      <c r="AA1944" s="4">
        <f t="shared" si="63"/>
        <v>2.2175925925925925E-2</v>
      </c>
      <c r="AB1944" s="4">
        <f t="shared" si="62"/>
        <v>6.2499999999999778E-3</v>
      </c>
    </row>
    <row r="1945" spans="1:28" x14ac:dyDescent="0.25">
      <c r="A1945" s="83">
        <v>42875</v>
      </c>
      <c r="B1945" s="84" t="s">
        <v>198</v>
      </c>
      <c r="C1945" s="84" t="s">
        <v>161</v>
      </c>
      <c r="D1945" s="84" t="s">
        <v>38</v>
      </c>
      <c r="E1945" s="84" t="s">
        <v>45</v>
      </c>
      <c r="F1945" s="84" t="s">
        <v>103</v>
      </c>
      <c r="G1945" s="85">
        <v>91140</v>
      </c>
      <c r="H1945" s="81">
        <v>0.3611111111111111</v>
      </c>
      <c r="I1945" s="81">
        <v>0.625</v>
      </c>
      <c r="J1945" s="86">
        <v>0.2638888888888889</v>
      </c>
      <c r="K1945" s="87">
        <v>42875.354861111111</v>
      </c>
      <c r="L1945" s="87">
        <v>42875.626388888886</v>
      </c>
      <c r="M1945" s="85">
        <v>79</v>
      </c>
      <c r="N1945" s="85">
        <v>0</v>
      </c>
      <c r="O1945" s="86">
        <v>0</v>
      </c>
      <c r="P1945" s="86">
        <v>1.8518518518518517E-3</v>
      </c>
      <c r="Q1945" s="86">
        <v>5.5092592592592589E-3</v>
      </c>
      <c r="R1945" s="86">
        <v>1.4155092592592592E-2</v>
      </c>
      <c r="S1945" s="86">
        <v>0</v>
      </c>
      <c r="T1945" s="86">
        <v>1.4756944444444446E-2</v>
      </c>
      <c r="U1945" s="86">
        <v>0</v>
      </c>
      <c r="V1945" s="86">
        <v>0</v>
      </c>
      <c r="W1945" s="86">
        <v>0</v>
      </c>
      <c r="X1945" s="86">
        <v>0</v>
      </c>
      <c r="Y1945" s="86">
        <v>5.9953703703703697E-3</v>
      </c>
      <c r="Z1945" s="86">
        <v>0</v>
      </c>
      <c r="AA1945" s="4">
        <f t="shared" si="63"/>
        <v>2.8912037037037038E-2</v>
      </c>
      <c r="AB1945" s="4">
        <f t="shared" si="62"/>
        <v>0</v>
      </c>
    </row>
    <row r="1946" spans="1:28" x14ac:dyDescent="0.25">
      <c r="A1946" s="83">
        <v>42874</v>
      </c>
      <c r="B1946" s="84" t="s">
        <v>197</v>
      </c>
      <c r="C1946" s="84" t="s">
        <v>161</v>
      </c>
      <c r="D1946" s="84" t="s">
        <v>38</v>
      </c>
      <c r="E1946" s="84" t="s">
        <v>45</v>
      </c>
      <c r="F1946" s="84" t="s">
        <v>103</v>
      </c>
      <c r="G1946" s="85">
        <v>91140</v>
      </c>
      <c r="H1946" s="81">
        <v>0.3611111111111111</v>
      </c>
      <c r="I1946" s="81">
        <v>0.625</v>
      </c>
      <c r="J1946" s="86">
        <v>0.2638888888888889</v>
      </c>
      <c r="K1946" s="87">
        <v>42874.385416666664</v>
      </c>
      <c r="L1946" s="87">
        <v>42874.627083333333</v>
      </c>
      <c r="M1946" s="85">
        <v>76</v>
      </c>
      <c r="N1946" s="85">
        <v>0</v>
      </c>
      <c r="O1946" s="86">
        <v>0</v>
      </c>
      <c r="P1946" s="86">
        <v>1.8518518518518517E-3</v>
      </c>
      <c r="Q1946" s="86">
        <v>2.8587962962962963E-3</v>
      </c>
      <c r="R1946" s="86">
        <v>1.6331018518518519E-2</v>
      </c>
      <c r="S1946" s="86">
        <v>0</v>
      </c>
      <c r="T1946" s="86">
        <v>1.5601851851851851E-2</v>
      </c>
      <c r="U1946" s="86">
        <v>0</v>
      </c>
      <c r="V1946" s="86">
        <v>0</v>
      </c>
      <c r="W1946" s="86">
        <v>0</v>
      </c>
      <c r="X1946" s="86">
        <v>1.6087962962962963E-3</v>
      </c>
      <c r="Y1946" s="86">
        <v>0</v>
      </c>
      <c r="Z1946" s="86">
        <v>0</v>
      </c>
      <c r="AA1946" s="4">
        <f t="shared" si="63"/>
        <v>3.1932870370370368E-2</v>
      </c>
      <c r="AB1946" s="4">
        <f t="shared" si="62"/>
        <v>2.430555555555558E-2</v>
      </c>
    </row>
    <row r="1947" spans="1:28" x14ac:dyDescent="0.25">
      <c r="A1947" s="83">
        <v>42874</v>
      </c>
      <c r="B1947" s="84" t="s">
        <v>197</v>
      </c>
      <c r="C1947" s="84" t="s">
        <v>161</v>
      </c>
      <c r="D1947" s="84" t="s">
        <v>38</v>
      </c>
      <c r="E1947" s="84" t="s">
        <v>45</v>
      </c>
      <c r="F1947" s="84" t="s">
        <v>190</v>
      </c>
      <c r="G1947" s="85">
        <v>101413</v>
      </c>
      <c r="H1947" s="81">
        <v>0.29166666666666669</v>
      </c>
      <c r="I1947" s="81">
        <v>0.55555555555555558</v>
      </c>
      <c r="J1947" s="86">
        <v>0.2638888888888889</v>
      </c>
      <c r="K1947" s="87"/>
      <c r="L1947" s="87"/>
      <c r="M1947" s="85">
        <v>0</v>
      </c>
      <c r="N1947" s="85">
        <v>0</v>
      </c>
      <c r="O1947" s="86">
        <v>0</v>
      </c>
      <c r="P1947" s="86">
        <v>0</v>
      </c>
      <c r="Q1947" s="86">
        <v>0</v>
      </c>
      <c r="R1947" s="86">
        <v>0</v>
      </c>
      <c r="S1947" s="86">
        <v>0</v>
      </c>
      <c r="T1947" s="86">
        <v>0</v>
      </c>
      <c r="U1947" s="86">
        <v>0</v>
      </c>
      <c r="V1947" s="86">
        <v>0</v>
      </c>
      <c r="W1947" s="86">
        <v>0</v>
      </c>
      <c r="X1947" s="86">
        <v>0</v>
      </c>
      <c r="Y1947" s="86">
        <v>0</v>
      </c>
      <c r="Z1947" s="86">
        <v>0</v>
      </c>
      <c r="AA1947" s="4">
        <f t="shared" si="63"/>
        <v>0</v>
      </c>
      <c r="AB1947" s="4" t="str">
        <f t="shared" si="62"/>
        <v/>
      </c>
    </row>
    <row r="1948" spans="1:28" x14ac:dyDescent="0.25">
      <c r="A1948" s="83">
        <v>42875</v>
      </c>
      <c r="B1948" s="84" t="s">
        <v>198</v>
      </c>
      <c r="C1948" s="84" t="s">
        <v>161</v>
      </c>
      <c r="D1948" s="84" t="s">
        <v>38</v>
      </c>
      <c r="E1948" s="84" t="s">
        <v>45</v>
      </c>
      <c r="F1948" s="84" t="s">
        <v>190</v>
      </c>
      <c r="G1948" s="85">
        <v>101413</v>
      </c>
      <c r="H1948" s="81">
        <v>0.29166666666666669</v>
      </c>
      <c r="I1948" s="81">
        <v>0.55555555555555558</v>
      </c>
      <c r="J1948" s="86">
        <v>0.2638888888888889</v>
      </c>
      <c r="K1948" s="87"/>
      <c r="L1948" s="87"/>
      <c r="M1948" s="85">
        <v>0</v>
      </c>
      <c r="N1948" s="85">
        <v>0</v>
      </c>
      <c r="O1948" s="86">
        <v>0</v>
      </c>
      <c r="P1948" s="86">
        <v>0</v>
      </c>
      <c r="Q1948" s="86">
        <v>0</v>
      </c>
      <c r="R1948" s="86">
        <v>0</v>
      </c>
      <c r="S1948" s="86">
        <v>0</v>
      </c>
      <c r="T1948" s="86">
        <v>0</v>
      </c>
      <c r="U1948" s="86">
        <v>0</v>
      </c>
      <c r="V1948" s="86">
        <v>0</v>
      </c>
      <c r="W1948" s="86">
        <v>0</v>
      </c>
      <c r="X1948" s="86">
        <v>0</v>
      </c>
      <c r="Y1948" s="86">
        <v>0</v>
      </c>
      <c r="Z1948" s="86">
        <v>0</v>
      </c>
      <c r="AA1948" s="4">
        <f t="shared" si="63"/>
        <v>0</v>
      </c>
      <c r="AB1948" s="4" t="str">
        <f t="shared" si="62"/>
        <v/>
      </c>
    </row>
    <row r="1949" spans="1:28" x14ac:dyDescent="0.25">
      <c r="A1949" s="83">
        <v>42876</v>
      </c>
      <c r="B1949" s="84" t="s">
        <v>199</v>
      </c>
      <c r="C1949" s="84" t="s">
        <v>161</v>
      </c>
      <c r="D1949" s="84" t="s">
        <v>38</v>
      </c>
      <c r="E1949" s="84" t="s">
        <v>45</v>
      </c>
      <c r="F1949" s="84" t="s">
        <v>190</v>
      </c>
      <c r="G1949" s="85">
        <v>101413</v>
      </c>
      <c r="H1949" s="81">
        <v>0.29166666666666669</v>
      </c>
      <c r="I1949" s="81">
        <v>0.55555555555555558</v>
      </c>
      <c r="J1949" s="86">
        <v>0.2638888888888889</v>
      </c>
      <c r="K1949" s="87"/>
      <c r="L1949" s="87"/>
      <c r="M1949" s="85">
        <v>0</v>
      </c>
      <c r="N1949" s="85">
        <v>0</v>
      </c>
      <c r="O1949" s="86">
        <v>0</v>
      </c>
      <c r="P1949" s="86">
        <v>0</v>
      </c>
      <c r="Q1949" s="86">
        <v>0</v>
      </c>
      <c r="R1949" s="86">
        <v>0</v>
      </c>
      <c r="S1949" s="86">
        <v>0</v>
      </c>
      <c r="T1949" s="86">
        <v>0</v>
      </c>
      <c r="U1949" s="86">
        <v>0</v>
      </c>
      <c r="V1949" s="86">
        <v>0</v>
      </c>
      <c r="W1949" s="86">
        <v>0</v>
      </c>
      <c r="X1949" s="86">
        <v>0</v>
      </c>
      <c r="Y1949" s="86">
        <v>0</v>
      </c>
      <c r="Z1949" s="86">
        <v>0</v>
      </c>
      <c r="AA1949" s="4">
        <f t="shared" si="63"/>
        <v>0</v>
      </c>
      <c r="AB1949" s="4" t="str">
        <f t="shared" si="62"/>
        <v/>
      </c>
    </row>
    <row r="1950" spans="1:28" x14ac:dyDescent="0.25">
      <c r="A1950" s="83">
        <v>42876</v>
      </c>
      <c r="B1950" s="84" t="s">
        <v>199</v>
      </c>
      <c r="C1950" s="84" t="s">
        <v>161</v>
      </c>
      <c r="D1950" s="84" t="s">
        <v>38</v>
      </c>
      <c r="E1950" s="84" t="s">
        <v>45</v>
      </c>
      <c r="F1950" s="84" t="s">
        <v>105</v>
      </c>
      <c r="G1950" s="85">
        <v>91172</v>
      </c>
      <c r="H1950" s="81">
        <v>0.3611111111111111</v>
      </c>
      <c r="I1950" s="81">
        <v>0.625</v>
      </c>
      <c r="J1950" s="86">
        <v>0.2638888888888889</v>
      </c>
      <c r="K1950" s="87">
        <v>42876.359027777777</v>
      </c>
      <c r="L1950" s="87">
        <v>42876.625694444447</v>
      </c>
      <c r="M1950" s="85">
        <v>82</v>
      </c>
      <c r="N1950" s="85">
        <v>0</v>
      </c>
      <c r="O1950" s="86">
        <v>0</v>
      </c>
      <c r="P1950" s="86">
        <v>2.4189814814814816E-3</v>
      </c>
      <c r="Q1950" s="86">
        <v>2.1412037037037038E-3</v>
      </c>
      <c r="R1950" s="86">
        <v>1.3819444444444445E-2</v>
      </c>
      <c r="S1950" s="86">
        <v>0</v>
      </c>
      <c r="T1950" s="86">
        <v>1.7256944444444446E-2</v>
      </c>
      <c r="U1950" s="86">
        <v>0</v>
      </c>
      <c r="V1950" s="86">
        <v>0</v>
      </c>
      <c r="W1950" s="86">
        <v>0</v>
      </c>
      <c r="X1950" s="86">
        <v>0</v>
      </c>
      <c r="Y1950" s="86">
        <v>9.9537037037037042E-4</v>
      </c>
      <c r="Z1950" s="86">
        <v>0</v>
      </c>
      <c r="AA1950" s="4">
        <f t="shared" si="63"/>
        <v>3.107638888888889E-2</v>
      </c>
      <c r="AB1950" s="4">
        <f t="shared" ref="AB1950:AB2013" si="64">IF(K1950="","",IF(VALUE(TEXT(K1950,"HH:MM:SS"))&gt;H1950,VALUE(TEXT(K1950,"HH:MM:SS"))-H1950,0))</f>
        <v>0</v>
      </c>
    </row>
    <row r="1951" spans="1:28" x14ac:dyDescent="0.25">
      <c r="A1951" s="83">
        <v>42875</v>
      </c>
      <c r="B1951" s="84" t="s">
        <v>198</v>
      </c>
      <c r="C1951" s="84" t="s">
        <v>161</v>
      </c>
      <c r="D1951" s="84" t="s">
        <v>38</v>
      </c>
      <c r="E1951" s="84" t="s">
        <v>45</v>
      </c>
      <c r="F1951" s="84" t="s">
        <v>105</v>
      </c>
      <c r="G1951" s="85">
        <v>91172</v>
      </c>
      <c r="H1951" s="81">
        <v>0.3611111111111111</v>
      </c>
      <c r="I1951" s="81">
        <v>0.625</v>
      </c>
      <c r="J1951" s="86">
        <v>0.2638888888888889</v>
      </c>
      <c r="K1951" s="87">
        <v>42875.361111111109</v>
      </c>
      <c r="L1951" s="87">
        <v>42875.625694444447</v>
      </c>
      <c r="M1951" s="85">
        <v>68</v>
      </c>
      <c r="N1951" s="85">
        <v>0</v>
      </c>
      <c r="O1951" s="86">
        <v>0</v>
      </c>
      <c r="P1951" s="86">
        <v>2.3611111111111111E-3</v>
      </c>
      <c r="Q1951" s="86">
        <v>2.4305555555555556E-3</v>
      </c>
      <c r="R1951" s="86">
        <v>1.4374999999999999E-2</v>
      </c>
      <c r="S1951" s="86">
        <v>0</v>
      </c>
      <c r="T1951" s="86">
        <v>1.4548611111111111E-2</v>
      </c>
      <c r="U1951" s="86">
        <v>0</v>
      </c>
      <c r="V1951" s="86">
        <v>0</v>
      </c>
      <c r="W1951" s="86">
        <v>0</v>
      </c>
      <c r="X1951" s="86">
        <v>7.175925925925927E-4</v>
      </c>
      <c r="Y1951" s="86">
        <v>0</v>
      </c>
      <c r="Z1951" s="86">
        <v>0</v>
      </c>
      <c r="AA1951" s="4">
        <f t="shared" si="63"/>
        <v>2.8923611111111108E-2</v>
      </c>
      <c r="AB1951" s="4">
        <f t="shared" si="64"/>
        <v>0</v>
      </c>
    </row>
    <row r="1952" spans="1:28" x14ac:dyDescent="0.25">
      <c r="A1952" s="83">
        <v>42874</v>
      </c>
      <c r="B1952" s="84" t="s">
        <v>197</v>
      </c>
      <c r="C1952" s="84" t="s">
        <v>161</v>
      </c>
      <c r="D1952" s="84" t="s">
        <v>38</v>
      </c>
      <c r="E1952" s="84" t="s">
        <v>45</v>
      </c>
      <c r="F1952" s="84" t="s">
        <v>105</v>
      </c>
      <c r="G1952" s="85">
        <v>91172</v>
      </c>
      <c r="H1952" s="81">
        <v>0.3611111111111111</v>
      </c>
      <c r="I1952" s="81">
        <v>0.625</v>
      </c>
      <c r="J1952" s="86">
        <v>0.2638888888888889</v>
      </c>
      <c r="K1952" s="87">
        <v>42874.372916666667</v>
      </c>
      <c r="L1952" s="87">
        <v>42874.625</v>
      </c>
      <c r="M1952" s="85">
        <v>81</v>
      </c>
      <c r="N1952" s="85">
        <v>0</v>
      </c>
      <c r="O1952" s="86">
        <v>0</v>
      </c>
      <c r="P1952" s="86">
        <v>1.9212962962962962E-3</v>
      </c>
      <c r="Q1952" s="86">
        <v>3.4027777777777784E-3</v>
      </c>
      <c r="R1952" s="86">
        <v>1.3483796296296298E-2</v>
      </c>
      <c r="S1952" s="86">
        <v>0</v>
      </c>
      <c r="T1952" s="86">
        <v>1.3206018518518518E-2</v>
      </c>
      <c r="U1952" s="86">
        <v>0</v>
      </c>
      <c r="V1952" s="86">
        <v>0</v>
      </c>
      <c r="W1952" s="86">
        <v>0</v>
      </c>
      <c r="X1952" s="86">
        <v>2.7083333333333334E-3</v>
      </c>
      <c r="Y1952" s="86">
        <v>0</v>
      </c>
      <c r="Z1952" s="86">
        <v>0</v>
      </c>
      <c r="AA1952" s="4">
        <f t="shared" si="63"/>
        <v>2.6689814814814816E-2</v>
      </c>
      <c r="AB1952" s="4">
        <f t="shared" si="64"/>
        <v>1.1805555555555514E-2</v>
      </c>
    </row>
    <row r="1953" spans="1:28" x14ac:dyDescent="0.25">
      <c r="A1953" s="83">
        <v>42874</v>
      </c>
      <c r="B1953" s="84" t="s">
        <v>197</v>
      </c>
      <c r="C1953" s="84" t="s">
        <v>161</v>
      </c>
      <c r="D1953" s="84" t="s">
        <v>38</v>
      </c>
      <c r="E1953" s="84" t="s">
        <v>45</v>
      </c>
      <c r="F1953" s="84" t="s">
        <v>191</v>
      </c>
      <c r="G1953" s="85">
        <v>91158</v>
      </c>
      <c r="H1953" s="81">
        <v>0.25</v>
      </c>
      <c r="I1953" s="81">
        <v>0.51388888888888895</v>
      </c>
      <c r="J1953" s="86">
        <v>0.2638888888888889</v>
      </c>
      <c r="K1953" s="87">
        <v>42874.243055555555</v>
      </c>
      <c r="L1953" s="87">
        <v>42874.513888888891</v>
      </c>
      <c r="M1953" s="85">
        <v>87</v>
      </c>
      <c r="N1953" s="85">
        <v>0</v>
      </c>
      <c r="O1953" s="86">
        <v>0</v>
      </c>
      <c r="P1953" s="86">
        <v>1.261574074074074E-3</v>
      </c>
      <c r="Q1953" s="86">
        <v>7.1990740740740739E-3</v>
      </c>
      <c r="R1953" s="86">
        <v>2.0694444444444446E-2</v>
      </c>
      <c r="S1953" s="86">
        <v>0</v>
      </c>
      <c r="T1953" s="86">
        <v>7.0717592592592594E-3</v>
      </c>
      <c r="U1953" s="86">
        <v>0</v>
      </c>
      <c r="V1953" s="86">
        <v>0</v>
      </c>
      <c r="W1953" s="86">
        <v>0</v>
      </c>
      <c r="X1953" s="86">
        <v>8.4953703703703701E-3</v>
      </c>
      <c r="Y1953" s="86">
        <v>1.0300925925925926E-3</v>
      </c>
      <c r="Z1953" s="86">
        <v>0</v>
      </c>
      <c r="AA1953" s="4">
        <f t="shared" si="63"/>
        <v>2.7766203703703706E-2</v>
      </c>
      <c r="AB1953" s="4">
        <f t="shared" si="64"/>
        <v>0</v>
      </c>
    </row>
    <row r="1954" spans="1:28" x14ac:dyDescent="0.25">
      <c r="A1954" s="83">
        <v>42875</v>
      </c>
      <c r="B1954" s="84" t="s">
        <v>198</v>
      </c>
      <c r="C1954" s="84" t="s">
        <v>161</v>
      </c>
      <c r="D1954" s="84" t="s">
        <v>38</v>
      </c>
      <c r="E1954" s="84" t="s">
        <v>45</v>
      </c>
      <c r="F1954" s="84" t="s">
        <v>191</v>
      </c>
      <c r="G1954" s="85">
        <v>91158</v>
      </c>
      <c r="H1954" s="81">
        <v>0.25</v>
      </c>
      <c r="I1954" s="81">
        <v>0.51388888888888895</v>
      </c>
      <c r="J1954" s="86">
        <v>0.2638888888888889</v>
      </c>
      <c r="K1954" s="87"/>
      <c r="L1954" s="87"/>
      <c r="M1954" s="85">
        <v>0</v>
      </c>
      <c r="N1954" s="85">
        <v>0</v>
      </c>
      <c r="O1954" s="86">
        <v>0</v>
      </c>
      <c r="P1954" s="86">
        <v>0</v>
      </c>
      <c r="Q1954" s="86">
        <v>0</v>
      </c>
      <c r="R1954" s="86">
        <v>0</v>
      </c>
      <c r="S1954" s="86">
        <v>0</v>
      </c>
      <c r="T1954" s="86">
        <v>0</v>
      </c>
      <c r="U1954" s="86">
        <v>0</v>
      </c>
      <c r="V1954" s="86">
        <v>0</v>
      </c>
      <c r="W1954" s="86">
        <v>0</v>
      </c>
      <c r="X1954" s="86">
        <v>0</v>
      </c>
      <c r="Y1954" s="86">
        <v>0</v>
      </c>
      <c r="Z1954" s="86">
        <v>0</v>
      </c>
      <c r="AA1954" s="4">
        <f t="shared" si="63"/>
        <v>0</v>
      </c>
      <c r="AB1954" s="4" t="str">
        <f t="shared" si="64"/>
        <v/>
      </c>
    </row>
    <row r="1955" spans="1:28" x14ac:dyDescent="0.25">
      <c r="A1955" s="83">
        <v>42876</v>
      </c>
      <c r="B1955" s="84" t="s">
        <v>199</v>
      </c>
      <c r="C1955" s="84" t="s">
        <v>161</v>
      </c>
      <c r="D1955" s="84" t="s">
        <v>38</v>
      </c>
      <c r="E1955" s="84" t="s">
        <v>45</v>
      </c>
      <c r="F1955" s="84" t="s">
        <v>191</v>
      </c>
      <c r="G1955" s="85">
        <v>91158</v>
      </c>
      <c r="H1955" s="81">
        <v>0.25</v>
      </c>
      <c r="I1955" s="81">
        <v>0.51388888888888895</v>
      </c>
      <c r="J1955" s="86">
        <v>0.2638888888888889</v>
      </c>
      <c r="K1955" s="87"/>
      <c r="L1955" s="87"/>
      <c r="M1955" s="85">
        <v>0</v>
      </c>
      <c r="N1955" s="85">
        <v>0</v>
      </c>
      <c r="O1955" s="86">
        <v>0</v>
      </c>
      <c r="P1955" s="86">
        <v>0</v>
      </c>
      <c r="Q1955" s="86">
        <v>0</v>
      </c>
      <c r="R1955" s="86">
        <v>0</v>
      </c>
      <c r="S1955" s="86">
        <v>0</v>
      </c>
      <c r="T1955" s="86">
        <v>0</v>
      </c>
      <c r="U1955" s="86">
        <v>0</v>
      </c>
      <c r="V1955" s="86">
        <v>0</v>
      </c>
      <c r="W1955" s="86">
        <v>0</v>
      </c>
      <c r="X1955" s="86">
        <v>0</v>
      </c>
      <c r="Y1955" s="86">
        <v>0</v>
      </c>
      <c r="Z1955" s="86">
        <v>0</v>
      </c>
      <c r="AA1955" s="4">
        <f t="shared" si="63"/>
        <v>0</v>
      </c>
      <c r="AB1955" s="4" t="str">
        <f t="shared" si="64"/>
        <v/>
      </c>
    </row>
    <row r="1956" spans="1:28" x14ac:dyDescent="0.25">
      <c r="A1956" s="83">
        <v>42876</v>
      </c>
      <c r="B1956" s="84" t="s">
        <v>199</v>
      </c>
      <c r="C1956" s="84" t="s">
        <v>161</v>
      </c>
      <c r="D1956" s="84" t="s">
        <v>38</v>
      </c>
      <c r="E1956" s="84" t="s">
        <v>45</v>
      </c>
      <c r="F1956" s="84" t="s">
        <v>61</v>
      </c>
      <c r="G1956" s="85">
        <v>91175</v>
      </c>
      <c r="H1956" s="81">
        <v>0.29166666666666669</v>
      </c>
      <c r="I1956" s="81">
        <v>0.55555555555555558</v>
      </c>
      <c r="J1956" s="86">
        <v>0.2638888888888889</v>
      </c>
      <c r="K1956" s="87"/>
      <c r="L1956" s="87"/>
      <c r="M1956" s="85">
        <v>0</v>
      </c>
      <c r="N1956" s="85">
        <v>0</v>
      </c>
      <c r="O1956" s="86">
        <v>0</v>
      </c>
      <c r="P1956" s="86">
        <v>0</v>
      </c>
      <c r="Q1956" s="86">
        <v>0</v>
      </c>
      <c r="R1956" s="86">
        <v>0</v>
      </c>
      <c r="S1956" s="86">
        <v>0</v>
      </c>
      <c r="T1956" s="86">
        <v>0</v>
      </c>
      <c r="U1956" s="86">
        <v>0</v>
      </c>
      <c r="V1956" s="86">
        <v>0</v>
      </c>
      <c r="W1956" s="86">
        <v>0</v>
      </c>
      <c r="X1956" s="86">
        <v>0</v>
      </c>
      <c r="Y1956" s="86">
        <v>0</v>
      </c>
      <c r="Z1956" s="86">
        <v>0</v>
      </c>
      <c r="AA1956" s="4">
        <f t="shared" si="63"/>
        <v>0</v>
      </c>
      <c r="AB1956" s="4" t="str">
        <f t="shared" si="64"/>
        <v/>
      </c>
    </row>
    <row r="1957" spans="1:28" x14ac:dyDescent="0.25">
      <c r="A1957" s="83">
        <v>42875</v>
      </c>
      <c r="B1957" s="84" t="s">
        <v>198</v>
      </c>
      <c r="C1957" s="84" t="s">
        <v>161</v>
      </c>
      <c r="D1957" s="84" t="s">
        <v>38</v>
      </c>
      <c r="E1957" s="84" t="s">
        <v>45</v>
      </c>
      <c r="F1957" s="84" t="s">
        <v>61</v>
      </c>
      <c r="G1957" s="85">
        <v>91175</v>
      </c>
      <c r="H1957" s="81">
        <v>0.29166666666666669</v>
      </c>
      <c r="I1957" s="81">
        <v>0.55555555555555558</v>
      </c>
      <c r="J1957" s="86">
        <v>0.2638888888888889</v>
      </c>
      <c r="K1957" s="87">
        <v>42875.287499999999</v>
      </c>
      <c r="L1957" s="87">
        <v>42875.555555555555</v>
      </c>
      <c r="M1957" s="85">
        <v>67</v>
      </c>
      <c r="N1957" s="85">
        <v>0</v>
      </c>
      <c r="O1957" s="86">
        <v>0</v>
      </c>
      <c r="P1957" s="86">
        <v>1.9791666666666668E-3</v>
      </c>
      <c r="Q1957" s="86">
        <v>5.3356481481481484E-3</v>
      </c>
      <c r="R1957" s="86">
        <v>1.5000000000000001E-2</v>
      </c>
      <c r="S1957" s="86">
        <v>0</v>
      </c>
      <c r="T1957" s="86">
        <v>1.7384259259259262E-2</v>
      </c>
      <c r="U1957" s="86">
        <v>0</v>
      </c>
      <c r="V1957" s="86">
        <v>0</v>
      </c>
      <c r="W1957" s="86">
        <v>0</v>
      </c>
      <c r="X1957" s="86">
        <v>2.1180555555555553E-3</v>
      </c>
      <c r="Y1957" s="86">
        <v>1.7592592592592592E-3</v>
      </c>
      <c r="Z1957" s="86">
        <v>0</v>
      </c>
      <c r="AA1957" s="4">
        <f t="shared" si="63"/>
        <v>3.2384259259259265E-2</v>
      </c>
      <c r="AB1957" s="4">
        <f t="shared" si="64"/>
        <v>0</v>
      </c>
    </row>
    <row r="1958" spans="1:28" x14ac:dyDescent="0.25">
      <c r="A1958" s="83">
        <v>42874</v>
      </c>
      <c r="B1958" s="84" t="s">
        <v>197</v>
      </c>
      <c r="C1958" s="84" t="s">
        <v>161</v>
      </c>
      <c r="D1958" s="84" t="s">
        <v>38</v>
      </c>
      <c r="E1958" s="84" t="s">
        <v>45</v>
      </c>
      <c r="F1958" s="84" t="s">
        <v>61</v>
      </c>
      <c r="G1958" s="85">
        <v>91175</v>
      </c>
      <c r="H1958" s="81">
        <v>0.29166666666666669</v>
      </c>
      <c r="I1958" s="81">
        <v>0.55555555555555558</v>
      </c>
      <c r="J1958" s="86">
        <v>0.2638888888888889</v>
      </c>
      <c r="K1958" s="87">
        <v>42874.321527777778</v>
      </c>
      <c r="L1958" s="87">
        <v>42874.555555555555</v>
      </c>
      <c r="M1958" s="85">
        <v>75</v>
      </c>
      <c r="N1958" s="85">
        <v>0</v>
      </c>
      <c r="O1958" s="86">
        <v>0</v>
      </c>
      <c r="P1958" s="86">
        <v>1.9097222222222222E-3</v>
      </c>
      <c r="Q1958" s="86">
        <v>3.3217592592592591E-3</v>
      </c>
      <c r="R1958" s="86">
        <v>1.5740740740740743E-2</v>
      </c>
      <c r="S1958" s="86">
        <v>0</v>
      </c>
      <c r="T1958" s="86">
        <v>1.5995370370370372E-2</v>
      </c>
      <c r="U1958" s="86">
        <v>0</v>
      </c>
      <c r="V1958" s="86">
        <v>0</v>
      </c>
      <c r="W1958" s="86">
        <v>0</v>
      </c>
      <c r="X1958" s="86">
        <v>0</v>
      </c>
      <c r="Y1958" s="86">
        <v>3.2060185185185191E-3</v>
      </c>
      <c r="Z1958" s="86">
        <v>0</v>
      </c>
      <c r="AA1958" s="4">
        <f t="shared" si="63"/>
        <v>3.1736111111111118E-2</v>
      </c>
      <c r="AB1958" s="4">
        <f t="shared" si="64"/>
        <v>2.9861111111111116E-2</v>
      </c>
    </row>
    <row r="1959" spans="1:28" x14ac:dyDescent="0.25">
      <c r="A1959" s="83">
        <v>42874</v>
      </c>
      <c r="B1959" s="84" t="s">
        <v>197</v>
      </c>
      <c r="C1959" s="84" t="s">
        <v>161</v>
      </c>
      <c r="D1959" s="84" t="s">
        <v>38</v>
      </c>
      <c r="E1959" s="84" t="s">
        <v>45</v>
      </c>
      <c r="F1959" s="84" t="s">
        <v>106</v>
      </c>
      <c r="G1959" s="85">
        <v>91150</v>
      </c>
      <c r="H1959" s="81">
        <v>0.29166666666666669</v>
      </c>
      <c r="I1959" s="81">
        <v>0.55555555555555558</v>
      </c>
      <c r="J1959" s="86">
        <v>0.2638888888888889</v>
      </c>
      <c r="K1959" s="87">
        <v>42874.300694444442</v>
      </c>
      <c r="L1959" s="87">
        <v>42874.555555555555</v>
      </c>
      <c r="M1959" s="85">
        <v>89</v>
      </c>
      <c r="N1959" s="85">
        <v>0</v>
      </c>
      <c r="O1959" s="86">
        <v>0</v>
      </c>
      <c r="P1959" s="86">
        <v>1.4930555555555556E-3</v>
      </c>
      <c r="Q1959" s="86">
        <v>2.5810185185185185E-3</v>
      </c>
      <c r="R1959" s="86">
        <v>1.5046296296296295E-2</v>
      </c>
      <c r="S1959" s="86">
        <v>0</v>
      </c>
      <c r="T1959" s="86">
        <v>1.695601851851852E-2</v>
      </c>
      <c r="U1959" s="86">
        <v>0</v>
      </c>
      <c r="V1959" s="86">
        <v>0</v>
      </c>
      <c r="W1959" s="86">
        <v>0</v>
      </c>
      <c r="X1959" s="86">
        <v>4.2245370370370371E-3</v>
      </c>
      <c r="Y1959" s="86">
        <v>5.8333333333333336E-3</v>
      </c>
      <c r="Z1959" s="86">
        <v>0</v>
      </c>
      <c r="AA1959" s="4">
        <f t="shared" si="63"/>
        <v>3.2002314814814817E-2</v>
      </c>
      <c r="AB1959" s="4">
        <f t="shared" si="64"/>
        <v>9.0277777777777457E-3</v>
      </c>
    </row>
    <row r="1960" spans="1:28" x14ac:dyDescent="0.25">
      <c r="A1960" s="83">
        <v>42875</v>
      </c>
      <c r="B1960" s="84" t="s">
        <v>198</v>
      </c>
      <c r="C1960" s="84" t="s">
        <v>161</v>
      </c>
      <c r="D1960" s="84" t="s">
        <v>38</v>
      </c>
      <c r="E1960" s="84" t="s">
        <v>45</v>
      </c>
      <c r="F1960" s="84" t="s">
        <v>106</v>
      </c>
      <c r="G1960" s="85">
        <v>91150</v>
      </c>
      <c r="H1960" s="81">
        <v>0.29166666666666669</v>
      </c>
      <c r="I1960" s="81">
        <v>0.55555555555555558</v>
      </c>
      <c r="J1960" s="86">
        <v>0.2638888888888889</v>
      </c>
      <c r="K1960" s="87">
        <v>42875.297222222223</v>
      </c>
      <c r="L1960" s="87">
        <v>42875.555555555555</v>
      </c>
      <c r="M1960" s="85">
        <v>78</v>
      </c>
      <c r="N1960" s="85">
        <v>0</v>
      </c>
      <c r="O1960" s="86">
        <v>0</v>
      </c>
      <c r="P1960" s="86">
        <v>1.4120370370370369E-3</v>
      </c>
      <c r="Q1960" s="86">
        <v>4.340277777777778E-3</v>
      </c>
      <c r="R1960" s="86">
        <v>1.4791666666666668E-2</v>
      </c>
      <c r="S1960" s="86">
        <v>0</v>
      </c>
      <c r="T1960" s="86">
        <v>1.7615740740740741E-2</v>
      </c>
      <c r="U1960" s="86">
        <v>0</v>
      </c>
      <c r="V1960" s="86">
        <v>0</v>
      </c>
      <c r="W1960" s="86">
        <v>0</v>
      </c>
      <c r="X1960" s="86">
        <v>3.4722222222222222E-5</v>
      </c>
      <c r="Y1960" s="86">
        <v>3.8773148148148143E-3</v>
      </c>
      <c r="Z1960" s="86">
        <v>0</v>
      </c>
      <c r="AA1960" s="4">
        <f t="shared" si="63"/>
        <v>3.2407407407407413E-2</v>
      </c>
      <c r="AB1960" s="4">
        <f t="shared" si="64"/>
        <v>5.5555555555555358E-3</v>
      </c>
    </row>
    <row r="1961" spans="1:28" x14ac:dyDescent="0.25">
      <c r="A1961" s="83">
        <v>42876</v>
      </c>
      <c r="B1961" s="84" t="s">
        <v>199</v>
      </c>
      <c r="C1961" s="84" t="s">
        <v>161</v>
      </c>
      <c r="D1961" s="84" t="s">
        <v>38</v>
      </c>
      <c r="E1961" s="84" t="s">
        <v>45</v>
      </c>
      <c r="F1961" s="84" t="s">
        <v>106</v>
      </c>
      <c r="G1961" s="85">
        <v>91150</v>
      </c>
      <c r="H1961" s="81">
        <v>0.29166666666666669</v>
      </c>
      <c r="I1961" s="81">
        <v>0.55555555555555558</v>
      </c>
      <c r="J1961" s="86">
        <v>0.2638888888888889</v>
      </c>
      <c r="K1961" s="87">
        <v>42876.29791666667</v>
      </c>
      <c r="L1961" s="87">
        <v>42876.303472222222</v>
      </c>
      <c r="M1961" s="85">
        <v>1</v>
      </c>
      <c r="N1961" s="85">
        <v>0</v>
      </c>
      <c r="O1961" s="86">
        <v>0</v>
      </c>
      <c r="P1961" s="86">
        <v>5.7870370370370366E-5</v>
      </c>
      <c r="Q1961" s="86">
        <v>1.6203703703703703E-4</v>
      </c>
      <c r="R1961" s="86">
        <v>0</v>
      </c>
      <c r="S1961" s="86">
        <v>0</v>
      </c>
      <c r="T1961" s="86">
        <v>0</v>
      </c>
      <c r="U1961" s="86">
        <v>0</v>
      </c>
      <c r="V1961" s="86">
        <v>0</v>
      </c>
      <c r="W1961" s="86">
        <v>0</v>
      </c>
      <c r="X1961" s="86">
        <v>1.7361111111111112E-4</v>
      </c>
      <c r="Y1961" s="86">
        <v>1.9675925925925926E-4</v>
      </c>
      <c r="Z1961" s="86">
        <v>0</v>
      </c>
      <c r="AA1961" s="4">
        <f t="shared" si="63"/>
        <v>0</v>
      </c>
      <c r="AB1961" s="4">
        <f t="shared" si="64"/>
        <v>6.2499999999999778E-3</v>
      </c>
    </row>
    <row r="1962" spans="1:28" x14ac:dyDescent="0.25">
      <c r="A1962" s="83">
        <v>42876</v>
      </c>
      <c r="B1962" s="84" t="s">
        <v>199</v>
      </c>
      <c r="C1962" s="84" t="s">
        <v>161</v>
      </c>
      <c r="D1962" s="84" t="s">
        <v>38</v>
      </c>
      <c r="E1962" s="84" t="s">
        <v>45</v>
      </c>
      <c r="F1962" s="84" t="s">
        <v>107</v>
      </c>
      <c r="G1962" s="85">
        <v>102599</v>
      </c>
      <c r="H1962" s="81">
        <v>0.33333333333333331</v>
      </c>
      <c r="I1962" s="81">
        <v>0.59722222222222221</v>
      </c>
      <c r="J1962" s="86">
        <v>0.2638888888888889</v>
      </c>
      <c r="K1962" s="87"/>
      <c r="L1962" s="87"/>
      <c r="M1962" s="85">
        <v>0</v>
      </c>
      <c r="N1962" s="85">
        <v>0</v>
      </c>
      <c r="O1962" s="86">
        <v>0</v>
      </c>
      <c r="P1962" s="86">
        <v>0</v>
      </c>
      <c r="Q1962" s="86">
        <v>0</v>
      </c>
      <c r="R1962" s="86">
        <v>0</v>
      </c>
      <c r="S1962" s="86">
        <v>0</v>
      </c>
      <c r="T1962" s="86">
        <v>0</v>
      </c>
      <c r="U1962" s="86">
        <v>0</v>
      </c>
      <c r="V1962" s="86">
        <v>0</v>
      </c>
      <c r="W1962" s="86">
        <v>0</v>
      </c>
      <c r="X1962" s="86">
        <v>0</v>
      </c>
      <c r="Y1962" s="86">
        <v>0</v>
      </c>
      <c r="Z1962" s="86">
        <v>0</v>
      </c>
      <c r="AA1962" s="4">
        <f t="shared" si="63"/>
        <v>0</v>
      </c>
      <c r="AB1962" s="4" t="str">
        <f t="shared" si="64"/>
        <v/>
      </c>
    </row>
    <row r="1963" spans="1:28" x14ac:dyDescent="0.25">
      <c r="A1963" s="83">
        <v>42875</v>
      </c>
      <c r="B1963" s="84" t="s">
        <v>198</v>
      </c>
      <c r="C1963" s="84" t="s">
        <v>161</v>
      </c>
      <c r="D1963" s="84" t="s">
        <v>38</v>
      </c>
      <c r="E1963" s="84" t="s">
        <v>45</v>
      </c>
      <c r="F1963" s="84" t="s">
        <v>107</v>
      </c>
      <c r="G1963" s="85">
        <v>102599</v>
      </c>
      <c r="H1963" s="81">
        <v>0.33333333333333331</v>
      </c>
      <c r="I1963" s="81">
        <v>0.59722222222222221</v>
      </c>
      <c r="J1963" s="86">
        <v>0.2638888888888889</v>
      </c>
      <c r="K1963" s="87"/>
      <c r="L1963" s="87"/>
      <c r="M1963" s="85">
        <v>0</v>
      </c>
      <c r="N1963" s="85">
        <v>0</v>
      </c>
      <c r="O1963" s="86">
        <v>0</v>
      </c>
      <c r="P1963" s="86">
        <v>0</v>
      </c>
      <c r="Q1963" s="86">
        <v>0</v>
      </c>
      <c r="R1963" s="86">
        <v>0</v>
      </c>
      <c r="S1963" s="86">
        <v>0</v>
      </c>
      <c r="T1963" s="86">
        <v>0</v>
      </c>
      <c r="U1963" s="86">
        <v>0</v>
      </c>
      <c r="V1963" s="86">
        <v>0</v>
      </c>
      <c r="W1963" s="86">
        <v>0</v>
      </c>
      <c r="X1963" s="86">
        <v>0</v>
      </c>
      <c r="Y1963" s="86">
        <v>0</v>
      </c>
      <c r="Z1963" s="86">
        <v>0</v>
      </c>
      <c r="AA1963" s="4">
        <f t="shared" si="63"/>
        <v>0</v>
      </c>
      <c r="AB1963" s="4" t="str">
        <f t="shared" si="64"/>
        <v/>
      </c>
    </row>
    <row r="1964" spans="1:28" x14ac:dyDescent="0.25">
      <c r="A1964" s="83">
        <v>42874</v>
      </c>
      <c r="B1964" s="84" t="s">
        <v>197</v>
      </c>
      <c r="C1964" s="84" t="s">
        <v>161</v>
      </c>
      <c r="D1964" s="84" t="s">
        <v>38</v>
      </c>
      <c r="E1964" s="84" t="s">
        <v>45</v>
      </c>
      <c r="F1964" s="84" t="s">
        <v>107</v>
      </c>
      <c r="G1964" s="85">
        <v>102599</v>
      </c>
      <c r="H1964" s="81">
        <v>0.33333333333333331</v>
      </c>
      <c r="I1964" s="81">
        <v>0.59722222222222221</v>
      </c>
      <c r="J1964" s="86">
        <v>0.2638888888888889</v>
      </c>
      <c r="K1964" s="87"/>
      <c r="L1964" s="87"/>
      <c r="M1964" s="85">
        <v>0</v>
      </c>
      <c r="N1964" s="85">
        <v>0</v>
      </c>
      <c r="O1964" s="86">
        <v>0</v>
      </c>
      <c r="P1964" s="86">
        <v>0</v>
      </c>
      <c r="Q1964" s="86">
        <v>0</v>
      </c>
      <c r="R1964" s="86">
        <v>0</v>
      </c>
      <c r="S1964" s="86">
        <v>0</v>
      </c>
      <c r="T1964" s="86">
        <v>0</v>
      </c>
      <c r="U1964" s="86">
        <v>0</v>
      </c>
      <c r="V1964" s="86">
        <v>0</v>
      </c>
      <c r="W1964" s="86">
        <v>0</v>
      </c>
      <c r="X1964" s="86">
        <v>0</v>
      </c>
      <c r="Y1964" s="86">
        <v>0</v>
      </c>
      <c r="Z1964" s="86">
        <v>0</v>
      </c>
      <c r="AA1964" s="4">
        <f t="shared" si="63"/>
        <v>0</v>
      </c>
      <c r="AB1964" s="4" t="str">
        <f t="shared" si="64"/>
        <v/>
      </c>
    </row>
    <row r="1965" spans="1:28" x14ac:dyDescent="0.25">
      <c r="A1965" s="83">
        <v>42874</v>
      </c>
      <c r="B1965" s="84" t="s">
        <v>197</v>
      </c>
      <c r="C1965" s="84" t="s">
        <v>161</v>
      </c>
      <c r="D1965" s="84" t="s">
        <v>192</v>
      </c>
      <c r="E1965" s="84" t="s">
        <v>48</v>
      </c>
      <c r="F1965" s="84" t="s">
        <v>193</v>
      </c>
      <c r="G1965" s="85">
        <v>91357</v>
      </c>
      <c r="H1965" s="81">
        <v>0.58333333333333337</v>
      </c>
      <c r="I1965" s="81">
        <v>0.84722222222222221</v>
      </c>
      <c r="J1965" s="86">
        <v>0.2638888888888889</v>
      </c>
      <c r="K1965" s="87">
        <v>42874.583333333336</v>
      </c>
      <c r="L1965" s="87">
        <v>42874.848611111112</v>
      </c>
      <c r="M1965" s="85">
        <v>2</v>
      </c>
      <c r="N1965" s="85">
        <v>4</v>
      </c>
      <c r="O1965" s="86">
        <v>4.0509259259259258E-4</v>
      </c>
      <c r="P1965" s="86">
        <v>2.3263888888888887E-3</v>
      </c>
      <c r="Q1965" s="86">
        <v>4.4907407407407405E-3</v>
      </c>
      <c r="R1965" s="86">
        <v>1.306712962962963E-2</v>
      </c>
      <c r="S1965" s="86">
        <v>0</v>
      </c>
      <c r="T1965" s="86">
        <v>1.5300925925925926E-2</v>
      </c>
      <c r="U1965" s="86">
        <v>0</v>
      </c>
      <c r="V1965" s="86">
        <v>0</v>
      </c>
      <c r="W1965" s="86">
        <v>0</v>
      </c>
      <c r="X1965" s="86">
        <v>2.2453703703703702E-3</v>
      </c>
      <c r="Y1965" s="86">
        <v>2.6967592592592594E-3</v>
      </c>
      <c r="Z1965" s="86">
        <v>0</v>
      </c>
      <c r="AA1965" s="4">
        <f t="shared" si="63"/>
        <v>2.8368055555555556E-2</v>
      </c>
      <c r="AB1965" s="4">
        <f t="shared" si="64"/>
        <v>0</v>
      </c>
    </row>
    <row r="1966" spans="1:28" x14ac:dyDescent="0.25">
      <c r="A1966" s="83">
        <v>42875</v>
      </c>
      <c r="B1966" s="84" t="s">
        <v>198</v>
      </c>
      <c r="C1966" s="84" t="s">
        <v>161</v>
      </c>
      <c r="D1966" s="84" t="s">
        <v>192</v>
      </c>
      <c r="E1966" s="84" t="s">
        <v>48</v>
      </c>
      <c r="F1966" s="84" t="s">
        <v>193</v>
      </c>
      <c r="G1966" s="85">
        <v>91357</v>
      </c>
      <c r="H1966" s="81">
        <v>0.58333333333333337</v>
      </c>
      <c r="I1966" s="81">
        <v>0.84722222222222221</v>
      </c>
      <c r="J1966" s="86">
        <v>0.2638888888888889</v>
      </c>
      <c r="K1966" s="87">
        <v>42875.583333333336</v>
      </c>
      <c r="L1966" s="87">
        <v>42875.847222222219</v>
      </c>
      <c r="M1966" s="85">
        <v>1</v>
      </c>
      <c r="N1966" s="85">
        <v>0</v>
      </c>
      <c r="O1966" s="86">
        <v>0</v>
      </c>
      <c r="P1966" s="86">
        <v>2.013888888888889E-2</v>
      </c>
      <c r="Q1966" s="86">
        <v>1.8981481481481482E-3</v>
      </c>
      <c r="R1966" s="86">
        <v>1.4548611111111111E-2</v>
      </c>
      <c r="S1966" s="86">
        <v>0</v>
      </c>
      <c r="T1966" s="86">
        <v>2.3287037037037037E-2</v>
      </c>
      <c r="U1966" s="86">
        <v>0</v>
      </c>
      <c r="V1966" s="86">
        <v>2.3541666666666666E-2</v>
      </c>
      <c r="W1966" s="86">
        <v>0</v>
      </c>
      <c r="X1966" s="86">
        <v>0</v>
      </c>
      <c r="Y1966" s="86">
        <v>1.0879629629629629E-3</v>
      </c>
      <c r="Z1966" s="86">
        <v>0</v>
      </c>
      <c r="AA1966" s="4">
        <f t="shared" si="63"/>
        <v>3.7835648148148146E-2</v>
      </c>
      <c r="AB1966" s="4">
        <f t="shared" si="64"/>
        <v>0</v>
      </c>
    </row>
    <row r="1967" spans="1:28" x14ac:dyDescent="0.25">
      <c r="A1967" s="83">
        <v>42876</v>
      </c>
      <c r="B1967" s="84" t="s">
        <v>199</v>
      </c>
      <c r="C1967" s="84" t="s">
        <v>161</v>
      </c>
      <c r="D1967" s="84" t="s">
        <v>192</v>
      </c>
      <c r="E1967" s="84" t="s">
        <v>48</v>
      </c>
      <c r="F1967" s="84" t="s">
        <v>193</v>
      </c>
      <c r="G1967" s="85">
        <v>91357</v>
      </c>
      <c r="H1967" s="81">
        <v>0.58333333333333337</v>
      </c>
      <c r="I1967" s="81">
        <v>0.84722222222222221</v>
      </c>
      <c r="J1967" s="86">
        <v>0.2638888888888889</v>
      </c>
      <c r="K1967" s="87"/>
      <c r="L1967" s="87"/>
      <c r="M1967" s="85">
        <v>0</v>
      </c>
      <c r="N1967" s="85">
        <v>0</v>
      </c>
      <c r="O1967" s="86">
        <v>0</v>
      </c>
      <c r="P1967" s="86">
        <v>0</v>
      </c>
      <c r="Q1967" s="86">
        <v>0</v>
      </c>
      <c r="R1967" s="86">
        <v>0</v>
      </c>
      <c r="S1967" s="86">
        <v>0</v>
      </c>
      <c r="T1967" s="86">
        <v>0</v>
      </c>
      <c r="U1967" s="86">
        <v>0</v>
      </c>
      <c r="V1967" s="86">
        <v>0</v>
      </c>
      <c r="W1967" s="86">
        <v>0</v>
      </c>
      <c r="X1967" s="86">
        <v>0</v>
      </c>
      <c r="Y1967" s="86">
        <v>0</v>
      </c>
      <c r="Z1967" s="86">
        <v>0</v>
      </c>
      <c r="AA1967" s="4">
        <f t="shared" si="63"/>
        <v>0</v>
      </c>
      <c r="AB1967" s="4" t="str">
        <f t="shared" si="64"/>
        <v/>
      </c>
    </row>
    <row r="1968" spans="1:28" x14ac:dyDescent="0.25">
      <c r="A1968" s="83">
        <v>42876</v>
      </c>
      <c r="B1968" s="84" t="s">
        <v>199</v>
      </c>
      <c r="C1968" s="84" t="s">
        <v>161</v>
      </c>
      <c r="D1968" s="84" t="s">
        <v>192</v>
      </c>
      <c r="E1968" s="84" t="s">
        <v>48</v>
      </c>
      <c r="F1968" s="84" t="s">
        <v>88</v>
      </c>
      <c r="G1968" s="85">
        <v>91368</v>
      </c>
      <c r="H1968" s="81">
        <v>0.31944444444444448</v>
      </c>
      <c r="I1968" s="81">
        <v>0.58333333333333337</v>
      </c>
      <c r="J1968" s="86">
        <v>0.2638888888888889</v>
      </c>
      <c r="K1968" s="87"/>
      <c r="L1968" s="87"/>
      <c r="M1968" s="85">
        <v>0</v>
      </c>
      <c r="N1968" s="85">
        <v>0</v>
      </c>
      <c r="O1968" s="86">
        <v>0</v>
      </c>
      <c r="P1968" s="86">
        <v>0</v>
      </c>
      <c r="Q1968" s="86">
        <v>0</v>
      </c>
      <c r="R1968" s="86">
        <v>0</v>
      </c>
      <c r="S1968" s="86">
        <v>0</v>
      </c>
      <c r="T1968" s="86">
        <v>0</v>
      </c>
      <c r="U1968" s="86">
        <v>0</v>
      </c>
      <c r="V1968" s="86">
        <v>0</v>
      </c>
      <c r="W1968" s="86">
        <v>0</v>
      </c>
      <c r="X1968" s="86">
        <v>0</v>
      </c>
      <c r="Y1968" s="86">
        <v>0</v>
      </c>
      <c r="Z1968" s="86">
        <v>0</v>
      </c>
      <c r="AA1968" s="4">
        <f t="shared" si="63"/>
        <v>0</v>
      </c>
      <c r="AB1968" s="4" t="str">
        <f t="shared" si="64"/>
        <v/>
      </c>
    </row>
    <row r="1969" spans="1:28" x14ac:dyDescent="0.25">
      <c r="A1969" s="83">
        <v>42875</v>
      </c>
      <c r="B1969" s="84" t="s">
        <v>198</v>
      </c>
      <c r="C1969" s="84" t="s">
        <v>161</v>
      </c>
      <c r="D1969" s="84" t="s">
        <v>192</v>
      </c>
      <c r="E1969" s="84" t="s">
        <v>48</v>
      </c>
      <c r="F1969" s="84" t="s">
        <v>88</v>
      </c>
      <c r="G1969" s="85">
        <v>91368</v>
      </c>
      <c r="H1969" s="81">
        <v>0.31944444444444448</v>
      </c>
      <c r="I1969" s="81">
        <v>0.58333333333333337</v>
      </c>
      <c r="J1969" s="86">
        <v>0.2638888888888889</v>
      </c>
      <c r="K1969" s="87">
        <v>42875.319444444445</v>
      </c>
      <c r="L1969" s="87">
        <v>42875.583333333336</v>
      </c>
      <c r="M1969" s="85">
        <v>2</v>
      </c>
      <c r="N1969" s="85">
        <v>0</v>
      </c>
      <c r="O1969" s="86">
        <v>0</v>
      </c>
      <c r="P1969" s="86">
        <v>8.9120370370370362E-4</v>
      </c>
      <c r="Q1969" s="86">
        <v>5.2083333333333333E-4</v>
      </c>
      <c r="R1969" s="86">
        <v>1.283564814814815E-2</v>
      </c>
      <c r="S1969" s="86">
        <v>1.0069444444444445E-2</v>
      </c>
      <c r="T1969" s="86">
        <v>1.3703703703703704E-2</v>
      </c>
      <c r="U1969" s="86">
        <v>0</v>
      </c>
      <c r="V1969" s="86">
        <v>2.8819444444444444E-3</v>
      </c>
      <c r="W1969" s="86">
        <v>0</v>
      </c>
      <c r="X1969" s="86">
        <v>0</v>
      </c>
      <c r="Y1969" s="86">
        <v>2.1550925925925928E-2</v>
      </c>
      <c r="Z1969" s="86">
        <v>0</v>
      </c>
      <c r="AA1969" s="4">
        <f t="shared" si="63"/>
        <v>2.6539351851851856E-2</v>
      </c>
      <c r="AB1969" s="4">
        <f t="shared" si="64"/>
        <v>0</v>
      </c>
    </row>
    <row r="1970" spans="1:28" x14ac:dyDescent="0.25">
      <c r="A1970" s="83">
        <v>42874</v>
      </c>
      <c r="B1970" s="84" t="s">
        <v>197</v>
      </c>
      <c r="C1970" s="84" t="s">
        <v>161</v>
      </c>
      <c r="D1970" s="84" t="s">
        <v>192</v>
      </c>
      <c r="E1970" s="84" t="s">
        <v>48</v>
      </c>
      <c r="F1970" s="84" t="s">
        <v>88</v>
      </c>
      <c r="G1970" s="85">
        <v>91368</v>
      </c>
      <c r="H1970" s="81">
        <v>0.31944444444444448</v>
      </c>
      <c r="I1970" s="81">
        <v>0.58333333333333337</v>
      </c>
      <c r="J1970" s="86">
        <v>0.2638888888888889</v>
      </c>
      <c r="K1970" s="87">
        <v>42874.323611111111</v>
      </c>
      <c r="L1970" s="87">
        <v>42874.583333333336</v>
      </c>
      <c r="M1970" s="85">
        <v>5</v>
      </c>
      <c r="N1970" s="85">
        <v>2</v>
      </c>
      <c r="O1970" s="86">
        <v>2.3148148148148146E-4</v>
      </c>
      <c r="P1970" s="86">
        <v>1.1111111111111111E-3</v>
      </c>
      <c r="Q1970" s="86">
        <v>3.0092592592592588E-3</v>
      </c>
      <c r="R1970" s="86">
        <v>1.4976851851851852E-2</v>
      </c>
      <c r="S1970" s="86">
        <v>4.6412037037037038E-3</v>
      </c>
      <c r="T1970" s="86">
        <v>1.3668981481481482E-2</v>
      </c>
      <c r="U1970" s="86">
        <v>0</v>
      </c>
      <c r="V1970" s="86">
        <v>0</v>
      </c>
      <c r="W1970" s="86">
        <v>0</v>
      </c>
      <c r="X1970" s="86">
        <v>0</v>
      </c>
      <c r="Y1970" s="86">
        <v>1.7800925925925925E-2</v>
      </c>
      <c r="Z1970" s="86">
        <v>0</v>
      </c>
      <c r="AA1970" s="4">
        <f t="shared" si="63"/>
        <v>2.8645833333333336E-2</v>
      </c>
      <c r="AB1970" s="4">
        <f t="shared" si="64"/>
        <v>4.1666666666666519E-3</v>
      </c>
    </row>
    <row r="1971" spans="1:28" x14ac:dyDescent="0.25">
      <c r="A1971" s="44">
        <v>42875</v>
      </c>
      <c r="G1971" s="46">
        <v>91240</v>
      </c>
      <c r="H1971" s="76"/>
      <c r="I1971" s="76"/>
      <c r="M1971" s="46">
        <v>79</v>
      </c>
      <c r="P1971" s="47">
        <v>1.7824074074074072E-3</v>
      </c>
      <c r="AA1971" s="4">
        <f t="shared" si="63"/>
        <v>0</v>
      </c>
      <c r="AB1971" s="4" t="str">
        <f t="shared" si="64"/>
        <v/>
      </c>
    </row>
    <row r="1972" spans="1:28" x14ac:dyDescent="0.25">
      <c r="A1972" s="44">
        <v>42874</v>
      </c>
      <c r="G1972" s="46">
        <v>91240</v>
      </c>
      <c r="H1972" s="76"/>
      <c r="I1972" s="76"/>
      <c r="M1972" s="46">
        <v>71</v>
      </c>
      <c r="P1972" s="47">
        <v>2.1874999999999998E-3</v>
      </c>
      <c r="AA1972" s="4">
        <f t="shared" si="63"/>
        <v>0</v>
      </c>
      <c r="AB1972" s="4" t="str">
        <f t="shared" si="64"/>
        <v/>
      </c>
    </row>
    <row r="1973" spans="1:28" x14ac:dyDescent="0.25">
      <c r="A1973" s="83">
        <v>42877</v>
      </c>
      <c r="B1973" s="84" t="s">
        <v>160</v>
      </c>
      <c r="C1973" s="84" t="s">
        <v>161</v>
      </c>
      <c r="D1973" s="84" t="s">
        <v>36</v>
      </c>
      <c r="E1973" s="84" t="s">
        <v>35</v>
      </c>
      <c r="F1973" s="84" t="s">
        <v>65</v>
      </c>
      <c r="G1973" s="85">
        <v>91392</v>
      </c>
      <c r="H1973" s="81">
        <v>0.65277777777777779</v>
      </c>
      <c r="I1973" s="81">
        <v>0.91666666666666663</v>
      </c>
      <c r="J1973" s="86">
        <v>0.2638888888888889</v>
      </c>
      <c r="K1973" s="87">
        <v>42877.648611111108</v>
      </c>
      <c r="L1973" s="87">
        <v>42877.916666666664</v>
      </c>
      <c r="M1973" s="85">
        <v>0</v>
      </c>
      <c r="N1973" s="85">
        <v>68</v>
      </c>
      <c r="O1973" s="86">
        <v>6.5972222222222213E-4</v>
      </c>
      <c r="P1973" s="86">
        <v>0</v>
      </c>
      <c r="Q1973" s="86">
        <v>4.4652777777777784E-2</v>
      </c>
      <c r="R1973" s="86">
        <v>0</v>
      </c>
      <c r="S1973" s="86">
        <v>0</v>
      </c>
      <c r="T1973" s="86">
        <v>0</v>
      </c>
      <c r="U1973" s="86">
        <v>0</v>
      </c>
      <c r="V1973" s="86">
        <v>0</v>
      </c>
      <c r="W1973" s="86">
        <v>0</v>
      </c>
      <c r="X1973" s="86">
        <v>0</v>
      </c>
      <c r="Y1973" s="86">
        <v>0</v>
      </c>
      <c r="Z1973" s="86">
        <v>0</v>
      </c>
      <c r="AA1973" s="4">
        <f t="shared" si="63"/>
        <v>0</v>
      </c>
      <c r="AB1973" s="4">
        <f t="shared" si="64"/>
        <v>0</v>
      </c>
    </row>
    <row r="1974" spans="1:28" x14ac:dyDescent="0.25">
      <c r="A1974" s="83">
        <v>42877</v>
      </c>
      <c r="B1974" s="84" t="s">
        <v>160</v>
      </c>
      <c r="C1974" s="84" t="s">
        <v>161</v>
      </c>
      <c r="D1974" s="84" t="s">
        <v>36</v>
      </c>
      <c r="E1974" s="84" t="s">
        <v>35</v>
      </c>
      <c r="F1974" s="84" t="s">
        <v>34</v>
      </c>
      <c r="G1974" s="85">
        <v>91391</v>
      </c>
      <c r="H1974" s="81">
        <v>0.58333333333333337</v>
      </c>
      <c r="I1974" s="81">
        <v>0.84722222222222221</v>
      </c>
      <c r="J1974" s="86">
        <v>0.2638888888888889</v>
      </c>
      <c r="K1974" s="87">
        <v>42877.580555555556</v>
      </c>
      <c r="L1974" s="87">
        <v>42877.847222222219</v>
      </c>
      <c r="M1974" s="85">
        <v>0</v>
      </c>
      <c r="N1974" s="85">
        <v>69</v>
      </c>
      <c r="O1974" s="86">
        <v>6.134259259259259E-4</v>
      </c>
      <c r="P1974" s="86">
        <v>0</v>
      </c>
      <c r="Q1974" s="86">
        <v>4.2372685185185187E-2</v>
      </c>
      <c r="R1974" s="86">
        <v>1.503472222222222E-2</v>
      </c>
      <c r="S1974" s="86">
        <v>0</v>
      </c>
      <c r="T1974" s="86">
        <v>7.5925925925925926E-3</v>
      </c>
      <c r="U1974" s="86">
        <v>0</v>
      </c>
      <c r="V1974" s="86">
        <v>0</v>
      </c>
      <c r="W1974" s="86">
        <v>0</v>
      </c>
      <c r="X1974" s="86">
        <v>0</v>
      </c>
      <c r="Y1974" s="86">
        <v>0</v>
      </c>
      <c r="Z1974" s="86">
        <v>0</v>
      </c>
      <c r="AA1974" s="4">
        <f t="shared" si="63"/>
        <v>2.2627314814814812E-2</v>
      </c>
      <c r="AB1974" s="4">
        <f t="shared" si="64"/>
        <v>0</v>
      </c>
    </row>
    <row r="1975" spans="1:28" x14ac:dyDescent="0.25">
      <c r="A1975" s="83">
        <v>42877</v>
      </c>
      <c r="B1975" s="84" t="s">
        <v>160</v>
      </c>
      <c r="C1975" s="84" t="s">
        <v>161</v>
      </c>
      <c r="D1975" s="84" t="s">
        <v>36</v>
      </c>
      <c r="E1975" s="84" t="s">
        <v>35</v>
      </c>
      <c r="F1975" s="84" t="s">
        <v>178</v>
      </c>
      <c r="G1975" s="85">
        <v>91156</v>
      </c>
      <c r="H1975" s="81">
        <v>0.625</v>
      </c>
      <c r="I1975" s="81">
        <v>0.88888888888888884</v>
      </c>
      <c r="J1975" s="86">
        <v>0.2638888888888889</v>
      </c>
      <c r="K1975" s="87">
        <v>42877.621527777781</v>
      </c>
      <c r="L1975" s="87">
        <v>42877.888888888891</v>
      </c>
      <c r="M1975" s="85">
        <v>0</v>
      </c>
      <c r="N1975" s="85">
        <v>90</v>
      </c>
      <c r="O1975" s="86">
        <v>8.3333333333333339E-4</v>
      </c>
      <c r="P1975" s="86">
        <v>0</v>
      </c>
      <c r="Q1975" s="86">
        <v>7.5069444444444453E-2</v>
      </c>
      <c r="R1975" s="86">
        <v>1.3958333333333335E-2</v>
      </c>
      <c r="S1975" s="86">
        <v>0</v>
      </c>
      <c r="T1975" s="86">
        <v>1.1770833333333333E-2</v>
      </c>
      <c r="U1975" s="86">
        <v>0</v>
      </c>
      <c r="V1975" s="86">
        <v>0</v>
      </c>
      <c r="W1975" s="86">
        <v>0</v>
      </c>
      <c r="X1975" s="86">
        <v>0</v>
      </c>
      <c r="Y1975" s="86">
        <v>0</v>
      </c>
      <c r="Z1975" s="86">
        <v>0</v>
      </c>
      <c r="AA1975" s="4">
        <f t="shared" si="63"/>
        <v>2.5729166666666668E-2</v>
      </c>
      <c r="AB1975" s="4">
        <f t="shared" si="64"/>
        <v>0</v>
      </c>
    </row>
    <row r="1976" spans="1:28" x14ac:dyDescent="0.25">
      <c r="A1976" s="83">
        <v>42877</v>
      </c>
      <c r="B1976" s="84" t="s">
        <v>160</v>
      </c>
      <c r="C1976" s="84" t="s">
        <v>161</v>
      </c>
      <c r="D1976" s="84" t="s">
        <v>36</v>
      </c>
      <c r="E1976" s="84" t="s">
        <v>35</v>
      </c>
      <c r="F1976" s="84" t="s">
        <v>181</v>
      </c>
      <c r="G1976" s="85">
        <v>91376</v>
      </c>
      <c r="H1976" s="81">
        <v>0.625</v>
      </c>
      <c r="I1976" s="81">
        <v>0.88888888888888884</v>
      </c>
      <c r="J1976" s="86">
        <v>0.2638888888888889</v>
      </c>
      <c r="K1976" s="87">
        <v>42877.623611111114</v>
      </c>
      <c r="L1976" s="87">
        <v>42877.888888888891</v>
      </c>
      <c r="M1976" s="85">
        <v>0</v>
      </c>
      <c r="N1976" s="85">
        <v>140</v>
      </c>
      <c r="O1976" s="86">
        <v>6.018518518518519E-4</v>
      </c>
      <c r="P1976" s="86">
        <v>0</v>
      </c>
      <c r="Q1976" s="86">
        <v>8.396990740740741E-2</v>
      </c>
      <c r="R1976" s="86">
        <v>1.3726851851851851E-2</v>
      </c>
      <c r="S1976" s="86">
        <v>0</v>
      </c>
      <c r="T1976" s="86">
        <v>1.4131944444444445E-2</v>
      </c>
      <c r="U1976" s="86">
        <v>0</v>
      </c>
      <c r="V1976" s="86">
        <v>0</v>
      </c>
      <c r="W1976" s="86">
        <v>0</v>
      </c>
      <c r="X1976" s="86">
        <v>0</v>
      </c>
      <c r="Y1976" s="86">
        <v>3.9120370370370368E-3</v>
      </c>
      <c r="Z1976" s="86">
        <v>0</v>
      </c>
      <c r="AA1976" s="4">
        <f t="shared" si="63"/>
        <v>2.7858796296296298E-2</v>
      </c>
      <c r="AB1976" s="4">
        <f t="shared" si="64"/>
        <v>0</v>
      </c>
    </row>
    <row r="1977" spans="1:28" x14ac:dyDescent="0.25">
      <c r="A1977" s="83">
        <v>42877</v>
      </c>
      <c r="B1977" s="84" t="s">
        <v>160</v>
      </c>
      <c r="C1977" s="84" t="s">
        <v>161</v>
      </c>
      <c r="D1977" s="84" t="s">
        <v>36</v>
      </c>
      <c r="E1977" s="84" t="s">
        <v>35</v>
      </c>
      <c r="F1977" s="84" t="s">
        <v>68</v>
      </c>
      <c r="G1977" s="85">
        <v>91155</v>
      </c>
      <c r="H1977" s="81">
        <v>0.65277777777777779</v>
      </c>
      <c r="I1977" s="81">
        <v>0.91666666666666663</v>
      </c>
      <c r="J1977" s="86">
        <v>0.2638888888888889</v>
      </c>
      <c r="K1977" s="87">
        <v>42877.636111111111</v>
      </c>
      <c r="L1977" s="87">
        <v>42877.916666666664</v>
      </c>
      <c r="M1977" s="85">
        <v>0</v>
      </c>
      <c r="N1977" s="85">
        <v>54</v>
      </c>
      <c r="O1977" s="86">
        <v>6.4814814814814813E-4</v>
      </c>
      <c r="P1977" s="86">
        <v>0</v>
      </c>
      <c r="Q1977" s="86">
        <v>5.0983796296296291E-2</v>
      </c>
      <c r="R1977" s="86">
        <v>1.1979166666666666E-2</v>
      </c>
      <c r="S1977" s="86">
        <v>0</v>
      </c>
      <c r="T1977" s="86">
        <v>1.3055555555555556E-2</v>
      </c>
      <c r="U1977" s="86">
        <v>0</v>
      </c>
      <c r="V1977" s="86">
        <v>0</v>
      </c>
      <c r="W1977" s="86">
        <v>0</v>
      </c>
      <c r="X1977" s="86">
        <v>0</v>
      </c>
      <c r="Y1977" s="86">
        <v>0</v>
      </c>
      <c r="Z1977" s="86">
        <v>0</v>
      </c>
      <c r="AA1977" s="4">
        <f t="shared" si="63"/>
        <v>2.5034722222222222E-2</v>
      </c>
      <c r="AB1977" s="4">
        <f t="shared" si="64"/>
        <v>0</v>
      </c>
    </row>
    <row r="1978" spans="1:28" x14ac:dyDescent="0.25">
      <c r="A1978" s="83">
        <v>42877</v>
      </c>
      <c r="B1978" s="84" t="s">
        <v>160</v>
      </c>
      <c r="C1978" s="84" t="s">
        <v>161</v>
      </c>
      <c r="D1978" s="84" t="s">
        <v>36</v>
      </c>
      <c r="E1978" s="84" t="s">
        <v>41</v>
      </c>
      <c r="F1978" s="84" t="s">
        <v>108</v>
      </c>
      <c r="G1978" s="85">
        <v>91216</v>
      </c>
      <c r="H1978" s="81">
        <v>0.29166666666666669</v>
      </c>
      <c r="I1978" s="81">
        <v>0.55555555555555558</v>
      </c>
      <c r="J1978" s="86">
        <v>0.2638888888888889</v>
      </c>
      <c r="K1978" s="87">
        <v>42877.289583333331</v>
      </c>
      <c r="L1978" s="87">
        <v>42877.555555555555</v>
      </c>
      <c r="M1978" s="85">
        <v>0</v>
      </c>
      <c r="N1978" s="85">
        <v>46</v>
      </c>
      <c r="O1978" s="86">
        <v>4.7453703703703704E-4</v>
      </c>
      <c r="P1978" s="86">
        <v>0</v>
      </c>
      <c r="Q1978" s="86">
        <v>2.1828703703703701E-2</v>
      </c>
      <c r="R1978" s="86">
        <v>1.4409722222222221E-2</v>
      </c>
      <c r="S1978" s="86">
        <v>0</v>
      </c>
      <c r="T1978" s="86">
        <v>1.5196759259259259E-2</v>
      </c>
      <c r="U1978" s="86">
        <v>0</v>
      </c>
      <c r="V1978" s="86">
        <v>0</v>
      </c>
      <c r="W1978" s="86">
        <v>0</v>
      </c>
      <c r="X1978" s="86">
        <v>0</v>
      </c>
      <c r="Y1978" s="86">
        <v>2.9398148148148148E-3</v>
      </c>
      <c r="Z1978" s="86">
        <v>0</v>
      </c>
      <c r="AA1978" s="4">
        <f t="shared" si="63"/>
        <v>2.960648148148148E-2</v>
      </c>
      <c r="AB1978" s="4">
        <f t="shared" si="64"/>
        <v>0</v>
      </c>
    </row>
    <row r="1979" spans="1:28" x14ac:dyDescent="0.25">
      <c r="A1979" s="83">
        <v>42877</v>
      </c>
      <c r="B1979" s="84" t="s">
        <v>160</v>
      </c>
      <c r="C1979" s="84" t="s">
        <v>161</v>
      </c>
      <c r="D1979" s="84" t="s">
        <v>36</v>
      </c>
      <c r="E1979" s="84" t="s">
        <v>41</v>
      </c>
      <c r="F1979" s="84" t="s">
        <v>109</v>
      </c>
      <c r="G1979" s="85">
        <v>91396</v>
      </c>
      <c r="H1979" s="81">
        <v>0.33333333333333331</v>
      </c>
      <c r="I1979" s="81">
        <v>0.59722222222222221</v>
      </c>
      <c r="J1979" s="86">
        <v>0.2638888888888889</v>
      </c>
      <c r="K1979" s="87">
        <v>42877.34097222222</v>
      </c>
      <c r="L1979" s="87">
        <v>42877.597222222219</v>
      </c>
      <c r="M1979" s="85">
        <v>0</v>
      </c>
      <c r="N1979" s="85">
        <v>105</v>
      </c>
      <c r="O1979" s="86">
        <v>5.0925925925925921E-4</v>
      </c>
      <c r="P1979" s="86">
        <v>0</v>
      </c>
      <c r="Q1979" s="86">
        <v>5.3622685185185183E-2</v>
      </c>
      <c r="R1979" s="86">
        <v>1.3252314814814814E-2</v>
      </c>
      <c r="S1979" s="86">
        <v>0</v>
      </c>
      <c r="T1979" s="86">
        <v>1.1157407407407408E-2</v>
      </c>
      <c r="U1979" s="86">
        <v>0</v>
      </c>
      <c r="V1979" s="86">
        <v>0</v>
      </c>
      <c r="W1979" s="86">
        <v>0</v>
      </c>
      <c r="X1979" s="86">
        <v>0</v>
      </c>
      <c r="Y1979" s="86">
        <v>0</v>
      </c>
      <c r="Z1979" s="86">
        <v>0</v>
      </c>
      <c r="AA1979" s="4">
        <f t="shared" si="63"/>
        <v>2.4409722222222222E-2</v>
      </c>
      <c r="AB1979" s="4">
        <f t="shared" si="64"/>
        <v>7.6388888888889173E-3</v>
      </c>
    </row>
    <row r="1980" spans="1:28" x14ac:dyDescent="0.25">
      <c r="A1980" s="83">
        <v>42877</v>
      </c>
      <c r="B1980" s="84" t="s">
        <v>160</v>
      </c>
      <c r="C1980" s="84" t="s">
        <v>161</v>
      </c>
      <c r="D1980" s="84" t="s">
        <v>36</v>
      </c>
      <c r="E1980" s="84" t="s">
        <v>41</v>
      </c>
      <c r="F1980" s="84" t="s">
        <v>163</v>
      </c>
      <c r="G1980" s="85">
        <v>91395</v>
      </c>
      <c r="H1980" s="81">
        <v>0.25</v>
      </c>
      <c r="I1980" s="81">
        <v>0.51388888888888895</v>
      </c>
      <c r="J1980" s="86">
        <v>0.2638888888888889</v>
      </c>
      <c r="K1980" s="87">
        <v>42877.252083333333</v>
      </c>
      <c r="L1980" s="87">
        <v>42877.513888888891</v>
      </c>
      <c r="M1980" s="85">
        <v>0</v>
      </c>
      <c r="N1980" s="85">
        <v>142</v>
      </c>
      <c r="O1980" s="86">
        <v>4.0509259259259258E-4</v>
      </c>
      <c r="P1980" s="86">
        <v>0</v>
      </c>
      <c r="Q1980" s="86">
        <v>5.7060185185185186E-2</v>
      </c>
      <c r="R1980" s="86">
        <v>7.9398148148148145E-3</v>
      </c>
      <c r="S1980" s="86">
        <v>0</v>
      </c>
      <c r="T1980" s="86">
        <v>1.3993055555555555E-2</v>
      </c>
      <c r="U1980" s="86">
        <v>0</v>
      </c>
      <c r="V1980" s="86">
        <v>0</v>
      </c>
      <c r="W1980" s="86">
        <v>0</v>
      </c>
      <c r="X1980" s="86">
        <v>0</v>
      </c>
      <c r="Y1980" s="86">
        <v>0</v>
      </c>
      <c r="Z1980" s="86">
        <v>0</v>
      </c>
      <c r="AA1980" s="4">
        <f t="shared" si="63"/>
        <v>2.193287037037037E-2</v>
      </c>
      <c r="AB1980" s="4">
        <f t="shared" si="64"/>
        <v>2.0833333333333259E-3</v>
      </c>
    </row>
    <row r="1981" spans="1:28" x14ac:dyDescent="0.25">
      <c r="A1981" s="83">
        <v>42877</v>
      </c>
      <c r="B1981" s="84" t="s">
        <v>160</v>
      </c>
      <c r="C1981" s="84" t="s">
        <v>161</v>
      </c>
      <c r="D1981" s="84" t="s">
        <v>36</v>
      </c>
      <c r="E1981" s="84" t="s">
        <v>41</v>
      </c>
      <c r="F1981" s="84" t="s">
        <v>164</v>
      </c>
      <c r="G1981" s="85">
        <v>91320</v>
      </c>
      <c r="H1981" s="81">
        <v>0.25</v>
      </c>
      <c r="I1981" s="81">
        <v>0.51388888888888895</v>
      </c>
      <c r="J1981" s="86">
        <v>0.2638888888888889</v>
      </c>
      <c r="K1981" s="87">
        <v>42877.25</v>
      </c>
      <c r="L1981" s="87">
        <v>42877.513888888891</v>
      </c>
      <c r="M1981" s="85">
        <v>0</v>
      </c>
      <c r="N1981" s="85">
        <v>78</v>
      </c>
      <c r="O1981" s="86">
        <v>4.7453703703703704E-4</v>
      </c>
      <c r="P1981" s="86">
        <v>0</v>
      </c>
      <c r="Q1981" s="86">
        <v>8.7152777777777787E-2</v>
      </c>
      <c r="R1981" s="86">
        <v>1.1064814814814814E-2</v>
      </c>
      <c r="S1981" s="86">
        <v>0</v>
      </c>
      <c r="T1981" s="86">
        <v>1.037037037037037E-2</v>
      </c>
      <c r="U1981" s="86">
        <v>0</v>
      </c>
      <c r="V1981" s="86">
        <v>0</v>
      </c>
      <c r="W1981" s="86">
        <v>0</v>
      </c>
      <c r="X1981" s="86">
        <v>0</v>
      </c>
      <c r="Y1981" s="86">
        <v>0</v>
      </c>
      <c r="Z1981" s="86">
        <v>0</v>
      </c>
      <c r="AA1981" s="4">
        <f t="shared" si="63"/>
        <v>2.1435185185185182E-2</v>
      </c>
      <c r="AB1981" s="4">
        <f t="shared" si="64"/>
        <v>0</v>
      </c>
    </row>
    <row r="1982" spans="1:28" x14ac:dyDescent="0.25">
      <c r="A1982" s="83">
        <v>42877</v>
      </c>
      <c r="B1982" s="84" t="s">
        <v>160</v>
      </c>
      <c r="C1982" s="84" t="s">
        <v>161</v>
      </c>
      <c r="D1982" s="84" t="s">
        <v>36</v>
      </c>
      <c r="E1982" s="84" t="s">
        <v>41</v>
      </c>
      <c r="F1982" s="84" t="s">
        <v>112</v>
      </c>
      <c r="G1982" s="85">
        <v>91152</v>
      </c>
      <c r="H1982" s="81">
        <v>0.375</v>
      </c>
      <c r="I1982" s="81">
        <v>0.63888888888888895</v>
      </c>
      <c r="J1982" s="86">
        <v>0.2638888888888889</v>
      </c>
      <c r="K1982" s="87">
        <v>42877.37222222222</v>
      </c>
      <c r="L1982" s="87">
        <v>42877.63958333333</v>
      </c>
      <c r="M1982" s="85">
        <v>0</v>
      </c>
      <c r="N1982" s="85">
        <v>78</v>
      </c>
      <c r="O1982" s="86">
        <v>8.3333333333333339E-4</v>
      </c>
      <c r="P1982" s="86">
        <v>0</v>
      </c>
      <c r="Q1982" s="86">
        <v>7.5694444444444439E-2</v>
      </c>
      <c r="R1982" s="86">
        <v>0</v>
      </c>
      <c r="S1982" s="86">
        <v>0</v>
      </c>
      <c r="T1982" s="86">
        <v>0</v>
      </c>
      <c r="U1982" s="86">
        <v>0</v>
      </c>
      <c r="V1982" s="86">
        <v>0</v>
      </c>
      <c r="W1982" s="86">
        <v>0</v>
      </c>
      <c r="X1982" s="86">
        <v>0</v>
      </c>
      <c r="Y1982" s="86">
        <v>0</v>
      </c>
      <c r="Z1982" s="86">
        <v>0</v>
      </c>
      <c r="AA1982" s="4">
        <f t="shared" si="63"/>
        <v>0</v>
      </c>
      <c r="AB1982" s="4">
        <f t="shared" si="64"/>
        <v>0</v>
      </c>
    </row>
    <row r="1983" spans="1:28" x14ac:dyDescent="0.25">
      <c r="A1983" s="83">
        <v>42877</v>
      </c>
      <c r="B1983" s="84" t="s">
        <v>160</v>
      </c>
      <c r="C1983" s="84" t="s">
        <v>161</v>
      </c>
      <c r="D1983" s="84" t="s">
        <v>36</v>
      </c>
      <c r="E1983" s="84" t="s">
        <v>41</v>
      </c>
      <c r="F1983" s="84" t="s">
        <v>165</v>
      </c>
      <c r="G1983" s="85">
        <v>91399</v>
      </c>
      <c r="H1983" s="81">
        <v>0.33333333333333331</v>
      </c>
      <c r="I1983" s="81">
        <v>0.59722222222222221</v>
      </c>
      <c r="J1983" s="86">
        <v>0.2638888888888889</v>
      </c>
      <c r="K1983" s="87">
        <v>42877.334027777775</v>
      </c>
      <c r="L1983" s="87">
        <v>42877.597222222219</v>
      </c>
      <c r="M1983" s="85">
        <v>0</v>
      </c>
      <c r="N1983" s="85">
        <v>139</v>
      </c>
      <c r="O1983" s="86">
        <v>8.1018518518518516E-4</v>
      </c>
      <c r="P1983" s="86">
        <v>0</v>
      </c>
      <c r="Q1983" s="86">
        <v>0.11554398148148148</v>
      </c>
      <c r="R1983" s="86">
        <v>0</v>
      </c>
      <c r="S1983" s="86">
        <v>0</v>
      </c>
      <c r="T1983" s="86">
        <v>0</v>
      </c>
      <c r="U1983" s="86">
        <v>0</v>
      </c>
      <c r="V1983" s="86">
        <v>0</v>
      </c>
      <c r="W1983" s="86">
        <v>0</v>
      </c>
      <c r="X1983" s="86">
        <v>0</v>
      </c>
      <c r="Y1983" s="86">
        <v>0</v>
      </c>
      <c r="Z1983" s="86">
        <v>0</v>
      </c>
      <c r="AA1983" s="4">
        <f t="shared" si="63"/>
        <v>0</v>
      </c>
      <c r="AB1983" s="4">
        <f t="shared" si="64"/>
        <v>6.9444444444449749E-4</v>
      </c>
    </row>
    <row r="1984" spans="1:28" x14ac:dyDescent="0.25">
      <c r="A1984" s="83">
        <v>42877</v>
      </c>
      <c r="B1984" s="84" t="s">
        <v>160</v>
      </c>
      <c r="C1984" s="84" t="s">
        <v>161</v>
      </c>
      <c r="D1984" s="84" t="s">
        <v>36</v>
      </c>
      <c r="E1984" s="84" t="s">
        <v>41</v>
      </c>
      <c r="F1984" s="84" t="s">
        <v>114</v>
      </c>
      <c r="G1984" s="85">
        <v>91122</v>
      </c>
      <c r="H1984" s="81">
        <v>0.29166666666666669</v>
      </c>
      <c r="I1984" s="81">
        <v>0.55555555555555558</v>
      </c>
      <c r="J1984" s="86">
        <v>0.2638888888888889</v>
      </c>
      <c r="K1984" s="87">
        <v>42877.288888888892</v>
      </c>
      <c r="L1984" s="87">
        <v>42877.561111111114</v>
      </c>
      <c r="M1984" s="85">
        <v>0</v>
      </c>
      <c r="N1984" s="85">
        <v>112</v>
      </c>
      <c r="O1984" s="86">
        <v>7.291666666666667E-4</v>
      </c>
      <c r="P1984" s="86">
        <v>0</v>
      </c>
      <c r="Q1984" s="86">
        <v>9.7407407407407401E-2</v>
      </c>
      <c r="R1984" s="86">
        <v>0</v>
      </c>
      <c r="S1984" s="86">
        <v>0</v>
      </c>
      <c r="T1984" s="86">
        <v>0</v>
      </c>
      <c r="U1984" s="86">
        <v>0</v>
      </c>
      <c r="V1984" s="86">
        <v>0</v>
      </c>
      <c r="W1984" s="86">
        <v>0</v>
      </c>
      <c r="X1984" s="86">
        <v>0</v>
      </c>
      <c r="Y1984" s="86">
        <v>0</v>
      </c>
      <c r="Z1984" s="86">
        <v>0</v>
      </c>
      <c r="AA1984" s="4">
        <f t="shared" si="63"/>
        <v>0</v>
      </c>
      <c r="AB1984" s="4">
        <f t="shared" si="64"/>
        <v>0</v>
      </c>
    </row>
    <row r="1985" spans="1:28" x14ac:dyDescent="0.25">
      <c r="A1985" s="83">
        <v>42877</v>
      </c>
      <c r="B1985" s="84" t="s">
        <v>160</v>
      </c>
      <c r="C1985" s="84" t="s">
        <v>161</v>
      </c>
      <c r="D1985" s="84" t="s">
        <v>36</v>
      </c>
      <c r="E1985" s="84" t="s">
        <v>184</v>
      </c>
      <c r="F1985" s="84" t="s">
        <v>203</v>
      </c>
      <c r="G1985" s="85">
        <v>102712</v>
      </c>
      <c r="H1985" s="81">
        <v>0.25</v>
      </c>
      <c r="I1985" s="81">
        <v>0.51388888888888895</v>
      </c>
      <c r="J1985" s="86">
        <v>0.2638888888888889</v>
      </c>
      <c r="K1985" s="87"/>
      <c r="L1985" s="87"/>
      <c r="M1985" s="85">
        <v>0</v>
      </c>
      <c r="N1985" s="85">
        <v>0</v>
      </c>
      <c r="O1985" s="86">
        <v>0</v>
      </c>
      <c r="P1985" s="86">
        <v>0</v>
      </c>
      <c r="Q1985" s="86">
        <v>0</v>
      </c>
      <c r="R1985" s="86">
        <v>0</v>
      </c>
      <c r="S1985" s="86">
        <v>0</v>
      </c>
      <c r="T1985" s="86">
        <v>0</v>
      </c>
      <c r="U1985" s="86">
        <v>0</v>
      </c>
      <c r="V1985" s="86">
        <v>0</v>
      </c>
      <c r="W1985" s="86">
        <v>0</v>
      </c>
      <c r="X1985" s="86">
        <v>0</v>
      </c>
      <c r="Y1985" s="86">
        <v>0</v>
      </c>
      <c r="Z1985" s="86">
        <v>0</v>
      </c>
      <c r="AA1985" s="4">
        <f t="shared" si="63"/>
        <v>0</v>
      </c>
      <c r="AB1985" s="4" t="str">
        <f t="shared" si="64"/>
        <v/>
      </c>
    </row>
    <row r="1986" spans="1:28" x14ac:dyDescent="0.25">
      <c r="A1986" s="83">
        <v>42877</v>
      </c>
      <c r="B1986" s="84" t="s">
        <v>160</v>
      </c>
      <c r="C1986" s="84" t="s">
        <v>161</v>
      </c>
      <c r="D1986" s="84" t="s">
        <v>36</v>
      </c>
      <c r="E1986" s="84" t="s">
        <v>45</v>
      </c>
      <c r="F1986" s="84" t="s">
        <v>93</v>
      </c>
      <c r="G1986" s="85">
        <v>91389</v>
      </c>
      <c r="H1986" s="81">
        <v>0.33333333333333331</v>
      </c>
      <c r="I1986" s="81">
        <v>0.59722222222222221</v>
      </c>
      <c r="J1986" s="86">
        <v>0.2638888888888889</v>
      </c>
      <c r="K1986" s="87">
        <v>42877.333333333336</v>
      </c>
      <c r="L1986" s="87">
        <v>42877.597222222219</v>
      </c>
      <c r="M1986" s="85">
        <v>0</v>
      </c>
      <c r="N1986" s="85">
        <v>88</v>
      </c>
      <c r="O1986" s="86">
        <v>6.9444444444444447E-4</v>
      </c>
      <c r="P1986" s="86">
        <v>0</v>
      </c>
      <c r="Q1986" s="86">
        <v>6.1585648148148153E-2</v>
      </c>
      <c r="R1986" s="86">
        <v>1.3599537037037037E-2</v>
      </c>
      <c r="S1986" s="86">
        <v>0</v>
      </c>
      <c r="T1986" s="86">
        <v>1.4108796296296295E-2</v>
      </c>
      <c r="U1986" s="86">
        <v>0</v>
      </c>
      <c r="V1986" s="86">
        <v>0</v>
      </c>
      <c r="W1986" s="86">
        <v>0</v>
      </c>
      <c r="X1986" s="86">
        <v>0</v>
      </c>
      <c r="Y1986" s="86">
        <v>4.0046296296296297E-3</v>
      </c>
      <c r="Z1986" s="86">
        <v>0</v>
      </c>
      <c r="AA1986" s="4">
        <f t="shared" si="63"/>
        <v>2.7708333333333331E-2</v>
      </c>
      <c r="AB1986" s="4">
        <f t="shared" si="64"/>
        <v>0</v>
      </c>
    </row>
    <row r="1987" spans="1:28" x14ac:dyDescent="0.25">
      <c r="A1987" s="83">
        <v>42877</v>
      </c>
      <c r="B1987" s="84" t="s">
        <v>160</v>
      </c>
      <c r="C1987" s="84" t="s">
        <v>161</v>
      </c>
      <c r="D1987" s="84" t="s">
        <v>36</v>
      </c>
      <c r="E1987" s="84" t="s">
        <v>45</v>
      </c>
      <c r="F1987" s="84" t="s">
        <v>166</v>
      </c>
      <c r="G1987" s="85">
        <v>91115</v>
      </c>
      <c r="H1987" s="81">
        <v>0.33333333333333331</v>
      </c>
      <c r="I1987" s="81">
        <v>0.59722222222222221</v>
      </c>
      <c r="J1987" s="86">
        <v>0.2638888888888889</v>
      </c>
      <c r="K1987" s="87"/>
      <c r="L1987" s="87"/>
      <c r="M1987" s="85">
        <v>0</v>
      </c>
      <c r="N1987" s="85">
        <v>0</v>
      </c>
      <c r="O1987" s="86">
        <v>0</v>
      </c>
      <c r="P1987" s="86">
        <v>0</v>
      </c>
      <c r="Q1987" s="86">
        <v>0</v>
      </c>
      <c r="R1987" s="86">
        <v>0</v>
      </c>
      <c r="S1987" s="86">
        <v>0</v>
      </c>
      <c r="T1987" s="86">
        <v>0</v>
      </c>
      <c r="U1987" s="86">
        <v>0</v>
      </c>
      <c r="V1987" s="86">
        <v>0</v>
      </c>
      <c r="W1987" s="86">
        <v>0</v>
      </c>
      <c r="X1987" s="86">
        <v>0</v>
      </c>
      <c r="Y1987" s="86">
        <v>0</v>
      </c>
      <c r="Z1987" s="86">
        <v>0</v>
      </c>
      <c r="AA1987" s="4">
        <f t="shared" si="63"/>
        <v>0</v>
      </c>
      <c r="AB1987" s="4" t="str">
        <f t="shared" si="64"/>
        <v/>
      </c>
    </row>
    <row r="1988" spans="1:28" x14ac:dyDescent="0.25">
      <c r="A1988" s="83">
        <v>42877</v>
      </c>
      <c r="B1988" s="84" t="s">
        <v>160</v>
      </c>
      <c r="C1988" s="84" t="s">
        <v>161</v>
      </c>
      <c r="D1988" s="84" t="s">
        <v>36</v>
      </c>
      <c r="E1988" s="84" t="s">
        <v>45</v>
      </c>
      <c r="F1988" s="84" t="s">
        <v>167</v>
      </c>
      <c r="G1988" s="85">
        <v>91120</v>
      </c>
      <c r="H1988" s="81">
        <v>0.29166666666666669</v>
      </c>
      <c r="I1988" s="81">
        <v>0.55555555555555558</v>
      </c>
      <c r="J1988" s="86">
        <v>0.2638888888888889</v>
      </c>
      <c r="K1988" s="87"/>
      <c r="L1988" s="87"/>
      <c r="M1988" s="85">
        <v>0</v>
      </c>
      <c r="N1988" s="85">
        <v>0</v>
      </c>
      <c r="O1988" s="86">
        <v>0</v>
      </c>
      <c r="P1988" s="86">
        <v>0</v>
      </c>
      <c r="Q1988" s="86">
        <v>0</v>
      </c>
      <c r="R1988" s="86">
        <v>0</v>
      </c>
      <c r="S1988" s="86">
        <v>0</v>
      </c>
      <c r="T1988" s="86">
        <v>0</v>
      </c>
      <c r="U1988" s="86">
        <v>0</v>
      </c>
      <c r="V1988" s="86">
        <v>0</v>
      </c>
      <c r="W1988" s="86">
        <v>0</v>
      </c>
      <c r="X1988" s="86">
        <v>0</v>
      </c>
      <c r="Y1988" s="86">
        <v>0</v>
      </c>
      <c r="Z1988" s="86">
        <v>0</v>
      </c>
      <c r="AA1988" s="4">
        <f t="shared" si="63"/>
        <v>0</v>
      </c>
      <c r="AB1988" s="4" t="str">
        <f t="shared" si="64"/>
        <v/>
      </c>
    </row>
    <row r="1989" spans="1:28" x14ac:dyDescent="0.25">
      <c r="A1989" s="83">
        <v>42877</v>
      </c>
      <c r="B1989" s="84" t="s">
        <v>160</v>
      </c>
      <c r="C1989" s="84" t="s">
        <v>161</v>
      </c>
      <c r="D1989" s="84" t="s">
        <v>36</v>
      </c>
      <c r="E1989" s="84" t="s">
        <v>45</v>
      </c>
      <c r="F1989" s="84" t="s">
        <v>91</v>
      </c>
      <c r="G1989" s="85">
        <v>91121</v>
      </c>
      <c r="H1989" s="81">
        <v>0.29166666666666669</v>
      </c>
      <c r="I1989" s="81">
        <v>0.55555555555555558</v>
      </c>
      <c r="J1989" s="86">
        <v>0.2638888888888889</v>
      </c>
      <c r="K1989" s="87">
        <v>42877.294444444444</v>
      </c>
      <c r="L1989" s="87">
        <v>42877.555555555555</v>
      </c>
      <c r="M1989" s="85">
        <v>0</v>
      </c>
      <c r="N1989" s="85">
        <v>75</v>
      </c>
      <c r="O1989" s="86">
        <v>8.449074074074075E-4</v>
      </c>
      <c r="P1989" s="86">
        <v>0</v>
      </c>
      <c r="Q1989" s="86">
        <v>8.1597222222222224E-2</v>
      </c>
      <c r="R1989" s="86">
        <v>1.4490740740740742E-2</v>
      </c>
      <c r="S1989" s="86">
        <v>0</v>
      </c>
      <c r="T1989" s="86">
        <v>1.7060185185185185E-2</v>
      </c>
      <c r="U1989" s="86">
        <v>0</v>
      </c>
      <c r="V1989" s="86">
        <v>0</v>
      </c>
      <c r="W1989" s="86">
        <v>0</v>
      </c>
      <c r="X1989" s="86">
        <v>0</v>
      </c>
      <c r="Y1989" s="86">
        <v>0</v>
      </c>
      <c r="Z1989" s="86">
        <v>0</v>
      </c>
      <c r="AA1989" s="4">
        <f t="shared" si="63"/>
        <v>3.1550925925925927E-2</v>
      </c>
      <c r="AB1989" s="4">
        <f t="shared" si="64"/>
        <v>2.7777777777777679E-3</v>
      </c>
    </row>
    <row r="1990" spans="1:28" x14ac:dyDescent="0.25">
      <c r="A1990" s="83">
        <v>42877</v>
      </c>
      <c r="B1990" s="84" t="s">
        <v>160</v>
      </c>
      <c r="C1990" s="84" t="s">
        <v>161</v>
      </c>
      <c r="D1990" s="84" t="s">
        <v>36</v>
      </c>
      <c r="E1990" s="84" t="s">
        <v>45</v>
      </c>
      <c r="F1990" s="84" t="s">
        <v>115</v>
      </c>
      <c r="G1990" s="85">
        <v>91123</v>
      </c>
      <c r="H1990" s="81">
        <v>0.25</v>
      </c>
      <c r="I1990" s="81">
        <v>0.51388888888888895</v>
      </c>
      <c r="J1990" s="86">
        <v>0.2638888888888889</v>
      </c>
      <c r="K1990" s="87">
        <v>42877.245833333334</v>
      </c>
      <c r="L1990" s="87">
        <v>42877.513888888891</v>
      </c>
      <c r="M1990" s="85">
        <v>0</v>
      </c>
      <c r="N1990" s="85">
        <v>138</v>
      </c>
      <c r="O1990" s="86">
        <v>6.018518518518519E-4</v>
      </c>
      <c r="P1990" s="86">
        <v>0</v>
      </c>
      <c r="Q1990" s="86">
        <v>8.2685185185185181E-2</v>
      </c>
      <c r="R1990" s="86">
        <v>1.1076388888888887E-2</v>
      </c>
      <c r="S1990" s="86">
        <v>0</v>
      </c>
      <c r="T1990" s="86">
        <v>1.1203703703703704E-2</v>
      </c>
      <c r="U1990" s="86">
        <v>0</v>
      </c>
      <c r="V1990" s="86">
        <v>0</v>
      </c>
      <c r="W1990" s="86">
        <v>0</v>
      </c>
      <c r="X1990" s="86">
        <v>0</v>
      </c>
      <c r="Y1990" s="86">
        <v>0</v>
      </c>
      <c r="Z1990" s="86">
        <v>0</v>
      </c>
      <c r="AA1990" s="4">
        <f t="shared" ref="AA1990:AA2053" si="65">IF(A1990="","",R1990+T1990)</f>
        <v>2.2280092592592591E-2</v>
      </c>
      <c r="AB1990" s="4">
        <f t="shared" si="64"/>
        <v>0</v>
      </c>
    </row>
    <row r="1991" spans="1:28" x14ac:dyDescent="0.25">
      <c r="A1991" s="83">
        <v>42877</v>
      </c>
      <c r="B1991" s="84" t="s">
        <v>160</v>
      </c>
      <c r="C1991" s="84" t="s">
        <v>161</v>
      </c>
      <c r="D1991" s="84" t="s">
        <v>36</v>
      </c>
      <c r="E1991" s="84" t="s">
        <v>48</v>
      </c>
      <c r="F1991" s="84" t="s">
        <v>82</v>
      </c>
      <c r="G1991" s="85">
        <v>91284</v>
      </c>
      <c r="H1991" s="81">
        <v>0.55555555555555558</v>
      </c>
      <c r="I1991" s="81">
        <v>0.81944444444444453</v>
      </c>
      <c r="J1991" s="86">
        <v>0.2638888888888889</v>
      </c>
      <c r="K1991" s="87">
        <v>42877.555555555555</v>
      </c>
      <c r="L1991" s="87">
        <v>42877.819444444445</v>
      </c>
      <c r="M1991" s="85">
        <v>6</v>
      </c>
      <c r="N1991" s="85">
        <v>19</v>
      </c>
      <c r="O1991" s="86">
        <v>5.9027777777777778E-4</v>
      </c>
      <c r="P1991" s="86">
        <v>1.1689814814814816E-3</v>
      </c>
      <c r="Q1991" s="86">
        <v>1.1203703703703704E-2</v>
      </c>
      <c r="R1991" s="86">
        <v>2.3067129629629632E-2</v>
      </c>
      <c r="S1991" s="86">
        <v>0</v>
      </c>
      <c r="T1991" s="86">
        <v>6.5046296296296302E-3</v>
      </c>
      <c r="U1991" s="86">
        <v>0</v>
      </c>
      <c r="V1991" s="86">
        <v>6.2615740740740748E-3</v>
      </c>
      <c r="W1991" s="86">
        <v>0</v>
      </c>
      <c r="X1991" s="86">
        <v>0</v>
      </c>
      <c r="Y1991" s="86">
        <v>2.1574074074074075E-2</v>
      </c>
      <c r="Z1991" s="86">
        <v>0</v>
      </c>
      <c r="AA1991" s="4">
        <f t="shared" si="65"/>
        <v>2.9571759259259263E-2</v>
      </c>
      <c r="AB1991" s="4">
        <f t="shared" si="64"/>
        <v>0</v>
      </c>
    </row>
    <row r="1992" spans="1:28" x14ac:dyDescent="0.25">
      <c r="A1992" s="83">
        <v>42877</v>
      </c>
      <c r="B1992" s="84" t="s">
        <v>160</v>
      </c>
      <c r="C1992" s="84" t="s">
        <v>161</v>
      </c>
      <c r="D1992" s="84" t="s">
        <v>36</v>
      </c>
      <c r="E1992" s="84" t="s">
        <v>48</v>
      </c>
      <c r="F1992" s="84" t="s">
        <v>83</v>
      </c>
      <c r="G1992" s="85">
        <v>91282</v>
      </c>
      <c r="H1992" s="81">
        <v>0.55555555555555558</v>
      </c>
      <c r="I1992" s="81">
        <v>0.81944444444444453</v>
      </c>
      <c r="J1992" s="86">
        <v>0.2638888888888889</v>
      </c>
      <c r="K1992" s="87">
        <v>42877.555555555555</v>
      </c>
      <c r="L1992" s="87">
        <v>42877.819444444445</v>
      </c>
      <c r="M1992" s="85">
        <v>6</v>
      </c>
      <c r="N1992" s="85">
        <v>14</v>
      </c>
      <c r="O1992" s="86">
        <v>8.564814814814815E-4</v>
      </c>
      <c r="P1992" s="86">
        <v>1.0300925925925926E-3</v>
      </c>
      <c r="Q1992" s="86">
        <v>1.4270833333333335E-2</v>
      </c>
      <c r="R1992" s="86">
        <v>1.4317129629629631E-2</v>
      </c>
      <c r="S1992" s="86">
        <v>0</v>
      </c>
      <c r="T1992" s="86">
        <v>0</v>
      </c>
      <c r="U1992" s="86">
        <v>0</v>
      </c>
      <c r="V1992" s="86">
        <v>0</v>
      </c>
      <c r="W1992" s="86">
        <v>0</v>
      </c>
      <c r="X1992" s="86">
        <v>5.4745370370370373E-3</v>
      </c>
      <c r="Y1992" s="86">
        <v>6.828703703703704E-3</v>
      </c>
      <c r="Z1992" s="86">
        <v>0</v>
      </c>
      <c r="AA1992" s="4">
        <f t="shared" si="65"/>
        <v>1.4317129629629631E-2</v>
      </c>
      <c r="AB1992" s="4">
        <f t="shared" si="64"/>
        <v>0</v>
      </c>
    </row>
    <row r="1993" spans="1:28" x14ac:dyDescent="0.25">
      <c r="A1993" s="83">
        <v>42877</v>
      </c>
      <c r="B1993" s="84" t="s">
        <v>160</v>
      </c>
      <c r="C1993" s="84" t="s">
        <v>161</v>
      </c>
      <c r="D1993" s="84" t="s">
        <v>36</v>
      </c>
      <c r="E1993" s="84" t="s">
        <v>48</v>
      </c>
      <c r="F1993" s="84" t="s">
        <v>84</v>
      </c>
      <c r="G1993" s="85">
        <v>91276</v>
      </c>
      <c r="H1993" s="81">
        <v>0.29166666666666669</v>
      </c>
      <c r="I1993" s="81">
        <v>0.55555555555555558</v>
      </c>
      <c r="J1993" s="86">
        <v>0.2638888888888889</v>
      </c>
      <c r="K1993" s="87">
        <v>42877.292361111111</v>
      </c>
      <c r="L1993" s="87">
        <v>42877.555555555555</v>
      </c>
      <c r="M1993" s="85">
        <v>7</v>
      </c>
      <c r="N1993" s="85">
        <v>35</v>
      </c>
      <c r="O1993" s="86">
        <v>5.7870370370370378E-4</v>
      </c>
      <c r="P1993" s="86">
        <v>2.2685185185185182E-3</v>
      </c>
      <c r="Q1993" s="86">
        <v>2.8981481481481483E-2</v>
      </c>
      <c r="R1993" s="86">
        <v>1.6620370370370372E-2</v>
      </c>
      <c r="S1993" s="86">
        <v>0</v>
      </c>
      <c r="T1993" s="86">
        <v>7.9398148148148145E-3</v>
      </c>
      <c r="U1993" s="86">
        <v>0</v>
      </c>
      <c r="V1993" s="86">
        <v>4.8564814814814818E-2</v>
      </c>
      <c r="W1993" s="86">
        <v>0</v>
      </c>
      <c r="X1993" s="86">
        <v>0</v>
      </c>
      <c r="Y1993" s="86">
        <v>1.8159722222222219E-2</v>
      </c>
      <c r="Z1993" s="86">
        <v>0</v>
      </c>
      <c r="AA1993" s="4">
        <f t="shared" si="65"/>
        <v>2.4560185185185185E-2</v>
      </c>
      <c r="AB1993" s="4">
        <f t="shared" si="64"/>
        <v>6.9444444444444198E-4</v>
      </c>
    </row>
    <row r="1994" spans="1:28" x14ac:dyDescent="0.25">
      <c r="A1994" s="83">
        <v>42877</v>
      </c>
      <c r="B1994" s="84" t="s">
        <v>160</v>
      </c>
      <c r="C1994" s="84" t="s">
        <v>161</v>
      </c>
      <c r="D1994" s="84" t="s">
        <v>36</v>
      </c>
      <c r="E1994" s="84" t="s">
        <v>48</v>
      </c>
      <c r="F1994" s="84" t="s">
        <v>168</v>
      </c>
      <c r="G1994" s="85">
        <v>91275</v>
      </c>
      <c r="H1994" s="81">
        <v>0.29166666666666669</v>
      </c>
      <c r="I1994" s="81">
        <v>0.55555555555555558</v>
      </c>
      <c r="J1994" s="86">
        <v>0.2638888888888889</v>
      </c>
      <c r="K1994" s="87">
        <v>42877.29791666667</v>
      </c>
      <c r="L1994" s="87">
        <v>42877.555555555555</v>
      </c>
      <c r="M1994" s="85">
        <v>16</v>
      </c>
      <c r="N1994" s="85">
        <v>33</v>
      </c>
      <c r="O1994" s="86">
        <v>3.9351851851851852E-4</v>
      </c>
      <c r="P1994" s="86">
        <v>1.5624999999999999E-3</v>
      </c>
      <c r="Q1994" s="86">
        <v>1.6840277777777777E-2</v>
      </c>
      <c r="R1994" s="86">
        <v>1.3275462962962963E-2</v>
      </c>
      <c r="S1994" s="86">
        <v>0</v>
      </c>
      <c r="T1994" s="86">
        <v>1.4340277777777776E-2</v>
      </c>
      <c r="U1994" s="86">
        <v>0</v>
      </c>
      <c r="V1994" s="86">
        <v>2.943287037037037E-2</v>
      </c>
      <c r="W1994" s="86">
        <v>0</v>
      </c>
      <c r="X1994" s="86">
        <v>0</v>
      </c>
      <c r="Y1994" s="86">
        <v>9.3171296296296283E-3</v>
      </c>
      <c r="Z1994" s="86">
        <v>0</v>
      </c>
      <c r="AA1994" s="4">
        <f t="shared" si="65"/>
        <v>2.7615740740740739E-2</v>
      </c>
      <c r="AB1994" s="4">
        <f t="shared" si="64"/>
        <v>6.2499999999999778E-3</v>
      </c>
    </row>
    <row r="1995" spans="1:28" x14ac:dyDescent="0.25">
      <c r="A1995" s="83">
        <v>42877</v>
      </c>
      <c r="B1995" s="84" t="s">
        <v>160</v>
      </c>
      <c r="C1995" s="84" t="s">
        <v>161</v>
      </c>
      <c r="D1995" s="84" t="s">
        <v>36</v>
      </c>
      <c r="E1995" s="84" t="s">
        <v>48</v>
      </c>
      <c r="F1995" s="84" t="s">
        <v>86</v>
      </c>
      <c r="G1995" s="85">
        <v>91283</v>
      </c>
      <c r="H1995" s="81">
        <v>0.29166666666666669</v>
      </c>
      <c r="I1995" s="81">
        <v>0.55555555555555558</v>
      </c>
      <c r="J1995" s="86">
        <v>0.2638888888888889</v>
      </c>
      <c r="K1995" s="87">
        <v>42877.295138888891</v>
      </c>
      <c r="L1995" s="87">
        <v>42877.555555555555</v>
      </c>
      <c r="M1995" s="85">
        <v>16</v>
      </c>
      <c r="N1995" s="85">
        <v>22</v>
      </c>
      <c r="O1995" s="86">
        <v>4.7453703703703704E-4</v>
      </c>
      <c r="P1995" s="86">
        <v>2.4074074074074076E-3</v>
      </c>
      <c r="Q1995" s="86">
        <v>2.224537037037037E-2</v>
      </c>
      <c r="R1995" s="86">
        <v>2.0162037037037037E-2</v>
      </c>
      <c r="S1995" s="86">
        <v>0</v>
      </c>
      <c r="T1995" s="86">
        <v>7.1874999999999994E-3</v>
      </c>
      <c r="U1995" s="86">
        <v>0</v>
      </c>
      <c r="V1995" s="86">
        <v>1.1319444444444444E-2</v>
      </c>
      <c r="W1995" s="86">
        <v>0</v>
      </c>
      <c r="X1995" s="86">
        <v>0</v>
      </c>
      <c r="Y1995" s="86">
        <v>5.9606481481481489E-3</v>
      </c>
      <c r="Z1995" s="86">
        <v>0</v>
      </c>
      <c r="AA1995" s="4">
        <f t="shared" si="65"/>
        <v>2.7349537037037037E-2</v>
      </c>
      <c r="AB1995" s="4">
        <f t="shared" si="64"/>
        <v>3.4722222222222099E-3</v>
      </c>
    </row>
    <row r="1996" spans="1:28" x14ac:dyDescent="0.25">
      <c r="A1996" s="83">
        <v>42877</v>
      </c>
      <c r="B1996" s="84" t="s">
        <v>160</v>
      </c>
      <c r="C1996" s="84" t="s">
        <v>161</v>
      </c>
      <c r="D1996" s="84" t="s">
        <v>36</v>
      </c>
      <c r="E1996" s="84" t="s">
        <v>48</v>
      </c>
      <c r="F1996" s="84" t="s">
        <v>87</v>
      </c>
      <c r="G1996" s="85">
        <v>91278</v>
      </c>
      <c r="H1996" s="81">
        <v>0.55555555555555558</v>
      </c>
      <c r="I1996" s="81">
        <v>0.81944444444444453</v>
      </c>
      <c r="J1996" s="86">
        <v>0.2638888888888889</v>
      </c>
      <c r="K1996" s="87">
        <v>42877.561111111114</v>
      </c>
      <c r="L1996" s="87">
        <v>42877.819444444445</v>
      </c>
      <c r="M1996" s="85">
        <v>4</v>
      </c>
      <c r="N1996" s="85">
        <v>16</v>
      </c>
      <c r="O1996" s="86">
        <v>5.4398148148148144E-4</v>
      </c>
      <c r="P1996" s="86">
        <v>1.689814814814815E-3</v>
      </c>
      <c r="Q1996" s="86">
        <v>8.6458333333333335E-3</v>
      </c>
      <c r="R1996" s="86">
        <v>0</v>
      </c>
      <c r="S1996" s="86">
        <v>0</v>
      </c>
      <c r="T1996" s="86">
        <v>0</v>
      </c>
      <c r="U1996" s="86">
        <v>0</v>
      </c>
      <c r="V1996" s="86">
        <v>4.9317129629629634E-2</v>
      </c>
      <c r="W1996" s="86">
        <v>0</v>
      </c>
      <c r="X1996" s="86">
        <v>0</v>
      </c>
      <c r="Y1996" s="86">
        <v>0</v>
      </c>
      <c r="Z1996" s="86">
        <v>0</v>
      </c>
      <c r="AA1996" s="4">
        <f t="shared" si="65"/>
        <v>0</v>
      </c>
      <c r="AB1996" s="4">
        <f t="shared" si="64"/>
        <v>5.5555555555555358E-3</v>
      </c>
    </row>
    <row r="1997" spans="1:28" x14ac:dyDescent="0.25">
      <c r="A1997" s="83">
        <v>42877</v>
      </c>
      <c r="B1997" s="84" t="s">
        <v>160</v>
      </c>
      <c r="C1997" s="84" t="s">
        <v>161</v>
      </c>
      <c r="D1997" s="84" t="s">
        <v>38</v>
      </c>
      <c r="E1997" s="84" t="s">
        <v>35</v>
      </c>
      <c r="F1997" s="84" t="s">
        <v>72</v>
      </c>
      <c r="G1997" s="85">
        <v>91169</v>
      </c>
      <c r="H1997" s="81">
        <v>0.625</v>
      </c>
      <c r="I1997" s="81">
        <v>0.88888888888888884</v>
      </c>
      <c r="J1997" s="86">
        <v>0.2638888888888889</v>
      </c>
      <c r="K1997" s="87">
        <v>42877.629861111112</v>
      </c>
      <c r="L1997" s="87">
        <v>42877.888888888891</v>
      </c>
      <c r="M1997" s="85">
        <v>68</v>
      </c>
      <c r="N1997" s="85">
        <v>0</v>
      </c>
      <c r="O1997" s="86">
        <v>0</v>
      </c>
      <c r="P1997" s="86">
        <v>1.9444444444444442E-3</v>
      </c>
      <c r="Q1997" s="86">
        <v>1.9212962962962962E-3</v>
      </c>
      <c r="R1997" s="86">
        <v>1.3263888888888889E-2</v>
      </c>
      <c r="S1997" s="86">
        <v>0</v>
      </c>
      <c r="T1997" s="86">
        <v>1.4618055555555556E-2</v>
      </c>
      <c r="U1997" s="86">
        <v>0</v>
      </c>
      <c r="V1997" s="86">
        <v>0</v>
      </c>
      <c r="W1997" s="86">
        <v>0</v>
      </c>
      <c r="X1997" s="86">
        <v>2.3750000000000004E-2</v>
      </c>
      <c r="Y1997" s="86">
        <v>4.5949074074074078E-3</v>
      </c>
      <c r="Z1997" s="86">
        <v>0</v>
      </c>
      <c r="AA1997" s="4">
        <f t="shared" si="65"/>
        <v>2.7881944444444445E-2</v>
      </c>
      <c r="AB1997" s="4">
        <f t="shared" si="64"/>
        <v>4.8611111111110938E-3</v>
      </c>
    </row>
    <row r="1998" spans="1:28" x14ac:dyDescent="0.25">
      <c r="A1998" s="83">
        <v>42877</v>
      </c>
      <c r="B1998" s="84" t="s">
        <v>160</v>
      </c>
      <c r="C1998" s="84" t="s">
        <v>161</v>
      </c>
      <c r="D1998" s="84" t="s">
        <v>38</v>
      </c>
      <c r="E1998" s="84" t="s">
        <v>35</v>
      </c>
      <c r="F1998" s="84" t="s">
        <v>55</v>
      </c>
      <c r="G1998" s="85">
        <v>91147</v>
      </c>
      <c r="H1998" s="81">
        <v>0.55555555555555558</v>
      </c>
      <c r="I1998" s="81">
        <v>0.81944444444444453</v>
      </c>
      <c r="J1998" s="86">
        <v>0.2638888888888889</v>
      </c>
      <c r="K1998" s="87"/>
      <c r="L1998" s="87"/>
      <c r="M1998" s="85">
        <v>0</v>
      </c>
      <c r="N1998" s="85">
        <v>0</v>
      </c>
      <c r="O1998" s="86">
        <v>0</v>
      </c>
      <c r="P1998" s="86">
        <v>0</v>
      </c>
      <c r="Q1998" s="86">
        <v>0</v>
      </c>
      <c r="R1998" s="86">
        <v>0</v>
      </c>
      <c r="S1998" s="86">
        <v>0</v>
      </c>
      <c r="T1998" s="86">
        <v>0</v>
      </c>
      <c r="U1998" s="86">
        <v>0</v>
      </c>
      <c r="V1998" s="86">
        <v>0</v>
      </c>
      <c r="W1998" s="86">
        <v>0</v>
      </c>
      <c r="X1998" s="86">
        <v>0</v>
      </c>
      <c r="Y1998" s="86">
        <v>0</v>
      </c>
      <c r="Z1998" s="86">
        <v>0</v>
      </c>
      <c r="AA1998" s="4">
        <f t="shared" si="65"/>
        <v>0</v>
      </c>
      <c r="AB1998" s="4" t="str">
        <f t="shared" si="64"/>
        <v/>
      </c>
    </row>
    <row r="1999" spans="1:28" x14ac:dyDescent="0.25">
      <c r="A1999" s="83">
        <v>42877</v>
      </c>
      <c r="B1999" s="84" t="s">
        <v>160</v>
      </c>
      <c r="C1999" s="84" t="s">
        <v>161</v>
      </c>
      <c r="D1999" s="84" t="s">
        <v>38</v>
      </c>
      <c r="E1999" s="84" t="s">
        <v>35</v>
      </c>
      <c r="F1999" s="84" t="s">
        <v>172</v>
      </c>
      <c r="G1999" s="85">
        <v>91160</v>
      </c>
      <c r="H1999" s="81">
        <v>0.625</v>
      </c>
      <c r="I1999" s="81">
        <v>0.88888888888888884</v>
      </c>
      <c r="J1999" s="86">
        <v>0.2638888888888889</v>
      </c>
      <c r="K1999" s="87">
        <v>42877.62222222222</v>
      </c>
      <c r="L1999" s="87">
        <v>42877.888888888891</v>
      </c>
      <c r="M1999" s="85">
        <v>67</v>
      </c>
      <c r="N1999" s="85">
        <v>0</v>
      </c>
      <c r="O1999" s="86">
        <v>0</v>
      </c>
      <c r="P1999" s="86">
        <v>1.7824074074074072E-3</v>
      </c>
      <c r="Q1999" s="86">
        <v>2.1759259259259258E-3</v>
      </c>
      <c r="R1999" s="86">
        <v>1.4328703703703703E-2</v>
      </c>
      <c r="S1999" s="86">
        <v>0</v>
      </c>
      <c r="T1999" s="86">
        <v>1.3854166666666666E-2</v>
      </c>
      <c r="U1999" s="86">
        <v>0</v>
      </c>
      <c r="V1999" s="86">
        <v>0</v>
      </c>
      <c r="W1999" s="86">
        <v>3.1678240740740743E-2</v>
      </c>
      <c r="X1999" s="86">
        <v>1.8750000000000001E-3</v>
      </c>
      <c r="Y1999" s="86">
        <v>4.4444444444444444E-3</v>
      </c>
      <c r="Z1999" s="86">
        <v>0</v>
      </c>
      <c r="AA1999" s="4">
        <f t="shared" si="65"/>
        <v>2.8182870370370369E-2</v>
      </c>
      <c r="AB1999" s="4">
        <f t="shared" si="64"/>
        <v>0</v>
      </c>
    </row>
    <row r="2000" spans="1:28" x14ac:dyDescent="0.25">
      <c r="A2000" s="83">
        <v>42877</v>
      </c>
      <c r="B2000" s="84" t="s">
        <v>160</v>
      </c>
      <c r="C2000" s="84" t="s">
        <v>161</v>
      </c>
      <c r="D2000" s="84" t="s">
        <v>38</v>
      </c>
      <c r="E2000" s="84" t="s">
        <v>35</v>
      </c>
      <c r="F2000" s="84" t="s">
        <v>74</v>
      </c>
      <c r="G2000" s="85">
        <v>91149</v>
      </c>
      <c r="H2000" s="81">
        <v>0.625</v>
      </c>
      <c r="I2000" s="81">
        <v>0.88888888888888884</v>
      </c>
      <c r="J2000" s="86">
        <v>0.2638888888888889</v>
      </c>
      <c r="K2000" s="87">
        <v>42877.618750000001</v>
      </c>
      <c r="L2000" s="87">
        <v>42877.888888888891</v>
      </c>
      <c r="M2000" s="85">
        <v>83</v>
      </c>
      <c r="N2000" s="85">
        <v>0</v>
      </c>
      <c r="O2000" s="86">
        <v>0</v>
      </c>
      <c r="P2000" s="86">
        <v>1.6782407407407406E-3</v>
      </c>
      <c r="Q2000" s="86">
        <v>2.2106481481481478E-3</v>
      </c>
      <c r="R2000" s="86">
        <v>1.2974537037037036E-2</v>
      </c>
      <c r="S2000" s="86">
        <v>0</v>
      </c>
      <c r="T2000" s="86">
        <v>1.4560185185185183E-2</v>
      </c>
      <c r="U2000" s="86">
        <v>0</v>
      </c>
      <c r="V2000" s="86">
        <v>0</v>
      </c>
      <c r="W2000" s="86">
        <v>0</v>
      </c>
      <c r="X2000" s="86">
        <v>2.6388888888888885E-3</v>
      </c>
      <c r="Y2000" s="86">
        <v>6.782407407407408E-3</v>
      </c>
      <c r="Z2000" s="86">
        <v>0</v>
      </c>
      <c r="AA2000" s="4">
        <f t="shared" si="65"/>
        <v>2.7534722222222217E-2</v>
      </c>
      <c r="AB2000" s="4">
        <f t="shared" si="64"/>
        <v>0</v>
      </c>
    </row>
    <row r="2001" spans="1:28" x14ac:dyDescent="0.25">
      <c r="A2001" s="83">
        <v>42877</v>
      </c>
      <c r="B2001" s="84" t="s">
        <v>160</v>
      </c>
      <c r="C2001" s="84" t="s">
        <v>161</v>
      </c>
      <c r="D2001" s="84" t="s">
        <v>38</v>
      </c>
      <c r="E2001" s="84" t="s">
        <v>35</v>
      </c>
      <c r="F2001" s="84" t="s">
        <v>176</v>
      </c>
      <c r="G2001" s="85">
        <v>91141</v>
      </c>
      <c r="H2001" s="81">
        <v>0.65277777777777779</v>
      </c>
      <c r="I2001" s="81">
        <v>0.91666666666666663</v>
      </c>
      <c r="J2001" s="86">
        <v>0.2638888888888889</v>
      </c>
      <c r="K2001" s="87">
        <v>42878.245833333334</v>
      </c>
      <c r="L2001" s="87">
        <v>42878.386805555558</v>
      </c>
      <c r="M2001" s="85">
        <v>0</v>
      </c>
      <c r="N2001" s="85">
        <v>0</v>
      </c>
      <c r="O2001" s="86">
        <v>0</v>
      </c>
      <c r="P2001" s="86">
        <v>0</v>
      </c>
      <c r="Q2001" s="86">
        <v>0</v>
      </c>
      <c r="R2001" s="86">
        <v>0</v>
      </c>
      <c r="S2001" s="86">
        <v>0</v>
      </c>
      <c r="T2001" s="86">
        <v>0</v>
      </c>
      <c r="U2001" s="86">
        <v>0</v>
      </c>
      <c r="V2001" s="86">
        <v>0</v>
      </c>
      <c r="W2001" s="86">
        <v>0</v>
      </c>
      <c r="X2001" s="86">
        <v>0</v>
      </c>
      <c r="Y2001" s="86">
        <v>0</v>
      </c>
      <c r="Z2001" s="86">
        <v>0</v>
      </c>
      <c r="AA2001" s="4">
        <f t="shared" si="65"/>
        <v>0</v>
      </c>
      <c r="AB2001" s="4">
        <f t="shared" si="64"/>
        <v>0</v>
      </c>
    </row>
    <row r="2002" spans="1:28" x14ac:dyDescent="0.25">
      <c r="A2002" s="83">
        <v>42877</v>
      </c>
      <c r="B2002" s="84" t="s">
        <v>160</v>
      </c>
      <c r="C2002" s="84" t="s">
        <v>161</v>
      </c>
      <c r="D2002" s="84" t="s">
        <v>38</v>
      </c>
      <c r="E2002" s="84" t="s">
        <v>35</v>
      </c>
      <c r="F2002" s="84" t="s">
        <v>177</v>
      </c>
      <c r="G2002" s="85">
        <v>91130</v>
      </c>
      <c r="H2002" s="81">
        <v>0.58333333333333337</v>
      </c>
      <c r="I2002" s="81">
        <v>0.84722222222222221</v>
      </c>
      <c r="J2002" s="86">
        <v>0.2638888888888889</v>
      </c>
      <c r="K2002" s="87">
        <v>42877.578472222223</v>
      </c>
      <c r="L2002" s="87">
        <v>42877.847222222219</v>
      </c>
      <c r="M2002" s="85">
        <v>72</v>
      </c>
      <c r="N2002" s="85">
        <v>0</v>
      </c>
      <c r="O2002" s="86">
        <v>0</v>
      </c>
      <c r="P2002" s="86">
        <v>1.8055555555555557E-3</v>
      </c>
      <c r="Q2002" s="86">
        <v>6.3773148148148148E-3</v>
      </c>
      <c r="R2002" s="86">
        <v>1.4155092592592592E-2</v>
      </c>
      <c r="S2002" s="86">
        <v>0</v>
      </c>
      <c r="T2002" s="86">
        <v>1.3263888888888889E-2</v>
      </c>
      <c r="U2002" s="86">
        <v>0</v>
      </c>
      <c r="V2002" s="86">
        <v>0</v>
      </c>
      <c r="W2002" s="86">
        <v>0</v>
      </c>
      <c r="X2002" s="86">
        <v>4.3981481481481484E-3</v>
      </c>
      <c r="Y2002" s="86">
        <v>1.4918981481481483E-2</v>
      </c>
      <c r="Z2002" s="86">
        <v>0</v>
      </c>
      <c r="AA2002" s="4">
        <f t="shared" si="65"/>
        <v>2.7418981481481482E-2</v>
      </c>
      <c r="AB2002" s="4">
        <f t="shared" si="64"/>
        <v>0</v>
      </c>
    </row>
    <row r="2003" spans="1:28" x14ac:dyDescent="0.25">
      <c r="A2003" s="83">
        <v>42877</v>
      </c>
      <c r="B2003" s="84" t="s">
        <v>160</v>
      </c>
      <c r="C2003" s="84" t="s">
        <v>161</v>
      </c>
      <c r="D2003" s="84" t="s">
        <v>38</v>
      </c>
      <c r="E2003" s="84" t="s">
        <v>35</v>
      </c>
      <c r="F2003" s="84" t="s">
        <v>96</v>
      </c>
      <c r="G2003" s="85">
        <v>91157</v>
      </c>
      <c r="H2003" s="81">
        <v>0.625</v>
      </c>
      <c r="I2003" s="81">
        <v>0.88888888888888884</v>
      </c>
      <c r="J2003" s="86">
        <v>0.2638888888888889</v>
      </c>
      <c r="K2003" s="87">
        <v>42877.620833333334</v>
      </c>
      <c r="L2003" s="87">
        <v>42877.888888888891</v>
      </c>
      <c r="M2003" s="85">
        <v>77</v>
      </c>
      <c r="N2003" s="85">
        <v>0</v>
      </c>
      <c r="O2003" s="86">
        <v>0</v>
      </c>
      <c r="P2003" s="86">
        <v>1.8402777777777777E-3</v>
      </c>
      <c r="Q2003" s="86">
        <v>5.0925925925925921E-3</v>
      </c>
      <c r="R2003" s="86">
        <v>1.2499999999999999E-2</v>
      </c>
      <c r="S2003" s="86">
        <v>0</v>
      </c>
      <c r="T2003" s="86">
        <v>1.2881944444444446E-2</v>
      </c>
      <c r="U2003" s="86">
        <v>0</v>
      </c>
      <c r="V2003" s="86">
        <v>0</v>
      </c>
      <c r="W2003" s="86">
        <v>0</v>
      </c>
      <c r="X2003" s="86">
        <v>4.0624999999999993E-3</v>
      </c>
      <c r="Y2003" s="86">
        <v>1.712962962962963E-3</v>
      </c>
      <c r="Z2003" s="86">
        <v>0</v>
      </c>
      <c r="AA2003" s="4">
        <f t="shared" si="65"/>
        <v>2.5381944444444443E-2</v>
      </c>
      <c r="AB2003" s="4">
        <f t="shared" si="64"/>
        <v>0</v>
      </c>
    </row>
    <row r="2004" spans="1:28" x14ac:dyDescent="0.25">
      <c r="A2004" s="83">
        <v>42877</v>
      </c>
      <c r="B2004" s="84" t="s">
        <v>160</v>
      </c>
      <c r="C2004" s="84" t="s">
        <v>161</v>
      </c>
      <c r="D2004" s="84" t="s">
        <v>38</v>
      </c>
      <c r="E2004" s="84" t="s">
        <v>35</v>
      </c>
      <c r="F2004" s="84" t="s">
        <v>79</v>
      </c>
      <c r="G2004" s="85">
        <v>91129</v>
      </c>
      <c r="H2004" s="81">
        <v>0.5625</v>
      </c>
      <c r="I2004" s="81">
        <v>0.82638888888888884</v>
      </c>
      <c r="J2004" s="86">
        <v>0.2638888888888889</v>
      </c>
      <c r="K2004" s="87">
        <v>42877.560416666667</v>
      </c>
      <c r="L2004" s="87">
        <v>42877.826388888891</v>
      </c>
      <c r="M2004" s="85">
        <v>73</v>
      </c>
      <c r="N2004" s="85">
        <v>0</v>
      </c>
      <c r="O2004" s="86">
        <v>0</v>
      </c>
      <c r="P2004" s="86">
        <v>2.1064814814814813E-3</v>
      </c>
      <c r="Q2004" s="86">
        <v>4.8495370370370368E-3</v>
      </c>
      <c r="R2004" s="86">
        <v>1.525462962962963E-2</v>
      </c>
      <c r="S2004" s="86">
        <v>0</v>
      </c>
      <c r="T2004" s="86">
        <v>1.3796296296296298E-2</v>
      </c>
      <c r="U2004" s="86">
        <v>0</v>
      </c>
      <c r="V2004" s="86">
        <v>0</v>
      </c>
      <c r="W2004" s="86">
        <v>0</v>
      </c>
      <c r="X2004" s="86">
        <v>4.5370370370370365E-3</v>
      </c>
      <c r="Y2004" s="86">
        <v>4.2708333333333339E-3</v>
      </c>
      <c r="Z2004" s="86">
        <v>0</v>
      </c>
      <c r="AA2004" s="4">
        <f t="shared" si="65"/>
        <v>2.9050925925925928E-2</v>
      </c>
      <c r="AB2004" s="4">
        <f t="shared" si="64"/>
        <v>0</v>
      </c>
    </row>
    <row r="2005" spans="1:28" x14ac:dyDescent="0.25">
      <c r="A2005" s="83">
        <v>42877</v>
      </c>
      <c r="B2005" s="84" t="s">
        <v>160</v>
      </c>
      <c r="C2005" s="84" t="s">
        <v>161</v>
      </c>
      <c r="D2005" s="84" t="s">
        <v>38</v>
      </c>
      <c r="E2005" s="84" t="s">
        <v>35</v>
      </c>
      <c r="F2005" s="84" t="s">
        <v>63</v>
      </c>
      <c r="G2005" s="85">
        <v>91134</v>
      </c>
      <c r="H2005" s="81">
        <v>0.5625</v>
      </c>
      <c r="I2005" s="81">
        <v>0.82638888888888884</v>
      </c>
      <c r="J2005" s="86">
        <v>0.2638888888888889</v>
      </c>
      <c r="K2005" s="87">
        <v>42877.560416666667</v>
      </c>
      <c r="L2005" s="87">
        <v>42877.829861111109</v>
      </c>
      <c r="M2005" s="85">
        <v>71</v>
      </c>
      <c r="N2005" s="85">
        <v>0</v>
      </c>
      <c r="O2005" s="86">
        <v>0</v>
      </c>
      <c r="P2005" s="86">
        <v>2.2916666666666667E-3</v>
      </c>
      <c r="Q2005" s="86">
        <v>2.2685185185185182E-3</v>
      </c>
      <c r="R2005" s="86">
        <v>1.4421296296296295E-2</v>
      </c>
      <c r="S2005" s="86">
        <v>0</v>
      </c>
      <c r="T2005" s="86">
        <v>1.4618055555555556E-2</v>
      </c>
      <c r="U2005" s="86">
        <v>0</v>
      </c>
      <c r="V2005" s="86">
        <v>0</v>
      </c>
      <c r="W2005" s="86">
        <v>0</v>
      </c>
      <c r="X2005" s="86">
        <v>0</v>
      </c>
      <c r="Y2005" s="86">
        <v>1.1574074074074073E-5</v>
      </c>
      <c r="Z2005" s="86">
        <v>0</v>
      </c>
      <c r="AA2005" s="4">
        <f t="shared" si="65"/>
        <v>2.9039351851851851E-2</v>
      </c>
      <c r="AB2005" s="4">
        <f t="shared" si="64"/>
        <v>0</v>
      </c>
    </row>
    <row r="2006" spans="1:28" x14ac:dyDescent="0.25">
      <c r="A2006" s="83">
        <v>42877</v>
      </c>
      <c r="B2006" s="84" t="s">
        <v>160</v>
      </c>
      <c r="C2006" s="84" t="s">
        <v>161</v>
      </c>
      <c r="D2006" s="84" t="s">
        <v>38</v>
      </c>
      <c r="E2006" s="84" t="s">
        <v>35</v>
      </c>
      <c r="F2006" s="84" t="s">
        <v>182</v>
      </c>
      <c r="G2006" s="85">
        <v>91131</v>
      </c>
      <c r="H2006" s="81">
        <v>0.33333333333333331</v>
      </c>
      <c r="I2006" s="81">
        <v>0.59722222222222221</v>
      </c>
      <c r="J2006" s="86">
        <v>0.2638888888888889</v>
      </c>
      <c r="K2006" s="87">
        <v>42877.331944444442</v>
      </c>
      <c r="L2006" s="87">
        <v>42877.597916666666</v>
      </c>
      <c r="M2006" s="85">
        <v>110</v>
      </c>
      <c r="N2006" s="85">
        <v>0</v>
      </c>
      <c r="O2006" s="86">
        <v>0</v>
      </c>
      <c r="P2006" s="86">
        <v>1.4583333333333334E-3</v>
      </c>
      <c r="Q2006" s="86">
        <v>5.1504629629629635E-3</v>
      </c>
      <c r="R2006" s="86">
        <v>1.4525462962962964E-2</v>
      </c>
      <c r="S2006" s="86">
        <v>0</v>
      </c>
      <c r="T2006" s="86">
        <v>1.5856481481481482E-2</v>
      </c>
      <c r="U2006" s="86">
        <v>0</v>
      </c>
      <c r="V2006" s="86">
        <v>0</v>
      </c>
      <c r="W2006" s="86">
        <v>0</v>
      </c>
      <c r="X2006" s="86">
        <v>1.7592592592592592E-3</v>
      </c>
      <c r="Y2006" s="86">
        <v>3.2291666666666666E-3</v>
      </c>
      <c r="Z2006" s="86">
        <v>0</v>
      </c>
      <c r="AA2006" s="4">
        <f t="shared" si="65"/>
        <v>3.0381944444444448E-2</v>
      </c>
      <c r="AB2006" s="4">
        <f t="shared" si="64"/>
        <v>0</v>
      </c>
    </row>
    <row r="2007" spans="1:28" x14ac:dyDescent="0.25">
      <c r="A2007" s="83">
        <v>42877</v>
      </c>
      <c r="B2007" s="84" t="s">
        <v>160</v>
      </c>
      <c r="C2007" s="84" t="s">
        <v>161</v>
      </c>
      <c r="D2007" s="84" t="s">
        <v>38</v>
      </c>
      <c r="E2007" s="84" t="s">
        <v>41</v>
      </c>
      <c r="F2007" s="84" t="s">
        <v>116</v>
      </c>
      <c r="G2007" s="85">
        <v>91126</v>
      </c>
      <c r="H2007" s="81">
        <v>0.29166666666666669</v>
      </c>
      <c r="I2007" s="81">
        <v>0.55555555555555558</v>
      </c>
      <c r="J2007" s="86">
        <v>0.2638888888888889</v>
      </c>
      <c r="K2007" s="87">
        <v>42877.285416666666</v>
      </c>
      <c r="L2007" s="87">
        <v>42877.513888888891</v>
      </c>
      <c r="M2007" s="85">
        <v>115</v>
      </c>
      <c r="N2007" s="85">
        <v>0</v>
      </c>
      <c r="O2007" s="86">
        <v>0</v>
      </c>
      <c r="P2007" s="86">
        <v>1.0416666666666667E-3</v>
      </c>
      <c r="Q2007" s="86">
        <v>9.1203703703703707E-3</v>
      </c>
      <c r="R2007" s="86">
        <v>1.4224537037037037E-2</v>
      </c>
      <c r="S2007" s="86">
        <v>0</v>
      </c>
      <c r="T2007" s="86">
        <v>1.3969907407407408E-2</v>
      </c>
      <c r="U2007" s="86">
        <v>0</v>
      </c>
      <c r="V2007" s="86">
        <v>0</v>
      </c>
      <c r="W2007" s="86">
        <v>0</v>
      </c>
      <c r="X2007" s="86">
        <v>6.6435185185185182E-3</v>
      </c>
      <c r="Y2007" s="86">
        <v>9.9768518518518531E-3</v>
      </c>
      <c r="Z2007" s="86">
        <v>0</v>
      </c>
      <c r="AA2007" s="4">
        <f t="shared" si="65"/>
        <v>2.8194444444444446E-2</v>
      </c>
      <c r="AB2007" s="4">
        <f t="shared" si="64"/>
        <v>0</v>
      </c>
    </row>
    <row r="2008" spans="1:28" x14ac:dyDescent="0.25">
      <c r="A2008" s="83">
        <v>42877</v>
      </c>
      <c r="B2008" s="84" t="s">
        <v>160</v>
      </c>
      <c r="C2008" s="84" t="s">
        <v>161</v>
      </c>
      <c r="D2008" s="84" t="s">
        <v>38</v>
      </c>
      <c r="E2008" s="84" t="s">
        <v>41</v>
      </c>
      <c r="F2008" s="84" t="s">
        <v>117</v>
      </c>
      <c r="G2008" s="85">
        <v>91161</v>
      </c>
      <c r="H2008" s="81">
        <v>0.29166666666666669</v>
      </c>
      <c r="I2008" s="81">
        <v>0.55555555555555558</v>
      </c>
      <c r="J2008" s="86">
        <v>0.2638888888888889</v>
      </c>
      <c r="K2008" s="87">
        <v>42877.293055555558</v>
      </c>
      <c r="L2008" s="87">
        <v>42877.557638888888</v>
      </c>
      <c r="M2008" s="85">
        <v>113</v>
      </c>
      <c r="N2008" s="85">
        <v>0</v>
      </c>
      <c r="O2008" s="86">
        <v>0</v>
      </c>
      <c r="P2008" s="86">
        <v>1.3773148148148147E-3</v>
      </c>
      <c r="Q2008" s="86">
        <v>2.6041666666666665E-3</v>
      </c>
      <c r="R2008" s="86">
        <v>1.6122685185185184E-2</v>
      </c>
      <c r="S2008" s="86">
        <v>0</v>
      </c>
      <c r="T2008" s="86">
        <v>1.1458333333333334E-2</v>
      </c>
      <c r="U2008" s="86">
        <v>0</v>
      </c>
      <c r="V2008" s="86">
        <v>0</v>
      </c>
      <c r="W2008" s="86">
        <v>0</v>
      </c>
      <c r="X2008" s="86">
        <v>0</v>
      </c>
      <c r="Y2008" s="86">
        <v>6.168981481481481E-3</v>
      </c>
      <c r="Z2008" s="86">
        <v>0</v>
      </c>
      <c r="AA2008" s="4">
        <f t="shared" si="65"/>
        <v>2.7581018518518519E-2</v>
      </c>
      <c r="AB2008" s="4">
        <f t="shared" si="64"/>
        <v>1.388888888888884E-3</v>
      </c>
    </row>
    <row r="2009" spans="1:28" x14ac:dyDescent="0.25">
      <c r="A2009" s="83">
        <v>42877</v>
      </c>
      <c r="B2009" s="84" t="s">
        <v>160</v>
      </c>
      <c r="C2009" s="84" t="s">
        <v>161</v>
      </c>
      <c r="D2009" s="84" t="s">
        <v>38</v>
      </c>
      <c r="E2009" s="84" t="s">
        <v>41</v>
      </c>
      <c r="F2009" s="84" t="s">
        <v>169</v>
      </c>
      <c r="G2009" s="85">
        <v>91174</v>
      </c>
      <c r="H2009" s="81">
        <v>0.25</v>
      </c>
      <c r="I2009" s="81">
        <v>0.51388888888888895</v>
      </c>
      <c r="J2009" s="86">
        <v>0.2638888888888889</v>
      </c>
      <c r="K2009" s="87"/>
      <c r="L2009" s="87"/>
      <c r="M2009" s="85">
        <v>0</v>
      </c>
      <c r="N2009" s="85">
        <v>0</v>
      </c>
      <c r="O2009" s="86">
        <v>0</v>
      </c>
      <c r="P2009" s="86">
        <v>0</v>
      </c>
      <c r="Q2009" s="86">
        <v>0</v>
      </c>
      <c r="R2009" s="86">
        <v>0</v>
      </c>
      <c r="S2009" s="86">
        <v>0</v>
      </c>
      <c r="T2009" s="86">
        <v>0</v>
      </c>
      <c r="U2009" s="86">
        <v>0</v>
      </c>
      <c r="V2009" s="86">
        <v>0</v>
      </c>
      <c r="W2009" s="86">
        <v>0</v>
      </c>
      <c r="X2009" s="86">
        <v>0</v>
      </c>
      <c r="Y2009" s="86">
        <v>0</v>
      </c>
      <c r="Z2009" s="86">
        <v>0</v>
      </c>
      <c r="AA2009" s="4">
        <f t="shared" si="65"/>
        <v>0</v>
      </c>
      <c r="AB2009" s="4" t="str">
        <f t="shared" si="64"/>
        <v/>
      </c>
    </row>
    <row r="2010" spans="1:28" x14ac:dyDescent="0.25">
      <c r="A2010" s="83">
        <v>42877</v>
      </c>
      <c r="B2010" s="84" t="s">
        <v>160</v>
      </c>
      <c r="C2010" s="84" t="s">
        <v>161</v>
      </c>
      <c r="D2010" s="84" t="s">
        <v>38</v>
      </c>
      <c r="E2010" s="84" t="s">
        <v>41</v>
      </c>
      <c r="F2010" s="84" t="s">
        <v>170</v>
      </c>
      <c r="G2010" s="85">
        <v>91148</v>
      </c>
      <c r="H2010" s="81">
        <v>0.25</v>
      </c>
      <c r="I2010" s="81">
        <v>0.51388888888888895</v>
      </c>
      <c r="J2010" s="86">
        <v>0.2638888888888889</v>
      </c>
      <c r="K2010" s="87"/>
      <c r="L2010" s="87"/>
      <c r="M2010" s="85">
        <v>0</v>
      </c>
      <c r="N2010" s="85">
        <v>0</v>
      </c>
      <c r="O2010" s="86">
        <v>0</v>
      </c>
      <c r="P2010" s="86">
        <v>0</v>
      </c>
      <c r="Q2010" s="86">
        <v>0</v>
      </c>
      <c r="R2010" s="86">
        <v>0</v>
      </c>
      <c r="S2010" s="86">
        <v>0</v>
      </c>
      <c r="T2010" s="86">
        <v>0</v>
      </c>
      <c r="U2010" s="86">
        <v>0</v>
      </c>
      <c r="V2010" s="86">
        <v>0</v>
      </c>
      <c r="W2010" s="86">
        <v>0</v>
      </c>
      <c r="X2010" s="86">
        <v>0</v>
      </c>
      <c r="Y2010" s="86">
        <v>0</v>
      </c>
      <c r="Z2010" s="86">
        <v>0</v>
      </c>
      <c r="AA2010" s="4">
        <f t="shared" si="65"/>
        <v>0</v>
      </c>
      <c r="AB2010" s="4" t="str">
        <f t="shared" si="64"/>
        <v/>
      </c>
    </row>
    <row r="2011" spans="1:28" x14ac:dyDescent="0.25">
      <c r="A2011" s="83">
        <v>42877</v>
      </c>
      <c r="B2011" s="84" t="s">
        <v>160</v>
      </c>
      <c r="C2011" s="84" t="s">
        <v>161</v>
      </c>
      <c r="D2011" s="84" t="s">
        <v>38</v>
      </c>
      <c r="E2011" s="84" t="s">
        <v>41</v>
      </c>
      <c r="F2011" s="84" t="s">
        <v>120</v>
      </c>
      <c r="G2011" s="85">
        <v>91144</v>
      </c>
      <c r="H2011" s="81">
        <v>0.3611111111111111</v>
      </c>
      <c r="I2011" s="81">
        <v>0.625</v>
      </c>
      <c r="J2011" s="86">
        <v>0.2638888888888889</v>
      </c>
      <c r="K2011" s="87">
        <v>42877.359722222223</v>
      </c>
      <c r="L2011" s="87">
        <v>42877.625</v>
      </c>
      <c r="M2011" s="85">
        <v>125</v>
      </c>
      <c r="N2011" s="85">
        <v>0</v>
      </c>
      <c r="O2011" s="86">
        <v>0</v>
      </c>
      <c r="P2011" s="86">
        <v>1.2037037037037038E-3</v>
      </c>
      <c r="Q2011" s="86">
        <v>5.7291666666666671E-3</v>
      </c>
      <c r="R2011" s="86">
        <v>1.3738425925925926E-2</v>
      </c>
      <c r="S2011" s="86">
        <v>0</v>
      </c>
      <c r="T2011" s="86">
        <v>1.4247685185185184E-2</v>
      </c>
      <c r="U2011" s="86">
        <v>0</v>
      </c>
      <c r="V2011" s="86">
        <v>0</v>
      </c>
      <c r="W2011" s="86">
        <v>0</v>
      </c>
      <c r="X2011" s="86">
        <v>4.9768518518518521E-4</v>
      </c>
      <c r="Y2011" s="86">
        <v>6.0995370370370361E-3</v>
      </c>
      <c r="Z2011" s="86">
        <v>0</v>
      </c>
      <c r="AA2011" s="4">
        <f t="shared" si="65"/>
        <v>2.7986111111111111E-2</v>
      </c>
      <c r="AB2011" s="4">
        <f t="shared" si="64"/>
        <v>0</v>
      </c>
    </row>
    <row r="2012" spans="1:28" x14ac:dyDescent="0.25">
      <c r="A2012" s="83">
        <v>42877</v>
      </c>
      <c r="B2012" s="84" t="s">
        <v>160</v>
      </c>
      <c r="C2012" s="84" t="s">
        <v>161</v>
      </c>
      <c r="D2012" s="84" t="s">
        <v>38</v>
      </c>
      <c r="E2012" s="84" t="s">
        <v>41</v>
      </c>
      <c r="F2012" s="84" t="s">
        <v>121</v>
      </c>
      <c r="G2012" s="85">
        <v>91132</v>
      </c>
      <c r="H2012" s="81">
        <v>0.33333333333333331</v>
      </c>
      <c r="I2012" s="81">
        <v>0.59722222222222221</v>
      </c>
      <c r="J2012" s="86">
        <v>0.2638888888888889</v>
      </c>
      <c r="K2012" s="87">
        <v>42877.333333333336</v>
      </c>
      <c r="L2012" s="87">
        <v>42877.597222222219</v>
      </c>
      <c r="M2012" s="85">
        <v>135</v>
      </c>
      <c r="N2012" s="85">
        <v>0</v>
      </c>
      <c r="O2012" s="86">
        <v>0</v>
      </c>
      <c r="P2012" s="86">
        <v>1.0879629629629629E-3</v>
      </c>
      <c r="Q2012" s="86">
        <v>7.291666666666667E-4</v>
      </c>
      <c r="R2012" s="86">
        <v>1.5416666666666667E-2</v>
      </c>
      <c r="S2012" s="86">
        <v>0</v>
      </c>
      <c r="T2012" s="86">
        <v>1.4722222222222222E-2</v>
      </c>
      <c r="U2012" s="86">
        <v>0</v>
      </c>
      <c r="V2012" s="86">
        <v>0</v>
      </c>
      <c r="W2012" s="86">
        <v>0</v>
      </c>
      <c r="X2012" s="86">
        <v>2.5000000000000001E-3</v>
      </c>
      <c r="Y2012" s="86">
        <v>5.6944444444444438E-3</v>
      </c>
      <c r="Z2012" s="86">
        <v>0</v>
      </c>
      <c r="AA2012" s="4">
        <f t="shared" si="65"/>
        <v>3.0138888888888889E-2</v>
      </c>
      <c r="AB2012" s="4">
        <f t="shared" si="64"/>
        <v>0</v>
      </c>
    </row>
    <row r="2013" spans="1:28" x14ac:dyDescent="0.25">
      <c r="A2013" s="83">
        <v>42877</v>
      </c>
      <c r="B2013" s="84" t="s">
        <v>160</v>
      </c>
      <c r="C2013" s="84" t="s">
        <v>161</v>
      </c>
      <c r="D2013" s="84" t="s">
        <v>38</v>
      </c>
      <c r="E2013" s="84" t="s">
        <v>41</v>
      </c>
      <c r="F2013" s="84" t="s">
        <v>122</v>
      </c>
      <c r="G2013" s="85">
        <v>91127</v>
      </c>
      <c r="H2013" s="81">
        <v>0.3888888888888889</v>
      </c>
      <c r="I2013" s="81">
        <v>0.65277777777777779</v>
      </c>
      <c r="J2013" s="86">
        <v>0.2638888888888889</v>
      </c>
      <c r="K2013" s="87">
        <v>42877.384722222225</v>
      </c>
      <c r="L2013" s="87">
        <v>42877.65347222222</v>
      </c>
      <c r="M2013" s="85">
        <v>89</v>
      </c>
      <c r="N2013" s="85">
        <v>0</v>
      </c>
      <c r="O2013" s="86">
        <v>0</v>
      </c>
      <c r="P2013" s="86">
        <v>2.0717592592592593E-3</v>
      </c>
      <c r="Q2013" s="86">
        <v>1.273148148148148E-4</v>
      </c>
      <c r="R2013" s="86">
        <v>1.3738425925925926E-2</v>
      </c>
      <c r="S2013" s="86">
        <v>0</v>
      </c>
      <c r="T2013" s="86">
        <v>1.3090277777777779E-2</v>
      </c>
      <c r="U2013" s="86">
        <v>0</v>
      </c>
      <c r="V2013" s="86">
        <v>0</v>
      </c>
      <c r="W2013" s="86">
        <v>0</v>
      </c>
      <c r="X2013" s="86">
        <v>0</v>
      </c>
      <c r="Y2013" s="86">
        <v>0</v>
      </c>
      <c r="Z2013" s="86">
        <v>0</v>
      </c>
      <c r="AA2013" s="4">
        <f t="shared" si="65"/>
        <v>2.6828703703703705E-2</v>
      </c>
      <c r="AB2013" s="4">
        <f t="shared" si="64"/>
        <v>0</v>
      </c>
    </row>
    <row r="2014" spans="1:28" x14ac:dyDescent="0.25">
      <c r="A2014" s="83">
        <v>42877</v>
      </c>
      <c r="B2014" s="84" t="s">
        <v>160</v>
      </c>
      <c r="C2014" s="84" t="s">
        <v>161</v>
      </c>
      <c r="D2014" s="84" t="s">
        <v>38</v>
      </c>
      <c r="E2014" s="84" t="s">
        <v>41</v>
      </c>
      <c r="F2014" s="84" t="s">
        <v>59</v>
      </c>
      <c r="G2014" s="85">
        <v>91171</v>
      </c>
      <c r="H2014" s="81">
        <v>0.3888888888888889</v>
      </c>
      <c r="I2014" s="81">
        <v>0.65277777777777779</v>
      </c>
      <c r="J2014" s="86">
        <v>0.2638888888888889</v>
      </c>
      <c r="K2014" s="87">
        <v>42877.395138888889</v>
      </c>
      <c r="L2014" s="87">
        <v>42877.652083333334</v>
      </c>
      <c r="M2014" s="85">
        <v>99</v>
      </c>
      <c r="N2014" s="85">
        <v>0</v>
      </c>
      <c r="O2014" s="86">
        <v>0</v>
      </c>
      <c r="P2014" s="86">
        <v>1.5162037037037036E-3</v>
      </c>
      <c r="Q2014" s="86">
        <v>3.9583333333333337E-3</v>
      </c>
      <c r="R2014" s="86">
        <v>1.4282407407407409E-2</v>
      </c>
      <c r="S2014" s="86">
        <v>0</v>
      </c>
      <c r="T2014" s="86">
        <v>1.4236111111111111E-2</v>
      </c>
      <c r="U2014" s="86">
        <v>0</v>
      </c>
      <c r="V2014" s="86">
        <v>0</v>
      </c>
      <c r="W2014" s="86">
        <v>0</v>
      </c>
      <c r="X2014" s="86">
        <v>0</v>
      </c>
      <c r="Y2014" s="86">
        <v>9.9421296296296289E-3</v>
      </c>
      <c r="Z2014" s="86">
        <v>0</v>
      </c>
      <c r="AA2014" s="4">
        <f t="shared" si="65"/>
        <v>2.8518518518518519E-2</v>
      </c>
      <c r="AB2014" s="4">
        <f t="shared" ref="AB2014:AB2077" si="66">IF(K2014="","",IF(VALUE(TEXT(K2014,"HH:MM:SS"))&gt;H2014,VALUE(TEXT(K2014,"HH:MM:SS"))-H2014,0))</f>
        <v>6.2499999999999778E-3</v>
      </c>
    </row>
    <row r="2015" spans="1:28" x14ac:dyDescent="0.25">
      <c r="A2015" s="83">
        <v>42877</v>
      </c>
      <c r="B2015" s="84" t="s">
        <v>160</v>
      </c>
      <c r="C2015" s="84" t="s">
        <v>161</v>
      </c>
      <c r="D2015" s="84" t="s">
        <v>38</v>
      </c>
      <c r="E2015" s="84" t="s">
        <v>41</v>
      </c>
      <c r="F2015" s="84" t="s">
        <v>124</v>
      </c>
      <c r="G2015" s="85">
        <v>91164</v>
      </c>
      <c r="H2015" s="81">
        <v>0.33333333333333331</v>
      </c>
      <c r="I2015" s="81">
        <v>0.59722222222222221</v>
      </c>
      <c r="J2015" s="86">
        <v>0.2638888888888889</v>
      </c>
      <c r="K2015" s="87">
        <v>42877.337500000001</v>
      </c>
      <c r="L2015" s="87">
        <v>42877.598611111112</v>
      </c>
      <c r="M2015" s="85">
        <v>103</v>
      </c>
      <c r="N2015" s="85">
        <v>0</v>
      </c>
      <c r="O2015" s="86">
        <v>0</v>
      </c>
      <c r="P2015" s="86">
        <v>1.689814814814815E-3</v>
      </c>
      <c r="Q2015" s="86">
        <v>6.4814814814814813E-4</v>
      </c>
      <c r="R2015" s="86">
        <v>1.4456018518518519E-2</v>
      </c>
      <c r="S2015" s="86">
        <v>0</v>
      </c>
      <c r="T2015" s="86">
        <v>1.6458333333333332E-2</v>
      </c>
      <c r="U2015" s="86">
        <v>0</v>
      </c>
      <c r="V2015" s="86">
        <v>0</v>
      </c>
      <c r="W2015" s="86">
        <v>0</v>
      </c>
      <c r="X2015" s="86">
        <v>0</v>
      </c>
      <c r="Y2015" s="86">
        <v>3.6226851851851854E-3</v>
      </c>
      <c r="Z2015" s="86">
        <v>0</v>
      </c>
      <c r="AA2015" s="4">
        <f t="shared" si="65"/>
        <v>3.0914351851851853E-2</v>
      </c>
      <c r="AB2015" s="4">
        <f t="shared" si="66"/>
        <v>4.1666666666666519E-3</v>
      </c>
    </row>
    <row r="2016" spans="1:28" x14ac:dyDescent="0.25">
      <c r="A2016" s="83">
        <v>42877</v>
      </c>
      <c r="B2016" s="84" t="s">
        <v>160</v>
      </c>
      <c r="C2016" s="84" t="s">
        <v>161</v>
      </c>
      <c r="D2016" s="84" t="s">
        <v>38</v>
      </c>
      <c r="E2016" s="84" t="s">
        <v>41</v>
      </c>
      <c r="F2016" s="84" t="s">
        <v>125</v>
      </c>
      <c r="G2016" s="85">
        <v>91135</v>
      </c>
      <c r="H2016" s="81">
        <v>0.25</v>
      </c>
      <c r="I2016" s="81">
        <v>0.51388888888888895</v>
      </c>
      <c r="J2016" s="86">
        <v>0.2638888888888889</v>
      </c>
      <c r="K2016" s="87"/>
      <c r="L2016" s="87"/>
      <c r="M2016" s="85">
        <v>0</v>
      </c>
      <c r="N2016" s="85">
        <v>0</v>
      </c>
      <c r="O2016" s="86">
        <v>0</v>
      </c>
      <c r="P2016" s="86">
        <v>0</v>
      </c>
      <c r="Q2016" s="86">
        <v>0</v>
      </c>
      <c r="R2016" s="86">
        <v>0</v>
      </c>
      <c r="S2016" s="86">
        <v>0</v>
      </c>
      <c r="T2016" s="86">
        <v>0</v>
      </c>
      <c r="U2016" s="86">
        <v>0</v>
      </c>
      <c r="V2016" s="86">
        <v>0</v>
      </c>
      <c r="W2016" s="86">
        <v>0</v>
      </c>
      <c r="X2016" s="86">
        <v>0</v>
      </c>
      <c r="Y2016" s="86">
        <v>0</v>
      </c>
      <c r="Z2016" s="86">
        <v>0</v>
      </c>
      <c r="AA2016" s="4">
        <f t="shared" si="65"/>
        <v>0</v>
      </c>
      <c r="AB2016" s="4" t="str">
        <f t="shared" si="66"/>
        <v/>
      </c>
    </row>
    <row r="2017" spans="1:28" x14ac:dyDescent="0.25">
      <c r="A2017" s="83">
        <v>42877</v>
      </c>
      <c r="B2017" s="84" t="s">
        <v>160</v>
      </c>
      <c r="C2017" s="84" t="s">
        <v>161</v>
      </c>
      <c r="D2017" s="84" t="s">
        <v>38</v>
      </c>
      <c r="E2017" s="84" t="s">
        <v>41</v>
      </c>
      <c r="F2017" s="84" t="s">
        <v>126</v>
      </c>
      <c r="G2017" s="85">
        <v>91162</v>
      </c>
      <c r="H2017" s="81">
        <v>0.29166666666666669</v>
      </c>
      <c r="I2017" s="81">
        <v>0.55555555555555558</v>
      </c>
      <c r="J2017" s="86">
        <v>0.2638888888888889</v>
      </c>
      <c r="K2017" s="87"/>
      <c r="L2017" s="87"/>
      <c r="M2017" s="85">
        <v>0</v>
      </c>
      <c r="N2017" s="85">
        <v>0</v>
      </c>
      <c r="O2017" s="86">
        <v>0</v>
      </c>
      <c r="P2017" s="86">
        <v>0</v>
      </c>
      <c r="Q2017" s="86">
        <v>0</v>
      </c>
      <c r="R2017" s="86">
        <v>0</v>
      </c>
      <c r="S2017" s="86">
        <v>0</v>
      </c>
      <c r="T2017" s="86">
        <v>0</v>
      </c>
      <c r="U2017" s="86">
        <v>0</v>
      </c>
      <c r="V2017" s="86">
        <v>0</v>
      </c>
      <c r="W2017" s="86">
        <v>0</v>
      </c>
      <c r="X2017" s="86">
        <v>0</v>
      </c>
      <c r="Y2017" s="86">
        <v>0</v>
      </c>
      <c r="Z2017" s="86">
        <v>0</v>
      </c>
      <c r="AA2017" s="4">
        <f t="shared" si="65"/>
        <v>0</v>
      </c>
      <c r="AB2017" s="4" t="str">
        <f t="shared" si="66"/>
        <v/>
      </c>
    </row>
    <row r="2018" spans="1:28" x14ac:dyDescent="0.25">
      <c r="A2018" s="83">
        <v>42877</v>
      </c>
      <c r="B2018" s="84" t="s">
        <v>160</v>
      </c>
      <c r="C2018" s="84" t="s">
        <v>161</v>
      </c>
      <c r="D2018" s="84" t="s">
        <v>38</v>
      </c>
      <c r="E2018" s="84" t="s">
        <v>40</v>
      </c>
      <c r="F2018" s="84" t="s">
        <v>171</v>
      </c>
      <c r="G2018" s="85">
        <v>102623</v>
      </c>
      <c r="H2018" s="81">
        <v>0.65277777777777779</v>
      </c>
      <c r="I2018" s="81">
        <v>0.91666666666666663</v>
      </c>
      <c r="J2018" s="86">
        <v>0.2638888888888889</v>
      </c>
      <c r="K2018" s="87"/>
      <c r="L2018" s="87"/>
      <c r="M2018" s="85">
        <v>0</v>
      </c>
      <c r="N2018" s="85">
        <v>0</v>
      </c>
      <c r="O2018" s="86">
        <v>0</v>
      </c>
      <c r="P2018" s="86">
        <v>0</v>
      </c>
      <c r="Q2018" s="86">
        <v>0</v>
      </c>
      <c r="R2018" s="86">
        <v>0</v>
      </c>
      <c r="S2018" s="86">
        <v>0</v>
      </c>
      <c r="T2018" s="86">
        <v>0</v>
      </c>
      <c r="U2018" s="86">
        <v>0</v>
      </c>
      <c r="V2018" s="86">
        <v>0</v>
      </c>
      <c r="W2018" s="86">
        <v>0</v>
      </c>
      <c r="X2018" s="86">
        <v>0</v>
      </c>
      <c r="Y2018" s="86">
        <v>0</v>
      </c>
      <c r="Z2018" s="86">
        <v>0</v>
      </c>
      <c r="AA2018" s="4">
        <f t="shared" si="65"/>
        <v>0</v>
      </c>
      <c r="AB2018" s="4" t="str">
        <f t="shared" si="66"/>
        <v/>
      </c>
    </row>
    <row r="2019" spans="1:28" x14ac:dyDescent="0.25">
      <c r="A2019" s="83">
        <v>42877</v>
      </c>
      <c r="B2019" s="84" t="s">
        <v>160</v>
      </c>
      <c r="C2019" s="84" t="s">
        <v>161</v>
      </c>
      <c r="D2019" s="84" t="s">
        <v>38</v>
      </c>
      <c r="E2019" s="84" t="s">
        <v>40</v>
      </c>
      <c r="F2019" s="84" t="s">
        <v>71</v>
      </c>
      <c r="G2019" s="85">
        <v>91166</v>
      </c>
      <c r="H2019" s="81">
        <v>0.59722222222222221</v>
      </c>
      <c r="I2019" s="81">
        <v>0.86111111111111116</v>
      </c>
      <c r="J2019" s="86">
        <v>0.2638888888888889</v>
      </c>
      <c r="K2019" s="87"/>
      <c r="L2019" s="87"/>
      <c r="M2019" s="85">
        <v>0</v>
      </c>
      <c r="N2019" s="85">
        <v>0</v>
      </c>
      <c r="O2019" s="86">
        <v>0</v>
      </c>
      <c r="P2019" s="86">
        <v>0</v>
      </c>
      <c r="Q2019" s="86">
        <v>0</v>
      </c>
      <c r="R2019" s="86">
        <v>0</v>
      </c>
      <c r="S2019" s="86">
        <v>0</v>
      </c>
      <c r="T2019" s="86">
        <v>0</v>
      </c>
      <c r="U2019" s="86">
        <v>0</v>
      </c>
      <c r="V2019" s="86">
        <v>0</v>
      </c>
      <c r="W2019" s="86">
        <v>0</v>
      </c>
      <c r="X2019" s="86">
        <v>0</v>
      </c>
      <c r="Y2019" s="86">
        <v>0</v>
      </c>
      <c r="Z2019" s="86">
        <v>0</v>
      </c>
      <c r="AA2019" s="4">
        <f t="shared" si="65"/>
        <v>0</v>
      </c>
      <c r="AB2019" s="4" t="str">
        <f t="shared" si="66"/>
        <v/>
      </c>
    </row>
    <row r="2020" spans="1:28" x14ac:dyDescent="0.25">
      <c r="A2020" s="83">
        <v>42877</v>
      </c>
      <c r="B2020" s="84" t="s">
        <v>160</v>
      </c>
      <c r="C2020" s="84" t="s">
        <v>161</v>
      </c>
      <c r="D2020" s="84" t="s">
        <v>38</v>
      </c>
      <c r="E2020" s="84" t="s">
        <v>40</v>
      </c>
      <c r="F2020" s="84" t="s">
        <v>53</v>
      </c>
      <c r="G2020" s="85">
        <v>102520</v>
      </c>
      <c r="H2020" s="81">
        <v>0.25</v>
      </c>
      <c r="I2020" s="81">
        <v>0.51388888888888895</v>
      </c>
      <c r="J2020" s="86">
        <v>0.2638888888888889</v>
      </c>
      <c r="K2020" s="87"/>
      <c r="L2020" s="87"/>
      <c r="M2020" s="85">
        <v>0</v>
      </c>
      <c r="N2020" s="85">
        <v>0</v>
      </c>
      <c r="O2020" s="86">
        <v>0</v>
      </c>
      <c r="P2020" s="86">
        <v>0</v>
      </c>
      <c r="Q2020" s="86">
        <v>0</v>
      </c>
      <c r="R2020" s="86">
        <v>0</v>
      </c>
      <c r="S2020" s="86">
        <v>0</v>
      </c>
      <c r="T2020" s="86">
        <v>0</v>
      </c>
      <c r="U2020" s="86">
        <v>0</v>
      </c>
      <c r="V2020" s="86">
        <v>0</v>
      </c>
      <c r="W2020" s="86">
        <v>0</v>
      </c>
      <c r="X2020" s="86">
        <v>0</v>
      </c>
      <c r="Y2020" s="86">
        <v>0</v>
      </c>
      <c r="Z2020" s="86">
        <v>0</v>
      </c>
      <c r="AA2020" s="4">
        <f t="shared" si="65"/>
        <v>0</v>
      </c>
      <c r="AB2020" s="4" t="str">
        <f t="shared" si="66"/>
        <v/>
      </c>
    </row>
    <row r="2021" spans="1:28" x14ac:dyDescent="0.25">
      <c r="A2021" s="83">
        <v>42877</v>
      </c>
      <c r="B2021" s="84" t="s">
        <v>160</v>
      </c>
      <c r="C2021" s="84" t="s">
        <v>161</v>
      </c>
      <c r="D2021" s="84" t="s">
        <v>38</v>
      </c>
      <c r="E2021" s="84" t="s">
        <v>40</v>
      </c>
      <c r="F2021" s="84" t="s">
        <v>131</v>
      </c>
      <c r="G2021" s="85">
        <v>91136</v>
      </c>
      <c r="H2021" s="81">
        <v>0.5625</v>
      </c>
      <c r="I2021" s="81">
        <v>0.82638888888888884</v>
      </c>
      <c r="J2021" s="86">
        <v>0.2638888888888889</v>
      </c>
      <c r="K2021" s="87">
        <v>42877.561805555553</v>
      </c>
      <c r="L2021" s="87">
        <v>42877.826388888891</v>
      </c>
      <c r="M2021" s="85">
        <v>93</v>
      </c>
      <c r="N2021" s="85">
        <v>0</v>
      </c>
      <c r="O2021" s="86">
        <v>0</v>
      </c>
      <c r="P2021" s="86">
        <v>1.4583333333333334E-3</v>
      </c>
      <c r="Q2021" s="86">
        <v>2.7777777777777778E-4</v>
      </c>
      <c r="R2021" s="86">
        <v>1.4525462962962964E-2</v>
      </c>
      <c r="S2021" s="86">
        <v>0</v>
      </c>
      <c r="T2021" s="86">
        <v>1.4467592592592593E-2</v>
      </c>
      <c r="U2021" s="86">
        <v>0</v>
      </c>
      <c r="V2021" s="86">
        <v>0</v>
      </c>
      <c r="W2021" s="86">
        <v>0</v>
      </c>
      <c r="X2021" s="86">
        <v>2.6388888888888885E-3</v>
      </c>
      <c r="Y2021" s="86">
        <v>4.9652777777777777E-3</v>
      </c>
      <c r="Z2021" s="86">
        <v>0</v>
      </c>
      <c r="AA2021" s="4">
        <f t="shared" si="65"/>
        <v>2.8993055555555557E-2</v>
      </c>
      <c r="AB2021" s="4">
        <f t="shared" si="66"/>
        <v>0</v>
      </c>
    </row>
    <row r="2022" spans="1:28" x14ac:dyDescent="0.25">
      <c r="A2022" s="83">
        <v>42877</v>
      </c>
      <c r="B2022" s="84" t="s">
        <v>160</v>
      </c>
      <c r="C2022" s="84" t="s">
        <v>161</v>
      </c>
      <c r="D2022" s="84" t="s">
        <v>38</v>
      </c>
      <c r="E2022" s="84" t="s">
        <v>40</v>
      </c>
      <c r="F2022" s="84" t="s">
        <v>54</v>
      </c>
      <c r="G2022" s="85">
        <v>91138</v>
      </c>
      <c r="H2022" s="81">
        <v>0.5625</v>
      </c>
      <c r="I2022" s="81">
        <v>0.82638888888888884</v>
      </c>
      <c r="J2022" s="86">
        <v>0.2638888888888889</v>
      </c>
      <c r="K2022" s="87">
        <v>42877.565972222219</v>
      </c>
      <c r="L2022" s="87">
        <v>42877.826388888891</v>
      </c>
      <c r="M2022" s="85">
        <v>80</v>
      </c>
      <c r="N2022" s="85">
        <v>0</v>
      </c>
      <c r="O2022" s="86">
        <v>0</v>
      </c>
      <c r="P2022" s="86">
        <v>1.6666666666666668E-3</v>
      </c>
      <c r="Q2022" s="86">
        <v>3.1944444444444442E-3</v>
      </c>
      <c r="R2022" s="86">
        <v>1.3553240740740741E-2</v>
      </c>
      <c r="S2022" s="86">
        <v>0</v>
      </c>
      <c r="T2022" s="86">
        <v>1.5324074074074073E-2</v>
      </c>
      <c r="U2022" s="86">
        <v>0</v>
      </c>
      <c r="V2022" s="86">
        <v>0</v>
      </c>
      <c r="W2022" s="86">
        <v>0</v>
      </c>
      <c r="X2022" s="86">
        <v>3.6805555555555554E-3</v>
      </c>
      <c r="Y2022" s="86">
        <v>2.1643518518518518E-3</v>
      </c>
      <c r="Z2022" s="86">
        <v>0</v>
      </c>
      <c r="AA2022" s="4">
        <f t="shared" si="65"/>
        <v>2.8877314814814814E-2</v>
      </c>
      <c r="AB2022" s="4">
        <f t="shared" si="66"/>
        <v>3.4722222222222099E-3</v>
      </c>
    </row>
    <row r="2023" spans="1:28" x14ac:dyDescent="0.25">
      <c r="A2023" s="83">
        <v>42877</v>
      </c>
      <c r="B2023" s="84" t="s">
        <v>160</v>
      </c>
      <c r="C2023" s="84" t="s">
        <v>161</v>
      </c>
      <c r="D2023" s="84" t="s">
        <v>38</v>
      </c>
      <c r="E2023" s="84" t="s">
        <v>40</v>
      </c>
      <c r="F2023" s="84" t="s">
        <v>173</v>
      </c>
      <c r="G2023" s="85">
        <v>91173</v>
      </c>
      <c r="H2023" s="81">
        <v>0.51388888888888895</v>
      </c>
      <c r="I2023" s="81">
        <v>0.77777777777777779</v>
      </c>
      <c r="J2023" s="86">
        <v>0.2638888888888889</v>
      </c>
      <c r="K2023" s="87">
        <v>42877.513888888891</v>
      </c>
      <c r="L2023" s="87">
        <v>42877.77847222222</v>
      </c>
      <c r="M2023" s="85">
        <v>86</v>
      </c>
      <c r="N2023" s="85">
        <v>0</v>
      </c>
      <c r="O2023" s="86">
        <v>0</v>
      </c>
      <c r="P2023" s="86">
        <v>1.736111111111111E-3</v>
      </c>
      <c r="Q2023" s="86">
        <v>9.2592592592592588E-5</v>
      </c>
      <c r="R2023" s="86">
        <v>1.4490740740740742E-2</v>
      </c>
      <c r="S2023" s="86">
        <v>0</v>
      </c>
      <c r="T2023" s="86">
        <v>1.2581018518518519E-2</v>
      </c>
      <c r="U2023" s="86">
        <v>0</v>
      </c>
      <c r="V2023" s="86">
        <v>0</v>
      </c>
      <c r="W2023" s="86">
        <v>0</v>
      </c>
      <c r="X2023" s="86">
        <v>7.4421296296296293E-3</v>
      </c>
      <c r="Y2023" s="86">
        <v>3.5879629629629635E-4</v>
      </c>
      <c r="Z2023" s="86">
        <v>0</v>
      </c>
      <c r="AA2023" s="4">
        <f t="shared" si="65"/>
        <v>2.7071759259259261E-2</v>
      </c>
      <c r="AB2023" s="4">
        <f t="shared" si="66"/>
        <v>0</v>
      </c>
    </row>
    <row r="2024" spans="1:28" x14ac:dyDescent="0.25">
      <c r="A2024" s="83">
        <v>42877</v>
      </c>
      <c r="B2024" s="84" t="s">
        <v>160</v>
      </c>
      <c r="C2024" s="84" t="s">
        <v>161</v>
      </c>
      <c r="D2024" s="84" t="s">
        <v>38</v>
      </c>
      <c r="E2024" s="84" t="s">
        <v>40</v>
      </c>
      <c r="F2024" s="84" t="s">
        <v>174</v>
      </c>
      <c r="G2024" s="85">
        <v>91177</v>
      </c>
      <c r="H2024" s="81">
        <v>0.65277777777777779</v>
      </c>
      <c r="I2024" s="81">
        <v>0.91666666666666663</v>
      </c>
      <c r="J2024" s="86">
        <v>0.2638888888888889</v>
      </c>
      <c r="K2024" s="87">
        <v>42877.654166666667</v>
      </c>
      <c r="L2024" s="87">
        <v>42877.916666666664</v>
      </c>
      <c r="M2024" s="85">
        <v>76</v>
      </c>
      <c r="N2024" s="85">
        <v>0</v>
      </c>
      <c r="O2024" s="86">
        <v>0</v>
      </c>
      <c r="P2024" s="86">
        <v>1.8055555555555557E-3</v>
      </c>
      <c r="Q2024" s="86">
        <v>2.1759259259259258E-3</v>
      </c>
      <c r="R2024" s="86">
        <v>1.4965277777777779E-2</v>
      </c>
      <c r="S2024" s="86">
        <v>0</v>
      </c>
      <c r="T2024" s="86">
        <v>1.4733796296296295E-2</v>
      </c>
      <c r="U2024" s="86">
        <v>0</v>
      </c>
      <c r="V2024" s="86">
        <v>0</v>
      </c>
      <c r="W2024" s="86">
        <v>0</v>
      </c>
      <c r="X2024" s="86">
        <v>5.7870370370370366E-5</v>
      </c>
      <c r="Y2024" s="86">
        <v>0</v>
      </c>
      <c r="Z2024" s="86">
        <v>0</v>
      </c>
      <c r="AA2024" s="4">
        <f t="shared" si="65"/>
        <v>2.9699074074074072E-2</v>
      </c>
      <c r="AB2024" s="4">
        <f t="shared" si="66"/>
        <v>1.388888888888884E-3</v>
      </c>
    </row>
    <row r="2025" spans="1:28" x14ac:dyDescent="0.25">
      <c r="A2025" s="83">
        <v>42877</v>
      </c>
      <c r="B2025" s="84" t="s">
        <v>160</v>
      </c>
      <c r="C2025" s="84" t="s">
        <v>161</v>
      </c>
      <c r="D2025" s="84" t="s">
        <v>38</v>
      </c>
      <c r="E2025" s="84" t="s">
        <v>40</v>
      </c>
      <c r="F2025" s="84" t="s">
        <v>175</v>
      </c>
      <c r="G2025" s="85">
        <v>91151</v>
      </c>
      <c r="H2025" s="81">
        <v>0.65277777777777779</v>
      </c>
      <c r="I2025" s="81">
        <v>0.91666666666666663</v>
      </c>
      <c r="J2025" s="86">
        <v>0.2638888888888889</v>
      </c>
      <c r="K2025" s="87">
        <v>42877.745833333334</v>
      </c>
      <c r="L2025" s="87">
        <v>42877.916666666664</v>
      </c>
      <c r="M2025" s="85">
        <v>39</v>
      </c>
      <c r="N2025" s="85">
        <v>0</v>
      </c>
      <c r="O2025" s="86">
        <v>0</v>
      </c>
      <c r="P2025" s="86">
        <v>1.8287037037037037E-3</v>
      </c>
      <c r="Q2025" s="86">
        <v>2.627314814814815E-3</v>
      </c>
      <c r="R2025" s="86">
        <v>1.4097222222222221E-2</v>
      </c>
      <c r="S2025" s="86">
        <v>0</v>
      </c>
      <c r="T2025" s="86">
        <v>7.037037037037037E-3</v>
      </c>
      <c r="U2025" s="86">
        <v>0</v>
      </c>
      <c r="V2025" s="86">
        <v>0</v>
      </c>
      <c r="W2025" s="86">
        <v>0</v>
      </c>
      <c r="X2025" s="86">
        <v>1.6307870370370372E-2</v>
      </c>
      <c r="Y2025" s="86">
        <v>0</v>
      </c>
      <c r="Z2025" s="86">
        <v>0</v>
      </c>
      <c r="AA2025" s="4">
        <f t="shared" si="65"/>
        <v>2.1134259259259259E-2</v>
      </c>
      <c r="AB2025" s="4">
        <f t="shared" si="66"/>
        <v>9.3055555555555447E-2</v>
      </c>
    </row>
    <row r="2026" spans="1:28" x14ac:dyDescent="0.25">
      <c r="A2026" s="83">
        <v>42877</v>
      </c>
      <c r="B2026" s="84" t="s">
        <v>160</v>
      </c>
      <c r="C2026" s="84" t="s">
        <v>161</v>
      </c>
      <c r="D2026" s="84" t="s">
        <v>38</v>
      </c>
      <c r="E2026" s="84" t="s">
        <v>40</v>
      </c>
      <c r="F2026" s="84" t="s">
        <v>57</v>
      </c>
      <c r="G2026" s="85">
        <v>91218</v>
      </c>
      <c r="H2026" s="81">
        <v>0.51388888888888895</v>
      </c>
      <c r="I2026" s="81">
        <v>0.77777777777777779</v>
      </c>
      <c r="J2026" s="86">
        <v>0.2638888888888889</v>
      </c>
      <c r="K2026" s="87"/>
      <c r="L2026" s="87"/>
      <c r="M2026" s="85">
        <v>0</v>
      </c>
      <c r="N2026" s="85">
        <v>0</v>
      </c>
      <c r="O2026" s="86">
        <v>0</v>
      </c>
      <c r="P2026" s="86">
        <v>0</v>
      </c>
      <c r="Q2026" s="86">
        <v>0</v>
      </c>
      <c r="R2026" s="86">
        <v>0</v>
      </c>
      <c r="S2026" s="86">
        <v>0</v>
      </c>
      <c r="T2026" s="86">
        <v>0</v>
      </c>
      <c r="U2026" s="86">
        <v>0</v>
      </c>
      <c r="V2026" s="86">
        <v>0</v>
      </c>
      <c r="W2026" s="86">
        <v>0</v>
      </c>
      <c r="X2026" s="86">
        <v>0</v>
      </c>
      <c r="Y2026" s="86">
        <v>0</v>
      </c>
      <c r="Z2026" s="86">
        <v>0</v>
      </c>
      <c r="AA2026" s="4">
        <f t="shared" si="65"/>
        <v>0</v>
      </c>
      <c r="AB2026" s="4" t="str">
        <f t="shared" si="66"/>
        <v/>
      </c>
    </row>
    <row r="2027" spans="1:28" x14ac:dyDescent="0.25">
      <c r="A2027" s="83">
        <v>42877</v>
      </c>
      <c r="B2027" s="84" t="s">
        <v>160</v>
      </c>
      <c r="C2027" s="84" t="s">
        <v>161</v>
      </c>
      <c r="D2027" s="84" t="s">
        <v>38</v>
      </c>
      <c r="E2027" s="84" t="s">
        <v>40</v>
      </c>
      <c r="F2027" s="84" t="s">
        <v>130</v>
      </c>
      <c r="G2027" s="85">
        <v>91386</v>
      </c>
      <c r="H2027" s="81">
        <v>0.58333333333333337</v>
      </c>
      <c r="I2027" s="81">
        <v>0.84722222222222221</v>
      </c>
      <c r="J2027" s="86">
        <v>0.2638888888888889</v>
      </c>
      <c r="K2027" s="87">
        <v>42877.57708333333</v>
      </c>
      <c r="L2027" s="87">
        <v>42877.847222222219</v>
      </c>
      <c r="M2027" s="85">
        <v>0</v>
      </c>
      <c r="N2027" s="85">
        <v>101</v>
      </c>
      <c r="O2027" s="86">
        <v>6.8287037037037025E-4</v>
      </c>
      <c r="P2027" s="86">
        <v>0</v>
      </c>
      <c r="Q2027" s="86">
        <v>6.8877314814814808E-2</v>
      </c>
      <c r="R2027" s="86">
        <v>1.3460648148148147E-2</v>
      </c>
      <c r="S2027" s="86">
        <v>0</v>
      </c>
      <c r="T2027" s="86">
        <v>1.5300925925925926E-2</v>
      </c>
      <c r="U2027" s="86">
        <v>0</v>
      </c>
      <c r="V2027" s="86">
        <v>0</v>
      </c>
      <c r="W2027" s="86">
        <v>0</v>
      </c>
      <c r="X2027" s="86">
        <v>0</v>
      </c>
      <c r="Y2027" s="86">
        <v>0</v>
      </c>
      <c r="Z2027" s="86">
        <v>0</v>
      </c>
      <c r="AA2027" s="4">
        <f t="shared" si="65"/>
        <v>2.8761574074074071E-2</v>
      </c>
      <c r="AB2027" s="4">
        <f t="shared" si="66"/>
        <v>0</v>
      </c>
    </row>
    <row r="2028" spans="1:28" x14ac:dyDescent="0.25">
      <c r="A2028" s="83">
        <v>42877</v>
      </c>
      <c r="B2028" s="84" t="s">
        <v>160</v>
      </c>
      <c r="C2028" s="84" t="s">
        <v>161</v>
      </c>
      <c r="D2028" s="84" t="s">
        <v>38</v>
      </c>
      <c r="E2028" s="84" t="s">
        <v>40</v>
      </c>
      <c r="F2028" s="84" t="s">
        <v>76</v>
      </c>
      <c r="G2028" s="85">
        <v>91145</v>
      </c>
      <c r="H2028" s="81">
        <v>0.51388888888888895</v>
      </c>
      <c r="I2028" s="81">
        <v>0.77777777777777779</v>
      </c>
      <c r="J2028" s="86">
        <v>0.2638888888888889</v>
      </c>
      <c r="K2028" s="87">
        <v>42877.51666666667</v>
      </c>
      <c r="L2028" s="87">
        <v>42877.777777777781</v>
      </c>
      <c r="M2028" s="85">
        <v>89</v>
      </c>
      <c r="N2028" s="85">
        <v>0</v>
      </c>
      <c r="O2028" s="86">
        <v>0</v>
      </c>
      <c r="P2028" s="86">
        <v>1.4120370370370369E-3</v>
      </c>
      <c r="Q2028" s="86">
        <v>2.3495370370370371E-3</v>
      </c>
      <c r="R2028" s="86">
        <v>1.4791666666666668E-2</v>
      </c>
      <c r="S2028" s="86">
        <v>0</v>
      </c>
      <c r="T2028" s="86">
        <v>1.2951388888888887E-2</v>
      </c>
      <c r="U2028" s="86">
        <v>0</v>
      </c>
      <c r="V2028" s="86">
        <v>0</v>
      </c>
      <c r="W2028" s="86">
        <v>0</v>
      </c>
      <c r="X2028" s="86">
        <v>3.6689814814814814E-3</v>
      </c>
      <c r="Y2028" s="86">
        <v>1.494212962962963E-2</v>
      </c>
      <c r="Z2028" s="86">
        <v>0</v>
      </c>
      <c r="AA2028" s="4">
        <f t="shared" si="65"/>
        <v>2.7743055555555556E-2</v>
      </c>
      <c r="AB2028" s="4">
        <f t="shared" si="66"/>
        <v>2.7777777777777679E-3</v>
      </c>
    </row>
    <row r="2029" spans="1:28" x14ac:dyDescent="0.25">
      <c r="A2029" s="83">
        <v>42877</v>
      </c>
      <c r="B2029" s="84" t="s">
        <v>160</v>
      </c>
      <c r="C2029" s="84" t="s">
        <v>161</v>
      </c>
      <c r="D2029" s="84" t="s">
        <v>38</v>
      </c>
      <c r="E2029" s="84" t="s">
        <v>40</v>
      </c>
      <c r="F2029" s="84" t="s">
        <v>58</v>
      </c>
      <c r="G2029" s="85">
        <v>91311</v>
      </c>
      <c r="H2029" s="81">
        <v>0.55555555555555558</v>
      </c>
      <c r="I2029" s="81">
        <v>0.81944444444444453</v>
      </c>
      <c r="J2029" s="86">
        <v>0.2638888888888889</v>
      </c>
      <c r="K2029" s="87">
        <v>42877.549305555556</v>
      </c>
      <c r="L2029" s="87">
        <v>42877.819444444445</v>
      </c>
      <c r="M2029" s="85">
        <v>0</v>
      </c>
      <c r="N2029" s="85">
        <v>132</v>
      </c>
      <c r="O2029" s="86">
        <v>4.5138888888888892E-4</v>
      </c>
      <c r="P2029" s="86">
        <v>0</v>
      </c>
      <c r="Q2029" s="86">
        <v>6.5555555555555547E-2</v>
      </c>
      <c r="R2029" s="86">
        <v>1.462962962962963E-2</v>
      </c>
      <c r="S2029" s="86">
        <v>0</v>
      </c>
      <c r="T2029" s="86">
        <v>1.4618055555555556E-2</v>
      </c>
      <c r="U2029" s="86">
        <v>0</v>
      </c>
      <c r="V2029" s="86">
        <v>0</v>
      </c>
      <c r="W2029" s="86">
        <v>0</v>
      </c>
      <c r="X2029" s="86">
        <v>0</v>
      </c>
      <c r="Y2029" s="86">
        <v>0</v>
      </c>
      <c r="Z2029" s="86">
        <v>0</v>
      </c>
      <c r="AA2029" s="4">
        <f t="shared" si="65"/>
        <v>2.9247685185185186E-2</v>
      </c>
      <c r="AB2029" s="4">
        <f t="shared" si="66"/>
        <v>0</v>
      </c>
    </row>
    <row r="2030" spans="1:28" x14ac:dyDescent="0.25">
      <c r="A2030" s="83">
        <v>42877</v>
      </c>
      <c r="B2030" s="84" t="s">
        <v>160</v>
      </c>
      <c r="C2030" s="84" t="s">
        <v>161</v>
      </c>
      <c r="D2030" s="84" t="s">
        <v>38</v>
      </c>
      <c r="E2030" s="84" t="s">
        <v>40</v>
      </c>
      <c r="F2030" s="84" t="s">
        <v>39</v>
      </c>
      <c r="G2030" s="85">
        <v>91314</v>
      </c>
      <c r="H2030" s="81">
        <v>0.51388888888888895</v>
      </c>
      <c r="I2030" s="81">
        <v>0.77777777777777779</v>
      </c>
      <c r="J2030" s="86">
        <v>0.2638888888888889</v>
      </c>
      <c r="K2030" s="87">
        <v>42877.517361111109</v>
      </c>
      <c r="L2030" s="87">
        <v>42877.777777777781</v>
      </c>
      <c r="M2030" s="85">
        <v>0</v>
      </c>
      <c r="N2030" s="85">
        <v>111</v>
      </c>
      <c r="O2030" s="86">
        <v>4.8611111111111104E-4</v>
      </c>
      <c r="P2030" s="86">
        <v>0</v>
      </c>
      <c r="Q2030" s="86">
        <v>5.3495370370370367E-2</v>
      </c>
      <c r="R2030" s="86">
        <v>1.4189814814814815E-2</v>
      </c>
      <c r="S2030" s="86">
        <v>0</v>
      </c>
      <c r="T2030" s="86">
        <v>1.3680555555555555E-2</v>
      </c>
      <c r="U2030" s="86">
        <v>0</v>
      </c>
      <c r="V2030" s="86">
        <v>0</v>
      </c>
      <c r="W2030" s="86">
        <v>0</v>
      </c>
      <c r="X2030" s="86">
        <v>0</v>
      </c>
      <c r="Y2030" s="86">
        <v>2.071759259259259E-2</v>
      </c>
      <c r="Z2030" s="86">
        <v>0</v>
      </c>
      <c r="AA2030" s="4">
        <f t="shared" si="65"/>
        <v>2.7870370370370372E-2</v>
      </c>
      <c r="AB2030" s="4">
        <f t="shared" si="66"/>
        <v>3.4722222222220989E-3</v>
      </c>
    </row>
    <row r="2031" spans="1:28" x14ac:dyDescent="0.25">
      <c r="A2031" s="83">
        <v>42877</v>
      </c>
      <c r="B2031" s="84" t="s">
        <v>160</v>
      </c>
      <c r="C2031" s="84" t="s">
        <v>161</v>
      </c>
      <c r="D2031" s="84" t="s">
        <v>38</v>
      </c>
      <c r="E2031" s="84" t="s">
        <v>40</v>
      </c>
      <c r="F2031" s="84" t="s">
        <v>77</v>
      </c>
      <c r="G2031" s="85">
        <v>91143</v>
      </c>
      <c r="H2031" s="81">
        <v>0.59722222222222221</v>
      </c>
      <c r="I2031" s="81">
        <v>0.86111111111111116</v>
      </c>
      <c r="J2031" s="86">
        <v>0.2638888888888889</v>
      </c>
      <c r="K2031" s="87"/>
      <c r="L2031" s="87"/>
      <c r="M2031" s="85">
        <v>0</v>
      </c>
      <c r="N2031" s="85">
        <v>0</v>
      </c>
      <c r="O2031" s="86">
        <v>0</v>
      </c>
      <c r="P2031" s="86">
        <v>0</v>
      </c>
      <c r="Q2031" s="86">
        <v>0</v>
      </c>
      <c r="R2031" s="86">
        <v>0</v>
      </c>
      <c r="S2031" s="86">
        <v>0</v>
      </c>
      <c r="T2031" s="86">
        <v>0</v>
      </c>
      <c r="U2031" s="86">
        <v>0</v>
      </c>
      <c r="V2031" s="86">
        <v>0</v>
      </c>
      <c r="W2031" s="86">
        <v>0</v>
      </c>
      <c r="X2031" s="86">
        <v>0</v>
      </c>
      <c r="Y2031" s="86">
        <v>0</v>
      </c>
      <c r="Z2031" s="86">
        <v>0</v>
      </c>
      <c r="AA2031" s="4">
        <f t="shared" si="65"/>
        <v>0</v>
      </c>
      <c r="AB2031" s="4" t="str">
        <f t="shared" si="66"/>
        <v/>
      </c>
    </row>
    <row r="2032" spans="1:28" x14ac:dyDescent="0.25">
      <c r="A2032" s="83">
        <v>42877</v>
      </c>
      <c r="B2032" s="84" t="s">
        <v>160</v>
      </c>
      <c r="C2032" s="84" t="s">
        <v>161</v>
      </c>
      <c r="D2032" s="84" t="s">
        <v>38</v>
      </c>
      <c r="E2032" s="84" t="s">
        <v>40</v>
      </c>
      <c r="F2032" s="84" t="s">
        <v>42</v>
      </c>
      <c r="G2032" s="85">
        <v>91154</v>
      </c>
      <c r="H2032" s="81">
        <v>0.51388888888888895</v>
      </c>
      <c r="I2032" s="81">
        <v>0.77777777777777779</v>
      </c>
      <c r="J2032" s="86">
        <v>0.2638888888888889</v>
      </c>
      <c r="K2032" s="87">
        <v>42877.511805555558</v>
      </c>
      <c r="L2032" s="87">
        <v>42877.777777777781</v>
      </c>
      <c r="M2032" s="85">
        <v>0</v>
      </c>
      <c r="N2032" s="85">
        <v>49</v>
      </c>
      <c r="O2032" s="86">
        <v>8.7962962962962962E-4</v>
      </c>
      <c r="P2032" s="86">
        <v>0</v>
      </c>
      <c r="Q2032" s="86">
        <v>4.3773148148148144E-2</v>
      </c>
      <c r="R2032" s="86">
        <v>0</v>
      </c>
      <c r="S2032" s="86">
        <v>0</v>
      </c>
      <c r="T2032" s="86">
        <v>0</v>
      </c>
      <c r="U2032" s="86">
        <v>0</v>
      </c>
      <c r="V2032" s="86">
        <v>0</v>
      </c>
      <c r="W2032" s="86">
        <v>0</v>
      </c>
      <c r="X2032" s="86">
        <v>0</v>
      </c>
      <c r="Y2032" s="86">
        <v>0</v>
      </c>
      <c r="Z2032" s="86">
        <v>0</v>
      </c>
      <c r="AA2032" s="4">
        <f t="shared" si="65"/>
        <v>0</v>
      </c>
      <c r="AB2032" s="4">
        <f t="shared" si="66"/>
        <v>0</v>
      </c>
    </row>
    <row r="2033" spans="1:28" x14ac:dyDescent="0.25">
      <c r="A2033" s="83">
        <v>42877</v>
      </c>
      <c r="B2033" s="84" t="s">
        <v>160</v>
      </c>
      <c r="C2033" s="84" t="s">
        <v>161</v>
      </c>
      <c r="D2033" s="84" t="s">
        <v>38</v>
      </c>
      <c r="E2033" s="84" t="s">
        <v>40</v>
      </c>
      <c r="F2033" s="84" t="s">
        <v>78</v>
      </c>
      <c r="G2033" s="85">
        <v>91180</v>
      </c>
      <c r="H2033" s="81">
        <v>0.65277777777777779</v>
      </c>
      <c r="I2033" s="81">
        <v>0.91666666666666663</v>
      </c>
      <c r="J2033" s="86">
        <v>0.2638888888888889</v>
      </c>
      <c r="K2033" s="87">
        <v>42877.650694444441</v>
      </c>
      <c r="L2033" s="87">
        <v>42877.918749999997</v>
      </c>
      <c r="M2033" s="85">
        <v>65</v>
      </c>
      <c r="N2033" s="85">
        <v>0</v>
      </c>
      <c r="O2033" s="86">
        <v>0</v>
      </c>
      <c r="P2033" s="86">
        <v>2.1412037037037038E-3</v>
      </c>
      <c r="Q2033" s="86">
        <v>7.1180555555555554E-3</v>
      </c>
      <c r="R2033" s="86">
        <v>1.4444444444444446E-2</v>
      </c>
      <c r="S2033" s="86">
        <v>0</v>
      </c>
      <c r="T2033" s="86">
        <v>1.3738425925925926E-2</v>
      </c>
      <c r="U2033" s="86">
        <v>0</v>
      </c>
      <c r="V2033" s="86">
        <v>0</v>
      </c>
      <c r="W2033" s="86">
        <v>0</v>
      </c>
      <c r="X2033" s="86">
        <v>1.5879629629629629E-2</v>
      </c>
      <c r="Y2033" s="86">
        <v>2.1180555555555553E-3</v>
      </c>
      <c r="Z2033" s="86">
        <v>0</v>
      </c>
      <c r="AA2033" s="4">
        <f t="shared" si="65"/>
        <v>2.8182870370370372E-2</v>
      </c>
      <c r="AB2033" s="4">
        <f t="shared" si="66"/>
        <v>0</v>
      </c>
    </row>
    <row r="2034" spans="1:28" x14ac:dyDescent="0.25">
      <c r="A2034" s="83">
        <v>42877</v>
      </c>
      <c r="B2034" s="84" t="s">
        <v>160</v>
      </c>
      <c r="C2034" s="84" t="s">
        <v>161</v>
      </c>
      <c r="D2034" s="84" t="s">
        <v>38</v>
      </c>
      <c r="E2034" s="84" t="s">
        <v>40</v>
      </c>
      <c r="F2034" s="84" t="s">
        <v>179</v>
      </c>
      <c r="G2034" s="85">
        <v>91250</v>
      </c>
      <c r="H2034" s="81">
        <v>0.55555555555555558</v>
      </c>
      <c r="I2034" s="81">
        <v>0.81944444444444453</v>
      </c>
      <c r="J2034" s="86">
        <v>0.2638888888888889</v>
      </c>
      <c r="K2034" s="87"/>
      <c r="L2034" s="87"/>
      <c r="M2034" s="85">
        <v>0</v>
      </c>
      <c r="N2034" s="85">
        <v>0</v>
      </c>
      <c r="O2034" s="86">
        <v>0</v>
      </c>
      <c r="P2034" s="86">
        <v>0</v>
      </c>
      <c r="Q2034" s="86">
        <v>0</v>
      </c>
      <c r="R2034" s="86">
        <v>0</v>
      </c>
      <c r="S2034" s="86">
        <v>0</v>
      </c>
      <c r="T2034" s="86">
        <v>0</v>
      </c>
      <c r="U2034" s="86">
        <v>0</v>
      </c>
      <c r="V2034" s="86">
        <v>0</v>
      </c>
      <c r="W2034" s="86">
        <v>0</v>
      </c>
      <c r="X2034" s="86">
        <v>0</v>
      </c>
      <c r="Y2034" s="86">
        <v>0</v>
      </c>
      <c r="Z2034" s="86">
        <v>0</v>
      </c>
      <c r="AA2034" s="4">
        <f t="shared" si="65"/>
        <v>0</v>
      </c>
      <c r="AB2034" s="4" t="str">
        <f t="shared" si="66"/>
        <v/>
      </c>
    </row>
    <row r="2035" spans="1:28" x14ac:dyDescent="0.25">
      <c r="A2035" s="83">
        <v>42877</v>
      </c>
      <c r="B2035" s="84" t="s">
        <v>160</v>
      </c>
      <c r="C2035" s="84" t="s">
        <v>161</v>
      </c>
      <c r="D2035" s="84" t="s">
        <v>38</v>
      </c>
      <c r="E2035" s="84" t="s">
        <v>40</v>
      </c>
      <c r="F2035" s="84" t="s">
        <v>195</v>
      </c>
      <c r="G2035" s="85">
        <v>91170</v>
      </c>
      <c r="H2035" s="81">
        <v>0.5625</v>
      </c>
      <c r="I2035" s="81">
        <v>0.82638888888888884</v>
      </c>
      <c r="J2035" s="86">
        <v>0.2638888888888889</v>
      </c>
      <c r="K2035" s="87"/>
      <c r="L2035" s="87"/>
      <c r="M2035" s="85">
        <v>0</v>
      </c>
      <c r="N2035" s="85">
        <v>0</v>
      </c>
      <c r="O2035" s="86">
        <v>0</v>
      </c>
      <c r="P2035" s="86">
        <v>0</v>
      </c>
      <c r="Q2035" s="86">
        <v>0</v>
      </c>
      <c r="R2035" s="86">
        <v>0</v>
      </c>
      <c r="S2035" s="86">
        <v>0</v>
      </c>
      <c r="T2035" s="86">
        <v>0</v>
      </c>
      <c r="U2035" s="86">
        <v>0</v>
      </c>
      <c r="V2035" s="86">
        <v>0</v>
      </c>
      <c r="W2035" s="86">
        <v>0</v>
      </c>
      <c r="X2035" s="86">
        <v>0</v>
      </c>
      <c r="Y2035" s="86">
        <v>0</v>
      </c>
      <c r="Z2035" s="86">
        <v>0</v>
      </c>
      <c r="AA2035" s="4">
        <f t="shared" si="65"/>
        <v>0</v>
      </c>
      <c r="AB2035" s="4" t="str">
        <f t="shared" si="66"/>
        <v/>
      </c>
    </row>
    <row r="2036" spans="1:28" x14ac:dyDescent="0.25">
      <c r="A2036" s="83">
        <v>42877</v>
      </c>
      <c r="B2036" s="84" t="s">
        <v>160</v>
      </c>
      <c r="C2036" s="84" t="s">
        <v>161</v>
      </c>
      <c r="D2036" s="84" t="s">
        <v>38</v>
      </c>
      <c r="E2036" s="84" t="s">
        <v>40</v>
      </c>
      <c r="F2036" s="84" t="s">
        <v>62</v>
      </c>
      <c r="G2036" s="85">
        <v>91124</v>
      </c>
      <c r="H2036" s="81">
        <v>0.51388888888888895</v>
      </c>
      <c r="I2036" s="81">
        <v>0.77777777777777779</v>
      </c>
      <c r="J2036" s="86">
        <v>0.2638888888888889</v>
      </c>
      <c r="K2036" s="87">
        <v>42877.513888888891</v>
      </c>
      <c r="L2036" s="87">
        <v>42877.777777777781</v>
      </c>
      <c r="M2036" s="85">
        <v>90</v>
      </c>
      <c r="N2036" s="85">
        <v>0</v>
      </c>
      <c r="O2036" s="86">
        <v>0</v>
      </c>
      <c r="P2036" s="86">
        <v>1.25E-3</v>
      </c>
      <c r="Q2036" s="86">
        <v>4.7800925925925919E-3</v>
      </c>
      <c r="R2036" s="86">
        <v>1.4641203703703703E-2</v>
      </c>
      <c r="S2036" s="86">
        <v>0</v>
      </c>
      <c r="T2036" s="86">
        <v>1.5902777777777776E-2</v>
      </c>
      <c r="U2036" s="86">
        <v>0</v>
      </c>
      <c r="V2036" s="86">
        <v>0</v>
      </c>
      <c r="W2036" s="86">
        <v>2.2824074074074076E-2</v>
      </c>
      <c r="X2036" s="86">
        <v>1.6435185185185183E-3</v>
      </c>
      <c r="Y2036" s="86">
        <v>3.4606481481481485E-3</v>
      </c>
      <c r="Z2036" s="86">
        <v>0</v>
      </c>
      <c r="AA2036" s="4">
        <f t="shared" si="65"/>
        <v>3.0543981481481478E-2</v>
      </c>
      <c r="AB2036" s="4">
        <f t="shared" si="66"/>
        <v>0</v>
      </c>
    </row>
    <row r="2037" spans="1:28" x14ac:dyDescent="0.25">
      <c r="A2037" s="83">
        <v>42877</v>
      </c>
      <c r="B2037" s="84" t="s">
        <v>160</v>
      </c>
      <c r="C2037" s="84" t="s">
        <v>161</v>
      </c>
      <c r="D2037" s="84" t="s">
        <v>38</v>
      </c>
      <c r="E2037" s="84" t="s">
        <v>40</v>
      </c>
      <c r="F2037" s="84" t="s">
        <v>44</v>
      </c>
      <c r="G2037" s="85">
        <v>91371</v>
      </c>
      <c r="H2037" s="81">
        <v>0.51388888888888895</v>
      </c>
      <c r="I2037" s="81">
        <v>0.77777777777777779</v>
      </c>
      <c r="J2037" s="86">
        <v>0.2638888888888889</v>
      </c>
      <c r="K2037" s="87">
        <v>42877.508333333331</v>
      </c>
      <c r="L2037" s="87">
        <v>42877.777777777781</v>
      </c>
      <c r="M2037" s="85">
        <v>0</v>
      </c>
      <c r="N2037" s="85">
        <v>72</v>
      </c>
      <c r="O2037" s="86">
        <v>9.0277777777777784E-4</v>
      </c>
      <c r="P2037" s="86">
        <v>0</v>
      </c>
      <c r="Q2037" s="86">
        <v>6.4791666666666664E-2</v>
      </c>
      <c r="R2037" s="86">
        <v>1.3761574074074074E-2</v>
      </c>
      <c r="S2037" s="86">
        <v>0</v>
      </c>
      <c r="T2037" s="86">
        <v>0</v>
      </c>
      <c r="U2037" s="86">
        <v>0</v>
      </c>
      <c r="V2037" s="86">
        <v>0</v>
      </c>
      <c r="W2037" s="86">
        <v>0</v>
      </c>
      <c r="X2037" s="86">
        <v>0</v>
      </c>
      <c r="Y2037" s="86">
        <v>0</v>
      </c>
      <c r="Z2037" s="86">
        <v>0</v>
      </c>
      <c r="AA2037" s="4">
        <f t="shared" si="65"/>
        <v>1.3761574074074074E-2</v>
      </c>
      <c r="AB2037" s="4">
        <f t="shared" si="66"/>
        <v>0</v>
      </c>
    </row>
    <row r="2038" spans="1:28" x14ac:dyDescent="0.25">
      <c r="A2038" s="83">
        <v>42877</v>
      </c>
      <c r="B2038" s="84" t="s">
        <v>160</v>
      </c>
      <c r="C2038" s="84" t="s">
        <v>161</v>
      </c>
      <c r="D2038" s="84" t="s">
        <v>38</v>
      </c>
      <c r="E2038" s="84" t="s">
        <v>40</v>
      </c>
      <c r="F2038" s="84" t="s">
        <v>183</v>
      </c>
      <c r="G2038" s="85">
        <v>101594</v>
      </c>
      <c r="H2038" s="81">
        <v>0.625</v>
      </c>
      <c r="I2038" s="81">
        <v>0.88888888888888884</v>
      </c>
      <c r="J2038" s="86">
        <v>0.2638888888888889</v>
      </c>
      <c r="K2038" s="87"/>
      <c r="L2038" s="87"/>
      <c r="M2038" s="85">
        <v>0</v>
      </c>
      <c r="N2038" s="85">
        <v>0</v>
      </c>
      <c r="O2038" s="86">
        <v>0</v>
      </c>
      <c r="P2038" s="86">
        <v>0</v>
      </c>
      <c r="Q2038" s="86">
        <v>0</v>
      </c>
      <c r="R2038" s="86">
        <v>0</v>
      </c>
      <c r="S2038" s="86">
        <v>0</v>
      </c>
      <c r="T2038" s="86">
        <v>0</v>
      </c>
      <c r="U2038" s="86">
        <v>0</v>
      </c>
      <c r="V2038" s="86">
        <v>0</v>
      </c>
      <c r="W2038" s="86">
        <v>0</v>
      </c>
      <c r="X2038" s="86">
        <v>0</v>
      </c>
      <c r="Y2038" s="86">
        <v>0</v>
      </c>
      <c r="Z2038" s="86">
        <v>0</v>
      </c>
      <c r="AA2038" s="4">
        <f t="shared" si="65"/>
        <v>0</v>
      </c>
      <c r="AB2038" s="4" t="str">
        <f t="shared" si="66"/>
        <v/>
      </c>
    </row>
    <row r="2039" spans="1:28" x14ac:dyDescent="0.25">
      <c r="A2039" s="83">
        <v>42877</v>
      </c>
      <c r="B2039" s="84" t="s">
        <v>160</v>
      </c>
      <c r="C2039" s="84" t="s">
        <v>161</v>
      </c>
      <c r="D2039" s="84" t="s">
        <v>38</v>
      </c>
      <c r="E2039" s="84" t="s">
        <v>184</v>
      </c>
      <c r="F2039" s="84" t="s">
        <v>204</v>
      </c>
      <c r="G2039" s="85">
        <v>102717</v>
      </c>
      <c r="H2039" s="81">
        <v>0.29166666666666669</v>
      </c>
      <c r="I2039" s="81">
        <v>0.55555555555555558</v>
      </c>
      <c r="J2039" s="86">
        <v>0.2638888888888889</v>
      </c>
      <c r="K2039" s="87"/>
      <c r="L2039" s="87"/>
      <c r="M2039" s="85">
        <v>0</v>
      </c>
      <c r="N2039" s="85">
        <v>0</v>
      </c>
      <c r="O2039" s="86">
        <v>0</v>
      </c>
      <c r="P2039" s="86">
        <v>0</v>
      </c>
      <c r="Q2039" s="86">
        <v>0</v>
      </c>
      <c r="R2039" s="86">
        <v>0</v>
      </c>
      <c r="S2039" s="86">
        <v>0</v>
      </c>
      <c r="T2039" s="86">
        <v>0</v>
      </c>
      <c r="U2039" s="86">
        <v>0</v>
      </c>
      <c r="V2039" s="86">
        <v>0</v>
      </c>
      <c r="W2039" s="86">
        <v>0</v>
      </c>
      <c r="X2039" s="86">
        <v>0</v>
      </c>
      <c r="Y2039" s="86">
        <v>0</v>
      </c>
      <c r="Z2039" s="86">
        <v>0</v>
      </c>
      <c r="AA2039" s="4">
        <f t="shared" si="65"/>
        <v>0</v>
      </c>
      <c r="AB2039" s="4" t="str">
        <f t="shared" si="66"/>
        <v/>
      </c>
    </row>
    <row r="2040" spans="1:28" x14ac:dyDescent="0.25">
      <c r="A2040" s="83">
        <v>42877</v>
      </c>
      <c r="B2040" s="84" t="s">
        <v>160</v>
      </c>
      <c r="C2040" s="84" t="s">
        <v>161</v>
      </c>
      <c r="D2040" s="84" t="s">
        <v>38</v>
      </c>
      <c r="E2040" s="84" t="s">
        <v>184</v>
      </c>
      <c r="F2040" s="84" t="s">
        <v>205</v>
      </c>
      <c r="G2040" s="85">
        <v>102711</v>
      </c>
      <c r="H2040" s="81">
        <v>0.25</v>
      </c>
      <c r="I2040" s="81">
        <v>0.51388888888888895</v>
      </c>
      <c r="J2040" s="86">
        <v>0.2638888888888889</v>
      </c>
      <c r="K2040" s="87"/>
      <c r="L2040" s="87"/>
      <c r="M2040" s="85">
        <v>0</v>
      </c>
      <c r="N2040" s="85">
        <v>0</v>
      </c>
      <c r="O2040" s="86">
        <v>0</v>
      </c>
      <c r="P2040" s="86">
        <v>0</v>
      </c>
      <c r="Q2040" s="86">
        <v>0</v>
      </c>
      <c r="R2040" s="86">
        <v>0</v>
      </c>
      <c r="S2040" s="86">
        <v>0</v>
      </c>
      <c r="T2040" s="86">
        <v>0</v>
      </c>
      <c r="U2040" s="86">
        <v>0</v>
      </c>
      <c r="V2040" s="86">
        <v>0</v>
      </c>
      <c r="W2040" s="86">
        <v>0</v>
      </c>
      <c r="X2040" s="86">
        <v>0</v>
      </c>
      <c r="Y2040" s="86">
        <v>0</v>
      </c>
      <c r="Z2040" s="86">
        <v>0</v>
      </c>
      <c r="AA2040" s="4">
        <f t="shared" si="65"/>
        <v>0</v>
      </c>
      <c r="AB2040" s="4" t="str">
        <f t="shared" si="66"/>
        <v/>
      </c>
    </row>
    <row r="2041" spans="1:28" x14ac:dyDescent="0.25">
      <c r="A2041" s="83">
        <v>42877</v>
      </c>
      <c r="B2041" s="84" t="s">
        <v>160</v>
      </c>
      <c r="C2041" s="84" t="s">
        <v>161</v>
      </c>
      <c r="D2041" s="84" t="s">
        <v>38</v>
      </c>
      <c r="E2041" s="84" t="s">
        <v>184</v>
      </c>
      <c r="F2041" s="84" t="s">
        <v>206</v>
      </c>
      <c r="G2041" s="85">
        <v>102709</v>
      </c>
      <c r="H2041" s="81">
        <v>0.625</v>
      </c>
      <c r="I2041" s="81">
        <v>0.88888888888888884</v>
      </c>
      <c r="J2041" s="86">
        <v>0.2638888888888889</v>
      </c>
      <c r="K2041" s="87"/>
      <c r="L2041" s="87"/>
      <c r="M2041" s="85">
        <v>0</v>
      </c>
      <c r="N2041" s="85">
        <v>0</v>
      </c>
      <c r="O2041" s="86">
        <v>0</v>
      </c>
      <c r="P2041" s="86">
        <v>0</v>
      </c>
      <c r="Q2041" s="86">
        <v>0</v>
      </c>
      <c r="R2041" s="86">
        <v>0</v>
      </c>
      <c r="S2041" s="86">
        <v>0</v>
      </c>
      <c r="T2041" s="86">
        <v>0</v>
      </c>
      <c r="U2041" s="86">
        <v>0</v>
      </c>
      <c r="V2041" s="86">
        <v>0</v>
      </c>
      <c r="W2041" s="86">
        <v>0</v>
      </c>
      <c r="X2041" s="86">
        <v>0</v>
      </c>
      <c r="Y2041" s="86">
        <v>0</v>
      </c>
      <c r="Z2041" s="86">
        <v>0</v>
      </c>
      <c r="AA2041" s="4">
        <f t="shared" si="65"/>
        <v>0</v>
      </c>
      <c r="AB2041" s="4" t="str">
        <f t="shared" si="66"/>
        <v/>
      </c>
    </row>
    <row r="2042" spans="1:28" x14ac:dyDescent="0.25">
      <c r="A2042" s="83">
        <v>42877</v>
      </c>
      <c r="B2042" s="84" t="s">
        <v>160</v>
      </c>
      <c r="C2042" s="84" t="s">
        <v>161</v>
      </c>
      <c r="D2042" s="84" t="s">
        <v>38</v>
      </c>
      <c r="E2042" s="84" t="s">
        <v>184</v>
      </c>
      <c r="F2042" s="84" t="s">
        <v>207</v>
      </c>
      <c r="G2042" s="85">
        <v>102713</v>
      </c>
      <c r="H2042" s="81">
        <v>0.29166666666666669</v>
      </c>
      <c r="I2042" s="81">
        <v>0.55555555555555558</v>
      </c>
      <c r="J2042" s="86">
        <v>0.2638888888888889</v>
      </c>
      <c r="K2042" s="87"/>
      <c r="L2042" s="87"/>
      <c r="M2042" s="85">
        <v>0</v>
      </c>
      <c r="N2042" s="85">
        <v>0</v>
      </c>
      <c r="O2042" s="86">
        <v>0</v>
      </c>
      <c r="P2042" s="86">
        <v>0</v>
      </c>
      <c r="Q2042" s="86">
        <v>0</v>
      </c>
      <c r="R2042" s="86">
        <v>0</v>
      </c>
      <c r="S2042" s="86">
        <v>0</v>
      </c>
      <c r="T2042" s="86">
        <v>0</v>
      </c>
      <c r="U2042" s="86">
        <v>0</v>
      </c>
      <c r="V2042" s="86">
        <v>0</v>
      </c>
      <c r="W2042" s="86">
        <v>0</v>
      </c>
      <c r="X2042" s="86">
        <v>0</v>
      </c>
      <c r="Y2042" s="86">
        <v>0</v>
      </c>
      <c r="Z2042" s="86">
        <v>0</v>
      </c>
      <c r="AA2042" s="4">
        <f t="shared" si="65"/>
        <v>0</v>
      </c>
      <c r="AB2042" s="4" t="str">
        <f t="shared" si="66"/>
        <v/>
      </c>
    </row>
    <row r="2043" spans="1:28" x14ac:dyDescent="0.25">
      <c r="A2043" s="83">
        <v>42877</v>
      </c>
      <c r="B2043" s="84" t="s">
        <v>160</v>
      </c>
      <c r="C2043" s="84" t="s">
        <v>161</v>
      </c>
      <c r="D2043" s="84" t="s">
        <v>38</v>
      </c>
      <c r="E2043" s="84" t="s">
        <v>184</v>
      </c>
      <c r="F2043" s="84" t="s">
        <v>201</v>
      </c>
      <c r="G2043" s="85">
        <v>102702</v>
      </c>
      <c r="H2043" s="81">
        <v>0.29166666666666669</v>
      </c>
      <c r="I2043" s="81">
        <v>0.55555555555555558</v>
      </c>
      <c r="J2043" s="86">
        <v>0.2638888888888889</v>
      </c>
      <c r="K2043" s="87"/>
      <c r="L2043" s="87"/>
      <c r="M2043" s="85">
        <v>0</v>
      </c>
      <c r="N2043" s="85">
        <v>0</v>
      </c>
      <c r="O2043" s="86">
        <v>0</v>
      </c>
      <c r="P2043" s="86">
        <v>0</v>
      </c>
      <c r="Q2043" s="86">
        <v>0</v>
      </c>
      <c r="R2043" s="86">
        <v>0</v>
      </c>
      <c r="S2043" s="86">
        <v>0</v>
      </c>
      <c r="T2043" s="86">
        <v>0</v>
      </c>
      <c r="U2043" s="86">
        <v>0</v>
      </c>
      <c r="V2043" s="86">
        <v>0</v>
      </c>
      <c r="W2043" s="86">
        <v>0</v>
      </c>
      <c r="X2043" s="86">
        <v>0</v>
      </c>
      <c r="Y2043" s="86">
        <v>0</v>
      </c>
      <c r="Z2043" s="86">
        <v>0</v>
      </c>
      <c r="AA2043" s="4">
        <f t="shared" si="65"/>
        <v>0</v>
      </c>
      <c r="AB2043" s="4" t="str">
        <f t="shared" si="66"/>
        <v/>
      </c>
    </row>
    <row r="2044" spans="1:28" x14ac:dyDescent="0.25">
      <c r="A2044" s="83">
        <v>42877</v>
      </c>
      <c r="B2044" s="84" t="s">
        <v>160</v>
      </c>
      <c r="C2044" s="84" t="s">
        <v>161</v>
      </c>
      <c r="D2044" s="84" t="s">
        <v>38</v>
      </c>
      <c r="E2044" s="84" t="s">
        <v>184</v>
      </c>
      <c r="F2044" s="84" t="s">
        <v>208</v>
      </c>
      <c r="G2044" s="85">
        <v>102714</v>
      </c>
      <c r="H2044" s="81">
        <v>0.33333333333333331</v>
      </c>
      <c r="I2044" s="81">
        <v>0.59722222222222221</v>
      </c>
      <c r="J2044" s="86">
        <v>0.2638888888888889</v>
      </c>
      <c r="K2044" s="87"/>
      <c r="L2044" s="87"/>
      <c r="M2044" s="85">
        <v>0</v>
      </c>
      <c r="N2044" s="85">
        <v>0</v>
      </c>
      <c r="O2044" s="86">
        <v>0</v>
      </c>
      <c r="P2044" s="86">
        <v>0</v>
      </c>
      <c r="Q2044" s="86">
        <v>0</v>
      </c>
      <c r="R2044" s="86">
        <v>0</v>
      </c>
      <c r="S2044" s="86">
        <v>0</v>
      </c>
      <c r="T2044" s="86">
        <v>0</v>
      </c>
      <c r="U2044" s="86">
        <v>0</v>
      </c>
      <c r="V2044" s="86">
        <v>0</v>
      </c>
      <c r="W2044" s="86">
        <v>0</v>
      </c>
      <c r="X2044" s="86">
        <v>0</v>
      </c>
      <c r="Y2044" s="86">
        <v>0</v>
      </c>
      <c r="Z2044" s="86">
        <v>0</v>
      </c>
      <c r="AA2044" s="4">
        <f t="shared" si="65"/>
        <v>0</v>
      </c>
      <c r="AB2044" s="4" t="str">
        <f t="shared" si="66"/>
        <v/>
      </c>
    </row>
    <row r="2045" spans="1:28" x14ac:dyDescent="0.25">
      <c r="A2045" s="83">
        <v>42877</v>
      </c>
      <c r="B2045" s="84" t="s">
        <v>160</v>
      </c>
      <c r="C2045" s="84" t="s">
        <v>161</v>
      </c>
      <c r="D2045" s="84" t="s">
        <v>38</v>
      </c>
      <c r="E2045" s="84" t="s">
        <v>184</v>
      </c>
      <c r="F2045" s="84" t="s">
        <v>185</v>
      </c>
      <c r="G2045" s="85">
        <v>91863</v>
      </c>
      <c r="H2045" s="81">
        <v>0.3611111111111111</v>
      </c>
      <c r="I2045" s="81">
        <v>0.625</v>
      </c>
      <c r="J2045" s="86">
        <v>0.2638888888888889</v>
      </c>
      <c r="K2045" s="87"/>
      <c r="L2045" s="87"/>
      <c r="M2045" s="85">
        <v>0</v>
      </c>
      <c r="N2045" s="85">
        <v>0</v>
      </c>
      <c r="O2045" s="86">
        <v>0</v>
      </c>
      <c r="P2045" s="86">
        <v>0</v>
      </c>
      <c r="Q2045" s="86">
        <v>0</v>
      </c>
      <c r="R2045" s="86">
        <v>0</v>
      </c>
      <c r="S2045" s="86">
        <v>0</v>
      </c>
      <c r="T2045" s="86">
        <v>0</v>
      </c>
      <c r="U2045" s="86">
        <v>0</v>
      </c>
      <c r="V2045" s="86">
        <v>0</v>
      </c>
      <c r="W2045" s="86">
        <v>0</v>
      </c>
      <c r="X2045" s="86">
        <v>0</v>
      </c>
      <c r="Y2045" s="86">
        <v>0</v>
      </c>
      <c r="Z2045" s="86">
        <v>0</v>
      </c>
      <c r="AA2045" s="4">
        <f t="shared" si="65"/>
        <v>0</v>
      </c>
      <c r="AB2045" s="4" t="str">
        <f t="shared" si="66"/>
        <v/>
      </c>
    </row>
    <row r="2046" spans="1:28" x14ac:dyDescent="0.25">
      <c r="A2046" s="83">
        <v>42877</v>
      </c>
      <c r="B2046" s="84" t="s">
        <v>160</v>
      </c>
      <c r="C2046" s="84" t="s">
        <v>161</v>
      </c>
      <c r="D2046" s="84" t="s">
        <v>38</v>
      </c>
      <c r="E2046" s="84" t="s">
        <v>184</v>
      </c>
      <c r="F2046" s="84" t="s">
        <v>200</v>
      </c>
      <c r="G2046" s="85">
        <v>91230</v>
      </c>
      <c r="H2046" s="81">
        <v>0.375</v>
      </c>
      <c r="I2046" s="81">
        <v>0.63888888888888895</v>
      </c>
      <c r="J2046" s="86">
        <v>0.2638888888888889</v>
      </c>
      <c r="K2046" s="87"/>
      <c r="L2046" s="87"/>
      <c r="M2046" s="85">
        <v>0</v>
      </c>
      <c r="N2046" s="85">
        <v>0</v>
      </c>
      <c r="O2046" s="86">
        <v>0</v>
      </c>
      <c r="P2046" s="86">
        <v>0</v>
      </c>
      <c r="Q2046" s="86">
        <v>0</v>
      </c>
      <c r="R2046" s="86">
        <v>0</v>
      </c>
      <c r="S2046" s="86">
        <v>0</v>
      </c>
      <c r="T2046" s="86">
        <v>0</v>
      </c>
      <c r="U2046" s="86">
        <v>0</v>
      </c>
      <c r="V2046" s="86">
        <v>0</v>
      </c>
      <c r="W2046" s="86">
        <v>0</v>
      </c>
      <c r="X2046" s="86">
        <v>0</v>
      </c>
      <c r="Y2046" s="86">
        <v>0</v>
      </c>
      <c r="Z2046" s="86">
        <v>0</v>
      </c>
      <c r="AA2046" s="4">
        <f t="shared" si="65"/>
        <v>0</v>
      </c>
      <c r="AB2046" s="4" t="str">
        <f t="shared" si="66"/>
        <v/>
      </c>
    </row>
    <row r="2047" spans="1:28" x14ac:dyDescent="0.25">
      <c r="A2047" s="83">
        <v>42877</v>
      </c>
      <c r="B2047" s="84" t="s">
        <v>160</v>
      </c>
      <c r="C2047" s="84" t="s">
        <v>161</v>
      </c>
      <c r="D2047" s="84" t="s">
        <v>38</v>
      </c>
      <c r="E2047" s="84" t="s">
        <v>184</v>
      </c>
      <c r="F2047" s="84" t="s">
        <v>200</v>
      </c>
      <c r="G2047" s="85">
        <v>91176</v>
      </c>
      <c r="H2047" s="81">
        <v>0.375</v>
      </c>
      <c r="I2047" s="81">
        <v>0.63888888888888895</v>
      </c>
      <c r="J2047" s="86">
        <v>0.2638888888888889</v>
      </c>
      <c r="K2047" s="87">
        <v>42877.256944444445</v>
      </c>
      <c r="L2047" s="87">
        <v>42877.513194444444</v>
      </c>
      <c r="M2047" s="85">
        <v>78</v>
      </c>
      <c r="N2047" s="85">
        <v>0</v>
      </c>
      <c r="O2047" s="86">
        <v>0</v>
      </c>
      <c r="P2047" s="86">
        <v>2.1064814814814813E-3</v>
      </c>
      <c r="Q2047" s="86">
        <v>3.3217592592592591E-3</v>
      </c>
      <c r="R2047" s="86">
        <v>1.462962962962963E-2</v>
      </c>
      <c r="S2047" s="86">
        <v>0</v>
      </c>
      <c r="T2047" s="86">
        <v>1.5625E-2</v>
      </c>
      <c r="U2047" s="86">
        <v>0</v>
      </c>
      <c r="V2047" s="86">
        <v>0</v>
      </c>
      <c r="W2047" s="86">
        <v>0</v>
      </c>
      <c r="X2047" s="86">
        <v>2.4421296296296296E-3</v>
      </c>
      <c r="Y2047" s="86">
        <v>9.7685185185185184E-3</v>
      </c>
      <c r="Z2047" s="86">
        <v>0</v>
      </c>
      <c r="AA2047" s="4">
        <f t="shared" si="65"/>
        <v>3.0254629629629631E-2</v>
      </c>
      <c r="AB2047" s="4">
        <f t="shared" si="66"/>
        <v>0</v>
      </c>
    </row>
    <row r="2048" spans="1:28" x14ac:dyDescent="0.25">
      <c r="A2048" s="83">
        <v>42877</v>
      </c>
      <c r="B2048" s="84" t="s">
        <v>160</v>
      </c>
      <c r="C2048" s="84" t="s">
        <v>161</v>
      </c>
      <c r="D2048" s="84" t="s">
        <v>38</v>
      </c>
      <c r="E2048" s="84" t="s">
        <v>184</v>
      </c>
      <c r="F2048" s="84" t="s">
        <v>200</v>
      </c>
      <c r="G2048" s="85">
        <v>91242</v>
      </c>
      <c r="H2048" s="81">
        <v>0.375</v>
      </c>
      <c r="I2048" s="81">
        <v>0.63888888888888895</v>
      </c>
      <c r="J2048" s="86">
        <v>0.2638888888888889</v>
      </c>
      <c r="K2048" s="87"/>
      <c r="L2048" s="87"/>
      <c r="M2048" s="85">
        <v>0</v>
      </c>
      <c r="N2048" s="85">
        <v>0</v>
      </c>
      <c r="O2048" s="86">
        <v>0</v>
      </c>
      <c r="P2048" s="86">
        <v>0</v>
      </c>
      <c r="Q2048" s="86">
        <v>0</v>
      </c>
      <c r="R2048" s="86">
        <v>0</v>
      </c>
      <c r="S2048" s="86">
        <v>0</v>
      </c>
      <c r="T2048" s="86">
        <v>0</v>
      </c>
      <c r="U2048" s="86">
        <v>0</v>
      </c>
      <c r="V2048" s="86">
        <v>0</v>
      </c>
      <c r="W2048" s="86">
        <v>0</v>
      </c>
      <c r="X2048" s="86">
        <v>0</v>
      </c>
      <c r="Y2048" s="86">
        <v>0</v>
      </c>
      <c r="Z2048" s="86">
        <v>0</v>
      </c>
      <c r="AA2048" s="4">
        <f t="shared" si="65"/>
        <v>0</v>
      </c>
      <c r="AB2048" s="4" t="str">
        <f t="shared" si="66"/>
        <v/>
      </c>
    </row>
    <row r="2049" spans="1:28" x14ac:dyDescent="0.25">
      <c r="A2049" s="83">
        <v>42877</v>
      </c>
      <c r="B2049" s="84" t="s">
        <v>160</v>
      </c>
      <c r="C2049" s="84" t="s">
        <v>161</v>
      </c>
      <c r="D2049" s="84" t="s">
        <v>38</v>
      </c>
      <c r="E2049" s="84" t="s">
        <v>184</v>
      </c>
      <c r="F2049" s="84" t="s">
        <v>200</v>
      </c>
      <c r="G2049" s="85">
        <v>91125</v>
      </c>
      <c r="H2049" s="81">
        <v>0.375</v>
      </c>
      <c r="I2049" s="81">
        <v>0.63888888888888895</v>
      </c>
      <c r="J2049" s="86">
        <v>0.2638888888888889</v>
      </c>
      <c r="K2049" s="87"/>
      <c r="L2049" s="87"/>
      <c r="M2049" s="85">
        <v>0</v>
      </c>
      <c r="N2049" s="85">
        <v>0</v>
      </c>
      <c r="O2049" s="86">
        <v>0</v>
      </c>
      <c r="P2049" s="86">
        <v>0</v>
      </c>
      <c r="Q2049" s="86">
        <v>0</v>
      </c>
      <c r="R2049" s="86">
        <v>0</v>
      </c>
      <c r="S2049" s="86">
        <v>0</v>
      </c>
      <c r="T2049" s="86">
        <v>0</v>
      </c>
      <c r="U2049" s="86">
        <v>0</v>
      </c>
      <c r="V2049" s="86">
        <v>0</v>
      </c>
      <c r="W2049" s="86">
        <v>0</v>
      </c>
      <c r="X2049" s="86">
        <v>0</v>
      </c>
      <c r="Y2049" s="86">
        <v>0</v>
      </c>
      <c r="Z2049" s="86">
        <v>0</v>
      </c>
      <c r="AA2049" s="4">
        <f t="shared" si="65"/>
        <v>0</v>
      </c>
      <c r="AB2049" s="4" t="str">
        <f t="shared" si="66"/>
        <v/>
      </c>
    </row>
    <row r="2050" spans="1:28" x14ac:dyDescent="0.25">
      <c r="A2050" s="83">
        <v>42877</v>
      </c>
      <c r="B2050" s="84" t="s">
        <v>160</v>
      </c>
      <c r="C2050" s="84" t="s">
        <v>161</v>
      </c>
      <c r="D2050" s="84" t="s">
        <v>38</v>
      </c>
      <c r="E2050" s="84" t="s">
        <v>184</v>
      </c>
      <c r="F2050" s="84" t="s">
        <v>200</v>
      </c>
      <c r="G2050" s="85">
        <v>91133</v>
      </c>
      <c r="H2050" s="81">
        <v>0.375</v>
      </c>
      <c r="I2050" s="81">
        <v>0.63888888888888895</v>
      </c>
      <c r="J2050" s="86">
        <v>0.2638888888888889</v>
      </c>
      <c r="K2050" s="87">
        <v>42877.342361111114</v>
      </c>
      <c r="L2050" s="87">
        <v>42877.597222222219</v>
      </c>
      <c r="M2050" s="85">
        <v>74</v>
      </c>
      <c r="N2050" s="85">
        <v>0</v>
      </c>
      <c r="O2050" s="86">
        <v>0</v>
      </c>
      <c r="P2050" s="86">
        <v>2.4189814814814816E-3</v>
      </c>
      <c r="Q2050" s="86">
        <v>2.9745370370370373E-3</v>
      </c>
      <c r="R2050" s="86">
        <v>1.4791666666666668E-2</v>
      </c>
      <c r="S2050" s="86">
        <v>0</v>
      </c>
      <c r="T2050" s="86">
        <v>1.4236111111111111E-2</v>
      </c>
      <c r="U2050" s="86">
        <v>0</v>
      </c>
      <c r="V2050" s="86">
        <v>0</v>
      </c>
      <c r="W2050" s="86">
        <v>0</v>
      </c>
      <c r="X2050" s="86">
        <v>8.564814814814815E-4</v>
      </c>
      <c r="Y2050" s="86">
        <v>1.4467592592592594E-3</v>
      </c>
      <c r="Z2050" s="86">
        <v>0</v>
      </c>
      <c r="AA2050" s="4">
        <f t="shared" si="65"/>
        <v>2.9027777777777777E-2</v>
      </c>
      <c r="AB2050" s="4">
        <f t="shared" si="66"/>
        <v>0</v>
      </c>
    </row>
    <row r="2051" spans="1:28" x14ac:dyDescent="0.25">
      <c r="A2051" s="83">
        <v>42877</v>
      </c>
      <c r="B2051" s="84" t="s">
        <v>160</v>
      </c>
      <c r="C2051" s="84" t="s">
        <v>161</v>
      </c>
      <c r="D2051" s="84" t="s">
        <v>38</v>
      </c>
      <c r="E2051" s="84" t="s">
        <v>184</v>
      </c>
      <c r="F2051" s="84" t="s">
        <v>186</v>
      </c>
      <c r="G2051" s="85">
        <v>91860</v>
      </c>
      <c r="H2051" s="81">
        <v>0.3611111111111111</v>
      </c>
      <c r="I2051" s="81">
        <v>0.625</v>
      </c>
      <c r="J2051" s="86">
        <v>0.2638888888888889</v>
      </c>
      <c r="K2051" s="87"/>
      <c r="L2051" s="87"/>
      <c r="M2051" s="85">
        <v>0</v>
      </c>
      <c r="N2051" s="85">
        <v>0</v>
      </c>
      <c r="O2051" s="86">
        <v>0</v>
      </c>
      <c r="P2051" s="86">
        <v>0</v>
      </c>
      <c r="Q2051" s="86">
        <v>0</v>
      </c>
      <c r="R2051" s="86">
        <v>0</v>
      </c>
      <c r="S2051" s="86">
        <v>0</v>
      </c>
      <c r="T2051" s="86">
        <v>0</v>
      </c>
      <c r="U2051" s="86">
        <v>0</v>
      </c>
      <c r="V2051" s="86">
        <v>0</v>
      </c>
      <c r="W2051" s="86">
        <v>0</v>
      </c>
      <c r="X2051" s="86">
        <v>0</v>
      </c>
      <c r="Y2051" s="86">
        <v>0</v>
      </c>
      <c r="Z2051" s="86">
        <v>0</v>
      </c>
      <c r="AA2051" s="4">
        <f t="shared" si="65"/>
        <v>0</v>
      </c>
      <c r="AB2051" s="4" t="str">
        <f t="shared" si="66"/>
        <v/>
      </c>
    </row>
    <row r="2052" spans="1:28" x14ac:dyDescent="0.25">
      <c r="A2052" s="83">
        <v>42877</v>
      </c>
      <c r="B2052" s="84" t="s">
        <v>160</v>
      </c>
      <c r="C2052" s="84" t="s">
        <v>161</v>
      </c>
      <c r="D2052" s="84" t="s">
        <v>38</v>
      </c>
      <c r="E2052" s="84" t="s">
        <v>184</v>
      </c>
      <c r="F2052" s="84" t="s">
        <v>187</v>
      </c>
      <c r="G2052" s="85">
        <v>91858</v>
      </c>
      <c r="H2052" s="81">
        <v>0.3611111111111111</v>
      </c>
      <c r="I2052" s="81">
        <v>0.625</v>
      </c>
      <c r="J2052" s="86">
        <v>0.2638888888888889</v>
      </c>
      <c r="K2052" s="87"/>
      <c r="L2052" s="87"/>
      <c r="M2052" s="85">
        <v>0</v>
      </c>
      <c r="N2052" s="85">
        <v>0</v>
      </c>
      <c r="O2052" s="86">
        <v>0</v>
      </c>
      <c r="P2052" s="86">
        <v>0</v>
      </c>
      <c r="Q2052" s="86">
        <v>0</v>
      </c>
      <c r="R2052" s="86">
        <v>0</v>
      </c>
      <c r="S2052" s="86">
        <v>0</v>
      </c>
      <c r="T2052" s="86">
        <v>0</v>
      </c>
      <c r="U2052" s="86">
        <v>0</v>
      </c>
      <c r="V2052" s="86">
        <v>0</v>
      </c>
      <c r="W2052" s="86">
        <v>0</v>
      </c>
      <c r="X2052" s="86">
        <v>0</v>
      </c>
      <c r="Y2052" s="86">
        <v>0</v>
      </c>
      <c r="Z2052" s="86">
        <v>0</v>
      </c>
      <c r="AA2052" s="4">
        <f t="shared" si="65"/>
        <v>0</v>
      </c>
      <c r="AB2052" s="4" t="str">
        <f t="shared" si="66"/>
        <v/>
      </c>
    </row>
    <row r="2053" spans="1:28" x14ac:dyDescent="0.25">
      <c r="A2053" s="83">
        <v>42877</v>
      </c>
      <c r="B2053" s="84" t="s">
        <v>160</v>
      </c>
      <c r="C2053" s="84" t="s">
        <v>161</v>
      </c>
      <c r="D2053" s="84" t="s">
        <v>38</v>
      </c>
      <c r="E2053" s="84" t="s">
        <v>184</v>
      </c>
      <c r="F2053" s="84" t="s">
        <v>202</v>
      </c>
      <c r="G2053" s="85">
        <v>102703</v>
      </c>
      <c r="H2053" s="81">
        <v>0.625</v>
      </c>
      <c r="I2053" s="81">
        <v>0.88888888888888884</v>
      </c>
      <c r="J2053" s="86">
        <v>0.2638888888888889</v>
      </c>
      <c r="K2053" s="87"/>
      <c r="L2053" s="87"/>
      <c r="M2053" s="85">
        <v>0</v>
      </c>
      <c r="N2053" s="85">
        <v>0</v>
      </c>
      <c r="O2053" s="86">
        <v>0</v>
      </c>
      <c r="P2053" s="86">
        <v>0</v>
      </c>
      <c r="Q2053" s="86">
        <v>0</v>
      </c>
      <c r="R2053" s="86">
        <v>0</v>
      </c>
      <c r="S2053" s="86">
        <v>0</v>
      </c>
      <c r="T2053" s="86">
        <v>0</v>
      </c>
      <c r="U2053" s="86">
        <v>0</v>
      </c>
      <c r="V2053" s="86">
        <v>0</v>
      </c>
      <c r="W2053" s="86">
        <v>0</v>
      </c>
      <c r="X2053" s="86">
        <v>0</v>
      </c>
      <c r="Y2053" s="86">
        <v>0</v>
      </c>
      <c r="Z2053" s="86">
        <v>0</v>
      </c>
      <c r="AA2053" s="4">
        <f t="shared" si="65"/>
        <v>0</v>
      </c>
      <c r="AB2053" s="4" t="str">
        <f t="shared" si="66"/>
        <v/>
      </c>
    </row>
    <row r="2054" spans="1:28" x14ac:dyDescent="0.25">
      <c r="A2054" s="83">
        <v>42877</v>
      </c>
      <c r="B2054" s="84" t="s">
        <v>160</v>
      </c>
      <c r="C2054" s="84" t="s">
        <v>161</v>
      </c>
      <c r="D2054" s="84" t="s">
        <v>38</v>
      </c>
      <c r="E2054" s="84" t="s">
        <v>184</v>
      </c>
      <c r="F2054" s="84" t="s">
        <v>209</v>
      </c>
      <c r="G2054" s="85">
        <v>102718</v>
      </c>
      <c r="H2054" s="81">
        <v>0.3888888888888889</v>
      </c>
      <c r="I2054" s="81">
        <v>0.65277777777777779</v>
      </c>
      <c r="J2054" s="86">
        <v>0.2638888888888889</v>
      </c>
      <c r="K2054" s="87"/>
      <c r="L2054" s="87"/>
      <c r="M2054" s="85">
        <v>0</v>
      </c>
      <c r="N2054" s="85">
        <v>0</v>
      </c>
      <c r="O2054" s="86">
        <v>0</v>
      </c>
      <c r="P2054" s="86">
        <v>0</v>
      </c>
      <c r="Q2054" s="86">
        <v>0</v>
      </c>
      <c r="R2054" s="86">
        <v>0</v>
      </c>
      <c r="S2054" s="86">
        <v>0</v>
      </c>
      <c r="T2054" s="86">
        <v>0</v>
      </c>
      <c r="U2054" s="86">
        <v>0</v>
      </c>
      <c r="V2054" s="86">
        <v>0</v>
      </c>
      <c r="W2054" s="86">
        <v>0</v>
      </c>
      <c r="X2054" s="86">
        <v>0</v>
      </c>
      <c r="Y2054" s="86">
        <v>0</v>
      </c>
      <c r="Z2054" s="86">
        <v>0</v>
      </c>
      <c r="AA2054" s="4">
        <f t="shared" ref="AA2054:AA2117" si="67">IF(A2054="","",R2054+T2054)</f>
        <v>0</v>
      </c>
      <c r="AB2054" s="4" t="str">
        <f t="shared" si="66"/>
        <v/>
      </c>
    </row>
    <row r="2055" spans="1:28" x14ac:dyDescent="0.25">
      <c r="A2055" s="83">
        <v>42877</v>
      </c>
      <c r="B2055" s="84" t="s">
        <v>160</v>
      </c>
      <c r="C2055" s="84" t="s">
        <v>161</v>
      </c>
      <c r="D2055" s="84" t="s">
        <v>38</v>
      </c>
      <c r="E2055" s="84" t="s">
        <v>45</v>
      </c>
      <c r="F2055" s="84" t="s">
        <v>92</v>
      </c>
      <c r="G2055" s="85">
        <v>91128</v>
      </c>
      <c r="H2055" s="81">
        <v>0.25</v>
      </c>
      <c r="I2055" s="81">
        <v>0.51388888888888895</v>
      </c>
      <c r="J2055" s="86">
        <v>0.2638888888888889</v>
      </c>
      <c r="K2055" s="87">
        <v>42877.25</v>
      </c>
      <c r="L2055" s="87">
        <v>42877.51458333333</v>
      </c>
      <c r="M2055" s="85">
        <v>86</v>
      </c>
      <c r="N2055" s="85">
        <v>0</v>
      </c>
      <c r="O2055" s="86">
        <v>0</v>
      </c>
      <c r="P2055" s="86">
        <v>1.7013888888888892E-3</v>
      </c>
      <c r="Q2055" s="86">
        <v>7.3148148148148148E-3</v>
      </c>
      <c r="R2055" s="86">
        <v>1.3969907407407408E-2</v>
      </c>
      <c r="S2055" s="86">
        <v>0</v>
      </c>
      <c r="T2055" s="86">
        <v>1.4456018518518519E-2</v>
      </c>
      <c r="U2055" s="86">
        <v>0</v>
      </c>
      <c r="V2055" s="86">
        <v>0</v>
      </c>
      <c r="W2055" s="86">
        <v>0</v>
      </c>
      <c r="X2055" s="86">
        <v>2.4560185185185185E-2</v>
      </c>
      <c r="Y2055" s="86">
        <v>2.5115740740740741E-3</v>
      </c>
      <c r="Z2055" s="86">
        <v>0</v>
      </c>
      <c r="AA2055" s="4">
        <f t="shared" si="67"/>
        <v>2.8425925925925927E-2</v>
      </c>
      <c r="AB2055" s="4">
        <f t="shared" si="66"/>
        <v>0</v>
      </c>
    </row>
    <row r="2056" spans="1:28" x14ac:dyDescent="0.25">
      <c r="A2056" s="83">
        <v>42877</v>
      </c>
      <c r="B2056" s="84" t="s">
        <v>160</v>
      </c>
      <c r="C2056" s="84" t="s">
        <v>161</v>
      </c>
      <c r="D2056" s="84" t="s">
        <v>38</v>
      </c>
      <c r="E2056" s="84" t="s">
        <v>45</v>
      </c>
      <c r="F2056" s="84" t="s">
        <v>188</v>
      </c>
      <c r="G2056" s="85">
        <v>91231</v>
      </c>
      <c r="H2056" s="81">
        <v>0.33333333333333331</v>
      </c>
      <c r="I2056" s="81">
        <v>0.59722222222222221</v>
      </c>
      <c r="J2056" s="86">
        <v>0.2638888888888889</v>
      </c>
      <c r="K2056" s="87"/>
      <c r="L2056" s="87"/>
      <c r="M2056" s="85">
        <v>0</v>
      </c>
      <c r="N2056" s="85">
        <v>0</v>
      </c>
      <c r="O2056" s="86">
        <v>0</v>
      </c>
      <c r="P2056" s="86">
        <v>0</v>
      </c>
      <c r="Q2056" s="86">
        <v>0</v>
      </c>
      <c r="R2056" s="86">
        <v>0</v>
      </c>
      <c r="S2056" s="86">
        <v>0</v>
      </c>
      <c r="T2056" s="86">
        <v>0</v>
      </c>
      <c r="U2056" s="86">
        <v>0</v>
      </c>
      <c r="V2056" s="86">
        <v>0</v>
      </c>
      <c r="W2056" s="86">
        <v>0</v>
      </c>
      <c r="X2056" s="86">
        <v>0</v>
      </c>
      <c r="Y2056" s="86">
        <v>0</v>
      </c>
      <c r="Z2056" s="86">
        <v>0</v>
      </c>
      <c r="AA2056" s="4">
        <f t="shared" si="67"/>
        <v>0</v>
      </c>
      <c r="AB2056" s="4" t="str">
        <f t="shared" si="66"/>
        <v/>
      </c>
    </row>
    <row r="2057" spans="1:28" x14ac:dyDescent="0.25">
      <c r="A2057" s="83">
        <v>42877</v>
      </c>
      <c r="B2057" s="84" t="s">
        <v>160</v>
      </c>
      <c r="C2057" s="84" t="s">
        <v>161</v>
      </c>
      <c r="D2057" s="84" t="s">
        <v>38</v>
      </c>
      <c r="E2057" s="84" t="s">
        <v>45</v>
      </c>
      <c r="F2057" s="84" t="s">
        <v>94</v>
      </c>
      <c r="G2057" s="85">
        <v>91163</v>
      </c>
      <c r="H2057" s="81">
        <v>0.3888888888888889</v>
      </c>
      <c r="I2057" s="81">
        <v>0.65277777777777779</v>
      </c>
      <c r="J2057" s="86">
        <v>0.2638888888888889</v>
      </c>
      <c r="K2057" s="87"/>
      <c r="L2057" s="87"/>
      <c r="M2057" s="85">
        <v>0</v>
      </c>
      <c r="N2057" s="85">
        <v>0</v>
      </c>
      <c r="O2057" s="86">
        <v>0</v>
      </c>
      <c r="P2057" s="86">
        <v>0</v>
      </c>
      <c r="Q2057" s="86">
        <v>0</v>
      </c>
      <c r="R2057" s="86">
        <v>0</v>
      </c>
      <c r="S2057" s="86">
        <v>0</v>
      </c>
      <c r="T2057" s="86">
        <v>0</v>
      </c>
      <c r="U2057" s="86">
        <v>0</v>
      </c>
      <c r="V2057" s="86">
        <v>0</v>
      </c>
      <c r="W2057" s="86">
        <v>0</v>
      </c>
      <c r="X2057" s="86">
        <v>0</v>
      </c>
      <c r="Y2057" s="86">
        <v>0</v>
      </c>
      <c r="Z2057" s="86">
        <v>0</v>
      </c>
      <c r="AA2057" s="4">
        <f t="shared" si="67"/>
        <v>0</v>
      </c>
      <c r="AB2057" s="4" t="str">
        <f t="shared" si="66"/>
        <v/>
      </c>
    </row>
    <row r="2058" spans="1:28" x14ac:dyDescent="0.25">
      <c r="A2058" s="83">
        <v>42877</v>
      </c>
      <c r="B2058" s="84" t="s">
        <v>160</v>
      </c>
      <c r="C2058" s="84" t="s">
        <v>161</v>
      </c>
      <c r="D2058" s="84" t="s">
        <v>38</v>
      </c>
      <c r="E2058" s="84" t="s">
        <v>45</v>
      </c>
      <c r="F2058" s="84" t="s">
        <v>95</v>
      </c>
      <c r="G2058" s="85">
        <v>91167</v>
      </c>
      <c r="H2058" s="81">
        <v>0.29166666666666669</v>
      </c>
      <c r="I2058" s="81">
        <v>0.55555555555555558</v>
      </c>
      <c r="J2058" s="86">
        <v>0.2638888888888889</v>
      </c>
      <c r="K2058" s="87">
        <v>42877.289583333331</v>
      </c>
      <c r="L2058" s="87">
        <v>42877.555555555555</v>
      </c>
      <c r="M2058" s="85">
        <v>83</v>
      </c>
      <c r="N2058" s="85">
        <v>0</v>
      </c>
      <c r="O2058" s="86">
        <v>0</v>
      </c>
      <c r="P2058" s="86">
        <v>2.1180555555555553E-3</v>
      </c>
      <c r="Q2058" s="86">
        <v>1.7592592592592592E-3</v>
      </c>
      <c r="R2058" s="86">
        <v>1.4560185185185183E-2</v>
      </c>
      <c r="S2058" s="86">
        <v>0</v>
      </c>
      <c r="T2058" s="86">
        <v>1.6087962962962964E-2</v>
      </c>
      <c r="U2058" s="86">
        <v>0</v>
      </c>
      <c r="V2058" s="86">
        <v>0</v>
      </c>
      <c r="W2058" s="86">
        <v>0</v>
      </c>
      <c r="X2058" s="86">
        <v>5.9837962962962961E-3</v>
      </c>
      <c r="Y2058" s="86">
        <v>8.9120370370370362E-4</v>
      </c>
      <c r="Z2058" s="86">
        <v>0</v>
      </c>
      <c r="AA2058" s="4">
        <f t="shared" si="67"/>
        <v>3.0648148148148147E-2</v>
      </c>
      <c r="AB2058" s="4">
        <f t="shared" si="66"/>
        <v>0</v>
      </c>
    </row>
    <row r="2059" spans="1:28" x14ac:dyDescent="0.25">
      <c r="A2059" s="83">
        <v>42877</v>
      </c>
      <c r="B2059" s="84" t="s">
        <v>160</v>
      </c>
      <c r="C2059" s="84" t="s">
        <v>161</v>
      </c>
      <c r="D2059" s="84" t="s">
        <v>38</v>
      </c>
      <c r="E2059" s="84" t="s">
        <v>45</v>
      </c>
      <c r="F2059" s="84" t="s">
        <v>97</v>
      </c>
      <c r="G2059" s="85">
        <v>91381</v>
      </c>
      <c r="H2059" s="81">
        <v>0.33333333333333331</v>
      </c>
      <c r="I2059" s="81">
        <v>0.59722222222222221</v>
      </c>
      <c r="J2059" s="86">
        <v>0.2638888888888889</v>
      </c>
      <c r="K2059" s="87">
        <v>42877.343055555553</v>
      </c>
      <c r="L2059" s="87">
        <v>42877.597222222219</v>
      </c>
      <c r="M2059" s="85">
        <v>93</v>
      </c>
      <c r="N2059" s="85">
        <v>0</v>
      </c>
      <c r="O2059" s="86">
        <v>0</v>
      </c>
      <c r="P2059" s="86">
        <v>1.7824074074074072E-3</v>
      </c>
      <c r="Q2059" s="86">
        <v>1.8750000000000001E-3</v>
      </c>
      <c r="R2059" s="86">
        <v>1.4664351851851852E-2</v>
      </c>
      <c r="S2059" s="86">
        <v>0</v>
      </c>
      <c r="T2059" s="86">
        <v>1.3194444444444444E-2</v>
      </c>
      <c r="U2059" s="86">
        <v>0</v>
      </c>
      <c r="V2059" s="86">
        <v>0</v>
      </c>
      <c r="W2059" s="86">
        <v>0</v>
      </c>
      <c r="X2059" s="86">
        <v>2.7314814814814819E-3</v>
      </c>
      <c r="Y2059" s="86">
        <v>2.5115740740740741E-3</v>
      </c>
      <c r="Z2059" s="86">
        <v>0</v>
      </c>
      <c r="AA2059" s="4">
        <f t="shared" si="67"/>
        <v>2.7858796296296298E-2</v>
      </c>
      <c r="AB2059" s="4">
        <f t="shared" si="66"/>
        <v>9.7222222222221877E-3</v>
      </c>
    </row>
    <row r="2060" spans="1:28" x14ac:dyDescent="0.25">
      <c r="A2060" s="83">
        <v>42877</v>
      </c>
      <c r="B2060" s="84" t="s">
        <v>160</v>
      </c>
      <c r="C2060" s="84" t="s">
        <v>161</v>
      </c>
      <c r="D2060" s="84" t="s">
        <v>38</v>
      </c>
      <c r="E2060" s="84" t="s">
        <v>45</v>
      </c>
      <c r="F2060" s="84" t="s">
        <v>127</v>
      </c>
      <c r="G2060" s="85">
        <v>102595</v>
      </c>
      <c r="H2060" s="81">
        <v>0.3888888888888889</v>
      </c>
      <c r="I2060" s="81">
        <v>0.65277777777777779</v>
      </c>
      <c r="J2060" s="86">
        <v>0.2638888888888889</v>
      </c>
      <c r="K2060" s="87"/>
      <c r="L2060" s="87"/>
      <c r="M2060" s="85">
        <v>0</v>
      </c>
      <c r="N2060" s="85">
        <v>0</v>
      </c>
      <c r="O2060" s="86">
        <v>0</v>
      </c>
      <c r="P2060" s="86">
        <v>0</v>
      </c>
      <c r="Q2060" s="86">
        <v>0</v>
      </c>
      <c r="R2060" s="86">
        <v>0</v>
      </c>
      <c r="S2060" s="86">
        <v>0</v>
      </c>
      <c r="T2060" s="86">
        <v>0</v>
      </c>
      <c r="U2060" s="86">
        <v>0</v>
      </c>
      <c r="V2060" s="86">
        <v>0</v>
      </c>
      <c r="W2060" s="86">
        <v>0</v>
      </c>
      <c r="X2060" s="86">
        <v>0</v>
      </c>
      <c r="Y2060" s="86">
        <v>0</v>
      </c>
      <c r="Z2060" s="86">
        <v>0</v>
      </c>
      <c r="AA2060" s="4">
        <f t="shared" si="67"/>
        <v>0</v>
      </c>
      <c r="AB2060" s="4" t="str">
        <f t="shared" si="66"/>
        <v/>
      </c>
    </row>
    <row r="2061" spans="1:28" x14ac:dyDescent="0.25">
      <c r="A2061" s="83">
        <v>42877</v>
      </c>
      <c r="B2061" s="84" t="s">
        <v>160</v>
      </c>
      <c r="C2061" s="84" t="s">
        <v>161</v>
      </c>
      <c r="D2061" s="84" t="s">
        <v>38</v>
      </c>
      <c r="E2061" s="84" t="s">
        <v>45</v>
      </c>
      <c r="F2061" s="84" t="s">
        <v>98</v>
      </c>
      <c r="G2061" s="85">
        <v>91165</v>
      </c>
      <c r="H2061" s="81">
        <v>0.3888888888888889</v>
      </c>
      <c r="I2061" s="81">
        <v>0.65277777777777779</v>
      </c>
      <c r="J2061" s="86">
        <v>0.2638888888888889</v>
      </c>
      <c r="K2061" s="87">
        <v>42877.390277777777</v>
      </c>
      <c r="L2061" s="87">
        <v>42877.397222222222</v>
      </c>
      <c r="M2061" s="85">
        <v>1</v>
      </c>
      <c r="N2061" s="85">
        <v>0</v>
      </c>
      <c r="O2061" s="86">
        <v>0</v>
      </c>
      <c r="P2061" s="86">
        <v>4.2245370370370371E-3</v>
      </c>
      <c r="Q2061" s="86">
        <v>1.0763888888888889E-3</v>
      </c>
      <c r="R2061" s="86">
        <v>0</v>
      </c>
      <c r="S2061" s="86">
        <v>0</v>
      </c>
      <c r="T2061" s="86">
        <v>0</v>
      </c>
      <c r="U2061" s="86">
        <v>0</v>
      </c>
      <c r="V2061" s="86">
        <v>0</v>
      </c>
      <c r="W2061" s="86">
        <v>0</v>
      </c>
      <c r="X2061" s="86">
        <v>0</v>
      </c>
      <c r="Y2061" s="86">
        <v>1.1805555555555556E-3</v>
      </c>
      <c r="Z2061" s="86">
        <v>0</v>
      </c>
      <c r="AA2061" s="4">
        <f t="shared" si="67"/>
        <v>0</v>
      </c>
      <c r="AB2061" s="4">
        <f t="shared" si="66"/>
        <v>1.388888888888884E-3</v>
      </c>
    </row>
    <row r="2062" spans="1:28" x14ac:dyDescent="0.25">
      <c r="A2062" s="83">
        <v>42877</v>
      </c>
      <c r="B2062" s="84" t="s">
        <v>160</v>
      </c>
      <c r="C2062" s="84" t="s">
        <v>161</v>
      </c>
      <c r="D2062" s="84" t="s">
        <v>38</v>
      </c>
      <c r="E2062" s="84" t="s">
        <v>45</v>
      </c>
      <c r="F2062" s="84" t="s">
        <v>99</v>
      </c>
      <c r="G2062" s="85">
        <v>91178</v>
      </c>
      <c r="H2062" s="81">
        <v>0.33333333333333331</v>
      </c>
      <c r="I2062" s="81">
        <v>0.59722222222222221</v>
      </c>
      <c r="J2062" s="86">
        <v>0.2638888888888889</v>
      </c>
      <c r="K2062" s="87"/>
      <c r="L2062" s="87"/>
      <c r="M2062" s="85">
        <v>0</v>
      </c>
      <c r="N2062" s="85">
        <v>0</v>
      </c>
      <c r="O2062" s="86">
        <v>0</v>
      </c>
      <c r="P2062" s="86">
        <v>0</v>
      </c>
      <c r="Q2062" s="86">
        <v>0</v>
      </c>
      <c r="R2062" s="86">
        <v>0</v>
      </c>
      <c r="S2062" s="86">
        <v>0</v>
      </c>
      <c r="T2062" s="86">
        <v>0</v>
      </c>
      <c r="U2062" s="86">
        <v>0</v>
      </c>
      <c r="V2062" s="86">
        <v>0</v>
      </c>
      <c r="W2062" s="86">
        <v>0</v>
      </c>
      <c r="X2062" s="86">
        <v>0</v>
      </c>
      <c r="Y2062" s="86">
        <v>0</v>
      </c>
      <c r="Z2062" s="86">
        <v>0</v>
      </c>
      <c r="AA2062" s="4">
        <f t="shared" si="67"/>
        <v>0</v>
      </c>
      <c r="AB2062" s="4" t="str">
        <f t="shared" si="66"/>
        <v/>
      </c>
    </row>
    <row r="2063" spans="1:28" x14ac:dyDescent="0.25">
      <c r="A2063" s="83">
        <v>42877</v>
      </c>
      <c r="B2063" s="84" t="s">
        <v>160</v>
      </c>
      <c r="C2063" s="84" t="s">
        <v>161</v>
      </c>
      <c r="D2063" s="84" t="s">
        <v>38</v>
      </c>
      <c r="E2063" s="84" t="s">
        <v>45</v>
      </c>
      <c r="F2063" s="84" t="s">
        <v>101</v>
      </c>
      <c r="G2063" s="85">
        <v>91179</v>
      </c>
      <c r="H2063" s="81">
        <v>0.25</v>
      </c>
      <c r="I2063" s="81">
        <v>0.51388888888888895</v>
      </c>
      <c r="J2063" s="86">
        <v>0.2638888888888889</v>
      </c>
      <c r="K2063" s="87"/>
      <c r="L2063" s="87"/>
      <c r="M2063" s="85">
        <v>0</v>
      </c>
      <c r="N2063" s="85">
        <v>0</v>
      </c>
      <c r="O2063" s="86">
        <v>0</v>
      </c>
      <c r="P2063" s="86">
        <v>0</v>
      </c>
      <c r="Q2063" s="86">
        <v>0</v>
      </c>
      <c r="R2063" s="86">
        <v>0</v>
      </c>
      <c r="S2063" s="86">
        <v>0</v>
      </c>
      <c r="T2063" s="86">
        <v>0</v>
      </c>
      <c r="U2063" s="86">
        <v>0</v>
      </c>
      <c r="V2063" s="86">
        <v>0</v>
      </c>
      <c r="W2063" s="86">
        <v>0</v>
      </c>
      <c r="X2063" s="86">
        <v>0</v>
      </c>
      <c r="Y2063" s="86">
        <v>0</v>
      </c>
      <c r="Z2063" s="86">
        <v>0</v>
      </c>
      <c r="AA2063" s="4">
        <f t="shared" si="67"/>
        <v>0</v>
      </c>
      <c r="AB2063" s="4" t="str">
        <f t="shared" si="66"/>
        <v/>
      </c>
    </row>
    <row r="2064" spans="1:28" x14ac:dyDescent="0.25">
      <c r="A2064" s="83">
        <v>42877</v>
      </c>
      <c r="B2064" s="84" t="s">
        <v>160</v>
      </c>
      <c r="C2064" s="84" t="s">
        <v>161</v>
      </c>
      <c r="D2064" s="84" t="s">
        <v>38</v>
      </c>
      <c r="E2064" s="84" t="s">
        <v>45</v>
      </c>
      <c r="F2064" s="84" t="s">
        <v>102</v>
      </c>
      <c r="G2064" s="85">
        <v>91388</v>
      </c>
      <c r="H2064" s="81">
        <v>0.29166666666666669</v>
      </c>
      <c r="I2064" s="81">
        <v>0.55555555555555558</v>
      </c>
      <c r="J2064" s="86">
        <v>0.2638888888888889</v>
      </c>
      <c r="K2064" s="87">
        <v>42877.290277777778</v>
      </c>
      <c r="L2064" s="87">
        <v>42877.555555555555</v>
      </c>
      <c r="M2064" s="85">
        <v>106</v>
      </c>
      <c r="N2064" s="85">
        <v>0</v>
      </c>
      <c r="O2064" s="86">
        <v>0</v>
      </c>
      <c r="P2064" s="86">
        <v>1.5856481481481479E-3</v>
      </c>
      <c r="Q2064" s="86">
        <v>1.0416666666666667E-3</v>
      </c>
      <c r="R2064" s="86">
        <v>1.4409722222222221E-2</v>
      </c>
      <c r="S2064" s="86">
        <v>0</v>
      </c>
      <c r="T2064" s="86">
        <v>1.5300925925925926E-2</v>
      </c>
      <c r="U2064" s="86">
        <v>0</v>
      </c>
      <c r="V2064" s="86">
        <v>0</v>
      </c>
      <c r="W2064" s="86">
        <v>0</v>
      </c>
      <c r="X2064" s="86">
        <v>1.7013888888888892E-3</v>
      </c>
      <c r="Y2064" s="86">
        <v>1.7708333333333332E-3</v>
      </c>
      <c r="Z2064" s="86">
        <v>0</v>
      </c>
      <c r="AA2064" s="4">
        <f t="shared" si="67"/>
        <v>2.9710648148148146E-2</v>
      </c>
      <c r="AB2064" s="4">
        <f t="shared" si="66"/>
        <v>0</v>
      </c>
    </row>
    <row r="2065" spans="1:28" x14ac:dyDescent="0.25">
      <c r="A2065" s="83">
        <v>42877</v>
      </c>
      <c r="B2065" s="84" t="s">
        <v>160</v>
      </c>
      <c r="C2065" s="84" t="s">
        <v>161</v>
      </c>
      <c r="D2065" s="84" t="s">
        <v>38</v>
      </c>
      <c r="E2065" s="84" t="s">
        <v>45</v>
      </c>
      <c r="F2065" s="84" t="s">
        <v>103</v>
      </c>
      <c r="G2065" s="85">
        <v>91140</v>
      </c>
      <c r="H2065" s="81">
        <v>0.3611111111111111</v>
      </c>
      <c r="I2065" s="81">
        <v>0.625</v>
      </c>
      <c r="J2065" s="86">
        <v>0.2638888888888889</v>
      </c>
      <c r="K2065" s="87"/>
      <c r="L2065" s="87"/>
      <c r="M2065" s="85">
        <v>0</v>
      </c>
      <c r="N2065" s="85">
        <v>0</v>
      </c>
      <c r="O2065" s="86">
        <v>0</v>
      </c>
      <c r="P2065" s="86">
        <v>0</v>
      </c>
      <c r="Q2065" s="86">
        <v>0</v>
      </c>
      <c r="R2065" s="86">
        <v>0</v>
      </c>
      <c r="S2065" s="86">
        <v>0</v>
      </c>
      <c r="T2065" s="86">
        <v>0</v>
      </c>
      <c r="U2065" s="86">
        <v>0</v>
      </c>
      <c r="V2065" s="86">
        <v>0</v>
      </c>
      <c r="W2065" s="86">
        <v>0</v>
      </c>
      <c r="X2065" s="86">
        <v>0</v>
      </c>
      <c r="Y2065" s="86">
        <v>0</v>
      </c>
      <c r="Z2065" s="86">
        <v>0</v>
      </c>
      <c r="AA2065" s="4">
        <f t="shared" si="67"/>
        <v>0</v>
      </c>
      <c r="AB2065" s="4" t="str">
        <f t="shared" si="66"/>
        <v/>
      </c>
    </row>
    <row r="2066" spans="1:28" x14ac:dyDescent="0.25">
      <c r="A2066" s="83">
        <v>42877</v>
      </c>
      <c r="B2066" s="84" t="s">
        <v>160</v>
      </c>
      <c r="C2066" s="84" t="s">
        <v>161</v>
      </c>
      <c r="D2066" s="84" t="s">
        <v>38</v>
      </c>
      <c r="E2066" s="84" t="s">
        <v>45</v>
      </c>
      <c r="F2066" s="84" t="s">
        <v>190</v>
      </c>
      <c r="G2066" s="85">
        <v>101413</v>
      </c>
      <c r="H2066" s="81">
        <v>0.29166666666666669</v>
      </c>
      <c r="I2066" s="81">
        <v>0.55555555555555558</v>
      </c>
      <c r="J2066" s="86">
        <v>0.2638888888888889</v>
      </c>
      <c r="K2066" s="87"/>
      <c r="L2066" s="87"/>
      <c r="M2066" s="85">
        <v>0</v>
      </c>
      <c r="N2066" s="85">
        <v>0</v>
      </c>
      <c r="O2066" s="86">
        <v>0</v>
      </c>
      <c r="P2066" s="86">
        <v>0</v>
      </c>
      <c r="Q2066" s="86">
        <v>0</v>
      </c>
      <c r="R2066" s="86">
        <v>0</v>
      </c>
      <c r="S2066" s="86">
        <v>0</v>
      </c>
      <c r="T2066" s="86">
        <v>0</v>
      </c>
      <c r="U2066" s="86">
        <v>0</v>
      </c>
      <c r="V2066" s="86">
        <v>0</v>
      </c>
      <c r="W2066" s="86">
        <v>0</v>
      </c>
      <c r="X2066" s="86">
        <v>0</v>
      </c>
      <c r="Y2066" s="86">
        <v>0</v>
      </c>
      <c r="Z2066" s="86">
        <v>0</v>
      </c>
      <c r="AA2066" s="4">
        <f t="shared" si="67"/>
        <v>0</v>
      </c>
      <c r="AB2066" s="4" t="str">
        <f t="shared" si="66"/>
        <v/>
      </c>
    </row>
    <row r="2067" spans="1:28" x14ac:dyDescent="0.25">
      <c r="A2067" s="83">
        <v>42877</v>
      </c>
      <c r="B2067" s="84" t="s">
        <v>160</v>
      </c>
      <c r="C2067" s="84" t="s">
        <v>161</v>
      </c>
      <c r="D2067" s="84" t="s">
        <v>38</v>
      </c>
      <c r="E2067" s="84" t="s">
        <v>45</v>
      </c>
      <c r="F2067" s="84" t="s">
        <v>105</v>
      </c>
      <c r="G2067" s="85">
        <v>91172</v>
      </c>
      <c r="H2067" s="81">
        <v>0.3611111111111111</v>
      </c>
      <c r="I2067" s="81">
        <v>0.625</v>
      </c>
      <c r="J2067" s="86">
        <v>0.2638888888888889</v>
      </c>
      <c r="K2067" s="87">
        <v>42877.372916666667</v>
      </c>
      <c r="L2067" s="87">
        <v>42877.625</v>
      </c>
      <c r="M2067" s="85">
        <v>88</v>
      </c>
      <c r="N2067" s="85">
        <v>0</v>
      </c>
      <c r="O2067" s="86">
        <v>0</v>
      </c>
      <c r="P2067" s="86">
        <v>1.8865740740740742E-3</v>
      </c>
      <c r="Q2067" s="86">
        <v>2.2337962962962967E-3</v>
      </c>
      <c r="R2067" s="86">
        <v>1.4618055555555556E-2</v>
      </c>
      <c r="S2067" s="86">
        <v>0</v>
      </c>
      <c r="T2067" s="86">
        <v>1.3854166666666666E-2</v>
      </c>
      <c r="U2067" s="86">
        <v>0</v>
      </c>
      <c r="V2067" s="86">
        <v>0</v>
      </c>
      <c r="W2067" s="86">
        <v>0</v>
      </c>
      <c r="X2067" s="86">
        <v>1.1574074074074073E-5</v>
      </c>
      <c r="Y2067" s="86">
        <v>3.1249999999999997E-3</v>
      </c>
      <c r="Z2067" s="86">
        <v>0</v>
      </c>
      <c r="AA2067" s="4">
        <f t="shared" si="67"/>
        <v>2.8472222222222222E-2</v>
      </c>
      <c r="AB2067" s="4">
        <f t="shared" si="66"/>
        <v>1.1805555555555514E-2</v>
      </c>
    </row>
    <row r="2068" spans="1:28" x14ac:dyDescent="0.25">
      <c r="A2068" s="83">
        <v>42877</v>
      </c>
      <c r="B2068" s="84" t="s">
        <v>160</v>
      </c>
      <c r="C2068" s="84" t="s">
        <v>161</v>
      </c>
      <c r="D2068" s="84" t="s">
        <v>38</v>
      </c>
      <c r="E2068" s="84" t="s">
        <v>45</v>
      </c>
      <c r="F2068" s="84" t="s">
        <v>191</v>
      </c>
      <c r="G2068" s="85">
        <v>91158</v>
      </c>
      <c r="H2068" s="81">
        <v>0.25</v>
      </c>
      <c r="I2068" s="81">
        <v>0.51388888888888895</v>
      </c>
      <c r="J2068" s="86">
        <v>0.2638888888888889</v>
      </c>
      <c r="K2068" s="87">
        <v>42877.243750000001</v>
      </c>
      <c r="L2068" s="87">
        <v>42877.492361111108</v>
      </c>
      <c r="M2068" s="85">
        <v>102</v>
      </c>
      <c r="N2068" s="85">
        <v>0</v>
      </c>
      <c r="O2068" s="86">
        <v>0</v>
      </c>
      <c r="P2068" s="86">
        <v>1.423611111111111E-3</v>
      </c>
      <c r="Q2068" s="86">
        <v>6.0416666666666665E-3</v>
      </c>
      <c r="R2068" s="86">
        <v>1.3784722222222224E-2</v>
      </c>
      <c r="S2068" s="86">
        <v>0</v>
      </c>
      <c r="T2068" s="86">
        <v>7.3379629629629628E-3</v>
      </c>
      <c r="U2068" s="86">
        <v>0</v>
      </c>
      <c r="V2068" s="86">
        <v>0</v>
      </c>
      <c r="W2068" s="86">
        <v>0</v>
      </c>
      <c r="X2068" s="86">
        <v>5.8449074074074072E-3</v>
      </c>
      <c r="Y2068" s="86">
        <v>8.2175925925925917E-4</v>
      </c>
      <c r="Z2068" s="86">
        <v>0</v>
      </c>
      <c r="AA2068" s="4">
        <f t="shared" si="67"/>
        <v>2.1122685185185189E-2</v>
      </c>
      <c r="AB2068" s="4">
        <f t="shared" si="66"/>
        <v>0</v>
      </c>
    </row>
    <row r="2069" spans="1:28" x14ac:dyDescent="0.25">
      <c r="A2069" s="83">
        <v>42877</v>
      </c>
      <c r="B2069" s="84" t="s">
        <v>160</v>
      </c>
      <c r="C2069" s="84" t="s">
        <v>161</v>
      </c>
      <c r="D2069" s="84" t="s">
        <v>38</v>
      </c>
      <c r="E2069" s="84" t="s">
        <v>45</v>
      </c>
      <c r="F2069" s="84" t="s">
        <v>61</v>
      </c>
      <c r="G2069" s="85">
        <v>91175</v>
      </c>
      <c r="H2069" s="81">
        <v>0.29166666666666669</v>
      </c>
      <c r="I2069" s="81">
        <v>0.55555555555555558</v>
      </c>
      <c r="J2069" s="86">
        <v>0.2638888888888889</v>
      </c>
      <c r="K2069" s="87">
        <v>42877.291666666664</v>
      </c>
      <c r="L2069" s="87">
        <v>42877.555555555555</v>
      </c>
      <c r="M2069" s="85">
        <v>87</v>
      </c>
      <c r="N2069" s="85">
        <v>0</v>
      </c>
      <c r="O2069" s="86">
        <v>0</v>
      </c>
      <c r="P2069" s="86">
        <v>1.8750000000000001E-3</v>
      </c>
      <c r="Q2069" s="86">
        <v>4.0740740740740746E-3</v>
      </c>
      <c r="R2069" s="86">
        <v>1.4548611111111111E-2</v>
      </c>
      <c r="S2069" s="86">
        <v>0</v>
      </c>
      <c r="T2069" s="86">
        <v>1.5428240740740741E-2</v>
      </c>
      <c r="U2069" s="86">
        <v>0</v>
      </c>
      <c r="V2069" s="86">
        <v>0</v>
      </c>
      <c r="W2069" s="86">
        <v>0</v>
      </c>
      <c r="X2069" s="86">
        <v>8.726851851851852E-3</v>
      </c>
      <c r="Y2069" s="86">
        <v>2.6388888888888885E-3</v>
      </c>
      <c r="Z2069" s="86">
        <v>0</v>
      </c>
      <c r="AA2069" s="4">
        <f t="shared" si="67"/>
        <v>2.9976851851851852E-2</v>
      </c>
      <c r="AB2069" s="4">
        <f t="shared" si="66"/>
        <v>0</v>
      </c>
    </row>
    <row r="2070" spans="1:28" x14ac:dyDescent="0.25">
      <c r="A2070" s="83">
        <v>42877</v>
      </c>
      <c r="B2070" s="84" t="s">
        <v>160</v>
      </c>
      <c r="C2070" s="84" t="s">
        <v>161</v>
      </c>
      <c r="D2070" s="84" t="s">
        <v>38</v>
      </c>
      <c r="E2070" s="84" t="s">
        <v>45</v>
      </c>
      <c r="F2070" s="84" t="s">
        <v>106</v>
      </c>
      <c r="G2070" s="85">
        <v>91150</v>
      </c>
      <c r="H2070" s="81">
        <v>0.29166666666666669</v>
      </c>
      <c r="I2070" s="81">
        <v>0.55555555555555558</v>
      </c>
      <c r="J2070" s="86">
        <v>0.2638888888888889</v>
      </c>
      <c r="K2070" s="87"/>
      <c r="L2070" s="87"/>
      <c r="M2070" s="85">
        <v>0</v>
      </c>
      <c r="N2070" s="85">
        <v>0</v>
      </c>
      <c r="O2070" s="86">
        <v>0</v>
      </c>
      <c r="P2070" s="86">
        <v>0</v>
      </c>
      <c r="Q2070" s="86">
        <v>0</v>
      </c>
      <c r="R2070" s="86">
        <v>0</v>
      </c>
      <c r="S2070" s="86">
        <v>0</v>
      </c>
      <c r="T2070" s="86">
        <v>0</v>
      </c>
      <c r="U2070" s="86">
        <v>0</v>
      </c>
      <c r="V2070" s="86">
        <v>0</v>
      </c>
      <c r="W2070" s="86">
        <v>0</v>
      </c>
      <c r="X2070" s="86">
        <v>0</v>
      </c>
      <c r="Y2070" s="86">
        <v>0</v>
      </c>
      <c r="Z2070" s="86">
        <v>0</v>
      </c>
      <c r="AA2070" s="4">
        <f t="shared" si="67"/>
        <v>0</v>
      </c>
      <c r="AB2070" s="4" t="str">
        <f t="shared" si="66"/>
        <v/>
      </c>
    </row>
    <row r="2071" spans="1:28" x14ac:dyDescent="0.25">
      <c r="A2071" s="83">
        <v>42877</v>
      </c>
      <c r="B2071" s="84" t="s">
        <v>160</v>
      </c>
      <c r="C2071" s="84" t="s">
        <v>161</v>
      </c>
      <c r="D2071" s="84" t="s">
        <v>38</v>
      </c>
      <c r="E2071" s="84" t="s">
        <v>45</v>
      </c>
      <c r="F2071" s="84" t="s">
        <v>107</v>
      </c>
      <c r="G2071" s="85">
        <v>102599</v>
      </c>
      <c r="H2071" s="81">
        <v>0.33333333333333331</v>
      </c>
      <c r="I2071" s="81">
        <v>0.59722222222222221</v>
      </c>
      <c r="J2071" s="86">
        <v>0.2638888888888889</v>
      </c>
      <c r="K2071" s="87"/>
      <c r="L2071" s="87"/>
      <c r="M2071" s="85">
        <v>0</v>
      </c>
      <c r="N2071" s="85">
        <v>0</v>
      </c>
      <c r="O2071" s="86">
        <v>0</v>
      </c>
      <c r="P2071" s="86">
        <v>0</v>
      </c>
      <c r="Q2071" s="86">
        <v>0</v>
      </c>
      <c r="R2071" s="86">
        <v>0</v>
      </c>
      <c r="S2071" s="86">
        <v>0</v>
      </c>
      <c r="T2071" s="86">
        <v>0</v>
      </c>
      <c r="U2071" s="86">
        <v>0</v>
      </c>
      <c r="V2071" s="86">
        <v>0</v>
      </c>
      <c r="W2071" s="86">
        <v>0</v>
      </c>
      <c r="X2071" s="86">
        <v>0</v>
      </c>
      <c r="Y2071" s="86">
        <v>0</v>
      </c>
      <c r="Z2071" s="86">
        <v>0</v>
      </c>
      <c r="AA2071" s="4">
        <f t="shared" si="67"/>
        <v>0</v>
      </c>
      <c r="AB2071" s="4" t="str">
        <f t="shared" si="66"/>
        <v/>
      </c>
    </row>
    <row r="2072" spans="1:28" x14ac:dyDescent="0.25">
      <c r="A2072" s="83">
        <v>42877</v>
      </c>
      <c r="B2072" s="84" t="s">
        <v>160</v>
      </c>
      <c r="C2072" s="84" t="s">
        <v>161</v>
      </c>
      <c r="D2072" s="84" t="s">
        <v>192</v>
      </c>
      <c r="E2072" s="84" t="s">
        <v>48</v>
      </c>
      <c r="F2072" s="84" t="s">
        <v>193</v>
      </c>
      <c r="G2072" s="85">
        <v>91357</v>
      </c>
      <c r="H2072" s="81">
        <v>0.58333333333333337</v>
      </c>
      <c r="I2072" s="81">
        <v>0.84722222222222221</v>
      </c>
      <c r="J2072" s="86">
        <v>0.2638888888888889</v>
      </c>
      <c r="K2072" s="87">
        <v>42877.583333333336</v>
      </c>
      <c r="L2072" s="87">
        <v>42877.847222222219</v>
      </c>
      <c r="M2072" s="85">
        <v>0</v>
      </c>
      <c r="N2072" s="85">
        <v>2</v>
      </c>
      <c r="O2072" s="86">
        <v>1.3310185185185185E-3</v>
      </c>
      <c r="P2072" s="86">
        <v>0</v>
      </c>
      <c r="Q2072" s="86">
        <v>4.1319444444444442E-3</v>
      </c>
      <c r="R2072" s="86">
        <v>1.4583333333333332E-2</v>
      </c>
      <c r="S2072" s="86">
        <v>0</v>
      </c>
      <c r="T2072" s="86">
        <v>1.6898148148148148E-2</v>
      </c>
      <c r="U2072" s="86">
        <v>0</v>
      </c>
      <c r="V2072" s="86">
        <v>0</v>
      </c>
      <c r="W2072" s="86">
        <v>0</v>
      </c>
      <c r="X2072" s="86">
        <v>0</v>
      </c>
      <c r="Y2072" s="86">
        <v>2.2685185185185182E-3</v>
      </c>
      <c r="Z2072" s="86">
        <v>0</v>
      </c>
      <c r="AA2072" s="4">
        <f t="shared" si="67"/>
        <v>3.1481481481481478E-2</v>
      </c>
      <c r="AB2072" s="4">
        <f t="shared" si="66"/>
        <v>0</v>
      </c>
    </row>
    <row r="2073" spans="1:28" x14ac:dyDescent="0.25">
      <c r="A2073" s="83">
        <v>42877</v>
      </c>
      <c r="B2073" s="84" t="s">
        <v>160</v>
      </c>
      <c r="C2073" s="84" t="s">
        <v>161</v>
      </c>
      <c r="D2073" s="84" t="s">
        <v>192</v>
      </c>
      <c r="E2073" s="84" t="s">
        <v>48</v>
      </c>
      <c r="F2073" s="84" t="s">
        <v>88</v>
      </c>
      <c r="G2073" s="85">
        <v>91368</v>
      </c>
      <c r="H2073" s="81">
        <v>0.31944444444444448</v>
      </c>
      <c r="I2073" s="81">
        <v>0.58333333333333337</v>
      </c>
      <c r="J2073" s="86">
        <v>0.2638888888888889</v>
      </c>
      <c r="K2073" s="87">
        <v>42877.322222222225</v>
      </c>
      <c r="L2073" s="87">
        <v>42877.583333333336</v>
      </c>
      <c r="M2073" s="85">
        <v>0</v>
      </c>
      <c r="N2073" s="85">
        <v>2</v>
      </c>
      <c r="O2073" s="86">
        <v>2.2222222222222222E-3</v>
      </c>
      <c r="P2073" s="86">
        <v>0</v>
      </c>
      <c r="Q2073" s="86">
        <v>4.5023148148148149E-3</v>
      </c>
      <c r="R2073" s="86">
        <v>1.5324074074074073E-2</v>
      </c>
      <c r="S2073" s="86">
        <v>3.37962962962963E-3</v>
      </c>
      <c r="T2073" s="86">
        <v>1.3854166666666666E-2</v>
      </c>
      <c r="U2073" s="86">
        <v>0</v>
      </c>
      <c r="V2073" s="86">
        <v>0</v>
      </c>
      <c r="W2073" s="86">
        <v>0</v>
      </c>
      <c r="X2073" s="86">
        <v>0</v>
      </c>
      <c r="Y2073" s="86">
        <v>1.1956018518518517E-2</v>
      </c>
      <c r="Z2073" s="86">
        <v>0</v>
      </c>
      <c r="AA2073" s="4">
        <f t="shared" si="67"/>
        <v>2.9178240740740741E-2</v>
      </c>
      <c r="AB2073" s="4">
        <f t="shared" si="66"/>
        <v>2.7777777777777679E-3</v>
      </c>
    </row>
    <row r="2074" spans="1:28" x14ac:dyDescent="0.25">
      <c r="A2074" s="44">
        <v>42877</v>
      </c>
      <c r="G2074" s="46">
        <v>91240</v>
      </c>
      <c r="H2074" s="76"/>
      <c r="I2074" s="76"/>
      <c r="M2074" s="46">
        <v>94</v>
      </c>
      <c r="P2074" s="47">
        <v>1.7824074074074072E-3</v>
      </c>
      <c r="AA2074" s="4">
        <f t="shared" si="67"/>
        <v>0</v>
      </c>
      <c r="AB2074" s="4" t="str">
        <f t="shared" si="66"/>
        <v/>
      </c>
    </row>
    <row r="2075" spans="1:28" x14ac:dyDescent="0.25">
      <c r="A2075" s="44">
        <v>42878</v>
      </c>
      <c r="B2075" s="45" t="s">
        <v>162</v>
      </c>
      <c r="C2075" s="45" t="s">
        <v>161</v>
      </c>
      <c r="D2075" s="45" t="s">
        <v>36</v>
      </c>
      <c r="E2075" s="45" t="s">
        <v>35</v>
      </c>
      <c r="F2075" s="45" t="s">
        <v>65</v>
      </c>
      <c r="G2075" s="46">
        <v>91392</v>
      </c>
      <c r="H2075" s="81">
        <v>0.65277777777777779</v>
      </c>
      <c r="I2075" s="81">
        <v>0.91666666666666663</v>
      </c>
      <c r="J2075" s="47">
        <v>0.2638888888888889</v>
      </c>
      <c r="K2075" s="48">
        <v>42878.65</v>
      </c>
      <c r="L2075" s="48">
        <v>42878.916666666664</v>
      </c>
      <c r="M2075" s="46">
        <v>0</v>
      </c>
      <c r="N2075" s="46">
        <v>65</v>
      </c>
      <c r="O2075" s="47">
        <v>7.175925925925927E-4</v>
      </c>
      <c r="P2075" s="47">
        <v>0</v>
      </c>
      <c r="Q2075" s="47">
        <v>4.701388888888889E-2</v>
      </c>
      <c r="R2075" s="47">
        <v>0</v>
      </c>
      <c r="S2075" s="47">
        <v>0</v>
      </c>
      <c r="T2075" s="47">
        <v>0</v>
      </c>
      <c r="U2075" s="47">
        <v>0</v>
      </c>
      <c r="V2075" s="47">
        <v>0</v>
      </c>
      <c r="W2075" s="47">
        <v>0</v>
      </c>
      <c r="X2075" s="47">
        <v>0</v>
      </c>
      <c r="Y2075" s="47">
        <v>0</v>
      </c>
      <c r="Z2075" s="47">
        <v>0</v>
      </c>
      <c r="AA2075" s="4">
        <f t="shared" si="67"/>
        <v>0</v>
      </c>
      <c r="AB2075" s="4">
        <f t="shared" si="66"/>
        <v>0</v>
      </c>
    </row>
    <row r="2076" spans="1:28" x14ac:dyDescent="0.25">
      <c r="A2076" s="44">
        <v>42878</v>
      </c>
      <c r="B2076" s="45" t="s">
        <v>162</v>
      </c>
      <c r="C2076" s="45" t="s">
        <v>161</v>
      </c>
      <c r="D2076" s="45" t="s">
        <v>36</v>
      </c>
      <c r="E2076" s="45" t="s">
        <v>35</v>
      </c>
      <c r="F2076" s="45" t="s">
        <v>34</v>
      </c>
      <c r="G2076" s="46">
        <v>91391</v>
      </c>
      <c r="H2076" s="81">
        <v>0.58333333333333337</v>
      </c>
      <c r="I2076" s="81">
        <v>0.84722222222222221</v>
      </c>
      <c r="J2076" s="47">
        <v>0.2638888888888889</v>
      </c>
      <c r="K2076" s="48">
        <v>42878.581944444442</v>
      </c>
      <c r="L2076" s="48">
        <v>42878.847222222219</v>
      </c>
      <c r="M2076" s="46">
        <v>0</v>
      </c>
      <c r="N2076" s="46">
        <v>59</v>
      </c>
      <c r="O2076" s="47">
        <v>6.9444444444444447E-4</v>
      </c>
      <c r="P2076" s="47">
        <v>0</v>
      </c>
      <c r="Q2076" s="47">
        <v>4.2372685185185187E-2</v>
      </c>
      <c r="R2076" s="47">
        <v>1.2222222222222223E-2</v>
      </c>
      <c r="S2076" s="47">
        <v>0</v>
      </c>
      <c r="T2076" s="47">
        <v>6.9212962962962969E-3</v>
      </c>
      <c r="U2076" s="47">
        <v>0</v>
      </c>
      <c r="V2076" s="47">
        <v>0</v>
      </c>
      <c r="W2076" s="47">
        <v>0</v>
      </c>
      <c r="X2076" s="47">
        <v>0</v>
      </c>
      <c r="Y2076" s="47">
        <v>0</v>
      </c>
      <c r="Z2076" s="47">
        <v>0</v>
      </c>
      <c r="AA2076" s="4">
        <f t="shared" si="67"/>
        <v>1.9143518518518518E-2</v>
      </c>
      <c r="AB2076" s="4">
        <f t="shared" si="66"/>
        <v>0</v>
      </c>
    </row>
    <row r="2077" spans="1:28" x14ac:dyDescent="0.25">
      <c r="A2077" s="44">
        <v>42878</v>
      </c>
      <c r="B2077" s="45" t="s">
        <v>162</v>
      </c>
      <c r="C2077" s="45" t="s">
        <v>161</v>
      </c>
      <c r="D2077" s="45" t="s">
        <v>36</v>
      </c>
      <c r="E2077" s="45" t="s">
        <v>35</v>
      </c>
      <c r="F2077" s="45" t="s">
        <v>178</v>
      </c>
      <c r="G2077" s="46">
        <v>91156</v>
      </c>
      <c r="H2077" s="81">
        <v>0.625</v>
      </c>
      <c r="I2077" s="81">
        <v>0.88888888888888884</v>
      </c>
      <c r="J2077" s="47">
        <v>0.2638888888888889</v>
      </c>
      <c r="K2077" s="48">
        <v>42878.62222222222</v>
      </c>
      <c r="L2077" s="48">
        <v>42878.888888888891</v>
      </c>
      <c r="M2077" s="46">
        <v>0</v>
      </c>
      <c r="N2077" s="46">
        <v>54</v>
      </c>
      <c r="O2077" s="47">
        <v>1.0763888888888889E-3</v>
      </c>
      <c r="P2077" s="47">
        <v>0</v>
      </c>
      <c r="Q2077" s="47">
        <v>5.8553240740740746E-2</v>
      </c>
      <c r="R2077" s="47">
        <v>1.324074074074074E-2</v>
      </c>
      <c r="S2077" s="47">
        <v>0</v>
      </c>
      <c r="T2077" s="47">
        <v>1.275462962962963E-2</v>
      </c>
      <c r="U2077" s="47">
        <v>0</v>
      </c>
      <c r="V2077" s="47">
        <v>0</v>
      </c>
      <c r="W2077" s="47">
        <v>0</v>
      </c>
      <c r="X2077" s="47">
        <v>0</v>
      </c>
      <c r="Y2077" s="47">
        <v>0</v>
      </c>
      <c r="Z2077" s="47">
        <v>0</v>
      </c>
      <c r="AA2077" s="4">
        <f t="shared" si="67"/>
        <v>2.599537037037037E-2</v>
      </c>
      <c r="AB2077" s="4">
        <f t="shared" si="66"/>
        <v>0</v>
      </c>
    </row>
    <row r="2078" spans="1:28" x14ac:dyDescent="0.25">
      <c r="A2078" s="44">
        <v>42878</v>
      </c>
      <c r="B2078" s="45" t="s">
        <v>162</v>
      </c>
      <c r="C2078" s="45" t="s">
        <v>161</v>
      </c>
      <c r="D2078" s="45" t="s">
        <v>36</v>
      </c>
      <c r="E2078" s="45" t="s">
        <v>35</v>
      </c>
      <c r="F2078" s="45" t="s">
        <v>181</v>
      </c>
      <c r="G2078" s="46">
        <v>91376</v>
      </c>
      <c r="H2078" s="81">
        <v>0.625</v>
      </c>
      <c r="I2078" s="81">
        <v>0.88888888888888884</v>
      </c>
      <c r="J2078" s="47">
        <v>0.2638888888888889</v>
      </c>
      <c r="K2078" s="48">
        <v>42878.627083333333</v>
      </c>
      <c r="L2078" s="48">
        <v>42878.888888888891</v>
      </c>
      <c r="M2078" s="46">
        <v>0</v>
      </c>
      <c r="N2078" s="46">
        <v>34</v>
      </c>
      <c r="O2078" s="47">
        <v>1.3425925925925925E-3</v>
      </c>
      <c r="P2078" s="47">
        <v>0</v>
      </c>
      <c r="Q2078" s="47">
        <v>4.5706018518518521E-2</v>
      </c>
      <c r="R2078" s="47">
        <v>1.4976851851851852E-2</v>
      </c>
      <c r="S2078" s="47">
        <v>0</v>
      </c>
      <c r="T2078" s="47">
        <v>6.8981481481481489E-3</v>
      </c>
      <c r="U2078" s="47">
        <v>0</v>
      </c>
      <c r="V2078" s="47">
        <v>0</v>
      </c>
      <c r="W2078" s="47">
        <v>0</v>
      </c>
      <c r="X2078" s="47">
        <v>0</v>
      </c>
      <c r="Y2078" s="47">
        <v>0</v>
      </c>
      <c r="Z2078" s="47">
        <v>0</v>
      </c>
      <c r="AA2078" s="4">
        <f t="shared" si="67"/>
        <v>2.1875000000000002E-2</v>
      </c>
      <c r="AB2078" s="4">
        <f t="shared" ref="AB2078:AB2141" si="68">IF(K2078="","",IF(VALUE(TEXT(K2078,"HH:MM:SS"))&gt;H2078,VALUE(TEXT(K2078,"HH:MM:SS"))-H2078,0))</f>
        <v>2.0833333333333259E-3</v>
      </c>
    </row>
    <row r="2079" spans="1:28" x14ac:dyDescent="0.25">
      <c r="A2079" s="44">
        <v>42878</v>
      </c>
      <c r="B2079" s="45" t="s">
        <v>162</v>
      </c>
      <c r="C2079" s="45" t="s">
        <v>161</v>
      </c>
      <c r="D2079" s="45" t="s">
        <v>36</v>
      </c>
      <c r="E2079" s="45" t="s">
        <v>35</v>
      </c>
      <c r="F2079" s="45" t="s">
        <v>68</v>
      </c>
      <c r="G2079" s="46">
        <v>91155</v>
      </c>
      <c r="H2079" s="81">
        <v>0.65277777777777779</v>
      </c>
      <c r="I2079" s="81">
        <v>0.91666666666666663</v>
      </c>
      <c r="J2079" s="47">
        <v>0.2638888888888889</v>
      </c>
      <c r="K2079" s="48">
        <v>42878.649305555555</v>
      </c>
      <c r="L2079" s="48">
        <v>42878.916666666664</v>
      </c>
      <c r="M2079" s="46">
        <v>0</v>
      </c>
      <c r="N2079" s="46">
        <v>24</v>
      </c>
      <c r="O2079" s="47">
        <v>1.3541666666666667E-3</v>
      </c>
      <c r="P2079" s="47">
        <v>0</v>
      </c>
      <c r="Q2079" s="47">
        <v>3.2546296296296295E-2</v>
      </c>
      <c r="R2079" s="47">
        <v>1.5601851851851851E-2</v>
      </c>
      <c r="S2079" s="47">
        <v>0</v>
      </c>
      <c r="T2079" s="47">
        <v>7.5694444444444446E-3</v>
      </c>
      <c r="U2079" s="47">
        <v>0</v>
      </c>
      <c r="V2079" s="47">
        <v>0</v>
      </c>
      <c r="W2079" s="47">
        <v>0</v>
      </c>
      <c r="X2079" s="47">
        <v>0</v>
      </c>
      <c r="Y2079" s="47">
        <v>0</v>
      </c>
      <c r="Z2079" s="47">
        <v>0</v>
      </c>
      <c r="AA2079" s="4">
        <f t="shared" si="67"/>
        <v>2.3171296296296294E-2</v>
      </c>
      <c r="AB2079" s="4">
        <f t="shared" si="68"/>
        <v>0</v>
      </c>
    </row>
    <row r="2080" spans="1:28" x14ac:dyDescent="0.25">
      <c r="A2080" s="44">
        <v>42878</v>
      </c>
      <c r="B2080" s="45" t="s">
        <v>162</v>
      </c>
      <c r="C2080" s="45" t="s">
        <v>161</v>
      </c>
      <c r="D2080" s="45" t="s">
        <v>36</v>
      </c>
      <c r="E2080" s="45" t="s">
        <v>41</v>
      </c>
      <c r="F2080" s="45" t="s">
        <v>108</v>
      </c>
      <c r="G2080" s="46">
        <v>91216</v>
      </c>
      <c r="H2080" s="81">
        <v>0.29166666666666669</v>
      </c>
      <c r="I2080" s="81">
        <v>0.55555555555555558</v>
      </c>
      <c r="J2080" s="47">
        <v>0.2638888888888889</v>
      </c>
      <c r="K2080" s="48">
        <v>42878.288194444445</v>
      </c>
      <c r="L2080" s="48">
        <v>42878.555555555555</v>
      </c>
      <c r="M2080" s="46">
        <v>0</v>
      </c>
      <c r="N2080" s="46">
        <v>18</v>
      </c>
      <c r="O2080" s="47">
        <v>7.9861111111111105E-4</v>
      </c>
      <c r="P2080" s="47">
        <v>0</v>
      </c>
      <c r="Q2080" s="47">
        <v>1.4594907407407405E-2</v>
      </c>
      <c r="R2080" s="47">
        <v>1.4305555555555557E-2</v>
      </c>
      <c r="S2080" s="47">
        <v>0</v>
      </c>
      <c r="T2080" s="47">
        <v>1.486111111111111E-2</v>
      </c>
      <c r="U2080" s="47">
        <v>0</v>
      </c>
      <c r="V2080" s="47">
        <v>0</v>
      </c>
      <c r="W2080" s="47">
        <v>0</v>
      </c>
      <c r="X2080" s="47">
        <v>0</v>
      </c>
      <c r="Y2080" s="47">
        <v>6.3310185185185197E-3</v>
      </c>
      <c r="Z2080" s="47">
        <v>0</v>
      </c>
      <c r="AA2080" s="4">
        <f t="shared" si="67"/>
        <v>2.9166666666666667E-2</v>
      </c>
      <c r="AB2080" s="4">
        <f t="shared" si="68"/>
        <v>0</v>
      </c>
    </row>
    <row r="2081" spans="1:28" x14ac:dyDescent="0.25">
      <c r="A2081" s="44">
        <v>42878</v>
      </c>
      <c r="B2081" s="45" t="s">
        <v>162</v>
      </c>
      <c r="C2081" s="45" t="s">
        <v>161</v>
      </c>
      <c r="D2081" s="45" t="s">
        <v>36</v>
      </c>
      <c r="E2081" s="45" t="s">
        <v>41</v>
      </c>
      <c r="F2081" s="45" t="s">
        <v>109</v>
      </c>
      <c r="G2081" s="46">
        <v>91396</v>
      </c>
      <c r="H2081" s="81">
        <v>0.33333333333333331</v>
      </c>
      <c r="I2081" s="81">
        <v>0.59722222222222221</v>
      </c>
      <c r="J2081" s="47">
        <v>0.2638888888888889</v>
      </c>
      <c r="K2081" s="48">
        <v>42878.329861111109</v>
      </c>
      <c r="L2081" s="48">
        <v>42878.597222222219</v>
      </c>
      <c r="M2081" s="46">
        <v>0</v>
      </c>
      <c r="N2081" s="46">
        <v>40</v>
      </c>
      <c r="O2081" s="47">
        <v>5.7870370370370378E-4</v>
      </c>
      <c r="P2081" s="47">
        <v>0</v>
      </c>
      <c r="Q2081" s="47">
        <v>2.3217592592592592E-2</v>
      </c>
      <c r="R2081" s="47">
        <v>1.1574074074074075E-2</v>
      </c>
      <c r="S2081" s="47">
        <v>0</v>
      </c>
      <c r="T2081" s="47">
        <v>1.1307870370370371E-2</v>
      </c>
      <c r="U2081" s="47">
        <v>0</v>
      </c>
      <c r="V2081" s="47">
        <v>0</v>
      </c>
      <c r="W2081" s="47">
        <v>0</v>
      </c>
      <c r="X2081" s="47">
        <v>0</v>
      </c>
      <c r="Y2081" s="47">
        <v>0</v>
      </c>
      <c r="Z2081" s="47">
        <v>0</v>
      </c>
      <c r="AA2081" s="4">
        <f t="shared" si="67"/>
        <v>2.2881944444444448E-2</v>
      </c>
      <c r="AB2081" s="4">
        <f t="shared" si="68"/>
        <v>0</v>
      </c>
    </row>
    <row r="2082" spans="1:28" x14ac:dyDescent="0.25">
      <c r="A2082" s="44">
        <v>42878</v>
      </c>
      <c r="B2082" s="45" t="s">
        <v>162</v>
      </c>
      <c r="C2082" s="45" t="s">
        <v>161</v>
      </c>
      <c r="D2082" s="45" t="s">
        <v>36</v>
      </c>
      <c r="E2082" s="45" t="s">
        <v>41</v>
      </c>
      <c r="F2082" s="45" t="s">
        <v>163</v>
      </c>
      <c r="G2082" s="46">
        <v>91395</v>
      </c>
      <c r="H2082" s="81">
        <v>0.25</v>
      </c>
      <c r="I2082" s="81">
        <v>0.51388888888888895</v>
      </c>
      <c r="J2082" s="47">
        <v>0.2638888888888889</v>
      </c>
      <c r="K2082" s="48">
        <v>42878.254166666666</v>
      </c>
      <c r="L2082" s="48">
        <v>42878.513888888891</v>
      </c>
      <c r="M2082" s="46">
        <v>0</v>
      </c>
      <c r="N2082" s="46">
        <v>79</v>
      </c>
      <c r="O2082" s="47">
        <v>6.134259259259259E-4</v>
      </c>
      <c r="P2082" s="47">
        <v>0</v>
      </c>
      <c r="Q2082" s="47">
        <v>4.9594907407407407E-2</v>
      </c>
      <c r="R2082" s="47">
        <v>1.4224537037037037E-2</v>
      </c>
      <c r="S2082" s="47">
        <v>0</v>
      </c>
      <c r="T2082" s="47">
        <v>7.5578703703703702E-3</v>
      </c>
      <c r="U2082" s="47">
        <v>0</v>
      </c>
      <c r="V2082" s="47">
        <v>0</v>
      </c>
      <c r="W2082" s="47">
        <v>0</v>
      </c>
      <c r="X2082" s="47">
        <v>0</v>
      </c>
      <c r="Y2082" s="47">
        <v>0</v>
      </c>
      <c r="Z2082" s="47">
        <v>0</v>
      </c>
      <c r="AA2082" s="4">
        <f t="shared" si="67"/>
        <v>2.1782407407407407E-2</v>
      </c>
      <c r="AB2082" s="4">
        <f t="shared" si="68"/>
        <v>4.1666666666666519E-3</v>
      </c>
    </row>
    <row r="2083" spans="1:28" x14ac:dyDescent="0.25">
      <c r="A2083" s="44">
        <v>42878</v>
      </c>
      <c r="B2083" s="45" t="s">
        <v>162</v>
      </c>
      <c r="C2083" s="45" t="s">
        <v>161</v>
      </c>
      <c r="D2083" s="45" t="s">
        <v>36</v>
      </c>
      <c r="E2083" s="45" t="s">
        <v>41</v>
      </c>
      <c r="F2083" s="45" t="s">
        <v>164</v>
      </c>
      <c r="G2083" s="46">
        <v>91320</v>
      </c>
      <c r="H2083" s="81">
        <v>0.25</v>
      </c>
      <c r="I2083" s="81">
        <v>0.51388888888888895</v>
      </c>
      <c r="J2083" s="47">
        <v>0.2638888888888889</v>
      </c>
      <c r="K2083" s="48">
        <v>42878.246527777781</v>
      </c>
      <c r="L2083" s="48">
        <v>42878.51458333333</v>
      </c>
      <c r="M2083" s="46">
        <v>0</v>
      </c>
      <c r="N2083" s="46">
        <v>40</v>
      </c>
      <c r="O2083" s="47">
        <v>5.0925925925925921E-4</v>
      </c>
      <c r="P2083" s="47">
        <v>0</v>
      </c>
      <c r="Q2083" s="47">
        <v>2.2488425925925926E-2</v>
      </c>
      <c r="R2083" s="47">
        <v>1.2465277777777777E-2</v>
      </c>
      <c r="S2083" s="47">
        <v>0</v>
      </c>
      <c r="T2083" s="47">
        <v>0.01</v>
      </c>
      <c r="U2083" s="47">
        <v>0</v>
      </c>
      <c r="V2083" s="47">
        <v>0</v>
      </c>
      <c r="W2083" s="47">
        <v>0</v>
      </c>
      <c r="X2083" s="47">
        <v>0</v>
      </c>
      <c r="Y2083" s="47">
        <v>0</v>
      </c>
      <c r="Z2083" s="47">
        <v>0</v>
      </c>
      <c r="AA2083" s="4">
        <f t="shared" si="67"/>
        <v>2.2465277777777778E-2</v>
      </c>
      <c r="AB2083" s="4">
        <f t="shared" si="68"/>
        <v>0</v>
      </c>
    </row>
    <row r="2084" spans="1:28" x14ac:dyDescent="0.25">
      <c r="A2084" s="44">
        <v>42878</v>
      </c>
      <c r="B2084" s="45" t="s">
        <v>162</v>
      </c>
      <c r="C2084" s="45" t="s">
        <v>161</v>
      </c>
      <c r="D2084" s="45" t="s">
        <v>36</v>
      </c>
      <c r="E2084" s="45" t="s">
        <v>41</v>
      </c>
      <c r="F2084" s="45" t="s">
        <v>112</v>
      </c>
      <c r="G2084" s="46">
        <v>91152</v>
      </c>
      <c r="H2084" s="81">
        <v>0.375</v>
      </c>
      <c r="I2084" s="81">
        <v>0.63888888888888895</v>
      </c>
      <c r="J2084" s="47">
        <v>0.2638888888888889</v>
      </c>
      <c r="K2084" s="48">
        <v>42878.375694444447</v>
      </c>
      <c r="L2084" s="48">
        <v>42878.638888888891</v>
      </c>
      <c r="M2084" s="46">
        <v>0</v>
      </c>
      <c r="N2084" s="46">
        <v>60</v>
      </c>
      <c r="O2084" s="47">
        <v>7.0601851851851847E-4</v>
      </c>
      <c r="P2084" s="47">
        <v>0</v>
      </c>
      <c r="Q2084" s="47">
        <v>3.8553240740740742E-2</v>
      </c>
      <c r="R2084" s="47">
        <v>0</v>
      </c>
      <c r="S2084" s="47">
        <v>0</v>
      </c>
      <c r="T2084" s="47">
        <v>0</v>
      </c>
      <c r="U2084" s="47">
        <v>0</v>
      </c>
      <c r="V2084" s="47">
        <v>0</v>
      </c>
      <c r="W2084" s="47">
        <v>0</v>
      </c>
      <c r="X2084" s="47">
        <v>0.15532407407407409</v>
      </c>
      <c r="Y2084" s="47">
        <v>0</v>
      </c>
      <c r="Z2084" s="47">
        <v>0</v>
      </c>
      <c r="AA2084" s="4">
        <f t="shared" si="67"/>
        <v>0</v>
      </c>
      <c r="AB2084" s="4">
        <f t="shared" si="68"/>
        <v>6.9444444444449749E-4</v>
      </c>
    </row>
    <row r="2085" spans="1:28" x14ac:dyDescent="0.25">
      <c r="A2085" s="44">
        <v>42878</v>
      </c>
      <c r="B2085" s="45" t="s">
        <v>162</v>
      </c>
      <c r="C2085" s="45" t="s">
        <v>161</v>
      </c>
      <c r="D2085" s="45" t="s">
        <v>36</v>
      </c>
      <c r="E2085" s="45" t="s">
        <v>41</v>
      </c>
      <c r="F2085" s="45" t="s">
        <v>165</v>
      </c>
      <c r="G2085" s="46">
        <v>91399</v>
      </c>
      <c r="H2085" s="81">
        <v>0.33333333333333331</v>
      </c>
      <c r="I2085" s="81">
        <v>0.59722222222222221</v>
      </c>
      <c r="J2085" s="47">
        <v>0.2638888888888889</v>
      </c>
      <c r="K2085" s="48">
        <v>42878.332638888889</v>
      </c>
      <c r="L2085" s="48">
        <v>42878.597222222219</v>
      </c>
      <c r="M2085" s="46">
        <v>0</v>
      </c>
      <c r="N2085" s="46">
        <v>77</v>
      </c>
      <c r="O2085" s="47">
        <v>1.0069444444444444E-3</v>
      </c>
      <c r="P2085" s="47">
        <v>0</v>
      </c>
      <c r="Q2085" s="47">
        <v>7.3356481481481481E-2</v>
      </c>
      <c r="R2085" s="47">
        <v>1.3553240740740741E-2</v>
      </c>
      <c r="S2085" s="47">
        <v>0</v>
      </c>
      <c r="T2085" s="47">
        <v>3.3090277777777781E-2</v>
      </c>
      <c r="U2085" s="47">
        <v>0</v>
      </c>
      <c r="V2085" s="47">
        <v>0</v>
      </c>
      <c r="W2085" s="47">
        <v>0</v>
      </c>
      <c r="X2085" s="47">
        <v>0</v>
      </c>
      <c r="Y2085" s="47">
        <v>0</v>
      </c>
      <c r="Z2085" s="47">
        <v>0</v>
      </c>
      <c r="AA2085" s="4">
        <f t="shared" si="67"/>
        <v>4.6643518518518522E-2</v>
      </c>
      <c r="AB2085" s="4">
        <f t="shared" si="68"/>
        <v>0</v>
      </c>
    </row>
    <row r="2086" spans="1:28" x14ac:dyDescent="0.25">
      <c r="A2086" s="44">
        <v>42878</v>
      </c>
      <c r="B2086" s="45" t="s">
        <v>162</v>
      </c>
      <c r="C2086" s="45" t="s">
        <v>161</v>
      </c>
      <c r="D2086" s="45" t="s">
        <v>36</v>
      </c>
      <c r="E2086" s="45" t="s">
        <v>41</v>
      </c>
      <c r="F2086" s="45" t="s">
        <v>114</v>
      </c>
      <c r="G2086" s="46">
        <v>91122</v>
      </c>
      <c r="H2086" s="81">
        <v>0.29166666666666669</v>
      </c>
      <c r="I2086" s="81">
        <v>0.55555555555555558</v>
      </c>
      <c r="J2086" s="47">
        <v>0.2638888888888889</v>
      </c>
      <c r="K2086" s="48">
        <v>42878.293749999997</v>
      </c>
      <c r="L2086" s="48">
        <v>42878.555555555555</v>
      </c>
      <c r="M2086" s="46">
        <v>0</v>
      </c>
      <c r="N2086" s="46">
        <v>96</v>
      </c>
      <c r="O2086" s="47">
        <v>7.7546296296296304E-4</v>
      </c>
      <c r="P2086" s="47">
        <v>0</v>
      </c>
      <c r="Q2086" s="47">
        <v>7.9004629629629633E-2</v>
      </c>
      <c r="R2086" s="47">
        <v>0</v>
      </c>
      <c r="S2086" s="47">
        <v>0</v>
      </c>
      <c r="T2086" s="47">
        <v>0</v>
      </c>
      <c r="U2086" s="47">
        <v>0</v>
      </c>
      <c r="V2086" s="47">
        <v>0</v>
      </c>
      <c r="W2086" s="47">
        <v>0</v>
      </c>
      <c r="X2086" s="47">
        <v>0</v>
      </c>
      <c r="Y2086" s="47">
        <v>0</v>
      </c>
      <c r="Z2086" s="47">
        <v>0</v>
      </c>
      <c r="AA2086" s="4">
        <f t="shared" si="67"/>
        <v>0</v>
      </c>
      <c r="AB2086" s="4">
        <f t="shared" si="68"/>
        <v>2.0833333333333259E-3</v>
      </c>
    </row>
    <row r="2087" spans="1:28" x14ac:dyDescent="0.25">
      <c r="A2087" s="44">
        <v>42878</v>
      </c>
      <c r="B2087" s="45" t="s">
        <v>162</v>
      </c>
      <c r="C2087" s="45" t="s">
        <v>161</v>
      </c>
      <c r="D2087" s="45" t="s">
        <v>36</v>
      </c>
      <c r="E2087" s="45" t="s">
        <v>184</v>
      </c>
      <c r="F2087" s="45" t="s">
        <v>203</v>
      </c>
      <c r="G2087" s="46">
        <v>102712</v>
      </c>
      <c r="H2087" s="81">
        <v>0.25</v>
      </c>
      <c r="I2087" s="81">
        <v>0.51388888888888895</v>
      </c>
      <c r="J2087" s="47">
        <v>0.2638888888888889</v>
      </c>
      <c r="M2087" s="46">
        <v>0</v>
      </c>
      <c r="N2087" s="46">
        <v>0</v>
      </c>
      <c r="O2087" s="47">
        <v>0</v>
      </c>
      <c r="P2087" s="47">
        <v>0</v>
      </c>
      <c r="Q2087" s="47">
        <v>0</v>
      </c>
      <c r="R2087" s="47">
        <v>0</v>
      </c>
      <c r="S2087" s="47">
        <v>0</v>
      </c>
      <c r="T2087" s="47">
        <v>0</v>
      </c>
      <c r="U2087" s="47">
        <v>0</v>
      </c>
      <c r="V2087" s="47">
        <v>0</v>
      </c>
      <c r="W2087" s="47">
        <v>0</v>
      </c>
      <c r="X2087" s="47">
        <v>0</v>
      </c>
      <c r="Y2087" s="47">
        <v>0</v>
      </c>
      <c r="Z2087" s="47">
        <v>0</v>
      </c>
      <c r="AA2087" s="4">
        <f t="shared" si="67"/>
        <v>0</v>
      </c>
      <c r="AB2087" s="4" t="str">
        <f t="shared" si="68"/>
        <v/>
      </c>
    </row>
    <row r="2088" spans="1:28" x14ac:dyDescent="0.25">
      <c r="A2088" s="44">
        <v>42878</v>
      </c>
      <c r="B2088" s="45" t="s">
        <v>162</v>
      </c>
      <c r="C2088" s="45" t="s">
        <v>161</v>
      </c>
      <c r="D2088" s="45" t="s">
        <v>36</v>
      </c>
      <c r="E2088" s="45" t="s">
        <v>45</v>
      </c>
      <c r="F2088" s="45" t="s">
        <v>93</v>
      </c>
      <c r="G2088" s="46">
        <v>91389</v>
      </c>
      <c r="H2088" s="81">
        <v>0.33333333333333331</v>
      </c>
      <c r="I2088" s="81">
        <v>0.59722222222222221</v>
      </c>
      <c r="J2088" s="47">
        <v>0.2638888888888889</v>
      </c>
      <c r="K2088" s="48">
        <v>42878.326388888891</v>
      </c>
      <c r="L2088" s="48">
        <v>42878.597222222219</v>
      </c>
      <c r="M2088" s="46">
        <v>0</v>
      </c>
      <c r="N2088" s="46">
        <v>51</v>
      </c>
      <c r="O2088" s="47">
        <v>9.8379629629629642E-4</v>
      </c>
      <c r="P2088" s="47">
        <v>0</v>
      </c>
      <c r="Q2088" s="47">
        <v>5.5196759259259265E-2</v>
      </c>
      <c r="R2088" s="47">
        <v>4.6296296296296294E-5</v>
      </c>
      <c r="S2088" s="47">
        <v>0</v>
      </c>
      <c r="T2088" s="47">
        <v>2.5046296296296299E-2</v>
      </c>
      <c r="U2088" s="47">
        <v>0</v>
      </c>
      <c r="V2088" s="47">
        <v>0</v>
      </c>
      <c r="W2088" s="47">
        <v>0</v>
      </c>
      <c r="X2088" s="47">
        <v>0</v>
      </c>
      <c r="Y2088" s="47">
        <v>3.5763888888888894E-3</v>
      </c>
      <c r="Z2088" s="47">
        <v>0</v>
      </c>
      <c r="AA2088" s="4">
        <f t="shared" si="67"/>
        <v>2.5092592592592597E-2</v>
      </c>
      <c r="AB2088" s="4">
        <f t="shared" si="68"/>
        <v>0</v>
      </c>
    </row>
    <row r="2089" spans="1:28" x14ac:dyDescent="0.25">
      <c r="A2089" s="44">
        <v>42878</v>
      </c>
      <c r="B2089" s="45" t="s">
        <v>162</v>
      </c>
      <c r="C2089" s="45" t="s">
        <v>161</v>
      </c>
      <c r="D2089" s="45" t="s">
        <v>36</v>
      </c>
      <c r="E2089" s="45" t="s">
        <v>45</v>
      </c>
      <c r="F2089" s="45" t="s">
        <v>166</v>
      </c>
      <c r="G2089" s="46">
        <v>91115</v>
      </c>
      <c r="H2089" s="81">
        <v>0.33333333333333331</v>
      </c>
      <c r="I2089" s="81">
        <v>0.59722222222222221</v>
      </c>
      <c r="J2089" s="47">
        <v>0.2638888888888889</v>
      </c>
      <c r="M2089" s="46">
        <v>0</v>
      </c>
      <c r="N2089" s="46">
        <v>0</v>
      </c>
      <c r="O2089" s="47">
        <v>0</v>
      </c>
      <c r="P2089" s="47">
        <v>0</v>
      </c>
      <c r="Q2089" s="47">
        <v>0</v>
      </c>
      <c r="R2089" s="47">
        <v>0</v>
      </c>
      <c r="S2089" s="47">
        <v>0</v>
      </c>
      <c r="T2089" s="47">
        <v>0</v>
      </c>
      <c r="U2089" s="47">
        <v>0</v>
      </c>
      <c r="V2089" s="47">
        <v>0</v>
      </c>
      <c r="W2089" s="47">
        <v>0</v>
      </c>
      <c r="X2089" s="47">
        <v>0</v>
      </c>
      <c r="Y2089" s="47">
        <v>0</v>
      </c>
      <c r="Z2089" s="47">
        <v>0</v>
      </c>
      <c r="AA2089" s="4">
        <f t="shared" si="67"/>
        <v>0</v>
      </c>
      <c r="AB2089" s="4" t="str">
        <f t="shared" si="68"/>
        <v/>
      </c>
    </row>
    <row r="2090" spans="1:28" x14ac:dyDescent="0.25">
      <c r="A2090" s="44">
        <v>42878</v>
      </c>
      <c r="B2090" s="45" t="s">
        <v>162</v>
      </c>
      <c r="C2090" s="45" t="s">
        <v>161</v>
      </c>
      <c r="D2090" s="45" t="s">
        <v>36</v>
      </c>
      <c r="E2090" s="45" t="s">
        <v>45</v>
      </c>
      <c r="F2090" s="45" t="s">
        <v>167</v>
      </c>
      <c r="G2090" s="46">
        <v>91120</v>
      </c>
      <c r="H2090" s="81">
        <v>0.29166666666666669</v>
      </c>
      <c r="I2090" s="81">
        <v>0.55555555555555558</v>
      </c>
      <c r="J2090" s="47">
        <v>0.2638888888888889</v>
      </c>
      <c r="K2090" s="48">
        <v>42878.303472222222</v>
      </c>
      <c r="L2090" s="48">
        <v>42878.555555555555</v>
      </c>
      <c r="M2090" s="46">
        <v>0</v>
      </c>
      <c r="N2090" s="46">
        <v>75</v>
      </c>
      <c r="O2090" s="47">
        <v>9.4907407407407408E-4</v>
      </c>
      <c r="P2090" s="47">
        <v>0</v>
      </c>
      <c r="Q2090" s="47">
        <v>6.880787037037038E-2</v>
      </c>
      <c r="R2090" s="47">
        <v>1.3101851851851852E-2</v>
      </c>
      <c r="S2090" s="47">
        <v>0</v>
      </c>
      <c r="T2090" s="47">
        <v>1.9247685185185184E-2</v>
      </c>
      <c r="U2090" s="47">
        <v>0</v>
      </c>
      <c r="V2090" s="47">
        <v>0</v>
      </c>
      <c r="W2090" s="47">
        <v>0</v>
      </c>
      <c r="X2090" s="47">
        <v>0</v>
      </c>
      <c r="Y2090" s="47">
        <v>2.5115740740740741E-3</v>
      </c>
      <c r="Z2090" s="47">
        <v>0</v>
      </c>
      <c r="AA2090" s="4">
        <f t="shared" si="67"/>
        <v>3.2349537037037038E-2</v>
      </c>
      <c r="AB2090" s="4">
        <f t="shared" si="68"/>
        <v>1.1805555555555514E-2</v>
      </c>
    </row>
    <row r="2091" spans="1:28" x14ac:dyDescent="0.25">
      <c r="A2091" s="44">
        <v>42878</v>
      </c>
      <c r="B2091" s="45" t="s">
        <v>162</v>
      </c>
      <c r="C2091" s="45" t="s">
        <v>161</v>
      </c>
      <c r="D2091" s="45" t="s">
        <v>36</v>
      </c>
      <c r="E2091" s="45" t="s">
        <v>45</v>
      </c>
      <c r="F2091" s="45" t="s">
        <v>91</v>
      </c>
      <c r="G2091" s="46">
        <v>91121</v>
      </c>
      <c r="H2091" s="81">
        <v>0.29166666666666669</v>
      </c>
      <c r="I2091" s="81">
        <v>0.55555555555555558</v>
      </c>
      <c r="J2091" s="47">
        <v>0.2638888888888889</v>
      </c>
      <c r="K2091" s="48">
        <v>42878.286805555559</v>
      </c>
      <c r="L2091" s="48">
        <v>42878.555555555555</v>
      </c>
      <c r="M2091" s="46">
        <v>0</v>
      </c>
      <c r="N2091" s="46">
        <v>82</v>
      </c>
      <c r="O2091" s="47">
        <v>8.9120370370370362E-4</v>
      </c>
      <c r="P2091" s="47">
        <v>0</v>
      </c>
      <c r="Q2091" s="47">
        <v>8.971064814814815E-2</v>
      </c>
      <c r="R2091" s="47">
        <v>1.2962962962962963E-2</v>
      </c>
      <c r="S2091" s="47">
        <v>0</v>
      </c>
      <c r="T2091" s="47">
        <v>1.832175925925926E-2</v>
      </c>
      <c r="U2091" s="47">
        <v>0</v>
      </c>
      <c r="V2091" s="47">
        <v>0</v>
      </c>
      <c r="W2091" s="47">
        <v>0</v>
      </c>
      <c r="X2091" s="47">
        <v>0</v>
      </c>
      <c r="Y2091" s="47">
        <v>0</v>
      </c>
      <c r="Z2091" s="47">
        <v>0</v>
      </c>
      <c r="AA2091" s="4">
        <f t="shared" si="67"/>
        <v>3.1284722222222221E-2</v>
      </c>
      <c r="AB2091" s="4">
        <f t="shared" si="68"/>
        <v>0</v>
      </c>
    </row>
    <row r="2092" spans="1:28" x14ac:dyDescent="0.25">
      <c r="A2092" s="44">
        <v>42878</v>
      </c>
      <c r="B2092" s="45" t="s">
        <v>162</v>
      </c>
      <c r="C2092" s="45" t="s">
        <v>161</v>
      </c>
      <c r="D2092" s="45" t="s">
        <v>36</v>
      </c>
      <c r="E2092" s="45" t="s">
        <v>45</v>
      </c>
      <c r="F2092" s="45" t="s">
        <v>115</v>
      </c>
      <c r="G2092" s="46">
        <v>91123</v>
      </c>
      <c r="H2092" s="81">
        <v>0.25</v>
      </c>
      <c r="I2092" s="81">
        <v>0.51388888888888895</v>
      </c>
      <c r="J2092" s="47">
        <v>0.2638888888888889</v>
      </c>
      <c r="K2092" s="48">
        <v>42878.25277777778</v>
      </c>
      <c r="L2092" s="48">
        <v>42878.51458333333</v>
      </c>
      <c r="M2092" s="46">
        <v>0</v>
      </c>
      <c r="N2092" s="46">
        <v>69</v>
      </c>
      <c r="O2092" s="47">
        <v>6.7129629629629625E-4</v>
      </c>
      <c r="P2092" s="47">
        <v>0</v>
      </c>
      <c r="Q2092" s="47">
        <v>4.6875E-2</v>
      </c>
      <c r="R2092" s="47">
        <v>1.2534722222222223E-2</v>
      </c>
      <c r="S2092" s="47">
        <v>0</v>
      </c>
      <c r="T2092" s="47">
        <v>1.1562499999999998E-2</v>
      </c>
      <c r="U2092" s="47">
        <v>0</v>
      </c>
      <c r="V2092" s="47">
        <v>0</v>
      </c>
      <c r="W2092" s="47">
        <v>0</v>
      </c>
      <c r="X2092" s="47">
        <v>0</v>
      </c>
      <c r="Y2092" s="47">
        <v>4.31712962962963E-3</v>
      </c>
      <c r="Z2092" s="47">
        <v>0</v>
      </c>
      <c r="AA2092" s="4">
        <f t="shared" si="67"/>
        <v>2.4097222222222221E-2</v>
      </c>
      <c r="AB2092" s="4">
        <f t="shared" si="68"/>
        <v>2.7777777777777679E-3</v>
      </c>
    </row>
    <row r="2093" spans="1:28" x14ac:dyDescent="0.25">
      <c r="A2093" s="44">
        <v>42878</v>
      </c>
      <c r="B2093" s="45" t="s">
        <v>162</v>
      </c>
      <c r="C2093" s="45" t="s">
        <v>161</v>
      </c>
      <c r="D2093" s="45" t="s">
        <v>36</v>
      </c>
      <c r="E2093" s="45" t="s">
        <v>48</v>
      </c>
      <c r="F2093" s="45" t="s">
        <v>82</v>
      </c>
      <c r="G2093" s="46">
        <v>91284</v>
      </c>
      <c r="H2093" s="81">
        <v>0.55555555555555558</v>
      </c>
      <c r="I2093" s="81">
        <v>0.81944444444444453</v>
      </c>
      <c r="J2093" s="47">
        <v>0.2638888888888889</v>
      </c>
      <c r="K2093" s="48">
        <v>42878.555555555555</v>
      </c>
      <c r="L2093" s="48">
        <v>42878.819444444445</v>
      </c>
      <c r="M2093" s="46">
        <v>7</v>
      </c>
      <c r="N2093" s="46">
        <v>24</v>
      </c>
      <c r="O2093" s="47">
        <v>7.6388888888888893E-4</v>
      </c>
      <c r="P2093" s="47">
        <v>1.3888888888888889E-3</v>
      </c>
      <c r="Q2093" s="47">
        <v>1.8460648148148146E-2</v>
      </c>
      <c r="R2093" s="47">
        <v>1.4479166666666668E-2</v>
      </c>
      <c r="S2093" s="47">
        <v>0</v>
      </c>
      <c r="T2093" s="47">
        <v>1.4351851851851852E-2</v>
      </c>
      <c r="U2093" s="47">
        <v>0</v>
      </c>
      <c r="V2093" s="47">
        <v>1.7916666666666668E-2</v>
      </c>
      <c r="W2093" s="47">
        <v>0</v>
      </c>
      <c r="X2093" s="47">
        <v>0</v>
      </c>
      <c r="Y2093" s="47">
        <v>1.6377314814814813E-2</v>
      </c>
      <c r="Z2093" s="47">
        <v>0</v>
      </c>
      <c r="AA2093" s="4">
        <f t="shared" si="67"/>
        <v>2.883101851851852E-2</v>
      </c>
      <c r="AB2093" s="4">
        <f t="shared" si="68"/>
        <v>0</v>
      </c>
    </row>
    <row r="2094" spans="1:28" x14ac:dyDescent="0.25">
      <c r="A2094" s="44">
        <v>42878</v>
      </c>
      <c r="B2094" s="45" t="s">
        <v>162</v>
      </c>
      <c r="C2094" s="45" t="s">
        <v>161</v>
      </c>
      <c r="D2094" s="45" t="s">
        <v>36</v>
      </c>
      <c r="E2094" s="45" t="s">
        <v>48</v>
      </c>
      <c r="F2094" s="45" t="s">
        <v>83</v>
      </c>
      <c r="G2094" s="46">
        <v>91282</v>
      </c>
      <c r="H2094" s="81">
        <v>0.55555555555555558</v>
      </c>
      <c r="I2094" s="81">
        <v>0.81944444444444453</v>
      </c>
      <c r="J2094" s="47">
        <v>0.2638888888888889</v>
      </c>
      <c r="K2094" s="48">
        <v>42878.555555555555</v>
      </c>
      <c r="L2094" s="48">
        <v>42878.819444444445</v>
      </c>
      <c r="M2094" s="46">
        <v>7</v>
      </c>
      <c r="N2094" s="46">
        <v>14</v>
      </c>
      <c r="O2094" s="47">
        <v>1.1458333333333333E-3</v>
      </c>
      <c r="P2094" s="47">
        <v>3.9583333333333337E-3</v>
      </c>
      <c r="Q2094" s="47">
        <v>2.0868055555555556E-2</v>
      </c>
      <c r="R2094" s="47">
        <v>1.3784722222222224E-2</v>
      </c>
      <c r="S2094" s="47">
        <v>0</v>
      </c>
      <c r="T2094" s="47">
        <v>0</v>
      </c>
      <c r="U2094" s="47">
        <v>0</v>
      </c>
      <c r="V2094" s="47">
        <v>0</v>
      </c>
      <c r="W2094" s="47">
        <v>0</v>
      </c>
      <c r="X2094" s="47">
        <v>1.3078703703703705E-3</v>
      </c>
      <c r="Y2094" s="47">
        <v>7.4074074074074068E-3</v>
      </c>
      <c r="Z2094" s="47">
        <v>0</v>
      </c>
      <c r="AA2094" s="4">
        <f t="shared" si="67"/>
        <v>1.3784722222222224E-2</v>
      </c>
      <c r="AB2094" s="4">
        <f t="shared" si="68"/>
        <v>0</v>
      </c>
    </row>
    <row r="2095" spans="1:28" x14ac:dyDescent="0.25">
      <c r="A2095" s="44">
        <v>42878</v>
      </c>
      <c r="B2095" s="45" t="s">
        <v>162</v>
      </c>
      <c r="C2095" s="45" t="s">
        <v>161</v>
      </c>
      <c r="D2095" s="45" t="s">
        <v>36</v>
      </c>
      <c r="E2095" s="45" t="s">
        <v>48</v>
      </c>
      <c r="F2095" s="45" t="s">
        <v>84</v>
      </c>
      <c r="G2095" s="46">
        <v>91276</v>
      </c>
      <c r="H2095" s="81">
        <v>0.29166666666666669</v>
      </c>
      <c r="I2095" s="81">
        <v>0.55555555555555558</v>
      </c>
      <c r="J2095" s="47">
        <v>0.2638888888888889</v>
      </c>
      <c r="K2095" s="48">
        <v>42878.293055555558</v>
      </c>
      <c r="L2095" s="48">
        <v>42878.555555555555</v>
      </c>
      <c r="M2095" s="46">
        <v>4</v>
      </c>
      <c r="N2095" s="46">
        <v>23</v>
      </c>
      <c r="O2095" s="47">
        <v>6.134259259259259E-4</v>
      </c>
      <c r="P2095" s="47">
        <v>9.2592592592592585E-4</v>
      </c>
      <c r="Q2095" s="47">
        <v>2.49537037037037E-2</v>
      </c>
      <c r="R2095" s="47">
        <v>1.6516203703703703E-2</v>
      </c>
      <c r="S2095" s="47">
        <v>0</v>
      </c>
      <c r="T2095" s="47">
        <v>1.9120370370370371E-2</v>
      </c>
      <c r="U2095" s="47">
        <v>0</v>
      </c>
      <c r="V2095" s="47">
        <v>1.1122685185185185E-2</v>
      </c>
      <c r="W2095" s="47">
        <v>0</v>
      </c>
      <c r="X2095" s="47">
        <v>0</v>
      </c>
      <c r="Y2095" s="47">
        <v>4.3055555555555555E-3</v>
      </c>
      <c r="Z2095" s="47">
        <v>0</v>
      </c>
      <c r="AA2095" s="4">
        <f t="shared" si="67"/>
        <v>3.5636574074074071E-2</v>
      </c>
      <c r="AB2095" s="4">
        <f t="shared" si="68"/>
        <v>1.388888888888884E-3</v>
      </c>
    </row>
    <row r="2096" spans="1:28" x14ac:dyDescent="0.25">
      <c r="A2096" s="44">
        <v>42878</v>
      </c>
      <c r="B2096" s="45" t="s">
        <v>162</v>
      </c>
      <c r="C2096" s="45" t="s">
        <v>161</v>
      </c>
      <c r="D2096" s="45" t="s">
        <v>36</v>
      </c>
      <c r="E2096" s="45" t="s">
        <v>48</v>
      </c>
      <c r="F2096" s="45" t="s">
        <v>168</v>
      </c>
      <c r="G2096" s="46">
        <v>91275</v>
      </c>
      <c r="H2096" s="81">
        <v>0.29166666666666669</v>
      </c>
      <c r="I2096" s="81">
        <v>0.55555555555555558</v>
      </c>
      <c r="J2096" s="47">
        <v>0.2638888888888889</v>
      </c>
      <c r="K2096" s="48">
        <v>42878.284722222219</v>
      </c>
      <c r="L2096" s="48">
        <v>42878.555555555555</v>
      </c>
      <c r="M2096" s="46">
        <v>9</v>
      </c>
      <c r="N2096" s="46">
        <v>19</v>
      </c>
      <c r="O2096" s="47">
        <v>8.3333333333333339E-4</v>
      </c>
      <c r="P2096" s="47">
        <v>1.9097222222222222E-3</v>
      </c>
      <c r="Q2096" s="47">
        <v>4.0208333333333332E-2</v>
      </c>
      <c r="R2096" s="47">
        <v>1.3101851851851852E-2</v>
      </c>
      <c r="S2096" s="47">
        <v>0</v>
      </c>
      <c r="T2096" s="47">
        <v>1.3622685185185184E-2</v>
      </c>
      <c r="U2096" s="47">
        <v>0</v>
      </c>
      <c r="V2096" s="47">
        <v>1.8391203703703705E-2</v>
      </c>
      <c r="W2096" s="47">
        <v>0</v>
      </c>
      <c r="X2096" s="47">
        <v>0</v>
      </c>
      <c r="Y2096" s="47">
        <v>9.9884259259259266E-3</v>
      </c>
      <c r="Z2096" s="47">
        <v>0</v>
      </c>
      <c r="AA2096" s="4">
        <f t="shared" si="67"/>
        <v>2.6724537037037036E-2</v>
      </c>
      <c r="AB2096" s="4">
        <f t="shared" si="68"/>
        <v>0</v>
      </c>
    </row>
    <row r="2097" spans="1:28" x14ac:dyDescent="0.25">
      <c r="A2097" s="44">
        <v>42878</v>
      </c>
      <c r="B2097" s="45" t="s">
        <v>162</v>
      </c>
      <c r="C2097" s="45" t="s">
        <v>161</v>
      </c>
      <c r="D2097" s="45" t="s">
        <v>36</v>
      </c>
      <c r="E2097" s="45" t="s">
        <v>48</v>
      </c>
      <c r="F2097" s="45" t="s">
        <v>86</v>
      </c>
      <c r="G2097" s="46">
        <v>91283</v>
      </c>
      <c r="H2097" s="81">
        <v>0.29166666666666669</v>
      </c>
      <c r="I2097" s="81">
        <v>0.55555555555555558</v>
      </c>
      <c r="J2097" s="47">
        <v>0.2638888888888889</v>
      </c>
      <c r="K2097" s="48">
        <v>42878.288194444445</v>
      </c>
      <c r="L2097" s="48">
        <v>42878.555555555555</v>
      </c>
      <c r="M2097" s="46">
        <v>9</v>
      </c>
      <c r="N2097" s="46">
        <v>23</v>
      </c>
      <c r="O2097" s="47">
        <v>4.7453703703703704E-4</v>
      </c>
      <c r="P2097" s="47">
        <v>8.2175925925925917E-4</v>
      </c>
      <c r="Q2097" s="47">
        <v>2.5543981481481483E-2</v>
      </c>
      <c r="R2097" s="47">
        <v>1.9039351851851852E-2</v>
      </c>
      <c r="S2097" s="47">
        <v>0</v>
      </c>
      <c r="T2097" s="47">
        <v>7.2800925925925915E-3</v>
      </c>
      <c r="U2097" s="47">
        <v>0</v>
      </c>
      <c r="V2097" s="47">
        <v>1.577546296296296E-2</v>
      </c>
      <c r="W2097" s="47">
        <v>0</v>
      </c>
      <c r="X2097" s="47">
        <v>0</v>
      </c>
      <c r="Y2097" s="47">
        <v>2.0949074074074073E-3</v>
      </c>
      <c r="Z2097" s="47">
        <v>0</v>
      </c>
      <c r="AA2097" s="4">
        <f t="shared" si="67"/>
        <v>2.6319444444444444E-2</v>
      </c>
      <c r="AB2097" s="4">
        <f t="shared" si="68"/>
        <v>0</v>
      </c>
    </row>
    <row r="2098" spans="1:28" x14ac:dyDescent="0.25">
      <c r="A2098" s="44">
        <v>42878</v>
      </c>
      <c r="B2098" s="45" t="s">
        <v>162</v>
      </c>
      <c r="C2098" s="45" t="s">
        <v>161</v>
      </c>
      <c r="D2098" s="45" t="s">
        <v>36</v>
      </c>
      <c r="E2098" s="45" t="s">
        <v>48</v>
      </c>
      <c r="F2098" s="45" t="s">
        <v>87</v>
      </c>
      <c r="G2098" s="46">
        <v>91278</v>
      </c>
      <c r="H2098" s="81">
        <v>0.55555555555555558</v>
      </c>
      <c r="I2098" s="81">
        <v>0.81944444444444453</v>
      </c>
      <c r="J2098" s="47">
        <v>0.2638888888888889</v>
      </c>
      <c r="K2098" s="48">
        <v>42878.556250000001</v>
      </c>
      <c r="L2098" s="48">
        <v>42878.819444444445</v>
      </c>
      <c r="M2098" s="46">
        <v>8</v>
      </c>
      <c r="N2098" s="46">
        <v>18</v>
      </c>
      <c r="O2098" s="47">
        <v>8.1018518518518516E-4</v>
      </c>
      <c r="P2098" s="47">
        <v>9.2592592592592585E-4</v>
      </c>
      <c r="Q2098" s="47">
        <v>1.3923611111111111E-2</v>
      </c>
      <c r="R2098" s="47">
        <v>1.7488425925925925E-2</v>
      </c>
      <c r="S2098" s="47">
        <v>0</v>
      </c>
      <c r="T2098" s="47">
        <v>0</v>
      </c>
      <c r="U2098" s="47">
        <v>0</v>
      </c>
      <c r="V2098" s="47">
        <v>1.7627314814814814E-2</v>
      </c>
      <c r="W2098" s="47">
        <v>0</v>
      </c>
      <c r="X2098" s="47">
        <v>0</v>
      </c>
      <c r="Y2098" s="47">
        <v>0</v>
      </c>
      <c r="Z2098" s="47">
        <v>0</v>
      </c>
      <c r="AA2098" s="4">
        <f t="shared" si="67"/>
        <v>1.7488425925925925E-2</v>
      </c>
      <c r="AB2098" s="4">
        <f t="shared" si="68"/>
        <v>6.9444444444444198E-4</v>
      </c>
    </row>
    <row r="2099" spans="1:28" x14ac:dyDescent="0.25">
      <c r="A2099" s="44">
        <v>42878</v>
      </c>
      <c r="B2099" s="45" t="s">
        <v>162</v>
      </c>
      <c r="C2099" s="45" t="s">
        <v>161</v>
      </c>
      <c r="D2099" s="45" t="s">
        <v>38</v>
      </c>
      <c r="E2099" s="45" t="s">
        <v>35</v>
      </c>
      <c r="F2099" s="45" t="s">
        <v>72</v>
      </c>
      <c r="G2099" s="46">
        <v>91169</v>
      </c>
      <c r="H2099" s="81">
        <v>0.625</v>
      </c>
      <c r="I2099" s="81">
        <v>0.88888888888888884</v>
      </c>
      <c r="J2099" s="47">
        <v>0.2638888888888889</v>
      </c>
      <c r="K2099" s="48">
        <v>42878.619444444441</v>
      </c>
      <c r="L2099" s="48">
        <v>42878.890277777777</v>
      </c>
      <c r="M2099" s="46">
        <v>59</v>
      </c>
      <c r="N2099" s="46">
        <v>0</v>
      </c>
      <c r="O2099" s="47">
        <v>0</v>
      </c>
      <c r="P2099" s="47">
        <v>2.0949074074074073E-3</v>
      </c>
      <c r="Q2099" s="47">
        <v>6.030092592592593E-3</v>
      </c>
      <c r="R2099" s="47">
        <v>1.3923611111111111E-2</v>
      </c>
      <c r="S2099" s="47">
        <v>0</v>
      </c>
      <c r="T2099" s="47">
        <v>1.4224537037037037E-2</v>
      </c>
      <c r="U2099" s="47">
        <v>0</v>
      </c>
      <c r="V2099" s="47">
        <v>0</v>
      </c>
      <c r="W2099" s="47">
        <v>2.9513888888888888E-3</v>
      </c>
      <c r="X2099" s="47">
        <v>9.9189814814814817E-3</v>
      </c>
      <c r="Y2099" s="47">
        <v>2.0717592592592593E-3</v>
      </c>
      <c r="Z2099" s="47">
        <v>0</v>
      </c>
      <c r="AA2099" s="4">
        <f t="shared" si="67"/>
        <v>2.8148148148148148E-2</v>
      </c>
      <c r="AB2099" s="4">
        <f t="shared" si="68"/>
        <v>0</v>
      </c>
    </row>
    <row r="2100" spans="1:28" x14ac:dyDescent="0.25">
      <c r="A2100" s="44">
        <v>42878</v>
      </c>
      <c r="B2100" s="45" t="s">
        <v>162</v>
      </c>
      <c r="C2100" s="45" t="s">
        <v>161</v>
      </c>
      <c r="D2100" s="45" t="s">
        <v>38</v>
      </c>
      <c r="E2100" s="45" t="s">
        <v>35</v>
      </c>
      <c r="F2100" s="45" t="s">
        <v>55</v>
      </c>
      <c r="G2100" s="46">
        <v>91147</v>
      </c>
      <c r="H2100" s="81">
        <v>0.55555555555555558</v>
      </c>
      <c r="I2100" s="81">
        <v>0.81944444444444453</v>
      </c>
      <c r="J2100" s="47">
        <v>0.2638888888888889</v>
      </c>
      <c r="M2100" s="46">
        <v>0</v>
      </c>
      <c r="N2100" s="46">
        <v>0</v>
      </c>
      <c r="O2100" s="47">
        <v>0</v>
      </c>
      <c r="P2100" s="47">
        <v>0</v>
      </c>
      <c r="Q2100" s="47">
        <v>0</v>
      </c>
      <c r="R2100" s="47">
        <v>0</v>
      </c>
      <c r="S2100" s="47">
        <v>0</v>
      </c>
      <c r="T2100" s="47">
        <v>0</v>
      </c>
      <c r="U2100" s="47">
        <v>0</v>
      </c>
      <c r="V2100" s="47">
        <v>0</v>
      </c>
      <c r="W2100" s="47">
        <v>0</v>
      </c>
      <c r="X2100" s="47">
        <v>0</v>
      </c>
      <c r="Y2100" s="47">
        <v>0</v>
      </c>
      <c r="Z2100" s="47">
        <v>0</v>
      </c>
      <c r="AA2100" s="4">
        <f t="shared" si="67"/>
        <v>0</v>
      </c>
      <c r="AB2100" s="4" t="str">
        <f t="shared" si="68"/>
        <v/>
      </c>
    </row>
    <row r="2101" spans="1:28" x14ac:dyDescent="0.25">
      <c r="A2101" s="44">
        <v>42878</v>
      </c>
      <c r="B2101" s="45" t="s">
        <v>162</v>
      </c>
      <c r="C2101" s="45" t="s">
        <v>161</v>
      </c>
      <c r="D2101" s="45" t="s">
        <v>38</v>
      </c>
      <c r="E2101" s="45" t="s">
        <v>35</v>
      </c>
      <c r="F2101" s="45" t="s">
        <v>172</v>
      </c>
      <c r="G2101" s="46">
        <v>91160</v>
      </c>
      <c r="H2101" s="81">
        <v>0.625</v>
      </c>
      <c r="I2101" s="81">
        <v>0.88888888888888884</v>
      </c>
      <c r="J2101" s="47">
        <v>0.2638888888888889</v>
      </c>
      <c r="K2101" s="48">
        <v>42878.621527777781</v>
      </c>
      <c r="L2101" s="48">
        <v>42878.888888888891</v>
      </c>
      <c r="M2101" s="46">
        <v>65</v>
      </c>
      <c r="N2101" s="46">
        <v>0</v>
      </c>
      <c r="O2101" s="47">
        <v>0</v>
      </c>
      <c r="P2101" s="47">
        <v>1.7939814814814815E-3</v>
      </c>
      <c r="Q2101" s="47">
        <v>4.155092592592593E-3</v>
      </c>
      <c r="R2101" s="47">
        <v>1.3958333333333335E-2</v>
      </c>
      <c r="S2101" s="47">
        <v>0</v>
      </c>
      <c r="T2101" s="47">
        <v>1.4305555555555557E-2</v>
      </c>
      <c r="U2101" s="47">
        <v>0</v>
      </c>
      <c r="V2101" s="47">
        <v>0</v>
      </c>
      <c r="W2101" s="47">
        <v>1.3425925925925925E-3</v>
      </c>
      <c r="X2101" s="47">
        <v>3.4953703703703705E-3</v>
      </c>
      <c r="Y2101" s="47">
        <v>9.386574074074075E-3</v>
      </c>
      <c r="Z2101" s="47">
        <v>0</v>
      </c>
      <c r="AA2101" s="4">
        <f t="shared" si="67"/>
        <v>2.8263888888888894E-2</v>
      </c>
      <c r="AB2101" s="4">
        <f t="shared" si="68"/>
        <v>0</v>
      </c>
    </row>
    <row r="2102" spans="1:28" x14ac:dyDescent="0.25">
      <c r="A2102" s="44">
        <v>42878</v>
      </c>
      <c r="B2102" s="45" t="s">
        <v>162</v>
      </c>
      <c r="C2102" s="45" t="s">
        <v>161</v>
      </c>
      <c r="D2102" s="45" t="s">
        <v>38</v>
      </c>
      <c r="E2102" s="45" t="s">
        <v>35</v>
      </c>
      <c r="F2102" s="45" t="s">
        <v>74</v>
      </c>
      <c r="G2102" s="46">
        <v>91149</v>
      </c>
      <c r="H2102" s="81">
        <v>0.625</v>
      </c>
      <c r="I2102" s="81">
        <v>0.88888888888888884</v>
      </c>
      <c r="J2102" s="47">
        <v>0.2638888888888889</v>
      </c>
      <c r="K2102" s="48">
        <v>42878.625694444447</v>
      </c>
      <c r="L2102" s="48">
        <v>42878.888888888891</v>
      </c>
      <c r="M2102" s="46">
        <v>67</v>
      </c>
      <c r="N2102" s="46">
        <v>0</v>
      </c>
      <c r="O2102" s="47">
        <v>0</v>
      </c>
      <c r="P2102" s="47">
        <v>1.6319444444444445E-3</v>
      </c>
      <c r="Q2102" s="47">
        <v>1.736111111111111E-3</v>
      </c>
      <c r="R2102" s="47">
        <v>1.3506944444444445E-2</v>
      </c>
      <c r="S2102" s="47">
        <v>0</v>
      </c>
      <c r="T2102" s="47">
        <v>1.4027777777777778E-2</v>
      </c>
      <c r="U2102" s="47">
        <v>0</v>
      </c>
      <c r="V2102" s="47">
        <v>0</v>
      </c>
      <c r="W2102" s="47">
        <v>3.1134259259259257E-3</v>
      </c>
      <c r="X2102" s="47">
        <v>1.7592592592592592E-3</v>
      </c>
      <c r="Y2102" s="47">
        <v>5.9375000000000009E-3</v>
      </c>
      <c r="Z2102" s="47">
        <v>0</v>
      </c>
      <c r="AA2102" s="4">
        <f t="shared" si="67"/>
        <v>2.7534722222222224E-2</v>
      </c>
      <c r="AB2102" s="4">
        <f t="shared" si="68"/>
        <v>6.9444444444444198E-4</v>
      </c>
    </row>
    <row r="2103" spans="1:28" x14ac:dyDescent="0.25">
      <c r="A2103" s="44">
        <v>42878</v>
      </c>
      <c r="B2103" s="45" t="s">
        <v>162</v>
      </c>
      <c r="C2103" s="45" t="s">
        <v>161</v>
      </c>
      <c r="D2103" s="45" t="s">
        <v>38</v>
      </c>
      <c r="E2103" s="45" t="s">
        <v>35</v>
      </c>
      <c r="F2103" s="45" t="s">
        <v>176</v>
      </c>
      <c r="G2103" s="46">
        <v>91141</v>
      </c>
      <c r="H2103" s="81">
        <v>0.65277777777777779</v>
      </c>
      <c r="I2103" s="81">
        <v>0.91666666666666663</v>
      </c>
      <c r="J2103" s="47">
        <v>0.2638888888888889</v>
      </c>
      <c r="K2103" s="48">
        <v>42878.245833333334</v>
      </c>
      <c r="L2103" s="48">
        <v>42879.365972222222</v>
      </c>
      <c r="M2103" s="46">
        <v>78</v>
      </c>
      <c r="N2103" s="46">
        <v>0</v>
      </c>
      <c r="O2103" s="47">
        <v>0</v>
      </c>
      <c r="P2103" s="47">
        <v>1.712962962962963E-3</v>
      </c>
      <c r="Q2103" s="47">
        <v>9.4907407407407406E-3</v>
      </c>
      <c r="R2103" s="47">
        <v>1.2650462962962962E-2</v>
      </c>
      <c r="S2103" s="47">
        <v>0</v>
      </c>
      <c r="T2103" s="47">
        <v>1.255787037037037E-2</v>
      </c>
      <c r="U2103" s="47">
        <v>0</v>
      </c>
      <c r="V2103" s="47">
        <v>0</v>
      </c>
      <c r="W2103" s="47">
        <v>1.7824074074074072E-3</v>
      </c>
      <c r="X2103" s="47">
        <v>1.1458333333333333E-3</v>
      </c>
      <c r="Y2103" s="47">
        <v>0</v>
      </c>
      <c r="Z2103" s="47">
        <v>0</v>
      </c>
      <c r="AA2103" s="4">
        <f t="shared" si="67"/>
        <v>2.5208333333333333E-2</v>
      </c>
      <c r="AB2103" s="4">
        <f t="shared" si="68"/>
        <v>0</v>
      </c>
    </row>
    <row r="2104" spans="1:28" x14ac:dyDescent="0.25">
      <c r="A2104" s="44">
        <v>42878</v>
      </c>
      <c r="B2104" s="45" t="s">
        <v>162</v>
      </c>
      <c r="C2104" s="45" t="s">
        <v>161</v>
      </c>
      <c r="D2104" s="45" t="s">
        <v>38</v>
      </c>
      <c r="E2104" s="45" t="s">
        <v>35</v>
      </c>
      <c r="F2104" s="45" t="s">
        <v>177</v>
      </c>
      <c r="G2104" s="46">
        <v>91130</v>
      </c>
      <c r="H2104" s="81">
        <v>0.58333333333333337</v>
      </c>
      <c r="I2104" s="81">
        <v>0.84722222222222221</v>
      </c>
      <c r="J2104" s="47">
        <v>0.2638888888888889</v>
      </c>
      <c r="K2104" s="48">
        <v>42878.578472222223</v>
      </c>
      <c r="L2104" s="48">
        <v>42878.847222222219</v>
      </c>
      <c r="M2104" s="46">
        <v>68</v>
      </c>
      <c r="N2104" s="46">
        <v>0</v>
      </c>
      <c r="O2104" s="47">
        <v>0</v>
      </c>
      <c r="P2104" s="47">
        <v>1.9444444444444442E-3</v>
      </c>
      <c r="Q2104" s="47">
        <v>2.3032407407407407E-3</v>
      </c>
      <c r="R2104" s="47">
        <v>1.4837962962962963E-2</v>
      </c>
      <c r="S2104" s="47">
        <v>0</v>
      </c>
      <c r="T2104" s="47">
        <v>1.3402777777777777E-2</v>
      </c>
      <c r="U2104" s="47">
        <v>0</v>
      </c>
      <c r="V2104" s="47">
        <v>0</v>
      </c>
      <c r="W2104" s="47">
        <v>1.4351851851851854E-3</v>
      </c>
      <c r="X2104" s="47">
        <v>4.3749999999999995E-3</v>
      </c>
      <c r="Y2104" s="47">
        <v>1.681712962962963E-2</v>
      </c>
      <c r="Z2104" s="47">
        <v>0</v>
      </c>
      <c r="AA2104" s="4">
        <f t="shared" si="67"/>
        <v>2.824074074074074E-2</v>
      </c>
      <c r="AB2104" s="4">
        <f t="shared" si="68"/>
        <v>0</v>
      </c>
    </row>
    <row r="2105" spans="1:28" x14ac:dyDescent="0.25">
      <c r="A2105" s="44">
        <v>42878</v>
      </c>
      <c r="B2105" s="45" t="s">
        <v>162</v>
      </c>
      <c r="C2105" s="45" t="s">
        <v>161</v>
      </c>
      <c r="D2105" s="45" t="s">
        <v>38</v>
      </c>
      <c r="E2105" s="45" t="s">
        <v>35</v>
      </c>
      <c r="F2105" s="45" t="s">
        <v>96</v>
      </c>
      <c r="G2105" s="46">
        <v>91157</v>
      </c>
      <c r="H2105" s="81">
        <v>0.625</v>
      </c>
      <c r="I2105" s="81">
        <v>0.88888888888888884</v>
      </c>
      <c r="J2105" s="47">
        <v>0.2638888888888889</v>
      </c>
      <c r="M2105" s="46">
        <v>0</v>
      </c>
      <c r="N2105" s="46">
        <v>0</v>
      </c>
      <c r="O2105" s="47">
        <v>0</v>
      </c>
      <c r="P2105" s="47">
        <v>0</v>
      </c>
      <c r="Q2105" s="47">
        <v>0</v>
      </c>
      <c r="R2105" s="47">
        <v>0</v>
      </c>
      <c r="S2105" s="47">
        <v>0</v>
      </c>
      <c r="T2105" s="47">
        <v>0</v>
      </c>
      <c r="U2105" s="47">
        <v>0</v>
      </c>
      <c r="V2105" s="47">
        <v>0</v>
      </c>
      <c r="W2105" s="47">
        <v>0</v>
      </c>
      <c r="X2105" s="47">
        <v>0</v>
      </c>
      <c r="Y2105" s="47">
        <v>0</v>
      </c>
      <c r="Z2105" s="47">
        <v>0</v>
      </c>
      <c r="AA2105" s="4">
        <f t="shared" si="67"/>
        <v>0</v>
      </c>
      <c r="AB2105" s="4" t="str">
        <f t="shared" si="68"/>
        <v/>
      </c>
    </row>
    <row r="2106" spans="1:28" x14ac:dyDescent="0.25">
      <c r="A2106" s="44">
        <v>42878</v>
      </c>
      <c r="B2106" s="45" t="s">
        <v>162</v>
      </c>
      <c r="C2106" s="45" t="s">
        <v>161</v>
      </c>
      <c r="D2106" s="45" t="s">
        <v>38</v>
      </c>
      <c r="E2106" s="45" t="s">
        <v>35</v>
      </c>
      <c r="F2106" s="45" t="s">
        <v>79</v>
      </c>
      <c r="G2106" s="46">
        <v>91129</v>
      </c>
      <c r="H2106" s="81">
        <v>0.5625</v>
      </c>
      <c r="I2106" s="81">
        <v>0.82638888888888884</v>
      </c>
      <c r="J2106" s="47">
        <v>0.2638888888888889</v>
      </c>
      <c r="K2106" s="48">
        <v>42878.5625</v>
      </c>
      <c r="L2106" s="48">
        <v>42878.826388888891</v>
      </c>
      <c r="M2106" s="46">
        <v>69</v>
      </c>
      <c r="N2106" s="46">
        <v>0</v>
      </c>
      <c r="O2106" s="47">
        <v>0</v>
      </c>
      <c r="P2106" s="47">
        <v>2.0254629629629629E-3</v>
      </c>
      <c r="Q2106" s="47">
        <v>2.2800925925925927E-3</v>
      </c>
      <c r="R2106" s="47">
        <v>1.4409722222222221E-2</v>
      </c>
      <c r="S2106" s="47">
        <v>0</v>
      </c>
      <c r="T2106" s="47">
        <v>1.3402777777777777E-2</v>
      </c>
      <c r="U2106" s="47">
        <v>0</v>
      </c>
      <c r="V2106" s="47">
        <v>0</v>
      </c>
      <c r="W2106" s="47">
        <v>4.4791666666666669E-3</v>
      </c>
      <c r="X2106" s="47">
        <v>2.3726851851851851E-3</v>
      </c>
      <c r="Y2106" s="47">
        <v>3.6574074074074074E-3</v>
      </c>
      <c r="Z2106" s="47">
        <v>0</v>
      </c>
      <c r="AA2106" s="4">
        <f t="shared" si="67"/>
        <v>2.7812499999999997E-2</v>
      </c>
      <c r="AB2106" s="4">
        <f t="shared" si="68"/>
        <v>0</v>
      </c>
    </row>
    <row r="2107" spans="1:28" x14ac:dyDescent="0.25">
      <c r="A2107" s="44">
        <v>42878</v>
      </c>
      <c r="B2107" s="45" t="s">
        <v>162</v>
      </c>
      <c r="C2107" s="45" t="s">
        <v>161</v>
      </c>
      <c r="D2107" s="45" t="s">
        <v>38</v>
      </c>
      <c r="E2107" s="45" t="s">
        <v>35</v>
      </c>
      <c r="F2107" s="45" t="s">
        <v>63</v>
      </c>
      <c r="G2107" s="46">
        <v>91134</v>
      </c>
      <c r="H2107" s="81">
        <v>0.5625</v>
      </c>
      <c r="I2107" s="81">
        <v>0.82638888888888884</v>
      </c>
      <c r="J2107" s="47">
        <v>0.2638888888888889</v>
      </c>
      <c r="K2107" s="48">
        <v>42878.559027777781</v>
      </c>
      <c r="L2107" s="48">
        <v>42878.826388888891</v>
      </c>
      <c r="M2107" s="46">
        <v>80</v>
      </c>
      <c r="N2107" s="46">
        <v>0</v>
      </c>
      <c r="O2107" s="47">
        <v>0</v>
      </c>
      <c r="P2107" s="47">
        <v>1.712962962962963E-3</v>
      </c>
      <c r="Q2107" s="47">
        <v>2.9282407407407412E-3</v>
      </c>
      <c r="R2107" s="47">
        <v>1.4907407407407406E-2</v>
      </c>
      <c r="S2107" s="47">
        <v>0</v>
      </c>
      <c r="T2107" s="47">
        <v>1.5763888888888886E-2</v>
      </c>
      <c r="U2107" s="47">
        <v>0</v>
      </c>
      <c r="V2107" s="47">
        <v>0</v>
      </c>
      <c r="W2107" s="47">
        <v>1.5624999999999999E-3</v>
      </c>
      <c r="X2107" s="47">
        <v>4.6296296296296293E-4</v>
      </c>
      <c r="Y2107" s="47">
        <v>1.1574074074074073E-5</v>
      </c>
      <c r="Z2107" s="47">
        <v>0</v>
      </c>
      <c r="AA2107" s="4">
        <f t="shared" si="67"/>
        <v>3.0671296296296294E-2</v>
      </c>
      <c r="AB2107" s="4">
        <f t="shared" si="68"/>
        <v>0</v>
      </c>
    </row>
    <row r="2108" spans="1:28" x14ac:dyDescent="0.25">
      <c r="A2108" s="44">
        <v>42878</v>
      </c>
      <c r="B2108" s="45" t="s">
        <v>162</v>
      </c>
      <c r="C2108" s="45" t="s">
        <v>161</v>
      </c>
      <c r="D2108" s="45" t="s">
        <v>38</v>
      </c>
      <c r="E2108" s="45" t="s">
        <v>35</v>
      </c>
      <c r="F2108" s="45" t="s">
        <v>182</v>
      </c>
      <c r="G2108" s="46">
        <v>91131</v>
      </c>
      <c r="H2108" s="81">
        <v>0.33333333333333331</v>
      </c>
      <c r="I2108" s="81">
        <v>0.59722222222222221</v>
      </c>
      <c r="J2108" s="47">
        <v>0.2638888888888889</v>
      </c>
      <c r="K2108" s="48">
        <v>42878.32916666667</v>
      </c>
      <c r="L2108" s="48">
        <v>42878.556250000001</v>
      </c>
      <c r="M2108" s="46">
        <v>70</v>
      </c>
      <c r="N2108" s="46">
        <v>0</v>
      </c>
      <c r="O2108" s="47">
        <v>0</v>
      </c>
      <c r="P2108" s="47">
        <v>1.8750000000000001E-3</v>
      </c>
      <c r="Q2108" s="47">
        <v>1.6319444444444445E-3</v>
      </c>
      <c r="R2108" s="47">
        <v>1.4502314814814815E-2</v>
      </c>
      <c r="S2108" s="47">
        <v>0</v>
      </c>
      <c r="T2108" s="47">
        <v>1.5092592592592593E-2</v>
      </c>
      <c r="U2108" s="47">
        <v>0</v>
      </c>
      <c r="V2108" s="47">
        <v>0</v>
      </c>
      <c r="W2108" s="47">
        <v>0</v>
      </c>
      <c r="X2108" s="47">
        <v>6.3657407407407404E-3</v>
      </c>
      <c r="Y2108" s="47">
        <v>0</v>
      </c>
      <c r="Z2108" s="47">
        <v>0</v>
      </c>
      <c r="AA2108" s="4">
        <f t="shared" si="67"/>
        <v>2.959490740740741E-2</v>
      </c>
      <c r="AB2108" s="4">
        <f t="shared" si="68"/>
        <v>0</v>
      </c>
    </row>
    <row r="2109" spans="1:28" x14ac:dyDescent="0.25">
      <c r="A2109" s="44">
        <v>42878</v>
      </c>
      <c r="B2109" s="45" t="s">
        <v>162</v>
      </c>
      <c r="C2109" s="45" t="s">
        <v>161</v>
      </c>
      <c r="D2109" s="45" t="s">
        <v>38</v>
      </c>
      <c r="E2109" s="45" t="s">
        <v>41</v>
      </c>
      <c r="F2109" s="45" t="s">
        <v>116</v>
      </c>
      <c r="G2109" s="46">
        <v>91126</v>
      </c>
      <c r="H2109" s="81">
        <v>0.29166666666666669</v>
      </c>
      <c r="I2109" s="81">
        <v>0.55555555555555558</v>
      </c>
      <c r="J2109" s="47">
        <v>0.2638888888888889</v>
      </c>
      <c r="M2109" s="46">
        <v>0</v>
      </c>
      <c r="N2109" s="46">
        <v>0</v>
      </c>
      <c r="O2109" s="47">
        <v>0</v>
      </c>
      <c r="P2109" s="47">
        <v>0</v>
      </c>
      <c r="Q2109" s="47">
        <v>0</v>
      </c>
      <c r="R2109" s="47">
        <v>0</v>
      </c>
      <c r="S2109" s="47">
        <v>0</v>
      </c>
      <c r="T2109" s="47">
        <v>0</v>
      </c>
      <c r="U2109" s="47">
        <v>0</v>
      </c>
      <c r="V2109" s="47">
        <v>0</v>
      </c>
      <c r="W2109" s="47">
        <v>0</v>
      </c>
      <c r="X2109" s="47">
        <v>0</v>
      </c>
      <c r="Y2109" s="47">
        <v>0</v>
      </c>
      <c r="Z2109" s="47">
        <v>0</v>
      </c>
      <c r="AA2109" s="4">
        <f t="shared" si="67"/>
        <v>0</v>
      </c>
      <c r="AB2109" s="4" t="str">
        <f t="shared" si="68"/>
        <v/>
      </c>
    </row>
    <row r="2110" spans="1:28" x14ac:dyDescent="0.25">
      <c r="A2110" s="44">
        <v>42878</v>
      </c>
      <c r="B2110" s="45" t="s">
        <v>162</v>
      </c>
      <c r="C2110" s="45" t="s">
        <v>161</v>
      </c>
      <c r="D2110" s="45" t="s">
        <v>38</v>
      </c>
      <c r="E2110" s="45" t="s">
        <v>41</v>
      </c>
      <c r="F2110" s="45" t="s">
        <v>117</v>
      </c>
      <c r="G2110" s="46">
        <v>91161</v>
      </c>
      <c r="H2110" s="81">
        <v>0.29166666666666669</v>
      </c>
      <c r="I2110" s="81">
        <v>0.55555555555555558</v>
      </c>
      <c r="J2110" s="47">
        <v>0.2638888888888889</v>
      </c>
      <c r="K2110" s="48">
        <v>42878.291666666664</v>
      </c>
      <c r="L2110" s="48">
        <v>42878.555555555555</v>
      </c>
      <c r="M2110" s="46">
        <v>103</v>
      </c>
      <c r="N2110" s="46">
        <v>0</v>
      </c>
      <c r="O2110" s="47">
        <v>0</v>
      </c>
      <c r="P2110" s="47">
        <v>1.2847222222222223E-3</v>
      </c>
      <c r="Q2110" s="47">
        <v>1.3888888888888889E-3</v>
      </c>
      <c r="R2110" s="47">
        <v>1.5694444444444445E-2</v>
      </c>
      <c r="S2110" s="47">
        <v>0</v>
      </c>
      <c r="T2110" s="47">
        <v>1.3807870370370371E-2</v>
      </c>
      <c r="U2110" s="47">
        <v>0</v>
      </c>
      <c r="V2110" s="47">
        <v>0</v>
      </c>
      <c r="W2110" s="47">
        <v>2.5347222222222221E-3</v>
      </c>
      <c r="X2110" s="47">
        <v>1.7592592592592592E-3</v>
      </c>
      <c r="Y2110" s="47">
        <v>3.7384259259259263E-3</v>
      </c>
      <c r="Z2110" s="47">
        <v>0</v>
      </c>
      <c r="AA2110" s="4">
        <f t="shared" si="67"/>
        <v>2.9502314814814815E-2</v>
      </c>
      <c r="AB2110" s="4">
        <f t="shared" si="68"/>
        <v>0</v>
      </c>
    </row>
    <row r="2111" spans="1:28" x14ac:dyDescent="0.25">
      <c r="A2111" s="44">
        <v>42878</v>
      </c>
      <c r="B2111" s="45" t="s">
        <v>162</v>
      </c>
      <c r="C2111" s="45" t="s">
        <v>161</v>
      </c>
      <c r="D2111" s="45" t="s">
        <v>38</v>
      </c>
      <c r="E2111" s="45" t="s">
        <v>41</v>
      </c>
      <c r="F2111" s="45" t="s">
        <v>169</v>
      </c>
      <c r="G2111" s="46">
        <v>91174</v>
      </c>
      <c r="H2111" s="81">
        <v>0.25</v>
      </c>
      <c r="I2111" s="81">
        <v>0.51388888888888895</v>
      </c>
      <c r="J2111" s="47">
        <v>0.2638888888888889</v>
      </c>
      <c r="K2111" s="48">
        <v>42878.245138888888</v>
      </c>
      <c r="L2111" s="48">
        <v>42878.513888888891</v>
      </c>
      <c r="M2111" s="46">
        <v>66</v>
      </c>
      <c r="N2111" s="46">
        <v>0</v>
      </c>
      <c r="O2111" s="47">
        <v>0</v>
      </c>
      <c r="P2111" s="47">
        <v>1.8750000000000001E-3</v>
      </c>
      <c r="Q2111" s="47">
        <v>6.6087962962962966E-3</v>
      </c>
      <c r="R2111" s="47">
        <v>1.4421296296296295E-2</v>
      </c>
      <c r="S2111" s="47">
        <v>0</v>
      </c>
      <c r="T2111" s="47">
        <v>1.5486111111111112E-2</v>
      </c>
      <c r="U2111" s="47">
        <v>0</v>
      </c>
      <c r="V2111" s="47">
        <v>0</v>
      </c>
      <c r="W2111" s="47">
        <v>2.1759259259259258E-3</v>
      </c>
      <c r="X2111" s="47">
        <v>7.6157407407407415E-3</v>
      </c>
      <c r="Y2111" s="47">
        <v>5.5555555555555558E-3</v>
      </c>
      <c r="Z2111" s="47">
        <v>0</v>
      </c>
      <c r="AA2111" s="4">
        <f t="shared" si="67"/>
        <v>2.9907407407407407E-2</v>
      </c>
      <c r="AB2111" s="4">
        <f t="shared" si="68"/>
        <v>0</v>
      </c>
    </row>
    <row r="2112" spans="1:28" x14ac:dyDescent="0.25">
      <c r="A2112" s="44">
        <v>42878</v>
      </c>
      <c r="B2112" s="45" t="s">
        <v>162</v>
      </c>
      <c r="C2112" s="45" t="s">
        <v>161</v>
      </c>
      <c r="D2112" s="45" t="s">
        <v>38</v>
      </c>
      <c r="E2112" s="45" t="s">
        <v>41</v>
      </c>
      <c r="F2112" s="45" t="s">
        <v>170</v>
      </c>
      <c r="G2112" s="46">
        <v>91148</v>
      </c>
      <c r="H2112" s="81">
        <v>0.25</v>
      </c>
      <c r="I2112" s="81">
        <v>0.51388888888888895</v>
      </c>
      <c r="J2112" s="47">
        <v>0.2638888888888889</v>
      </c>
      <c r="K2112" s="48">
        <v>42878.244444444441</v>
      </c>
      <c r="L2112" s="48">
        <v>42878.518750000003</v>
      </c>
      <c r="M2112" s="46">
        <v>59</v>
      </c>
      <c r="N2112" s="46">
        <v>0</v>
      </c>
      <c r="O2112" s="47">
        <v>0</v>
      </c>
      <c r="P2112" s="47">
        <v>2.3148148148148151E-3</v>
      </c>
      <c r="Q2112" s="47">
        <v>5.3009259259259251E-3</v>
      </c>
      <c r="R2112" s="47">
        <v>1.653935185185185E-2</v>
      </c>
      <c r="S2112" s="47">
        <v>0</v>
      </c>
      <c r="T2112" s="47">
        <v>1.4571759259259258E-2</v>
      </c>
      <c r="U2112" s="47">
        <v>0</v>
      </c>
      <c r="V2112" s="47">
        <v>0</v>
      </c>
      <c r="W2112" s="47">
        <v>2.3495370370370371E-3</v>
      </c>
      <c r="X2112" s="47">
        <v>1.238425925925926E-2</v>
      </c>
      <c r="Y2112" s="47">
        <v>0</v>
      </c>
      <c r="Z2112" s="47">
        <v>0</v>
      </c>
      <c r="AA2112" s="4">
        <f t="shared" si="67"/>
        <v>3.111111111111111E-2</v>
      </c>
      <c r="AB2112" s="4">
        <f t="shared" si="68"/>
        <v>0</v>
      </c>
    </row>
    <row r="2113" spans="1:28" x14ac:dyDescent="0.25">
      <c r="A2113" s="44">
        <v>42878</v>
      </c>
      <c r="B2113" s="45" t="s">
        <v>162</v>
      </c>
      <c r="C2113" s="45" t="s">
        <v>161</v>
      </c>
      <c r="D2113" s="45" t="s">
        <v>38</v>
      </c>
      <c r="E2113" s="45" t="s">
        <v>41</v>
      </c>
      <c r="F2113" s="45" t="s">
        <v>120</v>
      </c>
      <c r="G2113" s="46">
        <v>91144</v>
      </c>
      <c r="H2113" s="81">
        <v>0.3611111111111111</v>
      </c>
      <c r="I2113" s="81">
        <v>0.625</v>
      </c>
      <c r="J2113" s="47">
        <v>0.2638888888888889</v>
      </c>
      <c r="M2113" s="46">
        <v>0</v>
      </c>
      <c r="N2113" s="46">
        <v>0</v>
      </c>
      <c r="O2113" s="47">
        <v>0</v>
      </c>
      <c r="P2113" s="47">
        <v>0</v>
      </c>
      <c r="Q2113" s="47">
        <v>0</v>
      </c>
      <c r="R2113" s="47">
        <v>0</v>
      </c>
      <c r="S2113" s="47">
        <v>0</v>
      </c>
      <c r="T2113" s="47">
        <v>0</v>
      </c>
      <c r="U2113" s="47">
        <v>0</v>
      </c>
      <c r="V2113" s="47">
        <v>0</v>
      </c>
      <c r="W2113" s="47">
        <v>0</v>
      </c>
      <c r="X2113" s="47">
        <v>0</v>
      </c>
      <c r="Y2113" s="47">
        <v>0</v>
      </c>
      <c r="Z2113" s="47">
        <v>0</v>
      </c>
      <c r="AA2113" s="4">
        <f t="shared" si="67"/>
        <v>0</v>
      </c>
      <c r="AB2113" s="4" t="str">
        <f t="shared" si="68"/>
        <v/>
      </c>
    </row>
    <row r="2114" spans="1:28" x14ac:dyDescent="0.25">
      <c r="A2114" s="44">
        <v>42878</v>
      </c>
      <c r="B2114" s="45" t="s">
        <v>162</v>
      </c>
      <c r="C2114" s="45" t="s">
        <v>161</v>
      </c>
      <c r="D2114" s="45" t="s">
        <v>38</v>
      </c>
      <c r="E2114" s="45" t="s">
        <v>41</v>
      </c>
      <c r="F2114" s="45" t="s">
        <v>121</v>
      </c>
      <c r="G2114" s="46">
        <v>91132</v>
      </c>
      <c r="H2114" s="81">
        <v>0.33333333333333331</v>
      </c>
      <c r="I2114" s="81">
        <v>0.59722222222222221</v>
      </c>
      <c r="J2114" s="47">
        <v>0.2638888888888889</v>
      </c>
      <c r="M2114" s="46">
        <v>0</v>
      </c>
      <c r="N2114" s="46">
        <v>0</v>
      </c>
      <c r="O2114" s="47">
        <v>0</v>
      </c>
      <c r="P2114" s="47">
        <v>0</v>
      </c>
      <c r="Q2114" s="47">
        <v>0</v>
      </c>
      <c r="R2114" s="47">
        <v>0</v>
      </c>
      <c r="S2114" s="47">
        <v>0</v>
      </c>
      <c r="T2114" s="47">
        <v>0</v>
      </c>
      <c r="U2114" s="47">
        <v>0</v>
      </c>
      <c r="V2114" s="47">
        <v>0</v>
      </c>
      <c r="W2114" s="47">
        <v>0</v>
      </c>
      <c r="X2114" s="47">
        <v>0</v>
      </c>
      <c r="Y2114" s="47">
        <v>0</v>
      </c>
      <c r="Z2114" s="47">
        <v>0</v>
      </c>
      <c r="AA2114" s="4">
        <f t="shared" si="67"/>
        <v>0</v>
      </c>
      <c r="AB2114" s="4" t="str">
        <f t="shared" si="68"/>
        <v/>
      </c>
    </row>
    <row r="2115" spans="1:28" x14ac:dyDescent="0.25">
      <c r="A2115" s="44">
        <v>42878</v>
      </c>
      <c r="B2115" s="45" t="s">
        <v>162</v>
      </c>
      <c r="C2115" s="45" t="s">
        <v>161</v>
      </c>
      <c r="D2115" s="45" t="s">
        <v>38</v>
      </c>
      <c r="E2115" s="45" t="s">
        <v>41</v>
      </c>
      <c r="F2115" s="45" t="s">
        <v>122</v>
      </c>
      <c r="G2115" s="46">
        <v>91127</v>
      </c>
      <c r="H2115" s="81">
        <v>0.3888888888888889</v>
      </c>
      <c r="I2115" s="81">
        <v>0.65277777777777779</v>
      </c>
      <c r="J2115" s="47">
        <v>0.2638888888888889</v>
      </c>
      <c r="K2115" s="48">
        <v>42878.388194444444</v>
      </c>
      <c r="L2115" s="48">
        <v>42878.652777777781</v>
      </c>
      <c r="M2115" s="46">
        <v>65</v>
      </c>
      <c r="N2115" s="46">
        <v>0</v>
      </c>
      <c r="O2115" s="47">
        <v>0</v>
      </c>
      <c r="P2115" s="47">
        <v>2.6504629629629625E-3</v>
      </c>
      <c r="Q2115" s="47">
        <v>5.7870370370370366E-5</v>
      </c>
      <c r="R2115" s="47">
        <v>1.3888888888888888E-2</v>
      </c>
      <c r="S2115" s="47">
        <v>0</v>
      </c>
      <c r="T2115" s="47">
        <v>7.013888888888889E-3</v>
      </c>
      <c r="U2115" s="47">
        <v>0</v>
      </c>
      <c r="V2115" s="47">
        <v>0</v>
      </c>
      <c r="W2115" s="47">
        <v>1.9560185185185184E-3</v>
      </c>
      <c r="X2115" s="47">
        <v>1.0995370370370371E-2</v>
      </c>
      <c r="Y2115" s="47">
        <v>0</v>
      </c>
      <c r="Z2115" s="47">
        <v>0</v>
      </c>
      <c r="AA2115" s="4">
        <f t="shared" si="67"/>
        <v>2.0902777777777777E-2</v>
      </c>
      <c r="AB2115" s="4">
        <f t="shared" si="68"/>
        <v>0</v>
      </c>
    </row>
    <row r="2116" spans="1:28" x14ac:dyDescent="0.25">
      <c r="A2116" s="44">
        <v>42878</v>
      </c>
      <c r="B2116" s="45" t="s">
        <v>162</v>
      </c>
      <c r="C2116" s="45" t="s">
        <v>161</v>
      </c>
      <c r="D2116" s="45" t="s">
        <v>38</v>
      </c>
      <c r="E2116" s="45" t="s">
        <v>41</v>
      </c>
      <c r="F2116" s="45" t="s">
        <v>59</v>
      </c>
      <c r="G2116" s="46">
        <v>91171</v>
      </c>
      <c r="H2116" s="81">
        <v>0.3888888888888889</v>
      </c>
      <c r="I2116" s="81">
        <v>0.65277777777777779</v>
      </c>
      <c r="J2116" s="47">
        <v>0.2638888888888889</v>
      </c>
      <c r="K2116" s="48">
        <v>42878.572222222225</v>
      </c>
      <c r="L2116" s="48">
        <v>42878.652083333334</v>
      </c>
      <c r="M2116" s="46">
        <v>24</v>
      </c>
      <c r="N2116" s="46">
        <v>0</v>
      </c>
      <c r="O2116" s="47">
        <v>0</v>
      </c>
      <c r="P2116" s="47">
        <v>1.689814814814815E-3</v>
      </c>
      <c r="Q2116" s="47">
        <v>3.6342592592592594E-3</v>
      </c>
      <c r="R2116" s="47">
        <v>0</v>
      </c>
      <c r="S2116" s="47">
        <v>0</v>
      </c>
      <c r="T2116" s="47">
        <v>7.4074074074074068E-3</v>
      </c>
      <c r="U2116" s="47">
        <v>0</v>
      </c>
      <c r="V2116" s="47">
        <v>0</v>
      </c>
      <c r="W2116" s="47">
        <v>0</v>
      </c>
      <c r="X2116" s="47">
        <v>1.736111111111111E-3</v>
      </c>
      <c r="Y2116" s="47">
        <v>0</v>
      </c>
      <c r="Z2116" s="47">
        <v>0</v>
      </c>
      <c r="AA2116" s="4">
        <f t="shared" si="67"/>
        <v>7.4074074074074068E-3</v>
      </c>
      <c r="AB2116" s="4">
        <f t="shared" si="68"/>
        <v>0.18333333333333329</v>
      </c>
    </row>
    <row r="2117" spans="1:28" x14ac:dyDescent="0.25">
      <c r="A2117" s="44">
        <v>42878</v>
      </c>
      <c r="B2117" s="45" t="s">
        <v>162</v>
      </c>
      <c r="C2117" s="45" t="s">
        <v>161</v>
      </c>
      <c r="D2117" s="45" t="s">
        <v>38</v>
      </c>
      <c r="E2117" s="45" t="s">
        <v>41</v>
      </c>
      <c r="F2117" s="45" t="s">
        <v>124</v>
      </c>
      <c r="G2117" s="46">
        <v>91164</v>
      </c>
      <c r="H2117" s="81">
        <v>0.33333333333333331</v>
      </c>
      <c r="I2117" s="81">
        <v>0.59722222222222221</v>
      </c>
      <c r="J2117" s="47">
        <v>0.2638888888888889</v>
      </c>
      <c r="K2117" s="48">
        <v>42878.339583333334</v>
      </c>
      <c r="L2117" s="48">
        <v>42878.597222222219</v>
      </c>
      <c r="M2117" s="46">
        <v>100</v>
      </c>
      <c r="N2117" s="46">
        <v>0</v>
      </c>
      <c r="O2117" s="47">
        <v>0</v>
      </c>
      <c r="P2117" s="47">
        <v>1.3541666666666667E-3</v>
      </c>
      <c r="Q2117" s="47">
        <v>1.25E-3</v>
      </c>
      <c r="R2117" s="47">
        <v>1.5219907407407409E-2</v>
      </c>
      <c r="S2117" s="47">
        <v>0</v>
      </c>
      <c r="T2117" s="47">
        <v>1.4189814814814815E-2</v>
      </c>
      <c r="U2117" s="47">
        <v>0</v>
      </c>
      <c r="V2117" s="47">
        <v>1.1574074074074073E-5</v>
      </c>
      <c r="W2117" s="47">
        <v>1.8634259259259261E-3</v>
      </c>
      <c r="X2117" s="47">
        <v>3.7037037037037035E-4</v>
      </c>
      <c r="Y2117" s="47">
        <v>6.7129629629629622E-3</v>
      </c>
      <c r="Z2117" s="47">
        <v>0</v>
      </c>
      <c r="AA2117" s="4">
        <f t="shared" si="67"/>
        <v>2.9409722222222226E-2</v>
      </c>
      <c r="AB2117" s="4">
        <f t="shared" si="68"/>
        <v>6.2500000000000333E-3</v>
      </c>
    </row>
    <row r="2118" spans="1:28" x14ac:dyDescent="0.25">
      <c r="A2118" s="44">
        <v>42878</v>
      </c>
      <c r="B2118" s="45" t="s">
        <v>162</v>
      </c>
      <c r="C2118" s="45" t="s">
        <v>161</v>
      </c>
      <c r="D2118" s="45" t="s">
        <v>38</v>
      </c>
      <c r="E2118" s="45" t="s">
        <v>41</v>
      </c>
      <c r="F2118" s="45" t="s">
        <v>125</v>
      </c>
      <c r="G2118" s="46">
        <v>91135</v>
      </c>
      <c r="H2118" s="81">
        <v>0.25</v>
      </c>
      <c r="I2118" s="81">
        <v>0.51388888888888895</v>
      </c>
      <c r="J2118" s="47">
        <v>0.2638888888888889</v>
      </c>
      <c r="M2118" s="46">
        <v>0</v>
      </c>
      <c r="N2118" s="46">
        <v>0</v>
      </c>
      <c r="O2118" s="47">
        <v>0</v>
      </c>
      <c r="P2118" s="47">
        <v>0</v>
      </c>
      <c r="Q2118" s="47">
        <v>0</v>
      </c>
      <c r="R2118" s="47">
        <v>0</v>
      </c>
      <c r="S2118" s="47">
        <v>0</v>
      </c>
      <c r="T2118" s="47">
        <v>0</v>
      </c>
      <c r="U2118" s="47">
        <v>0</v>
      </c>
      <c r="V2118" s="47">
        <v>0</v>
      </c>
      <c r="W2118" s="47">
        <v>0</v>
      </c>
      <c r="X2118" s="47">
        <v>0</v>
      </c>
      <c r="Y2118" s="47">
        <v>0</v>
      </c>
      <c r="Z2118" s="47">
        <v>0</v>
      </c>
      <c r="AA2118" s="4">
        <f t="shared" ref="AA2118:AA2181" si="69">IF(A2118="","",R2118+T2118)</f>
        <v>0</v>
      </c>
      <c r="AB2118" s="4" t="str">
        <f t="shared" si="68"/>
        <v/>
      </c>
    </row>
    <row r="2119" spans="1:28" x14ac:dyDescent="0.25">
      <c r="A2119" s="44">
        <v>42878</v>
      </c>
      <c r="B2119" s="45" t="s">
        <v>162</v>
      </c>
      <c r="C2119" s="45" t="s">
        <v>161</v>
      </c>
      <c r="D2119" s="45" t="s">
        <v>38</v>
      </c>
      <c r="E2119" s="45" t="s">
        <v>41</v>
      </c>
      <c r="F2119" s="45" t="s">
        <v>126</v>
      </c>
      <c r="G2119" s="46">
        <v>91162</v>
      </c>
      <c r="H2119" s="81">
        <v>0.29166666666666669</v>
      </c>
      <c r="I2119" s="81">
        <v>0.55555555555555558</v>
      </c>
      <c r="J2119" s="47">
        <v>0.2638888888888889</v>
      </c>
      <c r="K2119" s="48">
        <v>42878.351388888892</v>
      </c>
      <c r="L2119" s="48">
        <v>42878.555555555555</v>
      </c>
      <c r="M2119" s="46">
        <v>99</v>
      </c>
      <c r="N2119" s="46">
        <v>0</v>
      </c>
      <c r="O2119" s="47">
        <v>0</v>
      </c>
      <c r="P2119" s="47">
        <v>9.4907407407407408E-4</v>
      </c>
      <c r="Q2119" s="47">
        <v>1.2384259259259258E-3</v>
      </c>
      <c r="R2119" s="47">
        <v>1.5023148148148148E-2</v>
      </c>
      <c r="S2119" s="47">
        <v>0</v>
      </c>
      <c r="T2119" s="47">
        <v>7.2222222222222228E-3</v>
      </c>
      <c r="U2119" s="47">
        <v>0</v>
      </c>
      <c r="V2119" s="47">
        <v>0</v>
      </c>
      <c r="W2119" s="47">
        <v>3.2060185185185191E-3</v>
      </c>
      <c r="X2119" s="47">
        <v>1.2847222222222223E-3</v>
      </c>
      <c r="Y2119" s="47">
        <v>3.2638888888888891E-3</v>
      </c>
      <c r="Z2119" s="47">
        <v>0</v>
      </c>
      <c r="AA2119" s="4">
        <f t="shared" si="69"/>
        <v>2.224537037037037E-2</v>
      </c>
      <c r="AB2119" s="4">
        <f t="shared" si="68"/>
        <v>5.9722222222222232E-2</v>
      </c>
    </row>
    <row r="2120" spans="1:28" x14ac:dyDescent="0.25">
      <c r="A2120" s="44">
        <v>42878</v>
      </c>
      <c r="B2120" s="45" t="s">
        <v>162</v>
      </c>
      <c r="C2120" s="45" t="s">
        <v>161</v>
      </c>
      <c r="D2120" s="45" t="s">
        <v>38</v>
      </c>
      <c r="E2120" s="45" t="s">
        <v>40</v>
      </c>
      <c r="F2120" s="45" t="s">
        <v>171</v>
      </c>
      <c r="G2120" s="46">
        <v>102623</v>
      </c>
      <c r="H2120" s="81">
        <v>0.65277777777777779</v>
      </c>
      <c r="I2120" s="81">
        <v>0.91666666666666663</v>
      </c>
      <c r="J2120" s="47">
        <v>0.2638888888888889</v>
      </c>
      <c r="M2120" s="46">
        <v>0</v>
      </c>
      <c r="N2120" s="46">
        <v>0</v>
      </c>
      <c r="O2120" s="47">
        <v>0</v>
      </c>
      <c r="P2120" s="47">
        <v>0</v>
      </c>
      <c r="Q2120" s="47">
        <v>0</v>
      </c>
      <c r="R2120" s="47">
        <v>0</v>
      </c>
      <c r="S2120" s="47">
        <v>0</v>
      </c>
      <c r="T2120" s="47">
        <v>0</v>
      </c>
      <c r="U2120" s="47">
        <v>0</v>
      </c>
      <c r="V2120" s="47">
        <v>0</v>
      </c>
      <c r="W2120" s="47">
        <v>0</v>
      </c>
      <c r="X2120" s="47">
        <v>0</v>
      </c>
      <c r="Y2120" s="47">
        <v>0</v>
      </c>
      <c r="Z2120" s="47">
        <v>0</v>
      </c>
      <c r="AA2120" s="4">
        <f t="shared" si="69"/>
        <v>0</v>
      </c>
      <c r="AB2120" s="4" t="str">
        <f t="shared" si="68"/>
        <v/>
      </c>
    </row>
    <row r="2121" spans="1:28" x14ac:dyDescent="0.25">
      <c r="A2121" s="44">
        <v>42878</v>
      </c>
      <c r="B2121" s="45" t="s">
        <v>162</v>
      </c>
      <c r="C2121" s="45" t="s">
        <v>161</v>
      </c>
      <c r="D2121" s="45" t="s">
        <v>38</v>
      </c>
      <c r="E2121" s="45" t="s">
        <v>40</v>
      </c>
      <c r="F2121" s="45" t="s">
        <v>71</v>
      </c>
      <c r="G2121" s="46">
        <v>91166</v>
      </c>
      <c r="H2121" s="81">
        <v>0.59722222222222221</v>
      </c>
      <c r="I2121" s="81">
        <v>0.86111111111111116</v>
      </c>
      <c r="J2121" s="47">
        <v>0.2638888888888889</v>
      </c>
      <c r="K2121" s="48">
        <v>42878.603472222225</v>
      </c>
      <c r="L2121" s="48">
        <v>42878.862500000003</v>
      </c>
      <c r="M2121" s="46">
        <v>67</v>
      </c>
      <c r="N2121" s="46">
        <v>0</v>
      </c>
      <c r="O2121" s="47">
        <v>0</v>
      </c>
      <c r="P2121" s="47">
        <v>1.9675925925925928E-3</v>
      </c>
      <c r="Q2121" s="47">
        <v>3.3564814814814812E-4</v>
      </c>
      <c r="R2121" s="47">
        <v>1.2060185185185186E-2</v>
      </c>
      <c r="S2121" s="47">
        <v>0</v>
      </c>
      <c r="T2121" s="47">
        <v>1.4236111111111111E-2</v>
      </c>
      <c r="U2121" s="47">
        <v>0</v>
      </c>
      <c r="V2121" s="47">
        <v>0</v>
      </c>
      <c r="W2121" s="47">
        <v>1.7592592592592592E-3</v>
      </c>
      <c r="X2121" s="47">
        <v>0</v>
      </c>
      <c r="Y2121" s="47">
        <v>6.076388888888889E-3</v>
      </c>
      <c r="Z2121" s="47">
        <v>0</v>
      </c>
      <c r="AA2121" s="4">
        <f t="shared" si="69"/>
        <v>2.6296296296296297E-2</v>
      </c>
      <c r="AB2121" s="4">
        <f t="shared" si="68"/>
        <v>6.2499999999999778E-3</v>
      </c>
    </row>
    <row r="2122" spans="1:28" x14ac:dyDescent="0.25">
      <c r="A2122" s="44">
        <v>42878</v>
      </c>
      <c r="B2122" s="45" t="s">
        <v>162</v>
      </c>
      <c r="C2122" s="45" t="s">
        <v>161</v>
      </c>
      <c r="D2122" s="45" t="s">
        <v>38</v>
      </c>
      <c r="E2122" s="45" t="s">
        <v>40</v>
      </c>
      <c r="F2122" s="45" t="s">
        <v>53</v>
      </c>
      <c r="G2122" s="46">
        <v>102520</v>
      </c>
      <c r="H2122" s="81">
        <v>0.25</v>
      </c>
      <c r="I2122" s="81">
        <v>0.51388888888888895</v>
      </c>
      <c r="J2122" s="47">
        <v>0.2638888888888889</v>
      </c>
      <c r="M2122" s="46">
        <v>0</v>
      </c>
      <c r="N2122" s="46">
        <v>0</v>
      </c>
      <c r="O2122" s="47">
        <v>0</v>
      </c>
      <c r="P2122" s="47">
        <v>0</v>
      </c>
      <c r="Q2122" s="47">
        <v>0</v>
      </c>
      <c r="R2122" s="47">
        <v>0</v>
      </c>
      <c r="S2122" s="47">
        <v>0</v>
      </c>
      <c r="T2122" s="47">
        <v>0</v>
      </c>
      <c r="U2122" s="47">
        <v>0</v>
      </c>
      <c r="V2122" s="47">
        <v>0</v>
      </c>
      <c r="W2122" s="47">
        <v>0</v>
      </c>
      <c r="X2122" s="47">
        <v>0</v>
      </c>
      <c r="Y2122" s="47">
        <v>0</v>
      </c>
      <c r="Z2122" s="47">
        <v>0</v>
      </c>
      <c r="AA2122" s="4">
        <f t="shared" si="69"/>
        <v>0</v>
      </c>
      <c r="AB2122" s="4" t="str">
        <f t="shared" si="68"/>
        <v/>
      </c>
    </row>
    <row r="2123" spans="1:28" x14ac:dyDescent="0.25">
      <c r="A2123" s="44">
        <v>42878</v>
      </c>
      <c r="B2123" s="45" t="s">
        <v>162</v>
      </c>
      <c r="C2123" s="45" t="s">
        <v>161</v>
      </c>
      <c r="D2123" s="45" t="s">
        <v>38</v>
      </c>
      <c r="E2123" s="45" t="s">
        <v>40</v>
      </c>
      <c r="F2123" s="45" t="s">
        <v>131</v>
      </c>
      <c r="G2123" s="46">
        <v>91136</v>
      </c>
      <c r="H2123" s="81">
        <v>0.5625</v>
      </c>
      <c r="I2123" s="81">
        <v>0.82638888888888884</v>
      </c>
      <c r="J2123" s="47">
        <v>0.2638888888888889</v>
      </c>
      <c r="K2123" s="48">
        <v>42878.560416666667</v>
      </c>
      <c r="L2123" s="48">
        <v>42878.826388888891</v>
      </c>
      <c r="M2123" s="46">
        <v>82</v>
      </c>
      <c r="N2123" s="46">
        <v>0</v>
      </c>
      <c r="O2123" s="47">
        <v>0</v>
      </c>
      <c r="P2123" s="47">
        <v>1.6782407407407406E-3</v>
      </c>
      <c r="Q2123" s="47">
        <v>2.0254629629629629E-3</v>
      </c>
      <c r="R2123" s="47">
        <v>1.4780092592592595E-2</v>
      </c>
      <c r="S2123" s="47">
        <v>0</v>
      </c>
      <c r="T2123" s="47">
        <v>1.4907407407407406E-2</v>
      </c>
      <c r="U2123" s="47">
        <v>0</v>
      </c>
      <c r="V2123" s="47">
        <v>0</v>
      </c>
      <c r="W2123" s="47">
        <v>1.3078703703703705E-3</v>
      </c>
      <c r="X2123" s="47">
        <v>1.9560185185185184E-3</v>
      </c>
      <c r="Y2123" s="47">
        <v>1.0879629629629629E-3</v>
      </c>
      <c r="Z2123" s="47">
        <v>0</v>
      </c>
      <c r="AA2123" s="4">
        <f t="shared" si="69"/>
        <v>2.9687499999999999E-2</v>
      </c>
      <c r="AB2123" s="4">
        <f t="shared" si="68"/>
        <v>0</v>
      </c>
    </row>
    <row r="2124" spans="1:28" x14ac:dyDescent="0.25">
      <c r="A2124" s="44">
        <v>42878</v>
      </c>
      <c r="B2124" s="45" t="s">
        <v>162</v>
      </c>
      <c r="C2124" s="45" t="s">
        <v>161</v>
      </c>
      <c r="D2124" s="45" t="s">
        <v>38</v>
      </c>
      <c r="E2124" s="45" t="s">
        <v>40</v>
      </c>
      <c r="F2124" s="45" t="s">
        <v>54</v>
      </c>
      <c r="G2124" s="46">
        <v>91138</v>
      </c>
      <c r="H2124" s="81">
        <v>0.5625</v>
      </c>
      <c r="I2124" s="81">
        <v>0.82638888888888884</v>
      </c>
      <c r="J2124" s="47">
        <v>0.2638888888888889</v>
      </c>
      <c r="K2124" s="48">
        <v>42878.56527777778</v>
      </c>
      <c r="L2124" s="48">
        <v>42878.826388888891</v>
      </c>
      <c r="M2124" s="46">
        <v>71</v>
      </c>
      <c r="N2124" s="46">
        <v>0</v>
      </c>
      <c r="O2124" s="47">
        <v>0</v>
      </c>
      <c r="P2124" s="47">
        <v>1.8634259259259261E-3</v>
      </c>
      <c r="Q2124" s="47">
        <v>3.9930555555555561E-3</v>
      </c>
      <c r="R2124" s="47">
        <v>1.480324074074074E-2</v>
      </c>
      <c r="S2124" s="47">
        <v>0</v>
      </c>
      <c r="T2124" s="47">
        <v>1.5659722222222224E-2</v>
      </c>
      <c r="U2124" s="47">
        <v>0</v>
      </c>
      <c r="V2124" s="47">
        <v>0</v>
      </c>
      <c r="W2124" s="47">
        <v>7.407407407407407E-4</v>
      </c>
      <c r="X2124" s="47">
        <v>2.9398148148148148E-3</v>
      </c>
      <c r="Y2124" s="47">
        <v>0</v>
      </c>
      <c r="Z2124" s="47">
        <v>0</v>
      </c>
      <c r="AA2124" s="4">
        <f t="shared" si="69"/>
        <v>3.0462962962962963E-2</v>
      </c>
      <c r="AB2124" s="4">
        <f t="shared" si="68"/>
        <v>2.7777777777777679E-3</v>
      </c>
    </row>
    <row r="2125" spans="1:28" x14ac:dyDescent="0.25">
      <c r="A2125" s="44">
        <v>42878</v>
      </c>
      <c r="B2125" s="45" t="s">
        <v>162</v>
      </c>
      <c r="C2125" s="45" t="s">
        <v>161</v>
      </c>
      <c r="D2125" s="45" t="s">
        <v>38</v>
      </c>
      <c r="E2125" s="45" t="s">
        <v>40</v>
      </c>
      <c r="F2125" s="45" t="s">
        <v>173</v>
      </c>
      <c r="G2125" s="46">
        <v>91173</v>
      </c>
      <c r="H2125" s="81">
        <v>0.51388888888888895</v>
      </c>
      <c r="I2125" s="81">
        <v>0.77777777777777779</v>
      </c>
      <c r="J2125" s="47">
        <v>0.2638888888888889</v>
      </c>
      <c r="M2125" s="46">
        <v>0</v>
      </c>
      <c r="N2125" s="46">
        <v>0</v>
      </c>
      <c r="O2125" s="47">
        <v>0</v>
      </c>
      <c r="P2125" s="47">
        <v>0</v>
      </c>
      <c r="Q2125" s="47">
        <v>0</v>
      </c>
      <c r="R2125" s="47">
        <v>0</v>
      </c>
      <c r="S2125" s="47">
        <v>0</v>
      </c>
      <c r="T2125" s="47">
        <v>0</v>
      </c>
      <c r="U2125" s="47">
        <v>0</v>
      </c>
      <c r="V2125" s="47">
        <v>0</v>
      </c>
      <c r="W2125" s="47">
        <v>0</v>
      </c>
      <c r="X2125" s="47">
        <v>0</v>
      </c>
      <c r="Y2125" s="47">
        <v>0</v>
      </c>
      <c r="Z2125" s="47">
        <v>0</v>
      </c>
      <c r="AA2125" s="4">
        <f t="shared" si="69"/>
        <v>0</v>
      </c>
      <c r="AB2125" s="4" t="str">
        <f t="shared" si="68"/>
        <v/>
      </c>
    </row>
    <row r="2126" spans="1:28" x14ac:dyDescent="0.25">
      <c r="A2126" s="44">
        <v>42878</v>
      </c>
      <c r="B2126" s="45" t="s">
        <v>162</v>
      </c>
      <c r="C2126" s="45" t="s">
        <v>161</v>
      </c>
      <c r="D2126" s="45" t="s">
        <v>38</v>
      </c>
      <c r="E2126" s="45" t="s">
        <v>40</v>
      </c>
      <c r="F2126" s="45" t="s">
        <v>174</v>
      </c>
      <c r="G2126" s="46">
        <v>91177</v>
      </c>
      <c r="H2126" s="81">
        <v>0.65277777777777779</v>
      </c>
      <c r="I2126" s="81">
        <v>0.91666666666666663</v>
      </c>
      <c r="J2126" s="47">
        <v>0.2638888888888889</v>
      </c>
      <c r="K2126" s="48">
        <v>42878.647222222222</v>
      </c>
      <c r="L2126" s="48">
        <v>42878.916666666664</v>
      </c>
      <c r="M2126" s="46">
        <v>67</v>
      </c>
      <c r="N2126" s="46">
        <v>0</v>
      </c>
      <c r="O2126" s="47">
        <v>0</v>
      </c>
      <c r="P2126" s="47">
        <v>1.7245370370370372E-3</v>
      </c>
      <c r="Q2126" s="47">
        <v>6.1805555555555563E-3</v>
      </c>
      <c r="R2126" s="47">
        <v>1.4270833333333335E-2</v>
      </c>
      <c r="S2126" s="47">
        <v>0</v>
      </c>
      <c r="T2126" s="47">
        <v>1.4895833333333332E-2</v>
      </c>
      <c r="U2126" s="47">
        <v>0</v>
      </c>
      <c r="V2126" s="47">
        <v>0</v>
      </c>
      <c r="W2126" s="47">
        <v>1.7708333333333332E-3</v>
      </c>
      <c r="X2126" s="47">
        <v>2.7546296296296294E-3</v>
      </c>
      <c r="Y2126" s="47">
        <v>0</v>
      </c>
      <c r="Z2126" s="47">
        <v>0</v>
      </c>
      <c r="AA2126" s="4">
        <f t="shared" si="69"/>
        <v>2.9166666666666667E-2</v>
      </c>
      <c r="AB2126" s="4">
        <f t="shared" si="68"/>
        <v>0</v>
      </c>
    </row>
    <row r="2127" spans="1:28" x14ac:dyDescent="0.25">
      <c r="A2127" s="44">
        <v>42878</v>
      </c>
      <c r="B2127" s="45" t="s">
        <v>162</v>
      </c>
      <c r="C2127" s="45" t="s">
        <v>161</v>
      </c>
      <c r="D2127" s="45" t="s">
        <v>38</v>
      </c>
      <c r="E2127" s="45" t="s">
        <v>40</v>
      </c>
      <c r="F2127" s="45" t="s">
        <v>175</v>
      </c>
      <c r="G2127" s="46">
        <v>91151</v>
      </c>
      <c r="H2127" s="81">
        <v>0.65277777777777779</v>
      </c>
      <c r="I2127" s="81">
        <v>0.91666666666666663</v>
      </c>
      <c r="J2127" s="47">
        <v>0.2638888888888889</v>
      </c>
      <c r="M2127" s="46">
        <v>0</v>
      </c>
      <c r="N2127" s="46">
        <v>0</v>
      </c>
      <c r="O2127" s="47">
        <v>0</v>
      </c>
      <c r="P2127" s="47">
        <v>0</v>
      </c>
      <c r="Q2127" s="47">
        <v>0</v>
      </c>
      <c r="R2127" s="47">
        <v>0</v>
      </c>
      <c r="S2127" s="47">
        <v>0</v>
      </c>
      <c r="T2127" s="47">
        <v>0</v>
      </c>
      <c r="U2127" s="47">
        <v>0</v>
      </c>
      <c r="V2127" s="47">
        <v>0</v>
      </c>
      <c r="W2127" s="47">
        <v>0</v>
      </c>
      <c r="X2127" s="47">
        <v>0</v>
      </c>
      <c r="Y2127" s="47">
        <v>0</v>
      </c>
      <c r="Z2127" s="47">
        <v>0</v>
      </c>
      <c r="AA2127" s="4">
        <f t="shared" si="69"/>
        <v>0</v>
      </c>
      <c r="AB2127" s="4" t="str">
        <f t="shared" si="68"/>
        <v/>
      </c>
    </row>
    <row r="2128" spans="1:28" x14ac:dyDescent="0.25">
      <c r="A2128" s="44">
        <v>42878</v>
      </c>
      <c r="B2128" s="45" t="s">
        <v>162</v>
      </c>
      <c r="C2128" s="45" t="s">
        <v>161</v>
      </c>
      <c r="D2128" s="45" t="s">
        <v>38</v>
      </c>
      <c r="E2128" s="45" t="s">
        <v>40</v>
      </c>
      <c r="F2128" s="45" t="s">
        <v>57</v>
      </c>
      <c r="G2128" s="46">
        <v>91218</v>
      </c>
      <c r="H2128" s="81">
        <v>0.51388888888888895</v>
      </c>
      <c r="I2128" s="81">
        <v>0.77777777777777779</v>
      </c>
      <c r="J2128" s="47">
        <v>0.2638888888888889</v>
      </c>
      <c r="K2128" s="48">
        <v>42878.518055555556</v>
      </c>
      <c r="L2128" s="48">
        <v>42878.777777777781</v>
      </c>
      <c r="M2128" s="46">
        <v>56</v>
      </c>
      <c r="N2128" s="46">
        <v>1</v>
      </c>
      <c r="O2128" s="47">
        <v>0</v>
      </c>
      <c r="P2128" s="47">
        <v>2.9166666666666668E-3</v>
      </c>
      <c r="Q2128" s="47">
        <v>2.1412037037037038E-3</v>
      </c>
      <c r="R2128" s="47">
        <v>1.4583333333333332E-2</v>
      </c>
      <c r="S2128" s="47">
        <v>0</v>
      </c>
      <c r="T2128" s="47">
        <v>1.5081018518518516E-2</v>
      </c>
      <c r="U2128" s="47">
        <v>0</v>
      </c>
      <c r="V2128" s="47">
        <v>0</v>
      </c>
      <c r="W2128" s="47">
        <v>2.1296296296296298E-3</v>
      </c>
      <c r="X2128" s="47">
        <v>3.3333333333333335E-3</v>
      </c>
      <c r="Y2128" s="47">
        <v>8.1018518518518514E-3</v>
      </c>
      <c r="Z2128" s="47">
        <v>0</v>
      </c>
      <c r="AA2128" s="4">
        <f t="shared" si="69"/>
        <v>2.9664351851851848E-2</v>
      </c>
      <c r="AB2128" s="4">
        <f t="shared" si="68"/>
        <v>4.1666666666666519E-3</v>
      </c>
    </row>
    <row r="2129" spans="1:28" x14ac:dyDescent="0.25">
      <c r="A2129" s="44">
        <v>42878</v>
      </c>
      <c r="B2129" s="45" t="s">
        <v>162</v>
      </c>
      <c r="C2129" s="45" t="s">
        <v>161</v>
      </c>
      <c r="D2129" s="45" t="s">
        <v>38</v>
      </c>
      <c r="E2129" s="45" t="s">
        <v>40</v>
      </c>
      <c r="F2129" s="45" t="s">
        <v>130</v>
      </c>
      <c r="G2129" s="46">
        <v>91386</v>
      </c>
      <c r="H2129" s="81">
        <v>0.58333333333333337</v>
      </c>
      <c r="I2129" s="81">
        <v>0.84722222222222221</v>
      </c>
      <c r="J2129" s="47">
        <v>0.2638888888888889</v>
      </c>
      <c r="K2129" s="48">
        <v>42878.580555555556</v>
      </c>
      <c r="L2129" s="48">
        <v>42878.847222222219</v>
      </c>
      <c r="M2129" s="46">
        <v>0</v>
      </c>
      <c r="N2129" s="46">
        <v>77</v>
      </c>
      <c r="O2129" s="47">
        <v>6.5972222222222213E-4</v>
      </c>
      <c r="P2129" s="47">
        <v>0</v>
      </c>
      <c r="Q2129" s="47">
        <v>4.9895833333333334E-2</v>
      </c>
      <c r="R2129" s="47">
        <v>1.3483796296296298E-2</v>
      </c>
      <c r="S2129" s="47">
        <v>0</v>
      </c>
      <c r="T2129" s="47">
        <v>2.732638888888889E-2</v>
      </c>
      <c r="U2129" s="47">
        <v>0</v>
      </c>
      <c r="V2129" s="47">
        <v>0</v>
      </c>
      <c r="W2129" s="47">
        <v>0</v>
      </c>
      <c r="X2129" s="47">
        <v>0</v>
      </c>
      <c r="Y2129" s="47">
        <v>0</v>
      </c>
      <c r="Z2129" s="47">
        <v>0</v>
      </c>
      <c r="AA2129" s="4">
        <f t="shared" si="69"/>
        <v>4.0810185185185185E-2</v>
      </c>
      <c r="AB2129" s="4">
        <f t="shared" si="68"/>
        <v>0</v>
      </c>
    </row>
    <row r="2130" spans="1:28" x14ac:dyDescent="0.25">
      <c r="A2130" s="44">
        <v>42878</v>
      </c>
      <c r="B2130" s="45" t="s">
        <v>162</v>
      </c>
      <c r="C2130" s="45" t="s">
        <v>161</v>
      </c>
      <c r="D2130" s="45" t="s">
        <v>38</v>
      </c>
      <c r="E2130" s="45" t="s">
        <v>40</v>
      </c>
      <c r="F2130" s="45" t="s">
        <v>76</v>
      </c>
      <c r="G2130" s="46">
        <v>91145</v>
      </c>
      <c r="H2130" s="81">
        <v>0.51388888888888895</v>
      </c>
      <c r="I2130" s="81">
        <v>0.77777777777777779</v>
      </c>
      <c r="J2130" s="47">
        <v>0.2638888888888889</v>
      </c>
      <c r="K2130" s="48">
        <v>42878.515972222223</v>
      </c>
      <c r="L2130" s="48">
        <v>42878.777777777781</v>
      </c>
      <c r="M2130" s="46">
        <v>78</v>
      </c>
      <c r="N2130" s="46">
        <v>0</v>
      </c>
      <c r="O2130" s="47">
        <v>0</v>
      </c>
      <c r="P2130" s="47">
        <v>1.7824074074074072E-3</v>
      </c>
      <c r="Q2130" s="47">
        <v>8.7962962962962962E-4</v>
      </c>
      <c r="R2130" s="47">
        <v>1.4212962962962962E-2</v>
      </c>
      <c r="S2130" s="47">
        <v>0</v>
      </c>
      <c r="T2130" s="47">
        <v>1.53125E-2</v>
      </c>
      <c r="U2130" s="47">
        <v>0</v>
      </c>
      <c r="V2130" s="47">
        <v>0</v>
      </c>
      <c r="W2130" s="47">
        <v>3.7962962962962963E-3</v>
      </c>
      <c r="X2130" s="47">
        <v>1.0671296296296297E-2</v>
      </c>
      <c r="Y2130" s="47">
        <v>5.208333333333333E-3</v>
      </c>
      <c r="Z2130" s="47">
        <v>0</v>
      </c>
      <c r="AA2130" s="4">
        <f t="shared" si="69"/>
        <v>2.9525462962962962E-2</v>
      </c>
      <c r="AB2130" s="4">
        <f t="shared" si="68"/>
        <v>2.0833333333332149E-3</v>
      </c>
    </row>
    <row r="2131" spans="1:28" x14ac:dyDescent="0.25">
      <c r="A2131" s="44">
        <v>42878</v>
      </c>
      <c r="B2131" s="45" t="s">
        <v>162</v>
      </c>
      <c r="C2131" s="45" t="s">
        <v>161</v>
      </c>
      <c r="D2131" s="45" t="s">
        <v>38</v>
      </c>
      <c r="E2131" s="45" t="s">
        <v>40</v>
      </c>
      <c r="F2131" s="45" t="s">
        <v>58</v>
      </c>
      <c r="G2131" s="46">
        <v>91311</v>
      </c>
      <c r="H2131" s="81">
        <v>0.55555555555555558</v>
      </c>
      <c r="I2131" s="81">
        <v>0.81944444444444453</v>
      </c>
      <c r="J2131" s="47">
        <v>0.2638888888888889</v>
      </c>
      <c r="K2131" s="48">
        <v>42878.552083333336</v>
      </c>
      <c r="L2131" s="48">
        <v>42878.819444444445</v>
      </c>
      <c r="M2131" s="46">
        <v>0</v>
      </c>
      <c r="N2131" s="46">
        <v>70</v>
      </c>
      <c r="O2131" s="47">
        <v>4.9768518518518521E-4</v>
      </c>
      <c r="P2131" s="47">
        <v>0</v>
      </c>
      <c r="Q2131" s="47">
        <v>3.4965277777777783E-2</v>
      </c>
      <c r="R2131" s="47">
        <v>1.3993055555555555E-2</v>
      </c>
      <c r="S2131" s="47">
        <v>0</v>
      </c>
      <c r="T2131" s="47">
        <v>1.3564814814814816E-2</v>
      </c>
      <c r="U2131" s="47">
        <v>0</v>
      </c>
      <c r="V2131" s="47">
        <v>0</v>
      </c>
      <c r="W2131" s="47">
        <v>0</v>
      </c>
      <c r="X2131" s="47">
        <v>0</v>
      </c>
      <c r="Y2131" s="47">
        <v>0</v>
      </c>
      <c r="Z2131" s="47">
        <v>0</v>
      </c>
      <c r="AA2131" s="4">
        <f t="shared" si="69"/>
        <v>2.7557870370370371E-2</v>
      </c>
      <c r="AB2131" s="4">
        <f t="shared" si="68"/>
        <v>0</v>
      </c>
    </row>
    <row r="2132" spans="1:28" x14ac:dyDescent="0.25">
      <c r="A2132" s="44">
        <v>42878</v>
      </c>
      <c r="B2132" s="45" t="s">
        <v>162</v>
      </c>
      <c r="C2132" s="45" t="s">
        <v>161</v>
      </c>
      <c r="D2132" s="45" t="s">
        <v>38</v>
      </c>
      <c r="E2132" s="45" t="s">
        <v>40</v>
      </c>
      <c r="F2132" s="45" t="s">
        <v>39</v>
      </c>
      <c r="G2132" s="46">
        <v>91314</v>
      </c>
      <c r="H2132" s="81">
        <v>0.51388888888888895</v>
      </c>
      <c r="I2132" s="81">
        <v>0.77777777777777779</v>
      </c>
      <c r="J2132" s="47">
        <v>0.2638888888888889</v>
      </c>
      <c r="K2132" s="48">
        <v>42878.515972222223</v>
      </c>
      <c r="L2132" s="48">
        <v>42878.777777777781</v>
      </c>
      <c r="M2132" s="46">
        <v>0</v>
      </c>
      <c r="N2132" s="46">
        <v>80</v>
      </c>
      <c r="O2132" s="47">
        <v>6.5972222222222213E-4</v>
      </c>
      <c r="P2132" s="47">
        <v>0</v>
      </c>
      <c r="Q2132" s="47">
        <v>5.2546296296296292E-2</v>
      </c>
      <c r="R2132" s="47">
        <v>1.4074074074074074E-2</v>
      </c>
      <c r="S2132" s="47">
        <v>0</v>
      </c>
      <c r="T2132" s="47">
        <v>1.4780092592592595E-2</v>
      </c>
      <c r="U2132" s="47">
        <v>0</v>
      </c>
      <c r="V2132" s="47">
        <v>0</v>
      </c>
      <c r="W2132" s="47">
        <v>0</v>
      </c>
      <c r="X2132" s="47">
        <v>0</v>
      </c>
      <c r="Y2132" s="47">
        <v>0</v>
      </c>
      <c r="Z2132" s="47">
        <v>0</v>
      </c>
      <c r="AA2132" s="4">
        <f t="shared" si="69"/>
        <v>2.8854166666666667E-2</v>
      </c>
      <c r="AB2132" s="4">
        <f t="shared" si="68"/>
        <v>2.0833333333332149E-3</v>
      </c>
    </row>
    <row r="2133" spans="1:28" x14ac:dyDescent="0.25">
      <c r="A2133" s="44">
        <v>42878</v>
      </c>
      <c r="B2133" s="45" t="s">
        <v>162</v>
      </c>
      <c r="C2133" s="45" t="s">
        <v>161</v>
      </c>
      <c r="D2133" s="45" t="s">
        <v>38</v>
      </c>
      <c r="E2133" s="45" t="s">
        <v>40</v>
      </c>
      <c r="F2133" s="45" t="s">
        <v>77</v>
      </c>
      <c r="G2133" s="46">
        <v>91143</v>
      </c>
      <c r="H2133" s="81">
        <v>0.59722222222222221</v>
      </c>
      <c r="I2133" s="81">
        <v>0.86111111111111116</v>
      </c>
      <c r="J2133" s="47">
        <v>0.2638888888888889</v>
      </c>
      <c r="K2133" s="48">
        <v>42878.603472222225</v>
      </c>
      <c r="L2133" s="48">
        <v>42878.863194444442</v>
      </c>
      <c r="M2133" s="46">
        <v>63</v>
      </c>
      <c r="N2133" s="46">
        <v>0</v>
      </c>
      <c r="O2133" s="47">
        <v>0</v>
      </c>
      <c r="P2133" s="47">
        <v>1.8981481481481482E-3</v>
      </c>
      <c r="Q2133" s="47">
        <v>3.0439814814814821E-3</v>
      </c>
      <c r="R2133" s="47">
        <v>1.2349537037037039E-2</v>
      </c>
      <c r="S2133" s="47">
        <v>0</v>
      </c>
      <c r="T2133" s="47">
        <v>1.3900462962962962E-2</v>
      </c>
      <c r="U2133" s="47">
        <v>0</v>
      </c>
      <c r="V2133" s="47">
        <v>2.0717592592592593E-3</v>
      </c>
      <c r="W2133" s="47">
        <v>1.5162037037037036E-3</v>
      </c>
      <c r="X2133" s="47">
        <v>0</v>
      </c>
      <c r="Y2133" s="47">
        <v>1.5706018518518518E-2</v>
      </c>
      <c r="Z2133" s="47">
        <v>0</v>
      </c>
      <c r="AA2133" s="4">
        <f t="shared" si="69"/>
        <v>2.6250000000000002E-2</v>
      </c>
      <c r="AB2133" s="4">
        <f t="shared" si="68"/>
        <v>6.2499999999999778E-3</v>
      </c>
    </row>
    <row r="2134" spans="1:28" x14ac:dyDescent="0.25">
      <c r="A2134" s="44">
        <v>42878</v>
      </c>
      <c r="B2134" s="45" t="s">
        <v>162</v>
      </c>
      <c r="C2134" s="45" t="s">
        <v>161</v>
      </c>
      <c r="D2134" s="45" t="s">
        <v>38</v>
      </c>
      <c r="E2134" s="45" t="s">
        <v>40</v>
      </c>
      <c r="F2134" s="45" t="s">
        <v>42</v>
      </c>
      <c r="G2134" s="46">
        <v>91154</v>
      </c>
      <c r="H2134" s="81">
        <v>0.51388888888888895</v>
      </c>
      <c r="I2134" s="81">
        <v>0.77777777777777779</v>
      </c>
      <c r="J2134" s="47">
        <v>0.2638888888888889</v>
      </c>
      <c r="K2134" s="48">
        <v>42878.511805555558</v>
      </c>
      <c r="L2134" s="48">
        <v>42878.77847222222</v>
      </c>
      <c r="M2134" s="46">
        <v>0</v>
      </c>
      <c r="N2134" s="46">
        <v>60</v>
      </c>
      <c r="O2134" s="47">
        <v>8.449074074074075E-4</v>
      </c>
      <c r="P2134" s="47">
        <v>0</v>
      </c>
      <c r="Q2134" s="47">
        <v>5.1006944444444445E-2</v>
      </c>
      <c r="R2134" s="47">
        <v>0</v>
      </c>
      <c r="S2134" s="47">
        <v>0</v>
      </c>
      <c r="T2134" s="47">
        <v>0</v>
      </c>
      <c r="U2134" s="47">
        <v>0</v>
      </c>
      <c r="V2134" s="47">
        <v>0</v>
      </c>
      <c r="W2134" s="47">
        <v>0</v>
      </c>
      <c r="X2134" s="47">
        <v>0</v>
      </c>
      <c r="Y2134" s="47">
        <v>0</v>
      </c>
      <c r="Z2134" s="47">
        <v>0</v>
      </c>
      <c r="AA2134" s="4">
        <f t="shared" si="69"/>
        <v>0</v>
      </c>
      <c r="AB2134" s="4">
        <f t="shared" si="68"/>
        <v>0</v>
      </c>
    </row>
    <row r="2135" spans="1:28" x14ac:dyDescent="0.25">
      <c r="A2135" s="44">
        <v>42878</v>
      </c>
      <c r="B2135" s="45" t="s">
        <v>162</v>
      </c>
      <c r="C2135" s="45" t="s">
        <v>161</v>
      </c>
      <c r="D2135" s="45" t="s">
        <v>38</v>
      </c>
      <c r="E2135" s="45" t="s">
        <v>40</v>
      </c>
      <c r="F2135" s="45" t="s">
        <v>78</v>
      </c>
      <c r="G2135" s="46">
        <v>91180</v>
      </c>
      <c r="H2135" s="81">
        <v>0.65277777777777779</v>
      </c>
      <c r="I2135" s="81">
        <v>0.91666666666666663</v>
      </c>
      <c r="J2135" s="47">
        <v>0.2638888888888889</v>
      </c>
      <c r="K2135" s="48">
        <v>42878.665277777778</v>
      </c>
      <c r="L2135" s="48">
        <v>42878.916666666664</v>
      </c>
      <c r="M2135" s="46">
        <v>52</v>
      </c>
      <c r="N2135" s="46">
        <v>0</v>
      </c>
      <c r="O2135" s="47">
        <v>0</v>
      </c>
      <c r="P2135" s="47">
        <v>2.4421296296296296E-3</v>
      </c>
      <c r="Q2135" s="47">
        <v>2.4189814814814816E-3</v>
      </c>
      <c r="R2135" s="47">
        <v>1.5000000000000001E-2</v>
      </c>
      <c r="S2135" s="47">
        <v>0</v>
      </c>
      <c r="T2135" s="47">
        <v>1.4224537037037037E-2</v>
      </c>
      <c r="U2135" s="47">
        <v>0</v>
      </c>
      <c r="V2135" s="47">
        <v>0</v>
      </c>
      <c r="W2135" s="47">
        <v>1.0532407407407407E-3</v>
      </c>
      <c r="X2135" s="47">
        <v>1.4004629629629629E-3</v>
      </c>
      <c r="Y2135" s="47">
        <v>8.3333333333333339E-4</v>
      </c>
      <c r="Z2135" s="47">
        <v>0</v>
      </c>
      <c r="AA2135" s="4">
        <f t="shared" si="69"/>
        <v>2.9224537037037038E-2</v>
      </c>
      <c r="AB2135" s="4">
        <f t="shared" si="68"/>
        <v>1.2499999999999956E-2</v>
      </c>
    </row>
    <row r="2136" spans="1:28" x14ac:dyDescent="0.25">
      <c r="A2136" s="44">
        <v>42878</v>
      </c>
      <c r="B2136" s="45" t="s">
        <v>162</v>
      </c>
      <c r="C2136" s="45" t="s">
        <v>161</v>
      </c>
      <c r="D2136" s="45" t="s">
        <v>38</v>
      </c>
      <c r="E2136" s="45" t="s">
        <v>40</v>
      </c>
      <c r="F2136" s="45" t="s">
        <v>179</v>
      </c>
      <c r="G2136" s="46">
        <v>91250</v>
      </c>
      <c r="H2136" s="81">
        <v>0.55555555555555558</v>
      </c>
      <c r="I2136" s="81">
        <v>0.81944444444444453</v>
      </c>
      <c r="J2136" s="47">
        <v>0.2638888888888889</v>
      </c>
      <c r="M2136" s="46">
        <v>0</v>
      </c>
      <c r="N2136" s="46">
        <v>0</v>
      </c>
      <c r="O2136" s="47">
        <v>0</v>
      </c>
      <c r="P2136" s="47">
        <v>0</v>
      </c>
      <c r="Q2136" s="47">
        <v>0</v>
      </c>
      <c r="R2136" s="47">
        <v>0</v>
      </c>
      <c r="S2136" s="47">
        <v>0</v>
      </c>
      <c r="T2136" s="47">
        <v>0</v>
      </c>
      <c r="U2136" s="47">
        <v>0</v>
      </c>
      <c r="V2136" s="47">
        <v>0</v>
      </c>
      <c r="W2136" s="47">
        <v>0</v>
      </c>
      <c r="X2136" s="47">
        <v>0</v>
      </c>
      <c r="Y2136" s="47">
        <v>0</v>
      </c>
      <c r="Z2136" s="47">
        <v>0</v>
      </c>
      <c r="AA2136" s="4">
        <f t="shared" si="69"/>
        <v>0</v>
      </c>
      <c r="AB2136" s="4" t="str">
        <f t="shared" si="68"/>
        <v/>
      </c>
    </row>
    <row r="2137" spans="1:28" x14ac:dyDescent="0.25">
      <c r="A2137" s="44">
        <v>42878</v>
      </c>
      <c r="B2137" s="45" t="s">
        <v>162</v>
      </c>
      <c r="C2137" s="45" t="s">
        <v>161</v>
      </c>
      <c r="D2137" s="45" t="s">
        <v>38</v>
      </c>
      <c r="E2137" s="45" t="s">
        <v>40</v>
      </c>
      <c r="F2137" s="45" t="s">
        <v>195</v>
      </c>
      <c r="G2137" s="46">
        <v>91170</v>
      </c>
      <c r="H2137" s="81">
        <v>0.5625</v>
      </c>
      <c r="I2137" s="81">
        <v>0.82638888888888884</v>
      </c>
      <c r="J2137" s="47">
        <v>0.2638888888888889</v>
      </c>
      <c r="M2137" s="46">
        <v>0</v>
      </c>
      <c r="N2137" s="46">
        <v>0</v>
      </c>
      <c r="O2137" s="47">
        <v>0</v>
      </c>
      <c r="P2137" s="47">
        <v>0</v>
      </c>
      <c r="Q2137" s="47">
        <v>0</v>
      </c>
      <c r="R2137" s="47">
        <v>0</v>
      </c>
      <c r="S2137" s="47">
        <v>0</v>
      </c>
      <c r="T2137" s="47">
        <v>0</v>
      </c>
      <c r="U2137" s="47">
        <v>0</v>
      </c>
      <c r="V2137" s="47">
        <v>0</v>
      </c>
      <c r="W2137" s="47">
        <v>0</v>
      </c>
      <c r="X2137" s="47">
        <v>0</v>
      </c>
      <c r="Y2137" s="47">
        <v>0</v>
      </c>
      <c r="Z2137" s="47">
        <v>0</v>
      </c>
      <c r="AA2137" s="4">
        <f t="shared" si="69"/>
        <v>0</v>
      </c>
      <c r="AB2137" s="4" t="str">
        <f t="shared" si="68"/>
        <v/>
      </c>
    </row>
    <row r="2138" spans="1:28" x14ac:dyDescent="0.25">
      <c r="A2138" s="44">
        <v>42878</v>
      </c>
      <c r="B2138" s="45" t="s">
        <v>162</v>
      </c>
      <c r="C2138" s="45" t="s">
        <v>161</v>
      </c>
      <c r="D2138" s="45" t="s">
        <v>38</v>
      </c>
      <c r="E2138" s="45" t="s">
        <v>40</v>
      </c>
      <c r="F2138" s="45" t="s">
        <v>62</v>
      </c>
      <c r="G2138" s="46">
        <v>91124</v>
      </c>
      <c r="H2138" s="81">
        <v>0.51388888888888895</v>
      </c>
      <c r="I2138" s="81">
        <v>0.77777777777777779</v>
      </c>
      <c r="J2138" s="47">
        <v>0.2638888888888889</v>
      </c>
      <c r="K2138" s="48">
        <v>42878.519444444442</v>
      </c>
      <c r="L2138" s="48">
        <v>42878.777777777781</v>
      </c>
      <c r="M2138" s="46">
        <v>0</v>
      </c>
      <c r="N2138" s="46">
        <v>0</v>
      </c>
      <c r="O2138" s="47">
        <v>0</v>
      </c>
      <c r="P2138" s="47">
        <v>0</v>
      </c>
      <c r="Q2138" s="47">
        <v>9.1435185185185185E-4</v>
      </c>
      <c r="R2138" s="47">
        <v>1.3969907407407408E-2</v>
      </c>
      <c r="S2138" s="47">
        <v>0</v>
      </c>
      <c r="T2138" s="47">
        <v>1.4768518518518519E-2</v>
      </c>
      <c r="U2138" s="47">
        <v>0</v>
      </c>
      <c r="V2138" s="47">
        <v>0</v>
      </c>
      <c r="W2138" s="47">
        <v>0.22871527777777778</v>
      </c>
      <c r="X2138" s="47">
        <v>0</v>
      </c>
      <c r="Y2138" s="47">
        <v>0</v>
      </c>
      <c r="Z2138" s="47">
        <v>0</v>
      </c>
      <c r="AA2138" s="4">
        <f t="shared" si="69"/>
        <v>2.8738425925925928E-2</v>
      </c>
      <c r="AB2138" s="4">
        <f t="shared" si="68"/>
        <v>5.5555555555555358E-3</v>
      </c>
    </row>
    <row r="2139" spans="1:28" x14ac:dyDescent="0.25">
      <c r="A2139" s="44">
        <v>42878</v>
      </c>
      <c r="B2139" s="45" t="s">
        <v>162</v>
      </c>
      <c r="C2139" s="45" t="s">
        <v>161</v>
      </c>
      <c r="D2139" s="45" t="s">
        <v>38</v>
      </c>
      <c r="E2139" s="45" t="s">
        <v>40</v>
      </c>
      <c r="F2139" s="45" t="s">
        <v>44</v>
      </c>
      <c r="G2139" s="46">
        <v>91371</v>
      </c>
      <c r="H2139" s="81">
        <v>0.51388888888888895</v>
      </c>
      <c r="I2139" s="81">
        <v>0.77777777777777779</v>
      </c>
      <c r="J2139" s="47">
        <v>0.2638888888888889</v>
      </c>
      <c r="K2139" s="48">
        <v>42878.524305555555</v>
      </c>
      <c r="L2139" s="48">
        <v>42878.777777777781</v>
      </c>
      <c r="M2139" s="46">
        <v>0</v>
      </c>
      <c r="N2139" s="46">
        <v>89</v>
      </c>
      <c r="O2139" s="47">
        <v>7.5231481481481471E-4</v>
      </c>
      <c r="P2139" s="47">
        <v>0</v>
      </c>
      <c r="Q2139" s="47">
        <v>6.6932870370370365E-2</v>
      </c>
      <c r="R2139" s="47">
        <v>0</v>
      </c>
      <c r="S2139" s="47">
        <v>0</v>
      </c>
      <c r="T2139" s="47">
        <v>0</v>
      </c>
      <c r="U2139" s="47">
        <v>0</v>
      </c>
      <c r="V2139" s="47">
        <v>0</v>
      </c>
      <c r="W2139" s="47">
        <v>0</v>
      </c>
      <c r="X2139" s="47">
        <v>0</v>
      </c>
      <c r="Y2139" s="47">
        <v>0</v>
      </c>
      <c r="Z2139" s="47">
        <v>0</v>
      </c>
      <c r="AA2139" s="4">
        <f t="shared" si="69"/>
        <v>0</v>
      </c>
      <c r="AB2139" s="4">
        <f t="shared" si="68"/>
        <v>1.041666666666663E-2</v>
      </c>
    </row>
    <row r="2140" spans="1:28" x14ac:dyDescent="0.25">
      <c r="A2140" s="44">
        <v>42878</v>
      </c>
      <c r="B2140" s="45" t="s">
        <v>162</v>
      </c>
      <c r="C2140" s="45" t="s">
        <v>161</v>
      </c>
      <c r="D2140" s="45" t="s">
        <v>38</v>
      </c>
      <c r="E2140" s="45" t="s">
        <v>40</v>
      </c>
      <c r="F2140" s="45" t="s">
        <v>183</v>
      </c>
      <c r="G2140" s="46">
        <v>101594</v>
      </c>
      <c r="H2140" s="81">
        <v>0.625</v>
      </c>
      <c r="I2140" s="81">
        <v>0.88888888888888884</v>
      </c>
      <c r="J2140" s="47">
        <v>0.2638888888888889</v>
      </c>
      <c r="M2140" s="46">
        <v>0</v>
      </c>
      <c r="N2140" s="46">
        <v>0</v>
      </c>
      <c r="O2140" s="47">
        <v>0</v>
      </c>
      <c r="P2140" s="47">
        <v>0</v>
      </c>
      <c r="Q2140" s="47">
        <v>0</v>
      </c>
      <c r="R2140" s="47">
        <v>0</v>
      </c>
      <c r="S2140" s="47">
        <v>0</v>
      </c>
      <c r="T2140" s="47">
        <v>0</v>
      </c>
      <c r="U2140" s="47">
        <v>0</v>
      </c>
      <c r="V2140" s="47">
        <v>0</v>
      </c>
      <c r="W2140" s="47">
        <v>0</v>
      </c>
      <c r="X2140" s="47">
        <v>0</v>
      </c>
      <c r="Y2140" s="47">
        <v>0</v>
      </c>
      <c r="Z2140" s="47">
        <v>0</v>
      </c>
      <c r="AA2140" s="4">
        <f t="shared" si="69"/>
        <v>0</v>
      </c>
      <c r="AB2140" s="4" t="str">
        <f t="shared" si="68"/>
        <v/>
      </c>
    </row>
    <row r="2141" spans="1:28" x14ac:dyDescent="0.25">
      <c r="A2141" s="44">
        <v>42878</v>
      </c>
      <c r="B2141" s="45" t="s">
        <v>162</v>
      </c>
      <c r="C2141" s="45" t="s">
        <v>161</v>
      </c>
      <c r="D2141" s="45" t="s">
        <v>38</v>
      </c>
      <c r="E2141" s="45" t="s">
        <v>184</v>
      </c>
      <c r="F2141" s="45" t="s">
        <v>204</v>
      </c>
      <c r="G2141" s="46">
        <v>102717</v>
      </c>
      <c r="H2141" s="81">
        <v>0.29166666666666669</v>
      </c>
      <c r="I2141" s="81">
        <v>0.55555555555555558</v>
      </c>
      <c r="J2141" s="47">
        <v>0.2638888888888889</v>
      </c>
      <c r="M2141" s="46">
        <v>0</v>
      </c>
      <c r="N2141" s="46">
        <v>0</v>
      </c>
      <c r="O2141" s="47">
        <v>0</v>
      </c>
      <c r="P2141" s="47">
        <v>0</v>
      </c>
      <c r="Q2141" s="47">
        <v>0</v>
      </c>
      <c r="R2141" s="47">
        <v>0</v>
      </c>
      <c r="S2141" s="47">
        <v>0</v>
      </c>
      <c r="T2141" s="47">
        <v>0</v>
      </c>
      <c r="U2141" s="47">
        <v>0</v>
      </c>
      <c r="V2141" s="47">
        <v>0</v>
      </c>
      <c r="W2141" s="47">
        <v>0</v>
      </c>
      <c r="X2141" s="47">
        <v>0</v>
      </c>
      <c r="Y2141" s="47">
        <v>0</v>
      </c>
      <c r="Z2141" s="47">
        <v>0</v>
      </c>
      <c r="AA2141" s="4">
        <f t="shared" si="69"/>
        <v>0</v>
      </c>
      <c r="AB2141" s="4" t="str">
        <f t="shared" si="68"/>
        <v/>
      </c>
    </row>
    <row r="2142" spans="1:28" x14ac:dyDescent="0.25">
      <c r="A2142" s="44">
        <v>42878</v>
      </c>
      <c r="B2142" s="45" t="s">
        <v>162</v>
      </c>
      <c r="C2142" s="45" t="s">
        <v>161</v>
      </c>
      <c r="D2142" s="45" t="s">
        <v>38</v>
      </c>
      <c r="E2142" s="45" t="s">
        <v>184</v>
      </c>
      <c r="F2142" s="45" t="s">
        <v>205</v>
      </c>
      <c r="G2142" s="46">
        <v>102711</v>
      </c>
      <c r="H2142" s="81">
        <v>0.25</v>
      </c>
      <c r="I2142" s="81">
        <v>0.51388888888888895</v>
      </c>
      <c r="J2142" s="47">
        <v>0.2638888888888889</v>
      </c>
      <c r="M2142" s="46">
        <v>0</v>
      </c>
      <c r="N2142" s="46">
        <v>0</v>
      </c>
      <c r="O2142" s="47">
        <v>0</v>
      </c>
      <c r="P2142" s="47">
        <v>0</v>
      </c>
      <c r="Q2142" s="47">
        <v>0</v>
      </c>
      <c r="R2142" s="47">
        <v>0</v>
      </c>
      <c r="S2142" s="47">
        <v>0</v>
      </c>
      <c r="T2142" s="47">
        <v>0</v>
      </c>
      <c r="U2142" s="47">
        <v>0</v>
      </c>
      <c r="V2142" s="47">
        <v>0</v>
      </c>
      <c r="W2142" s="47">
        <v>0</v>
      </c>
      <c r="X2142" s="47">
        <v>0</v>
      </c>
      <c r="Y2142" s="47">
        <v>0</v>
      </c>
      <c r="Z2142" s="47">
        <v>0</v>
      </c>
      <c r="AA2142" s="4">
        <f t="shared" si="69"/>
        <v>0</v>
      </c>
      <c r="AB2142" s="4" t="str">
        <f t="shared" ref="AB2142:AB2205" si="70">IF(K2142="","",IF(VALUE(TEXT(K2142,"HH:MM:SS"))&gt;H2142,VALUE(TEXT(K2142,"HH:MM:SS"))-H2142,0))</f>
        <v/>
      </c>
    </row>
    <row r="2143" spans="1:28" x14ac:dyDescent="0.25">
      <c r="A2143" s="44">
        <v>42878</v>
      </c>
      <c r="B2143" s="45" t="s">
        <v>162</v>
      </c>
      <c r="C2143" s="45" t="s">
        <v>161</v>
      </c>
      <c r="D2143" s="45" t="s">
        <v>38</v>
      </c>
      <c r="E2143" s="45" t="s">
        <v>184</v>
      </c>
      <c r="F2143" s="45" t="s">
        <v>206</v>
      </c>
      <c r="G2143" s="46">
        <v>102709</v>
      </c>
      <c r="H2143" s="81">
        <v>0.625</v>
      </c>
      <c r="I2143" s="81">
        <v>0.88888888888888884</v>
      </c>
      <c r="J2143" s="47">
        <v>0.2638888888888889</v>
      </c>
      <c r="M2143" s="46">
        <v>0</v>
      </c>
      <c r="N2143" s="46">
        <v>0</v>
      </c>
      <c r="O2143" s="47">
        <v>0</v>
      </c>
      <c r="P2143" s="47">
        <v>0</v>
      </c>
      <c r="Q2143" s="47">
        <v>0</v>
      </c>
      <c r="R2143" s="47">
        <v>0</v>
      </c>
      <c r="S2143" s="47">
        <v>0</v>
      </c>
      <c r="T2143" s="47">
        <v>0</v>
      </c>
      <c r="U2143" s="47">
        <v>0</v>
      </c>
      <c r="V2143" s="47">
        <v>0</v>
      </c>
      <c r="W2143" s="47">
        <v>0</v>
      </c>
      <c r="X2143" s="47">
        <v>0</v>
      </c>
      <c r="Y2143" s="47">
        <v>0</v>
      </c>
      <c r="Z2143" s="47">
        <v>0</v>
      </c>
      <c r="AA2143" s="4">
        <f t="shared" si="69"/>
        <v>0</v>
      </c>
      <c r="AB2143" s="4" t="str">
        <f t="shared" si="70"/>
        <v/>
      </c>
    </row>
    <row r="2144" spans="1:28" x14ac:dyDescent="0.25">
      <c r="A2144" s="44">
        <v>42878</v>
      </c>
      <c r="B2144" s="45" t="s">
        <v>162</v>
      </c>
      <c r="C2144" s="45" t="s">
        <v>161</v>
      </c>
      <c r="D2144" s="45" t="s">
        <v>38</v>
      </c>
      <c r="E2144" s="45" t="s">
        <v>184</v>
      </c>
      <c r="F2144" s="45" t="s">
        <v>207</v>
      </c>
      <c r="G2144" s="46">
        <v>102713</v>
      </c>
      <c r="H2144" s="81">
        <v>0.29166666666666669</v>
      </c>
      <c r="I2144" s="81">
        <v>0.55555555555555558</v>
      </c>
      <c r="J2144" s="47">
        <v>0.2638888888888889</v>
      </c>
      <c r="M2144" s="46">
        <v>0</v>
      </c>
      <c r="N2144" s="46">
        <v>0</v>
      </c>
      <c r="O2144" s="47">
        <v>0</v>
      </c>
      <c r="P2144" s="47">
        <v>0</v>
      </c>
      <c r="Q2144" s="47">
        <v>0</v>
      </c>
      <c r="R2144" s="47">
        <v>0</v>
      </c>
      <c r="S2144" s="47">
        <v>0</v>
      </c>
      <c r="T2144" s="47">
        <v>0</v>
      </c>
      <c r="U2144" s="47">
        <v>0</v>
      </c>
      <c r="V2144" s="47">
        <v>0</v>
      </c>
      <c r="W2144" s="47">
        <v>0</v>
      </c>
      <c r="X2144" s="47">
        <v>0</v>
      </c>
      <c r="Y2144" s="47">
        <v>0</v>
      </c>
      <c r="Z2144" s="47">
        <v>0</v>
      </c>
      <c r="AA2144" s="4">
        <f t="shared" si="69"/>
        <v>0</v>
      </c>
      <c r="AB2144" s="4" t="str">
        <f t="shared" si="70"/>
        <v/>
      </c>
    </row>
    <row r="2145" spans="1:28" x14ac:dyDescent="0.25">
      <c r="A2145" s="44">
        <v>42878</v>
      </c>
      <c r="B2145" s="45" t="s">
        <v>162</v>
      </c>
      <c r="C2145" s="45" t="s">
        <v>161</v>
      </c>
      <c r="D2145" s="45" t="s">
        <v>38</v>
      </c>
      <c r="E2145" s="45" t="s">
        <v>184</v>
      </c>
      <c r="F2145" s="45" t="s">
        <v>201</v>
      </c>
      <c r="G2145" s="46">
        <v>102702</v>
      </c>
      <c r="H2145" s="81">
        <v>0.29166666666666669</v>
      </c>
      <c r="I2145" s="81">
        <v>0.55555555555555558</v>
      </c>
      <c r="J2145" s="47">
        <v>0.2638888888888889</v>
      </c>
      <c r="M2145" s="46">
        <v>0</v>
      </c>
      <c r="N2145" s="46">
        <v>0</v>
      </c>
      <c r="O2145" s="47">
        <v>0</v>
      </c>
      <c r="P2145" s="47">
        <v>0</v>
      </c>
      <c r="Q2145" s="47">
        <v>0</v>
      </c>
      <c r="R2145" s="47">
        <v>0</v>
      </c>
      <c r="S2145" s="47">
        <v>0</v>
      </c>
      <c r="T2145" s="47">
        <v>0</v>
      </c>
      <c r="U2145" s="47">
        <v>0</v>
      </c>
      <c r="V2145" s="47">
        <v>0</v>
      </c>
      <c r="W2145" s="47">
        <v>0</v>
      </c>
      <c r="X2145" s="47">
        <v>0</v>
      </c>
      <c r="Y2145" s="47">
        <v>0</v>
      </c>
      <c r="Z2145" s="47">
        <v>0</v>
      </c>
      <c r="AA2145" s="4">
        <f t="shared" si="69"/>
        <v>0</v>
      </c>
      <c r="AB2145" s="4" t="str">
        <f t="shared" si="70"/>
        <v/>
      </c>
    </row>
    <row r="2146" spans="1:28" x14ac:dyDescent="0.25">
      <c r="A2146" s="44">
        <v>42878</v>
      </c>
      <c r="B2146" s="45" t="s">
        <v>162</v>
      </c>
      <c r="C2146" s="45" t="s">
        <v>161</v>
      </c>
      <c r="D2146" s="45" t="s">
        <v>38</v>
      </c>
      <c r="E2146" s="45" t="s">
        <v>184</v>
      </c>
      <c r="F2146" s="45" t="s">
        <v>208</v>
      </c>
      <c r="G2146" s="46">
        <v>102714</v>
      </c>
      <c r="H2146" s="81">
        <v>0.33333333333333331</v>
      </c>
      <c r="I2146" s="81">
        <v>0.59722222222222221</v>
      </c>
      <c r="J2146" s="47">
        <v>0.2638888888888889</v>
      </c>
      <c r="M2146" s="46">
        <v>0</v>
      </c>
      <c r="N2146" s="46">
        <v>0</v>
      </c>
      <c r="O2146" s="47">
        <v>0</v>
      </c>
      <c r="P2146" s="47">
        <v>0</v>
      </c>
      <c r="Q2146" s="47">
        <v>0</v>
      </c>
      <c r="R2146" s="47">
        <v>0</v>
      </c>
      <c r="S2146" s="47">
        <v>0</v>
      </c>
      <c r="T2146" s="47">
        <v>0</v>
      </c>
      <c r="U2146" s="47">
        <v>0</v>
      </c>
      <c r="V2146" s="47">
        <v>0</v>
      </c>
      <c r="W2146" s="47">
        <v>0</v>
      </c>
      <c r="X2146" s="47">
        <v>0</v>
      </c>
      <c r="Y2146" s="47">
        <v>0</v>
      </c>
      <c r="Z2146" s="47">
        <v>0</v>
      </c>
      <c r="AA2146" s="4">
        <f t="shared" si="69"/>
        <v>0</v>
      </c>
      <c r="AB2146" s="4" t="str">
        <f t="shared" si="70"/>
        <v/>
      </c>
    </row>
    <row r="2147" spans="1:28" x14ac:dyDescent="0.25">
      <c r="A2147" s="44">
        <v>42878</v>
      </c>
      <c r="B2147" s="45" t="s">
        <v>162</v>
      </c>
      <c r="C2147" s="45" t="s">
        <v>161</v>
      </c>
      <c r="D2147" s="45" t="s">
        <v>38</v>
      </c>
      <c r="E2147" s="45" t="s">
        <v>184</v>
      </c>
      <c r="F2147" s="45" t="s">
        <v>185</v>
      </c>
      <c r="G2147" s="46">
        <v>91863</v>
      </c>
      <c r="H2147" s="81">
        <v>0.3611111111111111</v>
      </c>
      <c r="I2147" s="81">
        <v>0.625</v>
      </c>
      <c r="J2147" s="47">
        <v>0.2638888888888889</v>
      </c>
      <c r="M2147" s="46">
        <v>0</v>
      </c>
      <c r="N2147" s="46">
        <v>0</v>
      </c>
      <c r="O2147" s="47">
        <v>0</v>
      </c>
      <c r="P2147" s="47">
        <v>0</v>
      </c>
      <c r="Q2147" s="47">
        <v>0</v>
      </c>
      <c r="R2147" s="47">
        <v>0</v>
      </c>
      <c r="S2147" s="47">
        <v>0</v>
      </c>
      <c r="T2147" s="47">
        <v>0</v>
      </c>
      <c r="U2147" s="47">
        <v>0</v>
      </c>
      <c r="V2147" s="47">
        <v>0</v>
      </c>
      <c r="W2147" s="47">
        <v>0</v>
      </c>
      <c r="X2147" s="47">
        <v>0</v>
      </c>
      <c r="Y2147" s="47">
        <v>0</v>
      </c>
      <c r="Z2147" s="47">
        <v>0</v>
      </c>
      <c r="AA2147" s="4">
        <f t="shared" si="69"/>
        <v>0</v>
      </c>
      <c r="AB2147" s="4" t="str">
        <f t="shared" si="70"/>
        <v/>
      </c>
    </row>
    <row r="2148" spans="1:28" x14ac:dyDescent="0.25">
      <c r="A2148" s="44">
        <v>42878</v>
      </c>
      <c r="B2148" s="45" t="s">
        <v>162</v>
      </c>
      <c r="C2148" s="45" t="s">
        <v>161</v>
      </c>
      <c r="D2148" s="45" t="s">
        <v>38</v>
      </c>
      <c r="E2148" s="45" t="s">
        <v>184</v>
      </c>
      <c r="F2148" s="45" t="s">
        <v>200</v>
      </c>
      <c r="G2148" s="46">
        <v>91230</v>
      </c>
      <c r="H2148" s="81">
        <v>0.375</v>
      </c>
      <c r="I2148" s="81">
        <v>0.63888888888888895</v>
      </c>
      <c r="J2148" s="47">
        <v>0.2638888888888889</v>
      </c>
      <c r="M2148" s="46">
        <v>0</v>
      </c>
      <c r="N2148" s="46">
        <v>0</v>
      </c>
      <c r="O2148" s="47">
        <v>0</v>
      </c>
      <c r="P2148" s="47">
        <v>0</v>
      </c>
      <c r="Q2148" s="47">
        <v>0</v>
      </c>
      <c r="R2148" s="47">
        <v>0</v>
      </c>
      <c r="S2148" s="47">
        <v>0</v>
      </c>
      <c r="T2148" s="47">
        <v>0</v>
      </c>
      <c r="U2148" s="47">
        <v>0</v>
      </c>
      <c r="V2148" s="47">
        <v>0</v>
      </c>
      <c r="W2148" s="47">
        <v>0</v>
      </c>
      <c r="X2148" s="47">
        <v>0</v>
      </c>
      <c r="Y2148" s="47">
        <v>0</v>
      </c>
      <c r="Z2148" s="47">
        <v>0</v>
      </c>
      <c r="AA2148" s="4">
        <f t="shared" si="69"/>
        <v>0</v>
      </c>
      <c r="AB2148" s="4" t="str">
        <f t="shared" si="70"/>
        <v/>
      </c>
    </row>
    <row r="2149" spans="1:28" x14ac:dyDescent="0.25">
      <c r="A2149" s="44">
        <v>42878</v>
      </c>
      <c r="B2149" s="45" t="s">
        <v>162</v>
      </c>
      <c r="C2149" s="45" t="s">
        <v>161</v>
      </c>
      <c r="D2149" s="45" t="s">
        <v>38</v>
      </c>
      <c r="E2149" s="45" t="s">
        <v>184</v>
      </c>
      <c r="F2149" s="45" t="s">
        <v>200</v>
      </c>
      <c r="G2149" s="46">
        <v>91176</v>
      </c>
      <c r="H2149" s="81">
        <v>0.375</v>
      </c>
      <c r="I2149" s="81">
        <v>0.63888888888888895</v>
      </c>
      <c r="J2149" s="47">
        <v>0.2638888888888889</v>
      </c>
      <c r="K2149" s="48">
        <v>42878.255555555559</v>
      </c>
      <c r="L2149" s="48">
        <v>42878.513888888891</v>
      </c>
      <c r="M2149" s="46">
        <v>62</v>
      </c>
      <c r="N2149" s="46">
        <v>0</v>
      </c>
      <c r="O2149" s="47">
        <v>0</v>
      </c>
      <c r="P2149" s="47">
        <v>2.2453703703703702E-3</v>
      </c>
      <c r="Q2149" s="47">
        <v>1.1111111111111112E-2</v>
      </c>
      <c r="R2149" s="47">
        <v>9.6759259259259264E-3</v>
      </c>
      <c r="S2149" s="47">
        <v>0</v>
      </c>
      <c r="T2149" s="47">
        <v>1.2673611111111109E-2</v>
      </c>
      <c r="U2149" s="47">
        <v>0</v>
      </c>
      <c r="V2149" s="47">
        <v>0</v>
      </c>
      <c r="W2149" s="47">
        <v>0</v>
      </c>
      <c r="X2149" s="47">
        <v>1.736111111111111E-3</v>
      </c>
      <c r="Y2149" s="47">
        <v>4.7337962962962958E-3</v>
      </c>
      <c r="Z2149" s="47">
        <v>0</v>
      </c>
      <c r="AA2149" s="4">
        <f t="shared" si="69"/>
        <v>2.2349537037037036E-2</v>
      </c>
      <c r="AB2149" s="4">
        <f t="shared" si="70"/>
        <v>0</v>
      </c>
    </row>
    <row r="2150" spans="1:28" x14ac:dyDescent="0.25">
      <c r="A2150" s="44">
        <v>42878</v>
      </c>
      <c r="B2150" s="45" t="s">
        <v>162</v>
      </c>
      <c r="C2150" s="45" t="s">
        <v>161</v>
      </c>
      <c r="D2150" s="45" t="s">
        <v>38</v>
      </c>
      <c r="E2150" s="45" t="s">
        <v>184</v>
      </c>
      <c r="F2150" s="45" t="s">
        <v>200</v>
      </c>
      <c r="G2150" s="46">
        <v>91242</v>
      </c>
      <c r="H2150" s="81">
        <v>0.375</v>
      </c>
      <c r="I2150" s="81">
        <v>0.63888888888888895</v>
      </c>
      <c r="J2150" s="47">
        <v>0.2638888888888889</v>
      </c>
      <c r="M2150" s="46">
        <v>0</v>
      </c>
      <c r="N2150" s="46">
        <v>0</v>
      </c>
      <c r="O2150" s="47">
        <v>0</v>
      </c>
      <c r="P2150" s="47">
        <v>0</v>
      </c>
      <c r="Q2150" s="47">
        <v>0</v>
      </c>
      <c r="R2150" s="47">
        <v>0</v>
      </c>
      <c r="S2150" s="47">
        <v>0</v>
      </c>
      <c r="T2150" s="47">
        <v>0</v>
      </c>
      <c r="U2150" s="47">
        <v>0</v>
      </c>
      <c r="V2150" s="47">
        <v>0</v>
      </c>
      <c r="W2150" s="47">
        <v>0</v>
      </c>
      <c r="X2150" s="47">
        <v>0</v>
      </c>
      <c r="Y2150" s="47">
        <v>0</v>
      </c>
      <c r="Z2150" s="47">
        <v>0</v>
      </c>
      <c r="AA2150" s="4">
        <f t="shared" si="69"/>
        <v>0</v>
      </c>
      <c r="AB2150" s="4" t="str">
        <f t="shared" si="70"/>
        <v/>
      </c>
    </row>
    <row r="2151" spans="1:28" x14ac:dyDescent="0.25">
      <c r="A2151" s="44">
        <v>42878</v>
      </c>
      <c r="B2151" s="45" t="s">
        <v>162</v>
      </c>
      <c r="C2151" s="45" t="s">
        <v>161</v>
      </c>
      <c r="D2151" s="45" t="s">
        <v>38</v>
      </c>
      <c r="E2151" s="45" t="s">
        <v>184</v>
      </c>
      <c r="F2151" s="45" t="s">
        <v>200</v>
      </c>
      <c r="G2151" s="46">
        <v>91125</v>
      </c>
      <c r="H2151" s="81">
        <v>0.375</v>
      </c>
      <c r="I2151" s="81">
        <v>0.63888888888888895</v>
      </c>
      <c r="J2151" s="47">
        <v>0.2638888888888889</v>
      </c>
      <c r="K2151" s="48">
        <v>42878.661111111112</v>
      </c>
      <c r="L2151" s="48">
        <v>42878.916666666664</v>
      </c>
      <c r="M2151" s="46">
        <v>70</v>
      </c>
      <c r="N2151" s="46">
        <v>0</v>
      </c>
      <c r="O2151" s="47">
        <v>0</v>
      </c>
      <c r="P2151" s="47">
        <v>1.6319444444444445E-3</v>
      </c>
      <c r="Q2151" s="47">
        <v>7.291666666666667E-4</v>
      </c>
      <c r="R2151" s="47">
        <v>1.4374999999999999E-2</v>
      </c>
      <c r="S2151" s="47">
        <v>0</v>
      </c>
      <c r="T2151" s="47">
        <v>1.5925925925925927E-2</v>
      </c>
      <c r="U2151" s="47">
        <v>0</v>
      </c>
      <c r="V2151" s="47">
        <v>0</v>
      </c>
      <c r="W2151" s="47">
        <v>2.0254629629629629E-3</v>
      </c>
      <c r="X2151" s="47">
        <v>0</v>
      </c>
      <c r="Y2151" s="47">
        <v>0</v>
      </c>
      <c r="Z2151" s="47">
        <v>0</v>
      </c>
      <c r="AA2151" s="4">
        <f t="shared" si="69"/>
        <v>3.0300925925925926E-2</v>
      </c>
      <c r="AB2151" s="4">
        <f t="shared" si="70"/>
        <v>0.28611111111111109</v>
      </c>
    </row>
    <row r="2152" spans="1:28" x14ac:dyDescent="0.25">
      <c r="A2152" s="44">
        <v>42878</v>
      </c>
      <c r="B2152" s="45" t="s">
        <v>162</v>
      </c>
      <c r="C2152" s="45" t="s">
        <v>161</v>
      </c>
      <c r="D2152" s="45" t="s">
        <v>38</v>
      </c>
      <c r="E2152" s="45" t="s">
        <v>184</v>
      </c>
      <c r="F2152" s="45" t="s">
        <v>200</v>
      </c>
      <c r="G2152" s="46">
        <v>91133</v>
      </c>
      <c r="H2152" s="81">
        <v>0.375</v>
      </c>
      <c r="I2152" s="81">
        <v>0.63888888888888895</v>
      </c>
      <c r="J2152" s="47">
        <v>0.2638888888888889</v>
      </c>
      <c r="K2152" s="48">
        <v>42878.341666666667</v>
      </c>
      <c r="L2152" s="48">
        <v>42878.598611111112</v>
      </c>
      <c r="M2152" s="46">
        <v>73</v>
      </c>
      <c r="N2152" s="46">
        <v>0</v>
      </c>
      <c r="O2152" s="47">
        <v>0</v>
      </c>
      <c r="P2152" s="47">
        <v>2.3263888888888887E-3</v>
      </c>
      <c r="Q2152" s="47">
        <v>1.6435185185185183E-3</v>
      </c>
      <c r="R2152" s="47">
        <v>1.4236111111111111E-2</v>
      </c>
      <c r="S2152" s="47">
        <v>0</v>
      </c>
      <c r="T2152" s="47">
        <v>1.5902777777777776E-2</v>
      </c>
      <c r="U2152" s="47">
        <v>0</v>
      </c>
      <c r="V2152" s="47">
        <v>0</v>
      </c>
      <c r="W2152" s="47">
        <v>3.5648148148148154E-3</v>
      </c>
      <c r="X2152" s="47">
        <v>0</v>
      </c>
      <c r="Y2152" s="47">
        <v>5.7870370370370378E-4</v>
      </c>
      <c r="Z2152" s="47">
        <v>0</v>
      </c>
      <c r="AA2152" s="4">
        <f t="shared" si="69"/>
        <v>3.0138888888888889E-2</v>
      </c>
      <c r="AB2152" s="4">
        <f t="shared" si="70"/>
        <v>0</v>
      </c>
    </row>
    <row r="2153" spans="1:28" x14ac:dyDescent="0.25">
      <c r="A2153" s="44">
        <v>42878</v>
      </c>
      <c r="B2153" s="45" t="s">
        <v>162</v>
      </c>
      <c r="C2153" s="45" t="s">
        <v>161</v>
      </c>
      <c r="D2153" s="45" t="s">
        <v>38</v>
      </c>
      <c r="E2153" s="45" t="s">
        <v>184</v>
      </c>
      <c r="F2153" s="45" t="s">
        <v>186</v>
      </c>
      <c r="G2153" s="46">
        <v>91860</v>
      </c>
      <c r="H2153" s="81">
        <v>0.3611111111111111</v>
      </c>
      <c r="I2153" s="81">
        <v>0.625</v>
      </c>
      <c r="J2153" s="47">
        <v>0.2638888888888889</v>
      </c>
      <c r="M2153" s="46">
        <v>0</v>
      </c>
      <c r="N2153" s="46">
        <v>0</v>
      </c>
      <c r="O2153" s="47">
        <v>0</v>
      </c>
      <c r="P2153" s="47">
        <v>0</v>
      </c>
      <c r="Q2153" s="47">
        <v>0</v>
      </c>
      <c r="R2153" s="47">
        <v>0</v>
      </c>
      <c r="S2153" s="47">
        <v>0</v>
      </c>
      <c r="T2153" s="47">
        <v>0</v>
      </c>
      <c r="U2153" s="47">
        <v>0</v>
      </c>
      <c r="V2153" s="47">
        <v>0</v>
      </c>
      <c r="W2153" s="47">
        <v>0</v>
      </c>
      <c r="X2153" s="47">
        <v>0</v>
      </c>
      <c r="Y2153" s="47">
        <v>0</v>
      </c>
      <c r="Z2153" s="47">
        <v>0</v>
      </c>
      <c r="AA2153" s="4">
        <f t="shared" si="69"/>
        <v>0</v>
      </c>
      <c r="AB2153" s="4" t="str">
        <f t="shared" si="70"/>
        <v/>
      </c>
    </row>
    <row r="2154" spans="1:28" x14ac:dyDescent="0.25">
      <c r="A2154" s="44">
        <v>42878</v>
      </c>
      <c r="B2154" s="45" t="s">
        <v>162</v>
      </c>
      <c r="C2154" s="45" t="s">
        <v>161</v>
      </c>
      <c r="D2154" s="45" t="s">
        <v>38</v>
      </c>
      <c r="E2154" s="45" t="s">
        <v>184</v>
      </c>
      <c r="F2154" s="45" t="s">
        <v>187</v>
      </c>
      <c r="G2154" s="46">
        <v>91858</v>
      </c>
      <c r="H2154" s="81">
        <v>0.3611111111111111</v>
      </c>
      <c r="I2154" s="81">
        <v>0.625</v>
      </c>
      <c r="J2154" s="47">
        <v>0.2638888888888889</v>
      </c>
      <c r="M2154" s="46">
        <v>0</v>
      </c>
      <c r="N2154" s="46">
        <v>0</v>
      </c>
      <c r="O2154" s="47">
        <v>0</v>
      </c>
      <c r="P2154" s="47">
        <v>0</v>
      </c>
      <c r="Q2154" s="47">
        <v>0</v>
      </c>
      <c r="R2154" s="47">
        <v>0</v>
      </c>
      <c r="S2154" s="47">
        <v>0</v>
      </c>
      <c r="T2154" s="47">
        <v>0</v>
      </c>
      <c r="U2154" s="47">
        <v>0</v>
      </c>
      <c r="V2154" s="47">
        <v>0</v>
      </c>
      <c r="W2154" s="47">
        <v>0</v>
      </c>
      <c r="X2154" s="47">
        <v>0</v>
      </c>
      <c r="Y2154" s="47">
        <v>0</v>
      </c>
      <c r="Z2154" s="47">
        <v>0</v>
      </c>
      <c r="AA2154" s="4">
        <f t="shared" si="69"/>
        <v>0</v>
      </c>
      <c r="AB2154" s="4" t="str">
        <f t="shared" si="70"/>
        <v/>
      </c>
    </row>
    <row r="2155" spans="1:28" x14ac:dyDescent="0.25">
      <c r="A2155" s="44">
        <v>42878</v>
      </c>
      <c r="B2155" s="45" t="s">
        <v>162</v>
      </c>
      <c r="C2155" s="45" t="s">
        <v>161</v>
      </c>
      <c r="D2155" s="45" t="s">
        <v>38</v>
      </c>
      <c r="E2155" s="45" t="s">
        <v>184</v>
      </c>
      <c r="F2155" s="45" t="s">
        <v>202</v>
      </c>
      <c r="G2155" s="46">
        <v>102703</v>
      </c>
      <c r="H2155" s="81">
        <v>0.625</v>
      </c>
      <c r="I2155" s="81">
        <v>0.88888888888888884</v>
      </c>
      <c r="J2155" s="47">
        <v>0.2638888888888889</v>
      </c>
      <c r="M2155" s="46">
        <v>0</v>
      </c>
      <c r="N2155" s="46">
        <v>0</v>
      </c>
      <c r="O2155" s="47">
        <v>0</v>
      </c>
      <c r="P2155" s="47">
        <v>0</v>
      </c>
      <c r="Q2155" s="47">
        <v>0</v>
      </c>
      <c r="R2155" s="47">
        <v>0</v>
      </c>
      <c r="S2155" s="47">
        <v>0</v>
      </c>
      <c r="T2155" s="47">
        <v>0</v>
      </c>
      <c r="U2155" s="47">
        <v>0</v>
      </c>
      <c r="V2155" s="47">
        <v>0</v>
      </c>
      <c r="W2155" s="47">
        <v>0</v>
      </c>
      <c r="X2155" s="47">
        <v>0</v>
      </c>
      <c r="Y2155" s="47">
        <v>0</v>
      </c>
      <c r="Z2155" s="47">
        <v>0</v>
      </c>
      <c r="AA2155" s="4">
        <f t="shared" si="69"/>
        <v>0</v>
      </c>
      <c r="AB2155" s="4" t="str">
        <f t="shared" si="70"/>
        <v/>
      </c>
    </row>
    <row r="2156" spans="1:28" x14ac:dyDescent="0.25">
      <c r="A2156" s="44">
        <v>42878</v>
      </c>
      <c r="B2156" s="45" t="s">
        <v>162</v>
      </c>
      <c r="C2156" s="45" t="s">
        <v>161</v>
      </c>
      <c r="D2156" s="45" t="s">
        <v>38</v>
      </c>
      <c r="E2156" s="45" t="s">
        <v>184</v>
      </c>
      <c r="F2156" s="45" t="s">
        <v>209</v>
      </c>
      <c r="G2156" s="46">
        <v>102718</v>
      </c>
      <c r="H2156" s="81">
        <v>0.3888888888888889</v>
      </c>
      <c r="I2156" s="81">
        <v>0.65277777777777779</v>
      </c>
      <c r="J2156" s="47">
        <v>0.2638888888888889</v>
      </c>
      <c r="M2156" s="46">
        <v>0</v>
      </c>
      <c r="N2156" s="46">
        <v>0</v>
      </c>
      <c r="O2156" s="47">
        <v>0</v>
      </c>
      <c r="P2156" s="47">
        <v>0</v>
      </c>
      <c r="Q2156" s="47">
        <v>0</v>
      </c>
      <c r="R2156" s="47">
        <v>0</v>
      </c>
      <c r="S2156" s="47">
        <v>0</v>
      </c>
      <c r="T2156" s="47">
        <v>0</v>
      </c>
      <c r="U2156" s="47">
        <v>0</v>
      </c>
      <c r="V2156" s="47">
        <v>0</v>
      </c>
      <c r="W2156" s="47">
        <v>0</v>
      </c>
      <c r="X2156" s="47">
        <v>0</v>
      </c>
      <c r="Y2156" s="47">
        <v>0</v>
      </c>
      <c r="Z2156" s="47">
        <v>0</v>
      </c>
      <c r="AA2156" s="4">
        <f t="shared" si="69"/>
        <v>0</v>
      </c>
      <c r="AB2156" s="4" t="str">
        <f t="shared" si="70"/>
        <v/>
      </c>
    </row>
    <row r="2157" spans="1:28" x14ac:dyDescent="0.25">
      <c r="A2157" s="44">
        <v>42878</v>
      </c>
      <c r="B2157" s="45" t="s">
        <v>162</v>
      </c>
      <c r="C2157" s="45" t="s">
        <v>161</v>
      </c>
      <c r="D2157" s="45" t="s">
        <v>38</v>
      </c>
      <c r="E2157" s="45" t="s">
        <v>45</v>
      </c>
      <c r="F2157" s="45" t="s">
        <v>92</v>
      </c>
      <c r="G2157" s="46">
        <v>91128</v>
      </c>
      <c r="H2157" s="81">
        <v>0.25</v>
      </c>
      <c r="I2157" s="81">
        <v>0.51388888888888895</v>
      </c>
      <c r="J2157" s="47">
        <v>0.2638888888888889</v>
      </c>
      <c r="M2157" s="46">
        <v>0</v>
      </c>
      <c r="N2157" s="46">
        <v>0</v>
      </c>
      <c r="O2157" s="47">
        <v>0</v>
      </c>
      <c r="P2157" s="47">
        <v>0</v>
      </c>
      <c r="Q2157" s="47">
        <v>0</v>
      </c>
      <c r="R2157" s="47">
        <v>0</v>
      </c>
      <c r="S2157" s="47">
        <v>0</v>
      </c>
      <c r="T2157" s="47">
        <v>0</v>
      </c>
      <c r="U2157" s="47">
        <v>0</v>
      </c>
      <c r="V2157" s="47">
        <v>0</v>
      </c>
      <c r="W2157" s="47">
        <v>0</v>
      </c>
      <c r="X2157" s="47">
        <v>0</v>
      </c>
      <c r="Y2157" s="47">
        <v>0</v>
      </c>
      <c r="Z2157" s="47">
        <v>0</v>
      </c>
      <c r="AA2157" s="4">
        <f t="shared" si="69"/>
        <v>0</v>
      </c>
      <c r="AB2157" s="4" t="str">
        <f t="shared" si="70"/>
        <v/>
      </c>
    </row>
    <row r="2158" spans="1:28" x14ac:dyDescent="0.25">
      <c r="A2158" s="44">
        <v>42878</v>
      </c>
      <c r="B2158" s="45" t="s">
        <v>162</v>
      </c>
      <c r="C2158" s="45" t="s">
        <v>161</v>
      </c>
      <c r="D2158" s="45" t="s">
        <v>38</v>
      </c>
      <c r="E2158" s="45" t="s">
        <v>45</v>
      </c>
      <c r="F2158" s="45" t="s">
        <v>188</v>
      </c>
      <c r="G2158" s="46">
        <v>91231</v>
      </c>
      <c r="H2158" s="81">
        <v>0.33333333333333331</v>
      </c>
      <c r="I2158" s="81">
        <v>0.59722222222222221</v>
      </c>
      <c r="J2158" s="47">
        <v>0.2638888888888889</v>
      </c>
      <c r="M2158" s="46">
        <v>0</v>
      </c>
      <c r="N2158" s="46">
        <v>0</v>
      </c>
      <c r="O2158" s="47">
        <v>0</v>
      </c>
      <c r="P2158" s="47">
        <v>0</v>
      </c>
      <c r="Q2158" s="47">
        <v>0</v>
      </c>
      <c r="R2158" s="47">
        <v>0</v>
      </c>
      <c r="S2158" s="47">
        <v>0</v>
      </c>
      <c r="T2158" s="47">
        <v>0</v>
      </c>
      <c r="U2158" s="47">
        <v>0</v>
      </c>
      <c r="V2158" s="47">
        <v>0</v>
      </c>
      <c r="W2158" s="47">
        <v>0</v>
      </c>
      <c r="X2158" s="47">
        <v>0</v>
      </c>
      <c r="Y2158" s="47">
        <v>0</v>
      </c>
      <c r="Z2158" s="47">
        <v>0</v>
      </c>
      <c r="AA2158" s="4">
        <f t="shared" si="69"/>
        <v>0</v>
      </c>
      <c r="AB2158" s="4" t="str">
        <f t="shared" si="70"/>
        <v/>
      </c>
    </row>
    <row r="2159" spans="1:28" x14ac:dyDescent="0.25">
      <c r="A2159" s="44">
        <v>42878</v>
      </c>
      <c r="B2159" s="45" t="s">
        <v>162</v>
      </c>
      <c r="C2159" s="45" t="s">
        <v>161</v>
      </c>
      <c r="D2159" s="45" t="s">
        <v>38</v>
      </c>
      <c r="E2159" s="45" t="s">
        <v>45</v>
      </c>
      <c r="F2159" s="45" t="s">
        <v>94</v>
      </c>
      <c r="G2159" s="46">
        <v>91163</v>
      </c>
      <c r="H2159" s="81">
        <v>0.3888888888888889</v>
      </c>
      <c r="I2159" s="81">
        <v>0.65277777777777779</v>
      </c>
      <c r="J2159" s="47">
        <v>0.2638888888888889</v>
      </c>
      <c r="K2159" s="48">
        <v>42878.387499999997</v>
      </c>
      <c r="L2159" s="48">
        <v>42878.652777777781</v>
      </c>
      <c r="M2159" s="46">
        <v>79</v>
      </c>
      <c r="N2159" s="46">
        <v>0</v>
      </c>
      <c r="O2159" s="47">
        <v>0</v>
      </c>
      <c r="P2159" s="47">
        <v>1.8402777777777777E-3</v>
      </c>
      <c r="Q2159" s="47">
        <v>7.175925925925927E-4</v>
      </c>
      <c r="R2159" s="47">
        <v>1.4270833333333335E-2</v>
      </c>
      <c r="S2159" s="47">
        <v>1.1574074074074073E-5</v>
      </c>
      <c r="T2159" s="47">
        <v>1.4884259259259259E-2</v>
      </c>
      <c r="U2159" s="47">
        <v>0</v>
      </c>
      <c r="V2159" s="47">
        <v>0</v>
      </c>
      <c r="W2159" s="47">
        <v>6.8634259259259256E-3</v>
      </c>
      <c r="X2159" s="47">
        <v>8.4027777777777781E-3</v>
      </c>
      <c r="Y2159" s="47">
        <v>5.4861111111111117E-3</v>
      </c>
      <c r="Z2159" s="47">
        <v>0</v>
      </c>
      <c r="AA2159" s="4">
        <f t="shared" si="69"/>
        <v>2.9155092592592594E-2</v>
      </c>
      <c r="AB2159" s="4">
        <f t="shared" si="70"/>
        <v>0</v>
      </c>
    </row>
    <row r="2160" spans="1:28" x14ac:dyDescent="0.25">
      <c r="A2160" s="44">
        <v>42878</v>
      </c>
      <c r="B2160" s="45" t="s">
        <v>162</v>
      </c>
      <c r="C2160" s="45" t="s">
        <v>161</v>
      </c>
      <c r="D2160" s="45" t="s">
        <v>38</v>
      </c>
      <c r="E2160" s="45" t="s">
        <v>45</v>
      </c>
      <c r="F2160" s="45" t="s">
        <v>95</v>
      </c>
      <c r="G2160" s="46">
        <v>91167</v>
      </c>
      <c r="H2160" s="81">
        <v>0.29166666666666669</v>
      </c>
      <c r="I2160" s="81">
        <v>0.55555555555555558</v>
      </c>
      <c r="J2160" s="47">
        <v>0.2638888888888889</v>
      </c>
      <c r="K2160" s="48">
        <v>42878.286805555559</v>
      </c>
      <c r="L2160" s="48">
        <v>42878.557638888888</v>
      </c>
      <c r="M2160" s="46">
        <v>67</v>
      </c>
      <c r="N2160" s="46">
        <v>0</v>
      </c>
      <c r="O2160" s="47">
        <v>0</v>
      </c>
      <c r="P2160" s="47">
        <v>2.4074074074074076E-3</v>
      </c>
      <c r="Q2160" s="47">
        <v>4.6296296296296302E-3</v>
      </c>
      <c r="R2160" s="47">
        <v>1.4490740740740742E-2</v>
      </c>
      <c r="S2160" s="47">
        <v>0</v>
      </c>
      <c r="T2160" s="47">
        <v>1.4699074074074074E-2</v>
      </c>
      <c r="U2160" s="47">
        <v>0</v>
      </c>
      <c r="V2160" s="47">
        <v>0</v>
      </c>
      <c r="W2160" s="47">
        <v>2.1527777777777778E-3</v>
      </c>
      <c r="X2160" s="47">
        <v>3.5879629629629629E-3</v>
      </c>
      <c r="Y2160" s="47">
        <v>0</v>
      </c>
      <c r="Z2160" s="47">
        <v>0</v>
      </c>
      <c r="AA2160" s="4">
        <f t="shared" si="69"/>
        <v>2.9189814814814814E-2</v>
      </c>
      <c r="AB2160" s="4">
        <f t="shared" si="70"/>
        <v>0</v>
      </c>
    </row>
    <row r="2161" spans="1:28" x14ac:dyDescent="0.25">
      <c r="A2161" s="44">
        <v>42878</v>
      </c>
      <c r="B2161" s="45" t="s">
        <v>162</v>
      </c>
      <c r="C2161" s="45" t="s">
        <v>161</v>
      </c>
      <c r="D2161" s="45" t="s">
        <v>38</v>
      </c>
      <c r="E2161" s="45" t="s">
        <v>45</v>
      </c>
      <c r="F2161" s="45" t="s">
        <v>97</v>
      </c>
      <c r="G2161" s="46">
        <v>91381</v>
      </c>
      <c r="H2161" s="81">
        <v>0.33333333333333331</v>
      </c>
      <c r="I2161" s="81">
        <v>0.59722222222222221</v>
      </c>
      <c r="J2161" s="47">
        <v>0.2638888888888889</v>
      </c>
      <c r="M2161" s="46">
        <v>0</v>
      </c>
      <c r="N2161" s="46">
        <v>0</v>
      </c>
      <c r="O2161" s="47">
        <v>0</v>
      </c>
      <c r="P2161" s="47">
        <v>0</v>
      </c>
      <c r="Q2161" s="47">
        <v>0</v>
      </c>
      <c r="R2161" s="47">
        <v>0</v>
      </c>
      <c r="S2161" s="47">
        <v>0</v>
      </c>
      <c r="T2161" s="47">
        <v>0</v>
      </c>
      <c r="U2161" s="47">
        <v>0</v>
      </c>
      <c r="V2161" s="47">
        <v>0</v>
      </c>
      <c r="W2161" s="47">
        <v>0</v>
      </c>
      <c r="X2161" s="47">
        <v>0</v>
      </c>
      <c r="Y2161" s="47">
        <v>0</v>
      </c>
      <c r="Z2161" s="47">
        <v>0</v>
      </c>
      <c r="AA2161" s="4">
        <f t="shared" si="69"/>
        <v>0</v>
      </c>
      <c r="AB2161" s="4" t="str">
        <f t="shared" si="70"/>
        <v/>
      </c>
    </row>
    <row r="2162" spans="1:28" x14ac:dyDescent="0.25">
      <c r="A2162" s="44">
        <v>42878</v>
      </c>
      <c r="B2162" s="45" t="s">
        <v>162</v>
      </c>
      <c r="C2162" s="45" t="s">
        <v>161</v>
      </c>
      <c r="D2162" s="45" t="s">
        <v>38</v>
      </c>
      <c r="E2162" s="45" t="s">
        <v>45</v>
      </c>
      <c r="F2162" s="45" t="s">
        <v>127</v>
      </c>
      <c r="G2162" s="46">
        <v>102595</v>
      </c>
      <c r="H2162" s="81">
        <v>0.3888888888888889</v>
      </c>
      <c r="I2162" s="81">
        <v>0.65277777777777779</v>
      </c>
      <c r="J2162" s="47">
        <v>0.2638888888888889</v>
      </c>
      <c r="M2162" s="46">
        <v>0</v>
      </c>
      <c r="N2162" s="46">
        <v>0</v>
      </c>
      <c r="O2162" s="47">
        <v>0</v>
      </c>
      <c r="P2162" s="47">
        <v>0</v>
      </c>
      <c r="Q2162" s="47">
        <v>0</v>
      </c>
      <c r="R2162" s="47">
        <v>0</v>
      </c>
      <c r="S2162" s="47">
        <v>0</v>
      </c>
      <c r="T2162" s="47">
        <v>0</v>
      </c>
      <c r="U2162" s="47">
        <v>0</v>
      </c>
      <c r="V2162" s="47">
        <v>0</v>
      </c>
      <c r="W2162" s="47">
        <v>0</v>
      </c>
      <c r="X2162" s="47">
        <v>0</v>
      </c>
      <c r="Y2162" s="47">
        <v>0</v>
      </c>
      <c r="Z2162" s="47">
        <v>0</v>
      </c>
      <c r="AA2162" s="4">
        <f t="shared" si="69"/>
        <v>0</v>
      </c>
      <c r="AB2162" s="4" t="str">
        <f t="shared" si="70"/>
        <v/>
      </c>
    </row>
    <row r="2163" spans="1:28" x14ac:dyDescent="0.25">
      <c r="A2163" s="44">
        <v>42878</v>
      </c>
      <c r="B2163" s="45" t="s">
        <v>162</v>
      </c>
      <c r="C2163" s="45" t="s">
        <v>161</v>
      </c>
      <c r="D2163" s="45" t="s">
        <v>38</v>
      </c>
      <c r="E2163" s="45" t="s">
        <v>45</v>
      </c>
      <c r="F2163" s="45" t="s">
        <v>98</v>
      </c>
      <c r="G2163" s="46">
        <v>91165</v>
      </c>
      <c r="H2163" s="81">
        <v>0.3888888888888889</v>
      </c>
      <c r="I2163" s="81">
        <v>0.65277777777777779</v>
      </c>
      <c r="J2163" s="47">
        <v>0.2638888888888889</v>
      </c>
      <c r="K2163" s="48">
        <v>42878.386111111111</v>
      </c>
      <c r="L2163" s="48">
        <v>42878.386111111111</v>
      </c>
      <c r="M2163" s="46">
        <v>0</v>
      </c>
      <c r="N2163" s="46">
        <v>0</v>
      </c>
      <c r="O2163" s="47">
        <v>0</v>
      </c>
      <c r="P2163" s="47">
        <v>0</v>
      </c>
      <c r="Q2163" s="47">
        <v>9.2592592592592588E-5</v>
      </c>
      <c r="R2163" s="47">
        <v>0</v>
      </c>
      <c r="S2163" s="47">
        <v>0</v>
      </c>
      <c r="T2163" s="47">
        <v>0</v>
      </c>
      <c r="U2163" s="47">
        <v>0</v>
      </c>
      <c r="V2163" s="47">
        <v>0</v>
      </c>
      <c r="W2163" s="47">
        <v>0</v>
      </c>
      <c r="X2163" s="47">
        <v>0</v>
      </c>
      <c r="Y2163" s="47">
        <v>0</v>
      </c>
      <c r="Z2163" s="47">
        <v>0</v>
      </c>
      <c r="AA2163" s="4">
        <f t="shared" si="69"/>
        <v>0</v>
      </c>
      <c r="AB2163" s="4">
        <f t="shared" si="70"/>
        <v>0</v>
      </c>
    </row>
    <row r="2164" spans="1:28" x14ac:dyDescent="0.25">
      <c r="A2164" s="44">
        <v>42878</v>
      </c>
      <c r="B2164" s="45" t="s">
        <v>162</v>
      </c>
      <c r="C2164" s="45" t="s">
        <v>161</v>
      </c>
      <c r="D2164" s="45" t="s">
        <v>38</v>
      </c>
      <c r="E2164" s="45" t="s">
        <v>45</v>
      </c>
      <c r="F2164" s="45" t="s">
        <v>99</v>
      </c>
      <c r="G2164" s="46">
        <v>91178</v>
      </c>
      <c r="H2164" s="81">
        <v>0.33333333333333331</v>
      </c>
      <c r="I2164" s="81">
        <v>0.59722222222222221</v>
      </c>
      <c r="J2164" s="47">
        <v>0.2638888888888889</v>
      </c>
      <c r="K2164" s="48">
        <v>42878.328472222223</v>
      </c>
      <c r="L2164" s="48">
        <v>42878.597222222219</v>
      </c>
      <c r="M2164" s="46">
        <v>112</v>
      </c>
      <c r="N2164" s="46">
        <v>0</v>
      </c>
      <c r="O2164" s="47">
        <v>0</v>
      </c>
      <c r="P2164" s="47">
        <v>1.2731481481481483E-3</v>
      </c>
      <c r="Q2164" s="47">
        <v>4.6990740740740743E-3</v>
      </c>
      <c r="R2164" s="47">
        <v>1.4467592592592593E-2</v>
      </c>
      <c r="S2164" s="47">
        <v>0</v>
      </c>
      <c r="T2164" s="47">
        <v>1.4699074074074074E-2</v>
      </c>
      <c r="U2164" s="47">
        <v>0</v>
      </c>
      <c r="V2164" s="47">
        <v>0</v>
      </c>
      <c r="W2164" s="47">
        <v>1.7476851851851852E-3</v>
      </c>
      <c r="X2164" s="47">
        <v>3.4722222222222222E-5</v>
      </c>
      <c r="Y2164" s="47">
        <v>5.3587962962962964E-3</v>
      </c>
      <c r="Z2164" s="47">
        <v>0</v>
      </c>
      <c r="AA2164" s="4">
        <f t="shared" si="69"/>
        <v>2.9166666666666667E-2</v>
      </c>
      <c r="AB2164" s="4">
        <f t="shared" si="70"/>
        <v>0</v>
      </c>
    </row>
    <row r="2165" spans="1:28" x14ac:dyDescent="0.25">
      <c r="A2165" s="44">
        <v>42878</v>
      </c>
      <c r="B2165" s="45" t="s">
        <v>162</v>
      </c>
      <c r="C2165" s="45" t="s">
        <v>161</v>
      </c>
      <c r="D2165" s="45" t="s">
        <v>38</v>
      </c>
      <c r="E2165" s="45" t="s">
        <v>45</v>
      </c>
      <c r="F2165" s="45" t="s">
        <v>101</v>
      </c>
      <c r="G2165" s="46">
        <v>91179</v>
      </c>
      <c r="H2165" s="81">
        <v>0.25</v>
      </c>
      <c r="I2165" s="81">
        <v>0.51388888888888895</v>
      </c>
      <c r="J2165" s="47">
        <v>0.2638888888888889</v>
      </c>
      <c r="K2165" s="48">
        <v>42878.244444444441</v>
      </c>
      <c r="L2165" s="48">
        <v>42878.513888888891</v>
      </c>
      <c r="M2165" s="46">
        <v>66</v>
      </c>
      <c r="N2165" s="46">
        <v>0</v>
      </c>
      <c r="O2165" s="47">
        <v>0</v>
      </c>
      <c r="P2165" s="47">
        <v>1.712962962962963E-3</v>
      </c>
      <c r="Q2165" s="47">
        <v>3.7731481481481483E-3</v>
      </c>
      <c r="R2165" s="47">
        <v>1.2581018518518519E-2</v>
      </c>
      <c r="S2165" s="47">
        <v>0</v>
      </c>
      <c r="T2165" s="47">
        <v>1.622685185185185E-2</v>
      </c>
      <c r="U2165" s="47">
        <v>0</v>
      </c>
      <c r="V2165" s="47">
        <v>0</v>
      </c>
      <c r="W2165" s="47">
        <v>8.5069444444444437E-3</v>
      </c>
      <c r="X2165" s="47">
        <v>1.2511574074074073E-2</v>
      </c>
      <c r="Y2165" s="47">
        <v>8.4259259259259253E-3</v>
      </c>
      <c r="Z2165" s="47">
        <v>0</v>
      </c>
      <c r="AA2165" s="4">
        <f t="shared" si="69"/>
        <v>2.8807870370370369E-2</v>
      </c>
      <c r="AB2165" s="4">
        <f t="shared" si="70"/>
        <v>0</v>
      </c>
    </row>
    <row r="2166" spans="1:28" x14ac:dyDescent="0.25">
      <c r="A2166" s="44">
        <v>42878</v>
      </c>
      <c r="B2166" s="45" t="s">
        <v>162</v>
      </c>
      <c r="C2166" s="45" t="s">
        <v>161</v>
      </c>
      <c r="D2166" s="45" t="s">
        <v>38</v>
      </c>
      <c r="E2166" s="45" t="s">
        <v>45</v>
      </c>
      <c r="F2166" s="45" t="s">
        <v>102</v>
      </c>
      <c r="G2166" s="46">
        <v>91388</v>
      </c>
      <c r="H2166" s="81">
        <v>0.29166666666666669</v>
      </c>
      <c r="I2166" s="81">
        <v>0.55555555555555558</v>
      </c>
      <c r="J2166" s="47">
        <v>0.2638888888888889</v>
      </c>
      <c r="K2166" s="48">
        <v>42878.291666666664</v>
      </c>
      <c r="L2166" s="48">
        <v>42878.555555555555</v>
      </c>
      <c r="M2166" s="46">
        <v>93</v>
      </c>
      <c r="N2166" s="46">
        <v>0</v>
      </c>
      <c r="O2166" s="47">
        <v>0</v>
      </c>
      <c r="P2166" s="47">
        <v>1.5624999999999999E-3</v>
      </c>
      <c r="Q2166" s="47">
        <v>8.0208333333333329E-3</v>
      </c>
      <c r="R2166" s="47">
        <v>1.4155092592592592E-2</v>
      </c>
      <c r="S2166" s="47">
        <v>0</v>
      </c>
      <c r="T2166" s="47">
        <v>7.5578703703703702E-3</v>
      </c>
      <c r="U2166" s="47">
        <v>0</v>
      </c>
      <c r="V2166" s="47">
        <v>0</v>
      </c>
      <c r="W2166" s="47">
        <v>1.8402777777777777E-3</v>
      </c>
      <c r="X2166" s="47">
        <v>0</v>
      </c>
      <c r="Y2166" s="47">
        <v>1.6666666666666668E-3</v>
      </c>
      <c r="Z2166" s="47">
        <v>0</v>
      </c>
      <c r="AA2166" s="4">
        <f t="shared" si="69"/>
        <v>2.1712962962962962E-2</v>
      </c>
      <c r="AB2166" s="4">
        <f t="shared" si="70"/>
        <v>0</v>
      </c>
    </row>
    <row r="2167" spans="1:28" x14ac:dyDescent="0.25">
      <c r="A2167" s="44">
        <v>42878</v>
      </c>
      <c r="B2167" s="45" t="s">
        <v>162</v>
      </c>
      <c r="C2167" s="45" t="s">
        <v>161</v>
      </c>
      <c r="D2167" s="45" t="s">
        <v>38</v>
      </c>
      <c r="E2167" s="45" t="s">
        <v>45</v>
      </c>
      <c r="F2167" s="45" t="s">
        <v>103</v>
      </c>
      <c r="G2167" s="46">
        <v>91140</v>
      </c>
      <c r="H2167" s="81">
        <v>0.3611111111111111</v>
      </c>
      <c r="I2167" s="81">
        <v>0.625</v>
      </c>
      <c r="J2167" s="47">
        <v>0.2638888888888889</v>
      </c>
      <c r="K2167" s="48">
        <v>42878.363888888889</v>
      </c>
      <c r="L2167" s="48">
        <v>42878.625</v>
      </c>
      <c r="M2167" s="46">
        <v>84</v>
      </c>
      <c r="N2167" s="46">
        <v>0</v>
      </c>
      <c r="O2167" s="47">
        <v>0</v>
      </c>
      <c r="P2167" s="47">
        <v>1.9560185185185184E-3</v>
      </c>
      <c r="Q2167" s="47">
        <v>1.7592592592592592E-3</v>
      </c>
      <c r="R2167" s="47">
        <v>1.4745370370370372E-2</v>
      </c>
      <c r="S2167" s="47">
        <v>0</v>
      </c>
      <c r="T2167" s="47">
        <v>1.2685185185185183E-2</v>
      </c>
      <c r="U2167" s="47">
        <v>0</v>
      </c>
      <c r="V2167" s="47">
        <v>0</v>
      </c>
      <c r="W2167" s="47">
        <v>1.7592592592592592E-3</v>
      </c>
      <c r="X2167" s="47">
        <v>0</v>
      </c>
      <c r="Y2167" s="47">
        <v>4.4328703703703709E-3</v>
      </c>
      <c r="Z2167" s="47">
        <v>0</v>
      </c>
      <c r="AA2167" s="4">
        <f t="shared" si="69"/>
        <v>2.7430555555555555E-2</v>
      </c>
      <c r="AB2167" s="4">
        <f t="shared" si="70"/>
        <v>2.7777777777777679E-3</v>
      </c>
    </row>
    <row r="2168" spans="1:28" x14ac:dyDescent="0.25">
      <c r="A2168" s="44">
        <v>42878</v>
      </c>
      <c r="B2168" s="45" t="s">
        <v>162</v>
      </c>
      <c r="C2168" s="45" t="s">
        <v>161</v>
      </c>
      <c r="D2168" s="45" t="s">
        <v>38</v>
      </c>
      <c r="E2168" s="45" t="s">
        <v>45</v>
      </c>
      <c r="F2168" s="45" t="s">
        <v>190</v>
      </c>
      <c r="G2168" s="46">
        <v>101413</v>
      </c>
      <c r="H2168" s="81">
        <v>0.29166666666666669</v>
      </c>
      <c r="I2168" s="81">
        <v>0.55555555555555558</v>
      </c>
      <c r="J2168" s="47">
        <v>0.2638888888888889</v>
      </c>
      <c r="M2168" s="46">
        <v>0</v>
      </c>
      <c r="N2168" s="46">
        <v>0</v>
      </c>
      <c r="O2168" s="47">
        <v>0</v>
      </c>
      <c r="P2168" s="47">
        <v>0</v>
      </c>
      <c r="Q2168" s="47">
        <v>0</v>
      </c>
      <c r="R2168" s="47">
        <v>0</v>
      </c>
      <c r="S2168" s="47">
        <v>0</v>
      </c>
      <c r="T2168" s="47">
        <v>0</v>
      </c>
      <c r="U2168" s="47">
        <v>0</v>
      </c>
      <c r="V2168" s="47">
        <v>0</v>
      </c>
      <c r="W2168" s="47">
        <v>0</v>
      </c>
      <c r="X2168" s="47">
        <v>0</v>
      </c>
      <c r="Y2168" s="47">
        <v>0</v>
      </c>
      <c r="Z2168" s="47">
        <v>0</v>
      </c>
      <c r="AA2168" s="4">
        <f t="shared" si="69"/>
        <v>0</v>
      </c>
      <c r="AB2168" s="4" t="str">
        <f t="shared" si="70"/>
        <v/>
      </c>
    </row>
    <row r="2169" spans="1:28" x14ac:dyDescent="0.25">
      <c r="A2169" s="44">
        <v>42878</v>
      </c>
      <c r="B2169" s="45" t="s">
        <v>162</v>
      </c>
      <c r="C2169" s="45" t="s">
        <v>161</v>
      </c>
      <c r="D2169" s="45" t="s">
        <v>38</v>
      </c>
      <c r="E2169" s="45" t="s">
        <v>45</v>
      </c>
      <c r="F2169" s="45" t="s">
        <v>105</v>
      </c>
      <c r="G2169" s="46">
        <v>91172</v>
      </c>
      <c r="H2169" s="81">
        <v>0.3611111111111111</v>
      </c>
      <c r="I2169" s="81">
        <v>0.625</v>
      </c>
      <c r="J2169" s="47">
        <v>0.2638888888888889</v>
      </c>
      <c r="K2169" s="48">
        <v>42878.602083333331</v>
      </c>
      <c r="L2169" s="48">
        <v>42878.861111111109</v>
      </c>
      <c r="M2169" s="46">
        <v>59</v>
      </c>
      <c r="N2169" s="46">
        <v>0</v>
      </c>
      <c r="O2169" s="47">
        <v>0</v>
      </c>
      <c r="P2169" s="47">
        <v>2.2569444444444447E-3</v>
      </c>
      <c r="Q2169" s="47">
        <v>1.0763888888888889E-3</v>
      </c>
      <c r="R2169" s="47">
        <v>1.3472222222222221E-2</v>
      </c>
      <c r="S2169" s="47">
        <v>0</v>
      </c>
      <c r="T2169" s="47">
        <v>1.3657407407407408E-2</v>
      </c>
      <c r="U2169" s="47">
        <v>0</v>
      </c>
      <c r="V2169" s="47">
        <v>0</v>
      </c>
      <c r="W2169" s="47">
        <v>1.2384259259259258E-3</v>
      </c>
      <c r="X2169" s="47">
        <v>2.6620370370370372E-4</v>
      </c>
      <c r="Y2169" s="47">
        <v>2.0486111111111113E-3</v>
      </c>
      <c r="Z2169" s="47">
        <v>0</v>
      </c>
      <c r="AA2169" s="4">
        <f t="shared" si="69"/>
        <v>2.7129629629629629E-2</v>
      </c>
      <c r="AB2169" s="4">
        <f t="shared" si="70"/>
        <v>0.2409722222222222</v>
      </c>
    </row>
    <row r="2170" spans="1:28" x14ac:dyDescent="0.25">
      <c r="A2170" s="44">
        <v>42878</v>
      </c>
      <c r="B2170" s="45" t="s">
        <v>162</v>
      </c>
      <c r="C2170" s="45" t="s">
        <v>161</v>
      </c>
      <c r="D2170" s="45" t="s">
        <v>38</v>
      </c>
      <c r="E2170" s="45" t="s">
        <v>45</v>
      </c>
      <c r="F2170" s="45" t="s">
        <v>191</v>
      </c>
      <c r="G2170" s="46">
        <v>91158</v>
      </c>
      <c r="H2170" s="81">
        <v>0.25</v>
      </c>
      <c r="I2170" s="81">
        <v>0.51388888888888895</v>
      </c>
      <c r="J2170" s="47">
        <v>0.2638888888888889</v>
      </c>
      <c r="K2170" s="48">
        <v>42878.244444444441</v>
      </c>
      <c r="L2170" s="48">
        <v>42878.513194444444</v>
      </c>
      <c r="M2170" s="46">
        <v>73</v>
      </c>
      <c r="N2170" s="46">
        <v>0</v>
      </c>
      <c r="O2170" s="47">
        <v>0</v>
      </c>
      <c r="P2170" s="47">
        <v>1.5856481481481479E-3</v>
      </c>
      <c r="Q2170" s="47">
        <v>1.2337962962962962E-2</v>
      </c>
      <c r="R2170" s="47">
        <v>1.3148148148148147E-2</v>
      </c>
      <c r="S2170" s="47">
        <v>0</v>
      </c>
      <c r="T2170" s="47">
        <v>1.3356481481481483E-2</v>
      </c>
      <c r="U2170" s="47">
        <v>0</v>
      </c>
      <c r="V2170" s="47">
        <v>0</v>
      </c>
      <c r="W2170" s="47">
        <v>2.0601851851851853E-3</v>
      </c>
      <c r="X2170" s="47">
        <v>5.4513888888888884E-3</v>
      </c>
      <c r="Y2170" s="47">
        <v>2.6041666666666665E-3</v>
      </c>
      <c r="Z2170" s="47">
        <v>0</v>
      </c>
      <c r="AA2170" s="4">
        <f t="shared" si="69"/>
        <v>2.6504629629629628E-2</v>
      </c>
      <c r="AB2170" s="4">
        <f t="shared" si="70"/>
        <v>0</v>
      </c>
    </row>
    <row r="2171" spans="1:28" x14ac:dyDescent="0.25">
      <c r="A2171" s="44">
        <v>42878</v>
      </c>
      <c r="B2171" s="45" t="s">
        <v>162</v>
      </c>
      <c r="C2171" s="45" t="s">
        <v>161</v>
      </c>
      <c r="D2171" s="45" t="s">
        <v>38</v>
      </c>
      <c r="E2171" s="45" t="s">
        <v>45</v>
      </c>
      <c r="F2171" s="45" t="s">
        <v>61</v>
      </c>
      <c r="G2171" s="46">
        <v>91175</v>
      </c>
      <c r="H2171" s="81">
        <v>0.29166666666666669</v>
      </c>
      <c r="I2171" s="81">
        <v>0.55555555555555558</v>
      </c>
      <c r="J2171" s="47">
        <v>0.2638888888888889</v>
      </c>
      <c r="K2171" s="48">
        <v>42878.286805555559</v>
      </c>
      <c r="L2171" s="48">
        <v>42878.558333333334</v>
      </c>
      <c r="M2171" s="46">
        <v>71</v>
      </c>
      <c r="N2171" s="46">
        <v>0</v>
      </c>
      <c r="O2171" s="47">
        <v>0</v>
      </c>
      <c r="P2171" s="47">
        <v>2.1990740740740742E-3</v>
      </c>
      <c r="Q2171" s="47">
        <v>5.2430555555555555E-3</v>
      </c>
      <c r="R2171" s="47">
        <v>1.5925925925925927E-2</v>
      </c>
      <c r="S2171" s="47">
        <v>0</v>
      </c>
      <c r="T2171" s="47">
        <v>1.4895833333333332E-2</v>
      </c>
      <c r="U2171" s="47">
        <v>0</v>
      </c>
      <c r="V2171" s="47">
        <v>0</v>
      </c>
      <c r="W2171" s="47">
        <v>3.8194444444444443E-3</v>
      </c>
      <c r="X2171" s="47">
        <v>9.4907407407407408E-4</v>
      </c>
      <c r="Y2171" s="47">
        <v>4.2245370370370371E-3</v>
      </c>
      <c r="Z2171" s="47">
        <v>0</v>
      </c>
      <c r="AA2171" s="4">
        <f t="shared" si="69"/>
        <v>3.0821759259259257E-2</v>
      </c>
      <c r="AB2171" s="4">
        <f t="shared" si="70"/>
        <v>0</v>
      </c>
    </row>
    <row r="2172" spans="1:28" x14ac:dyDescent="0.25">
      <c r="A2172" s="44">
        <v>42878</v>
      </c>
      <c r="B2172" s="45" t="s">
        <v>162</v>
      </c>
      <c r="C2172" s="45" t="s">
        <v>161</v>
      </c>
      <c r="D2172" s="45" t="s">
        <v>38</v>
      </c>
      <c r="E2172" s="45" t="s">
        <v>45</v>
      </c>
      <c r="F2172" s="45" t="s">
        <v>106</v>
      </c>
      <c r="G2172" s="46">
        <v>91150</v>
      </c>
      <c r="H2172" s="81">
        <v>0.29166666666666669</v>
      </c>
      <c r="I2172" s="81">
        <v>0.55555555555555558</v>
      </c>
      <c r="J2172" s="47">
        <v>0.2638888888888889</v>
      </c>
      <c r="K2172" s="48">
        <v>42878.297222222223</v>
      </c>
      <c r="L2172" s="48">
        <v>42878.555555555555</v>
      </c>
      <c r="M2172" s="46">
        <v>93</v>
      </c>
      <c r="N2172" s="46">
        <v>0</v>
      </c>
      <c r="O2172" s="47">
        <v>0</v>
      </c>
      <c r="P2172" s="47">
        <v>1.25E-3</v>
      </c>
      <c r="Q2172" s="47">
        <v>3.6921296296296298E-3</v>
      </c>
      <c r="R2172" s="47">
        <v>1.357638888888889E-2</v>
      </c>
      <c r="S2172" s="47">
        <v>0</v>
      </c>
      <c r="T2172" s="47">
        <v>1.4027777777777778E-2</v>
      </c>
      <c r="U2172" s="47">
        <v>0</v>
      </c>
      <c r="V2172" s="47">
        <v>0</v>
      </c>
      <c r="W2172" s="47">
        <v>1.4699074074074074E-3</v>
      </c>
      <c r="X2172" s="47">
        <v>5.4861111111111117E-3</v>
      </c>
      <c r="Y2172" s="47">
        <v>1.0462962962962964E-2</v>
      </c>
      <c r="Z2172" s="47">
        <v>0</v>
      </c>
      <c r="AA2172" s="4">
        <f t="shared" si="69"/>
        <v>2.7604166666666666E-2</v>
      </c>
      <c r="AB2172" s="4">
        <f t="shared" si="70"/>
        <v>5.5555555555555358E-3</v>
      </c>
    </row>
    <row r="2173" spans="1:28" x14ac:dyDescent="0.25">
      <c r="A2173" s="44">
        <v>42878</v>
      </c>
      <c r="B2173" s="45" t="s">
        <v>162</v>
      </c>
      <c r="C2173" s="45" t="s">
        <v>161</v>
      </c>
      <c r="D2173" s="45" t="s">
        <v>38</v>
      </c>
      <c r="E2173" s="45" t="s">
        <v>45</v>
      </c>
      <c r="F2173" s="45" t="s">
        <v>107</v>
      </c>
      <c r="G2173" s="46">
        <v>102599</v>
      </c>
      <c r="H2173" s="81">
        <v>0.33333333333333331</v>
      </c>
      <c r="I2173" s="81">
        <v>0.59722222222222221</v>
      </c>
      <c r="J2173" s="47">
        <v>0.2638888888888889</v>
      </c>
      <c r="M2173" s="46">
        <v>0</v>
      </c>
      <c r="N2173" s="46">
        <v>0</v>
      </c>
      <c r="O2173" s="47">
        <v>0</v>
      </c>
      <c r="P2173" s="47">
        <v>0</v>
      </c>
      <c r="Q2173" s="47">
        <v>0</v>
      </c>
      <c r="R2173" s="47">
        <v>0</v>
      </c>
      <c r="S2173" s="47">
        <v>0</v>
      </c>
      <c r="T2173" s="47">
        <v>0</v>
      </c>
      <c r="U2173" s="47">
        <v>0</v>
      </c>
      <c r="V2173" s="47">
        <v>0</v>
      </c>
      <c r="W2173" s="47">
        <v>0</v>
      </c>
      <c r="X2173" s="47">
        <v>0</v>
      </c>
      <c r="Y2173" s="47">
        <v>0</v>
      </c>
      <c r="Z2173" s="47">
        <v>0</v>
      </c>
      <c r="AA2173" s="4">
        <f t="shared" si="69"/>
        <v>0</v>
      </c>
      <c r="AB2173" s="4" t="str">
        <f t="shared" si="70"/>
        <v/>
      </c>
    </row>
    <row r="2174" spans="1:28" x14ac:dyDescent="0.25">
      <c r="A2174" s="44">
        <v>42878</v>
      </c>
      <c r="B2174" s="45" t="s">
        <v>162</v>
      </c>
      <c r="C2174" s="45" t="s">
        <v>161</v>
      </c>
      <c r="D2174" s="45" t="s">
        <v>192</v>
      </c>
      <c r="E2174" s="45" t="s">
        <v>48</v>
      </c>
      <c r="F2174" s="45" t="s">
        <v>193</v>
      </c>
      <c r="G2174" s="46">
        <v>91357</v>
      </c>
      <c r="H2174" s="81">
        <v>0.58333333333333337</v>
      </c>
      <c r="I2174" s="81">
        <v>0.84722222222222221</v>
      </c>
      <c r="J2174" s="47">
        <v>0.2638888888888889</v>
      </c>
      <c r="K2174" s="48">
        <v>42878.584722222222</v>
      </c>
      <c r="L2174" s="48">
        <v>42878.847222222219</v>
      </c>
      <c r="M2174" s="46">
        <v>1</v>
      </c>
      <c r="N2174" s="46">
        <v>2</v>
      </c>
      <c r="O2174" s="47">
        <v>3.0439814814814821E-3</v>
      </c>
      <c r="P2174" s="47">
        <v>6.3773148148148148E-3</v>
      </c>
      <c r="Q2174" s="47">
        <v>6.9444444444444441E-3</v>
      </c>
      <c r="R2174" s="47">
        <v>1.375E-2</v>
      </c>
      <c r="S2174" s="47">
        <v>0</v>
      </c>
      <c r="T2174" s="47">
        <v>1.6319444444444445E-2</v>
      </c>
      <c r="U2174" s="47">
        <v>0</v>
      </c>
      <c r="V2174" s="47">
        <v>0</v>
      </c>
      <c r="W2174" s="47">
        <v>0</v>
      </c>
      <c r="X2174" s="47">
        <v>5.7175925925925927E-3</v>
      </c>
      <c r="Y2174" s="47">
        <v>3.0092592592592588E-3</v>
      </c>
      <c r="Z2174" s="47">
        <v>0</v>
      </c>
      <c r="AA2174" s="4">
        <f t="shared" si="69"/>
        <v>3.0069444444444447E-2</v>
      </c>
      <c r="AB2174" s="4">
        <f t="shared" si="70"/>
        <v>1.388888888888884E-3</v>
      </c>
    </row>
    <row r="2175" spans="1:28" x14ac:dyDescent="0.25">
      <c r="A2175" s="44">
        <v>42878</v>
      </c>
      <c r="B2175" s="45" t="s">
        <v>162</v>
      </c>
      <c r="C2175" s="45" t="s">
        <v>161</v>
      </c>
      <c r="D2175" s="45" t="s">
        <v>192</v>
      </c>
      <c r="E2175" s="45" t="s">
        <v>48</v>
      </c>
      <c r="F2175" s="45" t="s">
        <v>88</v>
      </c>
      <c r="G2175" s="46">
        <v>91368</v>
      </c>
      <c r="H2175" s="81">
        <v>0.31944444444444448</v>
      </c>
      <c r="I2175" s="81">
        <v>0.58333333333333337</v>
      </c>
      <c r="J2175" s="47">
        <v>0.2638888888888889</v>
      </c>
      <c r="K2175" s="48">
        <v>42878.319444444445</v>
      </c>
      <c r="L2175" s="48">
        <v>42878.583333333336</v>
      </c>
      <c r="M2175" s="46">
        <v>0</v>
      </c>
      <c r="N2175" s="46">
        <v>0</v>
      </c>
      <c r="O2175" s="47">
        <v>0</v>
      </c>
      <c r="P2175" s="47">
        <v>0</v>
      </c>
      <c r="Q2175" s="47">
        <v>3.5995370370370369E-3</v>
      </c>
      <c r="R2175" s="47">
        <v>1.4467592592592593E-2</v>
      </c>
      <c r="S2175" s="47">
        <v>0</v>
      </c>
      <c r="T2175" s="47">
        <v>1.4270833333333335E-2</v>
      </c>
      <c r="U2175" s="47">
        <v>0</v>
      </c>
      <c r="V2175" s="47">
        <v>0</v>
      </c>
      <c r="W2175" s="47">
        <v>0</v>
      </c>
      <c r="X2175" s="47">
        <v>0</v>
      </c>
      <c r="Y2175" s="47">
        <v>1.7800925925925925E-2</v>
      </c>
      <c r="Z2175" s="47">
        <v>0</v>
      </c>
      <c r="AA2175" s="4">
        <f t="shared" si="69"/>
        <v>2.8738425925925928E-2</v>
      </c>
      <c r="AB2175" s="4">
        <f t="shared" si="70"/>
        <v>0</v>
      </c>
    </row>
    <row r="2176" spans="1:28" x14ac:dyDescent="0.25">
      <c r="A2176" s="44">
        <v>42878</v>
      </c>
      <c r="G2176" s="46">
        <v>91240</v>
      </c>
      <c r="H2176" s="76"/>
      <c r="I2176" s="76"/>
      <c r="M2176" s="46">
        <v>99</v>
      </c>
      <c r="P2176" s="47">
        <v>1.5856481481481479E-3</v>
      </c>
      <c r="AA2176" s="4">
        <f t="shared" si="69"/>
        <v>0</v>
      </c>
      <c r="AB2176" s="4" t="str">
        <f t="shared" si="70"/>
        <v/>
      </c>
    </row>
    <row r="2177" spans="1:28" x14ac:dyDescent="0.25">
      <c r="A2177" s="44">
        <v>42879</v>
      </c>
      <c r="B2177" s="45" t="s">
        <v>194</v>
      </c>
      <c r="C2177" s="45" t="s">
        <v>161</v>
      </c>
      <c r="D2177" s="45" t="s">
        <v>36</v>
      </c>
      <c r="E2177" s="45" t="s">
        <v>35</v>
      </c>
      <c r="F2177" s="45" t="s">
        <v>65</v>
      </c>
      <c r="G2177" s="46">
        <v>91392</v>
      </c>
      <c r="H2177" s="81">
        <v>0.65277777777777779</v>
      </c>
      <c r="I2177" s="81">
        <v>0.91666666666666663</v>
      </c>
      <c r="J2177" s="47">
        <v>0.2638888888888889</v>
      </c>
      <c r="K2177" s="48">
        <v>42879.646527777775</v>
      </c>
      <c r="L2177" s="48">
        <v>42879.916666666664</v>
      </c>
      <c r="M2177" s="46">
        <v>0</v>
      </c>
      <c r="N2177" s="46">
        <v>61</v>
      </c>
      <c r="O2177" s="47">
        <v>9.2592592592592585E-4</v>
      </c>
      <c r="P2177" s="47">
        <v>0</v>
      </c>
      <c r="Q2177" s="47">
        <v>5.6377314814814818E-2</v>
      </c>
      <c r="R2177" s="47">
        <v>0</v>
      </c>
      <c r="S2177" s="47">
        <v>0</v>
      </c>
      <c r="T2177" s="47">
        <v>0</v>
      </c>
      <c r="U2177" s="47">
        <v>0</v>
      </c>
      <c r="V2177" s="47">
        <v>0</v>
      </c>
      <c r="W2177" s="47">
        <v>0</v>
      </c>
      <c r="X2177" s="47">
        <v>0</v>
      </c>
      <c r="Y2177" s="47">
        <v>0</v>
      </c>
      <c r="Z2177" s="47">
        <v>0</v>
      </c>
      <c r="AA2177" s="4">
        <f t="shared" si="69"/>
        <v>0</v>
      </c>
      <c r="AB2177" s="4">
        <f t="shared" si="70"/>
        <v>0</v>
      </c>
    </row>
    <row r="2178" spans="1:28" x14ac:dyDescent="0.25">
      <c r="A2178" s="44">
        <v>42879</v>
      </c>
      <c r="B2178" s="45" t="s">
        <v>194</v>
      </c>
      <c r="C2178" s="45" t="s">
        <v>161</v>
      </c>
      <c r="D2178" s="45" t="s">
        <v>36</v>
      </c>
      <c r="E2178" s="45" t="s">
        <v>35</v>
      </c>
      <c r="F2178" s="45" t="s">
        <v>34</v>
      </c>
      <c r="G2178" s="46">
        <v>91391</v>
      </c>
      <c r="H2178" s="81">
        <v>0.58333333333333337</v>
      </c>
      <c r="I2178" s="81">
        <v>0.84722222222222221</v>
      </c>
      <c r="J2178" s="47">
        <v>0.2638888888888889</v>
      </c>
      <c r="K2178" s="48">
        <v>42879.580555555556</v>
      </c>
      <c r="L2178" s="48">
        <v>42879.847222222219</v>
      </c>
      <c r="M2178" s="46">
        <v>0</v>
      </c>
      <c r="N2178" s="46">
        <v>49</v>
      </c>
      <c r="O2178" s="47">
        <v>9.0277777777777784E-4</v>
      </c>
      <c r="P2178" s="47">
        <v>0</v>
      </c>
      <c r="Q2178" s="47">
        <v>4.594907407407408E-2</v>
      </c>
      <c r="R2178" s="47">
        <v>1.6192129629629629E-2</v>
      </c>
      <c r="S2178" s="47">
        <v>0</v>
      </c>
      <c r="T2178" s="47">
        <v>7.3148148148148148E-3</v>
      </c>
      <c r="U2178" s="47">
        <v>0</v>
      </c>
      <c r="V2178" s="47">
        <v>0</v>
      </c>
      <c r="W2178" s="47">
        <v>0</v>
      </c>
      <c r="X2178" s="47">
        <v>0</v>
      </c>
      <c r="Y2178" s="47">
        <v>0</v>
      </c>
      <c r="Z2178" s="47">
        <v>0</v>
      </c>
      <c r="AA2178" s="4">
        <f t="shared" si="69"/>
        <v>2.3506944444444445E-2</v>
      </c>
      <c r="AB2178" s="4">
        <f t="shared" si="70"/>
        <v>0</v>
      </c>
    </row>
    <row r="2179" spans="1:28" x14ac:dyDescent="0.25">
      <c r="A2179" s="44">
        <v>42879</v>
      </c>
      <c r="B2179" s="45" t="s">
        <v>194</v>
      </c>
      <c r="C2179" s="45" t="s">
        <v>161</v>
      </c>
      <c r="D2179" s="45" t="s">
        <v>36</v>
      </c>
      <c r="E2179" s="45" t="s">
        <v>35</v>
      </c>
      <c r="F2179" s="45" t="s">
        <v>178</v>
      </c>
      <c r="G2179" s="46">
        <v>91156</v>
      </c>
      <c r="H2179" s="81">
        <v>0.625</v>
      </c>
      <c r="I2179" s="81">
        <v>0.88888888888888884</v>
      </c>
      <c r="J2179" s="47">
        <v>0.2638888888888889</v>
      </c>
      <c r="K2179" s="48">
        <v>42879.621527777781</v>
      </c>
      <c r="L2179" s="48">
        <v>42879.888888888891</v>
      </c>
      <c r="M2179" s="46">
        <v>0</v>
      </c>
      <c r="N2179" s="46">
        <v>66</v>
      </c>
      <c r="O2179" s="47">
        <v>8.1018518518518516E-4</v>
      </c>
      <c r="P2179" s="47">
        <v>0</v>
      </c>
      <c r="Q2179" s="47">
        <v>5.3333333333333337E-2</v>
      </c>
      <c r="R2179" s="47">
        <v>1.5196759259259259E-2</v>
      </c>
      <c r="S2179" s="47">
        <v>0</v>
      </c>
      <c r="T2179" s="47">
        <v>1.5381944444444443E-2</v>
      </c>
      <c r="U2179" s="47">
        <v>0</v>
      </c>
      <c r="V2179" s="47">
        <v>0</v>
      </c>
      <c r="W2179" s="47">
        <v>0</v>
      </c>
      <c r="X2179" s="47">
        <v>3.0902777777777782E-3</v>
      </c>
      <c r="Y2179" s="47">
        <v>0</v>
      </c>
      <c r="Z2179" s="47">
        <v>0</v>
      </c>
      <c r="AA2179" s="4">
        <f t="shared" si="69"/>
        <v>3.0578703703703702E-2</v>
      </c>
      <c r="AB2179" s="4">
        <f t="shared" si="70"/>
        <v>0</v>
      </c>
    </row>
    <row r="2180" spans="1:28" x14ac:dyDescent="0.25">
      <c r="A2180" s="44">
        <v>42879</v>
      </c>
      <c r="B2180" s="45" t="s">
        <v>194</v>
      </c>
      <c r="C2180" s="45" t="s">
        <v>161</v>
      </c>
      <c r="D2180" s="45" t="s">
        <v>36</v>
      </c>
      <c r="E2180" s="45" t="s">
        <v>35</v>
      </c>
      <c r="F2180" s="45" t="s">
        <v>181</v>
      </c>
      <c r="G2180" s="46">
        <v>91376</v>
      </c>
      <c r="H2180" s="81">
        <v>0.625</v>
      </c>
      <c r="I2180" s="81">
        <v>0.88888888888888884</v>
      </c>
      <c r="J2180" s="47">
        <v>0.2638888888888889</v>
      </c>
      <c r="K2180" s="48">
        <v>42879.619444444441</v>
      </c>
      <c r="L2180" s="48">
        <v>42879.888888888891</v>
      </c>
      <c r="M2180" s="46">
        <v>0</v>
      </c>
      <c r="N2180" s="46">
        <v>50</v>
      </c>
      <c r="O2180" s="47">
        <v>7.407407407407407E-4</v>
      </c>
      <c r="P2180" s="47">
        <v>0</v>
      </c>
      <c r="Q2180" s="47">
        <v>3.7349537037037035E-2</v>
      </c>
      <c r="R2180" s="47">
        <v>1.726851851851852E-2</v>
      </c>
      <c r="S2180" s="47">
        <v>0</v>
      </c>
      <c r="T2180" s="47">
        <v>1.579861111111111E-2</v>
      </c>
      <c r="U2180" s="47">
        <v>0</v>
      </c>
      <c r="V2180" s="47">
        <v>0</v>
      </c>
      <c r="W2180" s="47">
        <v>0</v>
      </c>
      <c r="X2180" s="47">
        <v>0</v>
      </c>
      <c r="Y2180" s="47">
        <v>0</v>
      </c>
      <c r="Z2180" s="47">
        <v>0</v>
      </c>
      <c r="AA2180" s="4">
        <f t="shared" si="69"/>
        <v>3.3067129629629627E-2</v>
      </c>
      <c r="AB2180" s="4">
        <f t="shared" si="70"/>
        <v>0</v>
      </c>
    </row>
    <row r="2181" spans="1:28" x14ac:dyDescent="0.25">
      <c r="A2181" s="44">
        <v>42879</v>
      </c>
      <c r="B2181" s="45" t="s">
        <v>194</v>
      </c>
      <c r="C2181" s="45" t="s">
        <v>161</v>
      </c>
      <c r="D2181" s="45" t="s">
        <v>36</v>
      </c>
      <c r="E2181" s="45" t="s">
        <v>35</v>
      </c>
      <c r="F2181" s="45" t="s">
        <v>68</v>
      </c>
      <c r="G2181" s="46">
        <v>91155</v>
      </c>
      <c r="H2181" s="81">
        <v>0.65277777777777779</v>
      </c>
      <c r="I2181" s="81">
        <v>0.91666666666666663</v>
      </c>
      <c r="J2181" s="47">
        <v>0.2638888888888889</v>
      </c>
      <c r="K2181" s="48">
        <v>42879.640972222223</v>
      </c>
      <c r="L2181" s="48">
        <v>42879.916666666664</v>
      </c>
      <c r="M2181" s="46">
        <v>0</v>
      </c>
      <c r="N2181" s="46">
        <v>36</v>
      </c>
      <c r="O2181" s="47">
        <v>8.3333333333333339E-4</v>
      </c>
      <c r="P2181" s="47">
        <v>0</v>
      </c>
      <c r="Q2181" s="47">
        <v>4.0590277777777781E-2</v>
      </c>
      <c r="R2181" s="47">
        <v>1.4849537037037036E-2</v>
      </c>
      <c r="S2181" s="47">
        <v>0</v>
      </c>
      <c r="T2181" s="47">
        <v>4.4537037037037042E-2</v>
      </c>
      <c r="U2181" s="47">
        <v>0</v>
      </c>
      <c r="V2181" s="47">
        <v>0</v>
      </c>
      <c r="W2181" s="47">
        <v>0</v>
      </c>
      <c r="X2181" s="47">
        <v>4.7685185185185183E-3</v>
      </c>
      <c r="Y2181" s="47">
        <v>0</v>
      </c>
      <c r="Z2181" s="47">
        <v>0</v>
      </c>
      <c r="AA2181" s="4">
        <f t="shared" si="69"/>
        <v>5.9386574074074078E-2</v>
      </c>
      <c r="AB2181" s="4">
        <f t="shared" si="70"/>
        <v>0</v>
      </c>
    </row>
    <row r="2182" spans="1:28" x14ac:dyDescent="0.25">
      <c r="A2182" s="44">
        <v>42879</v>
      </c>
      <c r="B2182" s="45" t="s">
        <v>194</v>
      </c>
      <c r="C2182" s="45" t="s">
        <v>161</v>
      </c>
      <c r="D2182" s="45" t="s">
        <v>36</v>
      </c>
      <c r="E2182" s="45" t="s">
        <v>41</v>
      </c>
      <c r="F2182" s="45" t="s">
        <v>108</v>
      </c>
      <c r="G2182" s="46">
        <v>91216</v>
      </c>
      <c r="H2182" s="81">
        <v>0.29166666666666669</v>
      </c>
      <c r="I2182" s="81">
        <v>0.55555555555555558</v>
      </c>
      <c r="J2182" s="47">
        <v>0.2638888888888889</v>
      </c>
      <c r="K2182" s="48">
        <v>42879.288194444445</v>
      </c>
      <c r="L2182" s="48">
        <v>42879.555555555555</v>
      </c>
      <c r="M2182" s="46">
        <v>0</v>
      </c>
      <c r="N2182" s="46">
        <v>11</v>
      </c>
      <c r="O2182" s="47">
        <v>6.3657407407407402E-4</v>
      </c>
      <c r="P2182" s="47">
        <v>0</v>
      </c>
      <c r="Q2182" s="47">
        <v>7.69675925925926E-3</v>
      </c>
      <c r="R2182" s="47">
        <v>1.4490740740740742E-2</v>
      </c>
      <c r="S2182" s="47">
        <v>0</v>
      </c>
      <c r="T2182" s="47">
        <v>1.3136574074074077E-2</v>
      </c>
      <c r="U2182" s="47">
        <v>0</v>
      </c>
      <c r="V2182" s="47">
        <v>0</v>
      </c>
      <c r="W2182" s="47">
        <v>0</v>
      </c>
      <c r="X2182" s="47">
        <v>0</v>
      </c>
      <c r="Y2182" s="47">
        <v>0</v>
      </c>
      <c r="Z2182" s="47">
        <v>0</v>
      </c>
      <c r="AA2182" s="4">
        <f t="shared" ref="AA2182:AA2245" si="71">IF(A2182="","",R2182+T2182)</f>
        <v>2.762731481481482E-2</v>
      </c>
      <c r="AB2182" s="4">
        <f t="shared" si="70"/>
        <v>0</v>
      </c>
    </row>
    <row r="2183" spans="1:28" x14ac:dyDescent="0.25">
      <c r="A2183" s="44">
        <v>42879</v>
      </c>
      <c r="B2183" s="45" t="s">
        <v>194</v>
      </c>
      <c r="C2183" s="45" t="s">
        <v>161</v>
      </c>
      <c r="D2183" s="45" t="s">
        <v>36</v>
      </c>
      <c r="E2183" s="45" t="s">
        <v>41</v>
      </c>
      <c r="F2183" s="45" t="s">
        <v>109</v>
      </c>
      <c r="G2183" s="46">
        <v>91396</v>
      </c>
      <c r="H2183" s="81">
        <v>0.33333333333333331</v>
      </c>
      <c r="I2183" s="81">
        <v>0.59722222222222221</v>
      </c>
      <c r="J2183" s="47">
        <v>0.2638888888888889</v>
      </c>
      <c r="K2183" s="48">
        <v>42879.32708333333</v>
      </c>
      <c r="L2183" s="48">
        <v>42879.597222222219</v>
      </c>
      <c r="M2183" s="46">
        <v>0</v>
      </c>
      <c r="N2183" s="46">
        <v>48</v>
      </c>
      <c r="O2183" s="47">
        <v>6.2500000000000001E-4</v>
      </c>
      <c r="P2183" s="47">
        <v>0</v>
      </c>
      <c r="Q2183" s="47">
        <v>2.9861111111111113E-2</v>
      </c>
      <c r="R2183" s="47">
        <v>1.1921296296296298E-2</v>
      </c>
      <c r="S2183" s="47">
        <v>0</v>
      </c>
      <c r="T2183" s="47">
        <v>1.0069444444444445E-2</v>
      </c>
      <c r="U2183" s="47">
        <v>0</v>
      </c>
      <c r="V2183" s="47">
        <v>0</v>
      </c>
      <c r="W2183" s="47">
        <v>0</v>
      </c>
      <c r="X2183" s="47">
        <v>0</v>
      </c>
      <c r="Y2183" s="47">
        <v>0</v>
      </c>
      <c r="Z2183" s="47">
        <v>0</v>
      </c>
      <c r="AA2183" s="4">
        <f t="shared" si="71"/>
        <v>2.1990740740740741E-2</v>
      </c>
      <c r="AB2183" s="4">
        <f t="shared" si="70"/>
        <v>0</v>
      </c>
    </row>
    <row r="2184" spans="1:28" x14ac:dyDescent="0.25">
      <c r="A2184" s="44">
        <v>42879</v>
      </c>
      <c r="B2184" s="45" t="s">
        <v>194</v>
      </c>
      <c r="C2184" s="45" t="s">
        <v>161</v>
      </c>
      <c r="D2184" s="45" t="s">
        <v>36</v>
      </c>
      <c r="E2184" s="45" t="s">
        <v>41</v>
      </c>
      <c r="F2184" s="45" t="s">
        <v>163</v>
      </c>
      <c r="G2184" s="46">
        <v>91395</v>
      </c>
      <c r="H2184" s="81">
        <v>0.25</v>
      </c>
      <c r="I2184" s="81">
        <v>0.51388888888888895</v>
      </c>
      <c r="J2184" s="47">
        <v>0.2638888888888889</v>
      </c>
      <c r="K2184" s="48">
        <v>42879.240277777775</v>
      </c>
      <c r="L2184" s="48">
        <v>42879.513888888891</v>
      </c>
      <c r="M2184" s="46">
        <v>0</v>
      </c>
      <c r="N2184" s="46">
        <v>75</v>
      </c>
      <c r="O2184" s="47">
        <v>6.3657407407407402E-4</v>
      </c>
      <c r="P2184" s="47">
        <v>0</v>
      </c>
      <c r="Q2184" s="47">
        <v>4.8796296296296303E-2</v>
      </c>
      <c r="R2184" s="47">
        <v>0</v>
      </c>
      <c r="S2184" s="47">
        <v>0</v>
      </c>
      <c r="T2184" s="47">
        <v>1.3564814814814816E-2</v>
      </c>
      <c r="U2184" s="47">
        <v>0</v>
      </c>
      <c r="V2184" s="47">
        <v>0</v>
      </c>
      <c r="W2184" s="47">
        <v>0</v>
      </c>
      <c r="X2184" s="47">
        <v>0</v>
      </c>
      <c r="Y2184" s="47">
        <v>0</v>
      </c>
      <c r="Z2184" s="47">
        <v>0</v>
      </c>
      <c r="AA2184" s="4">
        <f t="shared" si="71"/>
        <v>1.3564814814814816E-2</v>
      </c>
      <c r="AB2184" s="4">
        <f t="shared" si="70"/>
        <v>0</v>
      </c>
    </row>
    <row r="2185" spans="1:28" x14ac:dyDescent="0.25">
      <c r="A2185" s="44">
        <v>42879</v>
      </c>
      <c r="B2185" s="45" t="s">
        <v>194</v>
      </c>
      <c r="C2185" s="45" t="s">
        <v>161</v>
      </c>
      <c r="D2185" s="45" t="s">
        <v>36</v>
      </c>
      <c r="E2185" s="45" t="s">
        <v>41</v>
      </c>
      <c r="F2185" s="45" t="s">
        <v>164</v>
      </c>
      <c r="G2185" s="46">
        <v>91320</v>
      </c>
      <c r="H2185" s="81">
        <v>0.25</v>
      </c>
      <c r="I2185" s="81">
        <v>0.51388888888888895</v>
      </c>
      <c r="J2185" s="47">
        <v>0.2638888888888889</v>
      </c>
      <c r="K2185" s="48">
        <v>42879.243055555555</v>
      </c>
      <c r="L2185" s="48">
        <v>42879.51458333333</v>
      </c>
      <c r="M2185" s="46">
        <v>0</v>
      </c>
      <c r="N2185" s="46">
        <v>40</v>
      </c>
      <c r="O2185" s="47">
        <v>5.3240740740740744E-4</v>
      </c>
      <c r="P2185" s="47">
        <v>0</v>
      </c>
      <c r="Q2185" s="47">
        <v>7.1701388888888884E-2</v>
      </c>
      <c r="R2185" s="47">
        <v>1.0763888888888891E-2</v>
      </c>
      <c r="S2185" s="47">
        <v>0</v>
      </c>
      <c r="T2185" s="47">
        <v>1.0983796296296297E-2</v>
      </c>
      <c r="U2185" s="47">
        <v>0</v>
      </c>
      <c r="V2185" s="47">
        <v>0</v>
      </c>
      <c r="W2185" s="47">
        <v>0</v>
      </c>
      <c r="X2185" s="47">
        <v>0</v>
      </c>
      <c r="Y2185" s="47">
        <v>0</v>
      </c>
      <c r="Z2185" s="47">
        <v>0</v>
      </c>
      <c r="AA2185" s="4">
        <f t="shared" si="71"/>
        <v>2.1747685185185189E-2</v>
      </c>
      <c r="AB2185" s="4">
        <f t="shared" si="70"/>
        <v>0</v>
      </c>
    </row>
    <row r="2186" spans="1:28" x14ac:dyDescent="0.25">
      <c r="A2186" s="44">
        <v>42879</v>
      </c>
      <c r="B2186" s="45" t="s">
        <v>194</v>
      </c>
      <c r="C2186" s="45" t="s">
        <v>161</v>
      </c>
      <c r="D2186" s="45" t="s">
        <v>36</v>
      </c>
      <c r="E2186" s="45" t="s">
        <v>41</v>
      </c>
      <c r="F2186" s="45" t="s">
        <v>112</v>
      </c>
      <c r="G2186" s="46">
        <v>91152</v>
      </c>
      <c r="H2186" s="81">
        <v>0.375</v>
      </c>
      <c r="I2186" s="81">
        <v>0.63888888888888895</v>
      </c>
      <c r="J2186" s="47">
        <v>0.2638888888888889</v>
      </c>
      <c r="K2186" s="48">
        <v>42879.368750000001</v>
      </c>
      <c r="L2186" s="48">
        <v>42879.63958333333</v>
      </c>
      <c r="M2186" s="46">
        <v>0</v>
      </c>
      <c r="N2186" s="46">
        <v>72</v>
      </c>
      <c r="O2186" s="47">
        <v>7.7546296296296304E-4</v>
      </c>
      <c r="P2186" s="47">
        <v>0</v>
      </c>
      <c r="Q2186" s="47">
        <v>6.6770833333333335E-2</v>
      </c>
      <c r="R2186" s="47">
        <v>0</v>
      </c>
      <c r="S2186" s="47">
        <v>0</v>
      </c>
      <c r="T2186" s="47">
        <v>0</v>
      </c>
      <c r="U2186" s="47">
        <v>0</v>
      </c>
      <c r="V2186" s="47">
        <v>0</v>
      </c>
      <c r="W2186" s="47">
        <v>0</v>
      </c>
      <c r="X2186" s="47">
        <v>0</v>
      </c>
      <c r="Y2186" s="47">
        <v>0</v>
      </c>
      <c r="Z2186" s="47">
        <v>0</v>
      </c>
      <c r="AA2186" s="4">
        <f t="shared" si="71"/>
        <v>0</v>
      </c>
      <c r="AB2186" s="4">
        <f t="shared" si="70"/>
        <v>0</v>
      </c>
    </row>
    <row r="2187" spans="1:28" x14ac:dyDescent="0.25">
      <c r="A2187" s="44">
        <v>42879</v>
      </c>
      <c r="B2187" s="45" t="s">
        <v>194</v>
      </c>
      <c r="C2187" s="45" t="s">
        <v>161</v>
      </c>
      <c r="D2187" s="45" t="s">
        <v>36</v>
      </c>
      <c r="E2187" s="45" t="s">
        <v>41</v>
      </c>
      <c r="F2187" s="45" t="s">
        <v>165</v>
      </c>
      <c r="G2187" s="46">
        <v>91399</v>
      </c>
      <c r="H2187" s="81">
        <v>0.33333333333333331</v>
      </c>
      <c r="I2187" s="81">
        <v>0.59722222222222221</v>
      </c>
      <c r="J2187" s="47">
        <v>0.2638888888888889</v>
      </c>
      <c r="K2187" s="48">
        <v>42879.338194444441</v>
      </c>
      <c r="L2187" s="48">
        <v>42879.597222222219</v>
      </c>
      <c r="M2187" s="46">
        <v>0</v>
      </c>
      <c r="N2187" s="46">
        <v>97</v>
      </c>
      <c r="O2187" s="47">
        <v>9.1435185185185185E-4</v>
      </c>
      <c r="P2187" s="47">
        <v>0</v>
      </c>
      <c r="Q2187" s="47">
        <v>8.8425925925925922E-2</v>
      </c>
      <c r="R2187" s="47">
        <v>1.3136574074074077E-2</v>
      </c>
      <c r="S2187" s="47">
        <v>0</v>
      </c>
      <c r="T2187" s="47">
        <v>8.0555555555555554E-3</v>
      </c>
      <c r="U2187" s="47">
        <v>0</v>
      </c>
      <c r="V2187" s="47">
        <v>0</v>
      </c>
      <c r="W2187" s="47">
        <v>0</v>
      </c>
      <c r="X2187" s="47">
        <v>0</v>
      </c>
      <c r="Y2187" s="47">
        <v>0</v>
      </c>
      <c r="Z2187" s="47">
        <v>0</v>
      </c>
      <c r="AA2187" s="4">
        <f t="shared" si="71"/>
        <v>2.119212962962963E-2</v>
      </c>
      <c r="AB2187" s="4">
        <f t="shared" si="70"/>
        <v>4.8611111111111494E-3</v>
      </c>
    </row>
    <row r="2188" spans="1:28" x14ac:dyDescent="0.25">
      <c r="A2188" s="44">
        <v>42879</v>
      </c>
      <c r="B2188" s="45" t="s">
        <v>194</v>
      </c>
      <c r="C2188" s="45" t="s">
        <v>161</v>
      </c>
      <c r="D2188" s="45" t="s">
        <v>36</v>
      </c>
      <c r="E2188" s="45" t="s">
        <v>41</v>
      </c>
      <c r="F2188" s="45" t="s">
        <v>114</v>
      </c>
      <c r="G2188" s="46">
        <v>91122</v>
      </c>
      <c r="H2188" s="81">
        <v>0.29166666666666669</v>
      </c>
      <c r="I2188" s="81">
        <v>0.55555555555555558</v>
      </c>
      <c r="J2188" s="47">
        <v>0.2638888888888889</v>
      </c>
      <c r="K2188" s="48">
        <v>42879.286805555559</v>
      </c>
      <c r="L2188" s="48">
        <v>42879.555555555555</v>
      </c>
      <c r="M2188" s="46">
        <v>0</v>
      </c>
      <c r="N2188" s="46">
        <v>76</v>
      </c>
      <c r="O2188" s="47">
        <v>9.3750000000000007E-4</v>
      </c>
      <c r="P2188" s="47">
        <v>0</v>
      </c>
      <c r="Q2188" s="47">
        <v>8.1550925925925929E-2</v>
      </c>
      <c r="R2188" s="47">
        <v>0</v>
      </c>
      <c r="S2188" s="47">
        <v>0</v>
      </c>
      <c r="T2188" s="47">
        <v>0</v>
      </c>
      <c r="U2188" s="47">
        <v>0</v>
      </c>
      <c r="V2188" s="47">
        <v>0</v>
      </c>
      <c r="W2188" s="47">
        <v>0</v>
      </c>
      <c r="X2188" s="47">
        <v>0</v>
      </c>
      <c r="Y2188" s="47">
        <v>0</v>
      </c>
      <c r="Z2188" s="47">
        <v>0</v>
      </c>
      <c r="AA2188" s="4">
        <f t="shared" si="71"/>
        <v>0</v>
      </c>
      <c r="AB2188" s="4">
        <f t="shared" si="70"/>
        <v>0</v>
      </c>
    </row>
    <row r="2189" spans="1:28" x14ac:dyDescent="0.25">
      <c r="A2189" s="44">
        <v>42879</v>
      </c>
      <c r="B2189" s="45" t="s">
        <v>194</v>
      </c>
      <c r="C2189" s="45" t="s">
        <v>161</v>
      </c>
      <c r="D2189" s="45" t="s">
        <v>36</v>
      </c>
      <c r="E2189" s="45" t="s">
        <v>184</v>
      </c>
      <c r="F2189" s="45" t="s">
        <v>203</v>
      </c>
      <c r="G2189" s="46">
        <v>102712</v>
      </c>
      <c r="H2189" s="76">
        <v>0.25</v>
      </c>
      <c r="I2189" s="76">
        <v>0.51388888888888895</v>
      </c>
      <c r="J2189" s="47">
        <v>0.2638888888888889</v>
      </c>
      <c r="M2189" s="46">
        <v>0</v>
      </c>
      <c r="N2189" s="46">
        <v>0</v>
      </c>
      <c r="O2189" s="47">
        <v>0</v>
      </c>
      <c r="P2189" s="47">
        <v>0</v>
      </c>
      <c r="Q2189" s="47">
        <v>0</v>
      </c>
      <c r="R2189" s="47">
        <v>0</v>
      </c>
      <c r="S2189" s="47">
        <v>0</v>
      </c>
      <c r="T2189" s="47">
        <v>0</v>
      </c>
      <c r="U2189" s="47">
        <v>0</v>
      </c>
      <c r="V2189" s="47">
        <v>0</v>
      </c>
      <c r="W2189" s="47">
        <v>0</v>
      </c>
      <c r="X2189" s="47">
        <v>0</v>
      </c>
      <c r="Y2189" s="47">
        <v>0</v>
      </c>
      <c r="Z2189" s="47">
        <v>0</v>
      </c>
      <c r="AA2189" s="4">
        <f t="shared" si="71"/>
        <v>0</v>
      </c>
      <c r="AB2189" s="4" t="str">
        <f t="shared" si="70"/>
        <v/>
      </c>
    </row>
    <row r="2190" spans="1:28" x14ac:dyDescent="0.25">
      <c r="A2190" s="44">
        <v>42879</v>
      </c>
      <c r="B2190" s="45" t="s">
        <v>194</v>
      </c>
      <c r="C2190" s="45" t="s">
        <v>161</v>
      </c>
      <c r="D2190" s="45" t="s">
        <v>36</v>
      </c>
      <c r="E2190" s="45" t="s">
        <v>45</v>
      </c>
      <c r="F2190" s="45" t="s">
        <v>93</v>
      </c>
      <c r="G2190" s="46">
        <v>91389</v>
      </c>
      <c r="H2190" s="81">
        <v>0.33333333333333331</v>
      </c>
      <c r="I2190" s="81">
        <v>0.59722222222222221</v>
      </c>
      <c r="J2190" s="47">
        <v>0.2638888888888889</v>
      </c>
      <c r="K2190" s="48">
        <v>42879.32708333333</v>
      </c>
      <c r="L2190" s="48">
        <v>42879.597222222219</v>
      </c>
      <c r="M2190" s="46">
        <v>0</v>
      </c>
      <c r="N2190" s="46">
        <v>67</v>
      </c>
      <c r="O2190" s="47">
        <v>8.564814814814815E-4</v>
      </c>
      <c r="P2190" s="47">
        <v>0</v>
      </c>
      <c r="Q2190" s="47">
        <v>5.7094907407407407E-2</v>
      </c>
      <c r="R2190" s="47">
        <v>1.4791666666666668E-2</v>
      </c>
      <c r="S2190" s="47">
        <v>0</v>
      </c>
      <c r="T2190" s="47">
        <v>9.0509259259259258E-3</v>
      </c>
      <c r="U2190" s="47">
        <v>0</v>
      </c>
      <c r="V2190" s="47">
        <v>0</v>
      </c>
      <c r="W2190" s="47">
        <v>0</v>
      </c>
      <c r="X2190" s="47">
        <v>0</v>
      </c>
      <c r="Y2190" s="47">
        <v>7.5231481481481477E-3</v>
      </c>
      <c r="Z2190" s="47">
        <v>0</v>
      </c>
      <c r="AA2190" s="4">
        <f t="shared" si="71"/>
        <v>2.3842592592592596E-2</v>
      </c>
      <c r="AB2190" s="4">
        <f t="shared" si="70"/>
        <v>0</v>
      </c>
    </row>
    <row r="2191" spans="1:28" x14ac:dyDescent="0.25">
      <c r="A2191" s="44">
        <v>42879</v>
      </c>
      <c r="B2191" s="45" t="s">
        <v>194</v>
      </c>
      <c r="C2191" s="45" t="s">
        <v>161</v>
      </c>
      <c r="D2191" s="45" t="s">
        <v>36</v>
      </c>
      <c r="E2191" s="45" t="s">
        <v>45</v>
      </c>
      <c r="F2191" s="45" t="s">
        <v>166</v>
      </c>
      <c r="G2191" s="46">
        <v>91115</v>
      </c>
      <c r="H2191" s="76">
        <v>0.33333333333333331</v>
      </c>
      <c r="I2191" s="76">
        <v>0.59722222222222221</v>
      </c>
      <c r="J2191" s="47">
        <v>0.2638888888888889</v>
      </c>
      <c r="M2191" s="46">
        <v>0</v>
      </c>
      <c r="N2191" s="46">
        <v>0</v>
      </c>
      <c r="O2191" s="47">
        <v>0</v>
      </c>
      <c r="P2191" s="47">
        <v>0</v>
      </c>
      <c r="Q2191" s="47">
        <v>0</v>
      </c>
      <c r="R2191" s="47">
        <v>0</v>
      </c>
      <c r="S2191" s="47">
        <v>0</v>
      </c>
      <c r="T2191" s="47">
        <v>0</v>
      </c>
      <c r="U2191" s="47">
        <v>0</v>
      </c>
      <c r="V2191" s="47">
        <v>0</v>
      </c>
      <c r="W2191" s="47">
        <v>0</v>
      </c>
      <c r="X2191" s="47">
        <v>0</v>
      </c>
      <c r="Y2191" s="47">
        <v>0</v>
      </c>
      <c r="Z2191" s="47">
        <v>0</v>
      </c>
      <c r="AA2191" s="4">
        <f t="shared" si="71"/>
        <v>0</v>
      </c>
      <c r="AB2191" s="4" t="str">
        <f t="shared" si="70"/>
        <v/>
      </c>
    </row>
    <row r="2192" spans="1:28" x14ac:dyDescent="0.25">
      <c r="A2192" s="44">
        <v>42879</v>
      </c>
      <c r="B2192" s="45" t="s">
        <v>194</v>
      </c>
      <c r="C2192" s="45" t="s">
        <v>161</v>
      </c>
      <c r="D2192" s="45" t="s">
        <v>36</v>
      </c>
      <c r="E2192" s="45" t="s">
        <v>45</v>
      </c>
      <c r="F2192" s="45" t="s">
        <v>167</v>
      </c>
      <c r="G2192" s="46">
        <v>91120</v>
      </c>
      <c r="H2192" s="81">
        <v>0.29166666666666669</v>
      </c>
      <c r="I2192" s="81">
        <v>0.55555555555555558</v>
      </c>
      <c r="J2192" s="47">
        <v>0.2638888888888889</v>
      </c>
      <c r="K2192" s="48">
        <v>42879.290972222225</v>
      </c>
      <c r="L2192" s="48">
        <v>42879.555555555555</v>
      </c>
      <c r="M2192" s="46">
        <v>0</v>
      </c>
      <c r="N2192" s="46">
        <v>58</v>
      </c>
      <c r="O2192" s="47">
        <v>8.564814814814815E-4</v>
      </c>
      <c r="P2192" s="47">
        <v>0</v>
      </c>
      <c r="Q2192" s="47">
        <v>5.1759259259259262E-2</v>
      </c>
      <c r="R2192" s="47">
        <v>1.2499999999999999E-2</v>
      </c>
      <c r="S2192" s="47">
        <v>0</v>
      </c>
      <c r="T2192" s="47">
        <v>1.3020833333333334E-2</v>
      </c>
      <c r="U2192" s="47">
        <v>0</v>
      </c>
      <c r="V2192" s="47">
        <v>0</v>
      </c>
      <c r="W2192" s="47">
        <v>0</v>
      </c>
      <c r="X2192" s="47">
        <v>0</v>
      </c>
      <c r="Y2192" s="47">
        <v>0</v>
      </c>
      <c r="Z2192" s="47">
        <v>0</v>
      </c>
      <c r="AA2192" s="4">
        <f t="shared" si="71"/>
        <v>2.5520833333333333E-2</v>
      </c>
      <c r="AB2192" s="4">
        <f t="shared" si="70"/>
        <v>0</v>
      </c>
    </row>
    <row r="2193" spans="1:28" x14ac:dyDescent="0.25">
      <c r="A2193" s="44">
        <v>42879</v>
      </c>
      <c r="B2193" s="45" t="s">
        <v>194</v>
      </c>
      <c r="C2193" s="45" t="s">
        <v>161</v>
      </c>
      <c r="D2193" s="45" t="s">
        <v>36</v>
      </c>
      <c r="E2193" s="45" t="s">
        <v>45</v>
      </c>
      <c r="F2193" s="45" t="s">
        <v>91</v>
      </c>
      <c r="G2193" s="46">
        <v>91121</v>
      </c>
      <c r="H2193" s="81">
        <v>0.29166666666666669</v>
      </c>
      <c r="I2193" s="81">
        <v>0.55555555555555558</v>
      </c>
      <c r="J2193" s="47">
        <v>0.2638888888888889</v>
      </c>
      <c r="K2193" s="48">
        <v>42879.284722222219</v>
      </c>
      <c r="L2193" s="48">
        <v>42879.555555555555</v>
      </c>
      <c r="M2193" s="46">
        <v>0</v>
      </c>
      <c r="N2193" s="46">
        <v>96</v>
      </c>
      <c r="O2193" s="47">
        <v>8.449074074074075E-4</v>
      </c>
      <c r="P2193" s="47">
        <v>0</v>
      </c>
      <c r="Q2193" s="47">
        <v>8.8784722222222223E-2</v>
      </c>
      <c r="R2193" s="47">
        <v>1.4201388888888888E-2</v>
      </c>
      <c r="S2193" s="47">
        <v>0</v>
      </c>
      <c r="T2193" s="47">
        <v>1.1458333333333334E-2</v>
      </c>
      <c r="U2193" s="47">
        <v>0</v>
      </c>
      <c r="V2193" s="47">
        <v>0</v>
      </c>
      <c r="W2193" s="47">
        <v>0</v>
      </c>
      <c r="X2193" s="47">
        <v>0</v>
      </c>
      <c r="Y2193" s="47">
        <v>0</v>
      </c>
      <c r="Z2193" s="47">
        <v>0</v>
      </c>
      <c r="AA2193" s="4">
        <f t="shared" si="71"/>
        <v>2.5659722222222223E-2</v>
      </c>
      <c r="AB2193" s="4">
        <f t="shared" si="70"/>
        <v>0</v>
      </c>
    </row>
    <row r="2194" spans="1:28" x14ac:dyDescent="0.25">
      <c r="A2194" s="44">
        <v>42879</v>
      </c>
      <c r="B2194" s="45" t="s">
        <v>194</v>
      </c>
      <c r="C2194" s="45" t="s">
        <v>161</v>
      </c>
      <c r="D2194" s="45" t="s">
        <v>36</v>
      </c>
      <c r="E2194" s="45" t="s">
        <v>45</v>
      </c>
      <c r="F2194" s="45" t="s">
        <v>115</v>
      </c>
      <c r="G2194" s="46">
        <v>91123</v>
      </c>
      <c r="H2194" s="81">
        <v>0.25</v>
      </c>
      <c r="I2194" s="81">
        <v>0.51388888888888895</v>
      </c>
      <c r="J2194" s="47">
        <v>0.2638888888888889</v>
      </c>
      <c r="K2194" s="48">
        <v>42879.24722222222</v>
      </c>
      <c r="L2194" s="48">
        <v>42879.513888888891</v>
      </c>
      <c r="M2194" s="46">
        <v>0</v>
      </c>
      <c r="N2194" s="46">
        <v>101</v>
      </c>
      <c r="O2194" s="47">
        <v>6.134259259259259E-4</v>
      </c>
      <c r="P2194" s="47">
        <v>0</v>
      </c>
      <c r="Q2194" s="47">
        <v>6.1944444444444441E-2</v>
      </c>
      <c r="R2194" s="47">
        <v>1.0983796296296297E-2</v>
      </c>
      <c r="S2194" s="47">
        <v>0</v>
      </c>
      <c r="T2194" s="47">
        <v>1.3495370370370371E-2</v>
      </c>
      <c r="U2194" s="47">
        <v>0</v>
      </c>
      <c r="V2194" s="47">
        <v>0</v>
      </c>
      <c r="W2194" s="47">
        <v>0</v>
      </c>
      <c r="X2194" s="47">
        <v>0</v>
      </c>
      <c r="Y2194" s="47">
        <v>0</v>
      </c>
      <c r="Z2194" s="47">
        <v>0</v>
      </c>
      <c r="AA2194" s="4">
        <f t="shared" si="71"/>
        <v>2.447916666666667E-2</v>
      </c>
      <c r="AB2194" s="4">
        <f t="shared" si="70"/>
        <v>0</v>
      </c>
    </row>
    <row r="2195" spans="1:28" x14ac:dyDescent="0.25">
      <c r="A2195" s="44">
        <v>42879</v>
      </c>
      <c r="B2195" s="45" t="s">
        <v>194</v>
      </c>
      <c r="C2195" s="45" t="s">
        <v>161</v>
      </c>
      <c r="D2195" s="45" t="s">
        <v>36</v>
      </c>
      <c r="E2195" s="45" t="s">
        <v>48</v>
      </c>
      <c r="F2195" s="45" t="s">
        <v>82</v>
      </c>
      <c r="G2195" s="46">
        <v>91284</v>
      </c>
      <c r="H2195" s="81">
        <v>0.55555555555555558</v>
      </c>
      <c r="I2195" s="81">
        <v>0.81944444444444453</v>
      </c>
      <c r="J2195" s="47">
        <v>0.2638888888888889</v>
      </c>
      <c r="K2195" s="48">
        <v>42879.556250000001</v>
      </c>
      <c r="L2195" s="48">
        <v>42879.819444444445</v>
      </c>
      <c r="M2195" s="46">
        <v>4</v>
      </c>
      <c r="N2195" s="46">
        <v>30</v>
      </c>
      <c r="O2195" s="47">
        <v>6.8287037037037025E-4</v>
      </c>
      <c r="P2195" s="47">
        <v>4.3749999999999995E-3</v>
      </c>
      <c r="Q2195" s="47">
        <v>2.0509259259259258E-2</v>
      </c>
      <c r="R2195" s="47">
        <v>2.1134259259259259E-2</v>
      </c>
      <c r="S2195" s="47">
        <v>0</v>
      </c>
      <c r="T2195" s="47">
        <v>0</v>
      </c>
      <c r="U2195" s="47">
        <v>0</v>
      </c>
      <c r="V2195" s="47">
        <v>3.5428240740740739E-2</v>
      </c>
      <c r="W2195" s="47">
        <v>0</v>
      </c>
      <c r="X2195" s="47">
        <v>6.6435185185185182E-3</v>
      </c>
      <c r="Y2195" s="47">
        <v>4.7569444444444447E-3</v>
      </c>
      <c r="Z2195" s="47">
        <v>0</v>
      </c>
      <c r="AA2195" s="4">
        <f t="shared" si="71"/>
        <v>2.1134259259259259E-2</v>
      </c>
      <c r="AB2195" s="4">
        <f t="shared" si="70"/>
        <v>6.9444444444444198E-4</v>
      </c>
    </row>
    <row r="2196" spans="1:28" x14ac:dyDescent="0.25">
      <c r="A2196" s="44">
        <v>42879</v>
      </c>
      <c r="B2196" s="45" t="s">
        <v>194</v>
      </c>
      <c r="C2196" s="45" t="s">
        <v>161</v>
      </c>
      <c r="D2196" s="45" t="s">
        <v>36</v>
      </c>
      <c r="E2196" s="45" t="s">
        <v>48</v>
      </c>
      <c r="F2196" s="45" t="s">
        <v>83</v>
      </c>
      <c r="G2196" s="46">
        <v>91282</v>
      </c>
      <c r="H2196" s="81">
        <v>0.55555555555555558</v>
      </c>
      <c r="I2196" s="81">
        <v>0.81944444444444453</v>
      </c>
      <c r="J2196" s="47">
        <v>0.2638888888888889</v>
      </c>
      <c r="K2196" s="48">
        <v>42879.555555555555</v>
      </c>
      <c r="L2196" s="48">
        <v>42879.819444444445</v>
      </c>
      <c r="M2196" s="46">
        <v>10</v>
      </c>
      <c r="N2196" s="46">
        <v>16</v>
      </c>
      <c r="O2196" s="47">
        <v>7.5231481481481471E-4</v>
      </c>
      <c r="P2196" s="47">
        <v>1.9907407407407408E-3</v>
      </c>
      <c r="Q2196" s="47">
        <v>1.8726851851851852E-2</v>
      </c>
      <c r="R2196" s="47">
        <v>1.3136574074074077E-2</v>
      </c>
      <c r="S2196" s="47">
        <v>0</v>
      </c>
      <c r="T2196" s="47">
        <v>0</v>
      </c>
      <c r="U2196" s="47">
        <v>0</v>
      </c>
      <c r="V2196" s="47">
        <v>0</v>
      </c>
      <c r="W2196" s="47">
        <v>0</v>
      </c>
      <c r="X2196" s="47">
        <v>8.7037037037037031E-3</v>
      </c>
      <c r="Y2196" s="47">
        <v>2.1759259259259258E-3</v>
      </c>
      <c r="Z2196" s="47">
        <v>0</v>
      </c>
      <c r="AA2196" s="4">
        <f t="shared" si="71"/>
        <v>1.3136574074074077E-2</v>
      </c>
      <c r="AB2196" s="4">
        <f t="shared" si="70"/>
        <v>0</v>
      </c>
    </row>
    <row r="2197" spans="1:28" x14ac:dyDescent="0.25">
      <c r="A2197" s="44">
        <v>42879</v>
      </c>
      <c r="B2197" s="45" t="s">
        <v>194</v>
      </c>
      <c r="C2197" s="45" t="s">
        <v>161</v>
      </c>
      <c r="D2197" s="45" t="s">
        <v>36</v>
      </c>
      <c r="E2197" s="45" t="s">
        <v>48</v>
      </c>
      <c r="F2197" s="45" t="s">
        <v>84</v>
      </c>
      <c r="G2197" s="46">
        <v>91276</v>
      </c>
      <c r="H2197" s="81">
        <v>0.29166666666666669</v>
      </c>
      <c r="I2197" s="81">
        <v>0.55555555555555558</v>
      </c>
      <c r="J2197" s="47">
        <v>0.2638888888888889</v>
      </c>
      <c r="K2197" s="48">
        <v>42879.295138888891</v>
      </c>
      <c r="L2197" s="48">
        <v>42879.555555555555</v>
      </c>
      <c r="M2197" s="46">
        <v>7</v>
      </c>
      <c r="N2197" s="46">
        <v>25</v>
      </c>
      <c r="O2197" s="47">
        <v>5.9027777777777778E-4</v>
      </c>
      <c r="P2197" s="47">
        <v>1.4120370370370369E-3</v>
      </c>
      <c r="Q2197" s="47">
        <v>1.4479166666666668E-2</v>
      </c>
      <c r="R2197" s="47">
        <v>1.4733796296296295E-2</v>
      </c>
      <c r="S2197" s="47">
        <v>0</v>
      </c>
      <c r="T2197" s="47">
        <v>9.525462962962963E-3</v>
      </c>
      <c r="U2197" s="47">
        <v>0</v>
      </c>
      <c r="V2197" s="47">
        <v>2.7314814814814816E-2</v>
      </c>
      <c r="W2197" s="47">
        <v>0</v>
      </c>
      <c r="X2197" s="47">
        <v>0</v>
      </c>
      <c r="Y2197" s="47">
        <v>2.5451388888888888E-2</v>
      </c>
      <c r="Z2197" s="47">
        <v>0</v>
      </c>
      <c r="AA2197" s="4">
        <f t="shared" si="71"/>
        <v>2.4259259259259258E-2</v>
      </c>
      <c r="AB2197" s="4">
        <f t="shared" si="70"/>
        <v>3.4722222222222099E-3</v>
      </c>
    </row>
    <row r="2198" spans="1:28" x14ac:dyDescent="0.25">
      <c r="A2198" s="44">
        <v>42879</v>
      </c>
      <c r="B2198" s="45" t="s">
        <v>194</v>
      </c>
      <c r="C2198" s="45" t="s">
        <v>161</v>
      </c>
      <c r="D2198" s="45" t="s">
        <v>36</v>
      </c>
      <c r="E2198" s="45" t="s">
        <v>48</v>
      </c>
      <c r="F2198" s="45" t="s">
        <v>168</v>
      </c>
      <c r="G2198" s="46">
        <v>91275</v>
      </c>
      <c r="H2198" s="81">
        <v>0.29166666666666669</v>
      </c>
      <c r="I2198" s="81">
        <v>0.55555555555555558</v>
      </c>
      <c r="J2198" s="47">
        <v>0.2638888888888889</v>
      </c>
      <c r="K2198" s="48">
        <v>42879.286805555559</v>
      </c>
      <c r="L2198" s="48">
        <v>42879.555555555555</v>
      </c>
      <c r="M2198" s="46">
        <v>8</v>
      </c>
      <c r="N2198" s="46">
        <v>21</v>
      </c>
      <c r="O2198" s="47">
        <v>1.1805555555555556E-3</v>
      </c>
      <c r="P2198" s="47">
        <v>1.2037037037037038E-3</v>
      </c>
      <c r="Q2198" s="47">
        <v>5.7488425925925929E-2</v>
      </c>
      <c r="R2198" s="47">
        <v>1.4004629629629631E-2</v>
      </c>
      <c r="S2198" s="47">
        <v>0</v>
      </c>
      <c r="T2198" s="47">
        <v>1.3796296296296298E-2</v>
      </c>
      <c r="U2198" s="47">
        <v>0</v>
      </c>
      <c r="V2198" s="47">
        <v>9.0972222222222218E-3</v>
      </c>
      <c r="W2198" s="47">
        <v>0</v>
      </c>
      <c r="X2198" s="47">
        <v>0</v>
      </c>
      <c r="Y2198" s="47">
        <v>2.8472222222222219E-3</v>
      </c>
      <c r="Z2198" s="47">
        <v>0</v>
      </c>
      <c r="AA2198" s="4">
        <f t="shared" si="71"/>
        <v>2.780092592592593E-2</v>
      </c>
      <c r="AB2198" s="4">
        <f t="shared" si="70"/>
        <v>0</v>
      </c>
    </row>
    <row r="2199" spans="1:28" x14ac:dyDescent="0.25">
      <c r="A2199" s="44">
        <v>42879</v>
      </c>
      <c r="B2199" s="45" t="s">
        <v>194</v>
      </c>
      <c r="C2199" s="45" t="s">
        <v>161</v>
      </c>
      <c r="D2199" s="45" t="s">
        <v>36</v>
      </c>
      <c r="E2199" s="45" t="s">
        <v>48</v>
      </c>
      <c r="F2199" s="45" t="s">
        <v>86</v>
      </c>
      <c r="G2199" s="46">
        <v>91283</v>
      </c>
      <c r="H2199" s="81">
        <v>0.29166666666666669</v>
      </c>
      <c r="I2199" s="81">
        <v>0.55555555555555558</v>
      </c>
      <c r="J2199" s="47">
        <v>0.2638888888888889</v>
      </c>
      <c r="K2199" s="48">
        <v>42879.285416666666</v>
      </c>
      <c r="L2199" s="48">
        <v>42879.555555555555</v>
      </c>
      <c r="M2199" s="46">
        <v>6</v>
      </c>
      <c r="N2199" s="46">
        <v>31</v>
      </c>
      <c r="O2199" s="47">
        <v>7.6388888888888893E-4</v>
      </c>
      <c r="P2199" s="47">
        <v>3.1597222222222222E-3</v>
      </c>
      <c r="Q2199" s="47">
        <v>4.3923611111111115E-2</v>
      </c>
      <c r="R2199" s="47">
        <v>0</v>
      </c>
      <c r="S2199" s="47">
        <v>0</v>
      </c>
      <c r="T2199" s="47">
        <v>0</v>
      </c>
      <c r="U2199" s="47">
        <v>0</v>
      </c>
      <c r="V2199" s="47">
        <v>3.7962962962962962E-2</v>
      </c>
      <c r="W2199" s="47">
        <v>0</v>
      </c>
      <c r="X2199" s="47">
        <v>0</v>
      </c>
      <c r="Y2199" s="47">
        <v>2.0358796296296295E-2</v>
      </c>
      <c r="Z2199" s="47">
        <v>0</v>
      </c>
      <c r="AA2199" s="4">
        <f t="shared" si="71"/>
        <v>0</v>
      </c>
      <c r="AB2199" s="4">
        <f t="shared" si="70"/>
        <v>0</v>
      </c>
    </row>
    <row r="2200" spans="1:28" x14ac:dyDescent="0.25">
      <c r="A2200" s="44">
        <v>42879</v>
      </c>
      <c r="B2200" s="45" t="s">
        <v>194</v>
      </c>
      <c r="C2200" s="45" t="s">
        <v>161</v>
      </c>
      <c r="D2200" s="45" t="s">
        <v>36</v>
      </c>
      <c r="E2200" s="45" t="s">
        <v>48</v>
      </c>
      <c r="F2200" s="45" t="s">
        <v>87</v>
      </c>
      <c r="G2200" s="46">
        <v>91278</v>
      </c>
      <c r="H2200" s="81">
        <v>0.55555555555555558</v>
      </c>
      <c r="I2200" s="81">
        <v>0.81944444444444453</v>
      </c>
      <c r="J2200" s="47">
        <v>0.2638888888888889</v>
      </c>
      <c r="K2200" s="48">
        <v>42879.563888888886</v>
      </c>
      <c r="L2200" s="48">
        <v>42879.819444444445</v>
      </c>
      <c r="M2200" s="46">
        <v>3</v>
      </c>
      <c r="N2200" s="46">
        <v>5</v>
      </c>
      <c r="O2200" s="47">
        <v>5.0925925925925921E-4</v>
      </c>
      <c r="P2200" s="47">
        <v>5.1736111111111115E-3</v>
      </c>
      <c r="Q2200" s="47">
        <v>2.6041666666666665E-3</v>
      </c>
      <c r="R2200" s="47">
        <v>1.4004629629629631E-2</v>
      </c>
      <c r="S2200" s="47">
        <v>0</v>
      </c>
      <c r="T2200" s="47">
        <v>8.9814814814814809E-3</v>
      </c>
      <c r="U2200" s="47">
        <v>0</v>
      </c>
      <c r="V2200" s="47">
        <v>4.4131944444444439E-2</v>
      </c>
      <c r="W2200" s="47">
        <v>0</v>
      </c>
      <c r="X2200" s="47">
        <v>0</v>
      </c>
      <c r="Y2200" s="47">
        <v>2.0023148148148148E-3</v>
      </c>
      <c r="Z2200" s="47">
        <v>0</v>
      </c>
      <c r="AA2200" s="4">
        <f t="shared" si="71"/>
        <v>2.298611111111111E-2</v>
      </c>
      <c r="AB2200" s="4">
        <f t="shared" si="70"/>
        <v>8.3333333333333037E-3</v>
      </c>
    </row>
    <row r="2201" spans="1:28" x14ac:dyDescent="0.25">
      <c r="A2201" s="44">
        <v>42879</v>
      </c>
      <c r="B2201" s="45" t="s">
        <v>194</v>
      </c>
      <c r="C2201" s="45" t="s">
        <v>161</v>
      </c>
      <c r="D2201" s="45" t="s">
        <v>38</v>
      </c>
      <c r="E2201" s="45" t="s">
        <v>35</v>
      </c>
      <c r="F2201" s="45" t="s">
        <v>72</v>
      </c>
      <c r="G2201" s="46">
        <v>91169</v>
      </c>
      <c r="H2201" s="81">
        <v>0.625</v>
      </c>
      <c r="I2201" s="81">
        <v>0.88888888888888884</v>
      </c>
      <c r="J2201" s="47">
        <v>0.2638888888888889</v>
      </c>
      <c r="K2201" s="48">
        <v>42879.623611111114</v>
      </c>
      <c r="L2201" s="48">
        <v>42879.890277777777</v>
      </c>
      <c r="M2201" s="46">
        <v>56</v>
      </c>
      <c r="N2201" s="46">
        <v>0</v>
      </c>
      <c r="O2201" s="47">
        <v>0</v>
      </c>
      <c r="P2201" s="47">
        <v>2.0949074074074073E-3</v>
      </c>
      <c r="Q2201" s="47">
        <v>9.7222222222222209E-4</v>
      </c>
      <c r="R2201" s="47">
        <v>1.4108796296296295E-2</v>
      </c>
      <c r="S2201" s="47">
        <v>0</v>
      </c>
      <c r="T2201" s="47">
        <v>1.357638888888889E-2</v>
      </c>
      <c r="U2201" s="47">
        <v>0</v>
      </c>
      <c r="V2201" s="47">
        <v>0</v>
      </c>
      <c r="W2201" s="47">
        <v>0</v>
      </c>
      <c r="X2201" s="47">
        <v>1.4293981481481482E-2</v>
      </c>
      <c r="Y2201" s="47">
        <v>1.9444444444444442E-3</v>
      </c>
      <c r="Z2201" s="47">
        <v>0</v>
      </c>
      <c r="AA2201" s="4">
        <f t="shared" si="71"/>
        <v>2.7685185185185184E-2</v>
      </c>
      <c r="AB2201" s="4">
        <f t="shared" si="70"/>
        <v>0</v>
      </c>
    </row>
    <row r="2202" spans="1:28" x14ac:dyDescent="0.25">
      <c r="A2202" s="44">
        <v>42879</v>
      </c>
      <c r="B2202" s="45" t="s">
        <v>194</v>
      </c>
      <c r="C2202" s="45" t="s">
        <v>161</v>
      </c>
      <c r="D2202" s="45" t="s">
        <v>38</v>
      </c>
      <c r="E2202" s="45" t="s">
        <v>35</v>
      </c>
      <c r="F2202" s="45" t="s">
        <v>55</v>
      </c>
      <c r="G2202" s="46">
        <v>91147</v>
      </c>
      <c r="H2202" s="76">
        <v>0.55555555555555558</v>
      </c>
      <c r="I2202" s="76">
        <v>0.81944444444444453</v>
      </c>
      <c r="J2202" s="47">
        <v>0.2638888888888889</v>
      </c>
      <c r="M2202" s="46">
        <v>0</v>
      </c>
      <c r="N2202" s="46">
        <v>0</v>
      </c>
      <c r="O2202" s="47">
        <v>0</v>
      </c>
      <c r="P2202" s="47">
        <v>0</v>
      </c>
      <c r="Q2202" s="47">
        <v>0</v>
      </c>
      <c r="R2202" s="47">
        <v>0</v>
      </c>
      <c r="S2202" s="47">
        <v>0</v>
      </c>
      <c r="T2202" s="47">
        <v>0</v>
      </c>
      <c r="U2202" s="47">
        <v>0</v>
      </c>
      <c r="V2202" s="47">
        <v>0</v>
      </c>
      <c r="W2202" s="47">
        <v>0</v>
      </c>
      <c r="X2202" s="47">
        <v>0</v>
      </c>
      <c r="Y2202" s="47">
        <v>0</v>
      </c>
      <c r="Z2202" s="47">
        <v>0</v>
      </c>
      <c r="AA2202" s="4">
        <f t="shared" si="71"/>
        <v>0</v>
      </c>
      <c r="AB2202" s="4" t="str">
        <f t="shared" si="70"/>
        <v/>
      </c>
    </row>
    <row r="2203" spans="1:28" x14ac:dyDescent="0.25">
      <c r="A2203" s="44">
        <v>42879</v>
      </c>
      <c r="B2203" s="45" t="s">
        <v>194</v>
      </c>
      <c r="C2203" s="45" t="s">
        <v>161</v>
      </c>
      <c r="D2203" s="45" t="s">
        <v>38</v>
      </c>
      <c r="E2203" s="45" t="s">
        <v>35</v>
      </c>
      <c r="F2203" s="45" t="s">
        <v>172</v>
      </c>
      <c r="G2203" s="46">
        <v>91160</v>
      </c>
      <c r="H2203" s="81">
        <v>0.625</v>
      </c>
      <c r="I2203" s="81">
        <v>0.88888888888888884</v>
      </c>
      <c r="J2203" s="47">
        <v>0.2638888888888889</v>
      </c>
      <c r="K2203" s="48">
        <v>42879.618055555555</v>
      </c>
      <c r="L2203" s="48">
        <v>42879.89166666667</v>
      </c>
      <c r="M2203" s="46">
        <v>52</v>
      </c>
      <c r="N2203" s="46">
        <v>0</v>
      </c>
      <c r="O2203" s="47">
        <v>0</v>
      </c>
      <c r="P2203" s="47">
        <v>1.712962962962963E-3</v>
      </c>
      <c r="Q2203" s="47">
        <v>5.6481481481481478E-3</v>
      </c>
      <c r="R2203" s="47">
        <v>1.3425925925925924E-2</v>
      </c>
      <c r="S2203" s="47">
        <v>0</v>
      </c>
      <c r="T2203" s="47">
        <v>1.3252314814814814E-2</v>
      </c>
      <c r="U2203" s="47">
        <v>0</v>
      </c>
      <c r="V2203" s="47">
        <v>0</v>
      </c>
      <c r="W2203" s="47">
        <v>5.3483796296296293E-2</v>
      </c>
      <c r="X2203" s="47">
        <v>5.3125000000000004E-3</v>
      </c>
      <c r="Y2203" s="47">
        <v>5.6365740740740742E-3</v>
      </c>
      <c r="Z2203" s="47">
        <v>0</v>
      </c>
      <c r="AA2203" s="4">
        <f t="shared" si="71"/>
        <v>2.6678240740740738E-2</v>
      </c>
      <c r="AB2203" s="4">
        <f t="shared" si="70"/>
        <v>0</v>
      </c>
    </row>
    <row r="2204" spans="1:28" x14ac:dyDescent="0.25">
      <c r="A2204" s="44">
        <v>42879</v>
      </c>
      <c r="B2204" s="45" t="s">
        <v>194</v>
      </c>
      <c r="C2204" s="45" t="s">
        <v>161</v>
      </c>
      <c r="D2204" s="45" t="s">
        <v>38</v>
      </c>
      <c r="E2204" s="45" t="s">
        <v>35</v>
      </c>
      <c r="F2204" s="45" t="s">
        <v>74</v>
      </c>
      <c r="G2204" s="46">
        <v>91149</v>
      </c>
      <c r="H2204" s="76">
        <v>0.625</v>
      </c>
      <c r="I2204" s="76">
        <v>0.88888888888888884</v>
      </c>
      <c r="J2204" s="47">
        <v>0.2638888888888889</v>
      </c>
      <c r="M2204" s="46">
        <v>0</v>
      </c>
      <c r="N2204" s="46">
        <v>0</v>
      </c>
      <c r="O2204" s="47">
        <v>0</v>
      </c>
      <c r="P2204" s="47">
        <v>0</v>
      </c>
      <c r="Q2204" s="47">
        <v>0</v>
      </c>
      <c r="R2204" s="47">
        <v>0</v>
      </c>
      <c r="S2204" s="47">
        <v>0</v>
      </c>
      <c r="T2204" s="47">
        <v>0</v>
      </c>
      <c r="U2204" s="47">
        <v>0</v>
      </c>
      <c r="V2204" s="47">
        <v>0</v>
      </c>
      <c r="W2204" s="47">
        <v>0</v>
      </c>
      <c r="X2204" s="47">
        <v>0</v>
      </c>
      <c r="Y2204" s="47">
        <v>0</v>
      </c>
      <c r="Z2204" s="47">
        <v>0</v>
      </c>
      <c r="AA2204" s="4">
        <f t="shared" si="71"/>
        <v>0</v>
      </c>
      <c r="AB2204" s="4" t="str">
        <f t="shared" si="70"/>
        <v/>
      </c>
    </row>
    <row r="2205" spans="1:28" x14ac:dyDescent="0.25">
      <c r="A2205" s="44">
        <v>42879</v>
      </c>
      <c r="B2205" s="45" t="s">
        <v>194</v>
      </c>
      <c r="C2205" s="45" t="s">
        <v>161</v>
      </c>
      <c r="D2205" s="45" t="s">
        <v>38</v>
      </c>
      <c r="E2205" s="45" t="s">
        <v>35</v>
      </c>
      <c r="F2205" s="45" t="s">
        <v>176</v>
      </c>
      <c r="G2205" s="46">
        <v>91141</v>
      </c>
      <c r="H2205" s="81">
        <v>0.25</v>
      </c>
      <c r="I2205" s="81">
        <v>0.51388888888888895</v>
      </c>
      <c r="J2205" s="47">
        <v>0.2638888888888889</v>
      </c>
      <c r="K2205" s="48">
        <v>42879.243055555555</v>
      </c>
      <c r="L2205" s="48">
        <v>42879.513888888891</v>
      </c>
      <c r="M2205" s="46">
        <v>63</v>
      </c>
      <c r="N2205" s="46">
        <v>0</v>
      </c>
      <c r="O2205" s="47">
        <v>0</v>
      </c>
      <c r="P2205" s="47">
        <v>1.6666666666666668E-3</v>
      </c>
      <c r="Q2205" s="47">
        <v>6.6782407407407415E-3</v>
      </c>
      <c r="R2205" s="47">
        <v>1.3310185185185187E-2</v>
      </c>
      <c r="S2205" s="47">
        <v>0</v>
      </c>
      <c r="T2205" s="47">
        <v>1.3402777777777777E-2</v>
      </c>
      <c r="U2205" s="47">
        <v>0</v>
      </c>
      <c r="V2205" s="47">
        <v>0</v>
      </c>
      <c r="W2205" s="47">
        <v>0</v>
      </c>
      <c r="X2205" s="47">
        <v>9.4212962962962957E-3</v>
      </c>
      <c r="Y2205" s="47">
        <v>0</v>
      </c>
      <c r="Z2205" s="47">
        <v>0</v>
      </c>
      <c r="AA2205" s="4">
        <f t="shared" si="71"/>
        <v>2.6712962962962966E-2</v>
      </c>
      <c r="AB2205" s="4">
        <f t="shared" si="70"/>
        <v>0</v>
      </c>
    </row>
    <row r="2206" spans="1:28" x14ac:dyDescent="0.25">
      <c r="A2206" s="44">
        <v>42879</v>
      </c>
      <c r="B2206" s="45" t="s">
        <v>194</v>
      </c>
      <c r="C2206" s="45" t="s">
        <v>161</v>
      </c>
      <c r="D2206" s="45" t="s">
        <v>38</v>
      </c>
      <c r="E2206" s="45" t="s">
        <v>35</v>
      </c>
      <c r="F2206" s="45" t="s">
        <v>177</v>
      </c>
      <c r="G2206" s="46">
        <v>91130</v>
      </c>
      <c r="H2206" s="81">
        <v>0.58333333333333337</v>
      </c>
      <c r="I2206" s="81">
        <v>0.84722222222222221</v>
      </c>
      <c r="J2206" s="47">
        <v>0.2638888888888889</v>
      </c>
      <c r="K2206" s="48">
        <v>42879.583333333336</v>
      </c>
      <c r="L2206" s="48">
        <v>42879.84652777778</v>
      </c>
      <c r="M2206" s="46">
        <v>72</v>
      </c>
      <c r="N2206" s="46">
        <v>0</v>
      </c>
      <c r="O2206" s="47">
        <v>0</v>
      </c>
      <c r="P2206" s="47">
        <v>1.6666666666666668E-3</v>
      </c>
      <c r="Q2206" s="47">
        <v>5.4166666666666669E-3</v>
      </c>
      <c r="R2206" s="47">
        <v>1.5706018518518518E-2</v>
      </c>
      <c r="S2206" s="47">
        <v>0</v>
      </c>
      <c r="T2206" s="47">
        <v>1.539351851851852E-2</v>
      </c>
      <c r="U2206" s="47">
        <v>0</v>
      </c>
      <c r="V2206" s="47">
        <v>0</v>
      </c>
      <c r="W2206" s="47">
        <v>0</v>
      </c>
      <c r="X2206" s="47">
        <v>1.2233796296296296E-2</v>
      </c>
      <c r="Y2206" s="47">
        <v>1.2974537037037036E-2</v>
      </c>
      <c r="Z2206" s="47">
        <v>0</v>
      </c>
      <c r="AA2206" s="4">
        <f t="shared" si="71"/>
        <v>3.1099537037037037E-2</v>
      </c>
      <c r="AB2206" s="4">
        <f t="shared" ref="AB2206:AB2269" si="72">IF(K2206="","",IF(VALUE(TEXT(K2206,"HH:MM:SS"))&gt;H2206,VALUE(TEXT(K2206,"HH:MM:SS"))-H2206,0))</f>
        <v>0</v>
      </c>
    </row>
    <row r="2207" spans="1:28" x14ac:dyDescent="0.25">
      <c r="A2207" s="44">
        <v>42879</v>
      </c>
      <c r="B2207" s="45" t="s">
        <v>194</v>
      </c>
      <c r="C2207" s="45" t="s">
        <v>161</v>
      </c>
      <c r="D2207" s="45" t="s">
        <v>38</v>
      </c>
      <c r="E2207" s="45" t="s">
        <v>35</v>
      </c>
      <c r="F2207" s="45" t="s">
        <v>96</v>
      </c>
      <c r="G2207" s="46">
        <v>91157</v>
      </c>
      <c r="H2207" s="81">
        <v>0.625</v>
      </c>
      <c r="I2207" s="81">
        <v>0.88888888888888884</v>
      </c>
      <c r="J2207" s="47">
        <v>0.2638888888888889</v>
      </c>
      <c r="K2207" s="48">
        <v>42879.622916666667</v>
      </c>
      <c r="L2207" s="48">
        <v>42879.88958333333</v>
      </c>
      <c r="M2207" s="46">
        <v>61</v>
      </c>
      <c r="N2207" s="46">
        <v>0</v>
      </c>
      <c r="O2207" s="47">
        <v>0</v>
      </c>
      <c r="P2207" s="47">
        <v>2.0601851851851853E-3</v>
      </c>
      <c r="Q2207" s="47">
        <v>1.8402777777777777E-3</v>
      </c>
      <c r="R2207" s="47">
        <v>1.2337962962962962E-2</v>
      </c>
      <c r="S2207" s="47">
        <v>0</v>
      </c>
      <c r="T2207" s="47">
        <v>1.2962962962962963E-2</v>
      </c>
      <c r="U2207" s="47">
        <v>0</v>
      </c>
      <c r="V2207" s="47">
        <v>0</v>
      </c>
      <c r="W2207" s="47">
        <v>0</v>
      </c>
      <c r="X2207" s="47">
        <v>6.7708333333333336E-3</v>
      </c>
      <c r="Y2207" s="47">
        <v>2.7199074074074074E-3</v>
      </c>
      <c r="Z2207" s="47">
        <v>0</v>
      </c>
      <c r="AA2207" s="4">
        <f t="shared" si="71"/>
        <v>2.5300925925925925E-2</v>
      </c>
      <c r="AB2207" s="4">
        <f t="shared" si="72"/>
        <v>0</v>
      </c>
    </row>
    <row r="2208" spans="1:28" x14ac:dyDescent="0.25">
      <c r="A2208" s="44">
        <v>42879</v>
      </c>
      <c r="B2208" s="45" t="s">
        <v>194</v>
      </c>
      <c r="C2208" s="45" t="s">
        <v>161</v>
      </c>
      <c r="D2208" s="45" t="s">
        <v>38</v>
      </c>
      <c r="E2208" s="45" t="s">
        <v>35</v>
      </c>
      <c r="F2208" s="45" t="s">
        <v>79</v>
      </c>
      <c r="G2208" s="46">
        <v>91129</v>
      </c>
      <c r="H2208" s="81">
        <v>0.5625</v>
      </c>
      <c r="I2208" s="81">
        <v>0.82638888888888884</v>
      </c>
      <c r="J2208" s="47">
        <v>0.2638888888888889</v>
      </c>
      <c r="K2208" s="48">
        <v>42879.5625</v>
      </c>
      <c r="L2208" s="48">
        <v>42879.826388888891</v>
      </c>
      <c r="M2208" s="46">
        <v>65</v>
      </c>
      <c r="N2208" s="46">
        <v>0</v>
      </c>
      <c r="O2208" s="47">
        <v>0</v>
      </c>
      <c r="P2208" s="47">
        <v>2.1180555555555553E-3</v>
      </c>
      <c r="Q2208" s="47">
        <v>3.5763888888888894E-3</v>
      </c>
      <c r="R2208" s="47">
        <v>1.4270833333333335E-2</v>
      </c>
      <c r="S2208" s="47">
        <v>0</v>
      </c>
      <c r="T2208" s="47">
        <v>1.3807870370370371E-2</v>
      </c>
      <c r="U2208" s="47">
        <v>0</v>
      </c>
      <c r="V2208" s="47">
        <v>0</v>
      </c>
      <c r="W2208" s="47">
        <v>0</v>
      </c>
      <c r="X2208" s="47">
        <v>7.4421296296296293E-3</v>
      </c>
      <c r="Y2208" s="47">
        <v>3.0902777777777782E-3</v>
      </c>
      <c r="Z2208" s="47">
        <v>0</v>
      </c>
      <c r="AA2208" s="4">
        <f t="shared" si="71"/>
        <v>2.8078703703703706E-2</v>
      </c>
      <c r="AB2208" s="4">
        <f t="shared" si="72"/>
        <v>0</v>
      </c>
    </row>
    <row r="2209" spans="1:28" x14ac:dyDescent="0.25">
      <c r="A2209" s="44">
        <v>42879</v>
      </c>
      <c r="B2209" s="45" t="s">
        <v>194</v>
      </c>
      <c r="C2209" s="45" t="s">
        <v>161</v>
      </c>
      <c r="D2209" s="45" t="s">
        <v>38</v>
      </c>
      <c r="E2209" s="45" t="s">
        <v>35</v>
      </c>
      <c r="F2209" s="45" t="s">
        <v>63</v>
      </c>
      <c r="G2209" s="46">
        <v>91134</v>
      </c>
      <c r="H2209" s="76">
        <v>0.5625</v>
      </c>
      <c r="I2209" s="76">
        <v>0.82638888888888884</v>
      </c>
      <c r="J2209" s="47">
        <v>0.2638888888888889</v>
      </c>
      <c r="M2209" s="46">
        <v>0</v>
      </c>
      <c r="N2209" s="46">
        <v>0</v>
      </c>
      <c r="O2209" s="47">
        <v>0</v>
      </c>
      <c r="P2209" s="47">
        <v>0</v>
      </c>
      <c r="Q2209" s="47">
        <v>0</v>
      </c>
      <c r="R2209" s="47">
        <v>0</v>
      </c>
      <c r="S2209" s="47">
        <v>0</v>
      </c>
      <c r="T2209" s="47">
        <v>0</v>
      </c>
      <c r="U2209" s="47">
        <v>0</v>
      </c>
      <c r="V2209" s="47">
        <v>0</v>
      </c>
      <c r="W2209" s="47">
        <v>0</v>
      </c>
      <c r="X2209" s="47">
        <v>0</v>
      </c>
      <c r="Y2209" s="47">
        <v>0</v>
      </c>
      <c r="Z2209" s="47">
        <v>0</v>
      </c>
      <c r="AA2209" s="4">
        <f t="shared" si="71"/>
        <v>0</v>
      </c>
      <c r="AB2209" s="4" t="str">
        <f t="shared" si="72"/>
        <v/>
      </c>
    </row>
    <row r="2210" spans="1:28" x14ac:dyDescent="0.25">
      <c r="A2210" s="44">
        <v>42879</v>
      </c>
      <c r="B2210" s="45" t="s">
        <v>194</v>
      </c>
      <c r="C2210" s="45" t="s">
        <v>161</v>
      </c>
      <c r="D2210" s="45" t="s">
        <v>38</v>
      </c>
      <c r="E2210" s="45" t="s">
        <v>35</v>
      </c>
      <c r="F2210" s="45" t="s">
        <v>182</v>
      </c>
      <c r="G2210" s="46">
        <v>91131</v>
      </c>
      <c r="H2210" s="81">
        <v>0.33333333333333331</v>
      </c>
      <c r="I2210" s="81">
        <v>0.59722222222222221</v>
      </c>
      <c r="J2210" s="47">
        <v>0.2638888888888889</v>
      </c>
      <c r="K2210" s="48">
        <v>42879.32708333333</v>
      </c>
      <c r="L2210" s="48">
        <v>42879.556250000001</v>
      </c>
      <c r="M2210" s="46">
        <v>60</v>
      </c>
      <c r="N2210" s="46">
        <v>0</v>
      </c>
      <c r="O2210" s="47">
        <v>0</v>
      </c>
      <c r="P2210" s="47">
        <v>1.6319444444444445E-3</v>
      </c>
      <c r="Q2210" s="47">
        <v>6.0879629629629643E-3</v>
      </c>
      <c r="R2210" s="47">
        <v>1.4525462962962964E-2</v>
      </c>
      <c r="S2210" s="47">
        <v>0</v>
      </c>
      <c r="T2210" s="47">
        <v>1.480324074074074E-2</v>
      </c>
      <c r="U2210" s="47">
        <v>0</v>
      </c>
      <c r="V2210" s="47">
        <v>0</v>
      </c>
      <c r="W2210" s="47">
        <v>0</v>
      </c>
      <c r="X2210" s="47">
        <v>4.2939814814814811E-3</v>
      </c>
      <c r="Y2210" s="47">
        <v>0</v>
      </c>
      <c r="Z2210" s="47">
        <v>0</v>
      </c>
      <c r="AA2210" s="4">
        <f t="shared" si="71"/>
        <v>2.9328703703703704E-2</v>
      </c>
      <c r="AB2210" s="4">
        <f t="shared" si="72"/>
        <v>0</v>
      </c>
    </row>
    <row r="2211" spans="1:28" x14ac:dyDescent="0.25">
      <c r="A2211" s="44">
        <v>42879</v>
      </c>
      <c r="B2211" s="45" t="s">
        <v>194</v>
      </c>
      <c r="C2211" s="45" t="s">
        <v>161</v>
      </c>
      <c r="D2211" s="45" t="s">
        <v>38</v>
      </c>
      <c r="E2211" s="45" t="s">
        <v>41</v>
      </c>
      <c r="F2211" s="45" t="s">
        <v>116</v>
      </c>
      <c r="G2211" s="46">
        <v>91126</v>
      </c>
      <c r="H2211" s="81">
        <v>0.29166666666666669</v>
      </c>
      <c r="I2211" s="81">
        <v>0.55555555555555558</v>
      </c>
      <c r="J2211" s="47">
        <v>0.2638888888888889</v>
      </c>
      <c r="K2211" s="48">
        <v>42879.286805555559</v>
      </c>
      <c r="L2211" s="48">
        <v>42879.555555555555</v>
      </c>
      <c r="M2211" s="46">
        <v>84</v>
      </c>
      <c r="N2211" s="46">
        <v>0</v>
      </c>
      <c r="O2211" s="47">
        <v>0</v>
      </c>
      <c r="P2211" s="47">
        <v>1.0185185185185186E-3</v>
      </c>
      <c r="Q2211" s="47">
        <v>6.7361111111111103E-3</v>
      </c>
      <c r="R2211" s="47">
        <v>1.3969907407407408E-2</v>
      </c>
      <c r="S2211" s="47">
        <v>0</v>
      </c>
      <c r="T2211" s="47">
        <v>1.4513888888888889E-2</v>
      </c>
      <c r="U2211" s="47">
        <v>0</v>
      </c>
      <c r="V2211" s="47">
        <v>0</v>
      </c>
      <c r="W2211" s="47">
        <v>0</v>
      </c>
      <c r="X2211" s="47">
        <v>8.8657407407407417E-3</v>
      </c>
      <c r="Y2211" s="47">
        <v>1.0324074074074074E-2</v>
      </c>
      <c r="Z2211" s="47">
        <v>0</v>
      </c>
      <c r="AA2211" s="4">
        <f t="shared" si="71"/>
        <v>2.8483796296296299E-2</v>
      </c>
      <c r="AB2211" s="4">
        <f t="shared" si="72"/>
        <v>0</v>
      </c>
    </row>
    <row r="2212" spans="1:28" x14ac:dyDescent="0.25">
      <c r="A2212" s="44">
        <v>42879</v>
      </c>
      <c r="B2212" s="45" t="s">
        <v>194</v>
      </c>
      <c r="C2212" s="45" t="s">
        <v>161</v>
      </c>
      <c r="D2212" s="45" t="s">
        <v>38</v>
      </c>
      <c r="E2212" s="45" t="s">
        <v>41</v>
      </c>
      <c r="F2212" s="45" t="s">
        <v>117</v>
      </c>
      <c r="G2212" s="46">
        <v>91161</v>
      </c>
      <c r="H2212" s="76">
        <v>0.29166666666666669</v>
      </c>
      <c r="I2212" s="76">
        <v>0.55555555555555558</v>
      </c>
      <c r="J2212" s="47">
        <v>0.2638888888888889</v>
      </c>
      <c r="M2212" s="46">
        <v>0</v>
      </c>
      <c r="N2212" s="46">
        <v>0</v>
      </c>
      <c r="O2212" s="47">
        <v>0</v>
      </c>
      <c r="P2212" s="47">
        <v>0</v>
      </c>
      <c r="Q2212" s="47">
        <v>0</v>
      </c>
      <c r="R2212" s="47">
        <v>0</v>
      </c>
      <c r="S2212" s="47">
        <v>0</v>
      </c>
      <c r="T2212" s="47">
        <v>0</v>
      </c>
      <c r="U2212" s="47">
        <v>0</v>
      </c>
      <c r="V2212" s="47">
        <v>0</v>
      </c>
      <c r="W2212" s="47">
        <v>0</v>
      </c>
      <c r="X2212" s="47">
        <v>0</v>
      </c>
      <c r="Y2212" s="47">
        <v>0</v>
      </c>
      <c r="Z2212" s="47">
        <v>0</v>
      </c>
      <c r="AA2212" s="4">
        <f t="shared" si="71"/>
        <v>0</v>
      </c>
      <c r="AB2212" s="4" t="str">
        <f t="shared" si="72"/>
        <v/>
      </c>
    </row>
    <row r="2213" spans="1:28" x14ac:dyDescent="0.25">
      <c r="A2213" s="44">
        <v>42879</v>
      </c>
      <c r="B2213" s="45" t="s">
        <v>194</v>
      </c>
      <c r="C2213" s="45" t="s">
        <v>161</v>
      </c>
      <c r="D2213" s="45" t="s">
        <v>38</v>
      </c>
      <c r="E2213" s="45" t="s">
        <v>41</v>
      </c>
      <c r="F2213" s="45" t="s">
        <v>169</v>
      </c>
      <c r="G2213" s="46">
        <v>91174</v>
      </c>
      <c r="H2213" s="81">
        <v>0.25</v>
      </c>
      <c r="I2213" s="81">
        <v>0.51388888888888895</v>
      </c>
      <c r="J2213" s="47">
        <v>0.2638888888888889</v>
      </c>
      <c r="K2213" s="48">
        <v>42879.244444444441</v>
      </c>
      <c r="L2213" s="48">
        <v>42879.513888888891</v>
      </c>
      <c r="M2213" s="46">
        <v>60</v>
      </c>
      <c r="N2213" s="46">
        <v>0</v>
      </c>
      <c r="O2213" s="47">
        <v>0</v>
      </c>
      <c r="P2213" s="47">
        <v>1.6203703703703703E-3</v>
      </c>
      <c r="Q2213" s="47">
        <v>6.9560185185185185E-3</v>
      </c>
      <c r="R2213" s="47">
        <v>1.3263888888888889E-2</v>
      </c>
      <c r="S2213" s="47">
        <v>0</v>
      </c>
      <c r="T2213" s="47">
        <v>1.480324074074074E-2</v>
      </c>
      <c r="U2213" s="47">
        <v>0</v>
      </c>
      <c r="V2213" s="47">
        <v>0</v>
      </c>
      <c r="W2213" s="47">
        <v>0</v>
      </c>
      <c r="X2213" s="47">
        <v>1.0983796296296297E-2</v>
      </c>
      <c r="Y2213" s="47">
        <v>5.7407407407407416E-3</v>
      </c>
      <c r="Z2213" s="47">
        <v>0</v>
      </c>
      <c r="AA2213" s="4">
        <f t="shared" si="71"/>
        <v>2.8067129629629629E-2</v>
      </c>
      <c r="AB2213" s="4">
        <f t="shared" si="72"/>
        <v>0</v>
      </c>
    </row>
    <row r="2214" spans="1:28" x14ac:dyDescent="0.25">
      <c r="A2214" s="44">
        <v>42879</v>
      </c>
      <c r="B2214" s="45" t="s">
        <v>194</v>
      </c>
      <c r="C2214" s="45" t="s">
        <v>161</v>
      </c>
      <c r="D2214" s="45" t="s">
        <v>38</v>
      </c>
      <c r="E2214" s="45" t="s">
        <v>41</v>
      </c>
      <c r="F2214" s="45" t="s">
        <v>170</v>
      </c>
      <c r="G2214" s="46">
        <v>91148</v>
      </c>
      <c r="H2214" s="81">
        <v>0.25</v>
      </c>
      <c r="I2214" s="81">
        <v>0.51388888888888895</v>
      </c>
      <c r="J2214" s="47">
        <v>0.2638888888888889</v>
      </c>
      <c r="K2214" s="48">
        <v>42879.246527777781</v>
      </c>
      <c r="L2214" s="48">
        <v>42879.513888888891</v>
      </c>
      <c r="M2214" s="46">
        <v>50</v>
      </c>
      <c r="N2214" s="46">
        <v>0</v>
      </c>
      <c r="O2214" s="47">
        <v>0</v>
      </c>
      <c r="P2214" s="47">
        <v>2.2916666666666667E-3</v>
      </c>
      <c r="Q2214" s="47">
        <v>5.2893518518518515E-3</v>
      </c>
      <c r="R2214" s="47">
        <v>1.539351851851852E-2</v>
      </c>
      <c r="S2214" s="47">
        <v>0</v>
      </c>
      <c r="T2214" s="47">
        <v>1.6203703703703703E-2</v>
      </c>
      <c r="U2214" s="47">
        <v>0</v>
      </c>
      <c r="V2214" s="47">
        <v>0</v>
      </c>
      <c r="W2214" s="47">
        <v>0</v>
      </c>
      <c r="X2214" s="47">
        <v>7.7546296296296287E-3</v>
      </c>
      <c r="Y2214" s="47">
        <v>0</v>
      </c>
      <c r="Z2214" s="47">
        <v>0</v>
      </c>
      <c r="AA2214" s="4">
        <f t="shared" si="71"/>
        <v>3.1597222222222221E-2</v>
      </c>
      <c r="AB2214" s="4">
        <f t="shared" si="72"/>
        <v>0</v>
      </c>
    </row>
    <row r="2215" spans="1:28" x14ac:dyDescent="0.25">
      <c r="A2215" s="44">
        <v>42879</v>
      </c>
      <c r="B2215" s="45" t="s">
        <v>194</v>
      </c>
      <c r="C2215" s="45" t="s">
        <v>161</v>
      </c>
      <c r="D2215" s="45" t="s">
        <v>38</v>
      </c>
      <c r="E2215" s="45" t="s">
        <v>41</v>
      </c>
      <c r="F2215" s="45" t="s">
        <v>120</v>
      </c>
      <c r="G2215" s="46">
        <v>91144</v>
      </c>
      <c r="H2215" s="81">
        <v>0.3611111111111111</v>
      </c>
      <c r="I2215" s="81">
        <v>0.625</v>
      </c>
      <c r="J2215" s="47">
        <v>0.2638888888888889</v>
      </c>
      <c r="K2215" s="48">
        <v>42879.359027777777</v>
      </c>
      <c r="L2215" s="48">
        <v>42879.625</v>
      </c>
      <c r="M2215" s="46">
        <v>74</v>
      </c>
      <c r="N2215" s="46">
        <v>0</v>
      </c>
      <c r="O2215" s="47">
        <v>0</v>
      </c>
      <c r="P2215" s="47">
        <v>1.5162037037037036E-3</v>
      </c>
      <c r="Q2215" s="47">
        <v>3.9004629629629632E-3</v>
      </c>
      <c r="R2215" s="47">
        <v>1.2881944444444446E-2</v>
      </c>
      <c r="S2215" s="47">
        <v>0</v>
      </c>
      <c r="T2215" s="47">
        <v>1.252314814814815E-2</v>
      </c>
      <c r="U2215" s="47">
        <v>0</v>
      </c>
      <c r="V2215" s="47">
        <v>0</v>
      </c>
      <c r="W2215" s="47">
        <v>0</v>
      </c>
      <c r="X2215" s="47">
        <v>1.9583333333333331E-2</v>
      </c>
      <c r="Y2215" s="47">
        <v>6.6319444444444446E-3</v>
      </c>
      <c r="Z2215" s="47">
        <v>0</v>
      </c>
      <c r="AA2215" s="4">
        <f t="shared" si="71"/>
        <v>2.5405092592592597E-2</v>
      </c>
      <c r="AB2215" s="4">
        <f t="shared" si="72"/>
        <v>0</v>
      </c>
    </row>
    <row r="2216" spans="1:28" x14ac:dyDescent="0.25">
      <c r="A2216" s="44">
        <v>42879</v>
      </c>
      <c r="B2216" s="45" t="s">
        <v>194</v>
      </c>
      <c r="C2216" s="45" t="s">
        <v>161</v>
      </c>
      <c r="D2216" s="45" t="s">
        <v>38</v>
      </c>
      <c r="E2216" s="45" t="s">
        <v>41</v>
      </c>
      <c r="F2216" s="45" t="s">
        <v>121</v>
      </c>
      <c r="G2216" s="46">
        <v>91132</v>
      </c>
      <c r="H2216" s="81">
        <v>0.33333333333333331</v>
      </c>
      <c r="I2216" s="81">
        <v>0.59722222222222221</v>
      </c>
      <c r="J2216" s="47">
        <v>0.2638888888888889</v>
      </c>
      <c r="K2216" s="48">
        <v>42879.335416666669</v>
      </c>
      <c r="L2216" s="48">
        <v>42879.597222222219</v>
      </c>
      <c r="M2216" s="46">
        <v>74</v>
      </c>
      <c r="N2216" s="46">
        <v>0</v>
      </c>
      <c r="O2216" s="47">
        <v>0</v>
      </c>
      <c r="P2216" s="47">
        <v>1.3773148148148147E-3</v>
      </c>
      <c r="Q2216" s="47">
        <v>5.3819444444444453E-3</v>
      </c>
      <c r="R2216" s="47">
        <v>1.4131944444444445E-2</v>
      </c>
      <c r="S2216" s="47">
        <v>0</v>
      </c>
      <c r="T2216" s="47">
        <v>1.375E-2</v>
      </c>
      <c r="U2216" s="47">
        <v>0</v>
      </c>
      <c r="V2216" s="47">
        <v>0</v>
      </c>
      <c r="W2216" s="47">
        <v>0</v>
      </c>
      <c r="X2216" s="47">
        <v>1.1018518518518518E-2</v>
      </c>
      <c r="Y2216" s="47">
        <v>1.3252314814814814E-2</v>
      </c>
      <c r="Z2216" s="47">
        <v>0</v>
      </c>
      <c r="AA2216" s="4">
        <f t="shared" si="71"/>
        <v>2.7881944444444445E-2</v>
      </c>
      <c r="AB2216" s="4">
        <f t="shared" si="72"/>
        <v>2.0833333333333814E-3</v>
      </c>
    </row>
    <row r="2217" spans="1:28" x14ac:dyDescent="0.25">
      <c r="A2217" s="44">
        <v>42879</v>
      </c>
      <c r="B2217" s="45" t="s">
        <v>194</v>
      </c>
      <c r="C2217" s="45" t="s">
        <v>161</v>
      </c>
      <c r="D2217" s="45" t="s">
        <v>38</v>
      </c>
      <c r="E2217" s="45" t="s">
        <v>41</v>
      </c>
      <c r="F2217" s="45" t="s">
        <v>122</v>
      </c>
      <c r="G2217" s="46">
        <v>91127</v>
      </c>
      <c r="H2217" s="81">
        <v>0.3888888888888889</v>
      </c>
      <c r="I2217" s="81">
        <v>0.65277777777777779</v>
      </c>
      <c r="J2217" s="47">
        <v>0.2638888888888889</v>
      </c>
      <c r="K2217" s="48">
        <v>42879.386805555558</v>
      </c>
      <c r="L2217" s="48">
        <v>42879.652777777781</v>
      </c>
      <c r="M2217" s="46">
        <v>64</v>
      </c>
      <c r="N2217" s="46">
        <v>0</v>
      </c>
      <c r="O2217" s="47">
        <v>0</v>
      </c>
      <c r="P2217" s="47">
        <v>2.3842592592592591E-3</v>
      </c>
      <c r="Q2217" s="47">
        <v>5.7870370370370366E-5</v>
      </c>
      <c r="R2217" s="47">
        <v>1.4988425925925926E-2</v>
      </c>
      <c r="S2217" s="47">
        <v>0</v>
      </c>
      <c r="T2217" s="47">
        <v>1.480324074074074E-2</v>
      </c>
      <c r="U2217" s="47">
        <v>0</v>
      </c>
      <c r="V2217" s="47">
        <v>0</v>
      </c>
      <c r="W2217" s="47">
        <v>0</v>
      </c>
      <c r="X2217" s="47">
        <v>5.3240740740740748E-3</v>
      </c>
      <c r="Y2217" s="47">
        <v>0</v>
      </c>
      <c r="Z2217" s="47">
        <v>0</v>
      </c>
      <c r="AA2217" s="4">
        <f t="shared" si="71"/>
        <v>2.9791666666666668E-2</v>
      </c>
      <c r="AB2217" s="4">
        <f t="shared" si="72"/>
        <v>0</v>
      </c>
    </row>
    <row r="2218" spans="1:28" x14ac:dyDescent="0.25">
      <c r="A2218" s="44">
        <v>42879</v>
      </c>
      <c r="B2218" s="45" t="s">
        <v>194</v>
      </c>
      <c r="C2218" s="45" t="s">
        <v>161</v>
      </c>
      <c r="D2218" s="45" t="s">
        <v>38</v>
      </c>
      <c r="E2218" s="45" t="s">
        <v>41</v>
      </c>
      <c r="F2218" s="45" t="s">
        <v>59</v>
      </c>
      <c r="G2218" s="46">
        <v>91171</v>
      </c>
      <c r="H2218" s="76">
        <v>0.3888888888888889</v>
      </c>
      <c r="I2218" s="76">
        <v>0.65277777777777779</v>
      </c>
      <c r="J2218" s="47">
        <v>0.2638888888888889</v>
      </c>
      <c r="M2218" s="46">
        <v>0</v>
      </c>
      <c r="N2218" s="46">
        <v>0</v>
      </c>
      <c r="O2218" s="47">
        <v>0</v>
      </c>
      <c r="P2218" s="47">
        <v>0</v>
      </c>
      <c r="Q2218" s="47">
        <v>0</v>
      </c>
      <c r="R2218" s="47">
        <v>0</v>
      </c>
      <c r="S2218" s="47">
        <v>0</v>
      </c>
      <c r="T2218" s="47">
        <v>0</v>
      </c>
      <c r="U2218" s="47">
        <v>0</v>
      </c>
      <c r="V2218" s="47">
        <v>0</v>
      </c>
      <c r="W2218" s="47">
        <v>0</v>
      </c>
      <c r="X2218" s="47">
        <v>0</v>
      </c>
      <c r="Y2218" s="47">
        <v>0</v>
      </c>
      <c r="Z2218" s="47">
        <v>0</v>
      </c>
      <c r="AA2218" s="4">
        <f t="shared" si="71"/>
        <v>0</v>
      </c>
      <c r="AB2218" s="4" t="str">
        <f t="shared" si="72"/>
        <v/>
      </c>
    </row>
    <row r="2219" spans="1:28" x14ac:dyDescent="0.25">
      <c r="A2219" s="44">
        <v>42879</v>
      </c>
      <c r="B2219" s="45" t="s">
        <v>194</v>
      </c>
      <c r="C2219" s="45" t="s">
        <v>161</v>
      </c>
      <c r="D2219" s="45" t="s">
        <v>38</v>
      </c>
      <c r="E2219" s="45" t="s">
        <v>41</v>
      </c>
      <c r="F2219" s="45" t="s">
        <v>124</v>
      </c>
      <c r="G2219" s="46">
        <v>91164</v>
      </c>
      <c r="H2219" s="81">
        <v>0.33333333333333331</v>
      </c>
      <c r="I2219" s="81">
        <v>0.59722222222222221</v>
      </c>
      <c r="J2219" s="47">
        <v>0.2638888888888889</v>
      </c>
      <c r="K2219" s="48">
        <v>42879.336805555555</v>
      </c>
      <c r="L2219" s="48">
        <v>42879.597222222219</v>
      </c>
      <c r="M2219" s="46">
        <v>78</v>
      </c>
      <c r="N2219" s="46">
        <v>0</v>
      </c>
      <c r="O2219" s="47">
        <v>0</v>
      </c>
      <c r="P2219" s="47">
        <v>1.3657407407407409E-3</v>
      </c>
      <c r="Q2219" s="47">
        <v>1.5162037037037036E-3</v>
      </c>
      <c r="R2219" s="47">
        <v>1.3807870370370371E-2</v>
      </c>
      <c r="S2219" s="47">
        <v>0</v>
      </c>
      <c r="T2219" s="47">
        <v>1.5347222222222222E-2</v>
      </c>
      <c r="U2219" s="47">
        <v>0</v>
      </c>
      <c r="V2219" s="47">
        <v>0</v>
      </c>
      <c r="W2219" s="47">
        <v>0</v>
      </c>
      <c r="X2219" s="47">
        <v>5.9259259259259256E-3</v>
      </c>
      <c r="Y2219" s="47">
        <v>7.3958333333333341E-3</v>
      </c>
      <c r="Z2219" s="47">
        <v>0</v>
      </c>
      <c r="AA2219" s="4">
        <f t="shared" si="71"/>
        <v>2.9155092592592594E-2</v>
      </c>
      <c r="AB2219" s="4">
        <f t="shared" si="72"/>
        <v>3.4722222222222654E-3</v>
      </c>
    </row>
    <row r="2220" spans="1:28" x14ac:dyDescent="0.25">
      <c r="A2220" s="44">
        <v>42879</v>
      </c>
      <c r="B2220" s="45" t="s">
        <v>194</v>
      </c>
      <c r="C2220" s="45" t="s">
        <v>161</v>
      </c>
      <c r="D2220" s="45" t="s">
        <v>38</v>
      </c>
      <c r="E2220" s="45" t="s">
        <v>41</v>
      </c>
      <c r="F2220" s="45" t="s">
        <v>125</v>
      </c>
      <c r="G2220" s="46">
        <v>91135</v>
      </c>
      <c r="H2220" s="76">
        <v>0.25</v>
      </c>
      <c r="I2220" s="76">
        <v>0.51388888888888895</v>
      </c>
      <c r="J2220" s="47">
        <v>0.2638888888888889</v>
      </c>
      <c r="M2220" s="46">
        <v>0</v>
      </c>
      <c r="N2220" s="46">
        <v>0</v>
      </c>
      <c r="O2220" s="47">
        <v>0</v>
      </c>
      <c r="P2220" s="47">
        <v>0</v>
      </c>
      <c r="Q2220" s="47">
        <v>0</v>
      </c>
      <c r="R2220" s="47">
        <v>0</v>
      </c>
      <c r="S2220" s="47">
        <v>0</v>
      </c>
      <c r="T2220" s="47">
        <v>0</v>
      </c>
      <c r="U2220" s="47">
        <v>0</v>
      </c>
      <c r="V2220" s="47">
        <v>0</v>
      </c>
      <c r="W2220" s="47">
        <v>0</v>
      </c>
      <c r="X2220" s="47">
        <v>0</v>
      </c>
      <c r="Y2220" s="47">
        <v>0</v>
      </c>
      <c r="Z2220" s="47">
        <v>0</v>
      </c>
      <c r="AA2220" s="4">
        <f t="shared" si="71"/>
        <v>0</v>
      </c>
      <c r="AB2220" s="4" t="str">
        <f t="shared" si="72"/>
        <v/>
      </c>
    </row>
    <row r="2221" spans="1:28" x14ac:dyDescent="0.25">
      <c r="A2221" s="44">
        <v>42879</v>
      </c>
      <c r="B2221" s="45" t="s">
        <v>194</v>
      </c>
      <c r="C2221" s="45" t="s">
        <v>161</v>
      </c>
      <c r="D2221" s="45" t="s">
        <v>38</v>
      </c>
      <c r="E2221" s="45" t="s">
        <v>41</v>
      </c>
      <c r="F2221" s="45" t="s">
        <v>126</v>
      </c>
      <c r="G2221" s="46">
        <v>91162</v>
      </c>
      <c r="H2221" s="76">
        <v>0.29166666666666669</v>
      </c>
      <c r="I2221" s="76">
        <v>0.55555555555555558</v>
      </c>
      <c r="J2221" s="47">
        <v>0.2638888888888889</v>
      </c>
      <c r="M2221" s="46">
        <v>0</v>
      </c>
      <c r="N2221" s="46">
        <v>0</v>
      </c>
      <c r="O2221" s="47">
        <v>0</v>
      </c>
      <c r="P2221" s="47">
        <v>0</v>
      </c>
      <c r="Q2221" s="47">
        <v>0</v>
      </c>
      <c r="R2221" s="47">
        <v>0</v>
      </c>
      <c r="S2221" s="47">
        <v>0</v>
      </c>
      <c r="T2221" s="47">
        <v>0</v>
      </c>
      <c r="U2221" s="47">
        <v>0</v>
      </c>
      <c r="V2221" s="47">
        <v>0</v>
      </c>
      <c r="W2221" s="47">
        <v>0</v>
      </c>
      <c r="X2221" s="47">
        <v>0</v>
      </c>
      <c r="Y2221" s="47">
        <v>0</v>
      </c>
      <c r="Z2221" s="47">
        <v>0</v>
      </c>
      <c r="AA2221" s="4">
        <f t="shared" si="71"/>
        <v>0</v>
      </c>
      <c r="AB2221" s="4" t="str">
        <f t="shared" si="72"/>
        <v/>
      </c>
    </row>
    <row r="2222" spans="1:28" x14ac:dyDescent="0.25">
      <c r="A2222" s="44">
        <v>42879</v>
      </c>
      <c r="B2222" s="45" t="s">
        <v>194</v>
      </c>
      <c r="C2222" s="45" t="s">
        <v>161</v>
      </c>
      <c r="D2222" s="45" t="s">
        <v>38</v>
      </c>
      <c r="E2222" s="45" t="s">
        <v>40</v>
      </c>
      <c r="F2222" s="45" t="s">
        <v>171</v>
      </c>
      <c r="G2222" s="46">
        <v>102623</v>
      </c>
      <c r="H2222" s="76">
        <v>0.65277777777777779</v>
      </c>
      <c r="I2222" s="76">
        <v>0.91666666666666663</v>
      </c>
      <c r="J2222" s="47">
        <v>0.2638888888888889</v>
      </c>
      <c r="M2222" s="46">
        <v>0</v>
      </c>
      <c r="N2222" s="46">
        <v>0</v>
      </c>
      <c r="O2222" s="47">
        <v>0</v>
      </c>
      <c r="P2222" s="47">
        <v>0</v>
      </c>
      <c r="Q2222" s="47">
        <v>0</v>
      </c>
      <c r="R2222" s="47">
        <v>0</v>
      </c>
      <c r="S2222" s="47">
        <v>0</v>
      </c>
      <c r="T2222" s="47">
        <v>0</v>
      </c>
      <c r="U2222" s="47">
        <v>0</v>
      </c>
      <c r="V2222" s="47">
        <v>0</v>
      </c>
      <c r="W2222" s="47">
        <v>0</v>
      </c>
      <c r="X2222" s="47">
        <v>0</v>
      </c>
      <c r="Y2222" s="47">
        <v>0</v>
      </c>
      <c r="Z2222" s="47">
        <v>0</v>
      </c>
      <c r="AA2222" s="4">
        <f t="shared" si="71"/>
        <v>0</v>
      </c>
      <c r="AB2222" s="4" t="str">
        <f t="shared" si="72"/>
        <v/>
      </c>
    </row>
    <row r="2223" spans="1:28" x14ac:dyDescent="0.25">
      <c r="A2223" s="44">
        <v>42879</v>
      </c>
      <c r="B2223" s="45" t="s">
        <v>194</v>
      </c>
      <c r="C2223" s="45" t="s">
        <v>161</v>
      </c>
      <c r="D2223" s="45" t="s">
        <v>38</v>
      </c>
      <c r="E2223" s="45" t="s">
        <v>40</v>
      </c>
      <c r="F2223" s="45" t="s">
        <v>71</v>
      </c>
      <c r="G2223" s="46">
        <v>91166</v>
      </c>
      <c r="H2223" s="81">
        <v>0.59722222222222221</v>
      </c>
      <c r="I2223" s="81">
        <v>0.86111111111111116</v>
      </c>
      <c r="J2223" s="47">
        <v>0.2638888888888889</v>
      </c>
      <c r="K2223" s="48">
        <v>42879.604166666664</v>
      </c>
      <c r="L2223" s="48">
        <v>42879.861111111109</v>
      </c>
      <c r="M2223" s="46">
        <v>53</v>
      </c>
      <c r="N2223" s="46">
        <v>0</v>
      </c>
      <c r="O2223" s="47">
        <v>0</v>
      </c>
      <c r="P2223" s="47">
        <v>2.2222222222222222E-3</v>
      </c>
      <c r="Q2223" s="47">
        <v>1.9675925925925926E-4</v>
      </c>
      <c r="R2223" s="47">
        <v>1.4236111111111111E-2</v>
      </c>
      <c r="S2223" s="47">
        <v>0</v>
      </c>
      <c r="T2223" s="47">
        <v>1.4386574074074072E-2</v>
      </c>
      <c r="U2223" s="47">
        <v>0</v>
      </c>
      <c r="V2223" s="47">
        <v>0</v>
      </c>
      <c r="W2223" s="47">
        <v>0</v>
      </c>
      <c r="X2223" s="47">
        <v>1.7048611111111112E-2</v>
      </c>
      <c r="Y2223" s="47">
        <v>8.9351851851851866E-3</v>
      </c>
      <c r="Z2223" s="47">
        <v>0</v>
      </c>
      <c r="AA2223" s="4">
        <f t="shared" si="71"/>
        <v>2.8622685185185182E-2</v>
      </c>
      <c r="AB2223" s="4">
        <f t="shared" si="72"/>
        <v>6.9444444444444198E-3</v>
      </c>
    </row>
    <row r="2224" spans="1:28" x14ac:dyDescent="0.25">
      <c r="A2224" s="44">
        <v>42879</v>
      </c>
      <c r="B2224" s="45" t="s">
        <v>194</v>
      </c>
      <c r="C2224" s="45" t="s">
        <v>161</v>
      </c>
      <c r="D2224" s="45" t="s">
        <v>38</v>
      </c>
      <c r="E2224" s="45" t="s">
        <v>40</v>
      </c>
      <c r="F2224" s="45" t="s">
        <v>53</v>
      </c>
      <c r="G2224" s="46">
        <v>102520</v>
      </c>
      <c r="H2224" s="76">
        <v>0.25</v>
      </c>
      <c r="I2224" s="76">
        <v>0.51388888888888895</v>
      </c>
      <c r="J2224" s="47">
        <v>0.2638888888888889</v>
      </c>
      <c r="M2224" s="46">
        <v>0</v>
      </c>
      <c r="N2224" s="46">
        <v>0</v>
      </c>
      <c r="O2224" s="47">
        <v>0</v>
      </c>
      <c r="P2224" s="47">
        <v>0</v>
      </c>
      <c r="Q2224" s="47">
        <v>0</v>
      </c>
      <c r="R2224" s="47">
        <v>0</v>
      </c>
      <c r="S2224" s="47">
        <v>0</v>
      </c>
      <c r="T2224" s="47">
        <v>0</v>
      </c>
      <c r="U2224" s="47">
        <v>0</v>
      </c>
      <c r="V2224" s="47">
        <v>0</v>
      </c>
      <c r="W2224" s="47">
        <v>0</v>
      </c>
      <c r="X2224" s="47">
        <v>0</v>
      </c>
      <c r="Y2224" s="47">
        <v>0</v>
      </c>
      <c r="Z2224" s="47">
        <v>0</v>
      </c>
      <c r="AA2224" s="4">
        <f t="shared" si="71"/>
        <v>0</v>
      </c>
      <c r="AB2224" s="4" t="str">
        <f t="shared" si="72"/>
        <v/>
      </c>
    </row>
    <row r="2225" spans="1:28" x14ac:dyDescent="0.25">
      <c r="A2225" s="44">
        <v>42879</v>
      </c>
      <c r="B2225" s="45" t="s">
        <v>194</v>
      </c>
      <c r="C2225" s="45" t="s">
        <v>161</v>
      </c>
      <c r="D2225" s="45" t="s">
        <v>38</v>
      </c>
      <c r="E2225" s="45" t="s">
        <v>40</v>
      </c>
      <c r="F2225" s="45" t="s">
        <v>131</v>
      </c>
      <c r="G2225" s="46">
        <v>91136</v>
      </c>
      <c r="H2225" s="81">
        <v>0.5625</v>
      </c>
      <c r="I2225" s="81">
        <v>0.82638888888888884</v>
      </c>
      <c r="J2225" s="47">
        <v>0.2638888888888889</v>
      </c>
      <c r="K2225" s="48">
        <v>42879.564583333333</v>
      </c>
      <c r="L2225" s="48">
        <v>42879.826388888891</v>
      </c>
      <c r="M2225" s="46">
        <v>86</v>
      </c>
      <c r="N2225" s="46">
        <v>0</v>
      </c>
      <c r="O2225" s="47">
        <v>0</v>
      </c>
      <c r="P2225" s="47">
        <v>1.423611111111111E-3</v>
      </c>
      <c r="Q2225" s="47">
        <v>1.8055555555555557E-3</v>
      </c>
      <c r="R2225" s="47">
        <v>1.4155092592592592E-2</v>
      </c>
      <c r="S2225" s="47">
        <v>0</v>
      </c>
      <c r="T2225" s="47">
        <v>1.5740740740740743E-2</v>
      </c>
      <c r="U2225" s="47">
        <v>0</v>
      </c>
      <c r="V2225" s="47">
        <v>0</v>
      </c>
      <c r="W2225" s="47">
        <v>0</v>
      </c>
      <c r="X2225" s="47">
        <v>9.3402777777777772E-3</v>
      </c>
      <c r="Y2225" s="47">
        <v>2.5810185185185185E-3</v>
      </c>
      <c r="Z2225" s="47">
        <v>0</v>
      </c>
      <c r="AA2225" s="4">
        <f t="shared" si="71"/>
        <v>2.9895833333333337E-2</v>
      </c>
      <c r="AB2225" s="4">
        <f t="shared" si="72"/>
        <v>2.0833333333333259E-3</v>
      </c>
    </row>
    <row r="2226" spans="1:28" x14ac:dyDescent="0.25">
      <c r="A2226" s="44">
        <v>42879</v>
      </c>
      <c r="B2226" s="45" t="s">
        <v>194</v>
      </c>
      <c r="C2226" s="45" t="s">
        <v>161</v>
      </c>
      <c r="D2226" s="45" t="s">
        <v>38</v>
      </c>
      <c r="E2226" s="45" t="s">
        <v>40</v>
      </c>
      <c r="F2226" s="45" t="s">
        <v>54</v>
      </c>
      <c r="G2226" s="46">
        <v>91138</v>
      </c>
      <c r="H2226" s="81">
        <v>0.5625</v>
      </c>
      <c r="I2226" s="81">
        <v>0.82638888888888884</v>
      </c>
      <c r="J2226" s="47">
        <v>0.2638888888888889</v>
      </c>
      <c r="K2226" s="48">
        <v>42879.56527777778</v>
      </c>
      <c r="L2226" s="48">
        <v>42879.826388888891</v>
      </c>
      <c r="M2226" s="46">
        <v>68</v>
      </c>
      <c r="N2226" s="46">
        <v>0</v>
      </c>
      <c r="O2226" s="47">
        <v>0</v>
      </c>
      <c r="P2226" s="47">
        <v>2.0717592592592593E-3</v>
      </c>
      <c r="Q2226" s="47">
        <v>3.5416666666666665E-3</v>
      </c>
      <c r="R2226" s="47">
        <v>1.486111111111111E-2</v>
      </c>
      <c r="S2226" s="47">
        <v>0</v>
      </c>
      <c r="T2226" s="47">
        <v>1.4710648148148148E-2</v>
      </c>
      <c r="U2226" s="47">
        <v>0</v>
      </c>
      <c r="V2226" s="47">
        <v>0</v>
      </c>
      <c r="W2226" s="47">
        <v>0</v>
      </c>
      <c r="X2226" s="47">
        <v>4.7569444444444447E-3</v>
      </c>
      <c r="Y2226" s="47">
        <v>0</v>
      </c>
      <c r="Z2226" s="47">
        <v>0</v>
      </c>
      <c r="AA2226" s="4">
        <f t="shared" si="71"/>
        <v>2.9571759259259256E-2</v>
      </c>
      <c r="AB2226" s="4">
        <f t="shared" si="72"/>
        <v>2.7777777777777679E-3</v>
      </c>
    </row>
    <row r="2227" spans="1:28" x14ac:dyDescent="0.25">
      <c r="A2227" s="44">
        <v>42879</v>
      </c>
      <c r="B2227" s="45" t="s">
        <v>194</v>
      </c>
      <c r="C2227" s="45" t="s">
        <v>161</v>
      </c>
      <c r="D2227" s="45" t="s">
        <v>38</v>
      </c>
      <c r="E2227" s="45" t="s">
        <v>40</v>
      </c>
      <c r="F2227" s="45" t="s">
        <v>173</v>
      </c>
      <c r="G2227" s="46">
        <v>91173</v>
      </c>
      <c r="H2227" s="81">
        <v>0.51388888888888895</v>
      </c>
      <c r="I2227" s="81">
        <v>0.77777777777777779</v>
      </c>
      <c r="J2227" s="47">
        <v>0.2638888888888889</v>
      </c>
      <c r="K2227" s="48">
        <v>42879.513888888891</v>
      </c>
      <c r="L2227" s="48">
        <v>42880.247916666667</v>
      </c>
      <c r="M2227" s="46">
        <v>110</v>
      </c>
      <c r="N2227" s="46">
        <v>0</v>
      </c>
      <c r="O2227" s="47">
        <v>0</v>
      </c>
      <c r="P2227" s="47">
        <v>1.4467592592592594E-3</v>
      </c>
      <c r="Q2227" s="47">
        <v>2.488425925925926E-3</v>
      </c>
      <c r="R2227" s="47">
        <v>1.5682870370370371E-2</v>
      </c>
      <c r="S2227" s="47">
        <v>0</v>
      </c>
      <c r="T2227" s="47">
        <v>1.5324074074074073E-2</v>
      </c>
      <c r="U2227" s="47">
        <v>0</v>
      </c>
      <c r="V2227" s="47">
        <v>0</v>
      </c>
      <c r="W2227" s="47">
        <v>0</v>
      </c>
      <c r="X2227" s="47">
        <v>6.5277777777777782E-3</v>
      </c>
      <c r="Y2227" s="47">
        <v>1.3194444444444443E-3</v>
      </c>
      <c r="Z2227" s="47">
        <v>0</v>
      </c>
      <c r="AA2227" s="4">
        <f t="shared" si="71"/>
        <v>3.1006944444444445E-2</v>
      </c>
      <c r="AB2227" s="4">
        <f t="shared" si="72"/>
        <v>0</v>
      </c>
    </row>
    <row r="2228" spans="1:28" x14ac:dyDescent="0.25">
      <c r="A2228" s="44">
        <v>42879</v>
      </c>
      <c r="B2228" s="45" t="s">
        <v>194</v>
      </c>
      <c r="C2228" s="45" t="s">
        <v>161</v>
      </c>
      <c r="D2228" s="45" t="s">
        <v>38</v>
      </c>
      <c r="E2228" s="45" t="s">
        <v>40</v>
      </c>
      <c r="F2228" s="45" t="s">
        <v>174</v>
      </c>
      <c r="G2228" s="46">
        <v>91177</v>
      </c>
      <c r="H2228" s="81">
        <v>0.65277777777777779</v>
      </c>
      <c r="I2228" s="81">
        <v>0.91666666666666663</v>
      </c>
      <c r="J2228" s="47">
        <v>0.2638888888888889</v>
      </c>
      <c r="K2228" s="48">
        <v>42879.647222222222</v>
      </c>
      <c r="L2228" s="48">
        <v>42879.916666666664</v>
      </c>
      <c r="M2228" s="46">
        <v>69</v>
      </c>
      <c r="N2228" s="46">
        <v>0</v>
      </c>
      <c r="O2228" s="47">
        <v>0</v>
      </c>
      <c r="P2228" s="47">
        <v>1.5509259259259261E-3</v>
      </c>
      <c r="Q2228" s="47">
        <v>2.673611111111111E-3</v>
      </c>
      <c r="R2228" s="47">
        <v>1.3946759259259258E-2</v>
      </c>
      <c r="S2228" s="47">
        <v>0</v>
      </c>
      <c r="T2228" s="47">
        <v>1.3981481481481482E-2</v>
      </c>
      <c r="U2228" s="47">
        <v>0</v>
      </c>
      <c r="V2228" s="47">
        <v>0</v>
      </c>
      <c r="W2228" s="47">
        <v>0</v>
      </c>
      <c r="X2228" s="47">
        <v>8.8310185185185176E-3</v>
      </c>
      <c r="Y2228" s="47">
        <v>8.449074074074075E-4</v>
      </c>
      <c r="Z2228" s="47">
        <v>0</v>
      </c>
      <c r="AA2228" s="4">
        <f t="shared" si="71"/>
        <v>2.792824074074074E-2</v>
      </c>
      <c r="AB2228" s="4">
        <f t="shared" si="72"/>
        <v>0</v>
      </c>
    </row>
    <row r="2229" spans="1:28" x14ac:dyDescent="0.25">
      <c r="A2229" s="44">
        <v>42879</v>
      </c>
      <c r="B2229" s="45" t="s">
        <v>194</v>
      </c>
      <c r="C2229" s="45" t="s">
        <v>161</v>
      </c>
      <c r="D2229" s="45" t="s">
        <v>38</v>
      </c>
      <c r="E2229" s="45" t="s">
        <v>40</v>
      </c>
      <c r="F2229" s="45" t="s">
        <v>175</v>
      </c>
      <c r="G2229" s="46">
        <v>91151</v>
      </c>
      <c r="H2229" s="81">
        <v>0.65277777777777779</v>
      </c>
      <c r="I2229" s="81">
        <v>0.91666666666666663</v>
      </c>
      <c r="J2229" s="47">
        <v>0.2638888888888889</v>
      </c>
      <c r="K2229" s="48">
        <v>42879.658333333333</v>
      </c>
      <c r="L2229" s="48">
        <v>42879.916666666664</v>
      </c>
      <c r="M2229" s="46">
        <v>58</v>
      </c>
      <c r="N2229" s="46">
        <v>0</v>
      </c>
      <c r="O2229" s="47">
        <v>0</v>
      </c>
      <c r="P2229" s="47">
        <v>1.5856481481481479E-3</v>
      </c>
      <c r="Q2229" s="47">
        <v>3.1018518518518522E-3</v>
      </c>
      <c r="R2229" s="47">
        <v>0</v>
      </c>
      <c r="S2229" s="47">
        <v>0</v>
      </c>
      <c r="T2229" s="47">
        <v>2.9074074074074075E-2</v>
      </c>
      <c r="U2229" s="47">
        <v>0</v>
      </c>
      <c r="V2229" s="47">
        <v>0</v>
      </c>
      <c r="W2229" s="47">
        <v>0</v>
      </c>
      <c r="X2229" s="47">
        <v>9.0046296296296298E-3</v>
      </c>
      <c r="Y2229" s="47">
        <v>4.0393518518518521E-3</v>
      </c>
      <c r="Z2229" s="47">
        <v>0</v>
      </c>
      <c r="AA2229" s="4">
        <f t="shared" si="71"/>
        <v>2.9074074074074075E-2</v>
      </c>
      <c r="AB2229" s="4">
        <f t="shared" si="72"/>
        <v>5.5555555555555358E-3</v>
      </c>
    </row>
    <row r="2230" spans="1:28" x14ac:dyDescent="0.25">
      <c r="A2230" s="44">
        <v>42879</v>
      </c>
      <c r="B2230" s="45" t="s">
        <v>194</v>
      </c>
      <c r="C2230" s="45" t="s">
        <v>161</v>
      </c>
      <c r="D2230" s="45" t="s">
        <v>38</v>
      </c>
      <c r="E2230" s="45" t="s">
        <v>40</v>
      </c>
      <c r="F2230" s="45" t="s">
        <v>57</v>
      </c>
      <c r="G2230" s="46">
        <v>91218</v>
      </c>
      <c r="H2230" s="81">
        <v>0.51388888888888895</v>
      </c>
      <c r="I2230" s="81">
        <v>0.77777777777777779</v>
      </c>
      <c r="J2230" s="47">
        <v>0.2638888888888889</v>
      </c>
      <c r="K2230" s="48">
        <v>42879.51458333333</v>
      </c>
      <c r="L2230" s="48">
        <v>42879.77847222222</v>
      </c>
      <c r="M2230" s="46">
        <v>76</v>
      </c>
      <c r="N2230" s="46">
        <v>0</v>
      </c>
      <c r="O2230" s="47">
        <v>0</v>
      </c>
      <c r="P2230" s="47">
        <v>1.7013888888888892E-3</v>
      </c>
      <c r="Q2230" s="47">
        <v>1.8865740740740742E-3</v>
      </c>
      <c r="R2230" s="47">
        <v>1.4826388888888889E-2</v>
      </c>
      <c r="S2230" s="47">
        <v>0</v>
      </c>
      <c r="T2230" s="47">
        <v>1.5335648148148147E-2</v>
      </c>
      <c r="U2230" s="47">
        <v>0</v>
      </c>
      <c r="V2230" s="47">
        <v>0</v>
      </c>
      <c r="W2230" s="47">
        <v>0</v>
      </c>
      <c r="X2230" s="47">
        <v>6.5046296296296302E-3</v>
      </c>
      <c r="Y2230" s="47">
        <v>0</v>
      </c>
      <c r="Z2230" s="47">
        <v>0</v>
      </c>
      <c r="AA2230" s="4">
        <f t="shared" si="71"/>
        <v>3.0162037037037036E-2</v>
      </c>
      <c r="AB2230" s="4">
        <f t="shared" si="72"/>
        <v>6.9444444444433095E-4</v>
      </c>
    </row>
    <row r="2231" spans="1:28" x14ac:dyDescent="0.25">
      <c r="A2231" s="44">
        <v>42879</v>
      </c>
      <c r="B2231" s="45" t="s">
        <v>194</v>
      </c>
      <c r="C2231" s="45" t="s">
        <v>161</v>
      </c>
      <c r="D2231" s="45" t="s">
        <v>38</v>
      </c>
      <c r="E2231" s="45" t="s">
        <v>40</v>
      </c>
      <c r="F2231" s="45" t="s">
        <v>130</v>
      </c>
      <c r="G2231" s="46">
        <v>91386</v>
      </c>
      <c r="H2231" s="81">
        <v>0.58333333333333337</v>
      </c>
      <c r="I2231" s="81">
        <v>0.84722222222222221</v>
      </c>
      <c r="J2231" s="47">
        <v>0.2638888888888889</v>
      </c>
      <c r="K2231" s="48">
        <v>42879.576388888891</v>
      </c>
      <c r="L2231" s="48">
        <v>42879.847222222219</v>
      </c>
      <c r="M2231" s="46">
        <v>0</v>
      </c>
      <c r="N2231" s="46">
        <v>95</v>
      </c>
      <c r="O2231" s="47">
        <v>5.9027777777777778E-4</v>
      </c>
      <c r="P2231" s="47">
        <v>0</v>
      </c>
      <c r="Q2231" s="47">
        <v>5.5555555555555552E-2</v>
      </c>
      <c r="R2231" s="47">
        <v>1.4351851851851852E-2</v>
      </c>
      <c r="S2231" s="47">
        <v>0</v>
      </c>
      <c r="T2231" s="47">
        <v>1.4768518518518519E-2</v>
      </c>
      <c r="U2231" s="47">
        <v>0</v>
      </c>
      <c r="V2231" s="47">
        <v>0</v>
      </c>
      <c r="W2231" s="47">
        <v>0</v>
      </c>
      <c r="X2231" s="47">
        <v>0</v>
      </c>
      <c r="Y2231" s="47">
        <v>0</v>
      </c>
      <c r="Z2231" s="47">
        <v>0</v>
      </c>
      <c r="AA2231" s="4">
        <f t="shared" si="71"/>
        <v>2.9120370370370373E-2</v>
      </c>
      <c r="AB2231" s="4">
        <f t="shared" si="72"/>
        <v>0</v>
      </c>
    </row>
    <row r="2232" spans="1:28" x14ac:dyDescent="0.25">
      <c r="A2232" s="44">
        <v>42879</v>
      </c>
      <c r="B2232" s="45" t="s">
        <v>194</v>
      </c>
      <c r="C2232" s="45" t="s">
        <v>161</v>
      </c>
      <c r="D2232" s="45" t="s">
        <v>38</v>
      </c>
      <c r="E2232" s="45" t="s">
        <v>40</v>
      </c>
      <c r="F2232" s="45" t="s">
        <v>76</v>
      </c>
      <c r="G2232" s="46">
        <v>91145</v>
      </c>
      <c r="H2232" s="81">
        <v>0.51388888888888895</v>
      </c>
      <c r="I2232" s="81">
        <v>0.77777777777777779</v>
      </c>
      <c r="J2232" s="47">
        <v>0.2638888888888889</v>
      </c>
      <c r="K2232" s="48">
        <v>42879.51458333333</v>
      </c>
      <c r="L2232" s="48">
        <v>42879.777777777781</v>
      </c>
      <c r="M2232" s="46">
        <v>68</v>
      </c>
      <c r="N2232" s="46">
        <v>0</v>
      </c>
      <c r="O2232" s="47">
        <v>0</v>
      </c>
      <c r="P2232" s="47">
        <v>1.6435185185185183E-3</v>
      </c>
      <c r="Q2232" s="47">
        <v>2.1759259259259258E-3</v>
      </c>
      <c r="R2232" s="47">
        <v>1.4143518518518519E-2</v>
      </c>
      <c r="S2232" s="47">
        <v>0</v>
      </c>
      <c r="T2232" s="47">
        <v>1.3321759259259261E-2</v>
      </c>
      <c r="U2232" s="47">
        <v>0</v>
      </c>
      <c r="V2232" s="47">
        <v>0</v>
      </c>
      <c r="W2232" s="47">
        <v>0</v>
      </c>
      <c r="X2232" s="47">
        <v>1.9675925925925927E-2</v>
      </c>
      <c r="Y2232" s="47">
        <v>3.1018518518518522E-3</v>
      </c>
      <c r="Z2232" s="47">
        <v>0</v>
      </c>
      <c r="AA2232" s="4">
        <f t="shared" si="71"/>
        <v>2.7465277777777779E-2</v>
      </c>
      <c r="AB2232" s="4">
        <f t="shared" si="72"/>
        <v>6.9444444444433095E-4</v>
      </c>
    </row>
    <row r="2233" spans="1:28" x14ac:dyDescent="0.25">
      <c r="A2233" s="44">
        <v>42879</v>
      </c>
      <c r="B2233" s="45" t="s">
        <v>194</v>
      </c>
      <c r="C2233" s="45" t="s">
        <v>161</v>
      </c>
      <c r="D2233" s="45" t="s">
        <v>38</v>
      </c>
      <c r="E2233" s="45" t="s">
        <v>40</v>
      </c>
      <c r="F2233" s="45" t="s">
        <v>58</v>
      </c>
      <c r="G2233" s="46">
        <v>91311</v>
      </c>
      <c r="H2233" s="81">
        <v>0.55555555555555558</v>
      </c>
      <c r="I2233" s="81">
        <v>0.81944444444444453</v>
      </c>
      <c r="J2233" s="47">
        <v>0.2638888888888889</v>
      </c>
      <c r="K2233" s="48">
        <v>42879.554166666669</v>
      </c>
      <c r="L2233" s="48">
        <v>42879.820138888892</v>
      </c>
      <c r="M2233" s="46">
        <v>0</v>
      </c>
      <c r="N2233" s="46">
        <v>44</v>
      </c>
      <c r="O2233" s="47">
        <v>6.9444444444444447E-4</v>
      </c>
      <c r="P2233" s="47">
        <v>0</v>
      </c>
      <c r="Q2233" s="47">
        <v>3.0405092592592591E-2</v>
      </c>
      <c r="R2233" s="47">
        <v>1.4074074074074074E-2</v>
      </c>
      <c r="S2233" s="47">
        <v>0</v>
      </c>
      <c r="T2233" s="47">
        <v>1.4004629629629631E-2</v>
      </c>
      <c r="U2233" s="47">
        <v>0</v>
      </c>
      <c r="V2233" s="47">
        <v>0</v>
      </c>
      <c r="W2233" s="47">
        <v>0</v>
      </c>
      <c r="X2233" s="47">
        <v>0</v>
      </c>
      <c r="Y2233" s="47">
        <v>0</v>
      </c>
      <c r="Z2233" s="47">
        <v>0</v>
      </c>
      <c r="AA2233" s="4">
        <f t="shared" si="71"/>
        <v>2.8078703703703703E-2</v>
      </c>
      <c r="AB2233" s="4">
        <f t="shared" si="72"/>
        <v>0</v>
      </c>
    </row>
    <row r="2234" spans="1:28" x14ac:dyDescent="0.25">
      <c r="A2234" s="44">
        <v>42879</v>
      </c>
      <c r="B2234" s="45" t="s">
        <v>194</v>
      </c>
      <c r="C2234" s="45" t="s">
        <v>161</v>
      </c>
      <c r="D2234" s="45" t="s">
        <v>38</v>
      </c>
      <c r="E2234" s="45" t="s">
        <v>40</v>
      </c>
      <c r="F2234" s="45" t="s">
        <v>39</v>
      </c>
      <c r="G2234" s="46">
        <v>91314</v>
      </c>
      <c r="H2234" s="81">
        <v>0.51388888888888895</v>
      </c>
      <c r="I2234" s="81">
        <v>0.77777777777777779</v>
      </c>
      <c r="J2234" s="47">
        <v>0.2638888888888889</v>
      </c>
      <c r="K2234" s="48">
        <v>42879.51458333333</v>
      </c>
      <c r="L2234" s="48">
        <v>42879.777777777781</v>
      </c>
      <c r="M2234" s="46">
        <v>0</v>
      </c>
      <c r="N2234" s="46">
        <v>94</v>
      </c>
      <c r="O2234" s="47">
        <v>5.5555555555555556E-4</v>
      </c>
      <c r="P2234" s="47">
        <v>0</v>
      </c>
      <c r="Q2234" s="47">
        <v>5.2060185185185182E-2</v>
      </c>
      <c r="R2234" s="47">
        <v>1.4363425925925925E-2</v>
      </c>
      <c r="S2234" s="47">
        <v>0</v>
      </c>
      <c r="T2234" s="47">
        <v>1.4004629629629631E-2</v>
      </c>
      <c r="U2234" s="47">
        <v>0</v>
      </c>
      <c r="V2234" s="47">
        <v>0</v>
      </c>
      <c r="W2234" s="47">
        <v>0</v>
      </c>
      <c r="X2234" s="47">
        <v>0</v>
      </c>
      <c r="Y2234" s="47">
        <v>5.6249999999999989E-3</v>
      </c>
      <c r="Z2234" s="47">
        <v>0</v>
      </c>
      <c r="AA2234" s="4">
        <f t="shared" si="71"/>
        <v>2.8368055555555556E-2</v>
      </c>
      <c r="AB2234" s="4">
        <f t="shared" si="72"/>
        <v>6.9444444444433095E-4</v>
      </c>
    </row>
    <row r="2235" spans="1:28" x14ac:dyDescent="0.25">
      <c r="A2235" s="44">
        <v>42879</v>
      </c>
      <c r="B2235" s="45" t="s">
        <v>194</v>
      </c>
      <c r="C2235" s="45" t="s">
        <v>161</v>
      </c>
      <c r="D2235" s="45" t="s">
        <v>38</v>
      </c>
      <c r="E2235" s="45" t="s">
        <v>40</v>
      </c>
      <c r="F2235" s="45" t="s">
        <v>77</v>
      </c>
      <c r="G2235" s="46">
        <v>91143</v>
      </c>
      <c r="H2235" s="81">
        <v>0.59722222222222221</v>
      </c>
      <c r="I2235" s="81">
        <v>0.86111111111111116</v>
      </c>
      <c r="J2235" s="47">
        <v>0.2638888888888889</v>
      </c>
      <c r="K2235" s="48">
        <v>42879.604166666664</v>
      </c>
      <c r="L2235" s="48">
        <v>42879.861111111109</v>
      </c>
      <c r="M2235" s="46">
        <v>52</v>
      </c>
      <c r="N2235" s="46">
        <v>0</v>
      </c>
      <c r="O2235" s="47">
        <v>0</v>
      </c>
      <c r="P2235" s="47">
        <v>1.9907407407407408E-3</v>
      </c>
      <c r="Q2235" s="47">
        <v>5.0000000000000001E-3</v>
      </c>
      <c r="R2235" s="47">
        <v>1.4155092592592592E-2</v>
      </c>
      <c r="S2235" s="47">
        <v>0</v>
      </c>
      <c r="T2235" s="47">
        <v>1.2638888888888889E-2</v>
      </c>
      <c r="U2235" s="47">
        <v>0</v>
      </c>
      <c r="V2235" s="47">
        <v>0</v>
      </c>
      <c r="W2235" s="47">
        <v>0</v>
      </c>
      <c r="X2235" s="47">
        <v>6.851851851851852E-3</v>
      </c>
      <c r="Y2235" s="47">
        <v>2.6851851851851849E-2</v>
      </c>
      <c r="Z2235" s="47">
        <v>0</v>
      </c>
      <c r="AA2235" s="4">
        <f t="shared" si="71"/>
        <v>2.6793981481481481E-2</v>
      </c>
      <c r="AB2235" s="4">
        <f t="shared" si="72"/>
        <v>6.9444444444444198E-3</v>
      </c>
    </row>
    <row r="2236" spans="1:28" x14ac:dyDescent="0.25">
      <c r="A2236" s="44">
        <v>42879</v>
      </c>
      <c r="B2236" s="45" t="s">
        <v>194</v>
      </c>
      <c r="C2236" s="45" t="s">
        <v>161</v>
      </c>
      <c r="D2236" s="45" t="s">
        <v>38</v>
      </c>
      <c r="E2236" s="45" t="s">
        <v>40</v>
      </c>
      <c r="F2236" s="45" t="s">
        <v>42</v>
      </c>
      <c r="G2236" s="46">
        <v>91154</v>
      </c>
      <c r="H2236" s="81">
        <v>0.51388888888888895</v>
      </c>
      <c r="I2236" s="81">
        <v>0.77777777777777779</v>
      </c>
      <c r="J2236" s="47">
        <v>0.2638888888888889</v>
      </c>
      <c r="K2236" s="48">
        <v>42879.511805555558</v>
      </c>
      <c r="L2236" s="48">
        <v>42879.777777777781</v>
      </c>
      <c r="M2236" s="46">
        <v>0</v>
      </c>
      <c r="N2236" s="46">
        <v>82</v>
      </c>
      <c r="O2236" s="47">
        <v>7.9861111111111105E-4</v>
      </c>
      <c r="P2236" s="47">
        <v>0</v>
      </c>
      <c r="Q2236" s="47">
        <v>6.6238425925925923E-2</v>
      </c>
      <c r="R2236" s="47">
        <v>0</v>
      </c>
      <c r="S2236" s="47">
        <v>0</v>
      </c>
      <c r="T2236" s="47">
        <v>0</v>
      </c>
      <c r="U2236" s="47">
        <v>0</v>
      </c>
      <c r="V2236" s="47">
        <v>0</v>
      </c>
      <c r="W2236" s="47">
        <v>0</v>
      </c>
      <c r="X2236" s="47">
        <v>0</v>
      </c>
      <c r="Y2236" s="47">
        <v>0</v>
      </c>
      <c r="Z2236" s="47">
        <v>0</v>
      </c>
      <c r="AA2236" s="4">
        <f t="shared" si="71"/>
        <v>0</v>
      </c>
      <c r="AB2236" s="4">
        <f t="shared" si="72"/>
        <v>0</v>
      </c>
    </row>
    <row r="2237" spans="1:28" x14ac:dyDescent="0.25">
      <c r="A2237" s="44">
        <v>42879</v>
      </c>
      <c r="B2237" s="45" t="s">
        <v>194</v>
      </c>
      <c r="C2237" s="45" t="s">
        <v>161</v>
      </c>
      <c r="D2237" s="45" t="s">
        <v>38</v>
      </c>
      <c r="E2237" s="45" t="s">
        <v>40</v>
      </c>
      <c r="F2237" s="45" t="s">
        <v>78</v>
      </c>
      <c r="G2237" s="46">
        <v>91180</v>
      </c>
      <c r="H2237" s="76">
        <v>0.65277777777777779</v>
      </c>
      <c r="I2237" s="76">
        <v>0.91666666666666663</v>
      </c>
      <c r="J2237" s="47">
        <v>0.2638888888888889</v>
      </c>
      <c r="M2237" s="46">
        <v>0</v>
      </c>
      <c r="N2237" s="46">
        <v>0</v>
      </c>
      <c r="O2237" s="47">
        <v>0</v>
      </c>
      <c r="P2237" s="47">
        <v>0</v>
      </c>
      <c r="Q2237" s="47">
        <v>0</v>
      </c>
      <c r="R2237" s="47">
        <v>0</v>
      </c>
      <c r="S2237" s="47">
        <v>0</v>
      </c>
      <c r="T2237" s="47">
        <v>0</v>
      </c>
      <c r="U2237" s="47">
        <v>0</v>
      </c>
      <c r="V2237" s="47">
        <v>0</v>
      </c>
      <c r="W2237" s="47">
        <v>0</v>
      </c>
      <c r="X2237" s="47">
        <v>0</v>
      </c>
      <c r="Y2237" s="47">
        <v>0</v>
      </c>
      <c r="Z2237" s="47">
        <v>0</v>
      </c>
      <c r="AA2237" s="4">
        <f t="shared" si="71"/>
        <v>0</v>
      </c>
      <c r="AB2237" s="4" t="str">
        <f t="shared" si="72"/>
        <v/>
      </c>
    </row>
    <row r="2238" spans="1:28" x14ac:dyDescent="0.25">
      <c r="A2238" s="44">
        <v>42879</v>
      </c>
      <c r="B2238" s="45" t="s">
        <v>194</v>
      </c>
      <c r="C2238" s="45" t="s">
        <v>161</v>
      </c>
      <c r="D2238" s="45" t="s">
        <v>38</v>
      </c>
      <c r="E2238" s="45" t="s">
        <v>40</v>
      </c>
      <c r="F2238" s="45" t="s">
        <v>179</v>
      </c>
      <c r="G2238" s="46">
        <v>91250</v>
      </c>
      <c r="H2238" s="76">
        <v>0.55555555555555558</v>
      </c>
      <c r="I2238" s="76">
        <v>0.81944444444444453</v>
      </c>
      <c r="J2238" s="47">
        <v>0.2638888888888889</v>
      </c>
      <c r="M2238" s="46">
        <v>0</v>
      </c>
      <c r="N2238" s="46">
        <v>0</v>
      </c>
      <c r="O2238" s="47">
        <v>0</v>
      </c>
      <c r="P2238" s="47">
        <v>0</v>
      </c>
      <c r="Q2238" s="47">
        <v>0</v>
      </c>
      <c r="R2238" s="47">
        <v>0</v>
      </c>
      <c r="S2238" s="47">
        <v>0</v>
      </c>
      <c r="T2238" s="47">
        <v>0</v>
      </c>
      <c r="U2238" s="47">
        <v>0</v>
      </c>
      <c r="V2238" s="47">
        <v>0</v>
      </c>
      <c r="W2238" s="47">
        <v>0</v>
      </c>
      <c r="X2238" s="47">
        <v>0</v>
      </c>
      <c r="Y2238" s="47">
        <v>0</v>
      </c>
      <c r="Z2238" s="47">
        <v>0</v>
      </c>
      <c r="AA2238" s="4">
        <f t="shared" si="71"/>
        <v>0</v>
      </c>
      <c r="AB2238" s="4" t="str">
        <f t="shared" si="72"/>
        <v/>
      </c>
    </row>
    <row r="2239" spans="1:28" x14ac:dyDescent="0.25">
      <c r="A2239" s="44">
        <v>42879</v>
      </c>
      <c r="B2239" s="45" t="s">
        <v>194</v>
      </c>
      <c r="C2239" s="45" t="s">
        <v>161</v>
      </c>
      <c r="D2239" s="45" t="s">
        <v>38</v>
      </c>
      <c r="E2239" s="45" t="s">
        <v>40</v>
      </c>
      <c r="F2239" s="45" t="s">
        <v>195</v>
      </c>
      <c r="G2239" s="46">
        <v>91170</v>
      </c>
      <c r="H2239" s="76">
        <v>0.5625</v>
      </c>
      <c r="I2239" s="76">
        <v>0.82638888888888884</v>
      </c>
      <c r="J2239" s="47">
        <v>0.2638888888888889</v>
      </c>
      <c r="M2239" s="46">
        <v>0</v>
      </c>
      <c r="N2239" s="46">
        <v>0</v>
      </c>
      <c r="O2239" s="47">
        <v>0</v>
      </c>
      <c r="P2239" s="47">
        <v>0</v>
      </c>
      <c r="Q2239" s="47">
        <v>0</v>
      </c>
      <c r="R2239" s="47">
        <v>0</v>
      </c>
      <c r="S2239" s="47">
        <v>0</v>
      </c>
      <c r="T2239" s="47">
        <v>0</v>
      </c>
      <c r="U2239" s="47">
        <v>0</v>
      </c>
      <c r="V2239" s="47">
        <v>0</v>
      </c>
      <c r="W2239" s="47">
        <v>0</v>
      </c>
      <c r="X2239" s="47">
        <v>0</v>
      </c>
      <c r="Y2239" s="47">
        <v>0</v>
      </c>
      <c r="Z2239" s="47">
        <v>0</v>
      </c>
      <c r="AA2239" s="4">
        <f t="shared" si="71"/>
        <v>0</v>
      </c>
      <c r="AB2239" s="4" t="str">
        <f t="shared" si="72"/>
        <v/>
      </c>
    </row>
    <row r="2240" spans="1:28" x14ac:dyDescent="0.25">
      <c r="A2240" s="44">
        <v>42879</v>
      </c>
      <c r="B2240" s="45" t="s">
        <v>194</v>
      </c>
      <c r="C2240" s="45" t="s">
        <v>161</v>
      </c>
      <c r="D2240" s="45" t="s">
        <v>38</v>
      </c>
      <c r="E2240" s="45" t="s">
        <v>40</v>
      </c>
      <c r="F2240" s="45" t="s">
        <v>62</v>
      </c>
      <c r="G2240" s="46">
        <v>91124</v>
      </c>
      <c r="H2240" s="81">
        <v>0.51388888888888895</v>
      </c>
      <c r="I2240" s="81">
        <v>0.77777777777777779</v>
      </c>
      <c r="J2240" s="47">
        <v>0.2638888888888889</v>
      </c>
      <c r="K2240" s="48">
        <v>42879.513888888891</v>
      </c>
      <c r="L2240" s="48">
        <v>42879.777777777781</v>
      </c>
      <c r="M2240" s="46">
        <v>0</v>
      </c>
      <c r="N2240" s="46">
        <v>0</v>
      </c>
      <c r="O2240" s="47">
        <v>0</v>
      </c>
      <c r="P2240" s="47">
        <v>0</v>
      </c>
      <c r="Q2240" s="47">
        <v>5.7870370370370366E-5</v>
      </c>
      <c r="R2240" s="47">
        <v>1.4525462962962964E-2</v>
      </c>
      <c r="S2240" s="47">
        <v>0</v>
      </c>
      <c r="T2240" s="47">
        <v>1.4814814814814814E-2</v>
      </c>
      <c r="U2240" s="47">
        <v>0</v>
      </c>
      <c r="V2240" s="47">
        <v>0</v>
      </c>
      <c r="W2240" s="47">
        <v>0.23417824074074076</v>
      </c>
      <c r="X2240" s="47">
        <v>0</v>
      </c>
      <c r="Y2240" s="47">
        <v>0</v>
      </c>
      <c r="Z2240" s="47">
        <v>0</v>
      </c>
      <c r="AA2240" s="4">
        <f t="shared" si="71"/>
        <v>2.9340277777777778E-2</v>
      </c>
      <c r="AB2240" s="4">
        <f t="shared" si="72"/>
        <v>0</v>
      </c>
    </row>
    <row r="2241" spans="1:28" x14ac:dyDescent="0.25">
      <c r="A2241" s="44">
        <v>42879</v>
      </c>
      <c r="B2241" s="45" t="s">
        <v>194</v>
      </c>
      <c r="C2241" s="45" t="s">
        <v>161</v>
      </c>
      <c r="D2241" s="45" t="s">
        <v>38</v>
      </c>
      <c r="E2241" s="45" t="s">
        <v>40</v>
      </c>
      <c r="F2241" s="45" t="s">
        <v>44</v>
      </c>
      <c r="G2241" s="46">
        <v>91371</v>
      </c>
      <c r="H2241" s="81">
        <v>0.51388888888888895</v>
      </c>
      <c r="I2241" s="81">
        <v>0.77777777777777779</v>
      </c>
      <c r="J2241" s="47">
        <v>0.2638888888888889</v>
      </c>
      <c r="K2241" s="48">
        <v>42879.511111111111</v>
      </c>
      <c r="L2241" s="48">
        <v>42879.777777777781</v>
      </c>
      <c r="M2241" s="46">
        <v>0</v>
      </c>
      <c r="N2241" s="46">
        <v>64</v>
      </c>
      <c r="O2241" s="47">
        <v>7.6388888888888893E-4</v>
      </c>
      <c r="P2241" s="47">
        <v>0</v>
      </c>
      <c r="Q2241" s="47">
        <v>4.8645833333333333E-2</v>
      </c>
      <c r="R2241" s="47">
        <v>0</v>
      </c>
      <c r="S2241" s="47">
        <v>0</v>
      </c>
      <c r="T2241" s="47">
        <v>0</v>
      </c>
      <c r="U2241" s="47">
        <v>0</v>
      </c>
      <c r="V2241" s="47">
        <v>0</v>
      </c>
      <c r="W2241" s="47">
        <v>0</v>
      </c>
      <c r="X2241" s="47">
        <v>0</v>
      </c>
      <c r="Y2241" s="47">
        <v>0</v>
      </c>
      <c r="Z2241" s="47">
        <v>0</v>
      </c>
      <c r="AA2241" s="4">
        <f t="shared" si="71"/>
        <v>0</v>
      </c>
      <c r="AB2241" s="4">
        <f t="shared" si="72"/>
        <v>0</v>
      </c>
    </row>
    <row r="2242" spans="1:28" x14ac:dyDescent="0.25">
      <c r="A2242" s="44">
        <v>42879</v>
      </c>
      <c r="B2242" s="45" t="s">
        <v>194</v>
      </c>
      <c r="C2242" s="45" t="s">
        <v>161</v>
      </c>
      <c r="D2242" s="45" t="s">
        <v>38</v>
      </c>
      <c r="E2242" s="45" t="s">
        <v>40</v>
      </c>
      <c r="F2242" s="45" t="s">
        <v>183</v>
      </c>
      <c r="G2242" s="46">
        <v>101594</v>
      </c>
      <c r="H2242" s="76">
        <v>0.625</v>
      </c>
      <c r="I2242" s="76">
        <v>0.88888888888888884</v>
      </c>
      <c r="J2242" s="47">
        <v>0.2638888888888889</v>
      </c>
      <c r="M2242" s="46">
        <v>0</v>
      </c>
      <c r="N2242" s="46">
        <v>0</v>
      </c>
      <c r="O2242" s="47">
        <v>0</v>
      </c>
      <c r="P2242" s="47">
        <v>0</v>
      </c>
      <c r="Q2242" s="47">
        <v>0</v>
      </c>
      <c r="R2242" s="47">
        <v>0</v>
      </c>
      <c r="S2242" s="47">
        <v>0</v>
      </c>
      <c r="T2242" s="47">
        <v>0</v>
      </c>
      <c r="U2242" s="47">
        <v>0</v>
      </c>
      <c r="V2242" s="47">
        <v>0</v>
      </c>
      <c r="W2242" s="47">
        <v>0</v>
      </c>
      <c r="X2242" s="47">
        <v>0</v>
      </c>
      <c r="Y2242" s="47">
        <v>0</v>
      </c>
      <c r="Z2242" s="47">
        <v>0</v>
      </c>
      <c r="AA2242" s="4">
        <f t="shared" si="71"/>
        <v>0</v>
      </c>
      <c r="AB2242" s="4" t="str">
        <f t="shared" si="72"/>
        <v/>
      </c>
    </row>
    <row r="2243" spans="1:28" x14ac:dyDescent="0.25">
      <c r="A2243" s="44">
        <v>42879</v>
      </c>
      <c r="B2243" s="45" t="s">
        <v>194</v>
      </c>
      <c r="C2243" s="45" t="s">
        <v>161</v>
      </c>
      <c r="D2243" s="45" t="s">
        <v>38</v>
      </c>
      <c r="E2243" s="45" t="s">
        <v>184</v>
      </c>
      <c r="F2243" s="45" t="s">
        <v>204</v>
      </c>
      <c r="G2243" s="46">
        <v>102717</v>
      </c>
      <c r="H2243" s="76">
        <v>0.29166666666666669</v>
      </c>
      <c r="I2243" s="76">
        <v>0.55555555555555558</v>
      </c>
      <c r="J2243" s="47">
        <v>0.2638888888888889</v>
      </c>
      <c r="M2243" s="46">
        <v>0</v>
      </c>
      <c r="N2243" s="46">
        <v>0</v>
      </c>
      <c r="O2243" s="47">
        <v>0</v>
      </c>
      <c r="P2243" s="47">
        <v>0</v>
      </c>
      <c r="Q2243" s="47">
        <v>0</v>
      </c>
      <c r="R2243" s="47">
        <v>0</v>
      </c>
      <c r="S2243" s="47">
        <v>0</v>
      </c>
      <c r="T2243" s="47">
        <v>0</v>
      </c>
      <c r="U2243" s="47">
        <v>0</v>
      </c>
      <c r="V2243" s="47">
        <v>0</v>
      </c>
      <c r="W2243" s="47">
        <v>0</v>
      </c>
      <c r="X2243" s="47">
        <v>0</v>
      </c>
      <c r="Y2243" s="47">
        <v>0</v>
      </c>
      <c r="Z2243" s="47">
        <v>0</v>
      </c>
      <c r="AA2243" s="4">
        <f t="shared" si="71"/>
        <v>0</v>
      </c>
      <c r="AB2243" s="4" t="str">
        <f t="shared" si="72"/>
        <v/>
      </c>
    </row>
    <row r="2244" spans="1:28" x14ac:dyDescent="0.25">
      <c r="A2244" s="44">
        <v>42879</v>
      </c>
      <c r="B2244" s="45" t="s">
        <v>194</v>
      </c>
      <c r="C2244" s="45" t="s">
        <v>161</v>
      </c>
      <c r="D2244" s="45" t="s">
        <v>38</v>
      </c>
      <c r="E2244" s="45" t="s">
        <v>184</v>
      </c>
      <c r="F2244" s="45" t="s">
        <v>205</v>
      </c>
      <c r="G2244" s="46">
        <v>102711</v>
      </c>
      <c r="H2244" s="76">
        <v>0.25</v>
      </c>
      <c r="I2244" s="76">
        <v>0.51388888888888895</v>
      </c>
      <c r="J2244" s="47">
        <v>0.2638888888888889</v>
      </c>
      <c r="M2244" s="46">
        <v>0</v>
      </c>
      <c r="N2244" s="46">
        <v>0</v>
      </c>
      <c r="O2244" s="47">
        <v>0</v>
      </c>
      <c r="P2244" s="47">
        <v>0</v>
      </c>
      <c r="Q2244" s="47">
        <v>0</v>
      </c>
      <c r="R2244" s="47">
        <v>0</v>
      </c>
      <c r="S2244" s="47">
        <v>0</v>
      </c>
      <c r="T2244" s="47">
        <v>0</v>
      </c>
      <c r="U2244" s="47">
        <v>0</v>
      </c>
      <c r="V2244" s="47">
        <v>0</v>
      </c>
      <c r="W2244" s="47">
        <v>0</v>
      </c>
      <c r="X2244" s="47">
        <v>0</v>
      </c>
      <c r="Y2244" s="47">
        <v>0</v>
      </c>
      <c r="Z2244" s="47">
        <v>0</v>
      </c>
      <c r="AA2244" s="4">
        <f t="shared" si="71"/>
        <v>0</v>
      </c>
      <c r="AB2244" s="4" t="str">
        <f t="shared" si="72"/>
        <v/>
      </c>
    </row>
    <row r="2245" spans="1:28" x14ac:dyDescent="0.25">
      <c r="A2245" s="44">
        <v>42879</v>
      </c>
      <c r="B2245" s="45" t="s">
        <v>194</v>
      </c>
      <c r="C2245" s="45" t="s">
        <v>161</v>
      </c>
      <c r="D2245" s="45" t="s">
        <v>38</v>
      </c>
      <c r="E2245" s="45" t="s">
        <v>184</v>
      </c>
      <c r="F2245" s="45" t="s">
        <v>206</v>
      </c>
      <c r="G2245" s="46">
        <v>102709</v>
      </c>
      <c r="H2245" s="76">
        <v>0.625</v>
      </c>
      <c r="I2245" s="76">
        <v>0.88888888888888884</v>
      </c>
      <c r="J2245" s="47">
        <v>0.2638888888888889</v>
      </c>
      <c r="M2245" s="46">
        <v>0</v>
      </c>
      <c r="N2245" s="46">
        <v>0</v>
      </c>
      <c r="O2245" s="47">
        <v>0</v>
      </c>
      <c r="P2245" s="47">
        <v>0</v>
      </c>
      <c r="Q2245" s="47">
        <v>0</v>
      </c>
      <c r="R2245" s="47">
        <v>0</v>
      </c>
      <c r="S2245" s="47">
        <v>0</v>
      </c>
      <c r="T2245" s="47">
        <v>0</v>
      </c>
      <c r="U2245" s="47">
        <v>0</v>
      </c>
      <c r="V2245" s="47">
        <v>0</v>
      </c>
      <c r="W2245" s="47">
        <v>0</v>
      </c>
      <c r="X2245" s="47">
        <v>0</v>
      </c>
      <c r="Y2245" s="47">
        <v>0</v>
      </c>
      <c r="Z2245" s="47">
        <v>0</v>
      </c>
      <c r="AA2245" s="4">
        <f t="shared" si="71"/>
        <v>0</v>
      </c>
      <c r="AB2245" s="4" t="str">
        <f t="shared" si="72"/>
        <v/>
      </c>
    </row>
    <row r="2246" spans="1:28" x14ac:dyDescent="0.25">
      <c r="A2246" s="44">
        <v>42879</v>
      </c>
      <c r="B2246" s="45" t="s">
        <v>194</v>
      </c>
      <c r="C2246" s="45" t="s">
        <v>161</v>
      </c>
      <c r="D2246" s="45" t="s">
        <v>38</v>
      </c>
      <c r="E2246" s="45" t="s">
        <v>184</v>
      </c>
      <c r="F2246" s="45" t="s">
        <v>207</v>
      </c>
      <c r="G2246" s="46">
        <v>102713</v>
      </c>
      <c r="H2246" s="76">
        <v>0.29166666666666669</v>
      </c>
      <c r="I2246" s="76">
        <v>0.55555555555555558</v>
      </c>
      <c r="J2246" s="47">
        <v>0.2638888888888889</v>
      </c>
      <c r="M2246" s="46">
        <v>0</v>
      </c>
      <c r="N2246" s="46">
        <v>0</v>
      </c>
      <c r="O2246" s="47">
        <v>0</v>
      </c>
      <c r="P2246" s="47">
        <v>0</v>
      </c>
      <c r="Q2246" s="47">
        <v>0</v>
      </c>
      <c r="R2246" s="47">
        <v>0</v>
      </c>
      <c r="S2246" s="47">
        <v>0</v>
      </c>
      <c r="T2246" s="47">
        <v>0</v>
      </c>
      <c r="U2246" s="47">
        <v>0</v>
      </c>
      <c r="V2246" s="47">
        <v>0</v>
      </c>
      <c r="W2246" s="47">
        <v>0</v>
      </c>
      <c r="X2246" s="47">
        <v>0</v>
      </c>
      <c r="Y2246" s="47">
        <v>0</v>
      </c>
      <c r="Z2246" s="47">
        <v>0</v>
      </c>
      <c r="AA2246" s="4">
        <f t="shared" ref="AA2246:AA2309" si="73">IF(A2246="","",R2246+T2246)</f>
        <v>0</v>
      </c>
      <c r="AB2246" s="4" t="str">
        <f t="shared" si="72"/>
        <v/>
      </c>
    </row>
    <row r="2247" spans="1:28" x14ac:dyDescent="0.25">
      <c r="A2247" s="44">
        <v>42879</v>
      </c>
      <c r="B2247" s="45" t="s">
        <v>194</v>
      </c>
      <c r="C2247" s="45" t="s">
        <v>161</v>
      </c>
      <c r="D2247" s="45" t="s">
        <v>38</v>
      </c>
      <c r="E2247" s="45" t="s">
        <v>184</v>
      </c>
      <c r="F2247" s="45" t="s">
        <v>201</v>
      </c>
      <c r="G2247" s="46">
        <v>102702</v>
      </c>
      <c r="H2247" s="76">
        <v>0.29166666666666669</v>
      </c>
      <c r="I2247" s="76">
        <v>0.55555555555555558</v>
      </c>
      <c r="J2247" s="47">
        <v>0.2638888888888889</v>
      </c>
      <c r="M2247" s="46">
        <v>0</v>
      </c>
      <c r="N2247" s="46">
        <v>0</v>
      </c>
      <c r="O2247" s="47">
        <v>0</v>
      </c>
      <c r="P2247" s="47">
        <v>0</v>
      </c>
      <c r="Q2247" s="47">
        <v>0</v>
      </c>
      <c r="R2247" s="47">
        <v>0</v>
      </c>
      <c r="S2247" s="47">
        <v>0</v>
      </c>
      <c r="T2247" s="47">
        <v>0</v>
      </c>
      <c r="U2247" s="47">
        <v>0</v>
      </c>
      <c r="V2247" s="47">
        <v>0</v>
      </c>
      <c r="W2247" s="47">
        <v>0</v>
      </c>
      <c r="X2247" s="47">
        <v>0</v>
      </c>
      <c r="Y2247" s="47">
        <v>0</v>
      </c>
      <c r="Z2247" s="47">
        <v>0</v>
      </c>
      <c r="AA2247" s="4">
        <f t="shared" si="73"/>
        <v>0</v>
      </c>
      <c r="AB2247" s="4" t="str">
        <f t="shared" si="72"/>
        <v/>
      </c>
    </row>
    <row r="2248" spans="1:28" x14ac:dyDescent="0.25">
      <c r="A2248" s="44">
        <v>42879</v>
      </c>
      <c r="B2248" s="45" t="s">
        <v>194</v>
      </c>
      <c r="C2248" s="45" t="s">
        <v>161</v>
      </c>
      <c r="D2248" s="45" t="s">
        <v>38</v>
      </c>
      <c r="E2248" s="45" t="s">
        <v>184</v>
      </c>
      <c r="F2248" s="45" t="s">
        <v>208</v>
      </c>
      <c r="G2248" s="46">
        <v>102714</v>
      </c>
      <c r="H2248" s="76">
        <v>0.33333333333333331</v>
      </c>
      <c r="I2248" s="76">
        <v>0.59722222222222221</v>
      </c>
      <c r="J2248" s="47">
        <v>0.2638888888888889</v>
      </c>
      <c r="M2248" s="46">
        <v>0</v>
      </c>
      <c r="N2248" s="46">
        <v>0</v>
      </c>
      <c r="O2248" s="47">
        <v>0</v>
      </c>
      <c r="P2248" s="47">
        <v>0</v>
      </c>
      <c r="Q2248" s="47">
        <v>0</v>
      </c>
      <c r="R2248" s="47">
        <v>0</v>
      </c>
      <c r="S2248" s="47">
        <v>0</v>
      </c>
      <c r="T2248" s="47">
        <v>0</v>
      </c>
      <c r="U2248" s="47">
        <v>0</v>
      </c>
      <c r="V2248" s="47">
        <v>0</v>
      </c>
      <c r="W2248" s="47">
        <v>0</v>
      </c>
      <c r="X2248" s="47">
        <v>0</v>
      </c>
      <c r="Y2248" s="47">
        <v>0</v>
      </c>
      <c r="Z2248" s="47">
        <v>0</v>
      </c>
      <c r="AA2248" s="4">
        <f t="shared" si="73"/>
        <v>0</v>
      </c>
      <c r="AB2248" s="4" t="str">
        <f t="shared" si="72"/>
        <v/>
      </c>
    </row>
    <row r="2249" spans="1:28" x14ac:dyDescent="0.25">
      <c r="A2249" s="44">
        <v>42879</v>
      </c>
      <c r="B2249" s="45" t="s">
        <v>194</v>
      </c>
      <c r="C2249" s="45" t="s">
        <v>161</v>
      </c>
      <c r="D2249" s="45" t="s">
        <v>38</v>
      </c>
      <c r="E2249" s="45" t="s">
        <v>184</v>
      </c>
      <c r="F2249" s="45" t="s">
        <v>185</v>
      </c>
      <c r="G2249" s="46">
        <v>91863</v>
      </c>
      <c r="H2249" s="76">
        <v>0.3611111111111111</v>
      </c>
      <c r="I2249" s="76">
        <v>0.625</v>
      </c>
      <c r="J2249" s="47">
        <v>0.2638888888888889</v>
      </c>
      <c r="M2249" s="46">
        <v>0</v>
      </c>
      <c r="N2249" s="46">
        <v>0</v>
      </c>
      <c r="O2249" s="47">
        <v>0</v>
      </c>
      <c r="P2249" s="47">
        <v>0</v>
      </c>
      <c r="Q2249" s="47">
        <v>0</v>
      </c>
      <c r="R2249" s="47">
        <v>0</v>
      </c>
      <c r="S2249" s="47">
        <v>0</v>
      </c>
      <c r="T2249" s="47">
        <v>0</v>
      </c>
      <c r="U2249" s="47">
        <v>0</v>
      </c>
      <c r="V2249" s="47">
        <v>0</v>
      </c>
      <c r="W2249" s="47">
        <v>0</v>
      </c>
      <c r="X2249" s="47">
        <v>0</v>
      </c>
      <c r="Y2249" s="47">
        <v>0</v>
      </c>
      <c r="Z2249" s="47">
        <v>0</v>
      </c>
      <c r="AA2249" s="4">
        <f t="shared" si="73"/>
        <v>0</v>
      </c>
      <c r="AB2249" s="4" t="str">
        <f t="shared" si="72"/>
        <v/>
      </c>
    </row>
    <row r="2250" spans="1:28" x14ac:dyDescent="0.25">
      <c r="A2250" s="44">
        <v>42879</v>
      </c>
      <c r="B2250" s="45" t="s">
        <v>194</v>
      </c>
      <c r="C2250" s="45" t="s">
        <v>161</v>
      </c>
      <c r="D2250" s="45" t="s">
        <v>38</v>
      </c>
      <c r="E2250" s="45" t="s">
        <v>184</v>
      </c>
      <c r="F2250" s="45" t="s">
        <v>200</v>
      </c>
      <c r="G2250" s="46">
        <v>91230</v>
      </c>
      <c r="H2250" s="76">
        <v>0.375</v>
      </c>
      <c r="I2250" s="76">
        <v>0.63888888888888895</v>
      </c>
      <c r="J2250" s="47">
        <v>0.2638888888888889</v>
      </c>
      <c r="M2250" s="46">
        <v>0</v>
      </c>
      <c r="N2250" s="46">
        <v>0</v>
      </c>
      <c r="O2250" s="47">
        <v>0</v>
      </c>
      <c r="P2250" s="47">
        <v>0</v>
      </c>
      <c r="Q2250" s="47">
        <v>0</v>
      </c>
      <c r="R2250" s="47">
        <v>0</v>
      </c>
      <c r="S2250" s="47">
        <v>0</v>
      </c>
      <c r="T2250" s="47">
        <v>0</v>
      </c>
      <c r="U2250" s="47">
        <v>0</v>
      </c>
      <c r="V2250" s="47">
        <v>0</v>
      </c>
      <c r="W2250" s="47">
        <v>0</v>
      </c>
      <c r="X2250" s="47">
        <v>0</v>
      </c>
      <c r="Y2250" s="47">
        <v>0</v>
      </c>
      <c r="Z2250" s="47">
        <v>0</v>
      </c>
      <c r="AA2250" s="4">
        <f t="shared" si="73"/>
        <v>0</v>
      </c>
      <c r="AB2250" s="4" t="str">
        <f t="shared" si="72"/>
        <v/>
      </c>
    </row>
    <row r="2251" spans="1:28" x14ac:dyDescent="0.25">
      <c r="A2251" s="44">
        <v>42879</v>
      </c>
      <c r="B2251" s="45" t="s">
        <v>194</v>
      </c>
      <c r="C2251" s="45" t="s">
        <v>161</v>
      </c>
      <c r="D2251" s="45" t="s">
        <v>38</v>
      </c>
      <c r="E2251" s="45" t="s">
        <v>184</v>
      </c>
      <c r="F2251" s="45" t="s">
        <v>200</v>
      </c>
      <c r="G2251" s="46">
        <v>91176</v>
      </c>
      <c r="H2251" s="81">
        <v>0.375</v>
      </c>
      <c r="I2251" s="81">
        <v>0.63888888888888895</v>
      </c>
      <c r="J2251" s="47">
        <v>0.2638888888888889</v>
      </c>
      <c r="K2251" s="48">
        <v>42879.252083333333</v>
      </c>
      <c r="L2251" s="48">
        <v>42879.513888888891</v>
      </c>
      <c r="M2251" s="46">
        <v>50</v>
      </c>
      <c r="N2251" s="46">
        <v>0</v>
      </c>
      <c r="O2251" s="47">
        <v>0</v>
      </c>
      <c r="P2251" s="47">
        <v>2.0949074074074073E-3</v>
      </c>
      <c r="Q2251" s="47">
        <v>8.7384259259259255E-3</v>
      </c>
      <c r="R2251" s="47">
        <v>1.275462962962963E-2</v>
      </c>
      <c r="S2251" s="47">
        <v>0</v>
      </c>
      <c r="T2251" s="47">
        <v>1.4039351851851851E-2</v>
      </c>
      <c r="U2251" s="47">
        <v>0</v>
      </c>
      <c r="V2251" s="47">
        <v>0</v>
      </c>
      <c r="W2251" s="47">
        <v>0</v>
      </c>
      <c r="X2251" s="47">
        <v>2.4143518518518519E-2</v>
      </c>
      <c r="Y2251" s="47">
        <v>1.5393518518518519E-3</v>
      </c>
      <c r="Z2251" s="47">
        <v>0</v>
      </c>
      <c r="AA2251" s="4">
        <f t="shared" si="73"/>
        <v>2.6793981481481481E-2</v>
      </c>
      <c r="AB2251" s="4">
        <f t="shared" si="72"/>
        <v>0</v>
      </c>
    </row>
    <row r="2252" spans="1:28" x14ac:dyDescent="0.25">
      <c r="A2252" s="44">
        <v>42879</v>
      </c>
      <c r="B2252" s="45" t="s">
        <v>194</v>
      </c>
      <c r="C2252" s="45" t="s">
        <v>161</v>
      </c>
      <c r="D2252" s="45" t="s">
        <v>38</v>
      </c>
      <c r="E2252" s="45" t="s">
        <v>184</v>
      </c>
      <c r="F2252" s="45" t="s">
        <v>200</v>
      </c>
      <c r="G2252" s="46">
        <v>91242</v>
      </c>
      <c r="H2252" s="76">
        <v>0.375</v>
      </c>
      <c r="I2252" s="76">
        <v>0.63888888888888895</v>
      </c>
      <c r="J2252" s="47">
        <v>0.2638888888888889</v>
      </c>
      <c r="M2252" s="46">
        <v>0</v>
      </c>
      <c r="N2252" s="46">
        <v>0</v>
      </c>
      <c r="O2252" s="47">
        <v>0</v>
      </c>
      <c r="P2252" s="47">
        <v>0</v>
      </c>
      <c r="Q2252" s="47">
        <v>0</v>
      </c>
      <c r="R2252" s="47">
        <v>0</v>
      </c>
      <c r="S2252" s="47">
        <v>0</v>
      </c>
      <c r="T2252" s="47">
        <v>0</v>
      </c>
      <c r="U2252" s="47">
        <v>0</v>
      </c>
      <c r="V2252" s="47">
        <v>0</v>
      </c>
      <c r="W2252" s="47">
        <v>0</v>
      </c>
      <c r="X2252" s="47">
        <v>0</v>
      </c>
      <c r="Y2252" s="47">
        <v>0</v>
      </c>
      <c r="Z2252" s="47">
        <v>0</v>
      </c>
      <c r="AA2252" s="4">
        <f t="shared" si="73"/>
        <v>0</v>
      </c>
      <c r="AB2252" s="4" t="str">
        <f t="shared" si="72"/>
        <v/>
      </c>
    </row>
    <row r="2253" spans="1:28" x14ac:dyDescent="0.25">
      <c r="A2253" s="44">
        <v>42879</v>
      </c>
      <c r="B2253" s="45" t="s">
        <v>194</v>
      </c>
      <c r="C2253" s="45" t="s">
        <v>161</v>
      </c>
      <c r="D2253" s="45" t="s">
        <v>38</v>
      </c>
      <c r="E2253" s="45" t="s">
        <v>184</v>
      </c>
      <c r="F2253" s="45" t="s">
        <v>200</v>
      </c>
      <c r="G2253" s="46">
        <v>91125</v>
      </c>
      <c r="H2253" s="76">
        <v>0.375</v>
      </c>
      <c r="I2253" s="76">
        <v>0.63888888888888895</v>
      </c>
      <c r="J2253" s="47">
        <v>0.2638888888888889</v>
      </c>
      <c r="K2253" s="48">
        <v>42879.65</v>
      </c>
      <c r="L2253" s="48">
        <v>42879.916666666664</v>
      </c>
      <c r="M2253" s="46">
        <v>42</v>
      </c>
      <c r="N2253" s="46">
        <v>0</v>
      </c>
      <c r="O2253" s="47">
        <v>0</v>
      </c>
      <c r="P2253" s="47">
        <v>2.2916666666666667E-3</v>
      </c>
      <c r="Q2253" s="47">
        <v>1.3541666666666667E-3</v>
      </c>
      <c r="R2253" s="47">
        <v>1.4490740740740742E-2</v>
      </c>
      <c r="S2253" s="47">
        <v>0</v>
      </c>
      <c r="T2253" s="47">
        <v>1.5173611111111112E-2</v>
      </c>
      <c r="U2253" s="47">
        <v>0</v>
      </c>
      <c r="V2253" s="47">
        <v>0</v>
      </c>
      <c r="W2253" s="47">
        <v>5.4502314814814816E-2</v>
      </c>
      <c r="X2253" s="47">
        <v>3.4375E-3</v>
      </c>
      <c r="Y2253" s="47">
        <v>0</v>
      </c>
      <c r="Z2253" s="47">
        <v>0</v>
      </c>
      <c r="AA2253" s="4">
        <f t="shared" si="73"/>
        <v>2.9664351851851851E-2</v>
      </c>
      <c r="AB2253" s="4">
        <f t="shared" si="72"/>
        <v>0.27500000000000002</v>
      </c>
    </row>
    <row r="2254" spans="1:28" x14ac:dyDescent="0.25">
      <c r="A2254" s="44">
        <v>42879</v>
      </c>
      <c r="B2254" s="45" t="s">
        <v>194</v>
      </c>
      <c r="C2254" s="45" t="s">
        <v>161</v>
      </c>
      <c r="D2254" s="45" t="s">
        <v>38</v>
      </c>
      <c r="E2254" s="45" t="s">
        <v>184</v>
      </c>
      <c r="F2254" s="45" t="s">
        <v>200</v>
      </c>
      <c r="G2254" s="46">
        <v>91133</v>
      </c>
      <c r="H2254" s="81">
        <v>0.375</v>
      </c>
      <c r="I2254" s="81">
        <v>0.63888888888888895</v>
      </c>
      <c r="J2254" s="47">
        <v>0.2638888888888889</v>
      </c>
      <c r="K2254" s="48">
        <v>42879.337500000001</v>
      </c>
      <c r="L2254" s="48">
        <v>42879.600694444445</v>
      </c>
      <c r="M2254" s="46">
        <v>60</v>
      </c>
      <c r="N2254" s="46">
        <v>0</v>
      </c>
      <c r="O2254" s="47">
        <v>0</v>
      </c>
      <c r="P2254" s="47">
        <v>2.5578703703703705E-3</v>
      </c>
      <c r="Q2254" s="47">
        <v>3.6805555555555554E-3</v>
      </c>
      <c r="R2254" s="47">
        <v>1.5196759259259259E-2</v>
      </c>
      <c r="S2254" s="47">
        <v>0</v>
      </c>
      <c r="T2254" s="47">
        <v>1.4212962962962962E-2</v>
      </c>
      <c r="U2254" s="47">
        <v>0</v>
      </c>
      <c r="V2254" s="47">
        <v>0</v>
      </c>
      <c r="W2254" s="47">
        <v>0</v>
      </c>
      <c r="X2254" s="47">
        <v>4.5138888888888892E-4</v>
      </c>
      <c r="Y2254" s="47">
        <v>0</v>
      </c>
      <c r="Z2254" s="47">
        <v>0</v>
      </c>
      <c r="AA2254" s="4">
        <f t="shared" si="73"/>
        <v>2.9409722222222219E-2</v>
      </c>
      <c r="AB2254" s="4">
        <f t="shared" si="72"/>
        <v>0</v>
      </c>
    </row>
    <row r="2255" spans="1:28" x14ac:dyDescent="0.25">
      <c r="A2255" s="44">
        <v>42879</v>
      </c>
      <c r="B2255" s="45" t="s">
        <v>194</v>
      </c>
      <c r="C2255" s="45" t="s">
        <v>161</v>
      </c>
      <c r="D2255" s="45" t="s">
        <v>38</v>
      </c>
      <c r="E2255" s="45" t="s">
        <v>184</v>
      </c>
      <c r="F2255" s="45" t="s">
        <v>186</v>
      </c>
      <c r="G2255" s="46">
        <v>91860</v>
      </c>
      <c r="H2255" s="76">
        <v>0.3611111111111111</v>
      </c>
      <c r="I2255" s="76">
        <v>0.625</v>
      </c>
      <c r="J2255" s="47">
        <v>0.2638888888888889</v>
      </c>
      <c r="M2255" s="46">
        <v>0</v>
      </c>
      <c r="N2255" s="46">
        <v>0</v>
      </c>
      <c r="O2255" s="47">
        <v>0</v>
      </c>
      <c r="P2255" s="47">
        <v>0</v>
      </c>
      <c r="Q2255" s="47">
        <v>0</v>
      </c>
      <c r="R2255" s="47">
        <v>0</v>
      </c>
      <c r="S2255" s="47">
        <v>0</v>
      </c>
      <c r="T2255" s="47">
        <v>0</v>
      </c>
      <c r="U2255" s="47">
        <v>0</v>
      </c>
      <c r="V2255" s="47">
        <v>0</v>
      </c>
      <c r="W2255" s="47">
        <v>0</v>
      </c>
      <c r="X2255" s="47">
        <v>0</v>
      </c>
      <c r="Y2255" s="47">
        <v>0</v>
      </c>
      <c r="Z2255" s="47">
        <v>0</v>
      </c>
      <c r="AA2255" s="4">
        <f t="shared" si="73"/>
        <v>0</v>
      </c>
      <c r="AB2255" s="4" t="str">
        <f t="shared" si="72"/>
        <v/>
      </c>
    </row>
    <row r="2256" spans="1:28" x14ac:dyDescent="0.25">
      <c r="A2256" s="44">
        <v>42879</v>
      </c>
      <c r="B2256" s="45" t="s">
        <v>194</v>
      </c>
      <c r="C2256" s="45" t="s">
        <v>161</v>
      </c>
      <c r="D2256" s="45" t="s">
        <v>38</v>
      </c>
      <c r="E2256" s="45" t="s">
        <v>184</v>
      </c>
      <c r="F2256" s="45" t="s">
        <v>187</v>
      </c>
      <c r="G2256" s="46">
        <v>91858</v>
      </c>
      <c r="H2256" s="76">
        <v>0.3611111111111111</v>
      </c>
      <c r="I2256" s="76">
        <v>0.625</v>
      </c>
      <c r="J2256" s="47">
        <v>0.2638888888888889</v>
      </c>
      <c r="M2256" s="46">
        <v>0</v>
      </c>
      <c r="N2256" s="46">
        <v>0</v>
      </c>
      <c r="O2256" s="47">
        <v>0</v>
      </c>
      <c r="P2256" s="47">
        <v>0</v>
      </c>
      <c r="Q2256" s="47">
        <v>0</v>
      </c>
      <c r="R2256" s="47">
        <v>0</v>
      </c>
      <c r="S2256" s="47">
        <v>0</v>
      </c>
      <c r="T2256" s="47">
        <v>0</v>
      </c>
      <c r="U2256" s="47">
        <v>0</v>
      </c>
      <c r="V2256" s="47">
        <v>0</v>
      </c>
      <c r="W2256" s="47">
        <v>0</v>
      </c>
      <c r="X2256" s="47">
        <v>0</v>
      </c>
      <c r="Y2256" s="47">
        <v>0</v>
      </c>
      <c r="Z2256" s="47">
        <v>0</v>
      </c>
      <c r="AA2256" s="4">
        <f t="shared" si="73"/>
        <v>0</v>
      </c>
      <c r="AB2256" s="4" t="str">
        <f t="shared" si="72"/>
        <v/>
      </c>
    </row>
    <row r="2257" spans="1:28" x14ac:dyDescent="0.25">
      <c r="A2257" s="44">
        <v>42879</v>
      </c>
      <c r="B2257" s="45" t="s">
        <v>194</v>
      </c>
      <c r="C2257" s="45" t="s">
        <v>161</v>
      </c>
      <c r="D2257" s="45" t="s">
        <v>38</v>
      </c>
      <c r="E2257" s="45" t="s">
        <v>184</v>
      </c>
      <c r="F2257" s="45" t="s">
        <v>202</v>
      </c>
      <c r="G2257" s="46">
        <v>102703</v>
      </c>
      <c r="H2257" s="76">
        <v>0.625</v>
      </c>
      <c r="I2257" s="76">
        <v>0.88888888888888884</v>
      </c>
      <c r="J2257" s="47">
        <v>0.2638888888888889</v>
      </c>
      <c r="M2257" s="46">
        <v>0</v>
      </c>
      <c r="N2257" s="46">
        <v>0</v>
      </c>
      <c r="O2257" s="47">
        <v>0</v>
      </c>
      <c r="P2257" s="47">
        <v>0</v>
      </c>
      <c r="Q2257" s="47">
        <v>0</v>
      </c>
      <c r="R2257" s="47">
        <v>0</v>
      </c>
      <c r="S2257" s="47">
        <v>0</v>
      </c>
      <c r="T2257" s="47">
        <v>0</v>
      </c>
      <c r="U2257" s="47">
        <v>0</v>
      </c>
      <c r="V2257" s="47">
        <v>0</v>
      </c>
      <c r="W2257" s="47">
        <v>0</v>
      </c>
      <c r="X2257" s="47">
        <v>0</v>
      </c>
      <c r="Y2257" s="47">
        <v>0</v>
      </c>
      <c r="Z2257" s="47">
        <v>0</v>
      </c>
      <c r="AA2257" s="4">
        <f t="shared" si="73"/>
        <v>0</v>
      </c>
      <c r="AB2257" s="4" t="str">
        <f t="shared" si="72"/>
        <v/>
      </c>
    </row>
    <row r="2258" spans="1:28" x14ac:dyDescent="0.25">
      <c r="A2258" s="44">
        <v>42879</v>
      </c>
      <c r="B2258" s="45" t="s">
        <v>194</v>
      </c>
      <c r="C2258" s="45" t="s">
        <v>161</v>
      </c>
      <c r="D2258" s="45" t="s">
        <v>38</v>
      </c>
      <c r="E2258" s="45" t="s">
        <v>184</v>
      </c>
      <c r="F2258" s="45" t="s">
        <v>209</v>
      </c>
      <c r="G2258" s="46">
        <v>102718</v>
      </c>
      <c r="H2258" s="76">
        <v>0.3888888888888889</v>
      </c>
      <c r="I2258" s="76">
        <v>0.65277777777777779</v>
      </c>
      <c r="J2258" s="47">
        <v>0.2638888888888889</v>
      </c>
      <c r="M2258" s="46">
        <v>0</v>
      </c>
      <c r="N2258" s="46">
        <v>0</v>
      </c>
      <c r="O2258" s="47">
        <v>0</v>
      </c>
      <c r="P2258" s="47">
        <v>0</v>
      </c>
      <c r="Q2258" s="47">
        <v>0</v>
      </c>
      <c r="R2258" s="47">
        <v>0</v>
      </c>
      <c r="S2258" s="47">
        <v>0</v>
      </c>
      <c r="T2258" s="47">
        <v>0</v>
      </c>
      <c r="U2258" s="47">
        <v>0</v>
      </c>
      <c r="V2258" s="47">
        <v>0</v>
      </c>
      <c r="W2258" s="47">
        <v>0</v>
      </c>
      <c r="X2258" s="47">
        <v>0</v>
      </c>
      <c r="Y2258" s="47">
        <v>0</v>
      </c>
      <c r="Z2258" s="47">
        <v>0</v>
      </c>
      <c r="AA2258" s="4">
        <f t="shared" si="73"/>
        <v>0</v>
      </c>
      <c r="AB2258" s="4" t="str">
        <f t="shared" si="72"/>
        <v/>
      </c>
    </row>
    <row r="2259" spans="1:28" x14ac:dyDescent="0.25">
      <c r="A2259" s="44">
        <v>42879</v>
      </c>
      <c r="B2259" s="45" t="s">
        <v>194</v>
      </c>
      <c r="C2259" s="45" t="s">
        <v>161</v>
      </c>
      <c r="D2259" s="45" t="s">
        <v>38</v>
      </c>
      <c r="E2259" s="45" t="s">
        <v>45</v>
      </c>
      <c r="F2259" s="45" t="s">
        <v>92</v>
      </c>
      <c r="G2259" s="46">
        <v>91128</v>
      </c>
      <c r="H2259" s="81">
        <v>0.25</v>
      </c>
      <c r="I2259" s="81">
        <v>0.51388888888888895</v>
      </c>
      <c r="J2259" s="47">
        <v>0.2638888888888889</v>
      </c>
      <c r="K2259" s="48">
        <v>42879.252083333333</v>
      </c>
      <c r="L2259" s="48">
        <v>42879.513888888891</v>
      </c>
      <c r="M2259" s="46">
        <v>60</v>
      </c>
      <c r="N2259" s="46">
        <v>0</v>
      </c>
      <c r="O2259" s="47">
        <v>0</v>
      </c>
      <c r="P2259" s="47">
        <v>1.5972222222222221E-3</v>
      </c>
      <c r="Q2259" s="47">
        <v>1.5393518518518519E-3</v>
      </c>
      <c r="R2259" s="47">
        <v>1.4733796296296295E-2</v>
      </c>
      <c r="S2259" s="47">
        <v>0</v>
      </c>
      <c r="T2259" s="47">
        <v>1.4548611111111111E-2</v>
      </c>
      <c r="U2259" s="47">
        <v>0</v>
      </c>
      <c r="V2259" s="47">
        <v>0</v>
      </c>
      <c r="W2259" s="47">
        <v>0</v>
      </c>
      <c r="X2259" s="47">
        <v>1.7766203703703704E-2</v>
      </c>
      <c r="Y2259" s="47">
        <v>0</v>
      </c>
      <c r="Z2259" s="47">
        <v>0</v>
      </c>
      <c r="AA2259" s="4">
        <f t="shared" si="73"/>
        <v>2.9282407407407406E-2</v>
      </c>
      <c r="AB2259" s="4">
        <f t="shared" si="72"/>
        <v>2.0833333333333259E-3</v>
      </c>
    </row>
    <row r="2260" spans="1:28" x14ac:dyDescent="0.25">
      <c r="A2260" s="44">
        <v>42879</v>
      </c>
      <c r="B2260" s="45" t="s">
        <v>194</v>
      </c>
      <c r="C2260" s="45" t="s">
        <v>161</v>
      </c>
      <c r="D2260" s="45" t="s">
        <v>38</v>
      </c>
      <c r="E2260" s="45" t="s">
        <v>45</v>
      </c>
      <c r="F2260" s="45" t="s">
        <v>188</v>
      </c>
      <c r="G2260" s="46">
        <v>91231</v>
      </c>
      <c r="H2260" s="76">
        <v>0.33333333333333331</v>
      </c>
      <c r="I2260" s="76">
        <v>0.59722222222222221</v>
      </c>
      <c r="J2260" s="47">
        <v>0.2638888888888889</v>
      </c>
      <c r="M2260" s="46">
        <v>0</v>
      </c>
      <c r="N2260" s="46">
        <v>0</v>
      </c>
      <c r="O2260" s="47">
        <v>0</v>
      </c>
      <c r="P2260" s="47">
        <v>0</v>
      </c>
      <c r="Q2260" s="47">
        <v>0</v>
      </c>
      <c r="R2260" s="47">
        <v>0</v>
      </c>
      <c r="S2260" s="47">
        <v>0</v>
      </c>
      <c r="T2260" s="47">
        <v>0</v>
      </c>
      <c r="U2260" s="47">
        <v>0</v>
      </c>
      <c r="V2260" s="47">
        <v>0</v>
      </c>
      <c r="W2260" s="47">
        <v>0</v>
      </c>
      <c r="X2260" s="47">
        <v>0</v>
      </c>
      <c r="Y2260" s="47">
        <v>0</v>
      </c>
      <c r="Z2260" s="47">
        <v>0</v>
      </c>
      <c r="AA2260" s="4">
        <f t="shared" si="73"/>
        <v>0</v>
      </c>
      <c r="AB2260" s="4" t="str">
        <f t="shared" si="72"/>
        <v/>
      </c>
    </row>
    <row r="2261" spans="1:28" x14ac:dyDescent="0.25">
      <c r="A2261" s="44">
        <v>42879</v>
      </c>
      <c r="B2261" s="45" t="s">
        <v>194</v>
      </c>
      <c r="C2261" s="45" t="s">
        <v>161</v>
      </c>
      <c r="D2261" s="45" t="s">
        <v>38</v>
      </c>
      <c r="E2261" s="45" t="s">
        <v>45</v>
      </c>
      <c r="F2261" s="45" t="s">
        <v>94</v>
      </c>
      <c r="G2261" s="46">
        <v>91163</v>
      </c>
      <c r="H2261" s="81">
        <v>0.3888888888888889</v>
      </c>
      <c r="I2261" s="81">
        <v>0.65277777777777779</v>
      </c>
      <c r="J2261" s="47">
        <v>0.2638888888888889</v>
      </c>
      <c r="K2261" s="48">
        <v>42879.386805555558</v>
      </c>
      <c r="L2261" s="48">
        <v>42879.652777777781</v>
      </c>
      <c r="M2261" s="46">
        <v>59</v>
      </c>
      <c r="N2261" s="46">
        <v>0</v>
      </c>
      <c r="O2261" s="47">
        <v>0</v>
      </c>
      <c r="P2261" s="47">
        <v>2.1990740740740742E-3</v>
      </c>
      <c r="Q2261" s="47">
        <v>1.261574074074074E-3</v>
      </c>
      <c r="R2261" s="47">
        <v>1.1979166666666666E-2</v>
      </c>
      <c r="S2261" s="47">
        <v>0</v>
      </c>
      <c r="T2261" s="47">
        <v>1.4143518518518519E-2</v>
      </c>
      <c r="U2261" s="47">
        <v>0</v>
      </c>
      <c r="V2261" s="47">
        <v>0</v>
      </c>
      <c r="W2261" s="47">
        <v>0</v>
      </c>
      <c r="X2261" s="47">
        <v>2.0046296296296295E-2</v>
      </c>
      <c r="Y2261" s="47">
        <v>2.4421296296296296E-3</v>
      </c>
      <c r="Z2261" s="47">
        <v>0</v>
      </c>
      <c r="AA2261" s="4">
        <f t="shared" si="73"/>
        <v>2.6122685185185186E-2</v>
      </c>
      <c r="AB2261" s="4">
        <f t="shared" si="72"/>
        <v>0</v>
      </c>
    </row>
    <row r="2262" spans="1:28" x14ac:dyDescent="0.25">
      <c r="A2262" s="44">
        <v>42879</v>
      </c>
      <c r="B2262" s="45" t="s">
        <v>194</v>
      </c>
      <c r="C2262" s="45" t="s">
        <v>161</v>
      </c>
      <c r="D2262" s="45" t="s">
        <v>38</v>
      </c>
      <c r="E2262" s="45" t="s">
        <v>45</v>
      </c>
      <c r="F2262" s="45" t="s">
        <v>95</v>
      </c>
      <c r="G2262" s="46">
        <v>91167</v>
      </c>
      <c r="H2262" s="81">
        <v>0.29166666666666669</v>
      </c>
      <c r="I2262" s="81">
        <v>0.55555555555555558</v>
      </c>
      <c r="J2262" s="47">
        <v>0.2638888888888889</v>
      </c>
      <c r="K2262" s="48">
        <v>42879.286805555559</v>
      </c>
      <c r="L2262" s="48">
        <v>42879.555555555555</v>
      </c>
      <c r="M2262" s="46">
        <v>61</v>
      </c>
      <c r="N2262" s="46">
        <v>0</v>
      </c>
      <c r="O2262" s="47">
        <v>0</v>
      </c>
      <c r="P2262" s="47">
        <v>1.9907407407407408E-3</v>
      </c>
      <c r="Q2262" s="47">
        <v>4.6064814814814814E-3</v>
      </c>
      <c r="R2262" s="47">
        <v>1.4722222222222222E-2</v>
      </c>
      <c r="S2262" s="47">
        <v>0</v>
      </c>
      <c r="T2262" s="47">
        <v>1.6666666666666666E-2</v>
      </c>
      <c r="U2262" s="47">
        <v>0</v>
      </c>
      <c r="V2262" s="47">
        <v>0</v>
      </c>
      <c r="W2262" s="47">
        <v>0</v>
      </c>
      <c r="X2262" s="47">
        <v>6.2962962962962964E-3</v>
      </c>
      <c r="Y2262" s="47">
        <v>0</v>
      </c>
      <c r="Z2262" s="47">
        <v>0</v>
      </c>
      <c r="AA2262" s="4">
        <f t="shared" si="73"/>
        <v>3.138888888888889E-2</v>
      </c>
      <c r="AB2262" s="4">
        <f t="shared" si="72"/>
        <v>0</v>
      </c>
    </row>
    <row r="2263" spans="1:28" x14ac:dyDescent="0.25">
      <c r="A2263" s="44">
        <v>42879</v>
      </c>
      <c r="B2263" s="45" t="s">
        <v>194</v>
      </c>
      <c r="C2263" s="45" t="s">
        <v>161</v>
      </c>
      <c r="D2263" s="45" t="s">
        <v>38</v>
      </c>
      <c r="E2263" s="45" t="s">
        <v>45</v>
      </c>
      <c r="F2263" s="45" t="s">
        <v>97</v>
      </c>
      <c r="G2263" s="46">
        <v>91381</v>
      </c>
      <c r="H2263" s="81">
        <v>0.33333333333333331</v>
      </c>
      <c r="I2263" s="81">
        <v>0.59722222222222221</v>
      </c>
      <c r="J2263" s="47">
        <v>0.2638888888888889</v>
      </c>
      <c r="K2263" s="48">
        <v>42879.327777777777</v>
      </c>
      <c r="L2263" s="48">
        <v>42879.597222222219</v>
      </c>
      <c r="M2263" s="46">
        <v>65</v>
      </c>
      <c r="N2263" s="46">
        <v>0</v>
      </c>
      <c r="O2263" s="47">
        <v>0</v>
      </c>
      <c r="P2263" s="47">
        <v>1.8750000000000001E-3</v>
      </c>
      <c r="Q2263" s="47">
        <v>4.9652777777777777E-3</v>
      </c>
      <c r="R2263" s="47">
        <v>1.699074074074074E-2</v>
      </c>
      <c r="S2263" s="47">
        <v>0</v>
      </c>
      <c r="T2263" s="47">
        <v>1.5636574074074074E-2</v>
      </c>
      <c r="U2263" s="47">
        <v>0</v>
      </c>
      <c r="V2263" s="47">
        <v>0</v>
      </c>
      <c r="W2263" s="47">
        <v>0</v>
      </c>
      <c r="X2263" s="47">
        <v>1.6053240740740739E-2</v>
      </c>
      <c r="Y2263" s="47">
        <v>0</v>
      </c>
      <c r="Z2263" s="47">
        <v>0</v>
      </c>
      <c r="AA2263" s="4">
        <f t="shared" si="73"/>
        <v>3.2627314814814817E-2</v>
      </c>
      <c r="AB2263" s="4">
        <f t="shared" si="72"/>
        <v>0</v>
      </c>
    </row>
    <row r="2264" spans="1:28" x14ac:dyDescent="0.25">
      <c r="A2264" s="44">
        <v>42879</v>
      </c>
      <c r="B2264" s="45" t="s">
        <v>194</v>
      </c>
      <c r="C2264" s="45" t="s">
        <v>161</v>
      </c>
      <c r="D2264" s="45" t="s">
        <v>38</v>
      </c>
      <c r="E2264" s="45" t="s">
        <v>45</v>
      </c>
      <c r="F2264" s="45" t="s">
        <v>127</v>
      </c>
      <c r="G2264" s="46">
        <v>102595</v>
      </c>
      <c r="H2264" s="77">
        <v>0.3888888888888889</v>
      </c>
      <c r="I2264" s="77">
        <v>0.65277777777777779</v>
      </c>
      <c r="J2264" s="47">
        <v>0.2638888888888889</v>
      </c>
      <c r="M2264" s="46">
        <v>0</v>
      </c>
      <c r="N2264" s="46">
        <v>0</v>
      </c>
      <c r="O2264" s="47">
        <v>0</v>
      </c>
      <c r="P2264" s="47">
        <v>0</v>
      </c>
      <c r="Q2264" s="47">
        <v>0</v>
      </c>
      <c r="R2264" s="47">
        <v>0</v>
      </c>
      <c r="S2264" s="47">
        <v>0</v>
      </c>
      <c r="T2264" s="47">
        <v>0</v>
      </c>
      <c r="U2264" s="47">
        <v>0</v>
      </c>
      <c r="V2264" s="47">
        <v>0</v>
      </c>
      <c r="W2264" s="47">
        <v>0</v>
      </c>
      <c r="X2264" s="47">
        <v>0</v>
      </c>
      <c r="Y2264" s="47">
        <v>0</v>
      </c>
      <c r="Z2264" s="47">
        <v>0</v>
      </c>
      <c r="AA2264" s="4">
        <f t="shared" si="73"/>
        <v>0</v>
      </c>
      <c r="AB2264" s="4" t="str">
        <f t="shared" si="72"/>
        <v/>
      </c>
    </row>
    <row r="2265" spans="1:28" x14ac:dyDescent="0.25">
      <c r="A2265" s="44">
        <v>42879</v>
      </c>
      <c r="B2265" s="45" t="s">
        <v>194</v>
      </c>
      <c r="C2265" s="45" t="s">
        <v>161</v>
      </c>
      <c r="D2265" s="45" t="s">
        <v>38</v>
      </c>
      <c r="E2265" s="45" t="s">
        <v>45</v>
      </c>
      <c r="F2265" s="45" t="s">
        <v>98</v>
      </c>
      <c r="G2265" s="46">
        <v>91165</v>
      </c>
      <c r="H2265" s="76">
        <v>0.3888888888888889</v>
      </c>
      <c r="I2265" s="76">
        <v>0.65277777777777779</v>
      </c>
      <c r="J2265" s="47">
        <v>0.2638888888888889</v>
      </c>
      <c r="M2265" s="46">
        <v>0</v>
      </c>
      <c r="N2265" s="46">
        <v>0</v>
      </c>
      <c r="O2265" s="47">
        <v>0</v>
      </c>
      <c r="P2265" s="47">
        <v>0</v>
      </c>
      <c r="Q2265" s="47">
        <v>0</v>
      </c>
      <c r="R2265" s="47">
        <v>0</v>
      </c>
      <c r="S2265" s="47">
        <v>0</v>
      </c>
      <c r="T2265" s="47">
        <v>0</v>
      </c>
      <c r="U2265" s="47">
        <v>0</v>
      </c>
      <c r="V2265" s="47">
        <v>0</v>
      </c>
      <c r="W2265" s="47">
        <v>0</v>
      </c>
      <c r="X2265" s="47">
        <v>0</v>
      </c>
      <c r="Y2265" s="47">
        <v>0</v>
      </c>
      <c r="Z2265" s="47">
        <v>0</v>
      </c>
      <c r="AA2265" s="4">
        <f t="shared" si="73"/>
        <v>0</v>
      </c>
      <c r="AB2265" s="4" t="str">
        <f t="shared" si="72"/>
        <v/>
      </c>
    </row>
    <row r="2266" spans="1:28" x14ac:dyDescent="0.25">
      <c r="A2266" s="44">
        <v>42879</v>
      </c>
      <c r="B2266" s="45" t="s">
        <v>194</v>
      </c>
      <c r="C2266" s="45" t="s">
        <v>161</v>
      </c>
      <c r="D2266" s="45" t="s">
        <v>38</v>
      </c>
      <c r="E2266" s="45" t="s">
        <v>45</v>
      </c>
      <c r="F2266" s="45" t="s">
        <v>99</v>
      </c>
      <c r="G2266" s="46">
        <v>91178</v>
      </c>
      <c r="H2266" s="81">
        <v>0.33333333333333331</v>
      </c>
      <c r="I2266" s="81">
        <v>0.59722222222222221</v>
      </c>
      <c r="J2266" s="47">
        <v>0.2638888888888889</v>
      </c>
      <c r="K2266" s="48">
        <v>42879.329861111109</v>
      </c>
      <c r="L2266" s="48">
        <v>42879.597222222219</v>
      </c>
      <c r="M2266" s="46">
        <v>86</v>
      </c>
      <c r="N2266" s="46">
        <v>0</v>
      </c>
      <c r="O2266" s="47">
        <v>0</v>
      </c>
      <c r="P2266" s="47">
        <v>1.3425925925925925E-3</v>
      </c>
      <c r="Q2266" s="47">
        <v>3.5763888888888894E-3</v>
      </c>
      <c r="R2266" s="47">
        <v>1.4606481481481482E-2</v>
      </c>
      <c r="S2266" s="47">
        <v>0</v>
      </c>
      <c r="T2266" s="47">
        <v>1.6666666666666666E-2</v>
      </c>
      <c r="U2266" s="47">
        <v>0</v>
      </c>
      <c r="V2266" s="47">
        <v>0</v>
      </c>
      <c r="W2266" s="47">
        <v>0</v>
      </c>
      <c r="X2266" s="47">
        <v>0</v>
      </c>
      <c r="Y2266" s="47">
        <v>4.8958333333333328E-3</v>
      </c>
      <c r="Z2266" s="47">
        <v>0</v>
      </c>
      <c r="AA2266" s="4">
        <f t="shared" si="73"/>
        <v>3.1273148148148147E-2</v>
      </c>
      <c r="AB2266" s="4">
        <f t="shared" si="72"/>
        <v>0</v>
      </c>
    </row>
    <row r="2267" spans="1:28" x14ac:dyDescent="0.25">
      <c r="A2267" s="44">
        <v>42879</v>
      </c>
      <c r="B2267" s="45" t="s">
        <v>194</v>
      </c>
      <c r="C2267" s="45" t="s">
        <v>161</v>
      </c>
      <c r="D2267" s="45" t="s">
        <v>38</v>
      </c>
      <c r="E2267" s="45" t="s">
        <v>45</v>
      </c>
      <c r="F2267" s="45" t="s">
        <v>101</v>
      </c>
      <c r="G2267" s="46">
        <v>91179</v>
      </c>
      <c r="H2267" s="81">
        <v>0.25</v>
      </c>
      <c r="I2267" s="81">
        <v>0.51388888888888895</v>
      </c>
      <c r="J2267" s="47">
        <v>0.2638888888888889</v>
      </c>
      <c r="K2267" s="48">
        <v>42879.245833333334</v>
      </c>
      <c r="L2267" s="48">
        <v>42879.51458333333</v>
      </c>
      <c r="M2267" s="46">
        <v>55</v>
      </c>
      <c r="N2267" s="46">
        <v>0</v>
      </c>
      <c r="O2267" s="47">
        <v>0</v>
      </c>
      <c r="P2267" s="47">
        <v>1.8287037037037037E-3</v>
      </c>
      <c r="Q2267" s="47">
        <v>6.053240740740741E-3</v>
      </c>
      <c r="R2267" s="47">
        <v>1.4826388888888889E-2</v>
      </c>
      <c r="S2267" s="47">
        <v>0</v>
      </c>
      <c r="T2267" s="47">
        <v>7.4189814814814813E-3</v>
      </c>
      <c r="U2267" s="47">
        <v>0</v>
      </c>
      <c r="V2267" s="47">
        <v>0</v>
      </c>
      <c r="W2267" s="47">
        <v>0</v>
      </c>
      <c r="X2267" s="47">
        <v>6.828703703703704E-3</v>
      </c>
      <c r="Y2267" s="47">
        <v>9.1782407407407403E-3</v>
      </c>
      <c r="Z2267" s="47">
        <v>0</v>
      </c>
      <c r="AA2267" s="4">
        <f t="shared" si="73"/>
        <v>2.224537037037037E-2</v>
      </c>
      <c r="AB2267" s="4">
        <f t="shared" si="72"/>
        <v>0</v>
      </c>
    </row>
    <row r="2268" spans="1:28" x14ac:dyDescent="0.25">
      <c r="A2268" s="44">
        <v>42879</v>
      </c>
      <c r="B2268" s="45" t="s">
        <v>194</v>
      </c>
      <c r="C2268" s="45" t="s">
        <v>161</v>
      </c>
      <c r="D2268" s="45" t="s">
        <v>38</v>
      </c>
      <c r="E2268" s="45" t="s">
        <v>45</v>
      </c>
      <c r="F2268" s="45" t="s">
        <v>102</v>
      </c>
      <c r="G2268" s="46">
        <v>91388</v>
      </c>
      <c r="H2268" s="76">
        <v>0.29166666666666669</v>
      </c>
      <c r="I2268" s="76">
        <v>0.55555555555555558</v>
      </c>
      <c r="J2268" s="47">
        <v>0.2638888888888889</v>
      </c>
      <c r="M2268" s="46">
        <v>0</v>
      </c>
      <c r="N2268" s="46">
        <v>0</v>
      </c>
      <c r="O2268" s="47">
        <v>0</v>
      </c>
      <c r="P2268" s="47">
        <v>0</v>
      </c>
      <c r="Q2268" s="47">
        <v>0</v>
      </c>
      <c r="R2268" s="47">
        <v>0</v>
      </c>
      <c r="S2268" s="47">
        <v>0</v>
      </c>
      <c r="T2268" s="47">
        <v>0</v>
      </c>
      <c r="U2268" s="47">
        <v>0</v>
      </c>
      <c r="V2268" s="47">
        <v>0</v>
      </c>
      <c r="W2268" s="47">
        <v>0</v>
      </c>
      <c r="X2268" s="47">
        <v>0</v>
      </c>
      <c r="Y2268" s="47">
        <v>0</v>
      </c>
      <c r="Z2268" s="47">
        <v>0</v>
      </c>
      <c r="AA2268" s="4">
        <f t="shared" si="73"/>
        <v>0</v>
      </c>
      <c r="AB2268" s="4" t="str">
        <f t="shared" si="72"/>
        <v/>
      </c>
    </row>
    <row r="2269" spans="1:28" x14ac:dyDescent="0.25">
      <c r="A2269" s="44">
        <v>42879</v>
      </c>
      <c r="B2269" s="45" t="s">
        <v>194</v>
      </c>
      <c r="C2269" s="45" t="s">
        <v>161</v>
      </c>
      <c r="D2269" s="45" t="s">
        <v>38</v>
      </c>
      <c r="E2269" s="45" t="s">
        <v>45</v>
      </c>
      <c r="F2269" s="45" t="s">
        <v>103</v>
      </c>
      <c r="G2269" s="46">
        <v>91140</v>
      </c>
      <c r="H2269" s="81">
        <v>0.3611111111111111</v>
      </c>
      <c r="I2269" s="81">
        <v>0.625</v>
      </c>
      <c r="J2269" s="47">
        <v>0.2638888888888889</v>
      </c>
      <c r="K2269" s="48">
        <v>42879.362500000003</v>
      </c>
      <c r="L2269" s="48">
        <v>42879.629166666666</v>
      </c>
      <c r="M2269" s="46">
        <v>65</v>
      </c>
      <c r="N2269" s="46">
        <v>0</v>
      </c>
      <c r="O2269" s="47">
        <v>0</v>
      </c>
      <c r="P2269" s="47">
        <v>1.9791666666666668E-3</v>
      </c>
      <c r="Q2269" s="47">
        <v>8.5995370370370357E-3</v>
      </c>
      <c r="R2269" s="47">
        <v>1.1018518518518518E-2</v>
      </c>
      <c r="S2269" s="47">
        <v>0</v>
      </c>
      <c r="T2269" s="47">
        <v>1.4687499999999999E-2</v>
      </c>
      <c r="U2269" s="47">
        <v>0</v>
      </c>
      <c r="V2269" s="47">
        <v>0</v>
      </c>
      <c r="W2269" s="47">
        <v>0</v>
      </c>
      <c r="X2269" s="47">
        <v>1.621527777777778E-2</v>
      </c>
      <c r="Y2269" s="47">
        <v>4.2592592592592595E-3</v>
      </c>
      <c r="Z2269" s="47">
        <v>0</v>
      </c>
      <c r="AA2269" s="4">
        <f t="shared" si="73"/>
        <v>2.5706018518518517E-2</v>
      </c>
      <c r="AB2269" s="4">
        <f t="shared" si="72"/>
        <v>1.388888888888884E-3</v>
      </c>
    </row>
    <row r="2270" spans="1:28" x14ac:dyDescent="0.25">
      <c r="A2270" s="44">
        <v>42879</v>
      </c>
      <c r="B2270" s="45" t="s">
        <v>194</v>
      </c>
      <c r="C2270" s="45" t="s">
        <v>161</v>
      </c>
      <c r="D2270" s="45" t="s">
        <v>38</v>
      </c>
      <c r="E2270" s="45" t="s">
        <v>45</v>
      </c>
      <c r="F2270" s="45" t="s">
        <v>190</v>
      </c>
      <c r="G2270" s="46">
        <v>101413</v>
      </c>
      <c r="H2270" s="76">
        <v>0.29166666666666669</v>
      </c>
      <c r="I2270" s="76">
        <v>0.55555555555555558</v>
      </c>
      <c r="J2270" s="47">
        <v>0.2638888888888889</v>
      </c>
      <c r="M2270" s="46">
        <v>0</v>
      </c>
      <c r="N2270" s="46">
        <v>0</v>
      </c>
      <c r="O2270" s="47">
        <v>0</v>
      </c>
      <c r="P2270" s="47">
        <v>0</v>
      </c>
      <c r="Q2270" s="47">
        <v>0</v>
      </c>
      <c r="R2270" s="47">
        <v>0</v>
      </c>
      <c r="S2270" s="47">
        <v>0</v>
      </c>
      <c r="T2270" s="47">
        <v>0</v>
      </c>
      <c r="U2270" s="47">
        <v>0</v>
      </c>
      <c r="V2270" s="47">
        <v>0</v>
      </c>
      <c r="W2270" s="47">
        <v>0</v>
      </c>
      <c r="X2270" s="47">
        <v>0</v>
      </c>
      <c r="Y2270" s="47">
        <v>0</v>
      </c>
      <c r="Z2270" s="47">
        <v>0</v>
      </c>
      <c r="AA2270" s="4">
        <f t="shared" si="73"/>
        <v>0</v>
      </c>
      <c r="AB2270" s="4" t="str">
        <f t="shared" ref="AB2270:AB2333" si="74">IF(K2270="","",IF(VALUE(TEXT(K2270,"HH:MM:SS"))&gt;H2270,VALUE(TEXT(K2270,"HH:MM:SS"))-H2270,0))</f>
        <v/>
      </c>
    </row>
    <row r="2271" spans="1:28" x14ac:dyDescent="0.25">
      <c r="A2271" s="44">
        <v>42879</v>
      </c>
      <c r="B2271" s="45" t="s">
        <v>194</v>
      </c>
      <c r="C2271" s="45" t="s">
        <v>161</v>
      </c>
      <c r="D2271" s="45" t="s">
        <v>38</v>
      </c>
      <c r="E2271" s="45" t="s">
        <v>45</v>
      </c>
      <c r="F2271" s="45" t="s">
        <v>105</v>
      </c>
      <c r="G2271" s="46">
        <v>91172</v>
      </c>
      <c r="H2271" s="81">
        <v>0.59722222222222221</v>
      </c>
      <c r="I2271" s="81">
        <v>0.86111111111111116</v>
      </c>
      <c r="J2271" s="47">
        <v>0.2638888888888889</v>
      </c>
      <c r="K2271" s="48">
        <v>42879.590277777781</v>
      </c>
      <c r="L2271" s="48">
        <v>42879.861111111109</v>
      </c>
      <c r="M2271" s="46">
        <v>53</v>
      </c>
      <c r="N2271" s="46">
        <v>0</v>
      </c>
      <c r="O2271" s="47">
        <v>0</v>
      </c>
      <c r="P2271" s="47">
        <v>2.8124999999999995E-3</v>
      </c>
      <c r="Q2271" s="47">
        <v>8.819444444444444E-3</v>
      </c>
      <c r="R2271" s="47">
        <v>1.4131944444444445E-2</v>
      </c>
      <c r="S2271" s="47">
        <v>0</v>
      </c>
      <c r="T2271" s="47">
        <v>1.5185185185185185E-2</v>
      </c>
      <c r="U2271" s="47">
        <v>0</v>
      </c>
      <c r="V2271" s="47">
        <v>0</v>
      </c>
      <c r="W2271" s="47">
        <v>0</v>
      </c>
      <c r="X2271" s="47">
        <v>9.3634259259259261E-3</v>
      </c>
      <c r="Y2271" s="47">
        <v>4.2129629629629626E-3</v>
      </c>
      <c r="Z2271" s="47">
        <v>0</v>
      </c>
      <c r="AA2271" s="4">
        <f t="shared" si="73"/>
        <v>2.931712962962963E-2</v>
      </c>
      <c r="AB2271" s="4">
        <f t="shared" si="74"/>
        <v>0</v>
      </c>
    </row>
    <row r="2272" spans="1:28" x14ac:dyDescent="0.25">
      <c r="A2272" s="44">
        <v>42879</v>
      </c>
      <c r="B2272" s="45" t="s">
        <v>194</v>
      </c>
      <c r="C2272" s="45" t="s">
        <v>161</v>
      </c>
      <c r="D2272" s="45" t="s">
        <v>38</v>
      </c>
      <c r="E2272" s="45" t="s">
        <v>45</v>
      </c>
      <c r="F2272" s="45" t="s">
        <v>191</v>
      </c>
      <c r="G2272" s="46">
        <v>91158</v>
      </c>
      <c r="H2272" s="81">
        <v>0.25</v>
      </c>
      <c r="I2272" s="81">
        <v>0.51388888888888895</v>
      </c>
      <c r="J2272" s="47">
        <v>0.2638888888888889</v>
      </c>
      <c r="K2272" s="48">
        <v>42879.242361111108</v>
      </c>
      <c r="L2272" s="48">
        <v>42879.513888888891</v>
      </c>
      <c r="M2272" s="46">
        <v>69</v>
      </c>
      <c r="N2272" s="46">
        <v>0</v>
      </c>
      <c r="O2272" s="47">
        <v>0</v>
      </c>
      <c r="P2272" s="47">
        <v>1.2731481481481483E-3</v>
      </c>
      <c r="Q2272" s="47">
        <v>7.3148148148148148E-3</v>
      </c>
      <c r="R2272" s="47">
        <v>1.4895833333333332E-2</v>
      </c>
      <c r="S2272" s="47">
        <v>0</v>
      </c>
      <c r="T2272" s="47">
        <v>1.4456018518518519E-2</v>
      </c>
      <c r="U2272" s="47">
        <v>0</v>
      </c>
      <c r="V2272" s="47">
        <v>0</v>
      </c>
      <c r="W2272" s="47">
        <v>0</v>
      </c>
      <c r="X2272" s="47">
        <v>8.4143518518518517E-3</v>
      </c>
      <c r="Y2272" s="47">
        <v>8.6805555555555551E-4</v>
      </c>
      <c r="Z2272" s="47">
        <v>0</v>
      </c>
      <c r="AA2272" s="4">
        <f t="shared" si="73"/>
        <v>2.9351851851851851E-2</v>
      </c>
      <c r="AB2272" s="4">
        <f t="shared" si="74"/>
        <v>0</v>
      </c>
    </row>
    <row r="2273" spans="1:28" x14ac:dyDescent="0.25">
      <c r="A2273" s="44">
        <v>42879</v>
      </c>
      <c r="B2273" s="45" t="s">
        <v>194</v>
      </c>
      <c r="C2273" s="45" t="s">
        <v>161</v>
      </c>
      <c r="D2273" s="45" t="s">
        <v>38</v>
      </c>
      <c r="E2273" s="45" t="s">
        <v>45</v>
      </c>
      <c r="F2273" s="45" t="s">
        <v>61</v>
      </c>
      <c r="G2273" s="46">
        <v>91175</v>
      </c>
      <c r="H2273" s="81">
        <v>0.29166666666666669</v>
      </c>
      <c r="I2273" s="81">
        <v>0.55555555555555558</v>
      </c>
      <c r="J2273" s="47">
        <v>0.2638888888888889</v>
      </c>
      <c r="K2273" s="48">
        <v>42879.289583333331</v>
      </c>
      <c r="L2273" s="48">
        <v>42879.481944444444</v>
      </c>
      <c r="M2273" s="46">
        <v>42</v>
      </c>
      <c r="N2273" s="46">
        <v>0</v>
      </c>
      <c r="O2273" s="47">
        <v>0</v>
      </c>
      <c r="P2273" s="47">
        <v>2.2453703703703702E-3</v>
      </c>
      <c r="Q2273" s="47">
        <v>2.0717592592592593E-3</v>
      </c>
      <c r="R2273" s="47">
        <v>1.4965277777777779E-2</v>
      </c>
      <c r="S2273" s="47">
        <v>0</v>
      </c>
      <c r="T2273" s="47">
        <v>7.2106481481481475E-3</v>
      </c>
      <c r="U2273" s="47">
        <v>0</v>
      </c>
      <c r="V2273" s="47">
        <v>0</v>
      </c>
      <c r="W2273" s="47">
        <v>0</v>
      </c>
      <c r="X2273" s="47">
        <v>5.5208333333333333E-3</v>
      </c>
      <c r="Y2273" s="47">
        <v>1.25E-3</v>
      </c>
      <c r="Z2273" s="47">
        <v>0</v>
      </c>
      <c r="AA2273" s="4">
        <f t="shared" si="73"/>
        <v>2.2175925925925925E-2</v>
      </c>
      <c r="AB2273" s="4">
        <f t="shared" si="74"/>
        <v>0</v>
      </c>
    </row>
    <row r="2274" spans="1:28" x14ac:dyDescent="0.25">
      <c r="A2274" s="44">
        <v>42879</v>
      </c>
      <c r="B2274" s="45" t="s">
        <v>194</v>
      </c>
      <c r="C2274" s="45" t="s">
        <v>161</v>
      </c>
      <c r="D2274" s="45" t="s">
        <v>38</v>
      </c>
      <c r="E2274" s="45" t="s">
        <v>45</v>
      </c>
      <c r="F2274" s="45" t="s">
        <v>106</v>
      </c>
      <c r="G2274" s="46">
        <v>91150</v>
      </c>
      <c r="H2274" s="81">
        <v>0.29166666666666669</v>
      </c>
      <c r="I2274" s="81">
        <v>0.55555555555555558</v>
      </c>
      <c r="J2274" s="47">
        <v>0.2638888888888889</v>
      </c>
      <c r="K2274" s="48">
        <v>42879.291666666664</v>
      </c>
      <c r="L2274" s="48">
        <v>42879.555555555555</v>
      </c>
      <c r="M2274" s="46">
        <v>75</v>
      </c>
      <c r="N2274" s="46">
        <v>0</v>
      </c>
      <c r="O2274" s="47">
        <v>0</v>
      </c>
      <c r="P2274" s="47">
        <v>1.4467592592592594E-3</v>
      </c>
      <c r="Q2274" s="47">
        <v>3.6689814814814814E-3</v>
      </c>
      <c r="R2274" s="47">
        <v>1.4305555555555557E-2</v>
      </c>
      <c r="S2274" s="47">
        <v>0</v>
      </c>
      <c r="T2274" s="47">
        <v>1.4594907407407405E-2</v>
      </c>
      <c r="U2274" s="47">
        <v>0</v>
      </c>
      <c r="V2274" s="47">
        <v>0</v>
      </c>
      <c r="W2274" s="47">
        <v>0</v>
      </c>
      <c r="X2274" s="47">
        <v>5.7060185185185191E-3</v>
      </c>
      <c r="Y2274" s="47">
        <v>7.5925925925925926E-3</v>
      </c>
      <c r="Z2274" s="47">
        <v>0</v>
      </c>
      <c r="AA2274" s="4">
        <f t="shared" si="73"/>
        <v>2.8900462962962961E-2</v>
      </c>
      <c r="AB2274" s="4">
        <f t="shared" si="74"/>
        <v>0</v>
      </c>
    </row>
    <row r="2275" spans="1:28" x14ac:dyDescent="0.25">
      <c r="A2275" s="44">
        <v>42879</v>
      </c>
      <c r="B2275" s="45" t="s">
        <v>194</v>
      </c>
      <c r="C2275" s="45" t="s">
        <v>161</v>
      </c>
      <c r="D2275" s="45" t="s">
        <v>38</v>
      </c>
      <c r="E2275" s="45" t="s">
        <v>45</v>
      </c>
      <c r="F2275" s="45" t="s">
        <v>107</v>
      </c>
      <c r="G2275" s="46">
        <v>102599</v>
      </c>
      <c r="H2275" s="76">
        <v>0.33333333333333331</v>
      </c>
      <c r="I2275" s="76">
        <v>0.59722222222222221</v>
      </c>
      <c r="J2275" s="47">
        <v>0.2638888888888889</v>
      </c>
      <c r="M2275" s="46">
        <v>0</v>
      </c>
      <c r="N2275" s="46">
        <v>0</v>
      </c>
      <c r="O2275" s="47">
        <v>0</v>
      </c>
      <c r="P2275" s="47">
        <v>0</v>
      </c>
      <c r="Q2275" s="47">
        <v>0</v>
      </c>
      <c r="R2275" s="47">
        <v>0</v>
      </c>
      <c r="S2275" s="47">
        <v>0</v>
      </c>
      <c r="T2275" s="47">
        <v>0</v>
      </c>
      <c r="U2275" s="47">
        <v>0</v>
      </c>
      <c r="V2275" s="47">
        <v>0</v>
      </c>
      <c r="W2275" s="47">
        <v>0</v>
      </c>
      <c r="X2275" s="47">
        <v>0</v>
      </c>
      <c r="Y2275" s="47">
        <v>0</v>
      </c>
      <c r="Z2275" s="47">
        <v>0</v>
      </c>
      <c r="AA2275" s="4">
        <f t="shared" si="73"/>
        <v>0</v>
      </c>
      <c r="AB2275" s="4" t="str">
        <f t="shared" si="74"/>
        <v/>
      </c>
    </row>
    <row r="2276" spans="1:28" x14ac:dyDescent="0.25">
      <c r="A2276" s="44">
        <v>42879</v>
      </c>
      <c r="B2276" s="45" t="s">
        <v>194</v>
      </c>
      <c r="C2276" s="45" t="s">
        <v>161</v>
      </c>
      <c r="D2276" s="45" t="s">
        <v>192</v>
      </c>
      <c r="E2276" s="45" t="s">
        <v>48</v>
      </c>
      <c r="F2276" s="45" t="s">
        <v>193</v>
      </c>
      <c r="G2276" s="46">
        <v>91357</v>
      </c>
      <c r="H2276" s="81">
        <v>0.58333333333333337</v>
      </c>
      <c r="I2276" s="81">
        <v>0.84722222222222221</v>
      </c>
      <c r="J2276" s="47">
        <v>0.2638888888888889</v>
      </c>
      <c r="K2276" s="48">
        <v>42879.583333333336</v>
      </c>
      <c r="L2276" s="48">
        <v>42879.847222222219</v>
      </c>
      <c r="M2276" s="46">
        <v>1</v>
      </c>
      <c r="N2276" s="46">
        <v>5</v>
      </c>
      <c r="O2276" s="47">
        <v>1.0648148148148147E-3</v>
      </c>
      <c r="P2276" s="47">
        <v>4.4791666666666669E-3</v>
      </c>
      <c r="Q2276" s="47">
        <v>6.9328703703703696E-3</v>
      </c>
      <c r="R2276" s="47">
        <v>1.8865740740740742E-2</v>
      </c>
      <c r="S2276" s="47">
        <v>0</v>
      </c>
      <c r="T2276" s="47">
        <v>1.7314814814814814E-2</v>
      </c>
      <c r="U2276" s="47">
        <v>0</v>
      </c>
      <c r="V2276" s="47">
        <v>4.6180555555555558E-3</v>
      </c>
      <c r="W2276" s="47">
        <v>0</v>
      </c>
      <c r="X2276" s="47">
        <v>0</v>
      </c>
      <c r="Y2276" s="47">
        <v>3.4953703703703705E-3</v>
      </c>
      <c r="Z2276" s="47">
        <v>0</v>
      </c>
      <c r="AA2276" s="4">
        <f t="shared" si="73"/>
        <v>3.6180555555555556E-2</v>
      </c>
      <c r="AB2276" s="4">
        <f t="shared" si="74"/>
        <v>0</v>
      </c>
    </row>
    <row r="2277" spans="1:28" x14ac:dyDescent="0.25">
      <c r="A2277" s="44">
        <v>42879</v>
      </c>
      <c r="B2277" s="45" t="s">
        <v>194</v>
      </c>
      <c r="C2277" s="45" t="s">
        <v>161</v>
      </c>
      <c r="D2277" s="45" t="s">
        <v>192</v>
      </c>
      <c r="E2277" s="45" t="s">
        <v>48</v>
      </c>
      <c r="F2277" s="45" t="s">
        <v>88</v>
      </c>
      <c r="G2277" s="46">
        <v>91368</v>
      </c>
      <c r="H2277" s="81">
        <v>0.31944444444444448</v>
      </c>
      <c r="I2277" s="81">
        <v>0.58333333333333337</v>
      </c>
      <c r="J2277" s="47">
        <v>0.2638888888888889</v>
      </c>
      <c r="K2277" s="48">
        <v>42879.319444444445</v>
      </c>
      <c r="L2277" s="48">
        <v>42879.583333333336</v>
      </c>
      <c r="M2277" s="46">
        <v>4</v>
      </c>
      <c r="N2277" s="46">
        <v>11</v>
      </c>
      <c r="O2277" s="47">
        <v>1.1921296296296296E-3</v>
      </c>
      <c r="P2277" s="47">
        <v>2.5115740740740741E-3</v>
      </c>
      <c r="Q2277" s="47">
        <v>1.554398148148148E-2</v>
      </c>
      <c r="R2277" s="47">
        <v>1.4953703703703705E-2</v>
      </c>
      <c r="S2277" s="47">
        <v>6.9791666666666674E-3</v>
      </c>
      <c r="T2277" s="47">
        <v>1.3946759259259258E-2</v>
      </c>
      <c r="U2277" s="47">
        <v>0</v>
      </c>
      <c r="V2277" s="47">
        <v>1.4895833333333332E-2</v>
      </c>
      <c r="W2277" s="47">
        <v>0</v>
      </c>
      <c r="X2277" s="47">
        <v>0</v>
      </c>
      <c r="Y2277" s="47">
        <v>1.2511574074074073E-2</v>
      </c>
      <c r="Z2277" s="47">
        <v>0</v>
      </c>
      <c r="AA2277" s="4">
        <f t="shared" si="73"/>
        <v>2.8900462962962961E-2</v>
      </c>
      <c r="AB2277" s="4">
        <f t="shared" si="74"/>
        <v>0</v>
      </c>
    </row>
    <row r="2278" spans="1:28" x14ac:dyDescent="0.25">
      <c r="A2278" s="44">
        <v>42879</v>
      </c>
      <c r="G2278" s="46">
        <v>91240</v>
      </c>
      <c r="H2278" s="76"/>
      <c r="I2278" s="76"/>
      <c r="M2278" s="46">
        <v>72</v>
      </c>
      <c r="P2278" s="47">
        <v>1.8171296296296297E-3</v>
      </c>
      <c r="AA2278" s="4">
        <f t="shared" si="73"/>
        <v>0</v>
      </c>
      <c r="AB2278" s="4" t="str">
        <f t="shared" si="74"/>
        <v/>
      </c>
    </row>
    <row r="2279" spans="1:28" x14ac:dyDescent="0.25">
      <c r="A2279" s="44">
        <v>42880</v>
      </c>
      <c r="B2279" s="45" t="s">
        <v>196</v>
      </c>
      <c r="C2279" s="45" t="s">
        <v>161</v>
      </c>
      <c r="D2279" s="45" t="s">
        <v>36</v>
      </c>
      <c r="E2279" s="45" t="s">
        <v>35</v>
      </c>
      <c r="F2279" s="45" t="s">
        <v>65</v>
      </c>
      <c r="G2279" s="46">
        <v>91392</v>
      </c>
      <c r="H2279" s="81">
        <v>0.65277777777777779</v>
      </c>
      <c r="I2279" s="81">
        <v>0.91666666666666663</v>
      </c>
      <c r="J2279" s="47">
        <v>0.2638888888888889</v>
      </c>
      <c r="K2279" s="48">
        <v>42880.647222222222</v>
      </c>
      <c r="L2279" s="48">
        <v>42880.916666666664</v>
      </c>
      <c r="M2279" s="46">
        <v>0</v>
      </c>
      <c r="N2279" s="46">
        <v>54</v>
      </c>
      <c r="O2279" s="47">
        <v>7.8703703703703705E-4</v>
      </c>
      <c r="P2279" s="47">
        <v>0</v>
      </c>
      <c r="Q2279" s="47">
        <v>4.2581018518518525E-2</v>
      </c>
      <c r="R2279" s="47">
        <v>0</v>
      </c>
      <c r="S2279" s="47">
        <v>0</v>
      </c>
      <c r="T2279" s="47">
        <v>0</v>
      </c>
      <c r="U2279" s="47">
        <v>0</v>
      </c>
      <c r="V2279" s="47">
        <v>0</v>
      </c>
      <c r="W2279" s="47">
        <v>0</v>
      </c>
      <c r="X2279" s="47">
        <v>0</v>
      </c>
      <c r="Y2279" s="47">
        <v>0</v>
      </c>
      <c r="Z2279" s="47">
        <v>0</v>
      </c>
      <c r="AA2279" s="4">
        <f t="shared" si="73"/>
        <v>0</v>
      </c>
      <c r="AB2279" s="4">
        <f t="shared" si="74"/>
        <v>0</v>
      </c>
    </row>
    <row r="2280" spans="1:28" x14ac:dyDescent="0.25">
      <c r="A2280" s="44">
        <v>42880</v>
      </c>
      <c r="B2280" s="45" t="s">
        <v>196</v>
      </c>
      <c r="C2280" s="45" t="s">
        <v>161</v>
      </c>
      <c r="D2280" s="45" t="s">
        <v>36</v>
      </c>
      <c r="E2280" s="45" t="s">
        <v>35</v>
      </c>
      <c r="F2280" s="45" t="s">
        <v>34</v>
      </c>
      <c r="G2280" s="46">
        <v>91391</v>
      </c>
      <c r="H2280" s="81">
        <v>0.58333333333333337</v>
      </c>
      <c r="I2280" s="81">
        <v>0.84722222222222221</v>
      </c>
      <c r="J2280" s="47">
        <v>0.2638888888888889</v>
      </c>
      <c r="K2280" s="48">
        <v>42880.578472222223</v>
      </c>
      <c r="L2280" s="48">
        <v>42880.847222222219</v>
      </c>
      <c r="M2280" s="46">
        <v>0</v>
      </c>
      <c r="N2280" s="46">
        <v>64</v>
      </c>
      <c r="O2280" s="47">
        <v>6.5972222222222213E-4</v>
      </c>
      <c r="P2280" s="47">
        <v>0</v>
      </c>
      <c r="Q2280" s="47">
        <v>6.3067129629629626E-2</v>
      </c>
      <c r="R2280" s="47">
        <v>1.329861111111111E-2</v>
      </c>
      <c r="S2280" s="47">
        <v>0</v>
      </c>
      <c r="T2280" s="47">
        <v>7.013888888888889E-3</v>
      </c>
      <c r="U2280" s="47">
        <v>0</v>
      </c>
      <c r="V2280" s="47">
        <v>0</v>
      </c>
      <c r="W2280" s="47">
        <v>0</v>
      </c>
      <c r="X2280" s="47">
        <v>0</v>
      </c>
      <c r="Y2280" s="47">
        <v>0</v>
      </c>
      <c r="Z2280" s="47">
        <v>0</v>
      </c>
      <c r="AA2280" s="4">
        <f t="shared" si="73"/>
        <v>2.0312499999999997E-2</v>
      </c>
      <c r="AB2280" s="4">
        <f t="shared" si="74"/>
        <v>0</v>
      </c>
    </row>
    <row r="2281" spans="1:28" x14ac:dyDescent="0.25">
      <c r="A2281" s="44">
        <v>42880</v>
      </c>
      <c r="B2281" s="45" t="s">
        <v>196</v>
      </c>
      <c r="C2281" s="45" t="s">
        <v>161</v>
      </c>
      <c r="D2281" s="45" t="s">
        <v>36</v>
      </c>
      <c r="E2281" s="45" t="s">
        <v>35</v>
      </c>
      <c r="F2281" s="45" t="s">
        <v>178</v>
      </c>
      <c r="G2281" s="46">
        <v>91156</v>
      </c>
      <c r="H2281" s="81">
        <v>0.625</v>
      </c>
      <c r="I2281" s="81">
        <v>0.88888888888888884</v>
      </c>
      <c r="J2281" s="47">
        <v>0.2638888888888889</v>
      </c>
      <c r="K2281" s="48">
        <v>42880.618750000001</v>
      </c>
      <c r="L2281" s="48">
        <v>42880.888888888891</v>
      </c>
      <c r="M2281" s="46">
        <v>0</v>
      </c>
      <c r="N2281" s="46">
        <v>62</v>
      </c>
      <c r="O2281" s="47">
        <v>1.0416666666666667E-3</v>
      </c>
      <c r="P2281" s="47">
        <v>0</v>
      </c>
      <c r="Q2281" s="47">
        <v>6.4340277777777774E-2</v>
      </c>
      <c r="R2281" s="47">
        <v>1.4594907407407405E-2</v>
      </c>
      <c r="S2281" s="47">
        <v>0</v>
      </c>
      <c r="T2281" s="47">
        <v>1.4131944444444445E-2</v>
      </c>
      <c r="U2281" s="47">
        <v>0</v>
      </c>
      <c r="V2281" s="47">
        <v>0</v>
      </c>
      <c r="W2281" s="47">
        <v>0</v>
      </c>
      <c r="X2281" s="47">
        <v>0</v>
      </c>
      <c r="Y2281" s="47">
        <v>0</v>
      </c>
      <c r="Z2281" s="47">
        <v>0</v>
      </c>
      <c r="AA2281" s="4">
        <f t="shared" si="73"/>
        <v>2.8726851851851851E-2</v>
      </c>
      <c r="AB2281" s="4">
        <f t="shared" si="74"/>
        <v>0</v>
      </c>
    </row>
    <row r="2282" spans="1:28" x14ac:dyDescent="0.25">
      <c r="A2282" s="44">
        <v>42880</v>
      </c>
      <c r="B2282" s="45" t="s">
        <v>196</v>
      </c>
      <c r="C2282" s="45" t="s">
        <v>161</v>
      </c>
      <c r="D2282" s="45" t="s">
        <v>36</v>
      </c>
      <c r="E2282" s="45" t="s">
        <v>35</v>
      </c>
      <c r="F2282" s="45" t="s">
        <v>181</v>
      </c>
      <c r="G2282" s="46">
        <v>91376</v>
      </c>
      <c r="H2282" s="81">
        <v>0.625</v>
      </c>
      <c r="I2282" s="81">
        <v>0.88888888888888884</v>
      </c>
      <c r="J2282" s="47">
        <v>0.2638888888888889</v>
      </c>
      <c r="K2282" s="48">
        <v>42880.625</v>
      </c>
      <c r="L2282" s="48">
        <v>42880.888888888891</v>
      </c>
      <c r="M2282" s="46">
        <v>0</v>
      </c>
      <c r="N2282" s="46">
        <v>53</v>
      </c>
      <c r="O2282" s="47">
        <v>6.018518518518519E-4</v>
      </c>
      <c r="P2282" s="47">
        <v>0</v>
      </c>
      <c r="Q2282" s="47">
        <v>4.6724537037037044E-2</v>
      </c>
      <c r="R2282" s="47">
        <v>0</v>
      </c>
      <c r="S2282" s="47">
        <v>0</v>
      </c>
      <c r="T2282" s="47">
        <v>0</v>
      </c>
      <c r="U2282" s="47">
        <v>0</v>
      </c>
      <c r="V2282" s="47">
        <v>0</v>
      </c>
      <c r="W2282" s="47">
        <v>0</v>
      </c>
      <c r="X2282" s="47">
        <v>0</v>
      </c>
      <c r="Y2282" s="47">
        <v>0</v>
      </c>
      <c r="Z2282" s="47">
        <v>0</v>
      </c>
      <c r="AA2282" s="4">
        <f t="shared" si="73"/>
        <v>0</v>
      </c>
      <c r="AB2282" s="4">
        <f t="shared" si="74"/>
        <v>0</v>
      </c>
    </row>
    <row r="2283" spans="1:28" x14ac:dyDescent="0.25">
      <c r="A2283" s="44">
        <v>42880</v>
      </c>
      <c r="B2283" s="45" t="s">
        <v>196</v>
      </c>
      <c r="C2283" s="45" t="s">
        <v>161</v>
      </c>
      <c r="D2283" s="45" t="s">
        <v>36</v>
      </c>
      <c r="E2283" s="45" t="s">
        <v>35</v>
      </c>
      <c r="F2283" s="45" t="s">
        <v>68</v>
      </c>
      <c r="G2283" s="46">
        <v>91155</v>
      </c>
      <c r="H2283" s="81">
        <v>0.65277777777777779</v>
      </c>
      <c r="I2283" s="81">
        <v>0.91666666666666663</v>
      </c>
      <c r="J2283" s="47">
        <v>0.2638888888888889</v>
      </c>
      <c r="K2283" s="48">
        <v>42880.650694444441</v>
      </c>
      <c r="L2283" s="48">
        <v>42880.916666666664</v>
      </c>
      <c r="M2283" s="46">
        <v>0</v>
      </c>
      <c r="N2283" s="46">
        <v>33</v>
      </c>
      <c r="O2283" s="47">
        <v>8.564814814814815E-4</v>
      </c>
      <c r="P2283" s="47">
        <v>0</v>
      </c>
      <c r="Q2283" s="47">
        <v>2.8495370370370369E-2</v>
      </c>
      <c r="R2283" s="47">
        <v>1.3310185185185187E-2</v>
      </c>
      <c r="S2283" s="47">
        <v>0</v>
      </c>
      <c r="T2283" s="47">
        <v>5.0000000000000001E-3</v>
      </c>
      <c r="U2283" s="47">
        <v>0</v>
      </c>
      <c r="V2283" s="47">
        <v>0</v>
      </c>
      <c r="W2283" s="47">
        <v>0</v>
      </c>
      <c r="X2283" s="47">
        <v>0</v>
      </c>
      <c r="Y2283" s="47">
        <v>5.162037037037037E-3</v>
      </c>
      <c r="Z2283" s="47">
        <v>0</v>
      </c>
      <c r="AA2283" s="4">
        <f t="shared" si="73"/>
        <v>1.8310185185185186E-2</v>
      </c>
      <c r="AB2283" s="4">
        <f t="shared" si="74"/>
        <v>0</v>
      </c>
    </row>
    <row r="2284" spans="1:28" x14ac:dyDescent="0.25">
      <c r="A2284" s="44">
        <v>42880</v>
      </c>
      <c r="B2284" s="45" t="s">
        <v>196</v>
      </c>
      <c r="C2284" s="45" t="s">
        <v>161</v>
      </c>
      <c r="D2284" s="45" t="s">
        <v>36</v>
      </c>
      <c r="E2284" s="45" t="s">
        <v>41</v>
      </c>
      <c r="F2284" s="45" t="s">
        <v>108</v>
      </c>
      <c r="G2284" s="46">
        <v>91216</v>
      </c>
      <c r="H2284" s="81">
        <v>0.29166666666666669</v>
      </c>
      <c r="I2284" s="81">
        <v>0.55555555555555558</v>
      </c>
      <c r="J2284" s="47">
        <v>0.2638888888888889</v>
      </c>
      <c r="K2284" s="48">
        <v>42880.288888888892</v>
      </c>
      <c r="L2284" s="48">
        <v>42880.555555555555</v>
      </c>
      <c r="M2284" s="46">
        <v>0</v>
      </c>
      <c r="N2284" s="46">
        <v>15</v>
      </c>
      <c r="O2284" s="47">
        <v>6.018518518518519E-4</v>
      </c>
      <c r="P2284" s="47">
        <v>0</v>
      </c>
      <c r="Q2284" s="47">
        <v>1.0243055555555556E-2</v>
      </c>
      <c r="R2284" s="47">
        <v>1.5405092592592593E-2</v>
      </c>
      <c r="S2284" s="47">
        <v>0</v>
      </c>
      <c r="T2284" s="47">
        <v>1.0810185185185185E-2</v>
      </c>
      <c r="U2284" s="47">
        <v>0</v>
      </c>
      <c r="V2284" s="47">
        <v>0</v>
      </c>
      <c r="W2284" s="47">
        <v>0</v>
      </c>
      <c r="X2284" s="47">
        <v>0</v>
      </c>
      <c r="Y2284" s="47">
        <v>4.1666666666666666E-3</v>
      </c>
      <c r="Z2284" s="47">
        <v>0</v>
      </c>
      <c r="AA2284" s="4">
        <f t="shared" si="73"/>
        <v>2.6215277777777778E-2</v>
      </c>
      <c r="AB2284" s="4">
        <f t="shared" si="74"/>
        <v>0</v>
      </c>
    </row>
    <row r="2285" spans="1:28" x14ac:dyDescent="0.25">
      <c r="A2285" s="44">
        <v>42880</v>
      </c>
      <c r="B2285" s="45" t="s">
        <v>196</v>
      </c>
      <c r="C2285" s="45" t="s">
        <v>161</v>
      </c>
      <c r="D2285" s="45" t="s">
        <v>36</v>
      </c>
      <c r="E2285" s="45" t="s">
        <v>41</v>
      </c>
      <c r="F2285" s="45" t="s">
        <v>109</v>
      </c>
      <c r="G2285" s="46">
        <v>91396</v>
      </c>
      <c r="H2285" s="81">
        <v>0.33333333333333331</v>
      </c>
      <c r="I2285" s="81">
        <v>0.59722222222222221</v>
      </c>
      <c r="J2285" s="47">
        <v>0.2638888888888889</v>
      </c>
      <c r="K2285" s="48">
        <v>42880.32916666667</v>
      </c>
      <c r="L2285" s="48">
        <v>42880.597222222219</v>
      </c>
      <c r="M2285" s="46">
        <v>0</v>
      </c>
      <c r="N2285" s="46">
        <v>46</v>
      </c>
      <c r="O2285" s="47">
        <v>5.6712962962962956E-4</v>
      </c>
      <c r="P2285" s="47">
        <v>0</v>
      </c>
      <c r="Q2285" s="47">
        <v>3.1261574074074074E-2</v>
      </c>
      <c r="R2285" s="47">
        <v>0</v>
      </c>
      <c r="S2285" s="47">
        <v>0</v>
      </c>
      <c r="T2285" s="47">
        <v>9.4212962962962957E-3</v>
      </c>
      <c r="U2285" s="47">
        <v>0</v>
      </c>
      <c r="V2285" s="47">
        <v>0</v>
      </c>
      <c r="W2285" s="47">
        <v>0</v>
      </c>
      <c r="X2285" s="47">
        <v>3.7557870370370373E-2</v>
      </c>
      <c r="Y2285" s="47">
        <v>0</v>
      </c>
      <c r="Z2285" s="47">
        <v>0</v>
      </c>
      <c r="AA2285" s="4">
        <f t="shared" si="73"/>
        <v>9.4212962962962957E-3</v>
      </c>
      <c r="AB2285" s="4">
        <f t="shared" si="74"/>
        <v>0</v>
      </c>
    </row>
    <row r="2286" spans="1:28" x14ac:dyDescent="0.25">
      <c r="A2286" s="44">
        <v>42880</v>
      </c>
      <c r="B2286" s="45" t="s">
        <v>196</v>
      </c>
      <c r="C2286" s="45" t="s">
        <v>161</v>
      </c>
      <c r="D2286" s="45" t="s">
        <v>36</v>
      </c>
      <c r="E2286" s="45" t="s">
        <v>41</v>
      </c>
      <c r="F2286" s="45" t="s">
        <v>163</v>
      </c>
      <c r="G2286" s="46">
        <v>91395</v>
      </c>
      <c r="H2286" s="81">
        <v>0.25</v>
      </c>
      <c r="I2286" s="81">
        <v>0.51388888888888895</v>
      </c>
      <c r="J2286" s="47">
        <v>0.2638888888888889</v>
      </c>
      <c r="K2286" s="48">
        <v>42880.244444444441</v>
      </c>
      <c r="L2286" s="48">
        <v>42880.513888888891</v>
      </c>
      <c r="M2286" s="46">
        <v>0</v>
      </c>
      <c r="N2286" s="46">
        <v>57</v>
      </c>
      <c r="O2286" s="47">
        <v>9.1435185185185185E-4</v>
      </c>
      <c r="P2286" s="47">
        <v>0</v>
      </c>
      <c r="Q2286" s="47">
        <v>5.2835648148148145E-2</v>
      </c>
      <c r="R2286" s="47">
        <v>0</v>
      </c>
      <c r="S2286" s="47">
        <v>0</v>
      </c>
      <c r="T2286" s="47">
        <v>1.375E-2</v>
      </c>
      <c r="U2286" s="47">
        <v>0</v>
      </c>
      <c r="V2286" s="47">
        <v>0</v>
      </c>
      <c r="W2286" s="47">
        <v>0</v>
      </c>
      <c r="X2286" s="47">
        <v>0</v>
      </c>
      <c r="Y2286" s="47">
        <v>0</v>
      </c>
      <c r="Z2286" s="47">
        <v>0</v>
      </c>
      <c r="AA2286" s="4">
        <f t="shared" si="73"/>
        <v>1.375E-2</v>
      </c>
      <c r="AB2286" s="4">
        <f t="shared" si="74"/>
        <v>0</v>
      </c>
    </row>
    <row r="2287" spans="1:28" x14ac:dyDescent="0.25">
      <c r="A2287" s="44">
        <v>42880</v>
      </c>
      <c r="B2287" s="45" t="s">
        <v>196</v>
      </c>
      <c r="C2287" s="45" t="s">
        <v>161</v>
      </c>
      <c r="D2287" s="45" t="s">
        <v>36</v>
      </c>
      <c r="E2287" s="45" t="s">
        <v>41</v>
      </c>
      <c r="F2287" s="45" t="s">
        <v>164</v>
      </c>
      <c r="G2287" s="46">
        <v>91320</v>
      </c>
      <c r="H2287" s="81">
        <v>0.25</v>
      </c>
      <c r="I2287" s="81">
        <v>0.51388888888888895</v>
      </c>
      <c r="J2287" s="47">
        <v>0.2638888888888889</v>
      </c>
      <c r="K2287" s="48">
        <v>42880.243055555555</v>
      </c>
      <c r="L2287" s="48">
        <v>42880.513888888891</v>
      </c>
      <c r="M2287" s="46">
        <v>0</v>
      </c>
      <c r="N2287" s="46">
        <v>32</v>
      </c>
      <c r="O2287" s="47">
        <v>6.5972222222222213E-4</v>
      </c>
      <c r="P2287" s="47">
        <v>0</v>
      </c>
      <c r="Q2287" s="47">
        <v>2.4421296296296292E-2</v>
      </c>
      <c r="R2287" s="47">
        <v>1.3368055555555557E-2</v>
      </c>
      <c r="S2287" s="47">
        <v>0</v>
      </c>
      <c r="T2287" s="47">
        <v>9.9189814814814817E-3</v>
      </c>
      <c r="U2287" s="47">
        <v>0</v>
      </c>
      <c r="V2287" s="47">
        <v>0</v>
      </c>
      <c r="W2287" s="47">
        <v>0</v>
      </c>
      <c r="X2287" s="47">
        <v>0</v>
      </c>
      <c r="Y2287" s="47">
        <v>0</v>
      </c>
      <c r="Z2287" s="47">
        <v>0</v>
      </c>
      <c r="AA2287" s="4">
        <f t="shared" si="73"/>
        <v>2.3287037037037037E-2</v>
      </c>
      <c r="AB2287" s="4">
        <f t="shared" si="74"/>
        <v>0</v>
      </c>
    </row>
    <row r="2288" spans="1:28" x14ac:dyDescent="0.25">
      <c r="A2288" s="44">
        <v>42880</v>
      </c>
      <c r="B2288" s="45" t="s">
        <v>196</v>
      </c>
      <c r="C2288" s="45" t="s">
        <v>161</v>
      </c>
      <c r="D2288" s="45" t="s">
        <v>36</v>
      </c>
      <c r="E2288" s="45" t="s">
        <v>41</v>
      </c>
      <c r="F2288" s="45" t="s">
        <v>112</v>
      </c>
      <c r="G2288" s="46">
        <v>91152</v>
      </c>
      <c r="H2288" s="81">
        <v>0.375</v>
      </c>
      <c r="I2288" s="81">
        <v>0.63888888888888895</v>
      </c>
      <c r="J2288" s="47">
        <v>0.2638888888888889</v>
      </c>
      <c r="K2288" s="48">
        <v>42880.371527777781</v>
      </c>
      <c r="L2288" s="48">
        <v>42880.638888888891</v>
      </c>
      <c r="M2288" s="46">
        <v>0</v>
      </c>
      <c r="N2288" s="46">
        <v>79</v>
      </c>
      <c r="O2288" s="47">
        <v>7.175925925925927E-4</v>
      </c>
      <c r="P2288" s="47">
        <v>0</v>
      </c>
      <c r="Q2288" s="47">
        <v>7.5127314814814813E-2</v>
      </c>
      <c r="R2288" s="47">
        <v>0</v>
      </c>
      <c r="S2288" s="47">
        <v>0</v>
      </c>
      <c r="T2288" s="47">
        <v>0</v>
      </c>
      <c r="U2288" s="47">
        <v>0</v>
      </c>
      <c r="V2288" s="47">
        <v>0</v>
      </c>
      <c r="W2288" s="47">
        <v>0</v>
      </c>
      <c r="X2288" s="47">
        <v>0</v>
      </c>
      <c r="Y2288" s="47">
        <v>0</v>
      </c>
      <c r="Z2288" s="47">
        <v>0</v>
      </c>
      <c r="AA2288" s="4">
        <f t="shared" si="73"/>
        <v>0</v>
      </c>
      <c r="AB2288" s="4">
        <f t="shared" si="74"/>
        <v>0</v>
      </c>
    </row>
    <row r="2289" spans="1:28" x14ac:dyDescent="0.25">
      <c r="A2289" s="44">
        <v>42880</v>
      </c>
      <c r="B2289" s="45" t="s">
        <v>196</v>
      </c>
      <c r="C2289" s="45" t="s">
        <v>161</v>
      </c>
      <c r="D2289" s="45" t="s">
        <v>36</v>
      </c>
      <c r="E2289" s="45" t="s">
        <v>41</v>
      </c>
      <c r="F2289" s="45" t="s">
        <v>165</v>
      </c>
      <c r="G2289" s="46">
        <v>91399</v>
      </c>
      <c r="H2289" s="81">
        <v>0.33333333333333331</v>
      </c>
      <c r="I2289" s="81">
        <v>0.59722222222222221</v>
      </c>
      <c r="J2289" s="47">
        <v>0.2638888888888889</v>
      </c>
      <c r="K2289" s="48">
        <v>42880.333333333336</v>
      </c>
      <c r="L2289" s="48">
        <v>42880.597222222219</v>
      </c>
      <c r="M2289" s="46">
        <v>0</v>
      </c>
      <c r="N2289" s="46">
        <v>80</v>
      </c>
      <c r="O2289" s="47">
        <v>9.8379629629629642E-4</v>
      </c>
      <c r="P2289" s="47">
        <v>0</v>
      </c>
      <c r="Q2289" s="47">
        <v>8.5243055555555558E-2</v>
      </c>
      <c r="R2289" s="47">
        <v>1.4606481481481482E-2</v>
      </c>
      <c r="S2289" s="47">
        <v>0</v>
      </c>
      <c r="T2289" s="47">
        <v>1.3356481481481483E-2</v>
      </c>
      <c r="U2289" s="47">
        <v>0</v>
      </c>
      <c r="V2289" s="47">
        <v>0</v>
      </c>
      <c r="W2289" s="47">
        <v>0</v>
      </c>
      <c r="X2289" s="47">
        <v>0</v>
      </c>
      <c r="Y2289" s="47">
        <v>4.2245370370370371E-3</v>
      </c>
      <c r="Z2289" s="47">
        <v>0</v>
      </c>
      <c r="AA2289" s="4">
        <f t="shared" si="73"/>
        <v>2.7962962962962967E-2</v>
      </c>
      <c r="AB2289" s="4">
        <f t="shared" si="74"/>
        <v>0</v>
      </c>
    </row>
    <row r="2290" spans="1:28" x14ac:dyDescent="0.25">
      <c r="A2290" s="44">
        <v>42880</v>
      </c>
      <c r="B2290" s="45" t="s">
        <v>196</v>
      </c>
      <c r="C2290" s="45" t="s">
        <v>161</v>
      </c>
      <c r="D2290" s="45" t="s">
        <v>36</v>
      </c>
      <c r="E2290" s="45" t="s">
        <v>41</v>
      </c>
      <c r="F2290" s="45" t="s">
        <v>114</v>
      </c>
      <c r="G2290" s="46">
        <v>91122</v>
      </c>
      <c r="H2290" s="81">
        <v>0.29166666666666669</v>
      </c>
      <c r="I2290" s="81">
        <v>0.55555555555555558</v>
      </c>
      <c r="J2290" s="47">
        <v>0.2638888888888889</v>
      </c>
      <c r="K2290" s="48">
        <v>42880.288888888892</v>
      </c>
      <c r="L2290" s="48">
        <v>42880.555555555555</v>
      </c>
      <c r="M2290" s="46">
        <v>0</v>
      </c>
      <c r="N2290" s="46">
        <v>75</v>
      </c>
      <c r="O2290" s="47">
        <v>9.3750000000000007E-4</v>
      </c>
      <c r="P2290" s="47">
        <v>0</v>
      </c>
      <c r="Q2290" s="47">
        <v>7.5810185185185189E-2</v>
      </c>
      <c r="R2290" s="47">
        <v>0</v>
      </c>
      <c r="S2290" s="47">
        <v>0</v>
      </c>
      <c r="T2290" s="47">
        <v>0</v>
      </c>
      <c r="U2290" s="47">
        <v>0</v>
      </c>
      <c r="V2290" s="47">
        <v>0</v>
      </c>
      <c r="W2290" s="47">
        <v>0</v>
      </c>
      <c r="X2290" s="47">
        <v>0</v>
      </c>
      <c r="Y2290" s="47">
        <v>0</v>
      </c>
      <c r="Z2290" s="47">
        <v>0</v>
      </c>
      <c r="AA2290" s="4">
        <f t="shared" si="73"/>
        <v>0</v>
      </c>
      <c r="AB2290" s="4">
        <f t="shared" si="74"/>
        <v>0</v>
      </c>
    </row>
    <row r="2291" spans="1:28" x14ac:dyDescent="0.25">
      <c r="A2291" s="44">
        <v>42880</v>
      </c>
      <c r="B2291" s="45" t="s">
        <v>196</v>
      </c>
      <c r="C2291" s="45" t="s">
        <v>161</v>
      </c>
      <c r="D2291" s="45" t="s">
        <v>36</v>
      </c>
      <c r="E2291" s="45" t="s">
        <v>184</v>
      </c>
      <c r="F2291" s="45" t="s">
        <v>203</v>
      </c>
      <c r="G2291" s="46">
        <v>102712</v>
      </c>
      <c r="H2291" s="81">
        <v>0.25</v>
      </c>
      <c r="I2291" s="81">
        <v>0.51388888888888895</v>
      </c>
      <c r="J2291" s="47">
        <v>0.2638888888888889</v>
      </c>
      <c r="M2291" s="46">
        <v>0</v>
      </c>
      <c r="N2291" s="46">
        <v>0</v>
      </c>
      <c r="O2291" s="47">
        <v>0</v>
      </c>
      <c r="P2291" s="47">
        <v>0</v>
      </c>
      <c r="Q2291" s="47">
        <v>0</v>
      </c>
      <c r="R2291" s="47">
        <v>0</v>
      </c>
      <c r="S2291" s="47">
        <v>0</v>
      </c>
      <c r="T2291" s="47">
        <v>0</v>
      </c>
      <c r="U2291" s="47">
        <v>0</v>
      </c>
      <c r="V2291" s="47">
        <v>0</v>
      </c>
      <c r="W2291" s="47">
        <v>0</v>
      </c>
      <c r="X2291" s="47">
        <v>0</v>
      </c>
      <c r="Y2291" s="47">
        <v>0</v>
      </c>
      <c r="Z2291" s="47">
        <v>0</v>
      </c>
      <c r="AA2291" s="4">
        <f t="shared" si="73"/>
        <v>0</v>
      </c>
      <c r="AB2291" s="4" t="str">
        <f t="shared" si="74"/>
        <v/>
      </c>
    </row>
    <row r="2292" spans="1:28" x14ac:dyDescent="0.25">
      <c r="A2292" s="44">
        <v>42880</v>
      </c>
      <c r="B2292" s="45" t="s">
        <v>196</v>
      </c>
      <c r="C2292" s="45" t="s">
        <v>161</v>
      </c>
      <c r="D2292" s="45" t="s">
        <v>36</v>
      </c>
      <c r="E2292" s="45" t="s">
        <v>45</v>
      </c>
      <c r="F2292" s="45" t="s">
        <v>93</v>
      </c>
      <c r="G2292" s="46">
        <v>91389</v>
      </c>
      <c r="H2292" s="81">
        <v>0.33333333333333331</v>
      </c>
      <c r="I2292" s="81">
        <v>0.59722222222222221</v>
      </c>
      <c r="J2292" s="47">
        <v>0.2638888888888889</v>
      </c>
      <c r="K2292" s="48">
        <v>42880.510416666664</v>
      </c>
      <c r="L2292" s="48">
        <v>42880.597222222219</v>
      </c>
      <c r="M2292" s="46">
        <v>0</v>
      </c>
      <c r="N2292" s="46">
        <v>19</v>
      </c>
      <c r="O2292" s="47">
        <v>5.9027777777777778E-4</v>
      </c>
      <c r="P2292" s="47">
        <v>0</v>
      </c>
      <c r="Q2292" s="47">
        <v>1.0381944444444444E-2</v>
      </c>
      <c r="R2292" s="47">
        <v>0</v>
      </c>
      <c r="S2292" s="47">
        <v>0</v>
      </c>
      <c r="T2292" s="47">
        <v>8.4953703703703701E-3</v>
      </c>
      <c r="U2292" s="47">
        <v>0</v>
      </c>
      <c r="V2292" s="47">
        <v>0</v>
      </c>
      <c r="W2292" s="47">
        <v>0</v>
      </c>
      <c r="X2292" s="47">
        <v>0</v>
      </c>
      <c r="Y2292" s="47">
        <v>1.9675925925925926E-4</v>
      </c>
      <c r="Z2292" s="47">
        <v>0</v>
      </c>
      <c r="AA2292" s="4">
        <f t="shared" si="73"/>
        <v>8.4953703703703701E-3</v>
      </c>
      <c r="AB2292" s="4">
        <f t="shared" si="74"/>
        <v>0.17708333333333331</v>
      </c>
    </row>
    <row r="2293" spans="1:28" x14ac:dyDescent="0.25">
      <c r="A2293" s="44">
        <v>42880</v>
      </c>
      <c r="B2293" s="45" t="s">
        <v>196</v>
      </c>
      <c r="C2293" s="45" t="s">
        <v>161</v>
      </c>
      <c r="D2293" s="45" t="s">
        <v>36</v>
      </c>
      <c r="E2293" s="45" t="s">
        <v>45</v>
      </c>
      <c r="F2293" s="45" t="s">
        <v>166</v>
      </c>
      <c r="G2293" s="46">
        <v>91115</v>
      </c>
      <c r="H2293" s="81">
        <v>0.33333333333333331</v>
      </c>
      <c r="I2293" s="81">
        <v>0.59722222222222221</v>
      </c>
      <c r="J2293" s="47">
        <v>0.2638888888888889</v>
      </c>
      <c r="K2293" s="48">
        <v>42880.326388888891</v>
      </c>
      <c r="L2293" s="48">
        <v>42880.597222222219</v>
      </c>
      <c r="M2293" s="46">
        <v>0</v>
      </c>
      <c r="N2293" s="46">
        <v>60</v>
      </c>
      <c r="O2293" s="47">
        <v>4.0509259259259258E-4</v>
      </c>
      <c r="P2293" s="47">
        <v>0</v>
      </c>
      <c r="Q2293" s="47">
        <v>2.4351851851851857E-2</v>
      </c>
      <c r="R2293" s="47">
        <v>1.1979166666666666E-2</v>
      </c>
      <c r="S2293" s="47">
        <v>0</v>
      </c>
      <c r="T2293" s="47">
        <v>1.0532407407407407E-2</v>
      </c>
      <c r="U2293" s="47">
        <v>0</v>
      </c>
      <c r="V2293" s="47">
        <v>0</v>
      </c>
      <c r="W2293" s="47">
        <v>0</v>
      </c>
      <c r="X2293" s="47">
        <v>0</v>
      </c>
      <c r="Y2293" s="47">
        <v>7.5347222222222213E-3</v>
      </c>
      <c r="Z2293" s="47">
        <v>0</v>
      </c>
      <c r="AA2293" s="4">
        <f t="shared" si="73"/>
        <v>2.2511574074074073E-2</v>
      </c>
      <c r="AB2293" s="4">
        <f t="shared" si="74"/>
        <v>0</v>
      </c>
    </row>
    <row r="2294" spans="1:28" x14ac:dyDescent="0.25">
      <c r="A2294" s="44">
        <v>42880</v>
      </c>
      <c r="B2294" s="45" t="s">
        <v>196</v>
      </c>
      <c r="C2294" s="45" t="s">
        <v>161</v>
      </c>
      <c r="D2294" s="45" t="s">
        <v>36</v>
      </c>
      <c r="E2294" s="45" t="s">
        <v>45</v>
      </c>
      <c r="F2294" s="45" t="s">
        <v>167</v>
      </c>
      <c r="G2294" s="46">
        <v>91120</v>
      </c>
      <c r="H2294" s="81">
        <v>0.29166666666666669</v>
      </c>
      <c r="I2294" s="81">
        <v>0.55555555555555558</v>
      </c>
      <c r="J2294" s="47">
        <v>0.2638888888888889</v>
      </c>
      <c r="K2294" s="48">
        <v>42880.288194444445</v>
      </c>
      <c r="L2294" s="48">
        <v>42880.555555555555</v>
      </c>
      <c r="M2294" s="46">
        <v>0</v>
      </c>
      <c r="N2294" s="46">
        <v>53</v>
      </c>
      <c r="O2294" s="47">
        <v>9.2592592592592585E-4</v>
      </c>
      <c r="P2294" s="47">
        <v>0</v>
      </c>
      <c r="Q2294" s="47">
        <v>5.2314814814814814E-2</v>
      </c>
      <c r="R2294" s="47">
        <v>1.2025462962962962E-2</v>
      </c>
      <c r="S2294" s="47">
        <v>0</v>
      </c>
      <c r="T2294" s="47">
        <v>1.2326388888888888E-2</v>
      </c>
      <c r="U2294" s="47">
        <v>0</v>
      </c>
      <c r="V2294" s="47">
        <v>0</v>
      </c>
      <c r="W2294" s="47">
        <v>0</v>
      </c>
      <c r="X2294" s="47">
        <v>4.0335648148148148E-2</v>
      </c>
      <c r="Y2294" s="47">
        <v>0</v>
      </c>
      <c r="Z2294" s="47">
        <v>0</v>
      </c>
      <c r="AA2294" s="4">
        <f t="shared" si="73"/>
        <v>2.435185185185185E-2</v>
      </c>
      <c r="AB2294" s="4">
        <f t="shared" si="74"/>
        <v>0</v>
      </c>
    </row>
    <row r="2295" spans="1:28" x14ac:dyDescent="0.25">
      <c r="A2295" s="44">
        <v>42880</v>
      </c>
      <c r="B2295" s="45" t="s">
        <v>196</v>
      </c>
      <c r="C2295" s="45" t="s">
        <v>161</v>
      </c>
      <c r="D2295" s="45" t="s">
        <v>36</v>
      </c>
      <c r="E2295" s="45" t="s">
        <v>45</v>
      </c>
      <c r="F2295" s="45" t="s">
        <v>91</v>
      </c>
      <c r="G2295" s="46">
        <v>91121</v>
      </c>
      <c r="H2295" s="81">
        <v>0.29166666666666669</v>
      </c>
      <c r="I2295" s="81">
        <v>0.55555555555555558</v>
      </c>
      <c r="J2295" s="47">
        <v>0.2638888888888889</v>
      </c>
      <c r="K2295" s="48">
        <v>42880.284722222219</v>
      </c>
      <c r="L2295" s="48">
        <v>42880.555555555555</v>
      </c>
      <c r="M2295" s="46">
        <v>0</v>
      </c>
      <c r="N2295" s="46">
        <v>110</v>
      </c>
      <c r="O2295" s="47">
        <v>8.2175925925925917E-4</v>
      </c>
      <c r="P2295" s="47">
        <v>0</v>
      </c>
      <c r="Q2295" s="47">
        <v>0.11368055555555556</v>
      </c>
      <c r="R2295" s="47">
        <v>1.5127314814814816E-2</v>
      </c>
      <c r="S2295" s="47">
        <v>0</v>
      </c>
      <c r="T2295" s="47">
        <v>1.5578703703703704E-2</v>
      </c>
      <c r="U2295" s="47">
        <v>0</v>
      </c>
      <c r="V2295" s="47">
        <v>0</v>
      </c>
      <c r="W2295" s="47">
        <v>0</v>
      </c>
      <c r="X2295" s="47">
        <v>0</v>
      </c>
      <c r="Y2295" s="47">
        <v>0</v>
      </c>
      <c r="Z2295" s="47">
        <v>0</v>
      </c>
      <c r="AA2295" s="4">
        <f t="shared" si="73"/>
        <v>3.0706018518518521E-2</v>
      </c>
      <c r="AB2295" s="4">
        <f t="shared" si="74"/>
        <v>0</v>
      </c>
    </row>
    <row r="2296" spans="1:28" x14ac:dyDescent="0.25">
      <c r="A2296" s="44">
        <v>42880</v>
      </c>
      <c r="B2296" s="45" t="s">
        <v>196</v>
      </c>
      <c r="C2296" s="45" t="s">
        <v>161</v>
      </c>
      <c r="D2296" s="45" t="s">
        <v>36</v>
      </c>
      <c r="E2296" s="45" t="s">
        <v>45</v>
      </c>
      <c r="F2296" s="45" t="s">
        <v>115</v>
      </c>
      <c r="G2296" s="46">
        <v>91123</v>
      </c>
      <c r="H2296" s="81">
        <v>0.25</v>
      </c>
      <c r="I2296" s="81">
        <v>0.51388888888888895</v>
      </c>
      <c r="J2296" s="47">
        <v>0.2638888888888889</v>
      </c>
      <c r="K2296" s="48">
        <v>42880.240277777775</v>
      </c>
      <c r="L2296" s="48">
        <v>42880.513888888891</v>
      </c>
      <c r="M2296" s="46">
        <v>0</v>
      </c>
      <c r="N2296" s="46">
        <v>86</v>
      </c>
      <c r="O2296" s="47">
        <v>7.0601851851851847E-4</v>
      </c>
      <c r="P2296" s="47">
        <v>0</v>
      </c>
      <c r="Q2296" s="47">
        <v>6.671296296296296E-2</v>
      </c>
      <c r="R2296" s="47">
        <v>1.4479166666666668E-2</v>
      </c>
      <c r="S2296" s="47">
        <v>0</v>
      </c>
      <c r="T2296" s="47">
        <v>5.8796296296296296E-3</v>
      </c>
      <c r="U2296" s="47">
        <v>0</v>
      </c>
      <c r="V2296" s="47">
        <v>0</v>
      </c>
      <c r="W2296" s="47">
        <v>0</v>
      </c>
      <c r="X2296" s="47">
        <v>0</v>
      </c>
      <c r="Y2296" s="47">
        <v>5.0231481481481481E-3</v>
      </c>
      <c r="Z2296" s="47">
        <v>0</v>
      </c>
      <c r="AA2296" s="4">
        <f t="shared" si="73"/>
        <v>2.0358796296296298E-2</v>
      </c>
      <c r="AB2296" s="4">
        <f t="shared" si="74"/>
        <v>0</v>
      </c>
    </row>
    <row r="2297" spans="1:28" x14ac:dyDescent="0.25">
      <c r="A2297" s="44">
        <v>42880</v>
      </c>
      <c r="B2297" s="45" t="s">
        <v>196</v>
      </c>
      <c r="C2297" s="45" t="s">
        <v>161</v>
      </c>
      <c r="D2297" s="45" t="s">
        <v>36</v>
      </c>
      <c r="E2297" s="45" t="s">
        <v>48</v>
      </c>
      <c r="F2297" s="45" t="s">
        <v>82</v>
      </c>
      <c r="G2297" s="46">
        <v>91284</v>
      </c>
      <c r="H2297" s="81">
        <v>0.55555555555555558</v>
      </c>
      <c r="I2297" s="81">
        <v>0.81944444444444453</v>
      </c>
      <c r="J2297" s="47">
        <v>0.2638888888888889</v>
      </c>
      <c r="K2297" s="48">
        <v>42880.556250000001</v>
      </c>
      <c r="L2297" s="48">
        <v>42880.819444444445</v>
      </c>
      <c r="M2297" s="46">
        <v>3</v>
      </c>
      <c r="N2297" s="46">
        <v>32</v>
      </c>
      <c r="O2297" s="47">
        <v>1.1342592592592591E-3</v>
      </c>
      <c r="P2297" s="47">
        <v>3.5416666666666665E-3</v>
      </c>
      <c r="Q2297" s="47">
        <v>3.6296296296296292E-2</v>
      </c>
      <c r="R2297" s="47">
        <v>2.1412037037037035E-2</v>
      </c>
      <c r="S2297" s="47">
        <v>0</v>
      </c>
      <c r="T2297" s="47">
        <v>5.5671296296296302E-3</v>
      </c>
      <c r="U2297" s="47">
        <v>0</v>
      </c>
      <c r="V2297" s="47">
        <v>1.2430555555555554E-2</v>
      </c>
      <c r="W2297" s="47">
        <v>0</v>
      </c>
      <c r="X2297" s="47">
        <v>0</v>
      </c>
      <c r="Y2297" s="47">
        <v>1.3981481481481482E-2</v>
      </c>
      <c r="Z2297" s="47">
        <v>0</v>
      </c>
      <c r="AA2297" s="4">
        <f t="shared" si="73"/>
        <v>2.6979166666666665E-2</v>
      </c>
      <c r="AB2297" s="4">
        <f t="shared" si="74"/>
        <v>6.9444444444444198E-4</v>
      </c>
    </row>
    <row r="2298" spans="1:28" x14ac:dyDescent="0.25">
      <c r="A2298" s="44">
        <v>42880</v>
      </c>
      <c r="B2298" s="45" t="s">
        <v>196</v>
      </c>
      <c r="C2298" s="45" t="s">
        <v>161</v>
      </c>
      <c r="D2298" s="45" t="s">
        <v>36</v>
      </c>
      <c r="E2298" s="45" t="s">
        <v>48</v>
      </c>
      <c r="F2298" s="45" t="s">
        <v>83</v>
      </c>
      <c r="G2298" s="46">
        <v>91282</v>
      </c>
      <c r="H2298" s="81">
        <v>0.55555555555555558</v>
      </c>
      <c r="I2298" s="81">
        <v>0.81944444444444453</v>
      </c>
      <c r="J2298" s="47">
        <v>0.2638888888888889</v>
      </c>
      <c r="K2298" s="48">
        <v>42880.555555555555</v>
      </c>
      <c r="L2298" s="48">
        <v>42880.819444444445</v>
      </c>
      <c r="M2298" s="46">
        <v>3</v>
      </c>
      <c r="N2298" s="46">
        <v>30</v>
      </c>
      <c r="O2298" s="47">
        <v>1.0532407407407407E-3</v>
      </c>
      <c r="P2298" s="47">
        <v>2.0023148148148148E-3</v>
      </c>
      <c r="Q2298" s="47">
        <v>3.3449074074074069E-2</v>
      </c>
      <c r="R2298" s="47">
        <v>0</v>
      </c>
      <c r="S2298" s="47">
        <v>0</v>
      </c>
      <c r="T2298" s="47">
        <v>0</v>
      </c>
      <c r="U2298" s="47">
        <v>0</v>
      </c>
      <c r="V2298" s="47">
        <v>0</v>
      </c>
      <c r="W2298" s="47">
        <v>0</v>
      </c>
      <c r="X2298" s="47">
        <v>1.3657407407407409E-3</v>
      </c>
      <c r="Y2298" s="47">
        <v>7.1874999999999994E-3</v>
      </c>
      <c r="Z2298" s="47">
        <v>0</v>
      </c>
      <c r="AA2298" s="4">
        <f t="shared" si="73"/>
        <v>0</v>
      </c>
      <c r="AB2298" s="4">
        <f t="shared" si="74"/>
        <v>0</v>
      </c>
    </row>
    <row r="2299" spans="1:28" x14ac:dyDescent="0.25">
      <c r="A2299" s="44">
        <v>42880</v>
      </c>
      <c r="B2299" s="45" t="s">
        <v>196</v>
      </c>
      <c r="C2299" s="45" t="s">
        <v>161</v>
      </c>
      <c r="D2299" s="45" t="s">
        <v>36</v>
      </c>
      <c r="E2299" s="45" t="s">
        <v>48</v>
      </c>
      <c r="F2299" s="45" t="s">
        <v>84</v>
      </c>
      <c r="G2299" s="46">
        <v>91276</v>
      </c>
      <c r="H2299" s="81">
        <v>0.29166666666666669</v>
      </c>
      <c r="I2299" s="81">
        <v>0.55555555555555558</v>
      </c>
      <c r="J2299" s="47">
        <v>0.2638888888888889</v>
      </c>
      <c r="K2299" s="48">
        <v>42880.288194444445</v>
      </c>
      <c r="L2299" s="48">
        <v>42880.555555555555</v>
      </c>
      <c r="M2299" s="46">
        <v>4</v>
      </c>
      <c r="N2299" s="46">
        <v>23</v>
      </c>
      <c r="O2299" s="47">
        <v>6.018518518518519E-4</v>
      </c>
      <c r="P2299" s="47">
        <v>2.8703703703703708E-3</v>
      </c>
      <c r="Q2299" s="47">
        <v>2.4189814814814817E-2</v>
      </c>
      <c r="R2299" s="47">
        <v>1.4884259259259259E-2</v>
      </c>
      <c r="S2299" s="47">
        <v>0</v>
      </c>
      <c r="T2299" s="47">
        <v>1.9710648148148147E-2</v>
      </c>
      <c r="U2299" s="47">
        <v>0</v>
      </c>
      <c r="V2299" s="47">
        <v>7.5462962962962966E-3</v>
      </c>
      <c r="W2299" s="47">
        <v>0</v>
      </c>
      <c r="X2299" s="47">
        <v>0</v>
      </c>
      <c r="Y2299" s="47">
        <v>1.0266203703703703E-2</v>
      </c>
      <c r="Z2299" s="47">
        <v>0</v>
      </c>
      <c r="AA2299" s="4">
        <f t="shared" si="73"/>
        <v>3.4594907407407408E-2</v>
      </c>
      <c r="AB2299" s="4">
        <f t="shared" si="74"/>
        <v>0</v>
      </c>
    </row>
    <row r="2300" spans="1:28" x14ac:dyDescent="0.25">
      <c r="A2300" s="44">
        <v>42880</v>
      </c>
      <c r="B2300" s="45" t="s">
        <v>196</v>
      </c>
      <c r="C2300" s="45" t="s">
        <v>161</v>
      </c>
      <c r="D2300" s="45" t="s">
        <v>36</v>
      </c>
      <c r="E2300" s="45" t="s">
        <v>48</v>
      </c>
      <c r="F2300" s="45" t="s">
        <v>168</v>
      </c>
      <c r="G2300" s="46">
        <v>91275</v>
      </c>
      <c r="H2300" s="81">
        <v>0.29166666666666669</v>
      </c>
      <c r="I2300" s="81">
        <v>0.55555555555555558</v>
      </c>
      <c r="J2300" s="47">
        <v>0.2638888888888889</v>
      </c>
      <c r="K2300" s="48">
        <v>42880.290277777778</v>
      </c>
      <c r="L2300" s="48">
        <v>42880.555555555555</v>
      </c>
      <c r="M2300" s="46">
        <v>6</v>
      </c>
      <c r="N2300" s="46">
        <v>19</v>
      </c>
      <c r="O2300" s="47">
        <v>8.6805555555555551E-4</v>
      </c>
      <c r="P2300" s="47">
        <v>1.6087962962962963E-3</v>
      </c>
      <c r="Q2300" s="47">
        <v>3.1006944444444445E-2</v>
      </c>
      <c r="R2300" s="47">
        <v>1.1782407407407406E-2</v>
      </c>
      <c r="S2300" s="47">
        <v>0</v>
      </c>
      <c r="T2300" s="47">
        <v>1.3368055555555557E-2</v>
      </c>
      <c r="U2300" s="47">
        <v>0</v>
      </c>
      <c r="V2300" s="47">
        <v>3.1354166666666662E-2</v>
      </c>
      <c r="W2300" s="47">
        <v>0</v>
      </c>
      <c r="X2300" s="47">
        <v>0</v>
      </c>
      <c r="Y2300" s="47">
        <v>4.3055555555555555E-3</v>
      </c>
      <c r="Z2300" s="47">
        <v>0</v>
      </c>
      <c r="AA2300" s="4">
        <f t="shared" si="73"/>
        <v>2.5150462962962965E-2</v>
      </c>
      <c r="AB2300" s="4">
        <f t="shared" si="74"/>
        <v>0</v>
      </c>
    </row>
    <row r="2301" spans="1:28" x14ac:dyDescent="0.25">
      <c r="A2301" s="44">
        <v>42880</v>
      </c>
      <c r="B2301" s="45" t="s">
        <v>196</v>
      </c>
      <c r="C2301" s="45" t="s">
        <v>161</v>
      </c>
      <c r="D2301" s="45" t="s">
        <v>36</v>
      </c>
      <c r="E2301" s="45" t="s">
        <v>48</v>
      </c>
      <c r="F2301" s="45" t="s">
        <v>86</v>
      </c>
      <c r="G2301" s="46">
        <v>91283</v>
      </c>
      <c r="H2301" s="81">
        <v>0.29166666666666669</v>
      </c>
      <c r="I2301" s="81">
        <v>0.55555555555555558</v>
      </c>
      <c r="J2301" s="47">
        <v>0.2638888888888889</v>
      </c>
      <c r="K2301" s="48">
        <v>42880.293055555558</v>
      </c>
      <c r="L2301" s="48">
        <v>42880.555555555555</v>
      </c>
      <c r="M2301" s="46">
        <v>7</v>
      </c>
      <c r="N2301" s="46">
        <v>32</v>
      </c>
      <c r="O2301" s="47">
        <v>6.2500000000000001E-4</v>
      </c>
      <c r="P2301" s="47">
        <v>1.8634259259259261E-3</v>
      </c>
      <c r="Q2301" s="47">
        <v>3.6458333333333336E-2</v>
      </c>
      <c r="R2301" s="47">
        <v>0</v>
      </c>
      <c r="S2301" s="47">
        <v>0</v>
      </c>
      <c r="T2301" s="47">
        <v>0</v>
      </c>
      <c r="U2301" s="47">
        <v>0</v>
      </c>
      <c r="V2301" s="47">
        <v>2.3055555555555555E-2</v>
      </c>
      <c r="W2301" s="47">
        <v>0</v>
      </c>
      <c r="X2301" s="47">
        <v>0</v>
      </c>
      <c r="Y2301" s="47">
        <v>2.0763888888888887E-2</v>
      </c>
      <c r="Z2301" s="47">
        <v>0</v>
      </c>
      <c r="AA2301" s="4">
        <f t="shared" si="73"/>
        <v>0</v>
      </c>
      <c r="AB2301" s="4">
        <f t="shared" si="74"/>
        <v>1.388888888888884E-3</v>
      </c>
    </row>
    <row r="2302" spans="1:28" x14ac:dyDescent="0.25">
      <c r="A2302" s="44">
        <v>42880</v>
      </c>
      <c r="B2302" s="45" t="s">
        <v>196</v>
      </c>
      <c r="C2302" s="45" t="s">
        <v>161</v>
      </c>
      <c r="D2302" s="45" t="s">
        <v>36</v>
      </c>
      <c r="E2302" s="45" t="s">
        <v>48</v>
      </c>
      <c r="F2302" s="45" t="s">
        <v>87</v>
      </c>
      <c r="G2302" s="46">
        <v>91278</v>
      </c>
      <c r="H2302" s="81">
        <v>0.55555555555555558</v>
      </c>
      <c r="I2302" s="81">
        <v>0.81944444444444453</v>
      </c>
      <c r="J2302" s="47">
        <v>0.2638888888888889</v>
      </c>
      <c r="K2302" s="48">
        <v>42880.555555555555</v>
      </c>
      <c r="L2302" s="48">
        <v>42880.819444444445</v>
      </c>
      <c r="M2302" s="46">
        <v>3</v>
      </c>
      <c r="N2302" s="46">
        <v>7</v>
      </c>
      <c r="O2302" s="47">
        <v>5.7870370370370378E-4</v>
      </c>
      <c r="P2302" s="47">
        <v>2.5000000000000001E-3</v>
      </c>
      <c r="Q2302" s="47">
        <v>4.0856481481481481E-3</v>
      </c>
      <c r="R2302" s="47">
        <v>3.0405092592592591E-2</v>
      </c>
      <c r="S2302" s="47">
        <v>0</v>
      </c>
      <c r="T2302" s="47">
        <v>0</v>
      </c>
      <c r="U2302" s="47">
        <v>0</v>
      </c>
      <c r="V2302" s="47">
        <v>2.49537037037037E-2</v>
      </c>
      <c r="W2302" s="47">
        <v>0</v>
      </c>
      <c r="X2302" s="47">
        <v>4.0740740740740746E-3</v>
      </c>
      <c r="Y2302" s="47">
        <v>0</v>
      </c>
      <c r="Z2302" s="47">
        <v>0</v>
      </c>
      <c r="AA2302" s="4">
        <f t="shared" si="73"/>
        <v>3.0405092592592591E-2</v>
      </c>
      <c r="AB2302" s="4">
        <f t="shared" si="74"/>
        <v>0</v>
      </c>
    </row>
    <row r="2303" spans="1:28" x14ac:dyDescent="0.25">
      <c r="A2303" s="44">
        <v>42880</v>
      </c>
      <c r="B2303" s="45" t="s">
        <v>196</v>
      </c>
      <c r="C2303" s="45" t="s">
        <v>161</v>
      </c>
      <c r="D2303" s="45" t="s">
        <v>38</v>
      </c>
      <c r="E2303" s="45" t="s">
        <v>35</v>
      </c>
      <c r="F2303" s="45" t="s">
        <v>72</v>
      </c>
      <c r="G2303" s="46">
        <v>91169</v>
      </c>
      <c r="H2303" s="81">
        <v>0.625</v>
      </c>
      <c r="I2303" s="81">
        <v>0.88888888888888884</v>
      </c>
      <c r="J2303" s="47">
        <v>0.2638888888888889</v>
      </c>
      <c r="K2303" s="48">
        <v>42880.620138888888</v>
      </c>
      <c r="L2303" s="48">
        <v>42880.888888888891</v>
      </c>
      <c r="M2303" s="46">
        <v>67</v>
      </c>
      <c r="N2303" s="46">
        <v>0</v>
      </c>
      <c r="O2303" s="47">
        <v>0</v>
      </c>
      <c r="P2303" s="47">
        <v>1.8518518518518517E-3</v>
      </c>
      <c r="Q2303" s="47">
        <v>4.2476851851851851E-3</v>
      </c>
      <c r="R2303" s="47">
        <v>1.4143518518518519E-2</v>
      </c>
      <c r="S2303" s="47">
        <v>0</v>
      </c>
      <c r="T2303" s="47">
        <v>1.4085648148148151E-2</v>
      </c>
      <c r="U2303" s="47">
        <v>0</v>
      </c>
      <c r="V2303" s="47">
        <v>0</v>
      </c>
      <c r="W2303" s="47">
        <v>0</v>
      </c>
      <c r="X2303" s="47">
        <v>1.4363425925925925E-2</v>
      </c>
      <c r="Y2303" s="47">
        <v>1.8055555555555557E-3</v>
      </c>
      <c r="Z2303" s="47">
        <v>0</v>
      </c>
      <c r="AA2303" s="4">
        <f t="shared" si="73"/>
        <v>2.822916666666667E-2</v>
      </c>
      <c r="AB2303" s="4">
        <f t="shared" si="74"/>
        <v>0</v>
      </c>
    </row>
    <row r="2304" spans="1:28" x14ac:dyDescent="0.25">
      <c r="A2304" s="44">
        <v>42880</v>
      </c>
      <c r="B2304" s="45" t="s">
        <v>196</v>
      </c>
      <c r="C2304" s="45" t="s">
        <v>161</v>
      </c>
      <c r="D2304" s="45" t="s">
        <v>38</v>
      </c>
      <c r="E2304" s="45" t="s">
        <v>35</v>
      </c>
      <c r="F2304" s="45" t="s">
        <v>55</v>
      </c>
      <c r="G2304" s="46">
        <v>91147</v>
      </c>
      <c r="H2304" s="81">
        <v>0.55555555555555558</v>
      </c>
      <c r="I2304" s="81">
        <v>0.81944444444444453</v>
      </c>
      <c r="J2304" s="47">
        <v>0.2638888888888889</v>
      </c>
      <c r="M2304" s="46">
        <v>0</v>
      </c>
      <c r="N2304" s="46">
        <v>0</v>
      </c>
      <c r="O2304" s="47">
        <v>0</v>
      </c>
      <c r="P2304" s="47">
        <v>0</v>
      </c>
      <c r="Q2304" s="47">
        <v>0</v>
      </c>
      <c r="R2304" s="47">
        <v>0</v>
      </c>
      <c r="S2304" s="47">
        <v>0</v>
      </c>
      <c r="T2304" s="47">
        <v>0</v>
      </c>
      <c r="U2304" s="47">
        <v>0</v>
      </c>
      <c r="V2304" s="47">
        <v>0</v>
      </c>
      <c r="W2304" s="47">
        <v>0</v>
      </c>
      <c r="X2304" s="47">
        <v>0</v>
      </c>
      <c r="Y2304" s="47">
        <v>0</v>
      </c>
      <c r="Z2304" s="47">
        <v>0</v>
      </c>
      <c r="AA2304" s="4">
        <f t="shared" si="73"/>
        <v>0</v>
      </c>
      <c r="AB2304" s="4" t="str">
        <f t="shared" si="74"/>
        <v/>
      </c>
    </row>
    <row r="2305" spans="1:28" x14ac:dyDescent="0.25">
      <c r="A2305" s="44">
        <v>42880</v>
      </c>
      <c r="B2305" s="45" t="s">
        <v>196</v>
      </c>
      <c r="C2305" s="45" t="s">
        <v>161</v>
      </c>
      <c r="D2305" s="45" t="s">
        <v>38</v>
      </c>
      <c r="E2305" s="45" t="s">
        <v>35</v>
      </c>
      <c r="F2305" s="45" t="s">
        <v>172</v>
      </c>
      <c r="G2305" s="46">
        <v>91160</v>
      </c>
      <c r="H2305" s="81">
        <v>0.625</v>
      </c>
      <c r="I2305" s="81">
        <v>0.88888888888888884</v>
      </c>
      <c r="J2305" s="47">
        <v>0.2638888888888889</v>
      </c>
      <c r="K2305" s="48">
        <v>42880.62222222222</v>
      </c>
      <c r="L2305" s="48">
        <v>42880.888888888891</v>
      </c>
      <c r="M2305" s="46">
        <v>78</v>
      </c>
      <c r="N2305" s="46">
        <v>0</v>
      </c>
      <c r="O2305" s="47">
        <v>0</v>
      </c>
      <c r="P2305" s="47">
        <v>1.6550925925925926E-3</v>
      </c>
      <c r="Q2305" s="47">
        <v>2.3148148148148151E-3</v>
      </c>
      <c r="R2305" s="47">
        <v>1.3761574074074074E-2</v>
      </c>
      <c r="S2305" s="47">
        <v>0</v>
      </c>
      <c r="T2305" s="47">
        <v>1.4108796296296295E-2</v>
      </c>
      <c r="U2305" s="47">
        <v>0</v>
      </c>
      <c r="V2305" s="47">
        <v>0</v>
      </c>
      <c r="W2305" s="47">
        <v>0</v>
      </c>
      <c r="X2305" s="47">
        <v>5.7638888888888887E-3</v>
      </c>
      <c r="Y2305" s="47">
        <v>5.7407407407407416E-3</v>
      </c>
      <c r="Z2305" s="47">
        <v>0</v>
      </c>
      <c r="AA2305" s="4">
        <f t="shared" si="73"/>
        <v>2.7870370370370368E-2</v>
      </c>
      <c r="AB2305" s="4">
        <f t="shared" si="74"/>
        <v>0</v>
      </c>
    </row>
    <row r="2306" spans="1:28" x14ac:dyDescent="0.25">
      <c r="A2306" s="44">
        <v>42880</v>
      </c>
      <c r="B2306" s="45" t="s">
        <v>196</v>
      </c>
      <c r="C2306" s="45" t="s">
        <v>161</v>
      </c>
      <c r="D2306" s="45" t="s">
        <v>38</v>
      </c>
      <c r="E2306" s="45" t="s">
        <v>35</v>
      </c>
      <c r="F2306" s="45" t="s">
        <v>74</v>
      </c>
      <c r="G2306" s="46">
        <v>91149</v>
      </c>
      <c r="H2306" s="81">
        <v>0.625</v>
      </c>
      <c r="I2306" s="81">
        <v>0.88888888888888884</v>
      </c>
      <c r="J2306" s="47">
        <v>0.2638888888888889</v>
      </c>
      <c r="K2306" s="48">
        <v>42880.615277777775</v>
      </c>
      <c r="L2306" s="48">
        <v>42880.888888888891</v>
      </c>
      <c r="M2306" s="46">
        <v>63</v>
      </c>
      <c r="N2306" s="46">
        <v>0</v>
      </c>
      <c r="O2306" s="47">
        <v>0</v>
      </c>
      <c r="P2306" s="47">
        <v>1.8865740740740742E-3</v>
      </c>
      <c r="Q2306" s="47">
        <v>9.5138888888888894E-3</v>
      </c>
      <c r="R2306" s="47">
        <v>1.4259259259259261E-2</v>
      </c>
      <c r="S2306" s="47">
        <v>0</v>
      </c>
      <c r="T2306" s="47">
        <v>1.3229166666666667E-2</v>
      </c>
      <c r="U2306" s="47">
        <v>0</v>
      </c>
      <c r="V2306" s="47">
        <v>0</v>
      </c>
      <c r="W2306" s="47">
        <v>0</v>
      </c>
      <c r="X2306" s="47">
        <v>1.0231481481481482E-2</v>
      </c>
      <c r="Y2306" s="47">
        <v>9.2129629629629627E-3</v>
      </c>
      <c r="Z2306" s="47">
        <v>0</v>
      </c>
      <c r="AA2306" s="4">
        <f t="shared" si="73"/>
        <v>2.748842592592593E-2</v>
      </c>
      <c r="AB2306" s="4">
        <f t="shared" si="74"/>
        <v>0</v>
      </c>
    </row>
    <row r="2307" spans="1:28" x14ac:dyDescent="0.25">
      <c r="A2307" s="44">
        <v>42880</v>
      </c>
      <c r="B2307" s="45" t="s">
        <v>196</v>
      </c>
      <c r="C2307" s="45" t="s">
        <v>161</v>
      </c>
      <c r="D2307" s="45" t="s">
        <v>38</v>
      </c>
      <c r="E2307" s="45" t="s">
        <v>35</v>
      </c>
      <c r="F2307" s="45" t="s">
        <v>176</v>
      </c>
      <c r="G2307" s="46">
        <v>91141</v>
      </c>
      <c r="H2307" s="81">
        <v>0.25</v>
      </c>
      <c r="I2307" s="81">
        <v>0.51388888888888895</v>
      </c>
      <c r="J2307" s="47">
        <v>0.2638888888888889</v>
      </c>
      <c r="K2307" s="48">
        <v>42880.245138888888</v>
      </c>
      <c r="L2307" s="48">
        <v>42880.513888888891</v>
      </c>
      <c r="M2307" s="46">
        <v>66</v>
      </c>
      <c r="N2307" s="46">
        <v>0</v>
      </c>
      <c r="O2307" s="47">
        <v>0</v>
      </c>
      <c r="P2307" s="47">
        <v>1.5393518518518519E-3</v>
      </c>
      <c r="Q2307" s="47">
        <v>1.8055555555555557E-3</v>
      </c>
      <c r="R2307" s="47">
        <v>1.3668981481481482E-2</v>
      </c>
      <c r="S2307" s="47">
        <v>0</v>
      </c>
      <c r="T2307" s="47">
        <v>1.4178240740740741E-2</v>
      </c>
      <c r="U2307" s="47">
        <v>0</v>
      </c>
      <c r="V2307" s="47">
        <v>0</v>
      </c>
      <c r="W2307" s="47">
        <v>0</v>
      </c>
      <c r="X2307" s="47">
        <v>2.2233796296296297E-2</v>
      </c>
      <c r="Y2307" s="47">
        <v>2.4189814814814816E-3</v>
      </c>
      <c r="Z2307" s="47">
        <v>0</v>
      </c>
      <c r="AA2307" s="4">
        <f t="shared" si="73"/>
        <v>2.7847222222222225E-2</v>
      </c>
      <c r="AB2307" s="4">
        <f t="shared" si="74"/>
        <v>0</v>
      </c>
    </row>
    <row r="2308" spans="1:28" x14ac:dyDescent="0.25">
      <c r="A2308" s="44">
        <v>42880</v>
      </c>
      <c r="B2308" s="45" t="s">
        <v>196</v>
      </c>
      <c r="C2308" s="45" t="s">
        <v>161</v>
      </c>
      <c r="D2308" s="45" t="s">
        <v>38</v>
      </c>
      <c r="E2308" s="45" t="s">
        <v>35</v>
      </c>
      <c r="F2308" s="45" t="s">
        <v>177</v>
      </c>
      <c r="G2308" s="46">
        <v>91130</v>
      </c>
      <c r="H2308" s="81">
        <v>0.58333333333333337</v>
      </c>
      <c r="I2308" s="81">
        <v>0.84722222222222221</v>
      </c>
      <c r="J2308" s="47">
        <v>0.2638888888888889</v>
      </c>
      <c r="K2308" s="48">
        <v>42880.578472222223</v>
      </c>
      <c r="L2308" s="48">
        <v>42880.84652777778</v>
      </c>
      <c r="M2308" s="46">
        <v>85</v>
      </c>
      <c r="N2308" s="46">
        <v>0</v>
      </c>
      <c r="O2308" s="47">
        <v>0</v>
      </c>
      <c r="P2308" s="47">
        <v>1.6319444444444445E-3</v>
      </c>
      <c r="Q2308" s="47">
        <v>2.2106481481481478E-3</v>
      </c>
      <c r="R2308" s="47">
        <v>1.3715277777777778E-2</v>
      </c>
      <c r="S2308" s="47">
        <v>0</v>
      </c>
      <c r="T2308" s="47">
        <v>1.2939814814814814E-2</v>
      </c>
      <c r="U2308" s="47">
        <v>0</v>
      </c>
      <c r="V2308" s="47">
        <v>0</v>
      </c>
      <c r="W2308" s="47">
        <v>0</v>
      </c>
      <c r="X2308" s="47">
        <v>6.8171296296296287E-3</v>
      </c>
      <c r="Y2308" s="47">
        <v>9.2361111111111116E-3</v>
      </c>
      <c r="Z2308" s="47">
        <v>0</v>
      </c>
      <c r="AA2308" s="4">
        <f t="shared" si="73"/>
        <v>2.6655092592592591E-2</v>
      </c>
      <c r="AB2308" s="4">
        <f t="shared" si="74"/>
        <v>0</v>
      </c>
    </row>
    <row r="2309" spans="1:28" x14ac:dyDescent="0.25">
      <c r="A2309" s="44">
        <v>42880</v>
      </c>
      <c r="B2309" s="45" t="s">
        <v>196</v>
      </c>
      <c r="C2309" s="45" t="s">
        <v>161</v>
      </c>
      <c r="D2309" s="45" t="s">
        <v>38</v>
      </c>
      <c r="E2309" s="45" t="s">
        <v>35</v>
      </c>
      <c r="F2309" s="45" t="s">
        <v>96</v>
      </c>
      <c r="G2309" s="46">
        <v>91157</v>
      </c>
      <c r="H2309" s="81">
        <v>0.625</v>
      </c>
      <c r="I2309" s="81">
        <v>0.88888888888888884</v>
      </c>
      <c r="J2309" s="47">
        <v>0.2638888888888889</v>
      </c>
      <c r="K2309" s="48">
        <v>42880.621527777781</v>
      </c>
      <c r="L2309" s="48">
        <v>42880.805555555555</v>
      </c>
      <c r="M2309" s="46">
        <v>56</v>
      </c>
      <c r="N2309" s="46">
        <v>0</v>
      </c>
      <c r="O2309" s="47">
        <v>0</v>
      </c>
      <c r="P2309" s="47">
        <v>1.6087962962962963E-3</v>
      </c>
      <c r="Q2309" s="47">
        <v>3.2870370370370367E-3</v>
      </c>
      <c r="R2309" s="47">
        <v>1.4201388888888888E-2</v>
      </c>
      <c r="S2309" s="47">
        <v>0</v>
      </c>
      <c r="T2309" s="47">
        <v>1.3356481481481483E-2</v>
      </c>
      <c r="U2309" s="47">
        <v>0</v>
      </c>
      <c r="V2309" s="47">
        <v>0</v>
      </c>
      <c r="W2309" s="47">
        <v>0</v>
      </c>
      <c r="X2309" s="47">
        <v>0</v>
      </c>
      <c r="Y2309" s="47">
        <v>1.6435185185185183E-3</v>
      </c>
      <c r="Z2309" s="47">
        <v>0</v>
      </c>
      <c r="AA2309" s="4">
        <f t="shared" si="73"/>
        <v>2.7557870370370371E-2</v>
      </c>
      <c r="AB2309" s="4">
        <f t="shared" si="74"/>
        <v>0</v>
      </c>
    </row>
    <row r="2310" spans="1:28" x14ac:dyDescent="0.25">
      <c r="A2310" s="44">
        <v>42880</v>
      </c>
      <c r="B2310" s="45" t="s">
        <v>196</v>
      </c>
      <c r="C2310" s="45" t="s">
        <v>161</v>
      </c>
      <c r="D2310" s="45" t="s">
        <v>38</v>
      </c>
      <c r="E2310" s="45" t="s">
        <v>35</v>
      </c>
      <c r="F2310" s="45" t="s">
        <v>79</v>
      </c>
      <c r="G2310" s="46">
        <v>91129</v>
      </c>
      <c r="H2310" s="81">
        <v>0.5625</v>
      </c>
      <c r="I2310" s="81">
        <v>0.82638888888888884</v>
      </c>
      <c r="J2310" s="47">
        <v>0.2638888888888889</v>
      </c>
      <c r="K2310" s="48">
        <v>42880.561111111114</v>
      </c>
      <c r="L2310" s="48">
        <v>42880.82708333333</v>
      </c>
      <c r="M2310" s="46">
        <v>80</v>
      </c>
      <c r="N2310" s="46">
        <v>0</v>
      </c>
      <c r="O2310" s="47">
        <v>0</v>
      </c>
      <c r="P2310" s="47">
        <v>2.0138888888888888E-3</v>
      </c>
      <c r="Q2310" s="47">
        <v>8.6574074074074071E-3</v>
      </c>
      <c r="R2310" s="47">
        <v>1.3460648148148147E-2</v>
      </c>
      <c r="S2310" s="47">
        <v>0</v>
      </c>
      <c r="T2310" s="47">
        <v>1.4016203703703704E-2</v>
      </c>
      <c r="U2310" s="47">
        <v>0</v>
      </c>
      <c r="V2310" s="47">
        <v>0</v>
      </c>
      <c r="W2310" s="47">
        <v>0</v>
      </c>
      <c r="X2310" s="47">
        <v>2.5462962962962961E-4</v>
      </c>
      <c r="Y2310" s="47">
        <v>3.5069444444444445E-3</v>
      </c>
      <c r="Z2310" s="47">
        <v>0</v>
      </c>
      <c r="AA2310" s="4">
        <f t="shared" ref="AA2310:AA2373" si="75">IF(A2310="","",R2310+T2310)</f>
        <v>2.747685185185185E-2</v>
      </c>
      <c r="AB2310" s="4">
        <f t="shared" si="74"/>
        <v>0</v>
      </c>
    </row>
    <row r="2311" spans="1:28" x14ac:dyDescent="0.25">
      <c r="A2311" s="44">
        <v>42880</v>
      </c>
      <c r="B2311" s="45" t="s">
        <v>196</v>
      </c>
      <c r="C2311" s="45" t="s">
        <v>161</v>
      </c>
      <c r="D2311" s="45" t="s">
        <v>38</v>
      </c>
      <c r="E2311" s="45" t="s">
        <v>35</v>
      </c>
      <c r="F2311" s="45" t="s">
        <v>63</v>
      </c>
      <c r="G2311" s="46">
        <v>91134</v>
      </c>
      <c r="H2311" s="81">
        <v>0.5625</v>
      </c>
      <c r="I2311" s="81">
        <v>0.82638888888888884</v>
      </c>
      <c r="J2311" s="47">
        <v>0.2638888888888889</v>
      </c>
      <c r="K2311" s="48">
        <v>42880.561111111114</v>
      </c>
      <c r="L2311" s="48">
        <v>42880.82708333333</v>
      </c>
      <c r="M2311" s="46">
        <v>69</v>
      </c>
      <c r="N2311" s="46">
        <v>0</v>
      </c>
      <c r="O2311" s="47">
        <v>0</v>
      </c>
      <c r="P2311" s="47">
        <v>2.2453703703703702E-3</v>
      </c>
      <c r="Q2311" s="47">
        <v>5.2893518518518515E-3</v>
      </c>
      <c r="R2311" s="47">
        <v>1.3599537037037037E-2</v>
      </c>
      <c r="S2311" s="47">
        <v>0</v>
      </c>
      <c r="T2311" s="47">
        <v>1.4675925925925926E-2</v>
      </c>
      <c r="U2311" s="47">
        <v>0</v>
      </c>
      <c r="V2311" s="47">
        <v>0</v>
      </c>
      <c r="W2311" s="47">
        <v>1.53125E-2</v>
      </c>
      <c r="X2311" s="47">
        <v>0</v>
      </c>
      <c r="Y2311" s="47">
        <v>0</v>
      </c>
      <c r="Z2311" s="47">
        <v>0</v>
      </c>
      <c r="AA2311" s="4">
        <f t="shared" si="75"/>
        <v>2.8275462962962961E-2</v>
      </c>
      <c r="AB2311" s="4">
        <f t="shared" si="74"/>
        <v>0</v>
      </c>
    </row>
    <row r="2312" spans="1:28" x14ac:dyDescent="0.25">
      <c r="A2312" s="44">
        <v>42880</v>
      </c>
      <c r="B2312" s="45" t="s">
        <v>196</v>
      </c>
      <c r="C2312" s="45" t="s">
        <v>161</v>
      </c>
      <c r="D2312" s="45" t="s">
        <v>38</v>
      </c>
      <c r="E2312" s="45" t="s">
        <v>35</v>
      </c>
      <c r="F2312" s="45" t="s">
        <v>182</v>
      </c>
      <c r="G2312" s="46">
        <v>91131</v>
      </c>
      <c r="H2312" s="81">
        <v>0.33333333333333331</v>
      </c>
      <c r="I2312" s="81">
        <v>0.59722222222222221</v>
      </c>
      <c r="J2312" s="47">
        <v>0.2638888888888889</v>
      </c>
      <c r="M2312" s="46">
        <v>0</v>
      </c>
      <c r="N2312" s="46">
        <v>0</v>
      </c>
      <c r="O2312" s="47">
        <v>0</v>
      </c>
      <c r="P2312" s="47">
        <v>0</v>
      </c>
      <c r="Q2312" s="47">
        <v>0</v>
      </c>
      <c r="R2312" s="47">
        <v>0</v>
      </c>
      <c r="S2312" s="47">
        <v>0</v>
      </c>
      <c r="T2312" s="47">
        <v>0</v>
      </c>
      <c r="U2312" s="47">
        <v>0</v>
      </c>
      <c r="V2312" s="47">
        <v>0</v>
      </c>
      <c r="W2312" s="47">
        <v>0</v>
      </c>
      <c r="X2312" s="47">
        <v>0</v>
      </c>
      <c r="Y2312" s="47">
        <v>0</v>
      </c>
      <c r="Z2312" s="47">
        <v>0</v>
      </c>
      <c r="AA2312" s="4">
        <f t="shared" si="75"/>
        <v>0</v>
      </c>
      <c r="AB2312" s="4" t="str">
        <f t="shared" si="74"/>
        <v/>
      </c>
    </row>
    <row r="2313" spans="1:28" x14ac:dyDescent="0.25">
      <c r="A2313" s="44">
        <v>42880</v>
      </c>
      <c r="B2313" s="45" t="s">
        <v>196</v>
      </c>
      <c r="C2313" s="45" t="s">
        <v>161</v>
      </c>
      <c r="D2313" s="45" t="s">
        <v>38</v>
      </c>
      <c r="E2313" s="45" t="s">
        <v>41</v>
      </c>
      <c r="F2313" s="45" t="s">
        <v>116</v>
      </c>
      <c r="G2313" s="46">
        <v>91126</v>
      </c>
      <c r="H2313" s="81">
        <v>0.29166666666666669</v>
      </c>
      <c r="I2313" s="81">
        <v>0.55555555555555558</v>
      </c>
      <c r="J2313" s="47">
        <v>0.2638888888888889</v>
      </c>
      <c r="K2313" s="48">
        <v>42880.284722222219</v>
      </c>
      <c r="L2313" s="48">
        <v>42880.555555555555</v>
      </c>
      <c r="M2313" s="46">
        <v>82</v>
      </c>
      <c r="N2313" s="46">
        <v>0</v>
      </c>
      <c r="O2313" s="47">
        <v>0</v>
      </c>
      <c r="P2313" s="47">
        <v>8.9120370370370362E-4</v>
      </c>
      <c r="Q2313" s="47">
        <v>7.3379629629629628E-3</v>
      </c>
      <c r="R2313" s="47">
        <v>1.4224537037037037E-2</v>
      </c>
      <c r="S2313" s="47">
        <v>0</v>
      </c>
      <c r="T2313" s="47">
        <v>1.4166666666666666E-2</v>
      </c>
      <c r="U2313" s="47">
        <v>0</v>
      </c>
      <c r="V2313" s="47">
        <v>0</v>
      </c>
      <c r="W2313" s="47">
        <v>0</v>
      </c>
      <c r="X2313" s="47">
        <v>4.0347222222222222E-2</v>
      </c>
      <c r="Y2313" s="47">
        <v>6.2731481481481484E-3</v>
      </c>
      <c r="Z2313" s="47">
        <v>0</v>
      </c>
      <c r="AA2313" s="4">
        <f t="shared" si="75"/>
        <v>2.8391203703703703E-2</v>
      </c>
      <c r="AB2313" s="4">
        <f t="shared" si="74"/>
        <v>0</v>
      </c>
    </row>
    <row r="2314" spans="1:28" x14ac:dyDescent="0.25">
      <c r="A2314" s="44">
        <v>42880</v>
      </c>
      <c r="B2314" s="45" t="s">
        <v>196</v>
      </c>
      <c r="C2314" s="45" t="s">
        <v>161</v>
      </c>
      <c r="D2314" s="45" t="s">
        <v>38</v>
      </c>
      <c r="E2314" s="45" t="s">
        <v>41</v>
      </c>
      <c r="F2314" s="45" t="s">
        <v>117</v>
      </c>
      <c r="G2314" s="46">
        <v>91161</v>
      </c>
      <c r="H2314" s="81">
        <v>0.29166666666666669</v>
      </c>
      <c r="I2314" s="81">
        <v>0.55555555555555558</v>
      </c>
      <c r="J2314" s="47">
        <v>0.2638888888888889</v>
      </c>
      <c r="K2314" s="48">
        <v>42880.307638888888</v>
      </c>
      <c r="L2314" s="48">
        <v>42880.555555555555</v>
      </c>
      <c r="M2314" s="46">
        <v>77</v>
      </c>
      <c r="N2314" s="46">
        <v>0</v>
      </c>
      <c r="O2314" s="47">
        <v>0</v>
      </c>
      <c r="P2314" s="47">
        <v>1.5277777777777779E-3</v>
      </c>
      <c r="Q2314" s="47">
        <v>4.7916666666666672E-3</v>
      </c>
      <c r="R2314" s="47">
        <v>1.4548611111111111E-2</v>
      </c>
      <c r="S2314" s="47">
        <v>0</v>
      </c>
      <c r="T2314" s="47">
        <v>1.556712962962963E-2</v>
      </c>
      <c r="U2314" s="47">
        <v>0</v>
      </c>
      <c r="V2314" s="47">
        <v>0</v>
      </c>
      <c r="W2314" s="47">
        <v>0</v>
      </c>
      <c r="X2314" s="47">
        <v>6.2499999999999995E-3</v>
      </c>
      <c r="Y2314" s="47">
        <v>1.8055555555555557E-3</v>
      </c>
      <c r="Z2314" s="47">
        <v>0</v>
      </c>
      <c r="AA2314" s="4">
        <f t="shared" si="75"/>
        <v>3.0115740740740742E-2</v>
      </c>
      <c r="AB2314" s="4">
        <f t="shared" si="74"/>
        <v>1.5972222222222221E-2</v>
      </c>
    </row>
    <row r="2315" spans="1:28" x14ac:dyDescent="0.25">
      <c r="A2315" s="44">
        <v>42880</v>
      </c>
      <c r="B2315" s="45" t="s">
        <v>196</v>
      </c>
      <c r="C2315" s="45" t="s">
        <v>161</v>
      </c>
      <c r="D2315" s="45" t="s">
        <v>38</v>
      </c>
      <c r="E2315" s="45" t="s">
        <v>41</v>
      </c>
      <c r="F2315" s="45" t="s">
        <v>169</v>
      </c>
      <c r="G2315" s="46">
        <v>91174</v>
      </c>
      <c r="H2315" s="81">
        <v>0.25</v>
      </c>
      <c r="I2315" s="81">
        <v>0.51388888888888895</v>
      </c>
      <c r="J2315" s="47">
        <v>0.2638888888888889</v>
      </c>
      <c r="K2315" s="48">
        <v>42880.246527777781</v>
      </c>
      <c r="L2315" s="48">
        <v>42880.513888888891</v>
      </c>
      <c r="M2315" s="46">
        <v>69</v>
      </c>
      <c r="N2315" s="46">
        <v>0</v>
      </c>
      <c r="O2315" s="47">
        <v>0</v>
      </c>
      <c r="P2315" s="47">
        <v>1.4930555555555556E-3</v>
      </c>
      <c r="Q2315" s="47">
        <v>6.2962962962962964E-3</v>
      </c>
      <c r="R2315" s="47">
        <v>1.4745370370370372E-2</v>
      </c>
      <c r="S2315" s="47">
        <v>0</v>
      </c>
      <c r="T2315" s="47">
        <v>1.4583333333333332E-2</v>
      </c>
      <c r="U2315" s="47">
        <v>0</v>
      </c>
      <c r="V2315" s="47">
        <v>0</v>
      </c>
      <c r="W2315" s="47">
        <v>0</v>
      </c>
      <c r="X2315" s="47">
        <v>1.6435185185185183E-3</v>
      </c>
      <c r="Y2315" s="47">
        <v>3.0208333333333333E-3</v>
      </c>
      <c r="Z2315" s="47">
        <v>0</v>
      </c>
      <c r="AA2315" s="4">
        <f t="shared" si="75"/>
        <v>2.9328703703703704E-2</v>
      </c>
      <c r="AB2315" s="4">
        <f t="shared" si="74"/>
        <v>0</v>
      </c>
    </row>
    <row r="2316" spans="1:28" x14ac:dyDescent="0.25">
      <c r="A2316" s="44">
        <v>42880</v>
      </c>
      <c r="B2316" s="45" t="s">
        <v>196</v>
      </c>
      <c r="C2316" s="45" t="s">
        <v>161</v>
      </c>
      <c r="D2316" s="45" t="s">
        <v>38</v>
      </c>
      <c r="E2316" s="45" t="s">
        <v>41</v>
      </c>
      <c r="F2316" s="45" t="s">
        <v>170</v>
      </c>
      <c r="G2316" s="46">
        <v>91148</v>
      </c>
      <c r="H2316" s="81">
        <v>0.25</v>
      </c>
      <c r="I2316" s="81">
        <v>0.51388888888888895</v>
      </c>
      <c r="J2316" s="47">
        <v>0.2638888888888889</v>
      </c>
      <c r="K2316" s="48">
        <v>42880.243750000001</v>
      </c>
      <c r="L2316" s="48">
        <v>42880.513888888891</v>
      </c>
      <c r="M2316" s="46">
        <v>56</v>
      </c>
      <c r="N2316" s="46">
        <v>0</v>
      </c>
      <c r="O2316" s="47">
        <v>0</v>
      </c>
      <c r="P2316" s="47">
        <v>2.1296296296296298E-3</v>
      </c>
      <c r="Q2316" s="47">
        <v>6.1921296296296299E-3</v>
      </c>
      <c r="R2316" s="47">
        <v>1.5613425925925926E-2</v>
      </c>
      <c r="S2316" s="47">
        <v>0</v>
      </c>
      <c r="T2316" s="47">
        <v>1.6736111111111111E-2</v>
      </c>
      <c r="U2316" s="47">
        <v>0</v>
      </c>
      <c r="V2316" s="47">
        <v>0</v>
      </c>
      <c r="W2316" s="47">
        <v>0</v>
      </c>
      <c r="X2316" s="47">
        <v>6.0185185185185177E-3</v>
      </c>
      <c r="Y2316" s="47">
        <v>0</v>
      </c>
      <c r="Z2316" s="47">
        <v>0</v>
      </c>
      <c r="AA2316" s="4">
        <f t="shared" si="75"/>
        <v>3.2349537037037038E-2</v>
      </c>
      <c r="AB2316" s="4">
        <f t="shared" si="74"/>
        <v>0</v>
      </c>
    </row>
    <row r="2317" spans="1:28" x14ac:dyDescent="0.25">
      <c r="A2317" s="44">
        <v>42880</v>
      </c>
      <c r="B2317" s="45" t="s">
        <v>196</v>
      </c>
      <c r="C2317" s="45" t="s">
        <v>161</v>
      </c>
      <c r="D2317" s="45" t="s">
        <v>38</v>
      </c>
      <c r="E2317" s="45" t="s">
        <v>41</v>
      </c>
      <c r="F2317" s="45" t="s">
        <v>120</v>
      </c>
      <c r="G2317" s="46">
        <v>91144</v>
      </c>
      <c r="H2317" s="81">
        <v>0.3611111111111111</v>
      </c>
      <c r="I2317" s="81">
        <v>0.625</v>
      </c>
      <c r="J2317" s="47">
        <v>0.2638888888888889</v>
      </c>
      <c r="K2317" s="48">
        <v>42880.362500000003</v>
      </c>
      <c r="L2317" s="48">
        <v>42880.625</v>
      </c>
      <c r="M2317" s="46">
        <v>105</v>
      </c>
      <c r="N2317" s="46">
        <v>0</v>
      </c>
      <c r="O2317" s="47">
        <v>0</v>
      </c>
      <c r="P2317" s="47">
        <v>1.2962962962962963E-3</v>
      </c>
      <c r="Q2317" s="47">
        <v>4.31712962962963E-3</v>
      </c>
      <c r="R2317" s="47">
        <v>1.3182870370370371E-2</v>
      </c>
      <c r="S2317" s="47">
        <v>0</v>
      </c>
      <c r="T2317" s="47">
        <v>1.3460648148148147E-2</v>
      </c>
      <c r="U2317" s="47">
        <v>0</v>
      </c>
      <c r="V2317" s="47">
        <v>0</v>
      </c>
      <c r="W2317" s="47">
        <v>0</v>
      </c>
      <c r="X2317" s="47">
        <v>2.5810185185185185E-3</v>
      </c>
      <c r="Y2317" s="47">
        <v>8.1712962962962963E-3</v>
      </c>
      <c r="Z2317" s="47">
        <v>0</v>
      </c>
      <c r="AA2317" s="4">
        <f t="shared" si="75"/>
        <v>2.6643518518518518E-2</v>
      </c>
      <c r="AB2317" s="4">
        <f t="shared" si="74"/>
        <v>1.388888888888884E-3</v>
      </c>
    </row>
    <row r="2318" spans="1:28" x14ac:dyDescent="0.25">
      <c r="A2318" s="44">
        <v>42880</v>
      </c>
      <c r="B2318" s="45" t="s">
        <v>196</v>
      </c>
      <c r="C2318" s="45" t="s">
        <v>161</v>
      </c>
      <c r="D2318" s="45" t="s">
        <v>38</v>
      </c>
      <c r="E2318" s="45" t="s">
        <v>41</v>
      </c>
      <c r="F2318" s="45" t="s">
        <v>121</v>
      </c>
      <c r="G2318" s="46">
        <v>91132</v>
      </c>
      <c r="H2318" s="81">
        <v>0.33333333333333331</v>
      </c>
      <c r="I2318" s="81">
        <v>0.59722222222222221</v>
      </c>
      <c r="J2318" s="47">
        <v>0.2638888888888889</v>
      </c>
      <c r="K2318" s="48">
        <v>42880.336111111108</v>
      </c>
      <c r="L2318" s="48">
        <v>42880.597222222219</v>
      </c>
      <c r="M2318" s="46">
        <v>113</v>
      </c>
      <c r="N2318" s="46">
        <v>0</v>
      </c>
      <c r="O2318" s="47">
        <v>0</v>
      </c>
      <c r="P2318" s="47">
        <v>9.9537037037037042E-4</v>
      </c>
      <c r="Q2318" s="47">
        <v>4.5138888888888892E-4</v>
      </c>
      <c r="R2318" s="47">
        <v>1.4733796296296295E-2</v>
      </c>
      <c r="S2318" s="47">
        <v>0</v>
      </c>
      <c r="T2318" s="47">
        <v>1.4560185185185183E-2</v>
      </c>
      <c r="U2318" s="47">
        <v>0</v>
      </c>
      <c r="V2318" s="47">
        <v>0</v>
      </c>
      <c r="W2318" s="47">
        <v>0</v>
      </c>
      <c r="X2318" s="47">
        <v>7.9398148148148145E-3</v>
      </c>
      <c r="Y2318" s="47">
        <v>5.9490740740740745E-3</v>
      </c>
      <c r="Z2318" s="47">
        <v>0</v>
      </c>
      <c r="AA2318" s="4">
        <f t="shared" si="75"/>
        <v>2.9293981481481476E-2</v>
      </c>
      <c r="AB2318" s="4">
        <f t="shared" si="74"/>
        <v>2.7777777777777679E-3</v>
      </c>
    </row>
    <row r="2319" spans="1:28" x14ac:dyDescent="0.25">
      <c r="A2319" s="44">
        <v>42880</v>
      </c>
      <c r="B2319" s="45" t="s">
        <v>196</v>
      </c>
      <c r="C2319" s="45" t="s">
        <v>161</v>
      </c>
      <c r="D2319" s="45" t="s">
        <v>38</v>
      </c>
      <c r="E2319" s="45" t="s">
        <v>41</v>
      </c>
      <c r="F2319" s="45" t="s">
        <v>122</v>
      </c>
      <c r="G2319" s="46">
        <v>91127</v>
      </c>
      <c r="H2319" s="81">
        <v>0.3888888888888889</v>
      </c>
      <c r="I2319" s="81">
        <v>0.65277777777777779</v>
      </c>
      <c r="J2319" s="47">
        <v>0.2638888888888889</v>
      </c>
      <c r="K2319" s="48">
        <v>42880.390972222223</v>
      </c>
      <c r="L2319" s="48">
        <v>42880.65625</v>
      </c>
      <c r="M2319" s="46">
        <v>69</v>
      </c>
      <c r="N2319" s="46">
        <v>0</v>
      </c>
      <c r="O2319" s="47">
        <v>0</v>
      </c>
      <c r="P2319" s="47">
        <v>2.5810185185185185E-3</v>
      </c>
      <c r="Q2319" s="47">
        <v>5.7870370370370366E-5</v>
      </c>
      <c r="R2319" s="47">
        <v>1.2951388888888887E-2</v>
      </c>
      <c r="S2319" s="47">
        <v>0</v>
      </c>
      <c r="T2319" s="47">
        <v>1.4502314814814815E-2</v>
      </c>
      <c r="U2319" s="47">
        <v>0</v>
      </c>
      <c r="V2319" s="47">
        <v>0</v>
      </c>
      <c r="W2319" s="47">
        <v>0</v>
      </c>
      <c r="X2319" s="47">
        <v>0</v>
      </c>
      <c r="Y2319" s="47">
        <v>0</v>
      </c>
      <c r="Z2319" s="47">
        <v>0</v>
      </c>
      <c r="AA2319" s="4">
        <f t="shared" si="75"/>
        <v>2.7453703703703702E-2</v>
      </c>
      <c r="AB2319" s="4">
        <f t="shared" si="74"/>
        <v>2.0833333333333259E-3</v>
      </c>
    </row>
    <row r="2320" spans="1:28" x14ac:dyDescent="0.25">
      <c r="A2320" s="44">
        <v>42880</v>
      </c>
      <c r="B2320" s="45" t="s">
        <v>196</v>
      </c>
      <c r="C2320" s="45" t="s">
        <v>161</v>
      </c>
      <c r="D2320" s="45" t="s">
        <v>38</v>
      </c>
      <c r="E2320" s="45" t="s">
        <v>41</v>
      </c>
      <c r="F2320" s="45" t="s">
        <v>59</v>
      </c>
      <c r="G2320" s="46">
        <v>91171</v>
      </c>
      <c r="H2320" s="81">
        <v>0.3888888888888889</v>
      </c>
      <c r="I2320" s="81">
        <v>0.65277777777777779</v>
      </c>
      <c r="J2320" s="47">
        <v>0.2638888888888889</v>
      </c>
      <c r="M2320" s="46">
        <v>0</v>
      </c>
      <c r="N2320" s="46">
        <v>0</v>
      </c>
      <c r="O2320" s="47">
        <v>0</v>
      </c>
      <c r="P2320" s="47">
        <v>0</v>
      </c>
      <c r="Q2320" s="47">
        <v>0</v>
      </c>
      <c r="R2320" s="47">
        <v>0</v>
      </c>
      <c r="S2320" s="47">
        <v>0</v>
      </c>
      <c r="T2320" s="47">
        <v>0</v>
      </c>
      <c r="U2320" s="47">
        <v>0</v>
      </c>
      <c r="V2320" s="47">
        <v>0</v>
      </c>
      <c r="W2320" s="47">
        <v>0</v>
      </c>
      <c r="X2320" s="47">
        <v>0</v>
      </c>
      <c r="Y2320" s="47">
        <v>0</v>
      </c>
      <c r="Z2320" s="47">
        <v>0</v>
      </c>
      <c r="AA2320" s="4">
        <f t="shared" si="75"/>
        <v>0</v>
      </c>
      <c r="AB2320" s="4" t="str">
        <f t="shared" si="74"/>
        <v/>
      </c>
    </row>
    <row r="2321" spans="1:28" x14ac:dyDescent="0.25">
      <c r="A2321" s="44">
        <v>42880</v>
      </c>
      <c r="B2321" s="45" t="s">
        <v>196</v>
      </c>
      <c r="C2321" s="45" t="s">
        <v>161</v>
      </c>
      <c r="D2321" s="45" t="s">
        <v>38</v>
      </c>
      <c r="E2321" s="45" t="s">
        <v>41</v>
      </c>
      <c r="F2321" s="45" t="s">
        <v>124</v>
      </c>
      <c r="G2321" s="46">
        <v>91164</v>
      </c>
      <c r="H2321" s="81">
        <v>0.33333333333333331</v>
      </c>
      <c r="I2321" s="81">
        <v>0.59722222222222221</v>
      </c>
      <c r="J2321" s="47">
        <v>0.2638888888888889</v>
      </c>
      <c r="M2321" s="46">
        <v>0</v>
      </c>
      <c r="N2321" s="46">
        <v>0</v>
      </c>
      <c r="O2321" s="47">
        <v>0</v>
      </c>
      <c r="P2321" s="47">
        <v>0</v>
      </c>
      <c r="Q2321" s="47">
        <v>0</v>
      </c>
      <c r="R2321" s="47">
        <v>0</v>
      </c>
      <c r="S2321" s="47">
        <v>0</v>
      </c>
      <c r="T2321" s="47">
        <v>0</v>
      </c>
      <c r="U2321" s="47">
        <v>0</v>
      </c>
      <c r="V2321" s="47">
        <v>0</v>
      </c>
      <c r="W2321" s="47">
        <v>0</v>
      </c>
      <c r="X2321" s="47">
        <v>0</v>
      </c>
      <c r="Y2321" s="47">
        <v>0</v>
      </c>
      <c r="Z2321" s="47">
        <v>0</v>
      </c>
      <c r="AA2321" s="4">
        <f t="shared" si="75"/>
        <v>0</v>
      </c>
      <c r="AB2321" s="4" t="str">
        <f t="shared" si="74"/>
        <v/>
      </c>
    </row>
    <row r="2322" spans="1:28" x14ac:dyDescent="0.25">
      <c r="A2322" s="44">
        <v>42880</v>
      </c>
      <c r="B2322" s="45" t="s">
        <v>196</v>
      </c>
      <c r="C2322" s="45" t="s">
        <v>161</v>
      </c>
      <c r="D2322" s="45" t="s">
        <v>38</v>
      </c>
      <c r="E2322" s="45" t="s">
        <v>41</v>
      </c>
      <c r="F2322" s="45" t="s">
        <v>125</v>
      </c>
      <c r="G2322" s="46">
        <v>91135</v>
      </c>
      <c r="H2322" s="81">
        <v>0.25</v>
      </c>
      <c r="I2322" s="81">
        <v>0.51388888888888895</v>
      </c>
      <c r="J2322" s="47">
        <v>0.2638888888888889</v>
      </c>
      <c r="M2322" s="46">
        <v>0</v>
      </c>
      <c r="N2322" s="46">
        <v>0</v>
      </c>
      <c r="O2322" s="47">
        <v>0</v>
      </c>
      <c r="P2322" s="47">
        <v>0</v>
      </c>
      <c r="Q2322" s="47">
        <v>0</v>
      </c>
      <c r="R2322" s="47">
        <v>0</v>
      </c>
      <c r="S2322" s="47">
        <v>0</v>
      </c>
      <c r="T2322" s="47">
        <v>0</v>
      </c>
      <c r="U2322" s="47">
        <v>0</v>
      </c>
      <c r="V2322" s="47">
        <v>0</v>
      </c>
      <c r="W2322" s="47">
        <v>0</v>
      </c>
      <c r="X2322" s="47">
        <v>0</v>
      </c>
      <c r="Y2322" s="47">
        <v>0</v>
      </c>
      <c r="Z2322" s="47">
        <v>0</v>
      </c>
      <c r="AA2322" s="4">
        <f t="shared" si="75"/>
        <v>0</v>
      </c>
      <c r="AB2322" s="4" t="str">
        <f t="shared" si="74"/>
        <v/>
      </c>
    </row>
    <row r="2323" spans="1:28" x14ac:dyDescent="0.25">
      <c r="A2323" s="44">
        <v>42880</v>
      </c>
      <c r="B2323" s="45" t="s">
        <v>196</v>
      </c>
      <c r="C2323" s="45" t="s">
        <v>161</v>
      </c>
      <c r="D2323" s="45" t="s">
        <v>38</v>
      </c>
      <c r="E2323" s="45" t="s">
        <v>41</v>
      </c>
      <c r="F2323" s="45" t="s">
        <v>126</v>
      </c>
      <c r="G2323" s="46">
        <v>91162</v>
      </c>
      <c r="H2323" s="81">
        <v>0.29166666666666669</v>
      </c>
      <c r="I2323" s="81">
        <v>0.55555555555555558</v>
      </c>
      <c r="J2323" s="47">
        <v>0.2638888888888889</v>
      </c>
      <c r="K2323" s="48">
        <v>42880.310416666667</v>
      </c>
      <c r="L2323" s="48">
        <v>42880.555555555555</v>
      </c>
      <c r="M2323" s="46">
        <v>98</v>
      </c>
      <c r="N2323" s="46">
        <v>0</v>
      </c>
      <c r="O2323" s="47">
        <v>0</v>
      </c>
      <c r="P2323" s="47">
        <v>9.3750000000000007E-4</v>
      </c>
      <c r="Q2323" s="47">
        <v>2.6388888888888885E-3</v>
      </c>
      <c r="R2323" s="47">
        <v>1.5127314814814816E-2</v>
      </c>
      <c r="S2323" s="47">
        <v>0</v>
      </c>
      <c r="T2323" s="47">
        <v>1.4675925925925926E-2</v>
      </c>
      <c r="U2323" s="47">
        <v>0</v>
      </c>
      <c r="V2323" s="47">
        <v>0</v>
      </c>
      <c r="W2323" s="47">
        <v>0</v>
      </c>
      <c r="X2323" s="47">
        <v>2.5347222222222221E-3</v>
      </c>
      <c r="Y2323" s="47">
        <v>9.8379629629629633E-3</v>
      </c>
      <c r="Z2323" s="47">
        <v>0</v>
      </c>
      <c r="AA2323" s="4">
        <f t="shared" si="75"/>
        <v>2.9803240740740741E-2</v>
      </c>
      <c r="AB2323" s="4">
        <f t="shared" si="74"/>
        <v>1.8749999999999989E-2</v>
      </c>
    </row>
    <row r="2324" spans="1:28" x14ac:dyDescent="0.25">
      <c r="A2324" s="44">
        <v>42880</v>
      </c>
      <c r="B2324" s="45" t="s">
        <v>196</v>
      </c>
      <c r="C2324" s="45" t="s">
        <v>161</v>
      </c>
      <c r="D2324" s="45" t="s">
        <v>38</v>
      </c>
      <c r="E2324" s="45" t="s">
        <v>40</v>
      </c>
      <c r="F2324" s="45" t="s">
        <v>171</v>
      </c>
      <c r="G2324" s="46">
        <v>102623</v>
      </c>
      <c r="H2324" s="81">
        <v>0.65277777777777779</v>
      </c>
      <c r="I2324" s="81">
        <v>0.91666666666666663</v>
      </c>
      <c r="J2324" s="47">
        <v>0.2638888888888889</v>
      </c>
      <c r="M2324" s="46">
        <v>0</v>
      </c>
      <c r="N2324" s="46">
        <v>0</v>
      </c>
      <c r="O2324" s="47">
        <v>0</v>
      </c>
      <c r="P2324" s="47">
        <v>0</v>
      </c>
      <c r="Q2324" s="47">
        <v>0</v>
      </c>
      <c r="R2324" s="47">
        <v>0</v>
      </c>
      <c r="S2324" s="47">
        <v>0</v>
      </c>
      <c r="T2324" s="47">
        <v>0</v>
      </c>
      <c r="U2324" s="47">
        <v>0</v>
      </c>
      <c r="V2324" s="47">
        <v>0</v>
      </c>
      <c r="W2324" s="47">
        <v>0</v>
      </c>
      <c r="X2324" s="47">
        <v>0</v>
      </c>
      <c r="Y2324" s="47">
        <v>0</v>
      </c>
      <c r="Z2324" s="47">
        <v>0</v>
      </c>
      <c r="AA2324" s="4">
        <f t="shared" si="75"/>
        <v>0</v>
      </c>
      <c r="AB2324" s="4" t="str">
        <f t="shared" si="74"/>
        <v/>
      </c>
    </row>
    <row r="2325" spans="1:28" x14ac:dyDescent="0.25">
      <c r="A2325" s="44">
        <v>42880</v>
      </c>
      <c r="B2325" s="45" t="s">
        <v>196</v>
      </c>
      <c r="C2325" s="45" t="s">
        <v>161</v>
      </c>
      <c r="D2325" s="45" t="s">
        <v>38</v>
      </c>
      <c r="E2325" s="45" t="s">
        <v>40</v>
      </c>
      <c r="F2325" s="45" t="s">
        <v>71</v>
      </c>
      <c r="G2325" s="46">
        <v>91166</v>
      </c>
      <c r="H2325" s="81">
        <v>0.59722222222222221</v>
      </c>
      <c r="I2325" s="81">
        <v>0.86111111111111116</v>
      </c>
      <c r="J2325" s="47">
        <v>0.2638888888888889</v>
      </c>
      <c r="M2325" s="46">
        <v>0</v>
      </c>
      <c r="N2325" s="46">
        <v>0</v>
      </c>
      <c r="O2325" s="47">
        <v>0</v>
      </c>
      <c r="P2325" s="47">
        <v>0</v>
      </c>
      <c r="Q2325" s="47">
        <v>0</v>
      </c>
      <c r="R2325" s="47">
        <v>0</v>
      </c>
      <c r="S2325" s="47">
        <v>0</v>
      </c>
      <c r="T2325" s="47">
        <v>0</v>
      </c>
      <c r="U2325" s="47">
        <v>0</v>
      </c>
      <c r="V2325" s="47">
        <v>0</v>
      </c>
      <c r="W2325" s="47">
        <v>0</v>
      </c>
      <c r="X2325" s="47">
        <v>0</v>
      </c>
      <c r="Y2325" s="47">
        <v>0</v>
      </c>
      <c r="Z2325" s="47">
        <v>0</v>
      </c>
      <c r="AA2325" s="4">
        <f t="shared" si="75"/>
        <v>0</v>
      </c>
      <c r="AB2325" s="4" t="str">
        <f t="shared" si="74"/>
        <v/>
      </c>
    </row>
    <row r="2326" spans="1:28" x14ac:dyDescent="0.25">
      <c r="A2326" s="44">
        <v>42880</v>
      </c>
      <c r="B2326" s="45" t="s">
        <v>196</v>
      </c>
      <c r="C2326" s="45" t="s">
        <v>161</v>
      </c>
      <c r="D2326" s="45" t="s">
        <v>38</v>
      </c>
      <c r="E2326" s="45" t="s">
        <v>40</v>
      </c>
      <c r="F2326" s="45" t="s">
        <v>53</v>
      </c>
      <c r="G2326" s="46">
        <v>102520</v>
      </c>
      <c r="H2326" s="81">
        <v>0.25</v>
      </c>
      <c r="I2326" s="81">
        <v>0.51388888888888895</v>
      </c>
      <c r="J2326" s="47">
        <v>0.2638888888888889</v>
      </c>
      <c r="M2326" s="46">
        <v>0</v>
      </c>
      <c r="N2326" s="46">
        <v>0</v>
      </c>
      <c r="O2326" s="47">
        <v>0</v>
      </c>
      <c r="P2326" s="47">
        <v>0</v>
      </c>
      <c r="Q2326" s="47">
        <v>0</v>
      </c>
      <c r="R2326" s="47">
        <v>0</v>
      </c>
      <c r="S2326" s="47">
        <v>0</v>
      </c>
      <c r="T2326" s="47">
        <v>0</v>
      </c>
      <c r="U2326" s="47">
        <v>0</v>
      </c>
      <c r="V2326" s="47">
        <v>0</v>
      </c>
      <c r="W2326" s="47">
        <v>0</v>
      </c>
      <c r="X2326" s="47">
        <v>0</v>
      </c>
      <c r="Y2326" s="47">
        <v>0</v>
      </c>
      <c r="Z2326" s="47">
        <v>0</v>
      </c>
      <c r="AA2326" s="4">
        <f t="shared" si="75"/>
        <v>0</v>
      </c>
      <c r="AB2326" s="4" t="str">
        <f t="shared" si="74"/>
        <v/>
      </c>
    </row>
    <row r="2327" spans="1:28" x14ac:dyDescent="0.25">
      <c r="A2327" s="44">
        <v>42880</v>
      </c>
      <c r="B2327" s="45" t="s">
        <v>196</v>
      </c>
      <c r="C2327" s="45" t="s">
        <v>161</v>
      </c>
      <c r="D2327" s="45" t="s">
        <v>38</v>
      </c>
      <c r="E2327" s="45" t="s">
        <v>40</v>
      </c>
      <c r="F2327" s="45" t="s">
        <v>131</v>
      </c>
      <c r="G2327" s="46">
        <v>91136</v>
      </c>
      <c r="H2327" s="81">
        <v>0.5625</v>
      </c>
      <c r="I2327" s="81">
        <v>0.82638888888888884</v>
      </c>
      <c r="J2327" s="47">
        <v>0.2638888888888889</v>
      </c>
      <c r="M2327" s="46">
        <v>0</v>
      </c>
      <c r="N2327" s="46">
        <v>0</v>
      </c>
      <c r="O2327" s="47">
        <v>0</v>
      </c>
      <c r="P2327" s="47">
        <v>0</v>
      </c>
      <c r="Q2327" s="47">
        <v>0</v>
      </c>
      <c r="R2327" s="47">
        <v>0</v>
      </c>
      <c r="S2327" s="47">
        <v>0</v>
      </c>
      <c r="T2327" s="47">
        <v>0</v>
      </c>
      <c r="U2327" s="47">
        <v>0</v>
      </c>
      <c r="V2327" s="47">
        <v>0</v>
      </c>
      <c r="W2327" s="47">
        <v>0</v>
      </c>
      <c r="X2327" s="47">
        <v>0</v>
      </c>
      <c r="Y2327" s="47">
        <v>0</v>
      </c>
      <c r="Z2327" s="47">
        <v>0</v>
      </c>
      <c r="AA2327" s="4">
        <f t="shared" si="75"/>
        <v>0</v>
      </c>
      <c r="AB2327" s="4" t="str">
        <f t="shared" si="74"/>
        <v/>
      </c>
    </row>
    <row r="2328" spans="1:28" x14ac:dyDescent="0.25">
      <c r="A2328" s="44">
        <v>42880</v>
      </c>
      <c r="B2328" s="45" t="s">
        <v>196</v>
      </c>
      <c r="C2328" s="45" t="s">
        <v>161</v>
      </c>
      <c r="D2328" s="45" t="s">
        <v>38</v>
      </c>
      <c r="E2328" s="45" t="s">
        <v>40</v>
      </c>
      <c r="F2328" s="45" t="s">
        <v>54</v>
      </c>
      <c r="G2328" s="46">
        <v>91138</v>
      </c>
      <c r="H2328" s="81">
        <v>0.5625</v>
      </c>
      <c r="I2328" s="81">
        <v>0.82638888888888884</v>
      </c>
      <c r="J2328" s="47">
        <v>0.2638888888888889</v>
      </c>
      <c r="M2328" s="46">
        <v>0</v>
      </c>
      <c r="N2328" s="46">
        <v>0</v>
      </c>
      <c r="O2328" s="47">
        <v>0</v>
      </c>
      <c r="P2328" s="47">
        <v>0</v>
      </c>
      <c r="Q2328" s="47">
        <v>0</v>
      </c>
      <c r="R2328" s="47">
        <v>0</v>
      </c>
      <c r="S2328" s="47">
        <v>0</v>
      </c>
      <c r="T2328" s="47">
        <v>0</v>
      </c>
      <c r="U2328" s="47">
        <v>0</v>
      </c>
      <c r="V2328" s="47">
        <v>0</v>
      </c>
      <c r="W2328" s="47">
        <v>0</v>
      </c>
      <c r="X2328" s="47">
        <v>0</v>
      </c>
      <c r="Y2328" s="47">
        <v>0</v>
      </c>
      <c r="Z2328" s="47">
        <v>0</v>
      </c>
      <c r="AA2328" s="4">
        <f t="shared" si="75"/>
        <v>0</v>
      </c>
      <c r="AB2328" s="4" t="str">
        <f t="shared" si="74"/>
        <v/>
      </c>
    </row>
    <row r="2329" spans="1:28" x14ac:dyDescent="0.25">
      <c r="A2329" s="44">
        <v>42880</v>
      </c>
      <c r="B2329" s="45" t="s">
        <v>196</v>
      </c>
      <c r="C2329" s="45" t="s">
        <v>161</v>
      </c>
      <c r="D2329" s="45" t="s">
        <v>38</v>
      </c>
      <c r="E2329" s="45" t="s">
        <v>40</v>
      </c>
      <c r="F2329" s="45" t="s">
        <v>173</v>
      </c>
      <c r="G2329" s="46">
        <v>91173</v>
      </c>
      <c r="H2329" s="81">
        <v>0.51388888888888895</v>
      </c>
      <c r="I2329" s="81">
        <v>0.77777777777777779</v>
      </c>
      <c r="J2329" s="47">
        <v>0.2638888888888889</v>
      </c>
      <c r="K2329" s="48">
        <v>42879.513888888891</v>
      </c>
      <c r="L2329" s="48">
        <v>42880.777777777781</v>
      </c>
      <c r="M2329" s="46">
        <v>75</v>
      </c>
      <c r="N2329" s="46">
        <v>1</v>
      </c>
      <c r="O2329" s="47">
        <v>0</v>
      </c>
      <c r="P2329" s="47">
        <v>1.9791666666666668E-3</v>
      </c>
      <c r="Q2329" s="47">
        <v>2.6388888888888885E-3</v>
      </c>
      <c r="R2329" s="47">
        <v>1.5208333333333332E-2</v>
      </c>
      <c r="S2329" s="47">
        <v>0</v>
      </c>
      <c r="T2329" s="47">
        <v>1.3275462962962963E-2</v>
      </c>
      <c r="U2329" s="47">
        <v>0</v>
      </c>
      <c r="V2329" s="47">
        <v>0</v>
      </c>
      <c r="W2329" s="47">
        <v>0</v>
      </c>
      <c r="X2329" s="47">
        <v>2.488425925925926E-3</v>
      </c>
      <c r="Y2329" s="47">
        <v>0</v>
      </c>
      <c r="Z2329" s="47">
        <v>0</v>
      </c>
      <c r="AA2329" s="4">
        <f t="shared" si="75"/>
        <v>2.8483796296296295E-2</v>
      </c>
      <c r="AB2329" s="4">
        <f t="shared" si="74"/>
        <v>0</v>
      </c>
    </row>
    <row r="2330" spans="1:28" x14ac:dyDescent="0.25">
      <c r="A2330" s="44">
        <v>42880</v>
      </c>
      <c r="B2330" s="45" t="s">
        <v>196</v>
      </c>
      <c r="C2330" s="45" t="s">
        <v>161</v>
      </c>
      <c r="D2330" s="45" t="s">
        <v>38</v>
      </c>
      <c r="E2330" s="45" t="s">
        <v>40</v>
      </c>
      <c r="F2330" s="45" t="s">
        <v>174</v>
      </c>
      <c r="G2330" s="46">
        <v>91177</v>
      </c>
      <c r="H2330" s="81">
        <v>0.65277777777777779</v>
      </c>
      <c r="I2330" s="81">
        <v>0.91666666666666663</v>
      </c>
      <c r="J2330" s="47">
        <v>0.2638888888888889</v>
      </c>
      <c r="K2330" s="48">
        <v>42880.645833333336</v>
      </c>
      <c r="L2330" s="48">
        <v>42880.916666666664</v>
      </c>
      <c r="M2330" s="46">
        <v>61</v>
      </c>
      <c r="N2330" s="46">
        <v>1</v>
      </c>
      <c r="O2330" s="47">
        <v>1.1574074074074073E-5</v>
      </c>
      <c r="P2330" s="47">
        <v>1.6203703703703703E-3</v>
      </c>
      <c r="Q2330" s="47">
        <v>2.1064814814814813E-3</v>
      </c>
      <c r="R2330" s="47">
        <v>1.4513888888888889E-2</v>
      </c>
      <c r="S2330" s="47">
        <v>0</v>
      </c>
      <c r="T2330" s="47">
        <v>1.4143518518518519E-2</v>
      </c>
      <c r="U2330" s="47">
        <v>0</v>
      </c>
      <c r="V2330" s="47">
        <v>0</v>
      </c>
      <c r="W2330" s="47">
        <v>0</v>
      </c>
      <c r="X2330" s="47">
        <v>4.0358796296296295E-2</v>
      </c>
      <c r="Y2330" s="47">
        <v>8.7962962962962962E-4</v>
      </c>
      <c r="Z2330" s="47">
        <v>0</v>
      </c>
      <c r="AA2330" s="4">
        <f t="shared" si="75"/>
        <v>2.8657407407407409E-2</v>
      </c>
      <c r="AB2330" s="4">
        <f t="shared" si="74"/>
        <v>0</v>
      </c>
    </row>
    <row r="2331" spans="1:28" x14ac:dyDescent="0.25">
      <c r="A2331" s="44">
        <v>42880</v>
      </c>
      <c r="B2331" s="45" t="s">
        <v>196</v>
      </c>
      <c r="C2331" s="45" t="s">
        <v>161</v>
      </c>
      <c r="D2331" s="45" t="s">
        <v>38</v>
      </c>
      <c r="E2331" s="45" t="s">
        <v>40</v>
      </c>
      <c r="F2331" s="45" t="s">
        <v>175</v>
      </c>
      <c r="G2331" s="46">
        <v>91151</v>
      </c>
      <c r="H2331" s="81">
        <v>0.65277777777777779</v>
      </c>
      <c r="I2331" s="81">
        <v>0.91666666666666663</v>
      </c>
      <c r="J2331" s="47">
        <v>0.2638888888888889</v>
      </c>
      <c r="K2331" s="48">
        <v>42880.652083333334</v>
      </c>
      <c r="L2331" s="48">
        <v>42880.916666666664</v>
      </c>
      <c r="M2331" s="46">
        <v>60</v>
      </c>
      <c r="N2331" s="46">
        <v>0</v>
      </c>
      <c r="O2331" s="47">
        <v>0</v>
      </c>
      <c r="P2331" s="47">
        <v>1.6435185185185183E-3</v>
      </c>
      <c r="Q2331" s="47">
        <v>2.6504629629629625E-3</v>
      </c>
      <c r="R2331" s="47">
        <v>1.5162037037037036E-2</v>
      </c>
      <c r="S2331" s="47">
        <v>0</v>
      </c>
      <c r="T2331" s="47">
        <v>1.462962962962963E-2</v>
      </c>
      <c r="U2331" s="47">
        <v>0</v>
      </c>
      <c r="V2331" s="47">
        <v>0</v>
      </c>
      <c r="W2331" s="47">
        <v>0</v>
      </c>
      <c r="X2331" s="47">
        <v>2.8344907407407412E-2</v>
      </c>
      <c r="Y2331" s="47">
        <v>1.273148148148148E-4</v>
      </c>
      <c r="Z2331" s="47">
        <v>0</v>
      </c>
      <c r="AA2331" s="4">
        <f t="shared" si="75"/>
        <v>2.9791666666666668E-2</v>
      </c>
      <c r="AB2331" s="4">
        <f t="shared" si="74"/>
        <v>0</v>
      </c>
    </row>
    <row r="2332" spans="1:28" x14ac:dyDescent="0.25">
      <c r="A2332" s="44">
        <v>42880</v>
      </c>
      <c r="B2332" s="45" t="s">
        <v>196</v>
      </c>
      <c r="C2332" s="45" t="s">
        <v>161</v>
      </c>
      <c r="D2332" s="45" t="s">
        <v>38</v>
      </c>
      <c r="E2332" s="45" t="s">
        <v>40</v>
      </c>
      <c r="F2332" s="45" t="s">
        <v>57</v>
      </c>
      <c r="G2332" s="46">
        <v>91218</v>
      </c>
      <c r="H2332" s="81">
        <v>0.51388888888888895</v>
      </c>
      <c r="I2332" s="81">
        <v>0.77777777777777779</v>
      </c>
      <c r="J2332" s="47">
        <v>0.2638888888888889</v>
      </c>
      <c r="K2332" s="48">
        <v>42880.51666666667</v>
      </c>
      <c r="L2332" s="48">
        <v>42880.777777777781</v>
      </c>
      <c r="M2332" s="46">
        <v>75</v>
      </c>
      <c r="N2332" s="46">
        <v>0</v>
      </c>
      <c r="O2332" s="47">
        <v>0</v>
      </c>
      <c r="P2332" s="47">
        <v>1.9675925925925928E-3</v>
      </c>
      <c r="Q2332" s="47">
        <v>2.0486111111111113E-3</v>
      </c>
      <c r="R2332" s="47">
        <v>1.5266203703703705E-2</v>
      </c>
      <c r="S2332" s="47">
        <v>0</v>
      </c>
      <c r="T2332" s="47">
        <v>1.480324074074074E-2</v>
      </c>
      <c r="U2332" s="47">
        <v>0</v>
      </c>
      <c r="V2332" s="47">
        <v>0</v>
      </c>
      <c r="W2332" s="47">
        <v>0</v>
      </c>
      <c r="X2332" s="47">
        <v>1.6435185185185183E-3</v>
      </c>
      <c r="Y2332" s="47">
        <v>5.2083333333333333E-4</v>
      </c>
      <c r="Z2332" s="47">
        <v>0</v>
      </c>
      <c r="AA2332" s="4">
        <f t="shared" si="75"/>
        <v>3.0069444444444447E-2</v>
      </c>
      <c r="AB2332" s="4">
        <f t="shared" si="74"/>
        <v>2.7777777777777679E-3</v>
      </c>
    </row>
    <row r="2333" spans="1:28" x14ac:dyDescent="0.25">
      <c r="A2333" s="44">
        <v>42880</v>
      </c>
      <c r="B2333" s="45" t="s">
        <v>196</v>
      </c>
      <c r="C2333" s="45" t="s">
        <v>161</v>
      </c>
      <c r="D2333" s="45" t="s">
        <v>38</v>
      </c>
      <c r="E2333" s="45" t="s">
        <v>40</v>
      </c>
      <c r="F2333" s="45" t="s">
        <v>130</v>
      </c>
      <c r="G2333" s="46">
        <v>91386</v>
      </c>
      <c r="H2333" s="81">
        <v>0.58333333333333337</v>
      </c>
      <c r="I2333" s="81">
        <v>0.84722222222222221</v>
      </c>
      <c r="J2333" s="47">
        <v>0.2638888888888889</v>
      </c>
      <c r="K2333" s="48">
        <v>42880.581250000003</v>
      </c>
      <c r="L2333" s="48">
        <v>42880.847222222219</v>
      </c>
      <c r="M2333" s="46">
        <v>0</v>
      </c>
      <c r="N2333" s="46">
        <v>69</v>
      </c>
      <c r="O2333" s="47">
        <v>6.4814814814814813E-4</v>
      </c>
      <c r="P2333" s="47">
        <v>0</v>
      </c>
      <c r="Q2333" s="47">
        <v>4.4918981481481483E-2</v>
      </c>
      <c r="R2333" s="47">
        <v>1.3807870370370371E-2</v>
      </c>
      <c r="S2333" s="47">
        <v>0</v>
      </c>
      <c r="T2333" s="47">
        <v>1.324074074074074E-2</v>
      </c>
      <c r="U2333" s="47">
        <v>0</v>
      </c>
      <c r="V2333" s="47">
        <v>0</v>
      </c>
      <c r="W2333" s="47">
        <v>0</v>
      </c>
      <c r="X2333" s="47">
        <v>0</v>
      </c>
      <c r="Y2333" s="47">
        <v>0</v>
      </c>
      <c r="Z2333" s="47">
        <v>0</v>
      </c>
      <c r="AA2333" s="4">
        <f t="shared" si="75"/>
        <v>2.7048611111111114E-2</v>
      </c>
      <c r="AB2333" s="4">
        <f t="shared" si="74"/>
        <v>0</v>
      </c>
    </row>
    <row r="2334" spans="1:28" x14ac:dyDescent="0.25">
      <c r="A2334" s="44">
        <v>42880</v>
      </c>
      <c r="B2334" s="45" t="s">
        <v>196</v>
      </c>
      <c r="C2334" s="45" t="s">
        <v>161</v>
      </c>
      <c r="D2334" s="45" t="s">
        <v>38</v>
      </c>
      <c r="E2334" s="45" t="s">
        <v>40</v>
      </c>
      <c r="F2334" s="45" t="s">
        <v>76</v>
      </c>
      <c r="G2334" s="46">
        <v>91145</v>
      </c>
      <c r="H2334" s="81">
        <v>0.51388888888888895</v>
      </c>
      <c r="I2334" s="81">
        <v>0.77777777777777779</v>
      </c>
      <c r="J2334" s="47">
        <v>0.2638888888888889</v>
      </c>
      <c r="M2334" s="46">
        <v>0</v>
      </c>
      <c r="N2334" s="46">
        <v>0</v>
      </c>
      <c r="O2334" s="47">
        <v>0</v>
      </c>
      <c r="P2334" s="47">
        <v>0</v>
      </c>
      <c r="Q2334" s="47">
        <v>0</v>
      </c>
      <c r="R2334" s="47">
        <v>0</v>
      </c>
      <c r="S2334" s="47">
        <v>0</v>
      </c>
      <c r="T2334" s="47">
        <v>0</v>
      </c>
      <c r="U2334" s="47">
        <v>0</v>
      </c>
      <c r="V2334" s="47">
        <v>0</v>
      </c>
      <c r="W2334" s="47">
        <v>0</v>
      </c>
      <c r="X2334" s="47">
        <v>0</v>
      </c>
      <c r="Y2334" s="47">
        <v>0</v>
      </c>
      <c r="Z2334" s="47">
        <v>0</v>
      </c>
      <c r="AA2334" s="4">
        <f t="shared" si="75"/>
        <v>0</v>
      </c>
      <c r="AB2334" s="4" t="str">
        <f t="shared" ref="AB2334:AB2397" si="76">IF(K2334="","",IF(VALUE(TEXT(K2334,"HH:MM:SS"))&gt;H2334,VALUE(TEXT(K2334,"HH:MM:SS"))-H2334,0))</f>
        <v/>
      </c>
    </row>
    <row r="2335" spans="1:28" x14ac:dyDescent="0.25">
      <c r="A2335" s="44">
        <v>42880</v>
      </c>
      <c r="B2335" s="45" t="s">
        <v>196</v>
      </c>
      <c r="C2335" s="45" t="s">
        <v>161</v>
      </c>
      <c r="D2335" s="45" t="s">
        <v>38</v>
      </c>
      <c r="E2335" s="45" t="s">
        <v>40</v>
      </c>
      <c r="F2335" s="45" t="s">
        <v>58</v>
      </c>
      <c r="G2335" s="46">
        <v>91311</v>
      </c>
      <c r="H2335" s="81">
        <v>0.55555555555555558</v>
      </c>
      <c r="I2335" s="81">
        <v>0.81944444444444453</v>
      </c>
      <c r="J2335" s="47">
        <v>0.2638888888888889</v>
      </c>
      <c r="K2335" s="48">
        <v>42880.555555555555</v>
      </c>
      <c r="L2335" s="48">
        <v>42880.819444444445</v>
      </c>
      <c r="M2335" s="46">
        <v>0</v>
      </c>
      <c r="N2335" s="46">
        <v>33</v>
      </c>
      <c r="O2335" s="47">
        <v>5.3240740740740744E-4</v>
      </c>
      <c r="P2335" s="47">
        <v>0</v>
      </c>
      <c r="Q2335" s="47">
        <v>1.7789351851851851E-2</v>
      </c>
      <c r="R2335" s="47">
        <v>1.3935185185185184E-2</v>
      </c>
      <c r="S2335" s="47">
        <v>0</v>
      </c>
      <c r="T2335" s="47">
        <v>6.7013888888888887E-3</v>
      </c>
      <c r="U2335" s="47">
        <v>0</v>
      </c>
      <c r="V2335" s="47">
        <v>0</v>
      </c>
      <c r="W2335" s="47">
        <v>0</v>
      </c>
      <c r="X2335" s="47">
        <v>0</v>
      </c>
      <c r="Y2335" s="47">
        <v>0</v>
      </c>
      <c r="Z2335" s="47">
        <v>0</v>
      </c>
      <c r="AA2335" s="4">
        <f t="shared" si="75"/>
        <v>2.0636574074074071E-2</v>
      </c>
      <c r="AB2335" s="4">
        <f t="shared" si="76"/>
        <v>0</v>
      </c>
    </row>
    <row r="2336" spans="1:28" x14ac:dyDescent="0.25">
      <c r="A2336" s="44">
        <v>42880</v>
      </c>
      <c r="B2336" s="45" t="s">
        <v>196</v>
      </c>
      <c r="C2336" s="45" t="s">
        <v>161</v>
      </c>
      <c r="D2336" s="45" t="s">
        <v>38</v>
      </c>
      <c r="E2336" s="45" t="s">
        <v>40</v>
      </c>
      <c r="F2336" s="45" t="s">
        <v>39</v>
      </c>
      <c r="G2336" s="46">
        <v>91314</v>
      </c>
      <c r="H2336" s="81">
        <v>0.51388888888888895</v>
      </c>
      <c r="I2336" s="81">
        <v>0.77777777777777779</v>
      </c>
      <c r="J2336" s="47">
        <v>0.2638888888888889</v>
      </c>
      <c r="K2336" s="48">
        <v>42880.515277777777</v>
      </c>
      <c r="L2336" s="48">
        <v>42880.777777777781</v>
      </c>
      <c r="M2336" s="46">
        <v>0</v>
      </c>
      <c r="N2336" s="46">
        <v>63</v>
      </c>
      <c r="O2336" s="47">
        <v>4.8611111111111104E-4</v>
      </c>
      <c r="P2336" s="47">
        <v>0</v>
      </c>
      <c r="Q2336" s="47">
        <v>3.0300925925925926E-2</v>
      </c>
      <c r="R2336" s="47">
        <v>1.4236111111111111E-2</v>
      </c>
      <c r="S2336" s="47">
        <v>0</v>
      </c>
      <c r="T2336" s="47">
        <v>1.6342592592592593E-2</v>
      </c>
      <c r="U2336" s="47">
        <v>0</v>
      </c>
      <c r="V2336" s="47">
        <v>0</v>
      </c>
      <c r="W2336" s="47">
        <v>0</v>
      </c>
      <c r="X2336" s="47">
        <v>0</v>
      </c>
      <c r="Y2336" s="47">
        <v>4.0856481481481481E-3</v>
      </c>
      <c r="Z2336" s="47">
        <v>0</v>
      </c>
      <c r="AA2336" s="4">
        <f t="shared" si="75"/>
        <v>3.0578703703703705E-2</v>
      </c>
      <c r="AB2336" s="4">
        <f t="shared" si="76"/>
        <v>1.388888888888884E-3</v>
      </c>
    </row>
    <row r="2337" spans="1:28" x14ac:dyDescent="0.25">
      <c r="A2337" s="44">
        <v>42880</v>
      </c>
      <c r="B2337" s="45" t="s">
        <v>196</v>
      </c>
      <c r="C2337" s="45" t="s">
        <v>161</v>
      </c>
      <c r="D2337" s="45" t="s">
        <v>38</v>
      </c>
      <c r="E2337" s="45" t="s">
        <v>40</v>
      </c>
      <c r="F2337" s="45" t="s">
        <v>77</v>
      </c>
      <c r="G2337" s="46">
        <v>91143</v>
      </c>
      <c r="H2337" s="81">
        <v>0.59722222222222221</v>
      </c>
      <c r="I2337" s="81">
        <v>0.86111111111111116</v>
      </c>
      <c r="J2337" s="47">
        <v>0.2638888888888889</v>
      </c>
      <c r="M2337" s="46">
        <v>0</v>
      </c>
      <c r="N2337" s="46">
        <v>0</v>
      </c>
      <c r="O2337" s="47">
        <v>0</v>
      </c>
      <c r="P2337" s="47">
        <v>0</v>
      </c>
      <c r="Q2337" s="47">
        <v>0</v>
      </c>
      <c r="R2337" s="47">
        <v>0</v>
      </c>
      <c r="S2337" s="47">
        <v>0</v>
      </c>
      <c r="T2337" s="47">
        <v>0</v>
      </c>
      <c r="U2337" s="47">
        <v>0</v>
      </c>
      <c r="V2337" s="47">
        <v>0</v>
      </c>
      <c r="W2337" s="47">
        <v>0</v>
      </c>
      <c r="X2337" s="47">
        <v>0</v>
      </c>
      <c r="Y2337" s="47">
        <v>0</v>
      </c>
      <c r="Z2337" s="47">
        <v>0</v>
      </c>
      <c r="AA2337" s="4">
        <f t="shared" si="75"/>
        <v>0</v>
      </c>
      <c r="AB2337" s="4" t="str">
        <f t="shared" si="76"/>
        <v/>
      </c>
    </row>
    <row r="2338" spans="1:28" x14ac:dyDescent="0.25">
      <c r="A2338" s="44">
        <v>42880</v>
      </c>
      <c r="B2338" s="45" t="s">
        <v>196</v>
      </c>
      <c r="C2338" s="45" t="s">
        <v>161</v>
      </c>
      <c r="D2338" s="45" t="s">
        <v>38</v>
      </c>
      <c r="E2338" s="45" t="s">
        <v>40</v>
      </c>
      <c r="F2338" s="45" t="s">
        <v>42</v>
      </c>
      <c r="G2338" s="46">
        <v>91154</v>
      </c>
      <c r="H2338" s="81">
        <v>0.51388888888888895</v>
      </c>
      <c r="I2338" s="81">
        <v>0.77777777777777779</v>
      </c>
      <c r="J2338" s="47">
        <v>0.2638888888888889</v>
      </c>
      <c r="K2338" s="48">
        <v>42880.513194444444</v>
      </c>
      <c r="L2338" s="48">
        <v>42880.777777777781</v>
      </c>
      <c r="M2338" s="46">
        <v>0</v>
      </c>
      <c r="N2338" s="46">
        <v>40</v>
      </c>
      <c r="O2338" s="47">
        <v>8.449074074074075E-4</v>
      </c>
      <c r="P2338" s="47">
        <v>0</v>
      </c>
      <c r="Q2338" s="47">
        <v>3.4166666666666672E-2</v>
      </c>
      <c r="R2338" s="47">
        <v>0</v>
      </c>
      <c r="S2338" s="47">
        <v>0</v>
      </c>
      <c r="T2338" s="47">
        <v>0</v>
      </c>
      <c r="U2338" s="47">
        <v>0</v>
      </c>
      <c r="V2338" s="47">
        <v>0</v>
      </c>
      <c r="W2338" s="47">
        <v>0</v>
      </c>
      <c r="X2338" s="47">
        <v>0</v>
      </c>
      <c r="Y2338" s="47">
        <v>0</v>
      </c>
      <c r="Z2338" s="47">
        <v>0</v>
      </c>
      <c r="AA2338" s="4">
        <f t="shared" si="75"/>
        <v>0</v>
      </c>
      <c r="AB2338" s="4">
        <f t="shared" si="76"/>
        <v>0</v>
      </c>
    </row>
    <row r="2339" spans="1:28" x14ac:dyDescent="0.25">
      <c r="A2339" s="44">
        <v>42880</v>
      </c>
      <c r="B2339" s="45" t="s">
        <v>196</v>
      </c>
      <c r="C2339" s="45" t="s">
        <v>161</v>
      </c>
      <c r="D2339" s="45" t="s">
        <v>38</v>
      </c>
      <c r="E2339" s="45" t="s">
        <v>40</v>
      </c>
      <c r="F2339" s="45" t="s">
        <v>78</v>
      </c>
      <c r="G2339" s="46">
        <v>91180</v>
      </c>
      <c r="H2339" s="81">
        <v>0.65277777777777779</v>
      </c>
      <c r="I2339" s="81">
        <v>0.91666666666666663</v>
      </c>
      <c r="J2339" s="47">
        <v>0.2638888888888889</v>
      </c>
      <c r="K2339" s="48">
        <v>42880.647916666669</v>
      </c>
      <c r="L2339" s="48">
        <v>42880.918055555558</v>
      </c>
      <c r="M2339" s="46">
        <v>45</v>
      </c>
      <c r="N2339" s="46">
        <v>0</v>
      </c>
      <c r="O2339" s="47">
        <v>0</v>
      </c>
      <c r="P2339" s="47">
        <v>2.3842592592592591E-3</v>
      </c>
      <c r="Q2339" s="47">
        <v>5.7870370370370366E-5</v>
      </c>
      <c r="R2339" s="47">
        <v>1.3657407407407408E-2</v>
      </c>
      <c r="S2339" s="47">
        <v>0</v>
      </c>
      <c r="T2339" s="47">
        <v>1.3773148148148147E-2</v>
      </c>
      <c r="U2339" s="47">
        <v>0</v>
      </c>
      <c r="V2339" s="47">
        <v>0</v>
      </c>
      <c r="W2339" s="47">
        <v>0</v>
      </c>
      <c r="X2339" s="47">
        <v>4.431712962962963E-2</v>
      </c>
      <c r="Y2339" s="47">
        <v>1.7592592592592592E-3</v>
      </c>
      <c r="Z2339" s="47">
        <v>0</v>
      </c>
      <c r="AA2339" s="4">
        <f t="shared" si="75"/>
        <v>2.7430555555555555E-2</v>
      </c>
      <c r="AB2339" s="4">
        <f t="shared" si="76"/>
        <v>0</v>
      </c>
    </row>
    <row r="2340" spans="1:28" x14ac:dyDescent="0.25">
      <c r="A2340" s="44">
        <v>42880</v>
      </c>
      <c r="B2340" s="45" t="s">
        <v>196</v>
      </c>
      <c r="C2340" s="45" t="s">
        <v>161</v>
      </c>
      <c r="D2340" s="45" t="s">
        <v>38</v>
      </c>
      <c r="E2340" s="45" t="s">
        <v>40</v>
      </c>
      <c r="F2340" s="45" t="s">
        <v>179</v>
      </c>
      <c r="G2340" s="46">
        <v>91250</v>
      </c>
      <c r="H2340" s="81">
        <v>0.55555555555555558</v>
      </c>
      <c r="I2340" s="81">
        <v>0.81944444444444453</v>
      </c>
      <c r="J2340" s="47">
        <v>0.2638888888888889</v>
      </c>
      <c r="M2340" s="46">
        <v>0</v>
      </c>
      <c r="N2340" s="46">
        <v>0</v>
      </c>
      <c r="O2340" s="47">
        <v>0</v>
      </c>
      <c r="P2340" s="47">
        <v>0</v>
      </c>
      <c r="Q2340" s="47">
        <v>0</v>
      </c>
      <c r="R2340" s="47">
        <v>0</v>
      </c>
      <c r="S2340" s="47">
        <v>0</v>
      </c>
      <c r="T2340" s="47">
        <v>0</v>
      </c>
      <c r="U2340" s="47">
        <v>0</v>
      </c>
      <c r="V2340" s="47">
        <v>0</v>
      </c>
      <c r="W2340" s="47">
        <v>0</v>
      </c>
      <c r="X2340" s="47">
        <v>0</v>
      </c>
      <c r="Y2340" s="47">
        <v>0</v>
      </c>
      <c r="Z2340" s="47">
        <v>0</v>
      </c>
      <c r="AA2340" s="4">
        <f t="shared" si="75"/>
        <v>0</v>
      </c>
      <c r="AB2340" s="4" t="str">
        <f t="shared" si="76"/>
        <v/>
      </c>
    </row>
    <row r="2341" spans="1:28" x14ac:dyDescent="0.25">
      <c r="A2341" s="44">
        <v>42880</v>
      </c>
      <c r="B2341" s="45" t="s">
        <v>196</v>
      </c>
      <c r="C2341" s="45" t="s">
        <v>161</v>
      </c>
      <c r="D2341" s="45" t="s">
        <v>38</v>
      </c>
      <c r="E2341" s="45" t="s">
        <v>40</v>
      </c>
      <c r="F2341" s="45" t="s">
        <v>195</v>
      </c>
      <c r="G2341" s="46">
        <v>91170</v>
      </c>
      <c r="H2341" s="81">
        <v>0.5625</v>
      </c>
      <c r="I2341" s="81">
        <v>0.82638888888888884</v>
      </c>
      <c r="J2341" s="47">
        <v>0.2638888888888889</v>
      </c>
      <c r="M2341" s="46">
        <v>0</v>
      </c>
      <c r="N2341" s="46">
        <v>0</v>
      </c>
      <c r="O2341" s="47">
        <v>0</v>
      </c>
      <c r="P2341" s="47">
        <v>0</v>
      </c>
      <c r="Q2341" s="47">
        <v>0</v>
      </c>
      <c r="R2341" s="47">
        <v>0</v>
      </c>
      <c r="S2341" s="47">
        <v>0</v>
      </c>
      <c r="T2341" s="47">
        <v>0</v>
      </c>
      <c r="U2341" s="47">
        <v>0</v>
      </c>
      <c r="V2341" s="47">
        <v>0</v>
      </c>
      <c r="W2341" s="47">
        <v>0</v>
      </c>
      <c r="X2341" s="47">
        <v>0</v>
      </c>
      <c r="Y2341" s="47">
        <v>0</v>
      </c>
      <c r="Z2341" s="47">
        <v>0</v>
      </c>
      <c r="AA2341" s="4">
        <f t="shared" si="75"/>
        <v>0</v>
      </c>
      <c r="AB2341" s="4" t="str">
        <f t="shared" si="76"/>
        <v/>
      </c>
    </row>
    <row r="2342" spans="1:28" x14ac:dyDescent="0.25">
      <c r="A2342" s="44">
        <v>42880</v>
      </c>
      <c r="B2342" s="45" t="s">
        <v>196</v>
      </c>
      <c r="C2342" s="45" t="s">
        <v>161</v>
      </c>
      <c r="D2342" s="45" t="s">
        <v>38</v>
      </c>
      <c r="E2342" s="45" t="s">
        <v>40</v>
      </c>
      <c r="F2342" s="45" t="s">
        <v>62</v>
      </c>
      <c r="G2342" s="46">
        <v>91124</v>
      </c>
      <c r="H2342" s="81">
        <v>0.51388888888888895</v>
      </c>
      <c r="I2342" s="81">
        <v>0.77777777777777779</v>
      </c>
      <c r="J2342" s="47">
        <v>0.2638888888888889</v>
      </c>
      <c r="M2342" s="46">
        <v>0</v>
      </c>
      <c r="N2342" s="46">
        <v>0</v>
      </c>
      <c r="O2342" s="47">
        <v>0</v>
      </c>
      <c r="P2342" s="47">
        <v>0</v>
      </c>
      <c r="Q2342" s="47">
        <v>0</v>
      </c>
      <c r="R2342" s="47">
        <v>0</v>
      </c>
      <c r="S2342" s="47">
        <v>0</v>
      </c>
      <c r="T2342" s="47">
        <v>0</v>
      </c>
      <c r="U2342" s="47">
        <v>0</v>
      </c>
      <c r="V2342" s="47">
        <v>0</v>
      </c>
      <c r="W2342" s="47">
        <v>0</v>
      </c>
      <c r="X2342" s="47">
        <v>0</v>
      </c>
      <c r="Y2342" s="47">
        <v>0</v>
      </c>
      <c r="Z2342" s="47">
        <v>0</v>
      </c>
      <c r="AA2342" s="4">
        <f t="shared" si="75"/>
        <v>0</v>
      </c>
      <c r="AB2342" s="4" t="str">
        <f t="shared" si="76"/>
        <v/>
      </c>
    </row>
    <row r="2343" spans="1:28" x14ac:dyDescent="0.25">
      <c r="A2343" s="44">
        <v>42880</v>
      </c>
      <c r="B2343" s="45" t="s">
        <v>196</v>
      </c>
      <c r="C2343" s="45" t="s">
        <v>161</v>
      </c>
      <c r="D2343" s="45" t="s">
        <v>38</v>
      </c>
      <c r="E2343" s="45" t="s">
        <v>40</v>
      </c>
      <c r="F2343" s="45" t="s">
        <v>44</v>
      </c>
      <c r="G2343" s="46">
        <v>91371</v>
      </c>
      <c r="H2343" s="81">
        <v>0.51388888888888895</v>
      </c>
      <c r="I2343" s="81">
        <v>0.77777777777777779</v>
      </c>
      <c r="J2343" s="47">
        <v>0.2638888888888889</v>
      </c>
      <c r="K2343" s="48">
        <v>42880.513888888891</v>
      </c>
      <c r="L2343" s="48">
        <v>42880.777777777781</v>
      </c>
      <c r="M2343" s="46">
        <v>0</v>
      </c>
      <c r="N2343" s="46">
        <v>74</v>
      </c>
      <c r="O2343" s="47">
        <v>7.7546296296296304E-4</v>
      </c>
      <c r="P2343" s="47">
        <v>0</v>
      </c>
      <c r="Q2343" s="47">
        <v>5.7673611111111113E-2</v>
      </c>
      <c r="R2343" s="47">
        <v>1.4131944444444445E-2</v>
      </c>
      <c r="S2343" s="47">
        <v>0</v>
      </c>
      <c r="T2343" s="47">
        <v>7.013888888888889E-3</v>
      </c>
      <c r="U2343" s="47">
        <v>0</v>
      </c>
      <c r="V2343" s="47">
        <v>0</v>
      </c>
      <c r="W2343" s="47">
        <v>0</v>
      </c>
      <c r="X2343" s="47">
        <v>0</v>
      </c>
      <c r="Y2343" s="47">
        <v>0</v>
      </c>
      <c r="Z2343" s="47">
        <v>0</v>
      </c>
      <c r="AA2343" s="4">
        <f t="shared" si="75"/>
        <v>2.1145833333333336E-2</v>
      </c>
      <c r="AB2343" s="4">
        <f t="shared" si="76"/>
        <v>0</v>
      </c>
    </row>
    <row r="2344" spans="1:28" x14ac:dyDescent="0.25">
      <c r="A2344" s="44">
        <v>42880</v>
      </c>
      <c r="B2344" s="45" t="s">
        <v>196</v>
      </c>
      <c r="C2344" s="45" t="s">
        <v>161</v>
      </c>
      <c r="D2344" s="45" t="s">
        <v>38</v>
      </c>
      <c r="E2344" s="45" t="s">
        <v>40</v>
      </c>
      <c r="F2344" s="45" t="s">
        <v>183</v>
      </c>
      <c r="G2344" s="46">
        <v>101594</v>
      </c>
      <c r="H2344" s="81">
        <v>0.625</v>
      </c>
      <c r="I2344" s="81">
        <v>0.88888888888888884</v>
      </c>
      <c r="J2344" s="47">
        <v>0.2638888888888889</v>
      </c>
      <c r="M2344" s="46">
        <v>0</v>
      </c>
      <c r="N2344" s="46">
        <v>0</v>
      </c>
      <c r="O2344" s="47">
        <v>0</v>
      </c>
      <c r="P2344" s="47">
        <v>0</v>
      </c>
      <c r="Q2344" s="47">
        <v>0</v>
      </c>
      <c r="R2344" s="47">
        <v>0</v>
      </c>
      <c r="S2344" s="47">
        <v>0</v>
      </c>
      <c r="T2344" s="47">
        <v>0</v>
      </c>
      <c r="U2344" s="47">
        <v>0</v>
      </c>
      <c r="V2344" s="47">
        <v>0</v>
      </c>
      <c r="W2344" s="47">
        <v>0</v>
      </c>
      <c r="X2344" s="47">
        <v>0</v>
      </c>
      <c r="Y2344" s="47">
        <v>0</v>
      </c>
      <c r="Z2344" s="47">
        <v>0</v>
      </c>
      <c r="AA2344" s="4">
        <f t="shared" si="75"/>
        <v>0</v>
      </c>
      <c r="AB2344" s="4" t="str">
        <f t="shared" si="76"/>
        <v/>
      </c>
    </row>
    <row r="2345" spans="1:28" x14ac:dyDescent="0.25">
      <c r="A2345" s="44">
        <v>42880</v>
      </c>
      <c r="B2345" s="45" t="s">
        <v>196</v>
      </c>
      <c r="C2345" s="45" t="s">
        <v>161</v>
      </c>
      <c r="D2345" s="45" t="s">
        <v>38</v>
      </c>
      <c r="E2345" s="45" t="s">
        <v>184</v>
      </c>
      <c r="F2345" s="45" t="s">
        <v>204</v>
      </c>
      <c r="G2345" s="46">
        <v>102717</v>
      </c>
      <c r="H2345" s="81">
        <v>0.29166666666666669</v>
      </c>
      <c r="I2345" s="81">
        <v>0.55555555555555558</v>
      </c>
      <c r="J2345" s="47">
        <v>0.2638888888888889</v>
      </c>
      <c r="M2345" s="46">
        <v>0</v>
      </c>
      <c r="N2345" s="46">
        <v>0</v>
      </c>
      <c r="O2345" s="47">
        <v>0</v>
      </c>
      <c r="P2345" s="47">
        <v>0</v>
      </c>
      <c r="Q2345" s="47">
        <v>0</v>
      </c>
      <c r="R2345" s="47">
        <v>0</v>
      </c>
      <c r="S2345" s="47">
        <v>0</v>
      </c>
      <c r="T2345" s="47">
        <v>0</v>
      </c>
      <c r="U2345" s="47">
        <v>0</v>
      </c>
      <c r="V2345" s="47">
        <v>0</v>
      </c>
      <c r="W2345" s="47">
        <v>0</v>
      </c>
      <c r="X2345" s="47">
        <v>0</v>
      </c>
      <c r="Y2345" s="47">
        <v>0</v>
      </c>
      <c r="Z2345" s="47">
        <v>0</v>
      </c>
      <c r="AA2345" s="4">
        <f t="shared" si="75"/>
        <v>0</v>
      </c>
      <c r="AB2345" s="4" t="str">
        <f t="shared" si="76"/>
        <v/>
      </c>
    </row>
    <row r="2346" spans="1:28" x14ac:dyDescent="0.25">
      <c r="A2346" s="44">
        <v>42880</v>
      </c>
      <c r="B2346" s="45" t="s">
        <v>196</v>
      </c>
      <c r="C2346" s="45" t="s">
        <v>161</v>
      </c>
      <c r="D2346" s="45" t="s">
        <v>38</v>
      </c>
      <c r="E2346" s="45" t="s">
        <v>184</v>
      </c>
      <c r="F2346" s="45" t="s">
        <v>205</v>
      </c>
      <c r="G2346" s="46">
        <v>102711</v>
      </c>
      <c r="H2346" s="81">
        <v>0.25</v>
      </c>
      <c r="I2346" s="81">
        <v>0.51388888888888895</v>
      </c>
      <c r="J2346" s="47">
        <v>0.2638888888888889</v>
      </c>
      <c r="M2346" s="46">
        <v>0</v>
      </c>
      <c r="N2346" s="46">
        <v>0</v>
      </c>
      <c r="O2346" s="47">
        <v>0</v>
      </c>
      <c r="P2346" s="47">
        <v>0</v>
      </c>
      <c r="Q2346" s="47">
        <v>0</v>
      </c>
      <c r="R2346" s="47">
        <v>0</v>
      </c>
      <c r="S2346" s="47">
        <v>0</v>
      </c>
      <c r="T2346" s="47">
        <v>0</v>
      </c>
      <c r="U2346" s="47">
        <v>0</v>
      </c>
      <c r="V2346" s="47">
        <v>0</v>
      </c>
      <c r="W2346" s="47">
        <v>0</v>
      </c>
      <c r="X2346" s="47">
        <v>0</v>
      </c>
      <c r="Y2346" s="47">
        <v>0</v>
      </c>
      <c r="Z2346" s="47">
        <v>0</v>
      </c>
      <c r="AA2346" s="4">
        <f t="shared" si="75"/>
        <v>0</v>
      </c>
      <c r="AB2346" s="4" t="str">
        <f t="shared" si="76"/>
        <v/>
      </c>
    </row>
    <row r="2347" spans="1:28" x14ac:dyDescent="0.25">
      <c r="A2347" s="44">
        <v>42880</v>
      </c>
      <c r="B2347" s="45" t="s">
        <v>196</v>
      </c>
      <c r="C2347" s="45" t="s">
        <v>161</v>
      </c>
      <c r="D2347" s="45" t="s">
        <v>38</v>
      </c>
      <c r="E2347" s="45" t="s">
        <v>184</v>
      </c>
      <c r="F2347" s="45" t="s">
        <v>206</v>
      </c>
      <c r="G2347" s="46">
        <v>102709</v>
      </c>
      <c r="H2347" s="81">
        <v>0.625</v>
      </c>
      <c r="I2347" s="81">
        <v>0.88888888888888884</v>
      </c>
      <c r="J2347" s="47">
        <v>0.2638888888888889</v>
      </c>
      <c r="M2347" s="46">
        <v>0</v>
      </c>
      <c r="N2347" s="46">
        <v>0</v>
      </c>
      <c r="O2347" s="47">
        <v>0</v>
      </c>
      <c r="P2347" s="47">
        <v>0</v>
      </c>
      <c r="Q2347" s="47">
        <v>0</v>
      </c>
      <c r="R2347" s="47">
        <v>0</v>
      </c>
      <c r="S2347" s="47">
        <v>0</v>
      </c>
      <c r="T2347" s="47">
        <v>0</v>
      </c>
      <c r="U2347" s="47">
        <v>0</v>
      </c>
      <c r="V2347" s="47">
        <v>0</v>
      </c>
      <c r="W2347" s="47">
        <v>0</v>
      </c>
      <c r="X2347" s="47">
        <v>0</v>
      </c>
      <c r="Y2347" s="47">
        <v>0</v>
      </c>
      <c r="Z2347" s="47">
        <v>0</v>
      </c>
      <c r="AA2347" s="4">
        <f t="shared" si="75"/>
        <v>0</v>
      </c>
      <c r="AB2347" s="4" t="str">
        <f t="shared" si="76"/>
        <v/>
      </c>
    </row>
    <row r="2348" spans="1:28" x14ac:dyDescent="0.25">
      <c r="A2348" s="44">
        <v>42880</v>
      </c>
      <c r="B2348" s="45" t="s">
        <v>196</v>
      </c>
      <c r="C2348" s="45" t="s">
        <v>161</v>
      </c>
      <c r="D2348" s="45" t="s">
        <v>38</v>
      </c>
      <c r="E2348" s="45" t="s">
        <v>184</v>
      </c>
      <c r="F2348" s="45" t="s">
        <v>207</v>
      </c>
      <c r="G2348" s="46">
        <v>102713</v>
      </c>
      <c r="H2348" s="81">
        <v>0.29166666666666669</v>
      </c>
      <c r="I2348" s="81">
        <v>0.55555555555555558</v>
      </c>
      <c r="J2348" s="47">
        <v>0.2638888888888889</v>
      </c>
      <c r="M2348" s="46">
        <v>0</v>
      </c>
      <c r="N2348" s="46">
        <v>0</v>
      </c>
      <c r="O2348" s="47">
        <v>0</v>
      </c>
      <c r="P2348" s="47">
        <v>0</v>
      </c>
      <c r="Q2348" s="47">
        <v>0</v>
      </c>
      <c r="R2348" s="47">
        <v>0</v>
      </c>
      <c r="S2348" s="47">
        <v>0</v>
      </c>
      <c r="T2348" s="47">
        <v>0</v>
      </c>
      <c r="U2348" s="47">
        <v>0</v>
      </c>
      <c r="V2348" s="47">
        <v>0</v>
      </c>
      <c r="W2348" s="47">
        <v>0</v>
      </c>
      <c r="X2348" s="47">
        <v>0</v>
      </c>
      <c r="Y2348" s="47">
        <v>0</v>
      </c>
      <c r="Z2348" s="47">
        <v>0</v>
      </c>
      <c r="AA2348" s="4">
        <f t="shared" si="75"/>
        <v>0</v>
      </c>
      <c r="AB2348" s="4" t="str">
        <f t="shared" si="76"/>
        <v/>
      </c>
    </row>
    <row r="2349" spans="1:28" x14ac:dyDescent="0.25">
      <c r="A2349" s="44">
        <v>42880</v>
      </c>
      <c r="B2349" s="45" t="s">
        <v>196</v>
      </c>
      <c r="C2349" s="45" t="s">
        <v>161</v>
      </c>
      <c r="D2349" s="45" t="s">
        <v>38</v>
      </c>
      <c r="E2349" s="45" t="s">
        <v>184</v>
      </c>
      <c r="F2349" s="45" t="s">
        <v>201</v>
      </c>
      <c r="G2349" s="46">
        <v>102702</v>
      </c>
      <c r="H2349" s="81">
        <v>0.29166666666666669</v>
      </c>
      <c r="I2349" s="81">
        <v>0.55555555555555558</v>
      </c>
      <c r="J2349" s="47">
        <v>0.2638888888888889</v>
      </c>
      <c r="M2349" s="46">
        <v>0</v>
      </c>
      <c r="N2349" s="46">
        <v>0</v>
      </c>
      <c r="O2349" s="47">
        <v>0</v>
      </c>
      <c r="P2349" s="47">
        <v>0</v>
      </c>
      <c r="Q2349" s="47">
        <v>0</v>
      </c>
      <c r="R2349" s="47">
        <v>0</v>
      </c>
      <c r="S2349" s="47">
        <v>0</v>
      </c>
      <c r="T2349" s="47">
        <v>0</v>
      </c>
      <c r="U2349" s="47">
        <v>0</v>
      </c>
      <c r="V2349" s="47">
        <v>0</v>
      </c>
      <c r="W2349" s="47">
        <v>0</v>
      </c>
      <c r="X2349" s="47">
        <v>0</v>
      </c>
      <c r="Y2349" s="47">
        <v>0</v>
      </c>
      <c r="Z2349" s="47">
        <v>0</v>
      </c>
      <c r="AA2349" s="4">
        <f t="shared" si="75"/>
        <v>0</v>
      </c>
      <c r="AB2349" s="4" t="str">
        <f t="shared" si="76"/>
        <v/>
      </c>
    </row>
    <row r="2350" spans="1:28" x14ac:dyDescent="0.25">
      <c r="A2350" s="44">
        <v>42880</v>
      </c>
      <c r="B2350" s="45" t="s">
        <v>196</v>
      </c>
      <c r="C2350" s="45" t="s">
        <v>161</v>
      </c>
      <c r="D2350" s="45" t="s">
        <v>38</v>
      </c>
      <c r="E2350" s="45" t="s">
        <v>184</v>
      </c>
      <c r="F2350" s="45" t="s">
        <v>208</v>
      </c>
      <c r="G2350" s="46">
        <v>102714</v>
      </c>
      <c r="H2350" s="81">
        <v>0.33333333333333331</v>
      </c>
      <c r="I2350" s="81">
        <v>0.59722222222222221</v>
      </c>
      <c r="J2350" s="47">
        <v>0.2638888888888889</v>
      </c>
      <c r="M2350" s="46">
        <v>0</v>
      </c>
      <c r="N2350" s="46">
        <v>0</v>
      </c>
      <c r="O2350" s="47">
        <v>0</v>
      </c>
      <c r="P2350" s="47">
        <v>0</v>
      </c>
      <c r="Q2350" s="47">
        <v>0</v>
      </c>
      <c r="R2350" s="47">
        <v>0</v>
      </c>
      <c r="S2350" s="47">
        <v>0</v>
      </c>
      <c r="T2350" s="47">
        <v>0</v>
      </c>
      <c r="U2350" s="47">
        <v>0</v>
      </c>
      <c r="V2350" s="47">
        <v>0</v>
      </c>
      <c r="W2350" s="47">
        <v>0</v>
      </c>
      <c r="X2350" s="47">
        <v>0</v>
      </c>
      <c r="Y2350" s="47">
        <v>0</v>
      </c>
      <c r="Z2350" s="47">
        <v>0</v>
      </c>
      <c r="AA2350" s="4">
        <f t="shared" si="75"/>
        <v>0</v>
      </c>
      <c r="AB2350" s="4" t="str">
        <f t="shared" si="76"/>
        <v/>
      </c>
    </row>
    <row r="2351" spans="1:28" x14ac:dyDescent="0.25">
      <c r="A2351" s="44">
        <v>42880</v>
      </c>
      <c r="B2351" s="45" t="s">
        <v>196</v>
      </c>
      <c r="C2351" s="45" t="s">
        <v>161</v>
      </c>
      <c r="D2351" s="45" t="s">
        <v>38</v>
      </c>
      <c r="E2351" s="45" t="s">
        <v>184</v>
      </c>
      <c r="F2351" s="45" t="s">
        <v>185</v>
      </c>
      <c r="G2351" s="46">
        <v>91863</v>
      </c>
      <c r="H2351" s="81">
        <v>0.3611111111111111</v>
      </c>
      <c r="I2351" s="81">
        <v>0.625</v>
      </c>
      <c r="J2351" s="47">
        <v>0.2638888888888889</v>
      </c>
      <c r="M2351" s="46">
        <v>0</v>
      </c>
      <c r="N2351" s="46">
        <v>0</v>
      </c>
      <c r="O2351" s="47">
        <v>0</v>
      </c>
      <c r="P2351" s="47">
        <v>0</v>
      </c>
      <c r="Q2351" s="47">
        <v>0</v>
      </c>
      <c r="R2351" s="47">
        <v>0</v>
      </c>
      <c r="S2351" s="47">
        <v>0</v>
      </c>
      <c r="T2351" s="47">
        <v>0</v>
      </c>
      <c r="U2351" s="47">
        <v>0</v>
      </c>
      <c r="V2351" s="47">
        <v>0</v>
      </c>
      <c r="W2351" s="47">
        <v>0</v>
      </c>
      <c r="X2351" s="47">
        <v>0</v>
      </c>
      <c r="Y2351" s="47">
        <v>0</v>
      </c>
      <c r="Z2351" s="47">
        <v>0</v>
      </c>
      <c r="AA2351" s="4">
        <f t="shared" si="75"/>
        <v>0</v>
      </c>
      <c r="AB2351" s="4" t="str">
        <f t="shared" si="76"/>
        <v/>
      </c>
    </row>
    <row r="2352" spans="1:28" x14ac:dyDescent="0.25">
      <c r="A2352" s="44">
        <v>42880</v>
      </c>
      <c r="B2352" s="45" t="s">
        <v>196</v>
      </c>
      <c r="C2352" s="45" t="s">
        <v>161</v>
      </c>
      <c r="D2352" s="45" t="s">
        <v>38</v>
      </c>
      <c r="E2352" s="45" t="s">
        <v>184</v>
      </c>
      <c r="F2352" s="45" t="s">
        <v>200</v>
      </c>
      <c r="G2352" s="46">
        <v>91230</v>
      </c>
      <c r="H2352" s="81">
        <v>0.375</v>
      </c>
      <c r="I2352" s="81">
        <v>0.63888888888888895</v>
      </c>
      <c r="J2352" s="47">
        <v>0.2638888888888889</v>
      </c>
      <c r="M2352" s="46">
        <v>0</v>
      </c>
      <c r="N2352" s="46">
        <v>0</v>
      </c>
      <c r="O2352" s="47">
        <v>0</v>
      </c>
      <c r="P2352" s="47">
        <v>0</v>
      </c>
      <c r="Q2352" s="47">
        <v>0</v>
      </c>
      <c r="R2352" s="47">
        <v>0</v>
      </c>
      <c r="S2352" s="47">
        <v>0</v>
      </c>
      <c r="T2352" s="47">
        <v>0</v>
      </c>
      <c r="U2352" s="47">
        <v>0</v>
      </c>
      <c r="V2352" s="47">
        <v>0</v>
      </c>
      <c r="W2352" s="47">
        <v>0</v>
      </c>
      <c r="X2352" s="47">
        <v>0</v>
      </c>
      <c r="Y2352" s="47">
        <v>0</v>
      </c>
      <c r="Z2352" s="47">
        <v>0</v>
      </c>
      <c r="AA2352" s="4">
        <f t="shared" si="75"/>
        <v>0</v>
      </c>
      <c r="AB2352" s="4" t="str">
        <f t="shared" si="76"/>
        <v/>
      </c>
    </row>
    <row r="2353" spans="1:28" x14ac:dyDescent="0.25">
      <c r="A2353" s="44">
        <v>42880</v>
      </c>
      <c r="B2353" s="45" t="s">
        <v>196</v>
      </c>
      <c r="C2353" s="45" t="s">
        <v>161</v>
      </c>
      <c r="D2353" s="45" t="s">
        <v>38</v>
      </c>
      <c r="E2353" s="45" t="s">
        <v>184</v>
      </c>
      <c r="F2353" s="45" t="s">
        <v>200</v>
      </c>
      <c r="G2353" s="46">
        <v>91176</v>
      </c>
      <c r="H2353" s="81">
        <v>0.375</v>
      </c>
      <c r="I2353" s="81">
        <v>0.63888888888888895</v>
      </c>
      <c r="J2353" s="47">
        <v>0.2638888888888889</v>
      </c>
      <c r="K2353" s="48">
        <v>42880.256249999999</v>
      </c>
      <c r="L2353" s="48">
        <v>42880.51458333333</v>
      </c>
      <c r="M2353" s="46">
        <v>54</v>
      </c>
      <c r="N2353" s="46">
        <v>0</v>
      </c>
      <c r="O2353" s="47">
        <v>0</v>
      </c>
      <c r="P2353" s="47">
        <v>2.2685185185185182E-3</v>
      </c>
      <c r="Q2353" s="47">
        <v>9.5138888888888894E-3</v>
      </c>
      <c r="R2353" s="47">
        <v>1.4097222222222221E-2</v>
      </c>
      <c r="S2353" s="47">
        <v>0</v>
      </c>
      <c r="T2353" s="47">
        <v>1.6423611111111111E-2</v>
      </c>
      <c r="U2353" s="47">
        <v>0</v>
      </c>
      <c r="V2353" s="47">
        <v>0</v>
      </c>
      <c r="W2353" s="47">
        <v>0</v>
      </c>
      <c r="X2353" s="47">
        <v>9.525462962962963E-3</v>
      </c>
      <c r="Y2353" s="47">
        <v>2.3148148148148147E-5</v>
      </c>
      <c r="Z2353" s="47">
        <v>0</v>
      </c>
      <c r="AA2353" s="4">
        <f t="shared" si="75"/>
        <v>3.052083333333333E-2</v>
      </c>
      <c r="AB2353" s="4">
        <f t="shared" si="76"/>
        <v>0</v>
      </c>
    </row>
    <row r="2354" spans="1:28" x14ac:dyDescent="0.25">
      <c r="A2354" s="44">
        <v>42880</v>
      </c>
      <c r="B2354" s="45" t="s">
        <v>196</v>
      </c>
      <c r="C2354" s="45" t="s">
        <v>161</v>
      </c>
      <c r="D2354" s="45" t="s">
        <v>38</v>
      </c>
      <c r="E2354" s="45" t="s">
        <v>184</v>
      </c>
      <c r="F2354" s="45" t="s">
        <v>200</v>
      </c>
      <c r="G2354" s="46">
        <v>91242</v>
      </c>
      <c r="H2354" s="81">
        <v>0.375</v>
      </c>
      <c r="I2354" s="81">
        <v>0.63888888888888895</v>
      </c>
      <c r="J2354" s="47">
        <v>0.2638888888888889</v>
      </c>
      <c r="M2354" s="46">
        <v>0</v>
      </c>
      <c r="N2354" s="46">
        <v>0</v>
      </c>
      <c r="O2354" s="47">
        <v>0</v>
      </c>
      <c r="P2354" s="47">
        <v>0</v>
      </c>
      <c r="Q2354" s="47">
        <v>0</v>
      </c>
      <c r="R2354" s="47">
        <v>0</v>
      </c>
      <c r="S2354" s="47">
        <v>0</v>
      </c>
      <c r="T2354" s="47">
        <v>0</v>
      </c>
      <c r="U2354" s="47">
        <v>0</v>
      </c>
      <c r="V2354" s="47">
        <v>0</v>
      </c>
      <c r="W2354" s="47">
        <v>0</v>
      </c>
      <c r="X2354" s="47">
        <v>0</v>
      </c>
      <c r="Y2354" s="47">
        <v>0</v>
      </c>
      <c r="Z2354" s="47">
        <v>0</v>
      </c>
      <c r="AA2354" s="4">
        <f t="shared" si="75"/>
        <v>0</v>
      </c>
      <c r="AB2354" s="4" t="str">
        <f t="shared" si="76"/>
        <v/>
      </c>
    </row>
    <row r="2355" spans="1:28" x14ac:dyDescent="0.25">
      <c r="A2355" s="44">
        <v>42880</v>
      </c>
      <c r="B2355" s="45" t="s">
        <v>196</v>
      </c>
      <c r="C2355" s="45" t="s">
        <v>161</v>
      </c>
      <c r="D2355" s="45" t="s">
        <v>38</v>
      </c>
      <c r="E2355" s="45" t="s">
        <v>184</v>
      </c>
      <c r="F2355" s="45" t="s">
        <v>200</v>
      </c>
      <c r="G2355" s="46">
        <v>91125</v>
      </c>
      <c r="H2355" s="81">
        <v>0.375</v>
      </c>
      <c r="I2355" s="81">
        <v>0.63888888888888895</v>
      </c>
      <c r="J2355" s="47">
        <v>0.2638888888888889</v>
      </c>
      <c r="M2355" s="46">
        <v>62</v>
      </c>
      <c r="N2355" s="46">
        <v>0</v>
      </c>
      <c r="O2355" s="47">
        <v>0</v>
      </c>
      <c r="P2355" s="47">
        <v>2.0949074074074073E-3</v>
      </c>
      <c r="Q2355" s="47">
        <v>2.3726851851851851E-3</v>
      </c>
      <c r="R2355" s="47">
        <v>1.4236111111111111E-2</v>
      </c>
      <c r="S2355" s="47">
        <v>0</v>
      </c>
      <c r="T2355" s="47">
        <v>1.5763888888888886E-2</v>
      </c>
      <c r="U2355" s="47">
        <v>0</v>
      </c>
      <c r="V2355" s="47">
        <v>0</v>
      </c>
      <c r="W2355" s="47">
        <v>0</v>
      </c>
      <c r="X2355" s="47">
        <v>0</v>
      </c>
      <c r="Y2355" s="47">
        <v>0</v>
      </c>
      <c r="Z2355" s="47">
        <v>0</v>
      </c>
      <c r="AA2355" s="4">
        <f t="shared" si="75"/>
        <v>0.03</v>
      </c>
      <c r="AB2355" s="4" t="str">
        <f t="shared" si="76"/>
        <v/>
      </c>
    </row>
    <row r="2356" spans="1:28" x14ac:dyDescent="0.25">
      <c r="A2356" s="44">
        <v>42880</v>
      </c>
      <c r="B2356" s="45" t="s">
        <v>196</v>
      </c>
      <c r="C2356" s="45" t="s">
        <v>161</v>
      </c>
      <c r="D2356" s="45" t="s">
        <v>38</v>
      </c>
      <c r="E2356" s="45" t="s">
        <v>184</v>
      </c>
      <c r="F2356" s="45" t="s">
        <v>200</v>
      </c>
      <c r="G2356" s="46">
        <v>91133</v>
      </c>
      <c r="H2356" s="81">
        <v>0.375</v>
      </c>
      <c r="I2356" s="81">
        <v>0.63888888888888895</v>
      </c>
      <c r="J2356" s="47">
        <v>0.2638888888888889</v>
      </c>
      <c r="K2356" s="48">
        <v>42880.342361111114</v>
      </c>
      <c r="L2356" s="48">
        <v>42880.601388888892</v>
      </c>
      <c r="M2356" s="46">
        <v>58</v>
      </c>
      <c r="N2356" s="46">
        <v>0</v>
      </c>
      <c r="O2356" s="47">
        <v>0</v>
      </c>
      <c r="P2356" s="47">
        <v>2.9166666666666668E-3</v>
      </c>
      <c r="Q2356" s="47">
        <v>1.8402777777777777E-3</v>
      </c>
      <c r="R2356" s="47">
        <v>1.4374999999999999E-2</v>
      </c>
      <c r="S2356" s="47">
        <v>0</v>
      </c>
      <c r="T2356" s="47">
        <v>7.5694444444444446E-3</v>
      </c>
      <c r="U2356" s="47">
        <v>0</v>
      </c>
      <c r="V2356" s="47">
        <v>0</v>
      </c>
      <c r="W2356" s="47">
        <v>0</v>
      </c>
      <c r="X2356" s="47">
        <v>6.7939814814814816E-3</v>
      </c>
      <c r="Y2356" s="47">
        <v>0</v>
      </c>
      <c r="Z2356" s="47">
        <v>0</v>
      </c>
      <c r="AA2356" s="4">
        <f t="shared" si="75"/>
        <v>2.1944444444444444E-2</v>
      </c>
      <c r="AB2356" s="4">
        <f t="shared" si="76"/>
        <v>0</v>
      </c>
    </row>
    <row r="2357" spans="1:28" x14ac:dyDescent="0.25">
      <c r="A2357" s="44">
        <v>42880</v>
      </c>
      <c r="B2357" s="45" t="s">
        <v>196</v>
      </c>
      <c r="C2357" s="45" t="s">
        <v>161</v>
      </c>
      <c r="D2357" s="45" t="s">
        <v>38</v>
      </c>
      <c r="E2357" s="45" t="s">
        <v>184</v>
      </c>
      <c r="F2357" s="45" t="s">
        <v>186</v>
      </c>
      <c r="G2357" s="46">
        <v>91860</v>
      </c>
      <c r="H2357" s="81">
        <v>0.3611111111111111</v>
      </c>
      <c r="I2357" s="81">
        <v>0.625</v>
      </c>
      <c r="J2357" s="47">
        <v>0.2638888888888889</v>
      </c>
      <c r="M2357" s="46">
        <v>0</v>
      </c>
      <c r="N2357" s="46">
        <v>0</v>
      </c>
      <c r="O2357" s="47">
        <v>0</v>
      </c>
      <c r="P2357" s="47">
        <v>0</v>
      </c>
      <c r="Q2357" s="47">
        <v>0</v>
      </c>
      <c r="R2357" s="47">
        <v>0</v>
      </c>
      <c r="S2357" s="47">
        <v>0</v>
      </c>
      <c r="T2357" s="47">
        <v>0</v>
      </c>
      <c r="U2357" s="47">
        <v>0</v>
      </c>
      <c r="V2357" s="47">
        <v>0</v>
      </c>
      <c r="W2357" s="47">
        <v>0</v>
      </c>
      <c r="X2357" s="47">
        <v>0</v>
      </c>
      <c r="Y2357" s="47">
        <v>0</v>
      </c>
      <c r="Z2357" s="47">
        <v>0</v>
      </c>
      <c r="AA2357" s="4">
        <f t="shared" si="75"/>
        <v>0</v>
      </c>
      <c r="AB2357" s="4" t="str">
        <f t="shared" si="76"/>
        <v/>
      </c>
    </row>
    <row r="2358" spans="1:28" x14ac:dyDescent="0.25">
      <c r="A2358" s="44">
        <v>42880</v>
      </c>
      <c r="B2358" s="45" t="s">
        <v>196</v>
      </c>
      <c r="C2358" s="45" t="s">
        <v>161</v>
      </c>
      <c r="D2358" s="45" t="s">
        <v>38</v>
      </c>
      <c r="E2358" s="45" t="s">
        <v>184</v>
      </c>
      <c r="F2358" s="45" t="s">
        <v>187</v>
      </c>
      <c r="G2358" s="46">
        <v>91858</v>
      </c>
      <c r="H2358" s="81">
        <v>0.3611111111111111</v>
      </c>
      <c r="I2358" s="81">
        <v>0.625</v>
      </c>
      <c r="J2358" s="47">
        <v>0.2638888888888889</v>
      </c>
      <c r="M2358" s="46">
        <v>0</v>
      </c>
      <c r="N2358" s="46">
        <v>0</v>
      </c>
      <c r="O2358" s="47">
        <v>0</v>
      </c>
      <c r="P2358" s="47">
        <v>0</v>
      </c>
      <c r="Q2358" s="47">
        <v>0</v>
      </c>
      <c r="R2358" s="47">
        <v>0</v>
      </c>
      <c r="S2358" s="47">
        <v>0</v>
      </c>
      <c r="T2358" s="47">
        <v>0</v>
      </c>
      <c r="U2358" s="47">
        <v>0</v>
      </c>
      <c r="V2358" s="47">
        <v>0</v>
      </c>
      <c r="W2358" s="47">
        <v>0</v>
      </c>
      <c r="X2358" s="47">
        <v>0</v>
      </c>
      <c r="Y2358" s="47">
        <v>0</v>
      </c>
      <c r="Z2358" s="47">
        <v>0</v>
      </c>
      <c r="AA2358" s="4">
        <f t="shared" si="75"/>
        <v>0</v>
      </c>
      <c r="AB2358" s="4" t="str">
        <f t="shared" si="76"/>
        <v/>
      </c>
    </row>
    <row r="2359" spans="1:28" x14ac:dyDescent="0.25">
      <c r="A2359" s="44">
        <v>42880</v>
      </c>
      <c r="B2359" s="45" t="s">
        <v>196</v>
      </c>
      <c r="C2359" s="45" t="s">
        <v>161</v>
      </c>
      <c r="D2359" s="45" t="s">
        <v>38</v>
      </c>
      <c r="E2359" s="45" t="s">
        <v>184</v>
      </c>
      <c r="F2359" s="45" t="s">
        <v>202</v>
      </c>
      <c r="G2359" s="46">
        <v>102703</v>
      </c>
      <c r="H2359" s="81">
        <v>0.625</v>
      </c>
      <c r="I2359" s="81">
        <v>0.88888888888888884</v>
      </c>
      <c r="J2359" s="47">
        <v>0.2638888888888889</v>
      </c>
      <c r="M2359" s="46">
        <v>0</v>
      </c>
      <c r="N2359" s="46">
        <v>0</v>
      </c>
      <c r="O2359" s="47">
        <v>0</v>
      </c>
      <c r="P2359" s="47">
        <v>0</v>
      </c>
      <c r="Q2359" s="47">
        <v>0</v>
      </c>
      <c r="R2359" s="47">
        <v>0</v>
      </c>
      <c r="S2359" s="47">
        <v>0</v>
      </c>
      <c r="T2359" s="47">
        <v>0</v>
      </c>
      <c r="U2359" s="47">
        <v>0</v>
      </c>
      <c r="V2359" s="47">
        <v>0</v>
      </c>
      <c r="W2359" s="47">
        <v>0</v>
      </c>
      <c r="X2359" s="47">
        <v>0</v>
      </c>
      <c r="Y2359" s="47">
        <v>0</v>
      </c>
      <c r="Z2359" s="47">
        <v>0</v>
      </c>
      <c r="AA2359" s="4">
        <f t="shared" si="75"/>
        <v>0</v>
      </c>
      <c r="AB2359" s="4" t="str">
        <f t="shared" si="76"/>
        <v/>
      </c>
    </row>
    <row r="2360" spans="1:28" x14ac:dyDescent="0.25">
      <c r="A2360" s="44">
        <v>42880</v>
      </c>
      <c r="B2360" s="45" t="s">
        <v>196</v>
      </c>
      <c r="C2360" s="45" t="s">
        <v>161</v>
      </c>
      <c r="D2360" s="45" t="s">
        <v>38</v>
      </c>
      <c r="E2360" s="45" t="s">
        <v>184</v>
      </c>
      <c r="F2360" s="45" t="s">
        <v>209</v>
      </c>
      <c r="G2360" s="46">
        <v>102718</v>
      </c>
      <c r="H2360" s="81">
        <v>0.3888888888888889</v>
      </c>
      <c r="I2360" s="81">
        <v>0.65277777777777779</v>
      </c>
      <c r="J2360" s="47">
        <v>0.2638888888888889</v>
      </c>
      <c r="M2360" s="46">
        <v>0</v>
      </c>
      <c r="N2360" s="46">
        <v>0</v>
      </c>
      <c r="O2360" s="47">
        <v>0</v>
      </c>
      <c r="P2360" s="47">
        <v>0</v>
      </c>
      <c r="Q2360" s="47">
        <v>0</v>
      </c>
      <c r="R2360" s="47">
        <v>0</v>
      </c>
      <c r="S2360" s="47">
        <v>0</v>
      </c>
      <c r="T2360" s="47">
        <v>0</v>
      </c>
      <c r="U2360" s="47">
        <v>0</v>
      </c>
      <c r="V2360" s="47">
        <v>0</v>
      </c>
      <c r="W2360" s="47">
        <v>0</v>
      </c>
      <c r="X2360" s="47">
        <v>0</v>
      </c>
      <c r="Y2360" s="47">
        <v>0</v>
      </c>
      <c r="Z2360" s="47">
        <v>0</v>
      </c>
      <c r="AA2360" s="4">
        <f t="shared" si="75"/>
        <v>0</v>
      </c>
      <c r="AB2360" s="4" t="str">
        <f t="shared" si="76"/>
        <v/>
      </c>
    </row>
    <row r="2361" spans="1:28" x14ac:dyDescent="0.25">
      <c r="A2361" s="44">
        <v>42880</v>
      </c>
      <c r="B2361" s="45" t="s">
        <v>196</v>
      </c>
      <c r="C2361" s="45" t="s">
        <v>161</v>
      </c>
      <c r="D2361" s="45" t="s">
        <v>38</v>
      </c>
      <c r="E2361" s="45" t="s">
        <v>45</v>
      </c>
      <c r="F2361" s="45" t="s">
        <v>92</v>
      </c>
      <c r="G2361" s="46">
        <v>91128</v>
      </c>
      <c r="H2361" s="81">
        <v>0.25</v>
      </c>
      <c r="I2361" s="81">
        <v>0.51388888888888895</v>
      </c>
      <c r="J2361" s="47">
        <v>0.2638888888888889</v>
      </c>
      <c r="K2361" s="48">
        <v>42880.248611111114</v>
      </c>
      <c r="L2361" s="48">
        <v>42880.513888888891</v>
      </c>
      <c r="M2361" s="46">
        <v>67</v>
      </c>
      <c r="N2361" s="46">
        <v>0</v>
      </c>
      <c r="O2361" s="47">
        <v>0</v>
      </c>
      <c r="P2361" s="47">
        <v>1.736111111111111E-3</v>
      </c>
      <c r="Q2361" s="47">
        <v>2.3611111111111111E-3</v>
      </c>
      <c r="R2361" s="47">
        <v>1.4363425925925925E-2</v>
      </c>
      <c r="S2361" s="47">
        <v>0</v>
      </c>
      <c r="T2361" s="47">
        <v>1.2719907407407407E-2</v>
      </c>
      <c r="U2361" s="47">
        <v>0</v>
      </c>
      <c r="V2361" s="47">
        <v>0</v>
      </c>
      <c r="W2361" s="47">
        <v>0</v>
      </c>
      <c r="X2361" s="47">
        <v>3.6342592592592594E-3</v>
      </c>
      <c r="Y2361" s="47">
        <v>0</v>
      </c>
      <c r="Z2361" s="47">
        <v>0</v>
      </c>
      <c r="AA2361" s="4">
        <f t="shared" si="75"/>
        <v>2.7083333333333334E-2</v>
      </c>
      <c r="AB2361" s="4">
        <f t="shared" si="76"/>
        <v>0</v>
      </c>
    </row>
    <row r="2362" spans="1:28" x14ac:dyDescent="0.25">
      <c r="A2362" s="44">
        <v>42880</v>
      </c>
      <c r="B2362" s="45" t="s">
        <v>196</v>
      </c>
      <c r="C2362" s="45" t="s">
        <v>161</v>
      </c>
      <c r="D2362" s="45" t="s">
        <v>38</v>
      </c>
      <c r="E2362" s="45" t="s">
        <v>45</v>
      </c>
      <c r="F2362" s="45" t="s">
        <v>188</v>
      </c>
      <c r="G2362" s="46">
        <v>91231</v>
      </c>
      <c r="H2362" s="81">
        <v>0.33333333333333331</v>
      </c>
      <c r="I2362" s="81">
        <v>0.59722222222222221</v>
      </c>
      <c r="J2362" s="47">
        <v>0.2638888888888889</v>
      </c>
      <c r="M2362" s="46">
        <v>0</v>
      </c>
      <c r="N2362" s="46">
        <v>0</v>
      </c>
      <c r="O2362" s="47">
        <v>0</v>
      </c>
      <c r="P2362" s="47">
        <v>0</v>
      </c>
      <c r="Q2362" s="47">
        <v>0</v>
      </c>
      <c r="R2362" s="47">
        <v>0</v>
      </c>
      <c r="S2362" s="47">
        <v>0</v>
      </c>
      <c r="T2362" s="47">
        <v>0</v>
      </c>
      <c r="U2362" s="47">
        <v>0</v>
      </c>
      <c r="V2362" s="47">
        <v>0</v>
      </c>
      <c r="W2362" s="47">
        <v>0</v>
      </c>
      <c r="X2362" s="47">
        <v>0</v>
      </c>
      <c r="Y2362" s="47">
        <v>0</v>
      </c>
      <c r="Z2362" s="47">
        <v>0</v>
      </c>
      <c r="AA2362" s="4">
        <f t="shared" si="75"/>
        <v>0</v>
      </c>
      <c r="AB2362" s="4" t="str">
        <f t="shared" si="76"/>
        <v/>
      </c>
    </row>
    <row r="2363" spans="1:28" x14ac:dyDescent="0.25">
      <c r="A2363" s="44">
        <v>42880</v>
      </c>
      <c r="B2363" s="45" t="s">
        <v>196</v>
      </c>
      <c r="C2363" s="45" t="s">
        <v>161</v>
      </c>
      <c r="D2363" s="45" t="s">
        <v>38</v>
      </c>
      <c r="E2363" s="45" t="s">
        <v>45</v>
      </c>
      <c r="F2363" s="45" t="s">
        <v>94</v>
      </c>
      <c r="G2363" s="46">
        <v>91163</v>
      </c>
      <c r="H2363" s="81">
        <v>0.3888888888888889</v>
      </c>
      <c r="I2363" s="81">
        <v>0.65277777777777779</v>
      </c>
      <c r="J2363" s="47">
        <v>0.2638888888888889</v>
      </c>
      <c r="K2363" s="48">
        <v>42880.388194444444</v>
      </c>
      <c r="L2363" s="48">
        <v>42880.612500000003</v>
      </c>
      <c r="M2363" s="46">
        <v>54</v>
      </c>
      <c r="N2363" s="46">
        <v>0</v>
      </c>
      <c r="O2363" s="47">
        <v>0</v>
      </c>
      <c r="P2363" s="47">
        <v>1.7476851851851852E-3</v>
      </c>
      <c r="Q2363" s="47">
        <v>2.9513888888888888E-3</v>
      </c>
      <c r="R2363" s="47">
        <v>1.4432870370370372E-2</v>
      </c>
      <c r="S2363" s="47">
        <v>0</v>
      </c>
      <c r="T2363" s="47">
        <v>1.2858796296296297E-2</v>
      </c>
      <c r="U2363" s="47">
        <v>0</v>
      </c>
      <c r="V2363" s="47">
        <v>0</v>
      </c>
      <c r="W2363" s="47">
        <v>0</v>
      </c>
      <c r="X2363" s="47">
        <v>4.2407407407407401E-2</v>
      </c>
      <c r="Y2363" s="47">
        <v>3.37962962962963E-3</v>
      </c>
      <c r="Z2363" s="47">
        <v>0</v>
      </c>
      <c r="AA2363" s="4">
        <f t="shared" si="75"/>
        <v>2.7291666666666669E-2</v>
      </c>
      <c r="AB2363" s="4">
        <f t="shared" si="76"/>
        <v>0</v>
      </c>
    </row>
    <row r="2364" spans="1:28" x14ac:dyDescent="0.25">
      <c r="A2364" s="44">
        <v>42880</v>
      </c>
      <c r="B2364" s="45" t="s">
        <v>196</v>
      </c>
      <c r="C2364" s="45" t="s">
        <v>161</v>
      </c>
      <c r="D2364" s="45" t="s">
        <v>38</v>
      </c>
      <c r="E2364" s="45" t="s">
        <v>45</v>
      </c>
      <c r="F2364" s="45" t="s">
        <v>95</v>
      </c>
      <c r="G2364" s="46">
        <v>91167</v>
      </c>
      <c r="H2364" s="81">
        <v>0.29166666666666669</v>
      </c>
      <c r="I2364" s="81">
        <v>0.55555555555555558</v>
      </c>
      <c r="J2364" s="47">
        <v>0.2638888888888889</v>
      </c>
      <c r="M2364" s="46">
        <v>0</v>
      </c>
      <c r="N2364" s="46">
        <v>0</v>
      </c>
      <c r="O2364" s="47">
        <v>0</v>
      </c>
      <c r="P2364" s="47">
        <v>0</v>
      </c>
      <c r="Q2364" s="47">
        <v>0</v>
      </c>
      <c r="R2364" s="47">
        <v>0</v>
      </c>
      <c r="S2364" s="47">
        <v>0</v>
      </c>
      <c r="T2364" s="47">
        <v>0</v>
      </c>
      <c r="U2364" s="47">
        <v>0</v>
      </c>
      <c r="V2364" s="47">
        <v>0</v>
      </c>
      <c r="W2364" s="47">
        <v>0</v>
      </c>
      <c r="X2364" s="47">
        <v>0</v>
      </c>
      <c r="Y2364" s="47">
        <v>0</v>
      </c>
      <c r="Z2364" s="47">
        <v>0</v>
      </c>
      <c r="AA2364" s="4">
        <f t="shared" si="75"/>
        <v>0</v>
      </c>
      <c r="AB2364" s="4" t="str">
        <f t="shared" si="76"/>
        <v/>
      </c>
    </row>
    <row r="2365" spans="1:28" x14ac:dyDescent="0.25">
      <c r="A2365" s="44">
        <v>42880</v>
      </c>
      <c r="B2365" s="45" t="s">
        <v>196</v>
      </c>
      <c r="C2365" s="45" t="s">
        <v>161</v>
      </c>
      <c r="D2365" s="45" t="s">
        <v>38</v>
      </c>
      <c r="E2365" s="45" t="s">
        <v>45</v>
      </c>
      <c r="F2365" s="45" t="s">
        <v>97</v>
      </c>
      <c r="G2365" s="46">
        <v>91381</v>
      </c>
      <c r="H2365" s="81">
        <v>0.33333333333333331</v>
      </c>
      <c r="I2365" s="81">
        <v>0.59722222222222221</v>
      </c>
      <c r="J2365" s="47">
        <v>0.2638888888888889</v>
      </c>
      <c r="K2365" s="48">
        <v>42880.332638888889</v>
      </c>
      <c r="L2365" s="48">
        <v>42880.59652777778</v>
      </c>
      <c r="M2365" s="46">
        <v>73</v>
      </c>
      <c r="N2365" s="46">
        <v>0</v>
      </c>
      <c r="O2365" s="47">
        <v>0</v>
      </c>
      <c r="P2365" s="47">
        <v>1.7476851851851852E-3</v>
      </c>
      <c r="Q2365" s="47">
        <v>3.2407407407407406E-3</v>
      </c>
      <c r="R2365" s="47">
        <v>1.4479166666666668E-2</v>
      </c>
      <c r="S2365" s="47">
        <v>0</v>
      </c>
      <c r="T2365" s="47">
        <v>1.4884259259259259E-2</v>
      </c>
      <c r="U2365" s="47">
        <v>0</v>
      </c>
      <c r="V2365" s="47">
        <v>0</v>
      </c>
      <c r="W2365" s="47">
        <v>0</v>
      </c>
      <c r="X2365" s="47">
        <v>1.2743055555555556E-2</v>
      </c>
      <c r="Y2365" s="47">
        <v>2.1990740740740742E-3</v>
      </c>
      <c r="Z2365" s="47">
        <v>0</v>
      </c>
      <c r="AA2365" s="4">
        <f t="shared" si="75"/>
        <v>2.9363425925925925E-2</v>
      </c>
      <c r="AB2365" s="4">
        <f t="shared" si="76"/>
        <v>0</v>
      </c>
    </row>
    <row r="2366" spans="1:28" x14ac:dyDescent="0.25">
      <c r="A2366" s="44">
        <v>42880</v>
      </c>
      <c r="B2366" s="45" t="s">
        <v>196</v>
      </c>
      <c r="C2366" s="45" t="s">
        <v>161</v>
      </c>
      <c r="D2366" s="45" t="s">
        <v>38</v>
      </c>
      <c r="E2366" s="45" t="s">
        <v>45</v>
      </c>
      <c r="F2366" s="45" t="s">
        <v>127</v>
      </c>
      <c r="G2366" s="46">
        <v>102595</v>
      </c>
      <c r="H2366" s="81">
        <v>0.3888888888888889</v>
      </c>
      <c r="I2366" s="81">
        <v>0.65277777777777779</v>
      </c>
      <c r="J2366" s="47">
        <v>0.2638888888888889</v>
      </c>
      <c r="M2366" s="46">
        <v>0</v>
      </c>
      <c r="N2366" s="46">
        <v>0</v>
      </c>
      <c r="O2366" s="47">
        <v>0</v>
      </c>
      <c r="P2366" s="47">
        <v>0</v>
      </c>
      <c r="Q2366" s="47">
        <v>0</v>
      </c>
      <c r="R2366" s="47">
        <v>0</v>
      </c>
      <c r="S2366" s="47">
        <v>0</v>
      </c>
      <c r="T2366" s="47">
        <v>0</v>
      </c>
      <c r="U2366" s="47">
        <v>0</v>
      </c>
      <c r="V2366" s="47">
        <v>0</v>
      </c>
      <c r="W2366" s="47">
        <v>0</v>
      </c>
      <c r="X2366" s="47">
        <v>0</v>
      </c>
      <c r="Y2366" s="47">
        <v>0</v>
      </c>
      <c r="Z2366" s="47">
        <v>0</v>
      </c>
      <c r="AA2366" s="4">
        <f t="shared" si="75"/>
        <v>0</v>
      </c>
      <c r="AB2366" s="4" t="str">
        <f t="shared" si="76"/>
        <v/>
      </c>
    </row>
    <row r="2367" spans="1:28" x14ac:dyDescent="0.25">
      <c r="A2367" s="44">
        <v>42880</v>
      </c>
      <c r="B2367" s="45" t="s">
        <v>196</v>
      </c>
      <c r="C2367" s="45" t="s">
        <v>161</v>
      </c>
      <c r="D2367" s="45" t="s">
        <v>38</v>
      </c>
      <c r="E2367" s="45" t="s">
        <v>45</v>
      </c>
      <c r="F2367" s="45" t="s">
        <v>98</v>
      </c>
      <c r="G2367" s="46">
        <v>91165</v>
      </c>
      <c r="H2367" s="81">
        <v>0.3888888888888889</v>
      </c>
      <c r="I2367" s="81">
        <v>0.65277777777777779</v>
      </c>
      <c r="J2367" s="47">
        <v>0.2638888888888889</v>
      </c>
      <c r="M2367" s="46">
        <v>0</v>
      </c>
      <c r="N2367" s="46">
        <v>0</v>
      </c>
      <c r="O2367" s="47">
        <v>0</v>
      </c>
      <c r="P2367" s="47">
        <v>0</v>
      </c>
      <c r="Q2367" s="47">
        <v>0</v>
      </c>
      <c r="R2367" s="47">
        <v>0</v>
      </c>
      <c r="S2367" s="47">
        <v>0</v>
      </c>
      <c r="T2367" s="47">
        <v>0</v>
      </c>
      <c r="U2367" s="47">
        <v>0</v>
      </c>
      <c r="V2367" s="47">
        <v>0</v>
      </c>
      <c r="W2367" s="47">
        <v>0</v>
      </c>
      <c r="X2367" s="47">
        <v>0</v>
      </c>
      <c r="Y2367" s="47">
        <v>0</v>
      </c>
      <c r="Z2367" s="47">
        <v>0</v>
      </c>
      <c r="AA2367" s="4">
        <f t="shared" si="75"/>
        <v>0</v>
      </c>
      <c r="AB2367" s="4" t="str">
        <f t="shared" si="76"/>
        <v/>
      </c>
    </row>
    <row r="2368" spans="1:28" x14ac:dyDescent="0.25">
      <c r="A2368" s="44">
        <v>42880</v>
      </c>
      <c r="B2368" s="45" t="s">
        <v>196</v>
      </c>
      <c r="C2368" s="45" t="s">
        <v>161</v>
      </c>
      <c r="D2368" s="45" t="s">
        <v>38</v>
      </c>
      <c r="E2368" s="45" t="s">
        <v>45</v>
      </c>
      <c r="F2368" s="45" t="s">
        <v>99</v>
      </c>
      <c r="G2368" s="46">
        <v>91178</v>
      </c>
      <c r="H2368" s="81">
        <v>0.33333333333333331</v>
      </c>
      <c r="I2368" s="81">
        <v>0.59722222222222221</v>
      </c>
      <c r="J2368" s="47">
        <v>0.2638888888888889</v>
      </c>
      <c r="K2368" s="48">
        <v>42880.331944444442</v>
      </c>
      <c r="L2368" s="48">
        <v>42880.597222222219</v>
      </c>
      <c r="M2368" s="46">
        <v>92</v>
      </c>
      <c r="N2368" s="46">
        <v>0</v>
      </c>
      <c r="O2368" s="47">
        <v>0</v>
      </c>
      <c r="P2368" s="47">
        <v>1.3888888888888889E-3</v>
      </c>
      <c r="Q2368" s="47">
        <v>1.2847222222222223E-3</v>
      </c>
      <c r="R2368" s="47">
        <v>1.4236111111111111E-2</v>
      </c>
      <c r="S2368" s="47">
        <v>0</v>
      </c>
      <c r="T2368" s="47">
        <v>1.5902777777777776E-2</v>
      </c>
      <c r="U2368" s="47">
        <v>0</v>
      </c>
      <c r="V2368" s="47">
        <v>0</v>
      </c>
      <c r="W2368" s="47">
        <v>0</v>
      </c>
      <c r="X2368" s="47">
        <v>6.782407407407408E-3</v>
      </c>
      <c r="Y2368" s="47">
        <v>1.1747685185185186E-2</v>
      </c>
      <c r="Z2368" s="47">
        <v>0</v>
      </c>
      <c r="AA2368" s="4">
        <f t="shared" si="75"/>
        <v>3.0138888888888889E-2</v>
      </c>
      <c r="AB2368" s="4">
        <f t="shared" si="76"/>
        <v>0</v>
      </c>
    </row>
    <row r="2369" spans="1:28" x14ac:dyDescent="0.25">
      <c r="A2369" s="44">
        <v>42880</v>
      </c>
      <c r="B2369" s="45" t="s">
        <v>196</v>
      </c>
      <c r="C2369" s="45" t="s">
        <v>161</v>
      </c>
      <c r="D2369" s="45" t="s">
        <v>38</v>
      </c>
      <c r="E2369" s="45" t="s">
        <v>45</v>
      </c>
      <c r="F2369" s="45" t="s">
        <v>101</v>
      </c>
      <c r="G2369" s="46">
        <v>91179</v>
      </c>
      <c r="H2369" s="81">
        <v>0.25</v>
      </c>
      <c r="I2369" s="81">
        <v>0.51388888888888895</v>
      </c>
      <c r="J2369" s="47">
        <v>0.2638888888888889</v>
      </c>
      <c r="K2369" s="48">
        <v>42880.251388888886</v>
      </c>
      <c r="L2369" s="48">
        <v>42880.513888888891</v>
      </c>
      <c r="M2369" s="46">
        <v>45</v>
      </c>
      <c r="N2369" s="46">
        <v>0</v>
      </c>
      <c r="O2369" s="47">
        <v>0</v>
      </c>
      <c r="P2369" s="47">
        <v>1.9444444444444442E-3</v>
      </c>
      <c r="Q2369" s="47">
        <v>3.2407407407407406E-4</v>
      </c>
      <c r="R2369" s="47">
        <v>1.577546296296296E-2</v>
      </c>
      <c r="S2369" s="47">
        <v>0</v>
      </c>
      <c r="T2369" s="47">
        <v>6.4583333333333333E-3</v>
      </c>
      <c r="U2369" s="47">
        <v>0</v>
      </c>
      <c r="V2369" s="47">
        <v>0</v>
      </c>
      <c r="W2369" s="47">
        <v>0</v>
      </c>
      <c r="X2369" s="47">
        <v>4.7951388888888891E-2</v>
      </c>
      <c r="Y2369" s="47">
        <v>9.3055555555555548E-3</v>
      </c>
      <c r="Z2369" s="47">
        <v>0</v>
      </c>
      <c r="AA2369" s="4">
        <f t="shared" si="75"/>
        <v>2.2233796296296293E-2</v>
      </c>
      <c r="AB2369" s="4">
        <f t="shared" si="76"/>
        <v>1.388888888888884E-3</v>
      </c>
    </row>
    <row r="2370" spans="1:28" x14ac:dyDescent="0.25">
      <c r="A2370" s="44">
        <v>42880</v>
      </c>
      <c r="B2370" s="45" t="s">
        <v>196</v>
      </c>
      <c r="C2370" s="45" t="s">
        <v>161</v>
      </c>
      <c r="D2370" s="45" t="s">
        <v>38</v>
      </c>
      <c r="E2370" s="45" t="s">
        <v>45</v>
      </c>
      <c r="F2370" s="45" t="s">
        <v>102</v>
      </c>
      <c r="G2370" s="46">
        <v>91388</v>
      </c>
      <c r="H2370" s="81">
        <v>0.29166666666666669</v>
      </c>
      <c r="I2370" s="81">
        <v>0.55555555555555558</v>
      </c>
      <c r="J2370" s="47">
        <v>0.2638888888888889</v>
      </c>
      <c r="K2370" s="48">
        <v>42880.291666666664</v>
      </c>
      <c r="L2370" s="48">
        <v>42880.555555555555</v>
      </c>
      <c r="M2370" s="46">
        <v>75</v>
      </c>
      <c r="N2370" s="46">
        <v>0</v>
      </c>
      <c r="O2370" s="47">
        <v>0</v>
      </c>
      <c r="P2370" s="47">
        <v>1.6435185185185183E-3</v>
      </c>
      <c r="Q2370" s="47">
        <v>7.9861111111111105E-4</v>
      </c>
      <c r="R2370" s="47">
        <v>1.4004629629629631E-2</v>
      </c>
      <c r="S2370" s="47">
        <v>0</v>
      </c>
      <c r="T2370" s="47">
        <v>1.5995370370370372E-2</v>
      </c>
      <c r="U2370" s="47">
        <v>0</v>
      </c>
      <c r="V2370" s="47">
        <v>0</v>
      </c>
      <c r="W2370" s="47">
        <v>1.1574074074074073E-5</v>
      </c>
      <c r="X2370" s="47">
        <v>6.0416666666666665E-3</v>
      </c>
      <c r="Y2370" s="47">
        <v>1.8171296296296297E-3</v>
      </c>
      <c r="Z2370" s="47">
        <v>0</v>
      </c>
      <c r="AA2370" s="4">
        <f t="shared" si="75"/>
        <v>3.0000000000000002E-2</v>
      </c>
      <c r="AB2370" s="4">
        <f t="shared" si="76"/>
        <v>0</v>
      </c>
    </row>
    <row r="2371" spans="1:28" x14ac:dyDescent="0.25">
      <c r="A2371" s="44">
        <v>42880</v>
      </c>
      <c r="B2371" s="45" t="s">
        <v>196</v>
      </c>
      <c r="C2371" s="45" t="s">
        <v>161</v>
      </c>
      <c r="D2371" s="45" t="s">
        <v>38</v>
      </c>
      <c r="E2371" s="45" t="s">
        <v>45</v>
      </c>
      <c r="F2371" s="45" t="s">
        <v>103</v>
      </c>
      <c r="G2371" s="46">
        <v>91140</v>
      </c>
      <c r="H2371" s="81">
        <v>0.3611111111111111</v>
      </c>
      <c r="I2371" s="81">
        <v>0.625</v>
      </c>
      <c r="J2371" s="47">
        <v>0.2638888888888889</v>
      </c>
      <c r="M2371" s="46">
        <v>0</v>
      </c>
      <c r="N2371" s="46">
        <v>0</v>
      </c>
      <c r="O2371" s="47">
        <v>0</v>
      </c>
      <c r="P2371" s="47">
        <v>0</v>
      </c>
      <c r="Q2371" s="47">
        <v>0</v>
      </c>
      <c r="R2371" s="47">
        <v>0</v>
      </c>
      <c r="S2371" s="47">
        <v>0</v>
      </c>
      <c r="T2371" s="47">
        <v>0</v>
      </c>
      <c r="U2371" s="47">
        <v>0</v>
      </c>
      <c r="V2371" s="47">
        <v>0</v>
      </c>
      <c r="W2371" s="47">
        <v>0</v>
      </c>
      <c r="X2371" s="47">
        <v>0</v>
      </c>
      <c r="Y2371" s="47">
        <v>0</v>
      </c>
      <c r="Z2371" s="47">
        <v>0</v>
      </c>
      <c r="AA2371" s="4">
        <f t="shared" si="75"/>
        <v>0</v>
      </c>
      <c r="AB2371" s="4" t="str">
        <f t="shared" si="76"/>
        <v/>
      </c>
    </row>
    <row r="2372" spans="1:28" x14ac:dyDescent="0.25">
      <c r="A2372" s="44">
        <v>42880</v>
      </c>
      <c r="B2372" s="45" t="s">
        <v>196</v>
      </c>
      <c r="C2372" s="45" t="s">
        <v>161</v>
      </c>
      <c r="D2372" s="45" t="s">
        <v>38</v>
      </c>
      <c r="E2372" s="45" t="s">
        <v>45</v>
      </c>
      <c r="F2372" s="45" t="s">
        <v>190</v>
      </c>
      <c r="G2372" s="46">
        <v>101413</v>
      </c>
      <c r="H2372" s="81">
        <v>0.29166666666666669</v>
      </c>
      <c r="I2372" s="81">
        <v>0.55555555555555558</v>
      </c>
      <c r="J2372" s="47">
        <v>0.2638888888888889</v>
      </c>
      <c r="M2372" s="46">
        <v>0</v>
      </c>
      <c r="N2372" s="46">
        <v>0</v>
      </c>
      <c r="O2372" s="47">
        <v>0</v>
      </c>
      <c r="P2372" s="47">
        <v>0</v>
      </c>
      <c r="Q2372" s="47">
        <v>0</v>
      </c>
      <c r="R2372" s="47">
        <v>0</v>
      </c>
      <c r="S2372" s="47">
        <v>0</v>
      </c>
      <c r="T2372" s="47">
        <v>0</v>
      </c>
      <c r="U2372" s="47">
        <v>0</v>
      </c>
      <c r="V2372" s="47">
        <v>0</v>
      </c>
      <c r="W2372" s="47">
        <v>0</v>
      </c>
      <c r="X2372" s="47">
        <v>0</v>
      </c>
      <c r="Y2372" s="47">
        <v>0</v>
      </c>
      <c r="Z2372" s="47">
        <v>0</v>
      </c>
      <c r="AA2372" s="4">
        <f t="shared" si="75"/>
        <v>0</v>
      </c>
      <c r="AB2372" s="4" t="str">
        <f t="shared" si="76"/>
        <v/>
      </c>
    </row>
    <row r="2373" spans="1:28" x14ac:dyDescent="0.25">
      <c r="A2373" s="44">
        <v>42880</v>
      </c>
      <c r="B2373" s="45" t="s">
        <v>196</v>
      </c>
      <c r="C2373" s="45" t="s">
        <v>161</v>
      </c>
      <c r="D2373" s="45" t="s">
        <v>38</v>
      </c>
      <c r="E2373" s="45" t="s">
        <v>45</v>
      </c>
      <c r="F2373" s="45" t="s">
        <v>105</v>
      </c>
      <c r="G2373" s="46">
        <v>91172</v>
      </c>
      <c r="H2373" s="81">
        <v>0.59722222222222221</v>
      </c>
      <c r="I2373" s="81">
        <v>0.86111111111111116</v>
      </c>
      <c r="J2373" s="47">
        <v>0.2638888888888889</v>
      </c>
      <c r="M2373" s="46">
        <v>0</v>
      </c>
      <c r="N2373" s="46">
        <v>0</v>
      </c>
      <c r="O2373" s="47">
        <v>0</v>
      </c>
      <c r="P2373" s="47">
        <v>0</v>
      </c>
      <c r="Q2373" s="47">
        <v>0</v>
      </c>
      <c r="R2373" s="47">
        <v>0</v>
      </c>
      <c r="S2373" s="47">
        <v>0</v>
      </c>
      <c r="T2373" s="47">
        <v>0</v>
      </c>
      <c r="U2373" s="47">
        <v>0</v>
      </c>
      <c r="V2373" s="47">
        <v>0</v>
      </c>
      <c r="W2373" s="47">
        <v>0</v>
      </c>
      <c r="X2373" s="47">
        <v>0</v>
      </c>
      <c r="Y2373" s="47">
        <v>0</v>
      </c>
      <c r="Z2373" s="47">
        <v>0</v>
      </c>
      <c r="AA2373" s="4">
        <f t="shared" si="75"/>
        <v>0</v>
      </c>
      <c r="AB2373" s="4" t="str">
        <f t="shared" si="76"/>
        <v/>
      </c>
    </row>
    <row r="2374" spans="1:28" x14ac:dyDescent="0.25">
      <c r="A2374" s="44">
        <v>42880</v>
      </c>
      <c r="B2374" s="45" t="s">
        <v>196</v>
      </c>
      <c r="C2374" s="45" t="s">
        <v>161</v>
      </c>
      <c r="D2374" s="45" t="s">
        <v>38</v>
      </c>
      <c r="E2374" s="45" t="s">
        <v>45</v>
      </c>
      <c r="F2374" s="45" t="s">
        <v>191</v>
      </c>
      <c r="G2374" s="46">
        <v>91158</v>
      </c>
      <c r="H2374" s="81">
        <v>0.25</v>
      </c>
      <c r="I2374" s="81">
        <v>0.51388888888888895</v>
      </c>
      <c r="J2374" s="47">
        <v>0.2638888888888889</v>
      </c>
      <c r="M2374" s="46">
        <v>0</v>
      </c>
      <c r="N2374" s="46">
        <v>0</v>
      </c>
      <c r="O2374" s="47">
        <v>0</v>
      </c>
      <c r="P2374" s="47">
        <v>0</v>
      </c>
      <c r="Q2374" s="47">
        <v>0</v>
      </c>
      <c r="R2374" s="47">
        <v>0</v>
      </c>
      <c r="S2374" s="47">
        <v>0</v>
      </c>
      <c r="T2374" s="47">
        <v>0</v>
      </c>
      <c r="U2374" s="47">
        <v>0</v>
      </c>
      <c r="V2374" s="47">
        <v>0</v>
      </c>
      <c r="W2374" s="47">
        <v>0</v>
      </c>
      <c r="X2374" s="47">
        <v>0</v>
      </c>
      <c r="Y2374" s="47">
        <v>0</v>
      </c>
      <c r="Z2374" s="47">
        <v>0</v>
      </c>
      <c r="AA2374" s="4">
        <f t="shared" ref="AA2374:AA2437" si="77">IF(A2374="","",R2374+T2374)</f>
        <v>0</v>
      </c>
      <c r="AB2374" s="4" t="str">
        <f t="shared" si="76"/>
        <v/>
      </c>
    </row>
    <row r="2375" spans="1:28" x14ac:dyDescent="0.25">
      <c r="A2375" s="44">
        <v>42880</v>
      </c>
      <c r="B2375" s="45" t="s">
        <v>196</v>
      </c>
      <c r="C2375" s="45" t="s">
        <v>161</v>
      </c>
      <c r="D2375" s="45" t="s">
        <v>38</v>
      </c>
      <c r="E2375" s="45" t="s">
        <v>45</v>
      </c>
      <c r="F2375" s="45" t="s">
        <v>61</v>
      </c>
      <c r="G2375" s="46">
        <v>91175</v>
      </c>
      <c r="H2375" s="81">
        <v>0.29166666666666669</v>
      </c>
      <c r="I2375" s="81">
        <v>0.55555555555555558</v>
      </c>
      <c r="J2375" s="47">
        <v>0.2638888888888889</v>
      </c>
      <c r="K2375" s="48">
        <v>42880.289583333331</v>
      </c>
      <c r="L2375" s="48">
        <v>42880.556250000001</v>
      </c>
      <c r="M2375" s="46">
        <v>60</v>
      </c>
      <c r="N2375" s="46">
        <v>0</v>
      </c>
      <c r="O2375" s="47">
        <v>0</v>
      </c>
      <c r="P2375" s="47">
        <v>2.1064814814814813E-3</v>
      </c>
      <c r="Q2375" s="47">
        <v>4.6759259259259263E-3</v>
      </c>
      <c r="R2375" s="47">
        <v>2.326388888888889E-2</v>
      </c>
      <c r="S2375" s="47">
        <v>0</v>
      </c>
      <c r="T2375" s="47">
        <v>7.9282407407407409E-3</v>
      </c>
      <c r="U2375" s="47">
        <v>0</v>
      </c>
      <c r="V2375" s="47">
        <v>0</v>
      </c>
      <c r="W2375" s="47">
        <v>0</v>
      </c>
      <c r="X2375" s="47">
        <v>7.5347222222222213E-3</v>
      </c>
      <c r="Y2375" s="47">
        <v>3.9467592592592592E-3</v>
      </c>
      <c r="Z2375" s="47">
        <v>0</v>
      </c>
      <c r="AA2375" s="4">
        <f t="shared" si="77"/>
        <v>3.1192129629629632E-2</v>
      </c>
      <c r="AB2375" s="4">
        <f t="shared" si="76"/>
        <v>0</v>
      </c>
    </row>
    <row r="2376" spans="1:28" x14ac:dyDescent="0.25">
      <c r="A2376" s="44">
        <v>42880</v>
      </c>
      <c r="B2376" s="45" t="s">
        <v>196</v>
      </c>
      <c r="C2376" s="45" t="s">
        <v>161</v>
      </c>
      <c r="D2376" s="45" t="s">
        <v>38</v>
      </c>
      <c r="E2376" s="45" t="s">
        <v>45</v>
      </c>
      <c r="F2376" s="45" t="s">
        <v>106</v>
      </c>
      <c r="G2376" s="46">
        <v>91150</v>
      </c>
      <c r="H2376" s="81">
        <v>0.29166666666666669</v>
      </c>
      <c r="I2376" s="81">
        <v>0.55555555555555558</v>
      </c>
      <c r="J2376" s="47">
        <v>0.2638888888888889</v>
      </c>
      <c r="K2376" s="48">
        <v>42880.297222222223</v>
      </c>
      <c r="L2376" s="48">
        <v>42880.555555555555</v>
      </c>
      <c r="M2376" s="46">
        <v>61</v>
      </c>
      <c r="N2376" s="46">
        <v>0</v>
      </c>
      <c r="O2376" s="47">
        <v>0</v>
      </c>
      <c r="P2376" s="47">
        <v>1.3541666666666667E-3</v>
      </c>
      <c r="Q2376" s="47">
        <v>3.9236111111111112E-3</v>
      </c>
      <c r="R2376" s="47">
        <v>1.4097222222222221E-2</v>
      </c>
      <c r="S2376" s="47">
        <v>0</v>
      </c>
      <c r="T2376" s="47">
        <v>1.462962962962963E-2</v>
      </c>
      <c r="U2376" s="47">
        <v>0</v>
      </c>
      <c r="V2376" s="47">
        <v>0</v>
      </c>
      <c r="W2376" s="47">
        <v>0</v>
      </c>
      <c r="X2376" s="47">
        <v>4.6273148148148147E-2</v>
      </c>
      <c r="Y2376" s="47">
        <v>5.3356481481481484E-3</v>
      </c>
      <c r="Z2376" s="47">
        <v>0</v>
      </c>
      <c r="AA2376" s="4">
        <f t="shared" si="77"/>
        <v>2.8726851851851851E-2</v>
      </c>
      <c r="AB2376" s="4">
        <f t="shared" si="76"/>
        <v>5.5555555555555358E-3</v>
      </c>
    </row>
    <row r="2377" spans="1:28" x14ac:dyDescent="0.25">
      <c r="A2377" s="44">
        <v>42880</v>
      </c>
      <c r="B2377" s="45" t="s">
        <v>196</v>
      </c>
      <c r="C2377" s="45" t="s">
        <v>161</v>
      </c>
      <c r="D2377" s="45" t="s">
        <v>38</v>
      </c>
      <c r="E2377" s="45" t="s">
        <v>45</v>
      </c>
      <c r="F2377" s="45" t="s">
        <v>107</v>
      </c>
      <c r="G2377" s="46">
        <v>102599</v>
      </c>
      <c r="H2377" s="81">
        <v>0.33333333333333331</v>
      </c>
      <c r="I2377" s="81">
        <v>0.59722222222222221</v>
      </c>
      <c r="J2377" s="47">
        <v>0.2638888888888889</v>
      </c>
      <c r="M2377" s="46">
        <v>0</v>
      </c>
      <c r="N2377" s="46">
        <v>0</v>
      </c>
      <c r="O2377" s="47">
        <v>0</v>
      </c>
      <c r="P2377" s="47">
        <v>0</v>
      </c>
      <c r="Q2377" s="47">
        <v>0</v>
      </c>
      <c r="R2377" s="47">
        <v>0</v>
      </c>
      <c r="S2377" s="47">
        <v>0</v>
      </c>
      <c r="T2377" s="47">
        <v>0</v>
      </c>
      <c r="U2377" s="47">
        <v>0</v>
      </c>
      <c r="V2377" s="47">
        <v>0</v>
      </c>
      <c r="W2377" s="47">
        <v>0</v>
      </c>
      <c r="X2377" s="47">
        <v>0</v>
      </c>
      <c r="Y2377" s="47">
        <v>0</v>
      </c>
      <c r="Z2377" s="47">
        <v>0</v>
      </c>
      <c r="AA2377" s="4">
        <f t="shared" si="77"/>
        <v>0</v>
      </c>
      <c r="AB2377" s="4" t="str">
        <f t="shared" si="76"/>
        <v/>
      </c>
    </row>
    <row r="2378" spans="1:28" x14ac:dyDescent="0.25">
      <c r="A2378" s="44">
        <v>42880</v>
      </c>
      <c r="B2378" s="45" t="s">
        <v>196</v>
      </c>
      <c r="C2378" s="45" t="s">
        <v>161</v>
      </c>
      <c r="D2378" s="45" t="s">
        <v>192</v>
      </c>
      <c r="E2378" s="45" t="s">
        <v>48</v>
      </c>
      <c r="F2378" s="45" t="s">
        <v>193</v>
      </c>
      <c r="G2378" s="46">
        <v>91357</v>
      </c>
      <c r="H2378" s="81">
        <v>0.58333333333333337</v>
      </c>
      <c r="I2378" s="81">
        <v>0.84722222222222221</v>
      </c>
      <c r="J2378" s="47">
        <v>0.2638888888888889</v>
      </c>
      <c r="K2378" s="48">
        <v>42880.584722222222</v>
      </c>
      <c r="L2378" s="48">
        <v>42880.847222222219</v>
      </c>
      <c r="M2378" s="46">
        <v>4</v>
      </c>
      <c r="N2378" s="46">
        <v>5</v>
      </c>
      <c r="O2378" s="47">
        <v>9.8379629629629642E-4</v>
      </c>
      <c r="P2378" s="47">
        <v>1.0416666666666667E-3</v>
      </c>
      <c r="Q2378" s="47">
        <v>6.9444444444444441E-3</v>
      </c>
      <c r="R2378" s="47">
        <v>1.375E-2</v>
      </c>
      <c r="S2378" s="47">
        <v>0</v>
      </c>
      <c r="T2378" s="47">
        <v>1.4594907407407405E-2</v>
      </c>
      <c r="U2378" s="47">
        <v>0</v>
      </c>
      <c r="V2378" s="47">
        <v>0</v>
      </c>
      <c r="W2378" s="47">
        <v>0</v>
      </c>
      <c r="X2378" s="47">
        <v>0</v>
      </c>
      <c r="Y2378" s="47">
        <v>0</v>
      </c>
      <c r="Z2378" s="47">
        <v>0</v>
      </c>
      <c r="AA2378" s="4">
        <f t="shared" si="77"/>
        <v>2.8344907407407405E-2</v>
      </c>
      <c r="AB2378" s="4">
        <f t="shared" si="76"/>
        <v>1.388888888888884E-3</v>
      </c>
    </row>
    <row r="2379" spans="1:28" x14ac:dyDescent="0.25">
      <c r="A2379" s="44">
        <v>42880</v>
      </c>
      <c r="B2379" s="45" t="s">
        <v>196</v>
      </c>
      <c r="C2379" s="45" t="s">
        <v>161</v>
      </c>
      <c r="D2379" s="45" t="s">
        <v>192</v>
      </c>
      <c r="E2379" s="45" t="s">
        <v>48</v>
      </c>
      <c r="F2379" s="45" t="s">
        <v>88</v>
      </c>
      <c r="G2379" s="46">
        <v>91368</v>
      </c>
      <c r="H2379" s="81">
        <v>0.31944444444444448</v>
      </c>
      <c r="I2379" s="81">
        <v>0.58333333333333337</v>
      </c>
      <c r="J2379" s="47">
        <v>0.2638888888888889</v>
      </c>
      <c r="K2379" s="48">
        <v>42880.318749999999</v>
      </c>
      <c r="L2379" s="48">
        <v>42880.583333333336</v>
      </c>
      <c r="M2379" s="46">
        <v>3</v>
      </c>
      <c r="N2379" s="46">
        <v>17</v>
      </c>
      <c r="O2379" s="47">
        <v>8.449074074074075E-4</v>
      </c>
      <c r="P2379" s="47">
        <v>1.25E-3</v>
      </c>
      <c r="Q2379" s="47">
        <v>1.5104166666666667E-2</v>
      </c>
      <c r="R2379" s="47">
        <v>1.4745370370370372E-2</v>
      </c>
      <c r="S2379" s="47">
        <v>0</v>
      </c>
      <c r="T2379" s="47">
        <v>1.5277777777777777E-2</v>
      </c>
      <c r="U2379" s="47">
        <v>0</v>
      </c>
      <c r="V2379" s="47">
        <v>3.8078703703703707E-3</v>
      </c>
      <c r="W2379" s="47">
        <v>0</v>
      </c>
      <c r="X2379" s="47">
        <v>0</v>
      </c>
      <c r="Y2379" s="47">
        <v>1.9363425925925926E-2</v>
      </c>
      <c r="Z2379" s="47">
        <v>0</v>
      </c>
      <c r="AA2379" s="4">
        <f t="shared" si="77"/>
        <v>3.0023148148148149E-2</v>
      </c>
      <c r="AB2379" s="4">
        <f t="shared" si="76"/>
        <v>0</v>
      </c>
    </row>
    <row r="2380" spans="1:28" x14ac:dyDescent="0.25">
      <c r="A2380" s="44">
        <v>42880</v>
      </c>
      <c r="G2380" s="46">
        <v>91240</v>
      </c>
      <c r="H2380" s="76"/>
      <c r="I2380" s="76"/>
      <c r="M2380" s="46">
        <v>92</v>
      </c>
      <c r="P2380" s="47">
        <v>1.7476851851851852E-3</v>
      </c>
      <c r="AA2380" s="4">
        <f t="shared" si="77"/>
        <v>0</v>
      </c>
      <c r="AB2380" s="4" t="str">
        <f t="shared" si="76"/>
        <v/>
      </c>
    </row>
    <row r="2381" spans="1:28" x14ac:dyDescent="0.25">
      <c r="A2381" s="83">
        <v>42881</v>
      </c>
      <c r="B2381" s="84" t="s">
        <v>197</v>
      </c>
      <c r="C2381" s="84" t="s">
        <v>161</v>
      </c>
      <c r="D2381" s="84" t="s">
        <v>36</v>
      </c>
      <c r="E2381" s="84" t="s">
        <v>35</v>
      </c>
      <c r="F2381" s="84" t="s">
        <v>65</v>
      </c>
      <c r="G2381" s="85">
        <v>91392</v>
      </c>
      <c r="H2381" s="81">
        <v>0.65277777777777779</v>
      </c>
      <c r="I2381" s="81">
        <v>0.91666666666666663</v>
      </c>
      <c r="J2381" s="86">
        <v>0.2638888888888889</v>
      </c>
      <c r="K2381" s="87">
        <v>42881.647916666669</v>
      </c>
      <c r="L2381" s="87">
        <v>42881.916666666664</v>
      </c>
      <c r="M2381" s="85">
        <v>0</v>
      </c>
      <c r="N2381" s="85">
        <v>49</v>
      </c>
      <c r="O2381" s="86">
        <v>9.6064814814814808E-4</v>
      </c>
      <c r="P2381" s="86">
        <v>0</v>
      </c>
      <c r="Q2381" s="86">
        <v>4.7372685185185191E-2</v>
      </c>
      <c r="R2381" s="86">
        <v>0</v>
      </c>
      <c r="S2381" s="86">
        <v>0</v>
      </c>
      <c r="T2381" s="86">
        <v>0</v>
      </c>
      <c r="U2381" s="86">
        <v>0</v>
      </c>
      <c r="V2381" s="86">
        <v>0</v>
      </c>
      <c r="W2381" s="86">
        <v>0</v>
      </c>
      <c r="X2381" s="86">
        <v>0</v>
      </c>
      <c r="Y2381" s="86">
        <v>0</v>
      </c>
      <c r="Z2381" s="86">
        <v>0</v>
      </c>
      <c r="AA2381" s="4">
        <f t="shared" si="77"/>
        <v>0</v>
      </c>
      <c r="AB2381" s="4">
        <f t="shared" si="76"/>
        <v>0</v>
      </c>
    </row>
    <row r="2382" spans="1:28" x14ac:dyDescent="0.25">
      <c r="A2382" s="83">
        <v>42882</v>
      </c>
      <c r="B2382" s="84" t="s">
        <v>198</v>
      </c>
      <c r="C2382" s="84" t="s">
        <v>161</v>
      </c>
      <c r="D2382" s="84" t="s">
        <v>36</v>
      </c>
      <c r="E2382" s="84" t="s">
        <v>35</v>
      </c>
      <c r="F2382" s="84" t="s">
        <v>65</v>
      </c>
      <c r="G2382" s="85">
        <v>91392</v>
      </c>
      <c r="H2382" s="81">
        <v>0.65277777777777779</v>
      </c>
      <c r="I2382" s="81">
        <v>0.91666666666666663</v>
      </c>
      <c r="J2382" s="86">
        <v>0.2638888888888889</v>
      </c>
      <c r="K2382" s="87">
        <v>42882.648611111108</v>
      </c>
      <c r="L2382" s="87">
        <v>42882.916666666664</v>
      </c>
      <c r="M2382" s="85">
        <v>0</v>
      </c>
      <c r="N2382" s="85">
        <v>48</v>
      </c>
      <c r="O2382" s="86">
        <v>8.9120370370370362E-4</v>
      </c>
      <c r="P2382" s="86">
        <v>0</v>
      </c>
      <c r="Q2382" s="86">
        <v>4.3055555555555562E-2</v>
      </c>
      <c r="R2382" s="86">
        <v>0</v>
      </c>
      <c r="S2382" s="86">
        <v>0</v>
      </c>
      <c r="T2382" s="86">
        <v>0</v>
      </c>
      <c r="U2382" s="86">
        <v>0</v>
      </c>
      <c r="V2382" s="86">
        <v>0</v>
      </c>
      <c r="W2382" s="86">
        <v>0</v>
      </c>
      <c r="X2382" s="86">
        <v>0</v>
      </c>
      <c r="Y2382" s="86">
        <v>0</v>
      </c>
      <c r="Z2382" s="86">
        <v>0</v>
      </c>
      <c r="AA2382" s="4">
        <f t="shared" si="77"/>
        <v>0</v>
      </c>
      <c r="AB2382" s="4">
        <f t="shared" si="76"/>
        <v>0</v>
      </c>
    </row>
    <row r="2383" spans="1:28" x14ac:dyDescent="0.25">
      <c r="A2383" s="83">
        <v>42883</v>
      </c>
      <c r="B2383" s="84" t="s">
        <v>199</v>
      </c>
      <c r="C2383" s="84" t="s">
        <v>161</v>
      </c>
      <c r="D2383" s="84" t="s">
        <v>36</v>
      </c>
      <c r="E2383" s="84" t="s">
        <v>35</v>
      </c>
      <c r="F2383" s="84" t="s">
        <v>65</v>
      </c>
      <c r="G2383" s="85">
        <v>91392</v>
      </c>
      <c r="H2383" s="81">
        <v>0.65277777777777779</v>
      </c>
      <c r="I2383" s="81">
        <v>0.91666666666666663</v>
      </c>
      <c r="J2383" s="86">
        <v>0.2638888888888889</v>
      </c>
      <c r="K2383" s="87"/>
      <c r="L2383" s="87"/>
      <c r="M2383" s="85">
        <v>0</v>
      </c>
      <c r="N2383" s="85">
        <v>0</v>
      </c>
      <c r="O2383" s="86">
        <v>0</v>
      </c>
      <c r="P2383" s="86">
        <v>0</v>
      </c>
      <c r="Q2383" s="86">
        <v>0</v>
      </c>
      <c r="R2383" s="86">
        <v>0</v>
      </c>
      <c r="S2383" s="86">
        <v>0</v>
      </c>
      <c r="T2383" s="86">
        <v>0</v>
      </c>
      <c r="U2383" s="86">
        <v>0</v>
      </c>
      <c r="V2383" s="86">
        <v>0</v>
      </c>
      <c r="W2383" s="86">
        <v>0</v>
      </c>
      <c r="X2383" s="86">
        <v>0</v>
      </c>
      <c r="Y2383" s="86">
        <v>0</v>
      </c>
      <c r="Z2383" s="86">
        <v>0</v>
      </c>
      <c r="AA2383" s="4">
        <f t="shared" si="77"/>
        <v>0</v>
      </c>
      <c r="AB2383" s="4" t="str">
        <f t="shared" si="76"/>
        <v/>
      </c>
    </row>
    <row r="2384" spans="1:28" x14ac:dyDescent="0.25">
      <c r="A2384" s="83">
        <v>42883</v>
      </c>
      <c r="B2384" s="84" t="s">
        <v>199</v>
      </c>
      <c r="C2384" s="84" t="s">
        <v>161</v>
      </c>
      <c r="D2384" s="84" t="s">
        <v>36</v>
      </c>
      <c r="E2384" s="84" t="s">
        <v>35</v>
      </c>
      <c r="F2384" s="84" t="s">
        <v>34</v>
      </c>
      <c r="G2384" s="85">
        <v>91391</v>
      </c>
      <c r="H2384" s="81">
        <v>0.58333333333333337</v>
      </c>
      <c r="I2384" s="81">
        <v>0.84722222222222221</v>
      </c>
      <c r="J2384" s="86">
        <v>0.2638888888888889</v>
      </c>
      <c r="K2384" s="87"/>
      <c r="L2384" s="87"/>
      <c r="M2384" s="85">
        <v>0</v>
      </c>
      <c r="N2384" s="85">
        <v>0</v>
      </c>
      <c r="O2384" s="86">
        <v>0</v>
      </c>
      <c r="P2384" s="86">
        <v>0</v>
      </c>
      <c r="Q2384" s="86">
        <v>0</v>
      </c>
      <c r="R2384" s="86">
        <v>0</v>
      </c>
      <c r="S2384" s="86">
        <v>0</v>
      </c>
      <c r="T2384" s="86">
        <v>0</v>
      </c>
      <c r="U2384" s="86">
        <v>0</v>
      </c>
      <c r="V2384" s="86">
        <v>0</v>
      </c>
      <c r="W2384" s="86">
        <v>0</v>
      </c>
      <c r="X2384" s="86">
        <v>0</v>
      </c>
      <c r="Y2384" s="86">
        <v>0</v>
      </c>
      <c r="Z2384" s="86">
        <v>0</v>
      </c>
      <c r="AA2384" s="4">
        <f t="shared" si="77"/>
        <v>0</v>
      </c>
      <c r="AB2384" s="4" t="str">
        <f t="shared" si="76"/>
        <v/>
      </c>
    </row>
    <row r="2385" spans="1:28" x14ac:dyDescent="0.25">
      <c r="A2385" s="83">
        <v>42882</v>
      </c>
      <c r="B2385" s="84" t="s">
        <v>198</v>
      </c>
      <c r="C2385" s="84" t="s">
        <v>161</v>
      </c>
      <c r="D2385" s="84" t="s">
        <v>36</v>
      </c>
      <c r="E2385" s="84" t="s">
        <v>35</v>
      </c>
      <c r="F2385" s="84" t="s">
        <v>34</v>
      </c>
      <c r="G2385" s="85">
        <v>91391</v>
      </c>
      <c r="H2385" s="81">
        <v>0.58333333333333337</v>
      </c>
      <c r="I2385" s="81">
        <v>0.84722222222222221</v>
      </c>
      <c r="J2385" s="86">
        <v>0.2638888888888889</v>
      </c>
      <c r="K2385" s="87">
        <v>42882.581250000003</v>
      </c>
      <c r="L2385" s="87">
        <v>42882.847222222219</v>
      </c>
      <c r="M2385" s="85">
        <v>0</v>
      </c>
      <c r="N2385" s="85">
        <v>73</v>
      </c>
      <c r="O2385" s="86">
        <v>6.2500000000000001E-4</v>
      </c>
      <c r="P2385" s="86">
        <v>0</v>
      </c>
      <c r="Q2385" s="86">
        <v>4.8356481481481479E-2</v>
      </c>
      <c r="R2385" s="86">
        <v>1.7615740740740741E-2</v>
      </c>
      <c r="S2385" s="86">
        <v>0</v>
      </c>
      <c r="T2385" s="86">
        <v>0</v>
      </c>
      <c r="U2385" s="86">
        <v>0</v>
      </c>
      <c r="V2385" s="86">
        <v>0</v>
      </c>
      <c r="W2385" s="86">
        <v>0</v>
      </c>
      <c r="X2385" s="86">
        <v>0</v>
      </c>
      <c r="Y2385" s="86">
        <v>0</v>
      </c>
      <c r="Z2385" s="86">
        <v>0</v>
      </c>
      <c r="AA2385" s="4">
        <f t="shared" si="77"/>
        <v>1.7615740740740741E-2</v>
      </c>
      <c r="AB2385" s="4">
        <f t="shared" si="76"/>
        <v>0</v>
      </c>
    </row>
    <row r="2386" spans="1:28" x14ac:dyDescent="0.25">
      <c r="A2386" s="83">
        <v>42881</v>
      </c>
      <c r="B2386" s="84" t="s">
        <v>197</v>
      </c>
      <c r="C2386" s="84" t="s">
        <v>161</v>
      </c>
      <c r="D2386" s="84" t="s">
        <v>36</v>
      </c>
      <c r="E2386" s="84" t="s">
        <v>35</v>
      </c>
      <c r="F2386" s="84" t="s">
        <v>34</v>
      </c>
      <c r="G2386" s="85">
        <v>91391</v>
      </c>
      <c r="H2386" s="81">
        <v>0.58333333333333337</v>
      </c>
      <c r="I2386" s="81">
        <v>0.84722222222222221</v>
      </c>
      <c r="J2386" s="86">
        <v>0.2638888888888889</v>
      </c>
      <c r="K2386" s="87">
        <v>42881.580555555556</v>
      </c>
      <c r="L2386" s="87">
        <v>42881.847222222219</v>
      </c>
      <c r="M2386" s="85">
        <v>0</v>
      </c>
      <c r="N2386" s="85">
        <v>40</v>
      </c>
      <c r="O2386" s="86">
        <v>7.6388888888888893E-4</v>
      </c>
      <c r="P2386" s="86">
        <v>0</v>
      </c>
      <c r="Q2386" s="86">
        <v>3.260416666666667E-2</v>
      </c>
      <c r="R2386" s="86">
        <v>1.4722222222222222E-2</v>
      </c>
      <c r="S2386" s="86">
        <v>0</v>
      </c>
      <c r="T2386" s="86">
        <v>4.8148148148148152E-3</v>
      </c>
      <c r="U2386" s="86">
        <v>0</v>
      </c>
      <c r="V2386" s="86">
        <v>0</v>
      </c>
      <c r="W2386" s="86">
        <v>0</v>
      </c>
      <c r="X2386" s="86">
        <v>0</v>
      </c>
      <c r="Y2386" s="86">
        <v>0</v>
      </c>
      <c r="Z2386" s="86">
        <v>0</v>
      </c>
      <c r="AA2386" s="4">
        <f t="shared" si="77"/>
        <v>1.9537037037037037E-2</v>
      </c>
      <c r="AB2386" s="4">
        <f t="shared" si="76"/>
        <v>0</v>
      </c>
    </row>
    <row r="2387" spans="1:28" x14ac:dyDescent="0.25">
      <c r="A2387" s="83">
        <v>42881</v>
      </c>
      <c r="B2387" s="84" t="s">
        <v>197</v>
      </c>
      <c r="C2387" s="84" t="s">
        <v>161</v>
      </c>
      <c r="D2387" s="84" t="s">
        <v>36</v>
      </c>
      <c r="E2387" s="84" t="s">
        <v>35</v>
      </c>
      <c r="F2387" s="84" t="s">
        <v>178</v>
      </c>
      <c r="G2387" s="85">
        <v>91156</v>
      </c>
      <c r="H2387" s="81">
        <v>0.625</v>
      </c>
      <c r="I2387" s="81">
        <v>0.88888888888888884</v>
      </c>
      <c r="J2387" s="86">
        <v>0.2638888888888889</v>
      </c>
      <c r="K2387" s="87">
        <v>42881.620138888888</v>
      </c>
      <c r="L2387" s="87">
        <v>42881.888888888891</v>
      </c>
      <c r="M2387" s="85">
        <v>0</v>
      </c>
      <c r="N2387" s="85">
        <v>69</v>
      </c>
      <c r="O2387" s="86">
        <v>9.2592592592592585E-4</v>
      </c>
      <c r="P2387" s="86">
        <v>0</v>
      </c>
      <c r="Q2387" s="86">
        <v>6.3981481481481486E-2</v>
      </c>
      <c r="R2387" s="86">
        <v>1.4027777777777778E-2</v>
      </c>
      <c r="S2387" s="86">
        <v>0</v>
      </c>
      <c r="T2387" s="86">
        <v>1.6064814814814813E-2</v>
      </c>
      <c r="U2387" s="86">
        <v>0</v>
      </c>
      <c r="V2387" s="86">
        <v>0</v>
      </c>
      <c r="W2387" s="86">
        <v>0</v>
      </c>
      <c r="X2387" s="86">
        <v>0</v>
      </c>
      <c r="Y2387" s="86">
        <v>0</v>
      </c>
      <c r="Z2387" s="86">
        <v>0</v>
      </c>
      <c r="AA2387" s="4">
        <f t="shared" si="77"/>
        <v>3.0092592592592591E-2</v>
      </c>
      <c r="AB2387" s="4">
        <f t="shared" si="76"/>
        <v>0</v>
      </c>
    </row>
    <row r="2388" spans="1:28" x14ac:dyDescent="0.25">
      <c r="A2388" s="83">
        <v>42882</v>
      </c>
      <c r="B2388" s="84" t="s">
        <v>198</v>
      </c>
      <c r="C2388" s="84" t="s">
        <v>161</v>
      </c>
      <c r="D2388" s="84" t="s">
        <v>36</v>
      </c>
      <c r="E2388" s="84" t="s">
        <v>35</v>
      </c>
      <c r="F2388" s="84" t="s">
        <v>178</v>
      </c>
      <c r="G2388" s="85">
        <v>91156</v>
      </c>
      <c r="H2388" s="81">
        <v>0.625</v>
      </c>
      <c r="I2388" s="81">
        <v>0.88888888888888884</v>
      </c>
      <c r="J2388" s="86">
        <v>0.2638888888888889</v>
      </c>
      <c r="K2388" s="87">
        <v>42882.621527777781</v>
      </c>
      <c r="L2388" s="87">
        <v>42882.888888888891</v>
      </c>
      <c r="M2388" s="85">
        <v>0</v>
      </c>
      <c r="N2388" s="85">
        <v>66</v>
      </c>
      <c r="O2388" s="86">
        <v>1.2152777777777778E-3</v>
      </c>
      <c r="P2388" s="86">
        <v>0</v>
      </c>
      <c r="Q2388" s="86">
        <v>8.1307870370370364E-2</v>
      </c>
      <c r="R2388" s="86">
        <v>1.0011574074074074E-2</v>
      </c>
      <c r="S2388" s="86">
        <v>0</v>
      </c>
      <c r="T2388" s="86">
        <v>1.4513888888888889E-2</v>
      </c>
      <c r="U2388" s="86">
        <v>0</v>
      </c>
      <c r="V2388" s="86">
        <v>0</v>
      </c>
      <c r="W2388" s="86">
        <v>0</v>
      </c>
      <c r="X2388" s="86">
        <v>0</v>
      </c>
      <c r="Y2388" s="86">
        <v>0</v>
      </c>
      <c r="Z2388" s="86">
        <v>0</v>
      </c>
      <c r="AA2388" s="4">
        <f t="shared" si="77"/>
        <v>2.4525462962962964E-2</v>
      </c>
      <c r="AB2388" s="4">
        <f t="shared" si="76"/>
        <v>0</v>
      </c>
    </row>
    <row r="2389" spans="1:28" x14ac:dyDescent="0.25">
      <c r="A2389" s="83">
        <v>42883</v>
      </c>
      <c r="B2389" s="84" t="s">
        <v>199</v>
      </c>
      <c r="C2389" s="84" t="s">
        <v>161</v>
      </c>
      <c r="D2389" s="84" t="s">
        <v>36</v>
      </c>
      <c r="E2389" s="84" t="s">
        <v>35</v>
      </c>
      <c r="F2389" s="84" t="s">
        <v>178</v>
      </c>
      <c r="G2389" s="85">
        <v>91156</v>
      </c>
      <c r="H2389" s="81">
        <v>0.625</v>
      </c>
      <c r="I2389" s="81">
        <v>0.88888888888888884</v>
      </c>
      <c r="J2389" s="86">
        <v>0.2638888888888889</v>
      </c>
      <c r="K2389" s="87"/>
      <c r="L2389" s="87"/>
      <c r="M2389" s="85">
        <v>0</v>
      </c>
      <c r="N2389" s="85">
        <v>0</v>
      </c>
      <c r="O2389" s="86">
        <v>0</v>
      </c>
      <c r="P2389" s="86">
        <v>0</v>
      </c>
      <c r="Q2389" s="86">
        <v>0</v>
      </c>
      <c r="R2389" s="86">
        <v>0</v>
      </c>
      <c r="S2389" s="86">
        <v>0</v>
      </c>
      <c r="T2389" s="86">
        <v>0</v>
      </c>
      <c r="U2389" s="86">
        <v>0</v>
      </c>
      <c r="V2389" s="86">
        <v>0</v>
      </c>
      <c r="W2389" s="86">
        <v>0</v>
      </c>
      <c r="X2389" s="86">
        <v>0</v>
      </c>
      <c r="Y2389" s="86">
        <v>0</v>
      </c>
      <c r="Z2389" s="86">
        <v>0</v>
      </c>
      <c r="AA2389" s="4">
        <f t="shared" si="77"/>
        <v>0</v>
      </c>
      <c r="AB2389" s="4" t="str">
        <f t="shared" si="76"/>
        <v/>
      </c>
    </row>
    <row r="2390" spans="1:28" x14ac:dyDescent="0.25">
      <c r="A2390" s="83">
        <v>42883</v>
      </c>
      <c r="B2390" s="84" t="s">
        <v>199</v>
      </c>
      <c r="C2390" s="84" t="s">
        <v>161</v>
      </c>
      <c r="D2390" s="84" t="s">
        <v>36</v>
      </c>
      <c r="E2390" s="84" t="s">
        <v>35</v>
      </c>
      <c r="F2390" s="84" t="s">
        <v>181</v>
      </c>
      <c r="G2390" s="85">
        <v>91376</v>
      </c>
      <c r="H2390" s="81">
        <v>0.625</v>
      </c>
      <c r="I2390" s="81">
        <v>0.88888888888888884</v>
      </c>
      <c r="J2390" s="86">
        <v>0.2638888888888889</v>
      </c>
      <c r="K2390" s="87"/>
      <c r="L2390" s="87"/>
      <c r="M2390" s="85">
        <v>0</v>
      </c>
      <c r="N2390" s="85">
        <v>0</v>
      </c>
      <c r="O2390" s="86">
        <v>0</v>
      </c>
      <c r="P2390" s="86">
        <v>0</v>
      </c>
      <c r="Q2390" s="86">
        <v>0</v>
      </c>
      <c r="R2390" s="86">
        <v>0</v>
      </c>
      <c r="S2390" s="86">
        <v>0</v>
      </c>
      <c r="T2390" s="86">
        <v>0</v>
      </c>
      <c r="U2390" s="86">
        <v>0</v>
      </c>
      <c r="V2390" s="86">
        <v>0</v>
      </c>
      <c r="W2390" s="86">
        <v>0</v>
      </c>
      <c r="X2390" s="86">
        <v>0</v>
      </c>
      <c r="Y2390" s="86">
        <v>0</v>
      </c>
      <c r="Z2390" s="86">
        <v>0</v>
      </c>
      <c r="AA2390" s="4">
        <f t="shared" si="77"/>
        <v>0</v>
      </c>
      <c r="AB2390" s="4" t="str">
        <f t="shared" si="76"/>
        <v/>
      </c>
    </row>
    <row r="2391" spans="1:28" x14ac:dyDescent="0.25">
      <c r="A2391" s="83">
        <v>42882</v>
      </c>
      <c r="B2391" s="84" t="s">
        <v>198</v>
      </c>
      <c r="C2391" s="84" t="s">
        <v>161</v>
      </c>
      <c r="D2391" s="84" t="s">
        <v>36</v>
      </c>
      <c r="E2391" s="84" t="s">
        <v>35</v>
      </c>
      <c r="F2391" s="84" t="s">
        <v>181</v>
      </c>
      <c r="G2391" s="85">
        <v>91376</v>
      </c>
      <c r="H2391" s="81">
        <v>0.625</v>
      </c>
      <c r="I2391" s="81">
        <v>0.88888888888888884</v>
      </c>
      <c r="J2391" s="86">
        <v>0.2638888888888889</v>
      </c>
      <c r="K2391" s="87">
        <v>42882.620833333334</v>
      </c>
      <c r="L2391" s="87">
        <v>42882.888888888891</v>
      </c>
      <c r="M2391" s="85">
        <v>0</v>
      </c>
      <c r="N2391" s="85">
        <v>44</v>
      </c>
      <c r="O2391" s="86">
        <v>5.6712962962962956E-4</v>
      </c>
      <c r="P2391" s="86">
        <v>0</v>
      </c>
      <c r="Q2391" s="86">
        <v>2.5173611111111108E-2</v>
      </c>
      <c r="R2391" s="86">
        <v>0</v>
      </c>
      <c r="S2391" s="86">
        <v>0</v>
      </c>
      <c r="T2391" s="86">
        <v>7.0486111111111105E-3</v>
      </c>
      <c r="U2391" s="86">
        <v>0</v>
      </c>
      <c r="V2391" s="86">
        <v>0</v>
      </c>
      <c r="W2391" s="86">
        <v>0</v>
      </c>
      <c r="X2391" s="86">
        <v>0</v>
      </c>
      <c r="Y2391" s="86">
        <v>0</v>
      </c>
      <c r="Z2391" s="86">
        <v>0</v>
      </c>
      <c r="AA2391" s="4">
        <f t="shared" si="77"/>
        <v>7.0486111111111105E-3</v>
      </c>
      <c r="AB2391" s="4">
        <f t="shared" si="76"/>
        <v>0</v>
      </c>
    </row>
    <row r="2392" spans="1:28" x14ac:dyDescent="0.25">
      <c r="A2392" s="83">
        <v>42881</v>
      </c>
      <c r="B2392" s="84" t="s">
        <v>197</v>
      </c>
      <c r="C2392" s="84" t="s">
        <v>161</v>
      </c>
      <c r="D2392" s="84" t="s">
        <v>36</v>
      </c>
      <c r="E2392" s="84" t="s">
        <v>35</v>
      </c>
      <c r="F2392" s="84" t="s">
        <v>181</v>
      </c>
      <c r="G2392" s="85">
        <v>91376</v>
      </c>
      <c r="H2392" s="81">
        <v>0.625</v>
      </c>
      <c r="I2392" s="81">
        <v>0.88888888888888884</v>
      </c>
      <c r="J2392" s="86">
        <v>0.2638888888888889</v>
      </c>
      <c r="K2392" s="87">
        <v>42881.618750000001</v>
      </c>
      <c r="L2392" s="87">
        <v>42881.888888888891</v>
      </c>
      <c r="M2392" s="85">
        <v>0</v>
      </c>
      <c r="N2392" s="85">
        <v>48</v>
      </c>
      <c r="O2392" s="86">
        <v>9.9537037037037042E-4</v>
      </c>
      <c r="P2392" s="86">
        <v>0</v>
      </c>
      <c r="Q2392" s="86">
        <v>4.8067129629629633E-2</v>
      </c>
      <c r="R2392" s="86">
        <v>1.4166666666666666E-2</v>
      </c>
      <c r="S2392" s="86">
        <v>0</v>
      </c>
      <c r="T2392" s="86">
        <v>7.6157407407407415E-3</v>
      </c>
      <c r="U2392" s="86">
        <v>0</v>
      </c>
      <c r="V2392" s="86">
        <v>0</v>
      </c>
      <c r="W2392" s="86">
        <v>0</v>
      </c>
      <c r="X2392" s="86">
        <v>0</v>
      </c>
      <c r="Y2392" s="86">
        <v>0</v>
      </c>
      <c r="Z2392" s="86">
        <v>0</v>
      </c>
      <c r="AA2392" s="4">
        <f t="shared" si="77"/>
        <v>2.1782407407407407E-2</v>
      </c>
      <c r="AB2392" s="4">
        <f t="shared" si="76"/>
        <v>0</v>
      </c>
    </row>
    <row r="2393" spans="1:28" x14ac:dyDescent="0.25">
      <c r="A2393" s="83">
        <v>42881</v>
      </c>
      <c r="B2393" s="84" t="s">
        <v>197</v>
      </c>
      <c r="C2393" s="84" t="s">
        <v>161</v>
      </c>
      <c r="D2393" s="84" t="s">
        <v>36</v>
      </c>
      <c r="E2393" s="84" t="s">
        <v>35</v>
      </c>
      <c r="F2393" s="84" t="s">
        <v>68</v>
      </c>
      <c r="G2393" s="85">
        <v>91155</v>
      </c>
      <c r="H2393" s="81">
        <v>0.65277777777777779</v>
      </c>
      <c r="I2393" s="81">
        <v>0.91666666666666663</v>
      </c>
      <c r="J2393" s="86">
        <v>0.2638888888888889</v>
      </c>
      <c r="K2393" s="87">
        <v>42881.651388888888</v>
      </c>
      <c r="L2393" s="87">
        <v>42881.916666666664</v>
      </c>
      <c r="M2393" s="85">
        <v>0</v>
      </c>
      <c r="N2393" s="85">
        <v>32</v>
      </c>
      <c r="O2393" s="86">
        <v>8.3333333333333339E-4</v>
      </c>
      <c r="P2393" s="86">
        <v>0</v>
      </c>
      <c r="Q2393" s="86">
        <v>2.4965277777777781E-2</v>
      </c>
      <c r="R2393" s="86">
        <v>1.5613425925925926E-2</v>
      </c>
      <c r="S2393" s="86">
        <v>0</v>
      </c>
      <c r="T2393" s="86">
        <v>1.8715277777777779E-2</v>
      </c>
      <c r="U2393" s="86">
        <v>0</v>
      </c>
      <c r="V2393" s="86">
        <v>0</v>
      </c>
      <c r="W2393" s="86">
        <v>0</v>
      </c>
      <c r="X2393" s="86">
        <v>0</v>
      </c>
      <c r="Y2393" s="86">
        <v>0</v>
      </c>
      <c r="Z2393" s="86">
        <v>0</v>
      </c>
      <c r="AA2393" s="4">
        <f t="shared" si="77"/>
        <v>3.4328703703703708E-2</v>
      </c>
      <c r="AB2393" s="4">
        <f t="shared" si="76"/>
        <v>0</v>
      </c>
    </row>
    <row r="2394" spans="1:28" x14ac:dyDescent="0.25">
      <c r="A2394" s="83">
        <v>42882</v>
      </c>
      <c r="B2394" s="84" t="s">
        <v>198</v>
      </c>
      <c r="C2394" s="84" t="s">
        <v>161</v>
      </c>
      <c r="D2394" s="84" t="s">
        <v>36</v>
      </c>
      <c r="E2394" s="84" t="s">
        <v>35</v>
      </c>
      <c r="F2394" s="84" t="s">
        <v>68</v>
      </c>
      <c r="G2394" s="85">
        <v>91155</v>
      </c>
      <c r="H2394" s="81">
        <v>0.65277777777777779</v>
      </c>
      <c r="I2394" s="81">
        <v>0.91666666666666663</v>
      </c>
      <c r="J2394" s="86">
        <v>0.2638888888888889</v>
      </c>
      <c r="K2394" s="87">
        <v>42882.65</v>
      </c>
      <c r="L2394" s="87">
        <v>42882.919444444444</v>
      </c>
      <c r="M2394" s="85">
        <v>0</v>
      </c>
      <c r="N2394" s="85">
        <v>47</v>
      </c>
      <c r="O2394" s="86">
        <v>8.564814814814815E-4</v>
      </c>
      <c r="P2394" s="86">
        <v>0</v>
      </c>
      <c r="Q2394" s="86">
        <v>4.0532407407407406E-2</v>
      </c>
      <c r="R2394" s="86">
        <v>1.5613425925925926E-2</v>
      </c>
      <c r="S2394" s="86">
        <v>0</v>
      </c>
      <c r="T2394" s="86">
        <v>1.0104166666666668E-2</v>
      </c>
      <c r="U2394" s="86">
        <v>0</v>
      </c>
      <c r="V2394" s="86">
        <v>0</v>
      </c>
      <c r="W2394" s="86">
        <v>0</v>
      </c>
      <c r="X2394" s="86">
        <v>0</v>
      </c>
      <c r="Y2394" s="86">
        <v>0</v>
      </c>
      <c r="Z2394" s="86">
        <v>0</v>
      </c>
      <c r="AA2394" s="4">
        <f t="shared" si="77"/>
        <v>2.5717592592592594E-2</v>
      </c>
      <c r="AB2394" s="4">
        <f t="shared" si="76"/>
        <v>0</v>
      </c>
    </row>
    <row r="2395" spans="1:28" x14ac:dyDescent="0.25">
      <c r="A2395" s="83">
        <v>42883</v>
      </c>
      <c r="B2395" s="84" t="s">
        <v>199</v>
      </c>
      <c r="C2395" s="84" t="s">
        <v>161</v>
      </c>
      <c r="D2395" s="84" t="s">
        <v>36</v>
      </c>
      <c r="E2395" s="84" t="s">
        <v>35</v>
      </c>
      <c r="F2395" s="84" t="s">
        <v>68</v>
      </c>
      <c r="G2395" s="85">
        <v>91155</v>
      </c>
      <c r="H2395" s="81">
        <v>0.65277777777777779</v>
      </c>
      <c r="I2395" s="81">
        <v>0.91666666666666663</v>
      </c>
      <c r="J2395" s="86">
        <v>0.2638888888888889</v>
      </c>
      <c r="K2395" s="87"/>
      <c r="L2395" s="87"/>
      <c r="M2395" s="85">
        <v>0</v>
      </c>
      <c r="N2395" s="85">
        <v>0</v>
      </c>
      <c r="O2395" s="86">
        <v>0</v>
      </c>
      <c r="P2395" s="86">
        <v>0</v>
      </c>
      <c r="Q2395" s="86">
        <v>0</v>
      </c>
      <c r="R2395" s="86">
        <v>0</v>
      </c>
      <c r="S2395" s="86">
        <v>0</v>
      </c>
      <c r="T2395" s="86">
        <v>0</v>
      </c>
      <c r="U2395" s="86">
        <v>0</v>
      </c>
      <c r="V2395" s="86">
        <v>0</v>
      </c>
      <c r="W2395" s="86">
        <v>0</v>
      </c>
      <c r="X2395" s="86">
        <v>0</v>
      </c>
      <c r="Y2395" s="86">
        <v>0</v>
      </c>
      <c r="Z2395" s="86">
        <v>0</v>
      </c>
      <c r="AA2395" s="4">
        <f t="shared" si="77"/>
        <v>0</v>
      </c>
      <c r="AB2395" s="4" t="str">
        <f t="shared" si="76"/>
        <v/>
      </c>
    </row>
    <row r="2396" spans="1:28" x14ac:dyDescent="0.25">
      <c r="A2396" s="83">
        <v>42883</v>
      </c>
      <c r="B2396" s="84" t="s">
        <v>199</v>
      </c>
      <c r="C2396" s="84" t="s">
        <v>161</v>
      </c>
      <c r="D2396" s="84" t="s">
        <v>36</v>
      </c>
      <c r="E2396" s="84" t="s">
        <v>41</v>
      </c>
      <c r="F2396" s="84" t="s">
        <v>108</v>
      </c>
      <c r="G2396" s="85">
        <v>91216</v>
      </c>
      <c r="H2396" s="81">
        <v>0.29166666666666669</v>
      </c>
      <c r="I2396" s="81">
        <v>0.55555555555555558</v>
      </c>
      <c r="J2396" s="86">
        <v>0.2638888888888889</v>
      </c>
      <c r="K2396" s="87"/>
      <c r="L2396" s="87"/>
      <c r="M2396" s="85">
        <v>0</v>
      </c>
      <c r="N2396" s="85">
        <v>0</v>
      </c>
      <c r="O2396" s="86">
        <v>0</v>
      </c>
      <c r="P2396" s="86">
        <v>0</v>
      </c>
      <c r="Q2396" s="86">
        <v>0</v>
      </c>
      <c r="R2396" s="86">
        <v>0</v>
      </c>
      <c r="S2396" s="86">
        <v>0</v>
      </c>
      <c r="T2396" s="86">
        <v>0</v>
      </c>
      <c r="U2396" s="86">
        <v>0</v>
      </c>
      <c r="V2396" s="86">
        <v>0</v>
      </c>
      <c r="W2396" s="86">
        <v>0</v>
      </c>
      <c r="X2396" s="86">
        <v>0</v>
      </c>
      <c r="Y2396" s="86">
        <v>0</v>
      </c>
      <c r="Z2396" s="86">
        <v>0</v>
      </c>
      <c r="AA2396" s="4">
        <f t="shared" si="77"/>
        <v>0</v>
      </c>
      <c r="AB2396" s="4" t="str">
        <f t="shared" si="76"/>
        <v/>
      </c>
    </row>
    <row r="2397" spans="1:28" x14ac:dyDescent="0.25">
      <c r="A2397" s="83">
        <v>42882</v>
      </c>
      <c r="B2397" s="84" t="s">
        <v>198</v>
      </c>
      <c r="C2397" s="84" t="s">
        <v>161</v>
      </c>
      <c r="D2397" s="84" t="s">
        <v>36</v>
      </c>
      <c r="E2397" s="84" t="s">
        <v>41</v>
      </c>
      <c r="F2397" s="84" t="s">
        <v>108</v>
      </c>
      <c r="G2397" s="85">
        <v>91216</v>
      </c>
      <c r="H2397" s="81">
        <v>0.29166666666666669</v>
      </c>
      <c r="I2397" s="81">
        <v>0.55555555555555558</v>
      </c>
      <c r="J2397" s="86">
        <v>0.2638888888888889</v>
      </c>
      <c r="K2397" s="87">
        <v>42882.290277777778</v>
      </c>
      <c r="L2397" s="87">
        <v>42882.555555555555</v>
      </c>
      <c r="M2397" s="85">
        <v>0</v>
      </c>
      <c r="N2397" s="85">
        <v>12</v>
      </c>
      <c r="O2397" s="86">
        <v>6.9444444444444447E-4</v>
      </c>
      <c r="P2397" s="86">
        <v>0</v>
      </c>
      <c r="Q2397" s="86">
        <v>9.5949074074074079E-3</v>
      </c>
      <c r="R2397" s="86">
        <v>1.4282407407407409E-2</v>
      </c>
      <c r="S2397" s="86">
        <v>0</v>
      </c>
      <c r="T2397" s="86">
        <v>1.4756944444444446E-2</v>
      </c>
      <c r="U2397" s="86">
        <v>0</v>
      </c>
      <c r="V2397" s="86">
        <v>0</v>
      </c>
      <c r="W2397" s="86">
        <v>0</v>
      </c>
      <c r="X2397" s="86">
        <v>0</v>
      </c>
      <c r="Y2397" s="86">
        <v>3.7847222222222223E-3</v>
      </c>
      <c r="Z2397" s="86">
        <v>0</v>
      </c>
      <c r="AA2397" s="4">
        <f t="shared" si="77"/>
        <v>2.9039351851851854E-2</v>
      </c>
      <c r="AB2397" s="4">
        <f t="shared" si="76"/>
        <v>0</v>
      </c>
    </row>
    <row r="2398" spans="1:28" x14ac:dyDescent="0.25">
      <c r="A2398" s="83">
        <v>42881</v>
      </c>
      <c r="B2398" s="84" t="s">
        <v>197</v>
      </c>
      <c r="C2398" s="84" t="s">
        <v>161</v>
      </c>
      <c r="D2398" s="84" t="s">
        <v>36</v>
      </c>
      <c r="E2398" s="84" t="s">
        <v>41</v>
      </c>
      <c r="F2398" s="84" t="s">
        <v>108</v>
      </c>
      <c r="G2398" s="85">
        <v>91216</v>
      </c>
      <c r="H2398" s="81">
        <v>0.29166666666666669</v>
      </c>
      <c r="I2398" s="81">
        <v>0.55555555555555558</v>
      </c>
      <c r="J2398" s="86">
        <v>0.2638888888888889</v>
      </c>
      <c r="K2398" s="87">
        <v>42881.290972222225</v>
      </c>
      <c r="L2398" s="87">
        <v>42881.555555555555</v>
      </c>
      <c r="M2398" s="85">
        <v>0</v>
      </c>
      <c r="N2398" s="85">
        <v>26</v>
      </c>
      <c r="O2398" s="86">
        <v>7.9861111111111105E-4</v>
      </c>
      <c r="P2398" s="86">
        <v>0</v>
      </c>
      <c r="Q2398" s="86">
        <v>2.0833333333333332E-2</v>
      </c>
      <c r="R2398" s="86">
        <v>1.3900462962962962E-2</v>
      </c>
      <c r="S2398" s="86">
        <v>0</v>
      </c>
      <c r="T2398" s="86">
        <v>1.2372685185185186E-2</v>
      </c>
      <c r="U2398" s="86">
        <v>0</v>
      </c>
      <c r="V2398" s="86">
        <v>0</v>
      </c>
      <c r="W2398" s="86">
        <v>0</v>
      </c>
      <c r="X2398" s="86">
        <v>0</v>
      </c>
      <c r="Y2398" s="86">
        <v>0</v>
      </c>
      <c r="Z2398" s="86">
        <v>0</v>
      </c>
      <c r="AA2398" s="4">
        <f t="shared" si="77"/>
        <v>2.627314814814815E-2</v>
      </c>
      <c r="AB2398" s="4">
        <f t="shared" ref="AB2398:AB2461" si="78">IF(K2398="","",IF(VALUE(TEXT(K2398,"HH:MM:SS"))&gt;H2398,VALUE(TEXT(K2398,"HH:MM:SS"))-H2398,0))</f>
        <v>0</v>
      </c>
    </row>
    <row r="2399" spans="1:28" x14ac:dyDescent="0.25">
      <c r="A2399" s="83">
        <v>42881</v>
      </c>
      <c r="B2399" s="84" t="s">
        <v>197</v>
      </c>
      <c r="C2399" s="84" t="s">
        <v>161</v>
      </c>
      <c r="D2399" s="84" t="s">
        <v>36</v>
      </c>
      <c r="E2399" s="84" t="s">
        <v>41</v>
      </c>
      <c r="F2399" s="84" t="s">
        <v>109</v>
      </c>
      <c r="G2399" s="85">
        <v>91396</v>
      </c>
      <c r="H2399" s="81">
        <v>0.33333333333333331</v>
      </c>
      <c r="I2399" s="81">
        <v>0.59722222222222221</v>
      </c>
      <c r="J2399" s="86">
        <v>0.2638888888888889</v>
      </c>
      <c r="K2399" s="87">
        <v>42881.330555555556</v>
      </c>
      <c r="L2399" s="87">
        <v>42881.597222222219</v>
      </c>
      <c r="M2399" s="85">
        <v>0</v>
      </c>
      <c r="N2399" s="85">
        <v>53</v>
      </c>
      <c r="O2399" s="86">
        <v>5.0925925925925921E-4</v>
      </c>
      <c r="P2399" s="86">
        <v>0</v>
      </c>
      <c r="Q2399" s="86">
        <v>2.6840277777777779E-2</v>
      </c>
      <c r="R2399" s="86">
        <v>1.0520833333333333E-2</v>
      </c>
      <c r="S2399" s="86">
        <v>0</v>
      </c>
      <c r="T2399" s="86">
        <v>9.3749999999999997E-3</v>
      </c>
      <c r="U2399" s="86">
        <v>0</v>
      </c>
      <c r="V2399" s="86">
        <v>0</v>
      </c>
      <c r="W2399" s="86">
        <v>0</v>
      </c>
      <c r="X2399" s="86">
        <v>0</v>
      </c>
      <c r="Y2399" s="86">
        <v>0</v>
      </c>
      <c r="Z2399" s="86">
        <v>0</v>
      </c>
      <c r="AA2399" s="4">
        <f t="shared" si="77"/>
        <v>1.9895833333333335E-2</v>
      </c>
      <c r="AB2399" s="4">
        <f t="shared" si="78"/>
        <v>0</v>
      </c>
    </row>
    <row r="2400" spans="1:28" x14ac:dyDescent="0.25">
      <c r="A2400" s="83">
        <v>42882</v>
      </c>
      <c r="B2400" s="84" t="s">
        <v>198</v>
      </c>
      <c r="C2400" s="84" t="s">
        <v>161</v>
      </c>
      <c r="D2400" s="84" t="s">
        <v>36</v>
      </c>
      <c r="E2400" s="84" t="s">
        <v>41</v>
      </c>
      <c r="F2400" s="84" t="s">
        <v>109</v>
      </c>
      <c r="G2400" s="85">
        <v>91396</v>
      </c>
      <c r="H2400" s="81">
        <v>0.33333333333333331</v>
      </c>
      <c r="I2400" s="81">
        <v>0.59722222222222221</v>
      </c>
      <c r="J2400" s="86">
        <v>0.2638888888888889</v>
      </c>
      <c r="K2400" s="87">
        <v>42882.330555555556</v>
      </c>
      <c r="L2400" s="87">
        <v>42882.597222222219</v>
      </c>
      <c r="M2400" s="85">
        <v>0</v>
      </c>
      <c r="N2400" s="85">
        <v>54</v>
      </c>
      <c r="O2400" s="86">
        <v>6.4814814814814813E-4</v>
      </c>
      <c r="P2400" s="86">
        <v>0</v>
      </c>
      <c r="Q2400" s="86">
        <v>3.498842592592593E-2</v>
      </c>
      <c r="R2400" s="86">
        <v>1.207175925925926E-2</v>
      </c>
      <c r="S2400" s="86">
        <v>0</v>
      </c>
      <c r="T2400" s="86">
        <v>1.2662037037037039E-2</v>
      </c>
      <c r="U2400" s="86">
        <v>0</v>
      </c>
      <c r="V2400" s="86">
        <v>0</v>
      </c>
      <c r="W2400" s="86">
        <v>0</v>
      </c>
      <c r="X2400" s="86">
        <v>0</v>
      </c>
      <c r="Y2400" s="86">
        <v>0</v>
      </c>
      <c r="Z2400" s="86">
        <v>0</v>
      </c>
      <c r="AA2400" s="4">
        <f t="shared" si="77"/>
        <v>2.4733796296296299E-2</v>
      </c>
      <c r="AB2400" s="4">
        <f t="shared" si="78"/>
        <v>0</v>
      </c>
    </row>
    <row r="2401" spans="1:28" x14ac:dyDescent="0.25">
      <c r="A2401" s="83">
        <v>42883</v>
      </c>
      <c r="B2401" s="84" t="s">
        <v>199</v>
      </c>
      <c r="C2401" s="84" t="s">
        <v>161</v>
      </c>
      <c r="D2401" s="84" t="s">
        <v>36</v>
      </c>
      <c r="E2401" s="84" t="s">
        <v>41</v>
      </c>
      <c r="F2401" s="84" t="s">
        <v>109</v>
      </c>
      <c r="G2401" s="85">
        <v>91396</v>
      </c>
      <c r="H2401" s="81">
        <v>0.33333333333333331</v>
      </c>
      <c r="I2401" s="81">
        <v>0.59722222222222221</v>
      </c>
      <c r="J2401" s="86">
        <v>0.2638888888888889</v>
      </c>
      <c r="K2401" s="87"/>
      <c r="L2401" s="87"/>
      <c r="M2401" s="85">
        <v>0</v>
      </c>
      <c r="N2401" s="85">
        <v>0</v>
      </c>
      <c r="O2401" s="86">
        <v>0</v>
      </c>
      <c r="P2401" s="86">
        <v>0</v>
      </c>
      <c r="Q2401" s="86">
        <v>0</v>
      </c>
      <c r="R2401" s="86">
        <v>0</v>
      </c>
      <c r="S2401" s="86">
        <v>0</v>
      </c>
      <c r="T2401" s="86">
        <v>0</v>
      </c>
      <c r="U2401" s="86">
        <v>0</v>
      </c>
      <c r="V2401" s="86">
        <v>0</v>
      </c>
      <c r="W2401" s="86">
        <v>0</v>
      </c>
      <c r="X2401" s="86">
        <v>0</v>
      </c>
      <c r="Y2401" s="86">
        <v>0</v>
      </c>
      <c r="Z2401" s="86">
        <v>0</v>
      </c>
      <c r="AA2401" s="4">
        <f t="shared" si="77"/>
        <v>0</v>
      </c>
      <c r="AB2401" s="4" t="str">
        <f t="shared" si="78"/>
        <v/>
      </c>
    </row>
    <row r="2402" spans="1:28" x14ac:dyDescent="0.25">
      <c r="A2402" s="83">
        <v>42883</v>
      </c>
      <c r="B2402" s="84" t="s">
        <v>199</v>
      </c>
      <c r="C2402" s="84" t="s">
        <v>161</v>
      </c>
      <c r="D2402" s="84" t="s">
        <v>36</v>
      </c>
      <c r="E2402" s="84" t="s">
        <v>41</v>
      </c>
      <c r="F2402" s="84" t="s">
        <v>163</v>
      </c>
      <c r="G2402" s="85">
        <v>91395</v>
      </c>
      <c r="H2402" s="81">
        <v>0.25</v>
      </c>
      <c r="I2402" s="81">
        <v>0.51388888888888895</v>
      </c>
      <c r="J2402" s="86">
        <v>0.2638888888888889</v>
      </c>
      <c r="K2402" s="87"/>
      <c r="L2402" s="87"/>
      <c r="M2402" s="85">
        <v>0</v>
      </c>
      <c r="N2402" s="85">
        <v>0</v>
      </c>
      <c r="O2402" s="86">
        <v>0</v>
      </c>
      <c r="P2402" s="86">
        <v>0</v>
      </c>
      <c r="Q2402" s="86">
        <v>0</v>
      </c>
      <c r="R2402" s="86">
        <v>0</v>
      </c>
      <c r="S2402" s="86">
        <v>0</v>
      </c>
      <c r="T2402" s="86">
        <v>0</v>
      </c>
      <c r="U2402" s="86">
        <v>0</v>
      </c>
      <c r="V2402" s="86">
        <v>0</v>
      </c>
      <c r="W2402" s="86">
        <v>0</v>
      </c>
      <c r="X2402" s="86">
        <v>0</v>
      </c>
      <c r="Y2402" s="86">
        <v>0</v>
      </c>
      <c r="Z2402" s="86">
        <v>0</v>
      </c>
      <c r="AA2402" s="4">
        <f t="shared" si="77"/>
        <v>0</v>
      </c>
      <c r="AB2402" s="4" t="str">
        <f t="shared" si="78"/>
        <v/>
      </c>
    </row>
    <row r="2403" spans="1:28" x14ac:dyDescent="0.25">
      <c r="A2403" s="83">
        <v>42882</v>
      </c>
      <c r="B2403" s="84" t="s">
        <v>198</v>
      </c>
      <c r="C2403" s="84" t="s">
        <v>161</v>
      </c>
      <c r="D2403" s="84" t="s">
        <v>36</v>
      </c>
      <c r="E2403" s="84" t="s">
        <v>41</v>
      </c>
      <c r="F2403" s="84" t="s">
        <v>163</v>
      </c>
      <c r="G2403" s="85">
        <v>91395</v>
      </c>
      <c r="H2403" s="81">
        <v>0.25</v>
      </c>
      <c r="I2403" s="81">
        <v>0.51388888888888895</v>
      </c>
      <c r="J2403" s="86">
        <v>0.2638888888888889</v>
      </c>
      <c r="K2403" s="87">
        <v>42882.254861111112</v>
      </c>
      <c r="L2403" s="87">
        <v>42882.513888888891</v>
      </c>
      <c r="M2403" s="85">
        <v>0</v>
      </c>
      <c r="N2403" s="85">
        <v>59</v>
      </c>
      <c r="O2403" s="86">
        <v>8.2175925925925917E-4</v>
      </c>
      <c r="P2403" s="86">
        <v>0</v>
      </c>
      <c r="Q2403" s="86">
        <v>4.8738425925925921E-2</v>
      </c>
      <c r="R2403" s="86">
        <v>1.511574074074074E-2</v>
      </c>
      <c r="S2403" s="86">
        <v>0</v>
      </c>
      <c r="T2403" s="86">
        <v>1.3125E-2</v>
      </c>
      <c r="U2403" s="86">
        <v>0</v>
      </c>
      <c r="V2403" s="86">
        <v>0</v>
      </c>
      <c r="W2403" s="86">
        <v>0</v>
      </c>
      <c r="X2403" s="86">
        <v>0</v>
      </c>
      <c r="Y2403" s="86">
        <v>0</v>
      </c>
      <c r="Z2403" s="86">
        <v>0</v>
      </c>
      <c r="AA2403" s="4">
        <f t="shared" si="77"/>
        <v>2.824074074074074E-2</v>
      </c>
      <c r="AB2403" s="4">
        <f t="shared" si="78"/>
        <v>4.8611111111110938E-3</v>
      </c>
    </row>
    <row r="2404" spans="1:28" x14ac:dyDescent="0.25">
      <c r="A2404" s="83">
        <v>42881</v>
      </c>
      <c r="B2404" s="84" t="s">
        <v>197</v>
      </c>
      <c r="C2404" s="84" t="s">
        <v>161</v>
      </c>
      <c r="D2404" s="84" t="s">
        <v>36</v>
      </c>
      <c r="E2404" s="84" t="s">
        <v>41</v>
      </c>
      <c r="F2404" s="84" t="s">
        <v>163</v>
      </c>
      <c r="G2404" s="85">
        <v>91395</v>
      </c>
      <c r="H2404" s="81">
        <v>0.25</v>
      </c>
      <c r="I2404" s="81">
        <v>0.51388888888888895</v>
      </c>
      <c r="J2404" s="86">
        <v>0.2638888888888889</v>
      </c>
      <c r="K2404" s="87">
        <v>42881.238888888889</v>
      </c>
      <c r="L2404" s="87">
        <v>42881.513888888891</v>
      </c>
      <c r="M2404" s="85">
        <v>0</v>
      </c>
      <c r="N2404" s="85">
        <v>84</v>
      </c>
      <c r="O2404" s="86">
        <v>7.0601851851851847E-4</v>
      </c>
      <c r="P2404" s="86">
        <v>0</v>
      </c>
      <c r="Q2404" s="86">
        <v>5.5601851851851847E-2</v>
      </c>
      <c r="R2404" s="86">
        <v>0</v>
      </c>
      <c r="S2404" s="86">
        <v>0</v>
      </c>
      <c r="T2404" s="86">
        <v>2.6932870370370371E-2</v>
      </c>
      <c r="U2404" s="86">
        <v>0</v>
      </c>
      <c r="V2404" s="86">
        <v>0</v>
      </c>
      <c r="W2404" s="86">
        <v>0</v>
      </c>
      <c r="X2404" s="86">
        <v>0</v>
      </c>
      <c r="Y2404" s="86">
        <v>0</v>
      </c>
      <c r="Z2404" s="86">
        <v>0</v>
      </c>
      <c r="AA2404" s="4">
        <f t="shared" si="77"/>
        <v>2.6932870370370371E-2</v>
      </c>
      <c r="AB2404" s="4">
        <f t="shared" si="78"/>
        <v>0</v>
      </c>
    </row>
    <row r="2405" spans="1:28" x14ac:dyDescent="0.25">
      <c r="A2405" s="83">
        <v>42881</v>
      </c>
      <c r="B2405" s="84" t="s">
        <v>197</v>
      </c>
      <c r="C2405" s="84" t="s">
        <v>161</v>
      </c>
      <c r="D2405" s="84" t="s">
        <v>36</v>
      </c>
      <c r="E2405" s="84" t="s">
        <v>41</v>
      </c>
      <c r="F2405" s="84" t="s">
        <v>164</v>
      </c>
      <c r="G2405" s="85">
        <v>91320</v>
      </c>
      <c r="H2405" s="81">
        <v>0.25</v>
      </c>
      <c r="I2405" s="81">
        <v>0.51388888888888895</v>
      </c>
      <c r="J2405" s="86">
        <v>0.2638888888888889</v>
      </c>
      <c r="K2405" s="87">
        <v>42881.243750000001</v>
      </c>
      <c r="L2405" s="87">
        <v>42881.51458333333</v>
      </c>
      <c r="M2405" s="85">
        <v>0</v>
      </c>
      <c r="N2405" s="85">
        <v>59</v>
      </c>
      <c r="O2405" s="86">
        <v>5.5555555555555556E-4</v>
      </c>
      <c r="P2405" s="86">
        <v>0</v>
      </c>
      <c r="Q2405" s="86">
        <v>3.2615740740740744E-2</v>
      </c>
      <c r="R2405" s="86">
        <v>9.8379629629629633E-3</v>
      </c>
      <c r="S2405" s="86">
        <v>0</v>
      </c>
      <c r="T2405" s="86">
        <v>1.0694444444444444E-2</v>
      </c>
      <c r="U2405" s="86">
        <v>0</v>
      </c>
      <c r="V2405" s="86">
        <v>0</v>
      </c>
      <c r="W2405" s="86">
        <v>0</v>
      </c>
      <c r="X2405" s="86">
        <v>0</v>
      </c>
      <c r="Y2405" s="86">
        <v>0</v>
      </c>
      <c r="Z2405" s="86">
        <v>0</v>
      </c>
      <c r="AA2405" s="4">
        <f t="shared" si="77"/>
        <v>2.0532407407407409E-2</v>
      </c>
      <c r="AB2405" s="4">
        <f t="shared" si="78"/>
        <v>0</v>
      </c>
    </row>
    <row r="2406" spans="1:28" x14ac:dyDescent="0.25">
      <c r="A2406" s="83">
        <v>42882</v>
      </c>
      <c r="B2406" s="84" t="s">
        <v>198</v>
      </c>
      <c r="C2406" s="84" t="s">
        <v>161</v>
      </c>
      <c r="D2406" s="84" t="s">
        <v>36</v>
      </c>
      <c r="E2406" s="84" t="s">
        <v>41</v>
      </c>
      <c r="F2406" s="84" t="s">
        <v>164</v>
      </c>
      <c r="G2406" s="85">
        <v>91320</v>
      </c>
      <c r="H2406" s="81">
        <v>0.25</v>
      </c>
      <c r="I2406" s="81">
        <v>0.51388888888888895</v>
      </c>
      <c r="J2406" s="86">
        <v>0.2638888888888889</v>
      </c>
      <c r="K2406" s="87">
        <v>42882.251388888886</v>
      </c>
      <c r="L2406" s="87">
        <v>42882.51458333333</v>
      </c>
      <c r="M2406" s="85">
        <v>0</v>
      </c>
      <c r="N2406" s="85">
        <v>49</v>
      </c>
      <c r="O2406" s="86">
        <v>6.8287037037037025E-4</v>
      </c>
      <c r="P2406" s="86">
        <v>0</v>
      </c>
      <c r="Q2406" s="86">
        <v>3.6388888888888887E-2</v>
      </c>
      <c r="R2406" s="86">
        <v>6.9212962962962969E-3</v>
      </c>
      <c r="S2406" s="86">
        <v>0</v>
      </c>
      <c r="T2406" s="86">
        <v>1.2488425925925925E-2</v>
      </c>
      <c r="U2406" s="86">
        <v>0</v>
      </c>
      <c r="V2406" s="86">
        <v>0</v>
      </c>
      <c r="W2406" s="86">
        <v>0</v>
      </c>
      <c r="X2406" s="86">
        <v>0</v>
      </c>
      <c r="Y2406" s="86">
        <v>0</v>
      </c>
      <c r="Z2406" s="86">
        <v>0</v>
      </c>
      <c r="AA2406" s="4">
        <f t="shared" si="77"/>
        <v>1.9409722222222224E-2</v>
      </c>
      <c r="AB2406" s="4">
        <f t="shared" si="78"/>
        <v>1.388888888888884E-3</v>
      </c>
    </row>
    <row r="2407" spans="1:28" x14ac:dyDescent="0.25">
      <c r="A2407" s="83">
        <v>42883</v>
      </c>
      <c r="B2407" s="84" t="s">
        <v>199</v>
      </c>
      <c r="C2407" s="84" t="s">
        <v>161</v>
      </c>
      <c r="D2407" s="84" t="s">
        <v>36</v>
      </c>
      <c r="E2407" s="84" t="s">
        <v>41</v>
      </c>
      <c r="F2407" s="84" t="s">
        <v>164</v>
      </c>
      <c r="G2407" s="85">
        <v>91320</v>
      </c>
      <c r="H2407" s="81">
        <v>0.25</v>
      </c>
      <c r="I2407" s="81">
        <v>0.51388888888888895</v>
      </c>
      <c r="J2407" s="86">
        <v>0.2638888888888889</v>
      </c>
      <c r="K2407" s="87"/>
      <c r="L2407" s="87"/>
      <c r="M2407" s="85">
        <v>0</v>
      </c>
      <c r="N2407" s="85">
        <v>0</v>
      </c>
      <c r="O2407" s="86">
        <v>0</v>
      </c>
      <c r="P2407" s="86">
        <v>0</v>
      </c>
      <c r="Q2407" s="86">
        <v>0</v>
      </c>
      <c r="R2407" s="86">
        <v>0</v>
      </c>
      <c r="S2407" s="86">
        <v>0</v>
      </c>
      <c r="T2407" s="86">
        <v>0</v>
      </c>
      <c r="U2407" s="86">
        <v>0</v>
      </c>
      <c r="V2407" s="86">
        <v>0</v>
      </c>
      <c r="W2407" s="86">
        <v>0</v>
      </c>
      <c r="X2407" s="86">
        <v>0</v>
      </c>
      <c r="Y2407" s="86">
        <v>0</v>
      </c>
      <c r="Z2407" s="86">
        <v>0</v>
      </c>
      <c r="AA2407" s="4">
        <f t="shared" si="77"/>
        <v>0</v>
      </c>
      <c r="AB2407" s="4" t="str">
        <f t="shared" si="78"/>
        <v/>
      </c>
    </row>
    <row r="2408" spans="1:28" x14ac:dyDescent="0.25">
      <c r="A2408" s="83">
        <v>42883</v>
      </c>
      <c r="B2408" s="84" t="s">
        <v>199</v>
      </c>
      <c r="C2408" s="84" t="s">
        <v>161</v>
      </c>
      <c r="D2408" s="84" t="s">
        <v>36</v>
      </c>
      <c r="E2408" s="84" t="s">
        <v>41</v>
      </c>
      <c r="F2408" s="84" t="s">
        <v>112</v>
      </c>
      <c r="G2408" s="85">
        <v>91152</v>
      </c>
      <c r="H2408" s="81">
        <v>0.375</v>
      </c>
      <c r="I2408" s="81">
        <v>0.63888888888888895</v>
      </c>
      <c r="J2408" s="86">
        <v>0.2638888888888889</v>
      </c>
      <c r="K2408" s="87"/>
      <c r="L2408" s="87"/>
      <c r="M2408" s="85">
        <v>0</v>
      </c>
      <c r="N2408" s="85">
        <v>0</v>
      </c>
      <c r="O2408" s="86">
        <v>0</v>
      </c>
      <c r="P2408" s="86">
        <v>0</v>
      </c>
      <c r="Q2408" s="86">
        <v>0</v>
      </c>
      <c r="R2408" s="86">
        <v>0</v>
      </c>
      <c r="S2408" s="86">
        <v>0</v>
      </c>
      <c r="T2408" s="86">
        <v>0</v>
      </c>
      <c r="U2408" s="86">
        <v>0</v>
      </c>
      <c r="V2408" s="86">
        <v>0</v>
      </c>
      <c r="W2408" s="86">
        <v>0</v>
      </c>
      <c r="X2408" s="86">
        <v>0</v>
      </c>
      <c r="Y2408" s="86">
        <v>0</v>
      </c>
      <c r="Z2408" s="86">
        <v>0</v>
      </c>
      <c r="AA2408" s="4">
        <f t="shared" si="77"/>
        <v>0</v>
      </c>
      <c r="AB2408" s="4" t="str">
        <f t="shared" si="78"/>
        <v/>
      </c>
    </row>
    <row r="2409" spans="1:28" x14ac:dyDescent="0.25">
      <c r="A2409" s="83">
        <v>42882</v>
      </c>
      <c r="B2409" s="84" t="s">
        <v>198</v>
      </c>
      <c r="C2409" s="84" t="s">
        <v>161</v>
      </c>
      <c r="D2409" s="84" t="s">
        <v>36</v>
      </c>
      <c r="E2409" s="84" t="s">
        <v>41</v>
      </c>
      <c r="F2409" s="84" t="s">
        <v>112</v>
      </c>
      <c r="G2409" s="85">
        <v>91152</v>
      </c>
      <c r="H2409" s="81">
        <v>0.375</v>
      </c>
      <c r="I2409" s="81">
        <v>0.63888888888888895</v>
      </c>
      <c r="J2409" s="86">
        <v>0.2638888888888889</v>
      </c>
      <c r="K2409" s="87">
        <v>42882.372916666667</v>
      </c>
      <c r="L2409" s="87">
        <v>42882.644444444442</v>
      </c>
      <c r="M2409" s="85">
        <v>0</v>
      </c>
      <c r="N2409" s="85">
        <v>93</v>
      </c>
      <c r="O2409" s="86">
        <v>7.8703703703703705E-4</v>
      </c>
      <c r="P2409" s="86">
        <v>0</v>
      </c>
      <c r="Q2409" s="86">
        <v>8.3171296296296285E-2</v>
      </c>
      <c r="R2409" s="86">
        <v>0</v>
      </c>
      <c r="S2409" s="86">
        <v>0</v>
      </c>
      <c r="T2409" s="86">
        <v>0</v>
      </c>
      <c r="U2409" s="86">
        <v>0</v>
      </c>
      <c r="V2409" s="86">
        <v>0</v>
      </c>
      <c r="W2409" s="86">
        <v>0</v>
      </c>
      <c r="X2409" s="86">
        <v>0</v>
      </c>
      <c r="Y2409" s="86">
        <v>0</v>
      </c>
      <c r="Z2409" s="86">
        <v>0</v>
      </c>
      <c r="AA2409" s="4">
        <f t="shared" si="77"/>
        <v>0</v>
      </c>
      <c r="AB2409" s="4">
        <f t="shared" si="78"/>
        <v>0</v>
      </c>
    </row>
    <row r="2410" spans="1:28" x14ac:dyDescent="0.25">
      <c r="A2410" s="83">
        <v>42881</v>
      </c>
      <c r="B2410" s="84" t="s">
        <v>197</v>
      </c>
      <c r="C2410" s="84" t="s">
        <v>161</v>
      </c>
      <c r="D2410" s="84" t="s">
        <v>36</v>
      </c>
      <c r="E2410" s="84" t="s">
        <v>41</v>
      </c>
      <c r="F2410" s="84" t="s">
        <v>112</v>
      </c>
      <c r="G2410" s="85">
        <v>91152</v>
      </c>
      <c r="H2410" s="81">
        <v>0.375</v>
      </c>
      <c r="I2410" s="81">
        <v>0.63888888888888895</v>
      </c>
      <c r="J2410" s="86">
        <v>0.2638888888888889</v>
      </c>
      <c r="K2410" s="87">
        <v>42881.375694444447</v>
      </c>
      <c r="L2410" s="87">
        <v>42881.638888888891</v>
      </c>
      <c r="M2410" s="85">
        <v>0</v>
      </c>
      <c r="N2410" s="85">
        <v>58</v>
      </c>
      <c r="O2410" s="86">
        <v>7.6388888888888893E-4</v>
      </c>
      <c r="P2410" s="86">
        <v>0</v>
      </c>
      <c r="Q2410" s="86">
        <v>5.2638888888888895E-2</v>
      </c>
      <c r="R2410" s="86">
        <v>0</v>
      </c>
      <c r="S2410" s="86">
        <v>0</v>
      </c>
      <c r="T2410" s="86">
        <v>0</v>
      </c>
      <c r="U2410" s="86">
        <v>0</v>
      </c>
      <c r="V2410" s="86">
        <v>0</v>
      </c>
      <c r="W2410" s="86">
        <v>0</v>
      </c>
      <c r="X2410" s="86">
        <v>0</v>
      </c>
      <c r="Y2410" s="86">
        <v>0</v>
      </c>
      <c r="Z2410" s="86">
        <v>0</v>
      </c>
      <c r="AA2410" s="4">
        <f t="shared" si="77"/>
        <v>0</v>
      </c>
      <c r="AB2410" s="4">
        <f t="shared" si="78"/>
        <v>6.9444444444449749E-4</v>
      </c>
    </row>
    <row r="2411" spans="1:28" x14ac:dyDescent="0.25">
      <c r="A2411" s="83">
        <v>42881</v>
      </c>
      <c r="B2411" s="84" t="s">
        <v>197</v>
      </c>
      <c r="C2411" s="84" t="s">
        <v>161</v>
      </c>
      <c r="D2411" s="84" t="s">
        <v>36</v>
      </c>
      <c r="E2411" s="84" t="s">
        <v>41</v>
      </c>
      <c r="F2411" s="84" t="s">
        <v>165</v>
      </c>
      <c r="G2411" s="85">
        <v>91399</v>
      </c>
      <c r="H2411" s="81">
        <v>0.33333333333333331</v>
      </c>
      <c r="I2411" s="81">
        <v>0.59722222222222221</v>
      </c>
      <c r="J2411" s="86">
        <v>0.2638888888888889</v>
      </c>
      <c r="K2411" s="87">
        <v>42881.315972222219</v>
      </c>
      <c r="L2411" s="87">
        <v>42881.597222222219</v>
      </c>
      <c r="M2411" s="85">
        <v>0</v>
      </c>
      <c r="N2411" s="85">
        <v>96</v>
      </c>
      <c r="O2411" s="86">
        <v>8.3333333333333339E-4</v>
      </c>
      <c r="P2411" s="86">
        <v>0</v>
      </c>
      <c r="Q2411" s="86">
        <v>0.10689814814814814</v>
      </c>
      <c r="R2411" s="86">
        <v>1.622685185185185E-2</v>
      </c>
      <c r="S2411" s="86">
        <v>0</v>
      </c>
      <c r="T2411" s="86">
        <v>1.5196759259259259E-2</v>
      </c>
      <c r="U2411" s="86">
        <v>0</v>
      </c>
      <c r="V2411" s="86">
        <v>0</v>
      </c>
      <c r="W2411" s="86">
        <v>0</v>
      </c>
      <c r="X2411" s="86">
        <v>0</v>
      </c>
      <c r="Y2411" s="86">
        <v>7.8472222222222224E-3</v>
      </c>
      <c r="Z2411" s="86">
        <v>0</v>
      </c>
      <c r="AA2411" s="4">
        <f t="shared" si="77"/>
        <v>3.142361111111111E-2</v>
      </c>
      <c r="AB2411" s="4">
        <f t="shared" si="78"/>
        <v>0</v>
      </c>
    </row>
    <row r="2412" spans="1:28" x14ac:dyDescent="0.25">
      <c r="A2412" s="83">
        <v>42882</v>
      </c>
      <c r="B2412" s="84" t="s">
        <v>198</v>
      </c>
      <c r="C2412" s="84" t="s">
        <v>161</v>
      </c>
      <c r="D2412" s="84" t="s">
        <v>36</v>
      </c>
      <c r="E2412" s="84" t="s">
        <v>41</v>
      </c>
      <c r="F2412" s="84" t="s">
        <v>165</v>
      </c>
      <c r="G2412" s="85">
        <v>91399</v>
      </c>
      <c r="H2412" s="81">
        <v>0.33333333333333331</v>
      </c>
      <c r="I2412" s="81">
        <v>0.59722222222222221</v>
      </c>
      <c r="J2412" s="86">
        <v>0.2638888888888889</v>
      </c>
      <c r="K2412" s="87">
        <v>42882.331944444442</v>
      </c>
      <c r="L2412" s="87">
        <v>42882.597222222219</v>
      </c>
      <c r="M2412" s="85">
        <v>0</v>
      </c>
      <c r="N2412" s="85">
        <v>116</v>
      </c>
      <c r="O2412" s="86">
        <v>9.0277777777777784E-4</v>
      </c>
      <c r="P2412" s="86">
        <v>0</v>
      </c>
      <c r="Q2412" s="86">
        <v>0.10591435185185184</v>
      </c>
      <c r="R2412" s="86">
        <v>1.3784722222222224E-2</v>
      </c>
      <c r="S2412" s="86">
        <v>0</v>
      </c>
      <c r="T2412" s="86">
        <v>1.554398148148148E-2</v>
      </c>
      <c r="U2412" s="86">
        <v>0</v>
      </c>
      <c r="V2412" s="86">
        <v>0</v>
      </c>
      <c r="W2412" s="86">
        <v>0</v>
      </c>
      <c r="X2412" s="86">
        <v>0</v>
      </c>
      <c r="Y2412" s="86">
        <v>7.5810185185185182E-3</v>
      </c>
      <c r="Z2412" s="86">
        <v>0</v>
      </c>
      <c r="AA2412" s="4">
        <f t="shared" si="77"/>
        <v>2.9328703703703704E-2</v>
      </c>
      <c r="AB2412" s="4">
        <f t="shared" si="78"/>
        <v>0</v>
      </c>
    </row>
    <row r="2413" spans="1:28" x14ac:dyDescent="0.25">
      <c r="A2413" s="83">
        <v>42883</v>
      </c>
      <c r="B2413" s="84" t="s">
        <v>199</v>
      </c>
      <c r="C2413" s="84" t="s">
        <v>161</v>
      </c>
      <c r="D2413" s="84" t="s">
        <v>36</v>
      </c>
      <c r="E2413" s="84" t="s">
        <v>41</v>
      </c>
      <c r="F2413" s="84" t="s">
        <v>165</v>
      </c>
      <c r="G2413" s="85">
        <v>91399</v>
      </c>
      <c r="H2413" s="81">
        <v>0.33333333333333331</v>
      </c>
      <c r="I2413" s="81">
        <v>0.59722222222222221</v>
      </c>
      <c r="J2413" s="86">
        <v>0.2638888888888889</v>
      </c>
      <c r="K2413" s="87"/>
      <c r="L2413" s="87"/>
      <c r="M2413" s="85">
        <v>0</v>
      </c>
      <c r="N2413" s="85">
        <v>0</v>
      </c>
      <c r="O2413" s="86">
        <v>0</v>
      </c>
      <c r="P2413" s="86">
        <v>0</v>
      </c>
      <c r="Q2413" s="86">
        <v>0</v>
      </c>
      <c r="R2413" s="86">
        <v>0</v>
      </c>
      <c r="S2413" s="86">
        <v>0</v>
      </c>
      <c r="T2413" s="86">
        <v>0</v>
      </c>
      <c r="U2413" s="86">
        <v>0</v>
      </c>
      <c r="V2413" s="86">
        <v>0</v>
      </c>
      <c r="W2413" s="86">
        <v>0</v>
      </c>
      <c r="X2413" s="86">
        <v>0</v>
      </c>
      <c r="Y2413" s="86">
        <v>0</v>
      </c>
      <c r="Z2413" s="86">
        <v>0</v>
      </c>
      <c r="AA2413" s="4">
        <f t="shared" si="77"/>
        <v>0</v>
      </c>
      <c r="AB2413" s="4" t="str">
        <f t="shared" si="78"/>
        <v/>
      </c>
    </row>
    <row r="2414" spans="1:28" x14ac:dyDescent="0.25">
      <c r="A2414" s="83">
        <v>42883</v>
      </c>
      <c r="B2414" s="84" t="s">
        <v>199</v>
      </c>
      <c r="C2414" s="84" t="s">
        <v>161</v>
      </c>
      <c r="D2414" s="84" t="s">
        <v>36</v>
      </c>
      <c r="E2414" s="84" t="s">
        <v>41</v>
      </c>
      <c r="F2414" s="84" t="s">
        <v>114</v>
      </c>
      <c r="G2414" s="85">
        <v>91122</v>
      </c>
      <c r="H2414" s="81">
        <v>0.29166666666666669</v>
      </c>
      <c r="I2414" s="81">
        <v>0.55555555555555558</v>
      </c>
      <c r="J2414" s="86">
        <v>0.2638888888888889</v>
      </c>
      <c r="K2414" s="87"/>
      <c r="L2414" s="87"/>
      <c r="M2414" s="85">
        <v>0</v>
      </c>
      <c r="N2414" s="85">
        <v>0</v>
      </c>
      <c r="O2414" s="86">
        <v>0</v>
      </c>
      <c r="P2414" s="86">
        <v>0</v>
      </c>
      <c r="Q2414" s="86">
        <v>0</v>
      </c>
      <c r="R2414" s="86">
        <v>0</v>
      </c>
      <c r="S2414" s="86">
        <v>0</v>
      </c>
      <c r="T2414" s="86">
        <v>0</v>
      </c>
      <c r="U2414" s="86">
        <v>0</v>
      </c>
      <c r="V2414" s="86">
        <v>0</v>
      </c>
      <c r="W2414" s="86">
        <v>0</v>
      </c>
      <c r="X2414" s="86">
        <v>0</v>
      </c>
      <c r="Y2414" s="86">
        <v>0</v>
      </c>
      <c r="Z2414" s="86">
        <v>0</v>
      </c>
      <c r="AA2414" s="4">
        <f t="shared" si="77"/>
        <v>0</v>
      </c>
      <c r="AB2414" s="4" t="str">
        <f t="shared" si="78"/>
        <v/>
      </c>
    </row>
    <row r="2415" spans="1:28" x14ac:dyDescent="0.25">
      <c r="A2415" s="83">
        <v>42882</v>
      </c>
      <c r="B2415" s="84" t="s">
        <v>198</v>
      </c>
      <c r="C2415" s="84" t="s">
        <v>161</v>
      </c>
      <c r="D2415" s="84" t="s">
        <v>36</v>
      </c>
      <c r="E2415" s="84" t="s">
        <v>41</v>
      </c>
      <c r="F2415" s="84" t="s">
        <v>114</v>
      </c>
      <c r="G2415" s="85">
        <v>91122</v>
      </c>
      <c r="H2415" s="81">
        <v>0.29166666666666669</v>
      </c>
      <c r="I2415" s="81">
        <v>0.55555555555555558</v>
      </c>
      <c r="J2415" s="86">
        <v>0.2638888888888889</v>
      </c>
      <c r="K2415" s="87">
        <v>42882.284722222219</v>
      </c>
      <c r="L2415" s="87">
        <v>42882.555555555555</v>
      </c>
      <c r="M2415" s="85">
        <v>0</v>
      </c>
      <c r="N2415" s="85">
        <v>65</v>
      </c>
      <c r="O2415" s="86">
        <v>8.1018518518518516E-4</v>
      </c>
      <c r="P2415" s="86">
        <v>0</v>
      </c>
      <c r="Q2415" s="86">
        <v>5.8564814814814813E-2</v>
      </c>
      <c r="R2415" s="86">
        <v>0</v>
      </c>
      <c r="S2415" s="86">
        <v>0</v>
      </c>
      <c r="T2415" s="86">
        <v>0</v>
      </c>
      <c r="U2415" s="86">
        <v>0</v>
      </c>
      <c r="V2415" s="86">
        <v>0</v>
      </c>
      <c r="W2415" s="86">
        <v>0</v>
      </c>
      <c r="X2415" s="86">
        <v>0</v>
      </c>
      <c r="Y2415" s="86">
        <v>0</v>
      </c>
      <c r="Z2415" s="86">
        <v>0</v>
      </c>
      <c r="AA2415" s="4">
        <f t="shared" si="77"/>
        <v>0</v>
      </c>
      <c r="AB2415" s="4">
        <f t="shared" si="78"/>
        <v>0</v>
      </c>
    </row>
    <row r="2416" spans="1:28" x14ac:dyDescent="0.25">
      <c r="A2416" s="83">
        <v>42881</v>
      </c>
      <c r="B2416" s="84" t="s">
        <v>197</v>
      </c>
      <c r="C2416" s="84" t="s">
        <v>161</v>
      </c>
      <c r="D2416" s="84" t="s">
        <v>36</v>
      </c>
      <c r="E2416" s="84" t="s">
        <v>41</v>
      </c>
      <c r="F2416" s="84" t="s">
        <v>114</v>
      </c>
      <c r="G2416" s="85">
        <v>91122</v>
      </c>
      <c r="H2416" s="81">
        <v>0.29166666666666669</v>
      </c>
      <c r="I2416" s="81">
        <v>0.55555555555555558</v>
      </c>
      <c r="J2416" s="86">
        <v>0.2638888888888889</v>
      </c>
      <c r="K2416" s="87">
        <v>42881.291666666664</v>
      </c>
      <c r="L2416" s="87">
        <v>42881.563194444447</v>
      </c>
      <c r="M2416" s="85">
        <v>0</v>
      </c>
      <c r="N2416" s="85">
        <v>60</v>
      </c>
      <c r="O2416" s="86">
        <v>1.1574074074074073E-3</v>
      </c>
      <c r="P2416" s="86">
        <v>0</v>
      </c>
      <c r="Q2416" s="86">
        <v>6.9618055555555558E-2</v>
      </c>
      <c r="R2416" s="86">
        <v>0</v>
      </c>
      <c r="S2416" s="86">
        <v>0</v>
      </c>
      <c r="T2416" s="86">
        <v>0</v>
      </c>
      <c r="U2416" s="86">
        <v>0</v>
      </c>
      <c r="V2416" s="86">
        <v>0</v>
      </c>
      <c r="W2416" s="86">
        <v>0</v>
      </c>
      <c r="X2416" s="86">
        <v>0</v>
      </c>
      <c r="Y2416" s="86">
        <v>0</v>
      </c>
      <c r="Z2416" s="86">
        <v>0</v>
      </c>
      <c r="AA2416" s="4">
        <f t="shared" si="77"/>
        <v>0</v>
      </c>
      <c r="AB2416" s="4">
        <f t="shared" si="78"/>
        <v>0</v>
      </c>
    </row>
    <row r="2417" spans="1:28" x14ac:dyDescent="0.25">
      <c r="A2417" s="83">
        <v>42881</v>
      </c>
      <c r="B2417" s="84" t="s">
        <v>197</v>
      </c>
      <c r="C2417" s="84" t="s">
        <v>161</v>
      </c>
      <c r="D2417" s="84" t="s">
        <v>36</v>
      </c>
      <c r="E2417" s="84" t="s">
        <v>184</v>
      </c>
      <c r="F2417" s="84" t="s">
        <v>203</v>
      </c>
      <c r="G2417" s="85">
        <v>102712</v>
      </c>
      <c r="H2417" s="81">
        <v>0.25</v>
      </c>
      <c r="I2417" s="81">
        <v>0.51388888888888895</v>
      </c>
      <c r="J2417" s="86">
        <v>0.2638888888888889</v>
      </c>
      <c r="K2417" s="87"/>
      <c r="L2417" s="87"/>
      <c r="M2417" s="85">
        <v>0</v>
      </c>
      <c r="N2417" s="85">
        <v>0</v>
      </c>
      <c r="O2417" s="86">
        <v>0</v>
      </c>
      <c r="P2417" s="86">
        <v>0</v>
      </c>
      <c r="Q2417" s="86">
        <v>0</v>
      </c>
      <c r="R2417" s="86">
        <v>0</v>
      </c>
      <c r="S2417" s="86">
        <v>0</v>
      </c>
      <c r="T2417" s="86">
        <v>0</v>
      </c>
      <c r="U2417" s="86">
        <v>0</v>
      </c>
      <c r="V2417" s="86">
        <v>0</v>
      </c>
      <c r="W2417" s="86">
        <v>0</v>
      </c>
      <c r="X2417" s="86">
        <v>0</v>
      </c>
      <c r="Y2417" s="86">
        <v>0</v>
      </c>
      <c r="Z2417" s="86">
        <v>0</v>
      </c>
      <c r="AA2417" s="4">
        <f t="shared" si="77"/>
        <v>0</v>
      </c>
      <c r="AB2417" s="4" t="str">
        <f t="shared" si="78"/>
        <v/>
      </c>
    </row>
    <row r="2418" spans="1:28" x14ac:dyDescent="0.25">
      <c r="A2418" s="83">
        <v>42882</v>
      </c>
      <c r="B2418" s="84" t="s">
        <v>198</v>
      </c>
      <c r="C2418" s="84" t="s">
        <v>161</v>
      </c>
      <c r="D2418" s="84" t="s">
        <v>36</v>
      </c>
      <c r="E2418" s="84" t="s">
        <v>184</v>
      </c>
      <c r="F2418" s="84" t="s">
        <v>203</v>
      </c>
      <c r="G2418" s="85">
        <v>102712</v>
      </c>
      <c r="H2418" s="81">
        <v>0.25</v>
      </c>
      <c r="I2418" s="81">
        <v>0.51388888888888895</v>
      </c>
      <c r="J2418" s="86">
        <v>0.2638888888888889</v>
      </c>
      <c r="K2418" s="87"/>
      <c r="L2418" s="87"/>
      <c r="M2418" s="85">
        <v>0</v>
      </c>
      <c r="N2418" s="85">
        <v>0</v>
      </c>
      <c r="O2418" s="86">
        <v>0</v>
      </c>
      <c r="P2418" s="86">
        <v>0</v>
      </c>
      <c r="Q2418" s="86">
        <v>0</v>
      </c>
      <c r="R2418" s="86">
        <v>0</v>
      </c>
      <c r="S2418" s="86">
        <v>0</v>
      </c>
      <c r="T2418" s="86">
        <v>0</v>
      </c>
      <c r="U2418" s="86">
        <v>0</v>
      </c>
      <c r="V2418" s="86">
        <v>0</v>
      </c>
      <c r="W2418" s="86">
        <v>0</v>
      </c>
      <c r="X2418" s="86">
        <v>0</v>
      </c>
      <c r="Y2418" s="86">
        <v>0</v>
      </c>
      <c r="Z2418" s="86">
        <v>0</v>
      </c>
      <c r="AA2418" s="4">
        <f t="shared" si="77"/>
        <v>0</v>
      </c>
      <c r="AB2418" s="4" t="str">
        <f t="shared" si="78"/>
        <v/>
      </c>
    </row>
    <row r="2419" spans="1:28" x14ac:dyDescent="0.25">
      <c r="A2419" s="83">
        <v>42883</v>
      </c>
      <c r="B2419" s="84" t="s">
        <v>199</v>
      </c>
      <c r="C2419" s="84" t="s">
        <v>161</v>
      </c>
      <c r="D2419" s="84" t="s">
        <v>36</v>
      </c>
      <c r="E2419" s="84" t="s">
        <v>184</v>
      </c>
      <c r="F2419" s="84" t="s">
        <v>203</v>
      </c>
      <c r="G2419" s="85">
        <v>102712</v>
      </c>
      <c r="H2419" s="81">
        <v>0.25</v>
      </c>
      <c r="I2419" s="81">
        <v>0.51388888888888895</v>
      </c>
      <c r="J2419" s="86">
        <v>0.2638888888888889</v>
      </c>
      <c r="K2419" s="87"/>
      <c r="L2419" s="87"/>
      <c r="M2419" s="85">
        <v>0</v>
      </c>
      <c r="N2419" s="85">
        <v>0</v>
      </c>
      <c r="O2419" s="86">
        <v>0</v>
      </c>
      <c r="P2419" s="86">
        <v>0</v>
      </c>
      <c r="Q2419" s="86">
        <v>0</v>
      </c>
      <c r="R2419" s="86">
        <v>0</v>
      </c>
      <c r="S2419" s="86">
        <v>0</v>
      </c>
      <c r="T2419" s="86">
        <v>0</v>
      </c>
      <c r="U2419" s="86">
        <v>0</v>
      </c>
      <c r="V2419" s="86">
        <v>0</v>
      </c>
      <c r="W2419" s="86">
        <v>0</v>
      </c>
      <c r="X2419" s="86">
        <v>0</v>
      </c>
      <c r="Y2419" s="86">
        <v>0</v>
      </c>
      <c r="Z2419" s="86">
        <v>0</v>
      </c>
      <c r="AA2419" s="4">
        <f t="shared" si="77"/>
        <v>0</v>
      </c>
      <c r="AB2419" s="4" t="str">
        <f t="shared" si="78"/>
        <v/>
      </c>
    </row>
    <row r="2420" spans="1:28" x14ac:dyDescent="0.25">
      <c r="A2420" s="83">
        <v>42883</v>
      </c>
      <c r="B2420" s="84" t="s">
        <v>199</v>
      </c>
      <c r="C2420" s="84" t="s">
        <v>161</v>
      </c>
      <c r="D2420" s="84" t="s">
        <v>36</v>
      </c>
      <c r="E2420" s="84" t="s">
        <v>45</v>
      </c>
      <c r="F2420" s="84" t="s">
        <v>93</v>
      </c>
      <c r="G2420" s="85">
        <v>91389</v>
      </c>
      <c r="H2420" s="81">
        <v>0.33333333333333331</v>
      </c>
      <c r="I2420" s="81">
        <v>0.59722222222222221</v>
      </c>
      <c r="J2420" s="86">
        <v>0.2638888888888889</v>
      </c>
      <c r="K2420" s="87"/>
      <c r="L2420" s="87"/>
      <c r="M2420" s="85">
        <v>0</v>
      </c>
      <c r="N2420" s="85">
        <v>0</v>
      </c>
      <c r="O2420" s="86">
        <v>0</v>
      </c>
      <c r="P2420" s="86">
        <v>0</v>
      </c>
      <c r="Q2420" s="86">
        <v>0</v>
      </c>
      <c r="R2420" s="86">
        <v>0</v>
      </c>
      <c r="S2420" s="86">
        <v>0</v>
      </c>
      <c r="T2420" s="86">
        <v>0</v>
      </c>
      <c r="U2420" s="86">
        <v>0</v>
      </c>
      <c r="V2420" s="86">
        <v>0</v>
      </c>
      <c r="W2420" s="86">
        <v>0</v>
      </c>
      <c r="X2420" s="86">
        <v>0</v>
      </c>
      <c r="Y2420" s="86">
        <v>0</v>
      </c>
      <c r="Z2420" s="86">
        <v>0</v>
      </c>
      <c r="AA2420" s="4">
        <f t="shared" si="77"/>
        <v>0</v>
      </c>
      <c r="AB2420" s="4" t="str">
        <f t="shared" si="78"/>
        <v/>
      </c>
    </row>
    <row r="2421" spans="1:28" x14ac:dyDescent="0.25">
      <c r="A2421" s="83">
        <v>42882</v>
      </c>
      <c r="B2421" s="84" t="s">
        <v>198</v>
      </c>
      <c r="C2421" s="84" t="s">
        <v>161</v>
      </c>
      <c r="D2421" s="84" t="s">
        <v>36</v>
      </c>
      <c r="E2421" s="84" t="s">
        <v>45</v>
      </c>
      <c r="F2421" s="84" t="s">
        <v>93</v>
      </c>
      <c r="G2421" s="85">
        <v>91389</v>
      </c>
      <c r="H2421" s="81">
        <v>0.33333333333333331</v>
      </c>
      <c r="I2421" s="81">
        <v>0.59722222222222221</v>
      </c>
      <c r="J2421" s="86">
        <v>0.2638888888888889</v>
      </c>
      <c r="K2421" s="87">
        <v>42882.336111111108</v>
      </c>
      <c r="L2421" s="87">
        <v>42882.597222222219</v>
      </c>
      <c r="M2421" s="85">
        <v>0</v>
      </c>
      <c r="N2421" s="85">
        <v>64</v>
      </c>
      <c r="O2421" s="86">
        <v>6.3657407407407402E-4</v>
      </c>
      <c r="P2421" s="86">
        <v>0</v>
      </c>
      <c r="Q2421" s="86">
        <v>4.2731481481481481E-2</v>
      </c>
      <c r="R2421" s="86">
        <v>1.5104166666666667E-2</v>
      </c>
      <c r="S2421" s="86">
        <v>0</v>
      </c>
      <c r="T2421" s="86">
        <v>1.40625E-2</v>
      </c>
      <c r="U2421" s="86">
        <v>0</v>
      </c>
      <c r="V2421" s="86">
        <v>0</v>
      </c>
      <c r="W2421" s="86">
        <v>0</v>
      </c>
      <c r="X2421" s="86">
        <v>0</v>
      </c>
      <c r="Y2421" s="86">
        <v>8.8657407407407417E-3</v>
      </c>
      <c r="Z2421" s="86">
        <v>0</v>
      </c>
      <c r="AA2421" s="4">
        <f t="shared" si="77"/>
        <v>2.9166666666666667E-2</v>
      </c>
      <c r="AB2421" s="4">
        <f t="shared" si="78"/>
        <v>2.7777777777777679E-3</v>
      </c>
    </row>
    <row r="2422" spans="1:28" x14ac:dyDescent="0.25">
      <c r="A2422" s="83">
        <v>42881</v>
      </c>
      <c r="B2422" s="84" t="s">
        <v>197</v>
      </c>
      <c r="C2422" s="84" t="s">
        <v>161</v>
      </c>
      <c r="D2422" s="84" t="s">
        <v>36</v>
      </c>
      <c r="E2422" s="84" t="s">
        <v>45</v>
      </c>
      <c r="F2422" s="84" t="s">
        <v>93</v>
      </c>
      <c r="G2422" s="85">
        <v>91389</v>
      </c>
      <c r="H2422" s="81">
        <v>0.33333333333333331</v>
      </c>
      <c r="I2422" s="81">
        <v>0.59722222222222221</v>
      </c>
      <c r="J2422" s="86">
        <v>0.2638888888888889</v>
      </c>
      <c r="K2422" s="87">
        <v>42881.335416666669</v>
      </c>
      <c r="L2422" s="87">
        <v>42881.597222222219</v>
      </c>
      <c r="M2422" s="85">
        <v>0</v>
      </c>
      <c r="N2422" s="85">
        <v>62</v>
      </c>
      <c r="O2422" s="86">
        <v>7.0601851851851847E-4</v>
      </c>
      <c r="P2422" s="86">
        <v>0</v>
      </c>
      <c r="Q2422" s="86">
        <v>4.3587962962962967E-2</v>
      </c>
      <c r="R2422" s="86">
        <v>1.7511574074074072E-2</v>
      </c>
      <c r="S2422" s="86">
        <v>0</v>
      </c>
      <c r="T2422" s="86">
        <v>2.6365740740740742E-2</v>
      </c>
      <c r="U2422" s="86">
        <v>0</v>
      </c>
      <c r="V2422" s="86">
        <v>0</v>
      </c>
      <c r="W2422" s="86">
        <v>0</v>
      </c>
      <c r="X2422" s="86">
        <v>0</v>
      </c>
      <c r="Y2422" s="86">
        <v>3.7847222222222223E-3</v>
      </c>
      <c r="Z2422" s="86">
        <v>0</v>
      </c>
      <c r="AA2422" s="4">
        <f t="shared" si="77"/>
        <v>4.3877314814814813E-2</v>
      </c>
      <c r="AB2422" s="4">
        <f t="shared" si="78"/>
        <v>2.0833333333333814E-3</v>
      </c>
    </row>
    <row r="2423" spans="1:28" x14ac:dyDescent="0.25">
      <c r="A2423" s="83">
        <v>42881</v>
      </c>
      <c r="B2423" s="84" t="s">
        <v>197</v>
      </c>
      <c r="C2423" s="84" t="s">
        <v>161</v>
      </c>
      <c r="D2423" s="84" t="s">
        <v>36</v>
      </c>
      <c r="E2423" s="84" t="s">
        <v>45</v>
      </c>
      <c r="F2423" s="84" t="s">
        <v>166</v>
      </c>
      <c r="G2423" s="85">
        <v>91115</v>
      </c>
      <c r="H2423" s="81">
        <v>0.33333333333333331</v>
      </c>
      <c r="I2423" s="81">
        <v>0.59722222222222221</v>
      </c>
      <c r="J2423" s="86">
        <v>0.2638888888888889</v>
      </c>
      <c r="K2423" s="87">
        <v>42881.327777777777</v>
      </c>
      <c r="L2423" s="87">
        <v>42881.597222222219</v>
      </c>
      <c r="M2423" s="85">
        <v>0</v>
      </c>
      <c r="N2423" s="85">
        <v>89</v>
      </c>
      <c r="O2423" s="86">
        <v>4.3981481481481481E-4</v>
      </c>
      <c r="P2423" s="86">
        <v>0</v>
      </c>
      <c r="Q2423" s="86">
        <v>4.1631944444444451E-2</v>
      </c>
      <c r="R2423" s="86">
        <v>1.238425925925926E-2</v>
      </c>
      <c r="S2423" s="86">
        <v>0</v>
      </c>
      <c r="T2423" s="86">
        <v>1.1076388888888887E-2</v>
      </c>
      <c r="U2423" s="86">
        <v>0</v>
      </c>
      <c r="V2423" s="86">
        <v>0</v>
      </c>
      <c r="W2423" s="86">
        <v>0</v>
      </c>
      <c r="X2423" s="86">
        <v>0</v>
      </c>
      <c r="Y2423" s="86">
        <v>8.9120370370370362E-4</v>
      </c>
      <c r="Z2423" s="86">
        <v>0</v>
      </c>
      <c r="AA2423" s="4">
        <f t="shared" si="77"/>
        <v>2.3460648148148147E-2</v>
      </c>
      <c r="AB2423" s="4">
        <f t="shared" si="78"/>
        <v>0</v>
      </c>
    </row>
    <row r="2424" spans="1:28" x14ac:dyDescent="0.25">
      <c r="A2424" s="83">
        <v>42882</v>
      </c>
      <c r="B2424" s="84" t="s">
        <v>198</v>
      </c>
      <c r="C2424" s="84" t="s">
        <v>161</v>
      </c>
      <c r="D2424" s="84" t="s">
        <v>36</v>
      </c>
      <c r="E2424" s="84" t="s">
        <v>45</v>
      </c>
      <c r="F2424" s="84" t="s">
        <v>166</v>
      </c>
      <c r="G2424" s="85">
        <v>91115</v>
      </c>
      <c r="H2424" s="81">
        <v>0.33333333333333331</v>
      </c>
      <c r="I2424" s="81">
        <v>0.59722222222222221</v>
      </c>
      <c r="J2424" s="86">
        <v>0.2638888888888889</v>
      </c>
      <c r="K2424" s="87">
        <v>42882.328472222223</v>
      </c>
      <c r="L2424" s="87">
        <v>42882.597222222219</v>
      </c>
      <c r="M2424" s="85">
        <v>0</v>
      </c>
      <c r="N2424" s="85">
        <v>64</v>
      </c>
      <c r="O2424" s="86">
        <v>6.4814814814814813E-4</v>
      </c>
      <c r="P2424" s="86">
        <v>0</v>
      </c>
      <c r="Q2424" s="86">
        <v>4.1747685185185186E-2</v>
      </c>
      <c r="R2424" s="86">
        <v>1.0185185185185184E-2</v>
      </c>
      <c r="S2424" s="86">
        <v>0</v>
      </c>
      <c r="T2424" s="86">
        <v>1.3020833333333334E-2</v>
      </c>
      <c r="U2424" s="86">
        <v>0</v>
      </c>
      <c r="V2424" s="86">
        <v>0</v>
      </c>
      <c r="W2424" s="86">
        <v>0</v>
      </c>
      <c r="X2424" s="86">
        <v>0</v>
      </c>
      <c r="Y2424" s="86">
        <v>0</v>
      </c>
      <c r="Z2424" s="86">
        <v>0</v>
      </c>
      <c r="AA2424" s="4">
        <f t="shared" si="77"/>
        <v>2.3206018518518518E-2</v>
      </c>
      <c r="AB2424" s="4">
        <f t="shared" si="78"/>
        <v>0</v>
      </c>
    </row>
    <row r="2425" spans="1:28" x14ac:dyDescent="0.25">
      <c r="A2425" s="83">
        <v>42883</v>
      </c>
      <c r="B2425" s="84" t="s">
        <v>199</v>
      </c>
      <c r="C2425" s="84" t="s">
        <v>161</v>
      </c>
      <c r="D2425" s="84" t="s">
        <v>36</v>
      </c>
      <c r="E2425" s="84" t="s">
        <v>45</v>
      </c>
      <c r="F2425" s="84" t="s">
        <v>166</v>
      </c>
      <c r="G2425" s="85">
        <v>91115</v>
      </c>
      <c r="H2425" s="81">
        <v>0.33333333333333331</v>
      </c>
      <c r="I2425" s="81">
        <v>0.59722222222222221</v>
      </c>
      <c r="J2425" s="86">
        <v>0.2638888888888889</v>
      </c>
      <c r="K2425" s="87"/>
      <c r="L2425" s="87"/>
      <c r="M2425" s="85">
        <v>0</v>
      </c>
      <c r="N2425" s="85">
        <v>0</v>
      </c>
      <c r="O2425" s="86">
        <v>0</v>
      </c>
      <c r="P2425" s="86">
        <v>0</v>
      </c>
      <c r="Q2425" s="86">
        <v>0</v>
      </c>
      <c r="R2425" s="86">
        <v>0</v>
      </c>
      <c r="S2425" s="86">
        <v>0</v>
      </c>
      <c r="T2425" s="86">
        <v>0</v>
      </c>
      <c r="U2425" s="86">
        <v>0</v>
      </c>
      <c r="V2425" s="86">
        <v>0</v>
      </c>
      <c r="W2425" s="86">
        <v>0</v>
      </c>
      <c r="X2425" s="86">
        <v>0</v>
      </c>
      <c r="Y2425" s="86">
        <v>0</v>
      </c>
      <c r="Z2425" s="86">
        <v>0</v>
      </c>
      <c r="AA2425" s="4">
        <f t="shared" si="77"/>
        <v>0</v>
      </c>
      <c r="AB2425" s="4" t="str">
        <f t="shared" si="78"/>
        <v/>
      </c>
    </row>
    <row r="2426" spans="1:28" x14ac:dyDescent="0.25">
      <c r="A2426" s="83">
        <v>42883</v>
      </c>
      <c r="B2426" s="84" t="s">
        <v>199</v>
      </c>
      <c r="C2426" s="84" t="s">
        <v>161</v>
      </c>
      <c r="D2426" s="84" t="s">
        <v>36</v>
      </c>
      <c r="E2426" s="84" t="s">
        <v>45</v>
      </c>
      <c r="F2426" s="84" t="s">
        <v>167</v>
      </c>
      <c r="G2426" s="85">
        <v>91120</v>
      </c>
      <c r="H2426" s="81">
        <v>0.29166666666666669</v>
      </c>
      <c r="I2426" s="81">
        <v>0.55555555555555558</v>
      </c>
      <c r="J2426" s="86">
        <v>0.2638888888888889</v>
      </c>
      <c r="K2426" s="87"/>
      <c r="L2426" s="87"/>
      <c r="M2426" s="85">
        <v>0</v>
      </c>
      <c r="N2426" s="85">
        <v>0</v>
      </c>
      <c r="O2426" s="86">
        <v>0</v>
      </c>
      <c r="P2426" s="86">
        <v>0</v>
      </c>
      <c r="Q2426" s="86">
        <v>0</v>
      </c>
      <c r="R2426" s="86">
        <v>0</v>
      </c>
      <c r="S2426" s="86">
        <v>0</v>
      </c>
      <c r="T2426" s="86">
        <v>0</v>
      </c>
      <c r="U2426" s="86">
        <v>0</v>
      </c>
      <c r="V2426" s="86">
        <v>0</v>
      </c>
      <c r="W2426" s="86">
        <v>0</v>
      </c>
      <c r="X2426" s="86">
        <v>0</v>
      </c>
      <c r="Y2426" s="86">
        <v>0</v>
      </c>
      <c r="Z2426" s="86">
        <v>0</v>
      </c>
      <c r="AA2426" s="4">
        <f t="shared" si="77"/>
        <v>0</v>
      </c>
      <c r="AB2426" s="4" t="str">
        <f t="shared" si="78"/>
        <v/>
      </c>
    </row>
    <row r="2427" spans="1:28" x14ac:dyDescent="0.25">
      <c r="A2427" s="83">
        <v>42882</v>
      </c>
      <c r="B2427" s="84" t="s">
        <v>198</v>
      </c>
      <c r="C2427" s="84" t="s">
        <v>161</v>
      </c>
      <c r="D2427" s="84" t="s">
        <v>36</v>
      </c>
      <c r="E2427" s="84" t="s">
        <v>45</v>
      </c>
      <c r="F2427" s="84" t="s">
        <v>167</v>
      </c>
      <c r="G2427" s="85">
        <v>91120</v>
      </c>
      <c r="H2427" s="81">
        <v>0.29166666666666669</v>
      </c>
      <c r="I2427" s="81">
        <v>0.55555555555555558</v>
      </c>
      <c r="J2427" s="86">
        <v>0.2638888888888889</v>
      </c>
      <c r="K2427" s="87">
        <v>42882.290277777778</v>
      </c>
      <c r="L2427" s="87">
        <v>42882.555555555555</v>
      </c>
      <c r="M2427" s="85">
        <v>0</v>
      </c>
      <c r="N2427" s="85">
        <v>38</v>
      </c>
      <c r="O2427" s="86">
        <v>6.9444444444444447E-4</v>
      </c>
      <c r="P2427" s="86">
        <v>0</v>
      </c>
      <c r="Q2427" s="86">
        <v>2.7534722222222221E-2</v>
      </c>
      <c r="R2427" s="86">
        <v>1.3865740740740739E-2</v>
      </c>
      <c r="S2427" s="86">
        <v>0</v>
      </c>
      <c r="T2427" s="86">
        <v>1.2349537037037039E-2</v>
      </c>
      <c r="U2427" s="86">
        <v>0</v>
      </c>
      <c r="V2427" s="86">
        <v>0</v>
      </c>
      <c r="W2427" s="86">
        <v>0</v>
      </c>
      <c r="X2427" s="86">
        <v>0</v>
      </c>
      <c r="Y2427" s="86">
        <v>6.9212962962962969E-3</v>
      </c>
      <c r="Z2427" s="86">
        <v>0</v>
      </c>
      <c r="AA2427" s="4">
        <f t="shared" si="77"/>
        <v>2.6215277777777778E-2</v>
      </c>
      <c r="AB2427" s="4">
        <f t="shared" si="78"/>
        <v>0</v>
      </c>
    </row>
    <row r="2428" spans="1:28" x14ac:dyDescent="0.25">
      <c r="A2428" s="83">
        <v>42881</v>
      </c>
      <c r="B2428" s="84" t="s">
        <v>197</v>
      </c>
      <c r="C2428" s="84" t="s">
        <v>161</v>
      </c>
      <c r="D2428" s="84" t="s">
        <v>36</v>
      </c>
      <c r="E2428" s="84" t="s">
        <v>45</v>
      </c>
      <c r="F2428" s="84" t="s">
        <v>167</v>
      </c>
      <c r="G2428" s="85">
        <v>91120</v>
      </c>
      <c r="H2428" s="81">
        <v>0.29166666666666669</v>
      </c>
      <c r="I2428" s="81">
        <v>0.55555555555555558</v>
      </c>
      <c r="J2428" s="86">
        <v>0.2638888888888889</v>
      </c>
      <c r="K2428" s="87">
        <v>42881.29791666667</v>
      </c>
      <c r="L2428" s="87">
        <v>42881.513888888891</v>
      </c>
      <c r="M2428" s="85">
        <v>0</v>
      </c>
      <c r="N2428" s="85">
        <v>39</v>
      </c>
      <c r="O2428" s="86">
        <v>8.2175925925925917E-4</v>
      </c>
      <c r="P2428" s="86">
        <v>0</v>
      </c>
      <c r="Q2428" s="86">
        <v>3.6828703703703704E-2</v>
      </c>
      <c r="R2428" s="86">
        <v>0</v>
      </c>
      <c r="S2428" s="86">
        <v>0</v>
      </c>
      <c r="T2428" s="86">
        <v>1.9189814814814816E-2</v>
      </c>
      <c r="U2428" s="86">
        <v>0</v>
      </c>
      <c r="V2428" s="86">
        <v>0</v>
      </c>
      <c r="W2428" s="86">
        <v>0</v>
      </c>
      <c r="X2428" s="86">
        <v>0</v>
      </c>
      <c r="Y2428" s="86">
        <v>0</v>
      </c>
      <c r="Z2428" s="86">
        <v>0</v>
      </c>
      <c r="AA2428" s="4">
        <f t="shared" si="77"/>
        <v>1.9189814814814816E-2</v>
      </c>
      <c r="AB2428" s="4">
        <f t="shared" si="78"/>
        <v>6.2499999999999778E-3</v>
      </c>
    </row>
    <row r="2429" spans="1:28" x14ac:dyDescent="0.25">
      <c r="A2429" s="83">
        <v>42881</v>
      </c>
      <c r="B2429" s="84" t="s">
        <v>197</v>
      </c>
      <c r="C2429" s="84" t="s">
        <v>161</v>
      </c>
      <c r="D2429" s="84" t="s">
        <v>36</v>
      </c>
      <c r="E2429" s="84" t="s">
        <v>45</v>
      </c>
      <c r="F2429" s="84" t="s">
        <v>91</v>
      </c>
      <c r="G2429" s="85">
        <v>91121</v>
      </c>
      <c r="H2429" s="81">
        <v>0.29166666666666669</v>
      </c>
      <c r="I2429" s="81">
        <v>0.55555555555555558</v>
      </c>
      <c r="J2429" s="86">
        <v>0.2638888888888889</v>
      </c>
      <c r="K2429" s="87">
        <v>42881.28402777778</v>
      </c>
      <c r="L2429" s="87">
        <v>42881.555555555555</v>
      </c>
      <c r="M2429" s="85">
        <v>0</v>
      </c>
      <c r="N2429" s="85">
        <v>80</v>
      </c>
      <c r="O2429" s="86">
        <v>7.9861111111111105E-4</v>
      </c>
      <c r="P2429" s="86">
        <v>0</v>
      </c>
      <c r="Q2429" s="86">
        <v>9.3831018518518508E-2</v>
      </c>
      <c r="R2429" s="86">
        <v>1.5011574074074075E-2</v>
      </c>
      <c r="S2429" s="86">
        <v>0</v>
      </c>
      <c r="T2429" s="86">
        <v>1.5590277777777778E-2</v>
      </c>
      <c r="U2429" s="86">
        <v>0</v>
      </c>
      <c r="V2429" s="86">
        <v>0</v>
      </c>
      <c r="W2429" s="86">
        <v>0</v>
      </c>
      <c r="X2429" s="86">
        <v>0</v>
      </c>
      <c r="Y2429" s="86">
        <v>0</v>
      </c>
      <c r="Z2429" s="86">
        <v>0</v>
      </c>
      <c r="AA2429" s="4">
        <f t="shared" si="77"/>
        <v>3.0601851851851852E-2</v>
      </c>
      <c r="AB2429" s="4">
        <f t="shared" si="78"/>
        <v>0</v>
      </c>
    </row>
    <row r="2430" spans="1:28" x14ac:dyDescent="0.25">
      <c r="A2430" s="83">
        <v>42882</v>
      </c>
      <c r="B2430" s="84" t="s">
        <v>198</v>
      </c>
      <c r="C2430" s="84" t="s">
        <v>161</v>
      </c>
      <c r="D2430" s="84" t="s">
        <v>36</v>
      </c>
      <c r="E2430" s="84" t="s">
        <v>45</v>
      </c>
      <c r="F2430" s="84" t="s">
        <v>91</v>
      </c>
      <c r="G2430" s="85">
        <v>91121</v>
      </c>
      <c r="H2430" s="81">
        <v>0.29166666666666669</v>
      </c>
      <c r="I2430" s="81">
        <v>0.55555555555555558</v>
      </c>
      <c r="J2430" s="86">
        <v>0.2638888888888889</v>
      </c>
      <c r="K2430" s="87">
        <v>42882.290972222225</v>
      </c>
      <c r="L2430" s="87">
        <v>42882.555555555555</v>
      </c>
      <c r="M2430" s="85">
        <v>0</v>
      </c>
      <c r="N2430" s="85">
        <v>109</v>
      </c>
      <c r="O2430" s="86">
        <v>7.175925925925927E-4</v>
      </c>
      <c r="P2430" s="86">
        <v>0</v>
      </c>
      <c r="Q2430" s="86">
        <v>8.5717592592592595E-2</v>
      </c>
      <c r="R2430" s="86">
        <v>1.3379629629629628E-2</v>
      </c>
      <c r="S2430" s="86">
        <v>0</v>
      </c>
      <c r="T2430" s="86">
        <v>1.5648148148148151E-2</v>
      </c>
      <c r="U2430" s="86">
        <v>0</v>
      </c>
      <c r="V2430" s="86">
        <v>0</v>
      </c>
      <c r="W2430" s="86">
        <v>0</v>
      </c>
      <c r="X2430" s="86">
        <v>0</v>
      </c>
      <c r="Y2430" s="86">
        <v>0</v>
      </c>
      <c r="Z2430" s="86">
        <v>0</v>
      </c>
      <c r="AA2430" s="4">
        <f t="shared" si="77"/>
        <v>2.9027777777777777E-2</v>
      </c>
      <c r="AB2430" s="4">
        <f t="shared" si="78"/>
        <v>0</v>
      </c>
    </row>
    <row r="2431" spans="1:28" x14ac:dyDescent="0.25">
      <c r="A2431" s="83">
        <v>42883</v>
      </c>
      <c r="B2431" s="84" t="s">
        <v>199</v>
      </c>
      <c r="C2431" s="84" t="s">
        <v>161</v>
      </c>
      <c r="D2431" s="84" t="s">
        <v>36</v>
      </c>
      <c r="E2431" s="84" t="s">
        <v>45</v>
      </c>
      <c r="F2431" s="84" t="s">
        <v>91</v>
      </c>
      <c r="G2431" s="85">
        <v>91121</v>
      </c>
      <c r="H2431" s="81">
        <v>0.29166666666666669</v>
      </c>
      <c r="I2431" s="81">
        <v>0.55555555555555558</v>
      </c>
      <c r="J2431" s="86">
        <v>0.2638888888888889</v>
      </c>
      <c r="K2431" s="87"/>
      <c r="L2431" s="87"/>
      <c r="M2431" s="85">
        <v>0</v>
      </c>
      <c r="N2431" s="85">
        <v>0</v>
      </c>
      <c r="O2431" s="86">
        <v>0</v>
      </c>
      <c r="P2431" s="86">
        <v>0</v>
      </c>
      <c r="Q2431" s="86">
        <v>0</v>
      </c>
      <c r="R2431" s="86">
        <v>0</v>
      </c>
      <c r="S2431" s="86">
        <v>0</v>
      </c>
      <c r="T2431" s="86">
        <v>0</v>
      </c>
      <c r="U2431" s="86">
        <v>0</v>
      </c>
      <c r="V2431" s="86">
        <v>0</v>
      </c>
      <c r="W2431" s="86">
        <v>0</v>
      </c>
      <c r="X2431" s="86">
        <v>0</v>
      </c>
      <c r="Y2431" s="86">
        <v>0</v>
      </c>
      <c r="Z2431" s="86">
        <v>0</v>
      </c>
      <c r="AA2431" s="4">
        <f t="shared" si="77"/>
        <v>0</v>
      </c>
      <c r="AB2431" s="4" t="str">
        <f t="shared" si="78"/>
        <v/>
      </c>
    </row>
    <row r="2432" spans="1:28" x14ac:dyDescent="0.25">
      <c r="A2432" s="83">
        <v>42883</v>
      </c>
      <c r="B2432" s="84" t="s">
        <v>199</v>
      </c>
      <c r="C2432" s="84" t="s">
        <v>161</v>
      </c>
      <c r="D2432" s="84" t="s">
        <v>36</v>
      </c>
      <c r="E2432" s="84" t="s">
        <v>45</v>
      </c>
      <c r="F2432" s="84" t="s">
        <v>115</v>
      </c>
      <c r="G2432" s="85">
        <v>91123</v>
      </c>
      <c r="H2432" s="81">
        <v>0.25</v>
      </c>
      <c r="I2432" s="81">
        <v>0.51388888888888895</v>
      </c>
      <c r="J2432" s="86">
        <v>0.2638888888888889</v>
      </c>
      <c r="K2432" s="87"/>
      <c r="L2432" s="87"/>
      <c r="M2432" s="85">
        <v>0</v>
      </c>
      <c r="N2432" s="85">
        <v>0</v>
      </c>
      <c r="O2432" s="86">
        <v>0</v>
      </c>
      <c r="P2432" s="86">
        <v>0</v>
      </c>
      <c r="Q2432" s="86">
        <v>0</v>
      </c>
      <c r="R2432" s="86">
        <v>0</v>
      </c>
      <c r="S2432" s="86">
        <v>0</v>
      </c>
      <c r="T2432" s="86">
        <v>0</v>
      </c>
      <c r="U2432" s="86">
        <v>0</v>
      </c>
      <c r="V2432" s="86">
        <v>0</v>
      </c>
      <c r="W2432" s="86">
        <v>0</v>
      </c>
      <c r="X2432" s="86">
        <v>0</v>
      </c>
      <c r="Y2432" s="86">
        <v>0</v>
      </c>
      <c r="Z2432" s="86">
        <v>0</v>
      </c>
      <c r="AA2432" s="4">
        <f t="shared" si="77"/>
        <v>0</v>
      </c>
      <c r="AB2432" s="4" t="str">
        <f t="shared" si="78"/>
        <v/>
      </c>
    </row>
    <row r="2433" spans="1:28" x14ac:dyDescent="0.25">
      <c r="A2433" s="83">
        <v>42882</v>
      </c>
      <c r="B2433" s="84" t="s">
        <v>198</v>
      </c>
      <c r="C2433" s="84" t="s">
        <v>161</v>
      </c>
      <c r="D2433" s="84" t="s">
        <v>36</v>
      </c>
      <c r="E2433" s="84" t="s">
        <v>45</v>
      </c>
      <c r="F2433" s="84" t="s">
        <v>115</v>
      </c>
      <c r="G2433" s="85">
        <v>91123</v>
      </c>
      <c r="H2433" s="81">
        <v>0.25</v>
      </c>
      <c r="I2433" s="81">
        <v>0.51388888888888895</v>
      </c>
      <c r="J2433" s="86">
        <v>0.2638888888888889</v>
      </c>
      <c r="K2433" s="87">
        <v>42882.251388888886</v>
      </c>
      <c r="L2433" s="87">
        <v>42882.513888888891</v>
      </c>
      <c r="M2433" s="85">
        <v>0</v>
      </c>
      <c r="N2433" s="85">
        <v>110</v>
      </c>
      <c r="O2433" s="86">
        <v>6.134259259259259E-4</v>
      </c>
      <c r="P2433" s="86">
        <v>0</v>
      </c>
      <c r="Q2433" s="86">
        <v>6.8391203703703704E-2</v>
      </c>
      <c r="R2433" s="86">
        <v>7.0949074074074074E-3</v>
      </c>
      <c r="S2433" s="86">
        <v>0</v>
      </c>
      <c r="T2433" s="86">
        <v>1.2442129629629629E-2</v>
      </c>
      <c r="U2433" s="86">
        <v>0</v>
      </c>
      <c r="V2433" s="86">
        <v>0</v>
      </c>
      <c r="W2433" s="86">
        <v>0</v>
      </c>
      <c r="X2433" s="86">
        <v>0</v>
      </c>
      <c r="Y2433" s="86">
        <v>0</v>
      </c>
      <c r="Z2433" s="86">
        <v>0</v>
      </c>
      <c r="AA2433" s="4">
        <f t="shared" si="77"/>
        <v>1.9537037037037037E-2</v>
      </c>
      <c r="AB2433" s="4">
        <f t="shared" si="78"/>
        <v>1.388888888888884E-3</v>
      </c>
    </row>
    <row r="2434" spans="1:28" x14ac:dyDescent="0.25">
      <c r="A2434" s="83">
        <v>42881</v>
      </c>
      <c r="B2434" s="84" t="s">
        <v>197</v>
      </c>
      <c r="C2434" s="84" t="s">
        <v>161</v>
      </c>
      <c r="D2434" s="84" t="s">
        <v>36</v>
      </c>
      <c r="E2434" s="84" t="s">
        <v>45</v>
      </c>
      <c r="F2434" s="84" t="s">
        <v>115</v>
      </c>
      <c r="G2434" s="85">
        <v>91123</v>
      </c>
      <c r="H2434" s="81">
        <v>0.25</v>
      </c>
      <c r="I2434" s="81">
        <v>0.51388888888888895</v>
      </c>
      <c r="J2434" s="86">
        <v>0.2638888888888889</v>
      </c>
      <c r="K2434" s="87">
        <v>42881.246527777781</v>
      </c>
      <c r="L2434" s="87">
        <v>42881.513888888891</v>
      </c>
      <c r="M2434" s="85">
        <v>0</v>
      </c>
      <c r="N2434" s="85">
        <v>74</v>
      </c>
      <c r="O2434" s="86">
        <v>7.291666666666667E-4</v>
      </c>
      <c r="P2434" s="86">
        <v>0</v>
      </c>
      <c r="Q2434" s="86">
        <v>5.395833333333333E-2</v>
      </c>
      <c r="R2434" s="86">
        <v>1.1539351851851851E-2</v>
      </c>
      <c r="S2434" s="86">
        <v>0</v>
      </c>
      <c r="T2434" s="86">
        <v>1.0486111111111111E-2</v>
      </c>
      <c r="U2434" s="86">
        <v>0</v>
      </c>
      <c r="V2434" s="86">
        <v>0</v>
      </c>
      <c r="W2434" s="86">
        <v>0</v>
      </c>
      <c r="X2434" s="86">
        <v>0</v>
      </c>
      <c r="Y2434" s="86">
        <v>0</v>
      </c>
      <c r="Z2434" s="86">
        <v>0</v>
      </c>
      <c r="AA2434" s="4">
        <f t="shared" si="77"/>
        <v>2.2025462962962962E-2</v>
      </c>
      <c r="AB2434" s="4">
        <f t="shared" si="78"/>
        <v>0</v>
      </c>
    </row>
    <row r="2435" spans="1:28" x14ac:dyDescent="0.25">
      <c r="A2435" s="83">
        <v>42881</v>
      </c>
      <c r="B2435" s="84" t="s">
        <v>197</v>
      </c>
      <c r="C2435" s="84" t="s">
        <v>161</v>
      </c>
      <c r="D2435" s="84" t="s">
        <v>36</v>
      </c>
      <c r="E2435" s="84" t="s">
        <v>48</v>
      </c>
      <c r="F2435" s="84" t="s">
        <v>82</v>
      </c>
      <c r="G2435" s="85">
        <v>91284</v>
      </c>
      <c r="H2435" s="81">
        <v>0.55555555555555558</v>
      </c>
      <c r="I2435" s="81">
        <v>0.81944444444444453</v>
      </c>
      <c r="J2435" s="86">
        <v>0.2638888888888889</v>
      </c>
      <c r="K2435" s="87">
        <v>42881.549305555556</v>
      </c>
      <c r="L2435" s="87">
        <v>42881.819444444445</v>
      </c>
      <c r="M2435" s="85">
        <v>4</v>
      </c>
      <c r="N2435" s="85">
        <v>20</v>
      </c>
      <c r="O2435" s="86">
        <v>4.6296296296296293E-4</v>
      </c>
      <c r="P2435" s="86">
        <v>5.7870370370370378E-4</v>
      </c>
      <c r="Q2435" s="86">
        <v>9.1898148148148139E-3</v>
      </c>
      <c r="R2435" s="86">
        <v>1.4745370370370372E-2</v>
      </c>
      <c r="S2435" s="86">
        <v>0</v>
      </c>
      <c r="T2435" s="86">
        <v>1.6296296296296295E-2</v>
      </c>
      <c r="U2435" s="86">
        <v>0</v>
      </c>
      <c r="V2435" s="86">
        <v>2.4895833333333336E-2</v>
      </c>
      <c r="W2435" s="86">
        <v>0</v>
      </c>
      <c r="X2435" s="86">
        <v>0</v>
      </c>
      <c r="Y2435" s="86">
        <v>5.7638888888888887E-3</v>
      </c>
      <c r="Z2435" s="86">
        <v>0</v>
      </c>
      <c r="AA2435" s="4">
        <f t="shared" si="77"/>
        <v>3.1041666666666669E-2</v>
      </c>
      <c r="AB2435" s="4">
        <f t="shared" si="78"/>
        <v>0</v>
      </c>
    </row>
    <row r="2436" spans="1:28" x14ac:dyDescent="0.25">
      <c r="A2436" s="83">
        <v>42882</v>
      </c>
      <c r="B2436" s="84" t="s">
        <v>198</v>
      </c>
      <c r="C2436" s="84" t="s">
        <v>161</v>
      </c>
      <c r="D2436" s="84" t="s">
        <v>36</v>
      </c>
      <c r="E2436" s="84" t="s">
        <v>48</v>
      </c>
      <c r="F2436" s="84" t="s">
        <v>82</v>
      </c>
      <c r="G2436" s="85">
        <v>91284</v>
      </c>
      <c r="H2436" s="81">
        <v>0.55555555555555558</v>
      </c>
      <c r="I2436" s="81">
        <v>0.81944444444444453</v>
      </c>
      <c r="J2436" s="86">
        <v>0.2638888888888889</v>
      </c>
      <c r="K2436" s="87">
        <v>42882.555555555555</v>
      </c>
      <c r="L2436" s="87">
        <v>42882.819444444445</v>
      </c>
      <c r="M2436" s="85">
        <v>4</v>
      </c>
      <c r="N2436" s="85">
        <v>11</v>
      </c>
      <c r="O2436" s="86">
        <v>6.5972222222222213E-4</v>
      </c>
      <c r="P2436" s="86">
        <v>1.5740740740740741E-3</v>
      </c>
      <c r="Q2436" s="86">
        <v>7.2569444444444443E-3</v>
      </c>
      <c r="R2436" s="86">
        <v>1.4675925925925926E-2</v>
      </c>
      <c r="S2436" s="86">
        <v>0</v>
      </c>
      <c r="T2436" s="86">
        <v>0</v>
      </c>
      <c r="U2436" s="86">
        <v>0</v>
      </c>
      <c r="V2436" s="86">
        <v>2.7384259259259257E-2</v>
      </c>
      <c r="W2436" s="86">
        <v>0</v>
      </c>
      <c r="X2436" s="86">
        <v>0</v>
      </c>
      <c r="Y2436" s="86">
        <v>2.1874999999999998E-3</v>
      </c>
      <c r="Z2436" s="86">
        <v>0</v>
      </c>
      <c r="AA2436" s="4">
        <f t="shared" si="77"/>
        <v>1.4675925925925926E-2</v>
      </c>
      <c r="AB2436" s="4">
        <f t="shared" si="78"/>
        <v>0</v>
      </c>
    </row>
    <row r="2437" spans="1:28" x14ac:dyDescent="0.25">
      <c r="A2437" s="83">
        <v>42883</v>
      </c>
      <c r="B2437" s="84" t="s">
        <v>199</v>
      </c>
      <c r="C2437" s="84" t="s">
        <v>161</v>
      </c>
      <c r="D2437" s="84" t="s">
        <v>36</v>
      </c>
      <c r="E2437" s="84" t="s">
        <v>48</v>
      </c>
      <c r="F2437" s="84" t="s">
        <v>82</v>
      </c>
      <c r="G2437" s="85">
        <v>91284</v>
      </c>
      <c r="H2437" s="81">
        <v>0.55555555555555558</v>
      </c>
      <c r="I2437" s="81">
        <v>0.81944444444444453</v>
      </c>
      <c r="J2437" s="86">
        <v>0.2638888888888889</v>
      </c>
      <c r="K2437" s="87"/>
      <c r="L2437" s="87"/>
      <c r="M2437" s="85">
        <v>0</v>
      </c>
      <c r="N2437" s="85">
        <v>0</v>
      </c>
      <c r="O2437" s="86">
        <v>0</v>
      </c>
      <c r="P2437" s="86">
        <v>0</v>
      </c>
      <c r="Q2437" s="86">
        <v>0</v>
      </c>
      <c r="R2437" s="86">
        <v>0</v>
      </c>
      <c r="S2437" s="86">
        <v>0</v>
      </c>
      <c r="T2437" s="86">
        <v>0</v>
      </c>
      <c r="U2437" s="86">
        <v>0</v>
      </c>
      <c r="V2437" s="86">
        <v>0</v>
      </c>
      <c r="W2437" s="86">
        <v>0</v>
      </c>
      <c r="X2437" s="86">
        <v>0</v>
      </c>
      <c r="Y2437" s="86">
        <v>0</v>
      </c>
      <c r="Z2437" s="86">
        <v>0</v>
      </c>
      <c r="AA2437" s="4">
        <f t="shared" si="77"/>
        <v>0</v>
      </c>
      <c r="AB2437" s="4" t="str">
        <f t="shared" si="78"/>
        <v/>
      </c>
    </row>
    <row r="2438" spans="1:28" x14ac:dyDescent="0.25">
      <c r="A2438" s="83">
        <v>42883</v>
      </c>
      <c r="B2438" s="84" t="s">
        <v>199</v>
      </c>
      <c r="C2438" s="84" t="s">
        <v>161</v>
      </c>
      <c r="D2438" s="84" t="s">
        <v>36</v>
      </c>
      <c r="E2438" s="84" t="s">
        <v>48</v>
      </c>
      <c r="F2438" s="84" t="s">
        <v>83</v>
      </c>
      <c r="G2438" s="85">
        <v>91282</v>
      </c>
      <c r="H2438" s="81">
        <v>0.55555555555555558</v>
      </c>
      <c r="I2438" s="81">
        <v>0.81944444444444453</v>
      </c>
      <c r="J2438" s="86">
        <v>0.2638888888888889</v>
      </c>
      <c r="K2438" s="87"/>
      <c r="L2438" s="87"/>
      <c r="M2438" s="85">
        <v>0</v>
      </c>
      <c r="N2438" s="85">
        <v>0</v>
      </c>
      <c r="O2438" s="86">
        <v>0</v>
      </c>
      <c r="P2438" s="86">
        <v>0</v>
      </c>
      <c r="Q2438" s="86">
        <v>0</v>
      </c>
      <c r="R2438" s="86">
        <v>0</v>
      </c>
      <c r="S2438" s="86">
        <v>0</v>
      </c>
      <c r="T2438" s="86">
        <v>0</v>
      </c>
      <c r="U2438" s="86">
        <v>0</v>
      </c>
      <c r="V2438" s="86">
        <v>0</v>
      </c>
      <c r="W2438" s="86">
        <v>0</v>
      </c>
      <c r="X2438" s="86">
        <v>0</v>
      </c>
      <c r="Y2438" s="86">
        <v>0</v>
      </c>
      <c r="Z2438" s="86">
        <v>0</v>
      </c>
      <c r="AA2438" s="4">
        <f t="shared" ref="AA2438:AA2501" si="79">IF(A2438="","",R2438+T2438)</f>
        <v>0</v>
      </c>
      <c r="AB2438" s="4" t="str">
        <f t="shared" si="78"/>
        <v/>
      </c>
    </row>
    <row r="2439" spans="1:28" x14ac:dyDescent="0.25">
      <c r="A2439" s="83">
        <v>42882</v>
      </c>
      <c r="B2439" s="84" t="s">
        <v>198</v>
      </c>
      <c r="C2439" s="84" t="s">
        <v>161</v>
      </c>
      <c r="D2439" s="84" t="s">
        <v>36</v>
      </c>
      <c r="E2439" s="84" t="s">
        <v>48</v>
      </c>
      <c r="F2439" s="84" t="s">
        <v>83</v>
      </c>
      <c r="G2439" s="85">
        <v>91282</v>
      </c>
      <c r="H2439" s="81">
        <v>0.55555555555555558</v>
      </c>
      <c r="I2439" s="81">
        <v>0.81944444444444453</v>
      </c>
      <c r="J2439" s="86">
        <v>0.2638888888888889</v>
      </c>
      <c r="K2439" s="87">
        <v>42882.555555555555</v>
      </c>
      <c r="L2439" s="87">
        <v>42882.819444444445</v>
      </c>
      <c r="M2439" s="85">
        <v>2</v>
      </c>
      <c r="N2439" s="85">
        <v>1</v>
      </c>
      <c r="O2439" s="86">
        <v>1.9675925925925926E-4</v>
      </c>
      <c r="P2439" s="86">
        <v>3.5763888888888894E-3</v>
      </c>
      <c r="Q2439" s="86">
        <v>2.9629629629629628E-3</v>
      </c>
      <c r="R2439" s="86">
        <v>1.1145833333333334E-2</v>
      </c>
      <c r="S2439" s="86">
        <v>0</v>
      </c>
      <c r="T2439" s="86">
        <v>0</v>
      </c>
      <c r="U2439" s="86">
        <v>0</v>
      </c>
      <c r="V2439" s="86">
        <v>1.4305555555555557E-2</v>
      </c>
      <c r="W2439" s="86">
        <v>0</v>
      </c>
      <c r="X2439" s="86">
        <v>0</v>
      </c>
      <c r="Y2439" s="86">
        <v>5.9722222222222225E-3</v>
      </c>
      <c r="Z2439" s="86">
        <v>0</v>
      </c>
      <c r="AA2439" s="4">
        <f t="shared" si="79"/>
        <v>1.1145833333333334E-2</v>
      </c>
      <c r="AB2439" s="4">
        <f t="shared" si="78"/>
        <v>0</v>
      </c>
    </row>
    <row r="2440" spans="1:28" x14ac:dyDescent="0.25">
      <c r="A2440" s="83">
        <v>42881</v>
      </c>
      <c r="B2440" s="84" t="s">
        <v>197</v>
      </c>
      <c r="C2440" s="84" t="s">
        <v>161</v>
      </c>
      <c r="D2440" s="84" t="s">
        <v>36</v>
      </c>
      <c r="E2440" s="84" t="s">
        <v>48</v>
      </c>
      <c r="F2440" s="84" t="s">
        <v>83</v>
      </c>
      <c r="G2440" s="85">
        <v>91282</v>
      </c>
      <c r="H2440" s="81">
        <v>0.55555555555555558</v>
      </c>
      <c r="I2440" s="81">
        <v>0.81944444444444453</v>
      </c>
      <c r="J2440" s="86">
        <v>0.2638888888888889</v>
      </c>
      <c r="K2440" s="87">
        <v>42881.555555555555</v>
      </c>
      <c r="L2440" s="87">
        <v>42881.819444444445</v>
      </c>
      <c r="M2440" s="85">
        <v>7</v>
      </c>
      <c r="N2440" s="85">
        <v>22</v>
      </c>
      <c r="O2440" s="86">
        <v>5.5555555555555556E-4</v>
      </c>
      <c r="P2440" s="86">
        <v>1.8171296296296297E-3</v>
      </c>
      <c r="Q2440" s="86">
        <v>1.3877314814814815E-2</v>
      </c>
      <c r="R2440" s="86">
        <v>0</v>
      </c>
      <c r="S2440" s="86">
        <v>0</v>
      </c>
      <c r="T2440" s="86">
        <v>0</v>
      </c>
      <c r="U2440" s="86">
        <v>0</v>
      </c>
      <c r="V2440" s="86">
        <v>0</v>
      </c>
      <c r="W2440" s="86">
        <v>0</v>
      </c>
      <c r="X2440" s="86">
        <v>5.1736111111111115E-3</v>
      </c>
      <c r="Y2440" s="86">
        <v>6.6550925925925935E-3</v>
      </c>
      <c r="Z2440" s="86">
        <v>0</v>
      </c>
      <c r="AA2440" s="4">
        <f t="shared" si="79"/>
        <v>0</v>
      </c>
      <c r="AB2440" s="4">
        <f t="shared" si="78"/>
        <v>0</v>
      </c>
    </row>
    <row r="2441" spans="1:28" x14ac:dyDescent="0.25">
      <c r="A2441" s="83">
        <v>42881</v>
      </c>
      <c r="B2441" s="84" t="s">
        <v>197</v>
      </c>
      <c r="C2441" s="84" t="s">
        <v>161</v>
      </c>
      <c r="D2441" s="84" t="s">
        <v>36</v>
      </c>
      <c r="E2441" s="84" t="s">
        <v>48</v>
      </c>
      <c r="F2441" s="84" t="s">
        <v>84</v>
      </c>
      <c r="G2441" s="85">
        <v>91276</v>
      </c>
      <c r="H2441" s="81">
        <v>0.29166666666666669</v>
      </c>
      <c r="I2441" s="81">
        <v>0.55555555555555558</v>
      </c>
      <c r="J2441" s="86">
        <v>0.2638888888888889</v>
      </c>
      <c r="K2441" s="87">
        <v>42881.289583333331</v>
      </c>
      <c r="L2441" s="87">
        <v>42881.555555555555</v>
      </c>
      <c r="M2441" s="85">
        <v>6</v>
      </c>
      <c r="N2441" s="85">
        <v>48</v>
      </c>
      <c r="O2441" s="86">
        <v>6.8287037037037025E-4</v>
      </c>
      <c r="P2441" s="86">
        <v>1.4467592592592594E-3</v>
      </c>
      <c r="Q2441" s="86">
        <v>3.6319444444444439E-2</v>
      </c>
      <c r="R2441" s="86">
        <v>2.1828703703703701E-2</v>
      </c>
      <c r="S2441" s="86">
        <v>0</v>
      </c>
      <c r="T2441" s="86">
        <v>1.7210648148148149E-2</v>
      </c>
      <c r="U2441" s="86">
        <v>0</v>
      </c>
      <c r="V2441" s="86">
        <v>2.7418981481481485E-2</v>
      </c>
      <c r="W2441" s="86">
        <v>0</v>
      </c>
      <c r="X2441" s="86">
        <v>0</v>
      </c>
      <c r="Y2441" s="86">
        <v>1.3541666666666667E-3</v>
      </c>
      <c r="Z2441" s="86">
        <v>0</v>
      </c>
      <c r="AA2441" s="4">
        <f t="shared" si="79"/>
        <v>3.9039351851851853E-2</v>
      </c>
      <c r="AB2441" s="4">
        <f t="shared" si="78"/>
        <v>0</v>
      </c>
    </row>
    <row r="2442" spans="1:28" x14ac:dyDescent="0.25">
      <c r="A2442" s="83">
        <v>42882</v>
      </c>
      <c r="B2442" s="84" t="s">
        <v>198</v>
      </c>
      <c r="C2442" s="84" t="s">
        <v>161</v>
      </c>
      <c r="D2442" s="84" t="s">
        <v>36</v>
      </c>
      <c r="E2442" s="84" t="s">
        <v>48</v>
      </c>
      <c r="F2442" s="84" t="s">
        <v>84</v>
      </c>
      <c r="G2442" s="85">
        <v>91276</v>
      </c>
      <c r="H2442" s="81">
        <v>0.29166666666666669</v>
      </c>
      <c r="I2442" s="81">
        <v>0.55555555555555558</v>
      </c>
      <c r="J2442" s="86">
        <v>0.2638888888888889</v>
      </c>
      <c r="K2442" s="87">
        <v>42882.288194444445</v>
      </c>
      <c r="L2442" s="87">
        <v>42882.555555555555</v>
      </c>
      <c r="M2442" s="85">
        <v>4</v>
      </c>
      <c r="N2442" s="85">
        <v>20</v>
      </c>
      <c r="O2442" s="86">
        <v>6.7129629629629625E-4</v>
      </c>
      <c r="P2442" s="86">
        <v>1.1574074074074073E-3</v>
      </c>
      <c r="Q2442" s="86">
        <v>2.0578703703703703E-2</v>
      </c>
      <c r="R2442" s="86">
        <v>1.503472222222222E-2</v>
      </c>
      <c r="S2442" s="86">
        <v>0</v>
      </c>
      <c r="T2442" s="86">
        <v>1.462962962962963E-2</v>
      </c>
      <c r="U2442" s="86">
        <v>0</v>
      </c>
      <c r="V2442" s="86">
        <v>2.960648148148148E-2</v>
      </c>
      <c r="W2442" s="86">
        <v>0</v>
      </c>
      <c r="X2442" s="86">
        <v>0</v>
      </c>
      <c r="Y2442" s="86">
        <v>2.1643518518518518E-3</v>
      </c>
      <c r="Z2442" s="86">
        <v>0</v>
      </c>
      <c r="AA2442" s="4">
        <f t="shared" si="79"/>
        <v>2.9664351851851851E-2</v>
      </c>
      <c r="AB2442" s="4">
        <f t="shared" si="78"/>
        <v>0</v>
      </c>
    </row>
    <row r="2443" spans="1:28" x14ac:dyDescent="0.25">
      <c r="A2443" s="83">
        <v>42883</v>
      </c>
      <c r="B2443" s="84" t="s">
        <v>199</v>
      </c>
      <c r="C2443" s="84" t="s">
        <v>161</v>
      </c>
      <c r="D2443" s="84" t="s">
        <v>36</v>
      </c>
      <c r="E2443" s="84" t="s">
        <v>48</v>
      </c>
      <c r="F2443" s="84" t="s">
        <v>84</v>
      </c>
      <c r="G2443" s="85">
        <v>91276</v>
      </c>
      <c r="H2443" s="81">
        <v>0.29166666666666669</v>
      </c>
      <c r="I2443" s="81">
        <v>0.55555555555555558</v>
      </c>
      <c r="J2443" s="86">
        <v>0.2638888888888889</v>
      </c>
      <c r="K2443" s="87"/>
      <c r="L2443" s="87"/>
      <c r="M2443" s="85">
        <v>0</v>
      </c>
      <c r="N2443" s="85">
        <v>0</v>
      </c>
      <c r="O2443" s="86">
        <v>0</v>
      </c>
      <c r="P2443" s="86">
        <v>0</v>
      </c>
      <c r="Q2443" s="86">
        <v>0</v>
      </c>
      <c r="R2443" s="86">
        <v>0</v>
      </c>
      <c r="S2443" s="86">
        <v>0</v>
      </c>
      <c r="T2443" s="86">
        <v>0</v>
      </c>
      <c r="U2443" s="86">
        <v>0</v>
      </c>
      <c r="V2443" s="86">
        <v>0</v>
      </c>
      <c r="W2443" s="86">
        <v>0</v>
      </c>
      <c r="X2443" s="86">
        <v>0</v>
      </c>
      <c r="Y2443" s="86">
        <v>0</v>
      </c>
      <c r="Z2443" s="86">
        <v>0</v>
      </c>
      <c r="AA2443" s="4">
        <f t="shared" si="79"/>
        <v>0</v>
      </c>
      <c r="AB2443" s="4" t="str">
        <f t="shared" si="78"/>
        <v/>
      </c>
    </row>
    <row r="2444" spans="1:28" x14ac:dyDescent="0.25">
      <c r="A2444" s="83">
        <v>42883</v>
      </c>
      <c r="B2444" s="84" t="s">
        <v>199</v>
      </c>
      <c r="C2444" s="84" t="s">
        <v>161</v>
      </c>
      <c r="D2444" s="84" t="s">
        <v>36</v>
      </c>
      <c r="E2444" s="84" t="s">
        <v>48</v>
      </c>
      <c r="F2444" s="84" t="s">
        <v>168</v>
      </c>
      <c r="G2444" s="85">
        <v>91275</v>
      </c>
      <c r="H2444" s="81">
        <v>0.29166666666666669</v>
      </c>
      <c r="I2444" s="81">
        <v>0.55555555555555558</v>
      </c>
      <c r="J2444" s="86">
        <v>0.2638888888888889</v>
      </c>
      <c r="K2444" s="87"/>
      <c r="L2444" s="87"/>
      <c r="M2444" s="85">
        <v>0</v>
      </c>
      <c r="N2444" s="85">
        <v>0</v>
      </c>
      <c r="O2444" s="86">
        <v>0</v>
      </c>
      <c r="P2444" s="86">
        <v>0</v>
      </c>
      <c r="Q2444" s="86">
        <v>0</v>
      </c>
      <c r="R2444" s="86">
        <v>0</v>
      </c>
      <c r="S2444" s="86">
        <v>0</v>
      </c>
      <c r="T2444" s="86">
        <v>0</v>
      </c>
      <c r="U2444" s="86">
        <v>0</v>
      </c>
      <c r="V2444" s="86">
        <v>0</v>
      </c>
      <c r="W2444" s="86">
        <v>0</v>
      </c>
      <c r="X2444" s="86">
        <v>0</v>
      </c>
      <c r="Y2444" s="86">
        <v>0</v>
      </c>
      <c r="Z2444" s="86">
        <v>0</v>
      </c>
      <c r="AA2444" s="4">
        <f t="shared" si="79"/>
        <v>0</v>
      </c>
      <c r="AB2444" s="4" t="str">
        <f t="shared" si="78"/>
        <v/>
      </c>
    </row>
    <row r="2445" spans="1:28" x14ac:dyDescent="0.25">
      <c r="A2445" s="83">
        <v>42882</v>
      </c>
      <c r="B2445" s="84" t="s">
        <v>198</v>
      </c>
      <c r="C2445" s="84" t="s">
        <v>161</v>
      </c>
      <c r="D2445" s="84" t="s">
        <v>36</v>
      </c>
      <c r="E2445" s="84" t="s">
        <v>48</v>
      </c>
      <c r="F2445" s="84" t="s">
        <v>168</v>
      </c>
      <c r="G2445" s="85">
        <v>91275</v>
      </c>
      <c r="H2445" s="81">
        <v>0.29166666666666669</v>
      </c>
      <c r="I2445" s="81">
        <v>0.55555555555555558</v>
      </c>
      <c r="J2445" s="86">
        <v>0.2638888888888889</v>
      </c>
      <c r="K2445" s="87">
        <v>42882.290972222225</v>
      </c>
      <c r="L2445" s="87">
        <v>42882.555555555555</v>
      </c>
      <c r="M2445" s="85">
        <v>3</v>
      </c>
      <c r="N2445" s="85">
        <v>9</v>
      </c>
      <c r="O2445" s="86">
        <v>1.0185185185185186E-3</v>
      </c>
      <c r="P2445" s="86">
        <v>5.7870370370370378E-4</v>
      </c>
      <c r="Q2445" s="86">
        <v>2.7210648148148147E-2</v>
      </c>
      <c r="R2445" s="86">
        <v>1.224537037037037E-2</v>
      </c>
      <c r="S2445" s="86">
        <v>0</v>
      </c>
      <c r="T2445" s="86">
        <v>1.6886574074074075E-2</v>
      </c>
      <c r="U2445" s="86">
        <v>0</v>
      </c>
      <c r="V2445" s="86">
        <v>1.1979166666666666E-2</v>
      </c>
      <c r="W2445" s="86">
        <v>0</v>
      </c>
      <c r="X2445" s="86">
        <v>2.193287037037037E-2</v>
      </c>
      <c r="Y2445" s="86">
        <v>6.6550925925925935E-3</v>
      </c>
      <c r="Z2445" s="86">
        <v>0</v>
      </c>
      <c r="AA2445" s="4">
        <f t="shared" si="79"/>
        <v>2.9131944444444446E-2</v>
      </c>
      <c r="AB2445" s="4">
        <f t="shared" si="78"/>
        <v>0</v>
      </c>
    </row>
    <row r="2446" spans="1:28" x14ac:dyDescent="0.25">
      <c r="A2446" s="83">
        <v>42881</v>
      </c>
      <c r="B2446" s="84" t="s">
        <v>197</v>
      </c>
      <c r="C2446" s="84" t="s">
        <v>161</v>
      </c>
      <c r="D2446" s="84" t="s">
        <v>36</v>
      </c>
      <c r="E2446" s="84" t="s">
        <v>48</v>
      </c>
      <c r="F2446" s="84" t="s">
        <v>168</v>
      </c>
      <c r="G2446" s="85">
        <v>91275</v>
      </c>
      <c r="H2446" s="81">
        <v>0.29166666666666669</v>
      </c>
      <c r="I2446" s="81">
        <v>0.55555555555555558</v>
      </c>
      <c r="J2446" s="86">
        <v>0.2638888888888889</v>
      </c>
      <c r="K2446" s="87">
        <v>42881.290277777778</v>
      </c>
      <c r="L2446" s="87">
        <v>42881.555555555555</v>
      </c>
      <c r="M2446" s="85">
        <v>6</v>
      </c>
      <c r="N2446" s="85">
        <v>21</v>
      </c>
      <c r="O2446" s="86">
        <v>9.6064814814814808E-4</v>
      </c>
      <c r="P2446" s="86">
        <v>1.6666666666666668E-3</v>
      </c>
      <c r="Q2446" s="86">
        <v>3.7569444444444447E-2</v>
      </c>
      <c r="R2446" s="86">
        <v>1.3923611111111111E-2</v>
      </c>
      <c r="S2446" s="86">
        <v>0</v>
      </c>
      <c r="T2446" s="86">
        <v>1.3958333333333335E-2</v>
      </c>
      <c r="U2446" s="86">
        <v>0</v>
      </c>
      <c r="V2446" s="86">
        <v>3.9490740740740743E-2</v>
      </c>
      <c r="W2446" s="86">
        <v>0</v>
      </c>
      <c r="X2446" s="86">
        <v>0</v>
      </c>
      <c r="Y2446" s="86">
        <v>2.7430555555555559E-3</v>
      </c>
      <c r="Z2446" s="86">
        <v>0</v>
      </c>
      <c r="AA2446" s="4">
        <f t="shared" si="79"/>
        <v>2.7881944444444445E-2</v>
      </c>
      <c r="AB2446" s="4">
        <f t="shared" si="78"/>
        <v>0</v>
      </c>
    </row>
    <row r="2447" spans="1:28" x14ac:dyDescent="0.25">
      <c r="A2447" s="83">
        <v>42881</v>
      </c>
      <c r="B2447" s="84" t="s">
        <v>197</v>
      </c>
      <c r="C2447" s="84" t="s">
        <v>161</v>
      </c>
      <c r="D2447" s="84" t="s">
        <v>36</v>
      </c>
      <c r="E2447" s="84" t="s">
        <v>48</v>
      </c>
      <c r="F2447" s="84" t="s">
        <v>86</v>
      </c>
      <c r="G2447" s="85">
        <v>91283</v>
      </c>
      <c r="H2447" s="81">
        <v>0.29166666666666669</v>
      </c>
      <c r="I2447" s="81">
        <v>0.55555555555555558</v>
      </c>
      <c r="J2447" s="86">
        <v>0.2638888888888889</v>
      </c>
      <c r="K2447" s="87">
        <v>42881.289583333331</v>
      </c>
      <c r="L2447" s="87">
        <v>42881.555555555555</v>
      </c>
      <c r="M2447" s="85">
        <v>5</v>
      </c>
      <c r="N2447" s="85">
        <v>34</v>
      </c>
      <c r="O2447" s="86">
        <v>6.018518518518519E-4</v>
      </c>
      <c r="P2447" s="86">
        <v>2.0138888888888888E-3</v>
      </c>
      <c r="Q2447" s="86">
        <v>3.7210648148148152E-2</v>
      </c>
      <c r="R2447" s="86">
        <v>0</v>
      </c>
      <c r="S2447" s="86">
        <v>0</v>
      </c>
      <c r="T2447" s="86">
        <v>0</v>
      </c>
      <c r="U2447" s="86">
        <v>0</v>
      </c>
      <c r="V2447" s="86">
        <v>5.2037037037037041E-2</v>
      </c>
      <c r="W2447" s="86">
        <v>0</v>
      </c>
      <c r="X2447" s="86">
        <v>0</v>
      </c>
      <c r="Y2447" s="86">
        <v>5.6712962962962958E-3</v>
      </c>
      <c r="Z2447" s="86">
        <v>0</v>
      </c>
      <c r="AA2447" s="4">
        <f t="shared" si="79"/>
        <v>0</v>
      </c>
      <c r="AB2447" s="4">
        <f t="shared" si="78"/>
        <v>0</v>
      </c>
    </row>
    <row r="2448" spans="1:28" x14ac:dyDescent="0.25">
      <c r="A2448" s="83">
        <v>42882</v>
      </c>
      <c r="B2448" s="84" t="s">
        <v>198</v>
      </c>
      <c r="C2448" s="84" t="s">
        <v>161</v>
      </c>
      <c r="D2448" s="84" t="s">
        <v>36</v>
      </c>
      <c r="E2448" s="84" t="s">
        <v>48</v>
      </c>
      <c r="F2448" s="84" t="s">
        <v>86</v>
      </c>
      <c r="G2448" s="85">
        <v>91283</v>
      </c>
      <c r="H2448" s="81">
        <v>0.29166666666666669</v>
      </c>
      <c r="I2448" s="81">
        <v>0.55555555555555558</v>
      </c>
      <c r="J2448" s="86">
        <v>0.2638888888888889</v>
      </c>
      <c r="K2448" s="87">
        <v>42882.29583333333</v>
      </c>
      <c r="L2448" s="87">
        <v>42882.555555555555</v>
      </c>
      <c r="M2448" s="85">
        <v>7</v>
      </c>
      <c r="N2448" s="85">
        <v>14</v>
      </c>
      <c r="O2448" s="86">
        <v>1.1921296296296296E-3</v>
      </c>
      <c r="P2448" s="86">
        <v>1.0995370370370371E-3</v>
      </c>
      <c r="Q2448" s="86">
        <v>2.7743055555555559E-2</v>
      </c>
      <c r="R2448" s="86">
        <v>1.7731481481481483E-2</v>
      </c>
      <c r="S2448" s="86">
        <v>0</v>
      </c>
      <c r="T2448" s="86">
        <v>0</v>
      </c>
      <c r="U2448" s="86">
        <v>0</v>
      </c>
      <c r="V2448" s="86">
        <v>6.2719907407407405E-2</v>
      </c>
      <c r="W2448" s="86">
        <v>0</v>
      </c>
      <c r="X2448" s="86">
        <v>0</v>
      </c>
      <c r="Y2448" s="86">
        <v>1.3888888888888889E-4</v>
      </c>
      <c r="Z2448" s="86">
        <v>0</v>
      </c>
      <c r="AA2448" s="4">
        <f t="shared" si="79"/>
        <v>1.7731481481481483E-2</v>
      </c>
      <c r="AB2448" s="4">
        <f t="shared" si="78"/>
        <v>4.1666666666666519E-3</v>
      </c>
    </row>
    <row r="2449" spans="1:28" x14ac:dyDescent="0.25">
      <c r="A2449" s="83">
        <v>42883</v>
      </c>
      <c r="B2449" s="84" t="s">
        <v>199</v>
      </c>
      <c r="C2449" s="84" t="s">
        <v>161</v>
      </c>
      <c r="D2449" s="84" t="s">
        <v>36</v>
      </c>
      <c r="E2449" s="84" t="s">
        <v>48</v>
      </c>
      <c r="F2449" s="84" t="s">
        <v>86</v>
      </c>
      <c r="G2449" s="85">
        <v>91283</v>
      </c>
      <c r="H2449" s="81">
        <v>0.29166666666666669</v>
      </c>
      <c r="I2449" s="81">
        <v>0.55555555555555558</v>
      </c>
      <c r="J2449" s="86">
        <v>0.2638888888888889</v>
      </c>
      <c r="K2449" s="87"/>
      <c r="L2449" s="87"/>
      <c r="M2449" s="85">
        <v>0</v>
      </c>
      <c r="N2449" s="85">
        <v>0</v>
      </c>
      <c r="O2449" s="86">
        <v>0</v>
      </c>
      <c r="P2449" s="86">
        <v>0</v>
      </c>
      <c r="Q2449" s="86">
        <v>0</v>
      </c>
      <c r="R2449" s="86">
        <v>0</v>
      </c>
      <c r="S2449" s="86">
        <v>0</v>
      </c>
      <c r="T2449" s="86">
        <v>0</v>
      </c>
      <c r="U2449" s="86">
        <v>0</v>
      </c>
      <c r="V2449" s="86">
        <v>0</v>
      </c>
      <c r="W2449" s="86">
        <v>0</v>
      </c>
      <c r="X2449" s="86">
        <v>0</v>
      </c>
      <c r="Y2449" s="86">
        <v>0</v>
      </c>
      <c r="Z2449" s="86">
        <v>0</v>
      </c>
      <c r="AA2449" s="4">
        <f t="shared" si="79"/>
        <v>0</v>
      </c>
      <c r="AB2449" s="4" t="str">
        <f t="shared" si="78"/>
        <v/>
      </c>
    </row>
    <row r="2450" spans="1:28" x14ac:dyDescent="0.25">
      <c r="A2450" s="83">
        <v>42883</v>
      </c>
      <c r="B2450" s="84" t="s">
        <v>199</v>
      </c>
      <c r="C2450" s="84" t="s">
        <v>161</v>
      </c>
      <c r="D2450" s="84" t="s">
        <v>36</v>
      </c>
      <c r="E2450" s="84" t="s">
        <v>48</v>
      </c>
      <c r="F2450" s="84" t="s">
        <v>87</v>
      </c>
      <c r="G2450" s="85">
        <v>91278</v>
      </c>
      <c r="H2450" s="81">
        <v>0.55555555555555558</v>
      </c>
      <c r="I2450" s="81">
        <v>0.81944444444444453</v>
      </c>
      <c r="J2450" s="86">
        <v>0.2638888888888889</v>
      </c>
      <c r="K2450" s="87"/>
      <c r="L2450" s="87"/>
      <c r="M2450" s="85">
        <v>0</v>
      </c>
      <c r="N2450" s="85">
        <v>0</v>
      </c>
      <c r="O2450" s="86">
        <v>0</v>
      </c>
      <c r="P2450" s="86">
        <v>0</v>
      </c>
      <c r="Q2450" s="86">
        <v>0</v>
      </c>
      <c r="R2450" s="86">
        <v>0</v>
      </c>
      <c r="S2450" s="86">
        <v>0</v>
      </c>
      <c r="T2450" s="86">
        <v>0</v>
      </c>
      <c r="U2450" s="86">
        <v>0</v>
      </c>
      <c r="V2450" s="86">
        <v>0</v>
      </c>
      <c r="W2450" s="86">
        <v>0</v>
      </c>
      <c r="X2450" s="86">
        <v>0</v>
      </c>
      <c r="Y2450" s="86">
        <v>0</v>
      </c>
      <c r="Z2450" s="86">
        <v>0</v>
      </c>
      <c r="AA2450" s="4">
        <f t="shared" si="79"/>
        <v>0</v>
      </c>
      <c r="AB2450" s="4" t="str">
        <f t="shared" si="78"/>
        <v/>
      </c>
    </row>
    <row r="2451" spans="1:28" x14ac:dyDescent="0.25">
      <c r="A2451" s="83">
        <v>42882</v>
      </c>
      <c r="B2451" s="84" t="s">
        <v>198</v>
      </c>
      <c r="C2451" s="84" t="s">
        <v>161</v>
      </c>
      <c r="D2451" s="84" t="s">
        <v>36</v>
      </c>
      <c r="E2451" s="84" t="s">
        <v>48</v>
      </c>
      <c r="F2451" s="84" t="s">
        <v>87</v>
      </c>
      <c r="G2451" s="85">
        <v>91278</v>
      </c>
      <c r="H2451" s="81">
        <v>0.55555555555555558</v>
      </c>
      <c r="I2451" s="81">
        <v>0.81944444444444453</v>
      </c>
      <c r="J2451" s="86">
        <v>0.2638888888888889</v>
      </c>
      <c r="K2451" s="87">
        <v>42882.5625</v>
      </c>
      <c r="L2451" s="87">
        <v>42882.819444444445</v>
      </c>
      <c r="M2451" s="85">
        <v>3</v>
      </c>
      <c r="N2451" s="85">
        <v>5</v>
      </c>
      <c r="O2451" s="86">
        <v>9.0277777777777784E-4</v>
      </c>
      <c r="P2451" s="86">
        <v>8.449074074074075E-4</v>
      </c>
      <c r="Q2451" s="86">
        <v>4.5601851851851853E-3</v>
      </c>
      <c r="R2451" s="86">
        <v>0</v>
      </c>
      <c r="S2451" s="86">
        <v>0</v>
      </c>
      <c r="T2451" s="86">
        <v>1.8981481481481482E-3</v>
      </c>
      <c r="U2451" s="86">
        <v>0</v>
      </c>
      <c r="V2451" s="86">
        <v>4.2002314814814812E-2</v>
      </c>
      <c r="W2451" s="86">
        <v>0</v>
      </c>
      <c r="X2451" s="86">
        <v>0</v>
      </c>
      <c r="Y2451" s="86">
        <v>1.8171296296296297E-3</v>
      </c>
      <c r="Z2451" s="86">
        <v>0</v>
      </c>
      <c r="AA2451" s="4">
        <f t="shared" si="79"/>
        <v>1.8981481481481482E-3</v>
      </c>
      <c r="AB2451" s="4">
        <f t="shared" si="78"/>
        <v>6.9444444444444198E-3</v>
      </c>
    </row>
    <row r="2452" spans="1:28" x14ac:dyDescent="0.25">
      <c r="A2452" s="83">
        <v>42881</v>
      </c>
      <c r="B2452" s="84" t="s">
        <v>197</v>
      </c>
      <c r="C2452" s="84" t="s">
        <v>161</v>
      </c>
      <c r="D2452" s="84" t="s">
        <v>36</v>
      </c>
      <c r="E2452" s="84" t="s">
        <v>48</v>
      </c>
      <c r="F2452" s="84" t="s">
        <v>87</v>
      </c>
      <c r="G2452" s="85">
        <v>91278</v>
      </c>
      <c r="H2452" s="81">
        <v>0.55555555555555558</v>
      </c>
      <c r="I2452" s="81">
        <v>0.81944444444444453</v>
      </c>
      <c r="J2452" s="86">
        <v>0.2638888888888889</v>
      </c>
      <c r="K2452" s="87">
        <v>42881.556250000001</v>
      </c>
      <c r="L2452" s="87">
        <v>42881.819444444445</v>
      </c>
      <c r="M2452" s="85">
        <v>4</v>
      </c>
      <c r="N2452" s="85">
        <v>9</v>
      </c>
      <c r="O2452" s="86">
        <v>1.5740740740740741E-3</v>
      </c>
      <c r="P2452" s="86">
        <v>1.1574074074074073E-3</v>
      </c>
      <c r="Q2452" s="86">
        <v>1.3946759259259258E-2</v>
      </c>
      <c r="R2452" s="86">
        <v>1.5486111111111112E-2</v>
      </c>
      <c r="S2452" s="86">
        <v>9.7222222222222209E-4</v>
      </c>
      <c r="T2452" s="86">
        <v>0</v>
      </c>
      <c r="U2452" s="86">
        <v>0</v>
      </c>
      <c r="V2452" s="86">
        <v>4.6469907407407411E-2</v>
      </c>
      <c r="W2452" s="86">
        <v>0</v>
      </c>
      <c r="X2452" s="86">
        <v>0</v>
      </c>
      <c r="Y2452" s="86">
        <v>2.3726851851851851E-3</v>
      </c>
      <c r="Z2452" s="86">
        <v>0</v>
      </c>
      <c r="AA2452" s="4">
        <f t="shared" si="79"/>
        <v>1.5486111111111112E-2</v>
      </c>
      <c r="AB2452" s="4">
        <f t="shared" si="78"/>
        <v>6.9444444444444198E-4</v>
      </c>
    </row>
    <row r="2453" spans="1:28" x14ac:dyDescent="0.25">
      <c r="A2453" s="83">
        <v>42881</v>
      </c>
      <c r="B2453" s="84" t="s">
        <v>197</v>
      </c>
      <c r="C2453" s="84" t="s">
        <v>161</v>
      </c>
      <c r="D2453" s="84" t="s">
        <v>38</v>
      </c>
      <c r="E2453" s="84" t="s">
        <v>35</v>
      </c>
      <c r="F2453" s="84" t="s">
        <v>72</v>
      </c>
      <c r="G2453" s="85">
        <v>91169</v>
      </c>
      <c r="H2453" s="81">
        <v>0.625</v>
      </c>
      <c r="I2453" s="81">
        <v>0.88888888888888884</v>
      </c>
      <c r="J2453" s="86">
        <v>0.2638888888888889</v>
      </c>
      <c r="K2453" s="87">
        <v>42881.618750000001</v>
      </c>
      <c r="L2453" s="87">
        <v>42881.888888888891</v>
      </c>
      <c r="M2453" s="85">
        <v>52</v>
      </c>
      <c r="N2453" s="85">
        <v>0</v>
      </c>
      <c r="O2453" s="86">
        <v>0</v>
      </c>
      <c r="P2453" s="86">
        <v>2.0601851851851853E-3</v>
      </c>
      <c r="Q2453" s="86">
        <v>6.0069444444444441E-3</v>
      </c>
      <c r="R2453" s="86">
        <v>1.4189814814814815E-2</v>
      </c>
      <c r="S2453" s="86">
        <v>0</v>
      </c>
      <c r="T2453" s="86">
        <v>1.3564814814814816E-2</v>
      </c>
      <c r="U2453" s="86">
        <v>0</v>
      </c>
      <c r="V2453" s="86">
        <v>0</v>
      </c>
      <c r="W2453" s="86">
        <v>4.4328703703703709E-3</v>
      </c>
      <c r="X2453" s="86">
        <v>2.3587962962962963E-2</v>
      </c>
      <c r="Y2453" s="86">
        <v>3.4722222222222222E-5</v>
      </c>
      <c r="Z2453" s="86">
        <v>0</v>
      </c>
      <c r="AA2453" s="4">
        <f t="shared" si="79"/>
        <v>2.7754629629629629E-2</v>
      </c>
      <c r="AB2453" s="4">
        <f t="shared" si="78"/>
        <v>0</v>
      </c>
    </row>
    <row r="2454" spans="1:28" x14ac:dyDescent="0.25">
      <c r="A2454" s="83">
        <v>42882</v>
      </c>
      <c r="B2454" s="84" t="s">
        <v>198</v>
      </c>
      <c r="C2454" s="84" t="s">
        <v>161</v>
      </c>
      <c r="D2454" s="84" t="s">
        <v>38</v>
      </c>
      <c r="E2454" s="84" t="s">
        <v>35</v>
      </c>
      <c r="F2454" s="84" t="s">
        <v>72</v>
      </c>
      <c r="G2454" s="85">
        <v>91169</v>
      </c>
      <c r="H2454" s="81">
        <v>0.625</v>
      </c>
      <c r="I2454" s="81">
        <v>0.88888888888888884</v>
      </c>
      <c r="J2454" s="86">
        <v>0.2638888888888889</v>
      </c>
      <c r="K2454" s="87"/>
      <c r="L2454" s="87"/>
      <c r="M2454" s="85">
        <v>0</v>
      </c>
      <c r="N2454" s="85">
        <v>0</v>
      </c>
      <c r="O2454" s="86">
        <v>0</v>
      </c>
      <c r="P2454" s="86">
        <v>0</v>
      </c>
      <c r="Q2454" s="86">
        <v>0</v>
      </c>
      <c r="R2454" s="86">
        <v>0</v>
      </c>
      <c r="S2454" s="86">
        <v>0</v>
      </c>
      <c r="T2454" s="86">
        <v>0</v>
      </c>
      <c r="U2454" s="86">
        <v>0</v>
      </c>
      <c r="V2454" s="86">
        <v>0</v>
      </c>
      <c r="W2454" s="86">
        <v>0</v>
      </c>
      <c r="X2454" s="86">
        <v>0</v>
      </c>
      <c r="Y2454" s="86">
        <v>0</v>
      </c>
      <c r="Z2454" s="86">
        <v>0</v>
      </c>
      <c r="AA2454" s="4">
        <f t="shared" si="79"/>
        <v>0</v>
      </c>
      <c r="AB2454" s="4" t="str">
        <f t="shared" si="78"/>
        <v/>
      </c>
    </row>
    <row r="2455" spans="1:28" x14ac:dyDescent="0.25">
      <c r="A2455" s="83">
        <v>42883</v>
      </c>
      <c r="B2455" s="84" t="s">
        <v>199</v>
      </c>
      <c r="C2455" s="84" t="s">
        <v>161</v>
      </c>
      <c r="D2455" s="84" t="s">
        <v>38</v>
      </c>
      <c r="E2455" s="84" t="s">
        <v>35</v>
      </c>
      <c r="F2455" s="84" t="s">
        <v>72</v>
      </c>
      <c r="G2455" s="85">
        <v>91169</v>
      </c>
      <c r="H2455" s="81">
        <v>0.625</v>
      </c>
      <c r="I2455" s="81">
        <v>0.88888888888888884</v>
      </c>
      <c r="J2455" s="86">
        <v>0.2638888888888889</v>
      </c>
      <c r="K2455" s="87">
        <v>42883.625</v>
      </c>
      <c r="L2455" s="87">
        <v>42883.888888888891</v>
      </c>
      <c r="M2455" s="85">
        <v>86</v>
      </c>
      <c r="N2455" s="85">
        <v>0</v>
      </c>
      <c r="O2455" s="86">
        <v>0</v>
      </c>
      <c r="P2455" s="86">
        <v>1.1689814814814816E-3</v>
      </c>
      <c r="Q2455" s="86">
        <v>6.9444444444444444E-5</v>
      </c>
      <c r="R2455" s="86">
        <v>1.4317129629629631E-2</v>
      </c>
      <c r="S2455" s="86">
        <v>0</v>
      </c>
      <c r="T2455" s="86">
        <v>1.3368055555555557E-2</v>
      </c>
      <c r="U2455" s="86">
        <v>0</v>
      </c>
      <c r="V2455" s="86">
        <v>0</v>
      </c>
      <c r="W2455" s="86">
        <v>0</v>
      </c>
      <c r="X2455" s="86">
        <v>1.2361111111111113E-2</v>
      </c>
      <c r="Y2455" s="86">
        <v>0</v>
      </c>
      <c r="Z2455" s="86">
        <v>0</v>
      </c>
      <c r="AA2455" s="4">
        <f t="shared" si="79"/>
        <v>2.7685185185185188E-2</v>
      </c>
      <c r="AB2455" s="4">
        <f t="shared" si="78"/>
        <v>0</v>
      </c>
    </row>
    <row r="2456" spans="1:28" x14ac:dyDescent="0.25">
      <c r="A2456" s="83">
        <v>42883</v>
      </c>
      <c r="B2456" s="84" t="s">
        <v>199</v>
      </c>
      <c r="C2456" s="84" t="s">
        <v>161</v>
      </c>
      <c r="D2456" s="84" t="s">
        <v>38</v>
      </c>
      <c r="E2456" s="84" t="s">
        <v>35</v>
      </c>
      <c r="F2456" s="84" t="s">
        <v>55</v>
      </c>
      <c r="G2456" s="85">
        <v>91147</v>
      </c>
      <c r="H2456" s="81">
        <v>0.55555555555555558</v>
      </c>
      <c r="I2456" s="81">
        <v>0.81944444444444453</v>
      </c>
      <c r="J2456" s="86">
        <v>0.2638888888888889</v>
      </c>
      <c r="K2456" s="87"/>
      <c r="L2456" s="87"/>
      <c r="M2456" s="85">
        <v>0</v>
      </c>
      <c r="N2456" s="85">
        <v>0</v>
      </c>
      <c r="O2456" s="86">
        <v>0</v>
      </c>
      <c r="P2456" s="86">
        <v>0</v>
      </c>
      <c r="Q2456" s="86">
        <v>0</v>
      </c>
      <c r="R2456" s="86">
        <v>0</v>
      </c>
      <c r="S2456" s="86">
        <v>0</v>
      </c>
      <c r="T2456" s="86">
        <v>0</v>
      </c>
      <c r="U2456" s="86">
        <v>0</v>
      </c>
      <c r="V2456" s="86">
        <v>0</v>
      </c>
      <c r="W2456" s="86">
        <v>0</v>
      </c>
      <c r="X2456" s="86">
        <v>0</v>
      </c>
      <c r="Y2456" s="86">
        <v>0</v>
      </c>
      <c r="Z2456" s="86">
        <v>0</v>
      </c>
      <c r="AA2456" s="4">
        <f t="shared" si="79"/>
        <v>0</v>
      </c>
      <c r="AB2456" s="4" t="str">
        <f t="shared" si="78"/>
        <v/>
      </c>
    </row>
    <row r="2457" spans="1:28" x14ac:dyDescent="0.25">
      <c r="A2457" s="83">
        <v>42882</v>
      </c>
      <c r="B2457" s="84" t="s">
        <v>198</v>
      </c>
      <c r="C2457" s="84" t="s">
        <v>161</v>
      </c>
      <c r="D2457" s="84" t="s">
        <v>38</v>
      </c>
      <c r="E2457" s="84" t="s">
        <v>35</v>
      </c>
      <c r="F2457" s="84" t="s">
        <v>55</v>
      </c>
      <c r="G2457" s="85">
        <v>91147</v>
      </c>
      <c r="H2457" s="81">
        <v>0.55555555555555558</v>
      </c>
      <c r="I2457" s="81">
        <v>0.81944444444444453</v>
      </c>
      <c r="J2457" s="86">
        <v>0.2638888888888889</v>
      </c>
      <c r="K2457" s="87"/>
      <c r="L2457" s="87"/>
      <c r="M2457" s="85">
        <v>0</v>
      </c>
      <c r="N2457" s="85">
        <v>0</v>
      </c>
      <c r="O2457" s="86">
        <v>0</v>
      </c>
      <c r="P2457" s="86">
        <v>0</v>
      </c>
      <c r="Q2457" s="86">
        <v>0</v>
      </c>
      <c r="R2457" s="86">
        <v>0</v>
      </c>
      <c r="S2457" s="86">
        <v>0</v>
      </c>
      <c r="T2457" s="86">
        <v>0</v>
      </c>
      <c r="U2457" s="86">
        <v>0</v>
      </c>
      <c r="V2457" s="86">
        <v>0</v>
      </c>
      <c r="W2457" s="86">
        <v>0</v>
      </c>
      <c r="X2457" s="86">
        <v>0</v>
      </c>
      <c r="Y2457" s="86">
        <v>0</v>
      </c>
      <c r="Z2457" s="86">
        <v>0</v>
      </c>
      <c r="AA2457" s="4">
        <f t="shared" si="79"/>
        <v>0</v>
      </c>
      <c r="AB2457" s="4" t="str">
        <f t="shared" si="78"/>
        <v/>
      </c>
    </row>
    <row r="2458" spans="1:28" x14ac:dyDescent="0.25">
      <c r="A2458" s="83">
        <v>42881</v>
      </c>
      <c r="B2458" s="84" t="s">
        <v>197</v>
      </c>
      <c r="C2458" s="84" t="s">
        <v>161</v>
      </c>
      <c r="D2458" s="84" t="s">
        <v>38</v>
      </c>
      <c r="E2458" s="84" t="s">
        <v>35</v>
      </c>
      <c r="F2458" s="84" t="s">
        <v>55</v>
      </c>
      <c r="G2458" s="85">
        <v>91147</v>
      </c>
      <c r="H2458" s="81">
        <v>0.55555555555555558</v>
      </c>
      <c r="I2458" s="81">
        <v>0.81944444444444453</v>
      </c>
      <c r="J2458" s="86">
        <v>0.2638888888888889</v>
      </c>
      <c r="K2458" s="87">
        <v>42881.254861111112</v>
      </c>
      <c r="L2458" s="87">
        <v>42881.254861111112</v>
      </c>
      <c r="M2458" s="85">
        <v>0</v>
      </c>
      <c r="N2458" s="85">
        <v>0</v>
      </c>
      <c r="O2458" s="86">
        <v>0</v>
      </c>
      <c r="P2458" s="86">
        <v>0</v>
      </c>
      <c r="Q2458" s="86">
        <v>1.1574074074074073E-5</v>
      </c>
      <c r="R2458" s="86">
        <v>0</v>
      </c>
      <c r="S2458" s="86">
        <v>0</v>
      </c>
      <c r="T2458" s="86">
        <v>0</v>
      </c>
      <c r="U2458" s="86">
        <v>0</v>
      </c>
      <c r="V2458" s="86">
        <v>0</v>
      </c>
      <c r="W2458" s="86">
        <v>0</v>
      </c>
      <c r="X2458" s="86">
        <v>0</v>
      </c>
      <c r="Y2458" s="86">
        <v>0</v>
      </c>
      <c r="Z2458" s="86">
        <v>0</v>
      </c>
      <c r="AA2458" s="4">
        <f t="shared" si="79"/>
        <v>0</v>
      </c>
      <c r="AB2458" s="4">
        <f t="shared" si="78"/>
        <v>0</v>
      </c>
    </row>
    <row r="2459" spans="1:28" x14ac:dyDescent="0.25">
      <c r="A2459" s="83">
        <v>42881</v>
      </c>
      <c r="B2459" s="84" t="s">
        <v>197</v>
      </c>
      <c r="C2459" s="84" t="s">
        <v>161</v>
      </c>
      <c r="D2459" s="84" t="s">
        <v>38</v>
      </c>
      <c r="E2459" s="84" t="s">
        <v>35</v>
      </c>
      <c r="F2459" s="84" t="s">
        <v>172</v>
      </c>
      <c r="G2459" s="85">
        <v>91160</v>
      </c>
      <c r="H2459" s="81">
        <v>0.625</v>
      </c>
      <c r="I2459" s="81">
        <v>0.88888888888888884</v>
      </c>
      <c r="J2459" s="86">
        <v>0.2638888888888889</v>
      </c>
      <c r="K2459" s="87"/>
      <c r="L2459" s="87"/>
      <c r="M2459" s="85">
        <v>0</v>
      </c>
      <c r="N2459" s="85">
        <v>0</v>
      </c>
      <c r="O2459" s="86">
        <v>0</v>
      </c>
      <c r="P2459" s="86">
        <v>0</v>
      </c>
      <c r="Q2459" s="86">
        <v>0</v>
      </c>
      <c r="R2459" s="86">
        <v>0</v>
      </c>
      <c r="S2459" s="86">
        <v>0</v>
      </c>
      <c r="T2459" s="86">
        <v>0</v>
      </c>
      <c r="U2459" s="86">
        <v>0</v>
      </c>
      <c r="V2459" s="86">
        <v>0</v>
      </c>
      <c r="W2459" s="86">
        <v>0</v>
      </c>
      <c r="X2459" s="86">
        <v>0</v>
      </c>
      <c r="Y2459" s="86">
        <v>0</v>
      </c>
      <c r="Z2459" s="86">
        <v>0</v>
      </c>
      <c r="AA2459" s="4">
        <f t="shared" si="79"/>
        <v>0</v>
      </c>
      <c r="AB2459" s="4" t="str">
        <f t="shared" si="78"/>
        <v/>
      </c>
    </row>
    <row r="2460" spans="1:28" x14ac:dyDescent="0.25">
      <c r="A2460" s="83">
        <v>42882</v>
      </c>
      <c r="B2460" s="84" t="s">
        <v>198</v>
      </c>
      <c r="C2460" s="84" t="s">
        <v>161</v>
      </c>
      <c r="D2460" s="84" t="s">
        <v>38</v>
      </c>
      <c r="E2460" s="84" t="s">
        <v>35</v>
      </c>
      <c r="F2460" s="84" t="s">
        <v>172</v>
      </c>
      <c r="G2460" s="85">
        <v>91160</v>
      </c>
      <c r="H2460" s="81">
        <v>0.625</v>
      </c>
      <c r="I2460" s="81">
        <v>0.88888888888888884</v>
      </c>
      <c r="J2460" s="86">
        <v>0.2638888888888889</v>
      </c>
      <c r="K2460" s="87">
        <v>42882.623611111114</v>
      </c>
      <c r="L2460" s="87">
        <v>42882.88958333333</v>
      </c>
      <c r="M2460" s="85">
        <v>62</v>
      </c>
      <c r="N2460" s="85">
        <v>0</v>
      </c>
      <c r="O2460" s="86">
        <v>0</v>
      </c>
      <c r="P2460" s="86">
        <v>2.1990740740740742E-3</v>
      </c>
      <c r="Q2460" s="86">
        <v>1.3541666666666667E-3</v>
      </c>
      <c r="R2460" s="86">
        <v>1.3599537037037037E-2</v>
      </c>
      <c r="S2460" s="86">
        <v>0</v>
      </c>
      <c r="T2460" s="86">
        <v>1.3842592592592594E-2</v>
      </c>
      <c r="U2460" s="86">
        <v>0</v>
      </c>
      <c r="V2460" s="86">
        <v>0</v>
      </c>
      <c r="W2460" s="86">
        <v>0</v>
      </c>
      <c r="X2460" s="86">
        <v>0</v>
      </c>
      <c r="Y2460" s="86">
        <v>5.8101851851851856E-3</v>
      </c>
      <c r="Z2460" s="86">
        <v>0</v>
      </c>
      <c r="AA2460" s="4">
        <f t="shared" si="79"/>
        <v>2.7442129629629629E-2</v>
      </c>
      <c r="AB2460" s="4">
        <f t="shared" si="78"/>
        <v>0</v>
      </c>
    </row>
    <row r="2461" spans="1:28" x14ac:dyDescent="0.25">
      <c r="A2461" s="83">
        <v>42883</v>
      </c>
      <c r="B2461" s="84" t="s">
        <v>199</v>
      </c>
      <c r="C2461" s="84" t="s">
        <v>161</v>
      </c>
      <c r="D2461" s="84" t="s">
        <v>38</v>
      </c>
      <c r="E2461" s="84" t="s">
        <v>35</v>
      </c>
      <c r="F2461" s="84" t="s">
        <v>172</v>
      </c>
      <c r="G2461" s="85">
        <v>91160</v>
      </c>
      <c r="H2461" s="78">
        <v>0.55555555555555558</v>
      </c>
      <c r="I2461" s="78">
        <v>0.81944444444444453</v>
      </c>
      <c r="J2461" s="86">
        <v>0.2638888888888889</v>
      </c>
      <c r="K2461" s="87">
        <v>42883.560416666667</v>
      </c>
      <c r="L2461" s="87">
        <v>42883.819444444445</v>
      </c>
      <c r="M2461" s="85">
        <v>95</v>
      </c>
      <c r="N2461" s="85">
        <v>0</v>
      </c>
      <c r="O2461" s="86">
        <v>0</v>
      </c>
      <c r="P2461" s="86">
        <v>1.4120370370370369E-3</v>
      </c>
      <c r="Q2461" s="86">
        <v>1.0532407407407407E-3</v>
      </c>
      <c r="R2461" s="86">
        <v>1.40625E-2</v>
      </c>
      <c r="S2461" s="86">
        <v>0</v>
      </c>
      <c r="T2461" s="86">
        <v>1.3229166666666667E-2</v>
      </c>
      <c r="U2461" s="86">
        <v>0</v>
      </c>
      <c r="V2461" s="86">
        <v>0</v>
      </c>
      <c r="W2461" s="86">
        <v>0</v>
      </c>
      <c r="X2461" s="86">
        <v>3.8425925925925923E-3</v>
      </c>
      <c r="Y2461" s="86">
        <v>5.185185185185185E-3</v>
      </c>
      <c r="Z2461" s="86">
        <v>0</v>
      </c>
      <c r="AA2461" s="4">
        <f t="shared" si="79"/>
        <v>2.7291666666666665E-2</v>
      </c>
      <c r="AB2461" s="4">
        <f t="shared" si="78"/>
        <v>4.8611111111110938E-3</v>
      </c>
    </row>
    <row r="2462" spans="1:28" x14ac:dyDescent="0.25">
      <c r="A2462" s="83">
        <v>42883</v>
      </c>
      <c r="B2462" s="84" t="s">
        <v>199</v>
      </c>
      <c r="C2462" s="84" t="s">
        <v>161</v>
      </c>
      <c r="D2462" s="84" t="s">
        <v>38</v>
      </c>
      <c r="E2462" s="84" t="s">
        <v>35</v>
      </c>
      <c r="F2462" s="84" t="s">
        <v>74</v>
      </c>
      <c r="G2462" s="85">
        <v>91149</v>
      </c>
      <c r="H2462" s="81">
        <v>0.625</v>
      </c>
      <c r="I2462" s="81">
        <v>0.88888888888888884</v>
      </c>
      <c r="J2462" s="86">
        <v>0.2638888888888889</v>
      </c>
      <c r="K2462" s="87"/>
      <c r="L2462" s="87"/>
      <c r="M2462" s="85">
        <v>0</v>
      </c>
      <c r="N2462" s="85">
        <v>0</v>
      </c>
      <c r="O2462" s="86">
        <v>0</v>
      </c>
      <c r="P2462" s="86">
        <v>0</v>
      </c>
      <c r="Q2462" s="86">
        <v>0</v>
      </c>
      <c r="R2462" s="86">
        <v>0</v>
      </c>
      <c r="S2462" s="86">
        <v>0</v>
      </c>
      <c r="T2462" s="86">
        <v>0</v>
      </c>
      <c r="U2462" s="86">
        <v>0</v>
      </c>
      <c r="V2462" s="86">
        <v>0</v>
      </c>
      <c r="W2462" s="86">
        <v>0</v>
      </c>
      <c r="X2462" s="86">
        <v>0</v>
      </c>
      <c r="Y2462" s="86">
        <v>0</v>
      </c>
      <c r="Z2462" s="86">
        <v>0</v>
      </c>
      <c r="AA2462" s="4">
        <f t="shared" si="79"/>
        <v>0</v>
      </c>
      <c r="AB2462" s="4" t="str">
        <f t="shared" ref="AB2462:AB2525" si="80">IF(K2462="","",IF(VALUE(TEXT(K2462,"HH:MM:SS"))&gt;H2462,VALUE(TEXT(K2462,"HH:MM:SS"))-H2462,0))</f>
        <v/>
      </c>
    </row>
    <row r="2463" spans="1:28" x14ac:dyDescent="0.25">
      <c r="A2463" s="83">
        <v>42882</v>
      </c>
      <c r="B2463" s="84" t="s">
        <v>198</v>
      </c>
      <c r="C2463" s="84" t="s">
        <v>161</v>
      </c>
      <c r="D2463" s="84" t="s">
        <v>38</v>
      </c>
      <c r="E2463" s="84" t="s">
        <v>35</v>
      </c>
      <c r="F2463" s="84" t="s">
        <v>74</v>
      </c>
      <c r="G2463" s="85">
        <v>91149</v>
      </c>
      <c r="H2463" s="81">
        <v>0.625</v>
      </c>
      <c r="I2463" s="81">
        <v>0.88888888888888884</v>
      </c>
      <c r="J2463" s="86">
        <v>0.2638888888888889</v>
      </c>
      <c r="K2463" s="87">
        <v>42882.620138888888</v>
      </c>
      <c r="L2463" s="87">
        <v>42882.888888888891</v>
      </c>
      <c r="M2463" s="85">
        <v>71</v>
      </c>
      <c r="N2463" s="85">
        <v>0</v>
      </c>
      <c r="O2463" s="86">
        <v>0</v>
      </c>
      <c r="P2463" s="86">
        <v>1.6319444444444445E-3</v>
      </c>
      <c r="Q2463" s="86">
        <v>6.2499999999999995E-3</v>
      </c>
      <c r="R2463" s="86">
        <v>1.3043981481481483E-2</v>
      </c>
      <c r="S2463" s="86">
        <v>0</v>
      </c>
      <c r="T2463" s="86">
        <v>1.4004629629629631E-2</v>
      </c>
      <c r="U2463" s="86">
        <v>0</v>
      </c>
      <c r="V2463" s="86">
        <v>0</v>
      </c>
      <c r="W2463" s="86">
        <v>0</v>
      </c>
      <c r="X2463" s="86">
        <v>3.4722222222222224E-4</v>
      </c>
      <c r="Y2463" s="86">
        <v>7.3379629629629628E-3</v>
      </c>
      <c r="Z2463" s="86">
        <v>0</v>
      </c>
      <c r="AA2463" s="4">
        <f t="shared" si="79"/>
        <v>2.7048611111111114E-2</v>
      </c>
      <c r="AB2463" s="4">
        <f t="shared" si="80"/>
        <v>0</v>
      </c>
    </row>
    <row r="2464" spans="1:28" x14ac:dyDescent="0.25">
      <c r="A2464" s="83">
        <v>42881</v>
      </c>
      <c r="B2464" s="84" t="s">
        <v>197</v>
      </c>
      <c r="C2464" s="84" t="s">
        <v>161</v>
      </c>
      <c r="D2464" s="84" t="s">
        <v>38</v>
      </c>
      <c r="E2464" s="84" t="s">
        <v>35</v>
      </c>
      <c r="F2464" s="84" t="s">
        <v>74</v>
      </c>
      <c r="G2464" s="85">
        <v>91149</v>
      </c>
      <c r="H2464" s="81">
        <v>0.625</v>
      </c>
      <c r="I2464" s="81">
        <v>0.88888888888888884</v>
      </c>
      <c r="J2464" s="86">
        <v>0.2638888888888889</v>
      </c>
      <c r="K2464" s="87">
        <v>42881.626388888886</v>
      </c>
      <c r="L2464" s="87">
        <v>42881.888888888891</v>
      </c>
      <c r="M2464" s="85">
        <v>72</v>
      </c>
      <c r="N2464" s="85">
        <v>0</v>
      </c>
      <c r="O2464" s="86">
        <v>0</v>
      </c>
      <c r="P2464" s="86">
        <v>1.5046296296296294E-3</v>
      </c>
      <c r="Q2464" s="86">
        <v>3.645833333333333E-3</v>
      </c>
      <c r="R2464" s="86">
        <v>1.3634259259259257E-2</v>
      </c>
      <c r="S2464" s="86">
        <v>0</v>
      </c>
      <c r="T2464" s="86">
        <v>1.3472222222222221E-2</v>
      </c>
      <c r="U2464" s="86">
        <v>0</v>
      </c>
      <c r="V2464" s="86">
        <v>0</v>
      </c>
      <c r="W2464" s="86">
        <v>0</v>
      </c>
      <c r="X2464" s="86">
        <v>5.9027777777777776E-3</v>
      </c>
      <c r="Y2464" s="86">
        <v>5.9027777777777776E-3</v>
      </c>
      <c r="Z2464" s="86">
        <v>0</v>
      </c>
      <c r="AA2464" s="4">
        <f t="shared" si="79"/>
        <v>2.7106481481481478E-2</v>
      </c>
      <c r="AB2464" s="4">
        <f t="shared" si="80"/>
        <v>1.388888888888884E-3</v>
      </c>
    </row>
    <row r="2465" spans="1:28" x14ac:dyDescent="0.25">
      <c r="A2465" s="83">
        <v>42881</v>
      </c>
      <c r="B2465" s="84" t="s">
        <v>197</v>
      </c>
      <c r="C2465" s="84" t="s">
        <v>161</v>
      </c>
      <c r="D2465" s="84" t="s">
        <v>38</v>
      </c>
      <c r="E2465" s="84" t="s">
        <v>35</v>
      </c>
      <c r="F2465" s="84" t="s">
        <v>176</v>
      </c>
      <c r="G2465" s="85">
        <v>91141</v>
      </c>
      <c r="H2465" s="81">
        <v>0.25</v>
      </c>
      <c r="I2465" s="81">
        <v>0.51388888888888895</v>
      </c>
      <c r="J2465" s="86">
        <v>0.2638888888888889</v>
      </c>
      <c r="K2465" s="87"/>
      <c r="L2465" s="87"/>
      <c r="M2465" s="85">
        <v>0</v>
      </c>
      <c r="N2465" s="85">
        <v>0</v>
      </c>
      <c r="O2465" s="86">
        <v>0</v>
      </c>
      <c r="P2465" s="86">
        <v>0</v>
      </c>
      <c r="Q2465" s="86">
        <v>0</v>
      </c>
      <c r="R2465" s="86">
        <v>0</v>
      </c>
      <c r="S2465" s="86">
        <v>0</v>
      </c>
      <c r="T2465" s="86">
        <v>0</v>
      </c>
      <c r="U2465" s="86">
        <v>0</v>
      </c>
      <c r="V2465" s="86">
        <v>0</v>
      </c>
      <c r="W2465" s="86">
        <v>0</v>
      </c>
      <c r="X2465" s="86">
        <v>0</v>
      </c>
      <c r="Y2465" s="86">
        <v>0</v>
      </c>
      <c r="Z2465" s="86">
        <v>0</v>
      </c>
      <c r="AA2465" s="4">
        <f t="shared" si="79"/>
        <v>0</v>
      </c>
      <c r="AB2465" s="4" t="str">
        <f t="shared" si="80"/>
        <v/>
      </c>
    </row>
    <row r="2466" spans="1:28" x14ac:dyDescent="0.25">
      <c r="A2466" s="83">
        <v>42882</v>
      </c>
      <c r="B2466" s="84" t="s">
        <v>198</v>
      </c>
      <c r="C2466" s="84" t="s">
        <v>161</v>
      </c>
      <c r="D2466" s="84" t="s">
        <v>38</v>
      </c>
      <c r="E2466" s="84" t="s">
        <v>35</v>
      </c>
      <c r="F2466" s="84" t="s">
        <v>176</v>
      </c>
      <c r="G2466" s="85">
        <v>91141</v>
      </c>
      <c r="H2466" s="81">
        <v>0.25</v>
      </c>
      <c r="I2466" s="81">
        <v>0.51388888888888895</v>
      </c>
      <c r="J2466" s="86">
        <v>0.2638888888888889</v>
      </c>
      <c r="K2466" s="87">
        <v>42882.247916666667</v>
      </c>
      <c r="L2466" s="87">
        <v>42882.513888888891</v>
      </c>
      <c r="M2466" s="85">
        <v>50</v>
      </c>
      <c r="N2466" s="85">
        <v>0</v>
      </c>
      <c r="O2466" s="86">
        <v>0</v>
      </c>
      <c r="P2466" s="86">
        <v>1.6550925925925926E-3</v>
      </c>
      <c r="Q2466" s="86">
        <v>7.407407407407407E-4</v>
      </c>
      <c r="R2466" s="86">
        <v>1.4351851851851852E-2</v>
      </c>
      <c r="S2466" s="86">
        <v>0</v>
      </c>
      <c r="T2466" s="86">
        <v>1.2453703703703703E-2</v>
      </c>
      <c r="U2466" s="86">
        <v>0</v>
      </c>
      <c r="V2466" s="86">
        <v>0</v>
      </c>
      <c r="W2466" s="86">
        <v>0</v>
      </c>
      <c r="X2466" s="86">
        <v>4.6296296296296294E-5</v>
      </c>
      <c r="Y2466" s="86">
        <v>1.8634259259259261E-3</v>
      </c>
      <c r="Z2466" s="86">
        <v>0</v>
      </c>
      <c r="AA2466" s="4">
        <f t="shared" si="79"/>
        <v>2.6805555555555555E-2</v>
      </c>
      <c r="AB2466" s="4">
        <f t="shared" si="80"/>
        <v>0</v>
      </c>
    </row>
    <row r="2467" spans="1:28" x14ac:dyDescent="0.25">
      <c r="A2467" s="83">
        <v>42883</v>
      </c>
      <c r="B2467" s="84" t="s">
        <v>199</v>
      </c>
      <c r="C2467" s="84" t="s">
        <v>161</v>
      </c>
      <c r="D2467" s="84" t="s">
        <v>38</v>
      </c>
      <c r="E2467" s="84" t="s">
        <v>35</v>
      </c>
      <c r="F2467" s="84" t="s">
        <v>176</v>
      </c>
      <c r="G2467" s="85">
        <v>91141</v>
      </c>
      <c r="H2467" s="81">
        <v>0.25</v>
      </c>
      <c r="I2467" s="81">
        <v>0.51388888888888895</v>
      </c>
      <c r="J2467" s="86">
        <v>0.2638888888888889</v>
      </c>
      <c r="K2467" s="87">
        <v>42883.256249999999</v>
      </c>
      <c r="L2467" s="87">
        <v>42883.293055555558</v>
      </c>
      <c r="M2467" s="85">
        <v>5</v>
      </c>
      <c r="N2467" s="85">
        <v>0</v>
      </c>
      <c r="O2467" s="86">
        <v>0</v>
      </c>
      <c r="P2467" s="86">
        <v>1.6203703703703703E-3</v>
      </c>
      <c r="Q2467" s="86">
        <v>2.3263888888888887E-3</v>
      </c>
      <c r="R2467" s="86">
        <v>0</v>
      </c>
      <c r="S2467" s="86">
        <v>0</v>
      </c>
      <c r="T2467" s="86">
        <v>0</v>
      </c>
      <c r="U2467" s="86">
        <v>0</v>
      </c>
      <c r="V2467" s="86">
        <v>0</v>
      </c>
      <c r="W2467" s="86">
        <v>0</v>
      </c>
      <c r="X2467" s="86">
        <v>1.6203703703703703E-3</v>
      </c>
      <c r="Y2467" s="86">
        <v>8.2175925925925917E-4</v>
      </c>
      <c r="Z2467" s="86">
        <v>0</v>
      </c>
      <c r="AA2467" s="4">
        <f t="shared" si="79"/>
        <v>0</v>
      </c>
      <c r="AB2467" s="4">
        <f t="shared" si="80"/>
        <v>6.2500000000000333E-3</v>
      </c>
    </row>
    <row r="2468" spans="1:28" x14ac:dyDescent="0.25">
      <c r="A2468" s="83">
        <v>42883</v>
      </c>
      <c r="B2468" s="84" t="s">
        <v>199</v>
      </c>
      <c r="C2468" s="84" t="s">
        <v>161</v>
      </c>
      <c r="D2468" s="84" t="s">
        <v>38</v>
      </c>
      <c r="E2468" s="84" t="s">
        <v>35</v>
      </c>
      <c r="F2468" s="84" t="s">
        <v>177</v>
      </c>
      <c r="G2468" s="85">
        <v>91130</v>
      </c>
      <c r="H2468" s="81">
        <v>0.58333333333333337</v>
      </c>
      <c r="I2468" s="81">
        <v>0.84722222222222221</v>
      </c>
      <c r="J2468" s="86">
        <v>0.2638888888888889</v>
      </c>
      <c r="K2468" s="87"/>
      <c r="L2468" s="87"/>
      <c r="M2468" s="85">
        <v>0</v>
      </c>
      <c r="N2468" s="85">
        <v>0</v>
      </c>
      <c r="O2468" s="86">
        <v>0</v>
      </c>
      <c r="P2468" s="86">
        <v>0</v>
      </c>
      <c r="Q2468" s="86">
        <v>0</v>
      </c>
      <c r="R2468" s="86">
        <v>0</v>
      </c>
      <c r="S2468" s="86">
        <v>0</v>
      </c>
      <c r="T2468" s="86">
        <v>0</v>
      </c>
      <c r="U2468" s="86">
        <v>0</v>
      </c>
      <c r="V2468" s="86">
        <v>0</v>
      </c>
      <c r="W2468" s="86">
        <v>0</v>
      </c>
      <c r="X2468" s="86">
        <v>0</v>
      </c>
      <c r="Y2468" s="86">
        <v>0</v>
      </c>
      <c r="Z2468" s="86">
        <v>0</v>
      </c>
      <c r="AA2468" s="4">
        <f t="shared" si="79"/>
        <v>0</v>
      </c>
      <c r="AB2468" s="4" t="str">
        <f t="shared" si="80"/>
        <v/>
      </c>
    </row>
    <row r="2469" spans="1:28" x14ac:dyDescent="0.25">
      <c r="A2469" s="83">
        <v>42882</v>
      </c>
      <c r="B2469" s="84" t="s">
        <v>198</v>
      </c>
      <c r="C2469" s="84" t="s">
        <v>161</v>
      </c>
      <c r="D2469" s="84" t="s">
        <v>38</v>
      </c>
      <c r="E2469" s="84" t="s">
        <v>35</v>
      </c>
      <c r="F2469" s="84" t="s">
        <v>177</v>
      </c>
      <c r="G2469" s="85">
        <v>91130</v>
      </c>
      <c r="H2469" s="81">
        <v>0.58333333333333337</v>
      </c>
      <c r="I2469" s="81">
        <v>0.84722222222222221</v>
      </c>
      <c r="J2469" s="86">
        <v>0.2638888888888889</v>
      </c>
      <c r="K2469" s="87"/>
      <c r="L2469" s="87"/>
      <c r="M2469" s="85">
        <v>0</v>
      </c>
      <c r="N2469" s="85">
        <v>0</v>
      </c>
      <c r="O2469" s="86">
        <v>0</v>
      </c>
      <c r="P2469" s="86">
        <v>0</v>
      </c>
      <c r="Q2469" s="86">
        <v>0</v>
      </c>
      <c r="R2469" s="86">
        <v>0</v>
      </c>
      <c r="S2469" s="86">
        <v>0</v>
      </c>
      <c r="T2469" s="86">
        <v>0</v>
      </c>
      <c r="U2469" s="86">
        <v>0</v>
      </c>
      <c r="V2469" s="86">
        <v>0</v>
      </c>
      <c r="W2469" s="86">
        <v>0</v>
      </c>
      <c r="X2469" s="86">
        <v>0</v>
      </c>
      <c r="Y2469" s="86">
        <v>0</v>
      </c>
      <c r="Z2469" s="86">
        <v>0</v>
      </c>
      <c r="AA2469" s="4">
        <f t="shared" si="79"/>
        <v>0</v>
      </c>
      <c r="AB2469" s="4" t="str">
        <f t="shared" si="80"/>
        <v/>
      </c>
    </row>
    <row r="2470" spans="1:28" x14ac:dyDescent="0.25">
      <c r="A2470" s="83">
        <v>42881</v>
      </c>
      <c r="B2470" s="84" t="s">
        <v>197</v>
      </c>
      <c r="C2470" s="84" t="s">
        <v>161</v>
      </c>
      <c r="D2470" s="84" t="s">
        <v>38</v>
      </c>
      <c r="E2470" s="84" t="s">
        <v>35</v>
      </c>
      <c r="F2470" s="84" t="s">
        <v>177</v>
      </c>
      <c r="G2470" s="85">
        <v>91130</v>
      </c>
      <c r="H2470" s="81">
        <v>0.58333333333333337</v>
      </c>
      <c r="I2470" s="81">
        <v>0.84722222222222221</v>
      </c>
      <c r="J2470" s="86">
        <v>0.2638888888888889</v>
      </c>
      <c r="K2470" s="87">
        <v>42881.584027777775</v>
      </c>
      <c r="L2470" s="87">
        <v>42881.847222222219</v>
      </c>
      <c r="M2470" s="85">
        <v>57</v>
      </c>
      <c r="N2470" s="85">
        <v>0</v>
      </c>
      <c r="O2470" s="86">
        <v>0</v>
      </c>
      <c r="P2470" s="86">
        <v>2.0833333333333333E-3</v>
      </c>
      <c r="Q2470" s="86">
        <v>3.0902777777777782E-3</v>
      </c>
      <c r="R2470" s="86">
        <v>0</v>
      </c>
      <c r="S2470" s="86">
        <v>0</v>
      </c>
      <c r="T2470" s="86">
        <v>1.3726851851851851E-2</v>
      </c>
      <c r="U2470" s="86">
        <v>0</v>
      </c>
      <c r="V2470" s="86">
        <v>0</v>
      </c>
      <c r="W2470" s="86">
        <v>0</v>
      </c>
      <c r="X2470" s="86">
        <v>3.1620370370370368E-2</v>
      </c>
      <c r="Y2470" s="86">
        <v>6.2268518518518515E-3</v>
      </c>
      <c r="Z2470" s="86">
        <v>0</v>
      </c>
      <c r="AA2470" s="4">
        <f t="shared" si="79"/>
        <v>1.3726851851851851E-2</v>
      </c>
      <c r="AB2470" s="4">
        <f t="shared" si="80"/>
        <v>6.9444444444444198E-4</v>
      </c>
    </row>
    <row r="2471" spans="1:28" x14ac:dyDescent="0.25">
      <c r="A2471" s="83">
        <v>42881</v>
      </c>
      <c r="B2471" s="84" t="s">
        <v>197</v>
      </c>
      <c r="C2471" s="84" t="s">
        <v>161</v>
      </c>
      <c r="D2471" s="84" t="s">
        <v>38</v>
      </c>
      <c r="E2471" s="84" t="s">
        <v>35</v>
      </c>
      <c r="F2471" s="84" t="s">
        <v>96</v>
      </c>
      <c r="G2471" s="85">
        <v>91157</v>
      </c>
      <c r="H2471" s="81">
        <v>0.625</v>
      </c>
      <c r="I2471" s="81">
        <v>0.88888888888888884</v>
      </c>
      <c r="J2471" s="86">
        <v>0.2638888888888889</v>
      </c>
      <c r="K2471" s="87">
        <v>42881.621527777781</v>
      </c>
      <c r="L2471" s="87">
        <v>42881.888888888891</v>
      </c>
      <c r="M2471" s="85">
        <v>61</v>
      </c>
      <c r="N2471" s="85">
        <v>0</v>
      </c>
      <c r="O2471" s="86">
        <v>0</v>
      </c>
      <c r="P2471" s="86">
        <v>2.0601851851851853E-3</v>
      </c>
      <c r="Q2471" s="86">
        <v>3.1597222222222222E-3</v>
      </c>
      <c r="R2471" s="86">
        <v>1.3703703703703704E-2</v>
      </c>
      <c r="S2471" s="86">
        <v>0</v>
      </c>
      <c r="T2471" s="86">
        <v>1.2858796296296297E-2</v>
      </c>
      <c r="U2471" s="86">
        <v>0</v>
      </c>
      <c r="V2471" s="86">
        <v>0</v>
      </c>
      <c r="W2471" s="86">
        <v>4.4560185185185189E-3</v>
      </c>
      <c r="X2471" s="86">
        <v>2.4652777777777776E-3</v>
      </c>
      <c r="Y2471" s="86">
        <v>2.6504629629629625E-3</v>
      </c>
      <c r="Z2471" s="86">
        <v>0</v>
      </c>
      <c r="AA2471" s="4">
        <f t="shared" si="79"/>
        <v>2.6562500000000003E-2</v>
      </c>
      <c r="AB2471" s="4">
        <f t="shared" si="80"/>
        <v>0</v>
      </c>
    </row>
    <row r="2472" spans="1:28" x14ac:dyDescent="0.25">
      <c r="A2472" s="83">
        <v>42882</v>
      </c>
      <c r="B2472" s="84" t="s">
        <v>198</v>
      </c>
      <c r="C2472" s="84" t="s">
        <v>161</v>
      </c>
      <c r="D2472" s="84" t="s">
        <v>38</v>
      </c>
      <c r="E2472" s="84" t="s">
        <v>35</v>
      </c>
      <c r="F2472" s="84" t="s">
        <v>96</v>
      </c>
      <c r="G2472" s="85">
        <v>91157</v>
      </c>
      <c r="H2472" s="81">
        <v>0.625</v>
      </c>
      <c r="I2472" s="81">
        <v>0.88888888888888884</v>
      </c>
      <c r="J2472" s="86">
        <v>0.2638888888888889</v>
      </c>
      <c r="K2472" s="87">
        <v>42882.621527777781</v>
      </c>
      <c r="L2472" s="87">
        <v>42882.888888888891</v>
      </c>
      <c r="M2472" s="85">
        <v>64</v>
      </c>
      <c r="N2472" s="85">
        <v>0</v>
      </c>
      <c r="O2472" s="86">
        <v>0</v>
      </c>
      <c r="P2472" s="86">
        <v>1.9097222222222222E-3</v>
      </c>
      <c r="Q2472" s="86">
        <v>3.0671296296296297E-3</v>
      </c>
      <c r="R2472" s="86">
        <v>1.2847222222222223E-2</v>
      </c>
      <c r="S2472" s="86">
        <v>0</v>
      </c>
      <c r="T2472" s="86">
        <v>1.3310185185185187E-2</v>
      </c>
      <c r="U2472" s="86">
        <v>0</v>
      </c>
      <c r="V2472" s="86">
        <v>0</v>
      </c>
      <c r="W2472" s="86">
        <v>0</v>
      </c>
      <c r="X2472" s="86">
        <v>1.1111111111111111E-3</v>
      </c>
      <c r="Y2472" s="86">
        <v>0</v>
      </c>
      <c r="Z2472" s="86">
        <v>0</v>
      </c>
      <c r="AA2472" s="4">
        <f t="shared" si="79"/>
        <v>2.615740740740741E-2</v>
      </c>
      <c r="AB2472" s="4">
        <f t="shared" si="80"/>
        <v>0</v>
      </c>
    </row>
    <row r="2473" spans="1:28" x14ac:dyDescent="0.25">
      <c r="A2473" s="83">
        <v>42883</v>
      </c>
      <c r="B2473" s="84" t="s">
        <v>199</v>
      </c>
      <c r="C2473" s="84" t="s">
        <v>161</v>
      </c>
      <c r="D2473" s="84" t="s">
        <v>38</v>
      </c>
      <c r="E2473" s="84" t="s">
        <v>35</v>
      </c>
      <c r="F2473" s="84" t="s">
        <v>96</v>
      </c>
      <c r="G2473" s="85">
        <v>91157</v>
      </c>
      <c r="H2473" s="81">
        <v>0.625</v>
      </c>
      <c r="I2473" s="81">
        <v>0.88888888888888884</v>
      </c>
      <c r="J2473" s="86">
        <v>0.2638888888888889</v>
      </c>
      <c r="K2473" s="87">
        <v>42883.650694444441</v>
      </c>
      <c r="L2473" s="87">
        <v>42883.916666666664</v>
      </c>
      <c r="M2473" s="85">
        <v>88</v>
      </c>
      <c r="N2473" s="85">
        <v>0</v>
      </c>
      <c r="O2473" s="86">
        <v>0</v>
      </c>
      <c r="P2473" s="86">
        <v>1.3541666666666667E-3</v>
      </c>
      <c r="Q2473" s="86">
        <v>1.736111111111111E-3</v>
      </c>
      <c r="R2473" s="86">
        <v>1.3206018518518518E-2</v>
      </c>
      <c r="S2473" s="86">
        <v>0</v>
      </c>
      <c r="T2473" s="86">
        <v>1.3194444444444444E-2</v>
      </c>
      <c r="U2473" s="86">
        <v>0</v>
      </c>
      <c r="V2473" s="86">
        <v>0</v>
      </c>
      <c r="W2473" s="86">
        <v>0</v>
      </c>
      <c r="X2473" s="86">
        <v>1.5046296296296297E-4</v>
      </c>
      <c r="Y2473" s="86">
        <v>1.5972222222222221E-3</v>
      </c>
      <c r="Z2473" s="86">
        <v>0</v>
      </c>
      <c r="AA2473" s="4">
        <f t="shared" si="79"/>
        <v>2.6400462962962962E-2</v>
      </c>
      <c r="AB2473" s="4">
        <f t="shared" si="80"/>
        <v>2.5694444444444464E-2</v>
      </c>
    </row>
    <row r="2474" spans="1:28" x14ac:dyDescent="0.25">
      <c r="A2474" s="83">
        <v>42883</v>
      </c>
      <c r="B2474" s="84" t="s">
        <v>199</v>
      </c>
      <c r="C2474" s="84" t="s">
        <v>161</v>
      </c>
      <c r="D2474" s="84" t="s">
        <v>38</v>
      </c>
      <c r="E2474" s="84" t="s">
        <v>35</v>
      </c>
      <c r="F2474" s="84" t="s">
        <v>79</v>
      </c>
      <c r="G2474" s="85">
        <v>91129</v>
      </c>
      <c r="H2474" s="81">
        <v>0.5625</v>
      </c>
      <c r="I2474" s="81">
        <v>0.82638888888888884</v>
      </c>
      <c r="J2474" s="86">
        <v>0.2638888888888889</v>
      </c>
      <c r="K2474" s="87"/>
      <c r="L2474" s="87"/>
      <c r="M2474" s="85">
        <v>0</v>
      </c>
      <c r="N2474" s="85">
        <v>0</v>
      </c>
      <c r="O2474" s="86">
        <v>0</v>
      </c>
      <c r="P2474" s="86">
        <v>0</v>
      </c>
      <c r="Q2474" s="86">
        <v>0</v>
      </c>
      <c r="R2474" s="86">
        <v>0</v>
      </c>
      <c r="S2474" s="86">
        <v>0</v>
      </c>
      <c r="T2474" s="86">
        <v>0</v>
      </c>
      <c r="U2474" s="86">
        <v>0</v>
      </c>
      <c r="V2474" s="86">
        <v>0</v>
      </c>
      <c r="W2474" s="86">
        <v>0</v>
      </c>
      <c r="X2474" s="86">
        <v>0</v>
      </c>
      <c r="Y2474" s="86">
        <v>0</v>
      </c>
      <c r="Z2474" s="86">
        <v>0</v>
      </c>
      <c r="AA2474" s="4">
        <f t="shared" si="79"/>
        <v>0</v>
      </c>
      <c r="AB2474" s="4" t="str">
        <f t="shared" si="80"/>
        <v/>
      </c>
    </row>
    <row r="2475" spans="1:28" x14ac:dyDescent="0.25">
      <c r="A2475" s="83">
        <v>42882</v>
      </c>
      <c r="B2475" s="84" t="s">
        <v>198</v>
      </c>
      <c r="C2475" s="84" t="s">
        <v>161</v>
      </c>
      <c r="D2475" s="84" t="s">
        <v>38</v>
      </c>
      <c r="E2475" s="84" t="s">
        <v>35</v>
      </c>
      <c r="F2475" s="84" t="s">
        <v>79</v>
      </c>
      <c r="G2475" s="85">
        <v>91129</v>
      </c>
      <c r="H2475" s="81">
        <v>0.5625</v>
      </c>
      <c r="I2475" s="81">
        <v>0.82638888888888884</v>
      </c>
      <c r="J2475" s="86">
        <v>0.2638888888888889</v>
      </c>
      <c r="K2475" s="87"/>
      <c r="L2475" s="87"/>
      <c r="M2475" s="85">
        <v>0</v>
      </c>
      <c r="N2475" s="85">
        <v>0</v>
      </c>
      <c r="O2475" s="86">
        <v>0</v>
      </c>
      <c r="P2475" s="86">
        <v>0</v>
      </c>
      <c r="Q2475" s="86">
        <v>0</v>
      </c>
      <c r="R2475" s="86">
        <v>0</v>
      </c>
      <c r="S2475" s="86">
        <v>0</v>
      </c>
      <c r="T2475" s="86">
        <v>0</v>
      </c>
      <c r="U2475" s="86">
        <v>0</v>
      </c>
      <c r="V2475" s="86">
        <v>0</v>
      </c>
      <c r="W2475" s="86">
        <v>0</v>
      </c>
      <c r="X2475" s="86">
        <v>0</v>
      </c>
      <c r="Y2475" s="86">
        <v>0</v>
      </c>
      <c r="Z2475" s="86">
        <v>0</v>
      </c>
      <c r="AA2475" s="4">
        <f t="shared" si="79"/>
        <v>0</v>
      </c>
      <c r="AB2475" s="4" t="str">
        <f t="shared" si="80"/>
        <v/>
      </c>
    </row>
    <row r="2476" spans="1:28" x14ac:dyDescent="0.25">
      <c r="A2476" s="83">
        <v>42881</v>
      </c>
      <c r="B2476" s="84" t="s">
        <v>197</v>
      </c>
      <c r="C2476" s="84" t="s">
        <v>161</v>
      </c>
      <c r="D2476" s="84" t="s">
        <v>38</v>
      </c>
      <c r="E2476" s="84" t="s">
        <v>35</v>
      </c>
      <c r="F2476" s="84" t="s">
        <v>79</v>
      </c>
      <c r="G2476" s="85">
        <v>91129</v>
      </c>
      <c r="H2476" s="81">
        <v>0.5625</v>
      </c>
      <c r="I2476" s="81">
        <v>0.82638888888888884</v>
      </c>
      <c r="J2476" s="86">
        <v>0.2638888888888889</v>
      </c>
      <c r="K2476" s="87">
        <v>42881.560416666667</v>
      </c>
      <c r="L2476" s="87">
        <v>42881.826388888891</v>
      </c>
      <c r="M2476" s="85">
        <v>74</v>
      </c>
      <c r="N2476" s="85">
        <v>0</v>
      </c>
      <c r="O2476" s="86">
        <v>0</v>
      </c>
      <c r="P2476" s="86">
        <v>1.7245370370370372E-3</v>
      </c>
      <c r="Q2476" s="86">
        <v>2.8703703703703708E-3</v>
      </c>
      <c r="R2476" s="86">
        <v>1.4201388888888888E-2</v>
      </c>
      <c r="S2476" s="86">
        <v>0</v>
      </c>
      <c r="T2476" s="86">
        <v>1.4363425925925925E-2</v>
      </c>
      <c r="U2476" s="86">
        <v>0</v>
      </c>
      <c r="V2476" s="86">
        <v>0</v>
      </c>
      <c r="W2476" s="86">
        <v>0</v>
      </c>
      <c r="X2476" s="86">
        <v>0</v>
      </c>
      <c r="Y2476" s="86">
        <v>0</v>
      </c>
      <c r="Z2476" s="86">
        <v>0</v>
      </c>
      <c r="AA2476" s="4">
        <f t="shared" si="79"/>
        <v>2.8564814814814814E-2</v>
      </c>
      <c r="AB2476" s="4">
        <f t="shared" si="80"/>
        <v>0</v>
      </c>
    </row>
    <row r="2477" spans="1:28" x14ac:dyDescent="0.25">
      <c r="A2477" s="83">
        <v>42881</v>
      </c>
      <c r="B2477" s="84" t="s">
        <v>197</v>
      </c>
      <c r="C2477" s="84" t="s">
        <v>161</v>
      </c>
      <c r="D2477" s="84" t="s">
        <v>38</v>
      </c>
      <c r="E2477" s="84" t="s">
        <v>35</v>
      </c>
      <c r="F2477" s="84" t="s">
        <v>63</v>
      </c>
      <c r="G2477" s="85">
        <v>91134</v>
      </c>
      <c r="H2477" s="81">
        <v>0.5625</v>
      </c>
      <c r="I2477" s="81">
        <v>0.82638888888888884</v>
      </c>
      <c r="J2477" s="86">
        <v>0.2638888888888889</v>
      </c>
      <c r="K2477" s="87">
        <v>42881.5625</v>
      </c>
      <c r="L2477" s="87">
        <v>42881.826388888891</v>
      </c>
      <c r="M2477" s="85">
        <v>60</v>
      </c>
      <c r="N2477" s="85">
        <v>0</v>
      </c>
      <c r="O2477" s="86">
        <v>0</v>
      </c>
      <c r="P2477" s="86">
        <v>2.3379629629629631E-3</v>
      </c>
      <c r="Q2477" s="86">
        <v>1.8171296296296297E-3</v>
      </c>
      <c r="R2477" s="86">
        <v>1.4976851851851852E-2</v>
      </c>
      <c r="S2477" s="86">
        <v>0</v>
      </c>
      <c r="T2477" s="86">
        <v>1.5277777777777777E-2</v>
      </c>
      <c r="U2477" s="86">
        <v>0</v>
      </c>
      <c r="V2477" s="86">
        <v>0</v>
      </c>
      <c r="W2477" s="86">
        <v>4.8379629629629632E-3</v>
      </c>
      <c r="X2477" s="86">
        <v>0</v>
      </c>
      <c r="Y2477" s="86">
        <v>0</v>
      </c>
      <c r="Z2477" s="86">
        <v>0</v>
      </c>
      <c r="AA2477" s="4">
        <f t="shared" si="79"/>
        <v>3.0254629629629631E-2</v>
      </c>
      <c r="AB2477" s="4">
        <f t="shared" si="80"/>
        <v>0</v>
      </c>
    </row>
    <row r="2478" spans="1:28" x14ac:dyDescent="0.25">
      <c r="A2478" s="83">
        <v>42882</v>
      </c>
      <c r="B2478" s="84" t="s">
        <v>198</v>
      </c>
      <c r="C2478" s="84" t="s">
        <v>161</v>
      </c>
      <c r="D2478" s="84" t="s">
        <v>38</v>
      </c>
      <c r="E2478" s="84" t="s">
        <v>35</v>
      </c>
      <c r="F2478" s="84" t="s">
        <v>63</v>
      </c>
      <c r="G2478" s="85">
        <v>91134</v>
      </c>
      <c r="H2478" s="81">
        <v>0.5625</v>
      </c>
      <c r="I2478" s="81">
        <v>0.82638888888888884</v>
      </c>
      <c r="J2478" s="86">
        <v>0.2638888888888889</v>
      </c>
      <c r="K2478" s="87">
        <v>42882.568749999999</v>
      </c>
      <c r="L2478" s="87">
        <v>42882.826388888891</v>
      </c>
      <c r="M2478" s="85">
        <v>67</v>
      </c>
      <c r="N2478" s="85">
        <v>0</v>
      </c>
      <c r="O2478" s="86">
        <v>0</v>
      </c>
      <c r="P2478" s="86">
        <v>2.0949074074074073E-3</v>
      </c>
      <c r="Q2478" s="86">
        <v>9.0277777777777784E-4</v>
      </c>
      <c r="R2478" s="86">
        <v>1.6006944444444445E-2</v>
      </c>
      <c r="S2478" s="86">
        <v>0</v>
      </c>
      <c r="T2478" s="86">
        <v>1.2604166666666666E-2</v>
      </c>
      <c r="U2478" s="86">
        <v>0</v>
      </c>
      <c r="V2478" s="86">
        <v>0</v>
      </c>
      <c r="W2478" s="86">
        <v>0</v>
      </c>
      <c r="X2478" s="86">
        <v>0</v>
      </c>
      <c r="Y2478" s="86">
        <v>0</v>
      </c>
      <c r="Z2478" s="86">
        <v>0</v>
      </c>
      <c r="AA2478" s="4">
        <f t="shared" si="79"/>
        <v>2.8611111111111111E-2</v>
      </c>
      <c r="AB2478" s="4">
        <f t="shared" si="80"/>
        <v>6.2499999999999778E-3</v>
      </c>
    </row>
    <row r="2479" spans="1:28" x14ac:dyDescent="0.25">
      <c r="A2479" s="83">
        <v>42883</v>
      </c>
      <c r="B2479" s="84" t="s">
        <v>199</v>
      </c>
      <c r="C2479" s="84" t="s">
        <v>161</v>
      </c>
      <c r="D2479" s="84" t="s">
        <v>38</v>
      </c>
      <c r="E2479" s="84" t="s">
        <v>35</v>
      </c>
      <c r="F2479" s="84" t="s">
        <v>63</v>
      </c>
      <c r="G2479" s="85">
        <v>91134</v>
      </c>
      <c r="H2479" s="81">
        <v>0.5625</v>
      </c>
      <c r="I2479" s="81">
        <v>0.82638888888888884</v>
      </c>
      <c r="J2479" s="86">
        <v>0.2638888888888889</v>
      </c>
      <c r="K2479" s="87"/>
      <c r="L2479" s="87"/>
      <c r="M2479" s="85">
        <v>0</v>
      </c>
      <c r="N2479" s="85">
        <v>0</v>
      </c>
      <c r="O2479" s="86">
        <v>0</v>
      </c>
      <c r="P2479" s="86">
        <v>0</v>
      </c>
      <c r="Q2479" s="86">
        <v>0</v>
      </c>
      <c r="R2479" s="86">
        <v>0</v>
      </c>
      <c r="S2479" s="86">
        <v>0</v>
      </c>
      <c r="T2479" s="86">
        <v>0</v>
      </c>
      <c r="U2479" s="86">
        <v>0</v>
      </c>
      <c r="V2479" s="86">
        <v>0</v>
      </c>
      <c r="W2479" s="86">
        <v>0</v>
      </c>
      <c r="X2479" s="86">
        <v>0</v>
      </c>
      <c r="Y2479" s="86">
        <v>0</v>
      </c>
      <c r="Z2479" s="86">
        <v>0</v>
      </c>
      <c r="AA2479" s="4">
        <f t="shared" si="79"/>
        <v>0</v>
      </c>
      <c r="AB2479" s="4" t="str">
        <f t="shared" si="80"/>
        <v/>
      </c>
    </row>
    <row r="2480" spans="1:28" x14ac:dyDescent="0.25">
      <c r="A2480" s="83">
        <v>42883</v>
      </c>
      <c r="B2480" s="84" t="s">
        <v>199</v>
      </c>
      <c r="C2480" s="84" t="s">
        <v>161</v>
      </c>
      <c r="D2480" s="84" t="s">
        <v>38</v>
      </c>
      <c r="E2480" s="84" t="s">
        <v>35</v>
      </c>
      <c r="F2480" s="84" t="s">
        <v>182</v>
      </c>
      <c r="G2480" s="85">
        <v>91131</v>
      </c>
      <c r="H2480" s="81">
        <v>0.33333333333333331</v>
      </c>
      <c r="I2480" s="81">
        <v>0.59722222222222221</v>
      </c>
      <c r="J2480" s="86">
        <v>0.2638888888888889</v>
      </c>
      <c r="K2480" s="87">
        <v>42883.333333333336</v>
      </c>
      <c r="L2480" s="87">
        <v>42883.597222222219</v>
      </c>
      <c r="M2480" s="85">
        <v>97</v>
      </c>
      <c r="N2480" s="85">
        <v>0</v>
      </c>
      <c r="O2480" s="86">
        <v>0</v>
      </c>
      <c r="P2480" s="86">
        <v>1.9212962962962962E-3</v>
      </c>
      <c r="Q2480" s="86">
        <v>5.7870370370370366E-5</v>
      </c>
      <c r="R2480" s="86">
        <v>1.4305555555555557E-2</v>
      </c>
      <c r="S2480" s="86">
        <v>0</v>
      </c>
      <c r="T2480" s="86">
        <v>1.5428240740740741E-2</v>
      </c>
      <c r="U2480" s="86">
        <v>0</v>
      </c>
      <c r="V2480" s="86">
        <v>0</v>
      </c>
      <c r="W2480" s="86">
        <v>0</v>
      </c>
      <c r="X2480" s="86">
        <v>0</v>
      </c>
      <c r="Y2480" s="86">
        <v>0</v>
      </c>
      <c r="Z2480" s="86">
        <v>0</v>
      </c>
      <c r="AA2480" s="4">
        <f t="shared" si="79"/>
        <v>2.97337962962963E-2</v>
      </c>
      <c r="AB2480" s="4">
        <f t="shared" si="80"/>
        <v>0</v>
      </c>
    </row>
    <row r="2481" spans="1:28" x14ac:dyDescent="0.25">
      <c r="A2481" s="83">
        <v>42882</v>
      </c>
      <c r="B2481" s="84" t="s">
        <v>198</v>
      </c>
      <c r="C2481" s="84" t="s">
        <v>161</v>
      </c>
      <c r="D2481" s="84" t="s">
        <v>38</v>
      </c>
      <c r="E2481" s="84" t="s">
        <v>35</v>
      </c>
      <c r="F2481" s="84" t="s">
        <v>182</v>
      </c>
      <c r="G2481" s="85">
        <v>91131</v>
      </c>
      <c r="H2481" s="81">
        <v>0.33333333333333331</v>
      </c>
      <c r="I2481" s="81">
        <v>0.59722222222222221</v>
      </c>
      <c r="J2481" s="86">
        <v>0.2638888888888889</v>
      </c>
      <c r="K2481" s="87">
        <v>42882.333333333336</v>
      </c>
      <c r="L2481" s="87">
        <v>42882.599305555559</v>
      </c>
      <c r="M2481" s="85">
        <v>73</v>
      </c>
      <c r="N2481" s="85">
        <v>0</v>
      </c>
      <c r="O2481" s="86">
        <v>0</v>
      </c>
      <c r="P2481" s="86">
        <v>1.689814814814815E-3</v>
      </c>
      <c r="Q2481" s="86">
        <v>1.5046296296296297E-4</v>
      </c>
      <c r="R2481" s="86">
        <v>1.40625E-2</v>
      </c>
      <c r="S2481" s="86">
        <v>0</v>
      </c>
      <c r="T2481" s="86">
        <v>1.5104166666666667E-2</v>
      </c>
      <c r="U2481" s="86">
        <v>0</v>
      </c>
      <c r="V2481" s="86">
        <v>0</v>
      </c>
      <c r="W2481" s="86">
        <v>0</v>
      </c>
      <c r="X2481" s="86">
        <v>0</v>
      </c>
      <c r="Y2481" s="86">
        <v>0</v>
      </c>
      <c r="Z2481" s="86">
        <v>0</v>
      </c>
      <c r="AA2481" s="4">
        <f t="shared" si="79"/>
        <v>2.9166666666666667E-2</v>
      </c>
      <c r="AB2481" s="4">
        <f t="shared" si="80"/>
        <v>0</v>
      </c>
    </row>
    <row r="2482" spans="1:28" x14ac:dyDescent="0.25">
      <c r="A2482" s="83">
        <v>42881</v>
      </c>
      <c r="B2482" s="84" t="s">
        <v>197</v>
      </c>
      <c r="C2482" s="84" t="s">
        <v>161</v>
      </c>
      <c r="D2482" s="84" t="s">
        <v>38</v>
      </c>
      <c r="E2482" s="84" t="s">
        <v>35</v>
      </c>
      <c r="F2482" s="84" t="s">
        <v>182</v>
      </c>
      <c r="G2482" s="85">
        <v>91131</v>
      </c>
      <c r="H2482" s="81">
        <v>0.33333333333333331</v>
      </c>
      <c r="I2482" s="81">
        <v>0.59722222222222221</v>
      </c>
      <c r="J2482" s="86">
        <v>0.2638888888888889</v>
      </c>
      <c r="K2482" s="87">
        <v>42881.334027777775</v>
      </c>
      <c r="L2482" s="87">
        <v>42881.597222222219</v>
      </c>
      <c r="M2482" s="85">
        <v>78</v>
      </c>
      <c r="N2482" s="85">
        <v>0</v>
      </c>
      <c r="O2482" s="86">
        <v>0</v>
      </c>
      <c r="P2482" s="86">
        <v>1.6550925925925926E-3</v>
      </c>
      <c r="Q2482" s="86">
        <v>2.0833333333333335E-4</v>
      </c>
      <c r="R2482" s="86">
        <v>1.4884259259259259E-2</v>
      </c>
      <c r="S2482" s="86">
        <v>0</v>
      </c>
      <c r="T2482" s="86">
        <v>1.5208333333333332E-2</v>
      </c>
      <c r="U2482" s="86">
        <v>0</v>
      </c>
      <c r="V2482" s="86">
        <v>0</v>
      </c>
      <c r="W2482" s="86">
        <v>0</v>
      </c>
      <c r="X2482" s="86">
        <v>2.2685185185185182E-3</v>
      </c>
      <c r="Y2482" s="86">
        <v>0</v>
      </c>
      <c r="Z2482" s="86">
        <v>0</v>
      </c>
      <c r="AA2482" s="4">
        <f t="shared" si="79"/>
        <v>3.0092592592592591E-2</v>
      </c>
      <c r="AB2482" s="4">
        <f t="shared" si="80"/>
        <v>6.9444444444449749E-4</v>
      </c>
    </row>
    <row r="2483" spans="1:28" x14ac:dyDescent="0.25">
      <c r="A2483" s="83">
        <v>42881</v>
      </c>
      <c r="B2483" s="84" t="s">
        <v>197</v>
      </c>
      <c r="C2483" s="84" t="s">
        <v>161</v>
      </c>
      <c r="D2483" s="84" t="s">
        <v>38</v>
      </c>
      <c r="E2483" s="84" t="s">
        <v>41</v>
      </c>
      <c r="F2483" s="84" t="s">
        <v>116</v>
      </c>
      <c r="G2483" s="85">
        <v>91126</v>
      </c>
      <c r="H2483" s="81">
        <v>0.29166666666666669</v>
      </c>
      <c r="I2483" s="81">
        <v>0.55555555555555558</v>
      </c>
      <c r="J2483" s="86">
        <v>0.2638888888888889</v>
      </c>
      <c r="K2483" s="87">
        <v>42881.288194444445</v>
      </c>
      <c r="L2483" s="87">
        <v>42881.556250000001</v>
      </c>
      <c r="M2483" s="85">
        <v>95</v>
      </c>
      <c r="N2483" s="85">
        <v>0</v>
      </c>
      <c r="O2483" s="86">
        <v>0</v>
      </c>
      <c r="P2483" s="86">
        <v>9.3750000000000007E-4</v>
      </c>
      <c r="Q2483" s="86">
        <v>5.3125000000000004E-3</v>
      </c>
      <c r="R2483" s="86">
        <v>1.5300925925925926E-2</v>
      </c>
      <c r="S2483" s="86">
        <v>0</v>
      </c>
      <c r="T2483" s="86">
        <v>1.4432870370370372E-2</v>
      </c>
      <c r="U2483" s="86">
        <v>0</v>
      </c>
      <c r="V2483" s="86">
        <v>0</v>
      </c>
      <c r="W2483" s="86">
        <v>0</v>
      </c>
      <c r="X2483" s="86">
        <v>8.1018518518518516E-5</v>
      </c>
      <c r="Y2483" s="86">
        <v>7.1296296296296307E-3</v>
      </c>
      <c r="Z2483" s="86">
        <v>0</v>
      </c>
      <c r="AA2483" s="4">
        <f t="shared" si="79"/>
        <v>2.97337962962963E-2</v>
      </c>
      <c r="AB2483" s="4">
        <f t="shared" si="80"/>
        <v>0</v>
      </c>
    </row>
    <row r="2484" spans="1:28" x14ac:dyDescent="0.25">
      <c r="A2484" s="83">
        <v>42882</v>
      </c>
      <c r="B2484" s="84" t="s">
        <v>198</v>
      </c>
      <c r="C2484" s="84" t="s">
        <v>161</v>
      </c>
      <c r="D2484" s="84" t="s">
        <v>38</v>
      </c>
      <c r="E2484" s="84" t="s">
        <v>41</v>
      </c>
      <c r="F2484" s="84" t="s">
        <v>116</v>
      </c>
      <c r="G2484" s="85">
        <v>91126</v>
      </c>
      <c r="H2484" s="81">
        <v>0.29166666666666669</v>
      </c>
      <c r="I2484" s="81">
        <v>0.55555555555555558</v>
      </c>
      <c r="J2484" s="86">
        <v>0.2638888888888889</v>
      </c>
      <c r="K2484" s="87">
        <v>42882.288888888892</v>
      </c>
      <c r="L2484" s="87">
        <v>42882.555555555555</v>
      </c>
      <c r="M2484" s="85">
        <v>77</v>
      </c>
      <c r="N2484" s="85">
        <v>0</v>
      </c>
      <c r="O2484" s="86">
        <v>0</v>
      </c>
      <c r="P2484" s="86">
        <v>9.3750000000000007E-4</v>
      </c>
      <c r="Q2484" s="86">
        <v>4.2824074074074075E-3</v>
      </c>
      <c r="R2484" s="86">
        <v>1.577546296296296E-2</v>
      </c>
      <c r="S2484" s="86">
        <v>0</v>
      </c>
      <c r="T2484" s="86">
        <v>1.4236111111111111E-2</v>
      </c>
      <c r="U2484" s="86">
        <v>0</v>
      </c>
      <c r="V2484" s="86">
        <v>0</v>
      </c>
      <c r="W2484" s="86">
        <v>0</v>
      </c>
      <c r="X2484" s="86">
        <v>9.2592592592592588E-5</v>
      </c>
      <c r="Y2484" s="86">
        <v>8.611111111111111E-3</v>
      </c>
      <c r="Z2484" s="86">
        <v>0</v>
      </c>
      <c r="AA2484" s="4">
        <f t="shared" si="79"/>
        <v>3.0011574074074072E-2</v>
      </c>
      <c r="AB2484" s="4">
        <f t="shared" si="80"/>
        <v>0</v>
      </c>
    </row>
    <row r="2485" spans="1:28" x14ac:dyDescent="0.25">
      <c r="A2485" s="83">
        <v>42883</v>
      </c>
      <c r="B2485" s="84" t="s">
        <v>199</v>
      </c>
      <c r="C2485" s="84" t="s">
        <v>161</v>
      </c>
      <c r="D2485" s="84" t="s">
        <v>38</v>
      </c>
      <c r="E2485" s="84" t="s">
        <v>41</v>
      </c>
      <c r="F2485" s="84" t="s">
        <v>116</v>
      </c>
      <c r="G2485" s="85">
        <v>91126</v>
      </c>
      <c r="H2485" s="81">
        <v>0.29166666666666669</v>
      </c>
      <c r="I2485" s="81">
        <v>0.55555555555555558</v>
      </c>
      <c r="J2485" s="86">
        <v>0.2638888888888889</v>
      </c>
      <c r="K2485" s="87"/>
      <c r="L2485" s="87"/>
      <c r="M2485" s="85">
        <v>0</v>
      </c>
      <c r="N2485" s="85">
        <v>0</v>
      </c>
      <c r="O2485" s="86">
        <v>0</v>
      </c>
      <c r="P2485" s="86">
        <v>0</v>
      </c>
      <c r="Q2485" s="86">
        <v>0</v>
      </c>
      <c r="R2485" s="86">
        <v>0</v>
      </c>
      <c r="S2485" s="86">
        <v>0</v>
      </c>
      <c r="T2485" s="86">
        <v>0</v>
      </c>
      <c r="U2485" s="86">
        <v>0</v>
      </c>
      <c r="V2485" s="86">
        <v>0</v>
      </c>
      <c r="W2485" s="86">
        <v>0</v>
      </c>
      <c r="X2485" s="86">
        <v>0</v>
      </c>
      <c r="Y2485" s="86">
        <v>0</v>
      </c>
      <c r="Z2485" s="86">
        <v>0</v>
      </c>
      <c r="AA2485" s="4">
        <f t="shared" si="79"/>
        <v>0</v>
      </c>
      <c r="AB2485" s="4" t="str">
        <f t="shared" si="80"/>
        <v/>
      </c>
    </row>
    <row r="2486" spans="1:28" x14ac:dyDescent="0.25">
      <c r="A2486" s="83">
        <v>42883</v>
      </c>
      <c r="B2486" s="84" t="s">
        <v>199</v>
      </c>
      <c r="C2486" s="84" t="s">
        <v>161</v>
      </c>
      <c r="D2486" s="84" t="s">
        <v>38</v>
      </c>
      <c r="E2486" s="84" t="s">
        <v>41</v>
      </c>
      <c r="F2486" s="84" t="s">
        <v>117</v>
      </c>
      <c r="G2486" s="85">
        <v>91161</v>
      </c>
      <c r="H2486" s="81">
        <v>0.29166666666666669</v>
      </c>
      <c r="I2486" s="81">
        <v>0.55555555555555558</v>
      </c>
      <c r="J2486" s="86">
        <v>0.2638888888888889</v>
      </c>
      <c r="K2486" s="87">
        <v>42883.293055555558</v>
      </c>
      <c r="L2486" s="87">
        <v>42883.555555555555</v>
      </c>
      <c r="M2486" s="85">
        <v>108</v>
      </c>
      <c r="N2486" s="85">
        <v>0</v>
      </c>
      <c r="O2486" s="86">
        <v>0</v>
      </c>
      <c r="P2486" s="86">
        <v>1.4004629629629629E-3</v>
      </c>
      <c r="Q2486" s="86">
        <v>1.6087962962962963E-3</v>
      </c>
      <c r="R2486" s="86">
        <v>1.525462962962963E-2</v>
      </c>
      <c r="S2486" s="86">
        <v>0</v>
      </c>
      <c r="T2486" s="86">
        <v>1.6296296296296295E-2</v>
      </c>
      <c r="U2486" s="86">
        <v>0</v>
      </c>
      <c r="V2486" s="86">
        <v>0</v>
      </c>
      <c r="W2486" s="86">
        <v>0</v>
      </c>
      <c r="X2486" s="86">
        <v>0</v>
      </c>
      <c r="Y2486" s="86">
        <v>5.185185185185185E-3</v>
      </c>
      <c r="Z2486" s="86">
        <v>0</v>
      </c>
      <c r="AA2486" s="4">
        <f t="shared" si="79"/>
        <v>3.1550925925925927E-2</v>
      </c>
      <c r="AB2486" s="4">
        <f t="shared" si="80"/>
        <v>1.388888888888884E-3</v>
      </c>
    </row>
    <row r="2487" spans="1:28" x14ac:dyDescent="0.25">
      <c r="A2487" s="83">
        <v>42882</v>
      </c>
      <c r="B2487" s="84" t="s">
        <v>198</v>
      </c>
      <c r="C2487" s="84" t="s">
        <v>161</v>
      </c>
      <c r="D2487" s="84" t="s">
        <v>38</v>
      </c>
      <c r="E2487" s="84" t="s">
        <v>41</v>
      </c>
      <c r="F2487" s="84" t="s">
        <v>117</v>
      </c>
      <c r="G2487" s="85">
        <v>91161</v>
      </c>
      <c r="H2487" s="81">
        <v>0.29166666666666669</v>
      </c>
      <c r="I2487" s="81">
        <v>0.55555555555555558</v>
      </c>
      <c r="J2487" s="86">
        <v>0.2638888888888889</v>
      </c>
      <c r="K2487" s="87">
        <v>42882.337500000001</v>
      </c>
      <c r="L2487" s="87">
        <v>42882.556944444441</v>
      </c>
      <c r="M2487" s="85">
        <v>55</v>
      </c>
      <c r="N2487" s="85">
        <v>0</v>
      </c>
      <c r="O2487" s="86">
        <v>0</v>
      </c>
      <c r="P2487" s="86">
        <v>1.2384259259259258E-3</v>
      </c>
      <c r="Q2487" s="86">
        <v>1.5509259259259261E-3</v>
      </c>
      <c r="R2487" s="86">
        <v>1.4930555555555556E-2</v>
      </c>
      <c r="S2487" s="86">
        <v>0</v>
      </c>
      <c r="T2487" s="86">
        <v>1.7326388888888888E-2</v>
      </c>
      <c r="U2487" s="86">
        <v>0</v>
      </c>
      <c r="V2487" s="86">
        <v>0</v>
      </c>
      <c r="W2487" s="86">
        <v>0</v>
      </c>
      <c r="X2487" s="86">
        <v>2.3148148148148147E-5</v>
      </c>
      <c r="Y2487" s="86">
        <v>9.6064814814814815E-3</v>
      </c>
      <c r="Z2487" s="86">
        <v>0</v>
      </c>
      <c r="AA2487" s="4">
        <f t="shared" si="79"/>
        <v>3.2256944444444442E-2</v>
      </c>
      <c r="AB2487" s="4">
        <f t="shared" si="80"/>
        <v>4.5833333333333282E-2</v>
      </c>
    </row>
    <row r="2488" spans="1:28" x14ac:dyDescent="0.25">
      <c r="A2488" s="83">
        <v>42881</v>
      </c>
      <c r="B2488" s="84" t="s">
        <v>197</v>
      </c>
      <c r="C2488" s="84" t="s">
        <v>161</v>
      </c>
      <c r="D2488" s="84" t="s">
        <v>38</v>
      </c>
      <c r="E2488" s="84" t="s">
        <v>41</v>
      </c>
      <c r="F2488" s="84" t="s">
        <v>117</v>
      </c>
      <c r="G2488" s="85">
        <v>91161</v>
      </c>
      <c r="H2488" s="81">
        <v>0.29166666666666669</v>
      </c>
      <c r="I2488" s="81">
        <v>0.55555555555555558</v>
      </c>
      <c r="J2488" s="86">
        <v>0.2638888888888889</v>
      </c>
      <c r="K2488" s="87">
        <v>42881.288888888892</v>
      </c>
      <c r="L2488" s="87">
        <v>42881.555555555555</v>
      </c>
      <c r="M2488" s="85">
        <v>79</v>
      </c>
      <c r="N2488" s="85">
        <v>0</v>
      </c>
      <c r="O2488" s="86">
        <v>0</v>
      </c>
      <c r="P2488" s="86">
        <v>1.4351851851851854E-3</v>
      </c>
      <c r="Q2488" s="86">
        <v>3.0208333333333333E-3</v>
      </c>
      <c r="R2488" s="86">
        <v>1.5960648148148151E-2</v>
      </c>
      <c r="S2488" s="86">
        <v>0</v>
      </c>
      <c r="T2488" s="86">
        <v>1.4930555555555556E-2</v>
      </c>
      <c r="U2488" s="86">
        <v>0</v>
      </c>
      <c r="V2488" s="86">
        <v>0</v>
      </c>
      <c r="W2488" s="86">
        <v>0</v>
      </c>
      <c r="X2488" s="86">
        <v>2.7430555555555559E-3</v>
      </c>
      <c r="Y2488" s="86">
        <v>6.9675925925925921E-3</v>
      </c>
      <c r="Z2488" s="86">
        <v>0</v>
      </c>
      <c r="AA2488" s="4">
        <f t="shared" si="79"/>
        <v>3.0891203703703705E-2</v>
      </c>
      <c r="AB2488" s="4">
        <f t="shared" si="80"/>
        <v>0</v>
      </c>
    </row>
    <row r="2489" spans="1:28" x14ac:dyDescent="0.25">
      <c r="A2489" s="83">
        <v>42881</v>
      </c>
      <c r="B2489" s="84" t="s">
        <v>197</v>
      </c>
      <c r="C2489" s="84" t="s">
        <v>161</v>
      </c>
      <c r="D2489" s="84" t="s">
        <v>38</v>
      </c>
      <c r="E2489" s="84" t="s">
        <v>41</v>
      </c>
      <c r="F2489" s="84" t="s">
        <v>169</v>
      </c>
      <c r="G2489" s="85">
        <v>91174</v>
      </c>
      <c r="H2489" s="81">
        <v>0.25</v>
      </c>
      <c r="I2489" s="81">
        <v>0.51388888888888895</v>
      </c>
      <c r="J2489" s="86">
        <v>0.2638888888888889</v>
      </c>
      <c r="K2489" s="87">
        <v>42881.246527777781</v>
      </c>
      <c r="L2489" s="87">
        <v>42881.513888888891</v>
      </c>
      <c r="M2489" s="85">
        <v>60</v>
      </c>
      <c r="N2489" s="85">
        <v>0</v>
      </c>
      <c r="O2489" s="86">
        <v>0</v>
      </c>
      <c r="P2489" s="86">
        <v>1.8518518518518517E-3</v>
      </c>
      <c r="Q2489" s="86">
        <v>1.1388888888888888E-2</v>
      </c>
      <c r="R2489" s="86">
        <v>1.4930555555555556E-2</v>
      </c>
      <c r="S2489" s="86">
        <v>0</v>
      </c>
      <c r="T2489" s="86">
        <v>1.5173611111111112E-2</v>
      </c>
      <c r="U2489" s="86">
        <v>0</v>
      </c>
      <c r="V2489" s="86">
        <v>0</v>
      </c>
      <c r="W2489" s="86">
        <v>0</v>
      </c>
      <c r="X2489" s="86">
        <v>2.9629629629629628E-3</v>
      </c>
      <c r="Y2489" s="86">
        <v>4.6759259259259263E-3</v>
      </c>
      <c r="Z2489" s="86">
        <v>0</v>
      </c>
      <c r="AA2489" s="4">
        <f t="shared" si="79"/>
        <v>3.0104166666666668E-2</v>
      </c>
      <c r="AB2489" s="4">
        <f t="shared" si="80"/>
        <v>0</v>
      </c>
    </row>
    <row r="2490" spans="1:28" x14ac:dyDescent="0.25">
      <c r="A2490" s="83">
        <v>42882</v>
      </c>
      <c r="B2490" s="84" t="s">
        <v>198</v>
      </c>
      <c r="C2490" s="84" t="s">
        <v>161</v>
      </c>
      <c r="D2490" s="84" t="s">
        <v>38</v>
      </c>
      <c r="E2490" s="84" t="s">
        <v>41</v>
      </c>
      <c r="F2490" s="84" t="s">
        <v>169</v>
      </c>
      <c r="G2490" s="85">
        <v>91174</v>
      </c>
      <c r="H2490" s="81">
        <v>0.25</v>
      </c>
      <c r="I2490" s="81">
        <v>0.51388888888888895</v>
      </c>
      <c r="J2490" s="86">
        <v>0.2638888888888889</v>
      </c>
      <c r="K2490" s="87">
        <v>42882.245833333334</v>
      </c>
      <c r="L2490" s="87">
        <v>42882.513888888891</v>
      </c>
      <c r="M2490" s="85">
        <v>43</v>
      </c>
      <c r="N2490" s="85">
        <v>0</v>
      </c>
      <c r="O2490" s="86">
        <v>0</v>
      </c>
      <c r="P2490" s="86">
        <v>1.8402777777777777E-3</v>
      </c>
      <c r="Q2490" s="86">
        <v>4.9305555555555552E-3</v>
      </c>
      <c r="R2490" s="86">
        <v>1.4699074074074074E-2</v>
      </c>
      <c r="S2490" s="86">
        <v>0</v>
      </c>
      <c r="T2490" s="86">
        <v>1.4328703703703703E-2</v>
      </c>
      <c r="U2490" s="86">
        <v>0</v>
      </c>
      <c r="V2490" s="86">
        <v>0</v>
      </c>
      <c r="W2490" s="86">
        <v>0</v>
      </c>
      <c r="X2490" s="86">
        <v>5.0810185185185186E-3</v>
      </c>
      <c r="Y2490" s="86">
        <v>5.2893518518518515E-3</v>
      </c>
      <c r="Z2490" s="86">
        <v>0</v>
      </c>
      <c r="AA2490" s="4">
        <f t="shared" si="79"/>
        <v>2.9027777777777777E-2</v>
      </c>
      <c r="AB2490" s="4">
        <f t="shared" si="80"/>
        <v>0</v>
      </c>
    </row>
    <row r="2491" spans="1:28" x14ac:dyDescent="0.25">
      <c r="A2491" s="83">
        <v>42883</v>
      </c>
      <c r="B2491" s="84" t="s">
        <v>199</v>
      </c>
      <c r="C2491" s="84" t="s">
        <v>161</v>
      </c>
      <c r="D2491" s="84" t="s">
        <v>38</v>
      </c>
      <c r="E2491" s="84" t="s">
        <v>41</v>
      </c>
      <c r="F2491" s="84" t="s">
        <v>169</v>
      </c>
      <c r="G2491" s="85">
        <v>91174</v>
      </c>
      <c r="H2491" s="81">
        <v>0.25</v>
      </c>
      <c r="I2491" s="81">
        <v>0.51388888888888895</v>
      </c>
      <c r="J2491" s="86">
        <v>0.2638888888888889</v>
      </c>
      <c r="K2491" s="87"/>
      <c r="L2491" s="87"/>
      <c r="M2491" s="85">
        <v>0</v>
      </c>
      <c r="N2491" s="85">
        <v>0</v>
      </c>
      <c r="O2491" s="86">
        <v>0</v>
      </c>
      <c r="P2491" s="86">
        <v>0</v>
      </c>
      <c r="Q2491" s="86">
        <v>0</v>
      </c>
      <c r="R2491" s="86">
        <v>0</v>
      </c>
      <c r="S2491" s="86">
        <v>0</v>
      </c>
      <c r="T2491" s="86">
        <v>0</v>
      </c>
      <c r="U2491" s="86">
        <v>0</v>
      </c>
      <c r="V2491" s="86">
        <v>0</v>
      </c>
      <c r="W2491" s="86">
        <v>0</v>
      </c>
      <c r="X2491" s="86">
        <v>0</v>
      </c>
      <c r="Y2491" s="86">
        <v>0</v>
      </c>
      <c r="Z2491" s="86">
        <v>0</v>
      </c>
      <c r="AA2491" s="4">
        <f t="shared" si="79"/>
        <v>0</v>
      </c>
      <c r="AB2491" s="4" t="str">
        <f t="shared" si="80"/>
        <v/>
      </c>
    </row>
    <row r="2492" spans="1:28" x14ac:dyDescent="0.25">
      <c r="A2492" s="83">
        <v>42883</v>
      </c>
      <c r="B2492" s="84" t="s">
        <v>199</v>
      </c>
      <c r="C2492" s="84" t="s">
        <v>161</v>
      </c>
      <c r="D2492" s="84" t="s">
        <v>38</v>
      </c>
      <c r="E2492" s="84" t="s">
        <v>41</v>
      </c>
      <c r="F2492" s="84" t="s">
        <v>170</v>
      </c>
      <c r="G2492" s="85">
        <v>91148</v>
      </c>
      <c r="H2492" s="81">
        <v>0.25</v>
      </c>
      <c r="I2492" s="81">
        <v>0.51388888888888895</v>
      </c>
      <c r="J2492" s="86">
        <v>0.2638888888888889</v>
      </c>
      <c r="K2492" s="87"/>
      <c r="L2492" s="87"/>
      <c r="M2492" s="85">
        <v>0</v>
      </c>
      <c r="N2492" s="85">
        <v>0</v>
      </c>
      <c r="O2492" s="86">
        <v>0</v>
      </c>
      <c r="P2492" s="86">
        <v>0</v>
      </c>
      <c r="Q2492" s="86">
        <v>0</v>
      </c>
      <c r="R2492" s="86">
        <v>0</v>
      </c>
      <c r="S2492" s="86">
        <v>0</v>
      </c>
      <c r="T2492" s="86">
        <v>0</v>
      </c>
      <c r="U2492" s="86">
        <v>0</v>
      </c>
      <c r="V2492" s="86">
        <v>0</v>
      </c>
      <c r="W2492" s="86">
        <v>0</v>
      </c>
      <c r="X2492" s="86">
        <v>0</v>
      </c>
      <c r="Y2492" s="86">
        <v>0</v>
      </c>
      <c r="Z2492" s="86">
        <v>0</v>
      </c>
      <c r="AA2492" s="4">
        <f t="shared" si="79"/>
        <v>0</v>
      </c>
      <c r="AB2492" s="4" t="str">
        <f t="shared" si="80"/>
        <v/>
      </c>
    </row>
    <row r="2493" spans="1:28" x14ac:dyDescent="0.25">
      <c r="A2493" s="83">
        <v>42882</v>
      </c>
      <c r="B2493" s="84" t="s">
        <v>198</v>
      </c>
      <c r="C2493" s="84" t="s">
        <v>161</v>
      </c>
      <c r="D2493" s="84" t="s">
        <v>38</v>
      </c>
      <c r="E2493" s="84" t="s">
        <v>41</v>
      </c>
      <c r="F2493" s="84" t="s">
        <v>170</v>
      </c>
      <c r="G2493" s="85">
        <v>91148</v>
      </c>
      <c r="H2493" s="81">
        <v>0.25</v>
      </c>
      <c r="I2493" s="81">
        <v>0.51388888888888895</v>
      </c>
      <c r="J2493" s="86">
        <v>0.2638888888888889</v>
      </c>
      <c r="K2493" s="87">
        <v>42882.243750000001</v>
      </c>
      <c r="L2493" s="87">
        <v>42882.51458333333</v>
      </c>
      <c r="M2493" s="85">
        <v>42</v>
      </c>
      <c r="N2493" s="85">
        <v>0</v>
      </c>
      <c r="O2493" s="86">
        <v>0</v>
      </c>
      <c r="P2493" s="86">
        <v>2.3032407407407407E-3</v>
      </c>
      <c r="Q2493" s="86">
        <v>6.6782407407407415E-3</v>
      </c>
      <c r="R2493" s="86">
        <v>1.3310185185185187E-2</v>
      </c>
      <c r="S2493" s="86">
        <v>0</v>
      </c>
      <c r="T2493" s="86">
        <v>1.4675925925925926E-2</v>
      </c>
      <c r="U2493" s="86">
        <v>0</v>
      </c>
      <c r="V2493" s="86">
        <v>0</v>
      </c>
      <c r="W2493" s="86">
        <v>0</v>
      </c>
      <c r="X2493" s="86">
        <v>4.9768518518518521E-4</v>
      </c>
      <c r="Y2493" s="86">
        <v>2.2453703703703702E-3</v>
      </c>
      <c r="Z2493" s="86">
        <v>0</v>
      </c>
      <c r="AA2493" s="4">
        <f t="shared" si="79"/>
        <v>2.7986111111111114E-2</v>
      </c>
      <c r="AB2493" s="4">
        <f t="shared" si="80"/>
        <v>0</v>
      </c>
    </row>
    <row r="2494" spans="1:28" x14ac:dyDescent="0.25">
      <c r="A2494" s="83">
        <v>42881</v>
      </c>
      <c r="B2494" s="84" t="s">
        <v>197</v>
      </c>
      <c r="C2494" s="84" t="s">
        <v>161</v>
      </c>
      <c r="D2494" s="84" t="s">
        <v>38</v>
      </c>
      <c r="E2494" s="84" t="s">
        <v>41</v>
      </c>
      <c r="F2494" s="84" t="s">
        <v>170</v>
      </c>
      <c r="G2494" s="85">
        <v>91148</v>
      </c>
      <c r="H2494" s="81">
        <v>0.25</v>
      </c>
      <c r="I2494" s="81">
        <v>0.51388888888888895</v>
      </c>
      <c r="J2494" s="86">
        <v>0.2638888888888889</v>
      </c>
      <c r="K2494" s="87">
        <v>42881.243055555555</v>
      </c>
      <c r="L2494" s="87">
        <v>42881.513888888891</v>
      </c>
      <c r="M2494" s="85">
        <v>57</v>
      </c>
      <c r="N2494" s="85">
        <v>0</v>
      </c>
      <c r="O2494" s="86">
        <v>0</v>
      </c>
      <c r="P2494" s="86">
        <v>1.9560185185185184E-3</v>
      </c>
      <c r="Q2494" s="86">
        <v>7.0601851851851841E-3</v>
      </c>
      <c r="R2494" s="86">
        <v>1.3645833333333331E-2</v>
      </c>
      <c r="S2494" s="86">
        <v>0</v>
      </c>
      <c r="T2494" s="86">
        <v>1.6041666666666666E-2</v>
      </c>
      <c r="U2494" s="86">
        <v>0</v>
      </c>
      <c r="V2494" s="86">
        <v>0</v>
      </c>
      <c r="W2494" s="86">
        <v>0</v>
      </c>
      <c r="X2494" s="86">
        <v>1.7245370370370372E-3</v>
      </c>
      <c r="Y2494" s="86">
        <v>2.3611111111111111E-3</v>
      </c>
      <c r="Z2494" s="86">
        <v>0</v>
      </c>
      <c r="AA2494" s="4">
        <f t="shared" si="79"/>
        <v>2.9687499999999999E-2</v>
      </c>
      <c r="AB2494" s="4">
        <f t="shared" si="80"/>
        <v>0</v>
      </c>
    </row>
    <row r="2495" spans="1:28" x14ac:dyDescent="0.25">
      <c r="A2495" s="83">
        <v>42881</v>
      </c>
      <c r="B2495" s="84" t="s">
        <v>197</v>
      </c>
      <c r="C2495" s="84" t="s">
        <v>161</v>
      </c>
      <c r="D2495" s="84" t="s">
        <v>38</v>
      </c>
      <c r="E2495" s="84" t="s">
        <v>41</v>
      </c>
      <c r="F2495" s="84" t="s">
        <v>120</v>
      </c>
      <c r="G2495" s="85">
        <v>91144</v>
      </c>
      <c r="H2495" s="81">
        <v>0.3611111111111111</v>
      </c>
      <c r="I2495" s="81">
        <v>0.625</v>
      </c>
      <c r="J2495" s="86">
        <v>0.2638888888888889</v>
      </c>
      <c r="K2495" s="87">
        <v>42881.356944444444</v>
      </c>
      <c r="L2495" s="87">
        <v>42881.625</v>
      </c>
      <c r="M2495" s="85">
        <v>93</v>
      </c>
      <c r="N2495" s="85">
        <v>0</v>
      </c>
      <c r="O2495" s="86">
        <v>0</v>
      </c>
      <c r="P2495" s="86">
        <v>1.4004629629629629E-3</v>
      </c>
      <c r="Q2495" s="86">
        <v>5.1041666666666666E-3</v>
      </c>
      <c r="R2495" s="86">
        <v>1.3622685185185184E-2</v>
      </c>
      <c r="S2495" s="86">
        <v>0</v>
      </c>
      <c r="T2495" s="86">
        <v>1.3252314814814814E-2</v>
      </c>
      <c r="U2495" s="86">
        <v>0</v>
      </c>
      <c r="V2495" s="86">
        <v>0</v>
      </c>
      <c r="W2495" s="86">
        <v>0</v>
      </c>
      <c r="X2495" s="86">
        <v>0</v>
      </c>
      <c r="Y2495" s="86">
        <v>6.6782407407407415E-3</v>
      </c>
      <c r="Z2495" s="86">
        <v>0</v>
      </c>
      <c r="AA2495" s="4">
        <f t="shared" si="79"/>
        <v>2.6874999999999996E-2</v>
      </c>
      <c r="AB2495" s="4">
        <f t="shared" si="80"/>
        <v>0</v>
      </c>
    </row>
    <row r="2496" spans="1:28" x14ac:dyDescent="0.25">
      <c r="A2496" s="83">
        <v>42882</v>
      </c>
      <c r="B2496" s="84" t="s">
        <v>198</v>
      </c>
      <c r="C2496" s="84" t="s">
        <v>161</v>
      </c>
      <c r="D2496" s="84" t="s">
        <v>38</v>
      </c>
      <c r="E2496" s="84" t="s">
        <v>41</v>
      </c>
      <c r="F2496" s="84" t="s">
        <v>120</v>
      </c>
      <c r="G2496" s="85">
        <v>91144</v>
      </c>
      <c r="H2496" s="81">
        <v>0.3611111111111111</v>
      </c>
      <c r="I2496" s="81">
        <v>0.625</v>
      </c>
      <c r="J2496" s="86">
        <v>0.2638888888888889</v>
      </c>
      <c r="K2496" s="87">
        <v>42882.435416666667</v>
      </c>
      <c r="L2496" s="87">
        <v>42882.625</v>
      </c>
      <c r="M2496" s="85">
        <v>39</v>
      </c>
      <c r="N2496" s="85">
        <v>0</v>
      </c>
      <c r="O2496" s="86">
        <v>0</v>
      </c>
      <c r="P2496" s="86">
        <v>1.3773148148148147E-3</v>
      </c>
      <c r="Q2496" s="86">
        <v>7.8009259259259264E-2</v>
      </c>
      <c r="R2496" s="86">
        <v>0</v>
      </c>
      <c r="S2496" s="86">
        <v>0</v>
      </c>
      <c r="T2496" s="86">
        <v>6.3541666666666668E-3</v>
      </c>
      <c r="U2496" s="86">
        <v>0</v>
      </c>
      <c r="V2496" s="86">
        <v>0</v>
      </c>
      <c r="W2496" s="86">
        <v>0</v>
      </c>
      <c r="X2496" s="86">
        <v>0</v>
      </c>
      <c r="Y2496" s="86">
        <v>3.1828703703703702E-3</v>
      </c>
      <c r="Z2496" s="86">
        <v>0</v>
      </c>
      <c r="AA2496" s="4">
        <f t="shared" si="79"/>
        <v>6.3541666666666668E-3</v>
      </c>
      <c r="AB2496" s="4">
        <f t="shared" si="80"/>
        <v>7.4305555555555514E-2</v>
      </c>
    </row>
    <row r="2497" spans="1:28" x14ac:dyDescent="0.25">
      <c r="A2497" s="83">
        <v>42883</v>
      </c>
      <c r="B2497" s="84" t="s">
        <v>199</v>
      </c>
      <c r="C2497" s="84" t="s">
        <v>161</v>
      </c>
      <c r="D2497" s="84" t="s">
        <v>38</v>
      </c>
      <c r="E2497" s="84" t="s">
        <v>41</v>
      </c>
      <c r="F2497" s="84" t="s">
        <v>120</v>
      </c>
      <c r="G2497" s="85">
        <v>91144</v>
      </c>
      <c r="H2497" s="81">
        <v>0.3611111111111111</v>
      </c>
      <c r="I2497" s="81">
        <v>0.625</v>
      </c>
      <c r="J2497" s="86">
        <v>0.2638888888888889</v>
      </c>
      <c r="K2497" s="87"/>
      <c r="L2497" s="87"/>
      <c r="M2497" s="85">
        <v>0</v>
      </c>
      <c r="N2497" s="85">
        <v>0</v>
      </c>
      <c r="O2497" s="86">
        <v>0</v>
      </c>
      <c r="P2497" s="86">
        <v>0</v>
      </c>
      <c r="Q2497" s="86">
        <v>0</v>
      </c>
      <c r="R2497" s="86">
        <v>0</v>
      </c>
      <c r="S2497" s="86">
        <v>0</v>
      </c>
      <c r="T2497" s="86">
        <v>0</v>
      </c>
      <c r="U2497" s="86">
        <v>0</v>
      </c>
      <c r="V2497" s="86">
        <v>0</v>
      </c>
      <c r="W2497" s="86">
        <v>0</v>
      </c>
      <c r="X2497" s="86">
        <v>0</v>
      </c>
      <c r="Y2497" s="86">
        <v>0</v>
      </c>
      <c r="Z2497" s="86">
        <v>0</v>
      </c>
      <c r="AA2497" s="4">
        <f t="shared" si="79"/>
        <v>0</v>
      </c>
      <c r="AB2497" s="4" t="str">
        <f t="shared" si="80"/>
        <v/>
      </c>
    </row>
    <row r="2498" spans="1:28" x14ac:dyDescent="0.25">
      <c r="A2498" s="83">
        <v>42883</v>
      </c>
      <c r="B2498" s="84" t="s">
        <v>199</v>
      </c>
      <c r="C2498" s="84" t="s">
        <v>161</v>
      </c>
      <c r="D2498" s="84" t="s">
        <v>38</v>
      </c>
      <c r="E2498" s="84" t="s">
        <v>41</v>
      </c>
      <c r="F2498" s="84" t="s">
        <v>121</v>
      </c>
      <c r="G2498" s="85">
        <v>91132</v>
      </c>
      <c r="H2498" s="81">
        <v>0.33333333333333331</v>
      </c>
      <c r="I2498" s="81">
        <v>0.59722222222222221</v>
      </c>
      <c r="J2498" s="86">
        <v>0.2638888888888889</v>
      </c>
      <c r="K2498" s="87">
        <v>42883.331250000003</v>
      </c>
      <c r="L2498" s="87">
        <v>42883.597222222219</v>
      </c>
      <c r="M2498" s="85">
        <v>133</v>
      </c>
      <c r="N2498" s="85">
        <v>0</v>
      </c>
      <c r="O2498" s="86">
        <v>0</v>
      </c>
      <c r="P2498" s="86">
        <v>1.2152777777777778E-3</v>
      </c>
      <c r="Q2498" s="86">
        <v>4.4560185185185189E-3</v>
      </c>
      <c r="R2498" s="86">
        <v>1.4965277777777779E-2</v>
      </c>
      <c r="S2498" s="86">
        <v>0</v>
      </c>
      <c r="T2498" s="86">
        <v>1.4849537037037036E-2</v>
      </c>
      <c r="U2498" s="86">
        <v>0</v>
      </c>
      <c r="V2498" s="86">
        <v>0</v>
      </c>
      <c r="W2498" s="86">
        <v>0</v>
      </c>
      <c r="X2498" s="86">
        <v>0</v>
      </c>
      <c r="Y2498" s="86">
        <v>8.7152777777777784E-3</v>
      </c>
      <c r="Z2498" s="86">
        <v>0</v>
      </c>
      <c r="AA2498" s="4">
        <f t="shared" si="79"/>
        <v>2.9814814814814815E-2</v>
      </c>
      <c r="AB2498" s="4">
        <f t="shared" si="80"/>
        <v>0</v>
      </c>
    </row>
    <row r="2499" spans="1:28" x14ac:dyDescent="0.25">
      <c r="A2499" s="83">
        <v>42882</v>
      </c>
      <c r="B2499" s="84" t="s">
        <v>198</v>
      </c>
      <c r="C2499" s="84" t="s">
        <v>161</v>
      </c>
      <c r="D2499" s="84" t="s">
        <v>38</v>
      </c>
      <c r="E2499" s="84" t="s">
        <v>41</v>
      </c>
      <c r="F2499" s="84" t="s">
        <v>121</v>
      </c>
      <c r="G2499" s="85">
        <v>91132</v>
      </c>
      <c r="H2499" s="81">
        <v>0.33333333333333331</v>
      </c>
      <c r="I2499" s="81">
        <v>0.59722222222222221</v>
      </c>
      <c r="J2499" s="86">
        <v>0.2638888888888889</v>
      </c>
      <c r="K2499" s="87">
        <v>42882.331944444442</v>
      </c>
      <c r="L2499" s="87">
        <v>42882.597222222219</v>
      </c>
      <c r="M2499" s="85">
        <v>76</v>
      </c>
      <c r="N2499" s="85">
        <v>0</v>
      </c>
      <c r="O2499" s="86">
        <v>0</v>
      </c>
      <c r="P2499" s="86">
        <v>1.2847222222222223E-3</v>
      </c>
      <c r="Q2499" s="86">
        <v>4.1666666666666669E-4</v>
      </c>
      <c r="R2499" s="86">
        <v>1.5601851851851851E-2</v>
      </c>
      <c r="S2499" s="86">
        <v>0</v>
      </c>
      <c r="T2499" s="86">
        <v>1.622685185185185E-2</v>
      </c>
      <c r="U2499" s="86">
        <v>0</v>
      </c>
      <c r="V2499" s="86">
        <v>0</v>
      </c>
      <c r="W2499" s="86">
        <v>0</v>
      </c>
      <c r="X2499" s="86">
        <v>0</v>
      </c>
      <c r="Y2499" s="86">
        <v>3.0555555555555557E-3</v>
      </c>
      <c r="Z2499" s="86">
        <v>0</v>
      </c>
      <c r="AA2499" s="4">
        <f t="shared" si="79"/>
        <v>3.1828703703703699E-2</v>
      </c>
      <c r="AB2499" s="4">
        <f t="shared" si="80"/>
        <v>0</v>
      </c>
    </row>
    <row r="2500" spans="1:28" x14ac:dyDescent="0.25">
      <c r="A2500" s="83">
        <v>42881</v>
      </c>
      <c r="B2500" s="84" t="s">
        <v>197</v>
      </c>
      <c r="C2500" s="84" t="s">
        <v>161</v>
      </c>
      <c r="D2500" s="84" t="s">
        <v>38</v>
      </c>
      <c r="E2500" s="84" t="s">
        <v>41</v>
      </c>
      <c r="F2500" s="84" t="s">
        <v>121</v>
      </c>
      <c r="G2500" s="85">
        <v>91132</v>
      </c>
      <c r="H2500" s="81">
        <v>0.33333333333333331</v>
      </c>
      <c r="I2500" s="81">
        <v>0.59722222222222221</v>
      </c>
      <c r="J2500" s="86">
        <v>0.2638888888888889</v>
      </c>
      <c r="K2500" s="87">
        <v>42881.327777777777</v>
      </c>
      <c r="L2500" s="87">
        <v>42881.597222222219</v>
      </c>
      <c r="M2500" s="85">
        <v>100</v>
      </c>
      <c r="N2500" s="85">
        <v>0</v>
      </c>
      <c r="O2500" s="86">
        <v>0</v>
      </c>
      <c r="P2500" s="86">
        <v>1.0185185185185186E-3</v>
      </c>
      <c r="Q2500" s="86">
        <v>6.5393518518518517E-3</v>
      </c>
      <c r="R2500" s="86">
        <v>1.5370370370370369E-2</v>
      </c>
      <c r="S2500" s="86">
        <v>0</v>
      </c>
      <c r="T2500" s="86">
        <v>1.3125E-2</v>
      </c>
      <c r="U2500" s="86">
        <v>0</v>
      </c>
      <c r="V2500" s="86">
        <v>0</v>
      </c>
      <c r="W2500" s="86">
        <v>0</v>
      </c>
      <c r="X2500" s="86">
        <v>3.1828703703703702E-3</v>
      </c>
      <c r="Y2500" s="86">
        <v>5.8217592592592592E-3</v>
      </c>
      <c r="Z2500" s="86">
        <v>0</v>
      </c>
      <c r="AA2500" s="4">
        <f t="shared" si="79"/>
        <v>2.8495370370370369E-2</v>
      </c>
      <c r="AB2500" s="4">
        <f t="shared" si="80"/>
        <v>0</v>
      </c>
    </row>
    <row r="2501" spans="1:28" x14ac:dyDescent="0.25">
      <c r="A2501" s="83">
        <v>42881</v>
      </c>
      <c r="B2501" s="84" t="s">
        <v>197</v>
      </c>
      <c r="C2501" s="84" t="s">
        <v>161</v>
      </c>
      <c r="D2501" s="84" t="s">
        <v>38</v>
      </c>
      <c r="E2501" s="84" t="s">
        <v>41</v>
      </c>
      <c r="F2501" s="84" t="s">
        <v>122</v>
      </c>
      <c r="G2501" s="85">
        <v>91127</v>
      </c>
      <c r="H2501" s="81">
        <v>0.3888888888888889</v>
      </c>
      <c r="I2501" s="81">
        <v>0.65277777777777779</v>
      </c>
      <c r="J2501" s="86">
        <v>0.2638888888888889</v>
      </c>
      <c r="K2501" s="87"/>
      <c r="L2501" s="87"/>
      <c r="M2501" s="85">
        <v>0</v>
      </c>
      <c r="N2501" s="85">
        <v>0</v>
      </c>
      <c r="O2501" s="86">
        <v>0</v>
      </c>
      <c r="P2501" s="86">
        <v>0</v>
      </c>
      <c r="Q2501" s="86">
        <v>0</v>
      </c>
      <c r="R2501" s="86">
        <v>0</v>
      </c>
      <c r="S2501" s="86">
        <v>0</v>
      </c>
      <c r="T2501" s="86">
        <v>0</v>
      </c>
      <c r="U2501" s="86">
        <v>0</v>
      </c>
      <c r="V2501" s="86">
        <v>0</v>
      </c>
      <c r="W2501" s="86">
        <v>0</v>
      </c>
      <c r="X2501" s="86">
        <v>0</v>
      </c>
      <c r="Y2501" s="86">
        <v>0</v>
      </c>
      <c r="Z2501" s="86">
        <v>0</v>
      </c>
      <c r="AA2501" s="4">
        <f t="shared" si="79"/>
        <v>0</v>
      </c>
      <c r="AB2501" s="4" t="str">
        <f t="shared" si="80"/>
        <v/>
      </c>
    </row>
    <row r="2502" spans="1:28" x14ac:dyDescent="0.25">
      <c r="A2502" s="83">
        <v>42882</v>
      </c>
      <c r="B2502" s="84" t="s">
        <v>198</v>
      </c>
      <c r="C2502" s="84" t="s">
        <v>161</v>
      </c>
      <c r="D2502" s="84" t="s">
        <v>38</v>
      </c>
      <c r="E2502" s="84" t="s">
        <v>41</v>
      </c>
      <c r="F2502" s="84" t="s">
        <v>122</v>
      </c>
      <c r="G2502" s="85">
        <v>91127</v>
      </c>
      <c r="H2502" s="81">
        <v>0.3888888888888889</v>
      </c>
      <c r="I2502" s="81">
        <v>0.65277777777777779</v>
      </c>
      <c r="J2502" s="86">
        <v>0.2638888888888889</v>
      </c>
      <c r="K2502" s="87">
        <v>42882.404861111114</v>
      </c>
      <c r="L2502" s="87">
        <v>42882.652777777781</v>
      </c>
      <c r="M2502" s="85">
        <v>55</v>
      </c>
      <c r="N2502" s="85">
        <v>0</v>
      </c>
      <c r="O2502" s="86">
        <v>0</v>
      </c>
      <c r="P2502" s="86">
        <v>2.4537037037037036E-3</v>
      </c>
      <c r="Q2502" s="86">
        <v>5.7870370370370366E-5</v>
      </c>
      <c r="R2502" s="86">
        <v>1.4791666666666668E-2</v>
      </c>
      <c r="S2502" s="86">
        <v>0</v>
      </c>
      <c r="T2502" s="86">
        <v>1.3726851851851851E-2</v>
      </c>
      <c r="U2502" s="86">
        <v>0</v>
      </c>
      <c r="V2502" s="86">
        <v>0</v>
      </c>
      <c r="W2502" s="86">
        <v>0</v>
      </c>
      <c r="X2502" s="86">
        <v>0</v>
      </c>
      <c r="Y2502" s="86">
        <v>0</v>
      </c>
      <c r="Z2502" s="86">
        <v>0</v>
      </c>
      <c r="AA2502" s="4">
        <f t="shared" ref="AA2502:AA2565" si="81">IF(A2502="","",R2502+T2502)</f>
        <v>2.8518518518518519E-2</v>
      </c>
      <c r="AB2502" s="4">
        <f t="shared" si="80"/>
        <v>1.5972222222222221E-2</v>
      </c>
    </row>
    <row r="2503" spans="1:28" x14ac:dyDescent="0.25">
      <c r="A2503" s="83">
        <v>42883</v>
      </c>
      <c r="B2503" s="84" t="s">
        <v>199</v>
      </c>
      <c r="C2503" s="84" t="s">
        <v>161</v>
      </c>
      <c r="D2503" s="84" t="s">
        <v>38</v>
      </c>
      <c r="E2503" s="84" t="s">
        <v>41</v>
      </c>
      <c r="F2503" s="84" t="s">
        <v>122</v>
      </c>
      <c r="G2503" s="85">
        <v>91127</v>
      </c>
      <c r="H2503" s="81">
        <v>0.3888888888888889</v>
      </c>
      <c r="I2503" s="81">
        <v>0.65277777777777779</v>
      </c>
      <c r="J2503" s="86">
        <v>0.2638888888888889</v>
      </c>
      <c r="K2503" s="87">
        <v>42883.396527777775</v>
      </c>
      <c r="L2503" s="87">
        <v>42883.654166666667</v>
      </c>
      <c r="M2503" s="85">
        <v>75</v>
      </c>
      <c r="N2503" s="85">
        <v>0</v>
      </c>
      <c r="O2503" s="86">
        <v>0</v>
      </c>
      <c r="P2503" s="86">
        <v>2.5115740740740741E-3</v>
      </c>
      <c r="Q2503" s="86">
        <v>5.7870370370370366E-5</v>
      </c>
      <c r="R2503" s="86">
        <v>1.4664351851851852E-2</v>
      </c>
      <c r="S2503" s="86">
        <v>0</v>
      </c>
      <c r="T2503" s="86">
        <v>1.5300925925925926E-2</v>
      </c>
      <c r="U2503" s="86">
        <v>0</v>
      </c>
      <c r="V2503" s="86">
        <v>0</v>
      </c>
      <c r="W2503" s="86">
        <v>0</v>
      </c>
      <c r="X2503" s="86">
        <v>0</v>
      </c>
      <c r="Y2503" s="86">
        <v>0</v>
      </c>
      <c r="Z2503" s="86">
        <v>0</v>
      </c>
      <c r="AA2503" s="4">
        <f t="shared" si="81"/>
        <v>2.9965277777777778E-2</v>
      </c>
      <c r="AB2503" s="4">
        <f t="shared" si="80"/>
        <v>7.6388888888889173E-3</v>
      </c>
    </row>
    <row r="2504" spans="1:28" x14ac:dyDescent="0.25">
      <c r="A2504" s="83">
        <v>42883</v>
      </c>
      <c r="B2504" s="84" t="s">
        <v>199</v>
      </c>
      <c r="C2504" s="84" t="s">
        <v>161</v>
      </c>
      <c r="D2504" s="84" t="s">
        <v>38</v>
      </c>
      <c r="E2504" s="84" t="s">
        <v>41</v>
      </c>
      <c r="F2504" s="84" t="s">
        <v>59</v>
      </c>
      <c r="G2504" s="85">
        <v>91171</v>
      </c>
      <c r="H2504" s="81">
        <v>0.3888888888888889</v>
      </c>
      <c r="I2504" s="81">
        <v>0.65277777777777779</v>
      </c>
      <c r="J2504" s="86">
        <v>0.2638888888888889</v>
      </c>
      <c r="K2504" s="87">
        <v>42883.405555555553</v>
      </c>
      <c r="L2504" s="87">
        <v>42883.556944444441</v>
      </c>
      <c r="M2504" s="85">
        <v>52</v>
      </c>
      <c r="N2504" s="85">
        <v>0</v>
      </c>
      <c r="O2504" s="86">
        <v>0</v>
      </c>
      <c r="P2504" s="86">
        <v>1.8634259259259261E-3</v>
      </c>
      <c r="Q2504" s="86">
        <v>1.6319444444444445E-3</v>
      </c>
      <c r="R2504" s="86">
        <v>1.4340277777777776E-2</v>
      </c>
      <c r="S2504" s="86">
        <v>0</v>
      </c>
      <c r="T2504" s="86">
        <v>7.2916666666666659E-3</v>
      </c>
      <c r="U2504" s="86">
        <v>0</v>
      </c>
      <c r="V2504" s="86">
        <v>0</v>
      </c>
      <c r="W2504" s="86">
        <v>0</v>
      </c>
      <c r="X2504" s="86">
        <v>0</v>
      </c>
      <c r="Y2504" s="86">
        <v>9.2361111111111116E-3</v>
      </c>
      <c r="Z2504" s="86">
        <v>0</v>
      </c>
      <c r="AA2504" s="4">
        <f t="shared" si="81"/>
        <v>2.1631944444444443E-2</v>
      </c>
      <c r="AB2504" s="4">
        <f t="shared" si="80"/>
        <v>1.6666666666666607E-2</v>
      </c>
    </row>
    <row r="2505" spans="1:28" x14ac:dyDescent="0.25">
      <c r="A2505" s="83">
        <v>42882</v>
      </c>
      <c r="B2505" s="84" t="s">
        <v>198</v>
      </c>
      <c r="C2505" s="84" t="s">
        <v>161</v>
      </c>
      <c r="D2505" s="84" t="s">
        <v>38</v>
      </c>
      <c r="E2505" s="84" t="s">
        <v>41</v>
      </c>
      <c r="F2505" s="84" t="s">
        <v>59</v>
      </c>
      <c r="G2505" s="85">
        <v>91171</v>
      </c>
      <c r="H2505" s="81">
        <v>0.3888888888888889</v>
      </c>
      <c r="I2505" s="81">
        <v>0.65277777777777779</v>
      </c>
      <c r="J2505" s="86">
        <v>0.2638888888888889</v>
      </c>
      <c r="K2505" s="87">
        <v>42882.393750000003</v>
      </c>
      <c r="L2505" s="87">
        <v>42882.652777777781</v>
      </c>
      <c r="M2505" s="85">
        <v>71</v>
      </c>
      <c r="N2505" s="85">
        <v>0</v>
      </c>
      <c r="O2505" s="86">
        <v>0</v>
      </c>
      <c r="P2505" s="86">
        <v>1.3657407407407409E-3</v>
      </c>
      <c r="Q2505" s="86">
        <v>5.3935185185185188E-3</v>
      </c>
      <c r="R2505" s="86">
        <v>1.4513888888888889E-2</v>
      </c>
      <c r="S2505" s="86">
        <v>0</v>
      </c>
      <c r="T2505" s="86">
        <v>1.5324074074074073E-2</v>
      </c>
      <c r="U2505" s="86">
        <v>0</v>
      </c>
      <c r="V2505" s="86">
        <v>0</v>
      </c>
      <c r="W2505" s="86">
        <v>0</v>
      </c>
      <c r="X2505" s="86">
        <v>0</v>
      </c>
      <c r="Y2505" s="86">
        <v>1.8877314814814816E-2</v>
      </c>
      <c r="Z2505" s="86">
        <v>0</v>
      </c>
      <c r="AA2505" s="4">
        <f t="shared" si="81"/>
        <v>2.9837962962962962E-2</v>
      </c>
      <c r="AB2505" s="4">
        <f t="shared" si="80"/>
        <v>4.8611111111110938E-3</v>
      </c>
    </row>
    <row r="2506" spans="1:28" x14ac:dyDescent="0.25">
      <c r="A2506" s="83">
        <v>42881</v>
      </c>
      <c r="B2506" s="84" t="s">
        <v>197</v>
      </c>
      <c r="C2506" s="84" t="s">
        <v>161</v>
      </c>
      <c r="D2506" s="84" t="s">
        <v>38</v>
      </c>
      <c r="E2506" s="84" t="s">
        <v>41</v>
      </c>
      <c r="F2506" s="84" t="s">
        <v>59</v>
      </c>
      <c r="G2506" s="85">
        <v>91171</v>
      </c>
      <c r="H2506" s="81">
        <v>0.3888888888888889</v>
      </c>
      <c r="I2506" s="81">
        <v>0.65277777777777779</v>
      </c>
      <c r="J2506" s="86">
        <v>0.2638888888888889</v>
      </c>
      <c r="K2506" s="87">
        <v>42881.393750000003</v>
      </c>
      <c r="L2506" s="87">
        <v>42881.655555555553</v>
      </c>
      <c r="M2506" s="85">
        <v>71</v>
      </c>
      <c r="N2506" s="85">
        <v>0</v>
      </c>
      <c r="O2506" s="86">
        <v>0</v>
      </c>
      <c r="P2506" s="86">
        <v>1.7824074074074072E-3</v>
      </c>
      <c r="Q2506" s="86">
        <v>3.6689814814814814E-3</v>
      </c>
      <c r="R2506" s="86">
        <v>1.5324074074074073E-2</v>
      </c>
      <c r="S2506" s="86">
        <v>0</v>
      </c>
      <c r="T2506" s="86">
        <v>1.6099537037037037E-2</v>
      </c>
      <c r="U2506" s="86">
        <v>0</v>
      </c>
      <c r="V2506" s="86">
        <v>0</v>
      </c>
      <c r="W2506" s="86">
        <v>6.0416666666666665E-3</v>
      </c>
      <c r="X2506" s="86">
        <v>0</v>
      </c>
      <c r="Y2506" s="86">
        <v>1.3622685185185184E-2</v>
      </c>
      <c r="Z2506" s="86">
        <v>0</v>
      </c>
      <c r="AA2506" s="4">
        <f t="shared" si="81"/>
        <v>3.142361111111111E-2</v>
      </c>
      <c r="AB2506" s="4">
        <f t="shared" si="80"/>
        <v>4.8611111111110938E-3</v>
      </c>
    </row>
    <row r="2507" spans="1:28" x14ac:dyDescent="0.25">
      <c r="A2507" s="83">
        <v>42881</v>
      </c>
      <c r="B2507" s="84" t="s">
        <v>197</v>
      </c>
      <c r="C2507" s="84" t="s">
        <v>161</v>
      </c>
      <c r="D2507" s="84" t="s">
        <v>38</v>
      </c>
      <c r="E2507" s="84" t="s">
        <v>41</v>
      </c>
      <c r="F2507" s="84" t="s">
        <v>124</v>
      </c>
      <c r="G2507" s="85">
        <v>91164</v>
      </c>
      <c r="H2507" s="81">
        <v>0.33333333333333331</v>
      </c>
      <c r="I2507" s="81">
        <v>0.59722222222222221</v>
      </c>
      <c r="J2507" s="86">
        <v>0.2638888888888889</v>
      </c>
      <c r="K2507" s="87">
        <v>42881.335416666669</v>
      </c>
      <c r="L2507" s="87">
        <v>42881.597916666666</v>
      </c>
      <c r="M2507" s="85">
        <v>91</v>
      </c>
      <c r="N2507" s="85">
        <v>0</v>
      </c>
      <c r="O2507" s="86">
        <v>0</v>
      </c>
      <c r="P2507" s="86">
        <v>1.3078703703703705E-3</v>
      </c>
      <c r="Q2507" s="86">
        <v>1.2962962962962963E-3</v>
      </c>
      <c r="R2507" s="86">
        <v>1.3738425925925926E-2</v>
      </c>
      <c r="S2507" s="86">
        <v>0</v>
      </c>
      <c r="T2507" s="86">
        <v>1.6562500000000001E-2</v>
      </c>
      <c r="U2507" s="86">
        <v>0</v>
      </c>
      <c r="V2507" s="86">
        <v>0</v>
      </c>
      <c r="W2507" s="86">
        <v>0</v>
      </c>
      <c r="X2507" s="86">
        <v>4.8611111111111104E-4</v>
      </c>
      <c r="Y2507" s="86">
        <v>3.0324074074074073E-3</v>
      </c>
      <c r="Z2507" s="86">
        <v>0</v>
      </c>
      <c r="AA2507" s="4">
        <f t="shared" si="81"/>
        <v>3.0300925925925926E-2</v>
      </c>
      <c r="AB2507" s="4">
        <f t="shared" si="80"/>
        <v>2.0833333333333814E-3</v>
      </c>
    </row>
    <row r="2508" spans="1:28" x14ac:dyDescent="0.25">
      <c r="A2508" s="83">
        <v>42882</v>
      </c>
      <c r="B2508" s="84" t="s">
        <v>198</v>
      </c>
      <c r="C2508" s="84" t="s">
        <v>161</v>
      </c>
      <c r="D2508" s="84" t="s">
        <v>38</v>
      </c>
      <c r="E2508" s="84" t="s">
        <v>41</v>
      </c>
      <c r="F2508" s="84" t="s">
        <v>124</v>
      </c>
      <c r="G2508" s="85">
        <v>91164</v>
      </c>
      <c r="H2508" s="81">
        <v>0.33333333333333331</v>
      </c>
      <c r="I2508" s="81">
        <v>0.59722222222222221</v>
      </c>
      <c r="J2508" s="86">
        <v>0.2638888888888889</v>
      </c>
      <c r="K2508" s="87">
        <v>42882.340277777781</v>
      </c>
      <c r="L2508" s="87">
        <v>42882.597222222219</v>
      </c>
      <c r="M2508" s="85">
        <v>76</v>
      </c>
      <c r="N2508" s="85">
        <v>0</v>
      </c>
      <c r="O2508" s="86">
        <v>0</v>
      </c>
      <c r="P2508" s="86">
        <v>1.3194444444444443E-3</v>
      </c>
      <c r="Q2508" s="86">
        <v>4.6296296296296302E-3</v>
      </c>
      <c r="R2508" s="86">
        <v>1.4247685185185184E-2</v>
      </c>
      <c r="S2508" s="86">
        <v>0</v>
      </c>
      <c r="T2508" s="86">
        <v>1.6967592592592593E-2</v>
      </c>
      <c r="U2508" s="86">
        <v>0</v>
      </c>
      <c r="V2508" s="86">
        <v>0</v>
      </c>
      <c r="W2508" s="86">
        <v>0</v>
      </c>
      <c r="X2508" s="86">
        <v>0</v>
      </c>
      <c r="Y2508" s="86">
        <v>4.3287037037037035E-3</v>
      </c>
      <c r="Z2508" s="86">
        <v>0</v>
      </c>
      <c r="AA2508" s="4">
        <f t="shared" si="81"/>
        <v>3.1215277777777779E-2</v>
      </c>
      <c r="AB2508" s="4">
        <f t="shared" si="80"/>
        <v>6.9444444444444198E-3</v>
      </c>
    </row>
    <row r="2509" spans="1:28" x14ac:dyDescent="0.25">
      <c r="A2509" s="83">
        <v>42883</v>
      </c>
      <c r="B2509" s="84" t="s">
        <v>199</v>
      </c>
      <c r="C2509" s="84" t="s">
        <v>161</v>
      </c>
      <c r="D2509" s="84" t="s">
        <v>38</v>
      </c>
      <c r="E2509" s="84" t="s">
        <v>41</v>
      </c>
      <c r="F2509" s="84" t="s">
        <v>124</v>
      </c>
      <c r="G2509" s="85">
        <v>91164</v>
      </c>
      <c r="H2509" s="81">
        <v>0.33333333333333331</v>
      </c>
      <c r="I2509" s="81">
        <v>0.59722222222222221</v>
      </c>
      <c r="J2509" s="86">
        <v>0.2638888888888889</v>
      </c>
      <c r="K2509" s="87">
        <v>42883.336805555555</v>
      </c>
      <c r="L2509" s="87">
        <v>42883.597222222219</v>
      </c>
      <c r="M2509" s="85">
        <v>131</v>
      </c>
      <c r="N2509" s="85">
        <v>0</v>
      </c>
      <c r="O2509" s="86">
        <v>0</v>
      </c>
      <c r="P2509" s="86">
        <v>1.2962962962962963E-3</v>
      </c>
      <c r="Q2509" s="86">
        <v>2.1412037037037038E-3</v>
      </c>
      <c r="R2509" s="86">
        <v>1.3564814814814816E-2</v>
      </c>
      <c r="S2509" s="86">
        <v>0</v>
      </c>
      <c r="T2509" s="86">
        <v>1.5196759259259259E-2</v>
      </c>
      <c r="U2509" s="86">
        <v>0</v>
      </c>
      <c r="V2509" s="86">
        <v>0</v>
      </c>
      <c r="W2509" s="86">
        <v>0</v>
      </c>
      <c r="X2509" s="86">
        <v>0</v>
      </c>
      <c r="Y2509" s="86">
        <v>5.5439814814814822E-3</v>
      </c>
      <c r="Z2509" s="86">
        <v>0</v>
      </c>
      <c r="AA2509" s="4">
        <f t="shared" si="81"/>
        <v>2.8761574074074075E-2</v>
      </c>
      <c r="AB2509" s="4">
        <f t="shared" si="80"/>
        <v>3.4722222222222654E-3</v>
      </c>
    </row>
    <row r="2510" spans="1:28" x14ac:dyDescent="0.25">
      <c r="A2510" s="83">
        <v>42883</v>
      </c>
      <c r="B2510" s="84" t="s">
        <v>199</v>
      </c>
      <c r="C2510" s="84" t="s">
        <v>161</v>
      </c>
      <c r="D2510" s="84" t="s">
        <v>38</v>
      </c>
      <c r="E2510" s="84" t="s">
        <v>41</v>
      </c>
      <c r="F2510" s="84" t="s">
        <v>125</v>
      </c>
      <c r="G2510" s="85">
        <v>91135</v>
      </c>
      <c r="H2510" s="81">
        <v>0.25</v>
      </c>
      <c r="I2510" s="81">
        <v>0.51388888888888895</v>
      </c>
      <c r="J2510" s="86">
        <v>0.2638888888888889</v>
      </c>
      <c r="K2510" s="87"/>
      <c r="L2510" s="87"/>
      <c r="M2510" s="85">
        <v>0</v>
      </c>
      <c r="N2510" s="85">
        <v>0</v>
      </c>
      <c r="O2510" s="86">
        <v>0</v>
      </c>
      <c r="P2510" s="86">
        <v>0</v>
      </c>
      <c r="Q2510" s="86">
        <v>0</v>
      </c>
      <c r="R2510" s="86">
        <v>0</v>
      </c>
      <c r="S2510" s="86">
        <v>0</v>
      </c>
      <c r="T2510" s="86">
        <v>0</v>
      </c>
      <c r="U2510" s="86">
        <v>0</v>
      </c>
      <c r="V2510" s="86">
        <v>0</v>
      </c>
      <c r="W2510" s="86">
        <v>0</v>
      </c>
      <c r="X2510" s="86">
        <v>0</v>
      </c>
      <c r="Y2510" s="86">
        <v>0</v>
      </c>
      <c r="Z2510" s="86">
        <v>0</v>
      </c>
      <c r="AA2510" s="4">
        <f t="shared" si="81"/>
        <v>0</v>
      </c>
      <c r="AB2510" s="4" t="str">
        <f t="shared" si="80"/>
        <v/>
      </c>
    </row>
    <row r="2511" spans="1:28" x14ac:dyDescent="0.25">
      <c r="A2511" s="83">
        <v>42882</v>
      </c>
      <c r="B2511" s="84" t="s">
        <v>198</v>
      </c>
      <c r="C2511" s="84" t="s">
        <v>161</v>
      </c>
      <c r="D2511" s="84" t="s">
        <v>38</v>
      </c>
      <c r="E2511" s="84" t="s">
        <v>41</v>
      </c>
      <c r="F2511" s="84" t="s">
        <v>125</v>
      </c>
      <c r="G2511" s="85">
        <v>91135</v>
      </c>
      <c r="H2511" s="81">
        <v>0.25</v>
      </c>
      <c r="I2511" s="81">
        <v>0.51388888888888895</v>
      </c>
      <c r="J2511" s="86">
        <v>0.2638888888888889</v>
      </c>
      <c r="K2511" s="87"/>
      <c r="L2511" s="87"/>
      <c r="M2511" s="85">
        <v>0</v>
      </c>
      <c r="N2511" s="85">
        <v>0</v>
      </c>
      <c r="O2511" s="86">
        <v>0</v>
      </c>
      <c r="P2511" s="86">
        <v>0</v>
      </c>
      <c r="Q2511" s="86">
        <v>0</v>
      </c>
      <c r="R2511" s="86">
        <v>0</v>
      </c>
      <c r="S2511" s="86">
        <v>0</v>
      </c>
      <c r="T2511" s="86">
        <v>0</v>
      </c>
      <c r="U2511" s="86">
        <v>0</v>
      </c>
      <c r="V2511" s="86">
        <v>0</v>
      </c>
      <c r="W2511" s="86">
        <v>0</v>
      </c>
      <c r="X2511" s="86">
        <v>0</v>
      </c>
      <c r="Y2511" s="86">
        <v>0</v>
      </c>
      <c r="Z2511" s="86">
        <v>0</v>
      </c>
      <c r="AA2511" s="4">
        <f t="shared" si="81"/>
        <v>0</v>
      </c>
      <c r="AB2511" s="4" t="str">
        <f t="shared" si="80"/>
        <v/>
      </c>
    </row>
    <row r="2512" spans="1:28" x14ac:dyDescent="0.25">
      <c r="A2512" s="83">
        <v>42881</v>
      </c>
      <c r="B2512" s="84" t="s">
        <v>197</v>
      </c>
      <c r="C2512" s="84" t="s">
        <v>161</v>
      </c>
      <c r="D2512" s="84" t="s">
        <v>38</v>
      </c>
      <c r="E2512" s="84" t="s">
        <v>41</v>
      </c>
      <c r="F2512" s="84" t="s">
        <v>125</v>
      </c>
      <c r="G2512" s="85">
        <v>91135</v>
      </c>
      <c r="H2512" s="81">
        <v>0.25</v>
      </c>
      <c r="I2512" s="81">
        <v>0.51388888888888895</v>
      </c>
      <c r="J2512" s="86">
        <v>0.2638888888888889</v>
      </c>
      <c r="K2512" s="87"/>
      <c r="L2512" s="87"/>
      <c r="M2512" s="85">
        <v>0</v>
      </c>
      <c r="N2512" s="85">
        <v>0</v>
      </c>
      <c r="O2512" s="86">
        <v>0</v>
      </c>
      <c r="P2512" s="86">
        <v>0</v>
      </c>
      <c r="Q2512" s="86">
        <v>0</v>
      </c>
      <c r="R2512" s="86">
        <v>0</v>
      </c>
      <c r="S2512" s="86">
        <v>0</v>
      </c>
      <c r="T2512" s="86">
        <v>0</v>
      </c>
      <c r="U2512" s="86">
        <v>0</v>
      </c>
      <c r="V2512" s="86">
        <v>0</v>
      </c>
      <c r="W2512" s="86">
        <v>0</v>
      </c>
      <c r="X2512" s="86">
        <v>0</v>
      </c>
      <c r="Y2512" s="86">
        <v>0</v>
      </c>
      <c r="Z2512" s="86">
        <v>0</v>
      </c>
      <c r="AA2512" s="4">
        <f t="shared" si="81"/>
        <v>0</v>
      </c>
      <c r="AB2512" s="4" t="str">
        <f t="shared" si="80"/>
        <v/>
      </c>
    </row>
    <row r="2513" spans="1:28" x14ac:dyDescent="0.25">
      <c r="A2513" s="83">
        <v>42881</v>
      </c>
      <c r="B2513" s="84" t="s">
        <v>197</v>
      </c>
      <c r="C2513" s="84" t="s">
        <v>161</v>
      </c>
      <c r="D2513" s="84" t="s">
        <v>38</v>
      </c>
      <c r="E2513" s="84" t="s">
        <v>41</v>
      </c>
      <c r="F2513" s="84" t="s">
        <v>126</v>
      </c>
      <c r="G2513" s="85">
        <v>91162</v>
      </c>
      <c r="H2513" s="81">
        <v>0.29166666666666669</v>
      </c>
      <c r="I2513" s="81">
        <v>0.55555555555555558</v>
      </c>
      <c r="J2513" s="86">
        <v>0.2638888888888889</v>
      </c>
      <c r="K2513" s="87">
        <v>42881.318749999999</v>
      </c>
      <c r="L2513" s="87">
        <v>42881.555555555555</v>
      </c>
      <c r="M2513" s="85">
        <v>84</v>
      </c>
      <c r="N2513" s="85">
        <v>0</v>
      </c>
      <c r="O2513" s="86">
        <v>0</v>
      </c>
      <c r="P2513" s="86">
        <v>8.564814814814815E-4</v>
      </c>
      <c r="Q2513" s="86">
        <v>1.1458333333333333E-3</v>
      </c>
      <c r="R2513" s="86">
        <v>1.5833333333333335E-2</v>
      </c>
      <c r="S2513" s="86">
        <v>0</v>
      </c>
      <c r="T2513" s="86">
        <v>1.6273148148148148E-2</v>
      </c>
      <c r="U2513" s="86">
        <v>0</v>
      </c>
      <c r="V2513" s="86">
        <v>0</v>
      </c>
      <c r="W2513" s="86">
        <v>0</v>
      </c>
      <c r="X2513" s="86">
        <v>4.5254629629629629E-3</v>
      </c>
      <c r="Y2513" s="86">
        <v>9.5023148148148159E-3</v>
      </c>
      <c r="Z2513" s="86">
        <v>0</v>
      </c>
      <c r="AA2513" s="4">
        <f t="shared" si="81"/>
        <v>3.2106481481481486E-2</v>
      </c>
      <c r="AB2513" s="4">
        <f t="shared" si="80"/>
        <v>2.7083333333333348E-2</v>
      </c>
    </row>
    <row r="2514" spans="1:28" x14ac:dyDescent="0.25">
      <c r="A2514" s="83">
        <v>42882</v>
      </c>
      <c r="B2514" s="84" t="s">
        <v>198</v>
      </c>
      <c r="C2514" s="84" t="s">
        <v>161</v>
      </c>
      <c r="D2514" s="84" t="s">
        <v>38</v>
      </c>
      <c r="E2514" s="84" t="s">
        <v>41</v>
      </c>
      <c r="F2514" s="84" t="s">
        <v>126</v>
      </c>
      <c r="G2514" s="85">
        <v>91162</v>
      </c>
      <c r="H2514" s="81">
        <v>0.29166666666666669</v>
      </c>
      <c r="I2514" s="81">
        <v>0.55555555555555558</v>
      </c>
      <c r="J2514" s="86">
        <v>0.2638888888888889</v>
      </c>
      <c r="K2514" s="87">
        <v>42882.3</v>
      </c>
      <c r="L2514" s="87">
        <v>42882.506249999999</v>
      </c>
      <c r="M2514" s="85">
        <v>52</v>
      </c>
      <c r="N2514" s="85">
        <v>0</v>
      </c>
      <c r="O2514" s="86">
        <v>0</v>
      </c>
      <c r="P2514" s="86">
        <v>8.9120370370370362E-4</v>
      </c>
      <c r="Q2514" s="86">
        <v>3.8078703703703707E-3</v>
      </c>
      <c r="R2514" s="86">
        <v>1.4907407407407406E-2</v>
      </c>
      <c r="S2514" s="86">
        <v>0</v>
      </c>
      <c r="T2514" s="86">
        <v>8.3333333333333332E-3</v>
      </c>
      <c r="U2514" s="86">
        <v>0</v>
      </c>
      <c r="V2514" s="86">
        <v>0</v>
      </c>
      <c r="W2514" s="86">
        <v>0</v>
      </c>
      <c r="X2514" s="86">
        <v>2.2453703703703702E-3</v>
      </c>
      <c r="Y2514" s="86">
        <v>1.0868055555555556E-2</v>
      </c>
      <c r="Z2514" s="86">
        <v>0</v>
      </c>
      <c r="AA2514" s="4">
        <f t="shared" si="81"/>
        <v>2.3240740740740739E-2</v>
      </c>
      <c r="AB2514" s="4">
        <f t="shared" si="80"/>
        <v>8.3333333333333037E-3</v>
      </c>
    </row>
    <row r="2515" spans="1:28" x14ac:dyDescent="0.25">
      <c r="A2515" s="83">
        <v>42883</v>
      </c>
      <c r="B2515" s="84" t="s">
        <v>199</v>
      </c>
      <c r="C2515" s="84" t="s">
        <v>161</v>
      </c>
      <c r="D2515" s="84" t="s">
        <v>38</v>
      </c>
      <c r="E2515" s="84" t="s">
        <v>41</v>
      </c>
      <c r="F2515" s="84" t="s">
        <v>126</v>
      </c>
      <c r="G2515" s="85">
        <v>91162</v>
      </c>
      <c r="H2515" s="81">
        <v>0.29166666666666669</v>
      </c>
      <c r="I2515" s="81">
        <v>0.55555555555555558</v>
      </c>
      <c r="J2515" s="86">
        <v>0.2638888888888889</v>
      </c>
      <c r="K2515" s="87">
        <v>42883.306250000001</v>
      </c>
      <c r="L2515" s="87">
        <v>42883.555555555555</v>
      </c>
      <c r="M2515" s="85">
        <v>145</v>
      </c>
      <c r="N2515" s="85">
        <v>0</v>
      </c>
      <c r="O2515" s="86">
        <v>0</v>
      </c>
      <c r="P2515" s="86">
        <v>6.9444444444444447E-4</v>
      </c>
      <c r="Q2515" s="86">
        <v>9.8958333333333329E-3</v>
      </c>
      <c r="R2515" s="86">
        <v>1.9976851851851853E-2</v>
      </c>
      <c r="S2515" s="86">
        <v>0</v>
      </c>
      <c r="T2515" s="86">
        <v>2.1053240740740744E-2</v>
      </c>
      <c r="U2515" s="86">
        <v>0</v>
      </c>
      <c r="V2515" s="86">
        <v>0</v>
      </c>
      <c r="W2515" s="86">
        <v>0</v>
      </c>
      <c r="X2515" s="86">
        <v>7.291666666666667E-4</v>
      </c>
      <c r="Y2515" s="86">
        <v>2.4918981481481483E-2</v>
      </c>
      <c r="Z2515" s="86">
        <v>0</v>
      </c>
      <c r="AA2515" s="4">
        <f t="shared" si="81"/>
        <v>4.1030092592592597E-2</v>
      </c>
      <c r="AB2515" s="4">
        <f t="shared" si="80"/>
        <v>1.4583333333333282E-2</v>
      </c>
    </row>
    <row r="2516" spans="1:28" x14ac:dyDescent="0.25">
      <c r="A2516" s="83">
        <v>42883</v>
      </c>
      <c r="B2516" s="84" t="s">
        <v>199</v>
      </c>
      <c r="C2516" s="84" t="s">
        <v>161</v>
      </c>
      <c r="D2516" s="84" t="s">
        <v>38</v>
      </c>
      <c r="E2516" s="84" t="s">
        <v>40</v>
      </c>
      <c r="F2516" s="84" t="s">
        <v>171</v>
      </c>
      <c r="G2516" s="85">
        <v>102623</v>
      </c>
      <c r="H2516" s="81">
        <v>0.65277777777777779</v>
      </c>
      <c r="I2516" s="81">
        <v>0.91666666666666663</v>
      </c>
      <c r="J2516" s="86">
        <v>0.2638888888888889</v>
      </c>
      <c r="K2516" s="87"/>
      <c r="L2516" s="87"/>
      <c r="M2516" s="85">
        <v>0</v>
      </c>
      <c r="N2516" s="85">
        <v>0</v>
      </c>
      <c r="O2516" s="86">
        <v>0</v>
      </c>
      <c r="P2516" s="86">
        <v>0</v>
      </c>
      <c r="Q2516" s="86">
        <v>0</v>
      </c>
      <c r="R2516" s="86">
        <v>0</v>
      </c>
      <c r="S2516" s="86">
        <v>0</v>
      </c>
      <c r="T2516" s="86">
        <v>0</v>
      </c>
      <c r="U2516" s="86">
        <v>0</v>
      </c>
      <c r="V2516" s="86">
        <v>0</v>
      </c>
      <c r="W2516" s="86">
        <v>0</v>
      </c>
      <c r="X2516" s="86">
        <v>0</v>
      </c>
      <c r="Y2516" s="86">
        <v>0</v>
      </c>
      <c r="Z2516" s="86">
        <v>0</v>
      </c>
      <c r="AA2516" s="4">
        <f t="shared" si="81"/>
        <v>0</v>
      </c>
      <c r="AB2516" s="4" t="str">
        <f t="shared" si="80"/>
        <v/>
      </c>
    </row>
    <row r="2517" spans="1:28" x14ac:dyDescent="0.25">
      <c r="A2517" s="83">
        <v>42882</v>
      </c>
      <c r="B2517" s="84" t="s">
        <v>198</v>
      </c>
      <c r="C2517" s="84" t="s">
        <v>161</v>
      </c>
      <c r="D2517" s="84" t="s">
        <v>38</v>
      </c>
      <c r="E2517" s="84" t="s">
        <v>40</v>
      </c>
      <c r="F2517" s="84" t="s">
        <v>171</v>
      </c>
      <c r="G2517" s="85">
        <v>102623</v>
      </c>
      <c r="H2517" s="81">
        <v>0.65277777777777779</v>
      </c>
      <c r="I2517" s="81">
        <v>0.91666666666666663</v>
      </c>
      <c r="J2517" s="86">
        <v>0.2638888888888889</v>
      </c>
      <c r="K2517" s="87"/>
      <c r="L2517" s="87"/>
      <c r="M2517" s="85">
        <v>0</v>
      </c>
      <c r="N2517" s="85">
        <v>0</v>
      </c>
      <c r="O2517" s="86">
        <v>0</v>
      </c>
      <c r="P2517" s="86">
        <v>0</v>
      </c>
      <c r="Q2517" s="86">
        <v>0</v>
      </c>
      <c r="R2517" s="86">
        <v>0</v>
      </c>
      <c r="S2517" s="86">
        <v>0</v>
      </c>
      <c r="T2517" s="86">
        <v>0</v>
      </c>
      <c r="U2517" s="86">
        <v>0</v>
      </c>
      <c r="V2517" s="86">
        <v>0</v>
      </c>
      <c r="W2517" s="86">
        <v>0</v>
      </c>
      <c r="X2517" s="86">
        <v>0</v>
      </c>
      <c r="Y2517" s="86">
        <v>0</v>
      </c>
      <c r="Z2517" s="86">
        <v>0</v>
      </c>
      <c r="AA2517" s="4">
        <f t="shared" si="81"/>
        <v>0</v>
      </c>
      <c r="AB2517" s="4" t="str">
        <f t="shared" si="80"/>
        <v/>
      </c>
    </row>
    <row r="2518" spans="1:28" x14ac:dyDescent="0.25">
      <c r="A2518" s="83">
        <v>42881</v>
      </c>
      <c r="B2518" s="84" t="s">
        <v>197</v>
      </c>
      <c r="C2518" s="84" t="s">
        <v>161</v>
      </c>
      <c r="D2518" s="84" t="s">
        <v>38</v>
      </c>
      <c r="E2518" s="84" t="s">
        <v>40</v>
      </c>
      <c r="F2518" s="84" t="s">
        <v>171</v>
      </c>
      <c r="G2518" s="85">
        <v>102623</v>
      </c>
      <c r="H2518" s="81">
        <v>0.65277777777777779</v>
      </c>
      <c r="I2518" s="81">
        <v>0.91666666666666663</v>
      </c>
      <c r="J2518" s="86">
        <v>0.2638888888888889</v>
      </c>
      <c r="K2518" s="87"/>
      <c r="L2518" s="87"/>
      <c r="M2518" s="85">
        <v>0</v>
      </c>
      <c r="N2518" s="85">
        <v>0</v>
      </c>
      <c r="O2518" s="86">
        <v>0</v>
      </c>
      <c r="P2518" s="86">
        <v>0</v>
      </c>
      <c r="Q2518" s="86">
        <v>0</v>
      </c>
      <c r="R2518" s="86">
        <v>0</v>
      </c>
      <c r="S2518" s="86">
        <v>0</v>
      </c>
      <c r="T2518" s="86">
        <v>0</v>
      </c>
      <c r="U2518" s="86">
        <v>0</v>
      </c>
      <c r="V2518" s="86">
        <v>0</v>
      </c>
      <c r="W2518" s="86">
        <v>0</v>
      </c>
      <c r="X2518" s="86">
        <v>0</v>
      </c>
      <c r="Y2518" s="86">
        <v>0</v>
      </c>
      <c r="Z2518" s="86">
        <v>0</v>
      </c>
      <c r="AA2518" s="4">
        <f t="shared" si="81"/>
        <v>0</v>
      </c>
      <c r="AB2518" s="4" t="str">
        <f t="shared" si="80"/>
        <v/>
      </c>
    </row>
    <row r="2519" spans="1:28" x14ac:dyDescent="0.25">
      <c r="A2519" s="83">
        <v>42881</v>
      </c>
      <c r="B2519" s="84" t="s">
        <v>197</v>
      </c>
      <c r="C2519" s="84" t="s">
        <v>161</v>
      </c>
      <c r="D2519" s="84" t="s">
        <v>38</v>
      </c>
      <c r="E2519" s="84" t="s">
        <v>40</v>
      </c>
      <c r="F2519" s="84" t="s">
        <v>71</v>
      </c>
      <c r="G2519" s="85">
        <v>91166</v>
      </c>
      <c r="H2519" s="81">
        <v>0.59722222222222221</v>
      </c>
      <c r="I2519" s="81">
        <v>0.86111111111111116</v>
      </c>
      <c r="J2519" s="86">
        <v>0.2638888888888889</v>
      </c>
      <c r="K2519" s="87">
        <v>42881.603472222225</v>
      </c>
      <c r="L2519" s="87">
        <v>42881.863194444442</v>
      </c>
      <c r="M2519" s="85">
        <v>63</v>
      </c>
      <c r="N2519" s="85">
        <v>0</v>
      </c>
      <c r="O2519" s="86">
        <v>0</v>
      </c>
      <c r="P2519" s="86">
        <v>1.9907407407407408E-3</v>
      </c>
      <c r="Q2519" s="86">
        <v>5.3240740740740744E-4</v>
      </c>
      <c r="R2519" s="86">
        <v>1.3969907407407408E-2</v>
      </c>
      <c r="S2519" s="86">
        <v>0</v>
      </c>
      <c r="T2519" s="86">
        <v>1.3368055555555557E-2</v>
      </c>
      <c r="U2519" s="86">
        <v>0</v>
      </c>
      <c r="V2519" s="86">
        <v>0</v>
      </c>
      <c r="W2519" s="86">
        <v>0</v>
      </c>
      <c r="X2519" s="86">
        <v>0</v>
      </c>
      <c r="Y2519" s="86">
        <v>6.5393518518518517E-3</v>
      </c>
      <c r="Z2519" s="86">
        <v>0</v>
      </c>
      <c r="AA2519" s="4">
        <f t="shared" si="81"/>
        <v>2.7337962962962967E-2</v>
      </c>
      <c r="AB2519" s="4">
        <f t="shared" si="80"/>
        <v>6.2499999999999778E-3</v>
      </c>
    </row>
    <row r="2520" spans="1:28" x14ac:dyDescent="0.25">
      <c r="A2520" s="83">
        <v>42882</v>
      </c>
      <c r="B2520" s="84" t="s">
        <v>198</v>
      </c>
      <c r="C2520" s="84" t="s">
        <v>161</v>
      </c>
      <c r="D2520" s="84" t="s">
        <v>38</v>
      </c>
      <c r="E2520" s="84" t="s">
        <v>40</v>
      </c>
      <c r="F2520" s="84" t="s">
        <v>71</v>
      </c>
      <c r="G2520" s="85">
        <v>91166</v>
      </c>
      <c r="H2520" s="81">
        <v>0.59722222222222221</v>
      </c>
      <c r="I2520" s="81">
        <v>0.86111111111111116</v>
      </c>
      <c r="J2520" s="86">
        <v>0.2638888888888889</v>
      </c>
      <c r="K2520" s="87"/>
      <c r="L2520" s="87"/>
      <c r="M2520" s="85">
        <v>0</v>
      </c>
      <c r="N2520" s="85">
        <v>0</v>
      </c>
      <c r="O2520" s="86">
        <v>0</v>
      </c>
      <c r="P2520" s="86">
        <v>0</v>
      </c>
      <c r="Q2520" s="86">
        <v>0</v>
      </c>
      <c r="R2520" s="86">
        <v>0</v>
      </c>
      <c r="S2520" s="86">
        <v>0</v>
      </c>
      <c r="T2520" s="86">
        <v>0</v>
      </c>
      <c r="U2520" s="86">
        <v>0</v>
      </c>
      <c r="V2520" s="86">
        <v>0</v>
      </c>
      <c r="W2520" s="86">
        <v>0</v>
      </c>
      <c r="X2520" s="86">
        <v>0</v>
      </c>
      <c r="Y2520" s="86">
        <v>0</v>
      </c>
      <c r="Z2520" s="86">
        <v>0</v>
      </c>
      <c r="AA2520" s="4">
        <f t="shared" si="81"/>
        <v>0</v>
      </c>
      <c r="AB2520" s="4" t="str">
        <f t="shared" si="80"/>
        <v/>
      </c>
    </row>
    <row r="2521" spans="1:28" x14ac:dyDescent="0.25">
      <c r="A2521" s="83">
        <v>42883</v>
      </c>
      <c r="B2521" s="84" t="s">
        <v>199</v>
      </c>
      <c r="C2521" s="84" t="s">
        <v>161</v>
      </c>
      <c r="D2521" s="84" t="s">
        <v>38</v>
      </c>
      <c r="E2521" s="84" t="s">
        <v>40</v>
      </c>
      <c r="F2521" s="84" t="s">
        <v>71</v>
      </c>
      <c r="G2521" s="85">
        <v>91166</v>
      </c>
      <c r="H2521" s="81">
        <v>0.59722222222222221</v>
      </c>
      <c r="I2521" s="81">
        <v>0.86111111111111116</v>
      </c>
      <c r="J2521" s="86">
        <v>0.2638888888888889</v>
      </c>
      <c r="K2521" s="87"/>
      <c r="L2521" s="87"/>
      <c r="M2521" s="85">
        <v>0</v>
      </c>
      <c r="N2521" s="85">
        <v>0</v>
      </c>
      <c r="O2521" s="86">
        <v>0</v>
      </c>
      <c r="P2521" s="86">
        <v>0</v>
      </c>
      <c r="Q2521" s="86">
        <v>0</v>
      </c>
      <c r="R2521" s="86">
        <v>0</v>
      </c>
      <c r="S2521" s="86">
        <v>0</v>
      </c>
      <c r="T2521" s="86">
        <v>0</v>
      </c>
      <c r="U2521" s="86">
        <v>0</v>
      </c>
      <c r="V2521" s="86">
        <v>0</v>
      </c>
      <c r="W2521" s="86">
        <v>0</v>
      </c>
      <c r="X2521" s="86">
        <v>0</v>
      </c>
      <c r="Y2521" s="86">
        <v>0</v>
      </c>
      <c r="Z2521" s="86">
        <v>0</v>
      </c>
      <c r="AA2521" s="4">
        <f t="shared" si="81"/>
        <v>0</v>
      </c>
      <c r="AB2521" s="4" t="str">
        <f t="shared" si="80"/>
        <v/>
      </c>
    </row>
    <row r="2522" spans="1:28" x14ac:dyDescent="0.25">
      <c r="A2522" s="83">
        <v>42883</v>
      </c>
      <c r="B2522" s="84" t="s">
        <v>199</v>
      </c>
      <c r="C2522" s="84" t="s">
        <v>161</v>
      </c>
      <c r="D2522" s="84" t="s">
        <v>38</v>
      </c>
      <c r="E2522" s="84" t="s">
        <v>40</v>
      </c>
      <c r="F2522" s="84" t="s">
        <v>53</v>
      </c>
      <c r="G2522" s="85">
        <v>102520</v>
      </c>
      <c r="H2522" s="81">
        <v>0.25</v>
      </c>
      <c r="I2522" s="81">
        <v>0.51388888888888895</v>
      </c>
      <c r="J2522" s="86">
        <v>0.2638888888888889</v>
      </c>
      <c r="K2522" s="87"/>
      <c r="L2522" s="87"/>
      <c r="M2522" s="85">
        <v>0</v>
      </c>
      <c r="N2522" s="85">
        <v>0</v>
      </c>
      <c r="O2522" s="86">
        <v>0</v>
      </c>
      <c r="P2522" s="86">
        <v>0</v>
      </c>
      <c r="Q2522" s="86">
        <v>0</v>
      </c>
      <c r="R2522" s="86">
        <v>0</v>
      </c>
      <c r="S2522" s="86">
        <v>0</v>
      </c>
      <c r="T2522" s="86">
        <v>0</v>
      </c>
      <c r="U2522" s="86">
        <v>0</v>
      </c>
      <c r="V2522" s="86">
        <v>0</v>
      </c>
      <c r="W2522" s="86">
        <v>0</v>
      </c>
      <c r="X2522" s="86">
        <v>0</v>
      </c>
      <c r="Y2522" s="86">
        <v>0</v>
      </c>
      <c r="Z2522" s="86">
        <v>0</v>
      </c>
      <c r="AA2522" s="4">
        <f t="shared" si="81"/>
        <v>0</v>
      </c>
      <c r="AB2522" s="4" t="str">
        <f t="shared" si="80"/>
        <v/>
      </c>
    </row>
    <row r="2523" spans="1:28" x14ac:dyDescent="0.25">
      <c r="A2523" s="83">
        <v>42882</v>
      </c>
      <c r="B2523" s="84" t="s">
        <v>198</v>
      </c>
      <c r="C2523" s="84" t="s">
        <v>161</v>
      </c>
      <c r="D2523" s="84" t="s">
        <v>38</v>
      </c>
      <c r="E2523" s="84" t="s">
        <v>40</v>
      </c>
      <c r="F2523" s="84" t="s">
        <v>53</v>
      </c>
      <c r="G2523" s="85">
        <v>102520</v>
      </c>
      <c r="H2523" s="81">
        <v>0.25</v>
      </c>
      <c r="I2523" s="81">
        <v>0.51388888888888895</v>
      </c>
      <c r="J2523" s="86">
        <v>0.2638888888888889</v>
      </c>
      <c r="K2523" s="87"/>
      <c r="L2523" s="87"/>
      <c r="M2523" s="85">
        <v>0</v>
      </c>
      <c r="N2523" s="85">
        <v>0</v>
      </c>
      <c r="O2523" s="86">
        <v>0</v>
      </c>
      <c r="P2523" s="86">
        <v>0</v>
      </c>
      <c r="Q2523" s="86">
        <v>0</v>
      </c>
      <c r="R2523" s="86">
        <v>0</v>
      </c>
      <c r="S2523" s="86">
        <v>0</v>
      </c>
      <c r="T2523" s="86">
        <v>0</v>
      </c>
      <c r="U2523" s="86">
        <v>0</v>
      </c>
      <c r="V2523" s="86">
        <v>0</v>
      </c>
      <c r="W2523" s="86">
        <v>0</v>
      </c>
      <c r="X2523" s="86">
        <v>0</v>
      </c>
      <c r="Y2523" s="86">
        <v>0</v>
      </c>
      <c r="Z2523" s="86">
        <v>0</v>
      </c>
      <c r="AA2523" s="4">
        <f t="shared" si="81"/>
        <v>0</v>
      </c>
      <c r="AB2523" s="4" t="str">
        <f t="shared" si="80"/>
        <v/>
      </c>
    </row>
    <row r="2524" spans="1:28" x14ac:dyDescent="0.25">
      <c r="A2524" s="83">
        <v>42881</v>
      </c>
      <c r="B2524" s="84" t="s">
        <v>197</v>
      </c>
      <c r="C2524" s="84" t="s">
        <v>161</v>
      </c>
      <c r="D2524" s="84" t="s">
        <v>38</v>
      </c>
      <c r="E2524" s="84" t="s">
        <v>40</v>
      </c>
      <c r="F2524" s="84" t="s">
        <v>53</v>
      </c>
      <c r="G2524" s="85">
        <v>102520</v>
      </c>
      <c r="H2524" s="81">
        <v>0.25</v>
      </c>
      <c r="I2524" s="81">
        <v>0.51388888888888895</v>
      </c>
      <c r="J2524" s="86">
        <v>0.2638888888888889</v>
      </c>
      <c r="K2524" s="87"/>
      <c r="L2524" s="87"/>
      <c r="M2524" s="85">
        <v>0</v>
      </c>
      <c r="N2524" s="85">
        <v>0</v>
      </c>
      <c r="O2524" s="86">
        <v>0</v>
      </c>
      <c r="P2524" s="86">
        <v>0</v>
      </c>
      <c r="Q2524" s="86">
        <v>0</v>
      </c>
      <c r="R2524" s="86">
        <v>0</v>
      </c>
      <c r="S2524" s="86">
        <v>0</v>
      </c>
      <c r="T2524" s="86">
        <v>0</v>
      </c>
      <c r="U2524" s="86">
        <v>0</v>
      </c>
      <c r="V2524" s="86">
        <v>0</v>
      </c>
      <c r="W2524" s="86">
        <v>0</v>
      </c>
      <c r="X2524" s="86">
        <v>0</v>
      </c>
      <c r="Y2524" s="86">
        <v>0</v>
      </c>
      <c r="Z2524" s="86">
        <v>0</v>
      </c>
      <c r="AA2524" s="4">
        <f t="shared" si="81"/>
        <v>0</v>
      </c>
      <c r="AB2524" s="4" t="str">
        <f t="shared" si="80"/>
        <v/>
      </c>
    </row>
    <row r="2525" spans="1:28" x14ac:dyDescent="0.25">
      <c r="A2525" s="83">
        <v>42881</v>
      </c>
      <c r="B2525" s="84" t="s">
        <v>197</v>
      </c>
      <c r="C2525" s="84" t="s">
        <v>161</v>
      </c>
      <c r="D2525" s="84" t="s">
        <v>38</v>
      </c>
      <c r="E2525" s="84" t="s">
        <v>40</v>
      </c>
      <c r="F2525" s="84" t="s">
        <v>131</v>
      </c>
      <c r="G2525" s="85">
        <v>91136</v>
      </c>
      <c r="H2525" s="81">
        <v>0.5625</v>
      </c>
      <c r="I2525" s="81">
        <v>0.82638888888888884</v>
      </c>
      <c r="J2525" s="86">
        <v>0.2638888888888889</v>
      </c>
      <c r="K2525" s="87">
        <v>42881.560416666667</v>
      </c>
      <c r="L2525" s="87">
        <v>42881.826388888891</v>
      </c>
      <c r="M2525" s="85">
        <v>77</v>
      </c>
      <c r="N2525" s="85">
        <v>0</v>
      </c>
      <c r="O2525" s="86">
        <v>0</v>
      </c>
      <c r="P2525" s="86">
        <v>1.5740740740740741E-3</v>
      </c>
      <c r="Q2525" s="86">
        <v>1.5162037037037036E-3</v>
      </c>
      <c r="R2525" s="86">
        <v>1.40625E-2</v>
      </c>
      <c r="S2525" s="86">
        <v>0</v>
      </c>
      <c r="T2525" s="86">
        <v>1.5127314814814816E-2</v>
      </c>
      <c r="U2525" s="86">
        <v>0</v>
      </c>
      <c r="V2525" s="86">
        <v>0</v>
      </c>
      <c r="W2525" s="86">
        <v>0</v>
      </c>
      <c r="X2525" s="86">
        <v>9.2129629629629627E-3</v>
      </c>
      <c r="Y2525" s="86">
        <v>1.8981481481481482E-3</v>
      </c>
      <c r="Z2525" s="86">
        <v>0</v>
      </c>
      <c r="AA2525" s="4">
        <f t="shared" si="81"/>
        <v>2.9189814814814814E-2</v>
      </c>
      <c r="AB2525" s="4">
        <f t="shared" si="80"/>
        <v>0</v>
      </c>
    </row>
    <row r="2526" spans="1:28" x14ac:dyDescent="0.25">
      <c r="A2526" s="83">
        <v>42882</v>
      </c>
      <c r="B2526" s="84" t="s">
        <v>198</v>
      </c>
      <c r="C2526" s="84" t="s">
        <v>161</v>
      </c>
      <c r="D2526" s="84" t="s">
        <v>38</v>
      </c>
      <c r="E2526" s="84" t="s">
        <v>40</v>
      </c>
      <c r="F2526" s="84" t="s">
        <v>131</v>
      </c>
      <c r="G2526" s="85">
        <v>91136</v>
      </c>
      <c r="H2526" s="81">
        <v>0.5625</v>
      </c>
      <c r="I2526" s="81">
        <v>0.82638888888888884</v>
      </c>
      <c r="J2526" s="86">
        <v>0.2638888888888889</v>
      </c>
      <c r="K2526" s="87">
        <v>42882.5625</v>
      </c>
      <c r="L2526" s="87">
        <v>42882.826388888891</v>
      </c>
      <c r="M2526" s="85">
        <v>77</v>
      </c>
      <c r="N2526" s="85">
        <v>0</v>
      </c>
      <c r="O2526" s="86">
        <v>0</v>
      </c>
      <c r="P2526" s="86">
        <v>1.7476851851851852E-3</v>
      </c>
      <c r="Q2526" s="86">
        <v>1.7361111111111112E-4</v>
      </c>
      <c r="R2526" s="86">
        <v>1.3726851851851851E-2</v>
      </c>
      <c r="S2526" s="86">
        <v>0</v>
      </c>
      <c r="T2526" s="86">
        <v>1.4560185185185183E-2</v>
      </c>
      <c r="U2526" s="86">
        <v>0</v>
      </c>
      <c r="V2526" s="86">
        <v>0</v>
      </c>
      <c r="W2526" s="86">
        <v>0</v>
      </c>
      <c r="X2526" s="86">
        <v>1.2037037037037038E-3</v>
      </c>
      <c r="Y2526" s="86">
        <v>1.5162037037037036E-3</v>
      </c>
      <c r="Z2526" s="86">
        <v>0</v>
      </c>
      <c r="AA2526" s="4">
        <f t="shared" si="81"/>
        <v>2.8287037037037034E-2</v>
      </c>
      <c r="AB2526" s="4">
        <f t="shared" ref="AB2526:AB2589" si="82">IF(K2526="","",IF(VALUE(TEXT(K2526,"HH:MM:SS"))&gt;H2526,VALUE(TEXT(K2526,"HH:MM:SS"))-H2526,0))</f>
        <v>0</v>
      </c>
    </row>
    <row r="2527" spans="1:28" x14ac:dyDescent="0.25">
      <c r="A2527" s="83">
        <v>42883</v>
      </c>
      <c r="B2527" s="84" t="s">
        <v>199</v>
      </c>
      <c r="C2527" s="84" t="s">
        <v>161</v>
      </c>
      <c r="D2527" s="84" t="s">
        <v>38</v>
      </c>
      <c r="E2527" s="84" t="s">
        <v>40</v>
      </c>
      <c r="F2527" s="84" t="s">
        <v>131</v>
      </c>
      <c r="G2527" s="85">
        <v>91136</v>
      </c>
      <c r="H2527" s="78">
        <v>0.375</v>
      </c>
      <c r="I2527" s="78">
        <v>0.63888888888888895</v>
      </c>
      <c r="J2527" s="86">
        <v>0.2638888888888889</v>
      </c>
      <c r="K2527" s="87">
        <v>42883.375</v>
      </c>
      <c r="L2527" s="87">
        <v>42883.638888888891</v>
      </c>
      <c r="M2527" s="85">
        <v>108</v>
      </c>
      <c r="N2527" s="85">
        <v>0</v>
      </c>
      <c r="O2527" s="86">
        <v>0</v>
      </c>
      <c r="P2527" s="86">
        <v>1.7245370370370372E-3</v>
      </c>
      <c r="Q2527" s="86">
        <v>1.7939814814814815E-3</v>
      </c>
      <c r="R2527" s="86">
        <v>1.4560185185185183E-2</v>
      </c>
      <c r="S2527" s="86">
        <v>0</v>
      </c>
      <c r="T2527" s="86">
        <v>1.4525462962962964E-2</v>
      </c>
      <c r="U2527" s="86">
        <v>0</v>
      </c>
      <c r="V2527" s="86">
        <v>0</v>
      </c>
      <c r="W2527" s="86">
        <v>0</v>
      </c>
      <c r="X2527" s="86">
        <v>0</v>
      </c>
      <c r="Y2527" s="86">
        <v>0</v>
      </c>
      <c r="Z2527" s="86">
        <v>0</v>
      </c>
      <c r="AA2527" s="4">
        <f t="shared" si="81"/>
        <v>2.9085648148148145E-2</v>
      </c>
      <c r="AB2527" s="4">
        <f t="shared" si="82"/>
        <v>0</v>
      </c>
    </row>
    <row r="2528" spans="1:28" x14ac:dyDescent="0.25">
      <c r="A2528" s="83">
        <v>42883</v>
      </c>
      <c r="B2528" s="84" t="s">
        <v>199</v>
      </c>
      <c r="C2528" s="84" t="s">
        <v>161</v>
      </c>
      <c r="D2528" s="84" t="s">
        <v>38</v>
      </c>
      <c r="E2528" s="84" t="s">
        <v>40</v>
      </c>
      <c r="F2528" s="84" t="s">
        <v>54</v>
      </c>
      <c r="G2528" s="85">
        <v>91138</v>
      </c>
      <c r="H2528" s="78">
        <v>0.375</v>
      </c>
      <c r="I2528" s="78">
        <v>0.63888888888888895</v>
      </c>
      <c r="J2528" s="86">
        <v>0.2638888888888889</v>
      </c>
      <c r="K2528" s="87">
        <v>42883.375694444447</v>
      </c>
      <c r="L2528" s="87">
        <v>42883.63958333333</v>
      </c>
      <c r="M2528" s="85">
        <v>101</v>
      </c>
      <c r="N2528" s="85">
        <v>0</v>
      </c>
      <c r="O2528" s="86">
        <v>0</v>
      </c>
      <c r="P2528" s="86">
        <v>1.8055555555555557E-3</v>
      </c>
      <c r="Q2528" s="86">
        <v>1.3310185185185185E-3</v>
      </c>
      <c r="R2528" s="86">
        <v>1.4097222222222221E-2</v>
      </c>
      <c r="S2528" s="86">
        <v>0</v>
      </c>
      <c r="T2528" s="86">
        <v>1.3900462962962962E-2</v>
      </c>
      <c r="U2528" s="86">
        <v>0</v>
      </c>
      <c r="V2528" s="86">
        <v>0</v>
      </c>
      <c r="W2528" s="86">
        <v>0</v>
      </c>
      <c r="X2528" s="86">
        <v>1.1574074074074073E-5</v>
      </c>
      <c r="Y2528" s="86">
        <v>2.488425925925926E-3</v>
      </c>
      <c r="Z2528" s="86">
        <v>0</v>
      </c>
      <c r="AA2528" s="4">
        <f t="shared" si="81"/>
        <v>2.7997685185185181E-2</v>
      </c>
      <c r="AB2528" s="4">
        <f t="shared" si="82"/>
        <v>6.9444444444449749E-4</v>
      </c>
    </row>
    <row r="2529" spans="1:28" x14ac:dyDescent="0.25">
      <c r="A2529" s="83">
        <v>42882</v>
      </c>
      <c r="B2529" s="84" t="s">
        <v>198</v>
      </c>
      <c r="C2529" s="84" t="s">
        <v>161</v>
      </c>
      <c r="D2529" s="84" t="s">
        <v>38</v>
      </c>
      <c r="E2529" s="84" t="s">
        <v>40</v>
      </c>
      <c r="F2529" s="84" t="s">
        <v>54</v>
      </c>
      <c r="G2529" s="85">
        <v>91138</v>
      </c>
      <c r="H2529" s="81">
        <v>0.5625</v>
      </c>
      <c r="I2529" s="81">
        <v>0.82638888888888884</v>
      </c>
      <c r="J2529" s="86">
        <v>0.2638888888888889</v>
      </c>
      <c r="K2529" s="87">
        <v>42882.564583333333</v>
      </c>
      <c r="L2529" s="87">
        <v>42882.826388888891</v>
      </c>
      <c r="M2529" s="85">
        <v>74</v>
      </c>
      <c r="N2529" s="85">
        <v>0</v>
      </c>
      <c r="O2529" s="86">
        <v>0</v>
      </c>
      <c r="P2529" s="86">
        <v>1.8634259259259261E-3</v>
      </c>
      <c r="Q2529" s="86">
        <v>7.5231481481481471E-4</v>
      </c>
      <c r="R2529" s="86">
        <v>1.621527777777778E-2</v>
      </c>
      <c r="S2529" s="86">
        <v>0</v>
      </c>
      <c r="T2529" s="86">
        <v>1.2743055555555556E-2</v>
      </c>
      <c r="U2529" s="86">
        <v>0</v>
      </c>
      <c r="V2529" s="86">
        <v>0</v>
      </c>
      <c r="W2529" s="86">
        <v>0</v>
      </c>
      <c r="X2529" s="86">
        <v>6.9444444444444444E-5</v>
      </c>
      <c r="Y2529" s="86">
        <v>2.0254629629629629E-3</v>
      </c>
      <c r="Z2529" s="86">
        <v>0</v>
      </c>
      <c r="AA2529" s="4">
        <f t="shared" si="81"/>
        <v>2.8958333333333336E-2</v>
      </c>
      <c r="AB2529" s="4">
        <f t="shared" si="82"/>
        <v>2.0833333333333259E-3</v>
      </c>
    </row>
    <row r="2530" spans="1:28" x14ac:dyDescent="0.25">
      <c r="A2530" s="83">
        <v>42881</v>
      </c>
      <c r="B2530" s="84" t="s">
        <v>197</v>
      </c>
      <c r="C2530" s="84" t="s">
        <v>161</v>
      </c>
      <c r="D2530" s="84" t="s">
        <v>38</v>
      </c>
      <c r="E2530" s="84" t="s">
        <v>40</v>
      </c>
      <c r="F2530" s="84" t="s">
        <v>54</v>
      </c>
      <c r="G2530" s="85">
        <v>91138</v>
      </c>
      <c r="H2530" s="81">
        <v>0.5625</v>
      </c>
      <c r="I2530" s="81">
        <v>0.82638888888888884</v>
      </c>
      <c r="J2530" s="86">
        <v>0.2638888888888889</v>
      </c>
      <c r="K2530" s="87">
        <v>42881.561111111114</v>
      </c>
      <c r="L2530" s="87">
        <v>42881.826388888891</v>
      </c>
      <c r="M2530" s="85">
        <v>69</v>
      </c>
      <c r="N2530" s="85">
        <v>0</v>
      </c>
      <c r="O2530" s="86">
        <v>0</v>
      </c>
      <c r="P2530" s="86">
        <v>1.9212962962962962E-3</v>
      </c>
      <c r="Q2530" s="86">
        <v>5.0000000000000001E-3</v>
      </c>
      <c r="R2530" s="86">
        <v>1.5358796296296296E-2</v>
      </c>
      <c r="S2530" s="86">
        <v>0</v>
      </c>
      <c r="T2530" s="86">
        <v>1.4363425925925925E-2</v>
      </c>
      <c r="U2530" s="86">
        <v>0</v>
      </c>
      <c r="V2530" s="86">
        <v>0</v>
      </c>
      <c r="W2530" s="86">
        <v>4.8958333333333328E-3</v>
      </c>
      <c r="X2530" s="86">
        <v>0</v>
      </c>
      <c r="Y2530" s="86">
        <v>0</v>
      </c>
      <c r="Z2530" s="86">
        <v>0</v>
      </c>
      <c r="AA2530" s="4">
        <f t="shared" si="81"/>
        <v>2.9722222222222219E-2</v>
      </c>
      <c r="AB2530" s="4">
        <f t="shared" si="82"/>
        <v>0</v>
      </c>
    </row>
    <row r="2531" spans="1:28" x14ac:dyDescent="0.25">
      <c r="A2531" s="83">
        <v>42881</v>
      </c>
      <c r="B2531" s="84" t="s">
        <v>197</v>
      </c>
      <c r="C2531" s="84" t="s">
        <v>161</v>
      </c>
      <c r="D2531" s="84" t="s">
        <v>38</v>
      </c>
      <c r="E2531" s="84" t="s">
        <v>40</v>
      </c>
      <c r="F2531" s="84" t="s">
        <v>173</v>
      </c>
      <c r="G2531" s="85">
        <v>91173</v>
      </c>
      <c r="H2531" s="81">
        <v>0.51388888888888895</v>
      </c>
      <c r="I2531" s="81">
        <v>0.77777777777777779</v>
      </c>
      <c r="J2531" s="86">
        <v>0.2638888888888889</v>
      </c>
      <c r="K2531" s="87"/>
      <c r="L2531" s="87"/>
      <c r="M2531" s="85">
        <v>0</v>
      </c>
      <c r="N2531" s="85">
        <v>0</v>
      </c>
      <c r="O2531" s="86">
        <v>0</v>
      </c>
      <c r="P2531" s="86">
        <v>0</v>
      </c>
      <c r="Q2531" s="86">
        <v>0</v>
      </c>
      <c r="R2531" s="86">
        <v>0</v>
      </c>
      <c r="S2531" s="86">
        <v>0</v>
      </c>
      <c r="T2531" s="86">
        <v>0</v>
      </c>
      <c r="U2531" s="86">
        <v>0</v>
      </c>
      <c r="V2531" s="86">
        <v>0</v>
      </c>
      <c r="W2531" s="86">
        <v>0</v>
      </c>
      <c r="X2531" s="86">
        <v>0</v>
      </c>
      <c r="Y2531" s="86">
        <v>0</v>
      </c>
      <c r="Z2531" s="86">
        <v>0</v>
      </c>
      <c r="AA2531" s="4">
        <f t="shared" si="81"/>
        <v>0</v>
      </c>
      <c r="AB2531" s="4" t="str">
        <f t="shared" si="82"/>
        <v/>
      </c>
    </row>
    <row r="2532" spans="1:28" x14ac:dyDescent="0.25">
      <c r="A2532" s="83">
        <v>42882</v>
      </c>
      <c r="B2532" s="84" t="s">
        <v>198</v>
      </c>
      <c r="C2532" s="84" t="s">
        <v>161</v>
      </c>
      <c r="D2532" s="84" t="s">
        <v>38</v>
      </c>
      <c r="E2532" s="84" t="s">
        <v>40</v>
      </c>
      <c r="F2532" s="84" t="s">
        <v>173</v>
      </c>
      <c r="G2532" s="85">
        <v>91173</v>
      </c>
      <c r="H2532" s="81">
        <v>0.51388888888888895</v>
      </c>
      <c r="I2532" s="81">
        <v>0.77777777777777779</v>
      </c>
      <c r="J2532" s="86">
        <v>0.2638888888888889</v>
      </c>
      <c r="K2532" s="87">
        <v>42882.518055555556</v>
      </c>
      <c r="L2532" s="87">
        <v>42882.777777777781</v>
      </c>
      <c r="M2532" s="85">
        <v>71</v>
      </c>
      <c r="N2532" s="85">
        <v>0</v>
      </c>
      <c r="O2532" s="86">
        <v>0</v>
      </c>
      <c r="P2532" s="86">
        <v>1.9560185185185184E-3</v>
      </c>
      <c r="Q2532" s="86">
        <v>2.2800925925925927E-3</v>
      </c>
      <c r="R2532" s="86">
        <v>1.3564814814814816E-2</v>
      </c>
      <c r="S2532" s="86">
        <v>0</v>
      </c>
      <c r="T2532" s="86">
        <v>1.3819444444444445E-2</v>
      </c>
      <c r="U2532" s="86">
        <v>0</v>
      </c>
      <c r="V2532" s="86">
        <v>0</v>
      </c>
      <c r="W2532" s="86">
        <v>0</v>
      </c>
      <c r="X2532" s="86">
        <v>4.5833333333333334E-3</v>
      </c>
      <c r="Y2532" s="86">
        <v>0</v>
      </c>
      <c r="Z2532" s="86">
        <v>0</v>
      </c>
      <c r="AA2532" s="4">
        <f t="shared" si="81"/>
        <v>2.7384259259259261E-2</v>
      </c>
      <c r="AB2532" s="4">
        <f t="shared" si="82"/>
        <v>4.1666666666666519E-3</v>
      </c>
    </row>
    <row r="2533" spans="1:28" x14ac:dyDescent="0.25">
      <c r="A2533" s="83">
        <v>42883</v>
      </c>
      <c r="B2533" s="84" t="s">
        <v>199</v>
      </c>
      <c r="C2533" s="84" t="s">
        <v>161</v>
      </c>
      <c r="D2533" s="84" t="s">
        <v>38</v>
      </c>
      <c r="E2533" s="84" t="s">
        <v>40</v>
      </c>
      <c r="F2533" s="84" t="s">
        <v>173</v>
      </c>
      <c r="G2533" s="85">
        <v>91173</v>
      </c>
      <c r="H2533" s="81">
        <v>0.51388888888888895</v>
      </c>
      <c r="I2533" s="81">
        <v>0.77777777777777779</v>
      </c>
      <c r="J2533" s="86">
        <v>0.2638888888888889</v>
      </c>
      <c r="K2533" s="87">
        <v>42883.513888888891</v>
      </c>
      <c r="L2533" s="87">
        <v>42883.777777777781</v>
      </c>
      <c r="M2533" s="85">
        <v>103</v>
      </c>
      <c r="N2533" s="85">
        <v>0</v>
      </c>
      <c r="O2533" s="86">
        <v>0</v>
      </c>
      <c r="P2533" s="86">
        <v>1.3888888888888889E-3</v>
      </c>
      <c r="Q2533" s="86">
        <v>1.8518518518518517E-3</v>
      </c>
      <c r="R2533" s="86">
        <v>1.3900462962962962E-2</v>
      </c>
      <c r="S2533" s="86">
        <v>0</v>
      </c>
      <c r="T2533" s="86">
        <v>1.5069444444444443E-2</v>
      </c>
      <c r="U2533" s="86">
        <v>0</v>
      </c>
      <c r="V2533" s="86">
        <v>0</v>
      </c>
      <c r="W2533" s="86">
        <v>0</v>
      </c>
      <c r="X2533" s="86">
        <v>2.4305555555555552E-4</v>
      </c>
      <c r="Y2533" s="86">
        <v>0</v>
      </c>
      <c r="Z2533" s="86">
        <v>0</v>
      </c>
      <c r="AA2533" s="4">
        <f t="shared" si="81"/>
        <v>2.8969907407407403E-2</v>
      </c>
      <c r="AB2533" s="4">
        <f t="shared" si="82"/>
        <v>0</v>
      </c>
    </row>
    <row r="2534" spans="1:28" x14ac:dyDescent="0.25">
      <c r="A2534" s="83">
        <v>42883</v>
      </c>
      <c r="B2534" s="84" t="s">
        <v>199</v>
      </c>
      <c r="C2534" s="84" t="s">
        <v>161</v>
      </c>
      <c r="D2534" s="84" t="s">
        <v>38</v>
      </c>
      <c r="E2534" s="84" t="s">
        <v>40</v>
      </c>
      <c r="F2534" s="84" t="s">
        <v>174</v>
      </c>
      <c r="G2534" s="85">
        <v>91177</v>
      </c>
      <c r="H2534" s="81">
        <v>0.65277777777777779</v>
      </c>
      <c r="I2534" s="81">
        <v>0.91666666666666663</v>
      </c>
      <c r="J2534" s="86">
        <v>0.2638888888888889</v>
      </c>
      <c r="K2534" s="87"/>
      <c r="L2534" s="87"/>
      <c r="M2534" s="85">
        <v>0</v>
      </c>
      <c r="N2534" s="85">
        <v>0</v>
      </c>
      <c r="O2534" s="86">
        <v>0</v>
      </c>
      <c r="P2534" s="86">
        <v>0</v>
      </c>
      <c r="Q2534" s="86">
        <v>0</v>
      </c>
      <c r="R2534" s="86">
        <v>0</v>
      </c>
      <c r="S2534" s="86">
        <v>0</v>
      </c>
      <c r="T2534" s="86">
        <v>0</v>
      </c>
      <c r="U2534" s="86">
        <v>0</v>
      </c>
      <c r="V2534" s="86">
        <v>0</v>
      </c>
      <c r="W2534" s="86">
        <v>0</v>
      </c>
      <c r="X2534" s="86">
        <v>0</v>
      </c>
      <c r="Y2534" s="86">
        <v>0</v>
      </c>
      <c r="Z2534" s="86">
        <v>0</v>
      </c>
      <c r="AA2534" s="4">
        <f t="shared" si="81"/>
        <v>0</v>
      </c>
      <c r="AB2534" s="4" t="str">
        <f t="shared" si="82"/>
        <v/>
      </c>
    </row>
    <row r="2535" spans="1:28" x14ac:dyDescent="0.25">
      <c r="A2535" s="83">
        <v>42882</v>
      </c>
      <c r="B2535" s="84" t="s">
        <v>198</v>
      </c>
      <c r="C2535" s="84" t="s">
        <v>161</v>
      </c>
      <c r="D2535" s="84" t="s">
        <v>38</v>
      </c>
      <c r="E2535" s="84" t="s">
        <v>40</v>
      </c>
      <c r="F2535" s="84" t="s">
        <v>174</v>
      </c>
      <c r="G2535" s="85">
        <v>91177</v>
      </c>
      <c r="H2535" s="81">
        <v>0.65277777777777779</v>
      </c>
      <c r="I2535" s="81">
        <v>0.91666666666666663</v>
      </c>
      <c r="J2535" s="86">
        <v>0.2638888888888889</v>
      </c>
      <c r="K2535" s="87"/>
      <c r="L2535" s="87"/>
      <c r="M2535" s="85">
        <v>0</v>
      </c>
      <c r="N2535" s="85">
        <v>0</v>
      </c>
      <c r="O2535" s="86">
        <v>0</v>
      </c>
      <c r="P2535" s="86">
        <v>0</v>
      </c>
      <c r="Q2535" s="86">
        <v>0</v>
      </c>
      <c r="R2535" s="86">
        <v>0</v>
      </c>
      <c r="S2535" s="86">
        <v>0</v>
      </c>
      <c r="T2535" s="86">
        <v>0</v>
      </c>
      <c r="U2535" s="86">
        <v>0</v>
      </c>
      <c r="V2535" s="86">
        <v>0</v>
      </c>
      <c r="W2535" s="86">
        <v>0</v>
      </c>
      <c r="X2535" s="86">
        <v>0</v>
      </c>
      <c r="Y2535" s="86">
        <v>0</v>
      </c>
      <c r="Z2535" s="86">
        <v>0</v>
      </c>
      <c r="AA2535" s="4">
        <f t="shared" si="81"/>
        <v>0</v>
      </c>
      <c r="AB2535" s="4" t="str">
        <f t="shared" si="82"/>
        <v/>
      </c>
    </row>
    <row r="2536" spans="1:28" x14ac:dyDescent="0.25">
      <c r="A2536" s="83">
        <v>42881</v>
      </c>
      <c r="B2536" s="84" t="s">
        <v>197</v>
      </c>
      <c r="C2536" s="84" t="s">
        <v>161</v>
      </c>
      <c r="D2536" s="84" t="s">
        <v>38</v>
      </c>
      <c r="E2536" s="84" t="s">
        <v>40</v>
      </c>
      <c r="F2536" s="84" t="s">
        <v>174</v>
      </c>
      <c r="G2536" s="85">
        <v>91177</v>
      </c>
      <c r="H2536" s="81">
        <v>0.65277777777777779</v>
      </c>
      <c r="I2536" s="81">
        <v>0.91666666666666663</v>
      </c>
      <c r="J2536" s="86">
        <v>0.2638888888888889</v>
      </c>
      <c r="K2536" s="87">
        <v>42881.647222222222</v>
      </c>
      <c r="L2536" s="87">
        <v>42881.833333333336</v>
      </c>
      <c r="M2536" s="85">
        <v>43</v>
      </c>
      <c r="N2536" s="85">
        <v>0</v>
      </c>
      <c r="O2536" s="86">
        <v>0</v>
      </c>
      <c r="P2536" s="86">
        <v>1.689814814814815E-3</v>
      </c>
      <c r="Q2536" s="86">
        <v>2.6041666666666665E-3</v>
      </c>
      <c r="R2536" s="86">
        <v>1.4548611111111111E-2</v>
      </c>
      <c r="S2536" s="86">
        <v>0</v>
      </c>
      <c r="T2536" s="86">
        <v>1.4907407407407406E-2</v>
      </c>
      <c r="U2536" s="86">
        <v>0</v>
      </c>
      <c r="V2536" s="86">
        <v>0</v>
      </c>
      <c r="W2536" s="86">
        <v>0</v>
      </c>
      <c r="X2536" s="86">
        <v>7.5231481481481471E-4</v>
      </c>
      <c r="Y2536" s="86">
        <v>0</v>
      </c>
      <c r="Z2536" s="86">
        <v>0</v>
      </c>
      <c r="AA2536" s="4">
        <f t="shared" si="81"/>
        <v>2.9456018518518517E-2</v>
      </c>
      <c r="AB2536" s="4">
        <f t="shared" si="82"/>
        <v>0</v>
      </c>
    </row>
    <row r="2537" spans="1:28" x14ac:dyDescent="0.25">
      <c r="A2537" s="83">
        <v>42881</v>
      </c>
      <c r="B2537" s="84" t="s">
        <v>197</v>
      </c>
      <c r="C2537" s="84" t="s">
        <v>161</v>
      </c>
      <c r="D2537" s="84" t="s">
        <v>38</v>
      </c>
      <c r="E2537" s="84" t="s">
        <v>40</v>
      </c>
      <c r="F2537" s="84" t="s">
        <v>175</v>
      </c>
      <c r="G2537" s="85">
        <v>91151</v>
      </c>
      <c r="H2537" s="81">
        <v>0.65277777777777779</v>
      </c>
      <c r="I2537" s="81">
        <v>0.91666666666666663</v>
      </c>
      <c r="J2537" s="86">
        <v>0.2638888888888889</v>
      </c>
      <c r="K2537" s="87"/>
      <c r="L2537" s="87"/>
      <c r="M2537" s="85">
        <v>0</v>
      </c>
      <c r="N2537" s="85">
        <v>0</v>
      </c>
      <c r="O2537" s="86">
        <v>0</v>
      </c>
      <c r="P2537" s="86">
        <v>0</v>
      </c>
      <c r="Q2537" s="86">
        <v>0</v>
      </c>
      <c r="R2537" s="86">
        <v>0</v>
      </c>
      <c r="S2537" s="86">
        <v>0</v>
      </c>
      <c r="T2537" s="86">
        <v>0</v>
      </c>
      <c r="U2537" s="86">
        <v>0</v>
      </c>
      <c r="V2537" s="86">
        <v>0</v>
      </c>
      <c r="W2537" s="86">
        <v>0</v>
      </c>
      <c r="X2537" s="86">
        <v>0</v>
      </c>
      <c r="Y2537" s="86">
        <v>0</v>
      </c>
      <c r="Z2537" s="86">
        <v>0</v>
      </c>
      <c r="AA2537" s="4">
        <f t="shared" si="81"/>
        <v>0</v>
      </c>
      <c r="AB2537" s="4" t="str">
        <f t="shared" si="82"/>
        <v/>
      </c>
    </row>
    <row r="2538" spans="1:28" x14ac:dyDescent="0.25">
      <c r="A2538" s="83">
        <v>42882</v>
      </c>
      <c r="B2538" s="84" t="s">
        <v>198</v>
      </c>
      <c r="C2538" s="84" t="s">
        <v>161</v>
      </c>
      <c r="D2538" s="84" t="s">
        <v>38</v>
      </c>
      <c r="E2538" s="84" t="s">
        <v>40</v>
      </c>
      <c r="F2538" s="84" t="s">
        <v>175</v>
      </c>
      <c r="G2538" s="85">
        <v>91151</v>
      </c>
      <c r="H2538" s="81">
        <v>0.65277777777777779</v>
      </c>
      <c r="I2538" s="81">
        <v>0.91666666666666663</v>
      </c>
      <c r="J2538" s="86">
        <v>0.2638888888888889</v>
      </c>
      <c r="K2538" s="87">
        <v>42882.655555555553</v>
      </c>
      <c r="L2538" s="87">
        <v>42882.917361111111</v>
      </c>
      <c r="M2538" s="85">
        <v>47</v>
      </c>
      <c r="N2538" s="85">
        <v>0</v>
      </c>
      <c r="O2538" s="86">
        <v>0</v>
      </c>
      <c r="P2538" s="86">
        <v>1.8634259259259261E-3</v>
      </c>
      <c r="Q2538" s="86">
        <v>5.6944444444444438E-3</v>
      </c>
      <c r="R2538" s="86">
        <v>1.383101851851852E-2</v>
      </c>
      <c r="S2538" s="86">
        <v>0</v>
      </c>
      <c r="T2538" s="86">
        <v>1.375E-2</v>
      </c>
      <c r="U2538" s="86">
        <v>0</v>
      </c>
      <c r="V2538" s="86">
        <v>0</v>
      </c>
      <c r="W2538" s="86">
        <v>0</v>
      </c>
      <c r="X2538" s="86">
        <v>5.4444444444444441E-2</v>
      </c>
      <c r="Y2538" s="86">
        <v>3.9351851851851857E-3</v>
      </c>
      <c r="Z2538" s="86">
        <v>0</v>
      </c>
      <c r="AA2538" s="4">
        <f t="shared" si="81"/>
        <v>2.7581018518518519E-2</v>
      </c>
      <c r="AB2538" s="4">
        <f t="shared" si="82"/>
        <v>2.7777777777777679E-3</v>
      </c>
    </row>
    <row r="2539" spans="1:28" x14ac:dyDescent="0.25">
      <c r="A2539" s="83">
        <v>42883</v>
      </c>
      <c r="B2539" s="84" t="s">
        <v>199</v>
      </c>
      <c r="C2539" s="84" t="s">
        <v>161</v>
      </c>
      <c r="D2539" s="84" t="s">
        <v>38</v>
      </c>
      <c r="E2539" s="84" t="s">
        <v>40</v>
      </c>
      <c r="F2539" s="84" t="s">
        <v>175</v>
      </c>
      <c r="G2539" s="85">
        <v>91151</v>
      </c>
      <c r="H2539" s="81">
        <v>0.65277777777777779</v>
      </c>
      <c r="I2539" s="81">
        <v>0.91666666666666663</v>
      </c>
      <c r="J2539" s="86">
        <v>0.2638888888888889</v>
      </c>
      <c r="K2539" s="87"/>
      <c r="L2539" s="87"/>
      <c r="M2539" s="85">
        <v>0</v>
      </c>
      <c r="N2539" s="85">
        <v>0</v>
      </c>
      <c r="O2539" s="86">
        <v>0</v>
      </c>
      <c r="P2539" s="86">
        <v>0</v>
      </c>
      <c r="Q2539" s="86">
        <v>0</v>
      </c>
      <c r="R2539" s="86">
        <v>0</v>
      </c>
      <c r="S2539" s="86">
        <v>0</v>
      </c>
      <c r="T2539" s="86">
        <v>0</v>
      </c>
      <c r="U2539" s="86">
        <v>0</v>
      </c>
      <c r="V2539" s="86">
        <v>0</v>
      </c>
      <c r="W2539" s="86">
        <v>0</v>
      </c>
      <c r="X2539" s="86">
        <v>0</v>
      </c>
      <c r="Y2539" s="86">
        <v>0</v>
      </c>
      <c r="Z2539" s="86">
        <v>0</v>
      </c>
      <c r="AA2539" s="4">
        <f t="shared" si="81"/>
        <v>0</v>
      </c>
      <c r="AB2539" s="4" t="str">
        <f t="shared" si="82"/>
        <v/>
      </c>
    </row>
    <row r="2540" spans="1:28" x14ac:dyDescent="0.25">
      <c r="A2540" s="83">
        <v>42883</v>
      </c>
      <c r="B2540" s="84" t="s">
        <v>199</v>
      </c>
      <c r="C2540" s="84" t="s">
        <v>161</v>
      </c>
      <c r="D2540" s="84" t="s">
        <v>38</v>
      </c>
      <c r="E2540" s="84" t="s">
        <v>40</v>
      </c>
      <c r="F2540" s="84" t="s">
        <v>57</v>
      </c>
      <c r="G2540" s="85">
        <v>91218</v>
      </c>
      <c r="H2540" s="81">
        <v>0.51388888888888895</v>
      </c>
      <c r="I2540" s="81">
        <v>0.77777777777777779</v>
      </c>
      <c r="J2540" s="86">
        <v>0.2638888888888889</v>
      </c>
      <c r="K2540" s="87"/>
      <c r="L2540" s="87"/>
      <c r="M2540" s="85">
        <v>0</v>
      </c>
      <c r="N2540" s="85">
        <v>0</v>
      </c>
      <c r="O2540" s="86">
        <v>0</v>
      </c>
      <c r="P2540" s="86">
        <v>0</v>
      </c>
      <c r="Q2540" s="86">
        <v>0</v>
      </c>
      <c r="R2540" s="86">
        <v>0</v>
      </c>
      <c r="S2540" s="86">
        <v>0</v>
      </c>
      <c r="T2540" s="86">
        <v>0</v>
      </c>
      <c r="U2540" s="86">
        <v>0</v>
      </c>
      <c r="V2540" s="86">
        <v>0</v>
      </c>
      <c r="W2540" s="86">
        <v>0</v>
      </c>
      <c r="X2540" s="86">
        <v>0</v>
      </c>
      <c r="Y2540" s="86">
        <v>0</v>
      </c>
      <c r="Z2540" s="86">
        <v>0</v>
      </c>
      <c r="AA2540" s="4">
        <f t="shared" si="81"/>
        <v>0</v>
      </c>
      <c r="AB2540" s="4" t="str">
        <f t="shared" si="82"/>
        <v/>
      </c>
    </row>
    <row r="2541" spans="1:28" x14ac:dyDescent="0.25">
      <c r="A2541" s="83">
        <v>42882</v>
      </c>
      <c r="B2541" s="84" t="s">
        <v>198</v>
      </c>
      <c r="C2541" s="84" t="s">
        <v>161</v>
      </c>
      <c r="D2541" s="84" t="s">
        <v>38</v>
      </c>
      <c r="E2541" s="84" t="s">
        <v>40</v>
      </c>
      <c r="F2541" s="84" t="s">
        <v>57</v>
      </c>
      <c r="G2541" s="85">
        <v>91218</v>
      </c>
      <c r="H2541" s="81">
        <v>0.51388888888888895</v>
      </c>
      <c r="I2541" s="81">
        <v>0.77777777777777779</v>
      </c>
      <c r="J2541" s="86">
        <v>0.2638888888888889</v>
      </c>
      <c r="K2541" s="87"/>
      <c r="L2541" s="87"/>
      <c r="M2541" s="85">
        <v>0</v>
      </c>
      <c r="N2541" s="85">
        <v>0</v>
      </c>
      <c r="O2541" s="86">
        <v>0</v>
      </c>
      <c r="P2541" s="86">
        <v>0</v>
      </c>
      <c r="Q2541" s="86">
        <v>0</v>
      </c>
      <c r="R2541" s="86">
        <v>0</v>
      </c>
      <c r="S2541" s="86">
        <v>0</v>
      </c>
      <c r="T2541" s="86">
        <v>0</v>
      </c>
      <c r="U2541" s="86">
        <v>0</v>
      </c>
      <c r="V2541" s="86">
        <v>0</v>
      </c>
      <c r="W2541" s="86">
        <v>0</v>
      </c>
      <c r="X2541" s="86">
        <v>0</v>
      </c>
      <c r="Y2541" s="86">
        <v>0</v>
      </c>
      <c r="Z2541" s="86">
        <v>0</v>
      </c>
      <c r="AA2541" s="4">
        <f t="shared" si="81"/>
        <v>0</v>
      </c>
      <c r="AB2541" s="4" t="str">
        <f t="shared" si="82"/>
        <v/>
      </c>
    </row>
    <row r="2542" spans="1:28" x14ac:dyDescent="0.25">
      <c r="A2542" s="83">
        <v>42881</v>
      </c>
      <c r="B2542" s="84" t="s">
        <v>197</v>
      </c>
      <c r="C2542" s="84" t="s">
        <v>161</v>
      </c>
      <c r="D2542" s="84" t="s">
        <v>38</v>
      </c>
      <c r="E2542" s="84" t="s">
        <v>40</v>
      </c>
      <c r="F2542" s="84" t="s">
        <v>57</v>
      </c>
      <c r="G2542" s="85">
        <v>91218</v>
      </c>
      <c r="H2542" s="81">
        <v>0.51388888888888895</v>
      </c>
      <c r="I2542" s="81">
        <v>0.77777777777777779</v>
      </c>
      <c r="J2542" s="86">
        <v>0.2638888888888889</v>
      </c>
      <c r="K2542" s="87"/>
      <c r="L2542" s="87"/>
      <c r="M2542" s="85">
        <v>0</v>
      </c>
      <c r="N2542" s="85">
        <v>0</v>
      </c>
      <c r="O2542" s="86">
        <v>0</v>
      </c>
      <c r="P2542" s="86">
        <v>0</v>
      </c>
      <c r="Q2542" s="86">
        <v>0</v>
      </c>
      <c r="R2542" s="86">
        <v>0</v>
      </c>
      <c r="S2542" s="86">
        <v>0</v>
      </c>
      <c r="T2542" s="86">
        <v>0</v>
      </c>
      <c r="U2542" s="86">
        <v>0</v>
      </c>
      <c r="V2542" s="86">
        <v>0</v>
      </c>
      <c r="W2542" s="86">
        <v>0</v>
      </c>
      <c r="X2542" s="86">
        <v>0</v>
      </c>
      <c r="Y2542" s="86">
        <v>0</v>
      </c>
      <c r="Z2542" s="86">
        <v>0</v>
      </c>
      <c r="AA2542" s="4">
        <f t="shared" si="81"/>
        <v>0</v>
      </c>
      <c r="AB2542" s="4" t="str">
        <f t="shared" si="82"/>
        <v/>
      </c>
    </row>
    <row r="2543" spans="1:28" x14ac:dyDescent="0.25">
      <c r="A2543" s="83">
        <v>42881</v>
      </c>
      <c r="B2543" s="84" t="s">
        <v>197</v>
      </c>
      <c r="C2543" s="84" t="s">
        <v>161</v>
      </c>
      <c r="D2543" s="84" t="s">
        <v>38</v>
      </c>
      <c r="E2543" s="84" t="s">
        <v>40</v>
      </c>
      <c r="F2543" s="84" t="s">
        <v>130</v>
      </c>
      <c r="G2543" s="85">
        <v>91386</v>
      </c>
      <c r="H2543" s="81">
        <v>0.58333333333333337</v>
      </c>
      <c r="I2543" s="81">
        <v>0.84722222222222221</v>
      </c>
      <c r="J2543" s="86">
        <v>0.2638888888888889</v>
      </c>
      <c r="K2543" s="87">
        <v>42881.585416666669</v>
      </c>
      <c r="L2543" s="87">
        <v>42881.847222222219</v>
      </c>
      <c r="M2543" s="85">
        <v>0</v>
      </c>
      <c r="N2543" s="85">
        <v>71</v>
      </c>
      <c r="O2543" s="86">
        <v>6.5972222222222213E-4</v>
      </c>
      <c r="P2543" s="86">
        <v>0</v>
      </c>
      <c r="Q2543" s="86">
        <v>4.6643518518518522E-2</v>
      </c>
      <c r="R2543" s="86">
        <v>1.4421296296296295E-2</v>
      </c>
      <c r="S2543" s="86">
        <v>0</v>
      </c>
      <c r="T2543" s="86">
        <v>7.6157407407407415E-3</v>
      </c>
      <c r="U2543" s="86">
        <v>0</v>
      </c>
      <c r="V2543" s="86">
        <v>0</v>
      </c>
      <c r="W2543" s="86">
        <v>0</v>
      </c>
      <c r="X2543" s="86">
        <v>0</v>
      </c>
      <c r="Y2543" s="86">
        <v>0</v>
      </c>
      <c r="Z2543" s="86">
        <v>0</v>
      </c>
      <c r="AA2543" s="4">
        <f t="shared" si="81"/>
        <v>2.2037037037037036E-2</v>
      </c>
      <c r="AB2543" s="4">
        <f t="shared" si="82"/>
        <v>2.0833333333333259E-3</v>
      </c>
    </row>
    <row r="2544" spans="1:28" x14ac:dyDescent="0.25">
      <c r="A2544" s="83">
        <v>42882</v>
      </c>
      <c r="B2544" s="84" t="s">
        <v>198</v>
      </c>
      <c r="C2544" s="84" t="s">
        <v>161</v>
      </c>
      <c r="D2544" s="84" t="s">
        <v>38</v>
      </c>
      <c r="E2544" s="84" t="s">
        <v>40</v>
      </c>
      <c r="F2544" s="84" t="s">
        <v>130</v>
      </c>
      <c r="G2544" s="85">
        <v>91386</v>
      </c>
      <c r="H2544" s="81">
        <v>0.58333333333333337</v>
      </c>
      <c r="I2544" s="81">
        <v>0.84722222222222221</v>
      </c>
      <c r="J2544" s="86">
        <v>0.2638888888888889</v>
      </c>
      <c r="K2544" s="87">
        <v>42882.578472222223</v>
      </c>
      <c r="L2544" s="87">
        <v>42882.847222222219</v>
      </c>
      <c r="M2544" s="85">
        <v>0</v>
      </c>
      <c r="N2544" s="85">
        <v>38</v>
      </c>
      <c r="O2544" s="86">
        <v>6.9444444444444447E-4</v>
      </c>
      <c r="P2544" s="86">
        <v>0</v>
      </c>
      <c r="Q2544" s="86">
        <v>2.6504629629629628E-2</v>
      </c>
      <c r="R2544" s="86">
        <v>1.4733796296296295E-2</v>
      </c>
      <c r="S2544" s="86">
        <v>0</v>
      </c>
      <c r="T2544" s="86">
        <v>1.5810185185185184E-2</v>
      </c>
      <c r="U2544" s="86">
        <v>0</v>
      </c>
      <c r="V2544" s="86">
        <v>0</v>
      </c>
      <c r="W2544" s="86">
        <v>0</v>
      </c>
      <c r="X2544" s="86">
        <v>0</v>
      </c>
      <c r="Y2544" s="86">
        <v>0</v>
      </c>
      <c r="Z2544" s="86">
        <v>0</v>
      </c>
      <c r="AA2544" s="4">
        <f t="shared" si="81"/>
        <v>3.0543981481481478E-2</v>
      </c>
      <c r="AB2544" s="4">
        <f t="shared" si="82"/>
        <v>0</v>
      </c>
    </row>
    <row r="2545" spans="1:28" x14ac:dyDescent="0.25">
      <c r="A2545" s="83">
        <v>42883</v>
      </c>
      <c r="B2545" s="84" t="s">
        <v>199</v>
      </c>
      <c r="C2545" s="84" t="s">
        <v>161</v>
      </c>
      <c r="D2545" s="84" t="s">
        <v>38</v>
      </c>
      <c r="E2545" s="84" t="s">
        <v>40</v>
      </c>
      <c r="F2545" s="84" t="s">
        <v>130</v>
      </c>
      <c r="G2545" s="85">
        <v>91386</v>
      </c>
      <c r="H2545" s="81">
        <v>0.58333333333333337</v>
      </c>
      <c r="I2545" s="81">
        <v>0.84722222222222221</v>
      </c>
      <c r="J2545" s="86">
        <v>0.2638888888888889</v>
      </c>
      <c r="K2545" s="87"/>
      <c r="L2545" s="87"/>
      <c r="M2545" s="85">
        <v>0</v>
      </c>
      <c r="N2545" s="85">
        <v>0</v>
      </c>
      <c r="O2545" s="86">
        <v>0</v>
      </c>
      <c r="P2545" s="86">
        <v>0</v>
      </c>
      <c r="Q2545" s="86">
        <v>0</v>
      </c>
      <c r="R2545" s="86">
        <v>0</v>
      </c>
      <c r="S2545" s="86">
        <v>0</v>
      </c>
      <c r="T2545" s="86">
        <v>0</v>
      </c>
      <c r="U2545" s="86">
        <v>0</v>
      </c>
      <c r="V2545" s="86">
        <v>0</v>
      </c>
      <c r="W2545" s="86">
        <v>0</v>
      </c>
      <c r="X2545" s="86">
        <v>0</v>
      </c>
      <c r="Y2545" s="86">
        <v>0</v>
      </c>
      <c r="Z2545" s="86">
        <v>0</v>
      </c>
      <c r="AA2545" s="4">
        <f t="shared" si="81"/>
        <v>0</v>
      </c>
      <c r="AB2545" s="4" t="str">
        <f t="shared" si="82"/>
        <v/>
      </c>
    </row>
    <row r="2546" spans="1:28" x14ac:dyDescent="0.25">
      <c r="A2546" s="83">
        <v>42883</v>
      </c>
      <c r="B2546" s="84" t="s">
        <v>199</v>
      </c>
      <c r="C2546" s="84" t="s">
        <v>161</v>
      </c>
      <c r="D2546" s="84" t="s">
        <v>38</v>
      </c>
      <c r="E2546" s="84" t="s">
        <v>40</v>
      </c>
      <c r="F2546" s="84" t="s">
        <v>76</v>
      </c>
      <c r="G2546" s="85">
        <v>91145</v>
      </c>
      <c r="H2546" s="81">
        <v>0.51388888888888895</v>
      </c>
      <c r="I2546" s="81">
        <v>0.77777777777777779</v>
      </c>
      <c r="J2546" s="86">
        <v>0.2638888888888889</v>
      </c>
      <c r="K2546" s="87">
        <v>42883.513888888891</v>
      </c>
      <c r="L2546" s="87">
        <v>42883.779166666667</v>
      </c>
      <c r="M2546" s="85">
        <v>121</v>
      </c>
      <c r="N2546" s="85">
        <v>0</v>
      </c>
      <c r="O2546" s="86">
        <v>0</v>
      </c>
      <c r="P2546" s="86">
        <v>1.0995370370370371E-3</v>
      </c>
      <c r="Q2546" s="86">
        <v>1.5162037037037036E-3</v>
      </c>
      <c r="R2546" s="86">
        <v>1.4583333333333332E-2</v>
      </c>
      <c r="S2546" s="86">
        <v>0</v>
      </c>
      <c r="T2546" s="86">
        <v>1.5555555555555553E-2</v>
      </c>
      <c r="U2546" s="86">
        <v>0</v>
      </c>
      <c r="V2546" s="86">
        <v>0</v>
      </c>
      <c r="W2546" s="86">
        <v>0</v>
      </c>
      <c r="X2546" s="86">
        <v>7.175925925925927E-4</v>
      </c>
      <c r="Y2546" s="86">
        <v>4.8379629629629632E-3</v>
      </c>
      <c r="Z2546" s="86">
        <v>0</v>
      </c>
      <c r="AA2546" s="4">
        <f t="shared" si="81"/>
        <v>3.0138888888888885E-2</v>
      </c>
      <c r="AB2546" s="4">
        <f t="shared" si="82"/>
        <v>0</v>
      </c>
    </row>
    <row r="2547" spans="1:28" x14ac:dyDescent="0.25">
      <c r="A2547" s="83">
        <v>42882</v>
      </c>
      <c r="B2547" s="84" t="s">
        <v>198</v>
      </c>
      <c r="C2547" s="84" t="s">
        <v>161</v>
      </c>
      <c r="D2547" s="84" t="s">
        <v>38</v>
      </c>
      <c r="E2547" s="84" t="s">
        <v>40</v>
      </c>
      <c r="F2547" s="84" t="s">
        <v>76</v>
      </c>
      <c r="G2547" s="85">
        <v>91145</v>
      </c>
      <c r="H2547" s="81">
        <v>0.51388888888888895</v>
      </c>
      <c r="I2547" s="81">
        <v>0.77777777777777779</v>
      </c>
      <c r="J2547" s="86">
        <v>0.2638888888888889</v>
      </c>
      <c r="K2547" s="87">
        <v>42882.52847222222</v>
      </c>
      <c r="L2547" s="87">
        <v>42882.777777777781</v>
      </c>
      <c r="M2547" s="85">
        <v>76</v>
      </c>
      <c r="N2547" s="85">
        <v>0</v>
      </c>
      <c r="O2547" s="86">
        <v>0</v>
      </c>
      <c r="P2547" s="86">
        <v>1.5972222222222221E-3</v>
      </c>
      <c r="Q2547" s="86">
        <v>9.8379629629629642E-4</v>
      </c>
      <c r="R2547" s="86">
        <v>1.4351851851851852E-2</v>
      </c>
      <c r="S2547" s="86">
        <v>0</v>
      </c>
      <c r="T2547" s="86">
        <v>1.4097222222222221E-2</v>
      </c>
      <c r="U2547" s="86">
        <v>0</v>
      </c>
      <c r="V2547" s="86">
        <v>0</v>
      </c>
      <c r="W2547" s="86">
        <v>0</v>
      </c>
      <c r="X2547" s="86">
        <v>1.8750000000000001E-3</v>
      </c>
      <c r="Y2547" s="86">
        <v>8.6921296296296312E-3</v>
      </c>
      <c r="Z2547" s="86">
        <v>0</v>
      </c>
      <c r="AA2547" s="4">
        <f t="shared" si="81"/>
        <v>2.8449074074074071E-2</v>
      </c>
      <c r="AB2547" s="4">
        <f t="shared" si="82"/>
        <v>1.4583333333333282E-2</v>
      </c>
    </row>
    <row r="2548" spans="1:28" x14ac:dyDescent="0.25">
      <c r="A2548" s="83">
        <v>42881</v>
      </c>
      <c r="B2548" s="84" t="s">
        <v>197</v>
      </c>
      <c r="C2548" s="84" t="s">
        <v>161</v>
      </c>
      <c r="D2548" s="84" t="s">
        <v>38</v>
      </c>
      <c r="E2548" s="84" t="s">
        <v>40</v>
      </c>
      <c r="F2548" s="84" t="s">
        <v>76</v>
      </c>
      <c r="G2548" s="85">
        <v>91145</v>
      </c>
      <c r="H2548" s="81">
        <v>0.51388888888888895</v>
      </c>
      <c r="I2548" s="81">
        <v>0.77777777777777779</v>
      </c>
      <c r="J2548" s="86">
        <v>0.2638888888888889</v>
      </c>
      <c r="K2548" s="87">
        <v>42881.51458333333</v>
      </c>
      <c r="L2548" s="87">
        <v>42881.777777777781</v>
      </c>
      <c r="M2548" s="85">
        <v>76</v>
      </c>
      <c r="N2548" s="85">
        <v>0</v>
      </c>
      <c r="O2548" s="86">
        <v>0</v>
      </c>
      <c r="P2548" s="86">
        <v>1.4004629629629629E-3</v>
      </c>
      <c r="Q2548" s="86">
        <v>3.2175925925925926E-3</v>
      </c>
      <c r="R2548" s="86">
        <v>1.3645833333333331E-2</v>
      </c>
      <c r="S2548" s="86">
        <v>0</v>
      </c>
      <c r="T2548" s="86">
        <v>1.8240740740740741E-2</v>
      </c>
      <c r="U2548" s="86">
        <v>0</v>
      </c>
      <c r="V2548" s="86">
        <v>0</v>
      </c>
      <c r="W2548" s="86">
        <v>0</v>
      </c>
      <c r="X2548" s="86">
        <v>2.028935185185185E-2</v>
      </c>
      <c r="Y2548" s="86">
        <v>9.8032407407407408E-3</v>
      </c>
      <c r="Z2548" s="86">
        <v>0</v>
      </c>
      <c r="AA2548" s="4">
        <f t="shared" si="81"/>
        <v>3.1886574074074074E-2</v>
      </c>
      <c r="AB2548" s="4">
        <f t="shared" si="82"/>
        <v>6.9444444444433095E-4</v>
      </c>
    </row>
    <row r="2549" spans="1:28" x14ac:dyDescent="0.25">
      <c r="A2549" s="83">
        <v>42881</v>
      </c>
      <c r="B2549" s="84" t="s">
        <v>197</v>
      </c>
      <c r="C2549" s="84" t="s">
        <v>161</v>
      </c>
      <c r="D2549" s="84" t="s">
        <v>38</v>
      </c>
      <c r="E2549" s="84" t="s">
        <v>40</v>
      </c>
      <c r="F2549" s="84" t="s">
        <v>58</v>
      </c>
      <c r="G2549" s="85">
        <v>91311</v>
      </c>
      <c r="H2549" s="81">
        <v>0.55555555555555558</v>
      </c>
      <c r="I2549" s="81">
        <v>0.81944444444444453</v>
      </c>
      <c r="J2549" s="86">
        <v>0.2638888888888889</v>
      </c>
      <c r="K2549" s="87">
        <v>42881.554861111108</v>
      </c>
      <c r="L2549" s="87">
        <v>42881.820138888892</v>
      </c>
      <c r="M2549" s="85">
        <v>0</v>
      </c>
      <c r="N2549" s="85">
        <v>95</v>
      </c>
      <c r="O2549" s="86">
        <v>5.0925925925925921E-4</v>
      </c>
      <c r="P2549" s="86">
        <v>0</v>
      </c>
      <c r="Q2549" s="86">
        <v>4.7511574074074074E-2</v>
      </c>
      <c r="R2549" s="86">
        <v>1.3865740740740739E-2</v>
      </c>
      <c r="S2549" s="86">
        <v>0</v>
      </c>
      <c r="T2549" s="86">
        <v>1.9247685185185184E-2</v>
      </c>
      <c r="U2549" s="86">
        <v>0</v>
      </c>
      <c r="V2549" s="86">
        <v>0</v>
      </c>
      <c r="W2549" s="86">
        <v>0</v>
      </c>
      <c r="X2549" s="86">
        <v>0</v>
      </c>
      <c r="Y2549" s="86">
        <v>0</v>
      </c>
      <c r="Z2549" s="86">
        <v>0</v>
      </c>
      <c r="AA2549" s="4">
        <f t="shared" si="81"/>
        <v>3.3113425925925921E-2</v>
      </c>
      <c r="AB2549" s="4">
        <f t="shared" si="82"/>
        <v>0</v>
      </c>
    </row>
    <row r="2550" spans="1:28" x14ac:dyDescent="0.25">
      <c r="A2550" s="83">
        <v>42882</v>
      </c>
      <c r="B2550" s="84" t="s">
        <v>198</v>
      </c>
      <c r="C2550" s="84" t="s">
        <v>161</v>
      </c>
      <c r="D2550" s="84" t="s">
        <v>38</v>
      </c>
      <c r="E2550" s="84" t="s">
        <v>40</v>
      </c>
      <c r="F2550" s="84" t="s">
        <v>58</v>
      </c>
      <c r="G2550" s="85">
        <v>91311</v>
      </c>
      <c r="H2550" s="81">
        <v>0.55555555555555558</v>
      </c>
      <c r="I2550" s="81">
        <v>0.81944444444444453</v>
      </c>
      <c r="J2550" s="86">
        <v>0.2638888888888889</v>
      </c>
      <c r="K2550" s="87"/>
      <c r="L2550" s="87"/>
      <c r="M2550" s="85">
        <v>0</v>
      </c>
      <c r="N2550" s="85">
        <v>0</v>
      </c>
      <c r="O2550" s="86">
        <v>0</v>
      </c>
      <c r="P2550" s="86">
        <v>0</v>
      </c>
      <c r="Q2550" s="86">
        <v>0</v>
      </c>
      <c r="R2550" s="86">
        <v>0</v>
      </c>
      <c r="S2550" s="86">
        <v>0</v>
      </c>
      <c r="T2550" s="86">
        <v>0</v>
      </c>
      <c r="U2550" s="86">
        <v>0</v>
      </c>
      <c r="V2550" s="86">
        <v>0</v>
      </c>
      <c r="W2550" s="86">
        <v>0</v>
      </c>
      <c r="X2550" s="86">
        <v>0</v>
      </c>
      <c r="Y2550" s="86">
        <v>0</v>
      </c>
      <c r="Z2550" s="86">
        <v>0</v>
      </c>
      <c r="AA2550" s="4">
        <f t="shared" si="81"/>
        <v>0</v>
      </c>
      <c r="AB2550" s="4" t="str">
        <f t="shared" si="82"/>
        <v/>
      </c>
    </row>
    <row r="2551" spans="1:28" x14ac:dyDescent="0.25">
      <c r="A2551" s="83">
        <v>42883</v>
      </c>
      <c r="B2551" s="84" t="s">
        <v>199</v>
      </c>
      <c r="C2551" s="84" t="s">
        <v>161</v>
      </c>
      <c r="D2551" s="84" t="s">
        <v>38</v>
      </c>
      <c r="E2551" s="84" t="s">
        <v>40</v>
      </c>
      <c r="F2551" s="84" t="s">
        <v>58</v>
      </c>
      <c r="G2551" s="85">
        <v>91311</v>
      </c>
      <c r="H2551" s="81">
        <v>0.55555555555555558</v>
      </c>
      <c r="I2551" s="81">
        <v>0.81944444444444453</v>
      </c>
      <c r="J2551" s="86">
        <v>0.2638888888888889</v>
      </c>
      <c r="K2551" s="87"/>
      <c r="L2551" s="87"/>
      <c r="M2551" s="85">
        <v>0</v>
      </c>
      <c r="N2551" s="85">
        <v>0</v>
      </c>
      <c r="O2551" s="86">
        <v>0</v>
      </c>
      <c r="P2551" s="86">
        <v>0</v>
      </c>
      <c r="Q2551" s="86">
        <v>0</v>
      </c>
      <c r="R2551" s="86">
        <v>0</v>
      </c>
      <c r="S2551" s="86">
        <v>0</v>
      </c>
      <c r="T2551" s="86">
        <v>0</v>
      </c>
      <c r="U2551" s="86">
        <v>0</v>
      </c>
      <c r="V2551" s="86">
        <v>0</v>
      </c>
      <c r="W2551" s="86">
        <v>0</v>
      </c>
      <c r="X2551" s="86">
        <v>0</v>
      </c>
      <c r="Y2551" s="86">
        <v>0</v>
      </c>
      <c r="Z2551" s="86">
        <v>0</v>
      </c>
      <c r="AA2551" s="4">
        <f t="shared" si="81"/>
        <v>0</v>
      </c>
      <c r="AB2551" s="4" t="str">
        <f t="shared" si="82"/>
        <v/>
      </c>
    </row>
    <row r="2552" spans="1:28" x14ac:dyDescent="0.25">
      <c r="A2552" s="83">
        <v>42883</v>
      </c>
      <c r="B2552" s="84" t="s">
        <v>199</v>
      </c>
      <c r="C2552" s="84" t="s">
        <v>161</v>
      </c>
      <c r="D2552" s="84" t="s">
        <v>38</v>
      </c>
      <c r="E2552" s="84" t="s">
        <v>40</v>
      </c>
      <c r="F2552" s="84" t="s">
        <v>39</v>
      </c>
      <c r="G2552" s="85">
        <v>91314</v>
      </c>
      <c r="H2552" s="81">
        <v>0.51388888888888895</v>
      </c>
      <c r="I2552" s="81">
        <v>0.77777777777777779</v>
      </c>
      <c r="J2552" s="86">
        <v>0.2638888888888889</v>
      </c>
      <c r="K2552" s="87"/>
      <c r="L2552" s="87"/>
      <c r="M2552" s="85">
        <v>0</v>
      </c>
      <c r="N2552" s="85">
        <v>0</v>
      </c>
      <c r="O2552" s="86">
        <v>0</v>
      </c>
      <c r="P2552" s="86">
        <v>0</v>
      </c>
      <c r="Q2552" s="86">
        <v>0</v>
      </c>
      <c r="R2552" s="86">
        <v>0</v>
      </c>
      <c r="S2552" s="86">
        <v>0</v>
      </c>
      <c r="T2552" s="86">
        <v>0</v>
      </c>
      <c r="U2552" s="86">
        <v>0</v>
      </c>
      <c r="V2552" s="86">
        <v>0</v>
      </c>
      <c r="W2552" s="86">
        <v>0</v>
      </c>
      <c r="X2552" s="86">
        <v>0</v>
      </c>
      <c r="Y2552" s="86">
        <v>0</v>
      </c>
      <c r="Z2552" s="86">
        <v>0</v>
      </c>
      <c r="AA2552" s="4">
        <f t="shared" si="81"/>
        <v>0</v>
      </c>
      <c r="AB2552" s="4" t="str">
        <f t="shared" si="82"/>
        <v/>
      </c>
    </row>
    <row r="2553" spans="1:28" x14ac:dyDescent="0.25">
      <c r="A2553" s="83">
        <v>42882</v>
      </c>
      <c r="B2553" s="84" t="s">
        <v>198</v>
      </c>
      <c r="C2553" s="84" t="s">
        <v>161</v>
      </c>
      <c r="D2553" s="84" t="s">
        <v>38</v>
      </c>
      <c r="E2553" s="84" t="s">
        <v>40</v>
      </c>
      <c r="F2553" s="84" t="s">
        <v>39</v>
      </c>
      <c r="G2553" s="85">
        <v>91314</v>
      </c>
      <c r="H2553" s="81">
        <v>0.51388888888888895</v>
      </c>
      <c r="I2553" s="81">
        <v>0.77777777777777779</v>
      </c>
      <c r="J2553" s="86">
        <v>0.2638888888888889</v>
      </c>
      <c r="K2553" s="87">
        <v>42882.519444444442</v>
      </c>
      <c r="L2553" s="87">
        <v>42882.777777777781</v>
      </c>
      <c r="M2553" s="85">
        <v>0</v>
      </c>
      <c r="N2553" s="85">
        <v>95</v>
      </c>
      <c r="O2553" s="86">
        <v>5.0925925925925921E-4</v>
      </c>
      <c r="P2553" s="86">
        <v>0</v>
      </c>
      <c r="Q2553" s="86">
        <v>4.8495370370370376E-2</v>
      </c>
      <c r="R2553" s="86">
        <v>1.4930555555555556E-2</v>
      </c>
      <c r="S2553" s="86">
        <v>0</v>
      </c>
      <c r="T2553" s="86">
        <v>1.3425925925925924E-2</v>
      </c>
      <c r="U2553" s="86">
        <v>0</v>
      </c>
      <c r="V2553" s="86">
        <v>0</v>
      </c>
      <c r="W2553" s="86">
        <v>0</v>
      </c>
      <c r="X2553" s="86">
        <v>0</v>
      </c>
      <c r="Y2553" s="86">
        <v>0</v>
      </c>
      <c r="Z2553" s="86">
        <v>4.3287037037037035E-3</v>
      </c>
      <c r="AA2553" s="4">
        <f t="shared" si="81"/>
        <v>2.8356481481481483E-2</v>
      </c>
      <c r="AB2553" s="4">
        <f t="shared" si="82"/>
        <v>5.5555555555555358E-3</v>
      </c>
    </row>
    <row r="2554" spans="1:28" x14ac:dyDescent="0.25">
      <c r="A2554" s="83">
        <v>42881</v>
      </c>
      <c r="B2554" s="84" t="s">
        <v>197</v>
      </c>
      <c r="C2554" s="84" t="s">
        <v>161</v>
      </c>
      <c r="D2554" s="84" t="s">
        <v>38</v>
      </c>
      <c r="E2554" s="84" t="s">
        <v>40</v>
      </c>
      <c r="F2554" s="84" t="s">
        <v>39</v>
      </c>
      <c r="G2554" s="85">
        <v>91314</v>
      </c>
      <c r="H2554" s="81">
        <v>0.51388888888888895</v>
      </c>
      <c r="I2554" s="81">
        <v>0.77777777777777779</v>
      </c>
      <c r="J2554" s="86">
        <v>0.2638888888888889</v>
      </c>
      <c r="K2554" s="87"/>
      <c r="L2554" s="87"/>
      <c r="M2554" s="85">
        <v>0</v>
      </c>
      <c r="N2554" s="85">
        <v>0</v>
      </c>
      <c r="O2554" s="86">
        <v>0</v>
      </c>
      <c r="P2554" s="86">
        <v>0</v>
      </c>
      <c r="Q2554" s="86">
        <v>0</v>
      </c>
      <c r="R2554" s="86">
        <v>0</v>
      </c>
      <c r="S2554" s="86">
        <v>0</v>
      </c>
      <c r="T2554" s="86">
        <v>0</v>
      </c>
      <c r="U2554" s="86">
        <v>0</v>
      </c>
      <c r="V2554" s="86">
        <v>0</v>
      </c>
      <c r="W2554" s="86">
        <v>0</v>
      </c>
      <c r="X2554" s="86">
        <v>0</v>
      </c>
      <c r="Y2554" s="86">
        <v>0</v>
      </c>
      <c r="Z2554" s="86">
        <v>0</v>
      </c>
      <c r="AA2554" s="4">
        <f t="shared" si="81"/>
        <v>0</v>
      </c>
      <c r="AB2554" s="4" t="str">
        <f t="shared" si="82"/>
        <v/>
      </c>
    </row>
    <row r="2555" spans="1:28" x14ac:dyDescent="0.25">
      <c r="A2555" s="83">
        <v>42881</v>
      </c>
      <c r="B2555" s="84" t="s">
        <v>197</v>
      </c>
      <c r="C2555" s="84" t="s">
        <v>161</v>
      </c>
      <c r="D2555" s="84" t="s">
        <v>38</v>
      </c>
      <c r="E2555" s="84" t="s">
        <v>40</v>
      </c>
      <c r="F2555" s="84" t="s">
        <v>77</v>
      </c>
      <c r="G2555" s="85">
        <v>91143</v>
      </c>
      <c r="H2555" s="81">
        <v>0.59722222222222221</v>
      </c>
      <c r="I2555" s="81">
        <v>0.86111111111111116</v>
      </c>
      <c r="J2555" s="86">
        <v>0.2638888888888889</v>
      </c>
      <c r="K2555" s="87">
        <v>42881.604166666664</v>
      </c>
      <c r="L2555" s="87">
        <v>42881.861805555556</v>
      </c>
      <c r="M2555" s="85">
        <v>56</v>
      </c>
      <c r="N2555" s="85">
        <v>0</v>
      </c>
      <c r="O2555" s="86">
        <v>0</v>
      </c>
      <c r="P2555" s="86">
        <v>2.1412037037037038E-3</v>
      </c>
      <c r="Q2555" s="86">
        <v>5.8333333333333336E-3</v>
      </c>
      <c r="R2555" s="86">
        <v>1.4143518518518519E-2</v>
      </c>
      <c r="S2555" s="86">
        <v>0</v>
      </c>
      <c r="T2555" s="86">
        <v>7.037037037037037E-3</v>
      </c>
      <c r="U2555" s="86">
        <v>0</v>
      </c>
      <c r="V2555" s="86">
        <v>0</v>
      </c>
      <c r="W2555" s="86">
        <v>0</v>
      </c>
      <c r="X2555" s="86">
        <v>0</v>
      </c>
      <c r="Y2555" s="86">
        <v>2.2002314814814818E-2</v>
      </c>
      <c r="Z2555" s="86">
        <v>0</v>
      </c>
      <c r="AA2555" s="4">
        <f t="shared" si="81"/>
        <v>2.1180555555555557E-2</v>
      </c>
      <c r="AB2555" s="4">
        <f t="shared" si="82"/>
        <v>6.9444444444444198E-3</v>
      </c>
    </row>
    <row r="2556" spans="1:28" x14ac:dyDescent="0.25">
      <c r="A2556" s="83">
        <v>42882</v>
      </c>
      <c r="B2556" s="84" t="s">
        <v>198</v>
      </c>
      <c r="C2556" s="84" t="s">
        <v>161</v>
      </c>
      <c r="D2556" s="84" t="s">
        <v>38</v>
      </c>
      <c r="E2556" s="84" t="s">
        <v>40</v>
      </c>
      <c r="F2556" s="84" t="s">
        <v>77</v>
      </c>
      <c r="G2556" s="85">
        <v>91143</v>
      </c>
      <c r="H2556" s="81">
        <v>0.59722222222222221</v>
      </c>
      <c r="I2556" s="81">
        <v>0.86111111111111116</v>
      </c>
      <c r="J2556" s="86">
        <v>0.2638888888888889</v>
      </c>
      <c r="K2556" s="87"/>
      <c r="L2556" s="87"/>
      <c r="M2556" s="85">
        <v>0</v>
      </c>
      <c r="N2556" s="85">
        <v>0</v>
      </c>
      <c r="O2556" s="86">
        <v>0</v>
      </c>
      <c r="P2556" s="86">
        <v>0</v>
      </c>
      <c r="Q2556" s="86">
        <v>0</v>
      </c>
      <c r="R2556" s="86">
        <v>0</v>
      </c>
      <c r="S2556" s="86">
        <v>0</v>
      </c>
      <c r="T2556" s="86">
        <v>0</v>
      </c>
      <c r="U2556" s="86">
        <v>0</v>
      </c>
      <c r="V2556" s="86">
        <v>0</v>
      </c>
      <c r="W2556" s="86">
        <v>0</v>
      </c>
      <c r="X2556" s="86">
        <v>0</v>
      </c>
      <c r="Y2556" s="86">
        <v>0</v>
      </c>
      <c r="Z2556" s="86">
        <v>0</v>
      </c>
      <c r="AA2556" s="4">
        <f t="shared" si="81"/>
        <v>0</v>
      </c>
      <c r="AB2556" s="4" t="str">
        <f t="shared" si="82"/>
        <v/>
      </c>
    </row>
    <row r="2557" spans="1:28" x14ac:dyDescent="0.25">
      <c r="A2557" s="83">
        <v>42883</v>
      </c>
      <c r="B2557" s="84" t="s">
        <v>199</v>
      </c>
      <c r="C2557" s="84" t="s">
        <v>161</v>
      </c>
      <c r="D2557" s="84" t="s">
        <v>38</v>
      </c>
      <c r="E2557" s="84" t="s">
        <v>40</v>
      </c>
      <c r="F2557" s="84" t="s">
        <v>77</v>
      </c>
      <c r="G2557" s="85">
        <v>91143</v>
      </c>
      <c r="H2557" s="81">
        <v>0.59722222222222221</v>
      </c>
      <c r="I2557" s="81">
        <v>0.86111111111111116</v>
      </c>
      <c r="J2557" s="86">
        <v>0.2638888888888889</v>
      </c>
      <c r="K2557" s="87"/>
      <c r="L2557" s="87"/>
      <c r="M2557" s="85">
        <v>0</v>
      </c>
      <c r="N2557" s="85">
        <v>0</v>
      </c>
      <c r="O2557" s="86">
        <v>0</v>
      </c>
      <c r="P2557" s="86">
        <v>0</v>
      </c>
      <c r="Q2557" s="86">
        <v>0</v>
      </c>
      <c r="R2557" s="86">
        <v>0</v>
      </c>
      <c r="S2557" s="86">
        <v>0</v>
      </c>
      <c r="T2557" s="86">
        <v>0</v>
      </c>
      <c r="U2557" s="86">
        <v>0</v>
      </c>
      <c r="V2557" s="86">
        <v>0</v>
      </c>
      <c r="W2557" s="86">
        <v>0</v>
      </c>
      <c r="X2557" s="86">
        <v>0</v>
      </c>
      <c r="Y2557" s="86">
        <v>0</v>
      </c>
      <c r="Z2557" s="86">
        <v>0</v>
      </c>
      <c r="AA2557" s="4">
        <f t="shared" si="81"/>
        <v>0</v>
      </c>
      <c r="AB2557" s="4" t="str">
        <f t="shared" si="82"/>
        <v/>
      </c>
    </row>
    <row r="2558" spans="1:28" x14ac:dyDescent="0.25">
      <c r="A2558" s="83">
        <v>42883</v>
      </c>
      <c r="B2558" s="84" t="s">
        <v>199</v>
      </c>
      <c r="C2558" s="84" t="s">
        <v>161</v>
      </c>
      <c r="D2558" s="84" t="s">
        <v>38</v>
      </c>
      <c r="E2558" s="84" t="s">
        <v>40</v>
      </c>
      <c r="F2558" s="84" t="s">
        <v>42</v>
      </c>
      <c r="G2558" s="85">
        <v>91154</v>
      </c>
      <c r="H2558" s="81">
        <v>0.51388888888888895</v>
      </c>
      <c r="I2558" s="81">
        <v>0.77777777777777779</v>
      </c>
      <c r="J2558" s="86">
        <v>0.2638888888888889</v>
      </c>
      <c r="K2558" s="87"/>
      <c r="L2558" s="87"/>
      <c r="M2558" s="85">
        <v>0</v>
      </c>
      <c r="N2558" s="85">
        <v>0</v>
      </c>
      <c r="O2558" s="86">
        <v>0</v>
      </c>
      <c r="P2558" s="86">
        <v>0</v>
      </c>
      <c r="Q2558" s="86">
        <v>0</v>
      </c>
      <c r="R2558" s="86">
        <v>0</v>
      </c>
      <c r="S2558" s="86">
        <v>0</v>
      </c>
      <c r="T2558" s="86">
        <v>0</v>
      </c>
      <c r="U2558" s="86">
        <v>0</v>
      </c>
      <c r="V2558" s="86">
        <v>0</v>
      </c>
      <c r="W2558" s="86">
        <v>0</v>
      </c>
      <c r="X2558" s="86">
        <v>0</v>
      </c>
      <c r="Y2558" s="86">
        <v>0</v>
      </c>
      <c r="Z2558" s="86">
        <v>0</v>
      </c>
      <c r="AA2558" s="4">
        <f t="shared" si="81"/>
        <v>0</v>
      </c>
      <c r="AB2558" s="4" t="str">
        <f t="shared" si="82"/>
        <v/>
      </c>
    </row>
    <row r="2559" spans="1:28" x14ac:dyDescent="0.25">
      <c r="A2559" s="83">
        <v>42882</v>
      </c>
      <c r="B2559" s="84" t="s">
        <v>198</v>
      </c>
      <c r="C2559" s="84" t="s">
        <v>161</v>
      </c>
      <c r="D2559" s="84" t="s">
        <v>38</v>
      </c>
      <c r="E2559" s="84" t="s">
        <v>40</v>
      </c>
      <c r="F2559" s="84" t="s">
        <v>42</v>
      </c>
      <c r="G2559" s="85">
        <v>91154</v>
      </c>
      <c r="H2559" s="81">
        <v>0.51388888888888895</v>
      </c>
      <c r="I2559" s="81">
        <v>0.77777777777777779</v>
      </c>
      <c r="J2559" s="86">
        <v>0.2638888888888889</v>
      </c>
      <c r="K2559" s="87">
        <v>42882.507638888892</v>
      </c>
      <c r="L2559" s="87">
        <v>42882.777777777781</v>
      </c>
      <c r="M2559" s="85">
        <v>0</v>
      </c>
      <c r="N2559" s="85">
        <v>101</v>
      </c>
      <c r="O2559" s="86">
        <v>6.8287037037037025E-4</v>
      </c>
      <c r="P2559" s="86">
        <v>0</v>
      </c>
      <c r="Q2559" s="86">
        <v>6.9849537037037043E-2</v>
      </c>
      <c r="R2559" s="86">
        <v>0</v>
      </c>
      <c r="S2559" s="86">
        <v>0</v>
      </c>
      <c r="T2559" s="86">
        <v>0</v>
      </c>
      <c r="U2559" s="86">
        <v>0</v>
      </c>
      <c r="V2559" s="86">
        <v>0</v>
      </c>
      <c r="W2559" s="86">
        <v>0</v>
      </c>
      <c r="X2559" s="86">
        <v>0</v>
      </c>
      <c r="Y2559" s="86">
        <v>0</v>
      </c>
      <c r="Z2559" s="86">
        <v>0</v>
      </c>
      <c r="AA2559" s="4">
        <f t="shared" si="81"/>
        <v>0</v>
      </c>
      <c r="AB2559" s="4">
        <f t="shared" si="82"/>
        <v>0</v>
      </c>
    </row>
    <row r="2560" spans="1:28" x14ac:dyDescent="0.25">
      <c r="A2560" s="83">
        <v>42881</v>
      </c>
      <c r="B2560" s="84" t="s">
        <v>197</v>
      </c>
      <c r="C2560" s="84" t="s">
        <v>161</v>
      </c>
      <c r="D2560" s="84" t="s">
        <v>38</v>
      </c>
      <c r="E2560" s="84" t="s">
        <v>40</v>
      </c>
      <c r="F2560" s="84" t="s">
        <v>42</v>
      </c>
      <c r="G2560" s="85">
        <v>91154</v>
      </c>
      <c r="H2560" s="81">
        <v>0.51388888888888895</v>
      </c>
      <c r="I2560" s="81">
        <v>0.77777777777777779</v>
      </c>
      <c r="J2560" s="86">
        <v>0.2638888888888889</v>
      </c>
      <c r="K2560" s="87">
        <v>42881.512499999997</v>
      </c>
      <c r="L2560" s="87">
        <v>42881.777777777781</v>
      </c>
      <c r="M2560" s="85">
        <v>0</v>
      </c>
      <c r="N2560" s="85">
        <v>71</v>
      </c>
      <c r="O2560" s="86">
        <v>7.6388888888888893E-4</v>
      </c>
      <c r="P2560" s="86">
        <v>0</v>
      </c>
      <c r="Q2560" s="86">
        <v>5.4444444444444441E-2</v>
      </c>
      <c r="R2560" s="86">
        <v>0</v>
      </c>
      <c r="S2560" s="86">
        <v>0</v>
      </c>
      <c r="T2560" s="86">
        <v>0</v>
      </c>
      <c r="U2560" s="86">
        <v>0</v>
      </c>
      <c r="V2560" s="86">
        <v>0</v>
      </c>
      <c r="W2560" s="86">
        <v>0</v>
      </c>
      <c r="X2560" s="86">
        <v>0</v>
      </c>
      <c r="Y2560" s="86">
        <v>0</v>
      </c>
      <c r="Z2560" s="86">
        <v>0</v>
      </c>
      <c r="AA2560" s="4">
        <f t="shared" si="81"/>
        <v>0</v>
      </c>
      <c r="AB2560" s="4">
        <f t="shared" si="82"/>
        <v>0</v>
      </c>
    </row>
    <row r="2561" spans="1:28" x14ac:dyDescent="0.25">
      <c r="A2561" s="83">
        <v>42881</v>
      </c>
      <c r="B2561" s="84" t="s">
        <v>197</v>
      </c>
      <c r="C2561" s="84" t="s">
        <v>161</v>
      </c>
      <c r="D2561" s="84" t="s">
        <v>38</v>
      </c>
      <c r="E2561" s="84" t="s">
        <v>40</v>
      </c>
      <c r="F2561" s="84" t="s">
        <v>78</v>
      </c>
      <c r="G2561" s="85">
        <v>91180</v>
      </c>
      <c r="H2561" s="81">
        <v>0.65277777777777779</v>
      </c>
      <c r="I2561" s="81">
        <v>0.91666666666666663</v>
      </c>
      <c r="J2561" s="86">
        <v>0.2638888888888889</v>
      </c>
      <c r="K2561" s="87">
        <v>42881.652777777781</v>
      </c>
      <c r="L2561" s="87">
        <v>42881.916666666664</v>
      </c>
      <c r="M2561" s="85">
        <v>47</v>
      </c>
      <c r="N2561" s="85">
        <v>0</v>
      </c>
      <c r="O2561" s="86">
        <v>0</v>
      </c>
      <c r="P2561" s="86">
        <v>2.8935185185185188E-3</v>
      </c>
      <c r="Q2561" s="86">
        <v>1.7766203703703704E-2</v>
      </c>
      <c r="R2561" s="86">
        <v>1.1574074074074073E-4</v>
      </c>
      <c r="S2561" s="86">
        <v>0</v>
      </c>
      <c r="T2561" s="86">
        <v>1.1458333333333334E-2</v>
      </c>
      <c r="U2561" s="86">
        <v>0</v>
      </c>
      <c r="V2561" s="86">
        <v>0</v>
      </c>
      <c r="W2561" s="86">
        <v>0</v>
      </c>
      <c r="X2561" s="86">
        <v>3.5185185185185185E-3</v>
      </c>
      <c r="Y2561" s="86">
        <v>2.2222222222222222E-3</v>
      </c>
      <c r="Z2561" s="86">
        <v>0</v>
      </c>
      <c r="AA2561" s="4">
        <f t="shared" si="81"/>
        <v>1.1574074074074075E-2</v>
      </c>
      <c r="AB2561" s="4">
        <f t="shared" si="82"/>
        <v>0</v>
      </c>
    </row>
    <row r="2562" spans="1:28" x14ac:dyDescent="0.25">
      <c r="A2562" s="83">
        <v>42883</v>
      </c>
      <c r="B2562" s="84" t="s">
        <v>199</v>
      </c>
      <c r="C2562" s="84" t="s">
        <v>161</v>
      </c>
      <c r="D2562" s="84" t="s">
        <v>38</v>
      </c>
      <c r="E2562" s="84" t="s">
        <v>40</v>
      </c>
      <c r="F2562" s="84" t="s">
        <v>78</v>
      </c>
      <c r="G2562" s="85">
        <v>91180</v>
      </c>
      <c r="H2562" s="81">
        <v>0.65277777777777779</v>
      </c>
      <c r="I2562" s="81">
        <v>0.91666666666666663</v>
      </c>
      <c r="J2562" s="86">
        <v>0.2638888888888889</v>
      </c>
      <c r="K2562" s="87"/>
      <c r="L2562" s="87"/>
      <c r="M2562" s="85">
        <v>0</v>
      </c>
      <c r="N2562" s="85">
        <v>0</v>
      </c>
      <c r="O2562" s="86">
        <v>0</v>
      </c>
      <c r="P2562" s="86">
        <v>0</v>
      </c>
      <c r="Q2562" s="86">
        <v>0</v>
      </c>
      <c r="R2562" s="86">
        <v>0</v>
      </c>
      <c r="S2562" s="86">
        <v>0</v>
      </c>
      <c r="T2562" s="86">
        <v>0</v>
      </c>
      <c r="U2562" s="86">
        <v>0</v>
      </c>
      <c r="V2562" s="86">
        <v>0</v>
      </c>
      <c r="W2562" s="86">
        <v>0</v>
      </c>
      <c r="X2562" s="86">
        <v>0</v>
      </c>
      <c r="Y2562" s="86">
        <v>0</v>
      </c>
      <c r="Z2562" s="86">
        <v>0</v>
      </c>
      <c r="AA2562" s="4">
        <f t="shared" si="81"/>
        <v>0</v>
      </c>
      <c r="AB2562" s="4" t="str">
        <f t="shared" si="82"/>
        <v/>
      </c>
    </row>
    <row r="2563" spans="1:28" x14ac:dyDescent="0.25">
      <c r="A2563" s="83">
        <v>42882</v>
      </c>
      <c r="B2563" s="84" t="s">
        <v>198</v>
      </c>
      <c r="C2563" s="84" t="s">
        <v>161</v>
      </c>
      <c r="D2563" s="84" t="s">
        <v>38</v>
      </c>
      <c r="E2563" s="84" t="s">
        <v>40</v>
      </c>
      <c r="F2563" s="84" t="s">
        <v>78</v>
      </c>
      <c r="G2563" s="85">
        <v>91180</v>
      </c>
      <c r="H2563" s="81">
        <v>0.65277777777777779</v>
      </c>
      <c r="I2563" s="81">
        <v>0.91666666666666663</v>
      </c>
      <c r="J2563" s="86">
        <v>0.2638888888888889</v>
      </c>
      <c r="K2563" s="87">
        <v>42882.654861111114</v>
      </c>
      <c r="L2563" s="87">
        <v>42882.916666666664</v>
      </c>
      <c r="M2563" s="85">
        <v>48</v>
      </c>
      <c r="N2563" s="85">
        <v>0</v>
      </c>
      <c r="O2563" s="86">
        <v>0</v>
      </c>
      <c r="P2563" s="86">
        <v>2.6504629629629625E-3</v>
      </c>
      <c r="Q2563" s="86">
        <v>3.7384259259259263E-3</v>
      </c>
      <c r="R2563" s="86">
        <v>1.4432870370370372E-2</v>
      </c>
      <c r="S2563" s="86">
        <v>0</v>
      </c>
      <c r="T2563" s="86">
        <v>1.1168981481481481E-2</v>
      </c>
      <c r="U2563" s="86">
        <v>0</v>
      </c>
      <c r="V2563" s="86">
        <v>0</v>
      </c>
      <c r="W2563" s="86">
        <v>0</v>
      </c>
      <c r="X2563" s="86">
        <v>4.7453703703703704E-4</v>
      </c>
      <c r="Y2563" s="86">
        <v>2.6388888888888885E-3</v>
      </c>
      <c r="Z2563" s="86">
        <v>0</v>
      </c>
      <c r="AA2563" s="4">
        <f t="shared" si="81"/>
        <v>2.5601851851851855E-2</v>
      </c>
      <c r="AB2563" s="4">
        <f t="shared" si="82"/>
        <v>2.0833333333333259E-3</v>
      </c>
    </row>
    <row r="2564" spans="1:28" x14ac:dyDescent="0.25">
      <c r="A2564" s="83">
        <v>42883</v>
      </c>
      <c r="B2564" s="84" t="s">
        <v>199</v>
      </c>
      <c r="C2564" s="84" t="s">
        <v>161</v>
      </c>
      <c r="D2564" s="84" t="s">
        <v>38</v>
      </c>
      <c r="E2564" s="84" t="s">
        <v>40</v>
      </c>
      <c r="F2564" s="84" t="s">
        <v>179</v>
      </c>
      <c r="G2564" s="85">
        <v>91250</v>
      </c>
      <c r="H2564" s="81">
        <v>0.55555555555555558</v>
      </c>
      <c r="I2564" s="81">
        <v>0.81944444444444453</v>
      </c>
      <c r="J2564" s="86">
        <v>0.2638888888888889</v>
      </c>
      <c r="K2564" s="87"/>
      <c r="L2564" s="87"/>
      <c r="M2564" s="85">
        <v>0</v>
      </c>
      <c r="N2564" s="85">
        <v>0</v>
      </c>
      <c r="O2564" s="86">
        <v>0</v>
      </c>
      <c r="P2564" s="86">
        <v>0</v>
      </c>
      <c r="Q2564" s="86">
        <v>0</v>
      </c>
      <c r="R2564" s="86">
        <v>0</v>
      </c>
      <c r="S2564" s="86">
        <v>0</v>
      </c>
      <c r="T2564" s="86">
        <v>0</v>
      </c>
      <c r="U2564" s="86">
        <v>0</v>
      </c>
      <c r="V2564" s="86">
        <v>0</v>
      </c>
      <c r="W2564" s="86">
        <v>0</v>
      </c>
      <c r="X2564" s="86">
        <v>0</v>
      </c>
      <c r="Y2564" s="86">
        <v>0</v>
      </c>
      <c r="Z2564" s="86">
        <v>0</v>
      </c>
      <c r="AA2564" s="4">
        <f t="shared" si="81"/>
        <v>0</v>
      </c>
      <c r="AB2564" s="4" t="str">
        <f t="shared" si="82"/>
        <v/>
      </c>
    </row>
    <row r="2565" spans="1:28" x14ac:dyDescent="0.25">
      <c r="A2565" s="83">
        <v>42881</v>
      </c>
      <c r="B2565" s="84" t="s">
        <v>197</v>
      </c>
      <c r="C2565" s="84" t="s">
        <v>161</v>
      </c>
      <c r="D2565" s="84" t="s">
        <v>38</v>
      </c>
      <c r="E2565" s="84" t="s">
        <v>40</v>
      </c>
      <c r="F2565" s="84" t="s">
        <v>179</v>
      </c>
      <c r="G2565" s="85">
        <v>91250</v>
      </c>
      <c r="H2565" s="81">
        <v>0.55555555555555558</v>
      </c>
      <c r="I2565" s="81">
        <v>0.81944444444444453</v>
      </c>
      <c r="J2565" s="86">
        <v>0.2638888888888889</v>
      </c>
      <c r="K2565" s="87"/>
      <c r="L2565" s="87"/>
      <c r="M2565" s="85">
        <v>0</v>
      </c>
      <c r="N2565" s="85">
        <v>0</v>
      </c>
      <c r="O2565" s="86">
        <v>0</v>
      </c>
      <c r="P2565" s="86">
        <v>0</v>
      </c>
      <c r="Q2565" s="86">
        <v>0</v>
      </c>
      <c r="R2565" s="86">
        <v>0</v>
      </c>
      <c r="S2565" s="86">
        <v>0</v>
      </c>
      <c r="T2565" s="86">
        <v>0</v>
      </c>
      <c r="U2565" s="86">
        <v>0</v>
      </c>
      <c r="V2565" s="86">
        <v>0</v>
      </c>
      <c r="W2565" s="86">
        <v>0</v>
      </c>
      <c r="X2565" s="86">
        <v>0</v>
      </c>
      <c r="Y2565" s="86">
        <v>0</v>
      </c>
      <c r="Z2565" s="86">
        <v>0</v>
      </c>
      <c r="AA2565" s="4">
        <f t="shared" si="81"/>
        <v>0</v>
      </c>
      <c r="AB2565" s="4" t="str">
        <f t="shared" si="82"/>
        <v/>
      </c>
    </row>
    <row r="2566" spans="1:28" x14ac:dyDescent="0.25">
      <c r="A2566" s="83">
        <v>42882</v>
      </c>
      <c r="B2566" s="84" t="s">
        <v>198</v>
      </c>
      <c r="C2566" s="84" t="s">
        <v>161</v>
      </c>
      <c r="D2566" s="84" t="s">
        <v>38</v>
      </c>
      <c r="E2566" s="84" t="s">
        <v>40</v>
      </c>
      <c r="F2566" s="84" t="s">
        <v>179</v>
      </c>
      <c r="G2566" s="85">
        <v>91250</v>
      </c>
      <c r="H2566" s="81">
        <v>0.55555555555555558</v>
      </c>
      <c r="I2566" s="81">
        <v>0.81944444444444453</v>
      </c>
      <c r="J2566" s="86">
        <v>0.2638888888888889</v>
      </c>
      <c r="K2566" s="87"/>
      <c r="L2566" s="87"/>
      <c r="M2566" s="85">
        <v>0</v>
      </c>
      <c r="N2566" s="85">
        <v>0</v>
      </c>
      <c r="O2566" s="86">
        <v>0</v>
      </c>
      <c r="P2566" s="86">
        <v>0</v>
      </c>
      <c r="Q2566" s="86">
        <v>0</v>
      </c>
      <c r="R2566" s="86">
        <v>0</v>
      </c>
      <c r="S2566" s="86">
        <v>0</v>
      </c>
      <c r="T2566" s="86">
        <v>0</v>
      </c>
      <c r="U2566" s="86">
        <v>0</v>
      </c>
      <c r="V2566" s="86">
        <v>0</v>
      </c>
      <c r="W2566" s="86">
        <v>0</v>
      </c>
      <c r="X2566" s="86">
        <v>0</v>
      </c>
      <c r="Y2566" s="86">
        <v>0</v>
      </c>
      <c r="Z2566" s="86">
        <v>0</v>
      </c>
      <c r="AA2566" s="4">
        <f t="shared" ref="AA2566:AA2629" si="83">IF(A2566="","",R2566+T2566)</f>
        <v>0</v>
      </c>
      <c r="AB2566" s="4" t="str">
        <f t="shared" si="82"/>
        <v/>
      </c>
    </row>
    <row r="2567" spans="1:28" x14ac:dyDescent="0.25">
      <c r="A2567" s="83">
        <v>42881</v>
      </c>
      <c r="B2567" s="84" t="s">
        <v>197</v>
      </c>
      <c r="C2567" s="84" t="s">
        <v>161</v>
      </c>
      <c r="D2567" s="84" t="s">
        <v>38</v>
      </c>
      <c r="E2567" s="84" t="s">
        <v>40</v>
      </c>
      <c r="F2567" s="84" t="s">
        <v>195</v>
      </c>
      <c r="G2567" s="85">
        <v>91170</v>
      </c>
      <c r="H2567" s="81">
        <v>0.5625</v>
      </c>
      <c r="I2567" s="81">
        <v>0.82638888888888884</v>
      </c>
      <c r="J2567" s="86">
        <v>0.2638888888888889</v>
      </c>
      <c r="K2567" s="87"/>
      <c r="L2567" s="87"/>
      <c r="M2567" s="85">
        <v>0</v>
      </c>
      <c r="N2567" s="85">
        <v>0</v>
      </c>
      <c r="O2567" s="86">
        <v>0</v>
      </c>
      <c r="P2567" s="86">
        <v>0</v>
      </c>
      <c r="Q2567" s="86">
        <v>0</v>
      </c>
      <c r="R2567" s="86">
        <v>0</v>
      </c>
      <c r="S2567" s="86">
        <v>0</v>
      </c>
      <c r="T2567" s="86">
        <v>0</v>
      </c>
      <c r="U2567" s="86">
        <v>0</v>
      </c>
      <c r="V2567" s="86">
        <v>0</v>
      </c>
      <c r="W2567" s="86">
        <v>0</v>
      </c>
      <c r="X2567" s="86">
        <v>0</v>
      </c>
      <c r="Y2567" s="86">
        <v>0</v>
      </c>
      <c r="Z2567" s="86">
        <v>0</v>
      </c>
      <c r="AA2567" s="4">
        <f t="shared" si="83"/>
        <v>0</v>
      </c>
      <c r="AB2567" s="4" t="str">
        <f t="shared" si="82"/>
        <v/>
      </c>
    </row>
    <row r="2568" spans="1:28" x14ac:dyDescent="0.25">
      <c r="A2568" s="83">
        <v>42883</v>
      </c>
      <c r="B2568" s="84" t="s">
        <v>199</v>
      </c>
      <c r="C2568" s="84" t="s">
        <v>161</v>
      </c>
      <c r="D2568" s="84" t="s">
        <v>38</v>
      </c>
      <c r="E2568" s="84" t="s">
        <v>40</v>
      </c>
      <c r="F2568" s="84" t="s">
        <v>195</v>
      </c>
      <c r="G2568" s="85">
        <v>91170</v>
      </c>
      <c r="H2568" s="81">
        <v>0.5625</v>
      </c>
      <c r="I2568" s="81">
        <v>0.82638888888888884</v>
      </c>
      <c r="J2568" s="86">
        <v>0.2638888888888889</v>
      </c>
      <c r="K2568" s="87"/>
      <c r="L2568" s="87"/>
      <c r="M2568" s="85">
        <v>0</v>
      </c>
      <c r="N2568" s="85">
        <v>0</v>
      </c>
      <c r="O2568" s="86">
        <v>0</v>
      </c>
      <c r="P2568" s="86">
        <v>0</v>
      </c>
      <c r="Q2568" s="86">
        <v>0</v>
      </c>
      <c r="R2568" s="86">
        <v>0</v>
      </c>
      <c r="S2568" s="86">
        <v>0</v>
      </c>
      <c r="T2568" s="86">
        <v>0</v>
      </c>
      <c r="U2568" s="86">
        <v>0</v>
      </c>
      <c r="V2568" s="86">
        <v>0</v>
      </c>
      <c r="W2568" s="86">
        <v>0</v>
      </c>
      <c r="X2568" s="86">
        <v>0</v>
      </c>
      <c r="Y2568" s="86">
        <v>0</v>
      </c>
      <c r="Z2568" s="86">
        <v>0</v>
      </c>
      <c r="AA2568" s="4">
        <f t="shared" si="83"/>
        <v>0</v>
      </c>
      <c r="AB2568" s="4" t="str">
        <f t="shared" si="82"/>
        <v/>
      </c>
    </row>
    <row r="2569" spans="1:28" x14ac:dyDescent="0.25">
      <c r="A2569" s="83">
        <v>42882</v>
      </c>
      <c r="B2569" s="84" t="s">
        <v>198</v>
      </c>
      <c r="C2569" s="84" t="s">
        <v>161</v>
      </c>
      <c r="D2569" s="84" t="s">
        <v>38</v>
      </c>
      <c r="E2569" s="84" t="s">
        <v>40</v>
      </c>
      <c r="F2569" s="84" t="s">
        <v>195</v>
      </c>
      <c r="G2569" s="85">
        <v>91170</v>
      </c>
      <c r="H2569" s="81">
        <v>0.5625</v>
      </c>
      <c r="I2569" s="81">
        <v>0.82638888888888884</v>
      </c>
      <c r="J2569" s="86">
        <v>0.2638888888888889</v>
      </c>
      <c r="K2569" s="87"/>
      <c r="L2569" s="87"/>
      <c r="M2569" s="85">
        <v>0</v>
      </c>
      <c r="N2569" s="85">
        <v>0</v>
      </c>
      <c r="O2569" s="86">
        <v>0</v>
      </c>
      <c r="P2569" s="86">
        <v>0</v>
      </c>
      <c r="Q2569" s="86">
        <v>0</v>
      </c>
      <c r="R2569" s="86">
        <v>0</v>
      </c>
      <c r="S2569" s="86">
        <v>0</v>
      </c>
      <c r="T2569" s="86">
        <v>0</v>
      </c>
      <c r="U2569" s="86">
        <v>0</v>
      </c>
      <c r="V2569" s="86">
        <v>0</v>
      </c>
      <c r="W2569" s="86">
        <v>0</v>
      </c>
      <c r="X2569" s="86">
        <v>0</v>
      </c>
      <c r="Y2569" s="86">
        <v>0</v>
      </c>
      <c r="Z2569" s="86">
        <v>0</v>
      </c>
      <c r="AA2569" s="4">
        <f t="shared" si="83"/>
        <v>0</v>
      </c>
      <c r="AB2569" s="4" t="str">
        <f t="shared" si="82"/>
        <v/>
      </c>
    </row>
    <row r="2570" spans="1:28" x14ac:dyDescent="0.25">
      <c r="A2570" s="83">
        <v>42883</v>
      </c>
      <c r="B2570" s="84" t="s">
        <v>199</v>
      </c>
      <c r="C2570" s="84" t="s">
        <v>161</v>
      </c>
      <c r="D2570" s="84" t="s">
        <v>38</v>
      </c>
      <c r="E2570" s="84" t="s">
        <v>40</v>
      </c>
      <c r="F2570" s="84" t="s">
        <v>62</v>
      </c>
      <c r="G2570" s="85">
        <v>91124</v>
      </c>
      <c r="H2570" s="78">
        <v>0.375</v>
      </c>
      <c r="I2570" s="78">
        <v>0.63888888888888895</v>
      </c>
      <c r="J2570" s="86">
        <v>0.2638888888888889</v>
      </c>
      <c r="K2570" s="87">
        <v>42883.375</v>
      </c>
      <c r="L2570" s="87">
        <v>42883.638888888891</v>
      </c>
      <c r="M2570" s="85">
        <v>56</v>
      </c>
      <c r="N2570" s="85">
        <v>0</v>
      </c>
      <c r="O2570" s="86">
        <v>0</v>
      </c>
      <c r="P2570" s="86">
        <v>1.8865740740740742E-3</v>
      </c>
      <c r="Q2570" s="86">
        <v>1.3888888888888889E-4</v>
      </c>
      <c r="R2570" s="86">
        <v>2.3148148148148147E-5</v>
      </c>
      <c r="S2570" s="86">
        <v>0</v>
      </c>
      <c r="T2570" s="86">
        <v>1.4224537037037037E-2</v>
      </c>
      <c r="U2570" s="86">
        <v>0</v>
      </c>
      <c r="V2570" s="86">
        <v>0</v>
      </c>
      <c r="W2570" s="86">
        <v>0</v>
      </c>
      <c r="X2570" s="86">
        <v>1.9212962962962962E-3</v>
      </c>
      <c r="Y2570" s="86">
        <v>4.4560185185185189E-3</v>
      </c>
      <c r="Z2570" s="86">
        <v>0</v>
      </c>
      <c r="AA2570" s="4">
        <f t="shared" si="83"/>
        <v>1.4247685185185186E-2</v>
      </c>
      <c r="AB2570" s="4">
        <f t="shared" si="82"/>
        <v>0</v>
      </c>
    </row>
    <row r="2571" spans="1:28" x14ac:dyDescent="0.25">
      <c r="A2571" s="83">
        <v>42881</v>
      </c>
      <c r="B2571" s="84" t="s">
        <v>197</v>
      </c>
      <c r="C2571" s="84" t="s">
        <v>161</v>
      </c>
      <c r="D2571" s="84" t="s">
        <v>38</v>
      </c>
      <c r="E2571" s="84" t="s">
        <v>40</v>
      </c>
      <c r="F2571" s="84" t="s">
        <v>62</v>
      </c>
      <c r="G2571" s="85">
        <v>91124</v>
      </c>
      <c r="H2571" s="81">
        <v>0.51388888888888895</v>
      </c>
      <c r="I2571" s="81">
        <v>0.77777777777777779</v>
      </c>
      <c r="J2571" s="86">
        <v>0.2638888888888889</v>
      </c>
      <c r="K2571" s="87">
        <v>42881.513888888891</v>
      </c>
      <c r="L2571" s="87">
        <v>42881.777777777781</v>
      </c>
      <c r="M2571" s="85">
        <v>0</v>
      </c>
      <c r="N2571" s="85">
        <v>0</v>
      </c>
      <c r="O2571" s="86">
        <v>0</v>
      </c>
      <c r="P2571" s="86">
        <v>0</v>
      </c>
      <c r="Q2571" s="86">
        <v>4.5104166666666667E-2</v>
      </c>
      <c r="R2571" s="86">
        <v>1.383101851851852E-2</v>
      </c>
      <c r="S2571" s="86">
        <v>0</v>
      </c>
      <c r="T2571" s="86">
        <v>1.2800925925925926E-2</v>
      </c>
      <c r="U2571" s="86">
        <v>0</v>
      </c>
      <c r="V2571" s="86">
        <v>0</v>
      </c>
      <c r="W2571" s="86">
        <v>0.19166666666666665</v>
      </c>
      <c r="X2571" s="86">
        <v>0</v>
      </c>
      <c r="Y2571" s="86">
        <v>0</v>
      </c>
      <c r="Z2571" s="86">
        <v>0</v>
      </c>
      <c r="AA2571" s="4">
        <f t="shared" si="83"/>
        <v>2.6631944444444444E-2</v>
      </c>
      <c r="AB2571" s="4">
        <f t="shared" si="82"/>
        <v>0</v>
      </c>
    </row>
    <row r="2572" spans="1:28" x14ac:dyDescent="0.25">
      <c r="A2572" s="83">
        <v>42882</v>
      </c>
      <c r="B2572" s="84" t="s">
        <v>198</v>
      </c>
      <c r="C2572" s="84" t="s">
        <v>161</v>
      </c>
      <c r="D2572" s="84" t="s">
        <v>38</v>
      </c>
      <c r="E2572" s="84" t="s">
        <v>40</v>
      </c>
      <c r="F2572" s="84" t="s">
        <v>62</v>
      </c>
      <c r="G2572" s="85">
        <v>91124</v>
      </c>
      <c r="H2572" s="81">
        <v>0.51388888888888895</v>
      </c>
      <c r="I2572" s="81">
        <v>0.77777777777777779</v>
      </c>
      <c r="J2572" s="86">
        <v>0.2638888888888889</v>
      </c>
      <c r="K2572" s="87">
        <v>42882.517361111109</v>
      </c>
      <c r="L2572" s="87">
        <v>42882.777777777781</v>
      </c>
      <c r="M2572" s="85">
        <v>0</v>
      </c>
      <c r="N2572" s="85">
        <v>0</v>
      </c>
      <c r="O2572" s="86">
        <v>0</v>
      </c>
      <c r="P2572" s="86">
        <v>0</v>
      </c>
      <c r="Q2572" s="86">
        <v>1.273148148148148E-4</v>
      </c>
      <c r="R2572" s="86">
        <v>1.4826388888888889E-2</v>
      </c>
      <c r="S2572" s="86">
        <v>0</v>
      </c>
      <c r="T2572" s="86">
        <v>1.4560185185185183E-2</v>
      </c>
      <c r="U2572" s="86">
        <v>0</v>
      </c>
      <c r="V2572" s="86">
        <v>0</v>
      </c>
      <c r="W2572" s="86">
        <v>0.2309259259259259</v>
      </c>
      <c r="X2572" s="86">
        <v>0</v>
      </c>
      <c r="Y2572" s="86">
        <v>0</v>
      </c>
      <c r="Z2572" s="86">
        <v>0</v>
      </c>
      <c r="AA2572" s="4">
        <f t="shared" si="83"/>
        <v>2.9386574074074072E-2</v>
      </c>
      <c r="AB2572" s="4">
        <f t="shared" si="82"/>
        <v>3.4722222222220989E-3</v>
      </c>
    </row>
    <row r="2573" spans="1:28" x14ac:dyDescent="0.25">
      <c r="A2573" s="83">
        <v>42882</v>
      </c>
      <c r="B2573" s="84" t="s">
        <v>198</v>
      </c>
      <c r="C2573" s="84" t="s">
        <v>161</v>
      </c>
      <c r="D2573" s="84" t="s">
        <v>38</v>
      </c>
      <c r="E2573" s="84" t="s">
        <v>40</v>
      </c>
      <c r="F2573" s="84" t="s">
        <v>44</v>
      </c>
      <c r="G2573" s="85">
        <v>91371</v>
      </c>
      <c r="H2573" s="81">
        <v>0.51388888888888895</v>
      </c>
      <c r="I2573" s="81">
        <v>0.77777777777777779</v>
      </c>
      <c r="J2573" s="86">
        <v>0.2638888888888889</v>
      </c>
      <c r="K2573" s="87">
        <v>42882.506944444445</v>
      </c>
      <c r="L2573" s="87">
        <v>42882.777777777781</v>
      </c>
      <c r="M2573" s="85">
        <v>0</v>
      </c>
      <c r="N2573" s="85">
        <v>54</v>
      </c>
      <c r="O2573" s="86">
        <v>9.3750000000000007E-4</v>
      </c>
      <c r="P2573" s="86">
        <v>0</v>
      </c>
      <c r="Q2573" s="86">
        <v>5.0821759259259254E-2</v>
      </c>
      <c r="R2573" s="86">
        <v>0</v>
      </c>
      <c r="S2573" s="86">
        <v>0</v>
      </c>
      <c r="T2573" s="86">
        <v>0</v>
      </c>
      <c r="U2573" s="86">
        <v>0</v>
      </c>
      <c r="V2573" s="86">
        <v>0</v>
      </c>
      <c r="W2573" s="86">
        <v>0</v>
      </c>
      <c r="X2573" s="86">
        <v>0</v>
      </c>
      <c r="Y2573" s="86">
        <v>0</v>
      </c>
      <c r="Z2573" s="86">
        <v>0</v>
      </c>
      <c r="AA2573" s="4">
        <f t="shared" si="83"/>
        <v>0</v>
      </c>
      <c r="AB2573" s="4">
        <f t="shared" si="82"/>
        <v>0</v>
      </c>
    </row>
    <row r="2574" spans="1:28" x14ac:dyDescent="0.25">
      <c r="A2574" s="83">
        <v>42881</v>
      </c>
      <c r="B2574" s="84" t="s">
        <v>197</v>
      </c>
      <c r="C2574" s="84" t="s">
        <v>161</v>
      </c>
      <c r="D2574" s="84" t="s">
        <v>38</v>
      </c>
      <c r="E2574" s="84" t="s">
        <v>40</v>
      </c>
      <c r="F2574" s="84" t="s">
        <v>44</v>
      </c>
      <c r="G2574" s="85">
        <v>91371</v>
      </c>
      <c r="H2574" s="81">
        <v>0.51388888888888895</v>
      </c>
      <c r="I2574" s="81">
        <v>0.77777777777777779</v>
      </c>
      <c r="J2574" s="86">
        <v>0.2638888888888889</v>
      </c>
      <c r="K2574" s="87">
        <v>42881.660416666666</v>
      </c>
      <c r="L2574" s="87">
        <v>42881.777777777781</v>
      </c>
      <c r="M2574" s="85">
        <v>0</v>
      </c>
      <c r="N2574" s="85">
        <v>32</v>
      </c>
      <c r="O2574" s="86">
        <v>8.564814814814815E-4</v>
      </c>
      <c r="P2574" s="86">
        <v>0</v>
      </c>
      <c r="Q2574" s="86">
        <v>2.7488425925925927E-2</v>
      </c>
      <c r="R2574" s="86">
        <v>0</v>
      </c>
      <c r="S2574" s="86">
        <v>0</v>
      </c>
      <c r="T2574" s="86">
        <v>0</v>
      </c>
      <c r="U2574" s="86">
        <v>0</v>
      </c>
      <c r="V2574" s="86">
        <v>0</v>
      </c>
      <c r="W2574" s="86">
        <v>0</v>
      </c>
      <c r="X2574" s="86">
        <v>0</v>
      </c>
      <c r="Y2574" s="86">
        <v>0</v>
      </c>
      <c r="Z2574" s="86">
        <v>0</v>
      </c>
      <c r="AA2574" s="4">
        <f t="shared" si="83"/>
        <v>0</v>
      </c>
      <c r="AB2574" s="4">
        <f t="shared" si="82"/>
        <v>0.1465277777777777</v>
      </c>
    </row>
    <row r="2575" spans="1:28" x14ac:dyDescent="0.25">
      <c r="A2575" s="83">
        <v>42883</v>
      </c>
      <c r="B2575" s="84" t="s">
        <v>199</v>
      </c>
      <c r="C2575" s="84" t="s">
        <v>161</v>
      </c>
      <c r="D2575" s="84" t="s">
        <v>38</v>
      </c>
      <c r="E2575" s="84" t="s">
        <v>40</v>
      </c>
      <c r="F2575" s="84" t="s">
        <v>44</v>
      </c>
      <c r="G2575" s="85">
        <v>91371</v>
      </c>
      <c r="H2575" s="81">
        <v>0.51388888888888895</v>
      </c>
      <c r="I2575" s="81">
        <v>0.77777777777777779</v>
      </c>
      <c r="J2575" s="86">
        <v>0.2638888888888889</v>
      </c>
      <c r="K2575" s="87"/>
      <c r="L2575" s="87"/>
      <c r="M2575" s="85">
        <v>0</v>
      </c>
      <c r="N2575" s="85">
        <v>0</v>
      </c>
      <c r="O2575" s="86">
        <v>0</v>
      </c>
      <c r="P2575" s="86">
        <v>0</v>
      </c>
      <c r="Q2575" s="86">
        <v>0</v>
      </c>
      <c r="R2575" s="86">
        <v>0</v>
      </c>
      <c r="S2575" s="86">
        <v>0</v>
      </c>
      <c r="T2575" s="86">
        <v>0</v>
      </c>
      <c r="U2575" s="86">
        <v>0</v>
      </c>
      <c r="V2575" s="86">
        <v>0</v>
      </c>
      <c r="W2575" s="86">
        <v>0</v>
      </c>
      <c r="X2575" s="86">
        <v>0</v>
      </c>
      <c r="Y2575" s="86">
        <v>0</v>
      </c>
      <c r="Z2575" s="86">
        <v>0</v>
      </c>
      <c r="AA2575" s="4">
        <f t="shared" si="83"/>
        <v>0</v>
      </c>
      <c r="AB2575" s="4" t="str">
        <f t="shared" si="82"/>
        <v/>
      </c>
    </row>
    <row r="2576" spans="1:28" x14ac:dyDescent="0.25">
      <c r="A2576" s="83">
        <v>42883</v>
      </c>
      <c r="B2576" s="84" t="s">
        <v>199</v>
      </c>
      <c r="C2576" s="84" t="s">
        <v>161</v>
      </c>
      <c r="D2576" s="84" t="s">
        <v>38</v>
      </c>
      <c r="E2576" s="84" t="s">
        <v>40</v>
      </c>
      <c r="F2576" s="84" t="s">
        <v>183</v>
      </c>
      <c r="G2576" s="85">
        <v>101594</v>
      </c>
      <c r="H2576" s="81">
        <v>0.625</v>
      </c>
      <c r="I2576" s="81">
        <v>0.88888888888888884</v>
      </c>
      <c r="J2576" s="86">
        <v>0.2638888888888889</v>
      </c>
      <c r="K2576" s="87"/>
      <c r="L2576" s="87"/>
      <c r="M2576" s="85">
        <v>0</v>
      </c>
      <c r="N2576" s="85">
        <v>0</v>
      </c>
      <c r="O2576" s="86">
        <v>0</v>
      </c>
      <c r="P2576" s="86">
        <v>0</v>
      </c>
      <c r="Q2576" s="86">
        <v>0</v>
      </c>
      <c r="R2576" s="86">
        <v>0</v>
      </c>
      <c r="S2576" s="86">
        <v>0</v>
      </c>
      <c r="T2576" s="86">
        <v>0</v>
      </c>
      <c r="U2576" s="86">
        <v>0</v>
      </c>
      <c r="V2576" s="86">
        <v>0</v>
      </c>
      <c r="W2576" s="86">
        <v>0</v>
      </c>
      <c r="X2576" s="86">
        <v>0</v>
      </c>
      <c r="Y2576" s="86">
        <v>0</v>
      </c>
      <c r="Z2576" s="86">
        <v>0</v>
      </c>
      <c r="AA2576" s="4">
        <f t="shared" si="83"/>
        <v>0</v>
      </c>
      <c r="AB2576" s="4" t="str">
        <f t="shared" si="82"/>
        <v/>
      </c>
    </row>
    <row r="2577" spans="1:28" x14ac:dyDescent="0.25">
      <c r="A2577" s="83">
        <v>42881</v>
      </c>
      <c r="B2577" s="84" t="s">
        <v>197</v>
      </c>
      <c r="C2577" s="84" t="s">
        <v>161</v>
      </c>
      <c r="D2577" s="84" t="s">
        <v>38</v>
      </c>
      <c r="E2577" s="84" t="s">
        <v>40</v>
      </c>
      <c r="F2577" s="84" t="s">
        <v>183</v>
      </c>
      <c r="G2577" s="85">
        <v>101594</v>
      </c>
      <c r="H2577" s="81">
        <v>0.625</v>
      </c>
      <c r="I2577" s="81">
        <v>0.88888888888888884</v>
      </c>
      <c r="J2577" s="86">
        <v>0.2638888888888889</v>
      </c>
      <c r="K2577" s="87"/>
      <c r="L2577" s="87"/>
      <c r="M2577" s="85">
        <v>0</v>
      </c>
      <c r="N2577" s="85">
        <v>0</v>
      </c>
      <c r="O2577" s="86">
        <v>0</v>
      </c>
      <c r="P2577" s="86">
        <v>0</v>
      </c>
      <c r="Q2577" s="86">
        <v>0</v>
      </c>
      <c r="R2577" s="86">
        <v>0</v>
      </c>
      <c r="S2577" s="86">
        <v>0</v>
      </c>
      <c r="T2577" s="86">
        <v>0</v>
      </c>
      <c r="U2577" s="86">
        <v>0</v>
      </c>
      <c r="V2577" s="86">
        <v>0</v>
      </c>
      <c r="W2577" s="86">
        <v>0</v>
      </c>
      <c r="X2577" s="86">
        <v>0</v>
      </c>
      <c r="Y2577" s="86">
        <v>0</v>
      </c>
      <c r="Z2577" s="86">
        <v>0</v>
      </c>
      <c r="AA2577" s="4">
        <f t="shared" si="83"/>
        <v>0</v>
      </c>
      <c r="AB2577" s="4" t="str">
        <f t="shared" si="82"/>
        <v/>
      </c>
    </row>
    <row r="2578" spans="1:28" x14ac:dyDescent="0.25">
      <c r="A2578" s="83">
        <v>42882</v>
      </c>
      <c r="B2578" s="84" t="s">
        <v>198</v>
      </c>
      <c r="C2578" s="84" t="s">
        <v>161</v>
      </c>
      <c r="D2578" s="84" t="s">
        <v>38</v>
      </c>
      <c r="E2578" s="84" t="s">
        <v>40</v>
      </c>
      <c r="F2578" s="84" t="s">
        <v>183</v>
      </c>
      <c r="G2578" s="85">
        <v>101594</v>
      </c>
      <c r="H2578" s="81">
        <v>0.625</v>
      </c>
      <c r="I2578" s="81">
        <v>0.88888888888888884</v>
      </c>
      <c r="J2578" s="86">
        <v>0.2638888888888889</v>
      </c>
      <c r="K2578" s="87"/>
      <c r="L2578" s="87"/>
      <c r="M2578" s="85">
        <v>0</v>
      </c>
      <c r="N2578" s="85">
        <v>0</v>
      </c>
      <c r="O2578" s="86">
        <v>0</v>
      </c>
      <c r="P2578" s="86">
        <v>0</v>
      </c>
      <c r="Q2578" s="86">
        <v>0</v>
      </c>
      <c r="R2578" s="86">
        <v>0</v>
      </c>
      <c r="S2578" s="86">
        <v>0</v>
      </c>
      <c r="T2578" s="86">
        <v>0</v>
      </c>
      <c r="U2578" s="86">
        <v>0</v>
      </c>
      <c r="V2578" s="86">
        <v>0</v>
      </c>
      <c r="W2578" s="86">
        <v>0</v>
      </c>
      <c r="X2578" s="86">
        <v>0</v>
      </c>
      <c r="Y2578" s="86">
        <v>0</v>
      </c>
      <c r="Z2578" s="86">
        <v>0</v>
      </c>
      <c r="AA2578" s="4">
        <f t="shared" si="83"/>
        <v>0</v>
      </c>
      <c r="AB2578" s="4" t="str">
        <f t="shared" si="82"/>
        <v/>
      </c>
    </row>
    <row r="2579" spans="1:28" x14ac:dyDescent="0.25">
      <c r="A2579" s="83">
        <v>42882</v>
      </c>
      <c r="B2579" s="84" t="s">
        <v>198</v>
      </c>
      <c r="C2579" s="84" t="s">
        <v>161</v>
      </c>
      <c r="D2579" s="84" t="s">
        <v>38</v>
      </c>
      <c r="E2579" s="84" t="s">
        <v>184</v>
      </c>
      <c r="F2579" s="84" t="s">
        <v>204</v>
      </c>
      <c r="G2579" s="85">
        <v>102717</v>
      </c>
      <c r="H2579" s="81">
        <v>0.29166666666666669</v>
      </c>
      <c r="I2579" s="81">
        <v>0.55555555555555558</v>
      </c>
      <c r="J2579" s="86">
        <v>0.2638888888888889</v>
      </c>
      <c r="K2579" s="87"/>
      <c r="L2579" s="87"/>
      <c r="M2579" s="85">
        <v>0</v>
      </c>
      <c r="N2579" s="85">
        <v>0</v>
      </c>
      <c r="O2579" s="86">
        <v>0</v>
      </c>
      <c r="P2579" s="86">
        <v>0</v>
      </c>
      <c r="Q2579" s="86">
        <v>0</v>
      </c>
      <c r="R2579" s="86">
        <v>0</v>
      </c>
      <c r="S2579" s="86">
        <v>0</v>
      </c>
      <c r="T2579" s="86">
        <v>0</v>
      </c>
      <c r="U2579" s="86">
        <v>0</v>
      </c>
      <c r="V2579" s="86">
        <v>0</v>
      </c>
      <c r="W2579" s="86">
        <v>0</v>
      </c>
      <c r="X2579" s="86">
        <v>0</v>
      </c>
      <c r="Y2579" s="86">
        <v>0</v>
      </c>
      <c r="Z2579" s="86">
        <v>0</v>
      </c>
      <c r="AA2579" s="4">
        <f t="shared" si="83"/>
        <v>0</v>
      </c>
      <c r="AB2579" s="4" t="str">
        <f t="shared" si="82"/>
        <v/>
      </c>
    </row>
    <row r="2580" spans="1:28" x14ac:dyDescent="0.25">
      <c r="A2580" s="83">
        <v>42881</v>
      </c>
      <c r="B2580" s="84" t="s">
        <v>197</v>
      </c>
      <c r="C2580" s="84" t="s">
        <v>161</v>
      </c>
      <c r="D2580" s="84" t="s">
        <v>38</v>
      </c>
      <c r="E2580" s="84" t="s">
        <v>184</v>
      </c>
      <c r="F2580" s="84" t="s">
        <v>204</v>
      </c>
      <c r="G2580" s="85">
        <v>102717</v>
      </c>
      <c r="H2580" s="81">
        <v>0.29166666666666669</v>
      </c>
      <c r="I2580" s="81">
        <v>0.55555555555555558</v>
      </c>
      <c r="J2580" s="86">
        <v>0.2638888888888889</v>
      </c>
      <c r="K2580" s="87"/>
      <c r="L2580" s="87"/>
      <c r="M2580" s="85">
        <v>0</v>
      </c>
      <c r="N2580" s="85">
        <v>0</v>
      </c>
      <c r="O2580" s="86">
        <v>0</v>
      </c>
      <c r="P2580" s="86">
        <v>0</v>
      </c>
      <c r="Q2580" s="86">
        <v>0</v>
      </c>
      <c r="R2580" s="86">
        <v>0</v>
      </c>
      <c r="S2580" s="86">
        <v>0</v>
      </c>
      <c r="T2580" s="86">
        <v>0</v>
      </c>
      <c r="U2580" s="86">
        <v>0</v>
      </c>
      <c r="V2580" s="86">
        <v>0</v>
      </c>
      <c r="W2580" s="86">
        <v>0</v>
      </c>
      <c r="X2580" s="86">
        <v>0</v>
      </c>
      <c r="Y2580" s="86">
        <v>0</v>
      </c>
      <c r="Z2580" s="86">
        <v>0</v>
      </c>
      <c r="AA2580" s="4">
        <f t="shared" si="83"/>
        <v>0</v>
      </c>
      <c r="AB2580" s="4" t="str">
        <f t="shared" si="82"/>
        <v/>
      </c>
    </row>
    <row r="2581" spans="1:28" x14ac:dyDescent="0.25">
      <c r="A2581" s="83">
        <v>42883</v>
      </c>
      <c r="B2581" s="84" t="s">
        <v>199</v>
      </c>
      <c r="C2581" s="84" t="s">
        <v>161</v>
      </c>
      <c r="D2581" s="84" t="s">
        <v>38</v>
      </c>
      <c r="E2581" s="84" t="s">
        <v>184</v>
      </c>
      <c r="F2581" s="84" t="s">
        <v>204</v>
      </c>
      <c r="G2581" s="85">
        <v>102717</v>
      </c>
      <c r="H2581" s="81">
        <v>0.29166666666666669</v>
      </c>
      <c r="I2581" s="81">
        <v>0.55555555555555558</v>
      </c>
      <c r="J2581" s="86">
        <v>0.2638888888888889</v>
      </c>
      <c r="K2581" s="87"/>
      <c r="L2581" s="87"/>
      <c r="M2581" s="85">
        <v>0</v>
      </c>
      <c r="N2581" s="85">
        <v>0</v>
      </c>
      <c r="O2581" s="86">
        <v>0</v>
      </c>
      <c r="P2581" s="86">
        <v>0</v>
      </c>
      <c r="Q2581" s="86">
        <v>0</v>
      </c>
      <c r="R2581" s="86">
        <v>0</v>
      </c>
      <c r="S2581" s="86">
        <v>0</v>
      </c>
      <c r="T2581" s="86">
        <v>0</v>
      </c>
      <c r="U2581" s="86">
        <v>0</v>
      </c>
      <c r="V2581" s="86">
        <v>0</v>
      </c>
      <c r="W2581" s="86">
        <v>0</v>
      </c>
      <c r="X2581" s="86">
        <v>0</v>
      </c>
      <c r="Y2581" s="86">
        <v>0</v>
      </c>
      <c r="Z2581" s="86">
        <v>0</v>
      </c>
      <c r="AA2581" s="4">
        <f t="shared" si="83"/>
        <v>0</v>
      </c>
      <c r="AB2581" s="4" t="str">
        <f t="shared" si="82"/>
        <v/>
      </c>
    </row>
    <row r="2582" spans="1:28" x14ac:dyDescent="0.25">
      <c r="A2582" s="83">
        <v>42883</v>
      </c>
      <c r="B2582" s="84" t="s">
        <v>199</v>
      </c>
      <c r="C2582" s="84" t="s">
        <v>161</v>
      </c>
      <c r="D2582" s="84" t="s">
        <v>38</v>
      </c>
      <c r="E2582" s="84" t="s">
        <v>184</v>
      </c>
      <c r="F2582" s="84" t="s">
        <v>205</v>
      </c>
      <c r="G2582" s="85">
        <v>102711</v>
      </c>
      <c r="H2582" s="81">
        <v>0.25</v>
      </c>
      <c r="I2582" s="81">
        <v>0.51388888888888895</v>
      </c>
      <c r="J2582" s="86">
        <v>0.2638888888888889</v>
      </c>
      <c r="K2582" s="87"/>
      <c r="L2582" s="87"/>
      <c r="M2582" s="85">
        <v>0</v>
      </c>
      <c r="N2582" s="85">
        <v>0</v>
      </c>
      <c r="O2582" s="86">
        <v>0</v>
      </c>
      <c r="P2582" s="86">
        <v>0</v>
      </c>
      <c r="Q2582" s="86">
        <v>0</v>
      </c>
      <c r="R2582" s="86">
        <v>0</v>
      </c>
      <c r="S2582" s="86">
        <v>0</v>
      </c>
      <c r="T2582" s="86">
        <v>0</v>
      </c>
      <c r="U2582" s="86">
        <v>0</v>
      </c>
      <c r="V2582" s="86">
        <v>0</v>
      </c>
      <c r="W2582" s="86">
        <v>0</v>
      </c>
      <c r="X2582" s="86">
        <v>0</v>
      </c>
      <c r="Y2582" s="86">
        <v>0</v>
      </c>
      <c r="Z2582" s="86">
        <v>0</v>
      </c>
      <c r="AA2582" s="4">
        <f t="shared" si="83"/>
        <v>0</v>
      </c>
      <c r="AB2582" s="4" t="str">
        <f t="shared" si="82"/>
        <v/>
      </c>
    </row>
    <row r="2583" spans="1:28" x14ac:dyDescent="0.25">
      <c r="A2583" s="83">
        <v>42881</v>
      </c>
      <c r="B2583" s="84" t="s">
        <v>197</v>
      </c>
      <c r="C2583" s="84" t="s">
        <v>161</v>
      </c>
      <c r="D2583" s="84" t="s">
        <v>38</v>
      </c>
      <c r="E2583" s="84" t="s">
        <v>184</v>
      </c>
      <c r="F2583" s="84" t="s">
        <v>205</v>
      </c>
      <c r="G2583" s="85">
        <v>102711</v>
      </c>
      <c r="H2583" s="81">
        <v>0.25</v>
      </c>
      <c r="I2583" s="81">
        <v>0.51388888888888895</v>
      </c>
      <c r="J2583" s="86">
        <v>0.2638888888888889</v>
      </c>
      <c r="K2583" s="87"/>
      <c r="L2583" s="87"/>
      <c r="M2583" s="85">
        <v>0</v>
      </c>
      <c r="N2583" s="85">
        <v>0</v>
      </c>
      <c r="O2583" s="86">
        <v>0</v>
      </c>
      <c r="P2583" s="86">
        <v>0</v>
      </c>
      <c r="Q2583" s="86">
        <v>0</v>
      </c>
      <c r="R2583" s="86">
        <v>0</v>
      </c>
      <c r="S2583" s="86">
        <v>0</v>
      </c>
      <c r="T2583" s="86">
        <v>0</v>
      </c>
      <c r="U2583" s="86">
        <v>0</v>
      </c>
      <c r="V2583" s="86">
        <v>0</v>
      </c>
      <c r="W2583" s="86">
        <v>0</v>
      </c>
      <c r="X2583" s="86">
        <v>0</v>
      </c>
      <c r="Y2583" s="86">
        <v>0</v>
      </c>
      <c r="Z2583" s="86">
        <v>0</v>
      </c>
      <c r="AA2583" s="4">
        <f t="shared" si="83"/>
        <v>0</v>
      </c>
      <c r="AB2583" s="4" t="str">
        <f t="shared" si="82"/>
        <v/>
      </c>
    </row>
    <row r="2584" spans="1:28" x14ac:dyDescent="0.25">
      <c r="A2584" s="83">
        <v>42882</v>
      </c>
      <c r="B2584" s="84" t="s">
        <v>198</v>
      </c>
      <c r="C2584" s="84" t="s">
        <v>161</v>
      </c>
      <c r="D2584" s="84" t="s">
        <v>38</v>
      </c>
      <c r="E2584" s="84" t="s">
        <v>184</v>
      </c>
      <c r="F2584" s="84" t="s">
        <v>205</v>
      </c>
      <c r="G2584" s="85">
        <v>102711</v>
      </c>
      <c r="H2584" s="81">
        <v>0.25</v>
      </c>
      <c r="I2584" s="81">
        <v>0.51388888888888895</v>
      </c>
      <c r="J2584" s="86">
        <v>0.2638888888888889</v>
      </c>
      <c r="K2584" s="87"/>
      <c r="L2584" s="87"/>
      <c r="M2584" s="85">
        <v>0</v>
      </c>
      <c r="N2584" s="85">
        <v>0</v>
      </c>
      <c r="O2584" s="86">
        <v>0</v>
      </c>
      <c r="P2584" s="86">
        <v>0</v>
      </c>
      <c r="Q2584" s="86">
        <v>0</v>
      </c>
      <c r="R2584" s="86">
        <v>0</v>
      </c>
      <c r="S2584" s="86">
        <v>0</v>
      </c>
      <c r="T2584" s="86">
        <v>0</v>
      </c>
      <c r="U2584" s="86">
        <v>0</v>
      </c>
      <c r="V2584" s="86">
        <v>0</v>
      </c>
      <c r="W2584" s="86">
        <v>0</v>
      </c>
      <c r="X2584" s="86">
        <v>0</v>
      </c>
      <c r="Y2584" s="86">
        <v>0</v>
      </c>
      <c r="Z2584" s="86">
        <v>0</v>
      </c>
      <c r="AA2584" s="4">
        <f t="shared" si="83"/>
        <v>0</v>
      </c>
      <c r="AB2584" s="4" t="str">
        <f t="shared" si="82"/>
        <v/>
      </c>
    </row>
    <row r="2585" spans="1:28" x14ac:dyDescent="0.25">
      <c r="A2585" s="83">
        <v>42882</v>
      </c>
      <c r="B2585" s="84" t="s">
        <v>198</v>
      </c>
      <c r="C2585" s="84" t="s">
        <v>161</v>
      </c>
      <c r="D2585" s="84" t="s">
        <v>38</v>
      </c>
      <c r="E2585" s="84" t="s">
        <v>184</v>
      </c>
      <c r="F2585" s="84" t="s">
        <v>206</v>
      </c>
      <c r="G2585" s="85">
        <v>102709</v>
      </c>
      <c r="H2585" s="81">
        <v>0.625</v>
      </c>
      <c r="I2585" s="81">
        <v>0.88888888888888884</v>
      </c>
      <c r="J2585" s="86">
        <v>0.2638888888888889</v>
      </c>
      <c r="K2585" s="87"/>
      <c r="L2585" s="87"/>
      <c r="M2585" s="85">
        <v>0</v>
      </c>
      <c r="N2585" s="85">
        <v>0</v>
      </c>
      <c r="O2585" s="86">
        <v>0</v>
      </c>
      <c r="P2585" s="86">
        <v>0</v>
      </c>
      <c r="Q2585" s="86">
        <v>0</v>
      </c>
      <c r="R2585" s="86">
        <v>0</v>
      </c>
      <c r="S2585" s="86">
        <v>0</v>
      </c>
      <c r="T2585" s="86">
        <v>0</v>
      </c>
      <c r="U2585" s="86">
        <v>0</v>
      </c>
      <c r="V2585" s="86">
        <v>0</v>
      </c>
      <c r="W2585" s="86">
        <v>0</v>
      </c>
      <c r="X2585" s="86">
        <v>0</v>
      </c>
      <c r="Y2585" s="86">
        <v>0</v>
      </c>
      <c r="Z2585" s="86">
        <v>0</v>
      </c>
      <c r="AA2585" s="4">
        <f t="shared" si="83"/>
        <v>0</v>
      </c>
      <c r="AB2585" s="4" t="str">
        <f t="shared" si="82"/>
        <v/>
      </c>
    </row>
    <row r="2586" spans="1:28" x14ac:dyDescent="0.25">
      <c r="A2586" s="83">
        <v>42881</v>
      </c>
      <c r="B2586" s="84" t="s">
        <v>197</v>
      </c>
      <c r="C2586" s="84" t="s">
        <v>161</v>
      </c>
      <c r="D2586" s="84" t="s">
        <v>38</v>
      </c>
      <c r="E2586" s="84" t="s">
        <v>184</v>
      </c>
      <c r="F2586" s="84" t="s">
        <v>206</v>
      </c>
      <c r="G2586" s="85">
        <v>102709</v>
      </c>
      <c r="H2586" s="81">
        <v>0.625</v>
      </c>
      <c r="I2586" s="81">
        <v>0.88888888888888884</v>
      </c>
      <c r="J2586" s="86">
        <v>0.2638888888888889</v>
      </c>
      <c r="K2586" s="87"/>
      <c r="L2586" s="87"/>
      <c r="M2586" s="85">
        <v>0</v>
      </c>
      <c r="N2586" s="85">
        <v>0</v>
      </c>
      <c r="O2586" s="86">
        <v>0</v>
      </c>
      <c r="P2586" s="86">
        <v>0</v>
      </c>
      <c r="Q2586" s="86">
        <v>0</v>
      </c>
      <c r="R2586" s="86">
        <v>0</v>
      </c>
      <c r="S2586" s="86">
        <v>0</v>
      </c>
      <c r="T2586" s="86">
        <v>0</v>
      </c>
      <c r="U2586" s="86">
        <v>0</v>
      </c>
      <c r="V2586" s="86">
        <v>0</v>
      </c>
      <c r="W2586" s="86">
        <v>0</v>
      </c>
      <c r="X2586" s="86">
        <v>0</v>
      </c>
      <c r="Y2586" s="86">
        <v>0</v>
      </c>
      <c r="Z2586" s="86">
        <v>0</v>
      </c>
      <c r="AA2586" s="4">
        <f t="shared" si="83"/>
        <v>0</v>
      </c>
      <c r="AB2586" s="4" t="str">
        <f t="shared" si="82"/>
        <v/>
      </c>
    </row>
    <row r="2587" spans="1:28" x14ac:dyDescent="0.25">
      <c r="A2587" s="83">
        <v>42883</v>
      </c>
      <c r="B2587" s="84" t="s">
        <v>199</v>
      </c>
      <c r="C2587" s="84" t="s">
        <v>161</v>
      </c>
      <c r="D2587" s="84" t="s">
        <v>38</v>
      </c>
      <c r="E2587" s="84" t="s">
        <v>184</v>
      </c>
      <c r="F2587" s="84" t="s">
        <v>206</v>
      </c>
      <c r="G2587" s="85">
        <v>102709</v>
      </c>
      <c r="H2587" s="81">
        <v>0.625</v>
      </c>
      <c r="I2587" s="81">
        <v>0.88888888888888884</v>
      </c>
      <c r="J2587" s="86">
        <v>0.2638888888888889</v>
      </c>
      <c r="K2587" s="87"/>
      <c r="L2587" s="87"/>
      <c r="M2587" s="85">
        <v>0</v>
      </c>
      <c r="N2587" s="85">
        <v>0</v>
      </c>
      <c r="O2587" s="86">
        <v>0</v>
      </c>
      <c r="P2587" s="86">
        <v>0</v>
      </c>
      <c r="Q2587" s="86">
        <v>0</v>
      </c>
      <c r="R2587" s="86">
        <v>0</v>
      </c>
      <c r="S2587" s="86">
        <v>0</v>
      </c>
      <c r="T2587" s="86">
        <v>0</v>
      </c>
      <c r="U2587" s="86">
        <v>0</v>
      </c>
      <c r="V2587" s="86">
        <v>0</v>
      </c>
      <c r="W2587" s="86">
        <v>0</v>
      </c>
      <c r="X2587" s="86">
        <v>0</v>
      </c>
      <c r="Y2587" s="86">
        <v>0</v>
      </c>
      <c r="Z2587" s="86">
        <v>0</v>
      </c>
      <c r="AA2587" s="4">
        <f t="shared" si="83"/>
        <v>0</v>
      </c>
      <c r="AB2587" s="4" t="str">
        <f t="shared" si="82"/>
        <v/>
      </c>
    </row>
    <row r="2588" spans="1:28" x14ac:dyDescent="0.25">
      <c r="A2588" s="83">
        <v>42883</v>
      </c>
      <c r="B2588" s="84" t="s">
        <v>199</v>
      </c>
      <c r="C2588" s="84" t="s">
        <v>161</v>
      </c>
      <c r="D2588" s="84" t="s">
        <v>38</v>
      </c>
      <c r="E2588" s="84" t="s">
        <v>184</v>
      </c>
      <c r="F2588" s="84" t="s">
        <v>207</v>
      </c>
      <c r="G2588" s="85">
        <v>102713</v>
      </c>
      <c r="H2588" s="81">
        <v>0.29166666666666669</v>
      </c>
      <c r="I2588" s="81">
        <v>0.55555555555555558</v>
      </c>
      <c r="J2588" s="86">
        <v>0.2638888888888889</v>
      </c>
      <c r="K2588" s="87"/>
      <c r="L2588" s="87"/>
      <c r="M2588" s="85">
        <v>0</v>
      </c>
      <c r="N2588" s="85">
        <v>0</v>
      </c>
      <c r="O2588" s="86">
        <v>0</v>
      </c>
      <c r="P2588" s="86">
        <v>0</v>
      </c>
      <c r="Q2588" s="86">
        <v>0</v>
      </c>
      <c r="R2588" s="86">
        <v>0</v>
      </c>
      <c r="S2588" s="86">
        <v>0</v>
      </c>
      <c r="T2588" s="86">
        <v>0</v>
      </c>
      <c r="U2588" s="86">
        <v>0</v>
      </c>
      <c r="V2588" s="86">
        <v>0</v>
      </c>
      <c r="W2588" s="86">
        <v>0</v>
      </c>
      <c r="X2588" s="86">
        <v>0</v>
      </c>
      <c r="Y2588" s="86">
        <v>0</v>
      </c>
      <c r="Z2588" s="86">
        <v>0</v>
      </c>
      <c r="AA2588" s="4">
        <f t="shared" si="83"/>
        <v>0</v>
      </c>
      <c r="AB2588" s="4" t="str">
        <f t="shared" si="82"/>
        <v/>
      </c>
    </row>
    <row r="2589" spans="1:28" x14ac:dyDescent="0.25">
      <c r="A2589" s="83">
        <v>42882</v>
      </c>
      <c r="B2589" s="84" t="s">
        <v>198</v>
      </c>
      <c r="C2589" s="84" t="s">
        <v>161</v>
      </c>
      <c r="D2589" s="84" t="s">
        <v>38</v>
      </c>
      <c r="E2589" s="84" t="s">
        <v>184</v>
      </c>
      <c r="F2589" s="84" t="s">
        <v>207</v>
      </c>
      <c r="G2589" s="85">
        <v>102713</v>
      </c>
      <c r="H2589" s="81">
        <v>0.29166666666666669</v>
      </c>
      <c r="I2589" s="81">
        <v>0.55555555555555558</v>
      </c>
      <c r="J2589" s="86">
        <v>0.2638888888888889</v>
      </c>
      <c r="K2589" s="87"/>
      <c r="L2589" s="87"/>
      <c r="M2589" s="85">
        <v>0</v>
      </c>
      <c r="N2589" s="85">
        <v>0</v>
      </c>
      <c r="O2589" s="86">
        <v>0</v>
      </c>
      <c r="P2589" s="86">
        <v>0</v>
      </c>
      <c r="Q2589" s="86">
        <v>0</v>
      </c>
      <c r="R2589" s="86">
        <v>0</v>
      </c>
      <c r="S2589" s="86">
        <v>0</v>
      </c>
      <c r="T2589" s="86">
        <v>0</v>
      </c>
      <c r="U2589" s="86">
        <v>0</v>
      </c>
      <c r="V2589" s="86">
        <v>0</v>
      </c>
      <c r="W2589" s="86">
        <v>0</v>
      </c>
      <c r="X2589" s="86">
        <v>0</v>
      </c>
      <c r="Y2589" s="86">
        <v>0</v>
      </c>
      <c r="Z2589" s="86">
        <v>0</v>
      </c>
      <c r="AA2589" s="4">
        <f t="shared" si="83"/>
        <v>0</v>
      </c>
      <c r="AB2589" s="4" t="str">
        <f t="shared" si="82"/>
        <v/>
      </c>
    </row>
    <row r="2590" spans="1:28" x14ac:dyDescent="0.25">
      <c r="A2590" s="83">
        <v>42881</v>
      </c>
      <c r="B2590" s="84" t="s">
        <v>197</v>
      </c>
      <c r="C2590" s="84" t="s">
        <v>161</v>
      </c>
      <c r="D2590" s="84" t="s">
        <v>38</v>
      </c>
      <c r="E2590" s="84" t="s">
        <v>184</v>
      </c>
      <c r="F2590" s="84" t="s">
        <v>207</v>
      </c>
      <c r="G2590" s="85">
        <v>102713</v>
      </c>
      <c r="H2590" s="81">
        <v>0.29166666666666669</v>
      </c>
      <c r="I2590" s="81">
        <v>0.55555555555555558</v>
      </c>
      <c r="J2590" s="86">
        <v>0.2638888888888889</v>
      </c>
      <c r="K2590" s="87"/>
      <c r="L2590" s="87"/>
      <c r="M2590" s="85">
        <v>0</v>
      </c>
      <c r="N2590" s="85">
        <v>0</v>
      </c>
      <c r="O2590" s="86">
        <v>0</v>
      </c>
      <c r="P2590" s="86">
        <v>0</v>
      </c>
      <c r="Q2590" s="86">
        <v>0</v>
      </c>
      <c r="R2590" s="86">
        <v>0</v>
      </c>
      <c r="S2590" s="86">
        <v>0</v>
      </c>
      <c r="T2590" s="86">
        <v>0</v>
      </c>
      <c r="U2590" s="86">
        <v>0</v>
      </c>
      <c r="V2590" s="86">
        <v>0</v>
      </c>
      <c r="W2590" s="86">
        <v>0</v>
      </c>
      <c r="X2590" s="86">
        <v>0</v>
      </c>
      <c r="Y2590" s="86">
        <v>0</v>
      </c>
      <c r="Z2590" s="86">
        <v>0</v>
      </c>
      <c r="AA2590" s="4">
        <f t="shared" si="83"/>
        <v>0</v>
      </c>
      <c r="AB2590" s="4" t="str">
        <f t="shared" ref="AB2590:AB2653" si="84">IF(K2590="","",IF(VALUE(TEXT(K2590,"HH:MM:SS"))&gt;H2590,VALUE(TEXT(K2590,"HH:MM:SS"))-H2590,0))</f>
        <v/>
      </c>
    </row>
    <row r="2591" spans="1:28" x14ac:dyDescent="0.25">
      <c r="A2591" s="83">
        <v>42881</v>
      </c>
      <c r="B2591" s="84" t="s">
        <v>197</v>
      </c>
      <c r="C2591" s="84" t="s">
        <v>161</v>
      </c>
      <c r="D2591" s="84" t="s">
        <v>38</v>
      </c>
      <c r="E2591" s="84" t="s">
        <v>184</v>
      </c>
      <c r="F2591" s="84" t="s">
        <v>201</v>
      </c>
      <c r="G2591" s="85">
        <v>102702</v>
      </c>
      <c r="H2591" s="81">
        <v>0.29166666666666669</v>
      </c>
      <c r="I2591" s="81">
        <v>0.55555555555555558</v>
      </c>
      <c r="J2591" s="86">
        <v>0.2638888888888889</v>
      </c>
      <c r="K2591" s="87"/>
      <c r="L2591" s="87"/>
      <c r="M2591" s="85">
        <v>0</v>
      </c>
      <c r="N2591" s="85">
        <v>0</v>
      </c>
      <c r="O2591" s="86">
        <v>0</v>
      </c>
      <c r="P2591" s="86">
        <v>0</v>
      </c>
      <c r="Q2591" s="86">
        <v>0</v>
      </c>
      <c r="R2591" s="86">
        <v>0</v>
      </c>
      <c r="S2591" s="86">
        <v>0</v>
      </c>
      <c r="T2591" s="86">
        <v>0</v>
      </c>
      <c r="U2591" s="86">
        <v>0</v>
      </c>
      <c r="V2591" s="86">
        <v>0</v>
      </c>
      <c r="W2591" s="86">
        <v>0</v>
      </c>
      <c r="X2591" s="86">
        <v>0</v>
      </c>
      <c r="Y2591" s="86">
        <v>0</v>
      </c>
      <c r="Z2591" s="86">
        <v>0</v>
      </c>
      <c r="AA2591" s="4">
        <f t="shared" si="83"/>
        <v>0</v>
      </c>
      <c r="AB2591" s="4" t="str">
        <f t="shared" si="84"/>
        <v/>
      </c>
    </row>
    <row r="2592" spans="1:28" x14ac:dyDescent="0.25">
      <c r="A2592" s="83">
        <v>42882</v>
      </c>
      <c r="B2592" s="84" t="s">
        <v>198</v>
      </c>
      <c r="C2592" s="84" t="s">
        <v>161</v>
      </c>
      <c r="D2592" s="84" t="s">
        <v>38</v>
      </c>
      <c r="E2592" s="84" t="s">
        <v>184</v>
      </c>
      <c r="F2592" s="84" t="s">
        <v>201</v>
      </c>
      <c r="G2592" s="85">
        <v>102702</v>
      </c>
      <c r="H2592" s="81">
        <v>0.29166666666666669</v>
      </c>
      <c r="I2592" s="81">
        <v>0.55555555555555558</v>
      </c>
      <c r="J2592" s="86">
        <v>0.2638888888888889</v>
      </c>
      <c r="K2592" s="87"/>
      <c r="L2592" s="87"/>
      <c r="M2592" s="85">
        <v>0</v>
      </c>
      <c r="N2592" s="85">
        <v>0</v>
      </c>
      <c r="O2592" s="86">
        <v>0</v>
      </c>
      <c r="P2592" s="86">
        <v>0</v>
      </c>
      <c r="Q2592" s="86">
        <v>0</v>
      </c>
      <c r="R2592" s="86">
        <v>0</v>
      </c>
      <c r="S2592" s="86">
        <v>0</v>
      </c>
      <c r="T2592" s="86">
        <v>0</v>
      </c>
      <c r="U2592" s="86">
        <v>0</v>
      </c>
      <c r="V2592" s="86">
        <v>0</v>
      </c>
      <c r="W2592" s="86">
        <v>0</v>
      </c>
      <c r="X2592" s="86">
        <v>0</v>
      </c>
      <c r="Y2592" s="86">
        <v>0</v>
      </c>
      <c r="Z2592" s="86">
        <v>0</v>
      </c>
      <c r="AA2592" s="4">
        <f t="shared" si="83"/>
        <v>0</v>
      </c>
      <c r="AB2592" s="4" t="str">
        <f t="shared" si="84"/>
        <v/>
      </c>
    </row>
    <row r="2593" spans="1:28" x14ac:dyDescent="0.25">
      <c r="A2593" s="83">
        <v>42883</v>
      </c>
      <c r="B2593" s="84" t="s">
        <v>199</v>
      </c>
      <c r="C2593" s="84" t="s">
        <v>161</v>
      </c>
      <c r="D2593" s="84" t="s">
        <v>38</v>
      </c>
      <c r="E2593" s="84" t="s">
        <v>184</v>
      </c>
      <c r="F2593" s="84" t="s">
        <v>201</v>
      </c>
      <c r="G2593" s="85">
        <v>102702</v>
      </c>
      <c r="H2593" s="81">
        <v>0.29166666666666669</v>
      </c>
      <c r="I2593" s="81">
        <v>0.55555555555555558</v>
      </c>
      <c r="J2593" s="86">
        <v>0.2638888888888889</v>
      </c>
      <c r="K2593" s="87"/>
      <c r="L2593" s="87"/>
      <c r="M2593" s="85">
        <v>0</v>
      </c>
      <c r="N2593" s="85">
        <v>0</v>
      </c>
      <c r="O2593" s="86">
        <v>0</v>
      </c>
      <c r="P2593" s="86">
        <v>0</v>
      </c>
      <c r="Q2593" s="86">
        <v>0</v>
      </c>
      <c r="R2593" s="86">
        <v>0</v>
      </c>
      <c r="S2593" s="86">
        <v>0</v>
      </c>
      <c r="T2593" s="86">
        <v>0</v>
      </c>
      <c r="U2593" s="86">
        <v>0</v>
      </c>
      <c r="V2593" s="86">
        <v>0</v>
      </c>
      <c r="W2593" s="86">
        <v>0</v>
      </c>
      <c r="X2593" s="86">
        <v>0</v>
      </c>
      <c r="Y2593" s="86">
        <v>0</v>
      </c>
      <c r="Z2593" s="86">
        <v>0</v>
      </c>
      <c r="AA2593" s="4">
        <f t="shared" si="83"/>
        <v>0</v>
      </c>
      <c r="AB2593" s="4" t="str">
        <f t="shared" si="84"/>
        <v/>
      </c>
    </row>
    <row r="2594" spans="1:28" x14ac:dyDescent="0.25">
      <c r="A2594" s="83">
        <v>42883</v>
      </c>
      <c r="B2594" s="84" t="s">
        <v>199</v>
      </c>
      <c r="C2594" s="84" t="s">
        <v>161</v>
      </c>
      <c r="D2594" s="84" t="s">
        <v>38</v>
      </c>
      <c r="E2594" s="84" t="s">
        <v>184</v>
      </c>
      <c r="F2594" s="84" t="s">
        <v>208</v>
      </c>
      <c r="G2594" s="85">
        <v>102714</v>
      </c>
      <c r="H2594" s="81">
        <v>0.33333333333333331</v>
      </c>
      <c r="I2594" s="81">
        <v>0.59722222222222221</v>
      </c>
      <c r="J2594" s="86">
        <v>0.2638888888888889</v>
      </c>
      <c r="K2594" s="87"/>
      <c r="L2594" s="87"/>
      <c r="M2594" s="85">
        <v>0</v>
      </c>
      <c r="N2594" s="85">
        <v>0</v>
      </c>
      <c r="O2594" s="86">
        <v>0</v>
      </c>
      <c r="P2594" s="86">
        <v>0</v>
      </c>
      <c r="Q2594" s="86">
        <v>0</v>
      </c>
      <c r="R2594" s="86">
        <v>0</v>
      </c>
      <c r="S2594" s="86">
        <v>0</v>
      </c>
      <c r="T2594" s="86">
        <v>0</v>
      </c>
      <c r="U2594" s="86">
        <v>0</v>
      </c>
      <c r="V2594" s="86">
        <v>0</v>
      </c>
      <c r="W2594" s="86">
        <v>0</v>
      </c>
      <c r="X2594" s="86">
        <v>0</v>
      </c>
      <c r="Y2594" s="86">
        <v>0</v>
      </c>
      <c r="Z2594" s="86">
        <v>0</v>
      </c>
      <c r="AA2594" s="4">
        <f t="shared" si="83"/>
        <v>0</v>
      </c>
      <c r="AB2594" s="4" t="str">
        <f t="shared" si="84"/>
        <v/>
      </c>
    </row>
    <row r="2595" spans="1:28" x14ac:dyDescent="0.25">
      <c r="A2595" s="83">
        <v>42882</v>
      </c>
      <c r="B2595" s="84" t="s">
        <v>198</v>
      </c>
      <c r="C2595" s="84" t="s">
        <v>161</v>
      </c>
      <c r="D2595" s="84" t="s">
        <v>38</v>
      </c>
      <c r="E2595" s="84" t="s">
        <v>184</v>
      </c>
      <c r="F2595" s="84" t="s">
        <v>208</v>
      </c>
      <c r="G2595" s="85">
        <v>102714</v>
      </c>
      <c r="H2595" s="81">
        <v>0.33333333333333331</v>
      </c>
      <c r="I2595" s="81">
        <v>0.59722222222222221</v>
      </c>
      <c r="J2595" s="86">
        <v>0.2638888888888889</v>
      </c>
      <c r="K2595" s="87"/>
      <c r="L2595" s="87"/>
      <c r="M2595" s="85">
        <v>0</v>
      </c>
      <c r="N2595" s="85">
        <v>0</v>
      </c>
      <c r="O2595" s="86">
        <v>0</v>
      </c>
      <c r="P2595" s="86">
        <v>0</v>
      </c>
      <c r="Q2595" s="86">
        <v>0</v>
      </c>
      <c r="R2595" s="86">
        <v>0</v>
      </c>
      <c r="S2595" s="86">
        <v>0</v>
      </c>
      <c r="T2595" s="86">
        <v>0</v>
      </c>
      <c r="U2595" s="86">
        <v>0</v>
      </c>
      <c r="V2595" s="86">
        <v>0</v>
      </c>
      <c r="W2595" s="86">
        <v>0</v>
      </c>
      <c r="X2595" s="86">
        <v>0</v>
      </c>
      <c r="Y2595" s="86">
        <v>0</v>
      </c>
      <c r="Z2595" s="86">
        <v>0</v>
      </c>
      <c r="AA2595" s="4">
        <f t="shared" si="83"/>
        <v>0</v>
      </c>
      <c r="AB2595" s="4" t="str">
        <f t="shared" si="84"/>
        <v/>
      </c>
    </row>
    <row r="2596" spans="1:28" x14ac:dyDescent="0.25">
      <c r="A2596" s="83">
        <v>42881</v>
      </c>
      <c r="B2596" s="84" t="s">
        <v>197</v>
      </c>
      <c r="C2596" s="84" t="s">
        <v>161</v>
      </c>
      <c r="D2596" s="84" t="s">
        <v>38</v>
      </c>
      <c r="E2596" s="84" t="s">
        <v>184</v>
      </c>
      <c r="F2596" s="84" t="s">
        <v>208</v>
      </c>
      <c r="G2596" s="85">
        <v>102714</v>
      </c>
      <c r="H2596" s="81">
        <v>0.33333333333333331</v>
      </c>
      <c r="I2596" s="81">
        <v>0.59722222222222221</v>
      </c>
      <c r="J2596" s="86">
        <v>0.2638888888888889</v>
      </c>
      <c r="K2596" s="87"/>
      <c r="L2596" s="87"/>
      <c r="M2596" s="85">
        <v>0</v>
      </c>
      <c r="N2596" s="85">
        <v>0</v>
      </c>
      <c r="O2596" s="86">
        <v>0</v>
      </c>
      <c r="P2596" s="86">
        <v>0</v>
      </c>
      <c r="Q2596" s="86">
        <v>0</v>
      </c>
      <c r="R2596" s="86">
        <v>0</v>
      </c>
      <c r="S2596" s="86">
        <v>0</v>
      </c>
      <c r="T2596" s="86">
        <v>0</v>
      </c>
      <c r="U2596" s="86">
        <v>0</v>
      </c>
      <c r="V2596" s="86">
        <v>0</v>
      </c>
      <c r="W2596" s="86">
        <v>0</v>
      </c>
      <c r="X2596" s="86">
        <v>0</v>
      </c>
      <c r="Y2596" s="86">
        <v>0</v>
      </c>
      <c r="Z2596" s="86">
        <v>0</v>
      </c>
      <c r="AA2596" s="4">
        <f t="shared" si="83"/>
        <v>0</v>
      </c>
      <c r="AB2596" s="4" t="str">
        <f t="shared" si="84"/>
        <v/>
      </c>
    </row>
    <row r="2597" spans="1:28" x14ac:dyDescent="0.25">
      <c r="A2597" s="83">
        <v>42881</v>
      </c>
      <c r="B2597" s="84" t="s">
        <v>197</v>
      </c>
      <c r="C2597" s="84" t="s">
        <v>161</v>
      </c>
      <c r="D2597" s="84" t="s">
        <v>38</v>
      </c>
      <c r="E2597" s="84" t="s">
        <v>184</v>
      </c>
      <c r="F2597" s="84" t="s">
        <v>185</v>
      </c>
      <c r="G2597" s="85">
        <v>91863</v>
      </c>
      <c r="H2597" s="81">
        <v>0.3611111111111111</v>
      </c>
      <c r="I2597" s="81">
        <v>0.625</v>
      </c>
      <c r="J2597" s="86">
        <v>0.2638888888888889</v>
      </c>
      <c r="K2597" s="87"/>
      <c r="L2597" s="87"/>
      <c r="M2597" s="85">
        <v>0</v>
      </c>
      <c r="N2597" s="85">
        <v>0</v>
      </c>
      <c r="O2597" s="86">
        <v>0</v>
      </c>
      <c r="P2597" s="86">
        <v>0</v>
      </c>
      <c r="Q2597" s="86">
        <v>0</v>
      </c>
      <c r="R2597" s="86">
        <v>0</v>
      </c>
      <c r="S2597" s="86">
        <v>0</v>
      </c>
      <c r="T2597" s="86">
        <v>0</v>
      </c>
      <c r="U2597" s="86">
        <v>0</v>
      </c>
      <c r="V2597" s="86">
        <v>0</v>
      </c>
      <c r="W2597" s="86">
        <v>0</v>
      </c>
      <c r="X2597" s="86">
        <v>0</v>
      </c>
      <c r="Y2597" s="86">
        <v>0</v>
      </c>
      <c r="Z2597" s="86">
        <v>0</v>
      </c>
      <c r="AA2597" s="4">
        <f t="shared" si="83"/>
        <v>0</v>
      </c>
      <c r="AB2597" s="4" t="str">
        <f t="shared" si="84"/>
        <v/>
      </c>
    </row>
    <row r="2598" spans="1:28" x14ac:dyDescent="0.25">
      <c r="A2598" s="83">
        <v>42882</v>
      </c>
      <c r="B2598" s="84" t="s">
        <v>198</v>
      </c>
      <c r="C2598" s="84" t="s">
        <v>161</v>
      </c>
      <c r="D2598" s="84" t="s">
        <v>38</v>
      </c>
      <c r="E2598" s="84" t="s">
        <v>184</v>
      </c>
      <c r="F2598" s="84" t="s">
        <v>185</v>
      </c>
      <c r="G2598" s="85">
        <v>91863</v>
      </c>
      <c r="H2598" s="81">
        <v>0.3611111111111111</v>
      </c>
      <c r="I2598" s="81">
        <v>0.625</v>
      </c>
      <c r="J2598" s="86">
        <v>0.2638888888888889</v>
      </c>
      <c r="K2598" s="87"/>
      <c r="L2598" s="87"/>
      <c r="M2598" s="85">
        <v>0</v>
      </c>
      <c r="N2598" s="85">
        <v>0</v>
      </c>
      <c r="O2598" s="86">
        <v>0</v>
      </c>
      <c r="P2598" s="86">
        <v>0</v>
      </c>
      <c r="Q2598" s="86">
        <v>0</v>
      </c>
      <c r="R2598" s="86">
        <v>0</v>
      </c>
      <c r="S2598" s="86">
        <v>0</v>
      </c>
      <c r="T2598" s="86">
        <v>0</v>
      </c>
      <c r="U2598" s="86">
        <v>0</v>
      </c>
      <c r="V2598" s="86">
        <v>0</v>
      </c>
      <c r="W2598" s="86">
        <v>0</v>
      </c>
      <c r="X2598" s="86">
        <v>0</v>
      </c>
      <c r="Y2598" s="86">
        <v>0</v>
      </c>
      <c r="Z2598" s="86">
        <v>0</v>
      </c>
      <c r="AA2598" s="4">
        <f t="shared" si="83"/>
        <v>0</v>
      </c>
      <c r="AB2598" s="4" t="str">
        <f t="shared" si="84"/>
        <v/>
      </c>
    </row>
    <row r="2599" spans="1:28" x14ac:dyDescent="0.25">
      <c r="A2599" s="83">
        <v>42883</v>
      </c>
      <c r="B2599" s="84" t="s">
        <v>199</v>
      </c>
      <c r="C2599" s="84" t="s">
        <v>161</v>
      </c>
      <c r="D2599" s="84" t="s">
        <v>38</v>
      </c>
      <c r="E2599" s="84" t="s">
        <v>184</v>
      </c>
      <c r="F2599" s="84" t="s">
        <v>185</v>
      </c>
      <c r="G2599" s="85">
        <v>91863</v>
      </c>
      <c r="H2599" s="81">
        <v>0.3611111111111111</v>
      </c>
      <c r="I2599" s="81">
        <v>0.625</v>
      </c>
      <c r="J2599" s="86">
        <v>0.2638888888888889</v>
      </c>
      <c r="K2599" s="87"/>
      <c r="L2599" s="87"/>
      <c r="M2599" s="85">
        <v>0</v>
      </c>
      <c r="N2599" s="85">
        <v>0</v>
      </c>
      <c r="O2599" s="86">
        <v>0</v>
      </c>
      <c r="P2599" s="86">
        <v>0</v>
      </c>
      <c r="Q2599" s="86">
        <v>0</v>
      </c>
      <c r="R2599" s="86">
        <v>0</v>
      </c>
      <c r="S2599" s="86">
        <v>0</v>
      </c>
      <c r="T2599" s="86">
        <v>0</v>
      </c>
      <c r="U2599" s="86">
        <v>0</v>
      </c>
      <c r="V2599" s="86">
        <v>0</v>
      </c>
      <c r="W2599" s="86">
        <v>0</v>
      </c>
      <c r="X2599" s="86">
        <v>0</v>
      </c>
      <c r="Y2599" s="86">
        <v>0</v>
      </c>
      <c r="Z2599" s="86">
        <v>0</v>
      </c>
      <c r="AA2599" s="4">
        <f t="shared" si="83"/>
        <v>0</v>
      </c>
      <c r="AB2599" s="4" t="str">
        <f t="shared" si="84"/>
        <v/>
      </c>
    </row>
    <row r="2600" spans="1:28" x14ac:dyDescent="0.25">
      <c r="A2600" s="83">
        <v>42883</v>
      </c>
      <c r="B2600" s="84" t="s">
        <v>199</v>
      </c>
      <c r="C2600" s="84" t="s">
        <v>161</v>
      </c>
      <c r="D2600" s="84" t="s">
        <v>38</v>
      </c>
      <c r="E2600" s="84" t="s">
        <v>184</v>
      </c>
      <c r="F2600" s="84" t="s">
        <v>200</v>
      </c>
      <c r="G2600" s="85">
        <v>91230</v>
      </c>
      <c r="H2600" s="81">
        <v>0.375</v>
      </c>
      <c r="I2600" s="81">
        <v>0.63888888888888895</v>
      </c>
      <c r="J2600" s="86">
        <v>0.2638888888888889</v>
      </c>
      <c r="K2600" s="87"/>
      <c r="L2600" s="87"/>
      <c r="M2600" s="85">
        <v>0</v>
      </c>
      <c r="N2600" s="85">
        <v>0</v>
      </c>
      <c r="O2600" s="86">
        <v>0</v>
      </c>
      <c r="P2600" s="86">
        <v>0</v>
      </c>
      <c r="Q2600" s="86">
        <v>0</v>
      </c>
      <c r="R2600" s="86">
        <v>0</v>
      </c>
      <c r="S2600" s="86">
        <v>0</v>
      </c>
      <c r="T2600" s="86">
        <v>0</v>
      </c>
      <c r="U2600" s="86">
        <v>0</v>
      </c>
      <c r="V2600" s="86">
        <v>0</v>
      </c>
      <c r="W2600" s="86">
        <v>0</v>
      </c>
      <c r="X2600" s="86">
        <v>0</v>
      </c>
      <c r="Y2600" s="86">
        <v>0</v>
      </c>
      <c r="Z2600" s="86">
        <v>0</v>
      </c>
      <c r="AA2600" s="4">
        <f t="shared" si="83"/>
        <v>0</v>
      </c>
      <c r="AB2600" s="4" t="str">
        <f t="shared" si="84"/>
        <v/>
      </c>
    </row>
    <row r="2601" spans="1:28" x14ac:dyDescent="0.25">
      <c r="A2601" s="83">
        <v>42883</v>
      </c>
      <c r="B2601" s="84" t="s">
        <v>199</v>
      </c>
      <c r="C2601" s="84" t="s">
        <v>161</v>
      </c>
      <c r="D2601" s="84" t="s">
        <v>38</v>
      </c>
      <c r="E2601" s="84" t="s">
        <v>184</v>
      </c>
      <c r="F2601" s="84" t="s">
        <v>200</v>
      </c>
      <c r="G2601" s="85">
        <v>91176</v>
      </c>
      <c r="H2601" s="81">
        <v>0.375</v>
      </c>
      <c r="I2601" s="81">
        <v>0.63888888888888895</v>
      </c>
      <c r="J2601" s="86">
        <v>0.2638888888888889</v>
      </c>
      <c r="K2601" s="87"/>
      <c r="L2601" s="87"/>
      <c r="M2601" s="85">
        <v>0</v>
      </c>
      <c r="N2601" s="85">
        <v>0</v>
      </c>
      <c r="O2601" s="86">
        <v>0</v>
      </c>
      <c r="P2601" s="86">
        <v>0</v>
      </c>
      <c r="Q2601" s="86">
        <v>0</v>
      </c>
      <c r="R2601" s="86">
        <v>0</v>
      </c>
      <c r="S2601" s="86">
        <v>0</v>
      </c>
      <c r="T2601" s="86">
        <v>0</v>
      </c>
      <c r="U2601" s="86">
        <v>0</v>
      </c>
      <c r="V2601" s="86">
        <v>0</v>
      </c>
      <c r="W2601" s="86">
        <v>0</v>
      </c>
      <c r="X2601" s="86">
        <v>0</v>
      </c>
      <c r="Y2601" s="86">
        <v>0</v>
      </c>
      <c r="Z2601" s="86">
        <v>0</v>
      </c>
      <c r="AA2601" s="4">
        <f t="shared" si="83"/>
        <v>0</v>
      </c>
      <c r="AB2601" s="4" t="str">
        <f t="shared" si="84"/>
        <v/>
      </c>
    </row>
    <row r="2602" spans="1:28" x14ac:dyDescent="0.25">
      <c r="A2602" s="83">
        <v>42883</v>
      </c>
      <c r="B2602" s="84" t="s">
        <v>199</v>
      </c>
      <c r="C2602" s="84" t="s">
        <v>161</v>
      </c>
      <c r="D2602" s="84" t="s">
        <v>38</v>
      </c>
      <c r="E2602" s="84" t="s">
        <v>184</v>
      </c>
      <c r="F2602" s="84" t="s">
        <v>200</v>
      </c>
      <c r="G2602" s="85">
        <v>91242</v>
      </c>
      <c r="H2602" s="81">
        <v>0.375</v>
      </c>
      <c r="I2602" s="81">
        <v>0.63888888888888895</v>
      </c>
      <c r="J2602" s="86">
        <v>0.2638888888888889</v>
      </c>
      <c r="K2602" s="87"/>
      <c r="L2602" s="87"/>
      <c r="M2602" s="85">
        <v>0</v>
      </c>
      <c r="N2602" s="85">
        <v>0</v>
      </c>
      <c r="O2602" s="86">
        <v>0</v>
      </c>
      <c r="P2602" s="86">
        <v>0</v>
      </c>
      <c r="Q2602" s="86">
        <v>0</v>
      </c>
      <c r="R2602" s="86">
        <v>0</v>
      </c>
      <c r="S2602" s="86">
        <v>0</v>
      </c>
      <c r="T2602" s="86">
        <v>0</v>
      </c>
      <c r="U2602" s="86">
        <v>0</v>
      </c>
      <c r="V2602" s="86">
        <v>0</v>
      </c>
      <c r="W2602" s="86">
        <v>0</v>
      </c>
      <c r="X2602" s="86">
        <v>0</v>
      </c>
      <c r="Y2602" s="86">
        <v>0</v>
      </c>
      <c r="Z2602" s="86">
        <v>0</v>
      </c>
      <c r="AA2602" s="4">
        <f t="shared" si="83"/>
        <v>0</v>
      </c>
      <c r="AB2602" s="4" t="str">
        <f t="shared" si="84"/>
        <v/>
      </c>
    </row>
    <row r="2603" spans="1:28" x14ac:dyDescent="0.25">
      <c r="A2603" s="83">
        <v>42883</v>
      </c>
      <c r="B2603" s="84" t="s">
        <v>199</v>
      </c>
      <c r="C2603" s="84" t="s">
        <v>161</v>
      </c>
      <c r="D2603" s="84" t="s">
        <v>38</v>
      </c>
      <c r="E2603" s="84" t="s">
        <v>184</v>
      </c>
      <c r="F2603" s="84" t="s">
        <v>200</v>
      </c>
      <c r="G2603" s="85">
        <v>91125</v>
      </c>
      <c r="H2603" s="81">
        <v>0.375</v>
      </c>
      <c r="I2603" s="81">
        <v>0.63888888888888895</v>
      </c>
      <c r="J2603" s="86">
        <v>0.2638888888888889</v>
      </c>
      <c r="K2603" s="87"/>
      <c r="L2603" s="87"/>
      <c r="M2603" s="85">
        <v>0</v>
      </c>
      <c r="N2603" s="85">
        <v>0</v>
      </c>
      <c r="O2603" s="86">
        <v>0</v>
      </c>
      <c r="P2603" s="86">
        <v>0</v>
      </c>
      <c r="Q2603" s="86">
        <v>0</v>
      </c>
      <c r="R2603" s="86">
        <v>0</v>
      </c>
      <c r="S2603" s="86">
        <v>0</v>
      </c>
      <c r="T2603" s="86">
        <v>0</v>
      </c>
      <c r="U2603" s="86">
        <v>0</v>
      </c>
      <c r="V2603" s="86">
        <v>0</v>
      </c>
      <c r="W2603" s="86">
        <v>0</v>
      </c>
      <c r="X2603" s="86">
        <v>0</v>
      </c>
      <c r="Y2603" s="86">
        <v>0</v>
      </c>
      <c r="Z2603" s="86">
        <v>0</v>
      </c>
      <c r="AA2603" s="4">
        <f t="shared" si="83"/>
        <v>0</v>
      </c>
      <c r="AB2603" s="4" t="str">
        <f t="shared" si="84"/>
        <v/>
      </c>
    </row>
    <row r="2604" spans="1:28" x14ac:dyDescent="0.25">
      <c r="A2604" s="83">
        <v>42883</v>
      </c>
      <c r="B2604" s="84" t="s">
        <v>199</v>
      </c>
      <c r="C2604" s="84" t="s">
        <v>161</v>
      </c>
      <c r="D2604" s="84" t="s">
        <v>38</v>
      </c>
      <c r="E2604" s="84" t="s">
        <v>184</v>
      </c>
      <c r="F2604" s="84" t="s">
        <v>200</v>
      </c>
      <c r="G2604" s="85">
        <v>91133</v>
      </c>
      <c r="H2604" s="81">
        <v>0.375</v>
      </c>
      <c r="I2604" s="81">
        <v>0.63888888888888895</v>
      </c>
      <c r="J2604" s="86">
        <v>0.2638888888888889</v>
      </c>
      <c r="K2604" s="87"/>
      <c r="L2604" s="87"/>
      <c r="M2604" s="85">
        <v>0</v>
      </c>
      <c r="N2604" s="85">
        <v>0</v>
      </c>
      <c r="O2604" s="86">
        <v>0</v>
      </c>
      <c r="P2604" s="86">
        <v>0</v>
      </c>
      <c r="Q2604" s="86">
        <v>0</v>
      </c>
      <c r="R2604" s="86">
        <v>0</v>
      </c>
      <c r="S2604" s="86">
        <v>0</v>
      </c>
      <c r="T2604" s="86">
        <v>0</v>
      </c>
      <c r="U2604" s="86">
        <v>0</v>
      </c>
      <c r="V2604" s="86">
        <v>0</v>
      </c>
      <c r="W2604" s="86">
        <v>0</v>
      </c>
      <c r="X2604" s="86">
        <v>0</v>
      </c>
      <c r="Y2604" s="86">
        <v>0</v>
      </c>
      <c r="Z2604" s="86">
        <v>0</v>
      </c>
      <c r="AA2604" s="4">
        <f t="shared" si="83"/>
        <v>0</v>
      </c>
      <c r="AB2604" s="4" t="str">
        <f t="shared" si="84"/>
        <v/>
      </c>
    </row>
    <row r="2605" spans="1:28" x14ac:dyDescent="0.25">
      <c r="A2605" s="83">
        <v>42882</v>
      </c>
      <c r="B2605" s="84" t="s">
        <v>198</v>
      </c>
      <c r="C2605" s="84" t="s">
        <v>161</v>
      </c>
      <c r="D2605" s="84" t="s">
        <v>38</v>
      </c>
      <c r="E2605" s="84" t="s">
        <v>184</v>
      </c>
      <c r="F2605" s="84" t="s">
        <v>200</v>
      </c>
      <c r="G2605" s="85">
        <v>91230</v>
      </c>
      <c r="H2605" s="81">
        <v>0.375</v>
      </c>
      <c r="I2605" s="81">
        <v>0.63888888888888895</v>
      </c>
      <c r="J2605" s="86">
        <v>0.2638888888888889</v>
      </c>
      <c r="K2605" s="87"/>
      <c r="L2605" s="87"/>
      <c r="M2605" s="85">
        <v>0</v>
      </c>
      <c r="N2605" s="85">
        <v>0</v>
      </c>
      <c r="O2605" s="86">
        <v>0</v>
      </c>
      <c r="P2605" s="86">
        <v>0</v>
      </c>
      <c r="Q2605" s="86">
        <v>0</v>
      </c>
      <c r="R2605" s="86">
        <v>0</v>
      </c>
      <c r="S2605" s="86">
        <v>0</v>
      </c>
      <c r="T2605" s="86">
        <v>0</v>
      </c>
      <c r="U2605" s="86">
        <v>0</v>
      </c>
      <c r="V2605" s="86">
        <v>0</v>
      </c>
      <c r="W2605" s="86">
        <v>0</v>
      </c>
      <c r="X2605" s="86">
        <v>0</v>
      </c>
      <c r="Y2605" s="86">
        <v>0</v>
      </c>
      <c r="Z2605" s="86">
        <v>0</v>
      </c>
      <c r="AA2605" s="4">
        <f t="shared" si="83"/>
        <v>0</v>
      </c>
      <c r="AB2605" s="4" t="str">
        <f t="shared" si="84"/>
        <v/>
      </c>
    </row>
    <row r="2606" spans="1:28" x14ac:dyDescent="0.25">
      <c r="A2606" s="83">
        <v>42882</v>
      </c>
      <c r="B2606" s="84" t="s">
        <v>198</v>
      </c>
      <c r="C2606" s="84" t="s">
        <v>161</v>
      </c>
      <c r="D2606" s="84" t="s">
        <v>38</v>
      </c>
      <c r="E2606" s="84" t="s">
        <v>184</v>
      </c>
      <c r="F2606" s="84" t="s">
        <v>200</v>
      </c>
      <c r="G2606" s="85">
        <v>91176</v>
      </c>
      <c r="H2606" s="81">
        <v>0.375</v>
      </c>
      <c r="I2606" s="81">
        <v>0.63888888888888895</v>
      </c>
      <c r="J2606" s="86">
        <v>0.2638888888888889</v>
      </c>
      <c r="K2606" s="87">
        <v>42882.251388888886</v>
      </c>
      <c r="L2606" s="87">
        <v>42882.518055555556</v>
      </c>
      <c r="M2606" s="85">
        <v>42</v>
      </c>
      <c r="N2606" s="85">
        <v>0</v>
      </c>
      <c r="O2606" s="86">
        <v>0</v>
      </c>
      <c r="P2606" s="86">
        <v>2.3263888888888887E-3</v>
      </c>
      <c r="Q2606" s="86">
        <v>5.2777777777777771E-3</v>
      </c>
      <c r="R2606" s="86">
        <v>1.4548611111111111E-2</v>
      </c>
      <c r="S2606" s="86">
        <v>0</v>
      </c>
      <c r="T2606" s="86">
        <v>1.511574074074074E-2</v>
      </c>
      <c r="U2606" s="86">
        <v>0</v>
      </c>
      <c r="V2606" s="86">
        <v>0</v>
      </c>
      <c r="W2606" s="86">
        <v>0</v>
      </c>
      <c r="X2606" s="86">
        <v>3.4606481481481485E-3</v>
      </c>
      <c r="Y2606" s="86">
        <v>2.5925925925925925E-3</v>
      </c>
      <c r="Z2606" s="86">
        <v>0</v>
      </c>
      <c r="AA2606" s="4">
        <f t="shared" si="83"/>
        <v>2.9664351851851851E-2</v>
      </c>
      <c r="AB2606" s="4">
        <f t="shared" si="84"/>
        <v>0</v>
      </c>
    </row>
    <row r="2607" spans="1:28" x14ac:dyDescent="0.25">
      <c r="A2607" s="83">
        <v>42882</v>
      </c>
      <c r="B2607" s="84" t="s">
        <v>198</v>
      </c>
      <c r="C2607" s="84" t="s">
        <v>161</v>
      </c>
      <c r="D2607" s="84" t="s">
        <v>38</v>
      </c>
      <c r="E2607" s="84" t="s">
        <v>184</v>
      </c>
      <c r="F2607" s="84" t="s">
        <v>200</v>
      </c>
      <c r="G2607" s="85">
        <v>91242</v>
      </c>
      <c r="H2607" s="81">
        <v>0.375</v>
      </c>
      <c r="I2607" s="81">
        <v>0.63888888888888895</v>
      </c>
      <c r="J2607" s="86">
        <v>0.2638888888888889</v>
      </c>
      <c r="K2607" s="87"/>
      <c r="L2607" s="87"/>
      <c r="M2607" s="85">
        <v>0</v>
      </c>
      <c r="N2607" s="85">
        <v>0</v>
      </c>
      <c r="O2607" s="86">
        <v>0</v>
      </c>
      <c r="P2607" s="86">
        <v>0</v>
      </c>
      <c r="Q2607" s="86">
        <v>0</v>
      </c>
      <c r="R2607" s="86">
        <v>0</v>
      </c>
      <c r="S2607" s="86">
        <v>0</v>
      </c>
      <c r="T2607" s="86">
        <v>0</v>
      </c>
      <c r="U2607" s="86">
        <v>0</v>
      </c>
      <c r="V2607" s="86">
        <v>0</v>
      </c>
      <c r="W2607" s="86">
        <v>0</v>
      </c>
      <c r="X2607" s="86">
        <v>0</v>
      </c>
      <c r="Y2607" s="86">
        <v>0</v>
      </c>
      <c r="Z2607" s="86">
        <v>0</v>
      </c>
      <c r="AA2607" s="4">
        <f t="shared" si="83"/>
        <v>0</v>
      </c>
      <c r="AB2607" s="4" t="str">
        <f t="shared" si="84"/>
        <v/>
      </c>
    </row>
    <row r="2608" spans="1:28" x14ac:dyDescent="0.25">
      <c r="A2608" s="83">
        <v>42882</v>
      </c>
      <c r="B2608" s="84" t="s">
        <v>198</v>
      </c>
      <c r="C2608" s="84" t="s">
        <v>161</v>
      </c>
      <c r="D2608" s="84" t="s">
        <v>38</v>
      </c>
      <c r="E2608" s="84" t="s">
        <v>184</v>
      </c>
      <c r="F2608" s="84" t="s">
        <v>200</v>
      </c>
      <c r="G2608" s="85">
        <v>91125</v>
      </c>
      <c r="H2608" s="81">
        <v>0.375</v>
      </c>
      <c r="I2608" s="81">
        <v>0.63888888888888895</v>
      </c>
      <c r="J2608" s="86">
        <v>0.2638888888888889</v>
      </c>
      <c r="K2608" s="87">
        <v>42882.65347222222</v>
      </c>
      <c r="L2608" s="87">
        <v>42882.916666666664</v>
      </c>
      <c r="M2608" s="85">
        <v>59</v>
      </c>
      <c r="N2608" s="85">
        <v>0</v>
      </c>
      <c r="O2608" s="86">
        <v>0</v>
      </c>
      <c r="P2608" s="86">
        <v>1.9907407407407408E-3</v>
      </c>
      <c r="Q2608" s="86">
        <v>1.1921296296296296E-3</v>
      </c>
      <c r="R2608" s="86">
        <v>1.4756944444444446E-2</v>
      </c>
      <c r="S2608" s="86">
        <v>0</v>
      </c>
      <c r="T2608" s="86">
        <v>1.6770833333333332E-2</v>
      </c>
      <c r="U2608" s="86">
        <v>0</v>
      </c>
      <c r="V2608" s="86">
        <v>0</v>
      </c>
      <c r="W2608" s="86">
        <v>0</v>
      </c>
      <c r="X2608" s="86">
        <v>1.2962962962962963E-3</v>
      </c>
      <c r="Y2608" s="86">
        <v>0</v>
      </c>
      <c r="Z2608" s="86">
        <v>0</v>
      </c>
      <c r="AA2608" s="4">
        <f t="shared" si="83"/>
        <v>3.152777777777778E-2</v>
      </c>
      <c r="AB2608" s="4">
        <f t="shared" si="84"/>
        <v>0.27847222222222223</v>
      </c>
    </row>
    <row r="2609" spans="1:28" x14ac:dyDescent="0.25">
      <c r="A2609" s="83">
        <v>42882</v>
      </c>
      <c r="B2609" s="84" t="s">
        <v>198</v>
      </c>
      <c r="C2609" s="84" t="s">
        <v>161</v>
      </c>
      <c r="D2609" s="84" t="s">
        <v>38</v>
      </c>
      <c r="E2609" s="84" t="s">
        <v>184</v>
      </c>
      <c r="F2609" s="84" t="s">
        <v>200</v>
      </c>
      <c r="G2609" s="85">
        <v>91133</v>
      </c>
      <c r="H2609" s="81">
        <v>0.375</v>
      </c>
      <c r="I2609" s="81">
        <v>0.63888888888888895</v>
      </c>
      <c r="J2609" s="86">
        <v>0.2638888888888889</v>
      </c>
      <c r="K2609" s="87">
        <v>42882.334027777775</v>
      </c>
      <c r="L2609" s="87">
        <v>42882.597222222219</v>
      </c>
      <c r="M2609" s="85">
        <v>52</v>
      </c>
      <c r="N2609" s="85">
        <v>0</v>
      </c>
      <c r="O2609" s="86">
        <v>0</v>
      </c>
      <c r="P2609" s="86">
        <v>2.8587962962962963E-3</v>
      </c>
      <c r="Q2609" s="86">
        <v>3.1018518518518522E-3</v>
      </c>
      <c r="R2609" s="86">
        <v>0</v>
      </c>
      <c r="S2609" s="86">
        <v>0</v>
      </c>
      <c r="T2609" s="86">
        <v>2.946759259259259E-2</v>
      </c>
      <c r="U2609" s="86">
        <v>0</v>
      </c>
      <c r="V2609" s="86">
        <v>0</v>
      </c>
      <c r="W2609" s="86">
        <v>0</v>
      </c>
      <c r="X2609" s="86">
        <v>5.4398148148148144E-4</v>
      </c>
      <c r="Y2609" s="86">
        <v>1.25E-3</v>
      </c>
      <c r="Z2609" s="86">
        <v>0</v>
      </c>
      <c r="AA2609" s="4">
        <f t="shared" si="83"/>
        <v>2.946759259259259E-2</v>
      </c>
      <c r="AB2609" s="4">
        <f t="shared" si="84"/>
        <v>0</v>
      </c>
    </row>
    <row r="2610" spans="1:28" x14ac:dyDescent="0.25">
      <c r="A2610" s="83">
        <v>42881</v>
      </c>
      <c r="B2610" s="84" t="s">
        <v>197</v>
      </c>
      <c r="C2610" s="84" t="s">
        <v>161</v>
      </c>
      <c r="D2610" s="84" t="s">
        <v>38</v>
      </c>
      <c r="E2610" s="84" t="s">
        <v>184</v>
      </c>
      <c r="F2610" s="84" t="s">
        <v>200</v>
      </c>
      <c r="G2610" s="85">
        <v>91230</v>
      </c>
      <c r="H2610" s="81">
        <v>0.375</v>
      </c>
      <c r="I2610" s="81">
        <v>0.63888888888888895</v>
      </c>
      <c r="J2610" s="86">
        <v>0.2638888888888889</v>
      </c>
      <c r="K2610" s="87"/>
      <c r="L2610" s="87"/>
      <c r="M2610" s="85">
        <v>0</v>
      </c>
      <c r="N2610" s="85">
        <v>0</v>
      </c>
      <c r="O2610" s="86">
        <v>0</v>
      </c>
      <c r="P2610" s="86">
        <v>0</v>
      </c>
      <c r="Q2610" s="86">
        <v>0</v>
      </c>
      <c r="R2610" s="86">
        <v>0</v>
      </c>
      <c r="S2610" s="86">
        <v>0</v>
      </c>
      <c r="T2610" s="86">
        <v>0</v>
      </c>
      <c r="U2610" s="86">
        <v>0</v>
      </c>
      <c r="V2610" s="86">
        <v>0</v>
      </c>
      <c r="W2610" s="86">
        <v>0</v>
      </c>
      <c r="X2610" s="86">
        <v>0</v>
      </c>
      <c r="Y2610" s="86">
        <v>0</v>
      </c>
      <c r="Z2610" s="86">
        <v>0</v>
      </c>
      <c r="AA2610" s="4">
        <f t="shared" si="83"/>
        <v>0</v>
      </c>
      <c r="AB2610" s="4" t="str">
        <f t="shared" si="84"/>
        <v/>
      </c>
    </row>
    <row r="2611" spans="1:28" x14ac:dyDescent="0.25">
      <c r="A2611" s="83">
        <v>42881</v>
      </c>
      <c r="B2611" s="84" t="s">
        <v>197</v>
      </c>
      <c r="C2611" s="84" t="s">
        <v>161</v>
      </c>
      <c r="D2611" s="84" t="s">
        <v>38</v>
      </c>
      <c r="E2611" s="84" t="s">
        <v>184</v>
      </c>
      <c r="F2611" s="84" t="s">
        <v>200</v>
      </c>
      <c r="G2611" s="85">
        <v>91176</v>
      </c>
      <c r="H2611" s="81">
        <v>0.375</v>
      </c>
      <c r="I2611" s="81">
        <v>0.63888888888888895</v>
      </c>
      <c r="J2611" s="86">
        <v>0.2638888888888889</v>
      </c>
      <c r="K2611" s="87"/>
      <c r="L2611" s="87"/>
      <c r="M2611" s="85">
        <v>0</v>
      </c>
      <c r="N2611" s="85">
        <v>0</v>
      </c>
      <c r="O2611" s="86">
        <v>0</v>
      </c>
      <c r="P2611" s="86">
        <v>0</v>
      </c>
      <c r="Q2611" s="86">
        <v>0</v>
      </c>
      <c r="R2611" s="86">
        <v>0</v>
      </c>
      <c r="S2611" s="86">
        <v>0</v>
      </c>
      <c r="T2611" s="86">
        <v>0</v>
      </c>
      <c r="U2611" s="86">
        <v>0</v>
      </c>
      <c r="V2611" s="86">
        <v>0</v>
      </c>
      <c r="W2611" s="86">
        <v>0</v>
      </c>
      <c r="X2611" s="86">
        <v>0</v>
      </c>
      <c r="Y2611" s="86">
        <v>0</v>
      </c>
      <c r="Z2611" s="86">
        <v>0</v>
      </c>
      <c r="AA2611" s="4">
        <f t="shared" si="83"/>
        <v>0</v>
      </c>
      <c r="AB2611" s="4" t="str">
        <f t="shared" si="84"/>
        <v/>
      </c>
    </row>
    <row r="2612" spans="1:28" x14ac:dyDescent="0.25">
      <c r="A2612" s="83">
        <v>42881</v>
      </c>
      <c r="B2612" s="84" t="s">
        <v>197</v>
      </c>
      <c r="C2612" s="84" t="s">
        <v>161</v>
      </c>
      <c r="D2612" s="84" t="s">
        <v>38</v>
      </c>
      <c r="E2612" s="84" t="s">
        <v>184</v>
      </c>
      <c r="F2612" s="84" t="s">
        <v>200</v>
      </c>
      <c r="G2612" s="85">
        <v>91242</v>
      </c>
      <c r="H2612" s="81">
        <v>0.375</v>
      </c>
      <c r="I2612" s="81">
        <v>0.63888888888888895</v>
      </c>
      <c r="J2612" s="86">
        <v>0.2638888888888889</v>
      </c>
      <c r="K2612" s="87"/>
      <c r="L2612" s="87"/>
      <c r="M2612" s="85">
        <v>0</v>
      </c>
      <c r="N2612" s="85">
        <v>0</v>
      </c>
      <c r="O2612" s="86">
        <v>0</v>
      </c>
      <c r="P2612" s="86">
        <v>0</v>
      </c>
      <c r="Q2612" s="86">
        <v>0</v>
      </c>
      <c r="R2612" s="86">
        <v>0</v>
      </c>
      <c r="S2612" s="86">
        <v>0</v>
      </c>
      <c r="T2612" s="86">
        <v>0</v>
      </c>
      <c r="U2612" s="86">
        <v>0</v>
      </c>
      <c r="V2612" s="86">
        <v>0</v>
      </c>
      <c r="W2612" s="86">
        <v>0</v>
      </c>
      <c r="X2612" s="86">
        <v>0</v>
      </c>
      <c r="Y2612" s="86">
        <v>0</v>
      </c>
      <c r="Z2612" s="86">
        <v>0</v>
      </c>
      <c r="AA2612" s="4">
        <f t="shared" si="83"/>
        <v>0</v>
      </c>
      <c r="AB2612" s="4" t="str">
        <f t="shared" si="84"/>
        <v/>
      </c>
    </row>
    <row r="2613" spans="1:28" x14ac:dyDescent="0.25">
      <c r="A2613" s="83">
        <v>42881</v>
      </c>
      <c r="B2613" s="84" t="s">
        <v>197</v>
      </c>
      <c r="C2613" s="84" t="s">
        <v>161</v>
      </c>
      <c r="D2613" s="84" t="s">
        <v>38</v>
      </c>
      <c r="E2613" s="84" t="s">
        <v>184</v>
      </c>
      <c r="F2613" s="84" t="s">
        <v>200</v>
      </c>
      <c r="G2613" s="85">
        <v>91125</v>
      </c>
      <c r="H2613" s="81">
        <v>0.375</v>
      </c>
      <c r="I2613" s="81">
        <v>0.63888888888888895</v>
      </c>
      <c r="J2613" s="86">
        <v>0.2638888888888889</v>
      </c>
      <c r="K2613" s="87">
        <v>42881.652083333334</v>
      </c>
      <c r="L2613" s="87">
        <v>42881.916666666664</v>
      </c>
      <c r="M2613" s="85">
        <v>62</v>
      </c>
      <c r="N2613" s="85">
        <v>0</v>
      </c>
      <c r="O2613" s="86">
        <v>0</v>
      </c>
      <c r="P2613" s="86">
        <v>1.9444444444444442E-3</v>
      </c>
      <c r="Q2613" s="86">
        <v>1.4814814814814814E-3</v>
      </c>
      <c r="R2613" s="86">
        <v>1.4178240740740741E-2</v>
      </c>
      <c r="S2613" s="86">
        <v>0</v>
      </c>
      <c r="T2613" s="86">
        <v>1.6724537037037034E-2</v>
      </c>
      <c r="U2613" s="86">
        <v>0</v>
      </c>
      <c r="V2613" s="86">
        <v>0</v>
      </c>
      <c r="W2613" s="86">
        <v>0</v>
      </c>
      <c r="X2613" s="86">
        <v>1.5509259259259261E-3</v>
      </c>
      <c r="Y2613" s="86">
        <v>1.3078703703703705E-3</v>
      </c>
      <c r="Z2613" s="86">
        <v>0</v>
      </c>
      <c r="AA2613" s="4">
        <f t="shared" si="83"/>
        <v>3.0902777777777776E-2</v>
      </c>
      <c r="AB2613" s="4">
        <f t="shared" si="84"/>
        <v>0.27708333333333335</v>
      </c>
    </row>
    <row r="2614" spans="1:28" x14ac:dyDescent="0.25">
      <c r="A2614" s="83">
        <v>42881</v>
      </c>
      <c r="B2614" s="84" t="s">
        <v>197</v>
      </c>
      <c r="C2614" s="84" t="s">
        <v>161</v>
      </c>
      <c r="D2614" s="84" t="s">
        <v>38</v>
      </c>
      <c r="E2614" s="84" t="s">
        <v>184</v>
      </c>
      <c r="F2614" s="84" t="s">
        <v>200</v>
      </c>
      <c r="G2614" s="85">
        <v>91133</v>
      </c>
      <c r="H2614" s="81">
        <v>0.375</v>
      </c>
      <c r="I2614" s="81">
        <v>0.63888888888888895</v>
      </c>
      <c r="J2614" s="86">
        <v>0.2638888888888889</v>
      </c>
      <c r="K2614" s="87">
        <v>42881.342361111114</v>
      </c>
      <c r="L2614" s="87">
        <v>42881.600694444445</v>
      </c>
      <c r="M2614" s="85">
        <v>54</v>
      </c>
      <c r="N2614" s="85">
        <v>0</v>
      </c>
      <c r="O2614" s="86">
        <v>0</v>
      </c>
      <c r="P2614" s="86">
        <v>2.8124999999999995E-3</v>
      </c>
      <c r="Q2614" s="86">
        <v>2.0254629629629629E-3</v>
      </c>
      <c r="R2614" s="86">
        <v>1.4224537037037037E-2</v>
      </c>
      <c r="S2614" s="86">
        <v>0</v>
      </c>
      <c r="T2614" s="86">
        <v>1.5810185185185184E-2</v>
      </c>
      <c r="U2614" s="86">
        <v>0</v>
      </c>
      <c r="V2614" s="86">
        <v>0</v>
      </c>
      <c r="W2614" s="86">
        <v>0</v>
      </c>
      <c r="X2614" s="86">
        <v>0</v>
      </c>
      <c r="Y2614" s="86">
        <v>0</v>
      </c>
      <c r="Z2614" s="86">
        <v>0</v>
      </c>
      <c r="AA2614" s="4">
        <f t="shared" si="83"/>
        <v>3.003472222222222E-2</v>
      </c>
      <c r="AB2614" s="4">
        <f t="shared" si="84"/>
        <v>0</v>
      </c>
    </row>
    <row r="2615" spans="1:28" x14ac:dyDescent="0.25">
      <c r="A2615" s="83">
        <v>42881</v>
      </c>
      <c r="B2615" s="84" t="s">
        <v>197</v>
      </c>
      <c r="C2615" s="84" t="s">
        <v>161</v>
      </c>
      <c r="D2615" s="84" t="s">
        <v>38</v>
      </c>
      <c r="E2615" s="84" t="s">
        <v>184</v>
      </c>
      <c r="F2615" s="84" t="s">
        <v>186</v>
      </c>
      <c r="G2615" s="85">
        <v>91860</v>
      </c>
      <c r="H2615" s="81">
        <v>0.3611111111111111</v>
      </c>
      <c r="I2615" s="81">
        <v>0.625</v>
      </c>
      <c r="J2615" s="86">
        <v>0.2638888888888889</v>
      </c>
      <c r="K2615" s="87"/>
      <c r="L2615" s="87"/>
      <c r="M2615" s="85">
        <v>0</v>
      </c>
      <c r="N2615" s="85">
        <v>0</v>
      </c>
      <c r="O2615" s="86">
        <v>0</v>
      </c>
      <c r="P2615" s="86">
        <v>0</v>
      </c>
      <c r="Q2615" s="86">
        <v>0</v>
      </c>
      <c r="R2615" s="86">
        <v>0</v>
      </c>
      <c r="S2615" s="86">
        <v>0</v>
      </c>
      <c r="T2615" s="86">
        <v>0</v>
      </c>
      <c r="U2615" s="86">
        <v>0</v>
      </c>
      <c r="V2615" s="86">
        <v>0</v>
      </c>
      <c r="W2615" s="86">
        <v>0</v>
      </c>
      <c r="X2615" s="86">
        <v>0</v>
      </c>
      <c r="Y2615" s="86">
        <v>0</v>
      </c>
      <c r="Z2615" s="86">
        <v>0</v>
      </c>
      <c r="AA2615" s="4">
        <f t="shared" si="83"/>
        <v>0</v>
      </c>
      <c r="AB2615" s="4" t="str">
        <f t="shared" si="84"/>
        <v/>
      </c>
    </row>
    <row r="2616" spans="1:28" x14ac:dyDescent="0.25">
      <c r="A2616" s="83">
        <v>42882</v>
      </c>
      <c r="B2616" s="84" t="s">
        <v>198</v>
      </c>
      <c r="C2616" s="84" t="s">
        <v>161</v>
      </c>
      <c r="D2616" s="84" t="s">
        <v>38</v>
      </c>
      <c r="E2616" s="84" t="s">
        <v>184</v>
      </c>
      <c r="F2616" s="84" t="s">
        <v>186</v>
      </c>
      <c r="G2616" s="85">
        <v>91860</v>
      </c>
      <c r="H2616" s="81">
        <v>0.3611111111111111</v>
      </c>
      <c r="I2616" s="81">
        <v>0.625</v>
      </c>
      <c r="J2616" s="86">
        <v>0.2638888888888889</v>
      </c>
      <c r="K2616" s="87"/>
      <c r="L2616" s="87"/>
      <c r="M2616" s="85">
        <v>0</v>
      </c>
      <c r="N2616" s="85">
        <v>0</v>
      </c>
      <c r="O2616" s="86">
        <v>0</v>
      </c>
      <c r="P2616" s="86">
        <v>0</v>
      </c>
      <c r="Q2616" s="86">
        <v>0</v>
      </c>
      <c r="R2616" s="86">
        <v>0</v>
      </c>
      <c r="S2616" s="86">
        <v>0</v>
      </c>
      <c r="T2616" s="86">
        <v>0</v>
      </c>
      <c r="U2616" s="86">
        <v>0</v>
      </c>
      <c r="V2616" s="86">
        <v>0</v>
      </c>
      <c r="W2616" s="86">
        <v>0</v>
      </c>
      <c r="X2616" s="86">
        <v>0</v>
      </c>
      <c r="Y2616" s="86">
        <v>0</v>
      </c>
      <c r="Z2616" s="86">
        <v>0</v>
      </c>
      <c r="AA2616" s="4">
        <f t="shared" si="83"/>
        <v>0</v>
      </c>
      <c r="AB2616" s="4" t="str">
        <f t="shared" si="84"/>
        <v/>
      </c>
    </row>
    <row r="2617" spans="1:28" x14ac:dyDescent="0.25">
      <c r="A2617" s="83">
        <v>42883</v>
      </c>
      <c r="B2617" s="84" t="s">
        <v>199</v>
      </c>
      <c r="C2617" s="84" t="s">
        <v>161</v>
      </c>
      <c r="D2617" s="84" t="s">
        <v>38</v>
      </c>
      <c r="E2617" s="84" t="s">
        <v>184</v>
      </c>
      <c r="F2617" s="84" t="s">
        <v>186</v>
      </c>
      <c r="G2617" s="85">
        <v>91860</v>
      </c>
      <c r="H2617" s="81">
        <v>0.3611111111111111</v>
      </c>
      <c r="I2617" s="81">
        <v>0.625</v>
      </c>
      <c r="J2617" s="86">
        <v>0.2638888888888889</v>
      </c>
      <c r="K2617" s="87"/>
      <c r="L2617" s="87"/>
      <c r="M2617" s="85">
        <v>0</v>
      </c>
      <c r="N2617" s="85">
        <v>0</v>
      </c>
      <c r="O2617" s="86">
        <v>0</v>
      </c>
      <c r="P2617" s="86">
        <v>0</v>
      </c>
      <c r="Q2617" s="86">
        <v>0</v>
      </c>
      <c r="R2617" s="86">
        <v>0</v>
      </c>
      <c r="S2617" s="86">
        <v>0</v>
      </c>
      <c r="T2617" s="86">
        <v>0</v>
      </c>
      <c r="U2617" s="86">
        <v>0</v>
      </c>
      <c r="V2617" s="86">
        <v>0</v>
      </c>
      <c r="W2617" s="86">
        <v>0</v>
      </c>
      <c r="X2617" s="86">
        <v>0</v>
      </c>
      <c r="Y2617" s="86">
        <v>0</v>
      </c>
      <c r="Z2617" s="86">
        <v>0</v>
      </c>
      <c r="AA2617" s="4">
        <f t="shared" si="83"/>
        <v>0</v>
      </c>
      <c r="AB2617" s="4" t="str">
        <f t="shared" si="84"/>
        <v/>
      </c>
    </row>
    <row r="2618" spans="1:28" x14ac:dyDescent="0.25">
      <c r="A2618" s="83">
        <v>42883</v>
      </c>
      <c r="B2618" s="84" t="s">
        <v>199</v>
      </c>
      <c r="C2618" s="84" t="s">
        <v>161</v>
      </c>
      <c r="D2618" s="84" t="s">
        <v>38</v>
      </c>
      <c r="E2618" s="84" t="s">
        <v>184</v>
      </c>
      <c r="F2618" s="84" t="s">
        <v>187</v>
      </c>
      <c r="G2618" s="85">
        <v>91858</v>
      </c>
      <c r="H2618" s="81">
        <v>0.3611111111111111</v>
      </c>
      <c r="I2618" s="81">
        <v>0.625</v>
      </c>
      <c r="J2618" s="86">
        <v>0.2638888888888889</v>
      </c>
      <c r="K2618" s="87"/>
      <c r="L2618" s="87"/>
      <c r="M2618" s="85">
        <v>0</v>
      </c>
      <c r="N2618" s="85">
        <v>0</v>
      </c>
      <c r="O2618" s="86">
        <v>0</v>
      </c>
      <c r="P2618" s="86">
        <v>0</v>
      </c>
      <c r="Q2618" s="86">
        <v>0</v>
      </c>
      <c r="R2618" s="86">
        <v>0</v>
      </c>
      <c r="S2618" s="86">
        <v>0</v>
      </c>
      <c r="T2618" s="86">
        <v>0</v>
      </c>
      <c r="U2618" s="86">
        <v>0</v>
      </c>
      <c r="V2618" s="86">
        <v>0</v>
      </c>
      <c r="W2618" s="86">
        <v>0</v>
      </c>
      <c r="X2618" s="86">
        <v>0</v>
      </c>
      <c r="Y2618" s="86">
        <v>0</v>
      </c>
      <c r="Z2618" s="86">
        <v>0</v>
      </c>
      <c r="AA2618" s="4">
        <f t="shared" si="83"/>
        <v>0</v>
      </c>
      <c r="AB2618" s="4" t="str">
        <f t="shared" si="84"/>
        <v/>
      </c>
    </row>
    <row r="2619" spans="1:28" x14ac:dyDescent="0.25">
      <c r="A2619" s="83">
        <v>42882</v>
      </c>
      <c r="B2619" s="84" t="s">
        <v>198</v>
      </c>
      <c r="C2619" s="84" t="s">
        <v>161</v>
      </c>
      <c r="D2619" s="84" t="s">
        <v>38</v>
      </c>
      <c r="E2619" s="84" t="s">
        <v>184</v>
      </c>
      <c r="F2619" s="84" t="s">
        <v>187</v>
      </c>
      <c r="G2619" s="85">
        <v>91858</v>
      </c>
      <c r="H2619" s="81">
        <v>0.3611111111111111</v>
      </c>
      <c r="I2619" s="81">
        <v>0.625</v>
      </c>
      <c r="J2619" s="86">
        <v>0.2638888888888889</v>
      </c>
      <c r="K2619" s="87"/>
      <c r="L2619" s="87"/>
      <c r="M2619" s="85">
        <v>0</v>
      </c>
      <c r="N2619" s="85">
        <v>0</v>
      </c>
      <c r="O2619" s="86">
        <v>0</v>
      </c>
      <c r="P2619" s="86">
        <v>0</v>
      </c>
      <c r="Q2619" s="86">
        <v>0</v>
      </c>
      <c r="R2619" s="86">
        <v>0</v>
      </c>
      <c r="S2619" s="86">
        <v>0</v>
      </c>
      <c r="T2619" s="86">
        <v>0</v>
      </c>
      <c r="U2619" s="86">
        <v>0</v>
      </c>
      <c r="V2619" s="86">
        <v>0</v>
      </c>
      <c r="W2619" s="86">
        <v>0</v>
      </c>
      <c r="X2619" s="86">
        <v>0</v>
      </c>
      <c r="Y2619" s="86">
        <v>0</v>
      </c>
      <c r="Z2619" s="86">
        <v>0</v>
      </c>
      <c r="AA2619" s="4">
        <f t="shared" si="83"/>
        <v>0</v>
      </c>
      <c r="AB2619" s="4" t="str">
        <f t="shared" si="84"/>
        <v/>
      </c>
    </row>
    <row r="2620" spans="1:28" x14ac:dyDescent="0.25">
      <c r="A2620" s="83">
        <v>42881</v>
      </c>
      <c r="B2620" s="84" t="s">
        <v>197</v>
      </c>
      <c r="C2620" s="84" t="s">
        <v>161</v>
      </c>
      <c r="D2620" s="84" t="s">
        <v>38</v>
      </c>
      <c r="E2620" s="84" t="s">
        <v>184</v>
      </c>
      <c r="F2620" s="84" t="s">
        <v>187</v>
      </c>
      <c r="G2620" s="85">
        <v>91858</v>
      </c>
      <c r="H2620" s="81">
        <v>0.3611111111111111</v>
      </c>
      <c r="I2620" s="81">
        <v>0.625</v>
      </c>
      <c r="J2620" s="86">
        <v>0.2638888888888889</v>
      </c>
      <c r="K2620" s="87"/>
      <c r="L2620" s="87"/>
      <c r="M2620" s="85">
        <v>0</v>
      </c>
      <c r="N2620" s="85">
        <v>0</v>
      </c>
      <c r="O2620" s="86">
        <v>0</v>
      </c>
      <c r="P2620" s="86">
        <v>0</v>
      </c>
      <c r="Q2620" s="86">
        <v>0</v>
      </c>
      <c r="R2620" s="86">
        <v>0</v>
      </c>
      <c r="S2620" s="86">
        <v>0</v>
      </c>
      <c r="T2620" s="86">
        <v>0</v>
      </c>
      <c r="U2620" s="86">
        <v>0</v>
      </c>
      <c r="V2620" s="86">
        <v>0</v>
      </c>
      <c r="W2620" s="86">
        <v>0</v>
      </c>
      <c r="X2620" s="86">
        <v>0</v>
      </c>
      <c r="Y2620" s="86">
        <v>0</v>
      </c>
      <c r="Z2620" s="86">
        <v>0</v>
      </c>
      <c r="AA2620" s="4">
        <f t="shared" si="83"/>
        <v>0</v>
      </c>
      <c r="AB2620" s="4" t="str">
        <f t="shared" si="84"/>
        <v/>
      </c>
    </row>
    <row r="2621" spans="1:28" x14ac:dyDescent="0.25">
      <c r="A2621" s="83">
        <v>42881</v>
      </c>
      <c r="B2621" s="84" t="s">
        <v>197</v>
      </c>
      <c r="C2621" s="84" t="s">
        <v>161</v>
      </c>
      <c r="D2621" s="84" t="s">
        <v>38</v>
      </c>
      <c r="E2621" s="84" t="s">
        <v>184</v>
      </c>
      <c r="F2621" s="84" t="s">
        <v>202</v>
      </c>
      <c r="G2621" s="85">
        <v>102703</v>
      </c>
      <c r="H2621" s="81">
        <v>0.625</v>
      </c>
      <c r="I2621" s="81">
        <v>0.88888888888888884</v>
      </c>
      <c r="J2621" s="86">
        <v>0.2638888888888889</v>
      </c>
      <c r="K2621" s="87"/>
      <c r="L2621" s="87"/>
      <c r="M2621" s="85">
        <v>0</v>
      </c>
      <c r="N2621" s="85">
        <v>0</v>
      </c>
      <c r="O2621" s="86">
        <v>0</v>
      </c>
      <c r="P2621" s="86">
        <v>0</v>
      </c>
      <c r="Q2621" s="86">
        <v>0</v>
      </c>
      <c r="R2621" s="86">
        <v>0</v>
      </c>
      <c r="S2621" s="86">
        <v>0</v>
      </c>
      <c r="T2621" s="86">
        <v>0</v>
      </c>
      <c r="U2621" s="86">
        <v>0</v>
      </c>
      <c r="V2621" s="86">
        <v>0</v>
      </c>
      <c r="W2621" s="86">
        <v>0</v>
      </c>
      <c r="X2621" s="86">
        <v>0</v>
      </c>
      <c r="Y2621" s="86">
        <v>0</v>
      </c>
      <c r="Z2621" s="86">
        <v>0</v>
      </c>
      <c r="AA2621" s="4">
        <f t="shared" si="83"/>
        <v>0</v>
      </c>
      <c r="AB2621" s="4" t="str">
        <f t="shared" si="84"/>
        <v/>
      </c>
    </row>
    <row r="2622" spans="1:28" x14ac:dyDescent="0.25">
      <c r="A2622" s="83">
        <v>42882</v>
      </c>
      <c r="B2622" s="84" t="s">
        <v>198</v>
      </c>
      <c r="C2622" s="84" t="s">
        <v>161</v>
      </c>
      <c r="D2622" s="84" t="s">
        <v>38</v>
      </c>
      <c r="E2622" s="84" t="s">
        <v>184</v>
      </c>
      <c r="F2622" s="84" t="s">
        <v>202</v>
      </c>
      <c r="G2622" s="85">
        <v>102703</v>
      </c>
      <c r="H2622" s="81">
        <v>0.625</v>
      </c>
      <c r="I2622" s="81">
        <v>0.88888888888888884</v>
      </c>
      <c r="J2622" s="86">
        <v>0.2638888888888889</v>
      </c>
      <c r="K2622" s="87"/>
      <c r="L2622" s="87"/>
      <c r="M2622" s="85">
        <v>0</v>
      </c>
      <c r="N2622" s="85">
        <v>0</v>
      </c>
      <c r="O2622" s="86">
        <v>0</v>
      </c>
      <c r="P2622" s="86">
        <v>0</v>
      </c>
      <c r="Q2622" s="86">
        <v>0</v>
      </c>
      <c r="R2622" s="86">
        <v>0</v>
      </c>
      <c r="S2622" s="86">
        <v>0</v>
      </c>
      <c r="T2622" s="86">
        <v>0</v>
      </c>
      <c r="U2622" s="86">
        <v>0</v>
      </c>
      <c r="V2622" s="86">
        <v>0</v>
      </c>
      <c r="W2622" s="86">
        <v>0</v>
      </c>
      <c r="X2622" s="86">
        <v>0</v>
      </c>
      <c r="Y2622" s="86">
        <v>0</v>
      </c>
      <c r="Z2622" s="86">
        <v>0</v>
      </c>
      <c r="AA2622" s="4">
        <f t="shared" si="83"/>
        <v>0</v>
      </c>
      <c r="AB2622" s="4" t="str">
        <f t="shared" si="84"/>
        <v/>
      </c>
    </row>
    <row r="2623" spans="1:28" x14ac:dyDescent="0.25">
      <c r="A2623" s="83">
        <v>42883</v>
      </c>
      <c r="B2623" s="84" t="s">
        <v>199</v>
      </c>
      <c r="C2623" s="84" t="s">
        <v>161</v>
      </c>
      <c r="D2623" s="84" t="s">
        <v>38</v>
      </c>
      <c r="E2623" s="84" t="s">
        <v>184</v>
      </c>
      <c r="F2623" s="84" t="s">
        <v>202</v>
      </c>
      <c r="G2623" s="85">
        <v>102703</v>
      </c>
      <c r="H2623" s="81">
        <v>0.625</v>
      </c>
      <c r="I2623" s="81">
        <v>0.88888888888888884</v>
      </c>
      <c r="J2623" s="86">
        <v>0.2638888888888889</v>
      </c>
      <c r="K2623" s="87"/>
      <c r="L2623" s="87"/>
      <c r="M2623" s="85">
        <v>0</v>
      </c>
      <c r="N2623" s="85">
        <v>0</v>
      </c>
      <c r="O2623" s="86">
        <v>0</v>
      </c>
      <c r="P2623" s="86">
        <v>0</v>
      </c>
      <c r="Q2623" s="86">
        <v>0</v>
      </c>
      <c r="R2623" s="86">
        <v>0</v>
      </c>
      <c r="S2623" s="86">
        <v>0</v>
      </c>
      <c r="T2623" s="86">
        <v>0</v>
      </c>
      <c r="U2623" s="86">
        <v>0</v>
      </c>
      <c r="V2623" s="86">
        <v>0</v>
      </c>
      <c r="W2623" s="86">
        <v>0</v>
      </c>
      <c r="X2623" s="86">
        <v>0</v>
      </c>
      <c r="Y2623" s="86">
        <v>0</v>
      </c>
      <c r="Z2623" s="86">
        <v>0</v>
      </c>
      <c r="AA2623" s="4">
        <f t="shared" si="83"/>
        <v>0</v>
      </c>
      <c r="AB2623" s="4" t="str">
        <f t="shared" si="84"/>
        <v/>
      </c>
    </row>
    <row r="2624" spans="1:28" x14ac:dyDescent="0.25">
      <c r="A2624" s="83">
        <v>42883</v>
      </c>
      <c r="B2624" s="84" t="s">
        <v>199</v>
      </c>
      <c r="C2624" s="84" t="s">
        <v>161</v>
      </c>
      <c r="D2624" s="84" t="s">
        <v>38</v>
      </c>
      <c r="E2624" s="84" t="s">
        <v>184</v>
      </c>
      <c r="F2624" s="84" t="s">
        <v>209</v>
      </c>
      <c r="G2624" s="85">
        <v>102718</v>
      </c>
      <c r="H2624" s="81">
        <v>0.3888888888888889</v>
      </c>
      <c r="I2624" s="81">
        <v>0.65277777777777779</v>
      </c>
      <c r="J2624" s="86">
        <v>0.2638888888888889</v>
      </c>
      <c r="K2624" s="87"/>
      <c r="L2624" s="87"/>
      <c r="M2624" s="85">
        <v>0</v>
      </c>
      <c r="N2624" s="85">
        <v>0</v>
      </c>
      <c r="O2624" s="86">
        <v>0</v>
      </c>
      <c r="P2624" s="86">
        <v>0</v>
      </c>
      <c r="Q2624" s="86">
        <v>0</v>
      </c>
      <c r="R2624" s="86">
        <v>0</v>
      </c>
      <c r="S2624" s="86">
        <v>0</v>
      </c>
      <c r="T2624" s="86">
        <v>0</v>
      </c>
      <c r="U2624" s="86">
        <v>0</v>
      </c>
      <c r="V2624" s="86">
        <v>0</v>
      </c>
      <c r="W2624" s="86">
        <v>0</v>
      </c>
      <c r="X2624" s="86">
        <v>0</v>
      </c>
      <c r="Y2624" s="86">
        <v>0</v>
      </c>
      <c r="Z2624" s="86">
        <v>0</v>
      </c>
      <c r="AA2624" s="4">
        <f t="shared" si="83"/>
        <v>0</v>
      </c>
      <c r="AB2624" s="4" t="str">
        <f t="shared" si="84"/>
        <v/>
      </c>
    </row>
    <row r="2625" spans="1:28" x14ac:dyDescent="0.25">
      <c r="A2625" s="83">
        <v>42882</v>
      </c>
      <c r="B2625" s="84" t="s">
        <v>198</v>
      </c>
      <c r="C2625" s="84" t="s">
        <v>161</v>
      </c>
      <c r="D2625" s="84" t="s">
        <v>38</v>
      </c>
      <c r="E2625" s="84" t="s">
        <v>184</v>
      </c>
      <c r="F2625" s="84" t="s">
        <v>209</v>
      </c>
      <c r="G2625" s="85">
        <v>102718</v>
      </c>
      <c r="H2625" s="81">
        <v>0.3888888888888889</v>
      </c>
      <c r="I2625" s="81">
        <v>0.65277777777777779</v>
      </c>
      <c r="J2625" s="86">
        <v>0.2638888888888889</v>
      </c>
      <c r="K2625" s="87"/>
      <c r="L2625" s="87"/>
      <c r="M2625" s="85">
        <v>0</v>
      </c>
      <c r="N2625" s="85">
        <v>0</v>
      </c>
      <c r="O2625" s="86">
        <v>0</v>
      </c>
      <c r="P2625" s="86">
        <v>0</v>
      </c>
      <c r="Q2625" s="86">
        <v>0</v>
      </c>
      <c r="R2625" s="86">
        <v>0</v>
      </c>
      <c r="S2625" s="86">
        <v>0</v>
      </c>
      <c r="T2625" s="86">
        <v>0</v>
      </c>
      <c r="U2625" s="86">
        <v>0</v>
      </c>
      <c r="V2625" s="86">
        <v>0</v>
      </c>
      <c r="W2625" s="86">
        <v>0</v>
      </c>
      <c r="X2625" s="86">
        <v>0</v>
      </c>
      <c r="Y2625" s="86">
        <v>0</v>
      </c>
      <c r="Z2625" s="86">
        <v>0</v>
      </c>
      <c r="AA2625" s="4">
        <f t="shared" si="83"/>
        <v>0</v>
      </c>
      <c r="AB2625" s="4" t="str">
        <f t="shared" si="84"/>
        <v/>
      </c>
    </row>
    <row r="2626" spans="1:28" x14ac:dyDescent="0.25">
      <c r="A2626" s="83">
        <v>42881</v>
      </c>
      <c r="B2626" s="84" t="s">
        <v>197</v>
      </c>
      <c r="C2626" s="84" t="s">
        <v>161</v>
      </c>
      <c r="D2626" s="84" t="s">
        <v>38</v>
      </c>
      <c r="E2626" s="84" t="s">
        <v>184</v>
      </c>
      <c r="F2626" s="84" t="s">
        <v>209</v>
      </c>
      <c r="G2626" s="85">
        <v>102718</v>
      </c>
      <c r="H2626" s="81">
        <v>0.3888888888888889</v>
      </c>
      <c r="I2626" s="81">
        <v>0.65277777777777779</v>
      </c>
      <c r="J2626" s="86">
        <v>0.2638888888888889</v>
      </c>
      <c r="K2626" s="87"/>
      <c r="L2626" s="87"/>
      <c r="M2626" s="85">
        <v>0</v>
      </c>
      <c r="N2626" s="85">
        <v>0</v>
      </c>
      <c r="O2626" s="86">
        <v>0</v>
      </c>
      <c r="P2626" s="86">
        <v>0</v>
      </c>
      <c r="Q2626" s="86">
        <v>0</v>
      </c>
      <c r="R2626" s="86">
        <v>0</v>
      </c>
      <c r="S2626" s="86">
        <v>0</v>
      </c>
      <c r="T2626" s="86">
        <v>0</v>
      </c>
      <c r="U2626" s="86">
        <v>0</v>
      </c>
      <c r="V2626" s="86">
        <v>0</v>
      </c>
      <c r="W2626" s="86">
        <v>0</v>
      </c>
      <c r="X2626" s="86">
        <v>0</v>
      </c>
      <c r="Y2626" s="86">
        <v>0</v>
      </c>
      <c r="Z2626" s="86">
        <v>0</v>
      </c>
      <c r="AA2626" s="4">
        <f t="shared" si="83"/>
        <v>0</v>
      </c>
      <c r="AB2626" s="4" t="str">
        <f t="shared" si="84"/>
        <v/>
      </c>
    </row>
    <row r="2627" spans="1:28" x14ac:dyDescent="0.25">
      <c r="A2627" s="83">
        <v>42881</v>
      </c>
      <c r="B2627" s="84" t="s">
        <v>197</v>
      </c>
      <c r="C2627" s="84" t="s">
        <v>161</v>
      </c>
      <c r="D2627" s="84" t="s">
        <v>38</v>
      </c>
      <c r="E2627" s="84" t="s">
        <v>45</v>
      </c>
      <c r="F2627" s="84" t="s">
        <v>92</v>
      </c>
      <c r="G2627" s="85">
        <v>91128</v>
      </c>
      <c r="H2627" s="81">
        <v>0.25</v>
      </c>
      <c r="I2627" s="81">
        <v>0.51388888888888895</v>
      </c>
      <c r="J2627" s="86">
        <v>0.2638888888888889</v>
      </c>
      <c r="K2627" s="87">
        <v>42881.243750000001</v>
      </c>
      <c r="L2627" s="87">
        <v>42881.513888888891</v>
      </c>
      <c r="M2627" s="85">
        <v>69</v>
      </c>
      <c r="N2627" s="85">
        <v>0</v>
      </c>
      <c r="O2627" s="86">
        <v>0</v>
      </c>
      <c r="P2627" s="86">
        <v>1.689814814814815E-3</v>
      </c>
      <c r="Q2627" s="86">
        <v>6.0995370370370361E-3</v>
      </c>
      <c r="R2627" s="86">
        <v>1.4409722222222221E-2</v>
      </c>
      <c r="S2627" s="86">
        <v>0</v>
      </c>
      <c r="T2627" s="86">
        <v>1.4004629629629631E-2</v>
      </c>
      <c r="U2627" s="86">
        <v>0</v>
      </c>
      <c r="V2627" s="86">
        <v>0</v>
      </c>
      <c r="W2627" s="86">
        <v>0</v>
      </c>
      <c r="X2627" s="86">
        <v>9.1435185185185185E-4</v>
      </c>
      <c r="Y2627" s="86">
        <v>0</v>
      </c>
      <c r="Z2627" s="86">
        <v>0</v>
      </c>
      <c r="AA2627" s="4">
        <f t="shared" si="83"/>
        <v>2.841435185185185E-2</v>
      </c>
      <c r="AB2627" s="4">
        <f t="shared" si="84"/>
        <v>0</v>
      </c>
    </row>
    <row r="2628" spans="1:28" x14ac:dyDescent="0.25">
      <c r="A2628" s="83">
        <v>42883</v>
      </c>
      <c r="B2628" s="84" t="s">
        <v>199</v>
      </c>
      <c r="C2628" s="84" t="s">
        <v>161</v>
      </c>
      <c r="D2628" s="84" t="s">
        <v>38</v>
      </c>
      <c r="E2628" s="84" t="s">
        <v>45</v>
      </c>
      <c r="F2628" s="84" t="s">
        <v>92</v>
      </c>
      <c r="G2628" s="85">
        <v>91128</v>
      </c>
      <c r="H2628" s="81">
        <v>0.25</v>
      </c>
      <c r="I2628" s="81">
        <v>0.51388888888888895</v>
      </c>
      <c r="J2628" s="86">
        <v>0.2638888888888889</v>
      </c>
      <c r="K2628" s="87">
        <v>42883.28125</v>
      </c>
      <c r="L2628" s="87">
        <v>42883.513888888891</v>
      </c>
      <c r="M2628" s="85">
        <v>52</v>
      </c>
      <c r="N2628" s="85">
        <v>0</v>
      </c>
      <c r="O2628" s="86">
        <v>0</v>
      </c>
      <c r="P2628" s="86">
        <v>1.8981481481481482E-3</v>
      </c>
      <c r="Q2628" s="86">
        <v>8.7037037037037031E-3</v>
      </c>
      <c r="R2628" s="86">
        <v>0</v>
      </c>
      <c r="S2628" s="86">
        <v>0</v>
      </c>
      <c r="T2628" s="86">
        <v>7.2106481481481475E-3</v>
      </c>
      <c r="U2628" s="86">
        <v>0</v>
      </c>
      <c r="V2628" s="86">
        <v>0</v>
      </c>
      <c r="W2628" s="86">
        <v>0</v>
      </c>
      <c r="X2628" s="86">
        <v>6.9444444444444447E-4</v>
      </c>
      <c r="Y2628" s="86">
        <v>0</v>
      </c>
      <c r="Z2628" s="86">
        <v>0</v>
      </c>
      <c r="AA2628" s="4">
        <f t="shared" si="83"/>
        <v>7.2106481481481475E-3</v>
      </c>
      <c r="AB2628" s="4">
        <f t="shared" si="84"/>
        <v>3.125E-2</v>
      </c>
    </row>
    <row r="2629" spans="1:28" x14ac:dyDescent="0.25">
      <c r="A2629" s="83">
        <v>42882</v>
      </c>
      <c r="B2629" s="84" t="s">
        <v>198</v>
      </c>
      <c r="C2629" s="84" t="s">
        <v>161</v>
      </c>
      <c r="D2629" s="84" t="s">
        <v>38</v>
      </c>
      <c r="E2629" s="84" t="s">
        <v>45</v>
      </c>
      <c r="F2629" s="84" t="s">
        <v>92</v>
      </c>
      <c r="G2629" s="85">
        <v>91128</v>
      </c>
      <c r="H2629" s="81">
        <v>0.25</v>
      </c>
      <c r="I2629" s="81">
        <v>0.51388888888888895</v>
      </c>
      <c r="J2629" s="86">
        <v>0.2638888888888889</v>
      </c>
      <c r="K2629" s="87">
        <v>42882.249305555553</v>
      </c>
      <c r="L2629" s="87">
        <v>42882.513888888891</v>
      </c>
      <c r="M2629" s="85">
        <v>50</v>
      </c>
      <c r="N2629" s="85">
        <v>0</v>
      </c>
      <c r="O2629" s="86">
        <v>0</v>
      </c>
      <c r="P2629" s="86">
        <v>1.6550925925925926E-3</v>
      </c>
      <c r="Q2629" s="86">
        <v>3.1828703703703702E-3</v>
      </c>
      <c r="R2629" s="86">
        <v>1.3854166666666666E-2</v>
      </c>
      <c r="S2629" s="86">
        <v>0</v>
      </c>
      <c r="T2629" s="86">
        <v>1.2893518518518519E-2</v>
      </c>
      <c r="U2629" s="86">
        <v>0</v>
      </c>
      <c r="V2629" s="86">
        <v>0</v>
      </c>
      <c r="W2629" s="86">
        <v>0</v>
      </c>
      <c r="X2629" s="86">
        <v>2.6388888888888885E-3</v>
      </c>
      <c r="Y2629" s="86">
        <v>2.7777777777777779E-3</v>
      </c>
      <c r="Z2629" s="86">
        <v>0</v>
      </c>
      <c r="AA2629" s="4">
        <f t="shared" si="83"/>
        <v>2.6747685185185187E-2</v>
      </c>
      <c r="AB2629" s="4">
        <f t="shared" si="84"/>
        <v>0</v>
      </c>
    </row>
    <row r="2630" spans="1:28" x14ac:dyDescent="0.25">
      <c r="A2630" s="83">
        <v>42882</v>
      </c>
      <c r="B2630" s="84" t="s">
        <v>198</v>
      </c>
      <c r="C2630" s="84" t="s">
        <v>161</v>
      </c>
      <c r="D2630" s="84" t="s">
        <v>38</v>
      </c>
      <c r="E2630" s="84" t="s">
        <v>45</v>
      </c>
      <c r="F2630" s="84" t="s">
        <v>188</v>
      </c>
      <c r="G2630" s="85">
        <v>91231</v>
      </c>
      <c r="H2630" s="81">
        <v>0.33333333333333331</v>
      </c>
      <c r="I2630" s="81">
        <v>0.59722222222222221</v>
      </c>
      <c r="J2630" s="86">
        <v>0.2638888888888889</v>
      </c>
      <c r="K2630" s="87"/>
      <c r="L2630" s="87"/>
      <c r="M2630" s="85">
        <v>0</v>
      </c>
      <c r="N2630" s="85">
        <v>0</v>
      </c>
      <c r="O2630" s="86">
        <v>0</v>
      </c>
      <c r="P2630" s="86">
        <v>0</v>
      </c>
      <c r="Q2630" s="86">
        <v>0</v>
      </c>
      <c r="R2630" s="86">
        <v>0</v>
      </c>
      <c r="S2630" s="86">
        <v>0</v>
      </c>
      <c r="T2630" s="86">
        <v>0</v>
      </c>
      <c r="U2630" s="86">
        <v>0</v>
      </c>
      <c r="V2630" s="86">
        <v>0</v>
      </c>
      <c r="W2630" s="86">
        <v>0</v>
      </c>
      <c r="X2630" s="86">
        <v>0</v>
      </c>
      <c r="Y2630" s="86">
        <v>0</v>
      </c>
      <c r="Z2630" s="86">
        <v>0</v>
      </c>
      <c r="AA2630" s="4">
        <f t="shared" ref="AA2630:AA2693" si="85">IF(A2630="","",R2630+T2630)</f>
        <v>0</v>
      </c>
      <c r="AB2630" s="4" t="str">
        <f t="shared" si="84"/>
        <v/>
      </c>
    </row>
    <row r="2631" spans="1:28" x14ac:dyDescent="0.25">
      <c r="A2631" s="83">
        <v>42883</v>
      </c>
      <c r="B2631" s="84" t="s">
        <v>199</v>
      </c>
      <c r="C2631" s="84" t="s">
        <v>161</v>
      </c>
      <c r="D2631" s="84" t="s">
        <v>38</v>
      </c>
      <c r="E2631" s="84" t="s">
        <v>45</v>
      </c>
      <c r="F2631" s="84" t="s">
        <v>188</v>
      </c>
      <c r="G2631" s="85">
        <v>91231</v>
      </c>
      <c r="H2631" s="81">
        <v>0.33333333333333331</v>
      </c>
      <c r="I2631" s="81">
        <v>0.59722222222222221</v>
      </c>
      <c r="J2631" s="86">
        <v>0.2638888888888889</v>
      </c>
      <c r="K2631" s="87"/>
      <c r="L2631" s="87"/>
      <c r="M2631" s="85">
        <v>0</v>
      </c>
      <c r="N2631" s="85">
        <v>0</v>
      </c>
      <c r="O2631" s="86">
        <v>0</v>
      </c>
      <c r="P2631" s="86">
        <v>0</v>
      </c>
      <c r="Q2631" s="86">
        <v>0</v>
      </c>
      <c r="R2631" s="86">
        <v>0</v>
      </c>
      <c r="S2631" s="86">
        <v>0</v>
      </c>
      <c r="T2631" s="86">
        <v>0</v>
      </c>
      <c r="U2631" s="86">
        <v>0</v>
      </c>
      <c r="V2631" s="86">
        <v>0</v>
      </c>
      <c r="W2631" s="86">
        <v>0</v>
      </c>
      <c r="X2631" s="86">
        <v>0</v>
      </c>
      <c r="Y2631" s="86">
        <v>0</v>
      </c>
      <c r="Z2631" s="86">
        <v>0</v>
      </c>
      <c r="AA2631" s="4">
        <f t="shared" si="85"/>
        <v>0</v>
      </c>
      <c r="AB2631" s="4" t="str">
        <f t="shared" si="84"/>
        <v/>
      </c>
    </row>
    <row r="2632" spans="1:28" x14ac:dyDescent="0.25">
      <c r="A2632" s="83">
        <v>42881</v>
      </c>
      <c r="B2632" s="84" t="s">
        <v>197</v>
      </c>
      <c r="C2632" s="84" t="s">
        <v>161</v>
      </c>
      <c r="D2632" s="84" t="s">
        <v>38</v>
      </c>
      <c r="E2632" s="84" t="s">
        <v>45</v>
      </c>
      <c r="F2632" s="84" t="s">
        <v>188</v>
      </c>
      <c r="G2632" s="85">
        <v>91231</v>
      </c>
      <c r="H2632" s="81">
        <v>0.33333333333333331</v>
      </c>
      <c r="I2632" s="81">
        <v>0.59722222222222221</v>
      </c>
      <c r="J2632" s="86">
        <v>0.2638888888888889</v>
      </c>
      <c r="K2632" s="87"/>
      <c r="L2632" s="87"/>
      <c r="M2632" s="85">
        <v>0</v>
      </c>
      <c r="N2632" s="85">
        <v>0</v>
      </c>
      <c r="O2632" s="86">
        <v>0</v>
      </c>
      <c r="P2632" s="86">
        <v>0</v>
      </c>
      <c r="Q2632" s="86">
        <v>0</v>
      </c>
      <c r="R2632" s="86">
        <v>0</v>
      </c>
      <c r="S2632" s="86">
        <v>0</v>
      </c>
      <c r="T2632" s="86">
        <v>0</v>
      </c>
      <c r="U2632" s="86">
        <v>0</v>
      </c>
      <c r="V2632" s="86">
        <v>0</v>
      </c>
      <c r="W2632" s="86">
        <v>0</v>
      </c>
      <c r="X2632" s="86">
        <v>0</v>
      </c>
      <c r="Y2632" s="86">
        <v>0</v>
      </c>
      <c r="Z2632" s="86">
        <v>0</v>
      </c>
      <c r="AA2632" s="4">
        <f t="shared" si="85"/>
        <v>0</v>
      </c>
      <c r="AB2632" s="4" t="str">
        <f t="shared" si="84"/>
        <v/>
      </c>
    </row>
    <row r="2633" spans="1:28" x14ac:dyDescent="0.25">
      <c r="A2633" s="83">
        <v>42881</v>
      </c>
      <c r="B2633" s="84" t="s">
        <v>197</v>
      </c>
      <c r="C2633" s="84" t="s">
        <v>161</v>
      </c>
      <c r="D2633" s="84" t="s">
        <v>38</v>
      </c>
      <c r="E2633" s="84" t="s">
        <v>45</v>
      </c>
      <c r="F2633" s="84" t="s">
        <v>94</v>
      </c>
      <c r="G2633" s="85">
        <v>91163</v>
      </c>
      <c r="H2633" s="81">
        <v>0.3888888888888889</v>
      </c>
      <c r="I2633" s="81">
        <v>0.65277777777777779</v>
      </c>
      <c r="J2633" s="86">
        <v>0.2638888888888889</v>
      </c>
      <c r="K2633" s="87">
        <v>42881.386111111111</v>
      </c>
      <c r="L2633" s="87">
        <v>42881.652777777781</v>
      </c>
      <c r="M2633" s="85">
        <v>78</v>
      </c>
      <c r="N2633" s="85">
        <v>0</v>
      </c>
      <c r="O2633" s="86">
        <v>0</v>
      </c>
      <c r="P2633" s="86">
        <v>1.689814814814815E-3</v>
      </c>
      <c r="Q2633" s="86">
        <v>4.8032407407407407E-3</v>
      </c>
      <c r="R2633" s="86">
        <v>1.3530092592592594E-2</v>
      </c>
      <c r="S2633" s="86">
        <v>0</v>
      </c>
      <c r="T2633" s="86">
        <v>1.4722222222222222E-2</v>
      </c>
      <c r="U2633" s="86">
        <v>0</v>
      </c>
      <c r="V2633" s="86">
        <v>0</v>
      </c>
      <c r="W2633" s="86">
        <v>0</v>
      </c>
      <c r="X2633" s="86">
        <v>1.6435185185185183E-3</v>
      </c>
      <c r="Y2633" s="86">
        <v>3.2986111111111111E-3</v>
      </c>
      <c r="Z2633" s="86">
        <v>0</v>
      </c>
      <c r="AA2633" s="4">
        <f t="shared" si="85"/>
        <v>2.8252314814814813E-2</v>
      </c>
      <c r="AB2633" s="4">
        <f t="shared" si="84"/>
        <v>0</v>
      </c>
    </row>
    <row r="2634" spans="1:28" x14ac:dyDescent="0.25">
      <c r="A2634" s="83">
        <v>42883</v>
      </c>
      <c r="B2634" s="84" t="s">
        <v>199</v>
      </c>
      <c r="C2634" s="84" t="s">
        <v>161</v>
      </c>
      <c r="D2634" s="84" t="s">
        <v>38</v>
      </c>
      <c r="E2634" s="84" t="s">
        <v>45</v>
      </c>
      <c r="F2634" s="84" t="s">
        <v>94</v>
      </c>
      <c r="G2634" s="85">
        <v>91163</v>
      </c>
      <c r="H2634" s="78">
        <v>0.29166666666666669</v>
      </c>
      <c r="I2634" s="78">
        <v>0.55555555555555558</v>
      </c>
      <c r="J2634" s="86">
        <v>0.2638888888888889</v>
      </c>
      <c r="K2634" s="87">
        <v>42883.287499999999</v>
      </c>
      <c r="L2634" s="87">
        <v>42883.555555555555</v>
      </c>
      <c r="M2634" s="85">
        <v>66</v>
      </c>
      <c r="N2634" s="85">
        <v>0</v>
      </c>
      <c r="O2634" s="86">
        <v>0</v>
      </c>
      <c r="P2634" s="86">
        <v>2.2453703703703702E-3</v>
      </c>
      <c r="Q2634" s="86">
        <v>2.4560185185185185E-2</v>
      </c>
      <c r="R2634" s="86">
        <v>1.5821759259259261E-2</v>
      </c>
      <c r="S2634" s="86">
        <v>0</v>
      </c>
      <c r="T2634" s="86">
        <v>1.5729166666666666E-2</v>
      </c>
      <c r="U2634" s="86">
        <v>0</v>
      </c>
      <c r="V2634" s="86">
        <v>0</v>
      </c>
      <c r="W2634" s="86">
        <v>0</v>
      </c>
      <c r="X2634" s="86">
        <v>0</v>
      </c>
      <c r="Y2634" s="86">
        <v>8.3333333333333332E-3</v>
      </c>
      <c r="Z2634" s="86">
        <v>0</v>
      </c>
      <c r="AA2634" s="4">
        <f t="shared" si="85"/>
        <v>3.1550925925925927E-2</v>
      </c>
      <c r="AB2634" s="4">
        <f t="shared" si="84"/>
        <v>0</v>
      </c>
    </row>
    <row r="2635" spans="1:28" x14ac:dyDescent="0.25">
      <c r="A2635" s="83">
        <v>42882</v>
      </c>
      <c r="B2635" s="84" t="s">
        <v>198</v>
      </c>
      <c r="C2635" s="84" t="s">
        <v>161</v>
      </c>
      <c r="D2635" s="84" t="s">
        <v>38</v>
      </c>
      <c r="E2635" s="84" t="s">
        <v>45</v>
      </c>
      <c r="F2635" s="84" t="s">
        <v>94</v>
      </c>
      <c r="G2635" s="85">
        <v>91163</v>
      </c>
      <c r="H2635" s="81">
        <v>0.3888888888888889</v>
      </c>
      <c r="I2635" s="81">
        <v>0.65277777777777779</v>
      </c>
      <c r="J2635" s="86">
        <v>0.2638888888888889</v>
      </c>
      <c r="K2635" s="87">
        <v>42882.388194444444</v>
      </c>
      <c r="L2635" s="87">
        <v>42882.654861111114</v>
      </c>
      <c r="M2635" s="85">
        <v>64</v>
      </c>
      <c r="N2635" s="85">
        <v>0</v>
      </c>
      <c r="O2635" s="86">
        <v>0</v>
      </c>
      <c r="P2635" s="86">
        <v>1.9212962962962962E-3</v>
      </c>
      <c r="Q2635" s="86">
        <v>7.175925925925927E-4</v>
      </c>
      <c r="R2635" s="86">
        <v>1.3877314814814815E-2</v>
      </c>
      <c r="S2635" s="86">
        <v>0</v>
      </c>
      <c r="T2635" s="86">
        <v>1.5821759259259261E-2</v>
      </c>
      <c r="U2635" s="86">
        <v>0</v>
      </c>
      <c r="V2635" s="86">
        <v>0</v>
      </c>
      <c r="W2635" s="86">
        <v>0</v>
      </c>
      <c r="X2635" s="86">
        <v>2.5115740740740741E-3</v>
      </c>
      <c r="Y2635" s="86">
        <v>6.4814814814814813E-3</v>
      </c>
      <c r="Z2635" s="86">
        <v>0</v>
      </c>
      <c r="AA2635" s="4">
        <f t="shared" si="85"/>
        <v>2.9699074074074076E-2</v>
      </c>
      <c r="AB2635" s="4">
        <f t="shared" si="84"/>
        <v>0</v>
      </c>
    </row>
    <row r="2636" spans="1:28" x14ac:dyDescent="0.25">
      <c r="A2636" s="83">
        <v>42882</v>
      </c>
      <c r="B2636" s="84" t="s">
        <v>198</v>
      </c>
      <c r="C2636" s="84" t="s">
        <v>161</v>
      </c>
      <c r="D2636" s="84" t="s">
        <v>38</v>
      </c>
      <c r="E2636" s="84" t="s">
        <v>45</v>
      </c>
      <c r="F2636" s="84" t="s">
        <v>95</v>
      </c>
      <c r="G2636" s="85">
        <v>91167</v>
      </c>
      <c r="H2636" s="81">
        <v>0.29166666666666669</v>
      </c>
      <c r="I2636" s="81">
        <v>0.55555555555555558</v>
      </c>
      <c r="J2636" s="86">
        <v>0.2638888888888889</v>
      </c>
      <c r="K2636" s="87">
        <v>42882.289583333331</v>
      </c>
      <c r="L2636" s="87">
        <v>42882.555555555555</v>
      </c>
      <c r="M2636" s="85">
        <v>56</v>
      </c>
      <c r="N2636" s="85">
        <v>0</v>
      </c>
      <c r="O2636" s="86">
        <v>0</v>
      </c>
      <c r="P2636" s="86">
        <v>2.1759259259259258E-3</v>
      </c>
      <c r="Q2636" s="86">
        <v>1.5856481481481479E-3</v>
      </c>
      <c r="R2636" s="86">
        <v>1.4768518518518519E-2</v>
      </c>
      <c r="S2636" s="86">
        <v>0</v>
      </c>
      <c r="T2636" s="86">
        <v>1.3877314814814815E-2</v>
      </c>
      <c r="U2636" s="86">
        <v>0</v>
      </c>
      <c r="V2636" s="86">
        <v>0</v>
      </c>
      <c r="W2636" s="86">
        <v>0</v>
      </c>
      <c r="X2636" s="86">
        <v>6.134259259259259E-4</v>
      </c>
      <c r="Y2636" s="86">
        <v>9.2592592592592588E-5</v>
      </c>
      <c r="Z2636" s="86">
        <v>0</v>
      </c>
      <c r="AA2636" s="4">
        <f t="shared" si="85"/>
        <v>2.8645833333333336E-2</v>
      </c>
      <c r="AB2636" s="4">
        <f t="shared" si="84"/>
        <v>0</v>
      </c>
    </row>
    <row r="2637" spans="1:28" x14ac:dyDescent="0.25">
      <c r="A2637" s="83">
        <v>42883</v>
      </c>
      <c r="B2637" s="84" t="s">
        <v>199</v>
      </c>
      <c r="C2637" s="84" t="s">
        <v>161</v>
      </c>
      <c r="D2637" s="84" t="s">
        <v>38</v>
      </c>
      <c r="E2637" s="84" t="s">
        <v>45</v>
      </c>
      <c r="F2637" s="84" t="s">
        <v>95</v>
      </c>
      <c r="G2637" s="85">
        <v>91167</v>
      </c>
      <c r="H2637" s="81">
        <v>0.29166666666666669</v>
      </c>
      <c r="I2637" s="81">
        <v>0.55555555555555558</v>
      </c>
      <c r="J2637" s="86">
        <v>0.2638888888888889</v>
      </c>
      <c r="K2637" s="87">
        <v>42883.287499999999</v>
      </c>
      <c r="L2637" s="87">
        <v>42883.556944444441</v>
      </c>
      <c r="M2637" s="85">
        <v>76</v>
      </c>
      <c r="N2637" s="85">
        <v>0</v>
      </c>
      <c r="O2637" s="86">
        <v>0</v>
      </c>
      <c r="P2637" s="86">
        <v>2.3726851851851851E-3</v>
      </c>
      <c r="Q2637" s="86">
        <v>3.9004629629629632E-3</v>
      </c>
      <c r="R2637" s="86">
        <v>1.4560185185185183E-2</v>
      </c>
      <c r="S2637" s="86">
        <v>0</v>
      </c>
      <c r="T2637" s="86">
        <v>1.5381944444444443E-2</v>
      </c>
      <c r="U2637" s="86">
        <v>0</v>
      </c>
      <c r="V2637" s="86">
        <v>0</v>
      </c>
      <c r="W2637" s="86">
        <v>0</v>
      </c>
      <c r="X2637" s="86">
        <v>1.0763888888888889E-3</v>
      </c>
      <c r="Y2637" s="86">
        <v>0</v>
      </c>
      <c r="Z2637" s="86">
        <v>0</v>
      </c>
      <c r="AA2637" s="4">
        <f t="shared" si="85"/>
        <v>2.9942129629629624E-2</v>
      </c>
      <c r="AB2637" s="4">
        <f t="shared" si="84"/>
        <v>0</v>
      </c>
    </row>
    <row r="2638" spans="1:28" x14ac:dyDescent="0.25">
      <c r="A2638" s="83">
        <v>42881</v>
      </c>
      <c r="B2638" s="84" t="s">
        <v>197</v>
      </c>
      <c r="C2638" s="84" t="s">
        <v>161</v>
      </c>
      <c r="D2638" s="84" t="s">
        <v>38</v>
      </c>
      <c r="E2638" s="84" t="s">
        <v>45</v>
      </c>
      <c r="F2638" s="84" t="s">
        <v>95</v>
      </c>
      <c r="G2638" s="85">
        <v>91167</v>
      </c>
      <c r="H2638" s="81">
        <v>0.29166666666666669</v>
      </c>
      <c r="I2638" s="81">
        <v>0.55555555555555558</v>
      </c>
      <c r="J2638" s="86">
        <v>0.2638888888888889</v>
      </c>
      <c r="K2638" s="87">
        <v>42881.291666666664</v>
      </c>
      <c r="L2638" s="87">
        <v>42881.556250000001</v>
      </c>
      <c r="M2638" s="85">
        <v>67</v>
      </c>
      <c r="N2638" s="85">
        <v>0</v>
      </c>
      <c r="O2638" s="86">
        <v>0</v>
      </c>
      <c r="P2638" s="86">
        <v>2.0486111111111113E-3</v>
      </c>
      <c r="Q2638" s="86">
        <v>9.4907407407407408E-4</v>
      </c>
      <c r="R2638" s="86">
        <v>1.4421296296296295E-2</v>
      </c>
      <c r="S2638" s="86">
        <v>0</v>
      </c>
      <c r="T2638" s="86">
        <v>1.3912037037037037E-2</v>
      </c>
      <c r="U2638" s="86">
        <v>0</v>
      </c>
      <c r="V2638" s="86">
        <v>0</v>
      </c>
      <c r="W2638" s="86">
        <v>0</v>
      </c>
      <c r="X2638" s="86">
        <v>3.9930555555555561E-3</v>
      </c>
      <c r="Y2638" s="86">
        <v>0</v>
      </c>
      <c r="Z2638" s="86">
        <v>0</v>
      </c>
      <c r="AA2638" s="4">
        <f t="shared" si="85"/>
        <v>2.8333333333333332E-2</v>
      </c>
      <c r="AB2638" s="4">
        <f t="shared" si="84"/>
        <v>0</v>
      </c>
    </row>
    <row r="2639" spans="1:28" x14ac:dyDescent="0.25">
      <c r="A2639" s="83">
        <v>42881</v>
      </c>
      <c r="B2639" s="84" t="s">
        <v>197</v>
      </c>
      <c r="C2639" s="84" t="s">
        <v>161</v>
      </c>
      <c r="D2639" s="84" t="s">
        <v>38</v>
      </c>
      <c r="E2639" s="84" t="s">
        <v>45</v>
      </c>
      <c r="F2639" s="84" t="s">
        <v>97</v>
      </c>
      <c r="G2639" s="85">
        <v>91381</v>
      </c>
      <c r="H2639" s="81">
        <v>0.33333333333333331</v>
      </c>
      <c r="I2639" s="81">
        <v>0.59722222222222221</v>
      </c>
      <c r="J2639" s="86">
        <v>0.2638888888888889</v>
      </c>
      <c r="K2639" s="87">
        <v>42881.331250000003</v>
      </c>
      <c r="L2639" s="87">
        <v>42881.597222222219</v>
      </c>
      <c r="M2639" s="85">
        <v>75</v>
      </c>
      <c r="N2639" s="85">
        <v>0</v>
      </c>
      <c r="O2639" s="86">
        <v>0</v>
      </c>
      <c r="P2639" s="86">
        <v>1.736111111111111E-3</v>
      </c>
      <c r="Q2639" s="86">
        <v>4.7106481481481478E-3</v>
      </c>
      <c r="R2639" s="86">
        <v>1.3726851851851851E-2</v>
      </c>
      <c r="S2639" s="86">
        <v>0</v>
      </c>
      <c r="T2639" s="86">
        <v>1.3194444444444444E-2</v>
      </c>
      <c r="U2639" s="86">
        <v>0</v>
      </c>
      <c r="V2639" s="86">
        <v>0</v>
      </c>
      <c r="W2639" s="86">
        <v>0</v>
      </c>
      <c r="X2639" s="86">
        <v>4.0046296296296297E-3</v>
      </c>
      <c r="Y2639" s="86">
        <v>2.6967592592592594E-3</v>
      </c>
      <c r="Z2639" s="86">
        <v>0</v>
      </c>
      <c r="AA2639" s="4">
        <f t="shared" si="85"/>
        <v>2.6921296296296297E-2</v>
      </c>
      <c r="AB2639" s="4">
        <f t="shared" si="84"/>
        <v>0</v>
      </c>
    </row>
    <row r="2640" spans="1:28" x14ac:dyDescent="0.25">
      <c r="A2640" s="83">
        <v>42883</v>
      </c>
      <c r="B2640" s="84" t="s">
        <v>199</v>
      </c>
      <c r="C2640" s="84" t="s">
        <v>161</v>
      </c>
      <c r="D2640" s="84" t="s">
        <v>38</v>
      </c>
      <c r="E2640" s="84" t="s">
        <v>45</v>
      </c>
      <c r="F2640" s="84" t="s">
        <v>97</v>
      </c>
      <c r="G2640" s="85">
        <v>91381</v>
      </c>
      <c r="H2640" s="81">
        <v>0.33333333333333331</v>
      </c>
      <c r="I2640" s="81">
        <v>0.59722222222222221</v>
      </c>
      <c r="J2640" s="86">
        <v>0.2638888888888889</v>
      </c>
      <c r="K2640" s="87"/>
      <c r="L2640" s="87"/>
      <c r="M2640" s="85">
        <v>0</v>
      </c>
      <c r="N2640" s="85">
        <v>0</v>
      </c>
      <c r="O2640" s="86">
        <v>0</v>
      </c>
      <c r="P2640" s="86">
        <v>0</v>
      </c>
      <c r="Q2640" s="86">
        <v>0</v>
      </c>
      <c r="R2640" s="86">
        <v>0</v>
      </c>
      <c r="S2640" s="86">
        <v>0</v>
      </c>
      <c r="T2640" s="86">
        <v>0</v>
      </c>
      <c r="U2640" s="86">
        <v>0</v>
      </c>
      <c r="V2640" s="86">
        <v>0</v>
      </c>
      <c r="W2640" s="86">
        <v>0</v>
      </c>
      <c r="X2640" s="86">
        <v>0</v>
      </c>
      <c r="Y2640" s="86">
        <v>0</v>
      </c>
      <c r="Z2640" s="86">
        <v>0</v>
      </c>
      <c r="AA2640" s="4">
        <f t="shared" si="85"/>
        <v>0</v>
      </c>
      <c r="AB2640" s="4" t="str">
        <f t="shared" si="84"/>
        <v/>
      </c>
    </row>
    <row r="2641" spans="1:28" x14ac:dyDescent="0.25">
      <c r="A2641" s="83">
        <v>42882</v>
      </c>
      <c r="B2641" s="84" t="s">
        <v>198</v>
      </c>
      <c r="C2641" s="84" t="s">
        <v>161</v>
      </c>
      <c r="D2641" s="84" t="s">
        <v>38</v>
      </c>
      <c r="E2641" s="84" t="s">
        <v>45</v>
      </c>
      <c r="F2641" s="84" t="s">
        <v>97</v>
      </c>
      <c r="G2641" s="85">
        <v>91381</v>
      </c>
      <c r="H2641" s="81">
        <v>0.33333333333333331</v>
      </c>
      <c r="I2641" s="81">
        <v>0.59722222222222221</v>
      </c>
      <c r="J2641" s="86">
        <v>0.2638888888888889</v>
      </c>
      <c r="K2641" s="87">
        <v>42882.336111111108</v>
      </c>
      <c r="L2641" s="87">
        <v>42882.597222222219</v>
      </c>
      <c r="M2641" s="85">
        <v>56</v>
      </c>
      <c r="N2641" s="85">
        <v>0</v>
      </c>
      <c r="O2641" s="86">
        <v>0</v>
      </c>
      <c r="P2641" s="86">
        <v>2.1296296296296298E-3</v>
      </c>
      <c r="Q2641" s="86">
        <v>1.0381944444444444E-2</v>
      </c>
      <c r="R2641" s="86">
        <v>1.7881944444444443E-2</v>
      </c>
      <c r="S2641" s="86">
        <v>0</v>
      </c>
      <c r="T2641" s="86">
        <v>1.6134259259259261E-2</v>
      </c>
      <c r="U2641" s="86">
        <v>0</v>
      </c>
      <c r="V2641" s="86">
        <v>0</v>
      </c>
      <c r="W2641" s="86">
        <v>0</v>
      </c>
      <c r="X2641" s="86">
        <v>4.8611111111111104E-4</v>
      </c>
      <c r="Y2641" s="86">
        <v>3.2638888888888891E-3</v>
      </c>
      <c r="Z2641" s="86">
        <v>0</v>
      </c>
      <c r="AA2641" s="4">
        <f t="shared" si="85"/>
        <v>3.4016203703703701E-2</v>
      </c>
      <c r="AB2641" s="4">
        <f t="shared" si="84"/>
        <v>2.7777777777777679E-3</v>
      </c>
    </row>
    <row r="2642" spans="1:28" x14ac:dyDescent="0.25">
      <c r="A2642" s="83">
        <v>42882</v>
      </c>
      <c r="B2642" s="84" t="s">
        <v>198</v>
      </c>
      <c r="C2642" s="84" t="s">
        <v>161</v>
      </c>
      <c r="D2642" s="84" t="s">
        <v>38</v>
      </c>
      <c r="E2642" s="84" t="s">
        <v>45</v>
      </c>
      <c r="F2642" s="84" t="s">
        <v>127</v>
      </c>
      <c r="G2642" s="85">
        <v>102595</v>
      </c>
      <c r="H2642" s="81">
        <v>0.3888888888888889</v>
      </c>
      <c r="I2642" s="81">
        <v>0.65277777777777779</v>
      </c>
      <c r="J2642" s="86">
        <v>0.2638888888888889</v>
      </c>
      <c r="K2642" s="87"/>
      <c r="L2642" s="87"/>
      <c r="M2642" s="85">
        <v>0</v>
      </c>
      <c r="N2642" s="85">
        <v>0</v>
      </c>
      <c r="O2642" s="86">
        <v>0</v>
      </c>
      <c r="P2642" s="86">
        <v>0</v>
      </c>
      <c r="Q2642" s="86">
        <v>0</v>
      </c>
      <c r="R2642" s="86">
        <v>0</v>
      </c>
      <c r="S2642" s="86">
        <v>0</v>
      </c>
      <c r="T2642" s="86">
        <v>0</v>
      </c>
      <c r="U2642" s="86">
        <v>0</v>
      </c>
      <c r="V2642" s="86">
        <v>0</v>
      </c>
      <c r="W2642" s="86">
        <v>0</v>
      </c>
      <c r="X2642" s="86">
        <v>0</v>
      </c>
      <c r="Y2642" s="86">
        <v>0</v>
      </c>
      <c r="Z2642" s="86">
        <v>0</v>
      </c>
      <c r="AA2642" s="4">
        <f t="shared" si="85"/>
        <v>0</v>
      </c>
      <c r="AB2642" s="4" t="str">
        <f t="shared" si="84"/>
        <v/>
      </c>
    </row>
    <row r="2643" spans="1:28" x14ac:dyDescent="0.25">
      <c r="A2643" s="83">
        <v>42883</v>
      </c>
      <c r="B2643" s="84" t="s">
        <v>199</v>
      </c>
      <c r="C2643" s="84" t="s">
        <v>161</v>
      </c>
      <c r="D2643" s="84" t="s">
        <v>38</v>
      </c>
      <c r="E2643" s="84" t="s">
        <v>45</v>
      </c>
      <c r="F2643" s="84" t="s">
        <v>127</v>
      </c>
      <c r="G2643" s="85">
        <v>102595</v>
      </c>
      <c r="H2643" s="81">
        <v>0.3888888888888889</v>
      </c>
      <c r="I2643" s="81">
        <v>0.65277777777777779</v>
      </c>
      <c r="J2643" s="86">
        <v>0.2638888888888889</v>
      </c>
      <c r="K2643" s="87"/>
      <c r="L2643" s="87"/>
      <c r="M2643" s="85">
        <v>0</v>
      </c>
      <c r="N2643" s="85">
        <v>0</v>
      </c>
      <c r="O2643" s="86">
        <v>0</v>
      </c>
      <c r="P2643" s="86">
        <v>0</v>
      </c>
      <c r="Q2643" s="86">
        <v>0</v>
      </c>
      <c r="R2643" s="86">
        <v>0</v>
      </c>
      <c r="S2643" s="86">
        <v>0</v>
      </c>
      <c r="T2643" s="86">
        <v>0</v>
      </c>
      <c r="U2643" s="86">
        <v>0</v>
      </c>
      <c r="V2643" s="86">
        <v>0</v>
      </c>
      <c r="W2643" s="86">
        <v>0</v>
      </c>
      <c r="X2643" s="86">
        <v>0</v>
      </c>
      <c r="Y2643" s="86">
        <v>0</v>
      </c>
      <c r="Z2643" s="86">
        <v>0</v>
      </c>
      <c r="AA2643" s="4">
        <f t="shared" si="85"/>
        <v>0</v>
      </c>
      <c r="AB2643" s="4" t="str">
        <f t="shared" si="84"/>
        <v/>
      </c>
    </row>
    <row r="2644" spans="1:28" x14ac:dyDescent="0.25">
      <c r="A2644" s="83">
        <v>42881</v>
      </c>
      <c r="B2644" s="84" t="s">
        <v>197</v>
      </c>
      <c r="C2644" s="84" t="s">
        <v>161</v>
      </c>
      <c r="D2644" s="84" t="s">
        <v>38</v>
      </c>
      <c r="E2644" s="84" t="s">
        <v>45</v>
      </c>
      <c r="F2644" s="84" t="s">
        <v>127</v>
      </c>
      <c r="G2644" s="85">
        <v>102595</v>
      </c>
      <c r="H2644" s="81">
        <v>0.3888888888888889</v>
      </c>
      <c r="I2644" s="81">
        <v>0.65277777777777779</v>
      </c>
      <c r="J2644" s="86">
        <v>0.2638888888888889</v>
      </c>
      <c r="K2644" s="87"/>
      <c r="L2644" s="87"/>
      <c r="M2644" s="85">
        <v>0</v>
      </c>
      <c r="N2644" s="85">
        <v>0</v>
      </c>
      <c r="O2644" s="86">
        <v>0</v>
      </c>
      <c r="P2644" s="86">
        <v>0</v>
      </c>
      <c r="Q2644" s="86">
        <v>0</v>
      </c>
      <c r="R2644" s="86">
        <v>0</v>
      </c>
      <c r="S2644" s="86">
        <v>0</v>
      </c>
      <c r="T2644" s="86">
        <v>0</v>
      </c>
      <c r="U2644" s="86">
        <v>0</v>
      </c>
      <c r="V2644" s="86">
        <v>0</v>
      </c>
      <c r="W2644" s="86">
        <v>0</v>
      </c>
      <c r="X2644" s="86">
        <v>0</v>
      </c>
      <c r="Y2644" s="86">
        <v>0</v>
      </c>
      <c r="Z2644" s="86">
        <v>0</v>
      </c>
      <c r="AA2644" s="4">
        <f t="shared" si="85"/>
        <v>0</v>
      </c>
      <c r="AB2644" s="4" t="str">
        <f t="shared" si="84"/>
        <v/>
      </c>
    </row>
    <row r="2645" spans="1:28" x14ac:dyDescent="0.25">
      <c r="A2645" s="83">
        <v>42881</v>
      </c>
      <c r="B2645" s="84" t="s">
        <v>197</v>
      </c>
      <c r="C2645" s="84" t="s">
        <v>161</v>
      </c>
      <c r="D2645" s="84" t="s">
        <v>38</v>
      </c>
      <c r="E2645" s="84" t="s">
        <v>45</v>
      </c>
      <c r="F2645" s="84" t="s">
        <v>98</v>
      </c>
      <c r="G2645" s="85">
        <v>91165</v>
      </c>
      <c r="H2645" s="81">
        <v>0.3888888888888889</v>
      </c>
      <c r="I2645" s="81">
        <v>0.65277777777777779</v>
      </c>
      <c r="J2645" s="86">
        <v>0.2638888888888889</v>
      </c>
      <c r="K2645" s="87">
        <v>42881.397916666669</v>
      </c>
      <c r="L2645" s="87">
        <v>42881.397916666669</v>
      </c>
      <c r="M2645" s="85">
        <v>0</v>
      </c>
      <c r="N2645" s="85">
        <v>0</v>
      </c>
      <c r="O2645" s="86">
        <v>0</v>
      </c>
      <c r="P2645" s="86">
        <v>0</v>
      </c>
      <c r="Q2645" s="86">
        <v>1.8518518518518518E-4</v>
      </c>
      <c r="R2645" s="86">
        <v>0</v>
      </c>
      <c r="S2645" s="86">
        <v>0</v>
      </c>
      <c r="T2645" s="86">
        <v>0</v>
      </c>
      <c r="U2645" s="86">
        <v>0</v>
      </c>
      <c r="V2645" s="86">
        <v>0</v>
      </c>
      <c r="W2645" s="86">
        <v>0</v>
      </c>
      <c r="X2645" s="86">
        <v>0</v>
      </c>
      <c r="Y2645" s="86">
        <v>0</v>
      </c>
      <c r="Z2645" s="86">
        <v>0</v>
      </c>
      <c r="AA2645" s="4">
        <f t="shared" si="85"/>
        <v>0</v>
      </c>
      <c r="AB2645" s="4">
        <f t="shared" si="84"/>
        <v>9.0277777777778012E-3</v>
      </c>
    </row>
    <row r="2646" spans="1:28" x14ac:dyDescent="0.25">
      <c r="A2646" s="83">
        <v>42883</v>
      </c>
      <c r="B2646" s="84" t="s">
        <v>199</v>
      </c>
      <c r="C2646" s="84" t="s">
        <v>161</v>
      </c>
      <c r="D2646" s="84" t="s">
        <v>38</v>
      </c>
      <c r="E2646" s="84" t="s">
        <v>45</v>
      </c>
      <c r="F2646" s="84" t="s">
        <v>98</v>
      </c>
      <c r="G2646" s="85">
        <v>91165</v>
      </c>
      <c r="H2646" s="81">
        <v>0.3888888888888889</v>
      </c>
      <c r="I2646" s="81">
        <v>0.65277777777777779</v>
      </c>
      <c r="J2646" s="86">
        <v>0.2638888888888889</v>
      </c>
      <c r="K2646" s="87">
        <v>42883.390972222223</v>
      </c>
      <c r="L2646" s="87">
        <v>42883.654861111114</v>
      </c>
      <c r="M2646" s="85">
        <v>88</v>
      </c>
      <c r="N2646" s="85">
        <v>0</v>
      </c>
      <c r="O2646" s="86">
        <v>0</v>
      </c>
      <c r="P2646" s="86">
        <v>1.736111111111111E-3</v>
      </c>
      <c r="Q2646" s="86">
        <v>2.8819444444444444E-3</v>
      </c>
      <c r="R2646" s="86">
        <v>1.4618055555555556E-2</v>
      </c>
      <c r="S2646" s="86">
        <v>0</v>
      </c>
      <c r="T2646" s="86">
        <v>1.5601851851851851E-2</v>
      </c>
      <c r="U2646" s="86">
        <v>0</v>
      </c>
      <c r="V2646" s="86">
        <v>0</v>
      </c>
      <c r="W2646" s="86">
        <v>0</v>
      </c>
      <c r="X2646" s="86">
        <v>2.4189814814814816E-3</v>
      </c>
      <c r="Y2646" s="86">
        <v>1.2847222222222223E-3</v>
      </c>
      <c r="Z2646" s="86">
        <v>0</v>
      </c>
      <c r="AA2646" s="4">
        <f t="shared" si="85"/>
        <v>3.0219907407407407E-2</v>
      </c>
      <c r="AB2646" s="4">
        <f t="shared" si="84"/>
        <v>2.0833333333333259E-3</v>
      </c>
    </row>
    <row r="2647" spans="1:28" x14ac:dyDescent="0.25">
      <c r="A2647" s="83">
        <v>42882</v>
      </c>
      <c r="B2647" s="84" t="s">
        <v>198</v>
      </c>
      <c r="C2647" s="84" t="s">
        <v>161</v>
      </c>
      <c r="D2647" s="84" t="s">
        <v>38</v>
      </c>
      <c r="E2647" s="84" t="s">
        <v>45</v>
      </c>
      <c r="F2647" s="84" t="s">
        <v>98</v>
      </c>
      <c r="G2647" s="85">
        <v>91165</v>
      </c>
      <c r="H2647" s="81">
        <v>0.3888888888888889</v>
      </c>
      <c r="I2647" s="81">
        <v>0.65277777777777779</v>
      </c>
      <c r="J2647" s="86">
        <v>0.2638888888888889</v>
      </c>
      <c r="K2647" s="87">
        <v>42882.388888888891</v>
      </c>
      <c r="L2647" s="87">
        <v>42882.652777777781</v>
      </c>
      <c r="M2647" s="85">
        <v>67</v>
      </c>
      <c r="N2647" s="85">
        <v>0</v>
      </c>
      <c r="O2647" s="86">
        <v>0</v>
      </c>
      <c r="P2647" s="86">
        <v>1.6782407407407406E-3</v>
      </c>
      <c r="Q2647" s="86">
        <v>9.8842592592592576E-3</v>
      </c>
      <c r="R2647" s="86">
        <v>1.4201388888888888E-2</v>
      </c>
      <c r="S2647" s="86">
        <v>0</v>
      </c>
      <c r="T2647" s="86">
        <v>1.5173611111111112E-2</v>
      </c>
      <c r="U2647" s="86">
        <v>0</v>
      </c>
      <c r="V2647" s="86">
        <v>0</v>
      </c>
      <c r="W2647" s="86">
        <v>0</v>
      </c>
      <c r="X2647" s="86">
        <v>0</v>
      </c>
      <c r="Y2647" s="86">
        <v>1.3599537037037037E-2</v>
      </c>
      <c r="Z2647" s="86">
        <v>0</v>
      </c>
      <c r="AA2647" s="4">
        <f t="shared" si="85"/>
        <v>2.9374999999999998E-2</v>
      </c>
      <c r="AB2647" s="4">
        <f t="shared" si="84"/>
        <v>0</v>
      </c>
    </row>
    <row r="2648" spans="1:28" x14ac:dyDescent="0.25">
      <c r="A2648" s="83">
        <v>42882</v>
      </c>
      <c r="B2648" s="84" t="s">
        <v>198</v>
      </c>
      <c r="C2648" s="84" t="s">
        <v>161</v>
      </c>
      <c r="D2648" s="84" t="s">
        <v>38</v>
      </c>
      <c r="E2648" s="84" t="s">
        <v>45</v>
      </c>
      <c r="F2648" s="84" t="s">
        <v>99</v>
      </c>
      <c r="G2648" s="85">
        <v>91178</v>
      </c>
      <c r="H2648" s="81">
        <v>0.33333333333333331</v>
      </c>
      <c r="I2648" s="81">
        <v>0.59722222222222221</v>
      </c>
      <c r="J2648" s="86">
        <v>0.2638888888888889</v>
      </c>
      <c r="K2648" s="87">
        <v>42882.333333333336</v>
      </c>
      <c r="L2648" s="87">
        <v>42882.597222222219</v>
      </c>
      <c r="M2648" s="85">
        <v>83</v>
      </c>
      <c r="N2648" s="85">
        <v>0</v>
      </c>
      <c r="O2648" s="86">
        <v>0</v>
      </c>
      <c r="P2648" s="86">
        <v>1.1805555555555556E-3</v>
      </c>
      <c r="Q2648" s="86">
        <v>7.8703703703703705E-4</v>
      </c>
      <c r="R2648" s="86">
        <v>1.4826388888888889E-2</v>
      </c>
      <c r="S2648" s="86">
        <v>0</v>
      </c>
      <c r="T2648" s="86">
        <v>1.9039351851851852E-2</v>
      </c>
      <c r="U2648" s="86">
        <v>0</v>
      </c>
      <c r="V2648" s="86">
        <v>0</v>
      </c>
      <c r="W2648" s="86">
        <v>0</v>
      </c>
      <c r="X2648" s="86">
        <v>0</v>
      </c>
      <c r="Y2648" s="86">
        <v>4.2129629629629626E-3</v>
      </c>
      <c r="Z2648" s="86">
        <v>0</v>
      </c>
      <c r="AA2648" s="4">
        <f t="shared" si="85"/>
        <v>3.3865740740740738E-2</v>
      </c>
      <c r="AB2648" s="4">
        <f t="shared" si="84"/>
        <v>0</v>
      </c>
    </row>
    <row r="2649" spans="1:28" x14ac:dyDescent="0.25">
      <c r="A2649" s="83">
        <v>42883</v>
      </c>
      <c r="B2649" s="84" t="s">
        <v>199</v>
      </c>
      <c r="C2649" s="84" t="s">
        <v>161</v>
      </c>
      <c r="D2649" s="84" t="s">
        <v>38</v>
      </c>
      <c r="E2649" s="84" t="s">
        <v>45</v>
      </c>
      <c r="F2649" s="84" t="s">
        <v>99</v>
      </c>
      <c r="G2649" s="85">
        <v>91178</v>
      </c>
      <c r="H2649" s="81">
        <v>0.33333333333333331</v>
      </c>
      <c r="I2649" s="81">
        <v>0.59722222222222221</v>
      </c>
      <c r="J2649" s="86">
        <v>0.2638888888888889</v>
      </c>
      <c r="K2649" s="87"/>
      <c r="L2649" s="87"/>
      <c r="M2649" s="85">
        <v>0</v>
      </c>
      <c r="N2649" s="85">
        <v>0</v>
      </c>
      <c r="O2649" s="86">
        <v>0</v>
      </c>
      <c r="P2649" s="86">
        <v>0</v>
      </c>
      <c r="Q2649" s="86">
        <v>0</v>
      </c>
      <c r="R2649" s="86">
        <v>0</v>
      </c>
      <c r="S2649" s="86">
        <v>0</v>
      </c>
      <c r="T2649" s="86">
        <v>0</v>
      </c>
      <c r="U2649" s="86">
        <v>0</v>
      </c>
      <c r="V2649" s="86">
        <v>0</v>
      </c>
      <c r="W2649" s="86">
        <v>0</v>
      </c>
      <c r="X2649" s="86">
        <v>0</v>
      </c>
      <c r="Y2649" s="86">
        <v>0</v>
      </c>
      <c r="Z2649" s="86">
        <v>0</v>
      </c>
      <c r="AA2649" s="4">
        <f t="shared" si="85"/>
        <v>0</v>
      </c>
      <c r="AB2649" s="4" t="str">
        <f t="shared" si="84"/>
        <v/>
      </c>
    </row>
    <row r="2650" spans="1:28" x14ac:dyDescent="0.25">
      <c r="A2650" s="83">
        <v>42881</v>
      </c>
      <c r="B2650" s="84" t="s">
        <v>197</v>
      </c>
      <c r="C2650" s="84" t="s">
        <v>161</v>
      </c>
      <c r="D2650" s="84" t="s">
        <v>38</v>
      </c>
      <c r="E2650" s="84" t="s">
        <v>45</v>
      </c>
      <c r="F2650" s="84" t="s">
        <v>99</v>
      </c>
      <c r="G2650" s="85">
        <v>91178</v>
      </c>
      <c r="H2650" s="81">
        <v>0.33333333333333331</v>
      </c>
      <c r="I2650" s="81">
        <v>0.59722222222222221</v>
      </c>
      <c r="J2650" s="86">
        <v>0.2638888888888889</v>
      </c>
      <c r="K2650" s="87">
        <v>42881.32916666667</v>
      </c>
      <c r="L2650" s="87">
        <v>42881.597222222219</v>
      </c>
      <c r="M2650" s="85">
        <v>91</v>
      </c>
      <c r="N2650" s="85">
        <v>0</v>
      </c>
      <c r="O2650" s="86">
        <v>0</v>
      </c>
      <c r="P2650" s="86">
        <v>1.2384259259259258E-3</v>
      </c>
      <c r="Q2650" s="86">
        <v>4.2361111111111106E-3</v>
      </c>
      <c r="R2650" s="86">
        <v>1.4050925925925927E-2</v>
      </c>
      <c r="S2650" s="86">
        <v>0</v>
      </c>
      <c r="T2650" s="86">
        <v>1.4953703703703705E-2</v>
      </c>
      <c r="U2650" s="86">
        <v>0</v>
      </c>
      <c r="V2650" s="86">
        <v>0</v>
      </c>
      <c r="W2650" s="86">
        <v>0</v>
      </c>
      <c r="X2650" s="86">
        <v>0</v>
      </c>
      <c r="Y2650" s="86">
        <v>4.9074074074074072E-3</v>
      </c>
      <c r="Z2650" s="86">
        <v>0</v>
      </c>
      <c r="AA2650" s="4">
        <f t="shared" si="85"/>
        <v>2.900462962962963E-2</v>
      </c>
      <c r="AB2650" s="4">
        <f t="shared" si="84"/>
        <v>0</v>
      </c>
    </row>
    <row r="2651" spans="1:28" x14ac:dyDescent="0.25">
      <c r="A2651" s="83">
        <v>42881</v>
      </c>
      <c r="B2651" s="84" t="s">
        <v>197</v>
      </c>
      <c r="C2651" s="84" t="s">
        <v>161</v>
      </c>
      <c r="D2651" s="84" t="s">
        <v>38</v>
      </c>
      <c r="E2651" s="84" t="s">
        <v>45</v>
      </c>
      <c r="F2651" s="84" t="s">
        <v>101</v>
      </c>
      <c r="G2651" s="85">
        <v>91179</v>
      </c>
      <c r="H2651" s="81">
        <v>0.25</v>
      </c>
      <c r="I2651" s="81">
        <v>0.51388888888888895</v>
      </c>
      <c r="J2651" s="86">
        <v>0.2638888888888889</v>
      </c>
      <c r="K2651" s="87">
        <v>42881.254861111112</v>
      </c>
      <c r="L2651" s="87">
        <v>42881.51458333333</v>
      </c>
      <c r="M2651" s="85">
        <v>58</v>
      </c>
      <c r="N2651" s="85">
        <v>0</v>
      </c>
      <c r="O2651" s="86">
        <v>0</v>
      </c>
      <c r="P2651" s="86">
        <v>1.7939814814814815E-3</v>
      </c>
      <c r="Q2651" s="86">
        <v>9.3981481481481485E-3</v>
      </c>
      <c r="R2651" s="86">
        <v>1.4143518518518519E-2</v>
      </c>
      <c r="S2651" s="86">
        <v>0</v>
      </c>
      <c r="T2651" s="86">
        <v>1.5949074074074074E-2</v>
      </c>
      <c r="U2651" s="86">
        <v>0</v>
      </c>
      <c r="V2651" s="86">
        <v>0</v>
      </c>
      <c r="W2651" s="86">
        <v>0</v>
      </c>
      <c r="X2651" s="86">
        <v>4.3287037037037035E-3</v>
      </c>
      <c r="Y2651" s="86">
        <v>9.6874999999999999E-3</v>
      </c>
      <c r="Z2651" s="86">
        <v>0</v>
      </c>
      <c r="AA2651" s="4">
        <f t="shared" si="85"/>
        <v>3.0092592592592594E-2</v>
      </c>
      <c r="AB2651" s="4">
        <f t="shared" si="84"/>
        <v>4.8611111111110938E-3</v>
      </c>
    </row>
    <row r="2652" spans="1:28" x14ac:dyDescent="0.25">
      <c r="A2652" s="83">
        <v>42883</v>
      </c>
      <c r="B2652" s="84" t="s">
        <v>199</v>
      </c>
      <c r="C2652" s="84" t="s">
        <v>161</v>
      </c>
      <c r="D2652" s="84" t="s">
        <v>38</v>
      </c>
      <c r="E2652" s="84" t="s">
        <v>45</v>
      </c>
      <c r="F2652" s="84" t="s">
        <v>101</v>
      </c>
      <c r="G2652" s="85">
        <v>91179</v>
      </c>
      <c r="H2652" s="81">
        <v>0.25</v>
      </c>
      <c r="I2652" s="81">
        <v>0.51388888888888895</v>
      </c>
      <c r="J2652" s="86">
        <v>0.2638888888888889</v>
      </c>
      <c r="K2652" s="87"/>
      <c r="L2652" s="87"/>
      <c r="M2652" s="85">
        <v>0</v>
      </c>
      <c r="N2652" s="85">
        <v>0</v>
      </c>
      <c r="O2652" s="86">
        <v>0</v>
      </c>
      <c r="P2652" s="86">
        <v>0</v>
      </c>
      <c r="Q2652" s="86">
        <v>0</v>
      </c>
      <c r="R2652" s="86">
        <v>0</v>
      </c>
      <c r="S2652" s="86">
        <v>0</v>
      </c>
      <c r="T2652" s="86">
        <v>0</v>
      </c>
      <c r="U2652" s="86">
        <v>0</v>
      </c>
      <c r="V2652" s="86">
        <v>0</v>
      </c>
      <c r="W2652" s="86">
        <v>0</v>
      </c>
      <c r="X2652" s="86">
        <v>0</v>
      </c>
      <c r="Y2652" s="86">
        <v>0</v>
      </c>
      <c r="Z2652" s="86">
        <v>0</v>
      </c>
      <c r="AA2652" s="4">
        <f t="shared" si="85"/>
        <v>0</v>
      </c>
      <c r="AB2652" s="4" t="str">
        <f t="shared" si="84"/>
        <v/>
      </c>
    </row>
    <row r="2653" spans="1:28" x14ac:dyDescent="0.25">
      <c r="A2653" s="83">
        <v>42882</v>
      </c>
      <c r="B2653" s="84" t="s">
        <v>198</v>
      </c>
      <c r="C2653" s="84" t="s">
        <v>161</v>
      </c>
      <c r="D2653" s="84" t="s">
        <v>38</v>
      </c>
      <c r="E2653" s="84" t="s">
        <v>45</v>
      </c>
      <c r="F2653" s="84" t="s">
        <v>101</v>
      </c>
      <c r="G2653" s="85">
        <v>91179</v>
      </c>
      <c r="H2653" s="81">
        <v>0.25</v>
      </c>
      <c r="I2653" s="81">
        <v>0.51388888888888895</v>
      </c>
      <c r="J2653" s="86">
        <v>0.2638888888888889</v>
      </c>
      <c r="K2653" s="87">
        <v>42882.248611111114</v>
      </c>
      <c r="L2653" s="87">
        <v>42882.515277777777</v>
      </c>
      <c r="M2653" s="85">
        <v>43</v>
      </c>
      <c r="N2653" s="85">
        <v>0</v>
      </c>
      <c r="O2653" s="86">
        <v>0</v>
      </c>
      <c r="P2653" s="86">
        <v>2.1412037037037038E-3</v>
      </c>
      <c r="Q2653" s="86">
        <v>4.4675925925925933E-3</v>
      </c>
      <c r="R2653" s="86">
        <v>1.4814814814814814E-2</v>
      </c>
      <c r="S2653" s="86">
        <v>0</v>
      </c>
      <c r="T2653" s="86">
        <v>8.1365740740740738E-3</v>
      </c>
      <c r="U2653" s="86">
        <v>0</v>
      </c>
      <c r="V2653" s="86">
        <v>0</v>
      </c>
      <c r="W2653" s="86">
        <v>0</v>
      </c>
      <c r="X2653" s="86">
        <v>1.4004629629629629E-3</v>
      </c>
      <c r="Y2653" s="86">
        <v>7.7777777777777767E-3</v>
      </c>
      <c r="Z2653" s="86">
        <v>0</v>
      </c>
      <c r="AA2653" s="4">
        <f t="shared" si="85"/>
        <v>2.2951388888888889E-2</v>
      </c>
      <c r="AB2653" s="4">
        <f t="shared" si="84"/>
        <v>0</v>
      </c>
    </row>
    <row r="2654" spans="1:28" x14ac:dyDescent="0.25">
      <c r="A2654" s="83">
        <v>42882</v>
      </c>
      <c r="B2654" s="84" t="s">
        <v>198</v>
      </c>
      <c r="C2654" s="84" t="s">
        <v>161</v>
      </c>
      <c r="D2654" s="84" t="s">
        <v>38</v>
      </c>
      <c r="E2654" s="84" t="s">
        <v>45</v>
      </c>
      <c r="F2654" s="84" t="s">
        <v>102</v>
      </c>
      <c r="G2654" s="85">
        <v>91388</v>
      </c>
      <c r="H2654" s="81">
        <v>0.29166666666666669</v>
      </c>
      <c r="I2654" s="81">
        <v>0.55555555555555558</v>
      </c>
      <c r="J2654" s="86">
        <v>0.2638888888888889</v>
      </c>
      <c r="K2654" s="87">
        <v>42882.292361111111</v>
      </c>
      <c r="L2654" s="87">
        <v>42882.554861111108</v>
      </c>
      <c r="M2654" s="85">
        <v>62</v>
      </c>
      <c r="N2654" s="85">
        <v>0</v>
      </c>
      <c r="O2654" s="86">
        <v>0</v>
      </c>
      <c r="P2654" s="86">
        <v>1.6435185185185183E-3</v>
      </c>
      <c r="Q2654" s="86">
        <v>7.291666666666667E-4</v>
      </c>
      <c r="R2654" s="86">
        <v>1.3171296296296294E-2</v>
      </c>
      <c r="S2654" s="86">
        <v>0</v>
      </c>
      <c r="T2654" s="86">
        <v>1.486111111111111E-2</v>
      </c>
      <c r="U2654" s="86">
        <v>0</v>
      </c>
      <c r="V2654" s="86">
        <v>0</v>
      </c>
      <c r="W2654" s="86">
        <v>0</v>
      </c>
      <c r="X2654" s="86">
        <v>0</v>
      </c>
      <c r="Y2654" s="86">
        <v>1.8287037037037037E-3</v>
      </c>
      <c r="Z2654" s="86">
        <v>0</v>
      </c>
      <c r="AA2654" s="4">
        <f t="shared" si="85"/>
        <v>2.8032407407407402E-2</v>
      </c>
      <c r="AB2654" s="4">
        <f t="shared" ref="AB2654:AB2717" si="86">IF(K2654="","",IF(VALUE(TEXT(K2654,"HH:MM:SS"))&gt;H2654,VALUE(TEXT(K2654,"HH:MM:SS"))-H2654,0))</f>
        <v>6.9444444444444198E-4</v>
      </c>
    </row>
    <row r="2655" spans="1:28" x14ac:dyDescent="0.25">
      <c r="A2655" s="83">
        <v>42883</v>
      </c>
      <c r="B2655" s="84" t="s">
        <v>199</v>
      </c>
      <c r="C2655" s="84" t="s">
        <v>161</v>
      </c>
      <c r="D2655" s="84" t="s">
        <v>38</v>
      </c>
      <c r="E2655" s="84" t="s">
        <v>45</v>
      </c>
      <c r="F2655" s="84" t="s">
        <v>102</v>
      </c>
      <c r="G2655" s="85">
        <v>91388</v>
      </c>
      <c r="H2655" s="81">
        <v>0.29166666666666669</v>
      </c>
      <c r="I2655" s="81">
        <v>0.55555555555555558</v>
      </c>
      <c r="J2655" s="86">
        <v>0.2638888888888889</v>
      </c>
      <c r="K2655" s="87">
        <v>42883.290972222225</v>
      </c>
      <c r="L2655" s="87">
        <v>42883.556944444441</v>
      </c>
      <c r="M2655" s="85">
        <v>101</v>
      </c>
      <c r="N2655" s="85">
        <v>0</v>
      </c>
      <c r="O2655" s="86">
        <v>0</v>
      </c>
      <c r="P2655" s="86">
        <v>1.6550925925925926E-3</v>
      </c>
      <c r="Q2655" s="86">
        <v>2.3148148148148146E-4</v>
      </c>
      <c r="R2655" s="86">
        <v>1.4409722222222221E-2</v>
      </c>
      <c r="S2655" s="86">
        <v>0</v>
      </c>
      <c r="T2655" s="86">
        <v>1.3495370370370371E-2</v>
      </c>
      <c r="U2655" s="86">
        <v>0</v>
      </c>
      <c r="V2655" s="86">
        <v>0</v>
      </c>
      <c r="W2655" s="86">
        <v>0</v>
      </c>
      <c r="X2655" s="86">
        <v>0</v>
      </c>
      <c r="Y2655" s="86">
        <v>3.5648148148148154E-3</v>
      </c>
      <c r="Z2655" s="86">
        <v>0</v>
      </c>
      <c r="AA2655" s="4">
        <f t="shared" si="85"/>
        <v>2.7905092592592592E-2</v>
      </c>
      <c r="AB2655" s="4">
        <f t="shared" si="86"/>
        <v>0</v>
      </c>
    </row>
    <row r="2656" spans="1:28" x14ac:dyDescent="0.25">
      <c r="A2656" s="83">
        <v>42881</v>
      </c>
      <c r="B2656" s="84" t="s">
        <v>197</v>
      </c>
      <c r="C2656" s="84" t="s">
        <v>161</v>
      </c>
      <c r="D2656" s="84" t="s">
        <v>38</v>
      </c>
      <c r="E2656" s="84" t="s">
        <v>45</v>
      </c>
      <c r="F2656" s="84" t="s">
        <v>102</v>
      </c>
      <c r="G2656" s="85">
        <v>91388</v>
      </c>
      <c r="H2656" s="81">
        <v>0.29166666666666669</v>
      </c>
      <c r="I2656" s="81">
        <v>0.55555555555555558</v>
      </c>
      <c r="J2656" s="86">
        <v>0.2638888888888889</v>
      </c>
      <c r="K2656" s="87">
        <v>42881.293749999997</v>
      </c>
      <c r="L2656" s="87">
        <v>42881.555555555555</v>
      </c>
      <c r="M2656" s="85">
        <v>72</v>
      </c>
      <c r="N2656" s="85">
        <v>0</v>
      </c>
      <c r="O2656" s="86">
        <v>0</v>
      </c>
      <c r="P2656" s="86">
        <v>1.6666666666666668E-3</v>
      </c>
      <c r="Q2656" s="86">
        <v>1.1111111111111111E-3</v>
      </c>
      <c r="R2656" s="86">
        <v>1.4363425925925925E-2</v>
      </c>
      <c r="S2656" s="86">
        <v>0</v>
      </c>
      <c r="T2656" s="86">
        <v>1.5046296296296295E-2</v>
      </c>
      <c r="U2656" s="86">
        <v>0</v>
      </c>
      <c r="V2656" s="86">
        <v>0</v>
      </c>
      <c r="W2656" s="86">
        <v>0</v>
      </c>
      <c r="X2656" s="86">
        <v>5.8101851851851856E-3</v>
      </c>
      <c r="Y2656" s="86">
        <v>4.2361111111111106E-3</v>
      </c>
      <c r="Z2656" s="86">
        <v>0</v>
      </c>
      <c r="AA2656" s="4">
        <f t="shared" si="85"/>
        <v>2.9409722222222219E-2</v>
      </c>
      <c r="AB2656" s="4">
        <f t="shared" si="86"/>
        <v>2.0833333333333259E-3</v>
      </c>
    </row>
    <row r="2657" spans="1:28" x14ac:dyDescent="0.25">
      <c r="A2657" s="83">
        <v>42881</v>
      </c>
      <c r="B2657" s="84" t="s">
        <v>197</v>
      </c>
      <c r="C2657" s="84" t="s">
        <v>161</v>
      </c>
      <c r="D2657" s="84" t="s">
        <v>38</v>
      </c>
      <c r="E2657" s="84" t="s">
        <v>45</v>
      </c>
      <c r="F2657" s="84" t="s">
        <v>103</v>
      </c>
      <c r="G2657" s="85">
        <v>91140</v>
      </c>
      <c r="H2657" s="81">
        <v>0.3611111111111111</v>
      </c>
      <c r="I2657" s="81">
        <v>0.625</v>
      </c>
      <c r="J2657" s="86">
        <v>0.2638888888888889</v>
      </c>
      <c r="K2657" s="87">
        <v>42881.570138888892</v>
      </c>
      <c r="L2657" s="87">
        <v>42881.627083333333</v>
      </c>
      <c r="M2657" s="85">
        <v>18</v>
      </c>
      <c r="N2657" s="85">
        <v>0</v>
      </c>
      <c r="O2657" s="86">
        <v>0</v>
      </c>
      <c r="P2657" s="86">
        <v>1.5740740740740741E-3</v>
      </c>
      <c r="Q2657" s="86">
        <v>3.7268518518518514E-3</v>
      </c>
      <c r="R2657" s="86">
        <v>0</v>
      </c>
      <c r="S2657" s="86">
        <v>0</v>
      </c>
      <c r="T2657" s="86">
        <v>0</v>
      </c>
      <c r="U2657" s="86">
        <v>0</v>
      </c>
      <c r="V2657" s="86">
        <v>0</v>
      </c>
      <c r="W2657" s="86">
        <v>0</v>
      </c>
      <c r="X2657" s="86">
        <v>0</v>
      </c>
      <c r="Y2657" s="86">
        <v>2.8819444444444444E-3</v>
      </c>
      <c r="Z2657" s="86">
        <v>0</v>
      </c>
      <c r="AA2657" s="4">
        <f t="shared" si="85"/>
        <v>0</v>
      </c>
      <c r="AB2657" s="4">
        <f t="shared" si="86"/>
        <v>0.20902777777777776</v>
      </c>
    </row>
    <row r="2658" spans="1:28" x14ac:dyDescent="0.25">
      <c r="A2658" s="83">
        <v>42883</v>
      </c>
      <c r="B2658" s="84" t="s">
        <v>199</v>
      </c>
      <c r="C2658" s="84" t="s">
        <v>161</v>
      </c>
      <c r="D2658" s="84" t="s">
        <v>38</v>
      </c>
      <c r="E2658" s="84" t="s">
        <v>45</v>
      </c>
      <c r="F2658" s="84" t="s">
        <v>103</v>
      </c>
      <c r="G2658" s="85">
        <v>91140</v>
      </c>
      <c r="H2658" s="81">
        <v>0.3611111111111111</v>
      </c>
      <c r="I2658" s="81">
        <v>0.625</v>
      </c>
      <c r="J2658" s="86">
        <v>0.2638888888888889</v>
      </c>
      <c r="K2658" s="87">
        <v>42883.370833333334</v>
      </c>
      <c r="L2658" s="87">
        <v>42883.625</v>
      </c>
      <c r="M2658" s="85">
        <v>83</v>
      </c>
      <c r="N2658" s="85">
        <v>0</v>
      </c>
      <c r="O2658" s="86">
        <v>0</v>
      </c>
      <c r="P2658" s="86">
        <v>2.1759259259259258E-3</v>
      </c>
      <c r="Q2658" s="86">
        <v>2.1180555555555553E-3</v>
      </c>
      <c r="R2658" s="86">
        <v>1.3449074074074073E-2</v>
      </c>
      <c r="S2658" s="86">
        <v>0</v>
      </c>
      <c r="T2658" s="86">
        <v>1.4930555555555556E-2</v>
      </c>
      <c r="U2658" s="86">
        <v>0</v>
      </c>
      <c r="V2658" s="86">
        <v>0</v>
      </c>
      <c r="W2658" s="86">
        <v>0</v>
      </c>
      <c r="X2658" s="86">
        <v>0</v>
      </c>
      <c r="Y2658" s="86">
        <v>4.2592592592592595E-3</v>
      </c>
      <c r="Z2658" s="86">
        <v>0</v>
      </c>
      <c r="AA2658" s="4">
        <f t="shared" si="85"/>
        <v>2.837962962962963E-2</v>
      </c>
      <c r="AB2658" s="4">
        <f t="shared" si="86"/>
        <v>9.7222222222222432E-3</v>
      </c>
    </row>
    <row r="2659" spans="1:28" x14ac:dyDescent="0.25">
      <c r="A2659" s="83">
        <v>42882</v>
      </c>
      <c r="B2659" s="84" t="s">
        <v>198</v>
      </c>
      <c r="C2659" s="84" t="s">
        <v>161</v>
      </c>
      <c r="D2659" s="84" t="s">
        <v>38</v>
      </c>
      <c r="E2659" s="84" t="s">
        <v>45</v>
      </c>
      <c r="F2659" s="84" t="s">
        <v>103</v>
      </c>
      <c r="G2659" s="85">
        <v>91140</v>
      </c>
      <c r="H2659" s="81">
        <v>0.3611111111111111</v>
      </c>
      <c r="I2659" s="81">
        <v>0.625</v>
      </c>
      <c r="J2659" s="86">
        <v>0.2638888888888889</v>
      </c>
      <c r="K2659" s="87">
        <v>42882.365277777775</v>
      </c>
      <c r="L2659" s="87">
        <v>42882.625694444447</v>
      </c>
      <c r="M2659" s="85">
        <v>52</v>
      </c>
      <c r="N2659" s="85">
        <v>0</v>
      </c>
      <c r="O2659" s="86">
        <v>0</v>
      </c>
      <c r="P2659" s="86">
        <v>2.5810185185185185E-3</v>
      </c>
      <c r="Q2659" s="86">
        <v>1.1631944444444445E-2</v>
      </c>
      <c r="R2659" s="86">
        <v>1.8159722222222219E-2</v>
      </c>
      <c r="S2659" s="86">
        <v>0</v>
      </c>
      <c r="T2659" s="86">
        <v>1.6006944444444445E-2</v>
      </c>
      <c r="U2659" s="86">
        <v>0</v>
      </c>
      <c r="V2659" s="86">
        <v>0</v>
      </c>
      <c r="W2659" s="86">
        <v>0</v>
      </c>
      <c r="X2659" s="86">
        <v>0</v>
      </c>
      <c r="Y2659" s="86">
        <v>5.0462962962962961E-3</v>
      </c>
      <c r="Z2659" s="86">
        <v>0</v>
      </c>
      <c r="AA2659" s="4">
        <f t="shared" si="85"/>
        <v>3.4166666666666665E-2</v>
      </c>
      <c r="AB2659" s="4">
        <f t="shared" si="86"/>
        <v>4.1666666666667074E-3</v>
      </c>
    </row>
    <row r="2660" spans="1:28" x14ac:dyDescent="0.25">
      <c r="A2660" s="83">
        <v>42882</v>
      </c>
      <c r="B2660" s="84" t="s">
        <v>198</v>
      </c>
      <c r="C2660" s="84" t="s">
        <v>161</v>
      </c>
      <c r="D2660" s="84" t="s">
        <v>38</v>
      </c>
      <c r="E2660" s="84" t="s">
        <v>45</v>
      </c>
      <c r="F2660" s="84" t="s">
        <v>190</v>
      </c>
      <c r="G2660" s="85">
        <v>101413</v>
      </c>
      <c r="H2660" s="81">
        <v>0.29166666666666669</v>
      </c>
      <c r="I2660" s="81">
        <v>0.55555555555555558</v>
      </c>
      <c r="J2660" s="86">
        <v>0.2638888888888889</v>
      </c>
      <c r="K2660" s="87"/>
      <c r="L2660" s="87"/>
      <c r="M2660" s="85">
        <v>0</v>
      </c>
      <c r="N2660" s="85">
        <v>0</v>
      </c>
      <c r="O2660" s="86">
        <v>0</v>
      </c>
      <c r="P2660" s="86">
        <v>0</v>
      </c>
      <c r="Q2660" s="86">
        <v>0</v>
      </c>
      <c r="R2660" s="86">
        <v>0</v>
      </c>
      <c r="S2660" s="86">
        <v>0</v>
      </c>
      <c r="T2660" s="86">
        <v>0</v>
      </c>
      <c r="U2660" s="86">
        <v>0</v>
      </c>
      <c r="V2660" s="86">
        <v>0</v>
      </c>
      <c r="W2660" s="86">
        <v>0</v>
      </c>
      <c r="X2660" s="86">
        <v>0</v>
      </c>
      <c r="Y2660" s="86">
        <v>0</v>
      </c>
      <c r="Z2660" s="86">
        <v>0</v>
      </c>
      <c r="AA2660" s="4">
        <f t="shared" si="85"/>
        <v>0</v>
      </c>
      <c r="AB2660" s="4" t="str">
        <f t="shared" si="86"/>
        <v/>
      </c>
    </row>
    <row r="2661" spans="1:28" x14ac:dyDescent="0.25">
      <c r="A2661" s="83">
        <v>42883</v>
      </c>
      <c r="B2661" s="84" t="s">
        <v>199</v>
      </c>
      <c r="C2661" s="84" t="s">
        <v>161</v>
      </c>
      <c r="D2661" s="84" t="s">
        <v>38</v>
      </c>
      <c r="E2661" s="84" t="s">
        <v>45</v>
      </c>
      <c r="F2661" s="84" t="s">
        <v>190</v>
      </c>
      <c r="G2661" s="85">
        <v>101413</v>
      </c>
      <c r="H2661" s="81">
        <v>0.29166666666666669</v>
      </c>
      <c r="I2661" s="81">
        <v>0.55555555555555558</v>
      </c>
      <c r="J2661" s="86">
        <v>0.2638888888888889</v>
      </c>
      <c r="K2661" s="87"/>
      <c r="L2661" s="87"/>
      <c r="M2661" s="85">
        <v>0</v>
      </c>
      <c r="N2661" s="85">
        <v>0</v>
      </c>
      <c r="O2661" s="86">
        <v>0</v>
      </c>
      <c r="P2661" s="86">
        <v>0</v>
      </c>
      <c r="Q2661" s="86">
        <v>0</v>
      </c>
      <c r="R2661" s="86">
        <v>0</v>
      </c>
      <c r="S2661" s="86">
        <v>0</v>
      </c>
      <c r="T2661" s="86">
        <v>0</v>
      </c>
      <c r="U2661" s="86">
        <v>0</v>
      </c>
      <c r="V2661" s="86">
        <v>0</v>
      </c>
      <c r="W2661" s="86">
        <v>0</v>
      </c>
      <c r="X2661" s="86">
        <v>0</v>
      </c>
      <c r="Y2661" s="86">
        <v>0</v>
      </c>
      <c r="Z2661" s="86">
        <v>0</v>
      </c>
      <c r="AA2661" s="4">
        <f t="shared" si="85"/>
        <v>0</v>
      </c>
      <c r="AB2661" s="4" t="str">
        <f t="shared" si="86"/>
        <v/>
      </c>
    </row>
    <row r="2662" spans="1:28" x14ac:dyDescent="0.25">
      <c r="A2662" s="83">
        <v>42881</v>
      </c>
      <c r="B2662" s="84" t="s">
        <v>197</v>
      </c>
      <c r="C2662" s="84" t="s">
        <v>161</v>
      </c>
      <c r="D2662" s="84" t="s">
        <v>38</v>
      </c>
      <c r="E2662" s="84" t="s">
        <v>45</v>
      </c>
      <c r="F2662" s="84" t="s">
        <v>190</v>
      </c>
      <c r="G2662" s="85">
        <v>101413</v>
      </c>
      <c r="H2662" s="81">
        <v>0.29166666666666669</v>
      </c>
      <c r="I2662" s="81">
        <v>0.55555555555555558</v>
      </c>
      <c r="J2662" s="86">
        <v>0.2638888888888889</v>
      </c>
      <c r="K2662" s="87"/>
      <c r="L2662" s="87"/>
      <c r="M2662" s="85">
        <v>0</v>
      </c>
      <c r="N2662" s="85">
        <v>0</v>
      </c>
      <c r="O2662" s="86">
        <v>0</v>
      </c>
      <c r="P2662" s="86">
        <v>0</v>
      </c>
      <c r="Q2662" s="86">
        <v>0</v>
      </c>
      <c r="R2662" s="86">
        <v>0</v>
      </c>
      <c r="S2662" s="86">
        <v>0</v>
      </c>
      <c r="T2662" s="86">
        <v>0</v>
      </c>
      <c r="U2662" s="86">
        <v>0</v>
      </c>
      <c r="V2662" s="86">
        <v>0</v>
      </c>
      <c r="W2662" s="86">
        <v>0</v>
      </c>
      <c r="X2662" s="86">
        <v>0</v>
      </c>
      <c r="Y2662" s="86">
        <v>0</v>
      </c>
      <c r="Z2662" s="86">
        <v>0</v>
      </c>
      <c r="AA2662" s="4">
        <f t="shared" si="85"/>
        <v>0</v>
      </c>
      <c r="AB2662" s="4" t="str">
        <f t="shared" si="86"/>
        <v/>
      </c>
    </row>
    <row r="2663" spans="1:28" x14ac:dyDescent="0.25">
      <c r="A2663" s="83">
        <v>42881</v>
      </c>
      <c r="B2663" s="84" t="s">
        <v>197</v>
      </c>
      <c r="C2663" s="84" t="s">
        <v>161</v>
      </c>
      <c r="D2663" s="84" t="s">
        <v>38</v>
      </c>
      <c r="E2663" s="84" t="s">
        <v>45</v>
      </c>
      <c r="F2663" s="84" t="s">
        <v>105</v>
      </c>
      <c r="G2663" s="85">
        <v>91172</v>
      </c>
      <c r="H2663" s="81">
        <v>0.59722222222222221</v>
      </c>
      <c r="I2663" s="81">
        <v>0.86111111111111116</v>
      </c>
      <c r="J2663" s="86">
        <v>0.2638888888888889</v>
      </c>
      <c r="K2663" s="87"/>
      <c r="L2663" s="87"/>
      <c r="M2663" s="85">
        <v>0</v>
      </c>
      <c r="N2663" s="85">
        <v>0</v>
      </c>
      <c r="O2663" s="86">
        <v>0</v>
      </c>
      <c r="P2663" s="86">
        <v>0</v>
      </c>
      <c r="Q2663" s="86">
        <v>0</v>
      </c>
      <c r="R2663" s="86">
        <v>0</v>
      </c>
      <c r="S2663" s="86">
        <v>0</v>
      </c>
      <c r="T2663" s="86">
        <v>0</v>
      </c>
      <c r="U2663" s="86">
        <v>0</v>
      </c>
      <c r="V2663" s="86">
        <v>0</v>
      </c>
      <c r="W2663" s="86">
        <v>0</v>
      </c>
      <c r="X2663" s="86">
        <v>0</v>
      </c>
      <c r="Y2663" s="86">
        <v>0</v>
      </c>
      <c r="Z2663" s="86">
        <v>0</v>
      </c>
      <c r="AA2663" s="4">
        <f t="shared" si="85"/>
        <v>0</v>
      </c>
      <c r="AB2663" s="4" t="str">
        <f t="shared" si="86"/>
        <v/>
      </c>
    </row>
    <row r="2664" spans="1:28" x14ac:dyDescent="0.25">
      <c r="A2664" s="83">
        <v>42883</v>
      </c>
      <c r="B2664" s="84" t="s">
        <v>199</v>
      </c>
      <c r="C2664" s="84" t="s">
        <v>161</v>
      </c>
      <c r="D2664" s="84" t="s">
        <v>38</v>
      </c>
      <c r="E2664" s="84" t="s">
        <v>45</v>
      </c>
      <c r="F2664" s="84" t="s">
        <v>105</v>
      </c>
      <c r="G2664" s="85">
        <v>91172</v>
      </c>
      <c r="H2664" s="81">
        <v>0.59722222222222221</v>
      </c>
      <c r="I2664" s="81">
        <v>0.86111111111111116</v>
      </c>
      <c r="J2664" s="86">
        <v>0.2638888888888889</v>
      </c>
      <c r="K2664" s="87">
        <v>42883.583333333336</v>
      </c>
      <c r="L2664" s="87">
        <v>42883.862500000003</v>
      </c>
      <c r="M2664" s="85">
        <v>91</v>
      </c>
      <c r="N2664" s="85">
        <v>0</v>
      </c>
      <c r="O2664" s="86">
        <v>0</v>
      </c>
      <c r="P2664" s="86">
        <v>1.5393518518518519E-3</v>
      </c>
      <c r="Q2664" s="86">
        <v>1.2777777777777777E-2</v>
      </c>
      <c r="R2664" s="86">
        <v>2.1099537037037038E-2</v>
      </c>
      <c r="S2664" s="86">
        <v>0</v>
      </c>
      <c r="T2664" s="86">
        <v>7.1296296296296307E-3</v>
      </c>
      <c r="U2664" s="86">
        <v>0</v>
      </c>
      <c r="V2664" s="86">
        <v>0</v>
      </c>
      <c r="W2664" s="86">
        <v>0</v>
      </c>
      <c r="X2664" s="86">
        <v>6.9444444444444447E-4</v>
      </c>
      <c r="Y2664" s="86">
        <v>0</v>
      </c>
      <c r="Z2664" s="86">
        <v>0</v>
      </c>
      <c r="AA2664" s="4">
        <f t="shared" si="85"/>
        <v>2.822916666666667E-2</v>
      </c>
      <c r="AB2664" s="4">
        <f t="shared" si="86"/>
        <v>0</v>
      </c>
    </row>
    <row r="2665" spans="1:28" x14ac:dyDescent="0.25">
      <c r="A2665" s="83">
        <v>42882</v>
      </c>
      <c r="B2665" s="84" t="s">
        <v>198</v>
      </c>
      <c r="C2665" s="84" t="s">
        <v>161</v>
      </c>
      <c r="D2665" s="84" t="s">
        <v>38</v>
      </c>
      <c r="E2665" s="84" t="s">
        <v>45</v>
      </c>
      <c r="F2665" s="84" t="s">
        <v>105</v>
      </c>
      <c r="G2665" s="85">
        <v>91172</v>
      </c>
      <c r="H2665" s="81">
        <v>0.59722222222222221</v>
      </c>
      <c r="I2665" s="81">
        <v>0.86111111111111116</v>
      </c>
      <c r="J2665" s="86">
        <v>0.2638888888888889</v>
      </c>
      <c r="K2665" s="87"/>
      <c r="L2665" s="87"/>
      <c r="M2665" s="85">
        <v>0</v>
      </c>
      <c r="N2665" s="85">
        <v>0</v>
      </c>
      <c r="O2665" s="86">
        <v>0</v>
      </c>
      <c r="P2665" s="86">
        <v>0</v>
      </c>
      <c r="Q2665" s="86">
        <v>0</v>
      </c>
      <c r="R2665" s="86">
        <v>0</v>
      </c>
      <c r="S2665" s="86">
        <v>0</v>
      </c>
      <c r="T2665" s="86">
        <v>0</v>
      </c>
      <c r="U2665" s="86">
        <v>0</v>
      </c>
      <c r="V2665" s="86">
        <v>0</v>
      </c>
      <c r="W2665" s="86">
        <v>0</v>
      </c>
      <c r="X2665" s="86">
        <v>0</v>
      </c>
      <c r="Y2665" s="86">
        <v>0</v>
      </c>
      <c r="Z2665" s="86">
        <v>0</v>
      </c>
      <c r="AA2665" s="4">
        <f t="shared" si="85"/>
        <v>0</v>
      </c>
      <c r="AB2665" s="4" t="str">
        <f t="shared" si="86"/>
        <v/>
      </c>
    </row>
    <row r="2666" spans="1:28" x14ac:dyDescent="0.25">
      <c r="A2666" s="83">
        <v>42882</v>
      </c>
      <c r="B2666" s="84" t="s">
        <v>198</v>
      </c>
      <c r="C2666" s="84" t="s">
        <v>161</v>
      </c>
      <c r="D2666" s="84" t="s">
        <v>38</v>
      </c>
      <c r="E2666" s="84" t="s">
        <v>45</v>
      </c>
      <c r="F2666" s="84" t="s">
        <v>191</v>
      </c>
      <c r="G2666" s="85">
        <v>91158</v>
      </c>
      <c r="H2666" s="81">
        <v>0.25</v>
      </c>
      <c r="I2666" s="81">
        <v>0.51388888888888895</v>
      </c>
      <c r="J2666" s="86">
        <v>0.2638888888888889</v>
      </c>
      <c r="K2666" s="87">
        <v>42882.245833333334</v>
      </c>
      <c r="L2666" s="87">
        <v>42882.513888888891</v>
      </c>
      <c r="M2666" s="85">
        <v>55</v>
      </c>
      <c r="N2666" s="85">
        <v>0</v>
      </c>
      <c r="O2666" s="86">
        <v>0</v>
      </c>
      <c r="P2666" s="86">
        <v>1.3888888888888889E-3</v>
      </c>
      <c r="Q2666" s="86">
        <v>3.9930555555555561E-3</v>
      </c>
      <c r="R2666" s="86">
        <v>1.3981481481481482E-2</v>
      </c>
      <c r="S2666" s="86">
        <v>0</v>
      </c>
      <c r="T2666" s="86">
        <v>1.3668981481481482E-2</v>
      </c>
      <c r="U2666" s="86">
        <v>1.1574074074074073E-5</v>
      </c>
      <c r="V2666" s="86">
        <v>0</v>
      </c>
      <c r="W2666" s="86">
        <v>0</v>
      </c>
      <c r="X2666" s="86">
        <v>4.1666666666666669E-4</v>
      </c>
      <c r="Y2666" s="86">
        <v>0</v>
      </c>
      <c r="Z2666" s="86">
        <v>0</v>
      </c>
      <c r="AA2666" s="4">
        <f t="shared" si="85"/>
        <v>2.7650462962962963E-2</v>
      </c>
      <c r="AB2666" s="4">
        <f t="shared" si="86"/>
        <v>0</v>
      </c>
    </row>
    <row r="2667" spans="1:28" x14ac:dyDescent="0.25">
      <c r="A2667" s="83">
        <v>42883</v>
      </c>
      <c r="B2667" s="84" t="s">
        <v>199</v>
      </c>
      <c r="C2667" s="84" t="s">
        <v>161</v>
      </c>
      <c r="D2667" s="84" t="s">
        <v>38</v>
      </c>
      <c r="E2667" s="84" t="s">
        <v>45</v>
      </c>
      <c r="F2667" s="84" t="s">
        <v>191</v>
      </c>
      <c r="G2667" s="85">
        <v>91158</v>
      </c>
      <c r="H2667" s="81">
        <v>0.25</v>
      </c>
      <c r="I2667" s="81">
        <v>0.51388888888888895</v>
      </c>
      <c r="J2667" s="86">
        <v>0.2638888888888889</v>
      </c>
      <c r="K2667" s="87">
        <v>42883.245138888888</v>
      </c>
      <c r="L2667" s="87">
        <v>42883.287499999999</v>
      </c>
      <c r="M2667" s="85">
        <v>4</v>
      </c>
      <c r="N2667" s="85">
        <v>0</v>
      </c>
      <c r="O2667" s="86">
        <v>0</v>
      </c>
      <c r="P2667" s="86">
        <v>1.0879629629629629E-3</v>
      </c>
      <c r="Q2667" s="86">
        <v>3.5879629629629629E-3</v>
      </c>
      <c r="R2667" s="86">
        <v>0</v>
      </c>
      <c r="S2667" s="86">
        <v>0</v>
      </c>
      <c r="T2667" s="86">
        <v>0</v>
      </c>
      <c r="U2667" s="86">
        <v>0</v>
      </c>
      <c r="V2667" s="86">
        <v>0</v>
      </c>
      <c r="W2667" s="86">
        <v>0</v>
      </c>
      <c r="X2667" s="86">
        <v>0</v>
      </c>
      <c r="Y2667" s="86">
        <v>0</v>
      </c>
      <c r="Z2667" s="86">
        <v>0</v>
      </c>
      <c r="AA2667" s="4">
        <f t="shared" si="85"/>
        <v>0</v>
      </c>
      <c r="AB2667" s="4">
        <f t="shared" si="86"/>
        <v>0</v>
      </c>
    </row>
    <row r="2668" spans="1:28" x14ac:dyDescent="0.25">
      <c r="A2668" s="83">
        <v>42881</v>
      </c>
      <c r="B2668" s="84" t="s">
        <v>197</v>
      </c>
      <c r="C2668" s="84" t="s">
        <v>161</v>
      </c>
      <c r="D2668" s="84" t="s">
        <v>38</v>
      </c>
      <c r="E2668" s="84" t="s">
        <v>45</v>
      </c>
      <c r="F2668" s="84" t="s">
        <v>191</v>
      </c>
      <c r="G2668" s="85">
        <v>91158</v>
      </c>
      <c r="H2668" s="81">
        <v>0.25</v>
      </c>
      <c r="I2668" s="81">
        <v>0.51388888888888895</v>
      </c>
      <c r="J2668" s="86">
        <v>0.2638888888888889</v>
      </c>
      <c r="K2668" s="87">
        <v>42881.243750000001</v>
      </c>
      <c r="L2668" s="87">
        <v>42881.513888888891</v>
      </c>
      <c r="M2668" s="85">
        <v>78</v>
      </c>
      <c r="N2668" s="85">
        <v>0</v>
      </c>
      <c r="O2668" s="86">
        <v>0</v>
      </c>
      <c r="P2668" s="86">
        <v>1.2847222222222223E-3</v>
      </c>
      <c r="Q2668" s="86">
        <v>6.0879629629629643E-3</v>
      </c>
      <c r="R2668" s="86">
        <v>1.4432870370370372E-2</v>
      </c>
      <c r="S2668" s="86">
        <v>0</v>
      </c>
      <c r="T2668" s="86">
        <v>1.4097222222222221E-2</v>
      </c>
      <c r="U2668" s="86">
        <v>0</v>
      </c>
      <c r="V2668" s="86">
        <v>0</v>
      </c>
      <c r="W2668" s="86">
        <v>0</v>
      </c>
      <c r="X2668" s="86">
        <v>4.5138888888888892E-4</v>
      </c>
      <c r="Y2668" s="86">
        <v>1.0763888888888889E-3</v>
      </c>
      <c r="Z2668" s="86">
        <v>0</v>
      </c>
      <c r="AA2668" s="4">
        <f t="shared" si="85"/>
        <v>2.8530092592592593E-2</v>
      </c>
      <c r="AB2668" s="4">
        <f t="shared" si="86"/>
        <v>0</v>
      </c>
    </row>
    <row r="2669" spans="1:28" x14ac:dyDescent="0.25">
      <c r="A2669" s="83">
        <v>42881</v>
      </c>
      <c r="B2669" s="84" t="s">
        <v>197</v>
      </c>
      <c r="C2669" s="84" t="s">
        <v>161</v>
      </c>
      <c r="D2669" s="84" t="s">
        <v>38</v>
      </c>
      <c r="E2669" s="84" t="s">
        <v>45</v>
      </c>
      <c r="F2669" s="84" t="s">
        <v>61</v>
      </c>
      <c r="G2669" s="85">
        <v>91175</v>
      </c>
      <c r="H2669" s="81">
        <v>0.29166666666666669</v>
      </c>
      <c r="I2669" s="81">
        <v>0.55555555555555558</v>
      </c>
      <c r="J2669" s="86">
        <v>0.2638888888888889</v>
      </c>
      <c r="K2669" s="87">
        <v>42881.291666666664</v>
      </c>
      <c r="L2669" s="87">
        <v>42881.55972222222</v>
      </c>
      <c r="M2669" s="85">
        <v>62</v>
      </c>
      <c r="N2669" s="85">
        <v>0</v>
      </c>
      <c r="O2669" s="86">
        <v>0</v>
      </c>
      <c r="P2669" s="86">
        <v>2.2453703703703702E-3</v>
      </c>
      <c r="Q2669" s="86">
        <v>4.7453703703703703E-3</v>
      </c>
      <c r="R2669" s="86">
        <v>1.5682870370370371E-2</v>
      </c>
      <c r="S2669" s="86">
        <v>0</v>
      </c>
      <c r="T2669" s="86">
        <v>1.6631944444444446E-2</v>
      </c>
      <c r="U2669" s="86">
        <v>0</v>
      </c>
      <c r="V2669" s="86">
        <v>0</v>
      </c>
      <c r="W2669" s="86">
        <v>0</v>
      </c>
      <c r="X2669" s="86">
        <v>3.4375E-3</v>
      </c>
      <c r="Y2669" s="86">
        <v>3.8078703703703707E-3</v>
      </c>
      <c r="Z2669" s="86">
        <v>0</v>
      </c>
      <c r="AA2669" s="4">
        <f t="shared" si="85"/>
        <v>3.2314814814814817E-2</v>
      </c>
      <c r="AB2669" s="4">
        <f t="shared" si="86"/>
        <v>0</v>
      </c>
    </row>
    <row r="2670" spans="1:28" x14ac:dyDescent="0.25">
      <c r="A2670" s="83">
        <v>42883</v>
      </c>
      <c r="B2670" s="84" t="s">
        <v>199</v>
      </c>
      <c r="C2670" s="84" t="s">
        <v>161</v>
      </c>
      <c r="D2670" s="84" t="s">
        <v>38</v>
      </c>
      <c r="E2670" s="84" t="s">
        <v>45</v>
      </c>
      <c r="F2670" s="84" t="s">
        <v>61</v>
      </c>
      <c r="G2670" s="85">
        <v>91175</v>
      </c>
      <c r="H2670" s="81">
        <v>0.29166666666666669</v>
      </c>
      <c r="I2670" s="81">
        <v>0.55555555555555558</v>
      </c>
      <c r="J2670" s="86">
        <v>0.2638888888888889</v>
      </c>
      <c r="K2670" s="87"/>
      <c r="L2670" s="87"/>
      <c r="M2670" s="85">
        <v>0</v>
      </c>
      <c r="N2670" s="85">
        <v>0</v>
      </c>
      <c r="O2670" s="86">
        <v>0</v>
      </c>
      <c r="P2670" s="86">
        <v>0</v>
      </c>
      <c r="Q2670" s="86">
        <v>0</v>
      </c>
      <c r="R2670" s="86">
        <v>0</v>
      </c>
      <c r="S2670" s="86">
        <v>0</v>
      </c>
      <c r="T2670" s="86">
        <v>0</v>
      </c>
      <c r="U2670" s="86">
        <v>0</v>
      </c>
      <c r="V2670" s="86">
        <v>0</v>
      </c>
      <c r="W2670" s="86">
        <v>0</v>
      </c>
      <c r="X2670" s="86">
        <v>0</v>
      </c>
      <c r="Y2670" s="86">
        <v>0</v>
      </c>
      <c r="Z2670" s="86">
        <v>0</v>
      </c>
      <c r="AA2670" s="4">
        <f t="shared" si="85"/>
        <v>0</v>
      </c>
      <c r="AB2670" s="4" t="str">
        <f t="shared" si="86"/>
        <v/>
      </c>
    </row>
    <row r="2671" spans="1:28" x14ac:dyDescent="0.25">
      <c r="A2671" s="83">
        <v>42882</v>
      </c>
      <c r="B2671" s="84" t="s">
        <v>198</v>
      </c>
      <c r="C2671" s="84" t="s">
        <v>161</v>
      </c>
      <c r="D2671" s="84" t="s">
        <v>38</v>
      </c>
      <c r="E2671" s="84" t="s">
        <v>45</v>
      </c>
      <c r="F2671" s="84" t="s">
        <v>61</v>
      </c>
      <c r="G2671" s="85">
        <v>91175</v>
      </c>
      <c r="H2671" s="81">
        <v>0.29166666666666669</v>
      </c>
      <c r="I2671" s="81">
        <v>0.55555555555555558</v>
      </c>
      <c r="J2671" s="86">
        <v>0.2638888888888889</v>
      </c>
      <c r="K2671" s="87">
        <v>42882.289583333331</v>
      </c>
      <c r="L2671" s="87">
        <v>42882.556250000001</v>
      </c>
      <c r="M2671" s="85">
        <v>57</v>
      </c>
      <c r="N2671" s="85">
        <v>0</v>
      </c>
      <c r="O2671" s="86">
        <v>0</v>
      </c>
      <c r="P2671" s="86">
        <v>2.0717592592592593E-3</v>
      </c>
      <c r="Q2671" s="86">
        <v>2.7314814814814819E-3</v>
      </c>
      <c r="R2671" s="86">
        <v>1.4780092592592595E-2</v>
      </c>
      <c r="S2671" s="86">
        <v>0</v>
      </c>
      <c r="T2671" s="86">
        <v>1.636574074074074E-2</v>
      </c>
      <c r="U2671" s="86">
        <v>0</v>
      </c>
      <c r="V2671" s="86">
        <v>0</v>
      </c>
      <c r="W2671" s="86">
        <v>0</v>
      </c>
      <c r="X2671" s="86">
        <v>9.0277777777777784E-4</v>
      </c>
      <c r="Y2671" s="86">
        <v>5.7870370370370366E-5</v>
      </c>
      <c r="Z2671" s="86">
        <v>0</v>
      </c>
      <c r="AA2671" s="4">
        <f t="shared" si="85"/>
        <v>3.1145833333333334E-2</v>
      </c>
      <c r="AB2671" s="4">
        <f t="shared" si="86"/>
        <v>0</v>
      </c>
    </row>
    <row r="2672" spans="1:28" x14ac:dyDescent="0.25">
      <c r="A2672" s="83">
        <v>42882</v>
      </c>
      <c r="B2672" s="84" t="s">
        <v>198</v>
      </c>
      <c r="C2672" s="84" t="s">
        <v>161</v>
      </c>
      <c r="D2672" s="84" t="s">
        <v>38</v>
      </c>
      <c r="E2672" s="84" t="s">
        <v>45</v>
      </c>
      <c r="F2672" s="84" t="s">
        <v>106</v>
      </c>
      <c r="G2672" s="85">
        <v>91150</v>
      </c>
      <c r="H2672" s="81">
        <v>0.29166666666666669</v>
      </c>
      <c r="I2672" s="81">
        <v>0.55555555555555558</v>
      </c>
      <c r="J2672" s="86">
        <v>0.2638888888888889</v>
      </c>
      <c r="K2672" s="87">
        <v>42882.305555555555</v>
      </c>
      <c r="L2672" s="87">
        <v>42882.555555555555</v>
      </c>
      <c r="M2672" s="85">
        <v>67</v>
      </c>
      <c r="N2672" s="85">
        <v>0</v>
      </c>
      <c r="O2672" s="86">
        <v>0</v>
      </c>
      <c r="P2672" s="86">
        <v>1.261574074074074E-3</v>
      </c>
      <c r="Q2672" s="86">
        <v>3.1712962962962958E-3</v>
      </c>
      <c r="R2672" s="86">
        <v>1.3865740740740739E-2</v>
      </c>
      <c r="S2672" s="86">
        <v>0</v>
      </c>
      <c r="T2672" s="86">
        <v>1.4236111111111111E-2</v>
      </c>
      <c r="U2672" s="86">
        <v>0</v>
      </c>
      <c r="V2672" s="86">
        <v>0</v>
      </c>
      <c r="W2672" s="86">
        <v>0</v>
      </c>
      <c r="X2672" s="86">
        <v>4.6296296296296294E-5</v>
      </c>
      <c r="Y2672" s="86">
        <v>7.7083333333333335E-3</v>
      </c>
      <c r="Z2672" s="86">
        <v>0</v>
      </c>
      <c r="AA2672" s="4">
        <f t="shared" si="85"/>
        <v>2.810185185185185E-2</v>
      </c>
      <c r="AB2672" s="4">
        <f t="shared" si="86"/>
        <v>1.388888888888884E-2</v>
      </c>
    </row>
    <row r="2673" spans="1:28" x14ac:dyDescent="0.25">
      <c r="A2673" s="83">
        <v>42883</v>
      </c>
      <c r="B2673" s="84" t="s">
        <v>199</v>
      </c>
      <c r="C2673" s="84" t="s">
        <v>161</v>
      </c>
      <c r="D2673" s="84" t="s">
        <v>38</v>
      </c>
      <c r="E2673" s="84" t="s">
        <v>45</v>
      </c>
      <c r="F2673" s="84" t="s">
        <v>106</v>
      </c>
      <c r="G2673" s="85">
        <v>91150</v>
      </c>
      <c r="H2673" s="81">
        <v>0.29166666666666669</v>
      </c>
      <c r="I2673" s="81">
        <v>0.55555555555555558</v>
      </c>
      <c r="J2673" s="86">
        <v>0.2638888888888889</v>
      </c>
      <c r="K2673" s="87">
        <v>42883.305555555555</v>
      </c>
      <c r="L2673" s="87">
        <v>42883.305555555555</v>
      </c>
      <c r="M2673" s="85">
        <v>0</v>
      </c>
      <c r="N2673" s="85">
        <v>0</v>
      </c>
      <c r="O2673" s="86">
        <v>0</v>
      </c>
      <c r="P2673" s="86">
        <v>0</v>
      </c>
      <c r="Q2673" s="86">
        <v>4.1666666666666669E-4</v>
      </c>
      <c r="R2673" s="86">
        <v>0</v>
      </c>
      <c r="S2673" s="86">
        <v>0</v>
      </c>
      <c r="T2673" s="86">
        <v>0</v>
      </c>
      <c r="U2673" s="86">
        <v>0</v>
      </c>
      <c r="V2673" s="86">
        <v>0</v>
      </c>
      <c r="W2673" s="86">
        <v>0</v>
      </c>
      <c r="X2673" s="86">
        <v>0</v>
      </c>
      <c r="Y2673" s="86">
        <v>0</v>
      </c>
      <c r="Z2673" s="86">
        <v>0</v>
      </c>
      <c r="AA2673" s="4">
        <f t="shared" si="85"/>
        <v>0</v>
      </c>
      <c r="AB2673" s="4">
        <f t="shared" si="86"/>
        <v>1.388888888888884E-2</v>
      </c>
    </row>
    <row r="2674" spans="1:28" x14ac:dyDescent="0.25">
      <c r="A2674" s="83">
        <v>42881</v>
      </c>
      <c r="B2674" s="84" t="s">
        <v>197</v>
      </c>
      <c r="C2674" s="84" t="s">
        <v>161</v>
      </c>
      <c r="D2674" s="84" t="s">
        <v>38</v>
      </c>
      <c r="E2674" s="84" t="s">
        <v>45</v>
      </c>
      <c r="F2674" s="84" t="s">
        <v>106</v>
      </c>
      <c r="G2674" s="85">
        <v>91150</v>
      </c>
      <c r="H2674" s="81">
        <v>0.29166666666666669</v>
      </c>
      <c r="I2674" s="81">
        <v>0.55555555555555558</v>
      </c>
      <c r="J2674" s="86">
        <v>0.2638888888888889</v>
      </c>
      <c r="K2674" s="87"/>
      <c r="L2674" s="87"/>
      <c r="M2674" s="85">
        <v>0</v>
      </c>
      <c r="N2674" s="85">
        <v>0</v>
      </c>
      <c r="O2674" s="86">
        <v>0</v>
      </c>
      <c r="P2674" s="86">
        <v>0</v>
      </c>
      <c r="Q2674" s="86">
        <v>0</v>
      </c>
      <c r="R2674" s="86">
        <v>0</v>
      </c>
      <c r="S2674" s="86">
        <v>0</v>
      </c>
      <c r="T2674" s="86">
        <v>0</v>
      </c>
      <c r="U2674" s="86">
        <v>0</v>
      </c>
      <c r="V2674" s="86">
        <v>0</v>
      </c>
      <c r="W2674" s="86">
        <v>0</v>
      </c>
      <c r="X2674" s="86">
        <v>0</v>
      </c>
      <c r="Y2674" s="86">
        <v>0</v>
      </c>
      <c r="Z2674" s="86">
        <v>0</v>
      </c>
      <c r="AA2674" s="4">
        <f t="shared" si="85"/>
        <v>0</v>
      </c>
      <c r="AB2674" s="4" t="str">
        <f t="shared" si="86"/>
        <v/>
      </c>
    </row>
    <row r="2675" spans="1:28" x14ac:dyDescent="0.25">
      <c r="A2675" s="83">
        <v>42881</v>
      </c>
      <c r="B2675" s="84" t="s">
        <v>197</v>
      </c>
      <c r="C2675" s="84" t="s">
        <v>161</v>
      </c>
      <c r="D2675" s="84" t="s">
        <v>38</v>
      </c>
      <c r="E2675" s="84" t="s">
        <v>45</v>
      </c>
      <c r="F2675" s="84" t="s">
        <v>107</v>
      </c>
      <c r="G2675" s="85">
        <v>102599</v>
      </c>
      <c r="H2675" s="81">
        <v>0.33333333333333331</v>
      </c>
      <c r="I2675" s="81">
        <v>0.59722222222222221</v>
      </c>
      <c r="J2675" s="86">
        <v>0.2638888888888889</v>
      </c>
      <c r="K2675" s="87"/>
      <c r="L2675" s="87"/>
      <c r="M2675" s="85">
        <v>0</v>
      </c>
      <c r="N2675" s="85">
        <v>0</v>
      </c>
      <c r="O2675" s="86">
        <v>0</v>
      </c>
      <c r="P2675" s="86">
        <v>0</v>
      </c>
      <c r="Q2675" s="86">
        <v>0</v>
      </c>
      <c r="R2675" s="86">
        <v>0</v>
      </c>
      <c r="S2675" s="86">
        <v>0</v>
      </c>
      <c r="T2675" s="86">
        <v>0</v>
      </c>
      <c r="U2675" s="86">
        <v>0</v>
      </c>
      <c r="V2675" s="86">
        <v>0</v>
      </c>
      <c r="W2675" s="86">
        <v>0</v>
      </c>
      <c r="X2675" s="86">
        <v>0</v>
      </c>
      <c r="Y2675" s="86">
        <v>0</v>
      </c>
      <c r="Z2675" s="86">
        <v>0</v>
      </c>
      <c r="AA2675" s="4">
        <f t="shared" si="85"/>
        <v>0</v>
      </c>
      <c r="AB2675" s="4" t="str">
        <f t="shared" si="86"/>
        <v/>
      </c>
    </row>
    <row r="2676" spans="1:28" x14ac:dyDescent="0.25">
      <c r="A2676" s="83">
        <v>42883</v>
      </c>
      <c r="B2676" s="84" t="s">
        <v>199</v>
      </c>
      <c r="C2676" s="84" t="s">
        <v>161</v>
      </c>
      <c r="D2676" s="84" t="s">
        <v>38</v>
      </c>
      <c r="E2676" s="84" t="s">
        <v>45</v>
      </c>
      <c r="F2676" s="84" t="s">
        <v>107</v>
      </c>
      <c r="G2676" s="85">
        <v>102599</v>
      </c>
      <c r="H2676" s="81">
        <v>0.33333333333333331</v>
      </c>
      <c r="I2676" s="81">
        <v>0.59722222222222221</v>
      </c>
      <c r="J2676" s="86">
        <v>0.2638888888888889</v>
      </c>
      <c r="K2676" s="87"/>
      <c r="L2676" s="87"/>
      <c r="M2676" s="85">
        <v>0</v>
      </c>
      <c r="N2676" s="85">
        <v>0</v>
      </c>
      <c r="O2676" s="86">
        <v>0</v>
      </c>
      <c r="P2676" s="86">
        <v>0</v>
      </c>
      <c r="Q2676" s="86">
        <v>0</v>
      </c>
      <c r="R2676" s="86">
        <v>0</v>
      </c>
      <c r="S2676" s="86">
        <v>0</v>
      </c>
      <c r="T2676" s="86">
        <v>0</v>
      </c>
      <c r="U2676" s="86">
        <v>0</v>
      </c>
      <c r="V2676" s="86">
        <v>0</v>
      </c>
      <c r="W2676" s="86">
        <v>0</v>
      </c>
      <c r="X2676" s="86">
        <v>0</v>
      </c>
      <c r="Y2676" s="86">
        <v>0</v>
      </c>
      <c r="Z2676" s="86">
        <v>0</v>
      </c>
      <c r="AA2676" s="4">
        <f t="shared" si="85"/>
        <v>0</v>
      </c>
      <c r="AB2676" s="4" t="str">
        <f t="shared" si="86"/>
        <v/>
      </c>
    </row>
    <row r="2677" spans="1:28" x14ac:dyDescent="0.25">
      <c r="A2677" s="83">
        <v>42882</v>
      </c>
      <c r="B2677" s="84" t="s">
        <v>198</v>
      </c>
      <c r="C2677" s="84" t="s">
        <v>161</v>
      </c>
      <c r="D2677" s="84" t="s">
        <v>38</v>
      </c>
      <c r="E2677" s="84" t="s">
        <v>45</v>
      </c>
      <c r="F2677" s="84" t="s">
        <v>107</v>
      </c>
      <c r="G2677" s="85">
        <v>102599</v>
      </c>
      <c r="H2677" s="81">
        <v>0.33333333333333331</v>
      </c>
      <c r="I2677" s="81">
        <v>0.59722222222222221</v>
      </c>
      <c r="J2677" s="86">
        <v>0.2638888888888889</v>
      </c>
      <c r="K2677" s="87"/>
      <c r="L2677" s="87"/>
      <c r="M2677" s="85">
        <v>0</v>
      </c>
      <c r="N2677" s="85">
        <v>0</v>
      </c>
      <c r="O2677" s="86">
        <v>0</v>
      </c>
      <c r="P2677" s="86">
        <v>0</v>
      </c>
      <c r="Q2677" s="86">
        <v>0</v>
      </c>
      <c r="R2677" s="86">
        <v>0</v>
      </c>
      <c r="S2677" s="86">
        <v>0</v>
      </c>
      <c r="T2677" s="86">
        <v>0</v>
      </c>
      <c r="U2677" s="86">
        <v>0</v>
      </c>
      <c r="V2677" s="86">
        <v>0</v>
      </c>
      <c r="W2677" s="86">
        <v>0</v>
      </c>
      <c r="X2677" s="86">
        <v>0</v>
      </c>
      <c r="Y2677" s="86">
        <v>0</v>
      </c>
      <c r="Z2677" s="86">
        <v>0</v>
      </c>
      <c r="AA2677" s="4">
        <f t="shared" si="85"/>
        <v>0</v>
      </c>
      <c r="AB2677" s="4" t="str">
        <f t="shared" si="86"/>
        <v/>
      </c>
    </row>
    <row r="2678" spans="1:28" x14ac:dyDescent="0.25">
      <c r="A2678" s="83">
        <v>42882</v>
      </c>
      <c r="B2678" s="84" t="s">
        <v>198</v>
      </c>
      <c r="C2678" s="84" t="s">
        <v>161</v>
      </c>
      <c r="D2678" s="84" t="s">
        <v>192</v>
      </c>
      <c r="E2678" s="84" t="s">
        <v>48</v>
      </c>
      <c r="F2678" s="84" t="s">
        <v>193</v>
      </c>
      <c r="G2678" s="85">
        <v>91357</v>
      </c>
      <c r="H2678" s="81">
        <v>0.58333333333333337</v>
      </c>
      <c r="I2678" s="81">
        <v>0.84722222222222221</v>
      </c>
      <c r="J2678" s="86">
        <v>0.2638888888888889</v>
      </c>
      <c r="K2678" s="87">
        <v>42882.587500000001</v>
      </c>
      <c r="L2678" s="87">
        <v>42882.847222222219</v>
      </c>
      <c r="M2678" s="85">
        <v>0</v>
      </c>
      <c r="N2678" s="85">
        <v>0</v>
      </c>
      <c r="O2678" s="86">
        <v>0</v>
      </c>
      <c r="P2678" s="86">
        <v>0</v>
      </c>
      <c r="Q2678" s="86">
        <v>2.7662037037037034E-3</v>
      </c>
      <c r="R2678" s="86">
        <v>1.4745370370370372E-2</v>
      </c>
      <c r="S2678" s="86">
        <v>0</v>
      </c>
      <c r="T2678" s="86">
        <v>1.3819444444444445E-2</v>
      </c>
      <c r="U2678" s="86">
        <v>0</v>
      </c>
      <c r="V2678" s="86">
        <v>1.0567129629629629E-2</v>
      </c>
      <c r="W2678" s="86">
        <v>0</v>
      </c>
      <c r="X2678" s="86">
        <v>0</v>
      </c>
      <c r="Y2678" s="86">
        <v>2.3958333333333336E-3</v>
      </c>
      <c r="Z2678" s="86">
        <v>1.1458333333333333E-3</v>
      </c>
      <c r="AA2678" s="4">
        <f t="shared" si="85"/>
        <v>2.8564814814814817E-2</v>
      </c>
      <c r="AB2678" s="4">
        <f t="shared" si="86"/>
        <v>4.1666666666666519E-3</v>
      </c>
    </row>
    <row r="2679" spans="1:28" x14ac:dyDescent="0.25">
      <c r="A2679" s="83">
        <v>42881</v>
      </c>
      <c r="B2679" s="84" t="s">
        <v>197</v>
      </c>
      <c r="C2679" s="84" t="s">
        <v>161</v>
      </c>
      <c r="D2679" s="84" t="s">
        <v>192</v>
      </c>
      <c r="E2679" s="84" t="s">
        <v>48</v>
      </c>
      <c r="F2679" s="84" t="s">
        <v>193</v>
      </c>
      <c r="G2679" s="85">
        <v>91357</v>
      </c>
      <c r="H2679" s="81">
        <v>0.58333333333333337</v>
      </c>
      <c r="I2679" s="81">
        <v>0.84722222222222221</v>
      </c>
      <c r="J2679" s="86">
        <v>0.2638888888888889</v>
      </c>
      <c r="K2679" s="87">
        <v>42881.590277777781</v>
      </c>
      <c r="L2679" s="87">
        <v>42881.847222222219</v>
      </c>
      <c r="M2679" s="85">
        <v>1</v>
      </c>
      <c r="N2679" s="85">
        <v>0</v>
      </c>
      <c r="O2679" s="86">
        <v>0</v>
      </c>
      <c r="P2679" s="86">
        <v>9.2592592592592588E-5</v>
      </c>
      <c r="Q2679" s="86">
        <v>1.4120370370370369E-3</v>
      </c>
      <c r="R2679" s="86">
        <v>1.4351851851851852E-2</v>
      </c>
      <c r="S2679" s="86">
        <v>0</v>
      </c>
      <c r="T2679" s="86">
        <v>1.741898148148148E-2</v>
      </c>
      <c r="U2679" s="86">
        <v>0</v>
      </c>
      <c r="V2679" s="86">
        <v>0</v>
      </c>
      <c r="W2679" s="86">
        <v>0</v>
      </c>
      <c r="X2679" s="86">
        <v>0</v>
      </c>
      <c r="Y2679" s="86">
        <v>3.8194444444444443E-3</v>
      </c>
      <c r="Z2679" s="86">
        <v>0</v>
      </c>
      <c r="AA2679" s="4">
        <f t="shared" si="85"/>
        <v>3.1770833333333331E-2</v>
      </c>
      <c r="AB2679" s="4">
        <f t="shared" si="86"/>
        <v>6.9444444444444198E-3</v>
      </c>
    </row>
    <row r="2680" spans="1:28" x14ac:dyDescent="0.25">
      <c r="A2680" s="83">
        <v>42883</v>
      </c>
      <c r="B2680" s="84" t="s">
        <v>199</v>
      </c>
      <c r="C2680" s="84" t="s">
        <v>161</v>
      </c>
      <c r="D2680" s="84" t="s">
        <v>192</v>
      </c>
      <c r="E2680" s="84" t="s">
        <v>48</v>
      </c>
      <c r="F2680" s="84" t="s">
        <v>193</v>
      </c>
      <c r="G2680" s="85">
        <v>91357</v>
      </c>
      <c r="H2680" s="81">
        <v>0.58333333333333337</v>
      </c>
      <c r="I2680" s="81">
        <v>0.84722222222222221</v>
      </c>
      <c r="J2680" s="86">
        <v>0.2638888888888889</v>
      </c>
      <c r="K2680" s="87"/>
      <c r="L2680" s="87"/>
      <c r="M2680" s="85">
        <v>0</v>
      </c>
      <c r="N2680" s="85">
        <v>0</v>
      </c>
      <c r="O2680" s="86">
        <v>0</v>
      </c>
      <c r="P2680" s="86">
        <v>0</v>
      </c>
      <c r="Q2680" s="86">
        <v>0</v>
      </c>
      <c r="R2680" s="86">
        <v>0</v>
      </c>
      <c r="S2680" s="86">
        <v>0</v>
      </c>
      <c r="T2680" s="86">
        <v>0</v>
      </c>
      <c r="U2680" s="86">
        <v>0</v>
      </c>
      <c r="V2680" s="86">
        <v>0</v>
      </c>
      <c r="W2680" s="86">
        <v>0</v>
      </c>
      <c r="X2680" s="86">
        <v>0</v>
      </c>
      <c r="Y2680" s="86">
        <v>0</v>
      </c>
      <c r="Z2680" s="86">
        <v>0</v>
      </c>
      <c r="AA2680" s="4">
        <f t="shared" si="85"/>
        <v>0</v>
      </c>
      <c r="AB2680" s="4" t="str">
        <f t="shared" si="86"/>
        <v/>
      </c>
    </row>
    <row r="2681" spans="1:28" x14ac:dyDescent="0.25">
      <c r="A2681" s="83">
        <v>42883</v>
      </c>
      <c r="B2681" s="84" t="s">
        <v>199</v>
      </c>
      <c r="C2681" s="84" t="s">
        <v>161</v>
      </c>
      <c r="D2681" s="84" t="s">
        <v>192</v>
      </c>
      <c r="E2681" s="84" t="s">
        <v>48</v>
      </c>
      <c r="F2681" s="84" t="s">
        <v>88</v>
      </c>
      <c r="G2681" s="85">
        <v>91368</v>
      </c>
      <c r="H2681" s="81">
        <v>0.31944444444444448</v>
      </c>
      <c r="I2681" s="81">
        <v>0.58333333333333337</v>
      </c>
      <c r="J2681" s="86">
        <v>0.2638888888888889</v>
      </c>
      <c r="K2681" s="87"/>
      <c r="L2681" s="87"/>
      <c r="M2681" s="85">
        <v>0</v>
      </c>
      <c r="N2681" s="85">
        <v>0</v>
      </c>
      <c r="O2681" s="86">
        <v>0</v>
      </c>
      <c r="P2681" s="86">
        <v>0</v>
      </c>
      <c r="Q2681" s="86">
        <v>0</v>
      </c>
      <c r="R2681" s="86">
        <v>0</v>
      </c>
      <c r="S2681" s="86">
        <v>0</v>
      </c>
      <c r="T2681" s="86">
        <v>0</v>
      </c>
      <c r="U2681" s="86">
        <v>0</v>
      </c>
      <c r="V2681" s="86">
        <v>0</v>
      </c>
      <c r="W2681" s="86">
        <v>0</v>
      </c>
      <c r="X2681" s="86">
        <v>0</v>
      </c>
      <c r="Y2681" s="86">
        <v>0</v>
      </c>
      <c r="Z2681" s="86">
        <v>0</v>
      </c>
      <c r="AA2681" s="4">
        <f t="shared" si="85"/>
        <v>0</v>
      </c>
      <c r="AB2681" s="4" t="str">
        <f t="shared" si="86"/>
        <v/>
      </c>
    </row>
    <row r="2682" spans="1:28" x14ac:dyDescent="0.25">
      <c r="A2682" s="83">
        <v>42881</v>
      </c>
      <c r="B2682" s="84" t="s">
        <v>197</v>
      </c>
      <c r="C2682" s="84" t="s">
        <v>161</v>
      </c>
      <c r="D2682" s="84" t="s">
        <v>192</v>
      </c>
      <c r="E2682" s="84" t="s">
        <v>48</v>
      </c>
      <c r="F2682" s="84" t="s">
        <v>88</v>
      </c>
      <c r="G2682" s="85">
        <v>91368</v>
      </c>
      <c r="H2682" s="81">
        <v>0.31944444444444448</v>
      </c>
      <c r="I2682" s="81">
        <v>0.58333333333333337</v>
      </c>
      <c r="J2682" s="86">
        <v>0.2638888888888889</v>
      </c>
      <c r="K2682" s="87">
        <v>42881.320138888892</v>
      </c>
      <c r="L2682" s="87">
        <v>42881.584027777775</v>
      </c>
      <c r="M2682" s="85">
        <v>3</v>
      </c>
      <c r="N2682" s="85">
        <v>0</v>
      </c>
      <c r="O2682" s="86">
        <v>0</v>
      </c>
      <c r="P2682" s="86">
        <v>4.0509259259259258E-4</v>
      </c>
      <c r="Q2682" s="86">
        <v>6.018518518518519E-4</v>
      </c>
      <c r="R2682" s="86">
        <v>1.5104166666666667E-2</v>
      </c>
      <c r="S2682" s="86">
        <v>7.5694444444444446E-3</v>
      </c>
      <c r="T2682" s="86">
        <v>1.3692129629629629E-2</v>
      </c>
      <c r="U2682" s="86">
        <v>0</v>
      </c>
      <c r="V2682" s="86">
        <v>0</v>
      </c>
      <c r="W2682" s="86">
        <v>0</v>
      </c>
      <c r="X2682" s="86">
        <v>0</v>
      </c>
      <c r="Y2682" s="86">
        <v>1.1516203703703702E-2</v>
      </c>
      <c r="Z2682" s="86">
        <v>0</v>
      </c>
      <c r="AA2682" s="4">
        <f t="shared" si="85"/>
        <v>2.8796296296296296E-2</v>
      </c>
      <c r="AB2682" s="4">
        <f t="shared" si="86"/>
        <v>6.9444444444444198E-4</v>
      </c>
    </row>
    <row r="2683" spans="1:28" x14ac:dyDescent="0.25">
      <c r="A2683" s="83">
        <v>42882</v>
      </c>
      <c r="B2683" s="84" t="s">
        <v>198</v>
      </c>
      <c r="C2683" s="84" t="s">
        <v>161</v>
      </c>
      <c r="D2683" s="84" t="s">
        <v>192</v>
      </c>
      <c r="E2683" s="84" t="s">
        <v>48</v>
      </c>
      <c r="F2683" s="84" t="s">
        <v>88</v>
      </c>
      <c r="G2683" s="85">
        <v>91368</v>
      </c>
      <c r="H2683" s="81">
        <v>0.31944444444444448</v>
      </c>
      <c r="I2683" s="81">
        <v>0.58333333333333337</v>
      </c>
      <c r="J2683" s="86">
        <v>0.2638888888888889</v>
      </c>
      <c r="K2683" s="87">
        <v>42882.319444444445</v>
      </c>
      <c r="L2683" s="87">
        <v>42882.584027777775</v>
      </c>
      <c r="M2683" s="85">
        <v>0</v>
      </c>
      <c r="N2683" s="85">
        <v>0</v>
      </c>
      <c r="O2683" s="86">
        <v>0</v>
      </c>
      <c r="P2683" s="86">
        <v>0</v>
      </c>
      <c r="Q2683" s="86">
        <v>5.4398148148148144E-4</v>
      </c>
      <c r="R2683" s="86">
        <v>1.4166666666666666E-2</v>
      </c>
      <c r="S2683" s="86">
        <v>7.6273148148148151E-3</v>
      </c>
      <c r="T2683" s="86">
        <v>1.5057870370370369E-2</v>
      </c>
      <c r="U2683" s="86">
        <v>0</v>
      </c>
      <c r="V2683" s="86">
        <v>0</v>
      </c>
      <c r="W2683" s="86">
        <v>0</v>
      </c>
      <c r="X2683" s="86">
        <v>0</v>
      </c>
      <c r="Y2683" s="86">
        <v>1.6736111111111111E-2</v>
      </c>
      <c r="Z2683" s="86">
        <v>0</v>
      </c>
      <c r="AA2683" s="4">
        <f t="shared" si="85"/>
        <v>2.9224537037037035E-2</v>
      </c>
      <c r="AB2683" s="4">
        <f t="shared" si="86"/>
        <v>0</v>
      </c>
    </row>
    <row r="2684" spans="1:28" x14ac:dyDescent="0.25">
      <c r="A2684" s="44">
        <v>42882</v>
      </c>
      <c r="G2684" s="46">
        <v>91240</v>
      </c>
      <c r="H2684" s="76"/>
      <c r="I2684" s="76"/>
      <c r="M2684" s="46">
        <v>76</v>
      </c>
      <c r="P2684" s="47">
        <v>1.6666666666666668E-3</v>
      </c>
      <c r="AA2684" s="4">
        <f t="shared" si="85"/>
        <v>0</v>
      </c>
      <c r="AB2684" s="4" t="str">
        <f t="shared" si="86"/>
        <v/>
      </c>
    </row>
    <row r="2685" spans="1:28" x14ac:dyDescent="0.25">
      <c r="A2685" s="44">
        <v>42881</v>
      </c>
      <c r="G2685" s="46">
        <v>91240</v>
      </c>
      <c r="H2685" s="76"/>
      <c r="I2685" s="76"/>
      <c r="M2685" s="46">
        <v>82</v>
      </c>
      <c r="P2685" s="47">
        <v>1.7013888888888892E-3</v>
      </c>
      <c r="AA2685" s="4">
        <f t="shared" si="85"/>
        <v>0</v>
      </c>
      <c r="AB2685" s="4" t="str">
        <f t="shared" si="86"/>
        <v/>
      </c>
    </row>
    <row r="2686" spans="1:28" x14ac:dyDescent="0.25">
      <c r="A2686" s="44">
        <v>42884</v>
      </c>
      <c r="B2686" s="45" t="s">
        <v>160</v>
      </c>
      <c r="C2686" s="45" t="s">
        <v>161</v>
      </c>
      <c r="D2686" s="45" t="s">
        <v>36</v>
      </c>
      <c r="E2686" s="45" t="s">
        <v>35</v>
      </c>
      <c r="F2686" s="45" t="s">
        <v>65</v>
      </c>
      <c r="G2686" s="46">
        <v>91392</v>
      </c>
      <c r="H2686" s="76">
        <v>0.65277777777777779</v>
      </c>
      <c r="I2686" s="76">
        <v>0.91666666666666663</v>
      </c>
      <c r="J2686" s="47">
        <v>0.2638888888888889</v>
      </c>
      <c r="K2686" s="48">
        <v>42884.649305555555</v>
      </c>
      <c r="L2686" s="48">
        <v>42884.916666666664</v>
      </c>
      <c r="M2686" s="46">
        <v>0</v>
      </c>
      <c r="N2686" s="46">
        <v>76</v>
      </c>
      <c r="O2686" s="47">
        <v>8.6805555555555551E-4</v>
      </c>
      <c r="P2686" s="47">
        <v>0</v>
      </c>
      <c r="Q2686" s="47">
        <v>6.6064814814814812E-2</v>
      </c>
      <c r="R2686" s="47">
        <v>0</v>
      </c>
      <c r="S2686" s="47">
        <v>0</v>
      </c>
      <c r="T2686" s="47">
        <v>0</v>
      </c>
      <c r="U2686" s="47">
        <v>0</v>
      </c>
      <c r="V2686" s="47">
        <v>0</v>
      </c>
      <c r="W2686" s="47">
        <v>0</v>
      </c>
      <c r="X2686" s="47">
        <v>0</v>
      </c>
      <c r="Y2686" s="47">
        <v>0</v>
      </c>
      <c r="Z2686" s="47">
        <v>0</v>
      </c>
      <c r="AA2686" s="4">
        <f t="shared" si="85"/>
        <v>0</v>
      </c>
      <c r="AB2686" s="4">
        <f t="shared" si="86"/>
        <v>0</v>
      </c>
    </row>
    <row r="2687" spans="1:28" x14ac:dyDescent="0.25">
      <c r="A2687" s="44">
        <v>42884</v>
      </c>
      <c r="B2687" s="45" t="s">
        <v>160</v>
      </c>
      <c r="C2687" s="45" t="s">
        <v>161</v>
      </c>
      <c r="D2687" s="45" t="s">
        <v>36</v>
      </c>
      <c r="E2687" s="45" t="s">
        <v>35</v>
      </c>
      <c r="F2687" s="45" t="s">
        <v>34</v>
      </c>
      <c r="G2687" s="46">
        <v>91391</v>
      </c>
      <c r="H2687" s="76">
        <v>0.58333333333333337</v>
      </c>
      <c r="I2687" s="76">
        <v>0.84722222222222221</v>
      </c>
      <c r="J2687" s="47">
        <v>0.2638888888888889</v>
      </c>
      <c r="K2687" s="48">
        <v>42884.581944444442</v>
      </c>
      <c r="L2687" s="48">
        <v>42884.847222222219</v>
      </c>
      <c r="M2687" s="46">
        <v>0</v>
      </c>
      <c r="N2687" s="46">
        <v>80</v>
      </c>
      <c r="O2687" s="47">
        <v>6.4814814814814813E-4</v>
      </c>
      <c r="P2687" s="47">
        <v>0</v>
      </c>
      <c r="Q2687" s="47">
        <v>5.3067129629629638E-2</v>
      </c>
      <c r="R2687" s="47">
        <v>1.1724537037037035E-2</v>
      </c>
      <c r="S2687" s="47">
        <v>0</v>
      </c>
      <c r="T2687" s="47">
        <v>6.6898148148148142E-3</v>
      </c>
      <c r="U2687" s="47">
        <v>0</v>
      </c>
      <c r="V2687" s="47">
        <v>0</v>
      </c>
      <c r="W2687" s="47">
        <v>0</v>
      </c>
      <c r="X2687" s="47">
        <v>0</v>
      </c>
      <c r="Y2687" s="47">
        <v>0</v>
      </c>
      <c r="Z2687" s="47">
        <v>0</v>
      </c>
      <c r="AA2687" s="4">
        <f t="shared" si="85"/>
        <v>1.8414351851851848E-2</v>
      </c>
      <c r="AB2687" s="4">
        <f t="shared" si="86"/>
        <v>0</v>
      </c>
    </row>
    <row r="2688" spans="1:28" x14ac:dyDescent="0.25">
      <c r="A2688" s="44">
        <v>42884</v>
      </c>
      <c r="B2688" s="45" t="s">
        <v>160</v>
      </c>
      <c r="C2688" s="45" t="s">
        <v>161</v>
      </c>
      <c r="D2688" s="45" t="s">
        <v>36</v>
      </c>
      <c r="E2688" s="45" t="s">
        <v>35</v>
      </c>
      <c r="F2688" s="45" t="s">
        <v>178</v>
      </c>
      <c r="G2688" s="46">
        <v>91156</v>
      </c>
      <c r="H2688" s="76">
        <v>0.625</v>
      </c>
      <c r="I2688" s="76">
        <v>0.88888888888888884</v>
      </c>
      <c r="J2688" s="47">
        <v>0.2638888888888889</v>
      </c>
      <c r="K2688" s="48">
        <v>42884.619444444441</v>
      </c>
      <c r="L2688" s="48">
        <v>42884.888888888891</v>
      </c>
      <c r="M2688" s="46">
        <v>0</v>
      </c>
      <c r="N2688" s="46">
        <v>70</v>
      </c>
      <c r="O2688" s="47">
        <v>9.1435185185185185E-4</v>
      </c>
      <c r="P2688" s="47">
        <v>0</v>
      </c>
      <c r="Q2688" s="47">
        <v>6.3900462962962964E-2</v>
      </c>
      <c r="R2688" s="47">
        <v>1.1111111111111112E-2</v>
      </c>
      <c r="S2688" s="47">
        <v>0</v>
      </c>
      <c r="T2688" s="47">
        <v>1.3518518518518518E-2</v>
      </c>
      <c r="U2688" s="47">
        <v>0</v>
      </c>
      <c r="V2688" s="47">
        <v>0</v>
      </c>
      <c r="W2688" s="47">
        <v>0</v>
      </c>
      <c r="X2688" s="47">
        <v>0</v>
      </c>
      <c r="Y2688" s="47">
        <v>0</v>
      </c>
      <c r="Z2688" s="47">
        <v>0</v>
      </c>
      <c r="AA2688" s="4">
        <f t="shared" si="85"/>
        <v>2.462962962962963E-2</v>
      </c>
      <c r="AB2688" s="4">
        <f t="shared" si="86"/>
        <v>0</v>
      </c>
    </row>
    <row r="2689" spans="1:28" x14ac:dyDescent="0.25">
      <c r="A2689" s="44">
        <v>42884</v>
      </c>
      <c r="B2689" s="45" t="s">
        <v>160</v>
      </c>
      <c r="C2689" s="45" t="s">
        <v>161</v>
      </c>
      <c r="D2689" s="45" t="s">
        <v>36</v>
      </c>
      <c r="E2689" s="45" t="s">
        <v>35</v>
      </c>
      <c r="F2689" s="45" t="s">
        <v>181</v>
      </c>
      <c r="G2689" s="46">
        <v>91376</v>
      </c>
      <c r="H2689" s="76">
        <v>0.625</v>
      </c>
      <c r="I2689" s="76">
        <v>0.88888888888888884</v>
      </c>
      <c r="J2689" s="47">
        <v>0.2638888888888889</v>
      </c>
      <c r="K2689" s="48">
        <v>42884.622916666667</v>
      </c>
      <c r="L2689" s="48">
        <v>42884.888888888891</v>
      </c>
      <c r="M2689" s="46">
        <v>0</v>
      </c>
      <c r="N2689" s="46">
        <v>51</v>
      </c>
      <c r="O2689" s="47">
        <v>7.291666666666667E-4</v>
      </c>
      <c r="P2689" s="47">
        <v>0</v>
      </c>
      <c r="Q2689" s="47">
        <v>3.7361111111111109E-2</v>
      </c>
      <c r="R2689" s="47">
        <v>0</v>
      </c>
      <c r="S2689" s="47">
        <v>0</v>
      </c>
      <c r="T2689" s="47">
        <v>7.9745370370370369E-3</v>
      </c>
      <c r="U2689" s="47">
        <v>0</v>
      </c>
      <c r="V2689" s="47">
        <v>0</v>
      </c>
      <c r="W2689" s="47">
        <v>0</v>
      </c>
      <c r="X2689" s="47">
        <v>0</v>
      </c>
      <c r="Y2689" s="47">
        <v>0</v>
      </c>
      <c r="Z2689" s="47">
        <v>0</v>
      </c>
      <c r="AA2689" s="4">
        <f t="shared" si="85"/>
        <v>7.9745370370370369E-3</v>
      </c>
      <c r="AB2689" s="4">
        <f t="shared" si="86"/>
        <v>0</v>
      </c>
    </row>
    <row r="2690" spans="1:28" x14ac:dyDescent="0.25">
      <c r="A2690" s="44">
        <v>42884</v>
      </c>
      <c r="B2690" s="45" t="s">
        <v>160</v>
      </c>
      <c r="C2690" s="45" t="s">
        <v>161</v>
      </c>
      <c r="D2690" s="45" t="s">
        <v>36</v>
      </c>
      <c r="E2690" s="45" t="s">
        <v>35</v>
      </c>
      <c r="F2690" s="45" t="s">
        <v>68</v>
      </c>
      <c r="G2690" s="46">
        <v>91155</v>
      </c>
      <c r="H2690" s="76">
        <v>0.65277777777777779</v>
      </c>
      <c r="I2690" s="76">
        <v>0.91666666666666663</v>
      </c>
      <c r="J2690" s="47">
        <v>0.2638888888888889</v>
      </c>
      <c r="K2690" s="48">
        <v>42884.65347222222</v>
      </c>
      <c r="L2690" s="48">
        <v>42884.916666666664</v>
      </c>
      <c r="M2690" s="46">
        <v>0</v>
      </c>
      <c r="N2690" s="46">
        <v>50</v>
      </c>
      <c r="O2690" s="47">
        <v>1.0069444444444444E-3</v>
      </c>
      <c r="P2690" s="47">
        <v>0</v>
      </c>
      <c r="Q2690" s="47">
        <v>5.0370370370370371E-2</v>
      </c>
      <c r="R2690" s="47">
        <v>0</v>
      </c>
      <c r="S2690" s="47">
        <v>0</v>
      </c>
      <c r="T2690" s="47">
        <v>6.0069444444444441E-3</v>
      </c>
      <c r="U2690" s="47">
        <v>0</v>
      </c>
      <c r="V2690" s="47">
        <v>0</v>
      </c>
      <c r="W2690" s="47">
        <v>0</v>
      </c>
      <c r="X2690" s="47">
        <v>0</v>
      </c>
      <c r="Y2690" s="47">
        <v>0</v>
      </c>
      <c r="Z2690" s="47">
        <v>0</v>
      </c>
      <c r="AA2690" s="4">
        <f t="shared" si="85"/>
        <v>6.0069444444444441E-3</v>
      </c>
      <c r="AB2690" s="4">
        <f t="shared" si="86"/>
        <v>6.9444444444444198E-4</v>
      </c>
    </row>
    <row r="2691" spans="1:28" x14ac:dyDescent="0.25">
      <c r="A2691" s="44">
        <v>42884</v>
      </c>
      <c r="B2691" s="45" t="s">
        <v>160</v>
      </c>
      <c r="C2691" s="45" t="s">
        <v>161</v>
      </c>
      <c r="D2691" s="45" t="s">
        <v>36</v>
      </c>
      <c r="E2691" s="45" t="s">
        <v>41</v>
      </c>
      <c r="F2691" s="45" t="s">
        <v>108</v>
      </c>
      <c r="G2691" s="46">
        <v>91216</v>
      </c>
      <c r="H2691" s="76">
        <v>0.29166666666666669</v>
      </c>
      <c r="I2691" s="76">
        <v>0.55555555555555558</v>
      </c>
      <c r="J2691" s="47">
        <v>0.2638888888888889</v>
      </c>
      <c r="K2691" s="48">
        <v>42884.292361111111</v>
      </c>
      <c r="L2691" s="48">
        <v>42884.555555555555</v>
      </c>
      <c r="M2691" s="46">
        <v>0</v>
      </c>
      <c r="N2691" s="46">
        <v>32</v>
      </c>
      <c r="O2691" s="47">
        <v>6.5972222222222213E-4</v>
      </c>
      <c r="P2691" s="47">
        <v>0</v>
      </c>
      <c r="Q2691" s="47">
        <v>2.1157407407407406E-2</v>
      </c>
      <c r="R2691" s="47">
        <v>1.3784722222222224E-2</v>
      </c>
      <c r="S2691" s="47">
        <v>0</v>
      </c>
      <c r="T2691" s="47">
        <v>1.5659722222222224E-2</v>
      </c>
      <c r="U2691" s="47">
        <v>0</v>
      </c>
      <c r="V2691" s="47">
        <v>0</v>
      </c>
      <c r="W2691" s="47">
        <v>0</v>
      </c>
      <c r="X2691" s="47">
        <v>4.3981481481481481E-4</v>
      </c>
      <c r="Y2691" s="47">
        <v>0</v>
      </c>
      <c r="Z2691" s="47">
        <v>0</v>
      </c>
      <c r="AA2691" s="4">
        <f t="shared" si="85"/>
        <v>2.9444444444444447E-2</v>
      </c>
      <c r="AB2691" s="4">
        <f t="shared" si="86"/>
        <v>6.9444444444444198E-4</v>
      </c>
    </row>
    <row r="2692" spans="1:28" x14ac:dyDescent="0.25">
      <c r="A2692" s="44">
        <v>42884</v>
      </c>
      <c r="B2692" s="45" t="s">
        <v>160</v>
      </c>
      <c r="C2692" s="45" t="s">
        <v>161</v>
      </c>
      <c r="D2692" s="45" t="s">
        <v>36</v>
      </c>
      <c r="E2692" s="45" t="s">
        <v>41</v>
      </c>
      <c r="F2692" s="45" t="s">
        <v>109</v>
      </c>
      <c r="G2692" s="46">
        <v>91396</v>
      </c>
      <c r="H2692" s="76">
        <v>0.33333333333333331</v>
      </c>
      <c r="I2692" s="76">
        <v>0.59722222222222221</v>
      </c>
      <c r="J2692" s="47">
        <v>0.2638888888888889</v>
      </c>
      <c r="K2692" s="48">
        <v>42884.329861111109</v>
      </c>
      <c r="L2692" s="48">
        <v>42884.597222222219</v>
      </c>
      <c r="M2692" s="46">
        <v>0</v>
      </c>
      <c r="N2692" s="46">
        <v>89</v>
      </c>
      <c r="O2692" s="47">
        <v>4.8611111111111104E-4</v>
      </c>
      <c r="P2692" s="47">
        <v>0</v>
      </c>
      <c r="Q2692" s="47">
        <v>4.3449074074074077E-2</v>
      </c>
      <c r="R2692" s="47">
        <v>1.3206018518518518E-2</v>
      </c>
      <c r="S2692" s="47">
        <v>0</v>
      </c>
      <c r="T2692" s="47">
        <v>1.0694444444444444E-2</v>
      </c>
      <c r="U2692" s="47">
        <v>0</v>
      </c>
      <c r="V2692" s="47">
        <v>0</v>
      </c>
      <c r="W2692" s="47">
        <v>0</v>
      </c>
      <c r="X2692" s="47">
        <v>0</v>
      </c>
      <c r="Y2692" s="47">
        <v>0</v>
      </c>
      <c r="Z2692" s="47">
        <v>0</v>
      </c>
      <c r="AA2692" s="4">
        <f t="shared" si="85"/>
        <v>2.3900462962962964E-2</v>
      </c>
      <c r="AB2692" s="4">
        <f t="shared" si="86"/>
        <v>0</v>
      </c>
    </row>
    <row r="2693" spans="1:28" x14ac:dyDescent="0.25">
      <c r="A2693" s="44">
        <v>42884</v>
      </c>
      <c r="B2693" s="45" t="s">
        <v>160</v>
      </c>
      <c r="C2693" s="45" t="s">
        <v>161</v>
      </c>
      <c r="D2693" s="45" t="s">
        <v>36</v>
      </c>
      <c r="E2693" s="45" t="s">
        <v>41</v>
      </c>
      <c r="F2693" s="45" t="s">
        <v>163</v>
      </c>
      <c r="G2693" s="46">
        <v>91395</v>
      </c>
      <c r="H2693" s="76">
        <v>0.25</v>
      </c>
      <c r="I2693" s="76">
        <v>0.51388888888888895</v>
      </c>
      <c r="J2693" s="47">
        <v>0.2638888888888889</v>
      </c>
      <c r="K2693" s="48">
        <v>42884.254166666666</v>
      </c>
      <c r="L2693" s="48">
        <v>42884.513888888891</v>
      </c>
      <c r="M2693" s="46">
        <v>0</v>
      </c>
      <c r="N2693" s="46">
        <v>123</v>
      </c>
      <c r="O2693" s="47">
        <v>6.4814814814814813E-4</v>
      </c>
      <c r="P2693" s="47">
        <v>0</v>
      </c>
      <c r="Q2693" s="47">
        <v>8.0196759259259259E-2</v>
      </c>
      <c r="R2693" s="47">
        <v>1.269675925925926E-2</v>
      </c>
      <c r="S2693" s="47">
        <v>0</v>
      </c>
      <c r="T2693" s="47">
        <v>8.0555555555555554E-3</v>
      </c>
      <c r="U2693" s="47">
        <v>0</v>
      </c>
      <c r="V2693" s="47">
        <v>0</v>
      </c>
      <c r="W2693" s="47">
        <v>0</v>
      </c>
      <c r="X2693" s="47">
        <v>0</v>
      </c>
      <c r="Y2693" s="47">
        <v>0</v>
      </c>
      <c r="Z2693" s="47">
        <v>0</v>
      </c>
      <c r="AA2693" s="4">
        <f t="shared" si="85"/>
        <v>2.0752314814814814E-2</v>
      </c>
      <c r="AB2693" s="4">
        <f t="shared" si="86"/>
        <v>4.1666666666666519E-3</v>
      </c>
    </row>
    <row r="2694" spans="1:28" x14ac:dyDescent="0.25">
      <c r="A2694" s="44">
        <v>42884</v>
      </c>
      <c r="B2694" s="45" t="s">
        <v>160</v>
      </c>
      <c r="C2694" s="45" t="s">
        <v>161</v>
      </c>
      <c r="D2694" s="45" t="s">
        <v>36</v>
      </c>
      <c r="E2694" s="45" t="s">
        <v>41</v>
      </c>
      <c r="F2694" s="45" t="s">
        <v>164</v>
      </c>
      <c r="G2694" s="46">
        <v>91320</v>
      </c>
      <c r="H2694" s="76">
        <v>0.25</v>
      </c>
      <c r="I2694" s="76">
        <v>0.51388888888888895</v>
      </c>
      <c r="J2694" s="47">
        <v>0.2638888888888889</v>
      </c>
      <c r="K2694" s="48">
        <v>42884.243055555555</v>
      </c>
      <c r="L2694" s="48">
        <v>42884.513888888891</v>
      </c>
      <c r="M2694" s="46">
        <v>0</v>
      </c>
      <c r="N2694" s="46">
        <v>82</v>
      </c>
      <c r="O2694" s="47">
        <v>5.7870370370370378E-4</v>
      </c>
      <c r="P2694" s="47">
        <v>0</v>
      </c>
      <c r="Q2694" s="47">
        <v>5.6157407407407406E-2</v>
      </c>
      <c r="R2694" s="47">
        <v>1.269675925925926E-2</v>
      </c>
      <c r="S2694" s="47">
        <v>0</v>
      </c>
      <c r="T2694" s="47">
        <v>1.0208333333333333E-2</v>
      </c>
      <c r="U2694" s="47">
        <v>0</v>
      </c>
      <c r="V2694" s="47">
        <v>0</v>
      </c>
      <c r="W2694" s="47">
        <v>0</v>
      </c>
      <c r="X2694" s="47">
        <v>0</v>
      </c>
      <c r="Y2694" s="47">
        <v>0</v>
      </c>
      <c r="Z2694" s="47">
        <v>0</v>
      </c>
      <c r="AA2694" s="4">
        <f t="shared" ref="AA2694:AA2757" si="87">IF(A2694="","",R2694+T2694)</f>
        <v>2.2905092592592595E-2</v>
      </c>
      <c r="AB2694" s="4">
        <f t="shared" si="86"/>
        <v>0</v>
      </c>
    </row>
    <row r="2695" spans="1:28" x14ac:dyDescent="0.25">
      <c r="A2695" s="44">
        <v>42884</v>
      </c>
      <c r="B2695" s="45" t="s">
        <v>160</v>
      </c>
      <c r="C2695" s="45" t="s">
        <v>161</v>
      </c>
      <c r="D2695" s="45" t="s">
        <v>36</v>
      </c>
      <c r="E2695" s="45" t="s">
        <v>41</v>
      </c>
      <c r="F2695" s="45" t="s">
        <v>112</v>
      </c>
      <c r="G2695" s="46">
        <v>91152</v>
      </c>
      <c r="H2695" s="76">
        <v>0.375</v>
      </c>
      <c r="I2695" s="76">
        <v>0.63888888888888895</v>
      </c>
      <c r="J2695" s="47">
        <v>0.2638888888888889</v>
      </c>
      <c r="K2695" s="48">
        <v>42884.377083333333</v>
      </c>
      <c r="L2695" s="48">
        <v>42884.638888888891</v>
      </c>
      <c r="M2695" s="46">
        <v>0</v>
      </c>
      <c r="N2695" s="46">
        <v>99</v>
      </c>
      <c r="O2695" s="47">
        <v>6.8287037037037025E-4</v>
      </c>
      <c r="P2695" s="47">
        <v>0</v>
      </c>
      <c r="Q2695" s="47">
        <v>6.9351851851851845E-2</v>
      </c>
      <c r="R2695" s="47">
        <v>0</v>
      </c>
      <c r="S2695" s="47">
        <v>0</v>
      </c>
      <c r="T2695" s="47">
        <v>0</v>
      </c>
      <c r="U2695" s="47">
        <v>0</v>
      </c>
      <c r="V2695" s="47">
        <v>0</v>
      </c>
      <c r="W2695" s="47">
        <v>0</v>
      </c>
      <c r="X2695" s="47">
        <v>0</v>
      </c>
      <c r="Y2695" s="47">
        <v>0</v>
      </c>
      <c r="Z2695" s="47">
        <v>0</v>
      </c>
      <c r="AA2695" s="4">
        <f t="shared" si="87"/>
        <v>0</v>
      </c>
      <c r="AB2695" s="4">
        <f t="shared" si="86"/>
        <v>2.0833333333333814E-3</v>
      </c>
    </row>
    <row r="2696" spans="1:28" x14ac:dyDescent="0.25">
      <c r="A2696" s="44">
        <v>42884</v>
      </c>
      <c r="B2696" s="45" t="s">
        <v>160</v>
      </c>
      <c r="C2696" s="45" t="s">
        <v>161</v>
      </c>
      <c r="D2696" s="45" t="s">
        <v>36</v>
      </c>
      <c r="E2696" s="45" t="s">
        <v>41</v>
      </c>
      <c r="F2696" s="45" t="s">
        <v>165</v>
      </c>
      <c r="G2696" s="46">
        <v>91399</v>
      </c>
      <c r="H2696" s="76">
        <v>0.33333333333333331</v>
      </c>
      <c r="I2696" s="76">
        <v>0.59722222222222221</v>
      </c>
      <c r="J2696" s="47">
        <v>0.2638888888888889</v>
      </c>
      <c r="K2696" s="48">
        <v>42884.332638888889</v>
      </c>
      <c r="L2696" s="48">
        <v>42884.597222222219</v>
      </c>
      <c r="M2696" s="46">
        <v>0</v>
      </c>
      <c r="N2696" s="46">
        <v>132</v>
      </c>
      <c r="O2696" s="47">
        <v>8.1018518518518516E-4</v>
      </c>
      <c r="P2696" s="47">
        <v>0</v>
      </c>
      <c r="Q2696" s="47">
        <v>0.10993055555555555</v>
      </c>
      <c r="R2696" s="47">
        <v>1.4421296296296295E-2</v>
      </c>
      <c r="S2696" s="47">
        <v>0</v>
      </c>
      <c r="T2696" s="47">
        <v>1.3472222222222221E-2</v>
      </c>
      <c r="U2696" s="47">
        <v>0</v>
      </c>
      <c r="V2696" s="47">
        <v>0</v>
      </c>
      <c r="W2696" s="47">
        <v>0</v>
      </c>
      <c r="X2696" s="47">
        <v>0</v>
      </c>
      <c r="Y2696" s="47">
        <v>5.162037037037037E-3</v>
      </c>
      <c r="Z2696" s="47">
        <v>0</v>
      </c>
      <c r="AA2696" s="4">
        <f t="shared" si="87"/>
        <v>2.7893518518518515E-2</v>
      </c>
      <c r="AB2696" s="4">
        <f t="shared" si="86"/>
        <v>0</v>
      </c>
    </row>
    <row r="2697" spans="1:28" x14ac:dyDescent="0.25">
      <c r="A2697" s="44">
        <v>42884</v>
      </c>
      <c r="B2697" s="45" t="s">
        <v>160</v>
      </c>
      <c r="C2697" s="45" t="s">
        <v>161</v>
      </c>
      <c r="D2697" s="45" t="s">
        <v>36</v>
      </c>
      <c r="E2697" s="45" t="s">
        <v>41</v>
      </c>
      <c r="F2697" s="45" t="s">
        <v>114</v>
      </c>
      <c r="G2697" s="46">
        <v>91122</v>
      </c>
      <c r="H2697" s="76">
        <v>0.29166666666666669</v>
      </c>
      <c r="I2697" s="76">
        <v>0.55555555555555558</v>
      </c>
      <c r="J2697" s="47">
        <v>0.2638888888888889</v>
      </c>
      <c r="K2697" s="48">
        <v>42884.289583333331</v>
      </c>
      <c r="L2697" s="48">
        <v>42884.555555555555</v>
      </c>
      <c r="M2697" s="46">
        <v>0</v>
      </c>
      <c r="N2697" s="46">
        <v>71</v>
      </c>
      <c r="O2697" s="47">
        <v>1.3541666666666667E-3</v>
      </c>
      <c r="P2697" s="47">
        <v>0</v>
      </c>
      <c r="Q2697" s="47">
        <v>0.11003472222222221</v>
      </c>
      <c r="R2697" s="47">
        <v>0</v>
      </c>
      <c r="S2697" s="47">
        <v>0</v>
      </c>
      <c r="T2697" s="47">
        <v>0</v>
      </c>
      <c r="U2697" s="47">
        <v>0</v>
      </c>
      <c r="V2697" s="47">
        <v>0</v>
      </c>
      <c r="W2697" s="47">
        <v>0</v>
      </c>
      <c r="X2697" s="47">
        <v>0</v>
      </c>
      <c r="Y2697" s="47">
        <v>0</v>
      </c>
      <c r="Z2697" s="47">
        <v>0</v>
      </c>
      <c r="AA2697" s="4">
        <f t="shared" si="87"/>
        <v>0</v>
      </c>
      <c r="AB2697" s="4">
        <f t="shared" si="86"/>
        <v>0</v>
      </c>
    </row>
    <row r="2698" spans="1:28" x14ac:dyDescent="0.25">
      <c r="A2698" s="44">
        <v>42884</v>
      </c>
      <c r="B2698" s="45" t="s">
        <v>160</v>
      </c>
      <c r="C2698" s="45" t="s">
        <v>161</v>
      </c>
      <c r="D2698" s="45" t="s">
        <v>36</v>
      </c>
      <c r="E2698" s="45" t="s">
        <v>184</v>
      </c>
      <c r="F2698" s="45" t="s">
        <v>203</v>
      </c>
      <c r="G2698" s="46">
        <v>102712</v>
      </c>
      <c r="H2698" s="76">
        <v>0.25</v>
      </c>
      <c r="I2698" s="76">
        <v>0.51388888888888895</v>
      </c>
      <c r="J2698" s="47">
        <v>0.2638888888888889</v>
      </c>
      <c r="M2698" s="46">
        <v>0</v>
      </c>
      <c r="N2698" s="46">
        <v>0</v>
      </c>
      <c r="O2698" s="47">
        <v>0</v>
      </c>
      <c r="P2698" s="47">
        <v>0</v>
      </c>
      <c r="Q2698" s="47">
        <v>0</v>
      </c>
      <c r="R2698" s="47">
        <v>0</v>
      </c>
      <c r="S2698" s="47">
        <v>0</v>
      </c>
      <c r="T2698" s="47">
        <v>0</v>
      </c>
      <c r="U2698" s="47">
        <v>0</v>
      </c>
      <c r="V2698" s="47">
        <v>0</v>
      </c>
      <c r="W2698" s="47">
        <v>0</v>
      </c>
      <c r="X2698" s="47">
        <v>0</v>
      </c>
      <c r="Y2698" s="47">
        <v>0</v>
      </c>
      <c r="Z2698" s="47">
        <v>0</v>
      </c>
      <c r="AA2698" s="4">
        <f t="shared" si="87"/>
        <v>0</v>
      </c>
      <c r="AB2698" s="4" t="str">
        <f t="shared" si="86"/>
        <v/>
      </c>
    </row>
    <row r="2699" spans="1:28" x14ac:dyDescent="0.25">
      <c r="A2699" s="44">
        <v>42884</v>
      </c>
      <c r="B2699" s="45" t="s">
        <v>160</v>
      </c>
      <c r="C2699" s="45" t="s">
        <v>161</v>
      </c>
      <c r="D2699" s="45" t="s">
        <v>36</v>
      </c>
      <c r="E2699" s="45" t="s">
        <v>45</v>
      </c>
      <c r="F2699" s="45" t="s">
        <v>93</v>
      </c>
      <c r="G2699" s="46">
        <v>91389</v>
      </c>
      <c r="H2699" s="76">
        <v>0.33333333333333331</v>
      </c>
      <c r="I2699" s="76">
        <v>0.59722222222222221</v>
      </c>
      <c r="J2699" s="47">
        <v>0.2638888888888889</v>
      </c>
      <c r="K2699" s="48">
        <v>42884.32708333333</v>
      </c>
      <c r="L2699" s="48">
        <v>42884.597222222219</v>
      </c>
      <c r="M2699" s="46">
        <v>0</v>
      </c>
      <c r="N2699" s="46">
        <v>96</v>
      </c>
      <c r="O2699" s="47">
        <v>4.7453703703703704E-4</v>
      </c>
      <c r="P2699" s="47">
        <v>0</v>
      </c>
      <c r="Q2699" s="47">
        <v>4.6053240740740742E-2</v>
      </c>
      <c r="R2699" s="47">
        <v>1.2974537037037036E-2</v>
      </c>
      <c r="S2699" s="47">
        <v>0</v>
      </c>
      <c r="T2699" s="47">
        <v>1.3865740740740739E-2</v>
      </c>
      <c r="U2699" s="47">
        <v>0</v>
      </c>
      <c r="V2699" s="47">
        <v>0</v>
      </c>
      <c r="W2699" s="47">
        <v>0</v>
      </c>
      <c r="X2699" s="47">
        <v>0</v>
      </c>
      <c r="Y2699" s="47">
        <v>1.3518518518518518E-2</v>
      </c>
      <c r="Z2699" s="47">
        <v>0</v>
      </c>
      <c r="AA2699" s="4">
        <f t="shared" si="87"/>
        <v>2.6840277777777775E-2</v>
      </c>
      <c r="AB2699" s="4">
        <f t="shared" si="86"/>
        <v>0</v>
      </c>
    </row>
    <row r="2700" spans="1:28" x14ac:dyDescent="0.25">
      <c r="A2700" s="44">
        <v>42884</v>
      </c>
      <c r="B2700" s="45" t="s">
        <v>160</v>
      </c>
      <c r="C2700" s="45" t="s">
        <v>161</v>
      </c>
      <c r="D2700" s="45" t="s">
        <v>36</v>
      </c>
      <c r="E2700" s="45" t="s">
        <v>45</v>
      </c>
      <c r="F2700" s="45" t="s">
        <v>166</v>
      </c>
      <c r="G2700" s="46">
        <v>91115</v>
      </c>
      <c r="H2700" s="76">
        <v>0.33333333333333331</v>
      </c>
      <c r="I2700" s="76">
        <v>0.59722222222222221</v>
      </c>
      <c r="J2700" s="47">
        <v>0.2638888888888889</v>
      </c>
      <c r="K2700" s="48">
        <v>42884.331250000003</v>
      </c>
      <c r="L2700" s="48">
        <v>42884.597222222219</v>
      </c>
      <c r="M2700" s="46">
        <v>0</v>
      </c>
      <c r="N2700" s="46">
        <v>87</v>
      </c>
      <c r="O2700" s="47">
        <v>4.8611111111111104E-4</v>
      </c>
      <c r="P2700" s="47">
        <v>0</v>
      </c>
      <c r="Q2700" s="47">
        <v>4.4756944444444446E-2</v>
      </c>
      <c r="R2700" s="47">
        <v>1.357638888888889E-2</v>
      </c>
      <c r="S2700" s="47">
        <v>0</v>
      </c>
      <c r="T2700" s="47">
        <v>1.292824074074074E-2</v>
      </c>
      <c r="U2700" s="47">
        <v>0</v>
      </c>
      <c r="V2700" s="47">
        <v>0</v>
      </c>
      <c r="W2700" s="47">
        <v>0</v>
      </c>
      <c r="X2700" s="47">
        <v>0</v>
      </c>
      <c r="Y2700" s="47">
        <v>0</v>
      </c>
      <c r="Z2700" s="47">
        <v>0</v>
      </c>
      <c r="AA2700" s="4">
        <f t="shared" si="87"/>
        <v>2.6504629629629628E-2</v>
      </c>
      <c r="AB2700" s="4">
        <f t="shared" si="86"/>
        <v>0</v>
      </c>
    </row>
    <row r="2701" spans="1:28" x14ac:dyDescent="0.25">
      <c r="A2701" s="44">
        <v>42884</v>
      </c>
      <c r="B2701" s="45" t="s">
        <v>160</v>
      </c>
      <c r="C2701" s="45" t="s">
        <v>161</v>
      </c>
      <c r="D2701" s="45" t="s">
        <v>36</v>
      </c>
      <c r="E2701" s="45" t="s">
        <v>45</v>
      </c>
      <c r="F2701" s="45" t="s">
        <v>167</v>
      </c>
      <c r="G2701" s="46">
        <v>91120</v>
      </c>
      <c r="H2701" s="76">
        <v>0.29166666666666669</v>
      </c>
      <c r="I2701" s="76">
        <v>0.55555555555555558</v>
      </c>
      <c r="J2701" s="47">
        <v>0.2638888888888889</v>
      </c>
      <c r="K2701" s="48">
        <v>42884.294444444444</v>
      </c>
      <c r="L2701" s="48">
        <v>42884.555555555555</v>
      </c>
      <c r="M2701" s="46">
        <v>0</v>
      </c>
      <c r="N2701" s="46">
        <v>134</v>
      </c>
      <c r="O2701" s="47">
        <v>6.018518518518519E-4</v>
      </c>
      <c r="P2701" s="47">
        <v>0</v>
      </c>
      <c r="Q2701" s="47">
        <v>8.0347222222222223E-2</v>
      </c>
      <c r="R2701" s="47">
        <v>1.275462962962963E-2</v>
      </c>
      <c r="S2701" s="47">
        <v>0</v>
      </c>
      <c r="T2701" s="47">
        <v>1.2719907407407407E-2</v>
      </c>
      <c r="U2701" s="47">
        <v>0</v>
      </c>
      <c r="V2701" s="47">
        <v>0</v>
      </c>
      <c r="W2701" s="47">
        <v>0</v>
      </c>
      <c r="X2701" s="47">
        <v>1.0925925925925924E-2</v>
      </c>
      <c r="Y2701" s="47">
        <v>2.5462962962962961E-3</v>
      </c>
      <c r="Z2701" s="47">
        <v>0</v>
      </c>
      <c r="AA2701" s="4">
        <f t="shared" si="87"/>
        <v>2.5474537037037039E-2</v>
      </c>
      <c r="AB2701" s="4">
        <f t="shared" si="86"/>
        <v>2.7777777777777679E-3</v>
      </c>
    </row>
    <row r="2702" spans="1:28" x14ac:dyDescent="0.25">
      <c r="A2702" s="44">
        <v>42884</v>
      </c>
      <c r="B2702" s="45" t="s">
        <v>160</v>
      </c>
      <c r="C2702" s="45" t="s">
        <v>161</v>
      </c>
      <c r="D2702" s="45" t="s">
        <v>36</v>
      </c>
      <c r="E2702" s="45" t="s">
        <v>45</v>
      </c>
      <c r="F2702" s="45" t="s">
        <v>91</v>
      </c>
      <c r="G2702" s="46">
        <v>91121</v>
      </c>
      <c r="H2702" s="76">
        <v>0.29166666666666669</v>
      </c>
      <c r="I2702" s="76">
        <v>0.55555555555555558</v>
      </c>
      <c r="J2702" s="47">
        <v>0.2638888888888889</v>
      </c>
      <c r="K2702" s="48">
        <v>42884.284722222219</v>
      </c>
      <c r="L2702" s="48">
        <v>42884.555555555555</v>
      </c>
      <c r="M2702" s="46">
        <v>0</v>
      </c>
      <c r="N2702" s="46">
        <v>102</v>
      </c>
      <c r="O2702" s="47">
        <v>8.1018518518518516E-4</v>
      </c>
      <c r="P2702" s="47">
        <v>0</v>
      </c>
      <c r="Q2702" s="47">
        <v>0.10451388888888889</v>
      </c>
      <c r="R2702" s="47">
        <v>1.5092592592592593E-2</v>
      </c>
      <c r="S2702" s="47">
        <v>0</v>
      </c>
      <c r="T2702" s="47">
        <v>2.2152777777777775E-2</v>
      </c>
      <c r="U2702" s="47">
        <v>0</v>
      </c>
      <c r="V2702" s="47">
        <v>0</v>
      </c>
      <c r="W2702" s="47">
        <v>0</v>
      </c>
      <c r="X2702" s="47">
        <v>0</v>
      </c>
      <c r="Y2702" s="47">
        <v>0</v>
      </c>
      <c r="Z2702" s="47">
        <v>0</v>
      </c>
      <c r="AA2702" s="4">
        <f t="shared" si="87"/>
        <v>3.7245370370370366E-2</v>
      </c>
      <c r="AB2702" s="4">
        <f t="shared" si="86"/>
        <v>0</v>
      </c>
    </row>
    <row r="2703" spans="1:28" x14ac:dyDescent="0.25">
      <c r="A2703" s="44">
        <v>42884</v>
      </c>
      <c r="B2703" s="45" t="s">
        <v>160</v>
      </c>
      <c r="C2703" s="45" t="s">
        <v>161</v>
      </c>
      <c r="D2703" s="45" t="s">
        <v>36</v>
      </c>
      <c r="E2703" s="45" t="s">
        <v>45</v>
      </c>
      <c r="F2703" s="45" t="s">
        <v>115</v>
      </c>
      <c r="G2703" s="46">
        <v>91123</v>
      </c>
      <c r="H2703" s="76">
        <v>0.25</v>
      </c>
      <c r="I2703" s="76">
        <v>0.51388888888888895</v>
      </c>
      <c r="J2703" s="47">
        <v>0.2638888888888889</v>
      </c>
      <c r="K2703" s="48">
        <v>42884.246527777781</v>
      </c>
      <c r="L2703" s="48">
        <v>42884.515277777777</v>
      </c>
      <c r="M2703" s="46">
        <v>0</v>
      </c>
      <c r="N2703" s="46">
        <v>102</v>
      </c>
      <c r="O2703" s="47">
        <v>7.175925925925927E-4</v>
      </c>
      <c r="P2703" s="47">
        <v>0</v>
      </c>
      <c r="Q2703" s="47">
        <v>7.7002314814814815E-2</v>
      </c>
      <c r="R2703" s="47">
        <v>1.2685185185185183E-2</v>
      </c>
      <c r="S2703" s="47">
        <v>0</v>
      </c>
      <c r="T2703" s="47">
        <v>1.1122685185185185E-2</v>
      </c>
      <c r="U2703" s="47">
        <v>0</v>
      </c>
      <c r="V2703" s="47">
        <v>0</v>
      </c>
      <c r="W2703" s="47">
        <v>0</v>
      </c>
      <c r="X2703" s="47">
        <v>8.2870370370370372E-3</v>
      </c>
      <c r="Y2703" s="47">
        <v>6.0995370370370361E-3</v>
      </c>
      <c r="Z2703" s="47">
        <v>0</v>
      </c>
      <c r="AA2703" s="4">
        <f t="shared" si="87"/>
        <v>2.3807870370370368E-2</v>
      </c>
      <c r="AB2703" s="4">
        <f t="shared" si="86"/>
        <v>0</v>
      </c>
    </row>
    <row r="2704" spans="1:28" x14ac:dyDescent="0.25">
      <c r="A2704" s="44">
        <v>42884</v>
      </c>
      <c r="B2704" s="45" t="s">
        <v>160</v>
      </c>
      <c r="C2704" s="45" t="s">
        <v>161</v>
      </c>
      <c r="D2704" s="45" t="s">
        <v>36</v>
      </c>
      <c r="E2704" s="45" t="s">
        <v>48</v>
      </c>
      <c r="F2704" s="45" t="s">
        <v>82</v>
      </c>
      <c r="G2704" s="46">
        <v>91284</v>
      </c>
      <c r="H2704" s="76">
        <v>0.55555555555555558</v>
      </c>
      <c r="I2704" s="76">
        <v>0.81944444444444453</v>
      </c>
      <c r="J2704" s="47">
        <v>0.2638888888888889</v>
      </c>
      <c r="K2704" s="48">
        <v>42884.567361111112</v>
      </c>
      <c r="L2704" s="48">
        <v>42884.819444444445</v>
      </c>
      <c r="M2704" s="46">
        <v>4</v>
      </c>
      <c r="N2704" s="46">
        <v>28</v>
      </c>
      <c r="O2704" s="47">
        <v>5.5555555555555556E-4</v>
      </c>
      <c r="P2704" s="47">
        <v>1.4467592592592594E-3</v>
      </c>
      <c r="Q2704" s="47">
        <v>1.5578703703703704E-2</v>
      </c>
      <c r="R2704" s="47">
        <v>2.342592592592593E-2</v>
      </c>
      <c r="S2704" s="47">
        <v>0</v>
      </c>
      <c r="T2704" s="47">
        <v>6.9675925925925921E-3</v>
      </c>
      <c r="U2704" s="47">
        <v>0</v>
      </c>
      <c r="V2704" s="47">
        <v>9.1666666666666667E-3</v>
      </c>
      <c r="W2704" s="47">
        <v>0</v>
      </c>
      <c r="X2704" s="47">
        <v>0</v>
      </c>
      <c r="Y2704" s="47">
        <v>1.6030092592592592E-2</v>
      </c>
      <c r="Z2704" s="47">
        <v>0</v>
      </c>
      <c r="AA2704" s="4">
        <f t="shared" si="87"/>
        <v>3.0393518518518521E-2</v>
      </c>
      <c r="AB2704" s="4">
        <f t="shared" si="86"/>
        <v>1.1805555555555514E-2</v>
      </c>
    </row>
    <row r="2705" spans="1:28" x14ac:dyDescent="0.25">
      <c r="A2705" s="44">
        <v>42884</v>
      </c>
      <c r="B2705" s="45" t="s">
        <v>160</v>
      </c>
      <c r="C2705" s="45" t="s">
        <v>161</v>
      </c>
      <c r="D2705" s="45" t="s">
        <v>36</v>
      </c>
      <c r="E2705" s="45" t="s">
        <v>48</v>
      </c>
      <c r="F2705" s="45" t="s">
        <v>83</v>
      </c>
      <c r="G2705" s="46">
        <v>91282</v>
      </c>
      <c r="H2705" s="76">
        <v>0.55555555555555558</v>
      </c>
      <c r="I2705" s="76">
        <v>0.81944444444444453</v>
      </c>
      <c r="J2705" s="47">
        <v>0.2638888888888889</v>
      </c>
      <c r="K2705" s="48">
        <v>42884.555555555555</v>
      </c>
      <c r="L2705" s="48">
        <v>42884.819444444445</v>
      </c>
      <c r="M2705" s="46">
        <v>9</v>
      </c>
      <c r="N2705" s="46">
        <v>6</v>
      </c>
      <c r="O2705" s="47">
        <v>4.9768518518518521E-4</v>
      </c>
      <c r="P2705" s="47">
        <v>1.7592592592592592E-3</v>
      </c>
      <c r="Q2705" s="47">
        <v>5.2314814814814819E-3</v>
      </c>
      <c r="R2705" s="47">
        <v>1.3125E-2</v>
      </c>
      <c r="S2705" s="47">
        <v>0</v>
      </c>
      <c r="T2705" s="47">
        <v>0</v>
      </c>
      <c r="U2705" s="47">
        <v>0</v>
      </c>
      <c r="V2705" s="47">
        <v>0</v>
      </c>
      <c r="W2705" s="47">
        <v>0</v>
      </c>
      <c r="X2705" s="47">
        <v>6.053240740740741E-3</v>
      </c>
      <c r="Y2705" s="47">
        <v>7.3611111111111108E-3</v>
      </c>
      <c r="Z2705" s="47">
        <v>0</v>
      </c>
      <c r="AA2705" s="4">
        <f t="shared" si="87"/>
        <v>1.3125E-2</v>
      </c>
      <c r="AB2705" s="4">
        <f t="shared" si="86"/>
        <v>0</v>
      </c>
    </row>
    <row r="2706" spans="1:28" x14ac:dyDescent="0.25">
      <c r="A2706" s="44">
        <v>42884</v>
      </c>
      <c r="B2706" s="45" t="s">
        <v>160</v>
      </c>
      <c r="C2706" s="45" t="s">
        <v>161</v>
      </c>
      <c r="D2706" s="45" t="s">
        <v>36</v>
      </c>
      <c r="E2706" s="45" t="s">
        <v>48</v>
      </c>
      <c r="F2706" s="45" t="s">
        <v>84</v>
      </c>
      <c r="G2706" s="46">
        <v>91276</v>
      </c>
      <c r="H2706" s="76">
        <v>0.29166666666666669</v>
      </c>
      <c r="I2706" s="76">
        <v>0.55555555555555558</v>
      </c>
      <c r="J2706" s="47">
        <v>0.2638888888888889</v>
      </c>
      <c r="K2706" s="48">
        <v>42884.288888888892</v>
      </c>
      <c r="L2706" s="48">
        <v>42884.555555555555</v>
      </c>
      <c r="M2706" s="46">
        <v>7</v>
      </c>
      <c r="N2706" s="46">
        <v>29</v>
      </c>
      <c r="O2706" s="47">
        <v>6.5972222222222213E-4</v>
      </c>
      <c r="P2706" s="47">
        <v>2.5578703703703705E-3</v>
      </c>
      <c r="Q2706" s="47">
        <v>2.9548611111111109E-2</v>
      </c>
      <c r="R2706" s="47">
        <v>1.5671296296296298E-2</v>
      </c>
      <c r="S2706" s="47">
        <v>0</v>
      </c>
      <c r="T2706" s="47">
        <v>1.7314814814814814E-2</v>
      </c>
      <c r="U2706" s="47">
        <v>0</v>
      </c>
      <c r="V2706" s="47">
        <v>1.8229166666666668E-2</v>
      </c>
      <c r="W2706" s="47">
        <v>0</v>
      </c>
      <c r="X2706" s="47">
        <v>0</v>
      </c>
      <c r="Y2706" s="47">
        <v>3.9930555555555561E-3</v>
      </c>
      <c r="Z2706" s="47">
        <v>0</v>
      </c>
      <c r="AA2706" s="4">
        <f t="shared" si="87"/>
        <v>3.2986111111111112E-2</v>
      </c>
      <c r="AB2706" s="4">
        <f t="shared" si="86"/>
        <v>0</v>
      </c>
    </row>
    <row r="2707" spans="1:28" x14ac:dyDescent="0.25">
      <c r="A2707" s="44">
        <v>42884</v>
      </c>
      <c r="B2707" s="45" t="s">
        <v>160</v>
      </c>
      <c r="C2707" s="45" t="s">
        <v>161</v>
      </c>
      <c r="D2707" s="45" t="s">
        <v>36</v>
      </c>
      <c r="E2707" s="45" t="s">
        <v>48</v>
      </c>
      <c r="F2707" s="45" t="s">
        <v>168</v>
      </c>
      <c r="G2707" s="46">
        <v>91275</v>
      </c>
      <c r="H2707" s="76">
        <v>0.29166666666666669</v>
      </c>
      <c r="I2707" s="76">
        <v>0.55555555555555558</v>
      </c>
      <c r="J2707" s="47">
        <v>0.2638888888888889</v>
      </c>
      <c r="K2707" s="48">
        <v>42884.285416666666</v>
      </c>
      <c r="L2707" s="48">
        <v>42884.567361111112</v>
      </c>
      <c r="M2707" s="46">
        <v>8</v>
      </c>
      <c r="N2707" s="46">
        <v>37</v>
      </c>
      <c r="O2707" s="47">
        <v>6.018518518518519E-4</v>
      </c>
      <c r="P2707" s="47">
        <v>1.7939814814814815E-3</v>
      </c>
      <c r="Q2707" s="47">
        <v>4.2638888888888893E-2</v>
      </c>
      <c r="R2707" s="47">
        <v>0</v>
      </c>
      <c r="S2707" s="47">
        <v>0</v>
      </c>
      <c r="T2707" s="47">
        <v>2.5833333333333333E-2</v>
      </c>
      <c r="U2707" s="47">
        <v>0</v>
      </c>
      <c r="V2707" s="47">
        <v>4.6296296296296302E-3</v>
      </c>
      <c r="W2707" s="47">
        <v>0</v>
      </c>
      <c r="X2707" s="47">
        <v>0</v>
      </c>
      <c r="Y2707" s="47">
        <v>7.7662037037037031E-3</v>
      </c>
      <c r="Z2707" s="47">
        <v>0</v>
      </c>
      <c r="AA2707" s="4">
        <f t="shared" si="87"/>
        <v>2.5833333333333333E-2</v>
      </c>
      <c r="AB2707" s="4">
        <f t="shared" si="86"/>
        <v>0</v>
      </c>
    </row>
    <row r="2708" spans="1:28" x14ac:dyDescent="0.25">
      <c r="A2708" s="44">
        <v>42884</v>
      </c>
      <c r="B2708" s="45" t="s">
        <v>160</v>
      </c>
      <c r="C2708" s="45" t="s">
        <v>161</v>
      </c>
      <c r="D2708" s="45" t="s">
        <v>36</v>
      </c>
      <c r="E2708" s="45" t="s">
        <v>48</v>
      </c>
      <c r="F2708" s="45" t="s">
        <v>86</v>
      </c>
      <c r="G2708" s="46">
        <v>91283</v>
      </c>
      <c r="H2708" s="76">
        <v>0.29166666666666669</v>
      </c>
      <c r="I2708" s="76">
        <v>0.55555555555555558</v>
      </c>
      <c r="J2708" s="47">
        <v>0.2638888888888889</v>
      </c>
      <c r="K2708" s="48">
        <v>42884.290972222225</v>
      </c>
      <c r="L2708" s="48">
        <v>42884.555555555555</v>
      </c>
      <c r="M2708" s="46">
        <v>10</v>
      </c>
      <c r="N2708" s="46">
        <v>30</v>
      </c>
      <c r="O2708" s="47">
        <v>6.9444444444444447E-4</v>
      </c>
      <c r="P2708" s="47">
        <v>1.4814814814814814E-3</v>
      </c>
      <c r="Q2708" s="47">
        <v>3.5648148148148151E-2</v>
      </c>
      <c r="R2708" s="47">
        <v>1.5833333333333335E-2</v>
      </c>
      <c r="S2708" s="47">
        <v>0</v>
      </c>
      <c r="T2708" s="47">
        <v>0</v>
      </c>
      <c r="U2708" s="47">
        <v>0</v>
      </c>
      <c r="V2708" s="47">
        <v>3.138888888888889E-2</v>
      </c>
      <c r="W2708" s="47">
        <v>0</v>
      </c>
      <c r="X2708" s="47">
        <v>0</v>
      </c>
      <c r="Y2708" s="47">
        <v>0</v>
      </c>
      <c r="Z2708" s="47">
        <v>0</v>
      </c>
      <c r="AA2708" s="4">
        <f t="shared" si="87"/>
        <v>1.5833333333333335E-2</v>
      </c>
      <c r="AB2708" s="4">
        <f t="shared" si="86"/>
        <v>0</v>
      </c>
    </row>
    <row r="2709" spans="1:28" x14ac:dyDescent="0.25">
      <c r="A2709" s="44">
        <v>42884</v>
      </c>
      <c r="B2709" s="45" t="s">
        <v>160</v>
      </c>
      <c r="C2709" s="45" t="s">
        <v>161</v>
      </c>
      <c r="D2709" s="45" t="s">
        <v>36</v>
      </c>
      <c r="E2709" s="45" t="s">
        <v>48</v>
      </c>
      <c r="F2709" s="45" t="s">
        <v>87</v>
      </c>
      <c r="G2709" s="46">
        <v>91278</v>
      </c>
      <c r="H2709" s="76">
        <v>0.55555555555555558</v>
      </c>
      <c r="I2709" s="76">
        <v>0.81944444444444453</v>
      </c>
      <c r="J2709" s="47">
        <v>0.2638888888888889</v>
      </c>
      <c r="K2709" s="48">
        <v>42884.573611111111</v>
      </c>
      <c r="L2709" s="48">
        <v>42884.819444444445</v>
      </c>
      <c r="M2709" s="46">
        <v>8</v>
      </c>
      <c r="N2709" s="46">
        <v>11</v>
      </c>
      <c r="O2709" s="47">
        <v>1.4930555555555556E-3</v>
      </c>
      <c r="P2709" s="47">
        <v>1.7592592592592592E-3</v>
      </c>
      <c r="Q2709" s="47">
        <v>1.6435185185185188E-2</v>
      </c>
      <c r="R2709" s="47">
        <v>1.7453703703703704E-2</v>
      </c>
      <c r="S2709" s="47">
        <v>0</v>
      </c>
      <c r="T2709" s="47">
        <v>6.0879629629629643E-3</v>
      </c>
      <c r="U2709" s="47">
        <v>0</v>
      </c>
      <c r="V2709" s="47">
        <v>1.4409722222222221E-2</v>
      </c>
      <c r="W2709" s="47">
        <v>0</v>
      </c>
      <c r="X2709" s="47">
        <v>0</v>
      </c>
      <c r="Y2709" s="47">
        <v>0</v>
      </c>
      <c r="Z2709" s="47">
        <v>0</v>
      </c>
      <c r="AA2709" s="4">
        <f t="shared" si="87"/>
        <v>2.3541666666666669E-2</v>
      </c>
      <c r="AB2709" s="4">
        <f t="shared" si="86"/>
        <v>1.8055555555555602E-2</v>
      </c>
    </row>
    <row r="2710" spans="1:28" x14ac:dyDescent="0.25">
      <c r="A2710" s="44">
        <v>42884</v>
      </c>
      <c r="B2710" s="45" t="s">
        <v>160</v>
      </c>
      <c r="C2710" s="45" t="s">
        <v>161</v>
      </c>
      <c r="D2710" s="45" t="s">
        <v>38</v>
      </c>
      <c r="E2710" s="45" t="s">
        <v>35</v>
      </c>
      <c r="F2710" s="45" t="s">
        <v>72</v>
      </c>
      <c r="G2710" s="46">
        <v>91169</v>
      </c>
      <c r="H2710" s="76">
        <v>0.625</v>
      </c>
      <c r="I2710" s="76">
        <v>0.88888888888888884</v>
      </c>
      <c r="J2710" s="47">
        <v>0.2638888888888889</v>
      </c>
      <c r="K2710" s="48">
        <v>42884.613888888889</v>
      </c>
      <c r="L2710" s="48">
        <v>42884.888888888891</v>
      </c>
      <c r="M2710" s="46">
        <v>77</v>
      </c>
      <c r="N2710" s="46">
        <v>0</v>
      </c>
      <c r="O2710" s="47">
        <v>0</v>
      </c>
      <c r="P2710" s="47">
        <v>1.736111111111111E-3</v>
      </c>
      <c r="Q2710" s="47">
        <v>1.0601851851851854E-2</v>
      </c>
      <c r="R2710" s="47">
        <v>1.4618055555555556E-2</v>
      </c>
      <c r="S2710" s="47">
        <v>0</v>
      </c>
      <c r="T2710" s="47">
        <v>1.5636574074074074E-2</v>
      </c>
      <c r="U2710" s="47">
        <v>0</v>
      </c>
      <c r="V2710" s="47">
        <v>0</v>
      </c>
      <c r="W2710" s="47">
        <v>0</v>
      </c>
      <c r="X2710" s="47">
        <v>1.6412037037037037E-2</v>
      </c>
      <c r="Y2710" s="47">
        <v>4.108796296296297E-3</v>
      </c>
      <c r="Z2710" s="47">
        <v>0</v>
      </c>
      <c r="AA2710" s="4">
        <f t="shared" si="87"/>
        <v>3.0254629629629631E-2</v>
      </c>
      <c r="AB2710" s="4">
        <f t="shared" si="86"/>
        <v>0</v>
      </c>
    </row>
    <row r="2711" spans="1:28" x14ac:dyDescent="0.25">
      <c r="A2711" s="44">
        <v>42884</v>
      </c>
      <c r="B2711" s="45" t="s">
        <v>160</v>
      </c>
      <c r="C2711" s="45" t="s">
        <v>161</v>
      </c>
      <c r="D2711" s="45" t="s">
        <v>38</v>
      </c>
      <c r="E2711" s="45" t="s">
        <v>35</v>
      </c>
      <c r="F2711" s="45" t="s">
        <v>55</v>
      </c>
      <c r="G2711" s="46">
        <v>91147</v>
      </c>
      <c r="H2711" s="76">
        <v>0.55555555555555558</v>
      </c>
      <c r="I2711" s="76">
        <v>0.81944444444444453</v>
      </c>
      <c r="J2711" s="47">
        <v>0.2638888888888889</v>
      </c>
      <c r="M2711" s="46">
        <v>0</v>
      </c>
      <c r="N2711" s="46">
        <v>0</v>
      </c>
      <c r="O2711" s="47">
        <v>0</v>
      </c>
      <c r="P2711" s="47">
        <v>0</v>
      </c>
      <c r="Q2711" s="47">
        <v>0</v>
      </c>
      <c r="R2711" s="47">
        <v>0</v>
      </c>
      <c r="S2711" s="47">
        <v>0</v>
      </c>
      <c r="T2711" s="47">
        <v>0</v>
      </c>
      <c r="U2711" s="47">
        <v>0</v>
      </c>
      <c r="V2711" s="47">
        <v>0</v>
      </c>
      <c r="W2711" s="47">
        <v>0</v>
      </c>
      <c r="X2711" s="47">
        <v>0</v>
      </c>
      <c r="Y2711" s="47">
        <v>0</v>
      </c>
      <c r="Z2711" s="47">
        <v>0</v>
      </c>
      <c r="AA2711" s="4">
        <f t="shared" si="87"/>
        <v>0</v>
      </c>
      <c r="AB2711" s="4" t="str">
        <f t="shared" si="86"/>
        <v/>
      </c>
    </row>
    <row r="2712" spans="1:28" x14ac:dyDescent="0.25">
      <c r="A2712" s="44">
        <v>42884</v>
      </c>
      <c r="B2712" s="45" t="s">
        <v>160</v>
      </c>
      <c r="C2712" s="45" t="s">
        <v>161</v>
      </c>
      <c r="D2712" s="45" t="s">
        <v>38</v>
      </c>
      <c r="E2712" s="45" t="s">
        <v>35</v>
      </c>
      <c r="F2712" s="45" t="s">
        <v>172</v>
      </c>
      <c r="G2712" s="46">
        <v>91160</v>
      </c>
      <c r="H2712" s="76">
        <v>0.625</v>
      </c>
      <c r="I2712" s="76">
        <v>0.88888888888888884</v>
      </c>
      <c r="J2712" s="47">
        <v>0.2638888888888889</v>
      </c>
      <c r="K2712" s="48">
        <v>42884.622916666667</v>
      </c>
      <c r="L2712" s="48">
        <v>42884.888888888891</v>
      </c>
      <c r="M2712" s="46">
        <v>87</v>
      </c>
      <c r="N2712" s="46">
        <v>0</v>
      </c>
      <c r="O2712" s="47">
        <v>0</v>
      </c>
      <c r="P2712" s="47">
        <v>1.6550925925925926E-3</v>
      </c>
      <c r="Q2712" s="47">
        <v>1.0763888888888889E-3</v>
      </c>
      <c r="R2712" s="47">
        <v>1.4155092592592592E-2</v>
      </c>
      <c r="S2712" s="47">
        <v>0</v>
      </c>
      <c r="T2712" s="47">
        <v>1.3564814814814816E-2</v>
      </c>
      <c r="U2712" s="47">
        <v>0</v>
      </c>
      <c r="V2712" s="47">
        <v>0</v>
      </c>
      <c r="W2712" s="47">
        <v>0</v>
      </c>
      <c r="X2712" s="47">
        <v>2.0138888888888888E-3</v>
      </c>
      <c r="Y2712" s="47">
        <v>5.4861111111111117E-3</v>
      </c>
      <c r="Z2712" s="47">
        <v>0</v>
      </c>
      <c r="AA2712" s="4">
        <f t="shared" si="87"/>
        <v>2.7719907407407408E-2</v>
      </c>
      <c r="AB2712" s="4">
        <f t="shared" si="86"/>
        <v>0</v>
      </c>
    </row>
    <row r="2713" spans="1:28" x14ac:dyDescent="0.25">
      <c r="A2713" s="44">
        <v>42884</v>
      </c>
      <c r="B2713" s="45" t="s">
        <v>160</v>
      </c>
      <c r="C2713" s="45" t="s">
        <v>161</v>
      </c>
      <c r="D2713" s="45" t="s">
        <v>38</v>
      </c>
      <c r="E2713" s="45" t="s">
        <v>35</v>
      </c>
      <c r="F2713" s="45" t="s">
        <v>74</v>
      </c>
      <c r="G2713" s="46">
        <v>91149</v>
      </c>
      <c r="H2713" s="76">
        <v>0.625</v>
      </c>
      <c r="I2713" s="76">
        <v>0.88888888888888884</v>
      </c>
      <c r="J2713" s="47">
        <v>0.2638888888888889</v>
      </c>
      <c r="M2713" s="46">
        <v>0</v>
      </c>
      <c r="N2713" s="46">
        <v>0</v>
      </c>
      <c r="O2713" s="47">
        <v>0</v>
      </c>
      <c r="P2713" s="47">
        <v>0</v>
      </c>
      <c r="Q2713" s="47">
        <v>0</v>
      </c>
      <c r="R2713" s="47">
        <v>0</v>
      </c>
      <c r="S2713" s="47">
        <v>0</v>
      </c>
      <c r="T2713" s="47">
        <v>0</v>
      </c>
      <c r="U2713" s="47">
        <v>0</v>
      </c>
      <c r="V2713" s="47">
        <v>0</v>
      </c>
      <c r="W2713" s="47">
        <v>0</v>
      </c>
      <c r="X2713" s="47">
        <v>0</v>
      </c>
      <c r="Y2713" s="47">
        <v>0</v>
      </c>
      <c r="Z2713" s="47">
        <v>0</v>
      </c>
      <c r="AA2713" s="4">
        <f t="shared" si="87"/>
        <v>0</v>
      </c>
      <c r="AB2713" s="4" t="str">
        <f t="shared" si="86"/>
        <v/>
      </c>
    </row>
    <row r="2714" spans="1:28" x14ac:dyDescent="0.25">
      <c r="A2714" s="44">
        <v>42884</v>
      </c>
      <c r="B2714" s="45" t="s">
        <v>160</v>
      </c>
      <c r="C2714" s="45" t="s">
        <v>161</v>
      </c>
      <c r="D2714" s="45" t="s">
        <v>38</v>
      </c>
      <c r="E2714" s="45" t="s">
        <v>35</v>
      </c>
      <c r="F2714" s="45" t="s">
        <v>176</v>
      </c>
      <c r="G2714" s="46">
        <v>91141</v>
      </c>
      <c r="H2714" s="76">
        <v>0.25</v>
      </c>
      <c r="I2714" s="76">
        <v>0.51388888888888895</v>
      </c>
      <c r="J2714" s="47">
        <v>0.2638888888888889</v>
      </c>
      <c r="K2714" s="48">
        <v>42884.246527777781</v>
      </c>
      <c r="L2714" s="48">
        <v>42884.51458333333</v>
      </c>
      <c r="M2714" s="46">
        <v>69</v>
      </c>
      <c r="N2714" s="46">
        <v>0</v>
      </c>
      <c r="O2714" s="47">
        <v>0</v>
      </c>
      <c r="P2714" s="47">
        <v>1.9907407407407408E-3</v>
      </c>
      <c r="Q2714" s="47">
        <v>1.7013888888888892E-3</v>
      </c>
      <c r="R2714" s="47">
        <v>1.3599537037037037E-2</v>
      </c>
      <c r="S2714" s="47">
        <v>0</v>
      </c>
      <c r="T2714" s="47">
        <v>1.3530092592592594E-2</v>
      </c>
      <c r="U2714" s="47">
        <v>0</v>
      </c>
      <c r="V2714" s="47">
        <v>0</v>
      </c>
      <c r="W2714" s="47">
        <v>0</v>
      </c>
      <c r="X2714" s="47">
        <v>8.7152777777777784E-3</v>
      </c>
      <c r="Y2714" s="47">
        <v>1.7708333333333332E-3</v>
      </c>
      <c r="Z2714" s="47">
        <v>0</v>
      </c>
      <c r="AA2714" s="4">
        <f t="shared" si="87"/>
        <v>2.7129629629629629E-2</v>
      </c>
      <c r="AB2714" s="4">
        <f t="shared" si="86"/>
        <v>0</v>
      </c>
    </row>
    <row r="2715" spans="1:28" x14ac:dyDescent="0.25">
      <c r="A2715" s="44">
        <v>42884</v>
      </c>
      <c r="B2715" s="45" t="s">
        <v>160</v>
      </c>
      <c r="C2715" s="45" t="s">
        <v>161</v>
      </c>
      <c r="D2715" s="45" t="s">
        <v>38</v>
      </c>
      <c r="E2715" s="45" t="s">
        <v>35</v>
      </c>
      <c r="F2715" s="45" t="s">
        <v>177</v>
      </c>
      <c r="G2715" s="46">
        <v>91130</v>
      </c>
      <c r="H2715" s="76">
        <v>0.58333333333333337</v>
      </c>
      <c r="I2715" s="76">
        <v>0.84722222222222221</v>
      </c>
      <c r="J2715" s="47">
        <v>0.2638888888888889</v>
      </c>
      <c r="K2715" s="48">
        <v>42884.576388888891</v>
      </c>
      <c r="L2715" s="48">
        <v>42884.847222222219</v>
      </c>
      <c r="M2715" s="46">
        <v>77</v>
      </c>
      <c r="N2715" s="46">
        <v>0</v>
      </c>
      <c r="O2715" s="47">
        <v>0</v>
      </c>
      <c r="P2715" s="47">
        <v>1.8171296296296297E-3</v>
      </c>
      <c r="Q2715" s="47">
        <v>2.2800925925925927E-3</v>
      </c>
      <c r="R2715" s="47">
        <v>1.6736111111111111E-2</v>
      </c>
      <c r="S2715" s="47">
        <v>0</v>
      </c>
      <c r="T2715" s="47">
        <v>1.4212962962962962E-2</v>
      </c>
      <c r="U2715" s="47">
        <v>0</v>
      </c>
      <c r="V2715" s="47">
        <v>0</v>
      </c>
      <c r="W2715" s="47">
        <v>0</v>
      </c>
      <c r="X2715" s="47">
        <v>8.113425925925925E-3</v>
      </c>
      <c r="Y2715" s="47">
        <v>6.5740740740740733E-3</v>
      </c>
      <c r="Z2715" s="47">
        <v>0</v>
      </c>
      <c r="AA2715" s="4">
        <f t="shared" si="87"/>
        <v>3.0949074074074073E-2</v>
      </c>
      <c r="AB2715" s="4">
        <f t="shared" si="86"/>
        <v>0</v>
      </c>
    </row>
    <row r="2716" spans="1:28" x14ac:dyDescent="0.25">
      <c r="A2716" s="44">
        <v>42884</v>
      </c>
      <c r="B2716" s="45" t="s">
        <v>160</v>
      </c>
      <c r="C2716" s="45" t="s">
        <v>161</v>
      </c>
      <c r="D2716" s="45" t="s">
        <v>38</v>
      </c>
      <c r="E2716" s="45" t="s">
        <v>35</v>
      </c>
      <c r="F2716" s="45" t="s">
        <v>96</v>
      </c>
      <c r="G2716" s="46">
        <v>91157</v>
      </c>
      <c r="H2716" s="76">
        <v>0.625</v>
      </c>
      <c r="I2716" s="76">
        <v>0.88888888888888884</v>
      </c>
      <c r="J2716" s="47">
        <v>0.2638888888888889</v>
      </c>
      <c r="M2716" s="46">
        <v>0</v>
      </c>
      <c r="N2716" s="46">
        <v>0</v>
      </c>
      <c r="O2716" s="47">
        <v>0</v>
      </c>
      <c r="P2716" s="47">
        <v>0</v>
      </c>
      <c r="Q2716" s="47">
        <v>0</v>
      </c>
      <c r="R2716" s="47">
        <v>0</v>
      </c>
      <c r="S2716" s="47">
        <v>0</v>
      </c>
      <c r="T2716" s="47">
        <v>0</v>
      </c>
      <c r="U2716" s="47">
        <v>0</v>
      </c>
      <c r="V2716" s="47">
        <v>0</v>
      </c>
      <c r="W2716" s="47">
        <v>0</v>
      </c>
      <c r="X2716" s="47">
        <v>0</v>
      </c>
      <c r="Y2716" s="47">
        <v>0</v>
      </c>
      <c r="Z2716" s="47">
        <v>0</v>
      </c>
      <c r="AA2716" s="4">
        <f t="shared" si="87"/>
        <v>0</v>
      </c>
      <c r="AB2716" s="4" t="str">
        <f t="shared" si="86"/>
        <v/>
      </c>
    </row>
    <row r="2717" spans="1:28" x14ac:dyDescent="0.25">
      <c r="A2717" s="44">
        <v>42884</v>
      </c>
      <c r="B2717" s="45" t="s">
        <v>160</v>
      </c>
      <c r="C2717" s="45" t="s">
        <v>161</v>
      </c>
      <c r="D2717" s="45" t="s">
        <v>38</v>
      </c>
      <c r="E2717" s="45" t="s">
        <v>35</v>
      </c>
      <c r="F2717" s="45" t="s">
        <v>79</v>
      </c>
      <c r="G2717" s="46">
        <v>91129</v>
      </c>
      <c r="H2717" s="76">
        <v>0.5625</v>
      </c>
      <c r="I2717" s="76">
        <v>0.82638888888888884</v>
      </c>
      <c r="J2717" s="47">
        <v>0.2638888888888889</v>
      </c>
      <c r="K2717" s="48">
        <v>42884.566666666666</v>
      </c>
      <c r="L2717" s="48">
        <v>42884.826388888891</v>
      </c>
      <c r="M2717" s="46">
        <v>70</v>
      </c>
      <c r="N2717" s="46">
        <v>0</v>
      </c>
      <c r="O2717" s="47">
        <v>0</v>
      </c>
      <c r="P2717" s="47">
        <v>1.9444444444444442E-3</v>
      </c>
      <c r="Q2717" s="47">
        <v>4.155092592592593E-3</v>
      </c>
      <c r="R2717" s="47">
        <v>1.3726851851851851E-2</v>
      </c>
      <c r="S2717" s="47">
        <v>0</v>
      </c>
      <c r="T2717" s="47">
        <v>1.5000000000000001E-2</v>
      </c>
      <c r="U2717" s="47">
        <v>0</v>
      </c>
      <c r="V2717" s="47">
        <v>0</v>
      </c>
      <c r="W2717" s="47">
        <v>0</v>
      </c>
      <c r="X2717" s="47">
        <v>7.6504629629629631E-3</v>
      </c>
      <c r="Y2717" s="47">
        <v>1.6319444444444445E-3</v>
      </c>
      <c r="Z2717" s="47">
        <v>0</v>
      </c>
      <c r="AA2717" s="4">
        <f t="shared" si="87"/>
        <v>2.8726851851851851E-2</v>
      </c>
      <c r="AB2717" s="4">
        <f t="shared" si="86"/>
        <v>4.1666666666666519E-3</v>
      </c>
    </row>
    <row r="2718" spans="1:28" x14ac:dyDescent="0.25">
      <c r="A2718" s="44">
        <v>42884</v>
      </c>
      <c r="B2718" s="45" t="s">
        <v>160</v>
      </c>
      <c r="C2718" s="45" t="s">
        <v>161</v>
      </c>
      <c r="D2718" s="45" t="s">
        <v>38</v>
      </c>
      <c r="E2718" s="45" t="s">
        <v>35</v>
      </c>
      <c r="F2718" s="45" t="s">
        <v>63</v>
      </c>
      <c r="G2718" s="46">
        <v>91134</v>
      </c>
      <c r="H2718" s="76">
        <v>0.5625</v>
      </c>
      <c r="I2718" s="76">
        <v>0.82638888888888884</v>
      </c>
      <c r="J2718" s="47">
        <v>0.2638888888888889</v>
      </c>
      <c r="K2718" s="48">
        <v>42884.5625</v>
      </c>
      <c r="L2718" s="48">
        <v>42884.826388888891</v>
      </c>
      <c r="M2718" s="46">
        <v>67</v>
      </c>
      <c r="N2718" s="46">
        <v>0</v>
      </c>
      <c r="O2718" s="47">
        <v>0</v>
      </c>
      <c r="P2718" s="47">
        <v>2.1759259259259258E-3</v>
      </c>
      <c r="Q2718" s="47">
        <v>4.5486111111111109E-3</v>
      </c>
      <c r="R2718" s="47">
        <v>1.5578703703703704E-2</v>
      </c>
      <c r="S2718" s="47">
        <v>0</v>
      </c>
      <c r="T2718" s="47">
        <v>1.4039351851851851E-2</v>
      </c>
      <c r="U2718" s="47">
        <v>0</v>
      </c>
      <c r="V2718" s="47">
        <v>0</v>
      </c>
      <c r="W2718" s="47">
        <v>2.0833333333333333E-3</v>
      </c>
      <c r="X2718" s="47">
        <v>0</v>
      </c>
      <c r="Y2718" s="47">
        <v>0</v>
      </c>
      <c r="Z2718" s="47">
        <v>0</v>
      </c>
      <c r="AA2718" s="4">
        <f t="shared" si="87"/>
        <v>2.9618055555555557E-2</v>
      </c>
      <c r="AB2718" s="4">
        <f t="shared" ref="AB2718:AB2781" si="88">IF(K2718="","",IF(VALUE(TEXT(K2718,"HH:MM:SS"))&gt;H2718,VALUE(TEXT(K2718,"HH:MM:SS"))-H2718,0))</f>
        <v>0</v>
      </c>
    </row>
    <row r="2719" spans="1:28" x14ac:dyDescent="0.25">
      <c r="A2719" s="44">
        <v>42884</v>
      </c>
      <c r="B2719" s="45" t="s">
        <v>160</v>
      </c>
      <c r="C2719" s="45" t="s">
        <v>161</v>
      </c>
      <c r="D2719" s="45" t="s">
        <v>38</v>
      </c>
      <c r="E2719" s="45" t="s">
        <v>35</v>
      </c>
      <c r="F2719" s="45" t="s">
        <v>182</v>
      </c>
      <c r="G2719" s="46">
        <v>91131</v>
      </c>
      <c r="H2719" s="76">
        <v>0.33333333333333331</v>
      </c>
      <c r="I2719" s="76">
        <v>0.59722222222222221</v>
      </c>
      <c r="J2719" s="47">
        <v>0.2638888888888889</v>
      </c>
      <c r="K2719" s="48">
        <v>42884.337500000001</v>
      </c>
      <c r="L2719" s="48">
        <v>42884.597222222219</v>
      </c>
      <c r="M2719" s="46">
        <v>100</v>
      </c>
      <c r="N2719" s="46">
        <v>0</v>
      </c>
      <c r="O2719" s="47">
        <v>0</v>
      </c>
      <c r="P2719" s="47">
        <v>1.5162037037037036E-3</v>
      </c>
      <c r="Q2719" s="47">
        <v>3.6574074074074074E-3</v>
      </c>
      <c r="R2719" s="47">
        <v>1.4780092592592595E-2</v>
      </c>
      <c r="S2719" s="47">
        <v>0</v>
      </c>
      <c r="T2719" s="47">
        <v>1.4340277777777776E-2</v>
      </c>
      <c r="U2719" s="47">
        <v>0</v>
      </c>
      <c r="V2719" s="47">
        <v>0</v>
      </c>
      <c r="W2719" s="47">
        <v>0</v>
      </c>
      <c r="X2719" s="47">
        <v>0</v>
      </c>
      <c r="Y2719" s="47">
        <v>0</v>
      </c>
      <c r="Z2719" s="47">
        <v>0</v>
      </c>
      <c r="AA2719" s="4">
        <f t="shared" si="87"/>
        <v>2.9120370370370373E-2</v>
      </c>
      <c r="AB2719" s="4">
        <f t="shared" si="88"/>
        <v>4.1666666666666519E-3</v>
      </c>
    </row>
    <row r="2720" spans="1:28" x14ac:dyDescent="0.25">
      <c r="A2720" s="44">
        <v>42884</v>
      </c>
      <c r="B2720" s="45" t="s">
        <v>160</v>
      </c>
      <c r="C2720" s="45" t="s">
        <v>161</v>
      </c>
      <c r="D2720" s="45" t="s">
        <v>38</v>
      </c>
      <c r="E2720" s="45" t="s">
        <v>41</v>
      </c>
      <c r="F2720" s="45" t="s">
        <v>116</v>
      </c>
      <c r="G2720" s="46">
        <v>91126</v>
      </c>
      <c r="H2720" s="76">
        <v>0.29166666666666669</v>
      </c>
      <c r="I2720" s="76">
        <v>0.55555555555555558</v>
      </c>
      <c r="J2720" s="47">
        <v>0.2638888888888889</v>
      </c>
      <c r="M2720" s="46">
        <v>0</v>
      </c>
      <c r="N2720" s="46">
        <v>0</v>
      </c>
      <c r="O2720" s="47">
        <v>0</v>
      </c>
      <c r="P2720" s="47">
        <v>0</v>
      </c>
      <c r="Q2720" s="47">
        <v>0</v>
      </c>
      <c r="R2720" s="47">
        <v>0</v>
      </c>
      <c r="S2720" s="47">
        <v>0</v>
      </c>
      <c r="T2720" s="47">
        <v>0</v>
      </c>
      <c r="U2720" s="47">
        <v>0</v>
      </c>
      <c r="V2720" s="47">
        <v>0</v>
      </c>
      <c r="W2720" s="47">
        <v>0</v>
      </c>
      <c r="X2720" s="47">
        <v>0</v>
      </c>
      <c r="Y2720" s="47">
        <v>0</v>
      </c>
      <c r="Z2720" s="47">
        <v>0</v>
      </c>
      <c r="AA2720" s="4">
        <f t="shared" si="87"/>
        <v>0</v>
      </c>
      <c r="AB2720" s="4" t="str">
        <f t="shared" si="88"/>
        <v/>
      </c>
    </row>
    <row r="2721" spans="1:28" x14ac:dyDescent="0.25">
      <c r="A2721" s="44">
        <v>42884</v>
      </c>
      <c r="B2721" s="45" t="s">
        <v>160</v>
      </c>
      <c r="C2721" s="45" t="s">
        <v>161</v>
      </c>
      <c r="D2721" s="45" t="s">
        <v>38</v>
      </c>
      <c r="E2721" s="45" t="s">
        <v>41</v>
      </c>
      <c r="F2721" s="45" t="s">
        <v>117</v>
      </c>
      <c r="G2721" s="46">
        <v>91161</v>
      </c>
      <c r="H2721" s="76">
        <v>0.29166666666666669</v>
      </c>
      <c r="I2721" s="76">
        <v>0.55555555555555558</v>
      </c>
      <c r="J2721" s="47">
        <v>0.2638888888888889</v>
      </c>
      <c r="K2721" s="48">
        <v>42884.291666666664</v>
      </c>
      <c r="L2721" s="48">
        <v>42884.555555555555</v>
      </c>
      <c r="M2721" s="46">
        <v>109</v>
      </c>
      <c r="N2721" s="46">
        <v>0</v>
      </c>
      <c r="O2721" s="47">
        <v>0</v>
      </c>
      <c r="P2721" s="47">
        <v>1.3310185185185185E-3</v>
      </c>
      <c r="Q2721" s="47">
        <v>8.1018518518518516E-5</v>
      </c>
      <c r="R2721" s="47">
        <v>1.4178240740740741E-2</v>
      </c>
      <c r="S2721" s="47">
        <v>0</v>
      </c>
      <c r="T2721" s="47">
        <v>1.6747685185185185E-2</v>
      </c>
      <c r="U2721" s="47">
        <v>0</v>
      </c>
      <c r="V2721" s="47">
        <v>0</v>
      </c>
      <c r="W2721" s="47">
        <v>0</v>
      </c>
      <c r="X2721" s="47">
        <v>1.0300925925925926E-3</v>
      </c>
      <c r="Y2721" s="47">
        <v>4.6296296296296293E-4</v>
      </c>
      <c r="Z2721" s="47">
        <v>0</v>
      </c>
      <c r="AA2721" s="4">
        <f t="shared" si="87"/>
        <v>3.0925925925925926E-2</v>
      </c>
      <c r="AB2721" s="4">
        <f t="shared" si="88"/>
        <v>0</v>
      </c>
    </row>
    <row r="2722" spans="1:28" x14ac:dyDescent="0.25">
      <c r="A2722" s="44">
        <v>42884</v>
      </c>
      <c r="B2722" s="45" t="s">
        <v>160</v>
      </c>
      <c r="C2722" s="45" t="s">
        <v>161</v>
      </c>
      <c r="D2722" s="45" t="s">
        <v>38</v>
      </c>
      <c r="E2722" s="45" t="s">
        <v>41</v>
      </c>
      <c r="F2722" s="45" t="s">
        <v>169</v>
      </c>
      <c r="G2722" s="46">
        <v>91174</v>
      </c>
      <c r="H2722" s="76">
        <v>0.25</v>
      </c>
      <c r="I2722" s="76">
        <v>0.51388888888888895</v>
      </c>
      <c r="J2722" s="47">
        <v>0.2638888888888889</v>
      </c>
      <c r="K2722" s="48">
        <v>42884.245138888888</v>
      </c>
      <c r="L2722" s="48">
        <v>42884.517361111109</v>
      </c>
      <c r="M2722" s="46">
        <v>85</v>
      </c>
      <c r="N2722" s="46">
        <v>0</v>
      </c>
      <c r="O2722" s="47">
        <v>0</v>
      </c>
      <c r="P2722" s="47">
        <v>1.6550925925925926E-3</v>
      </c>
      <c r="Q2722" s="47">
        <v>6.6435185185185182E-3</v>
      </c>
      <c r="R2722" s="47">
        <v>1.3900462962962962E-2</v>
      </c>
      <c r="S2722" s="47">
        <v>0</v>
      </c>
      <c r="T2722" s="47">
        <v>1.4768518518518519E-2</v>
      </c>
      <c r="U2722" s="47">
        <v>0</v>
      </c>
      <c r="V2722" s="47">
        <v>0</v>
      </c>
      <c r="W2722" s="47">
        <v>0</v>
      </c>
      <c r="X2722" s="47">
        <v>7.7546296296296304E-4</v>
      </c>
      <c r="Y2722" s="47">
        <v>1.6782407407407406E-3</v>
      </c>
      <c r="Z2722" s="47">
        <v>0</v>
      </c>
      <c r="AA2722" s="4">
        <f t="shared" si="87"/>
        <v>2.8668981481481483E-2</v>
      </c>
      <c r="AB2722" s="4">
        <f t="shared" si="88"/>
        <v>0</v>
      </c>
    </row>
    <row r="2723" spans="1:28" x14ac:dyDescent="0.25">
      <c r="A2723" s="44">
        <v>42884</v>
      </c>
      <c r="B2723" s="45" t="s">
        <v>160</v>
      </c>
      <c r="C2723" s="45" t="s">
        <v>161</v>
      </c>
      <c r="D2723" s="45" t="s">
        <v>38</v>
      </c>
      <c r="E2723" s="45" t="s">
        <v>41</v>
      </c>
      <c r="F2723" s="45" t="s">
        <v>170</v>
      </c>
      <c r="G2723" s="46">
        <v>91148</v>
      </c>
      <c r="H2723" s="76">
        <v>0.25</v>
      </c>
      <c r="I2723" s="76">
        <v>0.51388888888888895</v>
      </c>
      <c r="J2723" s="47">
        <v>0.2638888888888889</v>
      </c>
      <c r="K2723" s="48">
        <v>42884.243055555555</v>
      </c>
      <c r="L2723" s="48">
        <v>42884.513888888891</v>
      </c>
      <c r="M2723" s="46">
        <v>70</v>
      </c>
      <c r="N2723" s="46">
        <v>0</v>
      </c>
      <c r="O2723" s="47">
        <v>0</v>
      </c>
      <c r="P2723" s="47">
        <v>2.1990740740740742E-3</v>
      </c>
      <c r="Q2723" s="47">
        <v>6.6319444444444446E-3</v>
      </c>
      <c r="R2723" s="47">
        <v>1.3310185185185187E-2</v>
      </c>
      <c r="S2723" s="47">
        <v>0</v>
      </c>
      <c r="T2723" s="47">
        <v>1.6064814814814813E-2</v>
      </c>
      <c r="U2723" s="47">
        <v>0</v>
      </c>
      <c r="V2723" s="47">
        <v>0</v>
      </c>
      <c r="W2723" s="47">
        <v>0</v>
      </c>
      <c r="X2723" s="47">
        <v>6.0416666666666665E-3</v>
      </c>
      <c r="Y2723" s="47">
        <v>2.3148148148148147E-5</v>
      </c>
      <c r="Z2723" s="47">
        <v>0</v>
      </c>
      <c r="AA2723" s="4">
        <f t="shared" si="87"/>
        <v>2.9374999999999998E-2</v>
      </c>
      <c r="AB2723" s="4">
        <f t="shared" si="88"/>
        <v>0</v>
      </c>
    </row>
    <row r="2724" spans="1:28" x14ac:dyDescent="0.25">
      <c r="A2724" s="44">
        <v>42884</v>
      </c>
      <c r="B2724" s="45" t="s">
        <v>160</v>
      </c>
      <c r="C2724" s="45" t="s">
        <v>161</v>
      </c>
      <c r="D2724" s="45" t="s">
        <v>38</v>
      </c>
      <c r="E2724" s="45" t="s">
        <v>41</v>
      </c>
      <c r="F2724" s="45" t="s">
        <v>120</v>
      </c>
      <c r="G2724" s="46">
        <v>91144</v>
      </c>
      <c r="H2724" s="76">
        <v>0.3611111111111111</v>
      </c>
      <c r="I2724" s="76">
        <v>0.625</v>
      </c>
      <c r="J2724" s="47">
        <v>0.2638888888888889</v>
      </c>
      <c r="K2724" s="48">
        <v>42884.357638888891</v>
      </c>
      <c r="L2724" s="48">
        <v>42884.625</v>
      </c>
      <c r="M2724" s="46">
        <v>91</v>
      </c>
      <c r="N2724" s="46">
        <v>1</v>
      </c>
      <c r="O2724" s="47">
        <v>1.1574074074074073E-5</v>
      </c>
      <c r="P2724" s="47">
        <v>1.6203703703703703E-3</v>
      </c>
      <c r="Q2724" s="47">
        <v>4.9189814814814816E-3</v>
      </c>
      <c r="R2724" s="47">
        <v>1.5023148148148148E-2</v>
      </c>
      <c r="S2724" s="47">
        <v>0</v>
      </c>
      <c r="T2724" s="47">
        <v>1.4490740740740742E-2</v>
      </c>
      <c r="U2724" s="47">
        <v>0</v>
      </c>
      <c r="V2724" s="47">
        <v>0</v>
      </c>
      <c r="W2724" s="47">
        <v>0</v>
      </c>
      <c r="X2724" s="47">
        <v>0</v>
      </c>
      <c r="Y2724" s="47">
        <v>7.013888888888889E-3</v>
      </c>
      <c r="Z2724" s="47">
        <v>0</v>
      </c>
      <c r="AA2724" s="4">
        <f t="shared" si="87"/>
        <v>2.9513888888888888E-2</v>
      </c>
      <c r="AB2724" s="4">
        <f t="shared" si="88"/>
        <v>0</v>
      </c>
    </row>
    <row r="2725" spans="1:28" x14ac:dyDescent="0.25">
      <c r="A2725" s="44">
        <v>42884</v>
      </c>
      <c r="B2725" s="45" t="s">
        <v>160</v>
      </c>
      <c r="C2725" s="45" t="s">
        <v>161</v>
      </c>
      <c r="D2725" s="45" t="s">
        <v>38</v>
      </c>
      <c r="E2725" s="45" t="s">
        <v>41</v>
      </c>
      <c r="F2725" s="45" t="s">
        <v>121</v>
      </c>
      <c r="G2725" s="46">
        <v>91132</v>
      </c>
      <c r="H2725" s="76">
        <v>0.33333333333333331</v>
      </c>
      <c r="I2725" s="76">
        <v>0.59722222222222221</v>
      </c>
      <c r="J2725" s="47">
        <v>0.2638888888888889</v>
      </c>
      <c r="K2725" s="48">
        <v>42884.330555555556</v>
      </c>
      <c r="L2725" s="48">
        <v>42884.597222222219</v>
      </c>
      <c r="M2725" s="46">
        <v>113</v>
      </c>
      <c r="N2725" s="46">
        <v>0</v>
      </c>
      <c r="O2725" s="47">
        <v>0</v>
      </c>
      <c r="P2725" s="47">
        <v>1.0879629629629629E-3</v>
      </c>
      <c r="Q2725" s="47">
        <v>1.689814814814815E-3</v>
      </c>
      <c r="R2725" s="47">
        <v>1.5555555555555553E-2</v>
      </c>
      <c r="S2725" s="47">
        <v>0</v>
      </c>
      <c r="T2725" s="47">
        <v>1.3935185185185184E-2</v>
      </c>
      <c r="U2725" s="47">
        <v>0</v>
      </c>
      <c r="V2725" s="47">
        <v>0</v>
      </c>
      <c r="W2725" s="47">
        <v>0</v>
      </c>
      <c r="X2725" s="47">
        <v>9.2361111111111116E-3</v>
      </c>
      <c r="Y2725" s="47">
        <v>7.8703703703703713E-3</v>
      </c>
      <c r="Z2725" s="47">
        <v>0</v>
      </c>
      <c r="AA2725" s="4">
        <f t="shared" si="87"/>
        <v>2.9490740740740738E-2</v>
      </c>
      <c r="AB2725" s="4">
        <f t="shared" si="88"/>
        <v>0</v>
      </c>
    </row>
    <row r="2726" spans="1:28" x14ac:dyDescent="0.25">
      <c r="A2726" s="44">
        <v>42884</v>
      </c>
      <c r="B2726" s="45" t="s">
        <v>160</v>
      </c>
      <c r="C2726" s="45" t="s">
        <v>161</v>
      </c>
      <c r="D2726" s="45" t="s">
        <v>38</v>
      </c>
      <c r="E2726" s="45" t="s">
        <v>41</v>
      </c>
      <c r="F2726" s="45" t="s">
        <v>122</v>
      </c>
      <c r="G2726" s="46">
        <v>91127</v>
      </c>
      <c r="H2726" s="76">
        <v>0.3888888888888889</v>
      </c>
      <c r="I2726" s="76">
        <v>0.65277777777777779</v>
      </c>
      <c r="J2726" s="47">
        <v>0.2638888888888889</v>
      </c>
      <c r="K2726" s="48">
        <v>42884.392361111109</v>
      </c>
      <c r="L2726" s="48">
        <v>42884.654166666667</v>
      </c>
      <c r="M2726" s="46">
        <v>76</v>
      </c>
      <c r="N2726" s="46">
        <v>0</v>
      </c>
      <c r="O2726" s="47">
        <v>0</v>
      </c>
      <c r="P2726" s="47">
        <v>1.9907407407407408E-3</v>
      </c>
      <c r="Q2726" s="47">
        <v>5.7870370370370366E-5</v>
      </c>
      <c r="R2726" s="47">
        <v>1.3263888888888889E-2</v>
      </c>
      <c r="S2726" s="47">
        <v>0</v>
      </c>
      <c r="T2726" s="47">
        <v>1.4930555555555556E-2</v>
      </c>
      <c r="U2726" s="47">
        <v>0</v>
      </c>
      <c r="V2726" s="47">
        <v>0</v>
      </c>
      <c r="W2726" s="47">
        <v>0</v>
      </c>
      <c r="X2726" s="47">
        <v>2.9745370370370373E-3</v>
      </c>
      <c r="Y2726" s="47">
        <v>0</v>
      </c>
      <c r="Z2726" s="47">
        <v>0</v>
      </c>
      <c r="AA2726" s="4">
        <f t="shared" si="87"/>
        <v>2.8194444444444446E-2</v>
      </c>
      <c r="AB2726" s="4">
        <f t="shared" si="88"/>
        <v>3.4722222222222099E-3</v>
      </c>
    </row>
    <row r="2727" spans="1:28" x14ac:dyDescent="0.25">
      <c r="A2727" s="44">
        <v>42884</v>
      </c>
      <c r="B2727" s="45" t="s">
        <v>160</v>
      </c>
      <c r="C2727" s="45" t="s">
        <v>161</v>
      </c>
      <c r="D2727" s="45" t="s">
        <v>38</v>
      </c>
      <c r="E2727" s="45" t="s">
        <v>41</v>
      </c>
      <c r="F2727" s="45" t="s">
        <v>59</v>
      </c>
      <c r="G2727" s="46">
        <v>91171</v>
      </c>
      <c r="H2727" s="76">
        <v>0.3888888888888889</v>
      </c>
      <c r="I2727" s="76">
        <v>0.65277777777777779</v>
      </c>
      <c r="J2727" s="47">
        <v>0.2638888888888889</v>
      </c>
      <c r="K2727" s="48">
        <v>42884.397222222222</v>
      </c>
      <c r="L2727" s="48">
        <v>42884.65347222222</v>
      </c>
      <c r="M2727" s="46">
        <v>72</v>
      </c>
      <c r="N2727" s="46">
        <v>0</v>
      </c>
      <c r="O2727" s="47">
        <v>0</v>
      </c>
      <c r="P2727" s="47">
        <v>1.8518518518518517E-3</v>
      </c>
      <c r="Q2727" s="47">
        <v>7.6273148148148151E-3</v>
      </c>
      <c r="R2727" s="47">
        <v>1.4664351851851852E-2</v>
      </c>
      <c r="S2727" s="47">
        <v>0</v>
      </c>
      <c r="T2727" s="47">
        <v>1.5590277777777778E-2</v>
      </c>
      <c r="U2727" s="47">
        <v>0</v>
      </c>
      <c r="V2727" s="47">
        <v>0</v>
      </c>
      <c r="W2727" s="47">
        <v>0</v>
      </c>
      <c r="X2727" s="47">
        <v>0</v>
      </c>
      <c r="Y2727" s="47">
        <v>1.2974537037037036E-2</v>
      </c>
      <c r="Z2727" s="47">
        <v>0</v>
      </c>
      <c r="AA2727" s="4">
        <f t="shared" si="87"/>
        <v>3.0254629629629631E-2</v>
      </c>
      <c r="AB2727" s="4">
        <f t="shared" si="88"/>
        <v>8.3333333333333037E-3</v>
      </c>
    </row>
    <row r="2728" spans="1:28" x14ac:dyDescent="0.25">
      <c r="A2728" s="44">
        <v>42884</v>
      </c>
      <c r="B2728" s="45" t="s">
        <v>160</v>
      </c>
      <c r="C2728" s="45" t="s">
        <v>161</v>
      </c>
      <c r="D2728" s="45" t="s">
        <v>38</v>
      </c>
      <c r="E2728" s="45" t="s">
        <v>41</v>
      </c>
      <c r="F2728" s="45" t="s">
        <v>124</v>
      </c>
      <c r="G2728" s="46">
        <v>91164</v>
      </c>
      <c r="H2728" s="76">
        <v>0.33333333333333331</v>
      </c>
      <c r="I2728" s="76">
        <v>0.59722222222222221</v>
      </c>
      <c r="J2728" s="47">
        <v>0.2638888888888889</v>
      </c>
      <c r="K2728" s="48">
        <v>42884.338194444441</v>
      </c>
      <c r="L2728" s="48">
        <v>42884.597222222219</v>
      </c>
      <c r="M2728" s="46">
        <v>90</v>
      </c>
      <c r="N2728" s="46">
        <v>0</v>
      </c>
      <c r="O2728" s="47">
        <v>0</v>
      </c>
      <c r="P2728" s="47">
        <v>1.5277777777777779E-3</v>
      </c>
      <c r="Q2728" s="47">
        <v>3.8194444444444443E-3</v>
      </c>
      <c r="R2728" s="47">
        <v>1.3865740740740739E-2</v>
      </c>
      <c r="S2728" s="47">
        <v>0</v>
      </c>
      <c r="T2728" s="47">
        <v>1.8541666666666668E-2</v>
      </c>
      <c r="U2728" s="47">
        <v>0</v>
      </c>
      <c r="V2728" s="47">
        <v>0</v>
      </c>
      <c r="W2728" s="47">
        <v>0</v>
      </c>
      <c r="X2728" s="47">
        <v>0</v>
      </c>
      <c r="Y2728" s="47">
        <v>4.7685185185185183E-3</v>
      </c>
      <c r="Z2728" s="47">
        <v>0</v>
      </c>
      <c r="AA2728" s="4">
        <f t="shared" si="87"/>
        <v>3.2407407407407406E-2</v>
      </c>
      <c r="AB2728" s="4">
        <f t="shared" si="88"/>
        <v>4.8611111111111494E-3</v>
      </c>
    </row>
    <row r="2729" spans="1:28" x14ac:dyDescent="0.25">
      <c r="A2729" s="44">
        <v>42884</v>
      </c>
      <c r="B2729" s="45" t="s">
        <v>160</v>
      </c>
      <c r="C2729" s="45" t="s">
        <v>161</v>
      </c>
      <c r="D2729" s="45" t="s">
        <v>38</v>
      </c>
      <c r="E2729" s="45" t="s">
        <v>41</v>
      </c>
      <c r="F2729" s="45" t="s">
        <v>125</v>
      </c>
      <c r="G2729" s="46">
        <v>91135</v>
      </c>
      <c r="H2729" s="76">
        <v>0.25</v>
      </c>
      <c r="I2729" s="76">
        <v>0.51388888888888895</v>
      </c>
      <c r="J2729" s="47">
        <v>0.2638888888888889</v>
      </c>
      <c r="M2729" s="46">
        <v>0</v>
      </c>
      <c r="N2729" s="46">
        <v>0</v>
      </c>
      <c r="O2729" s="47">
        <v>0</v>
      </c>
      <c r="P2729" s="47">
        <v>0</v>
      </c>
      <c r="Q2729" s="47">
        <v>0</v>
      </c>
      <c r="R2729" s="47">
        <v>0</v>
      </c>
      <c r="S2729" s="47">
        <v>0</v>
      </c>
      <c r="T2729" s="47">
        <v>0</v>
      </c>
      <c r="U2729" s="47">
        <v>0</v>
      </c>
      <c r="V2729" s="47">
        <v>0</v>
      </c>
      <c r="W2729" s="47">
        <v>0</v>
      </c>
      <c r="X2729" s="47">
        <v>0</v>
      </c>
      <c r="Y2729" s="47">
        <v>0</v>
      </c>
      <c r="Z2729" s="47">
        <v>0</v>
      </c>
      <c r="AA2729" s="4">
        <f t="shared" si="87"/>
        <v>0</v>
      </c>
      <c r="AB2729" s="4" t="str">
        <f t="shared" si="88"/>
        <v/>
      </c>
    </row>
    <row r="2730" spans="1:28" x14ac:dyDescent="0.25">
      <c r="A2730" s="44">
        <v>42884</v>
      </c>
      <c r="B2730" s="45" t="s">
        <v>160</v>
      </c>
      <c r="C2730" s="45" t="s">
        <v>161</v>
      </c>
      <c r="D2730" s="45" t="s">
        <v>38</v>
      </c>
      <c r="E2730" s="45" t="s">
        <v>41</v>
      </c>
      <c r="F2730" s="45" t="s">
        <v>126</v>
      </c>
      <c r="G2730" s="46">
        <v>91162</v>
      </c>
      <c r="H2730" s="76">
        <v>0.29166666666666669</v>
      </c>
      <c r="I2730" s="76">
        <v>0.55555555555555558</v>
      </c>
      <c r="J2730" s="47">
        <v>0.2638888888888889</v>
      </c>
      <c r="K2730" s="48">
        <v>42884.314583333333</v>
      </c>
      <c r="L2730" s="48">
        <v>42884.555555555555</v>
      </c>
      <c r="M2730" s="46">
        <v>105</v>
      </c>
      <c r="N2730" s="46">
        <v>0</v>
      </c>
      <c r="O2730" s="47">
        <v>0</v>
      </c>
      <c r="P2730" s="47">
        <v>9.3750000000000007E-4</v>
      </c>
      <c r="Q2730" s="47">
        <v>6.3888888888888884E-3</v>
      </c>
      <c r="R2730" s="47">
        <v>1.3622685185185184E-2</v>
      </c>
      <c r="S2730" s="47">
        <v>0</v>
      </c>
      <c r="T2730" s="47">
        <v>1.4907407407407406E-2</v>
      </c>
      <c r="U2730" s="47">
        <v>0</v>
      </c>
      <c r="V2730" s="47">
        <v>0</v>
      </c>
      <c r="W2730" s="47">
        <v>0</v>
      </c>
      <c r="X2730" s="47">
        <v>2.8935185185185188E-3</v>
      </c>
      <c r="Y2730" s="47">
        <v>2.1493055555555557E-2</v>
      </c>
      <c r="Z2730" s="47">
        <v>0</v>
      </c>
      <c r="AA2730" s="4">
        <f t="shared" si="87"/>
        <v>2.853009259259259E-2</v>
      </c>
      <c r="AB2730" s="4">
        <f t="shared" si="88"/>
        <v>2.2916666666666641E-2</v>
      </c>
    </row>
    <row r="2731" spans="1:28" x14ac:dyDescent="0.25">
      <c r="A2731" s="44">
        <v>42884</v>
      </c>
      <c r="B2731" s="45" t="s">
        <v>160</v>
      </c>
      <c r="C2731" s="45" t="s">
        <v>161</v>
      </c>
      <c r="D2731" s="45" t="s">
        <v>38</v>
      </c>
      <c r="E2731" s="45" t="s">
        <v>40</v>
      </c>
      <c r="F2731" s="45" t="s">
        <v>171</v>
      </c>
      <c r="G2731" s="46">
        <v>102623</v>
      </c>
      <c r="H2731" s="76">
        <v>0.65277777777777779</v>
      </c>
      <c r="I2731" s="76">
        <v>0.91666666666666663</v>
      </c>
      <c r="J2731" s="47">
        <v>0.2638888888888889</v>
      </c>
      <c r="M2731" s="46">
        <v>0</v>
      </c>
      <c r="N2731" s="46">
        <v>0</v>
      </c>
      <c r="O2731" s="47">
        <v>0</v>
      </c>
      <c r="P2731" s="47">
        <v>0</v>
      </c>
      <c r="Q2731" s="47">
        <v>0</v>
      </c>
      <c r="R2731" s="47">
        <v>0</v>
      </c>
      <c r="S2731" s="47">
        <v>0</v>
      </c>
      <c r="T2731" s="47">
        <v>0</v>
      </c>
      <c r="U2731" s="47">
        <v>0</v>
      </c>
      <c r="V2731" s="47">
        <v>0</v>
      </c>
      <c r="W2731" s="47">
        <v>0</v>
      </c>
      <c r="X2731" s="47">
        <v>0</v>
      </c>
      <c r="Y2731" s="47">
        <v>0</v>
      </c>
      <c r="Z2731" s="47">
        <v>0</v>
      </c>
      <c r="AA2731" s="4">
        <f t="shared" si="87"/>
        <v>0</v>
      </c>
      <c r="AB2731" s="4" t="str">
        <f t="shared" si="88"/>
        <v/>
      </c>
    </row>
    <row r="2732" spans="1:28" x14ac:dyDescent="0.25">
      <c r="A2732" s="44">
        <v>42884</v>
      </c>
      <c r="B2732" s="45" t="s">
        <v>160</v>
      </c>
      <c r="C2732" s="45" t="s">
        <v>161</v>
      </c>
      <c r="D2732" s="45" t="s">
        <v>38</v>
      </c>
      <c r="E2732" s="45" t="s">
        <v>40</v>
      </c>
      <c r="F2732" s="45" t="s">
        <v>71</v>
      </c>
      <c r="G2732" s="46">
        <v>91166</v>
      </c>
      <c r="H2732" s="76">
        <v>0.59722222222222221</v>
      </c>
      <c r="I2732" s="76">
        <v>0.86111111111111116</v>
      </c>
      <c r="J2732" s="47">
        <v>0.2638888888888889</v>
      </c>
      <c r="M2732" s="46">
        <v>0</v>
      </c>
      <c r="N2732" s="46">
        <v>0</v>
      </c>
      <c r="O2732" s="47">
        <v>0</v>
      </c>
      <c r="P2732" s="47">
        <v>0</v>
      </c>
      <c r="Q2732" s="47">
        <v>0</v>
      </c>
      <c r="R2732" s="47">
        <v>0</v>
      </c>
      <c r="S2732" s="47">
        <v>0</v>
      </c>
      <c r="T2732" s="47">
        <v>0</v>
      </c>
      <c r="U2732" s="47">
        <v>0</v>
      </c>
      <c r="V2732" s="47">
        <v>0</v>
      </c>
      <c r="W2732" s="47">
        <v>0</v>
      </c>
      <c r="X2732" s="47">
        <v>0</v>
      </c>
      <c r="Y2732" s="47">
        <v>0</v>
      </c>
      <c r="Z2732" s="47">
        <v>0</v>
      </c>
      <c r="AA2732" s="4">
        <f t="shared" si="87"/>
        <v>0</v>
      </c>
      <c r="AB2732" s="4" t="str">
        <f t="shared" si="88"/>
        <v/>
      </c>
    </row>
    <row r="2733" spans="1:28" x14ac:dyDescent="0.25">
      <c r="A2733" s="44">
        <v>42884</v>
      </c>
      <c r="B2733" s="45" t="s">
        <v>160</v>
      </c>
      <c r="C2733" s="45" t="s">
        <v>161</v>
      </c>
      <c r="D2733" s="45" t="s">
        <v>38</v>
      </c>
      <c r="E2733" s="45" t="s">
        <v>40</v>
      </c>
      <c r="F2733" s="45" t="s">
        <v>53</v>
      </c>
      <c r="G2733" s="46">
        <v>102520</v>
      </c>
      <c r="H2733" s="76">
        <v>0.25</v>
      </c>
      <c r="I2733" s="76">
        <v>0.51388888888888895</v>
      </c>
      <c r="J2733" s="47">
        <v>0.2638888888888889</v>
      </c>
      <c r="M2733" s="46">
        <v>0</v>
      </c>
      <c r="N2733" s="46">
        <v>0</v>
      </c>
      <c r="O2733" s="47">
        <v>0</v>
      </c>
      <c r="P2733" s="47">
        <v>0</v>
      </c>
      <c r="Q2733" s="47">
        <v>0</v>
      </c>
      <c r="R2733" s="47">
        <v>0</v>
      </c>
      <c r="S2733" s="47">
        <v>0</v>
      </c>
      <c r="T2733" s="47">
        <v>0</v>
      </c>
      <c r="U2733" s="47">
        <v>0</v>
      </c>
      <c r="V2733" s="47">
        <v>0</v>
      </c>
      <c r="W2733" s="47">
        <v>0</v>
      </c>
      <c r="X2733" s="47">
        <v>0</v>
      </c>
      <c r="Y2733" s="47">
        <v>0</v>
      </c>
      <c r="Z2733" s="47">
        <v>0</v>
      </c>
      <c r="AA2733" s="4">
        <f t="shared" si="87"/>
        <v>0</v>
      </c>
      <c r="AB2733" s="4" t="str">
        <f t="shared" si="88"/>
        <v/>
      </c>
    </row>
    <row r="2734" spans="1:28" x14ac:dyDescent="0.25">
      <c r="A2734" s="44">
        <v>42884</v>
      </c>
      <c r="B2734" s="45" t="s">
        <v>160</v>
      </c>
      <c r="C2734" s="45" t="s">
        <v>161</v>
      </c>
      <c r="D2734" s="45" t="s">
        <v>38</v>
      </c>
      <c r="E2734" s="45" t="s">
        <v>40</v>
      </c>
      <c r="F2734" s="45" t="s">
        <v>131</v>
      </c>
      <c r="G2734" s="46">
        <v>91136</v>
      </c>
      <c r="H2734" s="76">
        <v>0.5625</v>
      </c>
      <c r="I2734" s="76">
        <v>0.82638888888888884</v>
      </c>
      <c r="J2734" s="47">
        <v>0.2638888888888889</v>
      </c>
      <c r="K2734" s="48">
        <v>42884.561805555553</v>
      </c>
      <c r="L2734" s="48">
        <v>42884.826388888891</v>
      </c>
      <c r="M2734" s="46">
        <v>84</v>
      </c>
      <c r="N2734" s="46">
        <v>0</v>
      </c>
      <c r="O2734" s="47">
        <v>0</v>
      </c>
      <c r="P2734" s="47">
        <v>1.6435185185185183E-3</v>
      </c>
      <c r="Q2734" s="47">
        <v>6.3657407407407402E-4</v>
      </c>
      <c r="R2734" s="47">
        <v>1.4016203703703704E-2</v>
      </c>
      <c r="S2734" s="47">
        <v>0</v>
      </c>
      <c r="T2734" s="47">
        <v>1.5000000000000001E-2</v>
      </c>
      <c r="U2734" s="47">
        <v>0</v>
      </c>
      <c r="V2734" s="47">
        <v>0</v>
      </c>
      <c r="W2734" s="47">
        <v>0</v>
      </c>
      <c r="X2734" s="47">
        <v>2.3842592592592591E-3</v>
      </c>
      <c r="Y2734" s="47">
        <v>1.0879629629629629E-3</v>
      </c>
      <c r="Z2734" s="47">
        <v>0</v>
      </c>
      <c r="AA2734" s="4">
        <f t="shared" si="87"/>
        <v>2.9016203703703704E-2</v>
      </c>
      <c r="AB2734" s="4">
        <f t="shared" si="88"/>
        <v>0</v>
      </c>
    </row>
    <row r="2735" spans="1:28" x14ac:dyDescent="0.25">
      <c r="A2735" s="44">
        <v>42884</v>
      </c>
      <c r="B2735" s="45" t="s">
        <v>160</v>
      </c>
      <c r="C2735" s="45" t="s">
        <v>161</v>
      </c>
      <c r="D2735" s="45" t="s">
        <v>38</v>
      </c>
      <c r="E2735" s="45" t="s">
        <v>40</v>
      </c>
      <c r="F2735" s="45" t="s">
        <v>54</v>
      </c>
      <c r="G2735" s="46">
        <v>91138</v>
      </c>
      <c r="H2735" s="76">
        <v>0.5625</v>
      </c>
      <c r="I2735" s="76">
        <v>0.82638888888888884</v>
      </c>
      <c r="J2735" s="47">
        <v>0.2638888888888889</v>
      </c>
      <c r="K2735" s="48">
        <v>42884.561805555553</v>
      </c>
      <c r="L2735" s="48">
        <v>42884.82916666667</v>
      </c>
      <c r="M2735" s="46">
        <v>79</v>
      </c>
      <c r="N2735" s="46">
        <v>0</v>
      </c>
      <c r="O2735" s="47">
        <v>0</v>
      </c>
      <c r="P2735" s="47">
        <v>1.8055555555555557E-3</v>
      </c>
      <c r="Q2735" s="47">
        <v>2.6620370370370374E-3</v>
      </c>
      <c r="R2735" s="47">
        <v>1.6249999999999997E-2</v>
      </c>
      <c r="S2735" s="47">
        <v>0</v>
      </c>
      <c r="T2735" s="47">
        <v>1.5601851851851851E-2</v>
      </c>
      <c r="U2735" s="47">
        <v>0</v>
      </c>
      <c r="V2735" s="47">
        <v>0</v>
      </c>
      <c r="W2735" s="47">
        <v>0</v>
      </c>
      <c r="X2735" s="47">
        <v>2.9398148148148148E-3</v>
      </c>
      <c r="Y2735" s="47">
        <v>2.3611111111111111E-3</v>
      </c>
      <c r="Z2735" s="47">
        <v>0</v>
      </c>
      <c r="AA2735" s="4">
        <f t="shared" si="87"/>
        <v>3.1851851851851846E-2</v>
      </c>
      <c r="AB2735" s="4">
        <f t="shared" si="88"/>
        <v>0</v>
      </c>
    </row>
    <row r="2736" spans="1:28" x14ac:dyDescent="0.25">
      <c r="A2736" s="44">
        <v>42884</v>
      </c>
      <c r="B2736" s="45" t="s">
        <v>160</v>
      </c>
      <c r="C2736" s="45" t="s">
        <v>161</v>
      </c>
      <c r="D2736" s="45" t="s">
        <v>38</v>
      </c>
      <c r="E2736" s="45" t="s">
        <v>40</v>
      </c>
      <c r="F2736" s="45" t="s">
        <v>173</v>
      </c>
      <c r="G2736" s="46">
        <v>91173</v>
      </c>
      <c r="H2736" s="76">
        <v>0.51388888888888895</v>
      </c>
      <c r="I2736" s="76">
        <v>0.77777777777777779</v>
      </c>
      <c r="J2736" s="47">
        <v>0.2638888888888889</v>
      </c>
      <c r="K2736" s="48">
        <v>42884.513888888891</v>
      </c>
      <c r="L2736" s="48">
        <v>42884.777777777781</v>
      </c>
      <c r="M2736" s="46">
        <v>78</v>
      </c>
      <c r="N2736" s="46">
        <v>0</v>
      </c>
      <c r="O2736" s="47">
        <v>0</v>
      </c>
      <c r="P2736" s="47">
        <v>1.8634259259259261E-3</v>
      </c>
      <c r="Q2736" s="47">
        <v>1.712962962962963E-3</v>
      </c>
      <c r="R2736" s="47">
        <v>1.4560185185185183E-2</v>
      </c>
      <c r="S2736" s="47">
        <v>0</v>
      </c>
      <c r="T2736" s="47">
        <v>1.4004629629629631E-2</v>
      </c>
      <c r="U2736" s="47">
        <v>0</v>
      </c>
      <c r="V2736" s="47">
        <v>0</v>
      </c>
      <c r="W2736" s="47">
        <v>0</v>
      </c>
      <c r="X2736" s="47">
        <v>2.7893518518518519E-3</v>
      </c>
      <c r="Y2736" s="47">
        <v>1.5624999999999999E-3</v>
      </c>
      <c r="Z2736" s="47">
        <v>0</v>
      </c>
      <c r="AA2736" s="4">
        <f t="shared" si="87"/>
        <v>2.8564814814814814E-2</v>
      </c>
      <c r="AB2736" s="4">
        <f t="shared" si="88"/>
        <v>0</v>
      </c>
    </row>
    <row r="2737" spans="1:28" x14ac:dyDescent="0.25">
      <c r="A2737" s="44">
        <v>42884</v>
      </c>
      <c r="B2737" s="45" t="s">
        <v>160</v>
      </c>
      <c r="C2737" s="45" t="s">
        <v>161</v>
      </c>
      <c r="D2737" s="45" t="s">
        <v>38</v>
      </c>
      <c r="E2737" s="45" t="s">
        <v>40</v>
      </c>
      <c r="F2737" s="45" t="s">
        <v>174</v>
      </c>
      <c r="G2737" s="46">
        <v>91177</v>
      </c>
      <c r="H2737" s="76">
        <v>0.65277777777777779</v>
      </c>
      <c r="I2737" s="76">
        <v>0.91666666666666663</v>
      </c>
      <c r="J2737" s="47">
        <v>0.2638888888888889</v>
      </c>
      <c r="K2737" s="48">
        <v>42884.645833333336</v>
      </c>
      <c r="L2737" s="48">
        <v>42884.916666666664</v>
      </c>
      <c r="M2737" s="46">
        <v>91</v>
      </c>
      <c r="N2737" s="46">
        <v>0</v>
      </c>
      <c r="O2737" s="47">
        <v>0</v>
      </c>
      <c r="P2737" s="47">
        <v>1.4583333333333334E-3</v>
      </c>
      <c r="Q2737" s="47">
        <v>4.0162037037037033E-3</v>
      </c>
      <c r="R2737" s="47">
        <v>1.4004629629629631E-2</v>
      </c>
      <c r="S2737" s="47">
        <v>0</v>
      </c>
      <c r="T2737" s="47">
        <v>1.4988425925925926E-2</v>
      </c>
      <c r="U2737" s="47">
        <v>0</v>
      </c>
      <c r="V2737" s="47">
        <v>0</v>
      </c>
      <c r="W2737" s="47">
        <v>0</v>
      </c>
      <c r="X2737" s="47">
        <v>1.2731481481481483E-3</v>
      </c>
      <c r="Y2737" s="47">
        <v>0</v>
      </c>
      <c r="Z2737" s="47">
        <v>0</v>
      </c>
      <c r="AA2737" s="4">
        <f t="shared" si="87"/>
        <v>2.8993055555555557E-2</v>
      </c>
      <c r="AB2737" s="4">
        <f t="shared" si="88"/>
        <v>0</v>
      </c>
    </row>
    <row r="2738" spans="1:28" x14ac:dyDescent="0.25">
      <c r="A2738" s="44">
        <v>42884</v>
      </c>
      <c r="B2738" s="45" t="s">
        <v>160</v>
      </c>
      <c r="C2738" s="45" t="s">
        <v>161</v>
      </c>
      <c r="D2738" s="45" t="s">
        <v>38</v>
      </c>
      <c r="E2738" s="45" t="s">
        <v>40</v>
      </c>
      <c r="F2738" s="45" t="s">
        <v>175</v>
      </c>
      <c r="G2738" s="46">
        <v>91151</v>
      </c>
      <c r="H2738" s="76">
        <v>0.65277777777777779</v>
      </c>
      <c r="I2738" s="76">
        <v>0.91666666666666663</v>
      </c>
      <c r="J2738" s="47">
        <v>0.2638888888888889</v>
      </c>
      <c r="K2738" s="48">
        <v>42884.65347222222</v>
      </c>
      <c r="L2738" s="48">
        <v>42884.915972222225</v>
      </c>
      <c r="M2738" s="46">
        <v>37</v>
      </c>
      <c r="N2738" s="46">
        <v>0</v>
      </c>
      <c r="O2738" s="47">
        <v>0</v>
      </c>
      <c r="P2738" s="47">
        <v>1.712962962962963E-3</v>
      </c>
      <c r="Q2738" s="47">
        <v>5.5555555555555558E-3</v>
      </c>
      <c r="R2738" s="47">
        <v>1.4085648148148151E-2</v>
      </c>
      <c r="S2738" s="47">
        <v>0</v>
      </c>
      <c r="T2738" s="47">
        <v>1.4398148148148148E-2</v>
      </c>
      <c r="U2738" s="47">
        <v>0</v>
      </c>
      <c r="V2738" s="47">
        <v>0</v>
      </c>
      <c r="W2738" s="47">
        <v>0</v>
      </c>
      <c r="X2738" s="47">
        <v>0.1295138888888889</v>
      </c>
      <c r="Y2738" s="47">
        <v>0</v>
      </c>
      <c r="Z2738" s="47">
        <v>0</v>
      </c>
      <c r="AA2738" s="4">
        <f t="shared" si="87"/>
        <v>2.8483796296296299E-2</v>
      </c>
      <c r="AB2738" s="4">
        <f t="shared" si="88"/>
        <v>6.9444444444444198E-4</v>
      </c>
    </row>
    <row r="2739" spans="1:28" x14ac:dyDescent="0.25">
      <c r="A2739" s="44">
        <v>42884</v>
      </c>
      <c r="B2739" s="45" t="s">
        <v>160</v>
      </c>
      <c r="C2739" s="45" t="s">
        <v>161</v>
      </c>
      <c r="D2739" s="45" t="s">
        <v>38</v>
      </c>
      <c r="E2739" s="45" t="s">
        <v>40</v>
      </c>
      <c r="F2739" s="45" t="s">
        <v>57</v>
      </c>
      <c r="G2739" s="46">
        <v>91218</v>
      </c>
      <c r="H2739" s="76">
        <v>0.51388888888888895</v>
      </c>
      <c r="I2739" s="76">
        <v>0.77777777777777779</v>
      </c>
      <c r="J2739" s="47">
        <v>0.2638888888888889</v>
      </c>
      <c r="K2739" s="48">
        <v>42884.513888888891</v>
      </c>
      <c r="L2739" s="48">
        <v>42884.77847222222</v>
      </c>
      <c r="M2739" s="46">
        <v>77</v>
      </c>
      <c r="N2739" s="46">
        <v>0</v>
      </c>
      <c r="O2739" s="47">
        <v>0</v>
      </c>
      <c r="P2739" s="47">
        <v>1.736111111111111E-3</v>
      </c>
      <c r="Q2739" s="47">
        <v>3.483796296296296E-3</v>
      </c>
      <c r="R2739" s="47">
        <v>1.5381944444444443E-2</v>
      </c>
      <c r="S2739" s="47">
        <v>0</v>
      </c>
      <c r="T2739" s="47">
        <v>1.4351851851851852E-2</v>
      </c>
      <c r="U2739" s="47">
        <v>0</v>
      </c>
      <c r="V2739" s="47">
        <v>0</v>
      </c>
      <c r="W2739" s="47">
        <v>0</v>
      </c>
      <c r="X2739" s="47">
        <v>1.5162037037037036E-3</v>
      </c>
      <c r="Y2739" s="47">
        <v>1.037037037037037E-2</v>
      </c>
      <c r="Z2739" s="47">
        <v>0</v>
      </c>
      <c r="AA2739" s="4">
        <f t="shared" si="87"/>
        <v>2.9733796296296293E-2</v>
      </c>
      <c r="AB2739" s="4">
        <f t="shared" si="88"/>
        <v>0</v>
      </c>
    </row>
    <row r="2740" spans="1:28" x14ac:dyDescent="0.25">
      <c r="A2740" s="44">
        <v>42884</v>
      </c>
      <c r="B2740" s="45" t="s">
        <v>160</v>
      </c>
      <c r="C2740" s="45" t="s">
        <v>161</v>
      </c>
      <c r="D2740" s="45" t="s">
        <v>38</v>
      </c>
      <c r="E2740" s="45" t="s">
        <v>40</v>
      </c>
      <c r="F2740" s="45" t="s">
        <v>130</v>
      </c>
      <c r="G2740" s="46">
        <v>91386</v>
      </c>
      <c r="H2740" s="76">
        <v>0.58333333333333337</v>
      </c>
      <c r="I2740" s="76">
        <v>0.84722222222222221</v>
      </c>
      <c r="J2740" s="47">
        <v>0.2638888888888889</v>
      </c>
      <c r="K2740" s="48">
        <v>42884.59652777778</v>
      </c>
      <c r="L2740" s="48">
        <v>42884.847916666666</v>
      </c>
      <c r="M2740" s="46">
        <v>0</v>
      </c>
      <c r="N2740" s="46">
        <v>88</v>
      </c>
      <c r="O2740" s="47">
        <v>6.4814814814814813E-4</v>
      </c>
      <c r="P2740" s="47">
        <v>0</v>
      </c>
      <c r="Q2740" s="47">
        <v>5.6689814814814811E-2</v>
      </c>
      <c r="R2740" s="47">
        <v>1.3993055555555555E-2</v>
      </c>
      <c r="S2740" s="47">
        <v>0</v>
      </c>
      <c r="T2740" s="47">
        <v>1.4699074074074074E-2</v>
      </c>
      <c r="U2740" s="47">
        <v>0</v>
      </c>
      <c r="V2740" s="47">
        <v>0</v>
      </c>
      <c r="W2740" s="47">
        <v>0</v>
      </c>
      <c r="X2740" s="47">
        <v>0</v>
      </c>
      <c r="Y2740" s="47">
        <v>0</v>
      </c>
      <c r="Z2740" s="47">
        <v>0</v>
      </c>
      <c r="AA2740" s="4">
        <f t="shared" si="87"/>
        <v>2.869212962962963E-2</v>
      </c>
      <c r="AB2740" s="4">
        <f t="shared" si="88"/>
        <v>1.3194444444444398E-2</v>
      </c>
    </row>
    <row r="2741" spans="1:28" x14ac:dyDescent="0.25">
      <c r="A2741" s="44">
        <v>42884</v>
      </c>
      <c r="B2741" s="45" t="s">
        <v>160</v>
      </c>
      <c r="C2741" s="45" t="s">
        <v>161</v>
      </c>
      <c r="D2741" s="45" t="s">
        <v>38</v>
      </c>
      <c r="E2741" s="45" t="s">
        <v>40</v>
      </c>
      <c r="F2741" s="45" t="s">
        <v>76</v>
      </c>
      <c r="G2741" s="46">
        <v>91145</v>
      </c>
      <c r="H2741" s="76">
        <v>0.51388888888888895</v>
      </c>
      <c r="I2741" s="76">
        <v>0.77777777777777779</v>
      </c>
      <c r="J2741" s="47">
        <v>0.2638888888888889</v>
      </c>
      <c r="K2741" s="48">
        <v>42884.515277777777</v>
      </c>
      <c r="L2741" s="48">
        <v>42884.777777777781</v>
      </c>
      <c r="M2741" s="46">
        <v>87</v>
      </c>
      <c r="N2741" s="46">
        <v>0</v>
      </c>
      <c r="O2741" s="47">
        <v>0</v>
      </c>
      <c r="P2741" s="47">
        <v>1.3310185185185185E-3</v>
      </c>
      <c r="Q2741" s="47">
        <v>6.6782407407407415E-3</v>
      </c>
      <c r="R2741" s="47">
        <v>1.5289351851851851E-2</v>
      </c>
      <c r="S2741" s="47">
        <v>0</v>
      </c>
      <c r="T2741" s="47">
        <v>1.6689814814814817E-2</v>
      </c>
      <c r="U2741" s="47">
        <v>0</v>
      </c>
      <c r="V2741" s="47">
        <v>0</v>
      </c>
      <c r="W2741" s="47">
        <v>0</v>
      </c>
      <c r="X2741" s="47">
        <v>7.3842592592592597E-3</v>
      </c>
      <c r="Y2741" s="47">
        <v>6.6087962962962966E-3</v>
      </c>
      <c r="Z2741" s="47">
        <v>0</v>
      </c>
      <c r="AA2741" s="4">
        <f t="shared" si="87"/>
        <v>3.197916666666667E-2</v>
      </c>
      <c r="AB2741" s="4">
        <f t="shared" si="88"/>
        <v>1.388888888888884E-3</v>
      </c>
    </row>
    <row r="2742" spans="1:28" x14ac:dyDescent="0.25">
      <c r="A2742" s="44">
        <v>42884</v>
      </c>
      <c r="B2742" s="45" t="s">
        <v>160</v>
      </c>
      <c r="C2742" s="45" t="s">
        <v>161</v>
      </c>
      <c r="D2742" s="45" t="s">
        <v>38</v>
      </c>
      <c r="E2742" s="45" t="s">
        <v>40</v>
      </c>
      <c r="F2742" s="45" t="s">
        <v>58</v>
      </c>
      <c r="G2742" s="46">
        <v>91311</v>
      </c>
      <c r="H2742" s="76">
        <v>0.55555555555555558</v>
      </c>
      <c r="I2742" s="76">
        <v>0.81944444444444453</v>
      </c>
      <c r="J2742" s="47">
        <v>0.2638888888888889</v>
      </c>
      <c r="M2742" s="46">
        <v>0</v>
      </c>
      <c r="N2742" s="46">
        <v>0</v>
      </c>
      <c r="O2742" s="47">
        <v>0</v>
      </c>
      <c r="P2742" s="47">
        <v>0</v>
      </c>
      <c r="Q2742" s="47">
        <v>0</v>
      </c>
      <c r="R2742" s="47">
        <v>0</v>
      </c>
      <c r="S2742" s="47">
        <v>0</v>
      </c>
      <c r="T2742" s="47">
        <v>0</v>
      </c>
      <c r="U2742" s="47">
        <v>0</v>
      </c>
      <c r="V2742" s="47">
        <v>0</v>
      </c>
      <c r="W2742" s="47">
        <v>0</v>
      </c>
      <c r="X2742" s="47">
        <v>0</v>
      </c>
      <c r="Y2742" s="47">
        <v>0</v>
      </c>
      <c r="Z2742" s="47">
        <v>0</v>
      </c>
      <c r="AA2742" s="4">
        <f t="shared" si="87"/>
        <v>0</v>
      </c>
      <c r="AB2742" s="4" t="str">
        <f t="shared" si="88"/>
        <v/>
      </c>
    </row>
    <row r="2743" spans="1:28" x14ac:dyDescent="0.25">
      <c r="A2743" s="44">
        <v>42884</v>
      </c>
      <c r="B2743" s="45" t="s">
        <v>160</v>
      </c>
      <c r="C2743" s="45" t="s">
        <v>161</v>
      </c>
      <c r="D2743" s="45" t="s">
        <v>38</v>
      </c>
      <c r="E2743" s="45" t="s">
        <v>40</v>
      </c>
      <c r="F2743" s="45" t="s">
        <v>39</v>
      </c>
      <c r="G2743" s="46">
        <v>91314</v>
      </c>
      <c r="H2743" s="76">
        <v>0.51388888888888895</v>
      </c>
      <c r="I2743" s="76">
        <v>0.77777777777777779</v>
      </c>
      <c r="J2743" s="47">
        <v>0.2638888888888889</v>
      </c>
      <c r="K2743" s="48">
        <v>42884.521527777775</v>
      </c>
      <c r="L2743" s="48">
        <v>42884.777777777781</v>
      </c>
      <c r="M2743" s="46">
        <v>0</v>
      </c>
      <c r="N2743" s="46">
        <v>88</v>
      </c>
      <c r="O2743" s="47">
        <v>6.018518518518519E-4</v>
      </c>
      <c r="P2743" s="47">
        <v>0</v>
      </c>
      <c r="Q2743" s="47">
        <v>5.3391203703703705E-2</v>
      </c>
      <c r="R2743" s="47">
        <v>1.4641203703703703E-2</v>
      </c>
      <c r="S2743" s="47">
        <v>0</v>
      </c>
      <c r="T2743" s="47">
        <v>1.4814814814814814E-2</v>
      </c>
      <c r="U2743" s="47">
        <v>0</v>
      </c>
      <c r="V2743" s="47">
        <v>0</v>
      </c>
      <c r="W2743" s="47">
        <v>0</v>
      </c>
      <c r="X2743" s="47">
        <v>0</v>
      </c>
      <c r="Y2743" s="47">
        <v>4.0972222222222226E-3</v>
      </c>
      <c r="Z2743" s="47">
        <v>0</v>
      </c>
      <c r="AA2743" s="4">
        <f t="shared" si="87"/>
        <v>2.9456018518518517E-2</v>
      </c>
      <c r="AB2743" s="4">
        <f t="shared" si="88"/>
        <v>7.6388888888888618E-3</v>
      </c>
    </row>
    <row r="2744" spans="1:28" x14ac:dyDescent="0.25">
      <c r="A2744" s="44">
        <v>42884</v>
      </c>
      <c r="B2744" s="45" t="s">
        <v>160</v>
      </c>
      <c r="C2744" s="45" t="s">
        <v>161</v>
      </c>
      <c r="D2744" s="45" t="s">
        <v>38</v>
      </c>
      <c r="E2744" s="45" t="s">
        <v>40</v>
      </c>
      <c r="F2744" s="45" t="s">
        <v>77</v>
      </c>
      <c r="G2744" s="46">
        <v>91143</v>
      </c>
      <c r="H2744" s="76">
        <v>0.59722222222222221</v>
      </c>
      <c r="I2744" s="76">
        <v>0.86111111111111116</v>
      </c>
      <c r="J2744" s="47">
        <v>0.2638888888888889</v>
      </c>
      <c r="M2744" s="46">
        <v>0</v>
      </c>
      <c r="N2744" s="46">
        <v>0</v>
      </c>
      <c r="O2744" s="47">
        <v>0</v>
      </c>
      <c r="P2744" s="47">
        <v>0</v>
      </c>
      <c r="Q2744" s="47">
        <v>0</v>
      </c>
      <c r="R2744" s="47">
        <v>0</v>
      </c>
      <c r="S2744" s="47">
        <v>0</v>
      </c>
      <c r="T2744" s="47">
        <v>0</v>
      </c>
      <c r="U2744" s="47">
        <v>0</v>
      </c>
      <c r="V2744" s="47">
        <v>0</v>
      </c>
      <c r="W2744" s="47">
        <v>0</v>
      </c>
      <c r="X2744" s="47">
        <v>0</v>
      </c>
      <c r="Y2744" s="47">
        <v>0</v>
      </c>
      <c r="Z2744" s="47">
        <v>0</v>
      </c>
      <c r="AA2744" s="4">
        <f t="shared" si="87"/>
        <v>0</v>
      </c>
      <c r="AB2744" s="4" t="str">
        <f t="shared" si="88"/>
        <v/>
      </c>
    </row>
    <row r="2745" spans="1:28" x14ac:dyDescent="0.25">
      <c r="A2745" s="44">
        <v>42884</v>
      </c>
      <c r="B2745" s="45" t="s">
        <v>160</v>
      </c>
      <c r="C2745" s="45" t="s">
        <v>161</v>
      </c>
      <c r="D2745" s="45" t="s">
        <v>38</v>
      </c>
      <c r="E2745" s="45" t="s">
        <v>40</v>
      </c>
      <c r="F2745" s="45" t="s">
        <v>42</v>
      </c>
      <c r="G2745" s="46">
        <v>91154</v>
      </c>
      <c r="H2745" s="76">
        <v>0.51388888888888895</v>
      </c>
      <c r="I2745" s="76">
        <v>0.77777777777777779</v>
      </c>
      <c r="J2745" s="47">
        <v>0.2638888888888889</v>
      </c>
      <c r="K2745" s="48">
        <v>42884.513888888891</v>
      </c>
      <c r="L2745" s="48">
        <v>42884.777777777781</v>
      </c>
      <c r="M2745" s="46">
        <v>0</v>
      </c>
      <c r="N2745" s="46">
        <v>56</v>
      </c>
      <c r="O2745" s="47">
        <v>1.0069444444444444E-3</v>
      </c>
      <c r="P2745" s="47">
        <v>0</v>
      </c>
      <c r="Q2745" s="47">
        <v>5.7256944444444437E-2</v>
      </c>
      <c r="R2745" s="47">
        <v>0</v>
      </c>
      <c r="S2745" s="47">
        <v>0</v>
      </c>
      <c r="T2745" s="47">
        <v>0</v>
      </c>
      <c r="U2745" s="47">
        <v>0</v>
      </c>
      <c r="V2745" s="47">
        <v>0</v>
      </c>
      <c r="W2745" s="47">
        <v>0</v>
      </c>
      <c r="X2745" s="47">
        <v>0</v>
      </c>
      <c r="Y2745" s="47">
        <v>0</v>
      </c>
      <c r="Z2745" s="47">
        <v>0</v>
      </c>
      <c r="AA2745" s="4">
        <f t="shared" si="87"/>
        <v>0</v>
      </c>
      <c r="AB2745" s="4">
        <f t="shared" si="88"/>
        <v>0</v>
      </c>
    </row>
    <row r="2746" spans="1:28" x14ac:dyDescent="0.25">
      <c r="A2746" s="44">
        <v>42884</v>
      </c>
      <c r="B2746" s="45" t="s">
        <v>160</v>
      </c>
      <c r="C2746" s="45" t="s">
        <v>161</v>
      </c>
      <c r="D2746" s="45" t="s">
        <v>38</v>
      </c>
      <c r="E2746" s="45" t="s">
        <v>40</v>
      </c>
      <c r="F2746" s="45" t="s">
        <v>78</v>
      </c>
      <c r="G2746" s="46">
        <v>91180</v>
      </c>
      <c r="H2746" s="76">
        <v>0.65277777777777779</v>
      </c>
      <c r="I2746" s="76">
        <v>0.91666666666666663</v>
      </c>
      <c r="J2746" s="47">
        <v>0.2638888888888889</v>
      </c>
      <c r="K2746" s="48">
        <v>42884.664583333331</v>
      </c>
      <c r="L2746" s="48">
        <v>42884.918749999997</v>
      </c>
      <c r="M2746" s="46">
        <v>58</v>
      </c>
      <c r="N2746" s="46">
        <v>0</v>
      </c>
      <c r="O2746" s="47">
        <v>0</v>
      </c>
      <c r="P2746" s="47">
        <v>2.3032407407407407E-3</v>
      </c>
      <c r="Q2746" s="47">
        <v>4.7800925925925919E-3</v>
      </c>
      <c r="R2746" s="47">
        <v>1.5370370370370369E-2</v>
      </c>
      <c r="S2746" s="47">
        <v>0</v>
      </c>
      <c r="T2746" s="47">
        <v>1.1493055555555555E-2</v>
      </c>
      <c r="U2746" s="47">
        <v>0</v>
      </c>
      <c r="V2746" s="47">
        <v>0</v>
      </c>
      <c r="W2746" s="47">
        <v>0</v>
      </c>
      <c r="X2746" s="47">
        <v>4.8379629629629632E-3</v>
      </c>
      <c r="Y2746" s="47">
        <v>2.5925925925925925E-3</v>
      </c>
      <c r="Z2746" s="47">
        <v>0</v>
      </c>
      <c r="AA2746" s="4">
        <f t="shared" si="87"/>
        <v>2.6863425925925923E-2</v>
      </c>
      <c r="AB2746" s="4">
        <f t="shared" si="88"/>
        <v>1.1805555555555514E-2</v>
      </c>
    </row>
    <row r="2747" spans="1:28" x14ac:dyDescent="0.25">
      <c r="A2747" s="44">
        <v>42884</v>
      </c>
      <c r="B2747" s="45" t="s">
        <v>160</v>
      </c>
      <c r="C2747" s="45" t="s">
        <v>161</v>
      </c>
      <c r="D2747" s="45" t="s">
        <v>38</v>
      </c>
      <c r="E2747" s="45" t="s">
        <v>40</v>
      </c>
      <c r="F2747" s="45" t="s">
        <v>179</v>
      </c>
      <c r="G2747" s="46">
        <v>91250</v>
      </c>
      <c r="H2747" s="76">
        <v>0.55555555555555558</v>
      </c>
      <c r="I2747" s="76">
        <v>0.81944444444444453</v>
      </c>
      <c r="J2747" s="47">
        <v>0.2638888888888889</v>
      </c>
      <c r="M2747" s="46">
        <v>0</v>
      </c>
      <c r="N2747" s="46">
        <v>0</v>
      </c>
      <c r="O2747" s="47">
        <v>0</v>
      </c>
      <c r="P2747" s="47">
        <v>0</v>
      </c>
      <c r="Q2747" s="47">
        <v>0</v>
      </c>
      <c r="R2747" s="47">
        <v>0</v>
      </c>
      <c r="S2747" s="47">
        <v>0</v>
      </c>
      <c r="T2747" s="47">
        <v>0</v>
      </c>
      <c r="U2747" s="47">
        <v>0</v>
      </c>
      <c r="V2747" s="47">
        <v>0</v>
      </c>
      <c r="W2747" s="47">
        <v>0</v>
      </c>
      <c r="X2747" s="47">
        <v>0</v>
      </c>
      <c r="Y2747" s="47">
        <v>0</v>
      </c>
      <c r="Z2747" s="47">
        <v>0</v>
      </c>
      <c r="AA2747" s="4">
        <f t="shared" si="87"/>
        <v>0</v>
      </c>
      <c r="AB2747" s="4" t="str">
        <f t="shared" si="88"/>
        <v/>
      </c>
    </row>
    <row r="2748" spans="1:28" x14ac:dyDescent="0.25">
      <c r="A2748" s="44">
        <v>42884</v>
      </c>
      <c r="B2748" s="45" t="s">
        <v>160</v>
      </c>
      <c r="C2748" s="45" t="s">
        <v>161</v>
      </c>
      <c r="D2748" s="45" t="s">
        <v>38</v>
      </c>
      <c r="E2748" s="45" t="s">
        <v>40</v>
      </c>
      <c r="F2748" s="45" t="s">
        <v>195</v>
      </c>
      <c r="G2748" s="46">
        <v>91170</v>
      </c>
      <c r="H2748" s="76">
        <v>0.5625</v>
      </c>
      <c r="I2748" s="76">
        <v>0.82638888888888884</v>
      </c>
      <c r="J2748" s="47">
        <v>0.2638888888888889</v>
      </c>
      <c r="M2748" s="46">
        <v>0</v>
      </c>
      <c r="N2748" s="46">
        <v>0</v>
      </c>
      <c r="O2748" s="47">
        <v>0</v>
      </c>
      <c r="P2748" s="47">
        <v>0</v>
      </c>
      <c r="Q2748" s="47">
        <v>0</v>
      </c>
      <c r="R2748" s="47">
        <v>0</v>
      </c>
      <c r="S2748" s="47">
        <v>0</v>
      </c>
      <c r="T2748" s="47">
        <v>0</v>
      </c>
      <c r="U2748" s="47">
        <v>0</v>
      </c>
      <c r="V2748" s="47">
        <v>0</v>
      </c>
      <c r="W2748" s="47">
        <v>0</v>
      </c>
      <c r="X2748" s="47">
        <v>0</v>
      </c>
      <c r="Y2748" s="47">
        <v>0</v>
      </c>
      <c r="Z2748" s="47">
        <v>0</v>
      </c>
      <c r="AA2748" s="4">
        <f t="shared" si="87"/>
        <v>0</v>
      </c>
      <c r="AB2748" s="4" t="str">
        <f t="shared" si="88"/>
        <v/>
      </c>
    </row>
    <row r="2749" spans="1:28" x14ac:dyDescent="0.25">
      <c r="A2749" s="44">
        <v>42884</v>
      </c>
      <c r="B2749" s="45" t="s">
        <v>160</v>
      </c>
      <c r="C2749" s="45" t="s">
        <v>161</v>
      </c>
      <c r="D2749" s="45" t="s">
        <v>38</v>
      </c>
      <c r="E2749" s="45" t="s">
        <v>40</v>
      </c>
      <c r="F2749" s="45" t="s">
        <v>62</v>
      </c>
      <c r="G2749" s="46">
        <v>91124</v>
      </c>
      <c r="H2749" s="76">
        <v>0.51388888888888895</v>
      </c>
      <c r="I2749" s="76">
        <v>0.77777777777777779</v>
      </c>
      <c r="J2749" s="47">
        <v>0.2638888888888889</v>
      </c>
      <c r="K2749" s="48">
        <v>42884.515972222223</v>
      </c>
      <c r="L2749" s="48">
        <v>42884.777777777781</v>
      </c>
      <c r="M2749" s="46">
        <v>90</v>
      </c>
      <c r="N2749" s="46">
        <v>0</v>
      </c>
      <c r="O2749" s="47">
        <v>0</v>
      </c>
      <c r="P2749" s="47">
        <v>1.2268518518518518E-3</v>
      </c>
      <c r="Q2749" s="47">
        <v>4.0277777777777777E-3</v>
      </c>
      <c r="R2749" s="47">
        <v>1.4664351851851852E-2</v>
      </c>
      <c r="S2749" s="47">
        <v>0</v>
      </c>
      <c r="T2749" s="47">
        <v>1.6354166666666666E-2</v>
      </c>
      <c r="U2749" s="47">
        <v>0</v>
      </c>
      <c r="V2749" s="47">
        <v>0</v>
      </c>
      <c r="W2749" s="47">
        <v>0</v>
      </c>
      <c r="X2749" s="47">
        <v>9.3055555555555548E-3</v>
      </c>
      <c r="Y2749" s="47">
        <v>5.3935185185185188E-3</v>
      </c>
      <c r="Z2749" s="47">
        <v>0</v>
      </c>
      <c r="AA2749" s="4">
        <f t="shared" si="87"/>
        <v>3.1018518518518518E-2</v>
      </c>
      <c r="AB2749" s="4">
        <f t="shared" si="88"/>
        <v>2.0833333333332149E-3</v>
      </c>
    </row>
    <row r="2750" spans="1:28" x14ac:dyDescent="0.25">
      <c r="A2750" s="44">
        <v>42884</v>
      </c>
      <c r="B2750" s="45" t="s">
        <v>160</v>
      </c>
      <c r="C2750" s="45" t="s">
        <v>161</v>
      </c>
      <c r="D2750" s="45" t="s">
        <v>38</v>
      </c>
      <c r="E2750" s="45" t="s">
        <v>40</v>
      </c>
      <c r="F2750" s="45" t="s">
        <v>44</v>
      </c>
      <c r="G2750" s="46">
        <v>91371</v>
      </c>
      <c r="H2750" s="76">
        <v>0.51388888888888895</v>
      </c>
      <c r="I2750" s="76">
        <v>0.77777777777777779</v>
      </c>
      <c r="J2750" s="47">
        <v>0.2638888888888889</v>
      </c>
      <c r="K2750" s="48">
        <v>42884.522222222222</v>
      </c>
      <c r="L2750" s="48">
        <v>42884.777777777781</v>
      </c>
      <c r="M2750" s="46">
        <v>0</v>
      </c>
      <c r="N2750" s="46">
        <v>60</v>
      </c>
      <c r="O2750" s="47">
        <v>1.0648148148148147E-3</v>
      </c>
      <c r="P2750" s="47">
        <v>0</v>
      </c>
      <c r="Q2750" s="47">
        <v>6.4062500000000008E-2</v>
      </c>
      <c r="R2750" s="47">
        <v>1.1238425925925928E-2</v>
      </c>
      <c r="S2750" s="47">
        <v>0</v>
      </c>
      <c r="T2750" s="47">
        <v>0</v>
      </c>
      <c r="U2750" s="47">
        <v>0</v>
      </c>
      <c r="V2750" s="47">
        <v>0</v>
      </c>
      <c r="W2750" s="47">
        <v>0</v>
      </c>
      <c r="X2750" s="47">
        <v>0</v>
      </c>
      <c r="Y2750" s="47">
        <v>0</v>
      </c>
      <c r="Z2750" s="47">
        <v>0</v>
      </c>
      <c r="AA2750" s="4">
        <f t="shared" si="87"/>
        <v>1.1238425925925928E-2</v>
      </c>
      <c r="AB2750" s="4">
        <f t="shared" si="88"/>
        <v>8.3333333333333037E-3</v>
      </c>
    </row>
    <row r="2751" spans="1:28" x14ac:dyDescent="0.25">
      <c r="A2751" s="44">
        <v>42884</v>
      </c>
      <c r="B2751" s="45" t="s">
        <v>160</v>
      </c>
      <c r="C2751" s="45" t="s">
        <v>161</v>
      </c>
      <c r="D2751" s="45" t="s">
        <v>38</v>
      </c>
      <c r="E2751" s="45" t="s">
        <v>40</v>
      </c>
      <c r="F2751" s="45" t="s">
        <v>183</v>
      </c>
      <c r="G2751" s="46">
        <v>101594</v>
      </c>
      <c r="H2751" s="76">
        <v>0.625</v>
      </c>
      <c r="I2751" s="76">
        <v>0.88888888888888884</v>
      </c>
      <c r="J2751" s="47">
        <v>0.2638888888888889</v>
      </c>
      <c r="M2751" s="46">
        <v>0</v>
      </c>
      <c r="N2751" s="46">
        <v>0</v>
      </c>
      <c r="O2751" s="47">
        <v>0</v>
      </c>
      <c r="P2751" s="47">
        <v>0</v>
      </c>
      <c r="Q2751" s="47">
        <v>0</v>
      </c>
      <c r="R2751" s="47">
        <v>0</v>
      </c>
      <c r="S2751" s="47">
        <v>0</v>
      </c>
      <c r="T2751" s="47">
        <v>0</v>
      </c>
      <c r="U2751" s="47">
        <v>0</v>
      </c>
      <c r="V2751" s="47">
        <v>0</v>
      </c>
      <c r="W2751" s="47">
        <v>0</v>
      </c>
      <c r="X2751" s="47">
        <v>0</v>
      </c>
      <c r="Y2751" s="47">
        <v>0</v>
      </c>
      <c r="Z2751" s="47">
        <v>0</v>
      </c>
      <c r="AA2751" s="4">
        <f t="shared" si="87"/>
        <v>0</v>
      </c>
      <c r="AB2751" s="4" t="str">
        <f t="shared" si="88"/>
        <v/>
      </c>
    </row>
    <row r="2752" spans="1:28" x14ac:dyDescent="0.25">
      <c r="A2752" s="44">
        <v>42884</v>
      </c>
      <c r="B2752" s="45" t="s">
        <v>160</v>
      </c>
      <c r="C2752" s="45" t="s">
        <v>161</v>
      </c>
      <c r="D2752" s="45" t="s">
        <v>38</v>
      </c>
      <c r="E2752" s="45" t="s">
        <v>184</v>
      </c>
      <c r="F2752" s="45" t="s">
        <v>204</v>
      </c>
      <c r="G2752" s="46">
        <v>102717</v>
      </c>
      <c r="H2752" s="76">
        <v>0.29166666666666669</v>
      </c>
      <c r="I2752" s="76">
        <v>0.55555555555555558</v>
      </c>
      <c r="J2752" s="47">
        <v>0.2638888888888889</v>
      </c>
      <c r="M2752" s="46">
        <v>0</v>
      </c>
      <c r="N2752" s="46">
        <v>0</v>
      </c>
      <c r="O2752" s="47">
        <v>0</v>
      </c>
      <c r="P2752" s="47">
        <v>0</v>
      </c>
      <c r="Q2752" s="47">
        <v>0</v>
      </c>
      <c r="R2752" s="47">
        <v>0</v>
      </c>
      <c r="S2752" s="47">
        <v>0</v>
      </c>
      <c r="T2752" s="47">
        <v>0</v>
      </c>
      <c r="U2752" s="47">
        <v>0</v>
      </c>
      <c r="V2752" s="47">
        <v>0</v>
      </c>
      <c r="W2752" s="47">
        <v>0</v>
      </c>
      <c r="X2752" s="47">
        <v>0</v>
      </c>
      <c r="Y2752" s="47">
        <v>0</v>
      </c>
      <c r="Z2752" s="47">
        <v>0</v>
      </c>
      <c r="AA2752" s="4">
        <f t="shared" si="87"/>
        <v>0</v>
      </c>
      <c r="AB2752" s="4" t="str">
        <f t="shared" si="88"/>
        <v/>
      </c>
    </row>
    <row r="2753" spans="1:28" x14ac:dyDescent="0.25">
      <c r="A2753" s="44">
        <v>42884</v>
      </c>
      <c r="B2753" s="45" t="s">
        <v>160</v>
      </c>
      <c r="C2753" s="45" t="s">
        <v>161</v>
      </c>
      <c r="D2753" s="45" t="s">
        <v>38</v>
      </c>
      <c r="E2753" s="45" t="s">
        <v>184</v>
      </c>
      <c r="F2753" s="45" t="s">
        <v>205</v>
      </c>
      <c r="G2753" s="46">
        <v>102711</v>
      </c>
      <c r="H2753" s="76">
        <v>0.25</v>
      </c>
      <c r="I2753" s="76">
        <v>0.51388888888888895</v>
      </c>
      <c r="J2753" s="47">
        <v>0.2638888888888889</v>
      </c>
      <c r="M2753" s="46">
        <v>0</v>
      </c>
      <c r="N2753" s="46">
        <v>0</v>
      </c>
      <c r="O2753" s="47">
        <v>0</v>
      </c>
      <c r="P2753" s="47">
        <v>0</v>
      </c>
      <c r="Q2753" s="47">
        <v>0</v>
      </c>
      <c r="R2753" s="47">
        <v>0</v>
      </c>
      <c r="S2753" s="47">
        <v>0</v>
      </c>
      <c r="T2753" s="47">
        <v>0</v>
      </c>
      <c r="U2753" s="47">
        <v>0</v>
      </c>
      <c r="V2753" s="47">
        <v>0</v>
      </c>
      <c r="W2753" s="47">
        <v>0</v>
      </c>
      <c r="X2753" s="47">
        <v>0</v>
      </c>
      <c r="Y2753" s="47">
        <v>0</v>
      </c>
      <c r="Z2753" s="47">
        <v>0</v>
      </c>
      <c r="AA2753" s="4">
        <f t="shared" si="87"/>
        <v>0</v>
      </c>
      <c r="AB2753" s="4" t="str">
        <f t="shared" si="88"/>
        <v/>
      </c>
    </row>
    <row r="2754" spans="1:28" x14ac:dyDescent="0.25">
      <c r="A2754" s="44">
        <v>42884</v>
      </c>
      <c r="B2754" s="45" t="s">
        <v>160</v>
      </c>
      <c r="C2754" s="45" t="s">
        <v>161</v>
      </c>
      <c r="D2754" s="45" t="s">
        <v>38</v>
      </c>
      <c r="E2754" s="45" t="s">
        <v>184</v>
      </c>
      <c r="F2754" s="45" t="s">
        <v>206</v>
      </c>
      <c r="G2754" s="46">
        <v>102709</v>
      </c>
      <c r="H2754" s="76">
        <v>0.625</v>
      </c>
      <c r="I2754" s="76">
        <v>0.88888888888888884</v>
      </c>
      <c r="J2754" s="47">
        <v>0.2638888888888889</v>
      </c>
      <c r="M2754" s="46">
        <v>0</v>
      </c>
      <c r="N2754" s="46">
        <v>0</v>
      </c>
      <c r="O2754" s="47">
        <v>0</v>
      </c>
      <c r="P2754" s="47">
        <v>0</v>
      </c>
      <c r="Q2754" s="47">
        <v>0</v>
      </c>
      <c r="R2754" s="47">
        <v>0</v>
      </c>
      <c r="S2754" s="47">
        <v>0</v>
      </c>
      <c r="T2754" s="47">
        <v>0</v>
      </c>
      <c r="U2754" s="47">
        <v>0</v>
      </c>
      <c r="V2754" s="47">
        <v>0</v>
      </c>
      <c r="W2754" s="47">
        <v>0</v>
      </c>
      <c r="X2754" s="47">
        <v>0</v>
      </c>
      <c r="Y2754" s="47">
        <v>0</v>
      </c>
      <c r="Z2754" s="47">
        <v>0</v>
      </c>
      <c r="AA2754" s="4">
        <f t="shared" si="87"/>
        <v>0</v>
      </c>
      <c r="AB2754" s="4" t="str">
        <f t="shared" si="88"/>
        <v/>
      </c>
    </row>
    <row r="2755" spans="1:28" x14ac:dyDescent="0.25">
      <c r="A2755" s="44">
        <v>42884</v>
      </c>
      <c r="B2755" s="45" t="s">
        <v>160</v>
      </c>
      <c r="C2755" s="45" t="s">
        <v>161</v>
      </c>
      <c r="D2755" s="45" t="s">
        <v>38</v>
      </c>
      <c r="E2755" s="45" t="s">
        <v>184</v>
      </c>
      <c r="F2755" s="45" t="s">
        <v>207</v>
      </c>
      <c r="G2755" s="46">
        <v>102713</v>
      </c>
      <c r="H2755" s="76">
        <v>0.29166666666666669</v>
      </c>
      <c r="I2755" s="76">
        <v>0.55555555555555558</v>
      </c>
      <c r="J2755" s="47">
        <v>0.2638888888888889</v>
      </c>
      <c r="M2755" s="46">
        <v>0</v>
      </c>
      <c r="N2755" s="46">
        <v>0</v>
      </c>
      <c r="O2755" s="47">
        <v>0</v>
      </c>
      <c r="P2755" s="47">
        <v>0</v>
      </c>
      <c r="Q2755" s="47">
        <v>0</v>
      </c>
      <c r="R2755" s="47">
        <v>0</v>
      </c>
      <c r="S2755" s="47">
        <v>0</v>
      </c>
      <c r="T2755" s="47">
        <v>0</v>
      </c>
      <c r="U2755" s="47">
        <v>0</v>
      </c>
      <c r="V2755" s="47">
        <v>0</v>
      </c>
      <c r="W2755" s="47">
        <v>0</v>
      </c>
      <c r="X2755" s="47">
        <v>0</v>
      </c>
      <c r="Y2755" s="47">
        <v>0</v>
      </c>
      <c r="Z2755" s="47">
        <v>0</v>
      </c>
      <c r="AA2755" s="4">
        <f t="shared" si="87"/>
        <v>0</v>
      </c>
      <c r="AB2755" s="4" t="str">
        <f t="shared" si="88"/>
        <v/>
      </c>
    </row>
    <row r="2756" spans="1:28" x14ac:dyDescent="0.25">
      <c r="A2756" s="44">
        <v>42884</v>
      </c>
      <c r="B2756" s="45" t="s">
        <v>160</v>
      </c>
      <c r="C2756" s="45" t="s">
        <v>161</v>
      </c>
      <c r="D2756" s="45" t="s">
        <v>38</v>
      </c>
      <c r="E2756" s="45" t="s">
        <v>184</v>
      </c>
      <c r="F2756" s="45" t="s">
        <v>201</v>
      </c>
      <c r="G2756" s="46">
        <v>102702</v>
      </c>
      <c r="H2756" s="76">
        <v>0.29166666666666669</v>
      </c>
      <c r="I2756" s="76">
        <v>0.55555555555555558</v>
      </c>
      <c r="J2756" s="47">
        <v>0.2638888888888889</v>
      </c>
      <c r="M2756" s="46">
        <v>0</v>
      </c>
      <c r="N2756" s="46">
        <v>0</v>
      </c>
      <c r="O2756" s="47">
        <v>0</v>
      </c>
      <c r="P2756" s="47">
        <v>0</v>
      </c>
      <c r="Q2756" s="47">
        <v>0</v>
      </c>
      <c r="R2756" s="47">
        <v>0</v>
      </c>
      <c r="S2756" s="47">
        <v>0</v>
      </c>
      <c r="T2756" s="47">
        <v>0</v>
      </c>
      <c r="U2756" s="47">
        <v>0</v>
      </c>
      <c r="V2756" s="47">
        <v>0</v>
      </c>
      <c r="W2756" s="47">
        <v>0</v>
      </c>
      <c r="X2756" s="47">
        <v>0</v>
      </c>
      <c r="Y2756" s="47">
        <v>0</v>
      </c>
      <c r="Z2756" s="47">
        <v>0</v>
      </c>
      <c r="AA2756" s="4">
        <f t="shared" si="87"/>
        <v>0</v>
      </c>
      <c r="AB2756" s="4" t="str">
        <f t="shared" si="88"/>
        <v/>
      </c>
    </row>
    <row r="2757" spans="1:28" x14ac:dyDescent="0.25">
      <c r="A2757" s="44">
        <v>42884</v>
      </c>
      <c r="B2757" s="45" t="s">
        <v>160</v>
      </c>
      <c r="C2757" s="45" t="s">
        <v>161</v>
      </c>
      <c r="D2757" s="45" t="s">
        <v>38</v>
      </c>
      <c r="E2757" s="45" t="s">
        <v>184</v>
      </c>
      <c r="F2757" s="45" t="s">
        <v>208</v>
      </c>
      <c r="G2757" s="46">
        <v>102714</v>
      </c>
      <c r="H2757" s="76">
        <v>0.33333333333333331</v>
      </c>
      <c r="I2757" s="76">
        <v>0.59722222222222221</v>
      </c>
      <c r="J2757" s="47">
        <v>0.2638888888888889</v>
      </c>
      <c r="M2757" s="46">
        <v>0</v>
      </c>
      <c r="N2757" s="46">
        <v>0</v>
      </c>
      <c r="O2757" s="47">
        <v>0</v>
      </c>
      <c r="P2757" s="47">
        <v>0</v>
      </c>
      <c r="Q2757" s="47">
        <v>0</v>
      </c>
      <c r="R2757" s="47">
        <v>0</v>
      </c>
      <c r="S2757" s="47">
        <v>0</v>
      </c>
      <c r="T2757" s="47">
        <v>0</v>
      </c>
      <c r="U2757" s="47">
        <v>0</v>
      </c>
      <c r="V2757" s="47">
        <v>0</v>
      </c>
      <c r="W2757" s="47">
        <v>0</v>
      </c>
      <c r="X2757" s="47">
        <v>0</v>
      </c>
      <c r="Y2757" s="47">
        <v>0</v>
      </c>
      <c r="Z2757" s="47">
        <v>0</v>
      </c>
      <c r="AA2757" s="4">
        <f t="shared" si="87"/>
        <v>0</v>
      </c>
      <c r="AB2757" s="4" t="str">
        <f t="shared" si="88"/>
        <v/>
      </c>
    </row>
    <row r="2758" spans="1:28" x14ac:dyDescent="0.25">
      <c r="A2758" s="44">
        <v>42884</v>
      </c>
      <c r="B2758" s="45" t="s">
        <v>160</v>
      </c>
      <c r="C2758" s="45" t="s">
        <v>161</v>
      </c>
      <c r="D2758" s="45" t="s">
        <v>38</v>
      </c>
      <c r="E2758" s="45" t="s">
        <v>184</v>
      </c>
      <c r="F2758" s="45" t="s">
        <v>185</v>
      </c>
      <c r="G2758" s="46">
        <v>91863</v>
      </c>
      <c r="H2758" s="76">
        <v>0.3611111111111111</v>
      </c>
      <c r="I2758" s="76">
        <v>0.625</v>
      </c>
      <c r="J2758" s="47">
        <v>0.2638888888888889</v>
      </c>
      <c r="M2758" s="46">
        <v>0</v>
      </c>
      <c r="N2758" s="46">
        <v>0</v>
      </c>
      <c r="O2758" s="47">
        <v>0</v>
      </c>
      <c r="P2758" s="47">
        <v>0</v>
      </c>
      <c r="Q2758" s="47">
        <v>0</v>
      </c>
      <c r="R2758" s="47">
        <v>0</v>
      </c>
      <c r="S2758" s="47">
        <v>0</v>
      </c>
      <c r="T2758" s="47">
        <v>0</v>
      </c>
      <c r="U2758" s="47">
        <v>0</v>
      </c>
      <c r="V2758" s="47">
        <v>0</v>
      </c>
      <c r="W2758" s="47">
        <v>0</v>
      </c>
      <c r="X2758" s="47">
        <v>0</v>
      </c>
      <c r="Y2758" s="47">
        <v>0</v>
      </c>
      <c r="Z2758" s="47">
        <v>0</v>
      </c>
      <c r="AA2758" s="4">
        <f t="shared" ref="AA2758:AA2821" si="89">IF(A2758="","",R2758+T2758)</f>
        <v>0</v>
      </c>
      <c r="AB2758" s="4" t="str">
        <f t="shared" si="88"/>
        <v/>
      </c>
    </row>
    <row r="2759" spans="1:28" x14ac:dyDescent="0.25">
      <c r="A2759" s="44">
        <v>42884</v>
      </c>
      <c r="B2759" s="45" t="s">
        <v>160</v>
      </c>
      <c r="C2759" s="45" t="s">
        <v>161</v>
      </c>
      <c r="D2759" s="45" t="s">
        <v>38</v>
      </c>
      <c r="E2759" s="45" t="s">
        <v>184</v>
      </c>
      <c r="F2759" s="45" t="s">
        <v>200</v>
      </c>
      <c r="G2759" s="46">
        <v>91230</v>
      </c>
      <c r="H2759" s="76">
        <v>0.375</v>
      </c>
      <c r="I2759" s="76">
        <v>0.63888888888888895</v>
      </c>
      <c r="J2759" s="47">
        <v>0.2638888888888889</v>
      </c>
      <c r="M2759" s="46">
        <v>0</v>
      </c>
      <c r="N2759" s="46">
        <v>0</v>
      </c>
      <c r="O2759" s="47">
        <v>0</v>
      </c>
      <c r="P2759" s="47">
        <v>0</v>
      </c>
      <c r="Q2759" s="47">
        <v>0</v>
      </c>
      <c r="R2759" s="47">
        <v>0</v>
      </c>
      <c r="S2759" s="47">
        <v>0</v>
      </c>
      <c r="T2759" s="47">
        <v>0</v>
      </c>
      <c r="U2759" s="47">
        <v>0</v>
      </c>
      <c r="V2759" s="47">
        <v>0</v>
      </c>
      <c r="W2759" s="47">
        <v>0</v>
      </c>
      <c r="X2759" s="47">
        <v>0</v>
      </c>
      <c r="Y2759" s="47">
        <v>0</v>
      </c>
      <c r="Z2759" s="47">
        <v>0</v>
      </c>
      <c r="AA2759" s="4">
        <f t="shared" si="89"/>
        <v>0</v>
      </c>
      <c r="AB2759" s="4" t="str">
        <f t="shared" si="88"/>
        <v/>
      </c>
    </row>
    <row r="2760" spans="1:28" x14ac:dyDescent="0.25">
      <c r="A2760" s="44">
        <v>42884</v>
      </c>
      <c r="B2760" s="45" t="s">
        <v>160</v>
      </c>
      <c r="C2760" s="45" t="s">
        <v>161</v>
      </c>
      <c r="D2760" s="45" t="s">
        <v>38</v>
      </c>
      <c r="E2760" s="45" t="s">
        <v>184</v>
      </c>
      <c r="F2760" s="45" t="s">
        <v>200</v>
      </c>
      <c r="G2760" s="46">
        <v>91176</v>
      </c>
      <c r="H2760" s="76">
        <v>0.375</v>
      </c>
      <c r="I2760" s="76">
        <v>0.63888888888888895</v>
      </c>
      <c r="J2760" s="47">
        <v>0.2638888888888889</v>
      </c>
      <c r="M2760" s="46">
        <v>0</v>
      </c>
      <c r="N2760" s="46">
        <v>0</v>
      </c>
      <c r="O2760" s="47">
        <v>0</v>
      </c>
      <c r="P2760" s="47">
        <v>0</v>
      </c>
      <c r="Q2760" s="47">
        <v>0</v>
      </c>
      <c r="R2760" s="47">
        <v>0</v>
      </c>
      <c r="S2760" s="47">
        <v>0</v>
      </c>
      <c r="T2760" s="47">
        <v>0</v>
      </c>
      <c r="U2760" s="47">
        <v>0</v>
      </c>
      <c r="V2760" s="47">
        <v>0</v>
      </c>
      <c r="W2760" s="47">
        <v>0</v>
      </c>
      <c r="X2760" s="47">
        <v>0</v>
      </c>
      <c r="Y2760" s="47">
        <v>0</v>
      </c>
      <c r="Z2760" s="47">
        <v>0</v>
      </c>
      <c r="AA2760" s="4">
        <f t="shared" si="89"/>
        <v>0</v>
      </c>
      <c r="AB2760" s="4" t="str">
        <f t="shared" si="88"/>
        <v/>
      </c>
    </row>
    <row r="2761" spans="1:28" x14ac:dyDescent="0.25">
      <c r="A2761" s="44">
        <v>42884</v>
      </c>
      <c r="B2761" s="45" t="s">
        <v>160</v>
      </c>
      <c r="C2761" s="45" t="s">
        <v>161</v>
      </c>
      <c r="D2761" s="45" t="s">
        <v>38</v>
      </c>
      <c r="E2761" s="45" t="s">
        <v>184</v>
      </c>
      <c r="F2761" s="45" t="s">
        <v>200</v>
      </c>
      <c r="G2761" s="46">
        <v>91242</v>
      </c>
      <c r="H2761" s="76">
        <v>0.375</v>
      </c>
      <c r="I2761" s="76">
        <v>0.63888888888888895</v>
      </c>
      <c r="J2761" s="47">
        <v>0.2638888888888889</v>
      </c>
      <c r="M2761" s="46">
        <v>0</v>
      </c>
      <c r="N2761" s="46">
        <v>0</v>
      </c>
      <c r="O2761" s="47">
        <v>0</v>
      </c>
      <c r="P2761" s="47">
        <v>0</v>
      </c>
      <c r="Q2761" s="47">
        <v>0</v>
      </c>
      <c r="R2761" s="47">
        <v>0</v>
      </c>
      <c r="S2761" s="47">
        <v>0</v>
      </c>
      <c r="T2761" s="47">
        <v>0</v>
      </c>
      <c r="U2761" s="47">
        <v>0</v>
      </c>
      <c r="V2761" s="47">
        <v>0</v>
      </c>
      <c r="W2761" s="47">
        <v>0</v>
      </c>
      <c r="X2761" s="47">
        <v>0</v>
      </c>
      <c r="Y2761" s="47">
        <v>0</v>
      </c>
      <c r="Z2761" s="47">
        <v>0</v>
      </c>
      <c r="AA2761" s="4">
        <f t="shared" si="89"/>
        <v>0</v>
      </c>
      <c r="AB2761" s="4" t="str">
        <f t="shared" si="88"/>
        <v/>
      </c>
    </row>
    <row r="2762" spans="1:28" x14ac:dyDescent="0.25">
      <c r="A2762" s="44">
        <v>42884</v>
      </c>
      <c r="B2762" s="45" t="s">
        <v>160</v>
      </c>
      <c r="C2762" s="45" t="s">
        <v>161</v>
      </c>
      <c r="D2762" s="45" t="s">
        <v>38</v>
      </c>
      <c r="E2762" s="45" t="s">
        <v>184</v>
      </c>
      <c r="F2762" s="45" t="s">
        <v>200</v>
      </c>
      <c r="G2762" s="46">
        <v>91125</v>
      </c>
      <c r="H2762" s="76">
        <v>0.375</v>
      </c>
      <c r="I2762" s="76">
        <v>0.63888888888888895</v>
      </c>
      <c r="J2762" s="47">
        <v>0.2638888888888889</v>
      </c>
      <c r="K2762" s="48">
        <v>42884.654861111114</v>
      </c>
      <c r="L2762" s="48">
        <v>42884.916666666664</v>
      </c>
      <c r="M2762" s="46">
        <v>74</v>
      </c>
      <c r="N2762" s="46">
        <v>0</v>
      </c>
      <c r="O2762" s="47">
        <v>0</v>
      </c>
      <c r="P2762" s="47">
        <v>2.0138888888888888E-3</v>
      </c>
      <c r="Q2762" s="47">
        <v>1.1689814814814816E-3</v>
      </c>
      <c r="R2762" s="47">
        <v>1.3229166666666667E-2</v>
      </c>
      <c r="S2762" s="47">
        <v>0</v>
      </c>
      <c r="T2762" s="47">
        <v>1.6030092592592592E-2</v>
      </c>
      <c r="U2762" s="47">
        <v>0</v>
      </c>
      <c r="V2762" s="47">
        <v>0</v>
      </c>
      <c r="W2762" s="47">
        <v>0</v>
      </c>
      <c r="X2762" s="47">
        <v>1.2152777777777778E-3</v>
      </c>
      <c r="Y2762" s="47">
        <v>0</v>
      </c>
      <c r="Z2762" s="47">
        <v>0</v>
      </c>
      <c r="AA2762" s="4">
        <f t="shared" si="89"/>
        <v>2.9259259259259259E-2</v>
      </c>
      <c r="AB2762" s="4">
        <f t="shared" si="88"/>
        <v>0.27986111111111112</v>
      </c>
    </row>
    <row r="2763" spans="1:28" x14ac:dyDescent="0.25">
      <c r="A2763" s="44">
        <v>42884</v>
      </c>
      <c r="B2763" s="45" t="s">
        <v>160</v>
      </c>
      <c r="C2763" s="45" t="s">
        <v>161</v>
      </c>
      <c r="D2763" s="45" t="s">
        <v>38</v>
      </c>
      <c r="E2763" s="45" t="s">
        <v>184</v>
      </c>
      <c r="F2763" s="45" t="s">
        <v>200</v>
      </c>
      <c r="G2763" s="46">
        <v>91133</v>
      </c>
      <c r="H2763" s="76">
        <v>0.375</v>
      </c>
      <c r="I2763" s="76">
        <v>0.63888888888888895</v>
      </c>
      <c r="J2763" s="47">
        <v>0.2638888888888889</v>
      </c>
      <c r="K2763" s="48">
        <v>42884.330555555556</v>
      </c>
      <c r="L2763" s="48">
        <v>42884.561111111114</v>
      </c>
      <c r="M2763" s="46">
        <v>69</v>
      </c>
      <c r="N2763" s="46">
        <v>0</v>
      </c>
      <c r="O2763" s="47">
        <v>0</v>
      </c>
      <c r="P2763" s="47">
        <v>2.2916666666666667E-3</v>
      </c>
      <c r="Q2763" s="47">
        <v>2.4305555555555556E-3</v>
      </c>
      <c r="R2763" s="47">
        <v>1.5787037037037037E-2</v>
      </c>
      <c r="S2763" s="47">
        <v>0</v>
      </c>
      <c r="T2763" s="47">
        <v>7.9166666666666673E-3</v>
      </c>
      <c r="U2763" s="47">
        <v>0</v>
      </c>
      <c r="V2763" s="47">
        <v>0</v>
      </c>
      <c r="W2763" s="47">
        <v>0</v>
      </c>
      <c r="X2763" s="47">
        <v>3.1249999999999997E-3</v>
      </c>
      <c r="Y2763" s="47">
        <v>3.4722222222222222E-5</v>
      </c>
      <c r="Z2763" s="47">
        <v>0</v>
      </c>
      <c r="AA2763" s="4">
        <f t="shared" si="89"/>
        <v>2.3703703703703706E-2</v>
      </c>
      <c r="AB2763" s="4">
        <f t="shared" si="88"/>
        <v>0</v>
      </c>
    </row>
    <row r="2764" spans="1:28" x14ac:dyDescent="0.25">
      <c r="A2764" s="44">
        <v>42884</v>
      </c>
      <c r="B2764" s="45" t="s">
        <v>160</v>
      </c>
      <c r="C2764" s="45" t="s">
        <v>161</v>
      </c>
      <c r="D2764" s="45" t="s">
        <v>38</v>
      </c>
      <c r="E2764" s="45" t="s">
        <v>184</v>
      </c>
      <c r="F2764" s="45" t="s">
        <v>186</v>
      </c>
      <c r="G2764" s="46">
        <v>91860</v>
      </c>
      <c r="H2764" s="76">
        <v>0.3611111111111111</v>
      </c>
      <c r="I2764" s="76">
        <v>0.625</v>
      </c>
      <c r="J2764" s="47">
        <v>0.2638888888888889</v>
      </c>
      <c r="M2764" s="46">
        <v>0</v>
      </c>
      <c r="N2764" s="46">
        <v>0</v>
      </c>
      <c r="O2764" s="47">
        <v>0</v>
      </c>
      <c r="P2764" s="47">
        <v>0</v>
      </c>
      <c r="Q2764" s="47">
        <v>0</v>
      </c>
      <c r="R2764" s="47">
        <v>0</v>
      </c>
      <c r="S2764" s="47">
        <v>0</v>
      </c>
      <c r="T2764" s="47">
        <v>0</v>
      </c>
      <c r="U2764" s="47">
        <v>0</v>
      </c>
      <c r="V2764" s="47">
        <v>0</v>
      </c>
      <c r="W2764" s="47">
        <v>0</v>
      </c>
      <c r="X2764" s="47">
        <v>0</v>
      </c>
      <c r="Y2764" s="47">
        <v>0</v>
      </c>
      <c r="Z2764" s="47">
        <v>0</v>
      </c>
      <c r="AA2764" s="4">
        <f t="shared" si="89"/>
        <v>0</v>
      </c>
      <c r="AB2764" s="4" t="str">
        <f t="shared" si="88"/>
        <v/>
      </c>
    </row>
    <row r="2765" spans="1:28" x14ac:dyDescent="0.25">
      <c r="A2765" s="44">
        <v>42884</v>
      </c>
      <c r="B2765" s="45" t="s">
        <v>160</v>
      </c>
      <c r="C2765" s="45" t="s">
        <v>161</v>
      </c>
      <c r="D2765" s="45" t="s">
        <v>38</v>
      </c>
      <c r="E2765" s="45" t="s">
        <v>184</v>
      </c>
      <c r="F2765" s="45" t="s">
        <v>187</v>
      </c>
      <c r="G2765" s="46">
        <v>91858</v>
      </c>
      <c r="H2765" s="76">
        <v>0.3611111111111111</v>
      </c>
      <c r="I2765" s="76">
        <v>0.625</v>
      </c>
      <c r="J2765" s="47">
        <v>0.2638888888888889</v>
      </c>
      <c r="M2765" s="46">
        <v>0</v>
      </c>
      <c r="N2765" s="46">
        <v>0</v>
      </c>
      <c r="O2765" s="47">
        <v>0</v>
      </c>
      <c r="P2765" s="47">
        <v>0</v>
      </c>
      <c r="Q2765" s="47">
        <v>0</v>
      </c>
      <c r="R2765" s="47">
        <v>0</v>
      </c>
      <c r="S2765" s="47">
        <v>0</v>
      </c>
      <c r="T2765" s="47">
        <v>0</v>
      </c>
      <c r="U2765" s="47">
        <v>0</v>
      </c>
      <c r="V2765" s="47">
        <v>0</v>
      </c>
      <c r="W2765" s="47">
        <v>0</v>
      </c>
      <c r="X2765" s="47">
        <v>0</v>
      </c>
      <c r="Y2765" s="47">
        <v>0</v>
      </c>
      <c r="Z2765" s="47">
        <v>0</v>
      </c>
      <c r="AA2765" s="4">
        <f t="shared" si="89"/>
        <v>0</v>
      </c>
      <c r="AB2765" s="4" t="str">
        <f t="shared" si="88"/>
        <v/>
      </c>
    </row>
    <row r="2766" spans="1:28" x14ac:dyDescent="0.25">
      <c r="A2766" s="44">
        <v>42884</v>
      </c>
      <c r="B2766" s="45" t="s">
        <v>160</v>
      </c>
      <c r="C2766" s="45" t="s">
        <v>161</v>
      </c>
      <c r="D2766" s="45" t="s">
        <v>38</v>
      </c>
      <c r="E2766" s="45" t="s">
        <v>184</v>
      </c>
      <c r="F2766" s="45" t="s">
        <v>202</v>
      </c>
      <c r="G2766" s="46">
        <v>102703</v>
      </c>
      <c r="H2766" s="76">
        <v>0.625</v>
      </c>
      <c r="I2766" s="76">
        <v>0.88888888888888884</v>
      </c>
      <c r="J2766" s="47">
        <v>0.2638888888888889</v>
      </c>
      <c r="M2766" s="46">
        <v>0</v>
      </c>
      <c r="N2766" s="46">
        <v>0</v>
      </c>
      <c r="O2766" s="47">
        <v>0</v>
      </c>
      <c r="P2766" s="47">
        <v>0</v>
      </c>
      <c r="Q2766" s="47">
        <v>0</v>
      </c>
      <c r="R2766" s="47">
        <v>0</v>
      </c>
      <c r="S2766" s="47">
        <v>0</v>
      </c>
      <c r="T2766" s="47">
        <v>0</v>
      </c>
      <c r="U2766" s="47">
        <v>0</v>
      </c>
      <c r="V2766" s="47">
        <v>0</v>
      </c>
      <c r="W2766" s="47">
        <v>0</v>
      </c>
      <c r="X2766" s="47">
        <v>0</v>
      </c>
      <c r="Y2766" s="47">
        <v>0</v>
      </c>
      <c r="Z2766" s="47">
        <v>0</v>
      </c>
      <c r="AA2766" s="4">
        <f t="shared" si="89"/>
        <v>0</v>
      </c>
      <c r="AB2766" s="4" t="str">
        <f t="shared" si="88"/>
        <v/>
      </c>
    </row>
    <row r="2767" spans="1:28" x14ac:dyDescent="0.25">
      <c r="A2767" s="44">
        <v>42884</v>
      </c>
      <c r="B2767" s="45" t="s">
        <v>160</v>
      </c>
      <c r="C2767" s="45" t="s">
        <v>161</v>
      </c>
      <c r="D2767" s="45" t="s">
        <v>38</v>
      </c>
      <c r="E2767" s="45" t="s">
        <v>184</v>
      </c>
      <c r="F2767" s="45" t="s">
        <v>209</v>
      </c>
      <c r="G2767" s="46">
        <v>102718</v>
      </c>
      <c r="H2767" s="76">
        <v>0.3888888888888889</v>
      </c>
      <c r="I2767" s="76">
        <v>0.65277777777777779</v>
      </c>
      <c r="J2767" s="47">
        <v>0.2638888888888889</v>
      </c>
      <c r="M2767" s="46">
        <v>0</v>
      </c>
      <c r="N2767" s="46">
        <v>0</v>
      </c>
      <c r="O2767" s="47">
        <v>0</v>
      </c>
      <c r="P2767" s="47">
        <v>0</v>
      </c>
      <c r="Q2767" s="47">
        <v>0</v>
      </c>
      <c r="R2767" s="47">
        <v>0</v>
      </c>
      <c r="S2767" s="47">
        <v>0</v>
      </c>
      <c r="T2767" s="47">
        <v>0</v>
      </c>
      <c r="U2767" s="47">
        <v>0</v>
      </c>
      <c r="V2767" s="47">
        <v>0</v>
      </c>
      <c r="W2767" s="47">
        <v>0</v>
      </c>
      <c r="X2767" s="47">
        <v>0</v>
      </c>
      <c r="Y2767" s="47">
        <v>0</v>
      </c>
      <c r="Z2767" s="47">
        <v>0</v>
      </c>
      <c r="AA2767" s="4">
        <f t="shared" si="89"/>
        <v>0</v>
      </c>
      <c r="AB2767" s="4" t="str">
        <f t="shared" si="88"/>
        <v/>
      </c>
    </row>
    <row r="2768" spans="1:28" x14ac:dyDescent="0.25">
      <c r="A2768" s="44">
        <v>42884</v>
      </c>
      <c r="B2768" s="45" t="s">
        <v>160</v>
      </c>
      <c r="C2768" s="45" t="s">
        <v>161</v>
      </c>
      <c r="D2768" s="45" t="s">
        <v>38</v>
      </c>
      <c r="E2768" s="45" t="s">
        <v>45</v>
      </c>
      <c r="F2768" s="45" t="s">
        <v>92</v>
      </c>
      <c r="G2768" s="46">
        <v>91128</v>
      </c>
      <c r="H2768" s="76">
        <v>0.25</v>
      </c>
      <c r="I2768" s="76">
        <v>0.51388888888888895</v>
      </c>
      <c r="J2768" s="47">
        <v>0.2638888888888889</v>
      </c>
      <c r="M2768" s="46">
        <v>0</v>
      </c>
      <c r="N2768" s="46">
        <v>0</v>
      </c>
      <c r="O2768" s="47">
        <v>0</v>
      </c>
      <c r="P2768" s="47">
        <v>0</v>
      </c>
      <c r="Q2768" s="47">
        <v>0</v>
      </c>
      <c r="R2768" s="47">
        <v>0</v>
      </c>
      <c r="S2768" s="47">
        <v>0</v>
      </c>
      <c r="T2768" s="47">
        <v>0</v>
      </c>
      <c r="U2768" s="47">
        <v>0</v>
      </c>
      <c r="V2768" s="47">
        <v>0</v>
      </c>
      <c r="W2768" s="47">
        <v>0</v>
      </c>
      <c r="X2768" s="47">
        <v>0</v>
      </c>
      <c r="Y2768" s="47">
        <v>0</v>
      </c>
      <c r="Z2768" s="47">
        <v>0</v>
      </c>
      <c r="AA2768" s="4">
        <f t="shared" si="89"/>
        <v>0</v>
      </c>
      <c r="AB2768" s="4" t="str">
        <f t="shared" si="88"/>
        <v/>
      </c>
    </row>
    <row r="2769" spans="1:28" x14ac:dyDescent="0.25">
      <c r="A2769" s="44">
        <v>42884</v>
      </c>
      <c r="B2769" s="45" t="s">
        <v>160</v>
      </c>
      <c r="C2769" s="45" t="s">
        <v>161</v>
      </c>
      <c r="D2769" s="45" t="s">
        <v>38</v>
      </c>
      <c r="E2769" s="45" t="s">
        <v>45</v>
      </c>
      <c r="F2769" s="45" t="s">
        <v>188</v>
      </c>
      <c r="G2769" s="46">
        <v>91231</v>
      </c>
      <c r="H2769" s="76">
        <v>0.33333333333333331</v>
      </c>
      <c r="I2769" s="76">
        <v>0.59722222222222221</v>
      </c>
      <c r="J2769" s="47">
        <v>0.2638888888888889</v>
      </c>
      <c r="M2769" s="46">
        <v>0</v>
      </c>
      <c r="N2769" s="46">
        <v>0</v>
      </c>
      <c r="O2769" s="47">
        <v>0</v>
      </c>
      <c r="P2769" s="47">
        <v>0</v>
      </c>
      <c r="Q2769" s="47">
        <v>0</v>
      </c>
      <c r="R2769" s="47">
        <v>0</v>
      </c>
      <c r="S2769" s="47">
        <v>0</v>
      </c>
      <c r="T2769" s="47">
        <v>0</v>
      </c>
      <c r="U2769" s="47">
        <v>0</v>
      </c>
      <c r="V2769" s="47">
        <v>0</v>
      </c>
      <c r="W2769" s="47">
        <v>0</v>
      </c>
      <c r="X2769" s="47">
        <v>0</v>
      </c>
      <c r="Y2769" s="47">
        <v>0</v>
      </c>
      <c r="Z2769" s="47">
        <v>0</v>
      </c>
      <c r="AA2769" s="4">
        <f t="shared" si="89"/>
        <v>0</v>
      </c>
      <c r="AB2769" s="4" t="str">
        <f t="shared" si="88"/>
        <v/>
      </c>
    </row>
    <row r="2770" spans="1:28" x14ac:dyDescent="0.25">
      <c r="A2770" s="44">
        <v>42884</v>
      </c>
      <c r="B2770" s="45" t="s">
        <v>160</v>
      </c>
      <c r="C2770" s="45" t="s">
        <v>161</v>
      </c>
      <c r="D2770" s="45" t="s">
        <v>38</v>
      </c>
      <c r="E2770" s="45" t="s">
        <v>45</v>
      </c>
      <c r="F2770" s="45" t="s">
        <v>94</v>
      </c>
      <c r="G2770" s="46">
        <v>91163</v>
      </c>
      <c r="H2770" s="76">
        <v>0.3888888888888889</v>
      </c>
      <c r="I2770" s="76">
        <v>0.65277777777777779</v>
      </c>
      <c r="J2770" s="47">
        <v>0.2638888888888889</v>
      </c>
      <c r="M2770" s="46">
        <v>0</v>
      </c>
      <c r="N2770" s="46">
        <v>0</v>
      </c>
      <c r="O2770" s="47">
        <v>0</v>
      </c>
      <c r="P2770" s="47">
        <v>0</v>
      </c>
      <c r="Q2770" s="47">
        <v>0</v>
      </c>
      <c r="R2770" s="47">
        <v>0</v>
      </c>
      <c r="S2770" s="47">
        <v>0</v>
      </c>
      <c r="T2770" s="47">
        <v>0</v>
      </c>
      <c r="U2770" s="47">
        <v>0</v>
      </c>
      <c r="V2770" s="47">
        <v>0</v>
      </c>
      <c r="W2770" s="47">
        <v>0</v>
      </c>
      <c r="X2770" s="47">
        <v>0</v>
      </c>
      <c r="Y2770" s="47">
        <v>0</v>
      </c>
      <c r="Z2770" s="47">
        <v>0</v>
      </c>
      <c r="AA2770" s="4">
        <f t="shared" si="89"/>
        <v>0</v>
      </c>
      <c r="AB2770" s="4" t="str">
        <f t="shared" si="88"/>
        <v/>
      </c>
    </row>
    <row r="2771" spans="1:28" x14ac:dyDescent="0.25">
      <c r="A2771" s="44">
        <v>42884</v>
      </c>
      <c r="B2771" s="45" t="s">
        <v>160</v>
      </c>
      <c r="C2771" s="45" t="s">
        <v>161</v>
      </c>
      <c r="D2771" s="45" t="s">
        <v>38</v>
      </c>
      <c r="E2771" s="45" t="s">
        <v>45</v>
      </c>
      <c r="F2771" s="45" t="s">
        <v>95</v>
      </c>
      <c r="G2771" s="46">
        <v>91167</v>
      </c>
      <c r="H2771" s="76">
        <v>0.29166666666666669</v>
      </c>
      <c r="I2771" s="76">
        <v>0.55555555555555558</v>
      </c>
      <c r="J2771" s="47">
        <v>0.2638888888888889</v>
      </c>
      <c r="K2771" s="48">
        <v>42884.293749999997</v>
      </c>
      <c r="L2771" s="48">
        <v>42884.556944444441</v>
      </c>
      <c r="M2771" s="46">
        <v>66</v>
      </c>
      <c r="N2771" s="46">
        <v>0</v>
      </c>
      <c r="O2771" s="47">
        <v>0</v>
      </c>
      <c r="P2771" s="47">
        <v>2.2800925925925927E-3</v>
      </c>
      <c r="Q2771" s="47">
        <v>1.0300925925925926E-3</v>
      </c>
      <c r="R2771" s="47">
        <v>1.4340277777777776E-2</v>
      </c>
      <c r="S2771" s="47">
        <v>0</v>
      </c>
      <c r="T2771" s="47">
        <v>1.4560185185185183E-2</v>
      </c>
      <c r="U2771" s="47">
        <v>0</v>
      </c>
      <c r="V2771" s="47">
        <v>0</v>
      </c>
      <c r="W2771" s="47">
        <v>0</v>
      </c>
      <c r="X2771" s="47">
        <v>1.7638888888888888E-2</v>
      </c>
      <c r="Y2771" s="47">
        <v>0</v>
      </c>
      <c r="Z2771" s="47">
        <v>0</v>
      </c>
      <c r="AA2771" s="4">
        <f t="shared" si="89"/>
        <v>2.8900462962962961E-2</v>
      </c>
      <c r="AB2771" s="4">
        <f t="shared" si="88"/>
        <v>2.0833333333333259E-3</v>
      </c>
    </row>
    <row r="2772" spans="1:28" x14ac:dyDescent="0.25">
      <c r="A2772" s="44">
        <v>42884</v>
      </c>
      <c r="B2772" s="45" t="s">
        <v>160</v>
      </c>
      <c r="C2772" s="45" t="s">
        <v>161</v>
      </c>
      <c r="D2772" s="45" t="s">
        <v>38</v>
      </c>
      <c r="E2772" s="45" t="s">
        <v>45</v>
      </c>
      <c r="F2772" s="45" t="s">
        <v>97</v>
      </c>
      <c r="G2772" s="46">
        <v>91381</v>
      </c>
      <c r="H2772" s="76">
        <v>0.33333333333333331</v>
      </c>
      <c r="I2772" s="76">
        <v>0.59722222222222221</v>
      </c>
      <c r="J2772" s="47">
        <v>0.2638888888888889</v>
      </c>
      <c r="K2772" s="48">
        <v>42884.331944444442</v>
      </c>
      <c r="L2772" s="48">
        <v>42884.59652777778</v>
      </c>
      <c r="M2772" s="46">
        <v>82</v>
      </c>
      <c r="N2772" s="46">
        <v>0</v>
      </c>
      <c r="O2772" s="47">
        <v>0</v>
      </c>
      <c r="P2772" s="47">
        <v>1.7824074074074072E-3</v>
      </c>
      <c r="Q2772" s="47">
        <v>4.155092592592593E-3</v>
      </c>
      <c r="R2772" s="47">
        <v>1.480324074074074E-2</v>
      </c>
      <c r="S2772" s="47">
        <v>0</v>
      </c>
      <c r="T2772" s="47">
        <v>1.5486111111111112E-2</v>
      </c>
      <c r="U2772" s="47">
        <v>0</v>
      </c>
      <c r="V2772" s="47">
        <v>0</v>
      </c>
      <c r="W2772" s="47">
        <v>0</v>
      </c>
      <c r="X2772" s="47">
        <v>1.1446759259259261E-2</v>
      </c>
      <c r="Y2772" s="47">
        <v>0</v>
      </c>
      <c r="Z2772" s="47">
        <v>0</v>
      </c>
      <c r="AA2772" s="4">
        <f t="shared" si="89"/>
        <v>3.0289351851851852E-2</v>
      </c>
      <c r="AB2772" s="4">
        <f t="shared" si="88"/>
        <v>0</v>
      </c>
    </row>
    <row r="2773" spans="1:28" x14ac:dyDescent="0.25">
      <c r="A2773" s="44">
        <v>42884</v>
      </c>
      <c r="B2773" s="45" t="s">
        <v>160</v>
      </c>
      <c r="C2773" s="45" t="s">
        <v>161</v>
      </c>
      <c r="D2773" s="45" t="s">
        <v>38</v>
      </c>
      <c r="E2773" s="45" t="s">
        <v>45</v>
      </c>
      <c r="F2773" s="45" t="s">
        <v>127</v>
      </c>
      <c r="G2773" s="46">
        <v>102595</v>
      </c>
      <c r="H2773" s="76">
        <v>0.3888888888888889</v>
      </c>
      <c r="I2773" s="76">
        <v>0.65277777777777779</v>
      </c>
      <c r="J2773" s="47">
        <v>0.2638888888888889</v>
      </c>
      <c r="M2773" s="46">
        <v>0</v>
      </c>
      <c r="N2773" s="46">
        <v>0</v>
      </c>
      <c r="O2773" s="47">
        <v>0</v>
      </c>
      <c r="P2773" s="47">
        <v>0</v>
      </c>
      <c r="Q2773" s="47">
        <v>0</v>
      </c>
      <c r="R2773" s="47">
        <v>0</v>
      </c>
      <c r="S2773" s="47">
        <v>0</v>
      </c>
      <c r="T2773" s="47">
        <v>0</v>
      </c>
      <c r="U2773" s="47">
        <v>0</v>
      </c>
      <c r="V2773" s="47">
        <v>0</v>
      </c>
      <c r="W2773" s="47">
        <v>0</v>
      </c>
      <c r="X2773" s="47">
        <v>0</v>
      </c>
      <c r="Y2773" s="47">
        <v>0</v>
      </c>
      <c r="Z2773" s="47">
        <v>0</v>
      </c>
      <c r="AA2773" s="4">
        <f t="shared" si="89"/>
        <v>0</v>
      </c>
      <c r="AB2773" s="4" t="str">
        <f t="shared" si="88"/>
        <v/>
      </c>
    </row>
    <row r="2774" spans="1:28" x14ac:dyDescent="0.25">
      <c r="A2774" s="44">
        <v>42884</v>
      </c>
      <c r="B2774" s="45" t="s">
        <v>160</v>
      </c>
      <c r="C2774" s="45" t="s">
        <v>161</v>
      </c>
      <c r="D2774" s="45" t="s">
        <v>38</v>
      </c>
      <c r="E2774" s="45" t="s">
        <v>45</v>
      </c>
      <c r="F2774" s="45" t="s">
        <v>98</v>
      </c>
      <c r="G2774" s="46">
        <v>91165</v>
      </c>
      <c r="H2774" s="76">
        <v>0.3888888888888889</v>
      </c>
      <c r="I2774" s="76">
        <v>0.65277777777777779</v>
      </c>
      <c r="J2774" s="47">
        <v>0.2638888888888889</v>
      </c>
      <c r="M2774" s="46">
        <v>0</v>
      </c>
      <c r="N2774" s="46">
        <v>0</v>
      </c>
      <c r="O2774" s="47">
        <v>0</v>
      </c>
      <c r="P2774" s="47">
        <v>0</v>
      </c>
      <c r="Q2774" s="47">
        <v>0</v>
      </c>
      <c r="R2774" s="47">
        <v>0</v>
      </c>
      <c r="S2774" s="47">
        <v>0</v>
      </c>
      <c r="T2774" s="47">
        <v>0</v>
      </c>
      <c r="U2774" s="47">
        <v>0</v>
      </c>
      <c r="V2774" s="47">
        <v>0</v>
      </c>
      <c r="W2774" s="47">
        <v>0</v>
      </c>
      <c r="X2774" s="47">
        <v>0</v>
      </c>
      <c r="Y2774" s="47">
        <v>0</v>
      </c>
      <c r="Z2774" s="47">
        <v>0</v>
      </c>
      <c r="AA2774" s="4">
        <f t="shared" si="89"/>
        <v>0</v>
      </c>
      <c r="AB2774" s="4" t="str">
        <f t="shared" si="88"/>
        <v/>
      </c>
    </row>
    <row r="2775" spans="1:28" x14ac:dyDescent="0.25">
      <c r="A2775" s="44">
        <v>42884</v>
      </c>
      <c r="B2775" s="45" t="s">
        <v>160</v>
      </c>
      <c r="C2775" s="45" t="s">
        <v>161</v>
      </c>
      <c r="D2775" s="45" t="s">
        <v>38</v>
      </c>
      <c r="E2775" s="45" t="s">
        <v>45</v>
      </c>
      <c r="F2775" s="45" t="s">
        <v>99</v>
      </c>
      <c r="G2775" s="46">
        <v>91178</v>
      </c>
      <c r="H2775" s="76">
        <v>0.33333333333333331</v>
      </c>
      <c r="I2775" s="76">
        <v>0.59722222222222221</v>
      </c>
      <c r="J2775" s="47">
        <v>0.2638888888888889</v>
      </c>
      <c r="K2775" s="48">
        <v>42884.330555555556</v>
      </c>
      <c r="L2775" s="48">
        <v>42884.597222222219</v>
      </c>
      <c r="M2775" s="46">
        <v>112</v>
      </c>
      <c r="N2775" s="46">
        <v>0</v>
      </c>
      <c r="O2775" s="47">
        <v>0</v>
      </c>
      <c r="P2775" s="47">
        <v>1.1574074074074073E-3</v>
      </c>
      <c r="Q2775" s="47">
        <v>2.673611111111111E-3</v>
      </c>
      <c r="R2775" s="47">
        <v>1.5081018518518516E-2</v>
      </c>
      <c r="S2775" s="47">
        <v>0</v>
      </c>
      <c r="T2775" s="47">
        <v>7.2569444444444443E-3</v>
      </c>
      <c r="U2775" s="47">
        <v>0</v>
      </c>
      <c r="V2775" s="47">
        <v>0</v>
      </c>
      <c r="W2775" s="47">
        <v>0</v>
      </c>
      <c r="X2775" s="47">
        <v>1.4293981481481482E-2</v>
      </c>
      <c r="Y2775" s="47">
        <v>5.4745370370370373E-3</v>
      </c>
      <c r="Z2775" s="47">
        <v>0</v>
      </c>
      <c r="AA2775" s="4">
        <f t="shared" si="89"/>
        <v>2.2337962962962962E-2</v>
      </c>
      <c r="AB2775" s="4">
        <f t="shared" si="88"/>
        <v>0</v>
      </c>
    </row>
    <row r="2776" spans="1:28" x14ac:dyDescent="0.25">
      <c r="A2776" s="44">
        <v>42884</v>
      </c>
      <c r="B2776" s="45" t="s">
        <v>160</v>
      </c>
      <c r="C2776" s="45" t="s">
        <v>161</v>
      </c>
      <c r="D2776" s="45" t="s">
        <v>38</v>
      </c>
      <c r="E2776" s="45" t="s">
        <v>45</v>
      </c>
      <c r="F2776" s="45" t="s">
        <v>101</v>
      </c>
      <c r="G2776" s="46">
        <v>91179</v>
      </c>
      <c r="H2776" s="76">
        <v>0.25</v>
      </c>
      <c r="I2776" s="76">
        <v>0.51388888888888895</v>
      </c>
      <c r="J2776" s="47">
        <v>0.2638888888888889</v>
      </c>
      <c r="K2776" s="48">
        <v>42884.247916666667</v>
      </c>
      <c r="L2776" s="48">
        <v>42884.513888888891</v>
      </c>
      <c r="M2776" s="46">
        <v>75</v>
      </c>
      <c r="N2776" s="46">
        <v>0</v>
      </c>
      <c r="O2776" s="47">
        <v>0</v>
      </c>
      <c r="P2776" s="47">
        <v>1.712962962962963E-3</v>
      </c>
      <c r="Q2776" s="47">
        <v>6.4004629629629628E-3</v>
      </c>
      <c r="R2776" s="47">
        <v>1.6076388888888887E-2</v>
      </c>
      <c r="S2776" s="47">
        <v>0</v>
      </c>
      <c r="T2776" s="47">
        <v>1.4525462962962964E-2</v>
      </c>
      <c r="U2776" s="47">
        <v>0</v>
      </c>
      <c r="V2776" s="47">
        <v>0</v>
      </c>
      <c r="W2776" s="47">
        <v>0</v>
      </c>
      <c r="X2776" s="47">
        <v>1.4780092592592595E-2</v>
      </c>
      <c r="Y2776" s="47">
        <v>5.2430555555555555E-3</v>
      </c>
      <c r="Z2776" s="47">
        <v>0</v>
      </c>
      <c r="AA2776" s="4">
        <f t="shared" si="89"/>
        <v>3.0601851851851852E-2</v>
      </c>
      <c r="AB2776" s="4">
        <f t="shared" si="88"/>
        <v>0</v>
      </c>
    </row>
    <row r="2777" spans="1:28" x14ac:dyDescent="0.25">
      <c r="A2777" s="44">
        <v>42884</v>
      </c>
      <c r="B2777" s="45" t="s">
        <v>160</v>
      </c>
      <c r="C2777" s="45" t="s">
        <v>161</v>
      </c>
      <c r="D2777" s="45" t="s">
        <v>38</v>
      </c>
      <c r="E2777" s="45" t="s">
        <v>45</v>
      </c>
      <c r="F2777" s="45" t="s">
        <v>102</v>
      </c>
      <c r="G2777" s="46">
        <v>91388</v>
      </c>
      <c r="H2777" s="76">
        <v>0.29166666666666669</v>
      </c>
      <c r="I2777" s="76">
        <v>0.55555555555555558</v>
      </c>
      <c r="J2777" s="47">
        <v>0.2638888888888889</v>
      </c>
      <c r="K2777" s="48">
        <v>42884.293749999997</v>
      </c>
      <c r="L2777" s="48">
        <v>42884.555555555555</v>
      </c>
      <c r="M2777" s="46">
        <v>95</v>
      </c>
      <c r="N2777" s="46">
        <v>0</v>
      </c>
      <c r="O2777" s="47">
        <v>0</v>
      </c>
      <c r="P2777" s="47">
        <v>1.5509259259259261E-3</v>
      </c>
      <c r="Q2777" s="47">
        <v>1.2962962962962963E-3</v>
      </c>
      <c r="R2777" s="47">
        <v>1.3958333333333335E-2</v>
      </c>
      <c r="S2777" s="47">
        <v>0</v>
      </c>
      <c r="T2777" s="47">
        <v>1.5011574074074075E-2</v>
      </c>
      <c r="U2777" s="47">
        <v>0</v>
      </c>
      <c r="V2777" s="47">
        <v>0</v>
      </c>
      <c r="W2777" s="47">
        <v>0</v>
      </c>
      <c r="X2777" s="47">
        <v>0</v>
      </c>
      <c r="Y2777" s="47">
        <v>3.1365740740740742E-3</v>
      </c>
      <c r="Z2777" s="47">
        <v>0</v>
      </c>
      <c r="AA2777" s="4">
        <f t="shared" si="89"/>
        <v>2.8969907407407409E-2</v>
      </c>
      <c r="AB2777" s="4">
        <f t="shared" si="88"/>
        <v>2.0833333333333259E-3</v>
      </c>
    </row>
    <row r="2778" spans="1:28" x14ac:dyDescent="0.25">
      <c r="A2778" s="44">
        <v>42884</v>
      </c>
      <c r="B2778" s="45" t="s">
        <v>160</v>
      </c>
      <c r="C2778" s="45" t="s">
        <v>161</v>
      </c>
      <c r="D2778" s="45" t="s">
        <v>38</v>
      </c>
      <c r="E2778" s="45" t="s">
        <v>45</v>
      </c>
      <c r="F2778" s="45" t="s">
        <v>103</v>
      </c>
      <c r="G2778" s="46">
        <v>91140</v>
      </c>
      <c r="H2778" s="76">
        <v>0.3611111111111111</v>
      </c>
      <c r="I2778" s="76">
        <v>0.625</v>
      </c>
      <c r="J2778" s="47">
        <v>0.2638888888888889</v>
      </c>
      <c r="K2778" s="48">
        <v>42884.361805555556</v>
      </c>
      <c r="L2778" s="48">
        <v>42884.625</v>
      </c>
      <c r="M2778" s="46">
        <v>77</v>
      </c>
      <c r="N2778" s="46">
        <v>0</v>
      </c>
      <c r="O2778" s="47">
        <v>0</v>
      </c>
      <c r="P2778" s="47">
        <v>1.9560185185185184E-3</v>
      </c>
      <c r="Q2778" s="47">
        <v>4.2476851851851851E-3</v>
      </c>
      <c r="R2778" s="47">
        <v>1.5219907407407409E-2</v>
      </c>
      <c r="S2778" s="47">
        <v>0</v>
      </c>
      <c r="T2778" s="47">
        <v>1.53125E-2</v>
      </c>
      <c r="U2778" s="47">
        <v>0</v>
      </c>
      <c r="V2778" s="47">
        <v>0</v>
      </c>
      <c r="W2778" s="47">
        <v>0</v>
      </c>
      <c r="X2778" s="47">
        <v>2.5231481481481481E-3</v>
      </c>
      <c r="Y2778" s="47">
        <v>4.7337962962962958E-3</v>
      </c>
      <c r="Z2778" s="47">
        <v>0</v>
      </c>
      <c r="AA2778" s="4">
        <f t="shared" si="89"/>
        <v>3.0532407407407411E-2</v>
      </c>
      <c r="AB2778" s="4">
        <f t="shared" si="88"/>
        <v>6.9444444444444198E-4</v>
      </c>
    </row>
    <row r="2779" spans="1:28" x14ac:dyDescent="0.25">
      <c r="A2779" s="44">
        <v>42884</v>
      </c>
      <c r="B2779" s="45" t="s">
        <v>160</v>
      </c>
      <c r="C2779" s="45" t="s">
        <v>161</v>
      </c>
      <c r="D2779" s="45" t="s">
        <v>38</v>
      </c>
      <c r="E2779" s="45" t="s">
        <v>45</v>
      </c>
      <c r="F2779" s="45" t="s">
        <v>190</v>
      </c>
      <c r="G2779" s="46">
        <v>101413</v>
      </c>
      <c r="H2779" s="76">
        <v>0.29166666666666669</v>
      </c>
      <c r="I2779" s="76">
        <v>0.55555555555555558</v>
      </c>
      <c r="J2779" s="47">
        <v>0.2638888888888889</v>
      </c>
      <c r="M2779" s="46">
        <v>0</v>
      </c>
      <c r="N2779" s="46">
        <v>0</v>
      </c>
      <c r="O2779" s="47">
        <v>0</v>
      </c>
      <c r="P2779" s="47">
        <v>0</v>
      </c>
      <c r="Q2779" s="47">
        <v>0</v>
      </c>
      <c r="R2779" s="47">
        <v>0</v>
      </c>
      <c r="S2779" s="47">
        <v>0</v>
      </c>
      <c r="T2779" s="47">
        <v>0</v>
      </c>
      <c r="U2779" s="47">
        <v>0</v>
      </c>
      <c r="V2779" s="47">
        <v>0</v>
      </c>
      <c r="W2779" s="47">
        <v>0</v>
      </c>
      <c r="X2779" s="47">
        <v>0</v>
      </c>
      <c r="Y2779" s="47">
        <v>0</v>
      </c>
      <c r="Z2779" s="47">
        <v>0</v>
      </c>
      <c r="AA2779" s="4">
        <f t="shared" si="89"/>
        <v>0</v>
      </c>
      <c r="AB2779" s="4" t="str">
        <f t="shared" si="88"/>
        <v/>
      </c>
    </row>
    <row r="2780" spans="1:28" x14ac:dyDescent="0.25">
      <c r="A2780" s="44">
        <v>42884</v>
      </c>
      <c r="B2780" s="45" t="s">
        <v>160</v>
      </c>
      <c r="C2780" s="45" t="s">
        <v>161</v>
      </c>
      <c r="D2780" s="45" t="s">
        <v>38</v>
      </c>
      <c r="E2780" s="45" t="s">
        <v>45</v>
      </c>
      <c r="F2780" s="45" t="s">
        <v>105</v>
      </c>
      <c r="G2780" s="46">
        <v>91172</v>
      </c>
      <c r="H2780" s="76">
        <v>0.59722222222222221</v>
      </c>
      <c r="I2780" s="76">
        <v>0.86111111111111116</v>
      </c>
      <c r="J2780" s="47">
        <v>0.2638888888888889</v>
      </c>
      <c r="K2780" s="48">
        <v>42884.587500000001</v>
      </c>
      <c r="L2780" s="48">
        <v>42884.861111111109</v>
      </c>
      <c r="M2780" s="46">
        <v>69</v>
      </c>
      <c r="N2780" s="46">
        <v>0</v>
      </c>
      <c r="O2780" s="47">
        <v>0</v>
      </c>
      <c r="P2780" s="47">
        <v>2.2569444444444447E-3</v>
      </c>
      <c r="Q2780" s="47">
        <v>7.6851851851851847E-3</v>
      </c>
      <c r="R2780" s="47">
        <v>1.3310185185185187E-2</v>
      </c>
      <c r="S2780" s="47">
        <v>0</v>
      </c>
      <c r="T2780" s="47">
        <v>1.5439814814814816E-2</v>
      </c>
      <c r="U2780" s="47">
        <v>0</v>
      </c>
      <c r="V2780" s="47">
        <v>0</v>
      </c>
      <c r="W2780" s="47">
        <v>0</v>
      </c>
      <c r="X2780" s="47">
        <v>5.5555555555555558E-3</v>
      </c>
      <c r="Y2780" s="47">
        <v>3.3564814814814811E-3</v>
      </c>
      <c r="Z2780" s="47">
        <v>0</v>
      </c>
      <c r="AA2780" s="4">
        <f t="shared" si="89"/>
        <v>2.8750000000000005E-2</v>
      </c>
      <c r="AB2780" s="4">
        <f t="shared" si="88"/>
        <v>0</v>
      </c>
    </row>
    <row r="2781" spans="1:28" x14ac:dyDescent="0.25">
      <c r="A2781" s="44">
        <v>42884</v>
      </c>
      <c r="B2781" s="45" t="s">
        <v>160</v>
      </c>
      <c r="C2781" s="45" t="s">
        <v>161</v>
      </c>
      <c r="D2781" s="45" t="s">
        <v>38</v>
      </c>
      <c r="E2781" s="45" t="s">
        <v>45</v>
      </c>
      <c r="F2781" s="45" t="s">
        <v>191</v>
      </c>
      <c r="G2781" s="46">
        <v>91158</v>
      </c>
      <c r="H2781" s="76">
        <v>0.25</v>
      </c>
      <c r="I2781" s="76">
        <v>0.51388888888888895</v>
      </c>
      <c r="J2781" s="47">
        <v>0.2638888888888889</v>
      </c>
      <c r="K2781" s="48">
        <v>42884.244444444441</v>
      </c>
      <c r="L2781" s="48">
        <v>42884.513888888891</v>
      </c>
      <c r="M2781" s="46">
        <v>67</v>
      </c>
      <c r="N2781" s="46">
        <v>0</v>
      </c>
      <c r="O2781" s="47">
        <v>0</v>
      </c>
      <c r="P2781" s="47">
        <v>1.4930555555555556E-3</v>
      </c>
      <c r="Q2781" s="47">
        <v>5.0231481481481481E-3</v>
      </c>
      <c r="R2781" s="47">
        <v>1.3506944444444445E-2</v>
      </c>
      <c r="S2781" s="47">
        <v>0</v>
      </c>
      <c r="T2781" s="47">
        <v>1.4178240740740741E-2</v>
      </c>
      <c r="U2781" s="47">
        <v>0</v>
      </c>
      <c r="V2781" s="47">
        <v>0</v>
      </c>
      <c r="W2781" s="47">
        <v>0</v>
      </c>
      <c r="X2781" s="47">
        <v>2.0995370370370373E-2</v>
      </c>
      <c r="Y2781" s="47">
        <v>7.7546296296296304E-4</v>
      </c>
      <c r="Z2781" s="47">
        <v>0</v>
      </c>
      <c r="AA2781" s="4">
        <f t="shared" si="89"/>
        <v>2.7685185185185188E-2</v>
      </c>
      <c r="AB2781" s="4">
        <f t="shared" si="88"/>
        <v>0</v>
      </c>
    </row>
    <row r="2782" spans="1:28" x14ac:dyDescent="0.25">
      <c r="A2782" s="44">
        <v>42884</v>
      </c>
      <c r="B2782" s="45" t="s">
        <v>160</v>
      </c>
      <c r="C2782" s="45" t="s">
        <v>161</v>
      </c>
      <c r="D2782" s="45" t="s">
        <v>38</v>
      </c>
      <c r="E2782" s="45" t="s">
        <v>45</v>
      </c>
      <c r="F2782" s="45" t="s">
        <v>61</v>
      </c>
      <c r="G2782" s="46">
        <v>91175</v>
      </c>
      <c r="H2782" s="76">
        <v>0.29166666666666669</v>
      </c>
      <c r="I2782" s="76">
        <v>0.55555555555555558</v>
      </c>
      <c r="J2782" s="47">
        <v>0.2638888888888889</v>
      </c>
      <c r="K2782" s="48">
        <v>42884.287499999999</v>
      </c>
      <c r="L2782" s="48">
        <v>42884.556944444441</v>
      </c>
      <c r="M2782" s="46">
        <v>23</v>
      </c>
      <c r="N2782" s="46">
        <v>0</v>
      </c>
      <c r="O2782" s="47">
        <v>0</v>
      </c>
      <c r="P2782" s="47">
        <v>2.1759259259259258E-3</v>
      </c>
      <c r="Q2782" s="47">
        <v>3.7731481481481483E-3</v>
      </c>
      <c r="R2782" s="47">
        <v>1.4293981481481482E-2</v>
      </c>
      <c r="S2782" s="47">
        <v>0</v>
      </c>
      <c r="T2782" s="47">
        <v>7.8819444444444432E-3</v>
      </c>
      <c r="U2782" s="47">
        <v>0</v>
      </c>
      <c r="V2782" s="47">
        <v>0</v>
      </c>
      <c r="W2782" s="47">
        <v>0.10347222222222223</v>
      </c>
      <c r="X2782" s="47">
        <v>5.7129629629629634E-2</v>
      </c>
      <c r="Y2782" s="47">
        <v>0</v>
      </c>
      <c r="Z2782" s="47">
        <v>0</v>
      </c>
      <c r="AA2782" s="4">
        <f t="shared" si="89"/>
        <v>2.2175925925925925E-2</v>
      </c>
      <c r="AB2782" s="4">
        <f t="shared" ref="AB2782:AB2845" si="90">IF(K2782="","",IF(VALUE(TEXT(K2782,"HH:MM:SS"))&gt;H2782,VALUE(TEXT(K2782,"HH:MM:SS"))-H2782,0))</f>
        <v>0</v>
      </c>
    </row>
    <row r="2783" spans="1:28" x14ac:dyDescent="0.25">
      <c r="A2783" s="44">
        <v>42884</v>
      </c>
      <c r="B2783" s="45" t="s">
        <v>160</v>
      </c>
      <c r="C2783" s="45" t="s">
        <v>161</v>
      </c>
      <c r="D2783" s="45" t="s">
        <v>38</v>
      </c>
      <c r="E2783" s="45" t="s">
        <v>45</v>
      </c>
      <c r="F2783" s="45" t="s">
        <v>106</v>
      </c>
      <c r="G2783" s="46">
        <v>91150</v>
      </c>
      <c r="H2783" s="76">
        <v>0.29166666666666669</v>
      </c>
      <c r="I2783" s="76">
        <v>0.55555555555555558</v>
      </c>
      <c r="J2783" s="47">
        <v>0.2638888888888889</v>
      </c>
      <c r="M2783" s="46">
        <v>0</v>
      </c>
      <c r="N2783" s="46">
        <v>0</v>
      </c>
      <c r="O2783" s="47">
        <v>0</v>
      </c>
      <c r="P2783" s="47">
        <v>0</v>
      </c>
      <c r="Q2783" s="47">
        <v>0</v>
      </c>
      <c r="R2783" s="47">
        <v>0</v>
      </c>
      <c r="S2783" s="47">
        <v>0</v>
      </c>
      <c r="T2783" s="47">
        <v>0</v>
      </c>
      <c r="U2783" s="47">
        <v>0</v>
      </c>
      <c r="V2783" s="47">
        <v>0</v>
      </c>
      <c r="W2783" s="47">
        <v>0</v>
      </c>
      <c r="X2783" s="47">
        <v>0</v>
      </c>
      <c r="Y2783" s="47">
        <v>0</v>
      </c>
      <c r="Z2783" s="47">
        <v>0</v>
      </c>
      <c r="AA2783" s="4">
        <f t="shared" si="89"/>
        <v>0</v>
      </c>
      <c r="AB2783" s="4" t="str">
        <f t="shared" si="90"/>
        <v/>
      </c>
    </row>
    <row r="2784" spans="1:28" x14ac:dyDescent="0.25">
      <c r="A2784" s="44">
        <v>42884</v>
      </c>
      <c r="B2784" s="45" t="s">
        <v>160</v>
      </c>
      <c r="C2784" s="45" t="s">
        <v>161</v>
      </c>
      <c r="D2784" s="45" t="s">
        <v>38</v>
      </c>
      <c r="E2784" s="45" t="s">
        <v>45</v>
      </c>
      <c r="F2784" s="45" t="s">
        <v>107</v>
      </c>
      <c r="G2784" s="46">
        <v>102599</v>
      </c>
      <c r="H2784" s="76">
        <v>0.33333333333333331</v>
      </c>
      <c r="I2784" s="76">
        <v>0.59722222222222221</v>
      </c>
      <c r="J2784" s="47">
        <v>0.2638888888888889</v>
      </c>
      <c r="M2784" s="46">
        <v>0</v>
      </c>
      <c r="N2784" s="46">
        <v>0</v>
      </c>
      <c r="O2784" s="47">
        <v>0</v>
      </c>
      <c r="P2784" s="47">
        <v>0</v>
      </c>
      <c r="Q2784" s="47">
        <v>0</v>
      </c>
      <c r="R2784" s="47">
        <v>0</v>
      </c>
      <c r="S2784" s="47">
        <v>0</v>
      </c>
      <c r="T2784" s="47">
        <v>0</v>
      </c>
      <c r="U2784" s="47">
        <v>0</v>
      </c>
      <c r="V2784" s="47">
        <v>0</v>
      </c>
      <c r="W2784" s="47">
        <v>0</v>
      </c>
      <c r="X2784" s="47">
        <v>0</v>
      </c>
      <c r="Y2784" s="47">
        <v>0</v>
      </c>
      <c r="Z2784" s="47">
        <v>0</v>
      </c>
      <c r="AA2784" s="4">
        <f t="shared" si="89"/>
        <v>0</v>
      </c>
      <c r="AB2784" s="4" t="str">
        <f t="shared" si="90"/>
        <v/>
      </c>
    </row>
    <row r="2785" spans="1:28" x14ac:dyDescent="0.25">
      <c r="A2785" s="44">
        <v>42884</v>
      </c>
      <c r="B2785" s="45" t="s">
        <v>160</v>
      </c>
      <c r="C2785" s="45" t="s">
        <v>161</v>
      </c>
      <c r="D2785" s="45" t="s">
        <v>192</v>
      </c>
      <c r="E2785" s="45" t="s">
        <v>48</v>
      </c>
      <c r="F2785" s="45" t="s">
        <v>193</v>
      </c>
      <c r="G2785" s="46">
        <v>91357</v>
      </c>
      <c r="H2785" s="76">
        <v>0.58333333333333337</v>
      </c>
      <c r="I2785" s="76">
        <v>0.84722222222222221</v>
      </c>
      <c r="J2785" s="47">
        <v>0.2638888888888889</v>
      </c>
      <c r="K2785" s="48">
        <v>42884.584027777775</v>
      </c>
      <c r="L2785" s="48">
        <v>42884.847222222219</v>
      </c>
      <c r="M2785" s="46">
        <v>0</v>
      </c>
      <c r="N2785" s="46">
        <v>9</v>
      </c>
      <c r="O2785" s="47">
        <v>4.5138888888888892E-4</v>
      </c>
      <c r="P2785" s="47">
        <v>0</v>
      </c>
      <c r="Q2785" s="47">
        <v>7.5578703703703702E-3</v>
      </c>
      <c r="R2785" s="47">
        <v>1.4155092592592592E-2</v>
      </c>
      <c r="S2785" s="47">
        <v>0</v>
      </c>
      <c r="T2785" s="47">
        <v>1.3969907407407408E-2</v>
      </c>
      <c r="U2785" s="47">
        <v>0</v>
      </c>
      <c r="V2785" s="47">
        <v>0</v>
      </c>
      <c r="W2785" s="47">
        <v>0</v>
      </c>
      <c r="X2785" s="47">
        <v>0</v>
      </c>
      <c r="Y2785" s="47">
        <v>5.8333333333333336E-3</v>
      </c>
      <c r="Z2785" s="47">
        <v>0</v>
      </c>
      <c r="AA2785" s="4">
        <f t="shared" si="89"/>
        <v>2.8125000000000001E-2</v>
      </c>
      <c r="AB2785" s="4">
        <f t="shared" si="90"/>
        <v>6.9444444444444198E-4</v>
      </c>
    </row>
    <row r="2786" spans="1:28" x14ac:dyDescent="0.25">
      <c r="A2786" s="44">
        <v>42884</v>
      </c>
      <c r="B2786" s="45" t="s">
        <v>160</v>
      </c>
      <c r="C2786" s="45" t="s">
        <v>161</v>
      </c>
      <c r="D2786" s="45" t="s">
        <v>192</v>
      </c>
      <c r="E2786" s="45" t="s">
        <v>48</v>
      </c>
      <c r="F2786" s="45" t="s">
        <v>88</v>
      </c>
      <c r="G2786" s="46">
        <v>91368</v>
      </c>
      <c r="H2786" s="76">
        <v>0.31944444444444448</v>
      </c>
      <c r="I2786" s="76">
        <v>0.58333333333333337</v>
      </c>
      <c r="J2786" s="47">
        <v>0.2638888888888889</v>
      </c>
      <c r="K2786" s="48">
        <v>42884.319444444445</v>
      </c>
      <c r="L2786" s="48">
        <v>42884.583333333336</v>
      </c>
      <c r="M2786" s="46">
        <v>4</v>
      </c>
      <c r="N2786" s="46">
        <v>4</v>
      </c>
      <c r="O2786" s="47">
        <v>8.564814814814815E-4</v>
      </c>
      <c r="P2786" s="47">
        <v>1.0763888888888889E-3</v>
      </c>
      <c r="Q2786" s="47">
        <v>3.5185185185185185E-3</v>
      </c>
      <c r="R2786" s="47">
        <v>1.4583333333333332E-2</v>
      </c>
      <c r="S2786" s="47">
        <v>6.782407407407408E-3</v>
      </c>
      <c r="T2786" s="47">
        <v>1.4120370370370368E-2</v>
      </c>
      <c r="U2786" s="47">
        <v>0</v>
      </c>
      <c r="V2786" s="47">
        <v>2.488425925925926E-3</v>
      </c>
      <c r="W2786" s="47">
        <v>0</v>
      </c>
      <c r="X2786" s="47">
        <v>0</v>
      </c>
      <c r="Y2786" s="47">
        <v>9.4212962962962957E-3</v>
      </c>
      <c r="Z2786" s="47">
        <v>0</v>
      </c>
      <c r="AA2786" s="4">
        <f t="shared" si="89"/>
        <v>2.87037037037037E-2</v>
      </c>
      <c r="AB2786" s="4">
        <f t="shared" si="90"/>
        <v>0</v>
      </c>
    </row>
    <row r="2787" spans="1:28" x14ac:dyDescent="0.25">
      <c r="A2787" s="44">
        <v>42884</v>
      </c>
      <c r="G2787" s="46">
        <v>91240</v>
      </c>
      <c r="H2787" s="76"/>
      <c r="I2787" s="76"/>
      <c r="M2787" s="46">
        <v>90</v>
      </c>
      <c r="P2787" s="47">
        <v>1.6203703703703703E-3</v>
      </c>
      <c r="AA2787" s="4">
        <f t="shared" si="89"/>
        <v>0</v>
      </c>
      <c r="AB2787" s="4" t="str">
        <f t="shared" si="90"/>
        <v/>
      </c>
    </row>
    <row r="2788" spans="1:28" x14ac:dyDescent="0.25">
      <c r="A2788" s="44">
        <v>42885</v>
      </c>
      <c r="B2788" s="45" t="s">
        <v>162</v>
      </c>
      <c r="C2788" s="45" t="s">
        <v>161</v>
      </c>
      <c r="D2788" s="45" t="s">
        <v>36</v>
      </c>
      <c r="E2788" s="45" t="s">
        <v>35</v>
      </c>
      <c r="F2788" s="45" t="s">
        <v>65</v>
      </c>
      <c r="G2788" s="46">
        <v>91392</v>
      </c>
      <c r="H2788" s="76">
        <v>0.65277777777777779</v>
      </c>
      <c r="I2788" s="76">
        <v>0.91666666666666663</v>
      </c>
      <c r="J2788" s="47">
        <v>0.2638888888888889</v>
      </c>
      <c r="K2788" s="48">
        <v>42885.649305555555</v>
      </c>
      <c r="L2788" s="48">
        <v>42885.916666666664</v>
      </c>
      <c r="M2788" s="46">
        <v>0</v>
      </c>
      <c r="N2788" s="46">
        <v>49</v>
      </c>
      <c r="O2788" s="47">
        <v>8.7962962962962962E-4</v>
      </c>
      <c r="P2788" s="47">
        <v>0</v>
      </c>
      <c r="Q2788" s="47">
        <v>4.3124999999999997E-2</v>
      </c>
      <c r="R2788" s="47">
        <v>0</v>
      </c>
      <c r="S2788" s="47">
        <v>0</v>
      </c>
      <c r="T2788" s="47">
        <v>0</v>
      </c>
      <c r="U2788" s="47">
        <v>0</v>
      </c>
      <c r="V2788" s="47">
        <v>0</v>
      </c>
      <c r="W2788" s="47">
        <v>0</v>
      </c>
      <c r="X2788" s="47">
        <v>0</v>
      </c>
      <c r="Y2788" s="47">
        <v>0</v>
      </c>
      <c r="Z2788" s="47">
        <v>0</v>
      </c>
      <c r="AA2788" s="4">
        <f t="shared" si="89"/>
        <v>0</v>
      </c>
      <c r="AB2788" s="4">
        <f t="shared" si="90"/>
        <v>0</v>
      </c>
    </row>
    <row r="2789" spans="1:28" x14ac:dyDescent="0.25">
      <c r="A2789" s="44">
        <v>42885</v>
      </c>
      <c r="B2789" s="45" t="s">
        <v>162</v>
      </c>
      <c r="C2789" s="45" t="s">
        <v>161</v>
      </c>
      <c r="D2789" s="45" t="s">
        <v>36</v>
      </c>
      <c r="E2789" s="45" t="s">
        <v>35</v>
      </c>
      <c r="F2789" s="45" t="s">
        <v>34</v>
      </c>
      <c r="G2789" s="46">
        <v>91391</v>
      </c>
      <c r="H2789" s="76">
        <v>0.58333333333333337</v>
      </c>
      <c r="I2789" s="76">
        <v>0.84722222222222221</v>
      </c>
      <c r="J2789" s="47">
        <v>0.2638888888888889</v>
      </c>
      <c r="K2789" s="48">
        <v>42885.57916666667</v>
      </c>
      <c r="L2789" s="48">
        <v>42885.847222222219</v>
      </c>
      <c r="M2789" s="46">
        <v>0</v>
      </c>
      <c r="N2789" s="46">
        <v>66</v>
      </c>
      <c r="O2789" s="47">
        <v>7.0601851851851847E-4</v>
      </c>
      <c r="P2789" s="47">
        <v>0</v>
      </c>
      <c r="Q2789" s="47">
        <v>4.7037037037037037E-2</v>
      </c>
      <c r="R2789" s="47">
        <v>0</v>
      </c>
      <c r="S2789" s="47">
        <v>0</v>
      </c>
      <c r="T2789" s="47">
        <v>6.8402777777777776E-3</v>
      </c>
      <c r="U2789" s="47">
        <v>0</v>
      </c>
      <c r="V2789" s="47">
        <v>0</v>
      </c>
      <c r="W2789" s="47">
        <v>0</v>
      </c>
      <c r="X2789" s="47">
        <v>0</v>
      </c>
      <c r="Y2789" s="47">
        <v>0</v>
      </c>
      <c r="Z2789" s="47">
        <v>0</v>
      </c>
      <c r="AA2789" s="4">
        <f t="shared" si="89"/>
        <v>6.8402777777777776E-3</v>
      </c>
      <c r="AB2789" s="4">
        <f t="shared" si="90"/>
        <v>0</v>
      </c>
    </row>
    <row r="2790" spans="1:28" x14ac:dyDescent="0.25">
      <c r="A2790" s="44">
        <v>42885</v>
      </c>
      <c r="B2790" s="45" t="s">
        <v>162</v>
      </c>
      <c r="C2790" s="45" t="s">
        <v>161</v>
      </c>
      <c r="D2790" s="45" t="s">
        <v>36</v>
      </c>
      <c r="E2790" s="45" t="s">
        <v>35</v>
      </c>
      <c r="F2790" s="45" t="s">
        <v>178</v>
      </c>
      <c r="G2790" s="46">
        <v>91156</v>
      </c>
      <c r="H2790" s="76">
        <v>0.625</v>
      </c>
      <c r="I2790" s="76">
        <v>0.88888888888888884</v>
      </c>
      <c r="J2790" s="47">
        <v>0.2638888888888889</v>
      </c>
      <c r="K2790" s="48">
        <v>42885.618750000001</v>
      </c>
      <c r="L2790" s="48">
        <v>42885.888888888891</v>
      </c>
      <c r="M2790" s="46">
        <v>0</v>
      </c>
      <c r="N2790" s="46">
        <v>79</v>
      </c>
      <c r="O2790" s="47">
        <v>8.7962962962962962E-4</v>
      </c>
      <c r="P2790" s="47">
        <v>0</v>
      </c>
      <c r="Q2790" s="47">
        <v>6.9444444444444434E-2</v>
      </c>
      <c r="R2790" s="47">
        <v>9.4675925925925917E-3</v>
      </c>
      <c r="S2790" s="47">
        <v>0</v>
      </c>
      <c r="T2790" s="47">
        <v>1.255787037037037E-2</v>
      </c>
      <c r="U2790" s="47">
        <v>0</v>
      </c>
      <c r="V2790" s="47">
        <v>0</v>
      </c>
      <c r="W2790" s="47">
        <v>0</v>
      </c>
      <c r="X2790" s="47">
        <v>0</v>
      </c>
      <c r="Y2790" s="47">
        <v>0</v>
      </c>
      <c r="Z2790" s="47">
        <v>0</v>
      </c>
      <c r="AA2790" s="4">
        <f t="shared" si="89"/>
        <v>2.2025462962962962E-2</v>
      </c>
      <c r="AB2790" s="4">
        <f t="shared" si="90"/>
        <v>0</v>
      </c>
    </row>
    <row r="2791" spans="1:28" x14ac:dyDescent="0.25">
      <c r="A2791" s="44">
        <v>42885</v>
      </c>
      <c r="B2791" s="45" t="s">
        <v>162</v>
      </c>
      <c r="C2791" s="45" t="s">
        <v>161</v>
      </c>
      <c r="D2791" s="45" t="s">
        <v>36</v>
      </c>
      <c r="E2791" s="45" t="s">
        <v>35</v>
      </c>
      <c r="F2791" s="45" t="s">
        <v>181</v>
      </c>
      <c r="G2791" s="46">
        <v>91376</v>
      </c>
      <c r="H2791" s="76">
        <v>0.625</v>
      </c>
      <c r="I2791" s="76">
        <v>0.88888888888888884</v>
      </c>
      <c r="J2791" s="47">
        <v>0.2638888888888889</v>
      </c>
      <c r="K2791" s="48">
        <v>42885.629166666666</v>
      </c>
      <c r="L2791" s="48">
        <v>42885.888888888891</v>
      </c>
      <c r="M2791" s="46">
        <v>0</v>
      </c>
      <c r="N2791" s="46">
        <v>89</v>
      </c>
      <c r="O2791" s="47">
        <v>5.9027777777777778E-4</v>
      </c>
      <c r="P2791" s="47">
        <v>0</v>
      </c>
      <c r="Q2791" s="47">
        <v>5.2916666666666667E-2</v>
      </c>
      <c r="R2791" s="47">
        <v>0</v>
      </c>
      <c r="S2791" s="47">
        <v>0</v>
      </c>
      <c r="T2791" s="47">
        <v>7.1180555555555554E-3</v>
      </c>
      <c r="U2791" s="47">
        <v>0</v>
      </c>
      <c r="V2791" s="47">
        <v>0</v>
      </c>
      <c r="W2791" s="47">
        <v>0</v>
      </c>
      <c r="X2791" s="47">
        <v>0</v>
      </c>
      <c r="Y2791" s="47">
        <v>0</v>
      </c>
      <c r="Z2791" s="47">
        <v>0</v>
      </c>
      <c r="AA2791" s="4">
        <f t="shared" si="89"/>
        <v>7.1180555555555554E-3</v>
      </c>
      <c r="AB2791" s="4">
        <f t="shared" si="90"/>
        <v>4.1666666666666519E-3</v>
      </c>
    </row>
    <row r="2792" spans="1:28" x14ac:dyDescent="0.25">
      <c r="A2792" s="44">
        <v>42885</v>
      </c>
      <c r="B2792" s="45" t="s">
        <v>162</v>
      </c>
      <c r="C2792" s="45" t="s">
        <v>161</v>
      </c>
      <c r="D2792" s="45" t="s">
        <v>36</v>
      </c>
      <c r="E2792" s="45" t="s">
        <v>35</v>
      </c>
      <c r="F2792" s="45" t="s">
        <v>68</v>
      </c>
      <c r="G2792" s="46">
        <v>91155</v>
      </c>
      <c r="H2792" s="76">
        <v>0.65277777777777779</v>
      </c>
      <c r="I2792" s="76">
        <v>0.91666666666666663</v>
      </c>
      <c r="J2792" s="47">
        <v>0.2638888888888889</v>
      </c>
      <c r="K2792" s="48">
        <v>42885.648611111108</v>
      </c>
      <c r="L2792" s="48">
        <v>42885.916666666664</v>
      </c>
      <c r="M2792" s="46">
        <v>0</v>
      </c>
      <c r="N2792" s="46">
        <v>32</v>
      </c>
      <c r="O2792" s="47">
        <v>1.0648148148148147E-3</v>
      </c>
      <c r="P2792" s="47">
        <v>0</v>
      </c>
      <c r="Q2792" s="47">
        <v>3.8078703703703705E-2</v>
      </c>
      <c r="R2792" s="47">
        <v>0.01</v>
      </c>
      <c r="S2792" s="47">
        <v>0</v>
      </c>
      <c r="T2792" s="47">
        <v>4.8032407407407407E-3</v>
      </c>
      <c r="U2792" s="47">
        <v>0</v>
      </c>
      <c r="V2792" s="47">
        <v>0</v>
      </c>
      <c r="W2792" s="47">
        <v>0</v>
      </c>
      <c r="X2792" s="47">
        <v>0</v>
      </c>
      <c r="Y2792" s="47">
        <v>0</v>
      </c>
      <c r="Z2792" s="47">
        <v>0</v>
      </c>
      <c r="AA2792" s="4">
        <f t="shared" si="89"/>
        <v>1.4803240740740742E-2</v>
      </c>
      <c r="AB2792" s="4">
        <f t="shared" si="90"/>
        <v>0</v>
      </c>
    </row>
    <row r="2793" spans="1:28" x14ac:dyDescent="0.25">
      <c r="A2793" s="44">
        <v>42885</v>
      </c>
      <c r="B2793" s="45" t="s">
        <v>162</v>
      </c>
      <c r="C2793" s="45" t="s">
        <v>161</v>
      </c>
      <c r="D2793" s="45" t="s">
        <v>36</v>
      </c>
      <c r="E2793" s="45" t="s">
        <v>41</v>
      </c>
      <c r="F2793" s="45" t="s">
        <v>108</v>
      </c>
      <c r="G2793" s="46">
        <v>91216</v>
      </c>
      <c r="H2793" s="76">
        <v>0.29166666666666669</v>
      </c>
      <c r="I2793" s="76">
        <v>0.55555555555555558</v>
      </c>
      <c r="J2793" s="47">
        <v>0.2638888888888889</v>
      </c>
      <c r="K2793" s="48">
        <v>42885.291666666664</v>
      </c>
      <c r="L2793" s="48">
        <v>42885.555555555555</v>
      </c>
      <c r="M2793" s="46">
        <v>0</v>
      </c>
      <c r="N2793" s="46">
        <v>9</v>
      </c>
      <c r="O2793" s="47">
        <v>5.0925925925925921E-4</v>
      </c>
      <c r="P2793" s="47">
        <v>0</v>
      </c>
      <c r="Q2793" s="47">
        <v>5.8217592592592592E-3</v>
      </c>
      <c r="R2793" s="47">
        <v>1.4270833333333335E-2</v>
      </c>
      <c r="S2793" s="47">
        <v>0</v>
      </c>
      <c r="T2793" s="47">
        <v>1.3368055555555557E-2</v>
      </c>
      <c r="U2793" s="47">
        <v>0</v>
      </c>
      <c r="V2793" s="47">
        <v>0</v>
      </c>
      <c r="W2793" s="47">
        <v>0</v>
      </c>
      <c r="X2793" s="47">
        <v>0</v>
      </c>
      <c r="Y2793" s="47">
        <v>0</v>
      </c>
      <c r="Z2793" s="47">
        <v>0</v>
      </c>
      <c r="AA2793" s="4">
        <f t="shared" si="89"/>
        <v>2.7638888888888893E-2</v>
      </c>
      <c r="AB2793" s="4">
        <f t="shared" si="90"/>
        <v>0</v>
      </c>
    </row>
    <row r="2794" spans="1:28" x14ac:dyDescent="0.25">
      <c r="A2794" s="44">
        <v>42885</v>
      </c>
      <c r="B2794" s="45" t="s">
        <v>162</v>
      </c>
      <c r="C2794" s="45" t="s">
        <v>161</v>
      </c>
      <c r="D2794" s="45" t="s">
        <v>36</v>
      </c>
      <c r="E2794" s="45" t="s">
        <v>41</v>
      </c>
      <c r="F2794" s="45" t="s">
        <v>109</v>
      </c>
      <c r="G2794" s="46">
        <v>91396</v>
      </c>
      <c r="H2794" s="76">
        <v>0.33333333333333331</v>
      </c>
      <c r="I2794" s="76">
        <v>0.59722222222222221</v>
      </c>
      <c r="J2794" s="47">
        <v>0.2638888888888889</v>
      </c>
      <c r="K2794" s="48">
        <v>42885.329861111109</v>
      </c>
      <c r="L2794" s="48">
        <v>42885.597222222219</v>
      </c>
      <c r="M2794" s="46">
        <v>0</v>
      </c>
      <c r="N2794" s="46">
        <v>22</v>
      </c>
      <c r="O2794" s="47">
        <v>4.3981481481481481E-4</v>
      </c>
      <c r="P2794" s="47">
        <v>0</v>
      </c>
      <c r="Q2794" s="47">
        <v>9.6296296296296303E-3</v>
      </c>
      <c r="R2794" s="47">
        <v>1.3333333333333334E-2</v>
      </c>
      <c r="S2794" s="47">
        <v>0</v>
      </c>
      <c r="T2794" s="47">
        <v>1.105324074074074E-2</v>
      </c>
      <c r="U2794" s="47">
        <v>0</v>
      </c>
      <c r="V2794" s="47">
        <v>0</v>
      </c>
      <c r="W2794" s="47">
        <v>0</v>
      </c>
      <c r="X2794" s="47">
        <v>0</v>
      </c>
      <c r="Y2794" s="47">
        <v>0</v>
      </c>
      <c r="Z2794" s="47">
        <v>0</v>
      </c>
      <c r="AA2794" s="4">
        <f t="shared" si="89"/>
        <v>2.4386574074074074E-2</v>
      </c>
      <c r="AB2794" s="4">
        <f t="shared" si="90"/>
        <v>0</v>
      </c>
    </row>
    <row r="2795" spans="1:28" x14ac:dyDescent="0.25">
      <c r="A2795" s="44">
        <v>42885</v>
      </c>
      <c r="B2795" s="45" t="s">
        <v>162</v>
      </c>
      <c r="C2795" s="45" t="s">
        <v>161</v>
      </c>
      <c r="D2795" s="45" t="s">
        <v>36</v>
      </c>
      <c r="E2795" s="45" t="s">
        <v>41</v>
      </c>
      <c r="F2795" s="45" t="s">
        <v>163</v>
      </c>
      <c r="G2795" s="46">
        <v>91395</v>
      </c>
      <c r="H2795" s="76">
        <v>0.25</v>
      </c>
      <c r="I2795" s="76">
        <v>0.51388888888888895</v>
      </c>
      <c r="J2795" s="47">
        <v>0.2638888888888889</v>
      </c>
      <c r="K2795" s="48">
        <v>42885.243750000001</v>
      </c>
      <c r="L2795" s="48">
        <v>42885.513888888891</v>
      </c>
      <c r="M2795" s="46">
        <v>0</v>
      </c>
      <c r="N2795" s="46">
        <v>67</v>
      </c>
      <c r="O2795" s="47">
        <v>7.291666666666667E-4</v>
      </c>
      <c r="P2795" s="47">
        <v>0</v>
      </c>
      <c r="Q2795" s="47">
        <v>4.8576388888888884E-2</v>
      </c>
      <c r="R2795" s="47">
        <v>1.1539351851851851E-2</v>
      </c>
      <c r="S2795" s="47">
        <v>0</v>
      </c>
      <c r="T2795" s="47">
        <v>1.0625000000000001E-2</v>
      </c>
      <c r="U2795" s="47">
        <v>0</v>
      </c>
      <c r="V2795" s="47">
        <v>0</v>
      </c>
      <c r="W2795" s="47">
        <v>0</v>
      </c>
      <c r="X2795" s="47">
        <v>0</v>
      </c>
      <c r="Y2795" s="47">
        <v>0</v>
      </c>
      <c r="Z2795" s="47">
        <v>0</v>
      </c>
      <c r="AA2795" s="4">
        <f t="shared" si="89"/>
        <v>2.2164351851851852E-2</v>
      </c>
      <c r="AB2795" s="4">
        <f t="shared" si="90"/>
        <v>0</v>
      </c>
    </row>
    <row r="2796" spans="1:28" x14ac:dyDescent="0.25">
      <c r="A2796" s="44">
        <v>42885</v>
      </c>
      <c r="B2796" s="45" t="s">
        <v>162</v>
      </c>
      <c r="C2796" s="45" t="s">
        <v>161</v>
      </c>
      <c r="D2796" s="45" t="s">
        <v>36</v>
      </c>
      <c r="E2796" s="45" t="s">
        <v>41</v>
      </c>
      <c r="F2796" s="45" t="s">
        <v>164</v>
      </c>
      <c r="G2796" s="46">
        <v>91320</v>
      </c>
      <c r="H2796" s="76">
        <v>0.25</v>
      </c>
      <c r="I2796" s="76">
        <v>0.51388888888888895</v>
      </c>
      <c r="J2796" s="47">
        <v>0.2638888888888889</v>
      </c>
      <c r="K2796" s="48">
        <v>42885.247916666667</v>
      </c>
      <c r="L2796" s="48">
        <v>42885.51458333333</v>
      </c>
      <c r="M2796" s="46">
        <v>0</v>
      </c>
      <c r="N2796" s="46">
        <v>44</v>
      </c>
      <c r="O2796" s="47">
        <v>5.0925925925925921E-4</v>
      </c>
      <c r="P2796" s="47">
        <v>0</v>
      </c>
      <c r="Q2796" s="47">
        <v>6.6689814814814813E-2</v>
      </c>
      <c r="R2796" s="47">
        <v>8.3217592592592596E-3</v>
      </c>
      <c r="S2796" s="47">
        <v>0</v>
      </c>
      <c r="T2796" s="47">
        <v>8.518518518518519E-3</v>
      </c>
      <c r="U2796" s="47">
        <v>0</v>
      </c>
      <c r="V2796" s="47">
        <v>0</v>
      </c>
      <c r="W2796" s="47">
        <v>0</v>
      </c>
      <c r="X2796" s="47">
        <v>0</v>
      </c>
      <c r="Y2796" s="47">
        <v>0</v>
      </c>
      <c r="Z2796" s="47">
        <v>0</v>
      </c>
      <c r="AA2796" s="4">
        <f t="shared" si="89"/>
        <v>1.684027777777778E-2</v>
      </c>
      <c r="AB2796" s="4">
        <f t="shared" si="90"/>
        <v>0</v>
      </c>
    </row>
    <row r="2797" spans="1:28" x14ac:dyDescent="0.25">
      <c r="A2797" s="44">
        <v>42885</v>
      </c>
      <c r="B2797" s="45" t="s">
        <v>162</v>
      </c>
      <c r="C2797" s="45" t="s">
        <v>161</v>
      </c>
      <c r="D2797" s="45" t="s">
        <v>36</v>
      </c>
      <c r="E2797" s="45" t="s">
        <v>41</v>
      </c>
      <c r="F2797" s="45" t="s">
        <v>112</v>
      </c>
      <c r="G2797" s="46">
        <v>91152</v>
      </c>
      <c r="H2797" s="76">
        <v>0.375</v>
      </c>
      <c r="I2797" s="76">
        <v>0.63888888888888895</v>
      </c>
      <c r="J2797" s="47">
        <v>0.2638888888888889</v>
      </c>
      <c r="K2797" s="48">
        <v>42885.370138888888</v>
      </c>
      <c r="L2797" s="48">
        <v>42885.63958333333</v>
      </c>
      <c r="M2797" s="46">
        <v>0</v>
      </c>
      <c r="N2797" s="46">
        <v>71</v>
      </c>
      <c r="O2797" s="47">
        <v>1.1921296296296296E-3</v>
      </c>
      <c r="P2797" s="47">
        <v>0</v>
      </c>
      <c r="Q2797" s="47">
        <v>9.0219907407407415E-2</v>
      </c>
      <c r="R2797" s="47">
        <v>0</v>
      </c>
      <c r="S2797" s="47">
        <v>0</v>
      </c>
      <c r="T2797" s="47">
        <v>0</v>
      </c>
      <c r="U2797" s="47">
        <v>0</v>
      </c>
      <c r="V2797" s="47">
        <v>0</v>
      </c>
      <c r="W2797" s="47">
        <v>0</v>
      </c>
      <c r="X2797" s="47">
        <v>0</v>
      </c>
      <c r="Y2797" s="47">
        <v>0</v>
      </c>
      <c r="Z2797" s="47">
        <v>0</v>
      </c>
      <c r="AA2797" s="4">
        <f t="shared" si="89"/>
        <v>0</v>
      </c>
      <c r="AB2797" s="4">
        <f t="shared" si="90"/>
        <v>0</v>
      </c>
    </row>
    <row r="2798" spans="1:28" x14ac:dyDescent="0.25">
      <c r="A2798" s="44">
        <v>42885</v>
      </c>
      <c r="B2798" s="45" t="s">
        <v>162</v>
      </c>
      <c r="C2798" s="45" t="s">
        <v>161</v>
      </c>
      <c r="D2798" s="45" t="s">
        <v>36</v>
      </c>
      <c r="E2798" s="45" t="s">
        <v>41</v>
      </c>
      <c r="F2798" s="45" t="s">
        <v>165</v>
      </c>
      <c r="G2798" s="46">
        <v>91399</v>
      </c>
      <c r="H2798" s="76">
        <v>0.33333333333333331</v>
      </c>
      <c r="I2798" s="76">
        <v>0.59722222222222221</v>
      </c>
      <c r="J2798" s="47">
        <v>0.2638888888888889</v>
      </c>
      <c r="K2798" s="48">
        <v>42885.328472222223</v>
      </c>
      <c r="L2798" s="48">
        <v>42885.51458333333</v>
      </c>
      <c r="M2798" s="46">
        <v>0</v>
      </c>
      <c r="N2798" s="46">
        <v>62</v>
      </c>
      <c r="O2798" s="47">
        <v>1.1226851851851851E-3</v>
      </c>
      <c r="P2798" s="47">
        <v>0</v>
      </c>
      <c r="Q2798" s="47">
        <v>7.6412037037037042E-2</v>
      </c>
      <c r="R2798" s="47">
        <v>1.3761574074074074E-2</v>
      </c>
      <c r="S2798" s="47">
        <v>0</v>
      </c>
      <c r="T2798" s="47">
        <v>6.6203703703703702E-3</v>
      </c>
      <c r="U2798" s="47">
        <v>0</v>
      </c>
      <c r="V2798" s="47">
        <v>0</v>
      </c>
      <c r="W2798" s="47">
        <v>0</v>
      </c>
      <c r="X2798" s="47">
        <v>0</v>
      </c>
      <c r="Y2798" s="47">
        <v>0</v>
      </c>
      <c r="Z2798" s="47">
        <v>0</v>
      </c>
      <c r="AA2798" s="4">
        <f t="shared" si="89"/>
        <v>2.0381944444444446E-2</v>
      </c>
      <c r="AB2798" s="4">
        <f t="shared" si="90"/>
        <v>0</v>
      </c>
    </row>
    <row r="2799" spans="1:28" x14ac:dyDescent="0.25">
      <c r="A2799" s="44">
        <v>42885</v>
      </c>
      <c r="B2799" s="45" t="s">
        <v>162</v>
      </c>
      <c r="C2799" s="45" t="s">
        <v>161</v>
      </c>
      <c r="D2799" s="45" t="s">
        <v>36</v>
      </c>
      <c r="E2799" s="45" t="s">
        <v>41</v>
      </c>
      <c r="F2799" s="45" t="s">
        <v>114</v>
      </c>
      <c r="G2799" s="46">
        <v>91122</v>
      </c>
      <c r="H2799" s="76">
        <v>0.29166666666666669</v>
      </c>
      <c r="I2799" s="76">
        <v>0.55555555555555558</v>
      </c>
      <c r="J2799" s="47">
        <v>0.2638888888888889</v>
      </c>
      <c r="K2799" s="48">
        <v>42885.288888888892</v>
      </c>
      <c r="L2799" s="48">
        <v>42885.555555555555</v>
      </c>
      <c r="M2799" s="46">
        <v>0</v>
      </c>
      <c r="N2799" s="46">
        <v>82</v>
      </c>
      <c r="O2799" s="47">
        <v>9.7222222222222209E-4</v>
      </c>
      <c r="P2799" s="47">
        <v>0</v>
      </c>
      <c r="Q2799" s="47">
        <v>7.9722222222222222E-2</v>
      </c>
      <c r="R2799" s="47">
        <v>0</v>
      </c>
      <c r="S2799" s="47">
        <v>0</v>
      </c>
      <c r="T2799" s="47">
        <v>0</v>
      </c>
      <c r="U2799" s="47">
        <v>0</v>
      </c>
      <c r="V2799" s="47">
        <v>0</v>
      </c>
      <c r="W2799" s="47">
        <v>0</v>
      </c>
      <c r="X2799" s="47">
        <v>0</v>
      </c>
      <c r="Y2799" s="47">
        <v>0</v>
      </c>
      <c r="Z2799" s="47">
        <v>0</v>
      </c>
      <c r="AA2799" s="4">
        <f t="shared" si="89"/>
        <v>0</v>
      </c>
      <c r="AB2799" s="4">
        <f t="shared" si="90"/>
        <v>0</v>
      </c>
    </row>
    <row r="2800" spans="1:28" x14ac:dyDescent="0.25">
      <c r="A2800" s="44">
        <v>42885</v>
      </c>
      <c r="B2800" s="45" t="s">
        <v>162</v>
      </c>
      <c r="C2800" s="45" t="s">
        <v>161</v>
      </c>
      <c r="D2800" s="45" t="s">
        <v>36</v>
      </c>
      <c r="E2800" s="45" t="s">
        <v>184</v>
      </c>
      <c r="F2800" s="45" t="s">
        <v>203</v>
      </c>
      <c r="G2800" s="46">
        <v>102712</v>
      </c>
      <c r="H2800" s="76">
        <v>0.25</v>
      </c>
      <c r="I2800" s="76">
        <v>0.51388888888888895</v>
      </c>
      <c r="J2800" s="47">
        <v>0.2638888888888889</v>
      </c>
      <c r="M2800" s="46">
        <v>0</v>
      </c>
      <c r="N2800" s="46">
        <v>0</v>
      </c>
      <c r="O2800" s="47">
        <v>0</v>
      </c>
      <c r="P2800" s="47">
        <v>0</v>
      </c>
      <c r="Q2800" s="47">
        <v>0</v>
      </c>
      <c r="R2800" s="47">
        <v>0</v>
      </c>
      <c r="S2800" s="47">
        <v>0</v>
      </c>
      <c r="T2800" s="47">
        <v>0</v>
      </c>
      <c r="U2800" s="47">
        <v>0</v>
      </c>
      <c r="V2800" s="47">
        <v>0</v>
      </c>
      <c r="W2800" s="47">
        <v>0</v>
      </c>
      <c r="X2800" s="47">
        <v>0</v>
      </c>
      <c r="Y2800" s="47">
        <v>0</v>
      </c>
      <c r="Z2800" s="47">
        <v>0</v>
      </c>
      <c r="AA2800" s="4">
        <f t="shared" si="89"/>
        <v>0</v>
      </c>
      <c r="AB2800" s="4" t="str">
        <f t="shared" si="90"/>
        <v/>
      </c>
    </row>
    <row r="2801" spans="1:28" x14ac:dyDescent="0.25">
      <c r="A2801" s="44">
        <v>42885</v>
      </c>
      <c r="B2801" s="45" t="s">
        <v>162</v>
      </c>
      <c r="C2801" s="45" t="s">
        <v>161</v>
      </c>
      <c r="D2801" s="45" t="s">
        <v>36</v>
      </c>
      <c r="E2801" s="45" t="s">
        <v>45</v>
      </c>
      <c r="F2801" s="45" t="s">
        <v>93</v>
      </c>
      <c r="G2801" s="46">
        <v>91389</v>
      </c>
      <c r="H2801" s="76">
        <v>0.33333333333333331</v>
      </c>
      <c r="I2801" s="76">
        <v>0.59722222222222221</v>
      </c>
      <c r="J2801" s="47">
        <v>0.2638888888888889</v>
      </c>
      <c r="K2801" s="48">
        <v>42885.327777777777</v>
      </c>
      <c r="L2801" s="48">
        <v>42885.597222222219</v>
      </c>
      <c r="M2801" s="46">
        <v>0</v>
      </c>
      <c r="N2801" s="46">
        <v>49</v>
      </c>
      <c r="O2801" s="47">
        <v>7.8703703703703705E-4</v>
      </c>
      <c r="P2801" s="47">
        <v>0</v>
      </c>
      <c r="Q2801" s="47">
        <v>4.1631944444444451E-2</v>
      </c>
      <c r="R2801" s="47">
        <v>1.3090277777777779E-2</v>
      </c>
      <c r="S2801" s="47">
        <v>0</v>
      </c>
      <c r="T2801" s="47">
        <v>1.3668981481481482E-2</v>
      </c>
      <c r="U2801" s="47">
        <v>0</v>
      </c>
      <c r="V2801" s="47">
        <v>0</v>
      </c>
      <c r="W2801" s="47">
        <v>0</v>
      </c>
      <c r="X2801" s="47">
        <v>0</v>
      </c>
      <c r="Y2801" s="47">
        <v>0</v>
      </c>
      <c r="Z2801" s="47">
        <v>0</v>
      </c>
      <c r="AA2801" s="4">
        <f t="shared" si="89"/>
        <v>2.675925925925926E-2</v>
      </c>
      <c r="AB2801" s="4">
        <f t="shared" si="90"/>
        <v>0</v>
      </c>
    </row>
    <row r="2802" spans="1:28" x14ac:dyDescent="0.25">
      <c r="A2802" s="44">
        <v>42885</v>
      </c>
      <c r="B2802" s="45" t="s">
        <v>162</v>
      </c>
      <c r="C2802" s="45" t="s">
        <v>161</v>
      </c>
      <c r="D2802" s="45" t="s">
        <v>36</v>
      </c>
      <c r="E2802" s="45" t="s">
        <v>45</v>
      </c>
      <c r="F2802" s="45" t="s">
        <v>166</v>
      </c>
      <c r="G2802" s="46">
        <v>91115</v>
      </c>
      <c r="H2802" s="76">
        <v>0.33333333333333331</v>
      </c>
      <c r="I2802" s="76">
        <v>0.59722222222222221</v>
      </c>
      <c r="J2802" s="47">
        <v>0.2638888888888889</v>
      </c>
      <c r="K2802" s="48">
        <v>42885.32708333333</v>
      </c>
      <c r="L2802" s="48">
        <v>42885.597222222219</v>
      </c>
      <c r="M2802" s="46">
        <v>0</v>
      </c>
      <c r="N2802" s="46">
        <v>68</v>
      </c>
      <c r="O2802" s="47">
        <v>6.134259259259259E-4</v>
      </c>
      <c r="P2802" s="47">
        <v>0</v>
      </c>
      <c r="Q2802" s="47">
        <v>4.1458333333333333E-2</v>
      </c>
      <c r="R2802" s="47">
        <v>1.2743055555555556E-2</v>
      </c>
      <c r="S2802" s="47">
        <v>0</v>
      </c>
      <c r="T2802" s="47">
        <v>1.2210648148148146E-2</v>
      </c>
      <c r="U2802" s="47">
        <v>0</v>
      </c>
      <c r="V2802" s="47">
        <v>0</v>
      </c>
      <c r="W2802" s="47">
        <v>0</v>
      </c>
      <c r="X2802" s="47">
        <v>0</v>
      </c>
      <c r="Y2802" s="47">
        <v>0</v>
      </c>
      <c r="Z2802" s="47">
        <v>0</v>
      </c>
      <c r="AA2802" s="4">
        <f t="shared" si="89"/>
        <v>2.49537037037037E-2</v>
      </c>
      <c r="AB2802" s="4">
        <f t="shared" si="90"/>
        <v>0</v>
      </c>
    </row>
    <row r="2803" spans="1:28" x14ac:dyDescent="0.25">
      <c r="A2803" s="44">
        <v>42885</v>
      </c>
      <c r="B2803" s="45" t="s">
        <v>162</v>
      </c>
      <c r="C2803" s="45" t="s">
        <v>161</v>
      </c>
      <c r="D2803" s="45" t="s">
        <v>36</v>
      </c>
      <c r="E2803" s="45" t="s">
        <v>45</v>
      </c>
      <c r="F2803" s="45" t="s">
        <v>167</v>
      </c>
      <c r="G2803" s="46">
        <v>91120</v>
      </c>
      <c r="H2803" s="76">
        <v>0.29166666666666669</v>
      </c>
      <c r="I2803" s="76">
        <v>0.55555555555555558</v>
      </c>
      <c r="J2803" s="47">
        <v>0.2638888888888889</v>
      </c>
      <c r="K2803" s="48">
        <v>42885.29791666667</v>
      </c>
      <c r="L2803" s="48">
        <v>42885.555555555555</v>
      </c>
      <c r="M2803" s="46">
        <v>0</v>
      </c>
      <c r="N2803" s="46">
        <v>67</v>
      </c>
      <c r="O2803" s="47">
        <v>7.9861111111111105E-4</v>
      </c>
      <c r="P2803" s="47">
        <v>0</v>
      </c>
      <c r="Q2803" s="47">
        <v>5.4340277777777779E-2</v>
      </c>
      <c r="R2803" s="47">
        <v>1.224537037037037E-2</v>
      </c>
      <c r="S2803" s="47">
        <v>0</v>
      </c>
      <c r="T2803" s="47">
        <v>1.5046296296296295E-2</v>
      </c>
      <c r="U2803" s="47">
        <v>0</v>
      </c>
      <c r="V2803" s="47">
        <v>0</v>
      </c>
      <c r="W2803" s="47">
        <v>0</v>
      </c>
      <c r="X2803" s="47">
        <v>0</v>
      </c>
      <c r="Y2803" s="47">
        <v>0</v>
      </c>
      <c r="Z2803" s="47">
        <v>0</v>
      </c>
      <c r="AA2803" s="4">
        <f t="shared" si="89"/>
        <v>2.7291666666666665E-2</v>
      </c>
      <c r="AB2803" s="4">
        <f t="shared" si="90"/>
        <v>6.2499999999999778E-3</v>
      </c>
    </row>
    <row r="2804" spans="1:28" x14ac:dyDescent="0.25">
      <c r="A2804" s="44">
        <v>42885</v>
      </c>
      <c r="B2804" s="45" t="s">
        <v>162</v>
      </c>
      <c r="C2804" s="45" t="s">
        <v>161</v>
      </c>
      <c r="D2804" s="45" t="s">
        <v>36</v>
      </c>
      <c r="E2804" s="45" t="s">
        <v>45</v>
      </c>
      <c r="F2804" s="45" t="s">
        <v>91</v>
      </c>
      <c r="G2804" s="46">
        <v>91121</v>
      </c>
      <c r="H2804" s="76">
        <v>0.29166666666666669</v>
      </c>
      <c r="I2804" s="76">
        <v>0.55555555555555558</v>
      </c>
      <c r="J2804" s="47">
        <v>0.2638888888888889</v>
      </c>
      <c r="K2804" s="48">
        <v>42885.284722222219</v>
      </c>
      <c r="L2804" s="48">
        <v>42885.555555555555</v>
      </c>
      <c r="M2804" s="46">
        <v>0</v>
      </c>
      <c r="N2804" s="46">
        <v>81</v>
      </c>
      <c r="O2804" s="47">
        <v>9.2592592592592585E-4</v>
      </c>
      <c r="P2804" s="47">
        <v>0</v>
      </c>
      <c r="Q2804" s="47">
        <v>8.2442129629629629E-2</v>
      </c>
      <c r="R2804" s="47">
        <v>1.636574074074074E-2</v>
      </c>
      <c r="S2804" s="47">
        <v>0</v>
      </c>
      <c r="T2804" s="47">
        <v>1.3587962962962963E-2</v>
      </c>
      <c r="U2804" s="47">
        <v>0</v>
      </c>
      <c r="V2804" s="47">
        <v>0</v>
      </c>
      <c r="W2804" s="47">
        <v>0</v>
      </c>
      <c r="X2804" s="47">
        <v>0</v>
      </c>
      <c r="Y2804" s="47">
        <v>0</v>
      </c>
      <c r="Z2804" s="47">
        <v>0</v>
      </c>
      <c r="AA2804" s="4">
        <f t="shared" si="89"/>
        <v>2.9953703703703705E-2</v>
      </c>
      <c r="AB2804" s="4">
        <f t="shared" si="90"/>
        <v>0</v>
      </c>
    </row>
    <row r="2805" spans="1:28" x14ac:dyDescent="0.25">
      <c r="A2805" s="44">
        <v>42885</v>
      </c>
      <c r="B2805" s="45" t="s">
        <v>162</v>
      </c>
      <c r="C2805" s="45" t="s">
        <v>161</v>
      </c>
      <c r="D2805" s="45" t="s">
        <v>36</v>
      </c>
      <c r="E2805" s="45" t="s">
        <v>45</v>
      </c>
      <c r="F2805" s="45" t="s">
        <v>115</v>
      </c>
      <c r="G2805" s="46">
        <v>91123</v>
      </c>
      <c r="H2805" s="76">
        <v>0.25</v>
      </c>
      <c r="I2805" s="76">
        <v>0.51388888888888895</v>
      </c>
      <c r="J2805" s="47">
        <v>0.2638888888888889</v>
      </c>
      <c r="K2805" s="48">
        <v>42885.247916666667</v>
      </c>
      <c r="L2805" s="48">
        <v>42885.51458333333</v>
      </c>
      <c r="M2805" s="46">
        <v>0</v>
      </c>
      <c r="N2805" s="46">
        <v>73</v>
      </c>
      <c r="O2805" s="47">
        <v>7.407407407407407E-4</v>
      </c>
      <c r="P2805" s="47">
        <v>0</v>
      </c>
      <c r="Q2805" s="47">
        <v>5.4664351851851846E-2</v>
      </c>
      <c r="R2805" s="47">
        <v>1.037037037037037E-2</v>
      </c>
      <c r="S2805" s="47">
        <v>0</v>
      </c>
      <c r="T2805" s="47">
        <v>9.1898148148148139E-3</v>
      </c>
      <c r="U2805" s="47">
        <v>0</v>
      </c>
      <c r="V2805" s="47">
        <v>0</v>
      </c>
      <c r="W2805" s="47">
        <v>0</v>
      </c>
      <c r="X2805" s="47">
        <v>0</v>
      </c>
      <c r="Y2805" s="47">
        <v>2.6504629629629625E-3</v>
      </c>
      <c r="Z2805" s="47">
        <v>0</v>
      </c>
      <c r="AA2805" s="4">
        <f t="shared" si="89"/>
        <v>1.9560185185185184E-2</v>
      </c>
      <c r="AB2805" s="4">
        <f t="shared" si="90"/>
        <v>0</v>
      </c>
    </row>
    <row r="2806" spans="1:28" x14ac:dyDescent="0.25">
      <c r="A2806" s="44">
        <v>42885</v>
      </c>
      <c r="B2806" s="45" t="s">
        <v>162</v>
      </c>
      <c r="C2806" s="45" t="s">
        <v>161</v>
      </c>
      <c r="D2806" s="45" t="s">
        <v>36</v>
      </c>
      <c r="E2806" s="45" t="s">
        <v>48</v>
      </c>
      <c r="F2806" s="45" t="s">
        <v>82</v>
      </c>
      <c r="G2806" s="46">
        <v>91284</v>
      </c>
      <c r="H2806" s="76">
        <v>0.55555555555555558</v>
      </c>
      <c r="I2806" s="76">
        <v>0.81944444444444453</v>
      </c>
      <c r="J2806" s="47">
        <v>0.2638888888888889</v>
      </c>
      <c r="K2806" s="48">
        <v>42885.555555555555</v>
      </c>
      <c r="L2806" s="48">
        <v>42885.819444444445</v>
      </c>
      <c r="M2806" s="46">
        <v>7</v>
      </c>
      <c r="N2806" s="46">
        <v>26</v>
      </c>
      <c r="O2806" s="47">
        <v>7.7546296296296304E-4</v>
      </c>
      <c r="P2806" s="47">
        <v>2.0601851851851853E-3</v>
      </c>
      <c r="Q2806" s="47">
        <v>2.0034722222222221E-2</v>
      </c>
      <c r="R2806" s="47">
        <v>1.3402777777777777E-2</v>
      </c>
      <c r="S2806" s="47">
        <v>0</v>
      </c>
      <c r="T2806" s="47">
        <v>6.8981481481481489E-3</v>
      </c>
      <c r="U2806" s="47">
        <v>0</v>
      </c>
      <c r="V2806" s="47">
        <v>1.1759259259259259E-2</v>
      </c>
      <c r="W2806" s="47">
        <v>0</v>
      </c>
      <c r="X2806" s="47">
        <v>0</v>
      </c>
      <c r="Y2806" s="47">
        <v>7.4421296296296293E-3</v>
      </c>
      <c r="Z2806" s="47">
        <v>0</v>
      </c>
      <c r="AA2806" s="4">
        <f t="shared" si="89"/>
        <v>2.0300925925925927E-2</v>
      </c>
      <c r="AB2806" s="4">
        <f t="shared" si="90"/>
        <v>0</v>
      </c>
    </row>
    <row r="2807" spans="1:28" x14ac:dyDescent="0.25">
      <c r="A2807" s="44">
        <v>42885</v>
      </c>
      <c r="B2807" s="45" t="s">
        <v>162</v>
      </c>
      <c r="C2807" s="45" t="s">
        <v>161</v>
      </c>
      <c r="D2807" s="45" t="s">
        <v>36</v>
      </c>
      <c r="E2807" s="45" t="s">
        <v>48</v>
      </c>
      <c r="F2807" s="45" t="s">
        <v>83</v>
      </c>
      <c r="G2807" s="46">
        <v>91282</v>
      </c>
      <c r="H2807" s="76">
        <v>0.55555555555555558</v>
      </c>
      <c r="I2807" s="76">
        <v>0.81944444444444453</v>
      </c>
      <c r="J2807" s="47">
        <v>0.2638888888888889</v>
      </c>
      <c r="K2807" s="48">
        <v>42885.555555555555</v>
      </c>
      <c r="L2807" s="48">
        <v>42885.819444444445</v>
      </c>
      <c r="M2807" s="46">
        <v>10</v>
      </c>
      <c r="N2807" s="46">
        <v>3</v>
      </c>
      <c r="O2807" s="47">
        <v>2.0486111111111113E-3</v>
      </c>
      <c r="P2807" s="47">
        <v>8.3333333333333339E-4</v>
      </c>
      <c r="Q2807" s="47">
        <v>8.3796296296296292E-3</v>
      </c>
      <c r="R2807" s="47">
        <v>1.3530092592592594E-2</v>
      </c>
      <c r="S2807" s="47">
        <v>0</v>
      </c>
      <c r="T2807" s="47">
        <v>0</v>
      </c>
      <c r="U2807" s="47">
        <v>0</v>
      </c>
      <c r="V2807" s="47">
        <v>0</v>
      </c>
      <c r="W2807" s="47">
        <v>0</v>
      </c>
      <c r="X2807" s="47">
        <v>8.8657407407407417E-3</v>
      </c>
      <c r="Y2807" s="47">
        <v>8.4259259259259253E-3</v>
      </c>
      <c r="Z2807" s="47">
        <v>0</v>
      </c>
      <c r="AA2807" s="4">
        <f t="shared" si="89"/>
        <v>1.3530092592592594E-2</v>
      </c>
      <c r="AB2807" s="4">
        <f t="shared" si="90"/>
        <v>0</v>
      </c>
    </row>
    <row r="2808" spans="1:28" x14ac:dyDescent="0.25">
      <c r="A2808" s="44">
        <v>42885</v>
      </c>
      <c r="B2808" s="45" t="s">
        <v>162</v>
      </c>
      <c r="C2808" s="45" t="s">
        <v>161</v>
      </c>
      <c r="D2808" s="45" t="s">
        <v>36</v>
      </c>
      <c r="E2808" s="45" t="s">
        <v>48</v>
      </c>
      <c r="F2808" s="45" t="s">
        <v>84</v>
      </c>
      <c r="G2808" s="46">
        <v>91276</v>
      </c>
      <c r="H2808" s="76">
        <v>0.29166666666666669</v>
      </c>
      <c r="I2808" s="76">
        <v>0.55555555555555558</v>
      </c>
      <c r="J2808" s="47">
        <v>0.2638888888888889</v>
      </c>
      <c r="K2808" s="48">
        <v>42885.289583333331</v>
      </c>
      <c r="L2808" s="48">
        <v>42885.555555555555</v>
      </c>
      <c r="M2808" s="46">
        <v>9</v>
      </c>
      <c r="N2808" s="46">
        <v>36</v>
      </c>
      <c r="O2808" s="47">
        <v>6.4814814814814813E-4</v>
      </c>
      <c r="P2808" s="47">
        <v>9.2592592592592585E-4</v>
      </c>
      <c r="Q2808" s="47">
        <v>3.243055555555556E-2</v>
      </c>
      <c r="R2808" s="47">
        <v>1.4953703703703705E-2</v>
      </c>
      <c r="S2808" s="47">
        <v>0</v>
      </c>
      <c r="T2808" s="47">
        <v>1.6435185185185188E-2</v>
      </c>
      <c r="U2808" s="47">
        <v>0</v>
      </c>
      <c r="V2808" s="47">
        <v>1.5185185185185185E-2</v>
      </c>
      <c r="W2808" s="47">
        <v>0</v>
      </c>
      <c r="X2808" s="47">
        <v>0</v>
      </c>
      <c r="Y2808" s="47">
        <v>1.019675925925926E-2</v>
      </c>
      <c r="Z2808" s="47">
        <v>0</v>
      </c>
      <c r="AA2808" s="4">
        <f t="shared" si="89"/>
        <v>3.1388888888888897E-2</v>
      </c>
      <c r="AB2808" s="4">
        <f t="shared" si="90"/>
        <v>0</v>
      </c>
    </row>
    <row r="2809" spans="1:28" x14ac:dyDescent="0.25">
      <c r="A2809" s="44">
        <v>42885</v>
      </c>
      <c r="B2809" s="45" t="s">
        <v>162</v>
      </c>
      <c r="C2809" s="45" t="s">
        <v>161</v>
      </c>
      <c r="D2809" s="45" t="s">
        <v>36</v>
      </c>
      <c r="E2809" s="45" t="s">
        <v>48</v>
      </c>
      <c r="F2809" s="45" t="s">
        <v>168</v>
      </c>
      <c r="G2809" s="46">
        <v>91275</v>
      </c>
      <c r="H2809" s="76">
        <v>0.29166666666666669</v>
      </c>
      <c r="I2809" s="76">
        <v>0.55555555555555558</v>
      </c>
      <c r="J2809" s="47">
        <v>0.2638888888888889</v>
      </c>
      <c r="K2809" s="48">
        <v>42885.284722222219</v>
      </c>
      <c r="L2809" s="48">
        <v>42885.555555555555</v>
      </c>
      <c r="M2809" s="46">
        <v>11</v>
      </c>
      <c r="N2809" s="46">
        <v>13</v>
      </c>
      <c r="O2809" s="47">
        <v>1.5277777777777779E-3</v>
      </c>
      <c r="P2809" s="47">
        <v>1.1805555555555556E-3</v>
      </c>
      <c r="Q2809" s="47">
        <v>5.486111111111111E-2</v>
      </c>
      <c r="R2809" s="47">
        <v>1.3449074074074073E-2</v>
      </c>
      <c r="S2809" s="47">
        <v>0</v>
      </c>
      <c r="T2809" s="47">
        <v>1.3252314814814814E-2</v>
      </c>
      <c r="U2809" s="47">
        <v>0</v>
      </c>
      <c r="V2809" s="47">
        <v>1.5000000000000001E-2</v>
      </c>
      <c r="W2809" s="47">
        <v>0</v>
      </c>
      <c r="X2809" s="47">
        <v>0</v>
      </c>
      <c r="Y2809" s="47">
        <v>3.1250000000000001E-4</v>
      </c>
      <c r="Z2809" s="47">
        <v>0</v>
      </c>
      <c r="AA2809" s="4">
        <f t="shared" si="89"/>
        <v>2.6701388888888886E-2</v>
      </c>
      <c r="AB2809" s="4">
        <f t="shared" si="90"/>
        <v>0</v>
      </c>
    </row>
    <row r="2810" spans="1:28" x14ac:dyDescent="0.25">
      <c r="A2810" s="44">
        <v>42885</v>
      </c>
      <c r="B2810" s="45" t="s">
        <v>162</v>
      </c>
      <c r="C2810" s="45" t="s">
        <v>161</v>
      </c>
      <c r="D2810" s="45" t="s">
        <v>36</v>
      </c>
      <c r="E2810" s="45" t="s">
        <v>48</v>
      </c>
      <c r="F2810" s="45" t="s">
        <v>86</v>
      </c>
      <c r="G2810" s="46">
        <v>91283</v>
      </c>
      <c r="H2810" s="76">
        <v>0.29166666666666669</v>
      </c>
      <c r="I2810" s="76">
        <v>0.55555555555555558</v>
      </c>
      <c r="J2810" s="47">
        <v>0.2638888888888889</v>
      </c>
      <c r="K2810" s="48">
        <v>42885.296527777777</v>
      </c>
      <c r="L2810" s="48">
        <v>42885.555555555555</v>
      </c>
      <c r="M2810" s="46">
        <v>6</v>
      </c>
      <c r="N2810" s="46">
        <v>18</v>
      </c>
      <c r="O2810" s="47">
        <v>1.2962962962962963E-3</v>
      </c>
      <c r="P2810" s="47">
        <v>2.8703703703703708E-3</v>
      </c>
      <c r="Q2810" s="47">
        <v>3.2233796296296295E-2</v>
      </c>
      <c r="R2810" s="47">
        <v>1.5717592592592592E-2</v>
      </c>
      <c r="S2810" s="47">
        <v>0</v>
      </c>
      <c r="T2810" s="47">
        <v>7.5231481481481477E-3</v>
      </c>
      <c r="U2810" s="47">
        <v>0</v>
      </c>
      <c r="V2810" s="47">
        <v>1.1400462962962965E-2</v>
      </c>
      <c r="W2810" s="47">
        <v>0</v>
      </c>
      <c r="X2810" s="47">
        <v>0</v>
      </c>
      <c r="Y2810" s="47">
        <v>6.1805555555555563E-3</v>
      </c>
      <c r="Z2810" s="47">
        <v>0</v>
      </c>
      <c r="AA2810" s="4">
        <f t="shared" si="89"/>
        <v>2.3240740740740739E-2</v>
      </c>
      <c r="AB2810" s="4">
        <f t="shared" si="90"/>
        <v>4.8611111111110938E-3</v>
      </c>
    </row>
    <row r="2811" spans="1:28" x14ac:dyDescent="0.25">
      <c r="A2811" s="44">
        <v>42885</v>
      </c>
      <c r="B2811" s="45" t="s">
        <v>162</v>
      </c>
      <c r="C2811" s="45" t="s">
        <v>161</v>
      </c>
      <c r="D2811" s="45" t="s">
        <v>36</v>
      </c>
      <c r="E2811" s="45" t="s">
        <v>48</v>
      </c>
      <c r="F2811" s="45" t="s">
        <v>87</v>
      </c>
      <c r="G2811" s="46">
        <v>91278</v>
      </c>
      <c r="H2811" s="76">
        <v>0.55555555555555558</v>
      </c>
      <c r="I2811" s="76">
        <v>0.81944444444444453</v>
      </c>
      <c r="J2811" s="47">
        <v>0.2638888888888889</v>
      </c>
      <c r="K2811" s="48">
        <v>42885.555555555555</v>
      </c>
      <c r="L2811" s="48">
        <v>42885.819444444445</v>
      </c>
      <c r="M2811" s="46">
        <v>10</v>
      </c>
      <c r="N2811" s="46">
        <v>11</v>
      </c>
      <c r="O2811" s="47">
        <v>1.1342592592592591E-3</v>
      </c>
      <c r="P2811" s="47">
        <v>1.4814814814814814E-3</v>
      </c>
      <c r="Q2811" s="47">
        <v>1.2499999999999999E-2</v>
      </c>
      <c r="R2811" s="47">
        <v>1.556712962962963E-2</v>
      </c>
      <c r="S2811" s="47">
        <v>0</v>
      </c>
      <c r="T2811" s="47">
        <v>2.1990740740740742E-3</v>
      </c>
      <c r="U2811" s="47">
        <v>0</v>
      </c>
      <c r="V2811" s="47">
        <v>2.946759259259259E-2</v>
      </c>
      <c r="W2811" s="47">
        <v>0</v>
      </c>
      <c r="X2811" s="47">
        <v>4.6296296296296302E-3</v>
      </c>
      <c r="Y2811" s="47">
        <v>0</v>
      </c>
      <c r="Z2811" s="47">
        <v>0</v>
      </c>
      <c r="AA2811" s="4">
        <f t="shared" si="89"/>
        <v>1.7766203703703704E-2</v>
      </c>
      <c r="AB2811" s="4">
        <f t="shared" si="90"/>
        <v>0</v>
      </c>
    </row>
    <row r="2812" spans="1:28" x14ac:dyDescent="0.25">
      <c r="A2812" s="44">
        <v>42885</v>
      </c>
      <c r="B2812" s="45" t="s">
        <v>162</v>
      </c>
      <c r="C2812" s="45" t="s">
        <v>161</v>
      </c>
      <c r="D2812" s="45" t="s">
        <v>38</v>
      </c>
      <c r="E2812" s="45" t="s">
        <v>35</v>
      </c>
      <c r="F2812" s="45" t="s">
        <v>72</v>
      </c>
      <c r="G2812" s="46">
        <v>91169</v>
      </c>
      <c r="H2812" s="76">
        <v>0.625</v>
      </c>
      <c r="I2812" s="76">
        <v>0.88888888888888884</v>
      </c>
      <c r="J2812" s="47">
        <v>0.2638888888888889</v>
      </c>
      <c r="K2812" s="48">
        <v>42885.623611111114</v>
      </c>
      <c r="L2812" s="48">
        <v>42885.888888888891</v>
      </c>
      <c r="M2812" s="46">
        <v>27</v>
      </c>
      <c r="N2812" s="46">
        <v>0</v>
      </c>
      <c r="O2812" s="47">
        <v>0</v>
      </c>
      <c r="P2812" s="47">
        <v>1.5509259259259261E-3</v>
      </c>
      <c r="Q2812" s="47">
        <v>1.4004629629629629E-3</v>
      </c>
      <c r="R2812" s="47">
        <v>1.40625E-2</v>
      </c>
      <c r="S2812" s="47">
        <v>0</v>
      </c>
      <c r="T2812" s="47">
        <v>3.8240740740740742E-2</v>
      </c>
      <c r="U2812" s="47">
        <v>0</v>
      </c>
      <c r="V2812" s="47">
        <v>0</v>
      </c>
      <c r="W2812" s="47">
        <v>0.11913194444444446</v>
      </c>
      <c r="X2812" s="47">
        <v>1.0972222222222223E-2</v>
      </c>
      <c r="Y2812" s="47">
        <v>0</v>
      </c>
      <c r="Z2812" s="47">
        <v>4.6296296296296294E-5</v>
      </c>
      <c r="AA2812" s="4">
        <f t="shared" si="89"/>
        <v>5.230324074074074E-2</v>
      </c>
      <c r="AB2812" s="4">
        <f t="shared" si="90"/>
        <v>0</v>
      </c>
    </row>
    <row r="2813" spans="1:28" x14ac:dyDescent="0.25">
      <c r="A2813" s="44">
        <v>42885</v>
      </c>
      <c r="B2813" s="45" t="s">
        <v>162</v>
      </c>
      <c r="C2813" s="45" t="s">
        <v>161</v>
      </c>
      <c r="D2813" s="45" t="s">
        <v>38</v>
      </c>
      <c r="E2813" s="45" t="s">
        <v>35</v>
      </c>
      <c r="F2813" s="45" t="s">
        <v>55</v>
      </c>
      <c r="G2813" s="46">
        <v>91147</v>
      </c>
      <c r="H2813" s="76">
        <v>0.55555555555555558</v>
      </c>
      <c r="I2813" s="76">
        <v>0.81944444444444453</v>
      </c>
      <c r="J2813" s="47">
        <v>0.2638888888888889</v>
      </c>
      <c r="M2813" s="46">
        <v>0</v>
      </c>
      <c r="N2813" s="46">
        <v>0</v>
      </c>
      <c r="O2813" s="47">
        <v>0</v>
      </c>
      <c r="P2813" s="47">
        <v>0</v>
      </c>
      <c r="Q2813" s="47">
        <v>0</v>
      </c>
      <c r="R2813" s="47">
        <v>0</v>
      </c>
      <c r="S2813" s="47">
        <v>0</v>
      </c>
      <c r="T2813" s="47">
        <v>0</v>
      </c>
      <c r="U2813" s="47">
        <v>0</v>
      </c>
      <c r="V2813" s="47">
        <v>0</v>
      </c>
      <c r="W2813" s="47">
        <v>0</v>
      </c>
      <c r="X2813" s="47">
        <v>0</v>
      </c>
      <c r="Y2813" s="47">
        <v>0</v>
      </c>
      <c r="Z2813" s="47">
        <v>0</v>
      </c>
      <c r="AA2813" s="4">
        <f t="shared" si="89"/>
        <v>0</v>
      </c>
      <c r="AB2813" s="4" t="str">
        <f t="shared" si="90"/>
        <v/>
      </c>
    </row>
    <row r="2814" spans="1:28" x14ac:dyDescent="0.25">
      <c r="A2814" s="44">
        <v>42885</v>
      </c>
      <c r="B2814" s="45" t="s">
        <v>162</v>
      </c>
      <c r="C2814" s="45" t="s">
        <v>161</v>
      </c>
      <c r="D2814" s="45" t="s">
        <v>38</v>
      </c>
      <c r="E2814" s="45" t="s">
        <v>35</v>
      </c>
      <c r="F2814" s="45" t="s">
        <v>172</v>
      </c>
      <c r="G2814" s="46">
        <v>91160</v>
      </c>
      <c r="H2814" s="76">
        <v>0.625</v>
      </c>
      <c r="I2814" s="76">
        <v>0.88888888888888884</v>
      </c>
      <c r="J2814" s="47">
        <v>0.2638888888888889</v>
      </c>
      <c r="K2814" s="48">
        <v>42885.620833333334</v>
      </c>
      <c r="L2814" s="48">
        <v>42885.890972222223</v>
      </c>
      <c r="M2814" s="46">
        <v>83</v>
      </c>
      <c r="N2814" s="46">
        <v>0</v>
      </c>
      <c r="O2814" s="47">
        <v>0</v>
      </c>
      <c r="P2814" s="47">
        <v>1.6087962962962963E-3</v>
      </c>
      <c r="Q2814" s="47">
        <v>3.8541666666666668E-3</v>
      </c>
      <c r="R2814" s="47">
        <v>1.3333333333333334E-2</v>
      </c>
      <c r="S2814" s="47">
        <v>0</v>
      </c>
      <c r="T2814" s="47">
        <v>1.3449074074074073E-2</v>
      </c>
      <c r="U2814" s="47">
        <v>0</v>
      </c>
      <c r="V2814" s="47">
        <v>0</v>
      </c>
      <c r="W2814" s="47">
        <v>0</v>
      </c>
      <c r="X2814" s="47">
        <v>0</v>
      </c>
      <c r="Y2814" s="47">
        <v>8.3217592592592596E-3</v>
      </c>
      <c r="Z2814" s="47">
        <v>0</v>
      </c>
      <c r="AA2814" s="4">
        <f t="shared" si="89"/>
        <v>2.6782407407407408E-2</v>
      </c>
      <c r="AB2814" s="4">
        <f t="shared" si="90"/>
        <v>0</v>
      </c>
    </row>
    <row r="2815" spans="1:28" x14ac:dyDescent="0.25">
      <c r="A2815" s="44">
        <v>42885</v>
      </c>
      <c r="B2815" s="45" t="s">
        <v>162</v>
      </c>
      <c r="C2815" s="45" t="s">
        <v>161</v>
      </c>
      <c r="D2815" s="45" t="s">
        <v>38</v>
      </c>
      <c r="E2815" s="45" t="s">
        <v>35</v>
      </c>
      <c r="F2815" s="45" t="s">
        <v>74</v>
      </c>
      <c r="G2815" s="46">
        <v>91149</v>
      </c>
      <c r="H2815" s="76">
        <v>0.625</v>
      </c>
      <c r="I2815" s="76">
        <v>0.88888888888888884</v>
      </c>
      <c r="J2815" s="47">
        <v>0.2638888888888889</v>
      </c>
      <c r="K2815" s="48">
        <v>42885.618750000001</v>
      </c>
      <c r="L2815" s="48">
        <v>42885.888888888891</v>
      </c>
      <c r="M2815" s="46">
        <v>29</v>
      </c>
      <c r="N2815" s="46">
        <v>0</v>
      </c>
      <c r="O2815" s="47">
        <v>0</v>
      </c>
      <c r="P2815" s="47">
        <v>1.8518518518518517E-3</v>
      </c>
      <c r="Q2815" s="47">
        <v>6.3773148148148148E-3</v>
      </c>
      <c r="R2815" s="47">
        <v>1.2962962962962963E-2</v>
      </c>
      <c r="S2815" s="47">
        <v>0</v>
      </c>
      <c r="T2815" s="47">
        <v>1.3923611111111111E-2</v>
      </c>
      <c r="U2815" s="47">
        <v>0</v>
      </c>
      <c r="V2815" s="47">
        <v>0</v>
      </c>
      <c r="W2815" s="47">
        <v>0.14346064814814816</v>
      </c>
      <c r="X2815" s="47">
        <v>3.2175925925925926E-3</v>
      </c>
      <c r="Y2815" s="47">
        <v>4.8379629629629632E-3</v>
      </c>
      <c r="Z2815" s="47">
        <v>0</v>
      </c>
      <c r="AA2815" s="4">
        <f t="shared" si="89"/>
        <v>2.6886574074074073E-2</v>
      </c>
      <c r="AB2815" s="4">
        <f t="shared" si="90"/>
        <v>0</v>
      </c>
    </row>
    <row r="2816" spans="1:28" x14ac:dyDescent="0.25">
      <c r="A2816" s="44">
        <v>42885</v>
      </c>
      <c r="B2816" s="45" t="s">
        <v>162</v>
      </c>
      <c r="C2816" s="45" t="s">
        <v>161</v>
      </c>
      <c r="D2816" s="45" t="s">
        <v>38</v>
      </c>
      <c r="E2816" s="45" t="s">
        <v>35</v>
      </c>
      <c r="F2816" s="45" t="s">
        <v>176</v>
      </c>
      <c r="G2816" s="46">
        <v>91141</v>
      </c>
      <c r="H2816" s="76">
        <v>0.25</v>
      </c>
      <c r="I2816" s="76">
        <v>0.51388888888888895</v>
      </c>
      <c r="J2816" s="47">
        <v>0.2638888888888889</v>
      </c>
      <c r="K2816" s="48">
        <v>42885.243055555555</v>
      </c>
      <c r="L2816" s="48">
        <v>42885.513888888891</v>
      </c>
      <c r="M2816" s="46">
        <v>76</v>
      </c>
      <c r="N2816" s="46">
        <v>0</v>
      </c>
      <c r="O2816" s="47">
        <v>0</v>
      </c>
      <c r="P2816" s="47">
        <v>1.4699074074074074E-3</v>
      </c>
      <c r="Q2816" s="47">
        <v>2.5578703703703705E-3</v>
      </c>
      <c r="R2816" s="47">
        <v>1.2453703703703703E-2</v>
      </c>
      <c r="S2816" s="47">
        <v>0</v>
      </c>
      <c r="T2816" s="47">
        <v>1.40625E-2</v>
      </c>
      <c r="U2816" s="47">
        <v>0</v>
      </c>
      <c r="V2816" s="47">
        <v>0</v>
      </c>
      <c r="W2816" s="47">
        <v>0</v>
      </c>
      <c r="X2816" s="47">
        <v>2.7314814814814819E-3</v>
      </c>
      <c r="Y2816" s="47">
        <v>1.3541666666666667E-3</v>
      </c>
      <c r="Z2816" s="47">
        <v>0</v>
      </c>
      <c r="AA2816" s="4">
        <f t="shared" si="89"/>
        <v>2.6516203703703702E-2</v>
      </c>
      <c r="AB2816" s="4">
        <f t="shared" si="90"/>
        <v>0</v>
      </c>
    </row>
    <row r="2817" spans="1:28" x14ac:dyDescent="0.25">
      <c r="A2817" s="44">
        <v>42885</v>
      </c>
      <c r="B2817" s="45" t="s">
        <v>162</v>
      </c>
      <c r="C2817" s="45" t="s">
        <v>161</v>
      </c>
      <c r="D2817" s="45" t="s">
        <v>38</v>
      </c>
      <c r="E2817" s="45" t="s">
        <v>35</v>
      </c>
      <c r="F2817" s="45" t="s">
        <v>177</v>
      </c>
      <c r="G2817" s="46">
        <v>91130</v>
      </c>
      <c r="H2817" s="76">
        <v>0.58333333333333337</v>
      </c>
      <c r="I2817" s="76">
        <v>0.84722222222222221</v>
      </c>
      <c r="J2817" s="47">
        <v>0.2638888888888889</v>
      </c>
      <c r="K2817" s="48">
        <v>42885.579861111109</v>
      </c>
      <c r="L2817" s="48">
        <v>42885.84652777778</v>
      </c>
      <c r="M2817" s="46">
        <v>86</v>
      </c>
      <c r="N2817" s="46">
        <v>0</v>
      </c>
      <c r="O2817" s="47">
        <v>0</v>
      </c>
      <c r="P2817" s="47">
        <v>1.5509259259259261E-3</v>
      </c>
      <c r="Q2817" s="47">
        <v>4.5023148148148149E-3</v>
      </c>
      <c r="R2817" s="47">
        <v>1.5046296296296295E-2</v>
      </c>
      <c r="S2817" s="47">
        <v>0</v>
      </c>
      <c r="T2817" s="47">
        <v>1.5266203703703705E-2</v>
      </c>
      <c r="U2817" s="47">
        <v>0</v>
      </c>
      <c r="V2817" s="47">
        <v>0</v>
      </c>
      <c r="W2817" s="47">
        <v>0</v>
      </c>
      <c r="X2817" s="47">
        <v>4.3518518518518515E-3</v>
      </c>
      <c r="Y2817" s="47">
        <v>1.1087962962962964E-2</v>
      </c>
      <c r="Z2817" s="47">
        <v>0</v>
      </c>
      <c r="AA2817" s="4">
        <f t="shared" si="89"/>
        <v>3.0312499999999999E-2</v>
      </c>
      <c r="AB2817" s="4">
        <f t="shared" si="90"/>
        <v>0</v>
      </c>
    </row>
    <row r="2818" spans="1:28" x14ac:dyDescent="0.25">
      <c r="A2818" s="44">
        <v>42885</v>
      </c>
      <c r="B2818" s="45" t="s">
        <v>162</v>
      </c>
      <c r="C2818" s="45" t="s">
        <v>161</v>
      </c>
      <c r="D2818" s="45" t="s">
        <v>38</v>
      </c>
      <c r="E2818" s="45" t="s">
        <v>35</v>
      </c>
      <c r="F2818" s="45" t="s">
        <v>96</v>
      </c>
      <c r="G2818" s="46">
        <v>91157</v>
      </c>
      <c r="H2818" s="76">
        <v>0.625</v>
      </c>
      <c r="I2818" s="76">
        <v>0.88888888888888884</v>
      </c>
      <c r="J2818" s="47">
        <v>0.2638888888888889</v>
      </c>
      <c r="K2818" s="48">
        <v>42885.62222222222</v>
      </c>
      <c r="L2818" s="48">
        <v>42885.888888888891</v>
      </c>
      <c r="M2818" s="46">
        <v>69</v>
      </c>
      <c r="N2818" s="46">
        <v>0</v>
      </c>
      <c r="O2818" s="47">
        <v>0</v>
      </c>
      <c r="P2818" s="47">
        <v>1.9560185185185184E-3</v>
      </c>
      <c r="Q2818" s="47">
        <v>2.4537037037037036E-3</v>
      </c>
      <c r="R2818" s="47">
        <v>1.329861111111111E-2</v>
      </c>
      <c r="S2818" s="47">
        <v>0</v>
      </c>
      <c r="T2818" s="47">
        <v>1.3842592592592594E-2</v>
      </c>
      <c r="U2818" s="47">
        <v>0</v>
      </c>
      <c r="V2818" s="47">
        <v>0</v>
      </c>
      <c r="W2818" s="47">
        <v>0</v>
      </c>
      <c r="X2818" s="47">
        <v>9.8032407407407408E-3</v>
      </c>
      <c r="Y2818" s="47">
        <v>3.2870370370370367E-3</v>
      </c>
      <c r="Z2818" s="47">
        <v>0</v>
      </c>
      <c r="AA2818" s="4">
        <f t="shared" si="89"/>
        <v>2.7141203703703702E-2</v>
      </c>
      <c r="AB2818" s="4">
        <f t="shared" si="90"/>
        <v>0</v>
      </c>
    </row>
    <row r="2819" spans="1:28" x14ac:dyDescent="0.25">
      <c r="A2819" s="44">
        <v>42885</v>
      </c>
      <c r="B2819" s="45" t="s">
        <v>162</v>
      </c>
      <c r="C2819" s="45" t="s">
        <v>161</v>
      </c>
      <c r="D2819" s="45" t="s">
        <v>38</v>
      </c>
      <c r="E2819" s="45" t="s">
        <v>35</v>
      </c>
      <c r="F2819" s="45" t="s">
        <v>79</v>
      </c>
      <c r="G2819" s="46">
        <v>91129</v>
      </c>
      <c r="H2819" s="76">
        <v>0.5625</v>
      </c>
      <c r="I2819" s="76">
        <v>0.82638888888888884</v>
      </c>
      <c r="J2819" s="47">
        <v>0.2638888888888889</v>
      </c>
      <c r="K2819" s="48">
        <v>42885.56527777778</v>
      </c>
      <c r="L2819" s="48">
        <v>42885.826388888891</v>
      </c>
      <c r="M2819" s="46">
        <v>79</v>
      </c>
      <c r="N2819" s="46">
        <v>0</v>
      </c>
      <c r="O2819" s="47">
        <v>0</v>
      </c>
      <c r="P2819" s="47">
        <v>1.8402777777777777E-3</v>
      </c>
      <c r="Q2819" s="47">
        <v>5.4282407407407404E-3</v>
      </c>
      <c r="R2819" s="47">
        <v>1.3900462962962962E-2</v>
      </c>
      <c r="S2819" s="47">
        <v>0</v>
      </c>
      <c r="T2819" s="47">
        <v>1.4039351851851851E-2</v>
      </c>
      <c r="U2819" s="47">
        <v>0</v>
      </c>
      <c r="V2819" s="47">
        <v>0</v>
      </c>
      <c r="W2819" s="47">
        <v>0</v>
      </c>
      <c r="X2819" s="47">
        <v>9.3750000000000007E-4</v>
      </c>
      <c r="Y2819" s="47">
        <v>2.3032407407407407E-3</v>
      </c>
      <c r="Z2819" s="47">
        <v>0</v>
      </c>
      <c r="AA2819" s="4">
        <f t="shared" si="89"/>
        <v>2.7939814814814813E-2</v>
      </c>
      <c r="AB2819" s="4">
        <f t="shared" si="90"/>
        <v>2.7777777777777679E-3</v>
      </c>
    </row>
    <row r="2820" spans="1:28" x14ac:dyDescent="0.25">
      <c r="A2820" s="44">
        <v>42885</v>
      </c>
      <c r="B2820" s="45" t="s">
        <v>162</v>
      </c>
      <c r="C2820" s="45" t="s">
        <v>161</v>
      </c>
      <c r="D2820" s="45" t="s">
        <v>38</v>
      </c>
      <c r="E2820" s="45" t="s">
        <v>35</v>
      </c>
      <c r="F2820" s="45" t="s">
        <v>63</v>
      </c>
      <c r="G2820" s="46">
        <v>91134</v>
      </c>
      <c r="H2820" s="76">
        <v>0.5625</v>
      </c>
      <c r="I2820" s="76">
        <v>0.82638888888888884</v>
      </c>
      <c r="J2820" s="47">
        <v>0.2638888888888889</v>
      </c>
      <c r="K2820" s="48">
        <v>42885.569444444445</v>
      </c>
      <c r="L2820" s="48">
        <v>42885.82708333333</v>
      </c>
      <c r="M2820" s="46">
        <v>71</v>
      </c>
      <c r="N2820" s="46">
        <v>0</v>
      </c>
      <c r="O2820" s="47">
        <v>0</v>
      </c>
      <c r="P2820" s="47">
        <v>1.9675925925925928E-3</v>
      </c>
      <c r="Q2820" s="47">
        <v>1.7361111111111112E-4</v>
      </c>
      <c r="R2820" s="47">
        <v>1.5046296296296295E-2</v>
      </c>
      <c r="S2820" s="47">
        <v>0</v>
      </c>
      <c r="T2820" s="47">
        <v>1.7164351851851851E-2</v>
      </c>
      <c r="U2820" s="47">
        <v>0</v>
      </c>
      <c r="V2820" s="47">
        <v>0</v>
      </c>
      <c r="W2820" s="47">
        <v>4.1666666666666669E-4</v>
      </c>
      <c r="X2820" s="47">
        <v>0</v>
      </c>
      <c r="Y2820" s="47">
        <v>0</v>
      </c>
      <c r="Z2820" s="47">
        <v>0</v>
      </c>
      <c r="AA2820" s="4">
        <f t="shared" si="89"/>
        <v>3.2210648148148148E-2</v>
      </c>
      <c r="AB2820" s="4">
        <f t="shared" si="90"/>
        <v>6.9444444444444198E-3</v>
      </c>
    </row>
    <row r="2821" spans="1:28" x14ac:dyDescent="0.25">
      <c r="A2821" s="44">
        <v>42885</v>
      </c>
      <c r="B2821" s="45" t="s">
        <v>162</v>
      </c>
      <c r="C2821" s="45" t="s">
        <v>161</v>
      </c>
      <c r="D2821" s="45" t="s">
        <v>38</v>
      </c>
      <c r="E2821" s="45" t="s">
        <v>35</v>
      </c>
      <c r="F2821" s="45" t="s">
        <v>182</v>
      </c>
      <c r="G2821" s="46">
        <v>91131</v>
      </c>
      <c r="H2821" s="76">
        <v>0.33333333333333331</v>
      </c>
      <c r="I2821" s="76">
        <v>0.59722222222222221</v>
      </c>
      <c r="J2821" s="47">
        <v>0.2638888888888889</v>
      </c>
      <c r="K2821" s="48">
        <v>42885.339583333334</v>
      </c>
      <c r="L2821" s="48">
        <v>42885.599305555559</v>
      </c>
      <c r="M2821" s="46">
        <v>92</v>
      </c>
      <c r="N2821" s="46">
        <v>0</v>
      </c>
      <c r="O2821" s="47">
        <v>0</v>
      </c>
      <c r="P2821" s="47">
        <v>1.6550925925925926E-3</v>
      </c>
      <c r="Q2821" s="47">
        <v>1.9675925925925928E-3</v>
      </c>
      <c r="R2821" s="47">
        <v>1.4293981481481482E-2</v>
      </c>
      <c r="S2821" s="47">
        <v>0</v>
      </c>
      <c r="T2821" s="47">
        <v>1.5000000000000001E-2</v>
      </c>
      <c r="U2821" s="47">
        <v>0</v>
      </c>
      <c r="V2821" s="47">
        <v>0</v>
      </c>
      <c r="W2821" s="47">
        <v>0</v>
      </c>
      <c r="X2821" s="47">
        <v>0</v>
      </c>
      <c r="Y2821" s="47">
        <v>0</v>
      </c>
      <c r="Z2821" s="47">
        <v>0</v>
      </c>
      <c r="AA2821" s="4">
        <f t="shared" si="89"/>
        <v>2.9293981481481483E-2</v>
      </c>
      <c r="AB2821" s="4">
        <f t="shared" si="90"/>
        <v>6.2500000000000333E-3</v>
      </c>
    </row>
    <row r="2822" spans="1:28" x14ac:dyDescent="0.25">
      <c r="A2822" s="44">
        <v>42885</v>
      </c>
      <c r="B2822" s="45" t="s">
        <v>162</v>
      </c>
      <c r="C2822" s="45" t="s">
        <v>161</v>
      </c>
      <c r="D2822" s="45" t="s">
        <v>38</v>
      </c>
      <c r="E2822" s="45" t="s">
        <v>41</v>
      </c>
      <c r="F2822" s="45" t="s">
        <v>116</v>
      </c>
      <c r="G2822" s="46">
        <v>91126</v>
      </c>
      <c r="H2822" s="76">
        <v>0.29166666666666669</v>
      </c>
      <c r="I2822" s="76">
        <v>0.55555555555555558</v>
      </c>
      <c r="J2822" s="47">
        <v>0.2638888888888889</v>
      </c>
      <c r="K2822" s="48">
        <v>42885.282638888886</v>
      </c>
      <c r="L2822" s="48">
        <v>42885.555555555555</v>
      </c>
      <c r="M2822" s="46">
        <v>125</v>
      </c>
      <c r="N2822" s="46">
        <v>0</v>
      </c>
      <c r="O2822" s="47">
        <v>0</v>
      </c>
      <c r="P2822" s="47">
        <v>8.449074074074075E-4</v>
      </c>
      <c r="Q2822" s="47">
        <v>9.9305555555555553E-3</v>
      </c>
      <c r="R2822" s="47">
        <v>1.4548611111111111E-2</v>
      </c>
      <c r="S2822" s="47">
        <v>0</v>
      </c>
      <c r="T2822" s="47">
        <v>1.4236111111111111E-2</v>
      </c>
      <c r="U2822" s="47">
        <v>0</v>
      </c>
      <c r="V2822" s="47">
        <v>0</v>
      </c>
      <c r="W2822" s="47">
        <v>0</v>
      </c>
      <c r="X2822" s="47">
        <v>5.7870370370370366E-5</v>
      </c>
      <c r="Y2822" s="47">
        <v>1.0300925925925927E-2</v>
      </c>
      <c r="Z2822" s="47">
        <v>0</v>
      </c>
      <c r="AA2822" s="4">
        <f t="shared" ref="AA2822:AA2885" si="91">IF(A2822="","",R2822+T2822)</f>
        <v>2.8784722222222222E-2</v>
      </c>
      <c r="AB2822" s="4">
        <f t="shared" si="90"/>
        <v>0</v>
      </c>
    </row>
    <row r="2823" spans="1:28" x14ac:dyDescent="0.25">
      <c r="A2823" s="44">
        <v>42885</v>
      </c>
      <c r="B2823" s="45" t="s">
        <v>162</v>
      </c>
      <c r="C2823" s="45" t="s">
        <v>161</v>
      </c>
      <c r="D2823" s="45" t="s">
        <v>38</v>
      </c>
      <c r="E2823" s="45" t="s">
        <v>41</v>
      </c>
      <c r="F2823" s="45" t="s">
        <v>117</v>
      </c>
      <c r="G2823" s="46">
        <v>91161</v>
      </c>
      <c r="H2823" s="76">
        <v>0.29166666666666669</v>
      </c>
      <c r="I2823" s="76">
        <v>0.55555555555555558</v>
      </c>
      <c r="J2823" s="47">
        <v>0.2638888888888889</v>
      </c>
      <c r="M2823" s="46">
        <v>0</v>
      </c>
      <c r="N2823" s="46">
        <v>0</v>
      </c>
      <c r="O2823" s="47">
        <v>0</v>
      </c>
      <c r="P2823" s="47">
        <v>0</v>
      </c>
      <c r="Q2823" s="47">
        <v>0</v>
      </c>
      <c r="R2823" s="47">
        <v>0</v>
      </c>
      <c r="S2823" s="47">
        <v>0</v>
      </c>
      <c r="T2823" s="47">
        <v>0</v>
      </c>
      <c r="U2823" s="47">
        <v>0</v>
      </c>
      <c r="V2823" s="47">
        <v>0</v>
      </c>
      <c r="W2823" s="47">
        <v>0</v>
      </c>
      <c r="X2823" s="47">
        <v>0</v>
      </c>
      <c r="Y2823" s="47">
        <v>0</v>
      </c>
      <c r="Z2823" s="47">
        <v>0</v>
      </c>
      <c r="AA2823" s="4">
        <f t="shared" si="91"/>
        <v>0</v>
      </c>
      <c r="AB2823" s="4" t="str">
        <f t="shared" si="90"/>
        <v/>
      </c>
    </row>
    <row r="2824" spans="1:28" x14ac:dyDescent="0.25">
      <c r="A2824" s="44">
        <v>42885</v>
      </c>
      <c r="B2824" s="45" t="s">
        <v>162</v>
      </c>
      <c r="C2824" s="45" t="s">
        <v>161</v>
      </c>
      <c r="D2824" s="45" t="s">
        <v>38</v>
      </c>
      <c r="E2824" s="45" t="s">
        <v>41</v>
      </c>
      <c r="F2824" s="45" t="s">
        <v>169</v>
      </c>
      <c r="G2824" s="46">
        <v>91174</v>
      </c>
      <c r="H2824" s="76">
        <v>0.25</v>
      </c>
      <c r="I2824" s="76">
        <v>0.51388888888888895</v>
      </c>
      <c r="J2824" s="47">
        <v>0.2638888888888889</v>
      </c>
      <c r="K2824" s="48">
        <v>42885.245138888888</v>
      </c>
      <c r="L2824" s="48">
        <v>42885.513888888891</v>
      </c>
      <c r="M2824" s="46">
        <v>62</v>
      </c>
      <c r="N2824" s="46">
        <v>0</v>
      </c>
      <c r="O2824" s="47">
        <v>0</v>
      </c>
      <c r="P2824" s="47">
        <v>1.9328703703703704E-3</v>
      </c>
      <c r="Q2824" s="47">
        <v>5.0925925925925921E-3</v>
      </c>
      <c r="R2824" s="47">
        <v>1.4907407407407406E-2</v>
      </c>
      <c r="S2824" s="47">
        <v>0</v>
      </c>
      <c r="T2824" s="47">
        <v>1.4953703703703705E-2</v>
      </c>
      <c r="U2824" s="47">
        <v>0</v>
      </c>
      <c r="V2824" s="47">
        <v>0</v>
      </c>
      <c r="W2824" s="47">
        <v>0</v>
      </c>
      <c r="X2824" s="47">
        <v>1.4351851851851854E-3</v>
      </c>
      <c r="Y2824" s="47">
        <v>5.0231481481481481E-3</v>
      </c>
      <c r="Z2824" s="47">
        <v>0</v>
      </c>
      <c r="AA2824" s="4">
        <f t="shared" si="91"/>
        <v>2.9861111111111109E-2</v>
      </c>
      <c r="AB2824" s="4">
        <f t="shared" si="90"/>
        <v>0</v>
      </c>
    </row>
    <row r="2825" spans="1:28" x14ac:dyDescent="0.25">
      <c r="A2825" s="44">
        <v>42885</v>
      </c>
      <c r="B2825" s="45" t="s">
        <v>162</v>
      </c>
      <c r="C2825" s="45" t="s">
        <v>161</v>
      </c>
      <c r="D2825" s="45" t="s">
        <v>38</v>
      </c>
      <c r="E2825" s="45" t="s">
        <v>41</v>
      </c>
      <c r="F2825" s="45" t="s">
        <v>170</v>
      </c>
      <c r="G2825" s="46">
        <v>91148</v>
      </c>
      <c r="H2825" s="76">
        <v>0.25</v>
      </c>
      <c r="I2825" s="76">
        <v>0.51388888888888895</v>
      </c>
      <c r="J2825" s="47">
        <v>0.2638888888888889</v>
      </c>
      <c r="M2825" s="46">
        <v>0</v>
      </c>
      <c r="N2825" s="46">
        <v>0</v>
      </c>
      <c r="O2825" s="47">
        <v>0</v>
      </c>
      <c r="P2825" s="47">
        <v>0</v>
      </c>
      <c r="Q2825" s="47">
        <v>0</v>
      </c>
      <c r="R2825" s="47">
        <v>0</v>
      </c>
      <c r="S2825" s="47">
        <v>0</v>
      </c>
      <c r="T2825" s="47">
        <v>0</v>
      </c>
      <c r="U2825" s="47">
        <v>0</v>
      </c>
      <c r="V2825" s="47">
        <v>0</v>
      </c>
      <c r="W2825" s="47">
        <v>0</v>
      </c>
      <c r="X2825" s="47">
        <v>0</v>
      </c>
      <c r="Y2825" s="47">
        <v>0</v>
      </c>
      <c r="Z2825" s="47">
        <v>0</v>
      </c>
      <c r="AA2825" s="4">
        <f t="shared" si="91"/>
        <v>0</v>
      </c>
      <c r="AB2825" s="4" t="str">
        <f t="shared" si="90"/>
        <v/>
      </c>
    </row>
    <row r="2826" spans="1:28" x14ac:dyDescent="0.25">
      <c r="A2826" s="44">
        <v>42885</v>
      </c>
      <c r="B2826" s="45" t="s">
        <v>162</v>
      </c>
      <c r="C2826" s="45" t="s">
        <v>161</v>
      </c>
      <c r="D2826" s="45" t="s">
        <v>38</v>
      </c>
      <c r="E2826" s="45" t="s">
        <v>41</v>
      </c>
      <c r="F2826" s="45" t="s">
        <v>120</v>
      </c>
      <c r="G2826" s="46">
        <v>91144</v>
      </c>
      <c r="H2826" s="76">
        <v>0.3611111111111111</v>
      </c>
      <c r="I2826" s="76">
        <v>0.625</v>
      </c>
      <c r="J2826" s="47">
        <v>0.2638888888888889</v>
      </c>
      <c r="M2826" s="46">
        <v>0</v>
      </c>
      <c r="N2826" s="46">
        <v>0</v>
      </c>
      <c r="O2826" s="47">
        <v>0</v>
      </c>
      <c r="P2826" s="47">
        <v>0</v>
      </c>
      <c r="Q2826" s="47">
        <v>0</v>
      </c>
      <c r="R2826" s="47">
        <v>0</v>
      </c>
      <c r="S2826" s="47">
        <v>0</v>
      </c>
      <c r="T2826" s="47">
        <v>0</v>
      </c>
      <c r="U2826" s="47">
        <v>0</v>
      </c>
      <c r="V2826" s="47">
        <v>0</v>
      </c>
      <c r="W2826" s="47">
        <v>0</v>
      </c>
      <c r="X2826" s="47">
        <v>0</v>
      </c>
      <c r="Y2826" s="47">
        <v>0</v>
      </c>
      <c r="Z2826" s="47">
        <v>0</v>
      </c>
      <c r="AA2826" s="4">
        <f t="shared" si="91"/>
        <v>0</v>
      </c>
      <c r="AB2826" s="4" t="str">
        <f t="shared" si="90"/>
        <v/>
      </c>
    </row>
    <row r="2827" spans="1:28" x14ac:dyDescent="0.25">
      <c r="A2827" s="44">
        <v>42885</v>
      </c>
      <c r="B2827" s="45" t="s">
        <v>162</v>
      </c>
      <c r="C2827" s="45" t="s">
        <v>161</v>
      </c>
      <c r="D2827" s="45" t="s">
        <v>38</v>
      </c>
      <c r="E2827" s="45" t="s">
        <v>41</v>
      </c>
      <c r="F2827" s="45" t="s">
        <v>121</v>
      </c>
      <c r="G2827" s="46">
        <v>91132</v>
      </c>
      <c r="H2827" s="76">
        <v>0.33333333333333331</v>
      </c>
      <c r="I2827" s="76">
        <v>0.59722222222222221</v>
      </c>
      <c r="J2827" s="47">
        <v>0.2638888888888889</v>
      </c>
      <c r="M2827" s="46">
        <v>0</v>
      </c>
      <c r="N2827" s="46">
        <v>0</v>
      </c>
      <c r="O2827" s="47">
        <v>0</v>
      </c>
      <c r="P2827" s="47">
        <v>0</v>
      </c>
      <c r="Q2827" s="47">
        <v>0</v>
      </c>
      <c r="R2827" s="47">
        <v>0</v>
      </c>
      <c r="S2827" s="47">
        <v>0</v>
      </c>
      <c r="T2827" s="47">
        <v>0</v>
      </c>
      <c r="U2827" s="47">
        <v>0</v>
      </c>
      <c r="V2827" s="47">
        <v>0</v>
      </c>
      <c r="W2827" s="47">
        <v>0</v>
      </c>
      <c r="X2827" s="47">
        <v>0</v>
      </c>
      <c r="Y2827" s="47">
        <v>0</v>
      </c>
      <c r="Z2827" s="47">
        <v>0</v>
      </c>
      <c r="AA2827" s="4">
        <f t="shared" si="91"/>
        <v>0</v>
      </c>
      <c r="AB2827" s="4" t="str">
        <f t="shared" si="90"/>
        <v/>
      </c>
    </row>
    <row r="2828" spans="1:28" x14ac:dyDescent="0.25">
      <c r="A2828" s="44">
        <v>42885</v>
      </c>
      <c r="B2828" s="45" t="s">
        <v>162</v>
      </c>
      <c r="C2828" s="45" t="s">
        <v>161</v>
      </c>
      <c r="D2828" s="45" t="s">
        <v>38</v>
      </c>
      <c r="E2828" s="45" t="s">
        <v>41</v>
      </c>
      <c r="F2828" s="45" t="s">
        <v>122</v>
      </c>
      <c r="G2828" s="46">
        <v>91127</v>
      </c>
      <c r="H2828" s="76">
        <v>0.3888888888888889</v>
      </c>
      <c r="I2828" s="76">
        <v>0.65277777777777779</v>
      </c>
      <c r="J2828" s="47">
        <v>0.2638888888888889</v>
      </c>
      <c r="K2828" s="48">
        <v>42885.38958333333</v>
      </c>
      <c r="L2828" s="48">
        <v>42885.652777777781</v>
      </c>
      <c r="M2828" s="46">
        <v>71</v>
      </c>
      <c r="N2828" s="46">
        <v>0</v>
      </c>
      <c r="O2828" s="47">
        <v>0</v>
      </c>
      <c r="P2828" s="47">
        <v>2.5000000000000001E-3</v>
      </c>
      <c r="Q2828" s="47">
        <v>5.7870370370370366E-5</v>
      </c>
      <c r="R2828" s="47">
        <v>1.4340277777777776E-2</v>
      </c>
      <c r="S2828" s="47">
        <v>0</v>
      </c>
      <c r="T2828" s="47">
        <v>1.5185185185185185E-2</v>
      </c>
      <c r="U2828" s="47">
        <v>0</v>
      </c>
      <c r="V2828" s="47">
        <v>0</v>
      </c>
      <c r="W2828" s="47">
        <v>0</v>
      </c>
      <c r="X2828" s="47">
        <v>0</v>
      </c>
      <c r="Y2828" s="47">
        <v>0</v>
      </c>
      <c r="Z2828" s="47">
        <v>0</v>
      </c>
      <c r="AA2828" s="4">
        <f t="shared" si="91"/>
        <v>2.9525462962962962E-2</v>
      </c>
      <c r="AB2828" s="4">
        <f t="shared" si="90"/>
        <v>6.9444444444444198E-4</v>
      </c>
    </row>
    <row r="2829" spans="1:28" x14ac:dyDescent="0.25">
      <c r="A2829" s="44">
        <v>42885</v>
      </c>
      <c r="B2829" s="45" t="s">
        <v>162</v>
      </c>
      <c r="C2829" s="45" t="s">
        <v>161</v>
      </c>
      <c r="D2829" s="45" t="s">
        <v>38</v>
      </c>
      <c r="E2829" s="45" t="s">
        <v>41</v>
      </c>
      <c r="F2829" s="45" t="s">
        <v>59</v>
      </c>
      <c r="G2829" s="46">
        <v>91171</v>
      </c>
      <c r="H2829" s="76">
        <v>0.3888888888888889</v>
      </c>
      <c r="I2829" s="76">
        <v>0.65277777777777779</v>
      </c>
      <c r="J2829" s="47">
        <v>0.2638888888888889</v>
      </c>
      <c r="M2829" s="46">
        <v>0</v>
      </c>
      <c r="N2829" s="46">
        <v>0</v>
      </c>
      <c r="O2829" s="47">
        <v>0</v>
      </c>
      <c r="P2829" s="47">
        <v>0</v>
      </c>
      <c r="Q2829" s="47">
        <v>0</v>
      </c>
      <c r="R2829" s="47">
        <v>0</v>
      </c>
      <c r="S2829" s="47">
        <v>0</v>
      </c>
      <c r="T2829" s="47">
        <v>0</v>
      </c>
      <c r="U2829" s="47">
        <v>0</v>
      </c>
      <c r="V2829" s="47">
        <v>0</v>
      </c>
      <c r="W2829" s="47">
        <v>0</v>
      </c>
      <c r="X2829" s="47">
        <v>0</v>
      </c>
      <c r="Y2829" s="47">
        <v>0</v>
      </c>
      <c r="Z2829" s="47">
        <v>0</v>
      </c>
      <c r="AA2829" s="4">
        <f t="shared" si="91"/>
        <v>0</v>
      </c>
      <c r="AB2829" s="4" t="str">
        <f t="shared" si="90"/>
        <v/>
      </c>
    </row>
    <row r="2830" spans="1:28" x14ac:dyDescent="0.25">
      <c r="A2830" s="44">
        <v>42885</v>
      </c>
      <c r="B2830" s="45" t="s">
        <v>162</v>
      </c>
      <c r="C2830" s="45" t="s">
        <v>161</v>
      </c>
      <c r="D2830" s="45" t="s">
        <v>38</v>
      </c>
      <c r="E2830" s="45" t="s">
        <v>41</v>
      </c>
      <c r="F2830" s="45" t="s">
        <v>124</v>
      </c>
      <c r="G2830" s="46">
        <v>91164</v>
      </c>
      <c r="H2830" s="76">
        <v>0.33333333333333331</v>
      </c>
      <c r="I2830" s="76">
        <v>0.59722222222222221</v>
      </c>
      <c r="J2830" s="47">
        <v>0.2638888888888889</v>
      </c>
      <c r="K2830" s="48">
        <v>42885.34097222222</v>
      </c>
      <c r="L2830" s="48">
        <v>42885.555555555555</v>
      </c>
      <c r="M2830" s="46">
        <v>72</v>
      </c>
      <c r="N2830" s="46">
        <v>0</v>
      </c>
      <c r="O2830" s="47">
        <v>0</v>
      </c>
      <c r="P2830" s="47">
        <v>1.5046296296296294E-3</v>
      </c>
      <c r="Q2830" s="47">
        <v>2.8703703703703708E-3</v>
      </c>
      <c r="R2830" s="47">
        <v>1.5740740740740743E-2</v>
      </c>
      <c r="S2830" s="47">
        <v>0</v>
      </c>
      <c r="T2830" s="47">
        <v>1.6932870370370369E-2</v>
      </c>
      <c r="U2830" s="47">
        <v>0</v>
      </c>
      <c r="V2830" s="47">
        <v>0</v>
      </c>
      <c r="W2830" s="47">
        <v>0</v>
      </c>
      <c r="X2830" s="47">
        <v>4.2824074074074075E-4</v>
      </c>
      <c r="Y2830" s="47">
        <v>4.4560185185185189E-3</v>
      </c>
      <c r="Z2830" s="47">
        <v>0</v>
      </c>
      <c r="AA2830" s="4">
        <f t="shared" si="91"/>
        <v>3.2673611111111112E-2</v>
      </c>
      <c r="AB2830" s="4">
        <f t="shared" si="90"/>
        <v>7.6388888888889173E-3</v>
      </c>
    </row>
    <row r="2831" spans="1:28" x14ac:dyDescent="0.25">
      <c r="A2831" s="44">
        <v>42885</v>
      </c>
      <c r="B2831" s="45" t="s">
        <v>162</v>
      </c>
      <c r="C2831" s="45" t="s">
        <v>161</v>
      </c>
      <c r="D2831" s="45" t="s">
        <v>38</v>
      </c>
      <c r="E2831" s="45" t="s">
        <v>41</v>
      </c>
      <c r="F2831" s="45" t="s">
        <v>125</v>
      </c>
      <c r="G2831" s="46">
        <v>91135</v>
      </c>
      <c r="H2831" s="76">
        <v>0.25</v>
      </c>
      <c r="I2831" s="76">
        <v>0.51388888888888895</v>
      </c>
      <c r="J2831" s="47">
        <v>0.2638888888888889</v>
      </c>
      <c r="M2831" s="46">
        <v>0</v>
      </c>
      <c r="N2831" s="46">
        <v>0</v>
      </c>
      <c r="O2831" s="47">
        <v>0</v>
      </c>
      <c r="P2831" s="47">
        <v>0</v>
      </c>
      <c r="Q2831" s="47">
        <v>0</v>
      </c>
      <c r="R2831" s="47">
        <v>0</v>
      </c>
      <c r="S2831" s="47">
        <v>0</v>
      </c>
      <c r="T2831" s="47">
        <v>0</v>
      </c>
      <c r="U2831" s="47">
        <v>0</v>
      </c>
      <c r="V2831" s="47">
        <v>0</v>
      </c>
      <c r="W2831" s="47">
        <v>0</v>
      </c>
      <c r="X2831" s="47">
        <v>0</v>
      </c>
      <c r="Y2831" s="47">
        <v>0</v>
      </c>
      <c r="Z2831" s="47">
        <v>0</v>
      </c>
      <c r="AA2831" s="4">
        <f t="shared" si="91"/>
        <v>0</v>
      </c>
      <c r="AB2831" s="4" t="str">
        <f t="shared" si="90"/>
        <v/>
      </c>
    </row>
    <row r="2832" spans="1:28" x14ac:dyDescent="0.25">
      <c r="A2832" s="44">
        <v>42885</v>
      </c>
      <c r="B2832" s="45" t="s">
        <v>162</v>
      </c>
      <c r="C2832" s="45" t="s">
        <v>161</v>
      </c>
      <c r="D2832" s="45" t="s">
        <v>38</v>
      </c>
      <c r="E2832" s="45" t="s">
        <v>41</v>
      </c>
      <c r="F2832" s="45" t="s">
        <v>126</v>
      </c>
      <c r="G2832" s="46">
        <v>91162</v>
      </c>
      <c r="H2832" s="76">
        <v>0.29166666666666669</v>
      </c>
      <c r="I2832" s="76">
        <v>0.55555555555555558</v>
      </c>
      <c r="J2832" s="47">
        <v>0.2638888888888889</v>
      </c>
      <c r="M2832" s="46">
        <v>0</v>
      </c>
      <c r="N2832" s="46">
        <v>0</v>
      </c>
      <c r="O2832" s="47">
        <v>0</v>
      </c>
      <c r="P2832" s="47">
        <v>0</v>
      </c>
      <c r="Q2832" s="47">
        <v>0</v>
      </c>
      <c r="R2832" s="47">
        <v>0</v>
      </c>
      <c r="S2832" s="47">
        <v>0</v>
      </c>
      <c r="T2832" s="47">
        <v>0</v>
      </c>
      <c r="U2832" s="47">
        <v>0</v>
      </c>
      <c r="V2832" s="47">
        <v>0</v>
      </c>
      <c r="W2832" s="47">
        <v>0</v>
      </c>
      <c r="X2832" s="47">
        <v>0</v>
      </c>
      <c r="Y2832" s="47">
        <v>0</v>
      </c>
      <c r="Z2832" s="47">
        <v>0</v>
      </c>
      <c r="AA2832" s="4">
        <f t="shared" si="91"/>
        <v>0</v>
      </c>
      <c r="AB2832" s="4" t="str">
        <f t="shared" si="90"/>
        <v/>
      </c>
    </row>
    <row r="2833" spans="1:28" x14ac:dyDescent="0.25">
      <c r="A2833" s="44">
        <v>42885</v>
      </c>
      <c r="B2833" s="45" t="s">
        <v>162</v>
      </c>
      <c r="C2833" s="45" t="s">
        <v>161</v>
      </c>
      <c r="D2833" s="45" t="s">
        <v>38</v>
      </c>
      <c r="E2833" s="45" t="s">
        <v>40</v>
      </c>
      <c r="F2833" s="45" t="s">
        <v>171</v>
      </c>
      <c r="G2833" s="46">
        <v>102623</v>
      </c>
      <c r="H2833" s="76">
        <v>0.65277777777777779</v>
      </c>
      <c r="I2833" s="76">
        <v>0.91666666666666663</v>
      </c>
      <c r="J2833" s="47">
        <v>0.2638888888888889</v>
      </c>
      <c r="M2833" s="46">
        <v>0</v>
      </c>
      <c r="N2833" s="46">
        <v>0</v>
      </c>
      <c r="O2833" s="47">
        <v>0</v>
      </c>
      <c r="P2833" s="47">
        <v>0</v>
      </c>
      <c r="Q2833" s="47">
        <v>0</v>
      </c>
      <c r="R2833" s="47">
        <v>0</v>
      </c>
      <c r="S2833" s="47">
        <v>0</v>
      </c>
      <c r="T2833" s="47">
        <v>0</v>
      </c>
      <c r="U2833" s="47">
        <v>0</v>
      </c>
      <c r="V2833" s="47">
        <v>0</v>
      </c>
      <c r="W2833" s="47">
        <v>0</v>
      </c>
      <c r="X2833" s="47">
        <v>0</v>
      </c>
      <c r="Y2833" s="47">
        <v>0</v>
      </c>
      <c r="Z2833" s="47">
        <v>0</v>
      </c>
      <c r="AA2833" s="4">
        <f t="shared" si="91"/>
        <v>0</v>
      </c>
      <c r="AB2833" s="4" t="str">
        <f t="shared" si="90"/>
        <v/>
      </c>
    </row>
    <row r="2834" spans="1:28" x14ac:dyDescent="0.25">
      <c r="A2834" s="44">
        <v>42885</v>
      </c>
      <c r="B2834" s="45" t="s">
        <v>162</v>
      </c>
      <c r="C2834" s="45" t="s">
        <v>161</v>
      </c>
      <c r="D2834" s="45" t="s">
        <v>38</v>
      </c>
      <c r="E2834" s="45" t="s">
        <v>40</v>
      </c>
      <c r="F2834" s="45" t="s">
        <v>71</v>
      </c>
      <c r="G2834" s="46">
        <v>91166</v>
      </c>
      <c r="H2834" s="76">
        <v>0.59722222222222221</v>
      </c>
      <c r="I2834" s="76">
        <v>0.86111111111111116</v>
      </c>
      <c r="J2834" s="47">
        <v>0.2638888888888889</v>
      </c>
      <c r="M2834" s="46">
        <v>0</v>
      </c>
      <c r="N2834" s="46">
        <v>0</v>
      </c>
      <c r="O2834" s="47">
        <v>0</v>
      </c>
      <c r="P2834" s="47">
        <v>0</v>
      </c>
      <c r="Q2834" s="47">
        <v>0</v>
      </c>
      <c r="R2834" s="47">
        <v>0</v>
      </c>
      <c r="S2834" s="47">
        <v>0</v>
      </c>
      <c r="T2834" s="47">
        <v>0</v>
      </c>
      <c r="U2834" s="47">
        <v>0</v>
      </c>
      <c r="V2834" s="47">
        <v>0</v>
      </c>
      <c r="W2834" s="47">
        <v>0</v>
      </c>
      <c r="X2834" s="47">
        <v>0</v>
      </c>
      <c r="Y2834" s="47">
        <v>0</v>
      </c>
      <c r="Z2834" s="47">
        <v>0</v>
      </c>
      <c r="AA2834" s="4">
        <f t="shared" si="91"/>
        <v>0</v>
      </c>
      <c r="AB2834" s="4" t="str">
        <f t="shared" si="90"/>
        <v/>
      </c>
    </row>
    <row r="2835" spans="1:28" x14ac:dyDescent="0.25">
      <c r="A2835" s="44">
        <v>42885</v>
      </c>
      <c r="B2835" s="45" t="s">
        <v>162</v>
      </c>
      <c r="C2835" s="45" t="s">
        <v>161</v>
      </c>
      <c r="D2835" s="45" t="s">
        <v>38</v>
      </c>
      <c r="E2835" s="45" t="s">
        <v>40</v>
      </c>
      <c r="F2835" s="45" t="s">
        <v>53</v>
      </c>
      <c r="G2835" s="46">
        <v>102520</v>
      </c>
      <c r="H2835" s="76">
        <v>0.25</v>
      </c>
      <c r="I2835" s="76">
        <v>0.51388888888888895</v>
      </c>
      <c r="J2835" s="47">
        <v>0.2638888888888889</v>
      </c>
      <c r="M2835" s="46">
        <v>0</v>
      </c>
      <c r="N2835" s="46">
        <v>0</v>
      </c>
      <c r="O2835" s="47">
        <v>0</v>
      </c>
      <c r="P2835" s="47">
        <v>0</v>
      </c>
      <c r="Q2835" s="47">
        <v>0</v>
      </c>
      <c r="R2835" s="47">
        <v>0</v>
      </c>
      <c r="S2835" s="47">
        <v>0</v>
      </c>
      <c r="T2835" s="47">
        <v>0</v>
      </c>
      <c r="U2835" s="47">
        <v>0</v>
      </c>
      <c r="V2835" s="47">
        <v>0</v>
      </c>
      <c r="W2835" s="47">
        <v>0</v>
      </c>
      <c r="X2835" s="47">
        <v>0</v>
      </c>
      <c r="Y2835" s="47">
        <v>0</v>
      </c>
      <c r="Z2835" s="47">
        <v>0</v>
      </c>
      <c r="AA2835" s="4">
        <f t="shared" si="91"/>
        <v>0</v>
      </c>
      <c r="AB2835" s="4" t="str">
        <f t="shared" si="90"/>
        <v/>
      </c>
    </row>
    <row r="2836" spans="1:28" x14ac:dyDescent="0.25">
      <c r="A2836" s="44">
        <v>42885</v>
      </c>
      <c r="B2836" s="45" t="s">
        <v>162</v>
      </c>
      <c r="C2836" s="45" t="s">
        <v>161</v>
      </c>
      <c r="D2836" s="45" t="s">
        <v>38</v>
      </c>
      <c r="E2836" s="45" t="s">
        <v>40</v>
      </c>
      <c r="F2836" s="45" t="s">
        <v>131</v>
      </c>
      <c r="G2836" s="46">
        <v>91136</v>
      </c>
      <c r="H2836" s="76">
        <v>0.5625</v>
      </c>
      <c r="I2836" s="76">
        <v>0.82638888888888884</v>
      </c>
      <c r="J2836" s="47">
        <v>0.2638888888888889</v>
      </c>
      <c r="K2836" s="48">
        <v>42885.563194444447</v>
      </c>
      <c r="L2836" s="48">
        <v>42885.827777777777</v>
      </c>
      <c r="M2836" s="46">
        <v>88</v>
      </c>
      <c r="N2836" s="46">
        <v>0</v>
      </c>
      <c r="O2836" s="47">
        <v>0</v>
      </c>
      <c r="P2836" s="47">
        <v>1.5972222222222221E-3</v>
      </c>
      <c r="Q2836" s="47">
        <v>6.5972222222222213E-4</v>
      </c>
      <c r="R2836" s="47">
        <v>1.4826388888888889E-2</v>
      </c>
      <c r="S2836" s="47">
        <v>0</v>
      </c>
      <c r="T2836" s="47">
        <v>1.2187500000000002E-2</v>
      </c>
      <c r="U2836" s="47">
        <v>0</v>
      </c>
      <c r="V2836" s="47">
        <v>0</v>
      </c>
      <c r="W2836" s="47">
        <v>0</v>
      </c>
      <c r="X2836" s="47">
        <v>3.4953703703703705E-3</v>
      </c>
      <c r="Y2836" s="47">
        <v>1.7592592592592592E-3</v>
      </c>
      <c r="Z2836" s="47">
        <v>0</v>
      </c>
      <c r="AA2836" s="4">
        <f t="shared" si="91"/>
        <v>2.7013888888888893E-2</v>
      </c>
      <c r="AB2836" s="4">
        <f t="shared" si="90"/>
        <v>6.9444444444444198E-4</v>
      </c>
    </row>
    <row r="2837" spans="1:28" x14ac:dyDescent="0.25">
      <c r="A2837" s="44">
        <v>42885</v>
      </c>
      <c r="B2837" s="45" t="s">
        <v>162</v>
      </c>
      <c r="C2837" s="45" t="s">
        <v>161</v>
      </c>
      <c r="D2837" s="45" t="s">
        <v>38</v>
      </c>
      <c r="E2837" s="45" t="s">
        <v>40</v>
      </c>
      <c r="F2837" s="45" t="s">
        <v>54</v>
      </c>
      <c r="G2837" s="46">
        <v>91138</v>
      </c>
      <c r="H2837" s="76">
        <v>0.5625</v>
      </c>
      <c r="I2837" s="76">
        <v>0.82638888888888884</v>
      </c>
      <c r="J2837" s="47">
        <v>0.2638888888888889</v>
      </c>
      <c r="K2837" s="48">
        <v>42885.561805555553</v>
      </c>
      <c r="L2837" s="48">
        <v>42885.82708333333</v>
      </c>
      <c r="M2837" s="46">
        <v>77</v>
      </c>
      <c r="N2837" s="46">
        <v>0</v>
      </c>
      <c r="O2837" s="47">
        <v>0</v>
      </c>
      <c r="P2837" s="47">
        <v>1.8518518518518517E-3</v>
      </c>
      <c r="Q2837" s="47">
        <v>1.8750000000000001E-3</v>
      </c>
      <c r="R2837" s="47">
        <v>1.5335648148148147E-2</v>
      </c>
      <c r="S2837" s="47">
        <v>0</v>
      </c>
      <c r="T2837" s="47">
        <v>1.525462962962963E-2</v>
      </c>
      <c r="U2837" s="47">
        <v>0</v>
      </c>
      <c r="V2837" s="47">
        <v>0</v>
      </c>
      <c r="W2837" s="47">
        <v>0</v>
      </c>
      <c r="X2837" s="47">
        <v>8.0671296296296307E-3</v>
      </c>
      <c r="Y2837" s="47">
        <v>0</v>
      </c>
      <c r="Z2837" s="47">
        <v>0</v>
      </c>
      <c r="AA2837" s="4">
        <f t="shared" si="91"/>
        <v>3.0590277777777779E-2</v>
      </c>
      <c r="AB2837" s="4">
        <f t="shared" si="90"/>
        <v>0</v>
      </c>
    </row>
    <row r="2838" spans="1:28" x14ac:dyDescent="0.25">
      <c r="A2838" s="44">
        <v>42885</v>
      </c>
      <c r="B2838" s="45" t="s">
        <v>162</v>
      </c>
      <c r="C2838" s="45" t="s">
        <v>161</v>
      </c>
      <c r="D2838" s="45" t="s">
        <v>38</v>
      </c>
      <c r="E2838" s="45" t="s">
        <v>40</v>
      </c>
      <c r="F2838" s="45" t="s">
        <v>173</v>
      </c>
      <c r="G2838" s="46">
        <v>91173</v>
      </c>
      <c r="H2838" s="76">
        <v>0.51388888888888895</v>
      </c>
      <c r="I2838" s="76">
        <v>0.77777777777777779</v>
      </c>
      <c r="J2838" s="47">
        <v>0.2638888888888889</v>
      </c>
      <c r="K2838" s="48">
        <v>42885.51458333333</v>
      </c>
      <c r="L2838" s="48">
        <v>42885.777777777781</v>
      </c>
      <c r="M2838" s="46">
        <v>77</v>
      </c>
      <c r="N2838" s="46">
        <v>0</v>
      </c>
      <c r="O2838" s="47">
        <v>0</v>
      </c>
      <c r="P2838" s="47">
        <v>2.0601851851851853E-3</v>
      </c>
      <c r="Q2838" s="47">
        <v>1.736111111111111E-3</v>
      </c>
      <c r="R2838" s="47">
        <v>1.3611111111111114E-2</v>
      </c>
      <c r="S2838" s="47">
        <v>0</v>
      </c>
      <c r="T2838" s="47">
        <v>1.4074074074074074E-2</v>
      </c>
      <c r="U2838" s="47">
        <v>9.9537037037037042E-4</v>
      </c>
      <c r="V2838" s="47">
        <v>0</v>
      </c>
      <c r="W2838" s="47">
        <v>0</v>
      </c>
      <c r="X2838" s="47">
        <v>2.4305555555555552E-4</v>
      </c>
      <c r="Y2838" s="47">
        <v>0</v>
      </c>
      <c r="Z2838" s="47">
        <v>0</v>
      </c>
      <c r="AA2838" s="4">
        <f t="shared" si="91"/>
        <v>2.7685185185185188E-2</v>
      </c>
      <c r="AB2838" s="4">
        <f t="shared" si="90"/>
        <v>6.9444444444433095E-4</v>
      </c>
    </row>
    <row r="2839" spans="1:28" x14ac:dyDescent="0.25">
      <c r="A2839" s="44">
        <v>42885</v>
      </c>
      <c r="B2839" s="45" t="s">
        <v>162</v>
      </c>
      <c r="C2839" s="45" t="s">
        <v>161</v>
      </c>
      <c r="D2839" s="45" t="s">
        <v>38</v>
      </c>
      <c r="E2839" s="45" t="s">
        <v>40</v>
      </c>
      <c r="F2839" s="45" t="s">
        <v>174</v>
      </c>
      <c r="G2839" s="46">
        <v>91177</v>
      </c>
      <c r="H2839" s="76">
        <v>0.65277777777777779</v>
      </c>
      <c r="I2839" s="76">
        <v>0.91666666666666663</v>
      </c>
      <c r="J2839" s="47">
        <v>0.2638888888888889</v>
      </c>
      <c r="K2839" s="48">
        <v>42885.652777777781</v>
      </c>
      <c r="L2839" s="48">
        <v>42885.916666666664</v>
      </c>
      <c r="M2839" s="46">
        <v>72</v>
      </c>
      <c r="N2839" s="46">
        <v>0</v>
      </c>
      <c r="O2839" s="47">
        <v>0</v>
      </c>
      <c r="P2839" s="47">
        <v>1.712962962962963E-3</v>
      </c>
      <c r="Q2839" s="47">
        <v>2.2685185185185182E-3</v>
      </c>
      <c r="R2839" s="47">
        <v>1.4259259259259261E-2</v>
      </c>
      <c r="S2839" s="47">
        <v>0</v>
      </c>
      <c r="T2839" s="47">
        <v>1.4490740740740742E-2</v>
      </c>
      <c r="U2839" s="47">
        <v>0</v>
      </c>
      <c r="V2839" s="47">
        <v>0</v>
      </c>
      <c r="W2839" s="47">
        <v>0</v>
      </c>
      <c r="X2839" s="47">
        <v>1.4351851851851854E-3</v>
      </c>
      <c r="Y2839" s="47">
        <v>0</v>
      </c>
      <c r="Z2839" s="47">
        <v>0</v>
      </c>
      <c r="AA2839" s="4">
        <f t="shared" si="91"/>
        <v>2.8750000000000005E-2</v>
      </c>
      <c r="AB2839" s="4">
        <f t="shared" si="90"/>
        <v>0</v>
      </c>
    </row>
    <row r="2840" spans="1:28" x14ac:dyDescent="0.25">
      <c r="A2840" s="44">
        <v>42885</v>
      </c>
      <c r="B2840" s="45" t="s">
        <v>162</v>
      </c>
      <c r="C2840" s="45" t="s">
        <v>161</v>
      </c>
      <c r="D2840" s="45" t="s">
        <v>38</v>
      </c>
      <c r="E2840" s="45" t="s">
        <v>40</v>
      </c>
      <c r="F2840" s="45" t="s">
        <v>175</v>
      </c>
      <c r="G2840" s="46">
        <v>91151</v>
      </c>
      <c r="H2840" s="76">
        <v>0.65277777777777779</v>
      </c>
      <c r="I2840" s="76">
        <v>0.91666666666666663</v>
      </c>
      <c r="J2840" s="47">
        <v>0.2638888888888889</v>
      </c>
      <c r="M2840" s="46">
        <v>0</v>
      </c>
      <c r="N2840" s="46">
        <v>0</v>
      </c>
      <c r="O2840" s="47">
        <v>0</v>
      </c>
      <c r="P2840" s="47">
        <v>0</v>
      </c>
      <c r="Q2840" s="47">
        <v>0</v>
      </c>
      <c r="R2840" s="47">
        <v>0</v>
      </c>
      <c r="S2840" s="47">
        <v>0</v>
      </c>
      <c r="T2840" s="47">
        <v>0</v>
      </c>
      <c r="U2840" s="47">
        <v>0</v>
      </c>
      <c r="V2840" s="47">
        <v>0</v>
      </c>
      <c r="W2840" s="47">
        <v>0</v>
      </c>
      <c r="X2840" s="47">
        <v>0</v>
      </c>
      <c r="Y2840" s="47">
        <v>0</v>
      </c>
      <c r="Z2840" s="47">
        <v>0</v>
      </c>
      <c r="AA2840" s="4">
        <f t="shared" si="91"/>
        <v>0</v>
      </c>
      <c r="AB2840" s="4" t="str">
        <f t="shared" si="90"/>
        <v/>
      </c>
    </row>
    <row r="2841" spans="1:28" x14ac:dyDescent="0.25">
      <c r="A2841" s="44">
        <v>42885</v>
      </c>
      <c r="B2841" s="45" t="s">
        <v>162</v>
      </c>
      <c r="C2841" s="45" t="s">
        <v>161</v>
      </c>
      <c r="D2841" s="45" t="s">
        <v>38</v>
      </c>
      <c r="E2841" s="45" t="s">
        <v>40</v>
      </c>
      <c r="F2841" s="45" t="s">
        <v>57</v>
      </c>
      <c r="G2841" s="46">
        <v>91218</v>
      </c>
      <c r="H2841" s="76">
        <v>0.51388888888888895</v>
      </c>
      <c r="I2841" s="76">
        <v>0.77777777777777779</v>
      </c>
      <c r="J2841" s="47">
        <v>0.2638888888888889</v>
      </c>
      <c r="M2841" s="46">
        <v>0</v>
      </c>
      <c r="N2841" s="46">
        <v>0</v>
      </c>
      <c r="O2841" s="47">
        <v>0</v>
      </c>
      <c r="P2841" s="47">
        <v>0</v>
      </c>
      <c r="Q2841" s="47">
        <v>0</v>
      </c>
      <c r="R2841" s="47">
        <v>0</v>
      </c>
      <c r="S2841" s="47">
        <v>0</v>
      </c>
      <c r="T2841" s="47">
        <v>0</v>
      </c>
      <c r="U2841" s="47">
        <v>0</v>
      </c>
      <c r="V2841" s="47">
        <v>0</v>
      </c>
      <c r="W2841" s="47">
        <v>0</v>
      </c>
      <c r="X2841" s="47">
        <v>0</v>
      </c>
      <c r="Y2841" s="47">
        <v>0</v>
      </c>
      <c r="Z2841" s="47">
        <v>0</v>
      </c>
      <c r="AA2841" s="4">
        <f t="shared" si="91"/>
        <v>0</v>
      </c>
      <c r="AB2841" s="4" t="str">
        <f t="shared" si="90"/>
        <v/>
      </c>
    </row>
    <row r="2842" spans="1:28" x14ac:dyDescent="0.25">
      <c r="A2842" s="44">
        <v>42885</v>
      </c>
      <c r="B2842" s="45" t="s">
        <v>162</v>
      </c>
      <c r="C2842" s="45" t="s">
        <v>161</v>
      </c>
      <c r="D2842" s="45" t="s">
        <v>38</v>
      </c>
      <c r="E2842" s="45" t="s">
        <v>40</v>
      </c>
      <c r="F2842" s="45" t="s">
        <v>130</v>
      </c>
      <c r="G2842" s="46">
        <v>91386</v>
      </c>
      <c r="H2842" s="76">
        <v>0.58333333333333337</v>
      </c>
      <c r="I2842" s="76">
        <v>0.84722222222222221</v>
      </c>
      <c r="J2842" s="47">
        <v>0.2638888888888889</v>
      </c>
      <c r="K2842" s="48">
        <v>42885.578472222223</v>
      </c>
      <c r="L2842" s="48">
        <v>42885.847222222219</v>
      </c>
      <c r="M2842" s="46">
        <v>0</v>
      </c>
      <c r="N2842" s="46">
        <v>113</v>
      </c>
      <c r="O2842" s="47">
        <v>5.7870370370370378E-4</v>
      </c>
      <c r="P2842" s="47">
        <v>0</v>
      </c>
      <c r="Q2842" s="47">
        <v>6.4837962962962958E-2</v>
      </c>
      <c r="R2842" s="47">
        <v>1.4155092592592592E-2</v>
      </c>
      <c r="S2842" s="47">
        <v>0</v>
      </c>
      <c r="T2842" s="47">
        <v>1.4479166666666668E-2</v>
      </c>
      <c r="U2842" s="47">
        <v>0</v>
      </c>
      <c r="V2842" s="47">
        <v>0</v>
      </c>
      <c r="W2842" s="47">
        <v>0</v>
      </c>
      <c r="X2842" s="47">
        <v>0</v>
      </c>
      <c r="Y2842" s="47">
        <v>0</v>
      </c>
      <c r="Z2842" s="47">
        <v>0</v>
      </c>
      <c r="AA2842" s="4">
        <f t="shared" si="91"/>
        <v>2.8634259259259262E-2</v>
      </c>
      <c r="AB2842" s="4">
        <f t="shared" si="90"/>
        <v>0</v>
      </c>
    </row>
    <row r="2843" spans="1:28" x14ac:dyDescent="0.25">
      <c r="A2843" s="44">
        <v>42885</v>
      </c>
      <c r="B2843" s="45" t="s">
        <v>162</v>
      </c>
      <c r="C2843" s="45" t="s">
        <v>161</v>
      </c>
      <c r="D2843" s="45" t="s">
        <v>38</v>
      </c>
      <c r="E2843" s="45" t="s">
        <v>40</v>
      </c>
      <c r="F2843" s="45" t="s">
        <v>76</v>
      </c>
      <c r="G2843" s="46">
        <v>91145</v>
      </c>
      <c r="H2843" s="76">
        <v>0.51388888888888895</v>
      </c>
      <c r="I2843" s="76">
        <v>0.77777777777777779</v>
      </c>
      <c r="J2843" s="47">
        <v>0.2638888888888889</v>
      </c>
      <c r="K2843" s="48">
        <v>42885.518055555556</v>
      </c>
      <c r="L2843" s="48">
        <v>42885.777777777781</v>
      </c>
      <c r="M2843" s="46">
        <v>94</v>
      </c>
      <c r="N2843" s="46">
        <v>0</v>
      </c>
      <c r="O2843" s="47">
        <v>0</v>
      </c>
      <c r="P2843" s="47">
        <v>1.3194444444444443E-3</v>
      </c>
      <c r="Q2843" s="47">
        <v>5.7870370370370366E-5</v>
      </c>
      <c r="R2843" s="47">
        <v>1.3703703703703704E-2</v>
      </c>
      <c r="S2843" s="47">
        <v>0</v>
      </c>
      <c r="T2843" s="47">
        <v>1.3854166666666666E-2</v>
      </c>
      <c r="U2843" s="47">
        <v>0</v>
      </c>
      <c r="V2843" s="47">
        <v>0</v>
      </c>
      <c r="W2843" s="47">
        <v>0</v>
      </c>
      <c r="X2843" s="47">
        <v>7.1759259259259259E-3</v>
      </c>
      <c r="Y2843" s="47">
        <v>7.5115740740740742E-3</v>
      </c>
      <c r="Z2843" s="47">
        <v>0</v>
      </c>
      <c r="AA2843" s="4">
        <f t="shared" si="91"/>
        <v>2.7557870370370371E-2</v>
      </c>
      <c r="AB2843" s="4">
        <f t="shared" si="90"/>
        <v>4.1666666666666519E-3</v>
      </c>
    </row>
    <row r="2844" spans="1:28" x14ac:dyDescent="0.25">
      <c r="A2844" s="44">
        <v>42885</v>
      </c>
      <c r="B2844" s="45" t="s">
        <v>162</v>
      </c>
      <c r="C2844" s="45" t="s">
        <v>161</v>
      </c>
      <c r="D2844" s="45" t="s">
        <v>38</v>
      </c>
      <c r="E2844" s="45" t="s">
        <v>40</v>
      </c>
      <c r="F2844" s="45" t="s">
        <v>58</v>
      </c>
      <c r="G2844" s="46">
        <v>91311</v>
      </c>
      <c r="H2844" s="76">
        <v>0.55555555555555558</v>
      </c>
      <c r="I2844" s="76">
        <v>0.81944444444444453</v>
      </c>
      <c r="J2844" s="47">
        <v>0.2638888888888889</v>
      </c>
      <c r="M2844" s="46">
        <v>0</v>
      </c>
      <c r="N2844" s="46">
        <v>0</v>
      </c>
      <c r="O2844" s="47">
        <v>0</v>
      </c>
      <c r="P2844" s="47">
        <v>0</v>
      </c>
      <c r="Q2844" s="47">
        <v>0</v>
      </c>
      <c r="R2844" s="47">
        <v>0</v>
      </c>
      <c r="S2844" s="47">
        <v>0</v>
      </c>
      <c r="T2844" s="47">
        <v>0</v>
      </c>
      <c r="U2844" s="47">
        <v>0</v>
      </c>
      <c r="V2844" s="47">
        <v>0</v>
      </c>
      <c r="W2844" s="47">
        <v>0</v>
      </c>
      <c r="X2844" s="47">
        <v>0</v>
      </c>
      <c r="Y2844" s="47">
        <v>0</v>
      </c>
      <c r="Z2844" s="47">
        <v>0</v>
      </c>
      <c r="AA2844" s="4">
        <f t="shared" si="91"/>
        <v>0</v>
      </c>
      <c r="AB2844" s="4" t="str">
        <f t="shared" si="90"/>
        <v/>
      </c>
    </row>
    <row r="2845" spans="1:28" x14ac:dyDescent="0.25">
      <c r="A2845" s="44">
        <v>42885</v>
      </c>
      <c r="B2845" s="45" t="s">
        <v>162</v>
      </c>
      <c r="C2845" s="45" t="s">
        <v>161</v>
      </c>
      <c r="D2845" s="45" t="s">
        <v>38</v>
      </c>
      <c r="E2845" s="45" t="s">
        <v>40</v>
      </c>
      <c r="F2845" s="45" t="s">
        <v>39</v>
      </c>
      <c r="G2845" s="46">
        <v>91314</v>
      </c>
      <c r="H2845" s="76">
        <v>0.51388888888888895</v>
      </c>
      <c r="I2845" s="76">
        <v>0.77777777777777779</v>
      </c>
      <c r="J2845" s="47">
        <v>0.2638888888888889</v>
      </c>
      <c r="K2845" s="48">
        <v>42885.515277777777</v>
      </c>
      <c r="L2845" s="48">
        <v>42885.777777777781</v>
      </c>
      <c r="M2845" s="46">
        <v>0</v>
      </c>
      <c r="N2845" s="46">
        <v>112</v>
      </c>
      <c r="O2845" s="47">
        <v>6.5972222222222213E-4</v>
      </c>
      <c r="P2845" s="47">
        <v>0</v>
      </c>
      <c r="Q2845" s="47">
        <v>7.3738425925925929E-2</v>
      </c>
      <c r="R2845" s="47">
        <v>1.5266203703703705E-2</v>
      </c>
      <c r="S2845" s="47">
        <v>0</v>
      </c>
      <c r="T2845" s="47">
        <v>1.4687499999999999E-2</v>
      </c>
      <c r="U2845" s="47">
        <v>0</v>
      </c>
      <c r="V2845" s="47">
        <v>0</v>
      </c>
      <c r="W2845" s="47">
        <v>0</v>
      </c>
      <c r="X2845" s="47">
        <v>0</v>
      </c>
      <c r="Y2845" s="47">
        <v>2.0254629629629629E-3</v>
      </c>
      <c r="Z2845" s="47">
        <v>0</v>
      </c>
      <c r="AA2845" s="4">
        <f t="shared" si="91"/>
        <v>2.9953703703703705E-2</v>
      </c>
      <c r="AB2845" s="4">
        <f t="shared" si="90"/>
        <v>1.388888888888884E-3</v>
      </c>
    </row>
    <row r="2846" spans="1:28" x14ac:dyDescent="0.25">
      <c r="A2846" s="44">
        <v>42885</v>
      </c>
      <c r="B2846" s="45" t="s">
        <v>162</v>
      </c>
      <c r="C2846" s="45" t="s">
        <v>161</v>
      </c>
      <c r="D2846" s="45" t="s">
        <v>38</v>
      </c>
      <c r="E2846" s="45" t="s">
        <v>40</v>
      </c>
      <c r="F2846" s="45" t="s">
        <v>77</v>
      </c>
      <c r="G2846" s="46">
        <v>91143</v>
      </c>
      <c r="H2846" s="76">
        <v>0.59722222222222221</v>
      </c>
      <c r="I2846" s="76">
        <v>0.86111111111111116</v>
      </c>
      <c r="J2846" s="47">
        <v>0.2638888888888889</v>
      </c>
      <c r="M2846" s="46">
        <v>0</v>
      </c>
      <c r="N2846" s="46">
        <v>0</v>
      </c>
      <c r="O2846" s="47">
        <v>0</v>
      </c>
      <c r="P2846" s="47">
        <v>0</v>
      </c>
      <c r="Q2846" s="47">
        <v>0</v>
      </c>
      <c r="R2846" s="47">
        <v>0</v>
      </c>
      <c r="S2846" s="47">
        <v>0</v>
      </c>
      <c r="T2846" s="47">
        <v>0</v>
      </c>
      <c r="U2846" s="47">
        <v>0</v>
      </c>
      <c r="V2846" s="47">
        <v>0</v>
      </c>
      <c r="W2846" s="47">
        <v>0</v>
      </c>
      <c r="X2846" s="47">
        <v>0</v>
      </c>
      <c r="Y2846" s="47">
        <v>0</v>
      </c>
      <c r="Z2846" s="47">
        <v>0</v>
      </c>
      <c r="AA2846" s="4">
        <f t="shared" si="91"/>
        <v>0</v>
      </c>
      <c r="AB2846" s="4" t="str">
        <f t="shared" ref="AB2846:AB2909" si="92">IF(K2846="","",IF(VALUE(TEXT(K2846,"HH:MM:SS"))&gt;H2846,VALUE(TEXT(K2846,"HH:MM:SS"))-H2846,0))</f>
        <v/>
      </c>
    </row>
    <row r="2847" spans="1:28" x14ac:dyDescent="0.25">
      <c r="A2847" s="44">
        <v>42885</v>
      </c>
      <c r="B2847" s="45" t="s">
        <v>162</v>
      </c>
      <c r="C2847" s="45" t="s">
        <v>161</v>
      </c>
      <c r="D2847" s="45" t="s">
        <v>38</v>
      </c>
      <c r="E2847" s="45" t="s">
        <v>40</v>
      </c>
      <c r="F2847" s="45" t="s">
        <v>42</v>
      </c>
      <c r="G2847" s="46">
        <v>91154</v>
      </c>
      <c r="H2847" s="76">
        <v>0.51388888888888895</v>
      </c>
      <c r="I2847" s="76">
        <v>0.77777777777777779</v>
      </c>
      <c r="J2847" s="47">
        <v>0.2638888888888889</v>
      </c>
      <c r="K2847" s="48">
        <v>42885.511111111111</v>
      </c>
      <c r="L2847" s="48">
        <v>42885.777777777781</v>
      </c>
      <c r="M2847" s="46">
        <v>0</v>
      </c>
      <c r="N2847" s="46">
        <v>82</v>
      </c>
      <c r="O2847" s="47">
        <v>7.8703703703703705E-4</v>
      </c>
      <c r="P2847" s="47">
        <v>0</v>
      </c>
      <c r="Q2847" s="47">
        <v>6.5173611111111113E-2</v>
      </c>
      <c r="R2847" s="47">
        <v>0</v>
      </c>
      <c r="S2847" s="47">
        <v>0</v>
      </c>
      <c r="T2847" s="47">
        <v>0</v>
      </c>
      <c r="U2847" s="47">
        <v>0</v>
      </c>
      <c r="V2847" s="47">
        <v>0</v>
      </c>
      <c r="W2847" s="47">
        <v>0</v>
      </c>
      <c r="X2847" s="47">
        <v>0</v>
      </c>
      <c r="Y2847" s="47">
        <v>0</v>
      </c>
      <c r="Z2847" s="47">
        <v>0</v>
      </c>
      <c r="AA2847" s="4">
        <f t="shared" si="91"/>
        <v>0</v>
      </c>
      <c r="AB2847" s="4">
        <f t="shared" si="92"/>
        <v>0</v>
      </c>
    </row>
    <row r="2848" spans="1:28" x14ac:dyDescent="0.25">
      <c r="A2848" s="44">
        <v>42885</v>
      </c>
      <c r="B2848" s="45" t="s">
        <v>162</v>
      </c>
      <c r="C2848" s="45" t="s">
        <v>161</v>
      </c>
      <c r="D2848" s="45" t="s">
        <v>38</v>
      </c>
      <c r="E2848" s="45" t="s">
        <v>40</v>
      </c>
      <c r="F2848" s="45" t="s">
        <v>78</v>
      </c>
      <c r="G2848" s="46">
        <v>91180</v>
      </c>
      <c r="H2848" s="76">
        <v>0.65277777777777779</v>
      </c>
      <c r="I2848" s="76">
        <v>0.91666666666666663</v>
      </c>
      <c r="J2848" s="47">
        <v>0.2638888888888889</v>
      </c>
      <c r="K2848" s="48">
        <v>42885.654166666667</v>
      </c>
      <c r="L2848" s="48">
        <v>42885.916666666664</v>
      </c>
      <c r="M2848" s="46">
        <v>44</v>
      </c>
      <c r="N2848" s="46">
        <v>0</v>
      </c>
      <c r="O2848" s="47">
        <v>0</v>
      </c>
      <c r="P2848" s="47">
        <v>3.4953703703703705E-3</v>
      </c>
      <c r="Q2848" s="47">
        <v>2.3379629629629631E-3</v>
      </c>
      <c r="R2848" s="47">
        <v>1.4849537037037036E-2</v>
      </c>
      <c r="S2848" s="47">
        <v>0</v>
      </c>
      <c r="T2848" s="47">
        <v>1.3715277777777778E-2</v>
      </c>
      <c r="U2848" s="47">
        <v>0</v>
      </c>
      <c r="V2848" s="47">
        <v>0</v>
      </c>
      <c r="W2848" s="47">
        <v>0</v>
      </c>
      <c r="X2848" s="47">
        <v>9.6064814814814815E-3</v>
      </c>
      <c r="Y2848" s="47">
        <v>4.0393518518518521E-3</v>
      </c>
      <c r="Z2848" s="47">
        <v>0</v>
      </c>
      <c r="AA2848" s="4">
        <f t="shared" si="91"/>
        <v>2.8564814814814814E-2</v>
      </c>
      <c r="AB2848" s="4">
        <f t="shared" si="92"/>
        <v>1.388888888888884E-3</v>
      </c>
    </row>
    <row r="2849" spans="1:28" x14ac:dyDescent="0.25">
      <c r="A2849" s="44">
        <v>42885</v>
      </c>
      <c r="B2849" s="45" t="s">
        <v>162</v>
      </c>
      <c r="C2849" s="45" t="s">
        <v>161</v>
      </c>
      <c r="D2849" s="45" t="s">
        <v>38</v>
      </c>
      <c r="E2849" s="45" t="s">
        <v>40</v>
      </c>
      <c r="F2849" s="45" t="s">
        <v>179</v>
      </c>
      <c r="G2849" s="46">
        <v>91250</v>
      </c>
      <c r="H2849" s="76">
        <v>0.55555555555555558</v>
      </c>
      <c r="I2849" s="76">
        <v>0.81944444444444453</v>
      </c>
      <c r="J2849" s="47">
        <v>0.2638888888888889</v>
      </c>
      <c r="M2849" s="46">
        <v>0</v>
      </c>
      <c r="N2849" s="46">
        <v>0</v>
      </c>
      <c r="O2849" s="47">
        <v>0</v>
      </c>
      <c r="P2849" s="47">
        <v>0</v>
      </c>
      <c r="Q2849" s="47">
        <v>0</v>
      </c>
      <c r="R2849" s="47">
        <v>0</v>
      </c>
      <c r="S2849" s="47">
        <v>0</v>
      </c>
      <c r="T2849" s="47">
        <v>0</v>
      </c>
      <c r="U2849" s="47">
        <v>0</v>
      </c>
      <c r="V2849" s="47">
        <v>0</v>
      </c>
      <c r="W2849" s="47">
        <v>0</v>
      </c>
      <c r="X2849" s="47">
        <v>0</v>
      </c>
      <c r="Y2849" s="47">
        <v>0</v>
      </c>
      <c r="Z2849" s="47">
        <v>0</v>
      </c>
      <c r="AA2849" s="4">
        <f t="shared" si="91"/>
        <v>0</v>
      </c>
      <c r="AB2849" s="4" t="str">
        <f t="shared" si="92"/>
        <v/>
      </c>
    </row>
    <row r="2850" spans="1:28" x14ac:dyDescent="0.25">
      <c r="A2850" s="44">
        <v>42885</v>
      </c>
      <c r="B2850" s="45" t="s">
        <v>162</v>
      </c>
      <c r="C2850" s="45" t="s">
        <v>161</v>
      </c>
      <c r="D2850" s="45" t="s">
        <v>38</v>
      </c>
      <c r="E2850" s="45" t="s">
        <v>40</v>
      </c>
      <c r="F2850" s="45" t="s">
        <v>195</v>
      </c>
      <c r="G2850" s="46">
        <v>91170</v>
      </c>
      <c r="H2850" s="76">
        <v>0.5625</v>
      </c>
      <c r="I2850" s="76">
        <v>0.82638888888888884</v>
      </c>
      <c r="J2850" s="47">
        <v>0.2638888888888889</v>
      </c>
      <c r="M2850" s="46">
        <v>0</v>
      </c>
      <c r="N2850" s="46">
        <v>0</v>
      </c>
      <c r="O2850" s="47">
        <v>0</v>
      </c>
      <c r="P2850" s="47">
        <v>0</v>
      </c>
      <c r="Q2850" s="47">
        <v>0</v>
      </c>
      <c r="R2850" s="47">
        <v>0</v>
      </c>
      <c r="S2850" s="47">
        <v>0</v>
      </c>
      <c r="T2850" s="47">
        <v>0</v>
      </c>
      <c r="U2850" s="47">
        <v>0</v>
      </c>
      <c r="V2850" s="47">
        <v>0</v>
      </c>
      <c r="W2850" s="47">
        <v>0</v>
      </c>
      <c r="X2850" s="47">
        <v>0</v>
      </c>
      <c r="Y2850" s="47">
        <v>0</v>
      </c>
      <c r="Z2850" s="47">
        <v>0</v>
      </c>
      <c r="AA2850" s="4">
        <f t="shared" si="91"/>
        <v>0</v>
      </c>
      <c r="AB2850" s="4" t="str">
        <f t="shared" si="92"/>
        <v/>
      </c>
    </row>
    <row r="2851" spans="1:28" x14ac:dyDescent="0.25">
      <c r="A2851" s="44">
        <v>42885</v>
      </c>
      <c r="B2851" s="45" t="s">
        <v>162</v>
      </c>
      <c r="C2851" s="45" t="s">
        <v>161</v>
      </c>
      <c r="D2851" s="45" t="s">
        <v>38</v>
      </c>
      <c r="E2851" s="45" t="s">
        <v>40</v>
      </c>
      <c r="F2851" s="45" t="s">
        <v>62</v>
      </c>
      <c r="G2851" s="46">
        <v>91124</v>
      </c>
      <c r="H2851" s="76">
        <v>0.51388888888888895</v>
      </c>
      <c r="I2851" s="76">
        <v>0.77777777777777779</v>
      </c>
      <c r="J2851" s="47">
        <v>0.2638888888888889</v>
      </c>
      <c r="K2851" s="48">
        <v>42885.521527777775</v>
      </c>
      <c r="L2851" s="48">
        <v>42885.777777777781</v>
      </c>
      <c r="M2851" s="46">
        <v>84</v>
      </c>
      <c r="N2851" s="46">
        <v>0</v>
      </c>
      <c r="O2851" s="47">
        <v>0</v>
      </c>
      <c r="P2851" s="47">
        <v>1.5740740740740741E-3</v>
      </c>
      <c r="Q2851" s="47">
        <v>1.2962962962962963E-3</v>
      </c>
      <c r="R2851" s="47">
        <v>1.5729166666666666E-2</v>
      </c>
      <c r="S2851" s="47">
        <v>0</v>
      </c>
      <c r="T2851" s="47">
        <v>1.4340277777777776E-2</v>
      </c>
      <c r="U2851" s="47">
        <v>0</v>
      </c>
      <c r="V2851" s="47">
        <v>0</v>
      </c>
      <c r="W2851" s="47">
        <v>0</v>
      </c>
      <c r="X2851" s="47">
        <v>6.4004629629629628E-3</v>
      </c>
      <c r="Y2851" s="47">
        <v>6.053240740740741E-3</v>
      </c>
      <c r="Z2851" s="47">
        <v>0</v>
      </c>
      <c r="AA2851" s="4">
        <f t="shared" si="91"/>
        <v>3.006944444444444E-2</v>
      </c>
      <c r="AB2851" s="4">
        <f t="shared" si="92"/>
        <v>7.6388888888888618E-3</v>
      </c>
    </row>
    <row r="2852" spans="1:28" x14ac:dyDescent="0.25">
      <c r="A2852" s="44">
        <v>42885</v>
      </c>
      <c r="B2852" s="45" t="s">
        <v>162</v>
      </c>
      <c r="C2852" s="45" t="s">
        <v>161</v>
      </c>
      <c r="D2852" s="45" t="s">
        <v>38</v>
      </c>
      <c r="E2852" s="45" t="s">
        <v>40</v>
      </c>
      <c r="F2852" s="45" t="s">
        <v>44</v>
      </c>
      <c r="G2852" s="46">
        <v>91371</v>
      </c>
      <c r="H2852" s="76">
        <v>0.51388888888888895</v>
      </c>
      <c r="I2852" s="76">
        <v>0.77777777777777779</v>
      </c>
      <c r="J2852" s="47">
        <v>0.2638888888888889</v>
      </c>
      <c r="K2852" s="48">
        <v>42885.521527777775</v>
      </c>
      <c r="L2852" s="48">
        <v>42885.777777777781</v>
      </c>
      <c r="M2852" s="46">
        <v>0</v>
      </c>
      <c r="N2852" s="46">
        <v>50</v>
      </c>
      <c r="O2852" s="47">
        <v>8.7962962962962962E-4</v>
      </c>
      <c r="P2852" s="47">
        <v>0</v>
      </c>
      <c r="Q2852" s="47">
        <v>4.3946759259259255E-2</v>
      </c>
      <c r="R2852" s="47">
        <v>0</v>
      </c>
      <c r="S2852" s="47">
        <v>0</v>
      </c>
      <c r="T2852" s="47">
        <v>0</v>
      </c>
      <c r="U2852" s="47">
        <v>0</v>
      </c>
      <c r="V2852" s="47">
        <v>0</v>
      </c>
      <c r="W2852" s="47">
        <v>0</v>
      </c>
      <c r="X2852" s="47">
        <v>0</v>
      </c>
      <c r="Y2852" s="47">
        <v>0</v>
      </c>
      <c r="Z2852" s="47">
        <v>0</v>
      </c>
      <c r="AA2852" s="4">
        <f t="shared" si="91"/>
        <v>0</v>
      </c>
      <c r="AB2852" s="4">
        <f t="shared" si="92"/>
        <v>7.6388888888888618E-3</v>
      </c>
    </row>
    <row r="2853" spans="1:28" x14ac:dyDescent="0.25">
      <c r="A2853" s="44">
        <v>42885</v>
      </c>
      <c r="B2853" s="45" t="s">
        <v>162</v>
      </c>
      <c r="C2853" s="45" t="s">
        <v>161</v>
      </c>
      <c r="D2853" s="45" t="s">
        <v>38</v>
      </c>
      <c r="E2853" s="45" t="s">
        <v>40</v>
      </c>
      <c r="F2853" s="45" t="s">
        <v>183</v>
      </c>
      <c r="G2853" s="46">
        <v>101594</v>
      </c>
      <c r="H2853" s="76">
        <v>0.625</v>
      </c>
      <c r="I2853" s="76">
        <v>0.88888888888888884</v>
      </c>
      <c r="J2853" s="47">
        <v>0.2638888888888889</v>
      </c>
      <c r="M2853" s="46">
        <v>0</v>
      </c>
      <c r="N2853" s="46">
        <v>0</v>
      </c>
      <c r="O2853" s="47">
        <v>0</v>
      </c>
      <c r="P2853" s="47">
        <v>0</v>
      </c>
      <c r="Q2853" s="47">
        <v>0</v>
      </c>
      <c r="R2853" s="47">
        <v>0</v>
      </c>
      <c r="S2853" s="47">
        <v>0</v>
      </c>
      <c r="T2853" s="47">
        <v>0</v>
      </c>
      <c r="U2853" s="47">
        <v>0</v>
      </c>
      <c r="V2853" s="47">
        <v>0</v>
      </c>
      <c r="W2853" s="47">
        <v>0</v>
      </c>
      <c r="X2853" s="47">
        <v>0</v>
      </c>
      <c r="Y2853" s="47">
        <v>0</v>
      </c>
      <c r="Z2853" s="47">
        <v>0</v>
      </c>
      <c r="AA2853" s="4">
        <f t="shared" si="91"/>
        <v>0</v>
      </c>
      <c r="AB2853" s="4" t="str">
        <f t="shared" si="92"/>
        <v/>
      </c>
    </row>
    <row r="2854" spans="1:28" x14ac:dyDescent="0.25">
      <c r="A2854" s="44">
        <v>42885</v>
      </c>
      <c r="B2854" s="45" t="s">
        <v>162</v>
      </c>
      <c r="C2854" s="45" t="s">
        <v>161</v>
      </c>
      <c r="D2854" s="45" t="s">
        <v>38</v>
      </c>
      <c r="E2854" s="45" t="s">
        <v>184</v>
      </c>
      <c r="F2854" s="45" t="s">
        <v>204</v>
      </c>
      <c r="G2854" s="46">
        <v>102717</v>
      </c>
      <c r="H2854" s="76">
        <v>0.29166666666666669</v>
      </c>
      <c r="I2854" s="76">
        <v>0.55555555555555558</v>
      </c>
      <c r="J2854" s="47">
        <v>0.2638888888888889</v>
      </c>
      <c r="M2854" s="46">
        <v>0</v>
      </c>
      <c r="N2854" s="46">
        <v>0</v>
      </c>
      <c r="O2854" s="47">
        <v>0</v>
      </c>
      <c r="P2854" s="47">
        <v>0</v>
      </c>
      <c r="Q2854" s="47">
        <v>0</v>
      </c>
      <c r="R2854" s="47">
        <v>0</v>
      </c>
      <c r="S2854" s="47">
        <v>0</v>
      </c>
      <c r="T2854" s="47">
        <v>0</v>
      </c>
      <c r="U2854" s="47">
        <v>0</v>
      </c>
      <c r="V2854" s="47">
        <v>0</v>
      </c>
      <c r="W2854" s="47">
        <v>0</v>
      </c>
      <c r="X2854" s="47">
        <v>0</v>
      </c>
      <c r="Y2854" s="47">
        <v>0</v>
      </c>
      <c r="Z2854" s="47">
        <v>0</v>
      </c>
      <c r="AA2854" s="4">
        <f t="shared" si="91"/>
        <v>0</v>
      </c>
      <c r="AB2854" s="4" t="str">
        <f t="shared" si="92"/>
        <v/>
      </c>
    </row>
    <row r="2855" spans="1:28" x14ac:dyDescent="0.25">
      <c r="A2855" s="44">
        <v>42885</v>
      </c>
      <c r="B2855" s="45" t="s">
        <v>162</v>
      </c>
      <c r="C2855" s="45" t="s">
        <v>161</v>
      </c>
      <c r="D2855" s="45" t="s">
        <v>38</v>
      </c>
      <c r="E2855" s="45" t="s">
        <v>184</v>
      </c>
      <c r="F2855" s="45" t="s">
        <v>205</v>
      </c>
      <c r="G2855" s="46">
        <v>102711</v>
      </c>
      <c r="H2855" s="76">
        <v>0.25</v>
      </c>
      <c r="I2855" s="76">
        <v>0.51388888888888895</v>
      </c>
      <c r="J2855" s="47">
        <v>0.2638888888888889</v>
      </c>
      <c r="M2855" s="46">
        <v>0</v>
      </c>
      <c r="N2855" s="46">
        <v>0</v>
      </c>
      <c r="O2855" s="47">
        <v>0</v>
      </c>
      <c r="P2855" s="47">
        <v>0</v>
      </c>
      <c r="Q2855" s="47">
        <v>0</v>
      </c>
      <c r="R2855" s="47">
        <v>0</v>
      </c>
      <c r="S2855" s="47">
        <v>0</v>
      </c>
      <c r="T2855" s="47">
        <v>0</v>
      </c>
      <c r="U2855" s="47">
        <v>0</v>
      </c>
      <c r="V2855" s="47">
        <v>0</v>
      </c>
      <c r="W2855" s="47">
        <v>0</v>
      </c>
      <c r="X2855" s="47">
        <v>0</v>
      </c>
      <c r="Y2855" s="47">
        <v>0</v>
      </c>
      <c r="Z2855" s="47">
        <v>0</v>
      </c>
      <c r="AA2855" s="4">
        <f t="shared" si="91"/>
        <v>0</v>
      </c>
      <c r="AB2855" s="4" t="str">
        <f t="shared" si="92"/>
        <v/>
      </c>
    </row>
    <row r="2856" spans="1:28" x14ac:dyDescent="0.25">
      <c r="A2856" s="44">
        <v>42885</v>
      </c>
      <c r="B2856" s="45" t="s">
        <v>162</v>
      </c>
      <c r="C2856" s="45" t="s">
        <v>161</v>
      </c>
      <c r="D2856" s="45" t="s">
        <v>38</v>
      </c>
      <c r="E2856" s="45" t="s">
        <v>184</v>
      </c>
      <c r="F2856" s="45" t="s">
        <v>206</v>
      </c>
      <c r="G2856" s="46">
        <v>102709</v>
      </c>
      <c r="H2856" s="76">
        <v>0.625</v>
      </c>
      <c r="I2856" s="76">
        <v>0.88888888888888884</v>
      </c>
      <c r="J2856" s="47">
        <v>0.2638888888888889</v>
      </c>
      <c r="M2856" s="46">
        <v>0</v>
      </c>
      <c r="N2856" s="46">
        <v>0</v>
      </c>
      <c r="O2856" s="47">
        <v>0</v>
      </c>
      <c r="P2856" s="47">
        <v>0</v>
      </c>
      <c r="Q2856" s="47">
        <v>0</v>
      </c>
      <c r="R2856" s="47">
        <v>0</v>
      </c>
      <c r="S2856" s="47">
        <v>0</v>
      </c>
      <c r="T2856" s="47">
        <v>0</v>
      </c>
      <c r="U2856" s="47">
        <v>0</v>
      </c>
      <c r="V2856" s="47">
        <v>0</v>
      </c>
      <c r="W2856" s="47">
        <v>0</v>
      </c>
      <c r="X2856" s="47">
        <v>0</v>
      </c>
      <c r="Y2856" s="47">
        <v>0</v>
      </c>
      <c r="Z2856" s="47">
        <v>0</v>
      </c>
      <c r="AA2856" s="4">
        <f t="shared" si="91"/>
        <v>0</v>
      </c>
      <c r="AB2856" s="4" t="str">
        <f t="shared" si="92"/>
        <v/>
      </c>
    </row>
    <row r="2857" spans="1:28" x14ac:dyDescent="0.25">
      <c r="A2857" s="44">
        <v>42885</v>
      </c>
      <c r="B2857" s="45" t="s">
        <v>162</v>
      </c>
      <c r="C2857" s="45" t="s">
        <v>161</v>
      </c>
      <c r="D2857" s="45" t="s">
        <v>38</v>
      </c>
      <c r="E2857" s="45" t="s">
        <v>184</v>
      </c>
      <c r="F2857" s="45" t="s">
        <v>207</v>
      </c>
      <c r="G2857" s="46">
        <v>102713</v>
      </c>
      <c r="H2857" s="76">
        <v>0.29166666666666669</v>
      </c>
      <c r="I2857" s="76">
        <v>0.55555555555555558</v>
      </c>
      <c r="J2857" s="47">
        <v>0.2638888888888889</v>
      </c>
      <c r="M2857" s="46">
        <v>0</v>
      </c>
      <c r="N2857" s="46">
        <v>0</v>
      </c>
      <c r="O2857" s="47">
        <v>0</v>
      </c>
      <c r="P2857" s="47">
        <v>0</v>
      </c>
      <c r="Q2857" s="47">
        <v>0</v>
      </c>
      <c r="R2857" s="47">
        <v>0</v>
      </c>
      <c r="S2857" s="47">
        <v>0</v>
      </c>
      <c r="T2857" s="47">
        <v>0</v>
      </c>
      <c r="U2857" s="47">
        <v>0</v>
      </c>
      <c r="V2857" s="47">
        <v>0</v>
      </c>
      <c r="W2857" s="47">
        <v>0</v>
      </c>
      <c r="X2857" s="47">
        <v>0</v>
      </c>
      <c r="Y2857" s="47">
        <v>0</v>
      </c>
      <c r="Z2857" s="47">
        <v>0</v>
      </c>
      <c r="AA2857" s="4">
        <f t="shared" si="91"/>
        <v>0</v>
      </c>
      <c r="AB2857" s="4" t="str">
        <f t="shared" si="92"/>
        <v/>
      </c>
    </row>
    <row r="2858" spans="1:28" x14ac:dyDescent="0.25">
      <c r="A2858" s="44">
        <v>42885</v>
      </c>
      <c r="B2858" s="45" t="s">
        <v>162</v>
      </c>
      <c r="C2858" s="45" t="s">
        <v>161</v>
      </c>
      <c r="D2858" s="45" t="s">
        <v>38</v>
      </c>
      <c r="E2858" s="45" t="s">
        <v>184</v>
      </c>
      <c r="F2858" s="45" t="s">
        <v>201</v>
      </c>
      <c r="G2858" s="46">
        <v>102702</v>
      </c>
      <c r="H2858" s="76">
        <v>0.29166666666666669</v>
      </c>
      <c r="I2858" s="76">
        <v>0.55555555555555558</v>
      </c>
      <c r="J2858" s="47">
        <v>0.2638888888888889</v>
      </c>
      <c r="M2858" s="46">
        <v>0</v>
      </c>
      <c r="N2858" s="46">
        <v>0</v>
      </c>
      <c r="O2858" s="47">
        <v>0</v>
      </c>
      <c r="P2858" s="47">
        <v>0</v>
      </c>
      <c r="Q2858" s="47">
        <v>0</v>
      </c>
      <c r="R2858" s="47">
        <v>0</v>
      </c>
      <c r="S2858" s="47">
        <v>0</v>
      </c>
      <c r="T2858" s="47">
        <v>0</v>
      </c>
      <c r="U2858" s="47">
        <v>0</v>
      </c>
      <c r="V2858" s="47">
        <v>0</v>
      </c>
      <c r="W2858" s="47">
        <v>0</v>
      </c>
      <c r="X2858" s="47">
        <v>0</v>
      </c>
      <c r="Y2858" s="47">
        <v>0</v>
      </c>
      <c r="Z2858" s="47">
        <v>0</v>
      </c>
      <c r="AA2858" s="4">
        <f t="shared" si="91"/>
        <v>0</v>
      </c>
      <c r="AB2858" s="4" t="str">
        <f t="shared" si="92"/>
        <v/>
      </c>
    </row>
    <row r="2859" spans="1:28" x14ac:dyDescent="0.25">
      <c r="A2859" s="44">
        <v>42885</v>
      </c>
      <c r="B2859" s="45" t="s">
        <v>162</v>
      </c>
      <c r="C2859" s="45" t="s">
        <v>161</v>
      </c>
      <c r="D2859" s="45" t="s">
        <v>38</v>
      </c>
      <c r="E2859" s="45" t="s">
        <v>184</v>
      </c>
      <c r="F2859" s="45" t="s">
        <v>208</v>
      </c>
      <c r="G2859" s="46">
        <v>102714</v>
      </c>
      <c r="H2859" s="76">
        <v>0.33333333333333331</v>
      </c>
      <c r="I2859" s="76">
        <v>0.59722222222222221</v>
      </c>
      <c r="J2859" s="47">
        <v>0.2638888888888889</v>
      </c>
      <c r="M2859" s="46">
        <v>0</v>
      </c>
      <c r="N2859" s="46">
        <v>0</v>
      </c>
      <c r="O2859" s="47">
        <v>0</v>
      </c>
      <c r="P2859" s="47">
        <v>0</v>
      </c>
      <c r="Q2859" s="47">
        <v>0</v>
      </c>
      <c r="R2859" s="47">
        <v>0</v>
      </c>
      <c r="S2859" s="47">
        <v>0</v>
      </c>
      <c r="T2859" s="47">
        <v>0</v>
      </c>
      <c r="U2859" s="47">
        <v>0</v>
      </c>
      <c r="V2859" s="47">
        <v>0</v>
      </c>
      <c r="W2859" s="47">
        <v>0</v>
      </c>
      <c r="X2859" s="47">
        <v>0</v>
      </c>
      <c r="Y2859" s="47">
        <v>0</v>
      </c>
      <c r="Z2859" s="47">
        <v>0</v>
      </c>
      <c r="AA2859" s="4">
        <f t="shared" si="91"/>
        <v>0</v>
      </c>
      <c r="AB2859" s="4" t="str">
        <f t="shared" si="92"/>
        <v/>
      </c>
    </row>
    <row r="2860" spans="1:28" x14ac:dyDescent="0.25">
      <c r="A2860" s="44">
        <v>42885</v>
      </c>
      <c r="B2860" s="45" t="s">
        <v>162</v>
      </c>
      <c r="C2860" s="45" t="s">
        <v>161</v>
      </c>
      <c r="D2860" s="45" t="s">
        <v>38</v>
      </c>
      <c r="E2860" s="45" t="s">
        <v>184</v>
      </c>
      <c r="F2860" s="45" t="s">
        <v>185</v>
      </c>
      <c r="G2860" s="46">
        <v>91863</v>
      </c>
      <c r="H2860" s="76">
        <v>0.3611111111111111</v>
      </c>
      <c r="I2860" s="76">
        <v>0.625</v>
      </c>
      <c r="J2860" s="47">
        <v>0.2638888888888889</v>
      </c>
      <c r="M2860" s="46">
        <v>0</v>
      </c>
      <c r="N2860" s="46">
        <v>0</v>
      </c>
      <c r="O2860" s="47">
        <v>0</v>
      </c>
      <c r="P2860" s="47">
        <v>0</v>
      </c>
      <c r="Q2860" s="47">
        <v>0</v>
      </c>
      <c r="R2860" s="47">
        <v>0</v>
      </c>
      <c r="S2860" s="47">
        <v>0</v>
      </c>
      <c r="T2860" s="47">
        <v>0</v>
      </c>
      <c r="U2860" s="47">
        <v>0</v>
      </c>
      <c r="V2860" s="47">
        <v>0</v>
      </c>
      <c r="W2860" s="47">
        <v>0</v>
      </c>
      <c r="X2860" s="47">
        <v>0</v>
      </c>
      <c r="Y2860" s="47">
        <v>0</v>
      </c>
      <c r="Z2860" s="47">
        <v>0</v>
      </c>
      <c r="AA2860" s="4">
        <f t="shared" si="91"/>
        <v>0</v>
      </c>
      <c r="AB2860" s="4" t="str">
        <f t="shared" si="92"/>
        <v/>
      </c>
    </row>
    <row r="2861" spans="1:28" x14ac:dyDescent="0.25">
      <c r="A2861" s="44">
        <v>42885</v>
      </c>
      <c r="B2861" s="45" t="s">
        <v>162</v>
      </c>
      <c r="C2861" s="45" t="s">
        <v>161</v>
      </c>
      <c r="D2861" s="45" t="s">
        <v>38</v>
      </c>
      <c r="E2861" s="45" t="s">
        <v>184</v>
      </c>
      <c r="F2861" s="45" t="s">
        <v>200</v>
      </c>
      <c r="G2861" s="46">
        <v>91230</v>
      </c>
      <c r="H2861" s="76">
        <v>0.375</v>
      </c>
      <c r="I2861" s="76">
        <v>0.63888888888888895</v>
      </c>
      <c r="J2861" s="47">
        <v>0.2638888888888889</v>
      </c>
      <c r="M2861" s="46">
        <v>0</v>
      </c>
      <c r="N2861" s="46">
        <v>0</v>
      </c>
      <c r="O2861" s="47">
        <v>0</v>
      </c>
      <c r="P2861" s="47">
        <v>0</v>
      </c>
      <c r="Q2861" s="47">
        <v>0</v>
      </c>
      <c r="R2861" s="47">
        <v>0</v>
      </c>
      <c r="S2861" s="47">
        <v>0</v>
      </c>
      <c r="T2861" s="47">
        <v>0</v>
      </c>
      <c r="U2861" s="47">
        <v>0</v>
      </c>
      <c r="V2861" s="47">
        <v>0</v>
      </c>
      <c r="W2861" s="47">
        <v>0</v>
      </c>
      <c r="X2861" s="47">
        <v>0</v>
      </c>
      <c r="Y2861" s="47">
        <v>0</v>
      </c>
      <c r="Z2861" s="47">
        <v>0</v>
      </c>
      <c r="AA2861" s="4">
        <f t="shared" si="91"/>
        <v>0</v>
      </c>
      <c r="AB2861" s="4" t="str">
        <f t="shared" si="92"/>
        <v/>
      </c>
    </row>
    <row r="2862" spans="1:28" x14ac:dyDescent="0.25">
      <c r="A2862" s="44">
        <v>42885</v>
      </c>
      <c r="B2862" s="45" t="s">
        <v>162</v>
      </c>
      <c r="C2862" s="45" t="s">
        <v>161</v>
      </c>
      <c r="D2862" s="45" t="s">
        <v>38</v>
      </c>
      <c r="E2862" s="45" t="s">
        <v>184</v>
      </c>
      <c r="F2862" s="45" t="s">
        <v>200</v>
      </c>
      <c r="G2862" s="46">
        <v>91176</v>
      </c>
      <c r="H2862" s="76">
        <v>0.375</v>
      </c>
      <c r="I2862" s="76">
        <v>0.63888888888888895</v>
      </c>
      <c r="J2862" s="47">
        <v>0.2638888888888889</v>
      </c>
      <c r="K2862" s="48">
        <v>42885.251388888886</v>
      </c>
      <c r="L2862" s="48">
        <v>42885.513888888891</v>
      </c>
      <c r="M2862" s="46">
        <v>60</v>
      </c>
      <c r="N2862" s="46">
        <v>0</v>
      </c>
      <c r="O2862" s="47">
        <v>0</v>
      </c>
      <c r="P2862" s="47">
        <v>2.1064814814814813E-3</v>
      </c>
      <c r="Q2862" s="47">
        <v>5.2199074074074066E-3</v>
      </c>
      <c r="R2862" s="47">
        <v>1.2361111111111113E-2</v>
      </c>
      <c r="S2862" s="47">
        <v>0</v>
      </c>
      <c r="T2862" s="47">
        <v>1.3518518518518518E-2</v>
      </c>
      <c r="U2862" s="47">
        <v>0</v>
      </c>
      <c r="V2862" s="47">
        <v>0</v>
      </c>
      <c r="W2862" s="47">
        <v>0</v>
      </c>
      <c r="X2862" s="47">
        <v>1.6192129629629629E-2</v>
      </c>
      <c r="Y2862" s="47">
        <v>2.0370370370370373E-3</v>
      </c>
      <c r="Z2862" s="47">
        <v>0</v>
      </c>
      <c r="AA2862" s="4">
        <f t="shared" si="91"/>
        <v>2.5879629629629631E-2</v>
      </c>
      <c r="AB2862" s="4">
        <f t="shared" si="92"/>
        <v>0</v>
      </c>
    </row>
    <row r="2863" spans="1:28" x14ac:dyDescent="0.25">
      <c r="A2863" s="44">
        <v>42885</v>
      </c>
      <c r="B2863" s="45" t="s">
        <v>162</v>
      </c>
      <c r="C2863" s="45" t="s">
        <v>161</v>
      </c>
      <c r="D2863" s="45" t="s">
        <v>38</v>
      </c>
      <c r="E2863" s="45" t="s">
        <v>184</v>
      </c>
      <c r="F2863" s="45" t="s">
        <v>200</v>
      </c>
      <c r="G2863" s="46">
        <v>91242</v>
      </c>
      <c r="H2863" s="76">
        <v>0.375</v>
      </c>
      <c r="I2863" s="76">
        <v>0.63888888888888895</v>
      </c>
      <c r="J2863" s="47">
        <v>0.2638888888888889</v>
      </c>
      <c r="M2863" s="46">
        <v>0</v>
      </c>
      <c r="N2863" s="46">
        <v>0</v>
      </c>
      <c r="O2863" s="47">
        <v>0</v>
      </c>
      <c r="P2863" s="47">
        <v>0</v>
      </c>
      <c r="Q2863" s="47">
        <v>0</v>
      </c>
      <c r="R2863" s="47">
        <v>0</v>
      </c>
      <c r="S2863" s="47">
        <v>0</v>
      </c>
      <c r="T2863" s="47">
        <v>0</v>
      </c>
      <c r="U2863" s="47">
        <v>0</v>
      </c>
      <c r="V2863" s="47">
        <v>0</v>
      </c>
      <c r="W2863" s="47">
        <v>0</v>
      </c>
      <c r="X2863" s="47">
        <v>0</v>
      </c>
      <c r="Y2863" s="47">
        <v>0</v>
      </c>
      <c r="Z2863" s="47">
        <v>0</v>
      </c>
      <c r="AA2863" s="4">
        <f t="shared" si="91"/>
        <v>0</v>
      </c>
      <c r="AB2863" s="4" t="str">
        <f t="shared" si="92"/>
        <v/>
      </c>
    </row>
    <row r="2864" spans="1:28" x14ac:dyDescent="0.25">
      <c r="A2864" s="44">
        <v>42885</v>
      </c>
      <c r="B2864" s="45" t="s">
        <v>162</v>
      </c>
      <c r="C2864" s="45" t="s">
        <v>161</v>
      </c>
      <c r="D2864" s="45" t="s">
        <v>38</v>
      </c>
      <c r="E2864" s="45" t="s">
        <v>184</v>
      </c>
      <c r="F2864" s="45" t="s">
        <v>200</v>
      </c>
      <c r="G2864" s="46">
        <v>91125</v>
      </c>
      <c r="H2864" s="76">
        <v>0.375</v>
      </c>
      <c r="I2864" s="76">
        <v>0.63888888888888895</v>
      </c>
      <c r="J2864" s="47">
        <v>0.2638888888888889</v>
      </c>
      <c r="K2864" s="48">
        <v>42885.654861111114</v>
      </c>
      <c r="L2864" s="48">
        <v>42885.916666666664</v>
      </c>
      <c r="M2864" s="46">
        <v>65</v>
      </c>
      <c r="N2864" s="46">
        <v>0</v>
      </c>
      <c r="O2864" s="47">
        <v>0</v>
      </c>
      <c r="P2864" s="47">
        <v>2.0949074074074073E-3</v>
      </c>
      <c r="Q2864" s="47">
        <v>1.0185185185185186E-3</v>
      </c>
      <c r="R2864" s="47">
        <v>1.1319444444444444E-2</v>
      </c>
      <c r="S2864" s="47">
        <v>0</v>
      </c>
      <c r="T2864" s="47">
        <v>1.7476851851851851E-2</v>
      </c>
      <c r="U2864" s="47">
        <v>0</v>
      </c>
      <c r="V2864" s="47">
        <v>0</v>
      </c>
      <c r="W2864" s="47">
        <v>0</v>
      </c>
      <c r="X2864" s="47">
        <v>1.298611111111111E-2</v>
      </c>
      <c r="Y2864" s="47">
        <v>0</v>
      </c>
      <c r="Z2864" s="47">
        <v>0</v>
      </c>
      <c r="AA2864" s="4">
        <f t="shared" si="91"/>
        <v>2.8796296296296296E-2</v>
      </c>
      <c r="AB2864" s="4">
        <f t="shared" si="92"/>
        <v>0.27986111111111112</v>
      </c>
    </row>
    <row r="2865" spans="1:28" x14ac:dyDescent="0.25">
      <c r="A2865" s="44">
        <v>42885</v>
      </c>
      <c r="B2865" s="45" t="s">
        <v>162</v>
      </c>
      <c r="C2865" s="45" t="s">
        <v>161</v>
      </c>
      <c r="D2865" s="45" t="s">
        <v>38</v>
      </c>
      <c r="E2865" s="45" t="s">
        <v>184</v>
      </c>
      <c r="F2865" s="45" t="s">
        <v>200</v>
      </c>
      <c r="G2865" s="46">
        <v>91133</v>
      </c>
      <c r="H2865" s="76">
        <v>0.375</v>
      </c>
      <c r="I2865" s="76">
        <v>0.63888888888888895</v>
      </c>
      <c r="J2865" s="47">
        <v>0.2638888888888889</v>
      </c>
      <c r="M2865" s="46">
        <v>0</v>
      </c>
      <c r="N2865" s="46">
        <v>0</v>
      </c>
      <c r="O2865" s="47">
        <v>0</v>
      </c>
      <c r="P2865" s="47">
        <v>0</v>
      </c>
      <c r="Q2865" s="47">
        <v>0</v>
      </c>
      <c r="R2865" s="47">
        <v>0</v>
      </c>
      <c r="S2865" s="47">
        <v>0</v>
      </c>
      <c r="T2865" s="47">
        <v>0</v>
      </c>
      <c r="U2865" s="47">
        <v>0</v>
      </c>
      <c r="V2865" s="47">
        <v>0</v>
      </c>
      <c r="W2865" s="47">
        <v>0</v>
      </c>
      <c r="X2865" s="47">
        <v>0</v>
      </c>
      <c r="Y2865" s="47">
        <v>0</v>
      </c>
      <c r="Z2865" s="47">
        <v>0</v>
      </c>
      <c r="AA2865" s="4">
        <f t="shared" si="91"/>
        <v>0</v>
      </c>
      <c r="AB2865" s="4" t="str">
        <f t="shared" si="92"/>
        <v/>
      </c>
    </row>
    <row r="2866" spans="1:28" x14ac:dyDescent="0.25">
      <c r="A2866" s="44">
        <v>42885</v>
      </c>
      <c r="B2866" s="45" t="s">
        <v>162</v>
      </c>
      <c r="C2866" s="45" t="s">
        <v>161</v>
      </c>
      <c r="D2866" s="45" t="s">
        <v>38</v>
      </c>
      <c r="E2866" s="45" t="s">
        <v>184</v>
      </c>
      <c r="F2866" s="45" t="s">
        <v>186</v>
      </c>
      <c r="G2866" s="46">
        <v>91860</v>
      </c>
      <c r="H2866" s="76">
        <v>0.3611111111111111</v>
      </c>
      <c r="I2866" s="76">
        <v>0.625</v>
      </c>
      <c r="J2866" s="47">
        <v>0.2638888888888889</v>
      </c>
      <c r="M2866" s="46">
        <v>0</v>
      </c>
      <c r="N2866" s="46">
        <v>0</v>
      </c>
      <c r="O2866" s="47">
        <v>0</v>
      </c>
      <c r="P2866" s="47">
        <v>0</v>
      </c>
      <c r="Q2866" s="47">
        <v>0</v>
      </c>
      <c r="R2866" s="47">
        <v>0</v>
      </c>
      <c r="S2866" s="47">
        <v>0</v>
      </c>
      <c r="T2866" s="47">
        <v>0</v>
      </c>
      <c r="U2866" s="47">
        <v>0</v>
      </c>
      <c r="V2866" s="47">
        <v>0</v>
      </c>
      <c r="W2866" s="47">
        <v>0</v>
      </c>
      <c r="X2866" s="47">
        <v>0</v>
      </c>
      <c r="Y2866" s="47">
        <v>0</v>
      </c>
      <c r="Z2866" s="47">
        <v>0</v>
      </c>
      <c r="AA2866" s="4">
        <f t="shared" si="91"/>
        <v>0</v>
      </c>
      <c r="AB2866" s="4" t="str">
        <f t="shared" si="92"/>
        <v/>
      </c>
    </row>
    <row r="2867" spans="1:28" x14ac:dyDescent="0.25">
      <c r="A2867" s="44">
        <v>42885</v>
      </c>
      <c r="B2867" s="45" t="s">
        <v>162</v>
      </c>
      <c r="C2867" s="45" t="s">
        <v>161</v>
      </c>
      <c r="D2867" s="45" t="s">
        <v>38</v>
      </c>
      <c r="E2867" s="45" t="s">
        <v>184</v>
      </c>
      <c r="F2867" s="45" t="s">
        <v>187</v>
      </c>
      <c r="G2867" s="46">
        <v>91858</v>
      </c>
      <c r="H2867" s="76">
        <v>0.3611111111111111</v>
      </c>
      <c r="I2867" s="76">
        <v>0.625</v>
      </c>
      <c r="J2867" s="47">
        <v>0.2638888888888889</v>
      </c>
      <c r="M2867" s="46">
        <v>0</v>
      </c>
      <c r="N2867" s="46">
        <v>0</v>
      </c>
      <c r="O2867" s="47">
        <v>0</v>
      </c>
      <c r="P2867" s="47">
        <v>0</v>
      </c>
      <c r="Q2867" s="47">
        <v>0</v>
      </c>
      <c r="R2867" s="47">
        <v>0</v>
      </c>
      <c r="S2867" s="47">
        <v>0</v>
      </c>
      <c r="T2867" s="47">
        <v>0</v>
      </c>
      <c r="U2867" s="47">
        <v>0</v>
      </c>
      <c r="V2867" s="47">
        <v>0</v>
      </c>
      <c r="W2867" s="47">
        <v>0</v>
      </c>
      <c r="X2867" s="47">
        <v>0</v>
      </c>
      <c r="Y2867" s="47">
        <v>0</v>
      </c>
      <c r="Z2867" s="47">
        <v>0</v>
      </c>
      <c r="AA2867" s="4">
        <f t="shared" si="91"/>
        <v>0</v>
      </c>
      <c r="AB2867" s="4" t="str">
        <f t="shared" si="92"/>
        <v/>
      </c>
    </row>
    <row r="2868" spans="1:28" x14ac:dyDescent="0.25">
      <c r="A2868" s="44">
        <v>42885</v>
      </c>
      <c r="B2868" s="45" t="s">
        <v>162</v>
      </c>
      <c r="C2868" s="45" t="s">
        <v>161</v>
      </c>
      <c r="D2868" s="45" t="s">
        <v>38</v>
      </c>
      <c r="E2868" s="45" t="s">
        <v>184</v>
      </c>
      <c r="F2868" s="45" t="s">
        <v>202</v>
      </c>
      <c r="G2868" s="46">
        <v>102703</v>
      </c>
      <c r="H2868" s="76">
        <v>0.625</v>
      </c>
      <c r="I2868" s="76">
        <v>0.88888888888888884</v>
      </c>
      <c r="J2868" s="47">
        <v>0.2638888888888889</v>
      </c>
      <c r="M2868" s="46">
        <v>0</v>
      </c>
      <c r="N2868" s="46">
        <v>0</v>
      </c>
      <c r="O2868" s="47">
        <v>0</v>
      </c>
      <c r="P2868" s="47">
        <v>0</v>
      </c>
      <c r="Q2868" s="47">
        <v>0</v>
      </c>
      <c r="R2868" s="47">
        <v>0</v>
      </c>
      <c r="S2868" s="47">
        <v>0</v>
      </c>
      <c r="T2868" s="47">
        <v>0</v>
      </c>
      <c r="U2868" s="47">
        <v>0</v>
      </c>
      <c r="V2868" s="47">
        <v>0</v>
      </c>
      <c r="W2868" s="47">
        <v>0</v>
      </c>
      <c r="X2868" s="47">
        <v>0</v>
      </c>
      <c r="Y2868" s="47">
        <v>0</v>
      </c>
      <c r="Z2868" s="47">
        <v>0</v>
      </c>
      <c r="AA2868" s="4">
        <f t="shared" si="91"/>
        <v>0</v>
      </c>
      <c r="AB2868" s="4" t="str">
        <f t="shared" si="92"/>
        <v/>
      </c>
    </row>
    <row r="2869" spans="1:28" x14ac:dyDescent="0.25">
      <c r="A2869" s="44">
        <v>42885</v>
      </c>
      <c r="B2869" s="45" t="s">
        <v>162</v>
      </c>
      <c r="C2869" s="45" t="s">
        <v>161</v>
      </c>
      <c r="D2869" s="45" t="s">
        <v>38</v>
      </c>
      <c r="E2869" s="45" t="s">
        <v>184</v>
      </c>
      <c r="F2869" s="45" t="s">
        <v>209</v>
      </c>
      <c r="G2869" s="46">
        <v>102718</v>
      </c>
      <c r="H2869" s="76">
        <v>0.3888888888888889</v>
      </c>
      <c r="I2869" s="76">
        <v>0.65277777777777779</v>
      </c>
      <c r="J2869" s="47">
        <v>0.2638888888888889</v>
      </c>
      <c r="M2869" s="46">
        <v>0</v>
      </c>
      <c r="N2869" s="46">
        <v>0</v>
      </c>
      <c r="O2869" s="47">
        <v>0</v>
      </c>
      <c r="P2869" s="47">
        <v>0</v>
      </c>
      <c r="Q2869" s="47">
        <v>0</v>
      </c>
      <c r="R2869" s="47">
        <v>0</v>
      </c>
      <c r="S2869" s="47">
        <v>0</v>
      </c>
      <c r="T2869" s="47">
        <v>0</v>
      </c>
      <c r="U2869" s="47">
        <v>0</v>
      </c>
      <c r="V2869" s="47">
        <v>0</v>
      </c>
      <c r="W2869" s="47">
        <v>0</v>
      </c>
      <c r="X2869" s="47">
        <v>0</v>
      </c>
      <c r="Y2869" s="47">
        <v>0</v>
      </c>
      <c r="Z2869" s="47">
        <v>0</v>
      </c>
      <c r="AA2869" s="4">
        <f t="shared" si="91"/>
        <v>0</v>
      </c>
      <c r="AB2869" s="4" t="str">
        <f t="shared" si="92"/>
        <v/>
      </c>
    </row>
    <row r="2870" spans="1:28" x14ac:dyDescent="0.25">
      <c r="A2870" s="44">
        <v>42885</v>
      </c>
      <c r="B2870" s="45" t="s">
        <v>162</v>
      </c>
      <c r="C2870" s="45" t="s">
        <v>161</v>
      </c>
      <c r="D2870" s="45" t="s">
        <v>38</v>
      </c>
      <c r="E2870" s="45" t="s">
        <v>45</v>
      </c>
      <c r="F2870" s="45" t="s">
        <v>92</v>
      </c>
      <c r="G2870" s="46">
        <v>91128</v>
      </c>
      <c r="H2870" s="76">
        <v>0.25</v>
      </c>
      <c r="I2870" s="76">
        <v>0.51388888888888895</v>
      </c>
      <c r="J2870" s="47">
        <v>0.2638888888888889</v>
      </c>
      <c r="K2870" s="48">
        <v>42885.243750000001</v>
      </c>
      <c r="L2870" s="48">
        <v>42885.513888888891</v>
      </c>
      <c r="M2870" s="46">
        <v>90</v>
      </c>
      <c r="N2870" s="46">
        <v>0</v>
      </c>
      <c r="O2870" s="47">
        <v>0</v>
      </c>
      <c r="P2870" s="47">
        <v>1.2152777777777778E-3</v>
      </c>
      <c r="Q2870" s="47">
        <v>6.1921296296296299E-3</v>
      </c>
      <c r="R2870" s="47">
        <v>1.4317129629629631E-2</v>
      </c>
      <c r="S2870" s="47">
        <v>0</v>
      </c>
      <c r="T2870" s="47">
        <v>1.375E-2</v>
      </c>
      <c r="U2870" s="47">
        <v>0</v>
      </c>
      <c r="V2870" s="47">
        <v>0</v>
      </c>
      <c r="W2870" s="47">
        <v>0</v>
      </c>
      <c r="X2870" s="47">
        <v>3.8078703703703707E-3</v>
      </c>
      <c r="Y2870" s="47">
        <v>1.5856481481481479E-3</v>
      </c>
      <c r="Z2870" s="47">
        <v>0</v>
      </c>
      <c r="AA2870" s="4">
        <f t="shared" si="91"/>
        <v>2.8067129629629629E-2</v>
      </c>
      <c r="AB2870" s="4">
        <f t="shared" si="92"/>
        <v>0</v>
      </c>
    </row>
    <row r="2871" spans="1:28" x14ac:dyDescent="0.25">
      <c r="A2871" s="44">
        <v>42885</v>
      </c>
      <c r="B2871" s="45" t="s">
        <v>162</v>
      </c>
      <c r="C2871" s="45" t="s">
        <v>161</v>
      </c>
      <c r="D2871" s="45" t="s">
        <v>38</v>
      </c>
      <c r="E2871" s="45" t="s">
        <v>45</v>
      </c>
      <c r="F2871" s="45" t="s">
        <v>188</v>
      </c>
      <c r="G2871" s="46">
        <v>91231</v>
      </c>
      <c r="H2871" s="76">
        <v>0.33333333333333331</v>
      </c>
      <c r="I2871" s="76">
        <v>0.59722222222222221</v>
      </c>
      <c r="J2871" s="47">
        <v>0.2638888888888889</v>
      </c>
      <c r="M2871" s="46">
        <v>0</v>
      </c>
      <c r="N2871" s="46">
        <v>0</v>
      </c>
      <c r="O2871" s="47">
        <v>0</v>
      </c>
      <c r="P2871" s="47">
        <v>0</v>
      </c>
      <c r="Q2871" s="47">
        <v>0</v>
      </c>
      <c r="R2871" s="47">
        <v>0</v>
      </c>
      <c r="S2871" s="47">
        <v>0</v>
      </c>
      <c r="T2871" s="47">
        <v>0</v>
      </c>
      <c r="U2871" s="47">
        <v>0</v>
      </c>
      <c r="V2871" s="47">
        <v>0</v>
      </c>
      <c r="W2871" s="47">
        <v>0</v>
      </c>
      <c r="X2871" s="47">
        <v>0</v>
      </c>
      <c r="Y2871" s="47">
        <v>0</v>
      </c>
      <c r="Z2871" s="47">
        <v>0</v>
      </c>
      <c r="AA2871" s="4">
        <f t="shared" si="91"/>
        <v>0</v>
      </c>
      <c r="AB2871" s="4" t="str">
        <f t="shared" si="92"/>
        <v/>
      </c>
    </row>
    <row r="2872" spans="1:28" x14ac:dyDescent="0.25">
      <c r="A2872" s="44">
        <v>42885</v>
      </c>
      <c r="B2872" s="45" t="s">
        <v>162</v>
      </c>
      <c r="C2872" s="45" t="s">
        <v>161</v>
      </c>
      <c r="D2872" s="45" t="s">
        <v>38</v>
      </c>
      <c r="E2872" s="45" t="s">
        <v>45</v>
      </c>
      <c r="F2872" s="45" t="s">
        <v>94</v>
      </c>
      <c r="G2872" s="46">
        <v>91163</v>
      </c>
      <c r="H2872" s="76">
        <v>0.3888888888888889</v>
      </c>
      <c r="I2872" s="76">
        <v>0.65277777777777779</v>
      </c>
      <c r="J2872" s="47">
        <v>0.2638888888888889</v>
      </c>
      <c r="K2872" s="48">
        <v>42885.386805555558</v>
      </c>
      <c r="L2872" s="48">
        <v>42885.652777777781</v>
      </c>
      <c r="M2872" s="46">
        <v>82</v>
      </c>
      <c r="N2872" s="46">
        <v>0</v>
      </c>
      <c r="O2872" s="47">
        <v>0</v>
      </c>
      <c r="P2872" s="47">
        <v>1.8634259259259261E-3</v>
      </c>
      <c r="Q2872" s="47">
        <v>7.5231481481481471E-4</v>
      </c>
      <c r="R2872" s="47">
        <v>1.554398148148148E-2</v>
      </c>
      <c r="S2872" s="47">
        <v>0</v>
      </c>
      <c r="T2872" s="47">
        <v>1.5092592592592593E-2</v>
      </c>
      <c r="U2872" s="47">
        <v>0</v>
      </c>
      <c r="V2872" s="47">
        <v>0</v>
      </c>
      <c r="W2872" s="47">
        <v>0</v>
      </c>
      <c r="X2872" s="47">
        <v>0</v>
      </c>
      <c r="Y2872" s="47">
        <v>2.1759259259259258E-3</v>
      </c>
      <c r="Z2872" s="47">
        <v>0</v>
      </c>
      <c r="AA2872" s="4">
        <f t="shared" si="91"/>
        <v>3.0636574074074073E-2</v>
      </c>
      <c r="AB2872" s="4">
        <f t="shared" si="92"/>
        <v>0</v>
      </c>
    </row>
    <row r="2873" spans="1:28" x14ac:dyDescent="0.25">
      <c r="A2873" s="44">
        <v>42885</v>
      </c>
      <c r="B2873" s="45" t="s">
        <v>162</v>
      </c>
      <c r="C2873" s="45" t="s">
        <v>161</v>
      </c>
      <c r="D2873" s="45" t="s">
        <v>38</v>
      </c>
      <c r="E2873" s="45" t="s">
        <v>45</v>
      </c>
      <c r="F2873" s="45" t="s">
        <v>95</v>
      </c>
      <c r="G2873" s="46">
        <v>91167</v>
      </c>
      <c r="H2873" s="76">
        <v>0.29166666666666669</v>
      </c>
      <c r="I2873" s="76">
        <v>0.55555555555555558</v>
      </c>
      <c r="J2873" s="47">
        <v>0.2638888888888889</v>
      </c>
      <c r="K2873" s="48">
        <v>42885.289583333331</v>
      </c>
      <c r="L2873" s="48">
        <v>42885.558333333334</v>
      </c>
      <c r="M2873" s="46">
        <v>74</v>
      </c>
      <c r="N2873" s="46">
        <v>0</v>
      </c>
      <c r="O2873" s="47">
        <v>0</v>
      </c>
      <c r="P2873" s="47">
        <v>1.9791666666666668E-3</v>
      </c>
      <c r="Q2873" s="47">
        <v>3.2638888888888891E-3</v>
      </c>
      <c r="R2873" s="47">
        <v>1.4699074074074074E-2</v>
      </c>
      <c r="S2873" s="47">
        <v>0</v>
      </c>
      <c r="T2873" s="47">
        <v>7.6504629629629631E-3</v>
      </c>
      <c r="U2873" s="47">
        <v>0</v>
      </c>
      <c r="V2873" s="47">
        <v>0</v>
      </c>
      <c r="W2873" s="47">
        <v>0</v>
      </c>
      <c r="X2873" s="47">
        <v>1.0949074074074075E-2</v>
      </c>
      <c r="Y2873" s="47">
        <v>0</v>
      </c>
      <c r="Z2873" s="47">
        <v>0</v>
      </c>
      <c r="AA2873" s="4">
        <f t="shared" si="91"/>
        <v>2.2349537037037036E-2</v>
      </c>
      <c r="AB2873" s="4">
        <f t="shared" si="92"/>
        <v>0</v>
      </c>
    </row>
    <row r="2874" spans="1:28" x14ac:dyDescent="0.25">
      <c r="A2874" s="44">
        <v>42885</v>
      </c>
      <c r="B2874" s="45" t="s">
        <v>162</v>
      </c>
      <c r="C2874" s="45" t="s">
        <v>161</v>
      </c>
      <c r="D2874" s="45" t="s">
        <v>38</v>
      </c>
      <c r="E2874" s="45" t="s">
        <v>45</v>
      </c>
      <c r="F2874" s="45" t="s">
        <v>97</v>
      </c>
      <c r="G2874" s="46">
        <v>91381</v>
      </c>
      <c r="H2874" s="76">
        <v>0.33333333333333331</v>
      </c>
      <c r="I2874" s="76">
        <v>0.59722222222222221</v>
      </c>
      <c r="J2874" s="47">
        <v>0.2638888888888889</v>
      </c>
      <c r="K2874" s="48">
        <v>42885.334722222222</v>
      </c>
      <c r="L2874" s="48">
        <v>42885.59652777778</v>
      </c>
      <c r="M2874" s="46">
        <v>78</v>
      </c>
      <c r="N2874" s="46">
        <v>0</v>
      </c>
      <c r="O2874" s="47">
        <v>0</v>
      </c>
      <c r="P2874" s="47">
        <v>1.8865740740740742E-3</v>
      </c>
      <c r="Q2874" s="47">
        <v>3.472222222222222E-3</v>
      </c>
      <c r="R2874" s="47">
        <v>1.4930555555555556E-2</v>
      </c>
      <c r="S2874" s="47">
        <v>0</v>
      </c>
      <c r="T2874" s="47">
        <v>1.5347222222222222E-2</v>
      </c>
      <c r="U2874" s="47">
        <v>0</v>
      </c>
      <c r="V2874" s="47">
        <v>0</v>
      </c>
      <c r="W2874" s="47">
        <v>0</v>
      </c>
      <c r="X2874" s="47">
        <v>1.1863425925925925E-2</v>
      </c>
      <c r="Y2874" s="47">
        <v>0</v>
      </c>
      <c r="Z2874" s="47">
        <v>0</v>
      </c>
      <c r="AA2874" s="4">
        <f t="shared" si="91"/>
        <v>3.0277777777777778E-2</v>
      </c>
      <c r="AB2874" s="4">
        <f t="shared" si="92"/>
        <v>1.388888888888884E-3</v>
      </c>
    </row>
    <row r="2875" spans="1:28" x14ac:dyDescent="0.25">
      <c r="A2875" s="44">
        <v>42885</v>
      </c>
      <c r="B2875" s="45" t="s">
        <v>162</v>
      </c>
      <c r="C2875" s="45" t="s">
        <v>161</v>
      </c>
      <c r="D2875" s="45" t="s">
        <v>38</v>
      </c>
      <c r="E2875" s="45" t="s">
        <v>45</v>
      </c>
      <c r="F2875" s="45" t="s">
        <v>127</v>
      </c>
      <c r="G2875" s="46">
        <v>102595</v>
      </c>
      <c r="H2875" s="76">
        <v>0.3888888888888889</v>
      </c>
      <c r="I2875" s="76">
        <v>0.65277777777777779</v>
      </c>
      <c r="J2875" s="47">
        <v>0.2638888888888889</v>
      </c>
      <c r="M2875" s="46">
        <v>0</v>
      </c>
      <c r="N2875" s="46">
        <v>0</v>
      </c>
      <c r="O2875" s="47">
        <v>0</v>
      </c>
      <c r="P2875" s="47">
        <v>0</v>
      </c>
      <c r="Q2875" s="47">
        <v>0</v>
      </c>
      <c r="R2875" s="47">
        <v>0</v>
      </c>
      <c r="S2875" s="47">
        <v>0</v>
      </c>
      <c r="T2875" s="47">
        <v>0</v>
      </c>
      <c r="U2875" s="47">
        <v>0</v>
      </c>
      <c r="V2875" s="47">
        <v>0</v>
      </c>
      <c r="W2875" s="47">
        <v>0</v>
      </c>
      <c r="X2875" s="47">
        <v>0</v>
      </c>
      <c r="Y2875" s="47">
        <v>0</v>
      </c>
      <c r="Z2875" s="47">
        <v>0</v>
      </c>
      <c r="AA2875" s="4">
        <f t="shared" si="91"/>
        <v>0</v>
      </c>
      <c r="AB2875" s="4" t="str">
        <f t="shared" si="92"/>
        <v/>
      </c>
    </row>
    <row r="2876" spans="1:28" x14ac:dyDescent="0.25">
      <c r="A2876" s="44">
        <v>42885</v>
      </c>
      <c r="B2876" s="45" t="s">
        <v>162</v>
      </c>
      <c r="C2876" s="45" t="s">
        <v>161</v>
      </c>
      <c r="D2876" s="45" t="s">
        <v>38</v>
      </c>
      <c r="E2876" s="45" t="s">
        <v>45</v>
      </c>
      <c r="F2876" s="45" t="s">
        <v>98</v>
      </c>
      <c r="G2876" s="46">
        <v>91165</v>
      </c>
      <c r="H2876" s="76">
        <v>0.3888888888888889</v>
      </c>
      <c r="I2876" s="76">
        <v>0.65277777777777779</v>
      </c>
      <c r="J2876" s="47">
        <v>0.2638888888888889</v>
      </c>
      <c r="M2876" s="46">
        <v>0</v>
      </c>
      <c r="N2876" s="46">
        <v>0</v>
      </c>
      <c r="O2876" s="47">
        <v>0</v>
      </c>
      <c r="P2876" s="47">
        <v>0</v>
      </c>
      <c r="Q2876" s="47">
        <v>0</v>
      </c>
      <c r="R2876" s="47">
        <v>0</v>
      </c>
      <c r="S2876" s="47">
        <v>0</v>
      </c>
      <c r="T2876" s="47">
        <v>0</v>
      </c>
      <c r="U2876" s="47">
        <v>0</v>
      </c>
      <c r="V2876" s="47">
        <v>0</v>
      </c>
      <c r="W2876" s="47">
        <v>0</v>
      </c>
      <c r="X2876" s="47">
        <v>0</v>
      </c>
      <c r="Y2876" s="47">
        <v>0</v>
      </c>
      <c r="Z2876" s="47">
        <v>0</v>
      </c>
      <c r="AA2876" s="4">
        <f t="shared" si="91"/>
        <v>0</v>
      </c>
      <c r="AB2876" s="4" t="str">
        <f t="shared" si="92"/>
        <v/>
      </c>
    </row>
    <row r="2877" spans="1:28" x14ac:dyDescent="0.25">
      <c r="A2877" s="44">
        <v>42885</v>
      </c>
      <c r="B2877" s="45" t="s">
        <v>162</v>
      </c>
      <c r="C2877" s="45" t="s">
        <v>161</v>
      </c>
      <c r="D2877" s="45" t="s">
        <v>38</v>
      </c>
      <c r="E2877" s="45" t="s">
        <v>45</v>
      </c>
      <c r="F2877" s="45" t="s">
        <v>99</v>
      </c>
      <c r="G2877" s="46">
        <v>91178</v>
      </c>
      <c r="H2877" s="76">
        <v>0.33333333333333331</v>
      </c>
      <c r="I2877" s="76">
        <v>0.59722222222222221</v>
      </c>
      <c r="J2877" s="47">
        <v>0.2638888888888889</v>
      </c>
      <c r="K2877" s="48">
        <v>42885.32708333333</v>
      </c>
      <c r="L2877" s="48">
        <v>42885.597222222219</v>
      </c>
      <c r="M2877" s="46">
        <v>115</v>
      </c>
      <c r="N2877" s="46">
        <v>0</v>
      </c>
      <c r="O2877" s="47">
        <v>0</v>
      </c>
      <c r="P2877" s="47">
        <v>1.2152777777777778E-3</v>
      </c>
      <c r="Q2877" s="47">
        <v>6.1574074074074074E-3</v>
      </c>
      <c r="R2877" s="47">
        <v>1.4456018518518519E-2</v>
      </c>
      <c r="S2877" s="47">
        <v>0</v>
      </c>
      <c r="T2877" s="47">
        <v>1.5972222222222224E-2</v>
      </c>
      <c r="U2877" s="47">
        <v>0</v>
      </c>
      <c r="V2877" s="47">
        <v>0</v>
      </c>
      <c r="W2877" s="47">
        <v>0</v>
      </c>
      <c r="X2877" s="47">
        <v>0</v>
      </c>
      <c r="Y2877" s="47">
        <v>4.7800925925925919E-3</v>
      </c>
      <c r="Z2877" s="47">
        <v>0</v>
      </c>
      <c r="AA2877" s="4">
        <f t="shared" si="91"/>
        <v>3.0428240740740742E-2</v>
      </c>
      <c r="AB2877" s="4">
        <f t="shared" si="92"/>
        <v>0</v>
      </c>
    </row>
    <row r="2878" spans="1:28" x14ac:dyDescent="0.25">
      <c r="A2878" s="44">
        <v>42885</v>
      </c>
      <c r="B2878" s="45" t="s">
        <v>162</v>
      </c>
      <c r="C2878" s="45" t="s">
        <v>161</v>
      </c>
      <c r="D2878" s="45" t="s">
        <v>38</v>
      </c>
      <c r="E2878" s="45" t="s">
        <v>45</v>
      </c>
      <c r="F2878" s="45" t="s">
        <v>101</v>
      </c>
      <c r="G2878" s="46">
        <v>91179</v>
      </c>
      <c r="H2878" s="76">
        <v>0.25</v>
      </c>
      <c r="I2878" s="76">
        <v>0.51388888888888895</v>
      </c>
      <c r="J2878" s="47">
        <v>0.2638888888888889</v>
      </c>
      <c r="K2878" s="48">
        <v>42885.243750000001</v>
      </c>
      <c r="L2878" s="48">
        <v>42885.513888888891</v>
      </c>
      <c r="M2878" s="46">
        <v>47</v>
      </c>
      <c r="N2878" s="46">
        <v>0</v>
      </c>
      <c r="O2878" s="47">
        <v>0</v>
      </c>
      <c r="P2878" s="47">
        <v>1.8981481481481482E-3</v>
      </c>
      <c r="Q2878" s="47">
        <v>5.8217592592592592E-3</v>
      </c>
      <c r="R2878" s="47">
        <v>1.6608796296296299E-2</v>
      </c>
      <c r="S2878" s="47">
        <v>0</v>
      </c>
      <c r="T2878" s="47">
        <v>6.875E-3</v>
      </c>
      <c r="U2878" s="47">
        <v>0</v>
      </c>
      <c r="V2878" s="47">
        <v>0</v>
      </c>
      <c r="W2878" s="47">
        <v>0</v>
      </c>
      <c r="X2878" s="47">
        <v>4.4293981481481483E-2</v>
      </c>
      <c r="Y2878" s="47">
        <v>4.1666666666666666E-3</v>
      </c>
      <c r="Z2878" s="47">
        <v>0</v>
      </c>
      <c r="AA2878" s="4">
        <f t="shared" si="91"/>
        <v>2.3483796296296298E-2</v>
      </c>
      <c r="AB2878" s="4">
        <f t="shared" si="92"/>
        <v>0</v>
      </c>
    </row>
    <row r="2879" spans="1:28" x14ac:dyDescent="0.25">
      <c r="A2879" s="44">
        <v>42885</v>
      </c>
      <c r="B2879" s="45" t="s">
        <v>162</v>
      </c>
      <c r="C2879" s="45" t="s">
        <v>161</v>
      </c>
      <c r="D2879" s="45" t="s">
        <v>38</v>
      </c>
      <c r="E2879" s="45" t="s">
        <v>45</v>
      </c>
      <c r="F2879" s="45" t="s">
        <v>102</v>
      </c>
      <c r="G2879" s="46">
        <v>91388</v>
      </c>
      <c r="H2879" s="76">
        <v>0.29166666666666669</v>
      </c>
      <c r="I2879" s="76">
        <v>0.55555555555555558</v>
      </c>
      <c r="J2879" s="47">
        <v>0.2638888888888889</v>
      </c>
      <c r="K2879" s="48">
        <v>42885.291666666664</v>
      </c>
      <c r="L2879" s="48">
        <v>42885.555555555555</v>
      </c>
      <c r="M2879" s="46">
        <v>82</v>
      </c>
      <c r="N2879" s="46">
        <v>0</v>
      </c>
      <c r="O2879" s="47">
        <v>0</v>
      </c>
      <c r="P2879" s="47">
        <v>1.4699074074074074E-3</v>
      </c>
      <c r="Q2879" s="47">
        <v>4.0046296296296297E-3</v>
      </c>
      <c r="R2879" s="47">
        <v>1.3668981481481482E-2</v>
      </c>
      <c r="S2879" s="47">
        <v>0</v>
      </c>
      <c r="T2879" s="47">
        <v>1.4386574074074072E-2</v>
      </c>
      <c r="U2879" s="47">
        <v>0</v>
      </c>
      <c r="V2879" s="47">
        <v>0</v>
      </c>
      <c r="W2879" s="47">
        <v>0</v>
      </c>
      <c r="X2879" s="47">
        <v>1.5370370370370369E-2</v>
      </c>
      <c r="Y2879" s="47">
        <v>2.3379629629629631E-3</v>
      </c>
      <c r="Z2879" s="47">
        <v>0</v>
      </c>
      <c r="AA2879" s="4">
        <f t="shared" si="91"/>
        <v>2.8055555555555556E-2</v>
      </c>
      <c r="AB2879" s="4">
        <f t="shared" si="92"/>
        <v>0</v>
      </c>
    </row>
    <row r="2880" spans="1:28" x14ac:dyDescent="0.25">
      <c r="A2880" s="44">
        <v>42885</v>
      </c>
      <c r="B2880" s="45" t="s">
        <v>162</v>
      </c>
      <c r="C2880" s="45" t="s">
        <v>161</v>
      </c>
      <c r="D2880" s="45" t="s">
        <v>38</v>
      </c>
      <c r="E2880" s="45" t="s">
        <v>45</v>
      </c>
      <c r="F2880" s="45" t="s">
        <v>103</v>
      </c>
      <c r="G2880" s="46">
        <v>91140</v>
      </c>
      <c r="H2880" s="76">
        <v>0.3611111111111111</v>
      </c>
      <c r="I2880" s="76">
        <v>0.625</v>
      </c>
      <c r="J2880" s="47">
        <v>0.2638888888888889</v>
      </c>
      <c r="K2880" s="48">
        <v>42885.361805555556</v>
      </c>
      <c r="L2880" s="48">
        <v>42885.625</v>
      </c>
      <c r="M2880" s="46">
        <v>81</v>
      </c>
      <c r="N2880" s="46">
        <v>0</v>
      </c>
      <c r="O2880" s="47">
        <v>0</v>
      </c>
      <c r="P2880" s="47">
        <v>1.8981481481481482E-3</v>
      </c>
      <c r="Q2880" s="47">
        <v>1.6087962962962963E-3</v>
      </c>
      <c r="R2880" s="47">
        <v>1.4826388888888889E-2</v>
      </c>
      <c r="S2880" s="47">
        <v>0</v>
      </c>
      <c r="T2880" s="47">
        <v>1.5902777777777776E-2</v>
      </c>
      <c r="U2880" s="47">
        <v>0</v>
      </c>
      <c r="V2880" s="47">
        <v>0</v>
      </c>
      <c r="W2880" s="47">
        <v>0</v>
      </c>
      <c r="X2880" s="47">
        <v>0</v>
      </c>
      <c r="Y2880" s="47">
        <v>3.3912037037037036E-3</v>
      </c>
      <c r="Z2880" s="47">
        <v>0</v>
      </c>
      <c r="AA2880" s="4">
        <f t="shared" si="91"/>
        <v>3.0729166666666665E-2</v>
      </c>
      <c r="AB2880" s="4">
        <f t="shared" si="92"/>
        <v>6.9444444444444198E-4</v>
      </c>
    </row>
    <row r="2881" spans="1:28" x14ac:dyDescent="0.25">
      <c r="A2881" s="44">
        <v>42885</v>
      </c>
      <c r="B2881" s="45" t="s">
        <v>162</v>
      </c>
      <c r="C2881" s="45" t="s">
        <v>161</v>
      </c>
      <c r="D2881" s="45" t="s">
        <v>38</v>
      </c>
      <c r="E2881" s="45" t="s">
        <v>45</v>
      </c>
      <c r="F2881" s="45" t="s">
        <v>190</v>
      </c>
      <c r="G2881" s="46">
        <v>101413</v>
      </c>
      <c r="H2881" s="76">
        <v>0.29166666666666669</v>
      </c>
      <c r="I2881" s="76">
        <v>0.55555555555555558</v>
      </c>
      <c r="J2881" s="47">
        <v>0.2638888888888889</v>
      </c>
      <c r="M2881" s="46">
        <v>0</v>
      </c>
      <c r="N2881" s="46">
        <v>0</v>
      </c>
      <c r="O2881" s="47">
        <v>0</v>
      </c>
      <c r="P2881" s="47">
        <v>0</v>
      </c>
      <c r="Q2881" s="47">
        <v>0</v>
      </c>
      <c r="R2881" s="47">
        <v>0</v>
      </c>
      <c r="S2881" s="47">
        <v>0</v>
      </c>
      <c r="T2881" s="47">
        <v>0</v>
      </c>
      <c r="U2881" s="47">
        <v>0</v>
      </c>
      <c r="V2881" s="47">
        <v>0</v>
      </c>
      <c r="W2881" s="47">
        <v>0</v>
      </c>
      <c r="X2881" s="47">
        <v>0</v>
      </c>
      <c r="Y2881" s="47">
        <v>0</v>
      </c>
      <c r="Z2881" s="47">
        <v>0</v>
      </c>
      <c r="AA2881" s="4">
        <f t="shared" si="91"/>
        <v>0</v>
      </c>
      <c r="AB2881" s="4" t="str">
        <f t="shared" si="92"/>
        <v/>
      </c>
    </row>
    <row r="2882" spans="1:28" x14ac:dyDescent="0.25">
      <c r="A2882" s="44">
        <v>42885</v>
      </c>
      <c r="B2882" s="45" t="s">
        <v>162</v>
      </c>
      <c r="C2882" s="45" t="s">
        <v>161</v>
      </c>
      <c r="D2882" s="45" t="s">
        <v>38</v>
      </c>
      <c r="E2882" s="45" t="s">
        <v>45</v>
      </c>
      <c r="F2882" s="45" t="s">
        <v>105</v>
      </c>
      <c r="G2882" s="46">
        <v>91172</v>
      </c>
      <c r="H2882" s="76">
        <v>0.59722222222222221</v>
      </c>
      <c r="I2882" s="76">
        <v>0.86111111111111116</v>
      </c>
      <c r="J2882" s="47">
        <v>0.2638888888888889</v>
      </c>
      <c r="K2882" s="48">
        <v>42885.588888888888</v>
      </c>
      <c r="L2882" s="48">
        <v>42885.861111111109</v>
      </c>
      <c r="M2882" s="46">
        <v>80</v>
      </c>
      <c r="N2882" s="46">
        <v>0</v>
      </c>
      <c r="O2882" s="47">
        <v>0</v>
      </c>
      <c r="P2882" s="47">
        <v>1.8865740740740742E-3</v>
      </c>
      <c r="Q2882" s="47">
        <v>7.9745370370370369E-3</v>
      </c>
      <c r="R2882" s="47">
        <v>1.3587962962962963E-2</v>
      </c>
      <c r="S2882" s="47">
        <v>0</v>
      </c>
      <c r="T2882" s="47">
        <v>1.5219907407407409E-2</v>
      </c>
      <c r="U2882" s="47">
        <v>0</v>
      </c>
      <c r="V2882" s="47">
        <v>0</v>
      </c>
      <c r="W2882" s="47">
        <v>0</v>
      </c>
      <c r="X2882" s="47">
        <v>1.0995370370370371E-3</v>
      </c>
      <c r="Y2882" s="47">
        <v>3.1828703703703702E-3</v>
      </c>
      <c r="Z2882" s="47">
        <v>0</v>
      </c>
      <c r="AA2882" s="4">
        <f t="shared" si="91"/>
        <v>2.8807870370370373E-2</v>
      </c>
      <c r="AB2882" s="4">
        <f t="shared" si="92"/>
        <v>0</v>
      </c>
    </row>
    <row r="2883" spans="1:28" x14ac:dyDescent="0.25">
      <c r="A2883" s="44">
        <v>42885</v>
      </c>
      <c r="B2883" s="45" t="s">
        <v>162</v>
      </c>
      <c r="C2883" s="45" t="s">
        <v>161</v>
      </c>
      <c r="D2883" s="45" t="s">
        <v>38</v>
      </c>
      <c r="E2883" s="45" t="s">
        <v>45</v>
      </c>
      <c r="F2883" s="45" t="s">
        <v>191</v>
      </c>
      <c r="G2883" s="46">
        <v>91158</v>
      </c>
      <c r="H2883" s="76">
        <v>0.25</v>
      </c>
      <c r="I2883" s="76">
        <v>0.51388888888888895</v>
      </c>
      <c r="J2883" s="47">
        <v>0.2638888888888889</v>
      </c>
      <c r="K2883" s="48">
        <v>42885.243055555555</v>
      </c>
      <c r="L2883" s="48">
        <v>42885.513888888891</v>
      </c>
      <c r="M2883" s="46">
        <v>68</v>
      </c>
      <c r="N2883" s="46">
        <v>0</v>
      </c>
      <c r="O2883" s="47">
        <v>0</v>
      </c>
      <c r="P2883" s="47">
        <v>1.4351851851851854E-3</v>
      </c>
      <c r="Q2883" s="47">
        <v>8.0902777777777778E-3</v>
      </c>
      <c r="R2883" s="47">
        <v>1.3379629629629628E-2</v>
      </c>
      <c r="S2883" s="47">
        <v>0</v>
      </c>
      <c r="T2883" s="47">
        <v>1.2766203703703703E-2</v>
      </c>
      <c r="U2883" s="47">
        <v>0</v>
      </c>
      <c r="V2883" s="47">
        <v>0</v>
      </c>
      <c r="W2883" s="47">
        <v>0</v>
      </c>
      <c r="X2883" s="47">
        <v>2.1597222222222223E-2</v>
      </c>
      <c r="Y2883" s="47">
        <v>2.1180555555555553E-3</v>
      </c>
      <c r="Z2883" s="47">
        <v>0</v>
      </c>
      <c r="AA2883" s="4">
        <f t="shared" si="91"/>
        <v>2.6145833333333333E-2</v>
      </c>
      <c r="AB2883" s="4">
        <f t="shared" si="92"/>
        <v>0</v>
      </c>
    </row>
    <row r="2884" spans="1:28" x14ac:dyDescent="0.25">
      <c r="A2884" s="44">
        <v>42885</v>
      </c>
      <c r="B2884" s="45" t="s">
        <v>162</v>
      </c>
      <c r="C2884" s="45" t="s">
        <v>161</v>
      </c>
      <c r="D2884" s="45" t="s">
        <v>38</v>
      </c>
      <c r="E2884" s="45" t="s">
        <v>45</v>
      </c>
      <c r="F2884" s="45" t="s">
        <v>61</v>
      </c>
      <c r="G2884" s="46">
        <v>91175</v>
      </c>
      <c r="H2884" s="76">
        <v>0.29166666666666669</v>
      </c>
      <c r="I2884" s="76">
        <v>0.55555555555555558</v>
      </c>
      <c r="J2884" s="47">
        <v>0.2638888888888889</v>
      </c>
      <c r="K2884" s="48">
        <v>42885.289583333331</v>
      </c>
      <c r="L2884" s="48">
        <v>42885.556944444441</v>
      </c>
      <c r="M2884" s="46">
        <v>74</v>
      </c>
      <c r="N2884" s="46">
        <v>0</v>
      </c>
      <c r="O2884" s="47">
        <v>0</v>
      </c>
      <c r="P2884" s="47">
        <v>1.8981481481481482E-3</v>
      </c>
      <c r="Q2884" s="47">
        <v>1.9907407407407408E-3</v>
      </c>
      <c r="R2884" s="47">
        <v>1.4583333333333332E-2</v>
      </c>
      <c r="S2884" s="47">
        <v>0</v>
      </c>
      <c r="T2884" s="47">
        <v>1.4444444444444446E-2</v>
      </c>
      <c r="U2884" s="47">
        <v>0</v>
      </c>
      <c r="V2884" s="47">
        <v>0</v>
      </c>
      <c r="W2884" s="47">
        <v>0</v>
      </c>
      <c r="X2884" s="47">
        <v>2.0833333333333335E-4</v>
      </c>
      <c r="Y2884" s="47">
        <v>1.6828703703703703E-2</v>
      </c>
      <c r="Z2884" s="47">
        <v>0</v>
      </c>
      <c r="AA2884" s="4">
        <f t="shared" si="91"/>
        <v>2.9027777777777777E-2</v>
      </c>
      <c r="AB2884" s="4">
        <f t="shared" si="92"/>
        <v>0</v>
      </c>
    </row>
    <row r="2885" spans="1:28" x14ac:dyDescent="0.25">
      <c r="A2885" s="44">
        <v>42885</v>
      </c>
      <c r="B2885" s="45" t="s">
        <v>162</v>
      </c>
      <c r="C2885" s="45" t="s">
        <v>161</v>
      </c>
      <c r="D2885" s="45" t="s">
        <v>38</v>
      </c>
      <c r="E2885" s="45" t="s">
        <v>45</v>
      </c>
      <c r="F2885" s="45" t="s">
        <v>106</v>
      </c>
      <c r="G2885" s="46">
        <v>91150</v>
      </c>
      <c r="H2885" s="76">
        <v>0.29166666666666669</v>
      </c>
      <c r="I2885" s="76">
        <v>0.55555555555555558</v>
      </c>
      <c r="J2885" s="47">
        <v>0.2638888888888889</v>
      </c>
      <c r="K2885" s="48">
        <v>42885.290972222225</v>
      </c>
      <c r="L2885" s="48">
        <v>42885.561805555553</v>
      </c>
      <c r="M2885" s="46">
        <v>82</v>
      </c>
      <c r="N2885" s="46">
        <v>0</v>
      </c>
      <c r="O2885" s="47">
        <v>0</v>
      </c>
      <c r="P2885" s="47">
        <v>1.3541666666666667E-3</v>
      </c>
      <c r="Q2885" s="47">
        <v>3.1597222222222222E-3</v>
      </c>
      <c r="R2885" s="47">
        <v>1.3946759259259258E-2</v>
      </c>
      <c r="S2885" s="47">
        <v>0</v>
      </c>
      <c r="T2885" s="47">
        <v>1.4351851851851852E-2</v>
      </c>
      <c r="U2885" s="47">
        <v>0</v>
      </c>
      <c r="V2885" s="47">
        <v>0</v>
      </c>
      <c r="W2885" s="47">
        <v>0</v>
      </c>
      <c r="X2885" s="47">
        <v>3.0000000000000002E-2</v>
      </c>
      <c r="Y2885" s="47">
        <v>7.5810185185185182E-3</v>
      </c>
      <c r="Z2885" s="47">
        <v>0</v>
      </c>
      <c r="AA2885" s="4">
        <f t="shared" si="91"/>
        <v>2.8298611111111108E-2</v>
      </c>
      <c r="AB2885" s="4">
        <f t="shared" si="92"/>
        <v>0</v>
      </c>
    </row>
    <row r="2886" spans="1:28" x14ac:dyDescent="0.25">
      <c r="A2886" s="44">
        <v>42885</v>
      </c>
      <c r="B2886" s="45" t="s">
        <v>162</v>
      </c>
      <c r="C2886" s="45" t="s">
        <v>161</v>
      </c>
      <c r="D2886" s="45" t="s">
        <v>38</v>
      </c>
      <c r="E2886" s="45" t="s">
        <v>45</v>
      </c>
      <c r="F2886" s="45" t="s">
        <v>107</v>
      </c>
      <c r="G2886" s="46">
        <v>102599</v>
      </c>
      <c r="H2886" s="76">
        <v>0.33333333333333331</v>
      </c>
      <c r="I2886" s="76">
        <v>0.59722222222222221</v>
      </c>
      <c r="J2886" s="47">
        <v>0.2638888888888889</v>
      </c>
      <c r="M2886" s="46">
        <v>0</v>
      </c>
      <c r="N2886" s="46">
        <v>0</v>
      </c>
      <c r="O2886" s="47">
        <v>0</v>
      </c>
      <c r="P2886" s="47">
        <v>0</v>
      </c>
      <c r="Q2886" s="47">
        <v>0</v>
      </c>
      <c r="R2886" s="47">
        <v>0</v>
      </c>
      <c r="S2886" s="47">
        <v>0</v>
      </c>
      <c r="T2886" s="47">
        <v>0</v>
      </c>
      <c r="U2886" s="47">
        <v>0</v>
      </c>
      <c r="V2886" s="47">
        <v>0</v>
      </c>
      <c r="W2886" s="47">
        <v>0</v>
      </c>
      <c r="X2886" s="47">
        <v>0</v>
      </c>
      <c r="Y2886" s="47">
        <v>0</v>
      </c>
      <c r="Z2886" s="47">
        <v>0</v>
      </c>
      <c r="AA2886" s="4">
        <f t="shared" ref="AA2886:AA2949" si="93">IF(A2886="","",R2886+T2886)</f>
        <v>0</v>
      </c>
      <c r="AB2886" s="4" t="str">
        <f t="shared" si="92"/>
        <v/>
      </c>
    </row>
    <row r="2887" spans="1:28" x14ac:dyDescent="0.25">
      <c r="A2887" s="44">
        <v>42885</v>
      </c>
      <c r="B2887" s="45" t="s">
        <v>162</v>
      </c>
      <c r="C2887" s="45" t="s">
        <v>161</v>
      </c>
      <c r="D2887" s="45" t="s">
        <v>192</v>
      </c>
      <c r="E2887" s="45" t="s">
        <v>48</v>
      </c>
      <c r="F2887" s="45" t="s">
        <v>193</v>
      </c>
      <c r="G2887" s="46">
        <v>91357</v>
      </c>
      <c r="H2887" s="76">
        <v>0.58333333333333337</v>
      </c>
      <c r="I2887" s="76">
        <v>0.84722222222222221</v>
      </c>
      <c r="J2887" s="47">
        <v>0.2638888888888889</v>
      </c>
      <c r="K2887" s="48">
        <v>42885.583333333336</v>
      </c>
      <c r="L2887" s="48">
        <v>42885.847222222219</v>
      </c>
      <c r="M2887" s="46">
        <v>2</v>
      </c>
      <c r="N2887" s="46">
        <v>7</v>
      </c>
      <c r="O2887" s="47">
        <v>1.0763888888888889E-3</v>
      </c>
      <c r="P2887" s="47">
        <v>3.7037037037037034E-3</v>
      </c>
      <c r="Q2887" s="47">
        <v>8.1944444444444452E-3</v>
      </c>
      <c r="R2887" s="47">
        <v>1.4131944444444445E-2</v>
      </c>
      <c r="S2887" s="47">
        <v>0</v>
      </c>
      <c r="T2887" s="47">
        <v>1.636574074074074E-2</v>
      </c>
      <c r="U2887" s="47">
        <v>0</v>
      </c>
      <c r="V2887" s="47">
        <v>0</v>
      </c>
      <c r="W2887" s="47">
        <v>0</v>
      </c>
      <c r="X2887" s="47">
        <v>0</v>
      </c>
      <c r="Y2887" s="47">
        <v>3.2638888888888891E-3</v>
      </c>
      <c r="Z2887" s="47">
        <v>0</v>
      </c>
      <c r="AA2887" s="4">
        <f t="shared" si="93"/>
        <v>3.0497685185185183E-2</v>
      </c>
      <c r="AB2887" s="4">
        <f t="shared" si="92"/>
        <v>0</v>
      </c>
    </row>
    <row r="2888" spans="1:28" x14ac:dyDescent="0.25">
      <c r="A2888" s="44">
        <v>42885</v>
      </c>
      <c r="B2888" s="45" t="s">
        <v>162</v>
      </c>
      <c r="C2888" s="45" t="s">
        <v>161</v>
      </c>
      <c r="D2888" s="45" t="s">
        <v>192</v>
      </c>
      <c r="E2888" s="45" t="s">
        <v>48</v>
      </c>
      <c r="F2888" s="45" t="s">
        <v>88</v>
      </c>
      <c r="G2888" s="46">
        <v>91368</v>
      </c>
      <c r="H2888" s="76">
        <v>0.31944444444444448</v>
      </c>
      <c r="I2888" s="76">
        <v>0.58333333333333337</v>
      </c>
      <c r="J2888" s="47">
        <v>0.2638888888888889</v>
      </c>
      <c r="K2888" s="48">
        <v>42885.319444444445</v>
      </c>
      <c r="L2888" s="48">
        <v>42885.583333333336</v>
      </c>
      <c r="M2888" s="46">
        <v>6</v>
      </c>
      <c r="N2888" s="46">
        <v>19</v>
      </c>
      <c r="O2888" s="47">
        <v>8.9120370370370362E-4</v>
      </c>
      <c r="P2888" s="47">
        <v>2.1874999999999998E-3</v>
      </c>
      <c r="Q2888" s="47">
        <v>1.7719907407407406E-2</v>
      </c>
      <c r="R2888" s="47">
        <v>1.4027777777777778E-2</v>
      </c>
      <c r="S2888" s="47">
        <v>5.2430555555555555E-3</v>
      </c>
      <c r="T2888" s="47">
        <v>1.113425925925926E-2</v>
      </c>
      <c r="U2888" s="47">
        <v>0</v>
      </c>
      <c r="V2888" s="47">
        <v>1.7743055555555557E-2</v>
      </c>
      <c r="W2888" s="47">
        <v>0</v>
      </c>
      <c r="X2888" s="47">
        <v>0</v>
      </c>
      <c r="Y2888" s="47">
        <v>9.9305555555555553E-3</v>
      </c>
      <c r="Z2888" s="47">
        <v>0</v>
      </c>
      <c r="AA2888" s="4">
        <f>IF(A2888="","",R2888+T2888)</f>
        <v>2.5162037037037038E-2</v>
      </c>
      <c r="AB2888" s="4">
        <f t="shared" si="92"/>
        <v>0</v>
      </c>
    </row>
    <row r="2889" spans="1:28" x14ac:dyDescent="0.25">
      <c r="A2889" s="44">
        <v>42885</v>
      </c>
      <c r="G2889" s="46">
        <v>91240</v>
      </c>
      <c r="H2889" s="76"/>
      <c r="I2889" s="76"/>
      <c r="M2889" s="46">
        <v>90</v>
      </c>
      <c r="P2889" s="47">
        <v>1.7939814814814815E-3</v>
      </c>
      <c r="AA2889" s="4">
        <f>IF(A2889="","",R2889+T2889)</f>
        <v>0</v>
      </c>
      <c r="AB2889" s="4" t="str">
        <f t="shared" si="92"/>
        <v/>
      </c>
    </row>
    <row r="2890" spans="1:28" x14ac:dyDescent="0.25">
      <c r="A2890" s="44">
        <v>42886</v>
      </c>
      <c r="B2890" s="45" t="s">
        <v>194</v>
      </c>
      <c r="C2890" s="45" t="s">
        <v>161</v>
      </c>
      <c r="D2890" s="45" t="s">
        <v>36</v>
      </c>
      <c r="E2890" s="45" t="s">
        <v>35</v>
      </c>
      <c r="F2890" s="45" t="s">
        <v>65</v>
      </c>
      <c r="G2890" s="46">
        <v>91392</v>
      </c>
      <c r="H2890" s="76">
        <v>0.65277777777777779</v>
      </c>
      <c r="I2890" s="76">
        <v>0.91666666666666663</v>
      </c>
      <c r="J2890" s="47">
        <v>0.2638888888888889</v>
      </c>
      <c r="K2890" s="48">
        <v>42886.647222222222</v>
      </c>
      <c r="L2890" s="48">
        <v>42886.916666666664</v>
      </c>
      <c r="M2890" s="46">
        <v>0</v>
      </c>
      <c r="N2890" s="46">
        <v>65</v>
      </c>
      <c r="O2890" s="47">
        <v>9.2592592592592585E-4</v>
      </c>
      <c r="P2890" s="47">
        <v>0</v>
      </c>
      <c r="Q2890" s="47">
        <v>6.008101851851852E-2</v>
      </c>
      <c r="R2890" s="47">
        <v>0</v>
      </c>
      <c r="S2890" s="47">
        <v>0</v>
      </c>
      <c r="T2890" s="47">
        <v>0</v>
      </c>
      <c r="U2890" s="47">
        <v>0</v>
      </c>
      <c r="V2890" s="47">
        <v>0</v>
      </c>
      <c r="W2890" s="47">
        <v>0</v>
      </c>
      <c r="X2890" s="47">
        <v>0</v>
      </c>
      <c r="Y2890" s="47">
        <v>0</v>
      </c>
      <c r="Z2890" s="47">
        <v>0</v>
      </c>
      <c r="AA2890" s="4">
        <f t="shared" si="93"/>
        <v>0</v>
      </c>
      <c r="AB2890" s="4">
        <f t="shared" si="92"/>
        <v>0</v>
      </c>
    </row>
    <row r="2891" spans="1:28" x14ac:dyDescent="0.25">
      <c r="A2891" s="44">
        <v>42886</v>
      </c>
      <c r="B2891" s="45" t="s">
        <v>194</v>
      </c>
      <c r="C2891" s="45" t="s">
        <v>161</v>
      </c>
      <c r="D2891" s="45" t="s">
        <v>36</v>
      </c>
      <c r="E2891" s="45" t="s">
        <v>35</v>
      </c>
      <c r="F2891" s="45" t="s">
        <v>34</v>
      </c>
      <c r="G2891" s="46">
        <v>91391</v>
      </c>
      <c r="H2891" s="76">
        <v>0.58333333333333337</v>
      </c>
      <c r="I2891" s="76">
        <v>0.84722222222222221</v>
      </c>
      <c r="J2891" s="47">
        <v>0.2638888888888889</v>
      </c>
      <c r="K2891" s="48">
        <v>42886.57708333333</v>
      </c>
      <c r="L2891" s="48">
        <v>42886.847222222219</v>
      </c>
      <c r="M2891" s="46">
        <v>0</v>
      </c>
      <c r="N2891" s="46">
        <v>61</v>
      </c>
      <c r="O2891" s="47">
        <v>7.6388888888888893E-4</v>
      </c>
      <c r="P2891" s="47">
        <v>0</v>
      </c>
      <c r="Q2891" s="47">
        <v>4.7430555555555559E-2</v>
      </c>
      <c r="R2891" s="47">
        <v>1.59375E-2</v>
      </c>
      <c r="S2891" s="47">
        <v>0</v>
      </c>
      <c r="T2891" s="47">
        <v>7.6620370370370366E-3</v>
      </c>
      <c r="U2891" s="47">
        <v>0</v>
      </c>
      <c r="V2891" s="47">
        <v>0</v>
      </c>
      <c r="W2891" s="47">
        <v>0</v>
      </c>
      <c r="X2891" s="47">
        <v>0</v>
      </c>
      <c r="Y2891" s="47">
        <v>0</v>
      </c>
      <c r="Z2891" s="47">
        <v>0</v>
      </c>
      <c r="AA2891" s="4">
        <f t="shared" si="93"/>
        <v>2.3599537037037037E-2</v>
      </c>
      <c r="AB2891" s="4">
        <f t="shared" si="92"/>
        <v>0</v>
      </c>
    </row>
    <row r="2892" spans="1:28" x14ac:dyDescent="0.25">
      <c r="A2892" s="44">
        <v>42886</v>
      </c>
      <c r="B2892" s="45" t="s">
        <v>194</v>
      </c>
      <c r="C2892" s="45" t="s">
        <v>161</v>
      </c>
      <c r="D2892" s="45" t="s">
        <v>36</v>
      </c>
      <c r="E2892" s="45" t="s">
        <v>35</v>
      </c>
      <c r="F2892" s="45" t="s">
        <v>178</v>
      </c>
      <c r="G2892" s="46">
        <v>91156</v>
      </c>
      <c r="H2892" s="76">
        <v>0.625</v>
      </c>
      <c r="I2892" s="76">
        <v>0.88888888888888884</v>
      </c>
      <c r="J2892" s="47">
        <v>0.2638888888888889</v>
      </c>
      <c r="K2892" s="48">
        <v>42886.618055555555</v>
      </c>
      <c r="L2892" s="48">
        <v>42886.888888888891</v>
      </c>
      <c r="M2892" s="46">
        <v>0</v>
      </c>
      <c r="N2892" s="46">
        <v>61</v>
      </c>
      <c r="O2892" s="47">
        <v>1.0995370370370371E-3</v>
      </c>
      <c r="P2892" s="47">
        <v>0</v>
      </c>
      <c r="Q2892" s="47">
        <v>6.732638888888888E-2</v>
      </c>
      <c r="R2892" s="47">
        <v>1.1805555555555555E-2</v>
      </c>
      <c r="S2892" s="47">
        <v>0</v>
      </c>
      <c r="T2892" s="47">
        <v>1.3229166666666667E-2</v>
      </c>
      <c r="U2892" s="47">
        <v>0</v>
      </c>
      <c r="V2892" s="47">
        <v>0</v>
      </c>
      <c r="W2892" s="47">
        <v>0</v>
      </c>
      <c r="X2892" s="47">
        <v>0</v>
      </c>
      <c r="Y2892" s="47">
        <v>0</v>
      </c>
      <c r="Z2892" s="47">
        <v>0</v>
      </c>
      <c r="AA2892" s="4">
        <f t="shared" si="93"/>
        <v>2.5034722222222222E-2</v>
      </c>
      <c r="AB2892" s="4">
        <f t="shared" si="92"/>
        <v>0</v>
      </c>
    </row>
    <row r="2893" spans="1:28" x14ac:dyDescent="0.25">
      <c r="A2893" s="44">
        <v>42886</v>
      </c>
      <c r="B2893" s="45" t="s">
        <v>194</v>
      </c>
      <c r="C2893" s="45" t="s">
        <v>161</v>
      </c>
      <c r="D2893" s="45" t="s">
        <v>36</v>
      </c>
      <c r="E2893" s="45" t="s">
        <v>35</v>
      </c>
      <c r="F2893" s="45" t="s">
        <v>181</v>
      </c>
      <c r="G2893" s="46">
        <v>91376</v>
      </c>
      <c r="H2893" s="76">
        <v>0.625</v>
      </c>
      <c r="I2893" s="76">
        <v>0.88888888888888884</v>
      </c>
      <c r="J2893" s="47">
        <v>0.2638888888888889</v>
      </c>
      <c r="K2893" s="48">
        <v>42886.623611111114</v>
      </c>
      <c r="L2893" s="48">
        <v>42886.888888888891</v>
      </c>
      <c r="M2893" s="46">
        <v>0</v>
      </c>
      <c r="N2893" s="46">
        <v>122</v>
      </c>
      <c r="O2893" s="47">
        <v>5.3240740740740744E-4</v>
      </c>
      <c r="P2893" s="47">
        <v>0</v>
      </c>
      <c r="Q2893" s="47">
        <v>6.4965277777777775E-2</v>
      </c>
      <c r="R2893" s="47">
        <v>1.511574074074074E-2</v>
      </c>
      <c r="S2893" s="47">
        <v>0</v>
      </c>
      <c r="T2893" s="47">
        <v>1.5914351851851853E-2</v>
      </c>
      <c r="U2893" s="47">
        <v>0</v>
      </c>
      <c r="V2893" s="47">
        <v>3.4722222222222222E-5</v>
      </c>
      <c r="W2893" s="47">
        <v>0</v>
      </c>
      <c r="X2893" s="47">
        <v>0</v>
      </c>
      <c r="Y2893" s="47">
        <v>0</v>
      </c>
      <c r="Z2893" s="47">
        <v>0</v>
      </c>
      <c r="AA2893" s="4">
        <f t="shared" si="93"/>
        <v>3.1030092592592595E-2</v>
      </c>
      <c r="AB2893" s="4">
        <f t="shared" si="92"/>
        <v>0</v>
      </c>
    </row>
    <row r="2894" spans="1:28" x14ac:dyDescent="0.25">
      <c r="A2894" s="44">
        <v>42886</v>
      </c>
      <c r="B2894" s="45" t="s">
        <v>194</v>
      </c>
      <c r="C2894" s="45" t="s">
        <v>161</v>
      </c>
      <c r="D2894" s="45" t="s">
        <v>36</v>
      </c>
      <c r="E2894" s="45" t="s">
        <v>35</v>
      </c>
      <c r="F2894" s="45" t="s">
        <v>68</v>
      </c>
      <c r="G2894" s="46">
        <v>91155</v>
      </c>
      <c r="H2894" s="76">
        <v>0.65277777777777779</v>
      </c>
      <c r="I2894" s="76">
        <v>0.91666666666666663</v>
      </c>
      <c r="J2894" s="47">
        <v>0.2638888888888889</v>
      </c>
      <c r="K2894" s="48">
        <v>42886.647222222222</v>
      </c>
      <c r="L2894" s="48">
        <v>42886.919444444444</v>
      </c>
      <c r="M2894" s="46">
        <v>0</v>
      </c>
      <c r="N2894" s="46">
        <v>29</v>
      </c>
      <c r="O2894" s="47">
        <v>1.3078703703703705E-3</v>
      </c>
      <c r="P2894" s="47">
        <v>0</v>
      </c>
      <c r="Q2894" s="47">
        <v>4.3275462962962967E-2</v>
      </c>
      <c r="R2894" s="47">
        <v>1.3611111111111114E-2</v>
      </c>
      <c r="S2894" s="47">
        <v>0</v>
      </c>
      <c r="T2894" s="47">
        <v>5.9259259259259256E-3</v>
      </c>
      <c r="U2894" s="47">
        <v>0</v>
      </c>
      <c r="V2894" s="47">
        <v>0</v>
      </c>
      <c r="W2894" s="47">
        <v>0</v>
      </c>
      <c r="X2894" s="47">
        <v>2.49537037037037E-2</v>
      </c>
      <c r="Y2894" s="47">
        <v>0</v>
      </c>
      <c r="Z2894" s="47">
        <v>0</v>
      </c>
      <c r="AA2894" s="4">
        <f t="shared" si="93"/>
        <v>1.953703703703704E-2</v>
      </c>
      <c r="AB2894" s="4">
        <f t="shared" si="92"/>
        <v>0</v>
      </c>
    </row>
    <row r="2895" spans="1:28" x14ac:dyDescent="0.25">
      <c r="A2895" s="44">
        <v>42886</v>
      </c>
      <c r="B2895" s="45" t="s">
        <v>194</v>
      </c>
      <c r="C2895" s="45" t="s">
        <v>161</v>
      </c>
      <c r="D2895" s="45" t="s">
        <v>36</v>
      </c>
      <c r="E2895" s="45" t="s">
        <v>41</v>
      </c>
      <c r="F2895" s="45" t="s">
        <v>108</v>
      </c>
      <c r="G2895" s="46">
        <v>91216</v>
      </c>
      <c r="H2895" s="76">
        <v>0.29166666666666669</v>
      </c>
      <c r="I2895" s="76">
        <v>0.55555555555555558</v>
      </c>
      <c r="J2895" s="47">
        <v>0.2638888888888889</v>
      </c>
      <c r="K2895" s="48">
        <v>42886.288888888892</v>
      </c>
      <c r="L2895" s="48">
        <v>42886.555555555555</v>
      </c>
      <c r="M2895" s="46">
        <v>0</v>
      </c>
      <c r="N2895" s="46">
        <v>10</v>
      </c>
      <c r="O2895" s="47">
        <v>5.2083333333333333E-4</v>
      </c>
      <c r="P2895" s="47">
        <v>0</v>
      </c>
      <c r="Q2895" s="47">
        <v>5.37037037037037E-3</v>
      </c>
      <c r="R2895" s="47">
        <v>1.3969907407407408E-2</v>
      </c>
      <c r="S2895" s="47">
        <v>0</v>
      </c>
      <c r="T2895" s="47">
        <v>1.4502314814814815E-2</v>
      </c>
      <c r="U2895" s="47">
        <v>0</v>
      </c>
      <c r="V2895" s="47">
        <v>0</v>
      </c>
      <c r="W2895" s="47">
        <v>0</v>
      </c>
      <c r="X2895" s="47">
        <v>0</v>
      </c>
      <c r="Y2895" s="47">
        <v>1.1805555555555556E-3</v>
      </c>
      <c r="Z2895" s="47">
        <v>0</v>
      </c>
      <c r="AA2895" s="4">
        <f t="shared" si="93"/>
        <v>2.8472222222222225E-2</v>
      </c>
      <c r="AB2895" s="4">
        <f t="shared" si="92"/>
        <v>0</v>
      </c>
    </row>
    <row r="2896" spans="1:28" x14ac:dyDescent="0.25">
      <c r="A2896" s="44">
        <v>42886</v>
      </c>
      <c r="B2896" s="45" t="s">
        <v>194</v>
      </c>
      <c r="C2896" s="45" t="s">
        <v>161</v>
      </c>
      <c r="D2896" s="45" t="s">
        <v>36</v>
      </c>
      <c r="E2896" s="45" t="s">
        <v>41</v>
      </c>
      <c r="F2896" s="45" t="s">
        <v>109</v>
      </c>
      <c r="G2896" s="46">
        <v>91396</v>
      </c>
      <c r="H2896" s="76">
        <v>0.33333333333333331</v>
      </c>
      <c r="I2896" s="76">
        <v>0.59722222222222221</v>
      </c>
      <c r="J2896" s="47">
        <v>0.2638888888888889</v>
      </c>
      <c r="K2896" s="48">
        <v>42886.329861111109</v>
      </c>
      <c r="L2896" s="48">
        <v>42886.597222222219</v>
      </c>
      <c r="M2896" s="46">
        <v>0</v>
      </c>
      <c r="N2896" s="46">
        <v>36</v>
      </c>
      <c r="O2896" s="47">
        <v>4.2824074074074075E-4</v>
      </c>
      <c r="P2896" s="47">
        <v>0</v>
      </c>
      <c r="Q2896" s="47">
        <v>1.5497685185185186E-2</v>
      </c>
      <c r="R2896" s="47">
        <v>1.1354166666666667E-2</v>
      </c>
      <c r="S2896" s="47">
        <v>0</v>
      </c>
      <c r="T2896" s="47">
        <v>1.2060185185185186E-2</v>
      </c>
      <c r="U2896" s="47">
        <v>0</v>
      </c>
      <c r="V2896" s="47">
        <v>0</v>
      </c>
      <c r="W2896" s="47">
        <v>0</v>
      </c>
      <c r="X2896" s="47">
        <v>0</v>
      </c>
      <c r="Y2896" s="47">
        <v>0</v>
      </c>
      <c r="Z2896" s="47">
        <v>0</v>
      </c>
      <c r="AA2896" s="4">
        <f t="shared" si="93"/>
        <v>2.3414351851851853E-2</v>
      </c>
      <c r="AB2896" s="4">
        <f t="shared" si="92"/>
        <v>0</v>
      </c>
    </row>
    <row r="2897" spans="1:28" x14ac:dyDescent="0.25">
      <c r="A2897" s="44">
        <v>42886</v>
      </c>
      <c r="B2897" s="45" t="s">
        <v>194</v>
      </c>
      <c r="C2897" s="45" t="s">
        <v>161</v>
      </c>
      <c r="D2897" s="45" t="s">
        <v>36</v>
      </c>
      <c r="E2897" s="45" t="s">
        <v>41</v>
      </c>
      <c r="F2897" s="45" t="s">
        <v>163</v>
      </c>
      <c r="G2897" s="46">
        <v>91395</v>
      </c>
      <c r="H2897" s="76">
        <v>0.25</v>
      </c>
      <c r="I2897" s="76">
        <v>0.51388888888888895</v>
      </c>
      <c r="J2897" s="47">
        <v>0.2638888888888889</v>
      </c>
      <c r="K2897" s="48">
        <v>42886.246527777781</v>
      </c>
      <c r="L2897" s="48">
        <v>42886.513888888891</v>
      </c>
      <c r="M2897" s="46">
        <v>0</v>
      </c>
      <c r="N2897" s="46">
        <v>68</v>
      </c>
      <c r="O2897" s="47">
        <v>9.1435185185185185E-4</v>
      </c>
      <c r="P2897" s="47">
        <v>0</v>
      </c>
      <c r="Q2897" s="47">
        <v>6.2465277777777772E-2</v>
      </c>
      <c r="R2897" s="47">
        <v>1.4363425925925925E-2</v>
      </c>
      <c r="S2897" s="47">
        <v>0</v>
      </c>
      <c r="T2897" s="47">
        <v>8.113425925925925E-3</v>
      </c>
      <c r="U2897" s="47">
        <v>0</v>
      </c>
      <c r="V2897" s="47">
        <v>0</v>
      </c>
      <c r="W2897" s="47">
        <v>0</v>
      </c>
      <c r="X2897" s="47">
        <v>0</v>
      </c>
      <c r="Y2897" s="47">
        <v>0</v>
      </c>
      <c r="Z2897" s="47">
        <v>0</v>
      </c>
      <c r="AA2897" s="4">
        <f t="shared" si="93"/>
        <v>2.2476851851851852E-2</v>
      </c>
      <c r="AB2897" s="4">
        <f t="shared" si="92"/>
        <v>0</v>
      </c>
    </row>
    <row r="2898" spans="1:28" x14ac:dyDescent="0.25">
      <c r="A2898" s="44">
        <v>42886</v>
      </c>
      <c r="B2898" s="45" t="s">
        <v>194</v>
      </c>
      <c r="C2898" s="45" t="s">
        <v>161</v>
      </c>
      <c r="D2898" s="45" t="s">
        <v>36</v>
      </c>
      <c r="E2898" s="45" t="s">
        <v>41</v>
      </c>
      <c r="F2898" s="45" t="s">
        <v>164</v>
      </c>
      <c r="G2898" s="46">
        <v>91320</v>
      </c>
      <c r="H2898" s="76">
        <v>0.25</v>
      </c>
      <c r="I2898" s="76">
        <v>0.51388888888888895</v>
      </c>
      <c r="J2898" s="47">
        <v>0.2638888888888889</v>
      </c>
      <c r="K2898" s="48">
        <v>42886.251388888886</v>
      </c>
      <c r="L2898" s="48">
        <v>42887.249305555553</v>
      </c>
      <c r="M2898" s="46">
        <v>0</v>
      </c>
      <c r="N2898" s="46">
        <v>25</v>
      </c>
      <c r="O2898" s="47">
        <v>7.407407407407407E-4</v>
      </c>
      <c r="P2898" s="47">
        <v>0</v>
      </c>
      <c r="Q2898" s="47">
        <v>2.3113425925925926E-2</v>
      </c>
      <c r="R2898" s="47">
        <v>1.3391203703703704E-2</v>
      </c>
      <c r="S2898" s="47">
        <v>0</v>
      </c>
      <c r="T2898" s="47">
        <v>1.082175925925926E-2</v>
      </c>
      <c r="U2898" s="47">
        <v>0</v>
      </c>
      <c r="V2898" s="47">
        <v>0</v>
      </c>
      <c r="W2898" s="47">
        <v>0</v>
      </c>
      <c r="X2898" s="47">
        <v>0</v>
      </c>
      <c r="Y2898" s="47">
        <v>0</v>
      </c>
      <c r="Z2898" s="47">
        <v>0</v>
      </c>
      <c r="AA2898" s="4">
        <f t="shared" si="93"/>
        <v>2.4212962962962964E-2</v>
      </c>
      <c r="AB2898" s="4">
        <f t="shared" si="92"/>
        <v>1.388888888888884E-3</v>
      </c>
    </row>
    <row r="2899" spans="1:28" x14ac:dyDescent="0.25">
      <c r="A2899" s="44">
        <v>42886</v>
      </c>
      <c r="B2899" s="45" t="s">
        <v>194</v>
      </c>
      <c r="C2899" s="45" t="s">
        <v>161</v>
      </c>
      <c r="D2899" s="45" t="s">
        <v>36</v>
      </c>
      <c r="E2899" s="45" t="s">
        <v>41</v>
      </c>
      <c r="F2899" s="45" t="s">
        <v>112</v>
      </c>
      <c r="G2899" s="46">
        <v>91152</v>
      </c>
      <c r="H2899" s="76">
        <v>0.375</v>
      </c>
      <c r="I2899" s="76">
        <v>0.63888888888888895</v>
      </c>
      <c r="J2899" s="47">
        <v>0.2638888888888889</v>
      </c>
      <c r="K2899" s="48">
        <v>42886.369444444441</v>
      </c>
      <c r="L2899" s="48">
        <v>42886.638888888891</v>
      </c>
      <c r="M2899" s="46">
        <v>0</v>
      </c>
      <c r="N2899" s="46">
        <v>67</v>
      </c>
      <c r="O2899" s="47">
        <v>7.9861111111111105E-4</v>
      </c>
      <c r="P2899" s="47">
        <v>0</v>
      </c>
      <c r="Q2899" s="47">
        <v>8.1134259259259267E-2</v>
      </c>
      <c r="R2899" s="47">
        <v>0</v>
      </c>
      <c r="S2899" s="47">
        <v>0</v>
      </c>
      <c r="T2899" s="47">
        <v>0</v>
      </c>
      <c r="U2899" s="47">
        <v>0</v>
      </c>
      <c r="V2899" s="47">
        <v>0</v>
      </c>
      <c r="W2899" s="47">
        <v>0</v>
      </c>
      <c r="X2899" s="47">
        <v>0</v>
      </c>
      <c r="Y2899" s="47">
        <v>0</v>
      </c>
      <c r="Z2899" s="47">
        <v>0</v>
      </c>
      <c r="AA2899" s="4">
        <f t="shared" si="93"/>
        <v>0</v>
      </c>
      <c r="AB2899" s="4">
        <f t="shared" si="92"/>
        <v>0</v>
      </c>
    </row>
    <row r="2900" spans="1:28" x14ac:dyDescent="0.25">
      <c r="A2900" s="44">
        <v>42886</v>
      </c>
      <c r="B2900" s="45" t="s">
        <v>194</v>
      </c>
      <c r="C2900" s="45" t="s">
        <v>161</v>
      </c>
      <c r="D2900" s="45" t="s">
        <v>36</v>
      </c>
      <c r="E2900" s="45" t="s">
        <v>41</v>
      </c>
      <c r="F2900" s="45" t="s">
        <v>165</v>
      </c>
      <c r="G2900" s="46">
        <v>91399</v>
      </c>
      <c r="H2900" s="76">
        <v>0.33333333333333331</v>
      </c>
      <c r="I2900" s="76">
        <v>0.59722222222222221</v>
      </c>
      <c r="J2900" s="47">
        <v>0.2638888888888889</v>
      </c>
      <c r="K2900" s="48">
        <v>42886.334027777775</v>
      </c>
      <c r="L2900" s="48">
        <v>42886.597222222219</v>
      </c>
      <c r="M2900" s="46">
        <v>0</v>
      </c>
      <c r="N2900" s="46">
        <v>88</v>
      </c>
      <c r="O2900" s="47">
        <v>1.0300925925925926E-3</v>
      </c>
      <c r="P2900" s="47">
        <v>0</v>
      </c>
      <c r="Q2900" s="47">
        <v>9.1678240740740755E-2</v>
      </c>
      <c r="R2900" s="47">
        <v>1.4456018518518519E-2</v>
      </c>
      <c r="S2900" s="47">
        <v>0</v>
      </c>
      <c r="T2900" s="47">
        <v>2.4675925925925924E-2</v>
      </c>
      <c r="U2900" s="47">
        <v>0</v>
      </c>
      <c r="V2900" s="47">
        <v>0</v>
      </c>
      <c r="W2900" s="47">
        <v>0</v>
      </c>
      <c r="X2900" s="47">
        <v>0</v>
      </c>
      <c r="Y2900" s="47">
        <v>6.3541666666666668E-3</v>
      </c>
      <c r="Z2900" s="47">
        <v>0</v>
      </c>
      <c r="AA2900" s="4">
        <f t="shared" si="93"/>
        <v>3.9131944444444441E-2</v>
      </c>
      <c r="AB2900" s="4">
        <f t="shared" si="92"/>
        <v>6.9444444444449749E-4</v>
      </c>
    </row>
    <row r="2901" spans="1:28" x14ac:dyDescent="0.25">
      <c r="A2901" s="44">
        <v>42886</v>
      </c>
      <c r="B2901" s="45" t="s">
        <v>194</v>
      </c>
      <c r="C2901" s="45" t="s">
        <v>161</v>
      </c>
      <c r="D2901" s="45" t="s">
        <v>36</v>
      </c>
      <c r="E2901" s="45" t="s">
        <v>41</v>
      </c>
      <c r="F2901" s="45" t="s">
        <v>114</v>
      </c>
      <c r="G2901" s="46">
        <v>91122</v>
      </c>
      <c r="H2901" s="76">
        <v>0.29166666666666669</v>
      </c>
      <c r="I2901" s="76">
        <v>0.55555555555555558</v>
      </c>
      <c r="J2901" s="47">
        <v>0.2638888888888889</v>
      </c>
      <c r="K2901" s="48">
        <v>42886.28402777778</v>
      </c>
      <c r="L2901" s="48">
        <v>42886.643055555556</v>
      </c>
      <c r="M2901" s="46">
        <v>0</v>
      </c>
      <c r="N2901" s="46">
        <v>81</v>
      </c>
      <c r="O2901" s="47">
        <v>8.2175925925925917E-4</v>
      </c>
      <c r="P2901" s="47">
        <v>0</v>
      </c>
      <c r="Q2901" s="47">
        <v>9.521990740740742E-2</v>
      </c>
      <c r="R2901" s="47">
        <v>0</v>
      </c>
      <c r="S2901" s="47">
        <v>0</v>
      </c>
      <c r="T2901" s="47">
        <v>0</v>
      </c>
      <c r="U2901" s="47">
        <v>0</v>
      </c>
      <c r="V2901" s="47">
        <v>0</v>
      </c>
      <c r="W2901" s="47">
        <v>0</v>
      </c>
      <c r="X2901" s="47">
        <v>0</v>
      </c>
      <c r="Y2901" s="47">
        <v>0</v>
      </c>
      <c r="Z2901" s="47">
        <v>0</v>
      </c>
      <c r="AA2901" s="4">
        <f t="shared" si="93"/>
        <v>0</v>
      </c>
      <c r="AB2901" s="4">
        <f t="shared" si="92"/>
        <v>0</v>
      </c>
    </row>
    <row r="2902" spans="1:28" x14ac:dyDescent="0.25">
      <c r="A2902" s="44">
        <v>42886</v>
      </c>
      <c r="B2902" s="45" t="s">
        <v>194</v>
      </c>
      <c r="C2902" s="45" t="s">
        <v>161</v>
      </c>
      <c r="D2902" s="45" t="s">
        <v>36</v>
      </c>
      <c r="E2902" s="45" t="s">
        <v>184</v>
      </c>
      <c r="F2902" s="45" t="s">
        <v>203</v>
      </c>
      <c r="G2902" s="46">
        <v>102712</v>
      </c>
      <c r="H2902" s="76">
        <v>0.25</v>
      </c>
      <c r="I2902" s="76">
        <v>0.51388888888888895</v>
      </c>
      <c r="J2902" s="47">
        <v>0.2638888888888889</v>
      </c>
      <c r="M2902" s="46">
        <v>0</v>
      </c>
      <c r="N2902" s="46">
        <v>0</v>
      </c>
      <c r="O2902" s="47">
        <v>0</v>
      </c>
      <c r="P2902" s="47">
        <v>0</v>
      </c>
      <c r="Q2902" s="47">
        <v>0</v>
      </c>
      <c r="R2902" s="47">
        <v>0</v>
      </c>
      <c r="S2902" s="47">
        <v>0</v>
      </c>
      <c r="T2902" s="47">
        <v>0</v>
      </c>
      <c r="U2902" s="47">
        <v>0</v>
      </c>
      <c r="V2902" s="47">
        <v>0</v>
      </c>
      <c r="W2902" s="47">
        <v>0</v>
      </c>
      <c r="X2902" s="47">
        <v>0</v>
      </c>
      <c r="Y2902" s="47">
        <v>0</v>
      </c>
      <c r="Z2902" s="47">
        <v>0</v>
      </c>
      <c r="AA2902" s="4">
        <f t="shared" si="93"/>
        <v>0</v>
      </c>
      <c r="AB2902" s="4" t="str">
        <f t="shared" si="92"/>
        <v/>
      </c>
    </row>
    <row r="2903" spans="1:28" x14ac:dyDescent="0.25">
      <c r="A2903" s="44">
        <v>42886</v>
      </c>
      <c r="B2903" s="45" t="s">
        <v>194</v>
      </c>
      <c r="C2903" s="45" t="s">
        <v>161</v>
      </c>
      <c r="D2903" s="45" t="s">
        <v>36</v>
      </c>
      <c r="E2903" s="45" t="s">
        <v>45</v>
      </c>
      <c r="F2903" s="45" t="s">
        <v>93</v>
      </c>
      <c r="G2903" s="46">
        <v>91389</v>
      </c>
      <c r="H2903" s="76">
        <v>0.33333333333333331</v>
      </c>
      <c r="I2903" s="76">
        <v>0.59722222222222221</v>
      </c>
      <c r="J2903" s="47">
        <v>0.2638888888888889</v>
      </c>
      <c r="K2903" s="48">
        <v>42886.334722222222</v>
      </c>
      <c r="L2903" s="48">
        <v>42886.597222222219</v>
      </c>
      <c r="M2903" s="46">
        <v>0</v>
      </c>
      <c r="N2903" s="46">
        <v>59</v>
      </c>
      <c r="O2903" s="47">
        <v>6.5972222222222213E-4</v>
      </c>
      <c r="P2903" s="47">
        <v>0</v>
      </c>
      <c r="Q2903" s="47">
        <v>3.9409722222222221E-2</v>
      </c>
      <c r="R2903" s="47">
        <v>2.4236111111111111E-2</v>
      </c>
      <c r="S2903" s="47">
        <v>0</v>
      </c>
      <c r="T2903" s="47">
        <v>0</v>
      </c>
      <c r="U2903" s="47">
        <v>0</v>
      </c>
      <c r="V2903" s="47">
        <v>0</v>
      </c>
      <c r="W2903" s="47">
        <v>0</v>
      </c>
      <c r="X2903" s="47">
        <v>0</v>
      </c>
      <c r="Y2903" s="47">
        <v>0</v>
      </c>
      <c r="Z2903" s="47">
        <v>0</v>
      </c>
      <c r="AA2903" s="4">
        <f t="shared" si="93"/>
        <v>2.4236111111111111E-2</v>
      </c>
      <c r="AB2903" s="4">
        <f t="shared" si="92"/>
        <v>1.388888888888884E-3</v>
      </c>
    </row>
    <row r="2904" spans="1:28" x14ac:dyDescent="0.25">
      <c r="A2904" s="44">
        <v>42886</v>
      </c>
      <c r="B2904" s="45" t="s">
        <v>194</v>
      </c>
      <c r="C2904" s="45" t="s">
        <v>161</v>
      </c>
      <c r="D2904" s="45" t="s">
        <v>36</v>
      </c>
      <c r="E2904" s="45" t="s">
        <v>45</v>
      </c>
      <c r="F2904" s="45" t="s">
        <v>166</v>
      </c>
      <c r="G2904" s="46">
        <v>91115</v>
      </c>
      <c r="H2904" s="76">
        <v>0.33333333333333331</v>
      </c>
      <c r="I2904" s="76">
        <v>0.59722222222222221</v>
      </c>
      <c r="J2904" s="47">
        <v>0.2638888888888889</v>
      </c>
      <c r="K2904" s="48">
        <v>42886.326388888891</v>
      </c>
      <c r="L2904" s="48">
        <v>42886.597222222219</v>
      </c>
      <c r="M2904" s="46">
        <v>0</v>
      </c>
      <c r="N2904" s="46">
        <v>70</v>
      </c>
      <c r="O2904" s="47">
        <v>6.018518518518519E-4</v>
      </c>
      <c r="P2904" s="47">
        <v>0</v>
      </c>
      <c r="Q2904" s="47">
        <v>4.4421296296296292E-2</v>
      </c>
      <c r="R2904" s="47">
        <v>1.2662037037037039E-2</v>
      </c>
      <c r="S2904" s="47">
        <v>0</v>
      </c>
      <c r="T2904" s="47">
        <v>1.0520833333333333E-2</v>
      </c>
      <c r="U2904" s="47">
        <v>0</v>
      </c>
      <c r="V2904" s="47">
        <v>0</v>
      </c>
      <c r="W2904" s="47">
        <v>0</v>
      </c>
      <c r="X2904" s="47">
        <v>0</v>
      </c>
      <c r="Y2904" s="47">
        <v>0</v>
      </c>
      <c r="Z2904" s="47">
        <v>0</v>
      </c>
      <c r="AA2904" s="4">
        <f t="shared" si="93"/>
        <v>2.3182870370370375E-2</v>
      </c>
      <c r="AB2904" s="4">
        <f t="shared" si="92"/>
        <v>0</v>
      </c>
    </row>
    <row r="2905" spans="1:28" x14ac:dyDescent="0.25">
      <c r="A2905" s="44">
        <v>42886</v>
      </c>
      <c r="B2905" s="45" t="s">
        <v>194</v>
      </c>
      <c r="C2905" s="45" t="s">
        <v>161</v>
      </c>
      <c r="D2905" s="45" t="s">
        <v>36</v>
      </c>
      <c r="E2905" s="45" t="s">
        <v>45</v>
      </c>
      <c r="F2905" s="45" t="s">
        <v>167</v>
      </c>
      <c r="G2905" s="46">
        <v>91120</v>
      </c>
      <c r="H2905" s="76">
        <v>0.29166666666666669</v>
      </c>
      <c r="I2905" s="76">
        <v>0.55555555555555558</v>
      </c>
      <c r="J2905" s="47">
        <v>0.2638888888888889</v>
      </c>
      <c r="K2905" s="48">
        <v>42886.290972222225</v>
      </c>
      <c r="L2905" s="48">
        <v>42886.513888888891</v>
      </c>
      <c r="M2905" s="46">
        <v>0</v>
      </c>
      <c r="N2905" s="46">
        <v>27</v>
      </c>
      <c r="O2905" s="47">
        <v>8.449074074074075E-4</v>
      </c>
      <c r="P2905" s="47">
        <v>0</v>
      </c>
      <c r="Q2905" s="47">
        <v>2.3182870370370371E-2</v>
      </c>
      <c r="R2905" s="47">
        <v>1.3483796296296298E-2</v>
      </c>
      <c r="S2905" s="47">
        <v>0</v>
      </c>
      <c r="T2905" s="47">
        <v>7.4189814814814813E-3</v>
      </c>
      <c r="U2905" s="47">
        <v>0</v>
      </c>
      <c r="V2905" s="47">
        <v>0</v>
      </c>
      <c r="W2905" s="47">
        <v>0</v>
      </c>
      <c r="X2905" s="47">
        <v>0</v>
      </c>
      <c r="Y2905" s="47">
        <v>0</v>
      </c>
      <c r="Z2905" s="47">
        <v>0</v>
      </c>
      <c r="AA2905" s="4">
        <f t="shared" si="93"/>
        <v>2.0902777777777777E-2</v>
      </c>
      <c r="AB2905" s="4">
        <f t="shared" si="92"/>
        <v>0</v>
      </c>
    </row>
    <row r="2906" spans="1:28" x14ac:dyDescent="0.25">
      <c r="A2906" s="44">
        <v>42886</v>
      </c>
      <c r="B2906" s="45" t="s">
        <v>194</v>
      </c>
      <c r="C2906" s="45" t="s">
        <v>161</v>
      </c>
      <c r="D2906" s="45" t="s">
        <v>36</v>
      </c>
      <c r="E2906" s="45" t="s">
        <v>45</v>
      </c>
      <c r="F2906" s="45" t="s">
        <v>91</v>
      </c>
      <c r="G2906" s="46">
        <v>91121</v>
      </c>
      <c r="H2906" s="76">
        <v>0.29166666666666669</v>
      </c>
      <c r="I2906" s="76">
        <v>0.55555555555555558</v>
      </c>
      <c r="J2906" s="47">
        <v>0.2638888888888889</v>
      </c>
      <c r="K2906" s="48">
        <v>42886.284722222219</v>
      </c>
      <c r="L2906" s="48">
        <v>42886.560416666667</v>
      </c>
      <c r="M2906" s="46">
        <v>0</v>
      </c>
      <c r="N2906" s="46">
        <v>68</v>
      </c>
      <c r="O2906" s="47">
        <v>9.9537037037037042E-4</v>
      </c>
      <c r="P2906" s="47">
        <v>0</v>
      </c>
      <c r="Q2906" s="47">
        <v>9.3402777777777779E-2</v>
      </c>
      <c r="R2906" s="47">
        <v>1.6284722222222221E-2</v>
      </c>
      <c r="S2906" s="47">
        <v>0</v>
      </c>
      <c r="T2906" s="47">
        <v>9.9652777777777778E-3</v>
      </c>
      <c r="U2906" s="47">
        <v>0</v>
      </c>
      <c r="V2906" s="47">
        <v>0</v>
      </c>
      <c r="W2906" s="47">
        <v>0</v>
      </c>
      <c r="X2906" s="47">
        <v>0</v>
      </c>
      <c r="Y2906" s="47">
        <v>1.0787037037037038E-2</v>
      </c>
      <c r="Z2906" s="47">
        <v>0</v>
      </c>
      <c r="AA2906" s="4">
        <f t="shared" si="93"/>
        <v>2.6249999999999999E-2</v>
      </c>
      <c r="AB2906" s="4">
        <f t="shared" si="92"/>
        <v>0</v>
      </c>
    </row>
    <row r="2907" spans="1:28" x14ac:dyDescent="0.25">
      <c r="A2907" s="44">
        <v>42886</v>
      </c>
      <c r="B2907" s="45" t="s">
        <v>194</v>
      </c>
      <c r="C2907" s="45" t="s">
        <v>161</v>
      </c>
      <c r="D2907" s="45" t="s">
        <v>36</v>
      </c>
      <c r="E2907" s="45" t="s">
        <v>45</v>
      </c>
      <c r="F2907" s="45" t="s">
        <v>115</v>
      </c>
      <c r="G2907" s="46">
        <v>91123</v>
      </c>
      <c r="H2907" s="76">
        <v>0.25</v>
      </c>
      <c r="I2907" s="76">
        <v>0.51388888888888895</v>
      </c>
      <c r="J2907" s="47">
        <v>0.2638888888888889</v>
      </c>
      <c r="K2907" s="48">
        <v>42886.247916666667</v>
      </c>
      <c r="L2907" s="48">
        <v>42886.513888888891</v>
      </c>
      <c r="M2907" s="46">
        <v>0</v>
      </c>
      <c r="N2907" s="46">
        <v>122</v>
      </c>
      <c r="O2907" s="47">
        <v>6.3657407407407402E-4</v>
      </c>
      <c r="P2907" s="47">
        <v>0</v>
      </c>
      <c r="Q2907" s="47">
        <v>7.7210648148148139E-2</v>
      </c>
      <c r="R2907" s="47">
        <v>1.3483796296296298E-2</v>
      </c>
      <c r="S2907" s="47">
        <v>0</v>
      </c>
      <c r="T2907" s="47">
        <v>1.1944444444444445E-2</v>
      </c>
      <c r="U2907" s="47">
        <v>0</v>
      </c>
      <c r="V2907" s="47">
        <v>0</v>
      </c>
      <c r="W2907" s="47">
        <v>0</v>
      </c>
      <c r="X2907" s="47">
        <v>0</v>
      </c>
      <c r="Y2907" s="47">
        <v>3.5069444444444445E-3</v>
      </c>
      <c r="Z2907" s="47">
        <v>0</v>
      </c>
      <c r="AA2907" s="4">
        <f t="shared" si="93"/>
        <v>2.5428240740740744E-2</v>
      </c>
      <c r="AB2907" s="4">
        <f t="shared" si="92"/>
        <v>0</v>
      </c>
    </row>
    <row r="2908" spans="1:28" x14ac:dyDescent="0.25">
      <c r="A2908" s="44">
        <v>42886</v>
      </c>
      <c r="B2908" s="45" t="s">
        <v>194</v>
      </c>
      <c r="C2908" s="45" t="s">
        <v>161</v>
      </c>
      <c r="D2908" s="45" t="s">
        <v>36</v>
      </c>
      <c r="E2908" s="45" t="s">
        <v>48</v>
      </c>
      <c r="F2908" s="45" t="s">
        <v>82</v>
      </c>
      <c r="G2908" s="46">
        <v>91284</v>
      </c>
      <c r="H2908" s="76">
        <v>0.55555555555555558</v>
      </c>
      <c r="I2908" s="76">
        <v>0.81944444444444453</v>
      </c>
      <c r="J2908" s="47">
        <v>0.2638888888888889</v>
      </c>
      <c r="K2908" s="48">
        <v>42886.555555555555</v>
      </c>
      <c r="L2908" s="48">
        <v>42886.819444444445</v>
      </c>
      <c r="M2908" s="46">
        <v>4</v>
      </c>
      <c r="N2908" s="46">
        <v>36</v>
      </c>
      <c r="O2908" s="47">
        <v>6.3657407407407402E-4</v>
      </c>
      <c r="P2908" s="47">
        <v>1.8055555555555557E-3</v>
      </c>
      <c r="Q2908" s="47">
        <v>2.2743055555555555E-2</v>
      </c>
      <c r="R2908" s="47">
        <v>1.4432870370370372E-2</v>
      </c>
      <c r="S2908" s="47">
        <v>0</v>
      </c>
      <c r="T2908" s="47">
        <v>8.4143518518518517E-3</v>
      </c>
      <c r="U2908" s="47">
        <v>0</v>
      </c>
      <c r="V2908" s="47">
        <v>2.1157407407407406E-2</v>
      </c>
      <c r="W2908" s="47">
        <v>0</v>
      </c>
      <c r="X2908" s="47">
        <v>0</v>
      </c>
      <c r="Y2908" s="47">
        <v>1.9467592592592595E-2</v>
      </c>
      <c r="Z2908" s="47">
        <v>0</v>
      </c>
      <c r="AA2908" s="4">
        <f t="shared" si="93"/>
        <v>2.2847222222222224E-2</v>
      </c>
      <c r="AB2908" s="4">
        <f t="shared" si="92"/>
        <v>0</v>
      </c>
    </row>
    <row r="2909" spans="1:28" x14ac:dyDescent="0.25">
      <c r="A2909" s="44">
        <v>42886</v>
      </c>
      <c r="B2909" s="45" t="s">
        <v>194</v>
      </c>
      <c r="C2909" s="45" t="s">
        <v>161</v>
      </c>
      <c r="D2909" s="45" t="s">
        <v>36</v>
      </c>
      <c r="E2909" s="45" t="s">
        <v>48</v>
      </c>
      <c r="F2909" s="45" t="s">
        <v>83</v>
      </c>
      <c r="G2909" s="46">
        <v>91282</v>
      </c>
      <c r="H2909" s="76">
        <v>0.55555555555555558</v>
      </c>
      <c r="I2909" s="76">
        <v>0.81944444444444453</v>
      </c>
      <c r="J2909" s="47">
        <v>0.2638888888888889</v>
      </c>
      <c r="K2909" s="48">
        <v>42886.556250000001</v>
      </c>
      <c r="L2909" s="48">
        <v>42886.819444444445</v>
      </c>
      <c r="M2909" s="46">
        <v>9</v>
      </c>
      <c r="N2909" s="46">
        <v>7</v>
      </c>
      <c r="O2909" s="47">
        <v>1.8402777777777777E-3</v>
      </c>
      <c r="P2909" s="47">
        <v>1.5856481481481479E-3</v>
      </c>
      <c r="Q2909" s="47">
        <v>1.6875000000000001E-2</v>
      </c>
      <c r="R2909" s="47">
        <v>1.4039351851851851E-2</v>
      </c>
      <c r="S2909" s="47">
        <v>0</v>
      </c>
      <c r="T2909" s="47">
        <v>0</v>
      </c>
      <c r="U2909" s="47">
        <v>0</v>
      </c>
      <c r="V2909" s="47">
        <v>0</v>
      </c>
      <c r="W2909" s="47">
        <v>0</v>
      </c>
      <c r="X2909" s="47">
        <v>4.5833333333333334E-3</v>
      </c>
      <c r="Y2909" s="47">
        <v>7.2685185185185188E-3</v>
      </c>
      <c r="Z2909" s="47">
        <v>0</v>
      </c>
      <c r="AA2909" s="4">
        <f t="shared" si="93"/>
        <v>1.4039351851851851E-2</v>
      </c>
      <c r="AB2909" s="4">
        <f t="shared" si="92"/>
        <v>6.9444444444444198E-4</v>
      </c>
    </row>
    <row r="2910" spans="1:28" x14ac:dyDescent="0.25">
      <c r="A2910" s="44">
        <v>42886</v>
      </c>
      <c r="B2910" s="45" t="s">
        <v>194</v>
      </c>
      <c r="C2910" s="45" t="s">
        <v>161</v>
      </c>
      <c r="D2910" s="45" t="s">
        <v>36</v>
      </c>
      <c r="E2910" s="45" t="s">
        <v>48</v>
      </c>
      <c r="F2910" s="45" t="s">
        <v>84</v>
      </c>
      <c r="G2910" s="46">
        <v>91276</v>
      </c>
      <c r="H2910" s="76">
        <v>0.29166666666666669</v>
      </c>
      <c r="I2910" s="76">
        <v>0.55555555555555558</v>
      </c>
      <c r="J2910" s="47">
        <v>0.2638888888888889</v>
      </c>
      <c r="K2910" s="48">
        <v>42886.287499999999</v>
      </c>
      <c r="L2910" s="48">
        <v>42886.555555555555</v>
      </c>
      <c r="M2910" s="46">
        <v>8</v>
      </c>
      <c r="N2910" s="46">
        <v>15</v>
      </c>
      <c r="O2910" s="47">
        <v>6.3657407407407402E-4</v>
      </c>
      <c r="P2910" s="47">
        <v>1.4930555555555556E-3</v>
      </c>
      <c r="Q2910" s="47">
        <v>2.2824074074074076E-2</v>
      </c>
      <c r="R2910" s="47">
        <v>1.6481481481481482E-2</v>
      </c>
      <c r="S2910" s="47">
        <v>0</v>
      </c>
      <c r="T2910" s="47">
        <v>7.0254629629629634E-3</v>
      </c>
      <c r="U2910" s="47">
        <v>0</v>
      </c>
      <c r="V2910" s="47">
        <v>3.8634259259259257E-2</v>
      </c>
      <c r="W2910" s="47">
        <v>0</v>
      </c>
      <c r="X2910" s="47">
        <v>0</v>
      </c>
      <c r="Y2910" s="47">
        <v>8.9814814814814809E-3</v>
      </c>
      <c r="Z2910" s="47">
        <v>0</v>
      </c>
      <c r="AA2910" s="4">
        <f t="shared" si="93"/>
        <v>2.3506944444444445E-2</v>
      </c>
      <c r="AB2910" s="4">
        <f t="shared" ref="AB2910:AB2973" si="94">IF(K2910="","",IF(VALUE(TEXT(K2910,"HH:MM:SS"))&gt;H2910,VALUE(TEXT(K2910,"HH:MM:SS"))-H2910,0))</f>
        <v>0</v>
      </c>
    </row>
    <row r="2911" spans="1:28" x14ac:dyDescent="0.25">
      <c r="A2911" s="44">
        <v>42886</v>
      </c>
      <c r="B2911" s="45" t="s">
        <v>194</v>
      </c>
      <c r="C2911" s="45" t="s">
        <v>161</v>
      </c>
      <c r="D2911" s="45" t="s">
        <v>36</v>
      </c>
      <c r="E2911" s="45" t="s">
        <v>48</v>
      </c>
      <c r="F2911" s="45" t="s">
        <v>168</v>
      </c>
      <c r="G2911" s="46">
        <v>91275</v>
      </c>
      <c r="H2911" s="76">
        <v>0.29166666666666669</v>
      </c>
      <c r="I2911" s="76">
        <v>0.55555555555555558</v>
      </c>
      <c r="J2911" s="47">
        <v>0.2638888888888889</v>
      </c>
      <c r="K2911" s="48">
        <v>42886.285416666666</v>
      </c>
      <c r="L2911" s="48">
        <v>42886.555555555555</v>
      </c>
      <c r="M2911" s="46">
        <v>7</v>
      </c>
      <c r="N2911" s="46">
        <v>22</v>
      </c>
      <c r="O2911" s="47">
        <v>5.2083333333333333E-4</v>
      </c>
      <c r="P2911" s="47">
        <v>2.0370370370370373E-3</v>
      </c>
      <c r="Q2911" s="47">
        <v>3.8437499999999999E-2</v>
      </c>
      <c r="R2911" s="47">
        <v>1.2592592592592593E-2</v>
      </c>
      <c r="S2911" s="47">
        <v>0</v>
      </c>
      <c r="T2911" s="47">
        <v>1.2037037037037035E-2</v>
      </c>
      <c r="U2911" s="47">
        <v>0</v>
      </c>
      <c r="V2911" s="47">
        <v>2.2511574074074073E-2</v>
      </c>
      <c r="W2911" s="47">
        <v>0</v>
      </c>
      <c r="X2911" s="47">
        <v>0</v>
      </c>
      <c r="Y2911" s="47">
        <v>2.9629629629629628E-3</v>
      </c>
      <c r="Z2911" s="47">
        <v>0</v>
      </c>
      <c r="AA2911" s="4">
        <f t="shared" si="93"/>
        <v>2.4629629629629626E-2</v>
      </c>
      <c r="AB2911" s="4">
        <f t="shared" si="94"/>
        <v>0</v>
      </c>
    </row>
    <row r="2912" spans="1:28" x14ac:dyDescent="0.25">
      <c r="A2912" s="44">
        <v>42886</v>
      </c>
      <c r="B2912" s="45" t="s">
        <v>194</v>
      </c>
      <c r="C2912" s="45" t="s">
        <v>161</v>
      </c>
      <c r="D2912" s="45" t="s">
        <v>36</v>
      </c>
      <c r="E2912" s="45" t="s">
        <v>48</v>
      </c>
      <c r="F2912" s="45" t="s">
        <v>86</v>
      </c>
      <c r="G2912" s="46">
        <v>91283</v>
      </c>
      <c r="H2912" s="76">
        <v>0.29166666666666669</v>
      </c>
      <c r="I2912" s="76">
        <v>0.55555555555555558</v>
      </c>
      <c r="J2912" s="47">
        <v>0.2638888888888889</v>
      </c>
      <c r="K2912" s="48">
        <v>42886.295138888891</v>
      </c>
      <c r="L2912" s="48">
        <v>42886.555555555555</v>
      </c>
      <c r="M2912" s="46">
        <v>10</v>
      </c>
      <c r="N2912" s="46">
        <v>23</v>
      </c>
      <c r="O2912" s="47">
        <v>5.3240740740740744E-4</v>
      </c>
      <c r="P2912" s="47">
        <v>3.5879629629629629E-3</v>
      </c>
      <c r="Q2912" s="47">
        <v>2.5891203703703704E-2</v>
      </c>
      <c r="R2912" s="47">
        <v>1.3692129629629629E-2</v>
      </c>
      <c r="S2912" s="47">
        <v>0</v>
      </c>
      <c r="T2912" s="47">
        <v>3.4722222222222222E-5</v>
      </c>
      <c r="U2912" s="47">
        <v>0</v>
      </c>
      <c r="V2912" s="47">
        <v>2.326388888888889E-2</v>
      </c>
      <c r="W2912" s="47">
        <v>0</v>
      </c>
      <c r="X2912" s="47">
        <v>0</v>
      </c>
      <c r="Y2912" s="47">
        <v>2.9629629629629628E-3</v>
      </c>
      <c r="Z2912" s="47">
        <v>0</v>
      </c>
      <c r="AA2912" s="4">
        <f t="shared" si="93"/>
        <v>1.3726851851851851E-2</v>
      </c>
      <c r="AB2912" s="4">
        <f t="shared" si="94"/>
        <v>3.4722222222222099E-3</v>
      </c>
    </row>
    <row r="2913" spans="1:28" x14ac:dyDescent="0.25">
      <c r="A2913" s="44">
        <v>42886</v>
      </c>
      <c r="B2913" s="45" t="s">
        <v>194</v>
      </c>
      <c r="C2913" s="45" t="s">
        <v>161</v>
      </c>
      <c r="D2913" s="45" t="s">
        <v>36</v>
      </c>
      <c r="E2913" s="45" t="s">
        <v>48</v>
      </c>
      <c r="F2913" s="45" t="s">
        <v>87</v>
      </c>
      <c r="G2913" s="46">
        <v>91278</v>
      </c>
      <c r="H2913" s="76">
        <v>0.55555555555555558</v>
      </c>
      <c r="I2913" s="76">
        <v>0.81944444444444453</v>
      </c>
      <c r="J2913" s="47">
        <v>0.2638888888888889</v>
      </c>
      <c r="K2913" s="48">
        <v>42886.580555555556</v>
      </c>
      <c r="L2913" s="48">
        <v>42886.819444444445</v>
      </c>
      <c r="M2913" s="46">
        <v>3</v>
      </c>
      <c r="N2913" s="46">
        <v>8</v>
      </c>
      <c r="O2913" s="47">
        <v>1.0416666666666667E-3</v>
      </c>
      <c r="P2913" s="47">
        <v>2.5231481481481481E-3</v>
      </c>
      <c r="Q2913" s="47">
        <v>8.3333333333333332E-3</v>
      </c>
      <c r="R2913" s="47">
        <v>1.3518518518518518E-2</v>
      </c>
      <c r="S2913" s="47">
        <v>0</v>
      </c>
      <c r="T2913" s="47">
        <v>0</v>
      </c>
      <c r="U2913" s="47">
        <v>0</v>
      </c>
      <c r="V2913" s="47">
        <v>2.6261574074074076E-2</v>
      </c>
      <c r="W2913" s="47">
        <v>0</v>
      </c>
      <c r="X2913" s="47">
        <v>1.712962962962963E-3</v>
      </c>
      <c r="Y2913" s="47">
        <v>1.1574074074074073E-5</v>
      </c>
      <c r="Z2913" s="47">
        <v>0</v>
      </c>
      <c r="AA2913" s="4">
        <f t="shared" si="93"/>
        <v>1.3518518518518518E-2</v>
      </c>
      <c r="AB2913" s="4">
        <f t="shared" si="94"/>
        <v>2.5000000000000022E-2</v>
      </c>
    </row>
    <row r="2914" spans="1:28" x14ac:dyDescent="0.25">
      <c r="A2914" s="44">
        <v>42886</v>
      </c>
      <c r="B2914" s="45" t="s">
        <v>194</v>
      </c>
      <c r="C2914" s="45" t="s">
        <v>161</v>
      </c>
      <c r="D2914" s="45" t="s">
        <v>38</v>
      </c>
      <c r="E2914" s="45" t="s">
        <v>35</v>
      </c>
      <c r="F2914" s="45" t="s">
        <v>72</v>
      </c>
      <c r="G2914" s="46">
        <v>91169</v>
      </c>
      <c r="H2914" s="76">
        <v>0.625</v>
      </c>
      <c r="I2914" s="76">
        <v>0.88888888888888884</v>
      </c>
      <c r="J2914" s="47">
        <v>0.2638888888888889</v>
      </c>
      <c r="K2914" s="48">
        <v>42886.622916666667</v>
      </c>
      <c r="L2914" s="48">
        <v>42886.888194444444</v>
      </c>
      <c r="M2914" s="46">
        <v>25</v>
      </c>
      <c r="N2914" s="46">
        <v>0</v>
      </c>
      <c r="O2914" s="47">
        <v>0</v>
      </c>
      <c r="P2914" s="47">
        <v>2.0486111111111113E-3</v>
      </c>
      <c r="Q2914" s="47">
        <v>6.9444444444444444E-5</v>
      </c>
      <c r="R2914" s="47">
        <v>1.3888888888888888E-2</v>
      </c>
      <c r="S2914" s="47">
        <v>0</v>
      </c>
      <c r="T2914" s="47">
        <v>1.4733796296296295E-2</v>
      </c>
      <c r="U2914" s="47">
        <v>0</v>
      </c>
      <c r="V2914" s="47">
        <v>0</v>
      </c>
      <c r="W2914" s="47">
        <v>0.15207175925925925</v>
      </c>
      <c r="X2914" s="47">
        <v>1.6701388888888887E-2</v>
      </c>
      <c r="Y2914" s="47">
        <v>0</v>
      </c>
      <c r="Z2914" s="47">
        <v>0</v>
      </c>
      <c r="AA2914" s="4">
        <f t="shared" si="93"/>
        <v>2.8622685185185182E-2</v>
      </c>
      <c r="AB2914" s="4">
        <f t="shared" si="94"/>
        <v>0</v>
      </c>
    </row>
    <row r="2915" spans="1:28" x14ac:dyDescent="0.25">
      <c r="A2915" s="44">
        <v>42886</v>
      </c>
      <c r="B2915" s="45" t="s">
        <v>194</v>
      </c>
      <c r="C2915" s="45" t="s">
        <v>161</v>
      </c>
      <c r="D2915" s="45" t="s">
        <v>38</v>
      </c>
      <c r="E2915" s="45" t="s">
        <v>35</v>
      </c>
      <c r="F2915" s="45" t="s">
        <v>55</v>
      </c>
      <c r="G2915" s="46">
        <v>91147</v>
      </c>
      <c r="H2915" s="76">
        <v>0.55555555555555558</v>
      </c>
      <c r="I2915" s="76">
        <v>0.81944444444444453</v>
      </c>
      <c r="J2915" s="47">
        <v>0.2638888888888889</v>
      </c>
      <c r="M2915" s="46">
        <v>0</v>
      </c>
      <c r="N2915" s="46">
        <v>0</v>
      </c>
      <c r="O2915" s="47">
        <v>0</v>
      </c>
      <c r="P2915" s="47">
        <v>0</v>
      </c>
      <c r="Q2915" s="47">
        <v>0</v>
      </c>
      <c r="R2915" s="47">
        <v>0</v>
      </c>
      <c r="S2915" s="47">
        <v>0</v>
      </c>
      <c r="T2915" s="47">
        <v>0</v>
      </c>
      <c r="U2915" s="47">
        <v>0</v>
      </c>
      <c r="V2915" s="47">
        <v>0</v>
      </c>
      <c r="W2915" s="47">
        <v>0</v>
      </c>
      <c r="X2915" s="47">
        <v>0</v>
      </c>
      <c r="Y2915" s="47">
        <v>0</v>
      </c>
      <c r="Z2915" s="47">
        <v>0</v>
      </c>
      <c r="AA2915" s="4">
        <f t="shared" si="93"/>
        <v>0</v>
      </c>
      <c r="AB2915" s="4" t="str">
        <f t="shared" si="94"/>
        <v/>
      </c>
    </row>
    <row r="2916" spans="1:28" x14ac:dyDescent="0.25">
      <c r="A2916" s="44">
        <v>42886</v>
      </c>
      <c r="B2916" s="45" t="s">
        <v>194</v>
      </c>
      <c r="C2916" s="45" t="s">
        <v>161</v>
      </c>
      <c r="D2916" s="45" t="s">
        <v>38</v>
      </c>
      <c r="E2916" s="45" t="s">
        <v>35</v>
      </c>
      <c r="F2916" s="45" t="s">
        <v>172</v>
      </c>
      <c r="G2916" s="46">
        <v>91160</v>
      </c>
      <c r="H2916" s="76">
        <v>0.625</v>
      </c>
      <c r="I2916" s="76">
        <v>0.88888888888888884</v>
      </c>
      <c r="J2916" s="47">
        <v>0.2638888888888889</v>
      </c>
      <c r="K2916" s="48">
        <v>42886.622916666667</v>
      </c>
      <c r="L2916" s="48">
        <v>42886.888194444444</v>
      </c>
      <c r="M2916" s="46">
        <v>85</v>
      </c>
      <c r="N2916" s="46">
        <v>0</v>
      </c>
      <c r="O2916" s="47">
        <v>0</v>
      </c>
      <c r="P2916" s="47">
        <v>1.8750000000000001E-3</v>
      </c>
      <c r="Q2916" s="47">
        <v>1.6435185185185183E-3</v>
      </c>
      <c r="R2916" s="47">
        <v>1.4259259259259261E-2</v>
      </c>
      <c r="S2916" s="47">
        <v>0</v>
      </c>
      <c r="T2916" s="47">
        <v>1.3541666666666667E-2</v>
      </c>
      <c r="U2916" s="47">
        <v>0</v>
      </c>
      <c r="V2916" s="47">
        <v>0</v>
      </c>
      <c r="W2916" s="47">
        <v>0</v>
      </c>
      <c r="X2916" s="47">
        <v>1.119212962962963E-2</v>
      </c>
      <c r="Y2916" s="47">
        <v>4.1666666666666666E-3</v>
      </c>
      <c r="Z2916" s="47">
        <v>0</v>
      </c>
      <c r="AA2916" s="4">
        <f t="shared" si="93"/>
        <v>2.780092592592593E-2</v>
      </c>
      <c r="AB2916" s="4">
        <f t="shared" si="94"/>
        <v>0</v>
      </c>
    </row>
    <row r="2917" spans="1:28" x14ac:dyDescent="0.25">
      <c r="A2917" s="44">
        <v>42886</v>
      </c>
      <c r="B2917" s="45" t="s">
        <v>194</v>
      </c>
      <c r="C2917" s="45" t="s">
        <v>161</v>
      </c>
      <c r="D2917" s="45" t="s">
        <v>38</v>
      </c>
      <c r="E2917" s="45" t="s">
        <v>35</v>
      </c>
      <c r="F2917" s="45" t="s">
        <v>74</v>
      </c>
      <c r="G2917" s="46">
        <v>91149</v>
      </c>
      <c r="H2917" s="76">
        <v>0.625</v>
      </c>
      <c r="I2917" s="76">
        <v>0.88888888888888884</v>
      </c>
      <c r="J2917" s="47">
        <v>0.2638888888888889</v>
      </c>
      <c r="K2917" s="48">
        <v>42886.617361111108</v>
      </c>
      <c r="L2917" s="48">
        <v>42886.888194444444</v>
      </c>
      <c r="M2917" s="46">
        <v>32</v>
      </c>
      <c r="N2917" s="46">
        <v>0</v>
      </c>
      <c r="O2917" s="47">
        <v>0</v>
      </c>
      <c r="P2917" s="47">
        <v>1.9097222222222222E-3</v>
      </c>
      <c r="Q2917" s="47">
        <v>6.4120370370370364E-3</v>
      </c>
      <c r="R2917" s="47">
        <v>1.3958333333333335E-2</v>
      </c>
      <c r="S2917" s="47">
        <v>0</v>
      </c>
      <c r="T2917" s="47">
        <v>1.3969907407407408E-2</v>
      </c>
      <c r="U2917" s="47">
        <v>0</v>
      </c>
      <c r="V2917" s="47">
        <v>0</v>
      </c>
      <c r="W2917" s="47">
        <v>0.13731481481481481</v>
      </c>
      <c r="X2917" s="47">
        <v>1.0127314814814815E-2</v>
      </c>
      <c r="Y2917" s="47">
        <v>2.0370370370370373E-3</v>
      </c>
      <c r="Z2917" s="47">
        <v>0</v>
      </c>
      <c r="AA2917" s="4">
        <f t="shared" si="93"/>
        <v>2.7928240740740743E-2</v>
      </c>
      <c r="AB2917" s="4">
        <f t="shared" si="94"/>
        <v>0</v>
      </c>
    </row>
    <row r="2918" spans="1:28" x14ac:dyDescent="0.25">
      <c r="A2918" s="44">
        <v>42886</v>
      </c>
      <c r="B2918" s="45" t="s">
        <v>194</v>
      </c>
      <c r="C2918" s="45" t="s">
        <v>161</v>
      </c>
      <c r="D2918" s="45" t="s">
        <v>38</v>
      </c>
      <c r="E2918" s="45" t="s">
        <v>35</v>
      </c>
      <c r="F2918" s="45" t="s">
        <v>176</v>
      </c>
      <c r="G2918" s="46">
        <v>91141</v>
      </c>
      <c r="H2918" s="76">
        <v>0.25</v>
      </c>
      <c r="I2918" s="76">
        <v>0.51388888888888895</v>
      </c>
      <c r="J2918" s="47">
        <v>0.2638888888888889</v>
      </c>
      <c r="K2918" s="48">
        <v>42886.244444444441</v>
      </c>
      <c r="L2918" s="48">
        <v>42886.513194444444</v>
      </c>
      <c r="M2918" s="46">
        <v>66</v>
      </c>
      <c r="N2918" s="46">
        <v>0</v>
      </c>
      <c r="O2918" s="47">
        <v>0</v>
      </c>
      <c r="P2918" s="47">
        <v>1.8518518518518517E-3</v>
      </c>
      <c r="Q2918" s="47">
        <v>2.199074074074074E-4</v>
      </c>
      <c r="R2918" s="47">
        <v>1.3842592592592594E-2</v>
      </c>
      <c r="S2918" s="47">
        <v>0</v>
      </c>
      <c r="T2918" s="47">
        <v>1.8969907407407408E-2</v>
      </c>
      <c r="U2918" s="47">
        <v>0</v>
      </c>
      <c r="V2918" s="47">
        <v>0</v>
      </c>
      <c r="W2918" s="47">
        <v>0</v>
      </c>
      <c r="X2918" s="47">
        <v>4.4212962962962956E-3</v>
      </c>
      <c r="Y2918" s="47">
        <v>1.1111111111111111E-3</v>
      </c>
      <c r="Z2918" s="47">
        <v>0</v>
      </c>
      <c r="AA2918" s="4">
        <f t="shared" si="93"/>
        <v>3.2812500000000001E-2</v>
      </c>
      <c r="AB2918" s="4">
        <f t="shared" si="94"/>
        <v>0</v>
      </c>
    </row>
    <row r="2919" spans="1:28" x14ac:dyDescent="0.25">
      <c r="A2919" s="44">
        <v>42886</v>
      </c>
      <c r="B2919" s="45" t="s">
        <v>194</v>
      </c>
      <c r="C2919" s="45" t="s">
        <v>161</v>
      </c>
      <c r="D2919" s="45" t="s">
        <v>38</v>
      </c>
      <c r="E2919" s="45" t="s">
        <v>35</v>
      </c>
      <c r="F2919" s="45" t="s">
        <v>177</v>
      </c>
      <c r="G2919" s="46">
        <v>91130</v>
      </c>
      <c r="H2919" s="76">
        <v>0.58333333333333337</v>
      </c>
      <c r="I2919" s="76">
        <v>0.84722222222222221</v>
      </c>
      <c r="J2919" s="47">
        <v>0.2638888888888889</v>
      </c>
      <c r="K2919" s="48">
        <v>42886.581944444442</v>
      </c>
      <c r="L2919" s="48">
        <v>42886.84652777778</v>
      </c>
      <c r="M2919" s="46">
        <v>78</v>
      </c>
      <c r="N2919" s="46">
        <v>0</v>
      </c>
      <c r="O2919" s="47">
        <v>0</v>
      </c>
      <c r="P2919" s="47">
        <v>1.8518518518518517E-3</v>
      </c>
      <c r="Q2919" s="47">
        <v>3.1712962962962958E-3</v>
      </c>
      <c r="R2919" s="47">
        <v>1.1990740740740739E-2</v>
      </c>
      <c r="S2919" s="47">
        <v>0</v>
      </c>
      <c r="T2919" s="47">
        <v>1.357638888888889E-2</v>
      </c>
      <c r="U2919" s="47">
        <v>0</v>
      </c>
      <c r="V2919" s="47">
        <v>0</v>
      </c>
      <c r="W2919" s="47">
        <v>0</v>
      </c>
      <c r="X2919" s="47">
        <v>1.0752314814814814E-2</v>
      </c>
      <c r="Y2919" s="47">
        <v>1.9409722222222221E-2</v>
      </c>
      <c r="Z2919" s="47">
        <v>0</v>
      </c>
      <c r="AA2919" s="4">
        <f t="shared" si="93"/>
        <v>2.5567129629629627E-2</v>
      </c>
      <c r="AB2919" s="4">
        <f t="shared" si="94"/>
        <v>0</v>
      </c>
    </row>
    <row r="2920" spans="1:28" x14ac:dyDescent="0.25">
      <c r="A2920" s="44">
        <v>42886</v>
      </c>
      <c r="B2920" s="45" t="s">
        <v>194</v>
      </c>
      <c r="C2920" s="45" t="s">
        <v>161</v>
      </c>
      <c r="D2920" s="45" t="s">
        <v>38</v>
      </c>
      <c r="E2920" s="45" t="s">
        <v>35</v>
      </c>
      <c r="F2920" s="45" t="s">
        <v>96</v>
      </c>
      <c r="G2920" s="46">
        <v>91157</v>
      </c>
      <c r="H2920" s="76">
        <v>0.625</v>
      </c>
      <c r="I2920" s="76">
        <v>0.88888888888888884</v>
      </c>
      <c r="J2920" s="47">
        <v>0.2638888888888889</v>
      </c>
      <c r="K2920" s="48">
        <v>42886.622916666667</v>
      </c>
      <c r="L2920" s="48">
        <v>42886.888888888891</v>
      </c>
      <c r="M2920" s="46">
        <v>83</v>
      </c>
      <c r="N2920" s="46">
        <v>0</v>
      </c>
      <c r="O2920" s="47">
        <v>0</v>
      </c>
      <c r="P2920" s="47">
        <v>2.1412037037037038E-3</v>
      </c>
      <c r="Q2920" s="47">
        <v>2.3032407407407407E-3</v>
      </c>
      <c r="R2920" s="47">
        <v>1.1331018518518518E-2</v>
      </c>
      <c r="S2920" s="47">
        <v>0</v>
      </c>
      <c r="T2920" s="47">
        <v>1.300925925925926E-2</v>
      </c>
      <c r="U2920" s="47">
        <v>0</v>
      </c>
      <c r="V2920" s="47">
        <v>0</v>
      </c>
      <c r="W2920" s="47">
        <v>0</v>
      </c>
      <c r="X2920" s="47">
        <v>7.6851851851851847E-3</v>
      </c>
      <c r="Y2920" s="47">
        <v>2.685185185185185E-3</v>
      </c>
      <c r="Z2920" s="47">
        <v>0</v>
      </c>
      <c r="AA2920" s="4">
        <f t="shared" si="93"/>
        <v>2.434027777777778E-2</v>
      </c>
      <c r="AB2920" s="4">
        <f t="shared" si="94"/>
        <v>0</v>
      </c>
    </row>
    <row r="2921" spans="1:28" x14ac:dyDescent="0.25">
      <c r="A2921" s="44">
        <v>42886</v>
      </c>
      <c r="B2921" s="45" t="s">
        <v>194</v>
      </c>
      <c r="C2921" s="45" t="s">
        <v>161</v>
      </c>
      <c r="D2921" s="45" t="s">
        <v>38</v>
      </c>
      <c r="E2921" s="45" t="s">
        <v>35</v>
      </c>
      <c r="F2921" s="45" t="s">
        <v>79</v>
      </c>
      <c r="G2921" s="46">
        <v>91129</v>
      </c>
      <c r="H2921" s="76">
        <v>0.5625</v>
      </c>
      <c r="I2921" s="76">
        <v>0.82638888888888884</v>
      </c>
      <c r="J2921" s="47">
        <v>0.2638888888888889</v>
      </c>
      <c r="K2921" s="48">
        <v>42886.557638888888</v>
      </c>
      <c r="L2921" s="48">
        <v>42886.631249999999</v>
      </c>
      <c r="M2921" s="46">
        <v>19</v>
      </c>
      <c r="N2921" s="46">
        <v>0</v>
      </c>
      <c r="O2921" s="47">
        <v>0</v>
      </c>
      <c r="P2921" s="47">
        <v>1.9212962962962962E-3</v>
      </c>
      <c r="Q2921" s="47">
        <v>4.7685185185185183E-3</v>
      </c>
      <c r="R2921" s="47">
        <v>0</v>
      </c>
      <c r="S2921" s="47">
        <v>0</v>
      </c>
      <c r="T2921" s="47">
        <v>0</v>
      </c>
      <c r="U2921" s="47">
        <v>0</v>
      </c>
      <c r="V2921" s="47">
        <v>0</v>
      </c>
      <c r="W2921" s="47">
        <v>0</v>
      </c>
      <c r="X2921" s="47">
        <v>1.273148148148148E-4</v>
      </c>
      <c r="Y2921" s="47">
        <v>0</v>
      </c>
      <c r="Z2921" s="47">
        <v>0</v>
      </c>
      <c r="AA2921" s="4">
        <f t="shared" si="93"/>
        <v>0</v>
      </c>
      <c r="AB2921" s="4">
        <f t="shared" si="94"/>
        <v>0</v>
      </c>
    </row>
    <row r="2922" spans="1:28" x14ac:dyDescent="0.25">
      <c r="A2922" s="44">
        <v>42886</v>
      </c>
      <c r="B2922" s="45" t="s">
        <v>194</v>
      </c>
      <c r="C2922" s="45" t="s">
        <v>161</v>
      </c>
      <c r="D2922" s="45" t="s">
        <v>38</v>
      </c>
      <c r="E2922" s="45" t="s">
        <v>35</v>
      </c>
      <c r="F2922" s="45" t="s">
        <v>63</v>
      </c>
      <c r="G2922" s="46">
        <v>91134</v>
      </c>
      <c r="H2922" s="76">
        <v>0.5625</v>
      </c>
      <c r="I2922" s="76">
        <v>0.82638888888888884</v>
      </c>
      <c r="J2922" s="47">
        <v>0.2638888888888889</v>
      </c>
      <c r="K2922" s="48">
        <v>42886.563194444447</v>
      </c>
      <c r="L2922" s="48">
        <v>42886.826388888891</v>
      </c>
      <c r="M2922" s="46">
        <v>68</v>
      </c>
      <c r="N2922" s="46">
        <v>0</v>
      </c>
      <c r="O2922" s="47">
        <v>0</v>
      </c>
      <c r="P2922" s="47">
        <v>2.4305555555555556E-3</v>
      </c>
      <c r="Q2922" s="47">
        <v>3.1250000000000001E-4</v>
      </c>
      <c r="R2922" s="47">
        <v>1.5879629629629629E-2</v>
      </c>
      <c r="S2922" s="47">
        <v>0</v>
      </c>
      <c r="T2922" s="47">
        <v>1.5694444444444445E-2</v>
      </c>
      <c r="U2922" s="47">
        <v>0</v>
      </c>
      <c r="V2922" s="47">
        <v>0</v>
      </c>
      <c r="W2922" s="47">
        <v>3.7037037037037035E-4</v>
      </c>
      <c r="X2922" s="47">
        <v>8.9930555555555545E-3</v>
      </c>
      <c r="Y2922" s="47">
        <v>2.4189814814814816E-3</v>
      </c>
      <c r="Z2922" s="47">
        <v>0</v>
      </c>
      <c r="AA2922" s="4">
        <f t="shared" si="93"/>
        <v>3.1574074074074074E-2</v>
      </c>
      <c r="AB2922" s="4">
        <f t="shared" si="94"/>
        <v>6.9444444444444198E-4</v>
      </c>
    </row>
    <row r="2923" spans="1:28" x14ac:dyDescent="0.25">
      <c r="A2923" s="44">
        <v>42886</v>
      </c>
      <c r="B2923" s="45" t="s">
        <v>194</v>
      </c>
      <c r="C2923" s="45" t="s">
        <v>161</v>
      </c>
      <c r="D2923" s="45" t="s">
        <v>38</v>
      </c>
      <c r="E2923" s="45" t="s">
        <v>35</v>
      </c>
      <c r="F2923" s="45" t="s">
        <v>182</v>
      </c>
      <c r="G2923" s="46">
        <v>91131</v>
      </c>
      <c r="H2923" s="76">
        <v>0.33333333333333331</v>
      </c>
      <c r="I2923" s="76">
        <v>0.59722222222222221</v>
      </c>
      <c r="J2923" s="47">
        <v>0.2638888888888889</v>
      </c>
      <c r="K2923" s="48">
        <v>42886.333333333336</v>
      </c>
      <c r="L2923" s="48">
        <v>42886.597222222219</v>
      </c>
      <c r="M2923" s="46">
        <v>87</v>
      </c>
      <c r="N2923" s="46">
        <v>0</v>
      </c>
      <c r="O2923" s="47">
        <v>0</v>
      </c>
      <c r="P2923" s="47">
        <v>1.4583333333333334E-3</v>
      </c>
      <c r="Q2923" s="47">
        <v>9.2592592592592585E-4</v>
      </c>
      <c r="R2923" s="47">
        <v>1.4421296296296295E-2</v>
      </c>
      <c r="S2923" s="47">
        <v>0</v>
      </c>
      <c r="T2923" s="47">
        <v>1.4583333333333332E-2</v>
      </c>
      <c r="U2923" s="47">
        <v>0</v>
      </c>
      <c r="V2923" s="47">
        <v>0</v>
      </c>
      <c r="W2923" s="47">
        <v>0</v>
      </c>
      <c r="X2923" s="47">
        <v>9.1435185185185185E-4</v>
      </c>
      <c r="Y2923" s="47">
        <v>0</v>
      </c>
      <c r="Z2923" s="47">
        <v>0</v>
      </c>
      <c r="AA2923" s="4">
        <f t="shared" si="93"/>
        <v>2.9004629629629627E-2</v>
      </c>
      <c r="AB2923" s="4">
        <f t="shared" si="94"/>
        <v>0</v>
      </c>
    </row>
    <row r="2924" spans="1:28" x14ac:dyDescent="0.25">
      <c r="A2924" s="44">
        <v>42886</v>
      </c>
      <c r="B2924" s="45" t="s">
        <v>194</v>
      </c>
      <c r="C2924" s="45" t="s">
        <v>161</v>
      </c>
      <c r="D2924" s="45" t="s">
        <v>38</v>
      </c>
      <c r="E2924" s="45" t="s">
        <v>41</v>
      </c>
      <c r="F2924" s="45" t="s">
        <v>116</v>
      </c>
      <c r="G2924" s="46">
        <v>91126</v>
      </c>
      <c r="H2924" s="76">
        <v>0.29166666666666669</v>
      </c>
      <c r="I2924" s="76">
        <v>0.55555555555555558</v>
      </c>
      <c r="J2924" s="47">
        <v>0.2638888888888889</v>
      </c>
      <c r="K2924" s="48">
        <v>42886.282638888886</v>
      </c>
      <c r="L2924" s="48">
        <v>42886.554861111108</v>
      </c>
      <c r="M2924" s="46">
        <v>107</v>
      </c>
      <c r="N2924" s="46">
        <v>0</v>
      </c>
      <c r="O2924" s="47">
        <v>0</v>
      </c>
      <c r="P2924" s="47">
        <v>8.1018518518518516E-4</v>
      </c>
      <c r="Q2924" s="47">
        <v>1.0023148148148147E-2</v>
      </c>
      <c r="R2924" s="47">
        <v>1.3472222222222221E-2</v>
      </c>
      <c r="S2924" s="47">
        <v>0</v>
      </c>
      <c r="T2924" s="47">
        <v>1.4548611111111111E-2</v>
      </c>
      <c r="U2924" s="47">
        <v>0</v>
      </c>
      <c r="V2924" s="47">
        <v>0</v>
      </c>
      <c r="W2924" s="47">
        <v>0</v>
      </c>
      <c r="X2924" s="47">
        <v>2.6620370370370374E-3</v>
      </c>
      <c r="Y2924" s="47">
        <v>9.7916666666666655E-3</v>
      </c>
      <c r="Z2924" s="47">
        <v>0</v>
      </c>
      <c r="AA2924" s="4">
        <f t="shared" si="93"/>
        <v>2.8020833333333332E-2</v>
      </c>
      <c r="AB2924" s="4">
        <f t="shared" si="94"/>
        <v>0</v>
      </c>
    </row>
    <row r="2925" spans="1:28" x14ac:dyDescent="0.25">
      <c r="A2925" s="44">
        <v>42886</v>
      </c>
      <c r="B2925" s="45" t="s">
        <v>194</v>
      </c>
      <c r="C2925" s="45" t="s">
        <v>161</v>
      </c>
      <c r="D2925" s="45" t="s">
        <v>38</v>
      </c>
      <c r="E2925" s="45" t="s">
        <v>41</v>
      </c>
      <c r="F2925" s="45" t="s">
        <v>117</v>
      </c>
      <c r="G2925" s="46">
        <v>91161</v>
      </c>
      <c r="H2925" s="76">
        <v>0.29166666666666669</v>
      </c>
      <c r="I2925" s="76">
        <v>0.55555555555555558</v>
      </c>
      <c r="J2925" s="47">
        <v>0.2638888888888889</v>
      </c>
      <c r="K2925" s="48">
        <v>42886.288194444445</v>
      </c>
      <c r="L2925" s="48">
        <v>42886.554861111108</v>
      </c>
      <c r="M2925" s="46">
        <v>82</v>
      </c>
      <c r="N2925" s="46">
        <v>0</v>
      </c>
      <c r="O2925" s="47">
        <v>0</v>
      </c>
      <c r="P2925" s="47">
        <v>1.5277777777777779E-3</v>
      </c>
      <c r="Q2925" s="47">
        <v>5.0810185185185186E-3</v>
      </c>
      <c r="R2925" s="47">
        <v>1.5162037037037036E-2</v>
      </c>
      <c r="S2925" s="47">
        <v>0</v>
      </c>
      <c r="T2925" s="47">
        <v>1.3819444444444445E-2</v>
      </c>
      <c r="U2925" s="47">
        <v>0</v>
      </c>
      <c r="V2925" s="47">
        <v>0</v>
      </c>
      <c r="W2925" s="47">
        <v>0</v>
      </c>
      <c r="X2925" s="47">
        <v>8.6805555555555551E-4</v>
      </c>
      <c r="Y2925" s="47">
        <v>4.8611111111111112E-3</v>
      </c>
      <c r="Z2925" s="47">
        <v>0</v>
      </c>
      <c r="AA2925" s="4">
        <f t="shared" si="93"/>
        <v>2.8981481481481483E-2</v>
      </c>
      <c r="AB2925" s="4">
        <f t="shared" si="94"/>
        <v>0</v>
      </c>
    </row>
    <row r="2926" spans="1:28" x14ac:dyDescent="0.25">
      <c r="A2926" s="44">
        <v>42886</v>
      </c>
      <c r="B2926" s="45" t="s">
        <v>194</v>
      </c>
      <c r="C2926" s="45" t="s">
        <v>161</v>
      </c>
      <c r="D2926" s="45" t="s">
        <v>38</v>
      </c>
      <c r="E2926" s="45" t="s">
        <v>41</v>
      </c>
      <c r="F2926" s="45" t="s">
        <v>169</v>
      </c>
      <c r="G2926" s="46">
        <v>91174</v>
      </c>
      <c r="H2926" s="76">
        <v>0.25</v>
      </c>
      <c r="I2926" s="76">
        <v>0.51388888888888895</v>
      </c>
      <c r="J2926" s="47">
        <v>0.2638888888888889</v>
      </c>
      <c r="K2926" s="48">
        <v>42886.24722222222</v>
      </c>
      <c r="L2926" s="48">
        <v>42886.513888888891</v>
      </c>
      <c r="M2926" s="46">
        <v>55</v>
      </c>
      <c r="N2926" s="46">
        <v>0</v>
      </c>
      <c r="O2926" s="47">
        <v>0</v>
      </c>
      <c r="P2926" s="47">
        <v>1.9097222222222222E-3</v>
      </c>
      <c r="Q2926" s="47">
        <v>5.4976851851851853E-3</v>
      </c>
      <c r="R2926" s="47">
        <v>1.4305555555555557E-2</v>
      </c>
      <c r="S2926" s="47">
        <v>0</v>
      </c>
      <c r="T2926" s="47">
        <v>1.5104166666666667E-2</v>
      </c>
      <c r="U2926" s="47">
        <v>0</v>
      </c>
      <c r="V2926" s="47">
        <v>0</v>
      </c>
      <c r="W2926" s="47">
        <v>0</v>
      </c>
      <c r="X2926" s="47">
        <v>1.2280092592592592E-2</v>
      </c>
      <c r="Y2926" s="47">
        <v>5.1967592592592595E-3</v>
      </c>
      <c r="Z2926" s="47">
        <v>0</v>
      </c>
      <c r="AA2926" s="4">
        <f t="shared" si="93"/>
        <v>2.9409722222222226E-2</v>
      </c>
      <c r="AB2926" s="4">
        <f t="shared" si="94"/>
        <v>0</v>
      </c>
    </row>
    <row r="2927" spans="1:28" x14ac:dyDescent="0.25">
      <c r="A2927" s="44">
        <v>42886</v>
      </c>
      <c r="B2927" s="45" t="s">
        <v>194</v>
      </c>
      <c r="C2927" s="45" t="s">
        <v>161</v>
      </c>
      <c r="D2927" s="45" t="s">
        <v>38</v>
      </c>
      <c r="E2927" s="45" t="s">
        <v>41</v>
      </c>
      <c r="F2927" s="45" t="s">
        <v>170</v>
      </c>
      <c r="G2927" s="46">
        <v>91148</v>
      </c>
      <c r="H2927" s="76">
        <v>0.25</v>
      </c>
      <c r="I2927" s="76">
        <v>0.51388888888888895</v>
      </c>
      <c r="J2927" s="47">
        <v>0.2638888888888889</v>
      </c>
      <c r="M2927" s="46">
        <v>0</v>
      </c>
      <c r="N2927" s="46">
        <v>0</v>
      </c>
      <c r="O2927" s="47">
        <v>0</v>
      </c>
      <c r="P2927" s="47">
        <v>0</v>
      </c>
      <c r="Q2927" s="47">
        <v>0</v>
      </c>
      <c r="R2927" s="47">
        <v>0</v>
      </c>
      <c r="S2927" s="47">
        <v>0</v>
      </c>
      <c r="T2927" s="47">
        <v>0</v>
      </c>
      <c r="U2927" s="47">
        <v>0</v>
      </c>
      <c r="V2927" s="47">
        <v>0</v>
      </c>
      <c r="W2927" s="47">
        <v>0</v>
      </c>
      <c r="X2927" s="47">
        <v>0</v>
      </c>
      <c r="Y2927" s="47">
        <v>0</v>
      </c>
      <c r="Z2927" s="47">
        <v>0</v>
      </c>
      <c r="AA2927" s="4">
        <f t="shared" si="93"/>
        <v>0</v>
      </c>
      <c r="AB2927" s="4" t="str">
        <f t="shared" si="94"/>
        <v/>
      </c>
    </row>
    <row r="2928" spans="1:28" x14ac:dyDescent="0.25">
      <c r="A2928" s="44">
        <v>42886</v>
      </c>
      <c r="B2928" s="45" t="s">
        <v>194</v>
      </c>
      <c r="C2928" s="45" t="s">
        <v>161</v>
      </c>
      <c r="D2928" s="45" t="s">
        <v>38</v>
      </c>
      <c r="E2928" s="45" t="s">
        <v>41</v>
      </c>
      <c r="F2928" s="45" t="s">
        <v>120</v>
      </c>
      <c r="G2928" s="46">
        <v>91144</v>
      </c>
      <c r="H2928" s="76">
        <v>0.3611111111111111</v>
      </c>
      <c r="I2928" s="76">
        <v>0.625</v>
      </c>
      <c r="J2928" s="47">
        <v>0.2638888888888889</v>
      </c>
      <c r="K2928" s="48">
        <v>42886.359722222223</v>
      </c>
      <c r="L2928" s="48">
        <v>42886.625</v>
      </c>
      <c r="M2928" s="46">
        <v>86</v>
      </c>
      <c r="N2928" s="46">
        <v>0</v>
      </c>
      <c r="O2928" s="47">
        <v>0</v>
      </c>
      <c r="P2928" s="47">
        <v>1.3773148148148147E-3</v>
      </c>
      <c r="Q2928" s="47">
        <v>3.5069444444444445E-3</v>
      </c>
      <c r="R2928" s="47">
        <v>1.298611111111111E-2</v>
      </c>
      <c r="S2928" s="47">
        <v>0</v>
      </c>
      <c r="T2928" s="47">
        <v>1.3680555555555555E-2</v>
      </c>
      <c r="U2928" s="47">
        <v>0</v>
      </c>
      <c r="V2928" s="47">
        <v>0</v>
      </c>
      <c r="W2928" s="47">
        <v>0</v>
      </c>
      <c r="X2928" s="47">
        <v>4.340277777777778E-3</v>
      </c>
      <c r="Y2928" s="47">
        <v>7.3148148148148148E-3</v>
      </c>
      <c r="Z2928" s="47">
        <v>0</v>
      </c>
      <c r="AA2928" s="4">
        <f t="shared" si="93"/>
        <v>2.6666666666666665E-2</v>
      </c>
      <c r="AB2928" s="4">
        <f t="shared" si="94"/>
        <v>0</v>
      </c>
    </row>
    <row r="2929" spans="1:28" x14ac:dyDescent="0.25">
      <c r="A2929" s="44">
        <v>42886</v>
      </c>
      <c r="B2929" s="45" t="s">
        <v>194</v>
      </c>
      <c r="C2929" s="45" t="s">
        <v>161</v>
      </c>
      <c r="D2929" s="45" t="s">
        <v>38</v>
      </c>
      <c r="E2929" s="45" t="s">
        <v>41</v>
      </c>
      <c r="F2929" s="45" t="s">
        <v>121</v>
      </c>
      <c r="G2929" s="46">
        <v>91132</v>
      </c>
      <c r="H2929" s="76">
        <v>0.33333333333333331</v>
      </c>
      <c r="I2929" s="76">
        <v>0.59722222222222221</v>
      </c>
      <c r="J2929" s="47">
        <v>0.2638888888888889</v>
      </c>
      <c r="K2929" s="48">
        <v>42886.331944444442</v>
      </c>
      <c r="L2929" s="48">
        <v>42886.597222222219</v>
      </c>
      <c r="M2929" s="46">
        <v>92</v>
      </c>
      <c r="N2929" s="46">
        <v>0</v>
      </c>
      <c r="O2929" s="47">
        <v>0</v>
      </c>
      <c r="P2929" s="47">
        <v>1.1689814814814816E-3</v>
      </c>
      <c r="Q2929" s="47">
        <v>3.645833333333333E-3</v>
      </c>
      <c r="R2929" s="47">
        <v>1.4907407407407406E-2</v>
      </c>
      <c r="S2929" s="47">
        <v>0</v>
      </c>
      <c r="T2929" s="47">
        <v>1.3912037037037037E-2</v>
      </c>
      <c r="U2929" s="47">
        <v>0</v>
      </c>
      <c r="V2929" s="47">
        <v>0</v>
      </c>
      <c r="W2929" s="47">
        <v>0</v>
      </c>
      <c r="X2929" s="47">
        <v>7.5694444444444446E-3</v>
      </c>
      <c r="Y2929" s="47">
        <v>2.6620370370370374E-3</v>
      </c>
      <c r="Z2929" s="47">
        <v>0</v>
      </c>
      <c r="AA2929" s="4">
        <f t="shared" si="93"/>
        <v>2.8819444444444443E-2</v>
      </c>
      <c r="AB2929" s="4">
        <f t="shared" si="94"/>
        <v>0</v>
      </c>
    </row>
    <row r="2930" spans="1:28" x14ac:dyDescent="0.25">
      <c r="A2930" s="44">
        <v>42886</v>
      </c>
      <c r="B2930" s="45" t="s">
        <v>194</v>
      </c>
      <c r="C2930" s="45" t="s">
        <v>161</v>
      </c>
      <c r="D2930" s="45" t="s">
        <v>38</v>
      </c>
      <c r="E2930" s="45" t="s">
        <v>41</v>
      </c>
      <c r="F2930" s="45" t="s">
        <v>122</v>
      </c>
      <c r="G2930" s="46">
        <v>91127</v>
      </c>
      <c r="H2930" s="76">
        <v>0.3888888888888889</v>
      </c>
      <c r="I2930" s="76">
        <v>0.65277777777777779</v>
      </c>
      <c r="J2930" s="47">
        <v>0.2638888888888889</v>
      </c>
      <c r="K2930" s="48">
        <v>42886.388194444444</v>
      </c>
      <c r="L2930" s="48">
        <v>42886.654166666667</v>
      </c>
      <c r="M2930" s="46">
        <v>71</v>
      </c>
      <c r="N2930" s="46">
        <v>0</v>
      </c>
      <c r="O2930" s="47">
        <v>0</v>
      </c>
      <c r="P2930" s="47">
        <v>2.1990740740740742E-3</v>
      </c>
      <c r="Q2930" s="47">
        <v>5.7870370370370366E-5</v>
      </c>
      <c r="R2930" s="47">
        <v>1.3564814814814816E-2</v>
      </c>
      <c r="S2930" s="47">
        <v>0</v>
      </c>
      <c r="T2930" s="47">
        <v>1.3993055555555555E-2</v>
      </c>
      <c r="U2930" s="47">
        <v>0</v>
      </c>
      <c r="V2930" s="47">
        <v>0</v>
      </c>
      <c r="W2930" s="47">
        <v>0</v>
      </c>
      <c r="X2930" s="47">
        <v>0</v>
      </c>
      <c r="Y2930" s="47">
        <v>0</v>
      </c>
      <c r="Z2930" s="47">
        <v>0</v>
      </c>
      <c r="AA2930" s="4">
        <f t="shared" si="93"/>
        <v>2.7557870370370371E-2</v>
      </c>
      <c r="AB2930" s="4">
        <f t="shared" si="94"/>
        <v>0</v>
      </c>
    </row>
    <row r="2931" spans="1:28" x14ac:dyDescent="0.25">
      <c r="A2931" s="44">
        <v>42886</v>
      </c>
      <c r="B2931" s="45" t="s">
        <v>194</v>
      </c>
      <c r="C2931" s="45" t="s">
        <v>161</v>
      </c>
      <c r="D2931" s="45" t="s">
        <v>38</v>
      </c>
      <c r="E2931" s="45" t="s">
        <v>41</v>
      </c>
      <c r="F2931" s="45" t="s">
        <v>59</v>
      </c>
      <c r="G2931" s="46">
        <v>91171</v>
      </c>
      <c r="H2931" s="76">
        <v>0.3888888888888889</v>
      </c>
      <c r="I2931" s="76">
        <v>0.65277777777777779</v>
      </c>
      <c r="J2931" s="47">
        <v>0.2638888888888889</v>
      </c>
      <c r="K2931" s="48">
        <v>42886.397916666669</v>
      </c>
      <c r="L2931" s="48">
        <v>42886.652777777781</v>
      </c>
      <c r="M2931" s="46">
        <v>80</v>
      </c>
      <c r="N2931" s="46">
        <v>0</v>
      </c>
      <c r="O2931" s="47">
        <v>0</v>
      </c>
      <c r="P2931" s="47">
        <v>1.3194444444444443E-3</v>
      </c>
      <c r="Q2931" s="47">
        <v>3.483796296296296E-3</v>
      </c>
      <c r="R2931" s="47">
        <v>1.4467592592592593E-2</v>
      </c>
      <c r="S2931" s="47">
        <v>0</v>
      </c>
      <c r="T2931" s="47">
        <v>1.5046296296296295E-2</v>
      </c>
      <c r="U2931" s="47">
        <v>0</v>
      </c>
      <c r="V2931" s="47">
        <v>0</v>
      </c>
      <c r="W2931" s="47">
        <v>0</v>
      </c>
      <c r="X2931" s="47">
        <v>0</v>
      </c>
      <c r="Y2931" s="47">
        <v>1.4224537037037037E-2</v>
      </c>
      <c r="Z2931" s="47">
        <v>0</v>
      </c>
      <c r="AA2931" s="4">
        <f t="shared" si="93"/>
        <v>2.9513888888888888E-2</v>
      </c>
      <c r="AB2931" s="4">
        <f t="shared" si="94"/>
        <v>9.0277777777778012E-3</v>
      </c>
    </row>
    <row r="2932" spans="1:28" x14ac:dyDescent="0.25">
      <c r="A2932" s="44">
        <v>42886</v>
      </c>
      <c r="B2932" s="45" t="s">
        <v>194</v>
      </c>
      <c r="C2932" s="45" t="s">
        <v>161</v>
      </c>
      <c r="D2932" s="45" t="s">
        <v>38</v>
      </c>
      <c r="E2932" s="45" t="s">
        <v>41</v>
      </c>
      <c r="F2932" s="45" t="s">
        <v>124</v>
      </c>
      <c r="G2932" s="46">
        <v>91164</v>
      </c>
      <c r="H2932" s="76">
        <v>0.33333333333333331</v>
      </c>
      <c r="I2932" s="76">
        <v>0.59722222222222221</v>
      </c>
      <c r="J2932" s="47">
        <v>0.2638888888888889</v>
      </c>
      <c r="K2932" s="48">
        <v>42886.331250000003</v>
      </c>
      <c r="L2932" s="48">
        <v>42886.59652777778</v>
      </c>
      <c r="M2932" s="46">
        <v>79</v>
      </c>
      <c r="N2932" s="46">
        <v>0</v>
      </c>
      <c r="O2932" s="47">
        <v>0</v>
      </c>
      <c r="P2932" s="47">
        <v>1.5162037037037036E-3</v>
      </c>
      <c r="Q2932" s="47">
        <v>8.5300925925925926E-3</v>
      </c>
      <c r="R2932" s="47">
        <v>1.1620370370370371E-2</v>
      </c>
      <c r="S2932" s="47">
        <v>0</v>
      </c>
      <c r="T2932" s="47">
        <v>1.7685185185185182E-2</v>
      </c>
      <c r="U2932" s="47">
        <v>0</v>
      </c>
      <c r="V2932" s="47">
        <v>0</v>
      </c>
      <c r="W2932" s="47">
        <v>0</v>
      </c>
      <c r="X2932" s="47">
        <v>1.4664351851851852E-2</v>
      </c>
      <c r="Y2932" s="47">
        <v>3.9699074074074072E-3</v>
      </c>
      <c r="Z2932" s="47">
        <v>0</v>
      </c>
      <c r="AA2932" s="4">
        <f t="shared" si="93"/>
        <v>2.9305555555555553E-2</v>
      </c>
      <c r="AB2932" s="4">
        <f t="shared" si="94"/>
        <v>0</v>
      </c>
    </row>
    <row r="2933" spans="1:28" x14ac:dyDescent="0.25">
      <c r="A2933" s="44">
        <v>42886</v>
      </c>
      <c r="B2933" s="45" t="s">
        <v>194</v>
      </c>
      <c r="C2933" s="45" t="s">
        <v>161</v>
      </c>
      <c r="D2933" s="45" t="s">
        <v>38</v>
      </c>
      <c r="E2933" s="45" t="s">
        <v>41</v>
      </c>
      <c r="F2933" s="45" t="s">
        <v>125</v>
      </c>
      <c r="G2933" s="46">
        <v>91135</v>
      </c>
      <c r="H2933" s="76">
        <v>0.25</v>
      </c>
      <c r="I2933" s="76">
        <v>0.51388888888888895</v>
      </c>
      <c r="J2933" s="47">
        <v>0.2638888888888889</v>
      </c>
      <c r="M2933" s="46">
        <v>0</v>
      </c>
      <c r="N2933" s="46">
        <v>0</v>
      </c>
      <c r="O2933" s="47">
        <v>0</v>
      </c>
      <c r="P2933" s="47">
        <v>0</v>
      </c>
      <c r="Q2933" s="47">
        <v>0</v>
      </c>
      <c r="R2933" s="47">
        <v>0</v>
      </c>
      <c r="S2933" s="47">
        <v>0</v>
      </c>
      <c r="T2933" s="47">
        <v>0</v>
      </c>
      <c r="U2933" s="47">
        <v>0</v>
      </c>
      <c r="V2933" s="47">
        <v>0</v>
      </c>
      <c r="W2933" s="47">
        <v>0</v>
      </c>
      <c r="X2933" s="47">
        <v>0</v>
      </c>
      <c r="Y2933" s="47">
        <v>0</v>
      </c>
      <c r="Z2933" s="47">
        <v>0</v>
      </c>
      <c r="AA2933" s="4">
        <f t="shared" si="93"/>
        <v>0</v>
      </c>
      <c r="AB2933" s="4" t="str">
        <f t="shared" si="94"/>
        <v/>
      </c>
    </row>
    <row r="2934" spans="1:28" x14ac:dyDescent="0.25">
      <c r="A2934" s="44">
        <v>42886</v>
      </c>
      <c r="B2934" s="45" t="s">
        <v>194</v>
      </c>
      <c r="C2934" s="45" t="s">
        <v>161</v>
      </c>
      <c r="D2934" s="45" t="s">
        <v>38</v>
      </c>
      <c r="E2934" s="45" t="s">
        <v>41</v>
      </c>
      <c r="F2934" s="45" t="s">
        <v>126</v>
      </c>
      <c r="G2934" s="46">
        <v>91162</v>
      </c>
      <c r="H2934" s="76">
        <v>0.29166666666666669</v>
      </c>
      <c r="I2934" s="76">
        <v>0.55555555555555558</v>
      </c>
      <c r="J2934" s="47">
        <v>0.2638888888888889</v>
      </c>
      <c r="K2934" s="48">
        <v>42886.29583333333</v>
      </c>
      <c r="L2934" s="48">
        <v>42886.555555555555</v>
      </c>
      <c r="M2934" s="46">
        <v>94</v>
      </c>
      <c r="N2934" s="46">
        <v>0</v>
      </c>
      <c r="O2934" s="47">
        <v>0</v>
      </c>
      <c r="P2934" s="47">
        <v>9.8379629629629642E-4</v>
      </c>
      <c r="Q2934" s="47">
        <v>2.1180555555555553E-3</v>
      </c>
      <c r="R2934" s="47">
        <v>1.1574074074074073E-4</v>
      </c>
      <c r="S2934" s="47">
        <v>0</v>
      </c>
      <c r="T2934" s="47">
        <v>1.800925925925926E-2</v>
      </c>
      <c r="U2934" s="47">
        <v>0</v>
      </c>
      <c r="V2934" s="47">
        <v>0</v>
      </c>
      <c r="W2934" s="47">
        <v>0</v>
      </c>
      <c r="X2934" s="47">
        <v>6.1111111111111114E-3</v>
      </c>
      <c r="Y2934" s="47">
        <v>2.3055555555555555E-2</v>
      </c>
      <c r="Z2934" s="47">
        <v>0</v>
      </c>
      <c r="AA2934" s="4">
        <f t="shared" si="93"/>
        <v>1.8124999999999999E-2</v>
      </c>
      <c r="AB2934" s="4">
        <f t="shared" si="94"/>
        <v>4.1666666666666519E-3</v>
      </c>
    </row>
    <row r="2935" spans="1:28" x14ac:dyDescent="0.25">
      <c r="A2935" s="44">
        <v>42886</v>
      </c>
      <c r="B2935" s="45" t="s">
        <v>194</v>
      </c>
      <c r="C2935" s="45" t="s">
        <v>161</v>
      </c>
      <c r="D2935" s="45" t="s">
        <v>38</v>
      </c>
      <c r="E2935" s="45" t="s">
        <v>40</v>
      </c>
      <c r="F2935" s="45" t="s">
        <v>171</v>
      </c>
      <c r="G2935" s="46">
        <v>102623</v>
      </c>
      <c r="H2935" s="76">
        <v>0.65277777777777779</v>
      </c>
      <c r="I2935" s="76">
        <v>0.91666666666666663</v>
      </c>
      <c r="J2935" s="47">
        <v>0.2638888888888889</v>
      </c>
      <c r="M2935" s="46">
        <v>0</v>
      </c>
      <c r="N2935" s="46">
        <v>0</v>
      </c>
      <c r="O2935" s="47">
        <v>0</v>
      </c>
      <c r="P2935" s="47">
        <v>0</v>
      </c>
      <c r="Q2935" s="47">
        <v>0</v>
      </c>
      <c r="R2935" s="47">
        <v>0</v>
      </c>
      <c r="S2935" s="47">
        <v>0</v>
      </c>
      <c r="T2935" s="47">
        <v>0</v>
      </c>
      <c r="U2935" s="47">
        <v>0</v>
      </c>
      <c r="V2935" s="47">
        <v>0</v>
      </c>
      <c r="W2935" s="47">
        <v>0</v>
      </c>
      <c r="X2935" s="47">
        <v>0</v>
      </c>
      <c r="Y2935" s="47">
        <v>0</v>
      </c>
      <c r="Z2935" s="47">
        <v>0</v>
      </c>
      <c r="AA2935" s="4">
        <f t="shared" si="93"/>
        <v>0</v>
      </c>
      <c r="AB2935" s="4" t="str">
        <f t="shared" si="94"/>
        <v/>
      </c>
    </row>
    <row r="2936" spans="1:28" x14ac:dyDescent="0.25">
      <c r="A2936" s="44">
        <v>42886</v>
      </c>
      <c r="B2936" s="45" t="s">
        <v>194</v>
      </c>
      <c r="C2936" s="45" t="s">
        <v>161</v>
      </c>
      <c r="D2936" s="45" t="s">
        <v>38</v>
      </c>
      <c r="E2936" s="45" t="s">
        <v>40</v>
      </c>
      <c r="F2936" s="45" t="s">
        <v>71</v>
      </c>
      <c r="G2936" s="46">
        <v>91166</v>
      </c>
      <c r="H2936" s="76">
        <v>0.59722222222222221</v>
      </c>
      <c r="I2936" s="76">
        <v>0.86111111111111116</v>
      </c>
      <c r="J2936" s="47">
        <v>0.2638888888888889</v>
      </c>
      <c r="M2936" s="46">
        <v>0</v>
      </c>
      <c r="N2936" s="46">
        <v>0</v>
      </c>
      <c r="O2936" s="47">
        <v>0</v>
      </c>
      <c r="P2936" s="47">
        <v>0</v>
      </c>
      <c r="Q2936" s="47">
        <v>0</v>
      </c>
      <c r="R2936" s="47">
        <v>0</v>
      </c>
      <c r="S2936" s="47">
        <v>0</v>
      </c>
      <c r="T2936" s="47">
        <v>0</v>
      </c>
      <c r="U2936" s="47">
        <v>0</v>
      </c>
      <c r="V2936" s="47">
        <v>0</v>
      </c>
      <c r="W2936" s="47">
        <v>0</v>
      </c>
      <c r="X2936" s="47">
        <v>0</v>
      </c>
      <c r="Y2936" s="47">
        <v>0</v>
      </c>
      <c r="Z2936" s="47">
        <v>0</v>
      </c>
      <c r="AA2936" s="4">
        <f t="shared" si="93"/>
        <v>0</v>
      </c>
      <c r="AB2936" s="4" t="str">
        <f t="shared" si="94"/>
        <v/>
      </c>
    </row>
    <row r="2937" spans="1:28" x14ac:dyDescent="0.25">
      <c r="A2937" s="44">
        <v>42886</v>
      </c>
      <c r="B2937" s="45" t="s">
        <v>194</v>
      </c>
      <c r="C2937" s="45" t="s">
        <v>161</v>
      </c>
      <c r="D2937" s="45" t="s">
        <v>38</v>
      </c>
      <c r="E2937" s="45" t="s">
        <v>40</v>
      </c>
      <c r="F2937" s="45" t="s">
        <v>53</v>
      </c>
      <c r="G2937" s="46">
        <v>102520</v>
      </c>
      <c r="H2937" s="76">
        <v>0.25</v>
      </c>
      <c r="I2937" s="76">
        <v>0.51388888888888895</v>
      </c>
      <c r="J2937" s="47">
        <v>0.2638888888888889</v>
      </c>
      <c r="M2937" s="46">
        <v>0</v>
      </c>
      <c r="N2937" s="46">
        <v>0</v>
      </c>
      <c r="O2937" s="47">
        <v>0</v>
      </c>
      <c r="P2937" s="47">
        <v>0</v>
      </c>
      <c r="Q2937" s="47">
        <v>0</v>
      </c>
      <c r="R2937" s="47">
        <v>0</v>
      </c>
      <c r="S2937" s="47">
        <v>0</v>
      </c>
      <c r="T2937" s="47">
        <v>0</v>
      </c>
      <c r="U2937" s="47">
        <v>0</v>
      </c>
      <c r="V2937" s="47">
        <v>0</v>
      </c>
      <c r="W2937" s="47">
        <v>0</v>
      </c>
      <c r="X2937" s="47">
        <v>0</v>
      </c>
      <c r="Y2937" s="47">
        <v>0</v>
      </c>
      <c r="Z2937" s="47">
        <v>0</v>
      </c>
      <c r="AA2937" s="4">
        <f t="shared" si="93"/>
        <v>0</v>
      </c>
      <c r="AB2937" s="4" t="str">
        <f t="shared" si="94"/>
        <v/>
      </c>
    </row>
    <row r="2938" spans="1:28" x14ac:dyDescent="0.25">
      <c r="A2938" s="44">
        <v>42886</v>
      </c>
      <c r="B2938" s="45" t="s">
        <v>194</v>
      </c>
      <c r="C2938" s="45" t="s">
        <v>161</v>
      </c>
      <c r="D2938" s="45" t="s">
        <v>38</v>
      </c>
      <c r="E2938" s="45" t="s">
        <v>40</v>
      </c>
      <c r="F2938" s="45" t="s">
        <v>131</v>
      </c>
      <c r="G2938" s="46">
        <v>91136</v>
      </c>
      <c r="H2938" s="76">
        <v>0.5625</v>
      </c>
      <c r="I2938" s="76">
        <v>0.82638888888888884</v>
      </c>
      <c r="J2938" s="47">
        <v>0.2638888888888889</v>
      </c>
      <c r="K2938" s="48">
        <v>42886.563194444447</v>
      </c>
      <c r="L2938" s="48">
        <v>42886.826388888891</v>
      </c>
      <c r="M2938" s="46">
        <v>101</v>
      </c>
      <c r="N2938" s="46">
        <v>0</v>
      </c>
      <c r="O2938" s="47">
        <v>0</v>
      </c>
      <c r="P2938" s="47">
        <v>1.5509259259259261E-3</v>
      </c>
      <c r="Q2938" s="47">
        <v>1.2152777777777778E-3</v>
      </c>
      <c r="R2938" s="47">
        <v>1.4108796296296295E-2</v>
      </c>
      <c r="S2938" s="47">
        <v>0</v>
      </c>
      <c r="T2938" s="47">
        <v>1.4293981481481482E-2</v>
      </c>
      <c r="U2938" s="47">
        <v>0</v>
      </c>
      <c r="V2938" s="47">
        <v>0</v>
      </c>
      <c r="W2938" s="47">
        <v>0</v>
      </c>
      <c r="X2938" s="47">
        <v>9.0046296296296298E-3</v>
      </c>
      <c r="Y2938" s="47">
        <v>1.9560185185185184E-3</v>
      </c>
      <c r="Z2938" s="47">
        <v>0</v>
      </c>
      <c r="AA2938" s="4">
        <f t="shared" si="93"/>
        <v>2.8402777777777777E-2</v>
      </c>
      <c r="AB2938" s="4">
        <f t="shared" si="94"/>
        <v>6.9444444444444198E-4</v>
      </c>
    </row>
    <row r="2939" spans="1:28" x14ac:dyDescent="0.25">
      <c r="A2939" s="44">
        <v>42886</v>
      </c>
      <c r="B2939" s="45" t="s">
        <v>194</v>
      </c>
      <c r="C2939" s="45" t="s">
        <v>161</v>
      </c>
      <c r="D2939" s="45" t="s">
        <v>38</v>
      </c>
      <c r="E2939" s="45" t="s">
        <v>40</v>
      </c>
      <c r="F2939" s="45" t="s">
        <v>54</v>
      </c>
      <c r="G2939" s="46">
        <v>91138</v>
      </c>
      <c r="H2939" s="76">
        <v>0.5625</v>
      </c>
      <c r="I2939" s="76">
        <v>0.82638888888888884</v>
      </c>
      <c r="J2939" s="47">
        <v>0.2638888888888889</v>
      </c>
      <c r="K2939" s="48">
        <v>42886.567361111112</v>
      </c>
      <c r="L2939" s="48">
        <v>42886.826388888891</v>
      </c>
      <c r="M2939" s="46">
        <v>74</v>
      </c>
      <c r="N2939" s="46">
        <v>1</v>
      </c>
      <c r="O2939" s="47">
        <v>1.1574074074074073E-5</v>
      </c>
      <c r="P2939" s="47">
        <v>2.1180555555555553E-3</v>
      </c>
      <c r="Q2939" s="47">
        <v>3.0671296296296297E-3</v>
      </c>
      <c r="R2939" s="47">
        <v>1.6423611111111111E-2</v>
      </c>
      <c r="S2939" s="47">
        <v>0</v>
      </c>
      <c r="T2939" s="47">
        <v>1.5879629629629629E-2</v>
      </c>
      <c r="U2939" s="47">
        <v>0</v>
      </c>
      <c r="V2939" s="47">
        <v>0</v>
      </c>
      <c r="W2939" s="47">
        <v>0</v>
      </c>
      <c r="X2939" s="47">
        <v>4.5370370370370365E-3</v>
      </c>
      <c r="Y2939" s="47">
        <v>9.2592592592592588E-5</v>
      </c>
      <c r="Z2939" s="47">
        <v>0</v>
      </c>
      <c r="AA2939" s="4">
        <f t="shared" si="93"/>
        <v>3.2303240740740743E-2</v>
      </c>
      <c r="AB2939" s="4">
        <f t="shared" si="94"/>
        <v>4.8611111111110938E-3</v>
      </c>
    </row>
    <row r="2940" spans="1:28" x14ac:dyDescent="0.25">
      <c r="A2940" s="44">
        <v>42886</v>
      </c>
      <c r="B2940" s="45" t="s">
        <v>194</v>
      </c>
      <c r="C2940" s="45" t="s">
        <v>161</v>
      </c>
      <c r="D2940" s="45" t="s">
        <v>38</v>
      </c>
      <c r="E2940" s="45" t="s">
        <v>40</v>
      </c>
      <c r="F2940" s="45" t="s">
        <v>173</v>
      </c>
      <c r="G2940" s="46">
        <v>91173</v>
      </c>
      <c r="H2940" s="76">
        <v>0.51388888888888895</v>
      </c>
      <c r="I2940" s="76">
        <v>0.77777777777777779</v>
      </c>
      <c r="J2940" s="47">
        <v>0.2638888888888889</v>
      </c>
      <c r="M2940" s="46">
        <v>0</v>
      </c>
      <c r="N2940" s="46">
        <v>0</v>
      </c>
      <c r="O2940" s="47">
        <v>0</v>
      </c>
      <c r="P2940" s="47">
        <v>0</v>
      </c>
      <c r="Q2940" s="47">
        <v>0</v>
      </c>
      <c r="R2940" s="47">
        <v>0</v>
      </c>
      <c r="S2940" s="47">
        <v>0</v>
      </c>
      <c r="T2940" s="47">
        <v>0</v>
      </c>
      <c r="U2940" s="47">
        <v>0</v>
      </c>
      <c r="V2940" s="47">
        <v>0</v>
      </c>
      <c r="W2940" s="47">
        <v>0</v>
      </c>
      <c r="X2940" s="47">
        <v>0</v>
      </c>
      <c r="Y2940" s="47">
        <v>0</v>
      </c>
      <c r="Z2940" s="47">
        <v>0</v>
      </c>
      <c r="AA2940" s="4">
        <f t="shared" si="93"/>
        <v>0</v>
      </c>
      <c r="AB2940" s="4" t="str">
        <f t="shared" si="94"/>
        <v/>
      </c>
    </row>
    <row r="2941" spans="1:28" x14ac:dyDescent="0.25">
      <c r="A2941" s="44">
        <v>42886</v>
      </c>
      <c r="B2941" s="45" t="s">
        <v>194</v>
      </c>
      <c r="C2941" s="45" t="s">
        <v>161</v>
      </c>
      <c r="D2941" s="45" t="s">
        <v>38</v>
      </c>
      <c r="E2941" s="45" t="s">
        <v>40</v>
      </c>
      <c r="F2941" s="45" t="s">
        <v>174</v>
      </c>
      <c r="G2941" s="46">
        <v>91177</v>
      </c>
      <c r="H2941" s="76">
        <v>0.65277777777777779</v>
      </c>
      <c r="I2941" s="76">
        <v>0.91666666666666663</v>
      </c>
      <c r="J2941" s="47">
        <v>0.2638888888888889</v>
      </c>
      <c r="K2941" s="48">
        <v>42886.882638888892</v>
      </c>
      <c r="L2941" s="48">
        <v>42886.916666666664</v>
      </c>
      <c r="M2941" s="46">
        <v>4</v>
      </c>
      <c r="N2941" s="46">
        <v>0</v>
      </c>
      <c r="O2941" s="47">
        <v>0</v>
      </c>
      <c r="P2941" s="47">
        <v>1.1111111111111111E-3</v>
      </c>
      <c r="Q2941" s="47">
        <v>1.1574074074074073E-4</v>
      </c>
      <c r="R2941" s="47">
        <v>0</v>
      </c>
      <c r="S2941" s="47">
        <v>0</v>
      </c>
      <c r="T2941" s="47">
        <v>0</v>
      </c>
      <c r="U2941" s="47">
        <v>0</v>
      </c>
      <c r="V2941" s="47">
        <v>0</v>
      </c>
      <c r="W2941" s="47">
        <v>0</v>
      </c>
      <c r="X2941" s="47">
        <v>2.3159722222222224E-2</v>
      </c>
      <c r="Y2941" s="47">
        <v>0</v>
      </c>
      <c r="Z2941" s="47">
        <v>0</v>
      </c>
      <c r="AA2941" s="4">
        <f t="shared" si="93"/>
        <v>0</v>
      </c>
      <c r="AB2941" s="4">
        <f t="shared" si="94"/>
        <v>0.22986111111111107</v>
      </c>
    </row>
    <row r="2942" spans="1:28" x14ac:dyDescent="0.25">
      <c r="A2942" s="44">
        <v>42886</v>
      </c>
      <c r="B2942" s="45" t="s">
        <v>194</v>
      </c>
      <c r="C2942" s="45" t="s">
        <v>161</v>
      </c>
      <c r="D2942" s="45" t="s">
        <v>38</v>
      </c>
      <c r="E2942" s="45" t="s">
        <v>40</v>
      </c>
      <c r="F2942" s="45" t="s">
        <v>175</v>
      </c>
      <c r="G2942" s="46">
        <v>91151</v>
      </c>
      <c r="H2942" s="76">
        <v>0.65277777777777779</v>
      </c>
      <c r="I2942" s="76">
        <v>0.91666666666666663</v>
      </c>
      <c r="J2942" s="47">
        <v>0.2638888888888889</v>
      </c>
      <c r="M2942" s="46">
        <v>0</v>
      </c>
      <c r="N2942" s="46">
        <v>0</v>
      </c>
      <c r="O2942" s="47">
        <v>0</v>
      </c>
      <c r="P2942" s="47">
        <v>0</v>
      </c>
      <c r="Q2942" s="47">
        <v>0</v>
      </c>
      <c r="R2942" s="47">
        <v>0</v>
      </c>
      <c r="S2942" s="47">
        <v>0</v>
      </c>
      <c r="T2942" s="47">
        <v>0</v>
      </c>
      <c r="U2942" s="47">
        <v>0</v>
      </c>
      <c r="V2942" s="47">
        <v>0</v>
      </c>
      <c r="W2942" s="47">
        <v>0</v>
      </c>
      <c r="X2942" s="47">
        <v>0</v>
      </c>
      <c r="Y2942" s="47">
        <v>0</v>
      </c>
      <c r="Z2942" s="47">
        <v>0</v>
      </c>
      <c r="AA2942" s="4">
        <f t="shared" si="93"/>
        <v>0</v>
      </c>
      <c r="AB2942" s="4" t="str">
        <f t="shared" si="94"/>
        <v/>
      </c>
    </row>
    <row r="2943" spans="1:28" x14ac:dyDescent="0.25">
      <c r="A2943" s="44">
        <v>42886</v>
      </c>
      <c r="B2943" s="45" t="s">
        <v>194</v>
      </c>
      <c r="C2943" s="45" t="s">
        <v>161</v>
      </c>
      <c r="D2943" s="45" t="s">
        <v>38</v>
      </c>
      <c r="E2943" s="45" t="s">
        <v>40</v>
      </c>
      <c r="F2943" s="45" t="s">
        <v>57</v>
      </c>
      <c r="G2943" s="46">
        <v>91218</v>
      </c>
      <c r="H2943" s="76">
        <v>0.51388888888888895</v>
      </c>
      <c r="I2943" s="76">
        <v>0.77777777777777779</v>
      </c>
      <c r="J2943" s="47">
        <v>0.2638888888888889</v>
      </c>
      <c r="K2943" s="48">
        <v>42886.51458333333</v>
      </c>
      <c r="L2943" s="48">
        <v>42886.777777777781</v>
      </c>
      <c r="M2943" s="46">
        <v>70</v>
      </c>
      <c r="N2943" s="46">
        <v>1</v>
      </c>
      <c r="O2943" s="47">
        <v>1.1574074074074073E-5</v>
      </c>
      <c r="P2943" s="47">
        <v>2.1874999999999998E-3</v>
      </c>
      <c r="Q2943" s="47">
        <v>2.685185185185185E-3</v>
      </c>
      <c r="R2943" s="47">
        <v>1.4826388888888889E-2</v>
      </c>
      <c r="S2943" s="47">
        <v>0</v>
      </c>
      <c r="T2943" s="47">
        <v>7.6157407407407415E-3</v>
      </c>
      <c r="U2943" s="47">
        <v>0</v>
      </c>
      <c r="V2943" s="47">
        <v>0</v>
      </c>
      <c r="W2943" s="47">
        <v>0</v>
      </c>
      <c r="X2943" s="47">
        <v>1.8171296296296297E-2</v>
      </c>
      <c r="Y2943" s="47">
        <v>1.9328703703703704E-3</v>
      </c>
      <c r="Z2943" s="47">
        <v>0</v>
      </c>
      <c r="AA2943" s="4">
        <f t="shared" si="93"/>
        <v>2.2442129629629631E-2</v>
      </c>
      <c r="AB2943" s="4">
        <f t="shared" si="94"/>
        <v>6.9444444444433095E-4</v>
      </c>
    </row>
    <row r="2944" spans="1:28" x14ac:dyDescent="0.25">
      <c r="A2944" s="44">
        <v>42886</v>
      </c>
      <c r="B2944" s="45" t="s">
        <v>194</v>
      </c>
      <c r="C2944" s="45" t="s">
        <v>161</v>
      </c>
      <c r="D2944" s="45" t="s">
        <v>38</v>
      </c>
      <c r="E2944" s="45" t="s">
        <v>40</v>
      </c>
      <c r="F2944" s="45" t="s">
        <v>130</v>
      </c>
      <c r="G2944" s="46">
        <v>91386</v>
      </c>
      <c r="H2944" s="76">
        <v>0.58333333333333337</v>
      </c>
      <c r="I2944" s="76">
        <v>0.84722222222222221</v>
      </c>
      <c r="J2944" s="47">
        <v>0.2638888888888889</v>
      </c>
      <c r="M2944" s="46">
        <v>0</v>
      </c>
      <c r="N2944" s="46">
        <v>0</v>
      </c>
      <c r="O2944" s="47">
        <v>0</v>
      </c>
      <c r="P2944" s="47">
        <v>0</v>
      </c>
      <c r="Q2944" s="47">
        <v>0</v>
      </c>
      <c r="R2944" s="47">
        <v>0</v>
      </c>
      <c r="S2944" s="47">
        <v>0</v>
      </c>
      <c r="T2944" s="47">
        <v>0</v>
      </c>
      <c r="U2944" s="47">
        <v>0</v>
      </c>
      <c r="V2944" s="47">
        <v>0</v>
      </c>
      <c r="W2944" s="47">
        <v>0</v>
      </c>
      <c r="X2944" s="47">
        <v>0</v>
      </c>
      <c r="Y2944" s="47">
        <v>0</v>
      </c>
      <c r="Z2944" s="47">
        <v>0</v>
      </c>
      <c r="AA2944" s="4">
        <f t="shared" si="93"/>
        <v>0</v>
      </c>
      <c r="AB2944" s="4" t="str">
        <f t="shared" si="94"/>
        <v/>
      </c>
    </row>
    <row r="2945" spans="1:28" x14ac:dyDescent="0.25">
      <c r="A2945" s="44">
        <v>42886</v>
      </c>
      <c r="B2945" s="45" t="s">
        <v>194</v>
      </c>
      <c r="C2945" s="45" t="s">
        <v>161</v>
      </c>
      <c r="D2945" s="45" t="s">
        <v>38</v>
      </c>
      <c r="E2945" s="45" t="s">
        <v>40</v>
      </c>
      <c r="F2945" s="45" t="s">
        <v>76</v>
      </c>
      <c r="G2945" s="46">
        <v>91145</v>
      </c>
      <c r="H2945" s="76">
        <v>0.51388888888888895</v>
      </c>
      <c r="I2945" s="76">
        <v>0.77777777777777779</v>
      </c>
      <c r="J2945" s="47">
        <v>0.2638888888888889</v>
      </c>
      <c r="K2945" s="48">
        <v>42886.517361111109</v>
      </c>
      <c r="L2945" s="48">
        <v>42886.78125</v>
      </c>
      <c r="M2945" s="46">
        <v>79</v>
      </c>
      <c r="N2945" s="46">
        <v>0</v>
      </c>
      <c r="O2945" s="47">
        <v>0</v>
      </c>
      <c r="P2945" s="47">
        <v>1.7592592592592592E-3</v>
      </c>
      <c r="Q2945" s="47">
        <v>2.0023148148148148E-3</v>
      </c>
      <c r="R2945" s="47">
        <v>1.5057870370370369E-2</v>
      </c>
      <c r="S2945" s="47">
        <v>0</v>
      </c>
      <c r="T2945" s="47">
        <v>1.4571759259259258E-2</v>
      </c>
      <c r="U2945" s="47">
        <v>0</v>
      </c>
      <c r="V2945" s="47">
        <v>0</v>
      </c>
      <c r="W2945" s="47">
        <v>0</v>
      </c>
      <c r="X2945" s="47">
        <v>2.0219907407407409E-2</v>
      </c>
      <c r="Y2945" s="47">
        <v>5.0115740740740737E-3</v>
      </c>
      <c r="Z2945" s="47">
        <v>0</v>
      </c>
      <c r="AA2945" s="4">
        <f t="shared" si="93"/>
        <v>2.9629629629629627E-2</v>
      </c>
      <c r="AB2945" s="4">
        <f t="shared" si="94"/>
        <v>3.4722222222220989E-3</v>
      </c>
    </row>
    <row r="2946" spans="1:28" x14ac:dyDescent="0.25">
      <c r="A2946" s="44">
        <v>42886</v>
      </c>
      <c r="B2946" s="45" t="s">
        <v>194</v>
      </c>
      <c r="C2946" s="45" t="s">
        <v>161</v>
      </c>
      <c r="D2946" s="45" t="s">
        <v>38</v>
      </c>
      <c r="E2946" s="45" t="s">
        <v>40</v>
      </c>
      <c r="F2946" s="45" t="s">
        <v>58</v>
      </c>
      <c r="G2946" s="46">
        <v>91311</v>
      </c>
      <c r="H2946" s="76">
        <v>0.55555555555555558</v>
      </c>
      <c r="I2946" s="76">
        <v>0.81944444444444453</v>
      </c>
      <c r="J2946" s="47">
        <v>0.2638888888888889</v>
      </c>
      <c r="M2946" s="46">
        <v>0</v>
      </c>
      <c r="N2946" s="46">
        <v>0</v>
      </c>
      <c r="O2946" s="47">
        <v>0</v>
      </c>
      <c r="P2946" s="47">
        <v>0</v>
      </c>
      <c r="Q2946" s="47">
        <v>0</v>
      </c>
      <c r="R2946" s="47">
        <v>0</v>
      </c>
      <c r="S2946" s="47">
        <v>0</v>
      </c>
      <c r="T2946" s="47">
        <v>0</v>
      </c>
      <c r="U2946" s="47">
        <v>0</v>
      </c>
      <c r="V2946" s="47">
        <v>0</v>
      </c>
      <c r="W2946" s="47">
        <v>0</v>
      </c>
      <c r="X2946" s="47">
        <v>0</v>
      </c>
      <c r="Y2946" s="47">
        <v>0</v>
      </c>
      <c r="Z2946" s="47">
        <v>0</v>
      </c>
      <c r="AA2946" s="4">
        <f t="shared" si="93"/>
        <v>0</v>
      </c>
      <c r="AB2946" s="4" t="str">
        <f t="shared" si="94"/>
        <v/>
      </c>
    </row>
    <row r="2947" spans="1:28" x14ac:dyDescent="0.25">
      <c r="A2947" s="44">
        <v>42886</v>
      </c>
      <c r="B2947" s="45" t="s">
        <v>194</v>
      </c>
      <c r="C2947" s="45" t="s">
        <v>161</v>
      </c>
      <c r="D2947" s="45" t="s">
        <v>38</v>
      </c>
      <c r="E2947" s="45" t="s">
        <v>40</v>
      </c>
      <c r="F2947" s="45" t="s">
        <v>39</v>
      </c>
      <c r="G2947" s="46">
        <v>91314</v>
      </c>
      <c r="H2947" s="76">
        <v>0.51388888888888895</v>
      </c>
      <c r="I2947" s="76">
        <v>0.77777777777777779</v>
      </c>
      <c r="J2947" s="47">
        <v>0.2638888888888889</v>
      </c>
      <c r="K2947" s="48">
        <v>42886.51458333333</v>
      </c>
      <c r="L2947" s="48">
        <v>42886.777777777781</v>
      </c>
      <c r="M2947" s="46">
        <v>0</v>
      </c>
      <c r="N2947" s="46">
        <v>109</v>
      </c>
      <c r="O2947" s="47">
        <v>6.018518518518519E-4</v>
      </c>
      <c r="P2947" s="47">
        <v>0</v>
      </c>
      <c r="Q2947" s="47">
        <v>6.5578703703703708E-2</v>
      </c>
      <c r="R2947" s="47">
        <v>1.4409722222222221E-2</v>
      </c>
      <c r="S2947" s="47">
        <v>0</v>
      </c>
      <c r="T2947" s="47">
        <v>1.4837962962962963E-2</v>
      </c>
      <c r="U2947" s="47">
        <v>0</v>
      </c>
      <c r="V2947" s="47">
        <v>0</v>
      </c>
      <c r="W2947" s="47">
        <v>0</v>
      </c>
      <c r="X2947" s="47">
        <v>9.432870370370371E-3</v>
      </c>
      <c r="Y2947" s="47">
        <v>5.0925925925925921E-3</v>
      </c>
      <c r="Z2947" s="47">
        <v>0</v>
      </c>
      <c r="AA2947" s="4">
        <f t="shared" si="93"/>
        <v>2.9247685185185182E-2</v>
      </c>
      <c r="AB2947" s="4">
        <f t="shared" si="94"/>
        <v>6.9444444444433095E-4</v>
      </c>
    </row>
    <row r="2948" spans="1:28" x14ac:dyDescent="0.25">
      <c r="A2948" s="44">
        <v>42886</v>
      </c>
      <c r="B2948" s="45" t="s">
        <v>194</v>
      </c>
      <c r="C2948" s="45" t="s">
        <v>161</v>
      </c>
      <c r="D2948" s="45" t="s">
        <v>38</v>
      </c>
      <c r="E2948" s="45" t="s">
        <v>40</v>
      </c>
      <c r="F2948" s="45" t="s">
        <v>77</v>
      </c>
      <c r="G2948" s="46">
        <v>91143</v>
      </c>
      <c r="H2948" s="76">
        <v>0.59722222222222221</v>
      </c>
      <c r="I2948" s="76">
        <v>0.86111111111111116</v>
      </c>
      <c r="J2948" s="47">
        <v>0.2638888888888889</v>
      </c>
      <c r="M2948" s="46">
        <v>0</v>
      </c>
      <c r="N2948" s="46">
        <v>0</v>
      </c>
      <c r="O2948" s="47">
        <v>0</v>
      </c>
      <c r="P2948" s="47">
        <v>0</v>
      </c>
      <c r="Q2948" s="47">
        <v>0</v>
      </c>
      <c r="R2948" s="47">
        <v>0</v>
      </c>
      <c r="S2948" s="47">
        <v>0</v>
      </c>
      <c r="T2948" s="47">
        <v>0</v>
      </c>
      <c r="U2948" s="47">
        <v>0</v>
      </c>
      <c r="V2948" s="47">
        <v>0</v>
      </c>
      <c r="W2948" s="47">
        <v>0</v>
      </c>
      <c r="X2948" s="47">
        <v>0</v>
      </c>
      <c r="Y2948" s="47">
        <v>0</v>
      </c>
      <c r="Z2948" s="47">
        <v>0</v>
      </c>
      <c r="AA2948" s="4">
        <f t="shared" si="93"/>
        <v>0</v>
      </c>
      <c r="AB2948" s="4" t="str">
        <f t="shared" si="94"/>
        <v/>
      </c>
    </row>
    <row r="2949" spans="1:28" x14ac:dyDescent="0.25">
      <c r="A2949" s="44">
        <v>42886</v>
      </c>
      <c r="B2949" s="45" t="s">
        <v>194</v>
      </c>
      <c r="C2949" s="45" t="s">
        <v>161</v>
      </c>
      <c r="D2949" s="45" t="s">
        <v>38</v>
      </c>
      <c r="E2949" s="45" t="s">
        <v>40</v>
      </c>
      <c r="F2949" s="45" t="s">
        <v>42</v>
      </c>
      <c r="G2949" s="46">
        <v>91154</v>
      </c>
      <c r="H2949" s="76">
        <v>0.51388888888888895</v>
      </c>
      <c r="I2949" s="76">
        <v>0.77777777777777779</v>
      </c>
      <c r="J2949" s="47">
        <v>0.2638888888888889</v>
      </c>
      <c r="K2949" s="48">
        <v>42886.51458333333</v>
      </c>
      <c r="L2949" s="48">
        <v>42886.777777777781</v>
      </c>
      <c r="M2949" s="46">
        <v>0</v>
      </c>
      <c r="N2949" s="46">
        <v>63</v>
      </c>
      <c r="O2949" s="47">
        <v>8.3333333333333339E-4</v>
      </c>
      <c r="P2949" s="47">
        <v>0</v>
      </c>
      <c r="Q2949" s="47">
        <v>5.2662037037037035E-2</v>
      </c>
      <c r="R2949" s="47">
        <v>0</v>
      </c>
      <c r="S2949" s="47">
        <v>0</v>
      </c>
      <c r="T2949" s="47">
        <v>0</v>
      </c>
      <c r="U2949" s="47">
        <v>0</v>
      </c>
      <c r="V2949" s="47">
        <v>0</v>
      </c>
      <c r="W2949" s="47">
        <v>0</v>
      </c>
      <c r="X2949" s="47">
        <v>0</v>
      </c>
      <c r="Y2949" s="47">
        <v>0</v>
      </c>
      <c r="Z2949" s="47">
        <v>0</v>
      </c>
      <c r="AA2949" s="4">
        <f t="shared" si="93"/>
        <v>0</v>
      </c>
      <c r="AB2949" s="4">
        <f t="shared" si="94"/>
        <v>6.9444444444433095E-4</v>
      </c>
    </row>
    <row r="2950" spans="1:28" x14ac:dyDescent="0.25">
      <c r="A2950" s="44">
        <v>42886</v>
      </c>
      <c r="B2950" s="45" t="s">
        <v>194</v>
      </c>
      <c r="C2950" s="45" t="s">
        <v>161</v>
      </c>
      <c r="D2950" s="45" t="s">
        <v>38</v>
      </c>
      <c r="E2950" s="45" t="s">
        <v>40</v>
      </c>
      <c r="F2950" s="45" t="s">
        <v>78</v>
      </c>
      <c r="G2950" s="46">
        <v>91180</v>
      </c>
      <c r="H2950" s="76">
        <v>0.65277777777777779</v>
      </c>
      <c r="I2950" s="76">
        <v>0.91666666666666663</v>
      </c>
      <c r="J2950" s="47">
        <v>0.2638888888888889</v>
      </c>
      <c r="K2950" s="48">
        <v>42886.654861111114</v>
      </c>
      <c r="L2950" s="48">
        <v>42886.916666666664</v>
      </c>
      <c r="M2950" s="46">
        <v>15</v>
      </c>
      <c r="N2950" s="46">
        <v>0</v>
      </c>
      <c r="O2950" s="47">
        <v>0</v>
      </c>
      <c r="P2950" s="47">
        <v>2.9398148148148148E-3</v>
      </c>
      <c r="Q2950" s="47">
        <v>1.7476851851851852E-3</v>
      </c>
      <c r="R2950" s="47">
        <v>0</v>
      </c>
      <c r="S2950" s="47">
        <v>0</v>
      </c>
      <c r="T2950" s="47">
        <v>0</v>
      </c>
      <c r="U2950" s="47">
        <v>0</v>
      </c>
      <c r="V2950" s="47">
        <v>0</v>
      </c>
      <c r="W2950" s="47">
        <v>0</v>
      </c>
      <c r="X2950" s="47">
        <v>1.8171296296296297E-3</v>
      </c>
      <c r="Y2950" s="47">
        <v>3.8194444444444446E-4</v>
      </c>
      <c r="Z2950" s="47">
        <v>0</v>
      </c>
      <c r="AA2950" s="4">
        <f t="shared" ref="AA2950:AA3013" si="95">IF(A2950="","",R2950+T2950)</f>
        <v>0</v>
      </c>
      <c r="AB2950" s="4">
        <f t="shared" si="94"/>
        <v>2.0833333333333259E-3</v>
      </c>
    </row>
    <row r="2951" spans="1:28" x14ac:dyDescent="0.25">
      <c r="A2951" s="44">
        <v>42886</v>
      </c>
      <c r="B2951" s="45" t="s">
        <v>194</v>
      </c>
      <c r="C2951" s="45" t="s">
        <v>161</v>
      </c>
      <c r="D2951" s="45" t="s">
        <v>38</v>
      </c>
      <c r="E2951" s="45" t="s">
        <v>40</v>
      </c>
      <c r="F2951" s="45" t="s">
        <v>179</v>
      </c>
      <c r="G2951" s="46">
        <v>91250</v>
      </c>
      <c r="H2951" s="76">
        <v>0.55555555555555558</v>
      </c>
      <c r="I2951" s="76">
        <v>0.81944444444444453</v>
      </c>
      <c r="J2951" s="47">
        <v>0.2638888888888889</v>
      </c>
      <c r="M2951" s="46">
        <v>0</v>
      </c>
      <c r="N2951" s="46">
        <v>0</v>
      </c>
      <c r="O2951" s="47">
        <v>0</v>
      </c>
      <c r="P2951" s="47">
        <v>0</v>
      </c>
      <c r="Q2951" s="47">
        <v>0</v>
      </c>
      <c r="R2951" s="47">
        <v>0</v>
      </c>
      <c r="S2951" s="47">
        <v>0</v>
      </c>
      <c r="T2951" s="47">
        <v>0</v>
      </c>
      <c r="U2951" s="47">
        <v>0</v>
      </c>
      <c r="V2951" s="47">
        <v>0</v>
      </c>
      <c r="W2951" s="47">
        <v>0</v>
      </c>
      <c r="X2951" s="47">
        <v>0</v>
      </c>
      <c r="Y2951" s="47">
        <v>0</v>
      </c>
      <c r="Z2951" s="47">
        <v>0</v>
      </c>
      <c r="AA2951" s="4">
        <f t="shared" si="95"/>
        <v>0</v>
      </c>
      <c r="AB2951" s="4" t="str">
        <f t="shared" si="94"/>
        <v/>
      </c>
    </row>
    <row r="2952" spans="1:28" x14ac:dyDescent="0.25">
      <c r="A2952" s="44">
        <v>42886</v>
      </c>
      <c r="B2952" s="45" t="s">
        <v>194</v>
      </c>
      <c r="C2952" s="45" t="s">
        <v>161</v>
      </c>
      <c r="D2952" s="45" t="s">
        <v>38</v>
      </c>
      <c r="E2952" s="45" t="s">
        <v>40</v>
      </c>
      <c r="F2952" s="45" t="s">
        <v>195</v>
      </c>
      <c r="G2952" s="46">
        <v>91170</v>
      </c>
      <c r="H2952" s="76">
        <v>0.5625</v>
      </c>
      <c r="I2952" s="76">
        <v>0.82638888888888884</v>
      </c>
      <c r="J2952" s="47">
        <v>0.2638888888888889</v>
      </c>
      <c r="M2952" s="46">
        <v>0</v>
      </c>
      <c r="N2952" s="46">
        <v>0</v>
      </c>
      <c r="O2952" s="47">
        <v>0</v>
      </c>
      <c r="P2952" s="47">
        <v>0</v>
      </c>
      <c r="Q2952" s="47">
        <v>0</v>
      </c>
      <c r="R2952" s="47">
        <v>0</v>
      </c>
      <c r="S2952" s="47">
        <v>0</v>
      </c>
      <c r="T2952" s="47">
        <v>0</v>
      </c>
      <c r="U2952" s="47">
        <v>0</v>
      </c>
      <c r="V2952" s="47">
        <v>0</v>
      </c>
      <c r="W2952" s="47">
        <v>0</v>
      </c>
      <c r="X2952" s="47">
        <v>0</v>
      </c>
      <c r="Y2952" s="47">
        <v>0</v>
      </c>
      <c r="Z2952" s="47">
        <v>0</v>
      </c>
      <c r="AA2952" s="4">
        <f t="shared" si="95"/>
        <v>0</v>
      </c>
      <c r="AB2952" s="4" t="str">
        <f t="shared" si="94"/>
        <v/>
      </c>
    </row>
    <row r="2953" spans="1:28" x14ac:dyDescent="0.25">
      <c r="A2953" s="44">
        <v>42886</v>
      </c>
      <c r="B2953" s="45" t="s">
        <v>194</v>
      </c>
      <c r="C2953" s="45" t="s">
        <v>161</v>
      </c>
      <c r="D2953" s="45" t="s">
        <v>38</v>
      </c>
      <c r="E2953" s="45" t="s">
        <v>40</v>
      </c>
      <c r="F2953" s="45" t="s">
        <v>62</v>
      </c>
      <c r="G2953" s="46">
        <v>91124</v>
      </c>
      <c r="H2953" s="76">
        <v>0.51388888888888895</v>
      </c>
      <c r="I2953" s="76">
        <v>0.77777777777777779</v>
      </c>
      <c r="J2953" s="47">
        <v>0.2638888888888889</v>
      </c>
      <c r="K2953" s="48">
        <v>42886.515277777777</v>
      </c>
      <c r="L2953" s="48">
        <v>42886.777777777781</v>
      </c>
      <c r="M2953" s="46">
        <v>72</v>
      </c>
      <c r="N2953" s="46">
        <v>0</v>
      </c>
      <c r="O2953" s="47">
        <v>0</v>
      </c>
      <c r="P2953" s="47">
        <v>1.9444444444444442E-3</v>
      </c>
      <c r="Q2953" s="47">
        <v>3.2407407407407406E-3</v>
      </c>
      <c r="R2953" s="47">
        <v>1.4814814814814814E-2</v>
      </c>
      <c r="S2953" s="47">
        <v>0</v>
      </c>
      <c r="T2953" s="47">
        <v>1.5717592592592592E-2</v>
      </c>
      <c r="U2953" s="47">
        <v>0</v>
      </c>
      <c r="V2953" s="47">
        <v>0</v>
      </c>
      <c r="W2953" s="47">
        <v>0</v>
      </c>
      <c r="X2953" s="47">
        <v>2.0370370370370369E-2</v>
      </c>
      <c r="Y2953" s="47">
        <v>6.9444444444444444E-5</v>
      </c>
      <c r="Z2953" s="47">
        <v>0</v>
      </c>
      <c r="AA2953" s="4">
        <f t="shared" si="95"/>
        <v>3.0532407407407404E-2</v>
      </c>
      <c r="AB2953" s="4">
        <f t="shared" si="94"/>
        <v>1.388888888888884E-3</v>
      </c>
    </row>
    <row r="2954" spans="1:28" x14ac:dyDescent="0.25">
      <c r="A2954" s="44">
        <v>42886</v>
      </c>
      <c r="B2954" s="45" t="s">
        <v>194</v>
      </c>
      <c r="C2954" s="45" t="s">
        <v>161</v>
      </c>
      <c r="D2954" s="45" t="s">
        <v>38</v>
      </c>
      <c r="E2954" s="45" t="s">
        <v>40</v>
      </c>
      <c r="F2954" s="45" t="s">
        <v>44</v>
      </c>
      <c r="G2954" s="46">
        <v>91371</v>
      </c>
      <c r="H2954" s="76">
        <v>0.51388888888888895</v>
      </c>
      <c r="I2954" s="76">
        <v>0.77777777777777779</v>
      </c>
      <c r="J2954" s="47">
        <v>0.2638888888888889</v>
      </c>
      <c r="M2954" s="46">
        <v>0</v>
      </c>
      <c r="N2954" s="46">
        <v>0</v>
      </c>
      <c r="O2954" s="47">
        <v>0</v>
      </c>
      <c r="P2954" s="47">
        <v>0</v>
      </c>
      <c r="Q2954" s="47">
        <v>0</v>
      </c>
      <c r="R2954" s="47">
        <v>0</v>
      </c>
      <c r="S2954" s="47">
        <v>0</v>
      </c>
      <c r="T2954" s="47">
        <v>0</v>
      </c>
      <c r="U2954" s="47">
        <v>0</v>
      </c>
      <c r="V2954" s="47">
        <v>0</v>
      </c>
      <c r="W2954" s="47">
        <v>0</v>
      </c>
      <c r="X2954" s="47">
        <v>0</v>
      </c>
      <c r="Y2954" s="47">
        <v>0</v>
      </c>
      <c r="Z2954" s="47">
        <v>0</v>
      </c>
      <c r="AA2954" s="4">
        <f t="shared" si="95"/>
        <v>0</v>
      </c>
      <c r="AB2954" s="4" t="str">
        <f t="shared" si="94"/>
        <v/>
      </c>
    </row>
    <row r="2955" spans="1:28" x14ac:dyDescent="0.25">
      <c r="A2955" s="44">
        <v>42886</v>
      </c>
      <c r="B2955" s="45" t="s">
        <v>194</v>
      </c>
      <c r="C2955" s="45" t="s">
        <v>161</v>
      </c>
      <c r="D2955" s="45" t="s">
        <v>38</v>
      </c>
      <c r="E2955" s="45" t="s">
        <v>40</v>
      </c>
      <c r="F2955" s="45" t="s">
        <v>183</v>
      </c>
      <c r="G2955" s="46">
        <v>101594</v>
      </c>
      <c r="H2955" s="76">
        <v>0.625</v>
      </c>
      <c r="I2955" s="76">
        <v>0.88888888888888884</v>
      </c>
      <c r="J2955" s="47">
        <v>0.2638888888888889</v>
      </c>
      <c r="M2955" s="46">
        <v>0</v>
      </c>
      <c r="N2955" s="46">
        <v>0</v>
      </c>
      <c r="O2955" s="47">
        <v>0</v>
      </c>
      <c r="P2955" s="47">
        <v>0</v>
      </c>
      <c r="Q2955" s="47">
        <v>0</v>
      </c>
      <c r="R2955" s="47">
        <v>0</v>
      </c>
      <c r="S2955" s="47">
        <v>0</v>
      </c>
      <c r="T2955" s="47">
        <v>0</v>
      </c>
      <c r="U2955" s="47">
        <v>0</v>
      </c>
      <c r="V2955" s="47">
        <v>0</v>
      </c>
      <c r="W2955" s="47">
        <v>0</v>
      </c>
      <c r="X2955" s="47">
        <v>0</v>
      </c>
      <c r="Y2955" s="47">
        <v>0</v>
      </c>
      <c r="Z2955" s="47">
        <v>0</v>
      </c>
      <c r="AA2955" s="4">
        <f t="shared" si="95"/>
        <v>0</v>
      </c>
      <c r="AB2955" s="4" t="str">
        <f t="shared" si="94"/>
        <v/>
      </c>
    </row>
    <row r="2956" spans="1:28" x14ac:dyDescent="0.25">
      <c r="A2956" s="44">
        <v>42886</v>
      </c>
      <c r="B2956" s="45" t="s">
        <v>194</v>
      </c>
      <c r="C2956" s="45" t="s">
        <v>161</v>
      </c>
      <c r="D2956" s="45" t="s">
        <v>38</v>
      </c>
      <c r="E2956" s="45" t="s">
        <v>184</v>
      </c>
      <c r="F2956" s="45" t="s">
        <v>204</v>
      </c>
      <c r="G2956" s="46">
        <v>102717</v>
      </c>
      <c r="H2956" s="76">
        <v>0.29166666666666669</v>
      </c>
      <c r="I2956" s="76">
        <v>0.55555555555555558</v>
      </c>
      <c r="J2956" s="47">
        <v>0.2638888888888889</v>
      </c>
      <c r="M2956" s="46">
        <v>0</v>
      </c>
      <c r="N2956" s="46">
        <v>0</v>
      </c>
      <c r="O2956" s="47">
        <v>0</v>
      </c>
      <c r="P2956" s="47">
        <v>0</v>
      </c>
      <c r="Q2956" s="47">
        <v>0</v>
      </c>
      <c r="R2956" s="47">
        <v>0</v>
      </c>
      <c r="S2956" s="47">
        <v>0</v>
      </c>
      <c r="T2956" s="47">
        <v>0</v>
      </c>
      <c r="U2956" s="47">
        <v>0</v>
      </c>
      <c r="V2956" s="47">
        <v>0</v>
      </c>
      <c r="W2956" s="47">
        <v>0</v>
      </c>
      <c r="X2956" s="47">
        <v>0</v>
      </c>
      <c r="Y2956" s="47">
        <v>0</v>
      </c>
      <c r="Z2956" s="47">
        <v>0</v>
      </c>
      <c r="AA2956" s="4">
        <f t="shared" si="95"/>
        <v>0</v>
      </c>
      <c r="AB2956" s="4" t="str">
        <f t="shared" si="94"/>
        <v/>
      </c>
    </row>
    <row r="2957" spans="1:28" x14ac:dyDescent="0.25">
      <c r="A2957" s="44">
        <v>42886</v>
      </c>
      <c r="B2957" s="45" t="s">
        <v>194</v>
      </c>
      <c r="C2957" s="45" t="s">
        <v>161</v>
      </c>
      <c r="D2957" s="45" t="s">
        <v>38</v>
      </c>
      <c r="E2957" s="45" t="s">
        <v>184</v>
      </c>
      <c r="F2957" s="45" t="s">
        <v>205</v>
      </c>
      <c r="G2957" s="46">
        <v>102711</v>
      </c>
      <c r="H2957" s="76">
        <v>0.25</v>
      </c>
      <c r="I2957" s="76">
        <v>0.51388888888888895</v>
      </c>
      <c r="J2957" s="47">
        <v>0.2638888888888889</v>
      </c>
      <c r="M2957" s="46">
        <v>0</v>
      </c>
      <c r="N2957" s="46">
        <v>0</v>
      </c>
      <c r="O2957" s="47">
        <v>0</v>
      </c>
      <c r="P2957" s="47">
        <v>0</v>
      </c>
      <c r="Q2957" s="47">
        <v>0</v>
      </c>
      <c r="R2957" s="47">
        <v>0</v>
      </c>
      <c r="S2957" s="47">
        <v>0</v>
      </c>
      <c r="T2957" s="47">
        <v>0</v>
      </c>
      <c r="U2957" s="47">
        <v>0</v>
      </c>
      <c r="V2957" s="47">
        <v>0</v>
      </c>
      <c r="W2957" s="47">
        <v>0</v>
      </c>
      <c r="X2957" s="47">
        <v>0</v>
      </c>
      <c r="Y2957" s="47">
        <v>0</v>
      </c>
      <c r="Z2957" s="47">
        <v>0</v>
      </c>
      <c r="AA2957" s="4">
        <f t="shared" si="95"/>
        <v>0</v>
      </c>
      <c r="AB2957" s="4" t="str">
        <f t="shared" si="94"/>
        <v/>
      </c>
    </row>
    <row r="2958" spans="1:28" x14ac:dyDescent="0.25">
      <c r="A2958" s="44">
        <v>42886</v>
      </c>
      <c r="B2958" s="45" t="s">
        <v>194</v>
      </c>
      <c r="C2958" s="45" t="s">
        <v>161</v>
      </c>
      <c r="D2958" s="45" t="s">
        <v>38</v>
      </c>
      <c r="E2958" s="45" t="s">
        <v>184</v>
      </c>
      <c r="F2958" s="45" t="s">
        <v>206</v>
      </c>
      <c r="G2958" s="46">
        <v>102709</v>
      </c>
      <c r="H2958" s="76">
        <v>0.625</v>
      </c>
      <c r="I2958" s="76">
        <v>0.88888888888888884</v>
      </c>
      <c r="J2958" s="47">
        <v>0.2638888888888889</v>
      </c>
      <c r="M2958" s="46">
        <v>0</v>
      </c>
      <c r="N2958" s="46">
        <v>0</v>
      </c>
      <c r="O2958" s="47">
        <v>0</v>
      </c>
      <c r="P2958" s="47">
        <v>0</v>
      </c>
      <c r="Q2958" s="47">
        <v>0</v>
      </c>
      <c r="R2958" s="47">
        <v>0</v>
      </c>
      <c r="S2958" s="47">
        <v>0</v>
      </c>
      <c r="T2958" s="47">
        <v>0</v>
      </c>
      <c r="U2958" s="47">
        <v>0</v>
      </c>
      <c r="V2958" s="47">
        <v>0</v>
      </c>
      <c r="W2958" s="47">
        <v>0</v>
      </c>
      <c r="X2958" s="47">
        <v>0</v>
      </c>
      <c r="Y2958" s="47">
        <v>0</v>
      </c>
      <c r="Z2958" s="47">
        <v>0</v>
      </c>
      <c r="AA2958" s="4">
        <f t="shared" si="95"/>
        <v>0</v>
      </c>
      <c r="AB2958" s="4" t="str">
        <f t="shared" si="94"/>
        <v/>
      </c>
    </row>
    <row r="2959" spans="1:28" x14ac:dyDescent="0.25">
      <c r="A2959" s="44">
        <v>42886</v>
      </c>
      <c r="B2959" s="45" t="s">
        <v>194</v>
      </c>
      <c r="C2959" s="45" t="s">
        <v>161</v>
      </c>
      <c r="D2959" s="45" t="s">
        <v>38</v>
      </c>
      <c r="E2959" s="45" t="s">
        <v>184</v>
      </c>
      <c r="F2959" s="45" t="s">
        <v>207</v>
      </c>
      <c r="G2959" s="46">
        <v>102713</v>
      </c>
      <c r="H2959" s="76">
        <v>0.29166666666666669</v>
      </c>
      <c r="I2959" s="76">
        <v>0.55555555555555558</v>
      </c>
      <c r="J2959" s="47">
        <v>0.2638888888888889</v>
      </c>
      <c r="M2959" s="46">
        <v>0</v>
      </c>
      <c r="N2959" s="46">
        <v>0</v>
      </c>
      <c r="O2959" s="47">
        <v>0</v>
      </c>
      <c r="P2959" s="47">
        <v>0</v>
      </c>
      <c r="Q2959" s="47">
        <v>0</v>
      </c>
      <c r="R2959" s="47">
        <v>0</v>
      </c>
      <c r="S2959" s="47">
        <v>0</v>
      </c>
      <c r="T2959" s="47">
        <v>0</v>
      </c>
      <c r="U2959" s="47">
        <v>0</v>
      </c>
      <c r="V2959" s="47">
        <v>0</v>
      </c>
      <c r="W2959" s="47">
        <v>0</v>
      </c>
      <c r="X2959" s="47">
        <v>0</v>
      </c>
      <c r="Y2959" s="47">
        <v>0</v>
      </c>
      <c r="Z2959" s="47">
        <v>0</v>
      </c>
      <c r="AA2959" s="4">
        <f t="shared" si="95"/>
        <v>0</v>
      </c>
      <c r="AB2959" s="4" t="str">
        <f t="shared" si="94"/>
        <v/>
      </c>
    </row>
    <row r="2960" spans="1:28" x14ac:dyDescent="0.25">
      <c r="A2960" s="44">
        <v>42886</v>
      </c>
      <c r="B2960" s="45" t="s">
        <v>194</v>
      </c>
      <c r="C2960" s="45" t="s">
        <v>161</v>
      </c>
      <c r="D2960" s="45" t="s">
        <v>38</v>
      </c>
      <c r="E2960" s="45" t="s">
        <v>184</v>
      </c>
      <c r="F2960" s="45" t="s">
        <v>201</v>
      </c>
      <c r="G2960" s="46">
        <v>102702</v>
      </c>
      <c r="H2960" s="76">
        <v>0.29166666666666669</v>
      </c>
      <c r="I2960" s="76">
        <v>0.55555555555555558</v>
      </c>
      <c r="J2960" s="47">
        <v>0.2638888888888889</v>
      </c>
      <c r="M2960" s="46">
        <v>0</v>
      </c>
      <c r="N2960" s="46">
        <v>0</v>
      </c>
      <c r="O2960" s="47">
        <v>0</v>
      </c>
      <c r="P2960" s="47">
        <v>0</v>
      </c>
      <c r="Q2960" s="47">
        <v>0</v>
      </c>
      <c r="R2960" s="47">
        <v>0</v>
      </c>
      <c r="S2960" s="47">
        <v>0</v>
      </c>
      <c r="T2960" s="47">
        <v>0</v>
      </c>
      <c r="U2960" s="47">
        <v>0</v>
      </c>
      <c r="V2960" s="47">
        <v>0</v>
      </c>
      <c r="W2960" s="47">
        <v>0</v>
      </c>
      <c r="X2960" s="47">
        <v>0</v>
      </c>
      <c r="Y2960" s="47">
        <v>0</v>
      </c>
      <c r="Z2960" s="47">
        <v>0</v>
      </c>
      <c r="AA2960" s="4">
        <f t="shared" si="95"/>
        <v>0</v>
      </c>
      <c r="AB2960" s="4" t="str">
        <f t="shared" si="94"/>
        <v/>
      </c>
    </row>
    <row r="2961" spans="1:28" x14ac:dyDescent="0.25">
      <c r="A2961" s="44">
        <v>42886</v>
      </c>
      <c r="B2961" s="45" t="s">
        <v>194</v>
      </c>
      <c r="C2961" s="45" t="s">
        <v>161</v>
      </c>
      <c r="D2961" s="45" t="s">
        <v>38</v>
      </c>
      <c r="E2961" s="45" t="s">
        <v>184</v>
      </c>
      <c r="F2961" s="45" t="s">
        <v>208</v>
      </c>
      <c r="G2961" s="46">
        <v>102714</v>
      </c>
      <c r="H2961" s="76">
        <v>0.33333333333333331</v>
      </c>
      <c r="I2961" s="76">
        <v>0.59722222222222221</v>
      </c>
      <c r="J2961" s="47">
        <v>0.2638888888888889</v>
      </c>
      <c r="M2961" s="46">
        <v>0</v>
      </c>
      <c r="N2961" s="46">
        <v>0</v>
      </c>
      <c r="O2961" s="47">
        <v>0</v>
      </c>
      <c r="P2961" s="47">
        <v>0</v>
      </c>
      <c r="Q2961" s="47">
        <v>0</v>
      </c>
      <c r="R2961" s="47">
        <v>0</v>
      </c>
      <c r="S2961" s="47">
        <v>0</v>
      </c>
      <c r="T2961" s="47">
        <v>0</v>
      </c>
      <c r="U2961" s="47">
        <v>0</v>
      </c>
      <c r="V2961" s="47">
        <v>0</v>
      </c>
      <c r="W2961" s="47">
        <v>0</v>
      </c>
      <c r="X2961" s="47">
        <v>0</v>
      </c>
      <c r="Y2961" s="47">
        <v>0</v>
      </c>
      <c r="Z2961" s="47">
        <v>0</v>
      </c>
      <c r="AA2961" s="4">
        <f t="shared" si="95"/>
        <v>0</v>
      </c>
      <c r="AB2961" s="4" t="str">
        <f t="shared" si="94"/>
        <v/>
      </c>
    </row>
    <row r="2962" spans="1:28" x14ac:dyDescent="0.25">
      <c r="A2962" s="44">
        <v>42886</v>
      </c>
      <c r="B2962" s="45" t="s">
        <v>194</v>
      </c>
      <c r="C2962" s="45" t="s">
        <v>161</v>
      </c>
      <c r="D2962" s="45" t="s">
        <v>38</v>
      </c>
      <c r="E2962" s="45" t="s">
        <v>184</v>
      </c>
      <c r="F2962" s="45" t="s">
        <v>185</v>
      </c>
      <c r="G2962" s="46">
        <v>91863</v>
      </c>
      <c r="H2962" s="76">
        <v>0.3611111111111111</v>
      </c>
      <c r="I2962" s="76">
        <v>0.625</v>
      </c>
      <c r="J2962" s="47">
        <v>0.2638888888888889</v>
      </c>
      <c r="M2962" s="46">
        <v>0</v>
      </c>
      <c r="N2962" s="46">
        <v>0</v>
      </c>
      <c r="O2962" s="47">
        <v>0</v>
      </c>
      <c r="P2962" s="47">
        <v>0</v>
      </c>
      <c r="Q2962" s="47">
        <v>0</v>
      </c>
      <c r="R2962" s="47">
        <v>0</v>
      </c>
      <c r="S2962" s="47">
        <v>0</v>
      </c>
      <c r="T2962" s="47">
        <v>0</v>
      </c>
      <c r="U2962" s="47">
        <v>0</v>
      </c>
      <c r="V2962" s="47">
        <v>0</v>
      </c>
      <c r="W2962" s="47">
        <v>0</v>
      </c>
      <c r="X2962" s="47">
        <v>0</v>
      </c>
      <c r="Y2962" s="47">
        <v>0</v>
      </c>
      <c r="Z2962" s="47">
        <v>0</v>
      </c>
      <c r="AA2962" s="4">
        <f t="shared" si="95"/>
        <v>0</v>
      </c>
      <c r="AB2962" s="4" t="str">
        <f t="shared" si="94"/>
        <v/>
      </c>
    </row>
    <row r="2963" spans="1:28" x14ac:dyDescent="0.25">
      <c r="A2963" s="44">
        <v>42886</v>
      </c>
      <c r="B2963" s="45" t="s">
        <v>194</v>
      </c>
      <c r="C2963" s="45" t="s">
        <v>161</v>
      </c>
      <c r="D2963" s="45" t="s">
        <v>38</v>
      </c>
      <c r="E2963" s="45" t="s">
        <v>184</v>
      </c>
      <c r="F2963" s="45" t="s">
        <v>200</v>
      </c>
      <c r="G2963" s="46">
        <v>91230</v>
      </c>
      <c r="H2963" s="76">
        <v>0.375</v>
      </c>
      <c r="I2963" s="76">
        <v>0.63888888888888895</v>
      </c>
      <c r="J2963" s="47">
        <v>0.2638888888888889</v>
      </c>
      <c r="M2963" s="46">
        <v>0</v>
      </c>
      <c r="N2963" s="46">
        <v>0</v>
      </c>
      <c r="O2963" s="47">
        <v>0</v>
      </c>
      <c r="P2963" s="47">
        <v>0</v>
      </c>
      <c r="Q2963" s="47">
        <v>0</v>
      </c>
      <c r="R2963" s="47">
        <v>0</v>
      </c>
      <c r="S2963" s="47">
        <v>0</v>
      </c>
      <c r="T2963" s="47">
        <v>0</v>
      </c>
      <c r="U2963" s="47">
        <v>0</v>
      </c>
      <c r="V2963" s="47">
        <v>0</v>
      </c>
      <c r="W2963" s="47">
        <v>0</v>
      </c>
      <c r="X2963" s="47">
        <v>0</v>
      </c>
      <c r="Y2963" s="47">
        <v>0</v>
      </c>
      <c r="Z2963" s="47">
        <v>0</v>
      </c>
      <c r="AA2963" s="4">
        <f t="shared" si="95"/>
        <v>0</v>
      </c>
      <c r="AB2963" s="4" t="str">
        <f t="shared" si="94"/>
        <v/>
      </c>
    </row>
    <row r="2964" spans="1:28" x14ac:dyDescent="0.25">
      <c r="A2964" s="44">
        <v>42886</v>
      </c>
      <c r="B2964" s="45" t="s">
        <v>194</v>
      </c>
      <c r="C2964" s="45" t="s">
        <v>161</v>
      </c>
      <c r="D2964" s="45" t="s">
        <v>38</v>
      </c>
      <c r="E2964" s="45" t="s">
        <v>184</v>
      </c>
      <c r="F2964" s="45" t="s">
        <v>200</v>
      </c>
      <c r="G2964" s="46">
        <v>91176</v>
      </c>
      <c r="H2964" s="76">
        <v>0.375</v>
      </c>
      <c r="I2964" s="76">
        <v>0.63888888888888895</v>
      </c>
      <c r="J2964" s="47">
        <v>0.2638888888888889</v>
      </c>
      <c r="K2964" s="48">
        <v>42886.244444444441</v>
      </c>
      <c r="L2964" s="48">
        <v>42886.518055555556</v>
      </c>
      <c r="M2964" s="46">
        <v>55</v>
      </c>
      <c r="N2964" s="46">
        <v>0</v>
      </c>
      <c r="O2964" s="47">
        <v>0</v>
      </c>
      <c r="P2964" s="47">
        <v>2.2569444444444447E-3</v>
      </c>
      <c r="Q2964" s="47">
        <v>6.3888888888888884E-3</v>
      </c>
      <c r="R2964" s="47">
        <v>1.5127314814814816E-2</v>
      </c>
      <c r="S2964" s="47">
        <v>0</v>
      </c>
      <c r="T2964" s="47">
        <v>1.5810185185185184E-2</v>
      </c>
      <c r="U2964" s="47">
        <v>0</v>
      </c>
      <c r="V2964" s="47">
        <v>0</v>
      </c>
      <c r="W2964" s="47">
        <v>0</v>
      </c>
      <c r="X2964" s="47">
        <v>1.0266203703703703E-2</v>
      </c>
      <c r="Y2964" s="47">
        <v>0</v>
      </c>
      <c r="Z2964" s="47">
        <v>0</v>
      </c>
      <c r="AA2964" s="4">
        <f t="shared" si="95"/>
        <v>3.09375E-2</v>
      </c>
      <c r="AB2964" s="4">
        <f t="shared" si="94"/>
        <v>0</v>
      </c>
    </row>
    <row r="2965" spans="1:28" x14ac:dyDescent="0.25">
      <c r="A2965" s="44">
        <v>42886</v>
      </c>
      <c r="B2965" s="45" t="s">
        <v>194</v>
      </c>
      <c r="C2965" s="45" t="s">
        <v>161</v>
      </c>
      <c r="D2965" s="45" t="s">
        <v>38</v>
      </c>
      <c r="E2965" s="45" t="s">
        <v>184</v>
      </c>
      <c r="F2965" s="45" t="s">
        <v>200</v>
      </c>
      <c r="G2965" s="46">
        <v>91242</v>
      </c>
      <c r="H2965" s="76">
        <v>0.375</v>
      </c>
      <c r="I2965" s="76">
        <v>0.63888888888888895</v>
      </c>
      <c r="J2965" s="47">
        <v>0.2638888888888889</v>
      </c>
      <c r="M2965" s="46">
        <v>0</v>
      </c>
      <c r="N2965" s="46">
        <v>0</v>
      </c>
      <c r="O2965" s="47">
        <v>0</v>
      </c>
      <c r="P2965" s="47">
        <v>0</v>
      </c>
      <c r="Q2965" s="47">
        <v>0</v>
      </c>
      <c r="R2965" s="47">
        <v>0</v>
      </c>
      <c r="S2965" s="47">
        <v>0</v>
      </c>
      <c r="T2965" s="47">
        <v>0</v>
      </c>
      <c r="U2965" s="47">
        <v>0</v>
      </c>
      <c r="V2965" s="47">
        <v>0</v>
      </c>
      <c r="W2965" s="47">
        <v>0</v>
      </c>
      <c r="X2965" s="47">
        <v>0</v>
      </c>
      <c r="Y2965" s="47">
        <v>0</v>
      </c>
      <c r="Z2965" s="47">
        <v>0</v>
      </c>
      <c r="AA2965" s="4">
        <f t="shared" si="95"/>
        <v>0</v>
      </c>
      <c r="AB2965" s="4" t="str">
        <f t="shared" si="94"/>
        <v/>
      </c>
    </row>
    <row r="2966" spans="1:28" x14ac:dyDescent="0.25">
      <c r="A2966" s="44">
        <v>42886</v>
      </c>
      <c r="B2966" s="45" t="s">
        <v>194</v>
      </c>
      <c r="C2966" s="45" t="s">
        <v>161</v>
      </c>
      <c r="D2966" s="45" t="s">
        <v>38</v>
      </c>
      <c r="E2966" s="45" t="s">
        <v>184</v>
      </c>
      <c r="F2966" s="45" t="s">
        <v>200</v>
      </c>
      <c r="G2966" s="46">
        <v>91125</v>
      </c>
      <c r="H2966" s="76">
        <v>0.375</v>
      </c>
      <c r="I2966" s="76">
        <v>0.63888888888888895</v>
      </c>
      <c r="J2966" s="47">
        <v>0.2638888888888889</v>
      </c>
      <c r="K2966" s="48">
        <v>42886.668749999997</v>
      </c>
      <c r="L2966" s="48">
        <v>42886.916666666664</v>
      </c>
      <c r="M2966" s="46">
        <v>70</v>
      </c>
      <c r="N2966" s="46">
        <v>0</v>
      </c>
      <c r="O2966" s="47">
        <v>0</v>
      </c>
      <c r="P2966" s="47">
        <v>2.2569444444444447E-3</v>
      </c>
      <c r="Q2966" s="47">
        <v>1.7824074074074072E-3</v>
      </c>
      <c r="R2966" s="47">
        <v>1.4293981481481482E-2</v>
      </c>
      <c r="S2966" s="47">
        <v>0</v>
      </c>
      <c r="T2966" s="47">
        <v>1.5671296296296298E-2</v>
      </c>
      <c r="U2966" s="47">
        <v>0</v>
      </c>
      <c r="V2966" s="47">
        <v>0</v>
      </c>
      <c r="W2966" s="47">
        <v>0</v>
      </c>
      <c r="X2966" s="47">
        <v>2.0138888888888888E-3</v>
      </c>
      <c r="Y2966" s="47">
        <v>0</v>
      </c>
      <c r="Z2966" s="47">
        <v>0</v>
      </c>
      <c r="AA2966" s="4">
        <f t="shared" si="95"/>
        <v>2.9965277777777778E-2</v>
      </c>
      <c r="AB2966" s="4">
        <f t="shared" si="94"/>
        <v>0.29375000000000007</v>
      </c>
    </row>
    <row r="2967" spans="1:28" x14ac:dyDescent="0.25">
      <c r="A2967" s="44">
        <v>42886</v>
      </c>
      <c r="B2967" s="45" t="s">
        <v>194</v>
      </c>
      <c r="C2967" s="45" t="s">
        <v>161</v>
      </c>
      <c r="D2967" s="45" t="s">
        <v>38</v>
      </c>
      <c r="E2967" s="45" t="s">
        <v>184</v>
      </c>
      <c r="F2967" s="45" t="s">
        <v>200</v>
      </c>
      <c r="G2967" s="46">
        <v>91133</v>
      </c>
      <c r="H2967" s="76">
        <v>0.375</v>
      </c>
      <c r="I2967" s="76">
        <v>0.63888888888888895</v>
      </c>
      <c r="J2967" s="47">
        <v>0.2638888888888889</v>
      </c>
      <c r="M2967" s="46">
        <v>0</v>
      </c>
      <c r="N2967" s="46">
        <v>0</v>
      </c>
      <c r="O2967" s="47">
        <v>0</v>
      </c>
      <c r="P2967" s="47">
        <v>0</v>
      </c>
      <c r="Q2967" s="47">
        <v>0</v>
      </c>
      <c r="R2967" s="47">
        <v>0</v>
      </c>
      <c r="S2967" s="47">
        <v>0</v>
      </c>
      <c r="T2967" s="47">
        <v>0</v>
      </c>
      <c r="U2967" s="47">
        <v>0</v>
      </c>
      <c r="V2967" s="47">
        <v>0</v>
      </c>
      <c r="W2967" s="47">
        <v>0</v>
      </c>
      <c r="X2967" s="47">
        <v>0</v>
      </c>
      <c r="Y2967" s="47">
        <v>0</v>
      </c>
      <c r="Z2967" s="47">
        <v>0</v>
      </c>
      <c r="AA2967" s="4">
        <f t="shared" si="95"/>
        <v>0</v>
      </c>
      <c r="AB2967" s="4" t="str">
        <f t="shared" si="94"/>
        <v/>
      </c>
    </row>
    <row r="2968" spans="1:28" x14ac:dyDescent="0.25">
      <c r="A2968" s="44">
        <v>42886</v>
      </c>
      <c r="B2968" s="45" t="s">
        <v>194</v>
      </c>
      <c r="C2968" s="45" t="s">
        <v>161</v>
      </c>
      <c r="D2968" s="45" t="s">
        <v>38</v>
      </c>
      <c r="E2968" s="45" t="s">
        <v>184</v>
      </c>
      <c r="F2968" s="45" t="s">
        <v>186</v>
      </c>
      <c r="G2968" s="46">
        <v>91860</v>
      </c>
      <c r="H2968" s="76">
        <v>0.3611111111111111</v>
      </c>
      <c r="I2968" s="76">
        <v>0.625</v>
      </c>
      <c r="J2968" s="47">
        <v>0.2638888888888889</v>
      </c>
      <c r="M2968" s="46">
        <v>0</v>
      </c>
      <c r="N2968" s="46">
        <v>0</v>
      </c>
      <c r="O2968" s="47">
        <v>0</v>
      </c>
      <c r="P2968" s="47">
        <v>0</v>
      </c>
      <c r="Q2968" s="47">
        <v>0</v>
      </c>
      <c r="R2968" s="47">
        <v>0</v>
      </c>
      <c r="S2968" s="47">
        <v>0</v>
      </c>
      <c r="T2968" s="47">
        <v>0</v>
      </c>
      <c r="U2968" s="47">
        <v>0</v>
      </c>
      <c r="V2968" s="47">
        <v>0</v>
      </c>
      <c r="W2968" s="47">
        <v>0</v>
      </c>
      <c r="X2968" s="47">
        <v>0</v>
      </c>
      <c r="Y2968" s="47">
        <v>0</v>
      </c>
      <c r="Z2968" s="47">
        <v>0</v>
      </c>
      <c r="AA2968" s="4">
        <f t="shared" si="95"/>
        <v>0</v>
      </c>
      <c r="AB2968" s="4" t="str">
        <f t="shared" si="94"/>
        <v/>
      </c>
    </row>
    <row r="2969" spans="1:28" x14ac:dyDescent="0.25">
      <c r="A2969" s="44">
        <v>42886</v>
      </c>
      <c r="B2969" s="45" t="s">
        <v>194</v>
      </c>
      <c r="C2969" s="45" t="s">
        <v>161</v>
      </c>
      <c r="D2969" s="45" t="s">
        <v>38</v>
      </c>
      <c r="E2969" s="45" t="s">
        <v>184</v>
      </c>
      <c r="F2969" s="45" t="s">
        <v>187</v>
      </c>
      <c r="G2969" s="46">
        <v>91858</v>
      </c>
      <c r="H2969" s="76">
        <v>0.3611111111111111</v>
      </c>
      <c r="I2969" s="76">
        <v>0.625</v>
      </c>
      <c r="J2969" s="47">
        <v>0.2638888888888889</v>
      </c>
      <c r="M2969" s="46">
        <v>0</v>
      </c>
      <c r="N2969" s="46">
        <v>0</v>
      </c>
      <c r="O2969" s="47">
        <v>0</v>
      </c>
      <c r="P2969" s="47">
        <v>0</v>
      </c>
      <c r="Q2969" s="47">
        <v>0</v>
      </c>
      <c r="R2969" s="47">
        <v>0</v>
      </c>
      <c r="S2969" s="47">
        <v>0</v>
      </c>
      <c r="T2969" s="47">
        <v>0</v>
      </c>
      <c r="U2969" s="47">
        <v>0</v>
      </c>
      <c r="V2969" s="47">
        <v>0</v>
      </c>
      <c r="W2969" s="47">
        <v>0</v>
      </c>
      <c r="X2969" s="47">
        <v>0</v>
      </c>
      <c r="Y2969" s="47">
        <v>0</v>
      </c>
      <c r="Z2969" s="47">
        <v>0</v>
      </c>
      <c r="AA2969" s="4">
        <f t="shared" si="95"/>
        <v>0</v>
      </c>
      <c r="AB2969" s="4" t="str">
        <f t="shared" si="94"/>
        <v/>
      </c>
    </row>
    <row r="2970" spans="1:28" x14ac:dyDescent="0.25">
      <c r="A2970" s="44">
        <v>42886</v>
      </c>
      <c r="B2970" s="45" t="s">
        <v>194</v>
      </c>
      <c r="C2970" s="45" t="s">
        <v>161</v>
      </c>
      <c r="D2970" s="45" t="s">
        <v>38</v>
      </c>
      <c r="E2970" s="45" t="s">
        <v>184</v>
      </c>
      <c r="F2970" s="45" t="s">
        <v>202</v>
      </c>
      <c r="G2970" s="46">
        <v>102703</v>
      </c>
      <c r="H2970" s="76">
        <v>0.625</v>
      </c>
      <c r="I2970" s="76">
        <v>0.88888888888888884</v>
      </c>
      <c r="J2970" s="47">
        <v>0.2638888888888889</v>
      </c>
      <c r="M2970" s="46">
        <v>0</v>
      </c>
      <c r="N2970" s="46">
        <v>0</v>
      </c>
      <c r="O2970" s="47">
        <v>0</v>
      </c>
      <c r="P2970" s="47">
        <v>0</v>
      </c>
      <c r="Q2970" s="47">
        <v>0</v>
      </c>
      <c r="R2970" s="47">
        <v>0</v>
      </c>
      <c r="S2970" s="47">
        <v>0</v>
      </c>
      <c r="T2970" s="47">
        <v>0</v>
      </c>
      <c r="U2970" s="47">
        <v>0</v>
      </c>
      <c r="V2970" s="47">
        <v>0</v>
      </c>
      <c r="W2970" s="47">
        <v>0</v>
      </c>
      <c r="X2970" s="47">
        <v>0</v>
      </c>
      <c r="Y2970" s="47">
        <v>0</v>
      </c>
      <c r="Z2970" s="47">
        <v>0</v>
      </c>
      <c r="AA2970" s="4">
        <f t="shared" si="95"/>
        <v>0</v>
      </c>
      <c r="AB2970" s="4" t="str">
        <f t="shared" si="94"/>
        <v/>
      </c>
    </row>
    <row r="2971" spans="1:28" x14ac:dyDescent="0.25">
      <c r="A2971" s="44">
        <v>42886</v>
      </c>
      <c r="B2971" s="45" t="s">
        <v>194</v>
      </c>
      <c r="C2971" s="45" t="s">
        <v>161</v>
      </c>
      <c r="D2971" s="45" t="s">
        <v>38</v>
      </c>
      <c r="E2971" s="45" t="s">
        <v>184</v>
      </c>
      <c r="F2971" s="45" t="s">
        <v>209</v>
      </c>
      <c r="G2971" s="46">
        <v>102718</v>
      </c>
      <c r="H2971" s="76">
        <v>0.3888888888888889</v>
      </c>
      <c r="I2971" s="76">
        <v>0.65277777777777779</v>
      </c>
      <c r="J2971" s="47">
        <v>0.2638888888888889</v>
      </c>
      <c r="M2971" s="46">
        <v>0</v>
      </c>
      <c r="N2971" s="46">
        <v>0</v>
      </c>
      <c r="O2971" s="47">
        <v>0</v>
      </c>
      <c r="P2971" s="47">
        <v>0</v>
      </c>
      <c r="Q2971" s="47">
        <v>0</v>
      </c>
      <c r="R2971" s="47">
        <v>0</v>
      </c>
      <c r="S2971" s="47">
        <v>0</v>
      </c>
      <c r="T2971" s="47">
        <v>0</v>
      </c>
      <c r="U2971" s="47">
        <v>0</v>
      </c>
      <c r="V2971" s="47">
        <v>0</v>
      </c>
      <c r="W2971" s="47">
        <v>0</v>
      </c>
      <c r="X2971" s="47">
        <v>0</v>
      </c>
      <c r="Y2971" s="47">
        <v>0</v>
      </c>
      <c r="Z2971" s="47">
        <v>0</v>
      </c>
      <c r="AA2971" s="4">
        <f t="shared" si="95"/>
        <v>0</v>
      </c>
      <c r="AB2971" s="4" t="str">
        <f t="shared" si="94"/>
        <v/>
      </c>
    </row>
    <row r="2972" spans="1:28" x14ac:dyDescent="0.25">
      <c r="A2972" s="44">
        <v>42886</v>
      </c>
      <c r="B2972" s="45" t="s">
        <v>194</v>
      </c>
      <c r="C2972" s="45" t="s">
        <v>161</v>
      </c>
      <c r="D2972" s="45" t="s">
        <v>38</v>
      </c>
      <c r="E2972" s="45" t="s">
        <v>45</v>
      </c>
      <c r="F2972" s="45" t="s">
        <v>92</v>
      </c>
      <c r="G2972" s="46">
        <v>91128</v>
      </c>
      <c r="H2972" s="76">
        <v>0.25</v>
      </c>
      <c r="I2972" s="76">
        <v>0.51388888888888895</v>
      </c>
      <c r="J2972" s="47">
        <v>0.2638888888888889</v>
      </c>
      <c r="K2972" s="48">
        <v>42886.247916666667</v>
      </c>
      <c r="L2972" s="48">
        <v>42886.513888888891</v>
      </c>
      <c r="M2972" s="46">
        <v>53</v>
      </c>
      <c r="N2972" s="46">
        <v>0</v>
      </c>
      <c r="O2972" s="47">
        <v>0</v>
      </c>
      <c r="P2972" s="47">
        <v>2.0486111111111113E-3</v>
      </c>
      <c r="Q2972" s="47">
        <v>3.5069444444444445E-3</v>
      </c>
      <c r="R2972" s="47">
        <v>1.3379629629629628E-2</v>
      </c>
      <c r="S2972" s="47">
        <v>0</v>
      </c>
      <c r="T2972" s="47">
        <v>1.3564814814814816E-2</v>
      </c>
      <c r="U2972" s="47">
        <v>0</v>
      </c>
      <c r="V2972" s="47">
        <v>0</v>
      </c>
      <c r="W2972" s="47">
        <v>0</v>
      </c>
      <c r="X2972" s="47">
        <v>2.8113425925925927E-2</v>
      </c>
      <c r="Y2972" s="47">
        <v>0</v>
      </c>
      <c r="Z2972" s="47">
        <v>0</v>
      </c>
      <c r="AA2972" s="4">
        <f t="shared" si="95"/>
        <v>2.6944444444444444E-2</v>
      </c>
      <c r="AB2972" s="4">
        <f t="shared" si="94"/>
        <v>0</v>
      </c>
    </row>
    <row r="2973" spans="1:28" x14ac:dyDescent="0.25">
      <c r="A2973" s="44">
        <v>42886</v>
      </c>
      <c r="B2973" s="45" t="s">
        <v>194</v>
      </c>
      <c r="C2973" s="45" t="s">
        <v>161</v>
      </c>
      <c r="D2973" s="45" t="s">
        <v>38</v>
      </c>
      <c r="E2973" s="45" t="s">
        <v>45</v>
      </c>
      <c r="F2973" s="45" t="s">
        <v>188</v>
      </c>
      <c r="G2973" s="46">
        <v>91231</v>
      </c>
      <c r="H2973" s="76">
        <v>0.33333333333333331</v>
      </c>
      <c r="I2973" s="76">
        <v>0.59722222222222221</v>
      </c>
      <c r="J2973" s="47">
        <v>0.2638888888888889</v>
      </c>
      <c r="M2973" s="46">
        <v>0</v>
      </c>
      <c r="N2973" s="46">
        <v>0</v>
      </c>
      <c r="O2973" s="47">
        <v>0</v>
      </c>
      <c r="P2973" s="47">
        <v>0</v>
      </c>
      <c r="Q2973" s="47">
        <v>0</v>
      </c>
      <c r="R2973" s="47">
        <v>0</v>
      </c>
      <c r="S2973" s="47">
        <v>0</v>
      </c>
      <c r="T2973" s="47">
        <v>0</v>
      </c>
      <c r="U2973" s="47">
        <v>0</v>
      </c>
      <c r="V2973" s="47">
        <v>0</v>
      </c>
      <c r="W2973" s="47">
        <v>0</v>
      </c>
      <c r="X2973" s="47">
        <v>0</v>
      </c>
      <c r="Y2973" s="47">
        <v>0</v>
      </c>
      <c r="Z2973" s="47">
        <v>0</v>
      </c>
      <c r="AA2973" s="4">
        <f t="shared" si="95"/>
        <v>0</v>
      </c>
      <c r="AB2973" s="4" t="str">
        <f t="shared" si="94"/>
        <v/>
      </c>
    </row>
    <row r="2974" spans="1:28" x14ac:dyDescent="0.25">
      <c r="A2974" s="44">
        <v>42886</v>
      </c>
      <c r="B2974" s="45" t="s">
        <v>194</v>
      </c>
      <c r="C2974" s="45" t="s">
        <v>161</v>
      </c>
      <c r="D2974" s="45" t="s">
        <v>38</v>
      </c>
      <c r="E2974" s="45" t="s">
        <v>45</v>
      </c>
      <c r="F2974" s="45" t="s">
        <v>94</v>
      </c>
      <c r="G2974" s="46">
        <v>91163</v>
      </c>
      <c r="H2974" s="76">
        <v>0.3888888888888889</v>
      </c>
      <c r="I2974" s="76">
        <v>0.65277777777777779</v>
      </c>
      <c r="J2974" s="47">
        <v>0.2638888888888889</v>
      </c>
      <c r="K2974" s="48">
        <v>42886.386805555558</v>
      </c>
      <c r="L2974" s="48">
        <v>42886.663888888892</v>
      </c>
      <c r="M2974" s="46">
        <v>42</v>
      </c>
      <c r="N2974" s="46">
        <v>0</v>
      </c>
      <c r="O2974" s="47">
        <v>0</v>
      </c>
      <c r="P2974" s="47">
        <v>2.0138888888888888E-3</v>
      </c>
      <c r="Q2974" s="47">
        <v>1.6319444444444445E-3</v>
      </c>
      <c r="R2974" s="47">
        <v>1.3472222222222221E-2</v>
      </c>
      <c r="S2974" s="47">
        <v>0</v>
      </c>
      <c r="T2974" s="47">
        <v>1.4467592592592593E-2</v>
      </c>
      <c r="U2974" s="47">
        <v>0</v>
      </c>
      <c r="V2974" s="47">
        <v>0</v>
      </c>
      <c r="W2974" s="47">
        <v>0</v>
      </c>
      <c r="X2974" s="47">
        <v>0.10922453703703704</v>
      </c>
      <c r="Y2974" s="47">
        <v>1.3541666666666667E-3</v>
      </c>
      <c r="Z2974" s="47">
        <v>0</v>
      </c>
      <c r="AA2974" s="4">
        <f t="shared" si="95"/>
        <v>2.7939814814814813E-2</v>
      </c>
      <c r="AB2974" s="4">
        <f t="shared" ref="AB2974:AB3037" si="96">IF(K2974="","",IF(VALUE(TEXT(K2974,"HH:MM:SS"))&gt;H2974,VALUE(TEXT(K2974,"HH:MM:SS"))-H2974,0))</f>
        <v>0</v>
      </c>
    </row>
    <row r="2975" spans="1:28" x14ac:dyDescent="0.25">
      <c r="A2975" s="44">
        <v>42886</v>
      </c>
      <c r="B2975" s="45" t="s">
        <v>194</v>
      </c>
      <c r="C2975" s="45" t="s">
        <v>161</v>
      </c>
      <c r="D2975" s="45" t="s">
        <v>38</v>
      </c>
      <c r="E2975" s="45" t="s">
        <v>45</v>
      </c>
      <c r="F2975" s="45" t="s">
        <v>95</v>
      </c>
      <c r="G2975" s="46">
        <v>91167</v>
      </c>
      <c r="H2975" s="76">
        <v>0.29166666666666669</v>
      </c>
      <c r="I2975" s="76">
        <v>0.55555555555555558</v>
      </c>
      <c r="J2975" s="47">
        <v>0.2638888888888889</v>
      </c>
      <c r="K2975" s="48">
        <v>42886.287499999999</v>
      </c>
      <c r="L2975" s="48">
        <v>42886.557638888888</v>
      </c>
      <c r="M2975" s="46">
        <v>62</v>
      </c>
      <c r="N2975" s="46">
        <v>0</v>
      </c>
      <c r="O2975" s="47">
        <v>0</v>
      </c>
      <c r="P2975" s="47">
        <v>1.9212962962962962E-3</v>
      </c>
      <c r="Q2975" s="47">
        <v>3.8657407407407408E-3</v>
      </c>
      <c r="R2975" s="47">
        <v>1.4537037037037038E-2</v>
      </c>
      <c r="S2975" s="47">
        <v>0</v>
      </c>
      <c r="T2975" s="47">
        <v>1.5358796296296296E-2</v>
      </c>
      <c r="U2975" s="47">
        <v>0</v>
      </c>
      <c r="V2975" s="47">
        <v>0</v>
      </c>
      <c r="W2975" s="47">
        <v>0</v>
      </c>
      <c r="X2975" s="47">
        <v>2.9560185185185189E-2</v>
      </c>
      <c r="Y2975" s="47">
        <v>2.5231481481481481E-3</v>
      </c>
      <c r="Z2975" s="47">
        <v>0</v>
      </c>
      <c r="AA2975" s="4">
        <f t="shared" si="95"/>
        <v>2.9895833333333333E-2</v>
      </c>
      <c r="AB2975" s="4">
        <f t="shared" si="96"/>
        <v>0</v>
      </c>
    </row>
    <row r="2976" spans="1:28" x14ac:dyDescent="0.25">
      <c r="A2976" s="44">
        <v>42886</v>
      </c>
      <c r="B2976" s="45" t="s">
        <v>194</v>
      </c>
      <c r="C2976" s="45" t="s">
        <v>161</v>
      </c>
      <c r="D2976" s="45" t="s">
        <v>38</v>
      </c>
      <c r="E2976" s="45" t="s">
        <v>45</v>
      </c>
      <c r="F2976" s="45" t="s">
        <v>97</v>
      </c>
      <c r="G2976" s="46">
        <v>91381</v>
      </c>
      <c r="H2976" s="76">
        <v>0.33333333333333331</v>
      </c>
      <c r="I2976" s="76">
        <v>0.59722222222222221</v>
      </c>
      <c r="J2976" s="47">
        <v>0.2638888888888889</v>
      </c>
      <c r="K2976" s="48">
        <v>42886.32916666667</v>
      </c>
      <c r="L2976" s="48">
        <v>42886.59652777778</v>
      </c>
      <c r="M2976" s="46">
        <v>65</v>
      </c>
      <c r="N2976" s="46">
        <v>0</v>
      </c>
      <c r="O2976" s="47">
        <v>0</v>
      </c>
      <c r="P2976" s="47">
        <v>2.0949074074074073E-3</v>
      </c>
      <c r="Q2976" s="47">
        <v>3.530092592592592E-3</v>
      </c>
      <c r="R2976" s="47">
        <v>1.4907407407407406E-2</v>
      </c>
      <c r="S2976" s="47">
        <v>0</v>
      </c>
      <c r="T2976" s="47">
        <v>1.554398148148148E-2</v>
      </c>
      <c r="U2976" s="47">
        <v>0</v>
      </c>
      <c r="V2976" s="47">
        <v>0</v>
      </c>
      <c r="W2976" s="47">
        <v>0</v>
      </c>
      <c r="X2976" s="47">
        <v>1.681712962962963E-2</v>
      </c>
      <c r="Y2976" s="47">
        <v>0</v>
      </c>
      <c r="Z2976" s="47">
        <v>0</v>
      </c>
      <c r="AA2976" s="4">
        <f t="shared" si="95"/>
        <v>3.0451388888888885E-2</v>
      </c>
      <c r="AB2976" s="4">
        <f t="shared" si="96"/>
        <v>0</v>
      </c>
    </row>
    <row r="2977" spans="1:28" x14ac:dyDescent="0.25">
      <c r="A2977" s="44">
        <v>42886</v>
      </c>
      <c r="B2977" s="45" t="s">
        <v>194</v>
      </c>
      <c r="C2977" s="45" t="s">
        <v>161</v>
      </c>
      <c r="D2977" s="45" t="s">
        <v>38</v>
      </c>
      <c r="E2977" s="45" t="s">
        <v>45</v>
      </c>
      <c r="F2977" s="45" t="s">
        <v>127</v>
      </c>
      <c r="G2977" s="46">
        <v>102595</v>
      </c>
      <c r="H2977" s="76">
        <v>0.3888888888888889</v>
      </c>
      <c r="I2977" s="76">
        <v>0.65277777777777779</v>
      </c>
      <c r="J2977" s="47">
        <v>0.2638888888888889</v>
      </c>
      <c r="M2977" s="46">
        <v>0</v>
      </c>
      <c r="N2977" s="46">
        <v>0</v>
      </c>
      <c r="O2977" s="47">
        <v>0</v>
      </c>
      <c r="P2977" s="47">
        <v>0</v>
      </c>
      <c r="Q2977" s="47">
        <v>0</v>
      </c>
      <c r="R2977" s="47">
        <v>0</v>
      </c>
      <c r="S2977" s="47">
        <v>0</v>
      </c>
      <c r="T2977" s="47">
        <v>0</v>
      </c>
      <c r="U2977" s="47">
        <v>0</v>
      </c>
      <c r="V2977" s="47">
        <v>0</v>
      </c>
      <c r="W2977" s="47">
        <v>0</v>
      </c>
      <c r="X2977" s="47">
        <v>0</v>
      </c>
      <c r="Y2977" s="47">
        <v>0</v>
      </c>
      <c r="Z2977" s="47">
        <v>0</v>
      </c>
      <c r="AA2977" s="4">
        <f t="shared" si="95"/>
        <v>0</v>
      </c>
      <c r="AB2977" s="4" t="str">
        <f t="shared" si="96"/>
        <v/>
      </c>
    </row>
    <row r="2978" spans="1:28" x14ac:dyDescent="0.25">
      <c r="A2978" s="44">
        <v>42886</v>
      </c>
      <c r="B2978" s="45" t="s">
        <v>194</v>
      </c>
      <c r="C2978" s="45" t="s">
        <v>161</v>
      </c>
      <c r="D2978" s="45" t="s">
        <v>38</v>
      </c>
      <c r="E2978" s="45" t="s">
        <v>45</v>
      </c>
      <c r="F2978" s="45" t="s">
        <v>98</v>
      </c>
      <c r="G2978" s="46">
        <v>91165</v>
      </c>
      <c r="H2978" s="76">
        <v>0.3888888888888889</v>
      </c>
      <c r="I2978" s="76">
        <v>0.65277777777777779</v>
      </c>
      <c r="J2978" s="47">
        <v>0.2638888888888889</v>
      </c>
      <c r="M2978" s="46">
        <v>0</v>
      </c>
      <c r="N2978" s="46">
        <v>0</v>
      </c>
      <c r="O2978" s="47">
        <v>0</v>
      </c>
      <c r="P2978" s="47">
        <v>0</v>
      </c>
      <c r="Q2978" s="47">
        <v>0</v>
      </c>
      <c r="R2978" s="47">
        <v>0</v>
      </c>
      <c r="S2978" s="47">
        <v>0</v>
      </c>
      <c r="T2978" s="47">
        <v>0</v>
      </c>
      <c r="U2978" s="47">
        <v>0</v>
      </c>
      <c r="V2978" s="47">
        <v>0</v>
      </c>
      <c r="W2978" s="47">
        <v>0</v>
      </c>
      <c r="X2978" s="47">
        <v>0</v>
      </c>
      <c r="Y2978" s="47">
        <v>0</v>
      </c>
      <c r="Z2978" s="47">
        <v>0</v>
      </c>
      <c r="AA2978" s="4">
        <f t="shared" si="95"/>
        <v>0</v>
      </c>
      <c r="AB2978" s="4" t="str">
        <f t="shared" si="96"/>
        <v/>
      </c>
    </row>
    <row r="2979" spans="1:28" x14ac:dyDescent="0.25">
      <c r="A2979" s="44">
        <v>42886</v>
      </c>
      <c r="B2979" s="45" t="s">
        <v>194</v>
      </c>
      <c r="C2979" s="45" t="s">
        <v>161</v>
      </c>
      <c r="D2979" s="45" t="s">
        <v>38</v>
      </c>
      <c r="E2979" s="45" t="s">
        <v>45</v>
      </c>
      <c r="F2979" s="45" t="s">
        <v>99</v>
      </c>
      <c r="G2979" s="46">
        <v>91178</v>
      </c>
      <c r="H2979" s="76">
        <v>0.33333333333333331</v>
      </c>
      <c r="I2979" s="76">
        <v>0.59722222222222221</v>
      </c>
      <c r="J2979" s="47">
        <v>0.2638888888888889</v>
      </c>
      <c r="K2979" s="48">
        <v>42886.494444444441</v>
      </c>
      <c r="L2979" s="48">
        <v>42886.597222222219</v>
      </c>
      <c r="M2979" s="46">
        <v>31</v>
      </c>
      <c r="N2979" s="46">
        <v>0</v>
      </c>
      <c r="O2979" s="47">
        <v>0</v>
      </c>
      <c r="P2979" s="47">
        <v>1.6550925925925926E-3</v>
      </c>
      <c r="Q2979" s="47">
        <v>2.1759259259259258E-3</v>
      </c>
      <c r="R2979" s="47">
        <v>0</v>
      </c>
      <c r="S2979" s="47">
        <v>0</v>
      </c>
      <c r="T2979" s="47">
        <v>0</v>
      </c>
      <c r="U2979" s="47">
        <v>0</v>
      </c>
      <c r="V2979" s="47">
        <v>0</v>
      </c>
      <c r="W2979" s="47">
        <v>0</v>
      </c>
      <c r="X2979" s="47">
        <v>6.4814814814814813E-4</v>
      </c>
      <c r="Y2979" s="47">
        <v>2.8587962962962963E-3</v>
      </c>
      <c r="Z2979" s="47">
        <v>0</v>
      </c>
      <c r="AA2979" s="4">
        <f t="shared" si="95"/>
        <v>0</v>
      </c>
      <c r="AB2979" s="4">
        <f t="shared" si="96"/>
        <v>0.16111111111111115</v>
      </c>
    </row>
    <row r="2980" spans="1:28" x14ac:dyDescent="0.25">
      <c r="A2980" s="44">
        <v>42886</v>
      </c>
      <c r="B2980" s="45" t="s">
        <v>194</v>
      </c>
      <c r="C2980" s="45" t="s">
        <v>161</v>
      </c>
      <c r="D2980" s="45" t="s">
        <v>38</v>
      </c>
      <c r="E2980" s="45" t="s">
        <v>45</v>
      </c>
      <c r="F2980" s="45" t="s">
        <v>101</v>
      </c>
      <c r="G2980" s="46">
        <v>91179</v>
      </c>
      <c r="H2980" s="76">
        <v>0.25</v>
      </c>
      <c r="I2980" s="76">
        <v>0.51388888888888895</v>
      </c>
      <c r="J2980" s="47">
        <v>0.2638888888888889</v>
      </c>
      <c r="K2980" s="48">
        <v>42886.256944444445</v>
      </c>
      <c r="L2980" s="48">
        <v>42886.51458333333</v>
      </c>
      <c r="M2980" s="46">
        <v>57</v>
      </c>
      <c r="N2980" s="46">
        <v>0</v>
      </c>
      <c r="O2980" s="47">
        <v>0</v>
      </c>
      <c r="P2980" s="47">
        <v>1.7013888888888892E-3</v>
      </c>
      <c r="Q2980" s="47">
        <v>4.9652777777777777E-3</v>
      </c>
      <c r="R2980" s="47">
        <v>1.5358796296296296E-2</v>
      </c>
      <c r="S2980" s="47">
        <v>0</v>
      </c>
      <c r="T2980" s="47">
        <v>1.375E-2</v>
      </c>
      <c r="U2980" s="47">
        <v>0</v>
      </c>
      <c r="V2980" s="47">
        <v>0</v>
      </c>
      <c r="W2980" s="47">
        <v>0</v>
      </c>
      <c r="X2980" s="47">
        <v>1.2418981481481482E-2</v>
      </c>
      <c r="Y2980" s="47">
        <v>1.0115740740740741E-2</v>
      </c>
      <c r="Z2980" s="47">
        <v>0</v>
      </c>
      <c r="AA2980" s="4">
        <f t="shared" si="95"/>
        <v>2.9108796296296296E-2</v>
      </c>
      <c r="AB2980" s="4">
        <f t="shared" si="96"/>
        <v>6.9444444444444753E-3</v>
      </c>
    </row>
    <row r="2981" spans="1:28" x14ac:dyDescent="0.25">
      <c r="A2981" s="44">
        <v>42886</v>
      </c>
      <c r="B2981" s="45" t="s">
        <v>194</v>
      </c>
      <c r="C2981" s="45" t="s">
        <v>161</v>
      </c>
      <c r="D2981" s="45" t="s">
        <v>38</v>
      </c>
      <c r="E2981" s="45" t="s">
        <v>45</v>
      </c>
      <c r="F2981" s="45" t="s">
        <v>102</v>
      </c>
      <c r="G2981" s="46">
        <v>91388</v>
      </c>
      <c r="H2981" s="76">
        <v>0.29166666666666669</v>
      </c>
      <c r="I2981" s="76">
        <v>0.55555555555555558</v>
      </c>
      <c r="J2981" s="47">
        <v>0.2638888888888889</v>
      </c>
      <c r="M2981" s="46">
        <v>0</v>
      </c>
      <c r="N2981" s="46">
        <v>0</v>
      </c>
      <c r="O2981" s="47">
        <v>0</v>
      </c>
      <c r="P2981" s="47">
        <v>0</v>
      </c>
      <c r="Q2981" s="47">
        <v>0</v>
      </c>
      <c r="R2981" s="47">
        <v>0</v>
      </c>
      <c r="S2981" s="47">
        <v>0</v>
      </c>
      <c r="T2981" s="47">
        <v>0</v>
      </c>
      <c r="U2981" s="47">
        <v>0</v>
      </c>
      <c r="V2981" s="47">
        <v>0</v>
      </c>
      <c r="W2981" s="47">
        <v>0</v>
      </c>
      <c r="X2981" s="47">
        <v>0</v>
      </c>
      <c r="Y2981" s="47">
        <v>0</v>
      </c>
      <c r="Z2981" s="47">
        <v>0</v>
      </c>
      <c r="AA2981" s="4">
        <f t="shared" si="95"/>
        <v>0</v>
      </c>
      <c r="AB2981" s="4" t="str">
        <f t="shared" si="96"/>
        <v/>
      </c>
    </row>
    <row r="2982" spans="1:28" x14ac:dyDescent="0.25">
      <c r="A2982" s="44">
        <v>42886</v>
      </c>
      <c r="B2982" s="45" t="s">
        <v>194</v>
      </c>
      <c r="C2982" s="45" t="s">
        <v>161</v>
      </c>
      <c r="D2982" s="45" t="s">
        <v>38</v>
      </c>
      <c r="E2982" s="45" t="s">
        <v>45</v>
      </c>
      <c r="F2982" s="45" t="s">
        <v>103</v>
      </c>
      <c r="G2982" s="46">
        <v>91140</v>
      </c>
      <c r="H2982" s="76">
        <v>0.3611111111111111</v>
      </c>
      <c r="I2982" s="76">
        <v>0.625</v>
      </c>
      <c r="J2982" s="47">
        <v>0.2638888888888889</v>
      </c>
      <c r="K2982" s="48">
        <v>42886.36041666667</v>
      </c>
      <c r="L2982" s="48">
        <v>42886.625694444447</v>
      </c>
      <c r="M2982" s="46">
        <v>62</v>
      </c>
      <c r="N2982" s="46">
        <v>0</v>
      </c>
      <c r="O2982" s="47">
        <v>0</v>
      </c>
      <c r="P2982" s="47">
        <v>2.0138888888888888E-3</v>
      </c>
      <c r="Q2982" s="47">
        <v>2.5462962962962961E-3</v>
      </c>
      <c r="R2982" s="47">
        <v>1.4583333333333332E-2</v>
      </c>
      <c r="S2982" s="47">
        <v>0</v>
      </c>
      <c r="T2982" s="47">
        <v>7.0486111111111105E-3</v>
      </c>
      <c r="U2982" s="47">
        <v>0</v>
      </c>
      <c r="V2982" s="47">
        <v>0</v>
      </c>
      <c r="W2982" s="47">
        <v>0</v>
      </c>
      <c r="X2982" s="47">
        <v>1.5972222222222224E-2</v>
      </c>
      <c r="Y2982" s="47">
        <v>1.0115740740740741E-2</v>
      </c>
      <c r="Z2982" s="47">
        <v>0</v>
      </c>
      <c r="AA2982" s="4">
        <f t="shared" si="95"/>
        <v>2.1631944444444443E-2</v>
      </c>
      <c r="AB2982" s="4">
        <f t="shared" si="96"/>
        <v>0</v>
      </c>
    </row>
    <row r="2983" spans="1:28" x14ac:dyDescent="0.25">
      <c r="A2983" s="44">
        <v>42886</v>
      </c>
      <c r="B2983" s="45" t="s">
        <v>194</v>
      </c>
      <c r="C2983" s="45" t="s">
        <v>161</v>
      </c>
      <c r="D2983" s="45" t="s">
        <v>38</v>
      </c>
      <c r="E2983" s="45" t="s">
        <v>45</v>
      </c>
      <c r="F2983" s="45" t="s">
        <v>190</v>
      </c>
      <c r="G2983" s="46">
        <v>101413</v>
      </c>
      <c r="H2983" s="76">
        <v>0.29166666666666669</v>
      </c>
      <c r="I2983" s="76">
        <v>0.55555555555555558</v>
      </c>
      <c r="J2983" s="47">
        <v>0.2638888888888889</v>
      </c>
      <c r="M2983" s="46">
        <v>0</v>
      </c>
      <c r="N2983" s="46">
        <v>0</v>
      </c>
      <c r="O2983" s="47">
        <v>0</v>
      </c>
      <c r="P2983" s="47">
        <v>0</v>
      </c>
      <c r="Q2983" s="47">
        <v>0</v>
      </c>
      <c r="R2983" s="47">
        <v>0</v>
      </c>
      <c r="S2983" s="47">
        <v>0</v>
      </c>
      <c r="T2983" s="47">
        <v>0</v>
      </c>
      <c r="U2983" s="47">
        <v>0</v>
      </c>
      <c r="V2983" s="47">
        <v>0</v>
      </c>
      <c r="W2983" s="47">
        <v>0</v>
      </c>
      <c r="X2983" s="47">
        <v>0</v>
      </c>
      <c r="Y2983" s="47">
        <v>0</v>
      </c>
      <c r="Z2983" s="47">
        <v>0</v>
      </c>
      <c r="AA2983" s="4">
        <f t="shared" si="95"/>
        <v>0</v>
      </c>
      <c r="AB2983" s="4" t="str">
        <f t="shared" si="96"/>
        <v/>
      </c>
    </row>
    <row r="2984" spans="1:28" x14ac:dyDescent="0.25">
      <c r="A2984" s="44">
        <v>42886</v>
      </c>
      <c r="B2984" s="45" t="s">
        <v>194</v>
      </c>
      <c r="C2984" s="45" t="s">
        <v>161</v>
      </c>
      <c r="D2984" s="45" t="s">
        <v>38</v>
      </c>
      <c r="E2984" s="45" t="s">
        <v>45</v>
      </c>
      <c r="F2984" s="45" t="s">
        <v>105</v>
      </c>
      <c r="G2984" s="46">
        <v>91172</v>
      </c>
      <c r="H2984" s="76">
        <v>0.59722222222222221</v>
      </c>
      <c r="I2984" s="76">
        <v>0.86111111111111116</v>
      </c>
      <c r="J2984" s="47">
        <v>0.2638888888888889</v>
      </c>
      <c r="K2984" s="48">
        <v>42886.597222222219</v>
      </c>
      <c r="L2984" s="48">
        <v>42886.861805555556</v>
      </c>
      <c r="M2984" s="46">
        <v>68</v>
      </c>
      <c r="N2984" s="46">
        <v>0</v>
      </c>
      <c r="O2984" s="47">
        <v>0</v>
      </c>
      <c r="P2984" s="47">
        <v>2.5925925925925925E-3</v>
      </c>
      <c r="Q2984" s="47">
        <v>1.0532407407407407E-3</v>
      </c>
      <c r="R2984" s="47">
        <v>1.6770833333333332E-2</v>
      </c>
      <c r="S2984" s="47">
        <v>0</v>
      </c>
      <c r="T2984" s="47">
        <v>1.4305555555555557E-2</v>
      </c>
      <c r="U2984" s="47">
        <v>0</v>
      </c>
      <c r="V2984" s="47">
        <v>0</v>
      </c>
      <c r="W2984" s="47">
        <v>0</v>
      </c>
      <c r="X2984" s="47">
        <v>3.0092592592592595E-4</v>
      </c>
      <c r="Y2984" s="47">
        <v>2.9861111111111113E-3</v>
      </c>
      <c r="Z2984" s="47">
        <v>0</v>
      </c>
      <c r="AA2984" s="4">
        <f t="shared" si="95"/>
        <v>3.107638888888889E-2</v>
      </c>
      <c r="AB2984" s="4">
        <f t="shared" si="96"/>
        <v>0</v>
      </c>
    </row>
    <row r="2985" spans="1:28" x14ac:dyDescent="0.25">
      <c r="A2985" s="44">
        <v>42886</v>
      </c>
      <c r="B2985" s="45" t="s">
        <v>194</v>
      </c>
      <c r="C2985" s="45" t="s">
        <v>161</v>
      </c>
      <c r="D2985" s="45" t="s">
        <v>38</v>
      </c>
      <c r="E2985" s="45" t="s">
        <v>45</v>
      </c>
      <c r="F2985" s="45" t="s">
        <v>191</v>
      </c>
      <c r="G2985" s="46">
        <v>91158</v>
      </c>
      <c r="H2985" s="76">
        <v>0.25</v>
      </c>
      <c r="I2985" s="76">
        <v>0.51388888888888895</v>
      </c>
      <c r="J2985" s="47">
        <v>0.2638888888888889</v>
      </c>
      <c r="K2985" s="48">
        <v>42886.243055555555</v>
      </c>
      <c r="L2985" s="48">
        <v>42886.513194444444</v>
      </c>
      <c r="M2985" s="46">
        <v>68</v>
      </c>
      <c r="N2985" s="46">
        <v>0</v>
      </c>
      <c r="O2985" s="47">
        <v>0</v>
      </c>
      <c r="P2985" s="47">
        <v>1.4351851851851854E-3</v>
      </c>
      <c r="Q2985" s="47">
        <v>6.8981481481481489E-3</v>
      </c>
      <c r="R2985" s="47">
        <v>6.5509259259259262E-3</v>
      </c>
      <c r="S2985" s="47">
        <v>0</v>
      </c>
      <c r="T2985" s="47">
        <v>2.1238425925925924E-2</v>
      </c>
      <c r="U2985" s="47">
        <v>0</v>
      </c>
      <c r="V2985" s="47">
        <v>0</v>
      </c>
      <c r="W2985" s="47">
        <v>0</v>
      </c>
      <c r="X2985" s="47">
        <v>1.1122685185185185E-2</v>
      </c>
      <c r="Y2985" s="47">
        <v>8.6805555555555551E-4</v>
      </c>
      <c r="Z2985" s="47">
        <v>0</v>
      </c>
      <c r="AA2985" s="4">
        <f t="shared" si="95"/>
        <v>2.778935185185185E-2</v>
      </c>
      <c r="AB2985" s="4">
        <f t="shared" si="96"/>
        <v>0</v>
      </c>
    </row>
    <row r="2986" spans="1:28" x14ac:dyDescent="0.25">
      <c r="A2986" s="44">
        <v>42886</v>
      </c>
      <c r="B2986" s="45" t="s">
        <v>194</v>
      </c>
      <c r="C2986" s="45" t="s">
        <v>161</v>
      </c>
      <c r="D2986" s="45" t="s">
        <v>38</v>
      </c>
      <c r="E2986" s="45" t="s">
        <v>45</v>
      </c>
      <c r="F2986" s="45" t="s">
        <v>61</v>
      </c>
      <c r="G2986" s="46">
        <v>91175</v>
      </c>
      <c r="H2986" s="76">
        <v>0.29166666666666669</v>
      </c>
      <c r="I2986" s="76">
        <v>0.55555555555555558</v>
      </c>
      <c r="J2986" s="47">
        <v>0.2638888888888889</v>
      </c>
      <c r="K2986" s="48">
        <v>42886.290277777778</v>
      </c>
      <c r="L2986" s="48">
        <v>42886.555555555555</v>
      </c>
      <c r="M2986" s="46">
        <v>64</v>
      </c>
      <c r="N2986" s="46">
        <v>0</v>
      </c>
      <c r="O2986" s="47">
        <v>0</v>
      </c>
      <c r="P2986" s="47">
        <v>2.0833333333333333E-3</v>
      </c>
      <c r="Q2986" s="47">
        <v>3.2291666666666666E-3</v>
      </c>
      <c r="R2986" s="47">
        <v>1.5960648148148151E-2</v>
      </c>
      <c r="S2986" s="47">
        <v>0</v>
      </c>
      <c r="T2986" s="47">
        <v>1.6064814814814813E-2</v>
      </c>
      <c r="U2986" s="47">
        <v>0</v>
      </c>
      <c r="V2986" s="47">
        <v>0</v>
      </c>
      <c r="W2986" s="47">
        <v>0</v>
      </c>
      <c r="X2986" s="47">
        <v>1.1215277777777777E-2</v>
      </c>
      <c r="Y2986" s="47">
        <v>2.2337962962962967E-3</v>
      </c>
      <c r="Z2986" s="47">
        <v>0</v>
      </c>
      <c r="AA2986" s="4">
        <f t="shared" si="95"/>
        <v>3.2025462962962964E-2</v>
      </c>
      <c r="AB2986" s="4">
        <f t="shared" si="96"/>
        <v>0</v>
      </c>
    </row>
    <row r="2987" spans="1:28" x14ac:dyDescent="0.25">
      <c r="A2987" s="44">
        <v>42886</v>
      </c>
      <c r="B2987" s="45" t="s">
        <v>194</v>
      </c>
      <c r="C2987" s="45" t="s">
        <v>161</v>
      </c>
      <c r="D2987" s="45" t="s">
        <v>38</v>
      </c>
      <c r="E2987" s="45" t="s">
        <v>45</v>
      </c>
      <c r="F2987" s="45" t="s">
        <v>106</v>
      </c>
      <c r="G2987" s="46">
        <v>91150</v>
      </c>
      <c r="H2987" s="76">
        <v>0.29166666666666669</v>
      </c>
      <c r="I2987" s="76">
        <v>0.55555555555555558</v>
      </c>
      <c r="J2987" s="47">
        <v>0.2638888888888889</v>
      </c>
      <c r="K2987" s="48">
        <v>42886.291666666664</v>
      </c>
      <c r="L2987" s="48">
        <v>42886.555555555555</v>
      </c>
      <c r="M2987" s="46">
        <v>56</v>
      </c>
      <c r="N2987" s="46">
        <v>0</v>
      </c>
      <c r="O2987" s="47">
        <v>0</v>
      </c>
      <c r="P2987" s="47">
        <v>1.8634259259259261E-3</v>
      </c>
      <c r="Q2987" s="47">
        <v>3.2291666666666666E-3</v>
      </c>
      <c r="R2987" s="47">
        <v>1.7314814814814814E-2</v>
      </c>
      <c r="S2987" s="47">
        <v>0</v>
      </c>
      <c r="T2987" s="47">
        <v>1.5416666666666667E-2</v>
      </c>
      <c r="U2987" s="47">
        <v>0</v>
      </c>
      <c r="V2987" s="47">
        <v>0</v>
      </c>
      <c r="W2987" s="47">
        <v>0</v>
      </c>
      <c r="X2987" s="47">
        <v>3.8958333333333338E-2</v>
      </c>
      <c r="Y2987" s="47">
        <v>0</v>
      </c>
      <c r="Z2987" s="47">
        <v>0</v>
      </c>
      <c r="AA2987" s="4">
        <f t="shared" si="95"/>
        <v>3.2731481481481479E-2</v>
      </c>
      <c r="AB2987" s="4">
        <f t="shared" si="96"/>
        <v>0</v>
      </c>
    </row>
    <row r="2988" spans="1:28" x14ac:dyDescent="0.25">
      <c r="A2988" s="44">
        <v>42886</v>
      </c>
      <c r="B2988" s="45" t="s">
        <v>194</v>
      </c>
      <c r="C2988" s="45" t="s">
        <v>161</v>
      </c>
      <c r="D2988" s="45" t="s">
        <v>38</v>
      </c>
      <c r="E2988" s="45" t="s">
        <v>45</v>
      </c>
      <c r="F2988" s="45" t="s">
        <v>107</v>
      </c>
      <c r="G2988" s="46">
        <v>102599</v>
      </c>
      <c r="H2988" s="76">
        <v>0.33333333333333331</v>
      </c>
      <c r="I2988" s="76">
        <v>0.59722222222222221</v>
      </c>
      <c r="J2988" s="47">
        <v>0.2638888888888889</v>
      </c>
      <c r="M2988" s="46">
        <v>0</v>
      </c>
      <c r="N2988" s="46">
        <v>0</v>
      </c>
      <c r="O2988" s="47">
        <v>0</v>
      </c>
      <c r="P2988" s="47">
        <v>0</v>
      </c>
      <c r="Q2988" s="47">
        <v>0</v>
      </c>
      <c r="R2988" s="47">
        <v>0</v>
      </c>
      <c r="S2988" s="47">
        <v>0</v>
      </c>
      <c r="T2988" s="47">
        <v>0</v>
      </c>
      <c r="U2988" s="47">
        <v>0</v>
      </c>
      <c r="V2988" s="47">
        <v>0</v>
      </c>
      <c r="W2988" s="47">
        <v>0</v>
      </c>
      <c r="X2988" s="47">
        <v>0</v>
      </c>
      <c r="Y2988" s="47">
        <v>0</v>
      </c>
      <c r="Z2988" s="47">
        <v>0</v>
      </c>
      <c r="AA2988" s="4">
        <f t="shared" si="95"/>
        <v>0</v>
      </c>
      <c r="AB2988" s="4" t="str">
        <f t="shared" si="96"/>
        <v/>
      </c>
    </row>
    <row r="2989" spans="1:28" x14ac:dyDescent="0.25">
      <c r="A2989" s="44">
        <v>42886</v>
      </c>
      <c r="B2989" s="45" t="s">
        <v>194</v>
      </c>
      <c r="C2989" s="45" t="s">
        <v>161</v>
      </c>
      <c r="D2989" s="45" t="s">
        <v>192</v>
      </c>
      <c r="E2989" s="45" t="s">
        <v>48</v>
      </c>
      <c r="F2989" s="45" t="s">
        <v>193</v>
      </c>
      <c r="G2989" s="46">
        <v>91357</v>
      </c>
      <c r="H2989" s="76">
        <v>0.58333333333333337</v>
      </c>
      <c r="I2989" s="76">
        <v>0.84722222222222221</v>
      </c>
      <c r="J2989" s="47">
        <v>0.2638888888888889</v>
      </c>
      <c r="K2989" s="48">
        <v>42886.584027777775</v>
      </c>
      <c r="L2989" s="48">
        <v>42886.847222222219</v>
      </c>
      <c r="M2989" s="46">
        <v>6</v>
      </c>
      <c r="N2989" s="46">
        <v>3</v>
      </c>
      <c r="O2989" s="47">
        <v>2.0138888888888888E-3</v>
      </c>
      <c r="P2989" s="47">
        <v>5.7870370370370378E-4</v>
      </c>
      <c r="Q2989" s="47">
        <v>7.5347222222222213E-3</v>
      </c>
      <c r="R2989" s="47">
        <v>1.3912037037037037E-2</v>
      </c>
      <c r="S2989" s="47">
        <v>0</v>
      </c>
      <c r="T2989" s="47">
        <v>1.6377314814814813E-2</v>
      </c>
      <c r="U2989" s="47">
        <v>0</v>
      </c>
      <c r="V2989" s="47">
        <v>0</v>
      </c>
      <c r="W2989" s="47">
        <v>0</v>
      </c>
      <c r="X2989" s="47">
        <v>0</v>
      </c>
      <c r="Y2989" s="47">
        <v>1.4699074074074074E-3</v>
      </c>
      <c r="Z2989" s="47">
        <v>0</v>
      </c>
      <c r="AA2989" s="4">
        <f t="shared" si="95"/>
        <v>3.0289351851851852E-2</v>
      </c>
      <c r="AB2989" s="4">
        <f t="shared" si="96"/>
        <v>6.9444444444444198E-4</v>
      </c>
    </row>
    <row r="2990" spans="1:28" x14ac:dyDescent="0.25">
      <c r="A2990" s="44">
        <v>42886</v>
      </c>
      <c r="B2990" s="45" t="s">
        <v>194</v>
      </c>
      <c r="C2990" s="45" t="s">
        <v>161</v>
      </c>
      <c r="D2990" s="45" t="s">
        <v>192</v>
      </c>
      <c r="E2990" s="45" t="s">
        <v>48</v>
      </c>
      <c r="F2990" s="45" t="s">
        <v>88</v>
      </c>
      <c r="G2990" s="46">
        <v>91368</v>
      </c>
      <c r="H2990" s="76">
        <v>0.31944444444444448</v>
      </c>
      <c r="I2990" s="76">
        <v>0.58333333333333337</v>
      </c>
      <c r="J2990" s="47">
        <v>0.2638888888888889</v>
      </c>
      <c r="K2990" s="48">
        <v>42886.319444444445</v>
      </c>
      <c r="L2990" s="48">
        <v>42886.584027777775</v>
      </c>
      <c r="M2990" s="46">
        <v>2</v>
      </c>
      <c r="N2990" s="46">
        <v>5</v>
      </c>
      <c r="O2990" s="47">
        <v>8.2175925925925917E-4</v>
      </c>
      <c r="P2990" s="47">
        <v>1.0300925925925926E-3</v>
      </c>
      <c r="Q2990" s="47">
        <v>6.4930555555555549E-3</v>
      </c>
      <c r="R2990" s="47">
        <v>1.554398148148148E-2</v>
      </c>
      <c r="S2990" s="47">
        <v>5.7986111111111112E-3</v>
      </c>
      <c r="T2990" s="47">
        <v>1.8310185185185186E-2</v>
      </c>
      <c r="U2990" s="47">
        <v>0</v>
      </c>
      <c r="V2990" s="47">
        <v>3.8888888888888883E-3</v>
      </c>
      <c r="W2990" s="47">
        <v>0</v>
      </c>
      <c r="X2990" s="47">
        <v>0</v>
      </c>
      <c r="Y2990" s="47">
        <v>9.1203703703703707E-3</v>
      </c>
      <c r="Z2990" s="47">
        <v>0</v>
      </c>
      <c r="AA2990" s="4">
        <f t="shared" si="95"/>
        <v>3.3854166666666664E-2</v>
      </c>
      <c r="AB2990" s="4">
        <f t="shared" si="96"/>
        <v>0</v>
      </c>
    </row>
    <row r="2991" spans="1:28" x14ac:dyDescent="0.25">
      <c r="A2991" s="44">
        <v>42886</v>
      </c>
      <c r="G2991" s="46">
        <v>91146</v>
      </c>
      <c r="H2991" s="76"/>
      <c r="I2991" s="76"/>
      <c r="M2991" s="46">
        <v>50</v>
      </c>
      <c r="P2991" s="47">
        <v>2.2222222222222222E-3</v>
      </c>
      <c r="AA2991" s="4">
        <f t="shared" si="95"/>
        <v>0</v>
      </c>
      <c r="AB2991" s="4" t="str">
        <f t="shared" si="96"/>
        <v/>
      </c>
    </row>
    <row r="2992" spans="1:28" x14ac:dyDescent="0.25">
      <c r="A2992" s="44">
        <v>42886</v>
      </c>
      <c r="G2992" s="46">
        <v>91240</v>
      </c>
      <c r="H2992" s="76"/>
      <c r="I2992" s="76"/>
      <c r="M2992" s="46">
        <v>72</v>
      </c>
      <c r="P2992" s="47">
        <v>1.5624999999999999E-3</v>
      </c>
      <c r="AA2992" s="4">
        <f t="shared" si="95"/>
        <v>0</v>
      </c>
      <c r="AB2992" s="4" t="str">
        <f t="shared" si="96"/>
        <v/>
      </c>
    </row>
    <row r="2993" spans="8:28" x14ac:dyDescent="0.25">
      <c r="H2993" s="76"/>
      <c r="I2993" s="76"/>
      <c r="AA2993" s="4" t="str">
        <f t="shared" si="95"/>
        <v/>
      </c>
      <c r="AB2993" s="4" t="str">
        <f t="shared" si="96"/>
        <v/>
      </c>
    </row>
    <row r="2994" spans="8:28" x14ac:dyDescent="0.25">
      <c r="H2994" s="76"/>
      <c r="I2994" s="76"/>
      <c r="AA2994" s="4" t="str">
        <f t="shared" si="95"/>
        <v/>
      </c>
      <c r="AB2994" s="4" t="str">
        <f t="shared" si="96"/>
        <v/>
      </c>
    </row>
    <row r="2995" spans="8:28" x14ac:dyDescent="0.25">
      <c r="H2995" s="76"/>
      <c r="I2995" s="76"/>
      <c r="AA2995" s="4" t="str">
        <f t="shared" si="95"/>
        <v/>
      </c>
      <c r="AB2995" s="4" t="str">
        <f t="shared" si="96"/>
        <v/>
      </c>
    </row>
    <row r="2996" spans="8:28" x14ac:dyDescent="0.25">
      <c r="H2996" s="76"/>
      <c r="I2996" s="76"/>
      <c r="AA2996" s="4" t="str">
        <f t="shared" si="95"/>
        <v/>
      </c>
      <c r="AB2996" s="4" t="str">
        <f t="shared" si="96"/>
        <v/>
      </c>
    </row>
    <row r="2997" spans="8:28" x14ac:dyDescent="0.25">
      <c r="H2997" s="76"/>
      <c r="I2997" s="76"/>
      <c r="AA2997" s="4" t="str">
        <f t="shared" si="95"/>
        <v/>
      </c>
      <c r="AB2997" s="4" t="str">
        <f t="shared" si="96"/>
        <v/>
      </c>
    </row>
    <row r="2998" spans="8:28" x14ac:dyDescent="0.25">
      <c r="H2998" s="76"/>
      <c r="I2998" s="76"/>
      <c r="AA2998" s="4" t="str">
        <f t="shared" si="95"/>
        <v/>
      </c>
      <c r="AB2998" s="4" t="str">
        <f t="shared" si="96"/>
        <v/>
      </c>
    </row>
    <row r="2999" spans="8:28" x14ac:dyDescent="0.25">
      <c r="H2999" s="76"/>
      <c r="I2999" s="76"/>
      <c r="AA2999" s="4" t="str">
        <f t="shared" si="95"/>
        <v/>
      </c>
      <c r="AB2999" s="4" t="str">
        <f t="shared" si="96"/>
        <v/>
      </c>
    </row>
    <row r="3000" spans="8:28" x14ac:dyDescent="0.25">
      <c r="H3000" s="76"/>
      <c r="I3000" s="76"/>
      <c r="AA3000" s="4" t="str">
        <f t="shared" si="95"/>
        <v/>
      </c>
      <c r="AB3000" s="4" t="str">
        <f t="shared" si="96"/>
        <v/>
      </c>
    </row>
    <row r="3001" spans="8:28" x14ac:dyDescent="0.25">
      <c r="H3001" s="76"/>
      <c r="I3001" s="76"/>
      <c r="AA3001" s="4" t="str">
        <f t="shared" si="95"/>
        <v/>
      </c>
      <c r="AB3001" s="4" t="str">
        <f t="shared" si="96"/>
        <v/>
      </c>
    </row>
    <row r="3002" spans="8:28" x14ac:dyDescent="0.25">
      <c r="H3002" s="76"/>
      <c r="I3002" s="76"/>
      <c r="AA3002" s="4" t="str">
        <f t="shared" si="95"/>
        <v/>
      </c>
      <c r="AB3002" s="4" t="str">
        <f t="shared" si="96"/>
        <v/>
      </c>
    </row>
    <row r="3003" spans="8:28" x14ac:dyDescent="0.25">
      <c r="H3003" s="76"/>
      <c r="I3003" s="76"/>
      <c r="AA3003" s="4" t="str">
        <f t="shared" si="95"/>
        <v/>
      </c>
      <c r="AB3003" s="4" t="str">
        <f t="shared" si="96"/>
        <v/>
      </c>
    </row>
    <row r="3004" spans="8:28" x14ac:dyDescent="0.25">
      <c r="H3004" s="76"/>
      <c r="I3004" s="76"/>
      <c r="AA3004" s="4" t="str">
        <f t="shared" si="95"/>
        <v/>
      </c>
      <c r="AB3004" s="4" t="str">
        <f t="shared" si="96"/>
        <v/>
      </c>
    </row>
    <row r="3005" spans="8:28" x14ac:dyDescent="0.25">
      <c r="H3005" s="76"/>
      <c r="I3005" s="76"/>
      <c r="AA3005" s="4" t="str">
        <f t="shared" si="95"/>
        <v/>
      </c>
      <c r="AB3005" s="4" t="str">
        <f t="shared" si="96"/>
        <v/>
      </c>
    </row>
    <row r="3006" spans="8:28" x14ac:dyDescent="0.25">
      <c r="H3006" s="76"/>
      <c r="I3006" s="76"/>
      <c r="AA3006" s="4" t="str">
        <f t="shared" si="95"/>
        <v/>
      </c>
      <c r="AB3006" s="4" t="str">
        <f t="shared" si="96"/>
        <v/>
      </c>
    </row>
    <row r="3007" spans="8:28" x14ac:dyDescent="0.25">
      <c r="H3007" s="76"/>
      <c r="I3007" s="76"/>
      <c r="AA3007" s="4" t="str">
        <f t="shared" si="95"/>
        <v/>
      </c>
      <c r="AB3007" s="4" t="str">
        <f t="shared" si="96"/>
        <v/>
      </c>
    </row>
    <row r="3008" spans="8:28" x14ac:dyDescent="0.25">
      <c r="H3008" s="76"/>
      <c r="I3008" s="76"/>
      <c r="AA3008" s="4" t="str">
        <f t="shared" si="95"/>
        <v/>
      </c>
      <c r="AB3008" s="4" t="str">
        <f t="shared" si="96"/>
        <v/>
      </c>
    </row>
    <row r="3009" spans="8:28" x14ac:dyDescent="0.25">
      <c r="H3009" s="76"/>
      <c r="I3009" s="76"/>
      <c r="AA3009" s="4" t="str">
        <f t="shared" si="95"/>
        <v/>
      </c>
      <c r="AB3009" s="4" t="str">
        <f t="shared" si="96"/>
        <v/>
      </c>
    </row>
    <row r="3010" spans="8:28" x14ac:dyDescent="0.25">
      <c r="H3010" s="76"/>
      <c r="I3010" s="76"/>
      <c r="AA3010" s="4" t="str">
        <f t="shared" si="95"/>
        <v/>
      </c>
      <c r="AB3010" s="4" t="str">
        <f t="shared" si="96"/>
        <v/>
      </c>
    </row>
    <row r="3011" spans="8:28" x14ac:dyDescent="0.25">
      <c r="H3011" s="76"/>
      <c r="I3011" s="76"/>
      <c r="AA3011" s="4" t="str">
        <f t="shared" si="95"/>
        <v/>
      </c>
      <c r="AB3011" s="4" t="str">
        <f t="shared" si="96"/>
        <v/>
      </c>
    </row>
    <row r="3012" spans="8:28" x14ac:dyDescent="0.25">
      <c r="H3012" s="76"/>
      <c r="I3012" s="76"/>
      <c r="AA3012" s="4" t="str">
        <f t="shared" si="95"/>
        <v/>
      </c>
      <c r="AB3012" s="4" t="str">
        <f t="shared" si="96"/>
        <v/>
      </c>
    </row>
    <row r="3013" spans="8:28" x14ac:dyDescent="0.25">
      <c r="H3013" s="76"/>
      <c r="I3013" s="76"/>
      <c r="AA3013" s="4" t="str">
        <f t="shared" si="95"/>
        <v/>
      </c>
      <c r="AB3013" s="4" t="str">
        <f t="shared" si="96"/>
        <v/>
      </c>
    </row>
    <row r="3014" spans="8:28" x14ac:dyDescent="0.25">
      <c r="H3014" s="76"/>
      <c r="I3014" s="76"/>
      <c r="AA3014" s="4" t="str">
        <f t="shared" ref="AA3014:AA3077" si="97">IF(A3014="","",R3014+T3014)</f>
        <v/>
      </c>
      <c r="AB3014" s="4" t="str">
        <f t="shared" si="96"/>
        <v/>
      </c>
    </row>
    <row r="3015" spans="8:28" x14ac:dyDescent="0.25">
      <c r="H3015" s="76"/>
      <c r="I3015" s="76"/>
      <c r="AA3015" s="4" t="str">
        <f t="shared" si="97"/>
        <v/>
      </c>
      <c r="AB3015" s="4" t="str">
        <f t="shared" si="96"/>
        <v/>
      </c>
    </row>
    <row r="3016" spans="8:28" x14ac:dyDescent="0.25">
      <c r="H3016" s="76"/>
      <c r="I3016" s="76"/>
      <c r="AA3016" s="4" t="str">
        <f t="shared" si="97"/>
        <v/>
      </c>
      <c r="AB3016" s="4" t="str">
        <f t="shared" si="96"/>
        <v/>
      </c>
    </row>
    <row r="3017" spans="8:28" x14ac:dyDescent="0.25">
      <c r="H3017" s="76"/>
      <c r="I3017" s="76"/>
      <c r="AA3017" s="4" t="str">
        <f t="shared" si="97"/>
        <v/>
      </c>
      <c r="AB3017" s="4" t="str">
        <f t="shared" si="96"/>
        <v/>
      </c>
    </row>
    <row r="3018" spans="8:28" x14ac:dyDescent="0.25">
      <c r="H3018" s="76"/>
      <c r="I3018" s="76"/>
      <c r="AA3018" s="4" t="str">
        <f t="shared" si="97"/>
        <v/>
      </c>
      <c r="AB3018" s="4" t="str">
        <f t="shared" si="96"/>
        <v/>
      </c>
    </row>
    <row r="3019" spans="8:28" x14ac:dyDescent="0.25">
      <c r="H3019" s="76"/>
      <c r="I3019" s="76"/>
      <c r="AA3019" s="4" t="str">
        <f t="shared" si="97"/>
        <v/>
      </c>
      <c r="AB3019" s="4" t="str">
        <f t="shared" si="96"/>
        <v/>
      </c>
    </row>
    <row r="3020" spans="8:28" x14ac:dyDescent="0.25">
      <c r="H3020" s="76"/>
      <c r="I3020" s="76"/>
      <c r="AA3020" s="4" t="str">
        <f t="shared" si="97"/>
        <v/>
      </c>
      <c r="AB3020" s="4" t="str">
        <f t="shared" si="96"/>
        <v/>
      </c>
    </row>
    <row r="3021" spans="8:28" x14ac:dyDescent="0.25">
      <c r="H3021" s="76"/>
      <c r="I3021" s="76"/>
      <c r="AA3021" s="4" t="str">
        <f t="shared" si="97"/>
        <v/>
      </c>
      <c r="AB3021" s="4" t="str">
        <f t="shared" si="96"/>
        <v/>
      </c>
    </row>
    <row r="3022" spans="8:28" x14ac:dyDescent="0.25">
      <c r="H3022" s="76"/>
      <c r="I3022" s="76"/>
      <c r="AA3022" s="4" t="str">
        <f t="shared" si="97"/>
        <v/>
      </c>
      <c r="AB3022" s="4" t="str">
        <f t="shared" si="96"/>
        <v/>
      </c>
    </row>
    <row r="3023" spans="8:28" x14ac:dyDescent="0.25">
      <c r="H3023" s="76"/>
      <c r="I3023" s="76"/>
      <c r="AA3023" s="4" t="str">
        <f t="shared" si="97"/>
        <v/>
      </c>
      <c r="AB3023" s="4" t="str">
        <f t="shared" si="96"/>
        <v/>
      </c>
    </row>
    <row r="3024" spans="8:28" x14ac:dyDescent="0.25">
      <c r="H3024" s="76"/>
      <c r="I3024" s="76"/>
      <c r="AA3024" s="4" t="str">
        <f t="shared" si="97"/>
        <v/>
      </c>
      <c r="AB3024" s="4" t="str">
        <f t="shared" si="96"/>
        <v/>
      </c>
    </row>
    <row r="3025" spans="8:28" x14ac:dyDescent="0.25">
      <c r="H3025" s="76"/>
      <c r="I3025" s="76"/>
      <c r="AA3025" s="4" t="str">
        <f t="shared" si="97"/>
        <v/>
      </c>
      <c r="AB3025" s="4" t="str">
        <f t="shared" si="96"/>
        <v/>
      </c>
    </row>
    <row r="3026" spans="8:28" x14ac:dyDescent="0.25">
      <c r="H3026" s="76"/>
      <c r="I3026" s="76"/>
      <c r="AA3026" s="4" t="str">
        <f t="shared" si="97"/>
        <v/>
      </c>
      <c r="AB3026" s="4" t="str">
        <f t="shared" si="96"/>
        <v/>
      </c>
    </row>
    <row r="3027" spans="8:28" x14ac:dyDescent="0.25">
      <c r="H3027" s="76"/>
      <c r="I3027" s="76"/>
      <c r="AA3027" s="4" t="str">
        <f t="shared" si="97"/>
        <v/>
      </c>
      <c r="AB3027" s="4" t="str">
        <f t="shared" si="96"/>
        <v/>
      </c>
    </row>
    <row r="3028" spans="8:28" x14ac:dyDescent="0.25">
      <c r="H3028" s="76"/>
      <c r="I3028" s="76"/>
      <c r="AA3028" s="4" t="str">
        <f t="shared" si="97"/>
        <v/>
      </c>
      <c r="AB3028" s="4" t="str">
        <f t="shared" si="96"/>
        <v/>
      </c>
    </row>
    <row r="3029" spans="8:28" x14ac:dyDescent="0.25">
      <c r="H3029" s="76"/>
      <c r="I3029" s="76"/>
      <c r="AA3029" s="4" t="str">
        <f t="shared" si="97"/>
        <v/>
      </c>
      <c r="AB3029" s="4" t="str">
        <f t="shared" si="96"/>
        <v/>
      </c>
    </row>
    <row r="3030" spans="8:28" x14ac:dyDescent="0.25">
      <c r="H3030" s="76"/>
      <c r="I3030" s="76"/>
      <c r="AA3030" s="4" t="str">
        <f t="shared" si="97"/>
        <v/>
      </c>
      <c r="AB3030" s="4" t="str">
        <f t="shared" si="96"/>
        <v/>
      </c>
    </row>
    <row r="3031" spans="8:28" x14ac:dyDescent="0.25">
      <c r="H3031" s="76"/>
      <c r="I3031" s="76"/>
      <c r="AA3031" s="4" t="str">
        <f t="shared" si="97"/>
        <v/>
      </c>
      <c r="AB3031" s="4" t="str">
        <f t="shared" si="96"/>
        <v/>
      </c>
    </row>
    <row r="3032" spans="8:28" x14ac:dyDescent="0.25">
      <c r="H3032" s="76"/>
      <c r="I3032" s="76"/>
      <c r="AA3032" s="4" t="str">
        <f t="shared" si="97"/>
        <v/>
      </c>
      <c r="AB3032" s="4" t="str">
        <f t="shared" si="96"/>
        <v/>
      </c>
    </row>
    <row r="3033" spans="8:28" x14ac:dyDescent="0.25">
      <c r="H3033" s="76"/>
      <c r="I3033" s="76"/>
      <c r="AA3033" s="4" t="str">
        <f t="shared" si="97"/>
        <v/>
      </c>
      <c r="AB3033" s="4" t="str">
        <f t="shared" si="96"/>
        <v/>
      </c>
    </row>
    <row r="3034" spans="8:28" x14ac:dyDescent="0.25">
      <c r="H3034" s="76"/>
      <c r="I3034" s="76"/>
      <c r="AA3034" s="4" t="str">
        <f t="shared" si="97"/>
        <v/>
      </c>
      <c r="AB3034" s="4" t="str">
        <f t="shared" si="96"/>
        <v/>
      </c>
    </row>
    <row r="3035" spans="8:28" x14ac:dyDescent="0.25">
      <c r="H3035" s="76"/>
      <c r="I3035" s="76"/>
      <c r="AA3035" s="4" t="str">
        <f t="shared" si="97"/>
        <v/>
      </c>
      <c r="AB3035" s="4" t="str">
        <f t="shared" si="96"/>
        <v/>
      </c>
    </row>
    <row r="3036" spans="8:28" x14ac:dyDescent="0.25">
      <c r="H3036" s="76"/>
      <c r="I3036" s="76"/>
      <c r="AA3036" s="4" t="str">
        <f t="shared" si="97"/>
        <v/>
      </c>
      <c r="AB3036" s="4" t="str">
        <f t="shared" si="96"/>
        <v/>
      </c>
    </row>
    <row r="3037" spans="8:28" x14ac:dyDescent="0.25">
      <c r="H3037" s="76"/>
      <c r="I3037" s="76"/>
      <c r="AA3037" s="4" t="str">
        <f t="shared" si="97"/>
        <v/>
      </c>
      <c r="AB3037" s="4" t="str">
        <f t="shared" si="96"/>
        <v/>
      </c>
    </row>
    <row r="3038" spans="8:28" x14ac:dyDescent="0.25">
      <c r="H3038" s="76"/>
      <c r="I3038" s="76"/>
      <c r="AA3038" s="4" t="str">
        <f t="shared" si="97"/>
        <v/>
      </c>
      <c r="AB3038" s="4" t="str">
        <f t="shared" ref="AB3038:AB3101" si="98">IF(K3038="","",IF(VALUE(TEXT(K3038,"HH:MM:SS"))&gt;H3038,VALUE(TEXT(K3038,"HH:MM:SS"))-H3038,0))</f>
        <v/>
      </c>
    </row>
    <row r="3039" spans="8:28" x14ac:dyDescent="0.25">
      <c r="H3039" s="76"/>
      <c r="I3039" s="76"/>
      <c r="AA3039" s="4" t="str">
        <f t="shared" si="97"/>
        <v/>
      </c>
      <c r="AB3039" s="4" t="str">
        <f t="shared" si="98"/>
        <v/>
      </c>
    </row>
    <row r="3040" spans="8:28" x14ac:dyDescent="0.25">
      <c r="H3040" s="76"/>
      <c r="I3040" s="76"/>
      <c r="AA3040" s="4" t="str">
        <f t="shared" si="97"/>
        <v/>
      </c>
      <c r="AB3040" s="4" t="str">
        <f t="shared" si="98"/>
        <v/>
      </c>
    </row>
    <row r="3041" spans="8:28" x14ac:dyDescent="0.25">
      <c r="H3041" s="76"/>
      <c r="I3041" s="76"/>
      <c r="AA3041" s="4" t="str">
        <f t="shared" si="97"/>
        <v/>
      </c>
      <c r="AB3041" s="4" t="str">
        <f t="shared" si="98"/>
        <v/>
      </c>
    </row>
    <row r="3042" spans="8:28" x14ac:dyDescent="0.25">
      <c r="H3042" s="76"/>
      <c r="I3042" s="76"/>
      <c r="AA3042" s="4" t="str">
        <f t="shared" si="97"/>
        <v/>
      </c>
      <c r="AB3042" s="4" t="str">
        <f t="shared" si="98"/>
        <v/>
      </c>
    </row>
    <row r="3043" spans="8:28" x14ac:dyDescent="0.25">
      <c r="H3043" s="76"/>
      <c r="I3043" s="76"/>
      <c r="AA3043" s="4" t="str">
        <f t="shared" si="97"/>
        <v/>
      </c>
      <c r="AB3043" s="4" t="str">
        <f t="shared" si="98"/>
        <v/>
      </c>
    </row>
    <row r="3044" spans="8:28" x14ac:dyDescent="0.25">
      <c r="H3044" s="76"/>
      <c r="I3044" s="76"/>
      <c r="AA3044" s="4" t="str">
        <f t="shared" si="97"/>
        <v/>
      </c>
      <c r="AB3044" s="4" t="str">
        <f t="shared" si="98"/>
        <v/>
      </c>
    </row>
    <row r="3045" spans="8:28" x14ac:dyDescent="0.25">
      <c r="H3045" s="76"/>
      <c r="I3045" s="76"/>
      <c r="AA3045" s="4" t="str">
        <f t="shared" si="97"/>
        <v/>
      </c>
      <c r="AB3045" s="4" t="str">
        <f t="shared" si="98"/>
        <v/>
      </c>
    </row>
    <row r="3046" spans="8:28" x14ac:dyDescent="0.25">
      <c r="H3046" s="76"/>
      <c r="I3046" s="76"/>
      <c r="AA3046" s="4" t="str">
        <f t="shared" si="97"/>
        <v/>
      </c>
      <c r="AB3046" s="4" t="str">
        <f t="shared" si="98"/>
        <v/>
      </c>
    </row>
    <row r="3047" spans="8:28" x14ac:dyDescent="0.25">
      <c r="H3047" s="76"/>
      <c r="I3047" s="76"/>
      <c r="AA3047" s="4" t="str">
        <f t="shared" si="97"/>
        <v/>
      </c>
      <c r="AB3047" s="4" t="str">
        <f t="shared" si="98"/>
        <v/>
      </c>
    </row>
    <row r="3048" spans="8:28" x14ac:dyDescent="0.25">
      <c r="H3048" s="76"/>
      <c r="I3048" s="76"/>
      <c r="AA3048" s="4" t="str">
        <f t="shared" si="97"/>
        <v/>
      </c>
      <c r="AB3048" s="4" t="str">
        <f t="shared" si="98"/>
        <v/>
      </c>
    </row>
    <row r="3049" spans="8:28" x14ac:dyDescent="0.25">
      <c r="H3049" s="76"/>
      <c r="I3049" s="76"/>
      <c r="AA3049" s="4" t="str">
        <f t="shared" si="97"/>
        <v/>
      </c>
      <c r="AB3049" s="4" t="str">
        <f t="shared" si="98"/>
        <v/>
      </c>
    </row>
    <row r="3050" spans="8:28" x14ac:dyDescent="0.25">
      <c r="H3050" s="76"/>
      <c r="I3050" s="76"/>
      <c r="AA3050" s="4" t="str">
        <f t="shared" si="97"/>
        <v/>
      </c>
      <c r="AB3050" s="4" t="str">
        <f t="shared" si="98"/>
        <v/>
      </c>
    </row>
    <row r="3051" spans="8:28" x14ac:dyDescent="0.25">
      <c r="H3051" s="76"/>
      <c r="I3051" s="76"/>
      <c r="AA3051" s="4" t="str">
        <f t="shared" si="97"/>
        <v/>
      </c>
      <c r="AB3051" s="4" t="str">
        <f t="shared" si="98"/>
        <v/>
      </c>
    </row>
    <row r="3052" spans="8:28" x14ac:dyDescent="0.25">
      <c r="H3052" s="76"/>
      <c r="I3052" s="76"/>
      <c r="AA3052" s="4" t="str">
        <f t="shared" si="97"/>
        <v/>
      </c>
      <c r="AB3052" s="4" t="str">
        <f t="shared" si="98"/>
        <v/>
      </c>
    </row>
    <row r="3053" spans="8:28" x14ac:dyDescent="0.25">
      <c r="H3053" s="76"/>
      <c r="I3053" s="76"/>
      <c r="AA3053" s="4" t="str">
        <f t="shared" si="97"/>
        <v/>
      </c>
      <c r="AB3053" s="4" t="str">
        <f t="shared" si="98"/>
        <v/>
      </c>
    </row>
    <row r="3054" spans="8:28" x14ac:dyDescent="0.25">
      <c r="H3054" s="76"/>
      <c r="I3054" s="76"/>
      <c r="AA3054" s="4" t="str">
        <f t="shared" si="97"/>
        <v/>
      </c>
      <c r="AB3054" s="4" t="str">
        <f t="shared" si="98"/>
        <v/>
      </c>
    </row>
    <row r="3055" spans="8:28" x14ac:dyDescent="0.25">
      <c r="H3055" s="76"/>
      <c r="I3055" s="76"/>
      <c r="AA3055" s="4" t="str">
        <f t="shared" si="97"/>
        <v/>
      </c>
      <c r="AB3055" s="4" t="str">
        <f t="shared" si="98"/>
        <v/>
      </c>
    </row>
    <row r="3056" spans="8:28" x14ac:dyDescent="0.25">
      <c r="H3056" s="76"/>
      <c r="I3056" s="76"/>
      <c r="AA3056" s="4" t="str">
        <f t="shared" si="97"/>
        <v/>
      </c>
      <c r="AB3056" s="4" t="str">
        <f t="shared" si="98"/>
        <v/>
      </c>
    </row>
    <row r="3057" spans="8:28" x14ac:dyDescent="0.25">
      <c r="H3057" s="76"/>
      <c r="I3057" s="76"/>
      <c r="AA3057" s="4" t="str">
        <f t="shared" si="97"/>
        <v/>
      </c>
      <c r="AB3057" s="4" t="str">
        <f t="shared" si="98"/>
        <v/>
      </c>
    </row>
    <row r="3058" spans="8:28" x14ac:dyDescent="0.25">
      <c r="H3058" s="76"/>
      <c r="I3058" s="76"/>
      <c r="AA3058" s="4" t="str">
        <f t="shared" si="97"/>
        <v/>
      </c>
      <c r="AB3058" s="4" t="str">
        <f t="shared" si="98"/>
        <v/>
      </c>
    </row>
    <row r="3059" spans="8:28" x14ac:dyDescent="0.25">
      <c r="H3059" s="76"/>
      <c r="I3059" s="76"/>
      <c r="AA3059" s="4" t="str">
        <f t="shared" si="97"/>
        <v/>
      </c>
      <c r="AB3059" s="4" t="str">
        <f t="shared" si="98"/>
        <v/>
      </c>
    </row>
    <row r="3060" spans="8:28" x14ac:dyDescent="0.25">
      <c r="H3060" s="76"/>
      <c r="I3060" s="76"/>
      <c r="AA3060" s="4" t="str">
        <f t="shared" si="97"/>
        <v/>
      </c>
      <c r="AB3060" s="4" t="str">
        <f t="shared" si="98"/>
        <v/>
      </c>
    </row>
    <row r="3061" spans="8:28" x14ac:dyDescent="0.25">
      <c r="H3061" s="76"/>
      <c r="I3061" s="76"/>
      <c r="AA3061" s="4" t="str">
        <f t="shared" si="97"/>
        <v/>
      </c>
      <c r="AB3061" s="4" t="str">
        <f t="shared" si="98"/>
        <v/>
      </c>
    </row>
    <row r="3062" spans="8:28" x14ac:dyDescent="0.25">
      <c r="H3062" s="76"/>
      <c r="I3062" s="76"/>
      <c r="AA3062" s="4" t="str">
        <f t="shared" si="97"/>
        <v/>
      </c>
      <c r="AB3062" s="4" t="str">
        <f t="shared" si="98"/>
        <v/>
      </c>
    </row>
    <row r="3063" spans="8:28" x14ac:dyDescent="0.25">
      <c r="H3063" s="76"/>
      <c r="I3063" s="76"/>
      <c r="AA3063" s="4" t="str">
        <f t="shared" si="97"/>
        <v/>
      </c>
      <c r="AB3063" s="4" t="str">
        <f t="shared" si="98"/>
        <v/>
      </c>
    </row>
    <row r="3064" spans="8:28" x14ac:dyDescent="0.25">
      <c r="H3064" s="76"/>
      <c r="I3064" s="76"/>
      <c r="AA3064" s="4" t="str">
        <f t="shared" si="97"/>
        <v/>
      </c>
      <c r="AB3064" s="4" t="str">
        <f t="shared" si="98"/>
        <v/>
      </c>
    </row>
    <row r="3065" spans="8:28" x14ac:dyDescent="0.25">
      <c r="H3065" s="76"/>
      <c r="I3065" s="76"/>
      <c r="AA3065" s="4" t="str">
        <f t="shared" si="97"/>
        <v/>
      </c>
      <c r="AB3065" s="4" t="str">
        <f t="shared" si="98"/>
        <v/>
      </c>
    </row>
    <row r="3066" spans="8:28" x14ac:dyDescent="0.25">
      <c r="H3066" s="76"/>
      <c r="I3066" s="76"/>
      <c r="AA3066" s="4" t="str">
        <f t="shared" si="97"/>
        <v/>
      </c>
      <c r="AB3066" s="4" t="str">
        <f t="shared" si="98"/>
        <v/>
      </c>
    </row>
    <row r="3067" spans="8:28" x14ac:dyDescent="0.25">
      <c r="H3067" s="76"/>
      <c r="I3067" s="76"/>
      <c r="AA3067" s="4" t="str">
        <f t="shared" si="97"/>
        <v/>
      </c>
      <c r="AB3067" s="4" t="str">
        <f t="shared" si="98"/>
        <v/>
      </c>
    </row>
    <row r="3068" spans="8:28" x14ac:dyDescent="0.25">
      <c r="H3068" s="76"/>
      <c r="I3068" s="76"/>
      <c r="AA3068" s="4" t="str">
        <f t="shared" si="97"/>
        <v/>
      </c>
      <c r="AB3068" s="4" t="str">
        <f t="shared" si="98"/>
        <v/>
      </c>
    </row>
    <row r="3069" spans="8:28" x14ac:dyDescent="0.25">
      <c r="H3069" s="76"/>
      <c r="I3069" s="76"/>
      <c r="AA3069" s="4" t="str">
        <f t="shared" si="97"/>
        <v/>
      </c>
      <c r="AB3069" s="4" t="str">
        <f t="shared" si="98"/>
        <v/>
      </c>
    </row>
    <row r="3070" spans="8:28" x14ac:dyDescent="0.25">
      <c r="H3070" s="76"/>
      <c r="I3070" s="76"/>
      <c r="AA3070" s="4" t="str">
        <f t="shared" si="97"/>
        <v/>
      </c>
      <c r="AB3070" s="4" t="str">
        <f t="shared" si="98"/>
        <v/>
      </c>
    </row>
    <row r="3071" spans="8:28" x14ac:dyDescent="0.25">
      <c r="H3071" s="76"/>
      <c r="I3071" s="76"/>
      <c r="AA3071" s="4" t="str">
        <f t="shared" si="97"/>
        <v/>
      </c>
      <c r="AB3071" s="4" t="str">
        <f t="shared" si="98"/>
        <v/>
      </c>
    </row>
    <row r="3072" spans="8:28" x14ac:dyDescent="0.25">
      <c r="H3072" s="76"/>
      <c r="I3072" s="76"/>
      <c r="AA3072" s="4" t="str">
        <f t="shared" si="97"/>
        <v/>
      </c>
      <c r="AB3072" s="4" t="str">
        <f t="shared" si="98"/>
        <v/>
      </c>
    </row>
    <row r="3073" spans="8:28" x14ac:dyDescent="0.25">
      <c r="H3073" s="76"/>
      <c r="I3073" s="76"/>
      <c r="AA3073" s="4" t="str">
        <f t="shared" si="97"/>
        <v/>
      </c>
      <c r="AB3073" s="4" t="str">
        <f t="shared" si="98"/>
        <v/>
      </c>
    </row>
    <row r="3074" spans="8:28" x14ac:dyDescent="0.25">
      <c r="H3074" s="76"/>
      <c r="I3074" s="76"/>
      <c r="AA3074" s="4" t="str">
        <f t="shared" si="97"/>
        <v/>
      </c>
      <c r="AB3074" s="4" t="str">
        <f t="shared" si="98"/>
        <v/>
      </c>
    </row>
    <row r="3075" spans="8:28" x14ac:dyDescent="0.25">
      <c r="H3075" s="76"/>
      <c r="I3075" s="76"/>
      <c r="AA3075" s="4" t="str">
        <f t="shared" si="97"/>
        <v/>
      </c>
      <c r="AB3075" s="4" t="str">
        <f t="shared" si="98"/>
        <v/>
      </c>
    </row>
    <row r="3076" spans="8:28" x14ac:dyDescent="0.25">
      <c r="H3076" s="76"/>
      <c r="I3076" s="76"/>
      <c r="AA3076" s="4" t="str">
        <f t="shared" si="97"/>
        <v/>
      </c>
      <c r="AB3076" s="4" t="str">
        <f t="shared" si="98"/>
        <v/>
      </c>
    </row>
    <row r="3077" spans="8:28" x14ac:dyDescent="0.25">
      <c r="H3077" s="76"/>
      <c r="I3077" s="76"/>
      <c r="AA3077" s="4" t="str">
        <f t="shared" si="97"/>
        <v/>
      </c>
      <c r="AB3077" s="4" t="str">
        <f t="shared" si="98"/>
        <v/>
      </c>
    </row>
    <row r="3078" spans="8:28" x14ac:dyDescent="0.25">
      <c r="H3078" s="76"/>
      <c r="I3078" s="76"/>
      <c r="AA3078" s="4" t="str">
        <f t="shared" ref="AA3078:AA3141" si="99">IF(A3078="","",R3078+T3078)</f>
        <v/>
      </c>
      <c r="AB3078" s="4" t="str">
        <f t="shared" si="98"/>
        <v/>
      </c>
    </row>
    <row r="3079" spans="8:28" x14ac:dyDescent="0.25">
      <c r="H3079" s="76"/>
      <c r="I3079" s="76"/>
      <c r="AA3079" s="4" t="str">
        <f t="shared" si="99"/>
        <v/>
      </c>
      <c r="AB3079" s="4" t="str">
        <f t="shared" si="98"/>
        <v/>
      </c>
    </row>
    <row r="3080" spans="8:28" x14ac:dyDescent="0.25">
      <c r="H3080" s="76"/>
      <c r="I3080" s="76"/>
      <c r="AA3080" s="4" t="str">
        <f t="shared" si="99"/>
        <v/>
      </c>
      <c r="AB3080" s="4" t="str">
        <f t="shared" si="98"/>
        <v/>
      </c>
    </row>
    <row r="3081" spans="8:28" x14ac:dyDescent="0.25">
      <c r="H3081" s="76"/>
      <c r="I3081" s="76"/>
      <c r="AA3081" s="4" t="str">
        <f t="shared" si="99"/>
        <v/>
      </c>
      <c r="AB3081" s="4" t="str">
        <f t="shared" si="98"/>
        <v/>
      </c>
    </row>
    <row r="3082" spans="8:28" x14ac:dyDescent="0.25">
      <c r="H3082" s="76"/>
      <c r="I3082" s="76"/>
      <c r="AA3082" s="4" t="str">
        <f t="shared" si="99"/>
        <v/>
      </c>
      <c r="AB3082" s="4" t="str">
        <f t="shared" si="98"/>
        <v/>
      </c>
    </row>
    <row r="3083" spans="8:28" x14ac:dyDescent="0.25">
      <c r="H3083" s="76"/>
      <c r="I3083" s="76"/>
      <c r="AA3083" s="4" t="str">
        <f t="shared" si="99"/>
        <v/>
      </c>
      <c r="AB3083" s="4" t="str">
        <f t="shared" si="98"/>
        <v/>
      </c>
    </row>
    <row r="3084" spans="8:28" x14ac:dyDescent="0.25">
      <c r="H3084" s="76"/>
      <c r="I3084" s="76"/>
      <c r="AA3084" s="4" t="str">
        <f t="shared" si="99"/>
        <v/>
      </c>
      <c r="AB3084" s="4" t="str">
        <f t="shared" si="98"/>
        <v/>
      </c>
    </row>
    <row r="3085" spans="8:28" x14ac:dyDescent="0.25">
      <c r="H3085" s="76"/>
      <c r="I3085" s="76"/>
      <c r="AA3085" s="4" t="str">
        <f t="shared" si="99"/>
        <v/>
      </c>
      <c r="AB3085" s="4" t="str">
        <f t="shared" si="98"/>
        <v/>
      </c>
    </row>
    <row r="3086" spans="8:28" x14ac:dyDescent="0.25">
      <c r="H3086" s="76"/>
      <c r="I3086" s="76"/>
      <c r="AA3086" s="4" t="str">
        <f t="shared" si="99"/>
        <v/>
      </c>
      <c r="AB3086" s="4" t="str">
        <f t="shared" si="98"/>
        <v/>
      </c>
    </row>
    <row r="3087" spans="8:28" x14ac:dyDescent="0.25">
      <c r="H3087" s="76"/>
      <c r="I3087" s="76"/>
      <c r="AA3087" s="4" t="str">
        <f t="shared" si="99"/>
        <v/>
      </c>
      <c r="AB3087" s="4" t="str">
        <f t="shared" si="98"/>
        <v/>
      </c>
    </row>
    <row r="3088" spans="8:28" x14ac:dyDescent="0.25">
      <c r="H3088" s="76"/>
      <c r="I3088" s="76"/>
      <c r="AA3088" s="4" t="str">
        <f t="shared" si="99"/>
        <v/>
      </c>
      <c r="AB3088" s="4" t="str">
        <f t="shared" si="98"/>
        <v/>
      </c>
    </row>
    <row r="3089" spans="8:28" x14ac:dyDescent="0.25">
      <c r="H3089" s="76"/>
      <c r="I3089" s="76"/>
      <c r="AA3089" s="4" t="str">
        <f t="shared" si="99"/>
        <v/>
      </c>
      <c r="AB3089" s="4" t="str">
        <f t="shared" si="98"/>
        <v/>
      </c>
    </row>
    <row r="3090" spans="8:28" x14ac:dyDescent="0.25">
      <c r="H3090" s="76"/>
      <c r="I3090" s="76"/>
      <c r="AA3090" s="4" t="str">
        <f t="shared" si="99"/>
        <v/>
      </c>
      <c r="AB3090" s="4" t="str">
        <f t="shared" si="98"/>
        <v/>
      </c>
    </row>
    <row r="3091" spans="8:28" x14ac:dyDescent="0.25">
      <c r="H3091" s="76"/>
      <c r="I3091" s="76"/>
      <c r="AA3091" s="4" t="str">
        <f t="shared" si="99"/>
        <v/>
      </c>
      <c r="AB3091" s="4" t="str">
        <f t="shared" si="98"/>
        <v/>
      </c>
    </row>
    <row r="3092" spans="8:28" x14ac:dyDescent="0.25">
      <c r="H3092" s="76"/>
      <c r="I3092" s="76"/>
      <c r="AA3092" s="4" t="str">
        <f t="shared" si="99"/>
        <v/>
      </c>
      <c r="AB3092" s="4" t="str">
        <f t="shared" si="98"/>
        <v/>
      </c>
    </row>
    <row r="3093" spans="8:28" x14ac:dyDescent="0.25">
      <c r="H3093" s="76"/>
      <c r="I3093" s="76"/>
      <c r="AA3093" s="4" t="str">
        <f t="shared" si="99"/>
        <v/>
      </c>
      <c r="AB3093" s="4" t="str">
        <f t="shared" si="98"/>
        <v/>
      </c>
    </row>
    <row r="3094" spans="8:28" x14ac:dyDescent="0.25">
      <c r="H3094" s="76"/>
      <c r="I3094" s="76"/>
      <c r="AA3094" s="4" t="str">
        <f t="shared" si="99"/>
        <v/>
      </c>
      <c r="AB3094" s="4" t="str">
        <f t="shared" si="98"/>
        <v/>
      </c>
    </row>
    <row r="3095" spans="8:28" x14ac:dyDescent="0.25">
      <c r="H3095" s="76"/>
      <c r="I3095" s="76"/>
      <c r="AA3095" s="4" t="str">
        <f t="shared" si="99"/>
        <v/>
      </c>
      <c r="AB3095" s="4" t="str">
        <f t="shared" si="98"/>
        <v/>
      </c>
    </row>
    <row r="3096" spans="8:28" x14ac:dyDescent="0.25">
      <c r="H3096" s="76"/>
      <c r="I3096" s="76"/>
      <c r="AA3096" s="4" t="str">
        <f t="shared" si="99"/>
        <v/>
      </c>
      <c r="AB3096" s="4" t="str">
        <f t="shared" si="98"/>
        <v/>
      </c>
    </row>
    <row r="3097" spans="8:28" x14ac:dyDescent="0.25">
      <c r="H3097" s="76"/>
      <c r="I3097" s="76"/>
      <c r="AA3097" s="4" t="str">
        <f t="shared" si="99"/>
        <v/>
      </c>
      <c r="AB3097" s="4" t="str">
        <f t="shared" si="98"/>
        <v/>
      </c>
    </row>
    <row r="3098" spans="8:28" x14ac:dyDescent="0.25">
      <c r="H3098" s="76"/>
      <c r="I3098" s="76"/>
      <c r="AA3098" s="4" t="str">
        <f t="shared" si="99"/>
        <v/>
      </c>
      <c r="AB3098" s="4" t="str">
        <f t="shared" si="98"/>
        <v/>
      </c>
    </row>
    <row r="3099" spans="8:28" x14ac:dyDescent="0.25">
      <c r="H3099" s="76"/>
      <c r="I3099" s="76"/>
      <c r="AA3099" s="4" t="str">
        <f t="shared" si="99"/>
        <v/>
      </c>
      <c r="AB3099" s="4" t="str">
        <f t="shared" si="98"/>
        <v/>
      </c>
    </row>
    <row r="3100" spans="8:28" x14ac:dyDescent="0.25">
      <c r="H3100" s="76"/>
      <c r="I3100" s="76"/>
      <c r="AA3100" s="4" t="str">
        <f t="shared" si="99"/>
        <v/>
      </c>
      <c r="AB3100" s="4" t="str">
        <f t="shared" si="98"/>
        <v/>
      </c>
    </row>
    <row r="3101" spans="8:28" x14ac:dyDescent="0.25">
      <c r="H3101" s="76"/>
      <c r="I3101" s="76"/>
      <c r="AA3101" s="4" t="str">
        <f t="shared" si="99"/>
        <v/>
      </c>
      <c r="AB3101" s="4" t="str">
        <f t="shared" si="98"/>
        <v/>
      </c>
    </row>
    <row r="3102" spans="8:28" x14ac:dyDescent="0.25">
      <c r="H3102" s="76"/>
      <c r="I3102" s="76"/>
      <c r="AA3102" s="4" t="str">
        <f t="shared" si="99"/>
        <v/>
      </c>
      <c r="AB3102" s="4" t="str">
        <f t="shared" ref="AB3102:AB3165" si="100">IF(K3102="","",IF(VALUE(TEXT(K3102,"HH:MM:SS"))&gt;H3102,VALUE(TEXT(K3102,"HH:MM:SS"))-H3102,0))</f>
        <v/>
      </c>
    </row>
    <row r="3103" spans="8:28" x14ac:dyDescent="0.25">
      <c r="H3103" s="76"/>
      <c r="I3103" s="76"/>
      <c r="AA3103" s="4" t="str">
        <f t="shared" si="99"/>
        <v/>
      </c>
      <c r="AB3103" s="4" t="str">
        <f t="shared" si="100"/>
        <v/>
      </c>
    </row>
    <row r="3104" spans="8:28" x14ac:dyDescent="0.25">
      <c r="H3104" s="76"/>
      <c r="I3104" s="76"/>
      <c r="AA3104" s="4" t="str">
        <f t="shared" si="99"/>
        <v/>
      </c>
      <c r="AB3104" s="4" t="str">
        <f t="shared" si="100"/>
        <v/>
      </c>
    </row>
    <row r="3105" spans="8:28" x14ac:dyDescent="0.25">
      <c r="H3105" s="76"/>
      <c r="I3105" s="76"/>
      <c r="AA3105" s="4" t="str">
        <f t="shared" si="99"/>
        <v/>
      </c>
      <c r="AB3105" s="4" t="str">
        <f t="shared" si="100"/>
        <v/>
      </c>
    </row>
    <row r="3106" spans="8:28" x14ac:dyDescent="0.25">
      <c r="H3106" s="76"/>
      <c r="I3106" s="76"/>
      <c r="AA3106" s="4" t="str">
        <f t="shared" si="99"/>
        <v/>
      </c>
      <c r="AB3106" s="4" t="str">
        <f t="shared" si="100"/>
        <v/>
      </c>
    </row>
    <row r="3107" spans="8:28" x14ac:dyDescent="0.25">
      <c r="H3107" s="76"/>
      <c r="I3107" s="76"/>
      <c r="AA3107" s="4" t="str">
        <f t="shared" si="99"/>
        <v/>
      </c>
      <c r="AB3107" s="4" t="str">
        <f t="shared" si="100"/>
        <v/>
      </c>
    </row>
    <row r="3108" spans="8:28" x14ac:dyDescent="0.25">
      <c r="H3108" s="76"/>
      <c r="I3108" s="76"/>
      <c r="AA3108" s="4" t="str">
        <f t="shared" si="99"/>
        <v/>
      </c>
      <c r="AB3108" s="4" t="str">
        <f t="shared" si="100"/>
        <v/>
      </c>
    </row>
    <row r="3109" spans="8:28" x14ac:dyDescent="0.25">
      <c r="H3109" s="76"/>
      <c r="I3109" s="76"/>
      <c r="AA3109" s="4" t="str">
        <f t="shared" si="99"/>
        <v/>
      </c>
      <c r="AB3109" s="4" t="str">
        <f t="shared" si="100"/>
        <v/>
      </c>
    </row>
    <row r="3110" spans="8:28" x14ac:dyDescent="0.25">
      <c r="H3110" s="76"/>
      <c r="I3110" s="76"/>
      <c r="AA3110" s="4" t="str">
        <f t="shared" si="99"/>
        <v/>
      </c>
      <c r="AB3110" s="4" t="str">
        <f t="shared" si="100"/>
        <v/>
      </c>
    </row>
    <row r="3111" spans="8:28" x14ac:dyDescent="0.25">
      <c r="H3111" s="76"/>
      <c r="I3111" s="76"/>
      <c r="AA3111" s="4" t="str">
        <f t="shared" si="99"/>
        <v/>
      </c>
      <c r="AB3111" s="4" t="str">
        <f t="shared" si="100"/>
        <v/>
      </c>
    </row>
    <row r="3112" spans="8:28" x14ac:dyDescent="0.25">
      <c r="H3112" s="76"/>
      <c r="I3112" s="76"/>
      <c r="AA3112" s="4" t="str">
        <f t="shared" si="99"/>
        <v/>
      </c>
      <c r="AB3112" s="4" t="str">
        <f t="shared" si="100"/>
        <v/>
      </c>
    </row>
    <row r="3113" spans="8:28" x14ac:dyDescent="0.25">
      <c r="H3113" s="76"/>
      <c r="I3113" s="76"/>
      <c r="AA3113" s="4" t="str">
        <f t="shared" si="99"/>
        <v/>
      </c>
      <c r="AB3113" s="4" t="str">
        <f t="shared" si="100"/>
        <v/>
      </c>
    </row>
    <row r="3114" spans="8:28" x14ac:dyDescent="0.25">
      <c r="H3114" s="76"/>
      <c r="I3114" s="76"/>
      <c r="AA3114" s="4" t="str">
        <f t="shared" si="99"/>
        <v/>
      </c>
      <c r="AB3114" s="4" t="str">
        <f t="shared" si="100"/>
        <v/>
      </c>
    </row>
    <row r="3115" spans="8:28" x14ac:dyDescent="0.25">
      <c r="H3115" s="76"/>
      <c r="I3115" s="76"/>
      <c r="AA3115" s="4" t="str">
        <f t="shared" si="99"/>
        <v/>
      </c>
      <c r="AB3115" s="4" t="str">
        <f t="shared" si="100"/>
        <v/>
      </c>
    </row>
    <row r="3116" spans="8:28" x14ac:dyDescent="0.25">
      <c r="H3116" s="76"/>
      <c r="I3116" s="76"/>
      <c r="AA3116" s="4" t="str">
        <f t="shared" si="99"/>
        <v/>
      </c>
      <c r="AB3116" s="4" t="str">
        <f t="shared" si="100"/>
        <v/>
      </c>
    </row>
    <row r="3117" spans="8:28" x14ac:dyDescent="0.25">
      <c r="H3117" s="76"/>
      <c r="I3117" s="76"/>
      <c r="AA3117" s="4" t="str">
        <f t="shared" si="99"/>
        <v/>
      </c>
      <c r="AB3117" s="4" t="str">
        <f t="shared" si="100"/>
        <v/>
      </c>
    </row>
    <row r="3118" spans="8:28" x14ac:dyDescent="0.25">
      <c r="H3118" s="76"/>
      <c r="I3118" s="76"/>
      <c r="AA3118" s="4" t="str">
        <f t="shared" si="99"/>
        <v/>
      </c>
      <c r="AB3118" s="4" t="str">
        <f t="shared" si="100"/>
        <v/>
      </c>
    </row>
    <row r="3119" spans="8:28" x14ac:dyDescent="0.25">
      <c r="H3119" s="76"/>
      <c r="I3119" s="76"/>
      <c r="AA3119" s="4" t="str">
        <f t="shared" si="99"/>
        <v/>
      </c>
      <c r="AB3119" s="4" t="str">
        <f t="shared" si="100"/>
        <v/>
      </c>
    </row>
    <row r="3120" spans="8:28" x14ac:dyDescent="0.25">
      <c r="H3120" s="76"/>
      <c r="I3120" s="76"/>
      <c r="AA3120" s="4" t="str">
        <f t="shared" si="99"/>
        <v/>
      </c>
      <c r="AB3120" s="4" t="str">
        <f t="shared" si="100"/>
        <v/>
      </c>
    </row>
    <row r="3121" spans="8:28" x14ac:dyDescent="0.25">
      <c r="H3121" s="76"/>
      <c r="I3121" s="76"/>
      <c r="AA3121" s="4" t="str">
        <f t="shared" si="99"/>
        <v/>
      </c>
      <c r="AB3121" s="4" t="str">
        <f t="shared" si="100"/>
        <v/>
      </c>
    </row>
    <row r="3122" spans="8:28" x14ac:dyDescent="0.25">
      <c r="H3122" s="76"/>
      <c r="I3122" s="76"/>
      <c r="AA3122" s="4" t="str">
        <f t="shared" si="99"/>
        <v/>
      </c>
      <c r="AB3122" s="4" t="str">
        <f t="shared" si="100"/>
        <v/>
      </c>
    </row>
    <row r="3123" spans="8:28" x14ac:dyDescent="0.25">
      <c r="H3123" s="76"/>
      <c r="I3123" s="76"/>
      <c r="AA3123" s="4" t="str">
        <f t="shared" si="99"/>
        <v/>
      </c>
      <c r="AB3123" s="4" t="str">
        <f t="shared" si="100"/>
        <v/>
      </c>
    </row>
    <row r="3124" spans="8:28" x14ac:dyDescent="0.25">
      <c r="H3124" s="76"/>
      <c r="I3124" s="76"/>
      <c r="AA3124" s="4" t="str">
        <f t="shared" si="99"/>
        <v/>
      </c>
      <c r="AB3124" s="4" t="str">
        <f t="shared" si="100"/>
        <v/>
      </c>
    </row>
    <row r="3125" spans="8:28" x14ac:dyDescent="0.25">
      <c r="H3125" s="76"/>
      <c r="I3125" s="76"/>
      <c r="AA3125" s="4" t="str">
        <f t="shared" si="99"/>
        <v/>
      </c>
      <c r="AB3125" s="4" t="str">
        <f t="shared" si="100"/>
        <v/>
      </c>
    </row>
    <row r="3126" spans="8:28" x14ac:dyDescent="0.25">
      <c r="H3126" s="76"/>
      <c r="I3126" s="76"/>
      <c r="AA3126" s="4" t="str">
        <f t="shared" si="99"/>
        <v/>
      </c>
      <c r="AB3126" s="4" t="str">
        <f t="shared" si="100"/>
        <v/>
      </c>
    </row>
    <row r="3127" spans="8:28" x14ac:dyDescent="0.25">
      <c r="H3127" s="76"/>
      <c r="I3127" s="76"/>
      <c r="AA3127" s="4" t="str">
        <f t="shared" si="99"/>
        <v/>
      </c>
      <c r="AB3127" s="4" t="str">
        <f t="shared" si="100"/>
        <v/>
      </c>
    </row>
    <row r="3128" spans="8:28" x14ac:dyDescent="0.25">
      <c r="H3128" s="76"/>
      <c r="I3128" s="76"/>
      <c r="AA3128" s="4" t="str">
        <f t="shared" si="99"/>
        <v/>
      </c>
      <c r="AB3128" s="4" t="str">
        <f t="shared" si="100"/>
        <v/>
      </c>
    </row>
    <row r="3129" spans="8:28" x14ac:dyDescent="0.25">
      <c r="H3129" s="76"/>
      <c r="I3129" s="76"/>
      <c r="AA3129" s="4" t="str">
        <f t="shared" si="99"/>
        <v/>
      </c>
      <c r="AB3129" s="4" t="str">
        <f t="shared" si="100"/>
        <v/>
      </c>
    </row>
    <row r="3130" spans="8:28" x14ac:dyDescent="0.25">
      <c r="H3130" s="76"/>
      <c r="I3130" s="76"/>
      <c r="AA3130" s="4" t="str">
        <f t="shared" si="99"/>
        <v/>
      </c>
      <c r="AB3130" s="4" t="str">
        <f t="shared" si="100"/>
        <v/>
      </c>
    </row>
    <row r="3131" spans="8:28" x14ac:dyDescent="0.25">
      <c r="H3131" s="76"/>
      <c r="I3131" s="76"/>
      <c r="AA3131" s="4" t="str">
        <f t="shared" si="99"/>
        <v/>
      </c>
      <c r="AB3131" s="4" t="str">
        <f t="shared" si="100"/>
        <v/>
      </c>
    </row>
    <row r="3132" spans="8:28" x14ac:dyDescent="0.25">
      <c r="H3132" s="76"/>
      <c r="I3132" s="76"/>
      <c r="AA3132" s="4" t="str">
        <f t="shared" si="99"/>
        <v/>
      </c>
      <c r="AB3132" s="4" t="str">
        <f t="shared" si="100"/>
        <v/>
      </c>
    </row>
    <row r="3133" spans="8:28" x14ac:dyDescent="0.25">
      <c r="H3133" s="76"/>
      <c r="I3133" s="76"/>
      <c r="AA3133" s="4" t="str">
        <f t="shared" si="99"/>
        <v/>
      </c>
      <c r="AB3133" s="4" t="str">
        <f t="shared" si="100"/>
        <v/>
      </c>
    </row>
    <row r="3134" spans="8:28" x14ac:dyDescent="0.25">
      <c r="H3134" s="76"/>
      <c r="I3134" s="76"/>
      <c r="AA3134" s="4" t="str">
        <f t="shared" si="99"/>
        <v/>
      </c>
      <c r="AB3134" s="4" t="str">
        <f t="shared" si="100"/>
        <v/>
      </c>
    </row>
    <row r="3135" spans="8:28" x14ac:dyDescent="0.25">
      <c r="H3135" s="76"/>
      <c r="I3135" s="76"/>
      <c r="AA3135" s="4" t="str">
        <f t="shared" si="99"/>
        <v/>
      </c>
      <c r="AB3135" s="4" t="str">
        <f t="shared" si="100"/>
        <v/>
      </c>
    </row>
    <row r="3136" spans="8:28" x14ac:dyDescent="0.25">
      <c r="H3136" s="76"/>
      <c r="I3136" s="76"/>
      <c r="AA3136" s="4" t="str">
        <f t="shared" si="99"/>
        <v/>
      </c>
      <c r="AB3136" s="4" t="str">
        <f t="shared" si="100"/>
        <v/>
      </c>
    </row>
    <row r="3137" spans="8:28" x14ac:dyDescent="0.25">
      <c r="H3137" s="76"/>
      <c r="I3137" s="76"/>
      <c r="AA3137" s="4" t="str">
        <f t="shared" si="99"/>
        <v/>
      </c>
      <c r="AB3137" s="4" t="str">
        <f t="shared" si="100"/>
        <v/>
      </c>
    </row>
    <row r="3138" spans="8:28" x14ac:dyDescent="0.25">
      <c r="H3138" s="76"/>
      <c r="I3138" s="76"/>
      <c r="AA3138" s="4" t="str">
        <f t="shared" si="99"/>
        <v/>
      </c>
      <c r="AB3138" s="4" t="str">
        <f t="shared" si="100"/>
        <v/>
      </c>
    </row>
    <row r="3139" spans="8:28" x14ac:dyDescent="0.25">
      <c r="H3139" s="76"/>
      <c r="I3139" s="76"/>
      <c r="AA3139" s="4" t="str">
        <f t="shared" si="99"/>
        <v/>
      </c>
      <c r="AB3139" s="4" t="str">
        <f t="shared" si="100"/>
        <v/>
      </c>
    </row>
    <row r="3140" spans="8:28" x14ac:dyDescent="0.25">
      <c r="H3140" s="76"/>
      <c r="I3140" s="76"/>
      <c r="AA3140" s="4" t="str">
        <f t="shared" si="99"/>
        <v/>
      </c>
      <c r="AB3140" s="4" t="str">
        <f t="shared" si="100"/>
        <v/>
      </c>
    </row>
    <row r="3141" spans="8:28" x14ac:dyDescent="0.25">
      <c r="H3141" s="76"/>
      <c r="I3141" s="76"/>
      <c r="AA3141" s="4" t="str">
        <f t="shared" si="99"/>
        <v/>
      </c>
      <c r="AB3141" s="4" t="str">
        <f t="shared" si="100"/>
        <v/>
      </c>
    </row>
    <row r="3142" spans="8:28" x14ac:dyDescent="0.25">
      <c r="H3142" s="76"/>
      <c r="I3142" s="76"/>
      <c r="AA3142" s="4" t="str">
        <f t="shared" ref="AA3142:AA3205" si="101">IF(A3142="","",R3142+T3142)</f>
        <v/>
      </c>
      <c r="AB3142" s="4" t="str">
        <f t="shared" si="100"/>
        <v/>
      </c>
    </row>
    <row r="3143" spans="8:28" x14ac:dyDescent="0.25">
      <c r="H3143" s="76"/>
      <c r="I3143" s="76"/>
      <c r="AA3143" s="4" t="str">
        <f t="shared" si="101"/>
        <v/>
      </c>
      <c r="AB3143" s="4" t="str">
        <f t="shared" si="100"/>
        <v/>
      </c>
    </row>
    <row r="3144" spans="8:28" x14ac:dyDescent="0.25">
      <c r="H3144" s="76"/>
      <c r="I3144" s="76"/>
      <c r="AA3144" s="4" t="str">
        <f t="shared" si="101"/>
        <v/>
      </c>
      <c r="AB3144" s="4" t="str">
        <f t="shared" si="100"/>
        <v/>
      </c>
    </row>
    <row r="3145" spans="8:28" x14ac:dyDescent="0.25">
      <c r="H3145" s="76"/>
      <c r="I3145" s="76"/>
      <c r="AA3145" s="4" t="str">
        <f t="shared" si="101"/>
        <v/>
      </c>
      <c r="AB3145" s="4" t="str">
        <f t="shared" si="100"/>
        <v/>
      </c>
    </row>
    <row r="3146" spans="8:28" x14ac:dyDescent="0.25">
      <c r="H3146" s="76"/>
      <c r="I3146" s="76"/>
      <c r="AA3146" s="4" t="str">
        <f t="shared" si="101"/>
        <v/>
      </c>
      <c r="AB3146" s="4" t="str">
        <f t="shared" si="100"/>
        <v/>
      </c>
    </row>
    <row r="3147" spans="8:28" x14ac:dyDescent="0.25">
      <c r="H3147" s="76"/>
      <c r="I3147" s="76"/>
      <c r="AA3147" s="4" t="str">
        <f t="shared" si="101"/>
        <v/>
      </c>
      <c r="AB3147" s="4" t="str">
        <f t="shared" si="100"/>
        <v/>
      </c>
    </row>
    <row r="3148" spans="8:28" x14ac:dyDescent="0.25">
      <c r="H3148" s="76"/>
      <c r="I3148" s="76"/>
      <c r="AA3148" s="4" t="str">
        <f t="shared" si="101"/>
        <v/>
      </c>
      <c r="AB3148" s="4" t="str">
        <f t="shared" si="100"/>
        <v/>
      </c>
    </row>
    <row r="3149" spans="8:28" x14ac:dyDescent="0.25">
      <c r="H3149" s="76"/>
      <c r="I3149" s="76"/>
      <c r="AA3149" s="4" t="str">
        <f t="shared" si="101"/>
        <v/>
      </c>
      <c r="AB3149" s="4" t="str">
        <f t="shared" si="100"/>
        <v/>
      </c>
    </row>
    <row r="3150" spans="8:28" x14ac:dyDescent="0.25">
      <c r="H3150" s="76"/>
      <c r="I3150" s="76"/>
      <c r="AA3150" s="4" t="str">
        <f t="shared" si="101"/>
        <v/>
      </c>
      <c r="AB3150" s="4" t="str">
        <f t="shared" si="100"/>
        <v/>
      </c>
    </row>
    <row r="3151" spans="8:28" x14ac:dyDescent="0.25">
      <c r="H3151" s="76"/>
      <c r="I3151" s="76"/>
      <c r="AA3151" s="4" t="str">
        <f t="shared" si="101"/>
        <v/>
      </c>
      <c r="AB3151" s="4" t="str">
        <f t="shared" si="100"/>
        <v/>
      </c>
    </row>
    <row r="3152" spans="8:28" x14ac:dyDescent="0.25">
      <c r="H3152" s="76"/>
      <c r="I3152" s="76"/>
      <c r="AA3152" s="4" t="str">
        <f t="shared" si="101"/>
        <v/>
      </c>
      <c r="AB3152" s="4" t="str">
        <f t="shared" si="100"/>
        <v/>
      </c>
    </row>
    <row r="3153" spans="8:28" x14ac:dyDescent="0.25">
      <c r="H3153" s="76"/>
      <c r="I3153" s="76"/>
      <c r="AA3153" s="4" t="str">
        <f t="shared" si="101"/>
        <v/>
      </c>
      <c r="AB3153" s="4" t="str">
        <f t="shared" si="100"/>
        <v/>
      </c>
    </row>
    <row r="3154" spans="8:28" x14ac:dyDescent="0.25">
      <c r="H3154" s="76"/>
      <c r="I3154" s="76"/>
      <c r="AA3154" s="4" t="str">
        <f t="shared" si="101"/>
        <v/>
      </c>
      <c r="AB3154" s="4" t="str">
        <f t="shared" si="100"/>
        <v/>
      </c>
    </row>
    <row r="3155" spans="8:28" x14ac:dyDescent="0.25">
      <c r="H3155" s="76"/>
      <c r="I3155" s="76"/>
      <c r="AA3155" s="4" t="str">
        <f t="shared" si="101"/>
        <v/>
      </c>
      <c r="AB3155" s="4" t="str">
        <f t="shared" si="100"/>
        <v/>
      </c>
    </row>
    <row r="3156" spans="8:28" x14ac:dyDescent="0.25">
      <c r="H3156" s="76"/>
      <c r="I3156" s="76"/>
      <c r="AA3156" s="4" t="str">
        <f t="shared" si="101"/>
        <v/>
      </c>
      <c r="AB3156" s="4" t="str">
        <f t="shared" si="100"/>
        <v/>
      </c>
    </row>
    <row r="3157" spans="8:28" x14ac:dyDescent="0.25">
      <c r="H3157" s="76"/>
      <c r="I3157" s="76"/>
      <c r="AA3157" s="4" t="str">
        <f t="shared" si="101"/>
        <v/>
      </c>
      <c r="AB3157" s="4" t="str">
        <f t="shared" si="100"/>
        <v/>
      </c>
    </row>
    <row r="3158" spans="8:28" x14ac:dyDescent="0.25">
      <c r="H3158" s="76"/>
      <c r="I3158" s="76"/>
      <c r="AA3158" s="4" t="str">
        <f t="shared" si="101"/>
        <v/>
      </c>
      <c r="AB3158" s="4" t="str">
        <f t="shared" si="100"/>
        <v/>
      </c>
    </row>
    <row r="3159" spans="8:28" x14ac:dyDescent="0.25">
      <c r="H3159" s="76"/>
      <c r="I3159" s="76"/>
      <c r="AA3159" s="4" t="str">
        <f t="shared" si="101"/>
        <v/>
      </c>
      <c r="AB3159" s="4" t="str">
        <f t="shared" si="100"/>
        <v/>
      </c>
    </row>
    <row r="3160" spans="8:28" x14ac:dyDescent="0.25">
      <c r="H3160" s="76"/>
      <c r="I3160" s="76"/>
      <c r="AA3160" s="4" t="str">
        <f t="shared" si="101"/>
        <v/>
      </c>
      <c r="AB3160" s="4" t="str">
        <f t="shared" si="100"/>
        <v/>
      </c>
    </row>
    <row r="3161" spans="8:28" x14ac:dyDescent="0.25">
      <c r="H3161" s="76"/>
      <c r="I3161" s="76"/>
      <c r="AA3161" s="4" t="str">
        <f t="shared" si="101"/>
        <v/>
      </c>
      <c r="AB3161" s="4" t="str">
        <f t="shared" si="100"/>
        <v/>
      </c>
    </row>
    <row r="3162" spans="8:28" x14ac:dyDescent="0.25">
      <c r="H3162" s="76"/>
      <c r="I3162" s="76"/>
      <c r="AA3162" s="4" t="str">
        <f t="shared" si="101"/>
        <v/>
      </c>
      <c r="AB3162" s="4" t="str">
        <f t="shared" si="100"/>
        <v/>
      </c>
    </row>
    <row r="3163" spans="8:28" x14ac:dyDescent="0.25">
      <c r="H3163" s="76"/>
      <c r="I3163" s="76"/>
      <c r="AA3163" s="4" t="str">
        <f t="shared" si="101"/>
        <v/>
      </c>
      <c r="AB3163" s="4" t="str">
        <f t="shared" si="100"/>
        <v/>
      </c>
    </row>
    <row r="3164" spans="8:28" x14ac:dyDescent="0.25">
      <c r="H3164" s="76"/>
      <c r="I3164" s="76"/>
      <c r="AA3164" s="4" t="str">
        <f t="shared" si="101"/>
        <v/>
      </c>
      <c r="AB3164" s="4" t="str">
        <f t="shared" si="100"/>
        <v/>
      </c>
    </row>
    <row r="3165" spans="8:28" x14ac:dyDescent="0.25">
      <c r="H3165" s="76"/>
      <c r="I3165" s="76"/>
      <c r="AA3165" s="4" t="str">
        <f t="shared" si="101"/>
        <v/>
      </c>
      <c r="AB3165" s="4" t="str">
        <f t="shared" si="100"/>
        <v/>
      </c>
    </row>
    <row r="3166" spans="8:28" x14ac:dyDescent="0.25">
      <c r="H3166" s="76"/>
      <c r="I3166" s="76"/>
      <c r="AA3166" s="4" t="str">
        <f t="shared" si="101"/>
        <v/>
      </c>
      <c r="AB3166" s="4" t="str">
        <f t="shared" ref="AB3166:AB3229" si="102">IF(K3166="","",IF(VALUE(TEXT(K3166,"HH:MM:SS"))&gt;H3166,VALUE(TEXT(K3166,"HH:MM:SS"))-H3166,0))</f>
        <v/>
      </c>
    </row>
    <row r="3167" spans="8:28" x14ac:dyDescent="0.25">
      <c r="H3167" s="76"/>
      <c r="I3167" s="76"/>
      <c r="AA3167" s="4" t="str">
        <f t="shared" si="101"/>
        <v/>
      </c>
      <c r="AB3167" s="4" t="str">
        <f t="shared" si="102"/>
        <v/>
      </c>
    </row>
    <row r="3168" spans="8:28" x14ac:dyDescent="0.25">
      <c r="H3168" s="76"/>
      <c r="I3168" s="76"/>
      <c r="AA3168" s="4" t="str">
        <f t="shared" si="101"/>
        <v/>
      </c>
      <c r="AB3168" s="4" t="str">
        <f t="shared" si="102"/>
        <v/>
      </c>
    </row>
    <row r="3169" spans="8:28" x14ac:dyDescent="0.25">
      <c r="H3169" s="76"/>
      <c r="I3169" s="76"/>
      <c r="AA3169" s="4" t="str">
        <f t="shared" si="101"/>
        <v/>
      </c>
      <c r="AB3169" s="4" t="str">
        <f t="shared" si="102"/>
        <v/>
      </c>
    </row>
    <row r="3170" spans="8:28" x14ac:dyDescent="0.25">
      <c r="H3170" s="76"/>
      <c r="I3170" s="76"/>
      <c r="AA3170" s="4" t="str">
        <f t="shared" si="101"/>
        <v/>
      </c>
      <c r="AB3170" s="4" t="str">
        <f t="shared" si="102"/>
        <v/>
      </c>
    </row>
    <row r="3171" spans="8:28" x14ac:dyDescent="0.25">
      <c r="H3171" s="76"/>
      <c r="I3171" s="76"/>
      <c r="AA3171" s="4" t="str">
        <f t="shared" si="101"/>
        <v/>
      </c>
      <c r="AB3171" s="4" t="str">
        <f t="shared" si="102"/>
        <v/>
      </c>
    </row>
    <row r="3172" spans="8:28" x14ac:dyDescent="0.25">
      <c r="H3172" s="76"/>
      <c r="I3172" s="76"/>
      <c r="AA3172" s="4" t="str">
        <f t="shared" si="101"/>
        <v/>
      </c>
      <c r="AB3172" s="4" t="str">
        <f t="shared" si="102"/>
        <v/>
      </c>
    </row>
    <row r="3173" spans="8:28" x14ac:dyDescent="0.25">
      <c r="H3173" s="76"/>
      <c r="I3173" s="76"/>
      <c r="AA3173" s="4" t="str">
        <f t="shared" si="101"/>
        <v/>
      </c>
      <c r="AB3173" s="4" t="str">
        <f t="shared" si="102"/>
        <v/>
      </c>
    </row>
    <row r="3174" spans="8:28" x14ac:dyDescent="0.25">
      <c r="H3174" s="76"/>
      <c r="I3174" s="76"/>
      <c r="AA3174" s="4" t="str">
        <f t="shared" si="101"/>
        <v/>
      </c>
      <c r="AB3174" s="4" t="str">
        <f t="shared" si="102"/>
        <v/>
      </c>
    </row>
    <row r="3175" spans="8:28" x14ac:dyDescent="0.25">
      <c r="H3175" s="76"/>
      <c r="I3175" s="76"/>
      <c r="AA3175" s="4" t="str">
        <f t="shared" si="101"/>
        <v/>
      </c>
      <c r="AB3175" s="4" t="str">
        <f t="shared" si="102"/>
        <v/>
      </c>
    </row>
    <row r="3176" spans="8:28" x14ac:dyDescent="0.25">
      <c r="H3176" s="76"/>
      <c r="I3176" s="76"/>
      <c r="AA3176" s="4" t="str">
        <f t="shared" si="101"/>
        <v/>
      </c>
      <c r="AB3176" s="4" t="str">
        <f t="shared" si="102"/>
        <v/>
      </c>
    </row>
    <row r="3177" spans="8:28" x14ac:dyDescent="0.25">
      <c r="H3177" s="76"/>
      <c r="I3177" s="76"/>
      <c r="AA3177" s="4" t="str">
        <f t="shared" si="101"/>
        <v/>
      </c>
      <c r="AB3177" s="4" t="str">
        <f t="shared" si="102"/>
        <v/>
      </c>
    </row>
    <row r="3178" spans="8:28" x14ac:dyDescent="0.25">
      <c r="H3178" s="76"/>
      <c r="I3178" s="76"/>
      <c r="AA3178" s="4" t="str">
        <f t="shared" si="101"/>
        <v/>
      </c>
      <c r="AB3178" s="4" t="str">
        <f t="shared" si="102"/>
        <v/>
      </c>
    </row>
    <row r="3179" spans="8:28" x14ac:dyDescent="0.25">
      <c r="H3179" s="76"/>
      <c r="I3179" s="76"/>
      <c r="AA3179" s="4" t="str">
        <f t="shared" si="101"/>
        <v/>
      </c>
      <c r="AB3179" s="4" t="str">
        <f t="shared" si="102"/>
        <v/>
      </c>
    </row>
    <row r="3180" spans="8:28" x14ac:dyDescent="0.25">
      <c r="H3180" s="76"/>
      <c r="I3180" s="76"/>
      <c r="AA3180" s="4" t="str">
        <f t="shared" si="101"/>
        <v/>
      </c>
      <c r="AB3180" s="4" t="str">
        <f t="shared" si="102"/>
        <v/>
      </c>
    </row>
    <row r="3181" spans="8:28" x14ac:dyDescent="0.25">
      <c r="H3181" s="76"/>
      <c r="I3181" s="76"/>
      <c r="AA3181" s="4" t="str">
        <f t="shared" si="101"/>
        <v/>
      </c>
      <c r="AB3181" s="4" t="str">
        <f t="shared" si="102"/>
        <v/>
      </c>
    </row>
    <row r="3182" spans="8:28" x14ac:dyDescent="0.25">
      <c r="H3182" s="76"/>
      <c r="I3182" s="76"/>
      <c r="AA3182" s="4" t="str">
        <f t="shared" si="101"/>
        <v/>
      </c>
      <c r="AB3182" s="4" t="str">
        <f t="shared" si="102"/>
        <v/>
      </c>
    </row>
    <row r="3183" spans="8:28" x14ac:dyDescent="0.25">
      <c r="H3183" s="76"/>
      <c r="I3183" s="76"/>
      <c r="AA3183" s="4" t="str">
        <f t="shared" si="101"/>
        <v/>
      </c>
      <c r="AB3183" s="4" t="str">
        <f t="shared" si="102"/>
        <v/>
      </c>
    </row>
    <row r="3184" spans="8:28" x14ac:dyDescent="0.25">
      <c r="H3184" s="76"/>
      <c r="I3184" s="76"/>
      <c r="AA3184" s="4" t="str">
        <f t="shared" si="101"/>
        <v/>
      </c>
      <c r="AB3184" s="4" t="str">
        <f t="shared" si="102"/>
        <v/>
      </c>
    </row>
    <row r="3185" spans="8:28" x14ac:dyDescent="0.25">
      <c r="H3185" s="76"/>
      <c r="I3185" s="76"/>
      <c r="AA3185" s="4" t="str">
        <f t="shared" si="101"/>
        <v/>
      </c>
      <c r="AB3185" s="4" t="str">
        <f t="shared" si="102"/>
        <v/>
      </c>
    </row>
    <row r="3186" spans="8:28" x14ac:dyDescent="0.25">
      <c r="H3186" s="76"/>
      <c r="I3186" s="76"/>
      <c r="AA3186" s="4" t="str">
        <f t="shared" si="101"/>
        <v/>
      </c>
      <c r="AB3186" s="4" t="str">
        <f t="shared" si="102"/>
        <v/>
      </c>
    </row>
    <row r="3187" spans="8:28" x14ac:dyDescent="0.25">
      <c r="H3187" s="76"/>
      <c r="I3187" s="76"/>
      <c r="AA3187" s="4" t="str">
        <f t="shared" si="101"/>
        <v/>
      </c>
      <c r="AB3187" s="4" t="str">
        <f t="shared" si="102"/>
        <v/>
      </c>
    </row>
    <row r="3188" spans="8:28" x14ac:dyDescent="0.25">
      <c r="H3188" s="76"/>
      <c r="I3188" s="76"/>
      <c r="AA3188" s="4" t="str">
        <f t="shared" si="101"/>
        <v/>
      </c>
      <c r="AB3188" s="4" t="str">
        <f t="shared" si="102"/>
        <v/>
      </c>
    </row>
    <row r="3189" spans="8:28" x14ac:dyDescent="0.25">
      <c r="H3189" s="76"/>
      <c r="I3189" s="76"/>
      <c r="AA3189" s="4" t="str">
        <f t="shared" si="101"/>
        <v/>
      </c>
      <c r="AB3189" s="4" t="str">
        <f t="shared" si="102"/>
        <v/>
      </c>
    </row>
    <row r="3190" spans="8:28" x14ac:dyDescent="0.25">
      <c r="H3190" s="76"/>
      <c r="I3190" s="76"/>
      <c r="AA3190" s="4" t="str">
        <f t="shared" si="101"/>
        <v/>
      </c>
      <c r="AB3190" s="4" t="str">
        <f t="shared" si="102"/>
        <v/>
      </c>
    </row>
    <row r="3191" spans="8:28" x14ac:dyDescent="0.25">
      <c r="H3191" s="76"/>
      <c r="I3191" s="76"/>
      <c r="AA3191" s="4" t="str">
        <f t="shared" si="101"/>
        <v/>
      </c>
      <c r="AB3191" s="4" t="str">
        <f t="shared" si="102"/>
        <v/>
      </c>
    </row>
    <row r="3192" spans="8:28" x14ac:dyDescent="0.25">
      <c r="H3192" s="76"/>
      <c r="I3192" s="76"/>
      <c r="AA3192" s="4" t="str">
        <f t="shared" si="101"/>
        <v/>
      </c>
      <c r="AB3192" s="4" t="str">
        <f t="shared" si="102"/>
        <v/>
      </c>
    </row>
    <row r="3193" spans="8:28" x14ac:dyDescent="0.25">
      <c r="H3193" s="76"/>
      <c r="I3193" s="76"/>
      <c r="AA3193" s="4" t="str">
        <f t="shared" si="101"/>
        <v/>
      </c>
      <c r="AB3193" s="4" t="str">
        <f t="shared" si="102"/>
        <v/>
      </c>
    </row>
    <row r="3194" spans="8:28" x14ac:dyDescent="0.25">
      <c r="H3194" s="76"/>
      <c r="I3194" s="76"/>
      <c r="AA3194" s="4" t="str">
        <f t="shared" si="101"/>
        <v/>
      </c>
      <c r="AB3194" s="4" t="str">
        <f t="shared" si="102"/>
        <v/>
      </c>
    </row>
    <row r="3195" spans="8:28" x14ac:dyDescent="0.25">
      <c r="H3195" s="76"/>
      <c r="I3195" s="76"/>
      <c r="AA3195" s="4" t="str">
        <f t="shared" si="101"/>
        <v/>
      </c>
      <c r="AB3195" s="4" t="str">
        <f t="shared" si="102"/>
        <v/>
      </c>
    </row>
    <row r="3196" spans="8:28" x14ac:dyDescent="0.25">
      <c r="H3196" s="76"/>
      <c r="I3196" s="76"/>
      <c r="AA3196" s="4" t="str">
        <f t="shared" si="101"/>
        <v/>
      </c>
      <c r="AB3196" s="4" t="str">
        <f t="shared" si="102"/>
        <v/>
      </c>
    </row>
    <row r="3197" spans="8:28" x14ac:dyDescent="0.25">
      <c r="H3197" s="76"/>
      <c r="I3197" s="76"/>
      <c r="AA3197" s="4" t="str">
        <f t="shared" si="101"/>
        <v/>
      </c>
      <c r="AB3197" s="4" t="str">
        <f t="shared" si="102"/>
        <v/>
      </c>
    </row>
    <row r="3198" spans="8:28" x14ac:dyDescent="0.25">
      <c r="H3198" s="76"/>
      <c r="I3198" s="76"/>
      <c r="AA3198" s="4" t="str">
        <f t="shared" si="101"/>
        <v/>
      </c>
      <c r="AB3198" s="4" t="str">
        <f t="shared" si="102"/>
        <v/>
      </c>
    </row>
    <row r="3199" spans="8:28" x14ac:dyDescent="0.25">
      <c r="H3199" s="76"/>
      <c r="I3199" s="76"/>
      <c r="AA3199" s="4" t="str">
        <f t="shared" si="101"/>
        <v/>
      </c>
      <c r="AB3199" s="4" t="str">
        <f t="shared" si="102"/>
        <v/>
      </c>
    </row>
    <row r="3200" spans="8:28" x14ac:dyDescent="0.25">
      <c r="H3200" s="76"/>
      <c r="I3200" s="76"/>
      <c r="AA3200" s="4" t="str">
        <f t="shared" si="101"/>
        <v/>
      </c>
      <c r="AB3200" s="4" t="str">
        <f t="shared" si="102"/>
        <v/>
      </c>
    </row>
    <row r="3201" spans="8:28" x14ac:dyDescent="0.25">
      <c r="H3201" s="76"/>
      <c r="I3201" s="76"/>
      <c r="AA3201" s="4" t="str">
        <f t="shared" si="101"/>
        <v/>
      </c>
      <c r="AB3201" s="4" t="str">
        <f t="shared" si="102"/>
        <v/>
      </c>
    </row>
    <row r="3202" spans="8:28" x14ac:dyDescent="0.25">
      <c r="H3202" s="76"/>
      <c r="I3202" s="76"/>
      <c r="AA3202" s="4" t="str">
        <f t="shared" si="101"/>
        <v/>
      </c>
      <c r="AB3202" s="4" t="str">
        <f t="shared" si="102"/>
        <v/>
      </c>
    </row>
    <row r="3203" spans="8:28" x14ac:dyDescent="0.25">
      <c r="H3203" s="76"/>
      <c r="I3203" s="76"/>
      <c r="AA3203" s="4" t="str">
        <f t="shared" si="101"/>
        <v/>
      </c>
      <c r="AB3203" s="4" t="str">
        <f t="shared" si="102"/>
        <v/>
      </c>
    </row>
    <row r="3204" spans="8:28" x14ac:dyDescent="0.25">
      <c r="H3204" s="76"/>
      <c r="I3204" s="76"/>
      <c r="AA3204" s="4" t="str">
        <f t="shared" si="101"/>
        <v/>
      </c>
      <c r="AB3204" s="4" t="str">
        <f t="shared" si="102"/>
        <v/>
      </c>
    </row>
    <row r="3205" spans="8:28" x14ac:dyDescent="0.25">
      <c r="H3205" s="76"/>
      <c r="I3205" s="76"/>
      <c r="AA3205" s="4" t="str">
        <f t="shared" si="101"/>
        <v/>
      </c>
      <c r="AB3205" s="4" t="str">
        <f t="shared" si="102"/>
        <v/>
      </c>
    </row>
    <row r="3206" spans="8:28" x14ac:dyDescent="0.25">
      <c r="H3206" s="76"/>
      <c r="I3206" s="76"/>
      <c r="AA3206" s="4" t="str">
        <f t="shared" ref="AA3206:AA3269" si="103">IF(A3206="","",R3206+T3206)</f>
        <v/>
      </c>
      <c r="AB3206" s="4" t="str">
        <f t="shared" si="102"/>
        <v/>
      </c>
    </row>
    <row r="3207" spans="8:28" x14ac:dyDescent="0.25">
      <c r="H3207" s="76"/>
      <c r="I3207" s="76"/>
      <c r="AA3207" s="4" t="str">
        <f t="shared" si="103"/>
        <v/>
      </c>
      <c r="AB3207" s="4" t="str">
        <f t="shared" si="102"/>
        <v/>
      </c>
    </row>
    <row r="3208" spans="8:28" x14ac:dyDescent="0.25">
      <c r="H3208" s="76"/>
      <c r="I3208" s="76"/>
      <c r="AA3208" s="4" t="str">
        <f t="shared" si="103"/>
        <v/>
      </c>
      <c r="AB3208" s="4" t="str">
        <f t="shared" si="102"/>
        <v/>
      </c>
    </row>
    <row r="3209" spans="8:28" x14ac:dyDescent="0.25">
      <c r="H3209" s="76"/>
      <c r="I3209" s="76"/>
      <c r="AA3209" s="4" t="str">
        <f t="shared" si="103"/>
        <v/>
      </c>
      <c r="AB3209" s="4" t="str">
        <f t="shared" si="102"/>
        <v/>
      </c>
    </row>
    <row r="3210" spans="8:28" x14ac:dyDescent="0.25">
      <c r="H3210" s="76"/>
      <c r="I3210" s="76"/>
      <c r="AA3210" s="4" t="str">
        <f t="shared" si="103"/>
        <v/>
      </c>
      <c r="AB3210" s="4" t="str">
        <f t="shared" si="102"/>
        <v/>
      </c>
    </row>
    <row r="3211" spans="8:28" x14ac:dyDescent="0.25">
      <c r="H3211" s="76"/>
      <c r="I3211" s="76"/>
      <c r="AA3211" s="4" t="str">
        <f t="shared" si="103"/>
        <v/>
      </c>
      <c r="AB3211" s="4" t="str">
        <f t="shared" si="102"/>
        <v/>
      </c>
    </row>
    <row r="3212" spans="8:28" x14ac:dyDescent="0.25">
      <c r="H3212" s="76"/>
      <c r="I3212" s="76"/>
      <c r="AA3212" s="4" t="str">
        <f t="shared" si="103"/>
        <v/>
      </c>
      <c r="AB3212" s="4" t="str">
        <f t="shared" si="102"/>
        <v/>
      </c>
    </row>
    <row r="3213" spans="8:28" x14ac:dyDescent="0.25">
      <c r="H3213" s="76"/>
      <c r="I3213" s="76"/>
      <c r="AA3213" s="4" t="str">
        <f t="shared" si="103"/>
        <v/>
      </c>
      <c r="AB3213" s="4" t="str">
        <f t="shared" si="102"/>
        <v/>
      </c>
    </row>
    <row r="3214" spans="8:28" x14ac:dyDescent="0.25">
      <c r="H3214" s="76"/>
      <c r="I3214" s="76"/>
      <c r="AA3214" s="4" t="str">
        <f t="shared" si="103"/>
        <v/>
      </c>
      <c r="AB3214" s="4" t="str">
        <f t="shared" si="102"/>
        <v/>
      </c>
    </row>
    <row r="3215" spans="8:28" x14ac:dyDescent="0.25">
      <c r="H3215" s="76"/>
      <c r="I3215" s="76"/>
      <c r="AA3215" s="4" t="str">
        <f t="shared" si="103"/>
        <v/>
      </c>
      <c r="AB3215" s="4" t="str">
        <f t="shared" si="102"/>
        <v/>
      </c>
    </row>
    <row r="3216" spans="8:28" x14ac:dyDescent="0.25">
      <c r="H3216" s="76"/>
      <c r="I3216" s="76"/>
      <c r="AA3216" s="4" t="str">
        <f t="shared" si="103"/>
        <v/>
      </c>
      <c r="AB3216" s="4" t="str">
        <f t="shared" si="102"/>
        <v/>
      </c>
    </row>
    <row r="3217" spans="8:28" x14ac:dyDescent="0.25">
      <c r="H3217" s="76"/>
      <c r="I3217" s="76"/>
      <c r="AA3217" s="4" t="str">
        <f t="shared" si="103"/>
        <v/>
      </c>
      <c r="AB3217" s="4" t="str">
        <f t="shared" si="102"/>
        <v/>
      </c>
    </row>
    <row r="3218" spans="8:28" x14ac:dyDescent="0.25">
      <c r="H3218" s="76"/>
      <c r="I3218" s="76"/>
      <c r="AA3218" s="4" t="str">
        <f t="shared" si="103"/>
        <v/>
      </c>
      <c r="AB3218" s="4" t="str">
        <f t="shared" si="102"/>
        <v/>
      </c>
    </row>
    <row r="3219" spans="8:28" x14ac:dyDescent="0.25">
      <c r="H3219" s="76"/>
      <c r="I3219" s="76"/>
      <c r="AA3219" s="4" t="str">
        <f t="shared" si="103"/>
        <v/>
      </c>
      <c r="AB3219" s="4" t="str">
        <f t="shared" si="102"/>
        <v/>
      </c>
    </row>
    <row r="3220" spans="8:28" x14ac:dyDescent="0.25">
      <c r="H3220" s="76"/>
      <c r="I3220" s="76"/>
      <c r="AA3220" s="4" t="str">
        <f t="shared" si="103"/>
        <v/>
      </c>
      <c r="AB3220" s="4" t="str">
        <f t="shared" si="102"/>
        <v/>
      </c>
    </row>
    <row r="3221" spans="8:28" x14ac:dyDescent="0.25">
      <c r="H3221" s="76"/>
      <c r="I3221" s="76"/>
      <c r="AA3221" s="4" t="str">
        <f t="shared" si="103"/>
        <v/>
      </c>
      <c r="AB3221" s="4" t="str">
        <f t="shared" si="102"/>
        <v/>
      </c>
    </row>
    <row r="3222" spans="8:28" x14ac:dyDescent="0.25">
      <c r="H3222" s="76"/>
      <c r="I3222" s="76"/>
      <c r="AA3222" s="4" t="str">
        <f t="shared" si="103"/>
        <v/>
      </c>
      <c r="AB3222" s="4" t="str">
        <f t="shared" si="102"/>
        <v/>
      </c>
    </row>
    <row r="3223" spans="8:28" x14ac:dyDescent="0.25">
      <c r="H3223" s="76"/>
      <c r="I3223" s="76"/>
      <c r="AA3223" s="4" t="str">
        <f t="shared" si="103"/>
        <v/>
      </c>
      <c r="AB3223" s="4" t="str">
        <f t="shared" si="102"/>
        <v/>
      </c>
    </row>
    <row r="3224" spans="8:28" x14ac:dyDescent="0.25">
      <c r="H3224" s="76"/>
      <c r="I3224" s="76"/>
      <c r="AA3224" s="4" t="str">
        <f t="shared" si="103"/>
        <v/>
      </c>
      <c r="AB3224" s="4" t="str">
        <f t="shared" si="102"/>
        <v/>
      </c>
    </row>
    <row r="3225" spans="8:28" x14ac:dyDescent="0.25">
      <c r="H3225" s="76"/>
      <c r="I3225" s="76"/>
      <c r="AA3225" s="4" t="str">
        <f t="shared" si="103"/>
        <v/>
      </c>
      <c r="AB3225" s="4" t="str">
        <f t="shared" si="102"/>
        <v/>
      </c>
    </row>
    <row r="3226" spans="8:28" x14ac:dyDescent="0.25">
      <c r="H3226" s="76"/>
      <c r="I3226" s="76"/>
      <c r="AA3226" s="4" t="str">
        <f t="shared" si="103"/>
        <v/>
      </c>
      <c r="AB3226" s="4" t="str">
        <f t="shared" si="102"/>
        <v/>
      </c>
    </row>
    <row r="3227" spans="8:28" x14ac:dyDescent="0.25">
      <c r="H3227" s="76"/>
      <c r="I3227" s="76"/>
      <c r="AA3227" s="4" t="str">
        <f t="shared" si="103"/>
        <v/>
      </c>
      <c r="AB3227" s="4" t="str">
        <f t="shared" si="102"/>
        <v/>
      </c>
    </row>
    <row r="3228" spans="8:28" x14ac:dyDescent="0.25">
      <c r="H3228" s="76"/>
      <c r="I3228" s="76"/>
      <c r="AA3228" s="4" t="str">
        <f t="shared" si="103"/>
        <v/>
      </c>
      <c r="AB3228" s="4" t="str">
        <f t="shared" si="102"/>
        <v/>
      </c>
    </row>
    <row r="3229" spans="8:28" x14ac:dyDescent="0.25">
      <c r="H3229" s="76"/>
      <c r="I3229" s="76"/>
      <c r="AA3229" s="4" t="str">
        <f t="shared" si="103"/>
        <v/>
      </c>
      <c r="AB3229" s="4" t="str">
        <f t="shared" si="102"/>
        <v/>
      </c>
    </row>
    <row r="3230" spans="8:28" x14ac:dyDescent="0.25">
      <c r="H3230" s="76"/>
      <c r="I3230" s="76"/>
      <c r="AA3230" s="4" t="str">
        <f t="shared" si="103"/>
        <v/>
      </c>
      <c r="AB3230" s="4" t="str">
        <f t="shared" ref="AB3230:AB3293" si="104">IF(K3230="","",IF(VALUE(TEXT(K3230,"HH:MM:SS"))&gt;H3230,VALUE(TEXT(K3230,"HH:MM:SS"))-H3230,0))</f>
        <v/>
      </c>
    </row>
    <row r="3231" spans="8:28" x14ac:dyDescent="0.25">
      <c r="H3231" s="76"/>
      <c r="I3231" s="76"/>
      <c r="AA3231" s="4" t="str">
        <f t="shared" si="103"/>
        <v/>
      </c>
      <c r="AB3231" s="4" t="str">
        <f t="shared" si="104"/>
        <v/>
      </c>
    </row>
    <row r="3232" spans="8:28" x14ac:dyDescent="0.25">
      <c r="H3232" s="76"/>
      <c r="I3232" s="76"/>
      <c r="AA3232" s="4" t="str">
        <f t="shared" si="103"/>
        <v/>
      </c>
      <c r="AB3232" s="4" t="str">
        <f t="shared" si="104"/>
        <v/>
      </c>
    </row>
    <row r="3233" spans="8:28" x14ac:dyDescent="0.25">
      <c r="H3233" s="76"/>
      <c r="I3233" s="76"/>
      <c r="AA3233" s="4" t="str">
        <f t="shared" si="103"/>
        <v/>
      </c>
      <c r="AB3233" s="4" t="str">
        <f t="shared" si="104"/>
        <v/>
      </c>
    </row>
    <row r="3234" spans="8:28" x14ac:dyDescent="0.25">
      <c r="H3234" s="76"/>
      <c r="I3234" s="76"/>
      <c r="AA3234" s="4" t="str">
        <f t="shared" si="103"/>
        <v/>
      </c>
      <c r="AB3234" s="4" t="str">
        <f t="shared" si="104"/>
        <v/>
      </c>
    </row>
    <row r="3235" spans="8:28" x14ac:dyDescent="0.25">
      <c r="H3235" s="76"/>
      <c r="I3235" s="76"/>
      <c r="AA3235" s="4" t="str">
        <f t="shared" si="103"/>
        <v/>
      </c>
      <c r="AB3235" s="4" t="str">
        <f t="shared" si="104"/>
        <v/>
      </c>
    </row>
    <row r="3236" spans="8:28" x14ac:dyDescent="0.25">
      <c r="H3236" s="76"/>
      <c r="I3236" s="76"/>
      <c r="AA3236" s="4" t="str">
        <f t="shared" si="103"/>
        <v/>
      </c>
      <c r="AB3236" s="4" t="str">
        <f t="shared" si="104"/>
        <v/>
      </c>
    </row>
    <row r="3237" spans="8:28" x14ac:dyDescent="0.25">
      <c r="H3237" s="76"/>
      <c r="I3237" s="76"/>
      <c r="AA3237" s="4" t="str">
        <f t="shared" si="103"/>
        <v/>
      </c>
      <c r="AB3237" s="4" t="str">
        <f t="shared" si="104"/>
        <v/>
      </c>
    </row>
    <row r="3238" spans="8:28" x14ac:dyDescent="0.25">
      <c r="H3238" s="76"/>
      <c r="I3238" s="76"/>
      <c r="AA3238" s="4" t="str">
        <f t="shared" si="103"/>
        <v/>
      </c>
      <c r="AB3238" s="4" t="str">
        <f t="shared" si="104"/>
        <v/>
      </c>
    </row>
    <row r="3239" spans="8:28" x14ac:dyDescent="0.25">
      <c r="H3239" s="76"/>
      <c r="I3239" s="76"/>
      <c r="AA3239" s="4" t="str">
        <f t="shared" si="103"/>
        <v/>
      </c>
      <c r="AB3239" s="4" t="str">
        <f t="shared" si="104"/>
        <v/>
      </c>
    </row>
    <row r="3240" spans="8:28" x14ac:dyDescent="0.25">
      <c r="H3240" s="76"/>
      <c r="I3240" s="76"/>
      <c r="AA3240" s="4" t="str">
        <f t="shared" si="103"/>
        <v/>
      </c>
      <c r="AB3240" s="4" t="str">
        <f t="shared" si="104"/>
        <v/>
      </c>
    </row>
    <row r="3241" spans="8:28" x14ac:dyDescent="0.25">
      <c r="H3241" s="76"/>
      <c r="I3241" s="76"/>
      <c r="AA3241" s="4" t="str">
        <f t="shared" si="103"/>
        <v/>
      </c>
      <c r="AB3241" s="4" t="str">
        <f t="shared" si="104"/>
        <v/>
      </c>
    </row>
    <row r="3242" spans="8:28" x14ac:dyDescent="0.25">
      <c r="H3242" s="76"/>
      <c r="I3242" s="76"/>
      <c r="AA3242" s="4" t="str">
        <f t="shared" si="103"/>
        <v/>
      </c>
      <c r="AB3242" s="4" t="str">
        <f t="shared" si="104"/>
        <v/>
      </c>
    </row>
    <row r="3243" spans="8:28" x14ac:dyDescent="0.25">
      <c r="H3243" s="76"/>
      <c r="I3243" s="76"/>
      <c r="AA3243" s="4" t="str">
        <f t="shared" si="103"/>
        <v/>
      </c>
      <c r="AB3243" s="4" t="str">
        <f t="shared" si="104"/>
        <v/>
      </c>
    </row>
    <row r="3244" spans="8:28" x14ac:dyDescent="0.25">
      <c r="H3244" s="76"/>
      <c r="I3244" s="76"/>
      <c r="AA3244" s="4" t="str">
        <f t="shared" si="103"/>
        <v/>
      </c>
      <c r="AB3244" s="4" t="str">
        <f t="shared" si="104"/>
        <v/>
      </c>
    </row>
    <row r="3245" spans="8:28" x14ac:dyDescent="0.25">
      <c r="H3245" s="76"/>
      <c r="I3245" s="76"/>
      <c r="AA3245" s="4" t="str">
        <f t="shared" si="103"/>
        <v/>
      </c>
      <c r="AB3245" s="4" t="str">
        <f t="shared" si="104"/>
        <v/>
      </c>
    </row>
    <row r="3246" spans="8:28" x14ac:dyDescent="0.25">
      <c r="H3246" s="76"/>
      <c r="I3246" s="76"/>
      <c r="AA3246" s="4" t="str">
        <f t="shared" si="103"/>
        <v/>
      </c>
      <c r="AB3246" s="4" t="str">
        <f t="shared" si="104"/>
        <v/>
      </c>
    </row>
    <row r="3247" spans="8:28" x14ac:dyDescent="0.25">
      <c r="H3247" s="76"/>
      <c r="I3247" s="76"/>
      <c r="AA3247" s="4" t="str">
        <f t="shared" si="103"/>
        <v/>
      </c>
      <c r="AB3247" s="4" t="str">
        <f t="shared" si="104"/>
        <v/>
      </c>
    </row>
    <row r="3248" spans="8:28" x14ac:dyDescent="0.25">
      <c r="H3248" s="76"/>
      <c r="I3248" s="76"/>
      <c r="AA3248" s="4" t="str">
        <f t="shared" si="103"/>
        <v/>
      </c>
      <c r="AB3248" s="4" t="str">
        <f t="shared" si="104"/>
        <v/>
      </c>
    </row>
    <row r="3249" spans="8:28" x14ac:dyDescent="0.25">
      <c r="H3249" s="76"/>
      <c r="I3249" s="76"/>
      <c r="AA3249" s="4" t="str">
        <f t="shared" si="103"/>
        <v/>
      </c>
      <c r="AB3249" s="4" t="str">
        <f t="shared" si="104"/>
        <v/>
      </c>
    </row>
    <row r="3250" spans="8:28" x14ac:dyDescent="0.25">
      <c r="H3250" s="76"/>
      <c r="I3250" s="76"/>
      <c r="AA3250" s="4" t="str">
        <f t="shared" si="103"/>
        <v/>
      </c>
      <c r="AB3250" s="4" t="str">
        <f t="shared" si="104"/>
        <v/>
      </c>
    </row>
    <row r="3251" spans="8:28" x14ac:dyDescent="0.25">
      <c r="H3251" s="76"/>
      <c r="I3251" s="76"/>
      <c r="AA3251" s="4" t="str">
        <f t="shared" si="103"/>
        <v/>
      </c>
      <c r="AB3251" s="4" t="str">
        <f t="shared" si="104"/>
        <v/>
      </c>
    </row>
    <row r="3252" spans="8:28" x14ac:dyDescent="0.25">
      <c r="H3252" s="76"/>
      <c r="I3252" s="76"/>
      <c r="AA3252" s="4" t="str">
        <f t="shared" si="103"/>
        <v/>
      </c>
      <c r="AB3252" s="4" t="str">
        <f t="shared" si="104"/>
        <v/>
      </c>
    </row>
    <row r="3253" spans="8:28" x14ac:dyDescent="0.25">
      <c r="H3253" s="76"/>
      <c r="I3253" s="76"/>
      <c r="AA3253" s="4" t="str">
        <f t="shared" si="103"/>
        <v/>
      </c>
      <c r="AB3253" s="4" t="str">
        <f t="shared" si="104"/>
        <v/>
      </c>
    </row>
    <row r="3254" spans="8:28" x14ac:dyDescent="0.25">
      <c r="H3254" s="76"/>
      <c r="I3254" s="76"/>
      <c r="AA3254" s="4" t="str">
        <f t="shared" si="103"/>
        <v/>
      </c>
      <c r="AB3254" s="4" t="str">
        <f t="shared" si="104"/>
        <v/>
      </c>
    </row>
    <row r="3255" spans="8:28" x14ac:dyDescent="0.25">
      <c r="H3255" s="76"/>
      <c r="I3255" s="76"/>
      <c r="AA3255" s="4" t="str">
        <f t="shared" si="103"/>
        <v/>
      </c>
      <c r="AB3255" s="4" t="str">
        <f t="shared" si="104"/>
        <v/>
      </c>
    </row>
    <row r="3256" spans="8:28" x14ac:dyDescent="0.25">
      <c r="H3256" s="76"/>
      <c r="I3256" s="76"/>
      <c r="AA3256" s="4" t="str">
        <f t="shared" si="103"/>
        <v/>
      </c>
      <c r="AB3256" s="4" t="str">
        <f t="shared" si="104"/>
        <v/>
      </c>
    </row>
    <row r="3257" spans="8:28" x14ac:dyDescent="0.25">
      <c r="H3257" s="76"/>
      <c r="I3257" s="76"/>
      <c r="AA3257" s="4" t="str">
        <f t="shared" si="103"/>
        <v/>
      </c>
      <c r="AB3257" s="4" t="str">
        <f t="shared" si="104"/>
        <v/>
      </c>
    </row>
    <row r="3258" spans="8:28" x14ac:dyDescent="0.25">
      <c r="H3258" s="76"/>
      <c r="I3258" s="76"/>
      <c r="AA3258" s="4" t="str">
        <f t="shared" si="103"/>
        <v/>
      </c>
      <c r="AB3258" s="4" t="str">
        <f t="shared" si="104"/>
        <v/>
      </c>
    </row>
    <row r="3259" spans="8:28" x14ac:dyDescent="0.25">
      <c r="H3259" s="76"/>
      <c r="I3259" s="76"/>
      <c r="AA3259" s="4" t="str">
        <f t="shared" si="103"/>
        <v/>
      </c>
      <c r="AB3259" s="4" t="str">
        <f t="shared" si="104"/>
        <v/>
      </c>
    </row>
    <row r="3260" spans="8:28" x14ac:dyDescent="0.25">
      <c r="H3260" s="76"/>
      <c r="I3260" s="76"/>
      <c r="AA3260" s="4" t="str">
        <f t="shared" si="103"/>
        <v/>
      </c>
      <c r="AB3260" s="4" t="str">
        <f t="shared" si="104"/>
        <v/>
      </c>
    </row>
    <row r="3261" spans="8:28" x14ac:dyDescent="0.25">
      <c r="H3261" s="76"/>
      <c r="I3261" s="76"/>
      <c r="AA3261" s="4" t="str">
        <f t="shared" si="103"/>
        <v/>
      </c>
      <c r="AB3261" s="4" t="str">
        <f t="shared" si="104"/>
        <v/>
      </c>
    </row>
    <row r="3262" spans="8:28" x14ac:dyDescent="0.25">
      <c r="H3262" s="76"/>
      <c r="I3262" s="76"/>
      <c r="AA3262" s="4" t="str">
        <f t="shared" si="103"/>
        <v/>
      </c>
      <c r="AB3262" s="4" t="str">
        <f t="shared" si="104"/>
        <v/>
      </c>
    </row>
    <row r="3263" spans="8:28" x14ac:dyDescent="0.25">
      <c r="H3263" s="76"/>
      <c r="I3263" s="76"/>
      <c r="AA3263" s="4" t="str">
        <f t="shared" si="103"/>
        <v/>
      </c>
      <c r="AB3263" s="4" t="str">
        <f t="shared" si="104"/>
        <v/>
      </c>
    </row>
    <row r="3264" spans="8:28" x14ac:dyDescent="0.25">
      <c r="H3264" s="76"/>
      <c r="I3264" s="76"/>
      <c r="AA3264" s="4" t="str">
        <f t="shared" si="103"/>
        <v/>
      </c>
      <c r="AB3264" s="4" t="str">
        <f t="shared" si="104"/>
        <v/>
      </c>
    </row>
    <row r="3265" spans="8:28" x14ac:dyDescent="0.25">
      <c r="H3265" s="76"/>
      <c r="I3265" s="76"/>
      <c r="AA3265" s="4" t="str">
        <f t="shared" si="103"/>
        <v/>
      </c>
      <c r="AB3265" s="4" t="str">
        <f t="shared" si="104"/>
        <v/>
      </c>
    </row>
    <row r="3266" spans="8:28" x14ac:dyDescent="0.25">
      <c r="H3266" s="76"/>
      <c r="I3266" s="76"/>
      <c r="AA3266" s="4" t="str">
        <f t="shared" si="103"/>
        <v/>
      </c>
      <c r="AB3266" s="4" t="str">
        <f t="shared" si="104"/>
        <v/>
      </c>
    </row>
    <row r="3267" spans="8:28" x14ac:dyDescent="0.25">
      <c r="H3267" s="76"/>
      <c r="I3267" s="76"/>
      <c r="AA3267" s="4" t="str">
        <f t="shared" si="103"/>
        <v/>
      </c>
      <c r="AB3267" s="4" t="str">
        <f t="shared" si="104"/>
        <v/>
      </c>
    </row>
    <row r="3268" spans="8:28" x14ac:dyDescent="0.25">
      <c r="H3268" s="76"/>
      <c r="I3268" s="76"/>
      <c r="AA3268" s="4" t="str">
        <f t="shared" si="103"/>
        <v/>
      </c>
      <c r="AB3268" s="4" t="str">
        <f t="shared" si="104"/>
        <v/>
      </c>
    </row>
    <row r="3269" spans="8:28" x14ac:dyDescent="0.25">
      <c r="H3269" s="76"/>
      <c r="I3269" s="76"/>
      <c r="AA3269" s="4" t="str">
        <f t="shared" si="103"/>
        <v/>
      </c>
      <c r="AB3269" s="4" t="str">
        <f t="shared" si="104"/>
        <v/>
      </c>
    </row>
    <row r="3270" spans="8:28" x14ac:dyDescent="0.25">
      <c r="H3270" s="76"/>
      <c r="I3270" s="76"/>
      <c r="AA3270" s="4" t="str">
        <f t="shared" ref="AA3270:AA3333" si="105">IF(A3270="","",R3270+T3270)</f>
        <v/>
      </c>
      <c r="AB3270" s="4" t="str">
        <f t="shared" si="104"/>
        <v/>
      </c>
    </row>
    <row r="3271" spans="8:28" x14ac:dyDescent="0.25">
      <c r="H3271" s="76"/>
      <c r="I3271" s="76"/>
      <c r="AA3271" s="4" t="str">
        <f t="shared" si="105"/>
        <v/>
      </c>
      <c r="AB3271" s="4" t="str">
        <f t="shared" si="104"/>
        <v/>
      </c>
    </row>
    <row r="3272" spans="8:28" x14ac:dyDescent="0.25">
      <c r="H3272" s="76"/>
      <c r="I3272" s="76"/>
      <c r="AA3272" s="4" t="str">
        <f t="shared" si="105"/>
        <v/>
      </c>
      <c r="AB3272" s="4" t="str">
        <f t="shared" si="104"/>
        <v/>
      </c>
    </row>
    <row r="3273" spans="8:28" x14ac:dyDescent="0.25">
      <c r="H3273" s="76"/>
      <c r="I3273" s="76"/>
      <c r="AA3273" s="4" t="str">
        <f t="shared" si="105"/>
        <v/>
      </c>
      <c r="AB3273" s="4" t="str">
        <f t="shared" si="104"/>
        <v/>
      </c>
    </row>
    <row r="3274" spans="8:28" x14ac:dyDescent="0.25">
      <c r="H3274" s="76"/>
      <c r="I3274" s="76"/>
      <c r="AA3274" s="4" t="str">
        <f t="shared" si="105"/>
        <v/>
      </c>
      <c r="AB3274" s="4" t="str">
        <f t="shared" si="104"/>
        <v/>
      </c>
    </row>
    <row r="3275" spans="8:28" x14ac:dyDescent="0.25">
      <c r="H3275" s="76"/>
      <c r="I3275" s="76"/>
      <c r="AA3275" s="4" t="str">
        <f t="shared" si="105"/>
        <v/>
      </c>
      <c r="AB3275" s="4" t="str">
        <f t="shared" si="104"/>
        <v/>
      </c>
    </row>
    <row r="3276" spans="8:28" x14ac:dyDescent="0.25">
      <c r="H3276" s="76"/>
      <c r="I3276" s="76"/>
      <c r="AA3276" s="4" t="str">
        <f t="shared" si="105"/>
        <v/>
      </c>
      <c r="AB3276" s="4" t="str">
        <f t="shared" si="104"/>
        <v/>
      </c>
    </row>
    <row r="3277" spans="8:28" x14ac:dyDescent="0.25">
      <c r="H3277" s="76"/>
      <c r="I3277" s="76"/>
      <c r="AA3277" s="4" t="str">
        <f t="shared" si="105"/>
        <v/>
      </c>
      <c r="AB3277" s="4" t="str">
        <f t="shared" si="104"/>
        <v/>
      </c>
    </row>
    <row r="3278" spans="8:28" x14ac:dyDescent="0.25">
      <c r="H3278" s="76"/>
      <c r="I3278" s="76"/>
      <c r="AA3278" s="4" t="str">
        <f t="shared" si="105"/>
        <v/>
      </c>
      <c r="AB3278" s="4" t="str">
        <f t="shared" si="104"/>
        <v/>
      </c>
    </row>
    <row r="3279" spans="8:28" x14ac:dyDescent="0.25">
      <c r="H3279" s="76"/>
      <c r="I3279" s="76"/>
      <c r="AA3279" s="4" t="str">
        <f t="shared" si="105"/>
        <v/>
      </c>
      <c r="AB3279" s="4" t="str">
        <f t="shared" si="104"/>
        <v/>
      </c>
    </row>
    <row r="3280" spans="8:28" x14ac:dyDescent="0.25">
      <c r="H3280" s="76"/>
      <c r="I3280" s="76"/>
      <c r="AA3280" s="4" t="str">
        <f t="shared" si="105"/>
        <v/>
      </c>
      <c r="AB3280" s="4" t="str">
        <f t="shared" si="104"/>
        <v/>
      </c>
    </row>
    <row r="3281" spans="8:28" x14ac:dyDescent="0.25">
      <c r="H3281" s="76"/>
      <c r="I3281" s="76"/>
      <c r="AA3281" s="4" t="str">
        <f t="shared" si="105"/>
        <v/>
      </c>
      <c r="AB3281" s="4" t="str">
        <f t="shared" si="104"/>
        <v/>
      </c>
    </row>
    <row r="3282" spans="8:28" x14ac:dyDescent="0.25">
      <c r="H3282" s="76"/>
      <c r="I3282" s="76"/>
      <c r="AA3282" s="4" t="str">
        <f t="shared" si="105"/>
        <v/>
      </c>
      <c r="AB3282" s="4" t="str">
        <f t="shared" si="104"/>
        <v/>
      </c>
    </row>
    <row r="3283" spans="8:28" x14ac:dyDescent="0.25">
      <c r="H3283" s="76"/>
      <c r="I3283" s="76"/>
      <c r="AA3283" s="4" t="str">
        <f t="shared" si="105"/>
        <v/>
      </c>
      <c r="AB3283" s="4" t="str">
        <f t="shared" si="104"/>
        <v/>
      </c>
    </row>
    <row r="3284" spans="8:28" x14ac:dyDescent="0.25">
      <c r="H3284" s="76"/>
      <c r="I3284" s="76"/>
      <c r="AA3284" s="4" t="str">
        <f t="shared" si="105"/>
        <v/>
      </c>
      <c r="AB3284" s="4" t="str">
        <f t="shared" si="104"/>
        <v/>
      </c>
    </row>
    <row r="3285" spans="8:28" x14ac:dyDescent="0.25">
      <c r="H3285" s="76"/>
      <c r="I3285" s="76"/>
      <c r="AA3285" s="4" t="str">
        <f t="shared" si="105"/>
        <v/>
      </c>
      <c r="AB3285" s="4" t="str">
        <f t="shared" si="104"/>
        <v/>
      </c>
    </row>
    <row r="3286" spans="8:28" x14ac:dyDescent="0.25">
      <c r="H3286" s="76"/>
      <c r="I3286" s="76"/>
      <c r="AA3286" s="4" t="str">
        <f t="shared" si="105"/>
        <v/>
      </c>
      <c r="AB3286" s="4" t="str">
        <f t="shared" si="104"/>
        <v/>
      </c>
    </row>
    <row r="3287" spans="8:28" x14ac:dyDescent="0.25">
      <c r="H3287" s="76"/>
      <c r="I3287" s="76"/>
      <c r="AA3287" s="4" t="str">
        <f t="shared" si="105"/>
        <v/>
      </c>
      <c r="AB3287" s="4" t="str">
        <f t="shared" si="104"/>
        <v/>
      </c>
    </row>
    <row r="3288" spans="8:28" x14ac:dyDescent="0.25">
      <c r="H3288" s="76"/>
      <c r="I3288" s="76"/>
      <c r="AA3288" s="4" t="str">
        <f t="shared" si="105"/>
        <v/>
      </c>
      <c r="AB3288" s="4" t="str">
        <f t="shared" si="104"/>
        <v/>
      </c>
    </row>
    <row r="3289" spans="8:28" x14ac:dyDescent="0.25">
      <c r="H3289" s="76"/>
      <c r="I3289" s="76"/>
      <c r="AA3289" s="4" t="str">
        <f t="shared" si="105"/>
        <v/>
      </c>
      <c r="AB3289" s="4" t="str">
        <f t="shared" si="104"/>
        <v/>
      </c>
    </row>
    <row r="3290" spans="8:28" x14ac:dyDescent="0.25">
      <c r="H3290" s="76"/>
      <c r="I3290" s="76"/>
      <c r="AA3290" s="4" t="str">
        <f t="shared" si="105"/>
        <v/>
      </c>
      <c r="AB3290" s="4" t="str">
        <f t="shared" si="104"/>
        <v/>
      </c>
    </row>
    <row r="3291" spans="8:28" x14ac:dyDescent="0.25">
      <c r="H3291" s="76"/>
      <c r="I3291" s="76"/>
      <c r="AA3291" s="4" t="str">
        <f t="shared" si="105"/>
        <v/>
      </c>
      <c r="AB3291" s="4" t="str">
        <f t="shared" si="104"/>
        <v/>
      </c>
    </row>
    <row r="3292" spans="8:28" x14ac:dyDescent="0.25">
      <c r="H3292" s="76"/>
      <c r="I3292" s="76"/>
      <c r="AA3292" s="4" t="str">
        <f t="shared" si="105"/>
        <v/>
      </c>
      <c r="AB3292" s="4" t="str">
        <f t="shared" si="104"/>
        <v/>
      </c>
    </row>
    <row r="3293" spans="8:28" x14ac:dyDescent="0.25">
      <c r="H3293" s="76"/>
      <c r="I3293" s="76"/>
      <c r="AA3293" s="4" t="str">
        <f t="shared" si="105"/>
        <v/>
      </c>
      <c r="AB3293" s="4" t="str">
        <f t="shared" si="104"/>
        <v/>
      </c>
    </row>
    <row r="3294" spans="8:28" x14ac:dyDescent="0.25">
      <c r="H3294" s="76"/>
      <c r="I3294" s="76"/>
      <c r="AA3294" s="4" t="str">
        <f t="shared" si="105"/>
        <v/>
      </c>
      <c r="AB3294" s="4" t="str">
        <f t="shared" ref="AB3294:AB3357" si="106">IF(K3294="","",IF(VALUE(TEXT(K3294,"HH:MM:SS"))&gt;H3294,VALUE(TEXT(K3294,"HH:MM:SS"))-H3294,0))</f>
        <v/>
      </c>
    </row>
    <row r="3295" spans="8:28" x14ac:dyDescent="0.25">
      <c r="H3295" s="76"/>
      <c r="I3295" s="76"/>
      <c r="AA3295" s="4" t="str">
        <f t="shared" si="105"/>
        <v/>
      </c>
      <c r="AB3295" s="4" t="str">
        <f t="shared" si="106"/>
        <v/>
      </c>
    </row>
    <row r="3296" spans="8:28" x14ac:dyDescent="0.25">
      <c r="H3296" s="76"/>
      <c r="I3296" s="76"/>
      <c r="AA3296" s="4" t="str">
        <f t="shared" si="105"/>
        <v/>
      </c>
      <c r="AB3296" s="4" t="str">
        <f t="shared" si="106"/>
        <v/>
      </c>
    </row>
    <row r="3297" spans="8:28" x14ac:dyDescent="0.25">
      <c r="H3297" s="76"/>
      <c r="I3297" s="76"/>
      <c r="AA3297" s="4" t="str">
        <f t="shared" si="105"/>
        <v/>
      </c>
      <c r="AB3297" s="4" t="str">
        <f t="shared" si="106"/>
        <v/>
      </c>
    </row>
    <row r="3298" spans="8:28" x14ac:dyDescent="0.25">
      <c r="H3298" s="76"/>
      <c r="I3298" s="76"/>
      <c r="AA3298" s="4" t="str">
        <f t="shared" si="105"/>
        <v/>
      </c>
      <c r="AB3298" s="4" t="str">
        <f t="shared" si="106"/>
        <v/>
      </c>
    </row>
    <row r="3299" spans="8:28" x14ac:dyDescent="0.25">
      <c r="H3299" s="76"/>
      <c r="I3299" s="76"/>
      <c r="AA3299" s="4" t="str">
        <f t="shared" si="105"/>
        <v/>
      </c>
      <c r="AB3299" s="4" t="str">
        <f t="shared" si="106"/>
        <v/>
      </c>
    </row>
    <row r="3300" spans="8:28" x14ac:dyDescent="0.25">
      <c r="H3300" s="76"/>
      <c r="I3300" s="76"/>
      <c r="AA3300" s="4" t="str">
        <f t="shared" si="105"/>
        <v/>
      </c>
      <c r="AB3300" s="4" t="str">
        <f t="shared" si="106"/>
        <v/>
      </c>
    </row>
    <row r="3301" spans="8:28" x14ac:dyDescent="0.25">
      <c r="H3301" s="76"/>
      <c r="I3301" s="76"/>
      <c r="AA3301" s="4" t="str">
        <f t="shared" si="105"/>
        <v/>
      </c>
      <c r="AB3301" s="4" t="str">
        <f t="shared" si="106"/>
        <v/>
      </c>
    </row>
    <row r="3302" spans="8:28" x14ac:dyDescent="0.25">
      <c r="H3302" s="76"/>
      <c r="I3302" s="76"/>
      <c r="AA3302" s="4" t="str">
        <f t="shared" si="105"/>
        <v/>
      </c>
      <c r="AB3302" s="4" t="str">
        <f t="shared" si="106"/>
        <v/>
      </c>
    </row>
    <row r="3303" spans="8:28" x14ac:dyDescent="0.25">
      <c r="H3303" s="76"/>
      <c r="I3303" s="76"/>
      <c r="AA3303" s="4" t="str">
        <f t="shared" si="105"/>
        <v/>
      </c>
      <c r="AB3303" s="4" t="str">
        <f t="shared" si="106"/>
        <v/>
      </c>
    </row>
    <row r="3304" spans="8:28" x14ac:dyDescent="0.25">
      <c r="H3304" s="76"/>
      <c r="I3304" s="76"/>
      <c r="AA3304" s="4" t="str">
        <f t="shared" si="105"/>
        <v/>
      </c>
      <c r="AB3304" s="4" t="str">
        <f t="shared" si="106"/>
        <v/>
      </c>
    </row>
    <row r="3305" spans="8:28" x14ac:dyDescent="0.25">
      <c r="H3305" s="76"/>
      <c r="I3305" s="76"/>
      <c r="AA3305" s="4" t="str">
        <f t="shared" si="105"/>
        <v/>
      </c>
      <c r="AB3305" s="4" t="str">
        <f t="shared" si="106"/>
        <v/>
      </c>
    </row>
    <row r="3306" spans="8:28" x14ac:dyDescent="0.25">
      <c r="H3306" s="76"/>
      <c r="I3306" s="76"/>
      <c r="AA3306" s="4" t="str">
        <f t="shared" si="105"/>
        <v/>
      </c>
      <c r="AB3306" s="4" t="str">
        <f t="shared" si="106"/>
        <v/>
      </c>
    </row>
    <row r="3307" spans="8:28" x14ac:dyDescent="0.25">
      <c r="H3307" s="76"/>
      <c r="I3307" s="76"/>
      <c r="AA3307" s="4" t="str">
        <f t="shared" si="105"/>
        <v/>
      </c>
      <c r="AB3307" s="4" t="str">
        <f t="shared" si="106"/>
        <v/>
      </c>
    </row>
    <row r="3308" spans="8:28" x14ac:dyDescent="0.25">
      <c r="H3308" s="76"/>
      <c r="I3308" s="76"/>
      <c r="AA3308" s="4" t="str">
        <f t="shared" si="105"/>
        <v/>
      </c>
      <c r="AB3308" s="4" t="str">
        <f t="shared" si="106"/>
        <v/>
      </c>
    </row>
    <row r="3309" spans="8:28" x14ac:dyDescent="0.25">
      <c r="H3309" s="76"/>
      <c r="I3309" s="76"/>
      <c r="AA3309" s="4" t="str">
        <f t="shared" si="105"/>
        <v/>
      </c>
      <c r="AB3309" s="4" t="str">
        <f t="shared" si="106"/>
        <v/>
      </c>
    </row>
    <row r="3310" spans="8:28" x14ac:dyDescent="0.25">
      <c r="H3310" s="76"/>
      <c r="I3310" s="76"/>
      <c r="AA3310" s="4" t="str">
        <f t="shared" si="105"/>
        <v/>
      </c>
      <c r="AB3310" s="4" t="str">
        <f t="shared" si="106"/>
        <v/>
      </c>
    </row>
    <row r="3311" spans="8:28" x14ac:dyDescent="0.25">
      <c r="H3311" s="76"/>
      <c r="I3311" s="76"/>
      <c r="AA3311" s="4" t="str">
        <f t="shared" si="105"/>
        <v/>
      </c>
      <c r="AB3311" s="4" t="str">
        <f t="shared" si="106"/>
        <v/>
      </c>
    </row>
    <row r="3312" spans="8:28" x14ac:dyDescent="0.25">
      <c r="H3312" s="76"/>
      <c r="I3312" s="76"/>
      <c r="AA3312" s="4" t="str">
        <f t="shared" si="105"/>
        <v/>
      </c>
      <c r="AB3312" s="4" t="str">
        <f t="shared" si="106"/>
        <v/>
      </c>
    </row>
    <row r="3313" spans="8:28" x14ac:dyDescent="0.25">
      <c r="H3313" s="76"/>
      <c r="I3313" s="76"/>
      <c r="AA3313" s="4" t="str">
        <f t="shared" si="105"/>
        <v/>
      </c>
      <c r="AB3313" s="4" t="str">
        <f t="shared" si="106"/>
        <v/>
      </c>
    </row>
    <row r="3314" spans="8:28" x14ac:dyDescent="0.25">
      <c r="H3314" s="76"/>
      <c r="I3314" s="76"/>
      <c r="AA3314" s="4" t="str">
        <f t="shared" si="105"/>
        <v/>
      </c>
      <c r="AB3314" s="4" t="str">
        <f t="shared" si="106"/>
        <v/>
      </c>
    </row>
    <row r="3315" spans="8:28" x14ac:dyDescent="0.25">
      <c r="H3315" s="76"/>
      <c r="I3315" s="76"/>
      <c r="AA3315" s="4" t="str">
        <f t="shared" si="105"/>
        <v/>
      </c>
      <c r="AB3315" s="4" t="str">
        <f t="shared" si="106"/>
        <v/>
      </c>
    </row>
    <row r="3316" spans="8:28" x14ac:dyDescent="0.25">
      <c r="H3316" s="76"/>
      <c r="I3316" s="76"/>
      <c r="AA3316" s="4" t="str">
        <f t="shared" si="105"/>
        <v/>
      </c>
      <c r="AB3316" s="4" t="str">
        <f t="shared" si="106"/>
        <v/>
      </c>
    </row>
    <row r="3317" spans="8:28" x14ac:dyDescent="0.25">
      <c r="H3317" s="76"/>
      <c r="I3317" s="76"/>
      <c r="AA3317" s="4" t="str">
        <f t="shared" si="105"/>
        <v/>
      </c>
      <c r="AB3317" s="4" t="str">
        <f t="shared" si="106"/>
        <v/>
      </c>
    </row>
    <row r="3318" spans="8:28" x14ac:dyDescent="0.25">
      <c r="H3318" s="76"/>
      <c r="I3318" s="76"/>
      <c r="AA3318" s="4" t="str">
        <f t="shared" si="105"/>
        <v/>
      </c>
      <c r="AB3318" s="4" t="str">
        <f t="shared" si="106"/>
        <v/>
      </c>
    </row>
    <row r="3319" spans="8:28" x14ac:dyDescent="0.25">
      <c r="H3319" s="76"/>
      <c r="I3319" s="76"/>
      <c r="AA3319" s="4" t="str">
        <f t="shared" si="105"/>
        <v/>
      </c>
      <c r="AB3319" s="4" t="str">
        <f t="shared" si="106"/>
        <v/>
      </c>
    </row>
    <row r="3320" spans="8:28" x14ac:dyDescent="0.25">
      <c r="H3320" s="76"/>
      <c r="I3320" s="76"/>
      <c r="AA3320" s="4" t="str">
        <f t="shared" si="105"/>
        <v/>
      </c>
      <c r="AB3320" s="4" t="str">
        <f t="shared" si="106"/>
        <v/>
      </c>
    </row>
    <row r="3321" spans="8:28" x14ac:dyDescent="0.25">
      <c r="H3321" s="76"/>
      <c r="I3321" s="76"/>
      <c r="AA3321" s="4" t="str">
        <f t="shared" si="105"/>
        <v/>
      </c>
      <c r="AB3321" s="4" t="str">
        <f t="shared" si="106"/>
        <v/>
      </c>
    </row>
    <row r="3322" spans="8:28" x14ac:dyDescent="0.25">
      <c r="H3322" s="76"/>
      <c r="I3322" s="76"/>
      <c r="AA3322" s="4" t="str">
        <f t="shared" si="105"/>
        <v/>
      </c>
      <c r="AB3322" s="4" t="str">
        <f t="shared" si="106"/>
        <v/>
      </c>
    </row>
    <row r="3323" spans="8:28" x14ac:dyDescent="0.25">
      <c r="H3323" s="76"/>
      <c r="I3323" s="76"/>
      <c r="AA3323" s="4" t="str">
        <f t="shared" si="105"/>
        <v/>
      </c>
      <c r="AB3323" s="4" t="str">
        <f t="shared" si="106"/>
        <v/>
      </c>
    </row>
    <row r="3324" spans="8:28" x14ac:dyDescent="0.25">
      <c r="H3324" s="76"/>
      <c r="I3324" s="76"/>
      <c r="AA3324" s="4" t="str">
        <f t="shared" si="105"/>
        <v/>
      </c>
      <c r="AB3324" s="4" t="str">
        <f t="shared" si="106"/>
        <v/>
      </c>
    </row>
    <row r="3325" spans="8:28" x14ac:dyDescent="0.25">
      <c r="H3325" s="76"/>
      <c r="I3325" s="76"/>
      <c r="AA3325" s="4" t="str">
        <f t="shared" si="105"/>
        <v/>
      </c>
      <c r="AB3325" s="4" t="str">
        <f t="shared" si="106"/>
        <v/>
      </c>
    </row>
    <row r="3326" spans="8:28" x14ac:dyDescent="0.25">
      <c r="H3326" s="76"/>
      <c r="I3326" s="76"/>
      <c r="AA3326" s="4" t="str">
        <f t="shared" si="105"/>
        <v/>
      </c>
      <c r="AB3326" s="4" t="str">
        <f t="shared" si="106"/>
        <v/>
      </c>
    </row>
    <row r="3327" spans="8:28" x14ac:dyDescent="0.25">
      <c r="H3327" s="76"/>
      <c r="I3327" s="76"/>
      <c r="AA3327" s="4" t="str">
        <f t="shared" si="105"/>
        <v/>
      </c>
      <c r="AB3327" s="4" t="str">
        <f t="shared" si="106"/>
        <v/>
      </c>
    </row>
    <row r="3328" spans="8:28" x14ac:dyDescent="0.25">
      <c r="H3328" s="76"/>
      <c r="I3328" s="76"/>
      <c r="AA3328" s="4" t="str">
        <f t="shared" si="105"/>
        <v/>
      </c>
      <c r="AB3328" s="4" t="str">
        <f t="shared" si="106"/>
        <v/>
      </c>
    </row>
    <row r="3329" spans="8:28" x14ac:dyDescent="0.25">
      <c r="H3329" s="76"/>
      <c r="I3329" s="76"/>
      <c r="AA3329" s="4" t="str">
        <f t="shared" si="105"/>
        <v/>
      </c>
      <c r="AB3329" s="4" t="str">
        <f t="shared" si="106"/>
        <v/>
      </c>
    </row>
    <row r="3330" spans="8:28" x14ac:dyDescent="0.25">
      <c r="H3330" s="76"/>
      <c r="I3330" s="76"/>
      <c r="AA3330" s="4" t="str">
        <f t="shared" si="105"/>
        <v/>
      </c>
      <c r="AB3330" s="4" t="str">
        <f t="shared" si="106"/>
        <v/>
      </c>
    </row>
    <row r="3331" spans="8:28" x14ac:dyDescent="0.25">
      <c r="H3331" s="76"/>
      <c r="I3331" s="76"/>
      <c r="AA3331" s="4" t="str">
        <f t="shared" si="105"/>
        <v/>
      </c>
      <c r="AB3331" s="4" t="str">
        <f t="shared" si="106"/>
        <v/>
      </c>
    </row>
    <row r="3332" spans="8:28" x14ac:dyDescent="0.25">
      <c r="H3332" s="76"/>
      <c r="I3332" s="76"/>
      <c r="AA3332" s="4" t="str">
        <f t="shared" si="105"/>
        <v/>
      </c>
      <c r="AB3332" s="4" t="str">
        <f t="shared" si="106"/>
        <v/>
      </c>
    </row>
    <row r="3333" spans="8:28" x14ac:dyDescent="0.25">
      <c r="H3333" s="76"/>
      <c r="I3333" s="76"/>
      <c r="AA3333" s="4" t="str">
        <f t="shared" si="105"/>
        <v/>
      </c>
      <c r="AB3333" s="4" t="str">
        <f t="shared" si="106"/>
        <v/>
      </c>
    </row>
    <row r="3334" spans="8:28" x14ac:dyDescent="0.25">
      <c r="H3334" s="76"/>
      <c r="I3334" s="76"/>
      <c r="AA3334" s="4" t="str">
        <f t="shared" ref="AA3334:AA3397" si="107">IF(A3334="","",R3334+T3334)</f>
        <v/>
      </c>
      <c r="AB3334" s="4" t="str">
        <f t="shared" si="106"/>
        <v/>
      </c>
    </row>
    <row r="3335" spans="8:28" x14ac:dyDescent="0.25">
      <c r="H3335" s="76"/>
      <c r="I3335" s="76"/>
      <c r="AA3335" s="4" t="str">
        <f t="shared" si="107"/>
        <v/>
      </c>
      <c r="AB3335" s="4" t="str">
        <f t="shared" si="106"/>
        <v/>
      </c>
    </row>
    <row r="3336" spans="8:28" x14ac:dyDescent="0.25">
      <c r="H3336" s="76"/>
      <c r="I3336" s="76"/>
      <c r="AA3336" s="4" t="str">
        <f t="shared" si="107"/>
        <v/>
      </c>
      <c r="AB3336" s="4" t="str">
        <f t="shared" si="106"/>
        <v/>
      </c>
    </row>
    <row r="3337" spans="8:28" x14ac:dyDescent="0.25">
      <c r="H3337" s="76"/>
      <c r="I3337" s="76"/>
      <c r="AA3337" s="4" t="str">
        <f t="shared" si="107"/>
        <v/>
      </c>
      <c r="AB3337" s="4" t="str">
        <f t="shared" si="106"/>
        <v/>
      </c>
    </row>
    <row r="3338" spans="8:28" x14ac:dyDescent="0.25">
      <c r="H3338" s="76"/>
      <c r="I3338" s="76"/>
      <c r="AA3338" s="4" t="str">
        <f t="shared" si="107"/>
        <v/>
      </c>
      <c r="AB3338" s="4" t="str">
        <f t="shared" si="106"/>
        <v/>
      </c>
    </row>
    <row r="3339" spans="8:28" x14ac:dyDescent="0.25">
      <c r="H3339" s="76"/>
      <c r="I3339" s="76"/>
      <c r="AA3339" s="4" t="str">
        <f t="shared" si="107"/>
        <v/>
      </c>
      <c r="AB3339" s="4" t="str">
        <f t="shared" si="106"/>
        <v/>
      </c>
    </row>
    <row r="3340" spans="8:28" x14ac:dyDescent="0.25">
      <c r="H3340" s="76"/>
      <c r="I3340" s="76"/>
      <c r="AA3340" s="4" t="str">
        <f t="shared" si="107"/>
        <v/>
      </c>
      <c r="AB3340" s="4" t="str">
        <f t="shared" si="106"/>
        <v/>
      </c>
    </row>
    <row r="3341" spans="8:28" x14ac:dyDescent="0.25">
      <c r="H3341" s="76"/>
      <c r="I3341" s="76"/>
      <c r="AA3341" s="4" t="str">
        <f t="shared" si="107"/>
        <v/>
      </c>
      <c r="AB3341" s="4" t="str">
        <f t="shared" si="106"/>
        <v/>
      </c>
    </row>
    <row r="3342" spans="8:28" x14ac:dyDescent="0.25">
      <c r="H3342" s="76"/>
      <c r="I3342" s="76"/>
      <c r="AA3342" s="4" t="str">
        <f t="shared" si="107"/>
        <v/>
      </c>
      <c r="AB3342" s="4" t="str">
        <f t="shared" si="106"/>
        <v/>
      </c>
    </row>
    <row r="3343" spans="8:28" x14ac:dyDescent="0.25">
      <c r="H3343" s="76"/>
      <c r="I3343" s="76"/>
      <c r="AA3343" s="4" t="str">
        <f t="shared" si="107"/>
        <v/>
      </c>
      <c r="AB3343" s="4" t="str">
        <f t="shared" si="106"/>
        <v/>
      </c>
    </row>
    <row r="3344" spans="8:28" x14ac:dyDescent="0.25">
      <c r="H3344" s="76"/>
      <c r="I3344" s="76"/>
      <c r="AA3344" s="4" t="str">
        <f t="shared" si="107"/>
        <v/>
      </c>
      <c r="AB3344" s="4" t="str">
        <f t="shared" si="106"/>
        <v/>
      </c>
    </row>
    <row r="3345" spans="8:28" x14ac:dyDescent="0.25">
      <c r="H3345" s="76"/>
      <c r="I3345" s="76"/>
      <c r="AA3345" s="4" t="str">
        <f t="shared" si="107"/>
        <v/>
      </c>
      <c r="AB3345" s="4" t="str">
        <f t="shared" si="106"/>
        <v/>
      </c>
    </row>
    <row r="3346" spans="8:28" x14ac:dyDescent="0.25">
      <c r="H3346" s="76"/>
      <c r="I3346" s="76"/>
      <c r="AA3346" s="4" t="str">
        <f t="shared" si="107"/>
        <v/>
      </c>
      <c r="AB3346" s="4" t="str">
        <f t="shared" si="106"/>
        <v/>
      </c>
    </row>
    <row r="3347" spans="8:28" x14ac:dyDescent="0.25">
      <c r="H3347" s="76"/>
      <c r="I3347" s="76"/>
      <c r="AA3347" s="4" t="str">
        <f t="shared" si="107"/>
        <v/>
      </c>
      <c r="AB3347" s="4" t="str">
        <f t="shared" si="106"/>
        <v/>
      </c>
    </row>
    <row r="3348" spans="8:28" x14ac:dyDescent="0.25">
      <c r="H3348" s="76"/>
      <c r="I3348" s="76"/>
      <c r="AA3348" s="4" t="str">
        <f t="shared" si="107"/>
        <v/>
      </c>
      <c r="AB3348" s="4" t="str">
        <f t="shared" si="106"/>
        <v/>
      </c>
    </row>
    <row r="3349" spans="8:28" x14ac:dyDescent="0.25">
      <c r="H3349" s="76"/>
      <c r="I3349" s="76"/>
      <c r="AA3349" s="4" t="str">
        <f t="shared" si="107"/>
        <v/>
      </c>
      <c r="AB3349" s="4" t="str">
        <f t="shared" si="106"/>
        <v/>
      </c>
    </row>
    <row r="3350" spans="8:28" x14ac:dyDescent="0.25">
      <c r="H3350" s="76"/>
      <c r="I3350" s="76"/>
      <c r="AA3350" s="4" t="str">
        <f t="shared" si="107"/>
        <v/>
      </c>
      <c r="AB3350" s="4" t="str">
        <f t="shared" si="106"/>
        <v/>
      </c>
    </row>
    <row r="3351" spans="8:28" x14ac:dyDescent="0.25">
      <c r="H3351" s="76"/>
      <c r="I3351" s="76"/>
      <c r="AA3351" s="4" t="str">
        <f t="shared" si="107"/>
        <v/>
      </c>
      <c r="AB3351" s="4" t="str">
        <f t="shared" si="106"/>
        <v/>
      </c>
    </row>
    <row r="3352" spans="8:28" x14ac:dyDescent="0.25">
      <c r="H3352" s="76"/>
      <c r="I3352" s="76"/>
      <c r="AA3352" s="4" t="str">
        <f t="shared" si="107"/>
        <v/>
      </c>
      <c r="AB3352" s="4" t="str">
        <f t="shared" si="106"/>
        <v/>
      </c>
    </row>
    <row r="3353" spans="8:28" x14ac:dyDescent="0.25">
      <c r="H3353" s="76"/>
      <c r="I3353" s="76"/>
      <c r="AA3353" s="4" t="str">
        <f t="shared" si="107"/>
        <v/>
      </c>
      <c r="AB3353" s="4" t="str">
        <f t="shared" si="106"/>
        <v/>
      </c>
    </row>
    <row r="3354" spans="8:28" x14ac:dyDescent="0.25">
      <c r="H3354" s="76"/>
      <c r="I3354" s="76"/>
      <c r="AA3354" s="4" t="str">
        <f t="shared" si="107"/>
        <v/>
      </c>
      <c r="AB3354" s="4" t="str">
        <f t="shared" si="106"/>
        <v/>
      </c>
    </row>
    <row r="3355" spans="8:28" x14ac:dyDescent="0.25">
      <c r="H3355" s="76"/>
      <c r="I3355" s="76"/>
      <c r="AA3355" s="4" t="str">
        <f t="shared" si="107"/>
        <v/>
      </c>
      <c r="AB3355" s="4" t="str">
        <f t="shared" si="106"/>
        <v/>
      </c>
    </row>
    <row r="3356" spans="8:28" x14ac:dyDescent="0.25">
      <c r="H3356" s="76"/>
      <c r="I3356" s="76"/>
      <c r="AA3356" s="4" t="str">
        <f t="shared" si="107"/>
        <v/>
      </c>
      <c r="AB3356" s="4" t="str">
        <f t="shared" si="106"/>
        <v/>
      </c>
    </row>
    <row r="3357" spans="8:28" x14ac:dyDescent="0.25">
      <c r="H3357" s="76"/>
      <c r="I3357" s="76"/>
      <c r="AA3357" s="4" t="str">
        <f t="shared" si="107"/>
        <v/>
      </c>
      <c r="AB3357" s="4" t="str">
        <f t="shared" si="106"/>
        <v/>
      </c>
    </row>
    <row r="3358" spans="8:28" x14ac:dyDescent="0.25">
      <c r="H3358" s="76"/>
      <c r="I3358" s="76"/>
      <c r="AA3358" s="4" t="str">
        <f t="shared" si="107"/>
        <v/>
      </c>
      <c r="AB3358" s="4" t="str">
        <f t="shared" ref="AB3358:AB3421" si="108">IF(K3358="","",IF(VALUE(TEXT(K3358,"HH:MM:SS"))&gt;H3358,VALUE(TEXT(K3358,"HH:MM:SS"))-H3358,0))</f>
        <v/>
      </c>
    </row>
    <row r="3359" spans="8:28" x14ac:dyDescent="0.25">
      <c r="H3359" s="76"/>
      <c r="I3359" s="76"/>
      <c r="AA3359" s="4" t="str">
        <f t="shared" si="107"/>
        <v/>
      </c>
      <c r="AB3359" s="4" t="str">
        <f t="shared" si="108"/>
        <v/>
      </c>
    </row>
    <row r="3360" spans="8:28" x14ac:dyDescent="0.25">
      <c r="H3360" s="76"/>
      <c r="I3360" s="76"/>
      <c r="AA3360" s="4" t="str">
        <f t="shared" si="107"/>
        <v/>
      </c>
      <c r="AB3360" s="4" t="str">
        <f t="shared" si="108"/>
        <v/>
      </c>
    </row>
    <row r="3361" spans="8:28" x14ac:dyDescent="0.25">
      <c r="H3361" s="76"/>
      <c r="I3361" s="76"/>
      <c r="AA3361" s="4" t="str">
        <f t="shared" si="107"/>
        <v/>
      </c>
      <c r="AB3361" s="4" t="str">
        <f t="shared" si="108"/>
        <v/>
      </c>
    </row>
    <row r="3362" spans="8:28" x14ac:dyDescent="0.25">
      <c r="H3362" s="76"/>
      <c r="I3362" s="76"/>
      <c r="AA3362" s="4" t="str">
        <f t="shared" si="107"/>
        <v/>
      </c>
      <c r="AB3362" s="4" t="str">
        <f t="shared" si="108"/>
        <v/>
      </c>
    </row>
    <row r="3363" spans="8:28" x14ac:dyDescent="0.25">
      <c r="H3363" s="76"/>
      <c r="I3363" s="76"/>
      <c r="AA3363" s="4" t="str">
        <f t="shared" si="107"/>
        <v/>
      </c>
      <c r="AB3363" s="4" t="str">
        <f t="shared" si="108"/>
        <v/>
      </c>
    </row>
    <row r="3364" spans="8:28" x14ac:dyDescent="0.25">
      <c r="H3364" s="76"/>
      <c r="I3364" s="76"/>
      <c r="AA3364" s="4" t="str">
        <f t="shared" si="107"/>
        <v/>
      </c>
      <c r="AB3364" s="4" t="str">
        <f t="shared" si="108"/>
        <v/>
      </c>
    </row>
    <row r="3365" spans="8:28" x14ac:dyDescent="0.25">
      <c r="H3365" s="76"/>
      <c r="I3365" s="76"/>
      <c r="AA3365" s="4" t="str">
        <f t="shared" si="107"/>
        <v/>
      </c>
      <c r="AB3365" s="4" t="str">
        <f t="shared" si="108"/>
        <v/>
      </c>
    </row>
    <row r="3366" spans="8:28" x14ac:dyDescent="0.25">
      <c r="H3366" s="76"/>
      <c r="I3366" s="76"/>
      <c r="AA3366" s="4" t="str">
        <f t="shared" si="107"/>
        <v/>
      </c>
      <c r="AB3366" s="4" t="str">
        <f t="shared" si="108"/>
        <v/>
      </c>
    </row>
    <row r="3367" spans="8:28" x14ac:dyDescent="0.25">
      <c r="H3367" s="76"/>
      <c r="I3367" s="76"/>
      <c r="AA3367" s="4" t="str">
        <f t="shared" si="107"/>
        <v/>
      </c>
      <c r="AB3367" s="4" t="str">
        <f t="shared" si="108"/>
        <v/>
      </c>
    </row>
    <row r="3368" spans="8:28" x14ac:dyDescent="0.25">
      <c r="H3368" s="76"/>
      <c r="I3368" s="76"/>
      <c r="AA3368" s="4" t="str">
        <f t="shared" si="107"/>
        <v/>
      </c>
      <c r="AB3368" s="4" t="str">
        <f t="shared" si="108"/>
        <v/>
      </c>
    </row>
    <row r="3369" spans="8:28" x14ac:dyDescent="0.25">
      <c r="H3369" s="76"/>
      <c r="I3369" s="76"/>
      <c r="AA3369" s="4" t="str">
        <f t="shared" si="107"/>
        <v/>
      </c>
      <c r="AB3369" s="4" t="str">
        <f t="shared" si="108"/>
        <v/>
      </c>
    </row>
    <row r="3370" spans="8:28" x14ac:dyDescent="0.25">
      <c r="H3370" s="76"/>
      <c r="I3370" s="76"/>
      <c r="AA3370" s="4" t="str">
        <f t="shared" si="107"/>
        <v/>
      </c>
      <c r="AB3370" s="4" t="str">
        <f t="shared" si="108"/>
        <v/>
      </c>
    </row>
    <row r="3371" spans="8:28" x14ac:dyDescent="0.25">
      <c r="H3371" s="76"/>
      <c r="I3371" s="76"/>
      <c r="AA3371" s="4" t="str">
        <f t="shared" si="107"/>
        <v/>
      </c>
      <c r="AB3371" s="4" t="str">
        <f t="shared" si="108"/>
        <v/>
      </c>
    </row>
    <row r="3372" spans="8:28" x14ac:dyDescent="0.25">
      <c r="H3372" s="76"/>
      <c r="I3372" s="76"/>
      <c r="AA3372" s="4" t="str">
        <f t="shared" si="107"/>
        <v/>
      </c>
      <c r="AB3372" s="4" t="str">
        <f t="shared" si="108"/>
        <v/>
      </c>
    </row>
    <row r="3373" spans="8:28" x14ac:dyDescent="0.25">
      <c r="H3373" s="76"/>
      <c r="I3373" s="76"/>
      <c r="AA3373" s="4" t="str">
        <f t="shared" si="107"/>
        <v/>
      </c>
      <c r="AB3373" s="4" t="str">
        <f t="shared" si="108"/>
        <v/>
      </c>
    </row>
    <row r="3374" spans="8:28" x14ac:dyDescent="0.25">
      <c r="H3374" s="76"/>
      <c r="I3374" s="76"/>
      <c r="AA3374" s="4" t="str">
        <f t="shared" si="107"/>
        <v/>
      </c>
      <c r="AB3374" s="4" t="str">
        <f t="shared" si="108"/>
        <v/>
      </c>
    </row>
    <row r="3375" spans="8:28" x14ac:dyDescent="0.25">
      <c r="H3375" s="76"/>
      <c r="I3375" s="76"/>
      <c r="AA3375" s="4" t="str">
        <f t="shared" si="107"/>
        <v/>
      </c>
      <c r="AB3375" s="4" t="str">
        <f t="shared" si="108"/>
        <v/>
      </c>
    </row>
    <row r="3376" spans="8:28" x14ac:dyDescent="0.25">
      <c r="H3376" s="76"/>
      <c r="I3376" s="76"/>
      <c r="AA3376" s="4" t="str">
        <f t="shared" si="107"/>
        <v/>
      </c>
      <c r="AB3376" s="4" t="str">
        <f t="shared" si="108"/>
        <v/>
      </c>
    </row>
    <row r="3377" spans="8:28" x14ac:dyDescent="0.25">
      <c r="H3377" s="76"/>
      <c r="I3377" s="76"/>
      <c r="AA3377" s="4" t="str">
        <f t="shared" si="107"/>
        <v/>
      </c>
      <c r="AB3377" s="4" t="str">
        <f t="shared" si="108"/>
        <v/>
      </c>
    </row>
    <row r="3378" spans="8:28" x14ac:dyDescent="0.25">
      <c r="H3378" s="76"/>
      <c r="I3378" s="76"/>
      <c r="AA3378" s="4" t="str">
        <f t="shared" si="107"/>
        <v/>
      </c>
      <c r="AB3378" s="4" t="str">
        <f t="shared" si="108"/>
        <v/>
      </c>
    </row>
    <row r="3379" spans="8:28" x14ac:dyDescent="0.25">
      <c r="H3379" s="76"/>
      <c r="I3379" s="76"/>
      <c r="AA3379" s="4" t="str">
        <f t="shared" si="107"/>
        <v/>
      </c>
      <c r="AB3379" s="4" t="str">
        <f t="shared" si="108"/>
        <v/>
      </c>
    </row>
    <row r="3380" spans="8:28" x14ac:dyDescent="0.25">
      <c r="H3380" s="76"/>
      <c r="I3380" s="76"/>
      <c r="AA3380" s="4" t="str">
        <f t="shared" si="107"/>
        <v/>
      </c>
      <c r="AB3380" s="4" t="str">
        <f t="shared" si="108"/>
        <v/>
      </c>
    </row>
    <row r="3381" spans="8:28" x14ac:dyDescent="0.25">
      <c r="H3381" s="76"/>
      <c r="I3381" s="76"/>
      <c r="AA3381" s="4" t="str">
        <f t="shared" si="107"/>
        <v/>
      </c>
      <c r="AB3381" s="4" t="str">
        <f t="shared" si="108"/>
        <v/>
      </c>
    </row>
    <row r="3382" spans="8:28" x14ac:dyDescent="0.25">
      <c r="H3382" s="76"/>
      <c r="I3382" s="76"/>
      <c r="AA3382" s="4" t="str">
        <f t="shared" si="107"/>
        <v/>
      </c>
      <c r="AB3382" s="4" t="str">
        <f t="shared" si="108"/>
        <v/>
      </c>
    </row>
    <row r="3383" spans="8:28" x14ac:dyDescent="0.25">
      <c r="H3383" s="76"/>
      <c r="I3383" s="76"/>
      <c r="AA3383" s="4" t="str">
        <f t="shared" si="107"/>
        <v/>
      </c>
      <c r="AB3383" s="4" t="str">
        <f t="shared" si="108"/>
        <v/>
      </c>
    </row>
    <row r="3384" spans="8:28" x14ac:dyDescent="0.25">
      <c r="H3384" s="76"/>
      <c r="I3384" s="76"/>
      <c r="AA3384" s="4" t="str">
        <f t="shared" si="107"/>
        <v/>
      </c>
      <c r="AB3384" s="4" t="str">
        <f t="shared" si="108"/>
        <v/>
      </c>
    </row>
    <row r="3385" spans="8:28" x14ac:dyDescent="0.25">
      <c r="H3385" s="76"/>
      <c r="I3385" s="76"/>
      <c r="AA3385" s="4" t="str">
        <f t="shared" si="107"/>
        <v/>
      </c>
      <c r="AB3385" s="4" t="str">
        <f t="shared" si="108"/>
        <v/>
      </c>
    </row>
    <row r="3386" spans="8:28" x14ac:dyDescent="0.25">
      <c r="H3386" s="76"/>
      <c r="I3386" s="76"/>
      <c r="AA3386" s="4" t="str">
        <f t="shared" si="107"/>
        <v/>
      </c>
      <c r="AB3386" s="4" t="str">
        <f t="shared" si="108"/>
        <v/>
      </c>
    </row>
    <row r="3387" spans="8:28" x14ac:dyDescent="0.25">
      <c r="H3387" s="76"/>
      <c r="I3387" s="76"/>
      <c r="AA3387" s="4" t="str">
        <f t="shared" si="107"/>
        <v/>
      </c>
      <c r="AB3387" s="4" t="str">
        <f t="shared" si="108"/>
        <v/>
      </c>
    </row>
    <row r="3388" spans="8:28" x14ac:dyDescent="0.25">
      <c r="H3388" s="76"/>
      <c r="I3388" s="76"/>
      <c r="AA3388" s="4" t="str">
        <f t="shared" si="107"/>
        <v/>
      </c>
      <c r="AB3388" s="4" t="str">
        <f t="shared" si="108"/>
        <v/>
      </c>
    </row>
    <row r="3389" spans="8:28" x14ac:dyDescent="0.25">
      <c r="H3389" s="76"/>
      <c r="I3389" s="76"/>
      <c r="AA3389" s="4" t="str">
        <f t="shared" si="107"/>
        <v/>
      </c>
      <c r="AB3389" s="4" t="str">
        <f t="shared" si="108"/>
        <v/>
      </c>
    </row>
    <row r="3390" spans="8:28" x14ac:dyDescent="0.25">
      <c r="H3390" s="76"/>
      <c r="I3390" s="76"/>
      <c r="AA3390" s="4" t="str">
        <f t="shared" si="107"/>
        <v/>
      </c>
      <c r="AB3390" s="4" t="str">
        <f t="shared" si="108"/>
        <v/>
      </c>
    </row>
    <row r="3391" spans="8:28" x14ac:dyDescent="0.25">
      <c r="H3391" s="76"/>
      <c r="I3391" s="76"/>
      <c r="AA3391" s="4" t="str">
        <f t="shared" si="107"/>
        <v/>
      </c>
      <c r="AB3391" s="4" t="str">
        <f t="shared" si="108"/>
        <v/>
      </c>
    </row>
    <row r="3392" spans="8:28" x14ac:dyDescent="0.25">
      <c r="H3392" s="76"/>
      <c r="I3392" s="76"/>
      <c r="AA3392" s="4" t="str">
        <f t="shared" si="107"/>
        <v/>
      </c>
      <c r="AB3392" s="4" t="str">
        <f t="shared" si="108"/>
        <v/>
      </c>
    </row>
    <row r="3393" spans="8:28" x14ac:dyDescent="0.25">
      <c r="H3393" s="76"/>
      <c r="I3393" s="76"/>
      <c r="AA3393" s="4" t="str">
        <f t="shared" si="107"/>
        <v/>
      </c>
      <c r="AB3393" s="4" t="str">
        <f t="shared" si="108"/>
        <v/>
      </c>
    </row>
    <row r="3394" spans="8:28" x14ac:dyDescent="0.25">
      <c r="H3394" s="76"/>
      <c r="I3394" s="76"/>
      <c r="AA3394" s="4" t="str">
        <f t="shared" si="107"/>
        <v/>
      </c>
      <c r="AB3394" s="4" t="str">
        <f t="shared" si="108"/>
        <v/>
      </c>
    </row>
    <row r="3395" spans="8:28" x14ac:dyDescent="0.25">
      <c r="H3395" s="76"/>
      <c r="I3395" s="76"/>
      <c r="AA3395" s="4" t="str">
        <f t="shared" si="107"/>
        <v/>
      </c>
      <c r="AB3395" s="4" t="str">
        <f t="shared" si="108"/>
        <v/>
      </c>
    </row>
    <row r="3396" spans="8:28" x14ac:dyDescent="0.25">
      <c r="H3396" s="76"/>
      <c r="I3396" s="76"/>
      <c r="AA3396" s="4" t="str">
        <f t="shared" si="107"/>
        <v/>
      </c>
      <c r="AB3396" s="4" t="str">
        <f t="shared" si="108"/>
        <v/>
      </c>
    </row>
    <row r="3397" spans="8:28" x14ac:dyDescent="0.25">
      <c r="H3397" s="76"/>
      <c r="I3397" s="76"/>
      <c r="AA3397" s="4" t="str">
        <f t="shared" si="107"/>
        <v/>
      </c>
      <c r="AB3397" s="4" t="str">
        <f t="shared" si="108"/>
        <v/>
      </c>
    </row>
    <row r="3398" spans="8:28" x14ac:dyDescent="0.25">
      <c r="H3398" s="76"/>
      <c r="I3398" s="76"/>
      <c r="AA3398" s="4" t="str">
        <f t="shared" ref="AA3398:AA3461" si="109">IF(A3398="","",R3398+T3398)</f>
        <v/>
      </c>
      <c r="AB3398" s="4" t="str">
        <f t="shared" si="108"/>
        <v/>
      </c>
    </row>
    <row r="3399" spans="8:28" x14ac:dyDescent="0.25">
      <c r="H3399" s="76"/>
      <c r="I3399" s="76"/>
      <c r="AA3399" s="4" t="str">
        <f t="shared" si="109"/>
        <v/>
      </c>
      <c r="AB3399" s="4" t="str">
        <f t="shared" si="108"/>
        <v/>
      </c>
    </row>
    <row r="3400" spans="8:28" x14ac:dyDescent="0.25">
      <c r="H3400" s="76"/>
      <c r="I3400" s="76"/>
      <c r="AA3400" s="4" t="str">
        <f t="shared" si="109"/>
        <v/>
      </c>
      <c r="AB3400" s="4" t="str">
        <f t="shared" si="108"/>
        <v/>
      </c>
    </row>
    <row r="3401" spans="8:28" x14ac:dyDescent="0.25">
      <c r="H3401" s="76"/>
      <c r="I3401" s="76"/>
      <c r="AA3401" s="4" t="str">
        <f t="shared" si="109"/>
        <v/>
      </c>
      <c r="AB3401" s="4" t="str">
        <f t="shared" si="108"/>
        <v/>
      </c>
    </row>
    <row r="3402" spans="8:28" x14ac:dyDescent="0.25">
      <c r="H3402" s="76"/>
      <c r="I3402" s="76"/>
      <c r="AA3402" s="4" t="str">
        <f t="shared" si="109"/>
        <v/>
      </c>
      <c r="AB3402" s="4" t="str">
        <f t="shared" si="108"/>
        <v/>
      </c>
    </row>
    <row r="3403" spans="8:28" x14ac:dyDescent="0.25">
      <c r="H3403" s="76"/>
      <c r="I3403" s="76"/>
      <c r="AA3403" s="4" t="str">
        <f t="shared" si="109"/>
        <v/>
      </c>
      <c r="AB3403" s="4" t="str">
        <f t="shared" si="108"/>
        <v/>
      </c>
    </row>
    <row r="3404" spans="8:28" x14ac:dyDescent="0.25">
      <c r="H3404" s="76"/>
      <c r="I3404" s="76"/>
      <c r="AA3404" s="4" t="str">
        <f t="shared" si="109"/>
        <v/>
      </c>
      <c r="AB3404" s="4" t="str">
        <f t="shared" si="108"/>
        <v/>
      </c>
    </row>
    <row r="3405" spans="8:28" x14ac:dyDescent="0.25">
      <c r="H3405" s="76"/>
      <c r="I3405" s="76"/>
      <c r="AA3405" s="4" t="str">
        <f t="shared" si="109"/>
        <v/>
      </c>
      <c r="AB3405" s="4" t="str">
        <f t="shared" si="108"/>
        <v/>
      </c>
    </row>
    <row r="3406" spans="8:28" x14ac:dyDescent="0.25">
      <c r="H3406" s="76"/>
      <c r="I3406" s="76"/>
      <c r="AA3406" s="4" t="str">
        <f t="shared" si="109"/>
        <v/>
      </c>
      <c r="AB3406" s="4" t="str">
        <f t="shared" si="108"/>
        <v/>
      </c>
    </row>
    <row r="3407" spans="8:28" x14ac:dyDescent="0.25">
      <c r="H3407" s="76"/>
      <c r="I3407" s="76"/>
      <c r="AA3407" s="4" t="str">
        <f t="shared" si="109"/>
        <v/>
      </c>
      <c r="AB3407" s="4" t="str">
        <f t="shared" si="108"/>
        <v/>
      </c>
    </row>
    <row r="3408" spans="8:28" x14ac:dyDescent="0.25">
      <c r="H3408" s="76"/>
      <c r="I3408" s="76"/>
      <c r="AA3408" s="4" t="str">
        <f t="shared" si="109"/>
        <v/>
      </c>
      <c r="AB3408" s="4" t="str">
        <f t="shared" si="108"/>
        <v/>
      </c>
    </row>
    <row r="3409" spans="8:28" x14ac:dyDescent="0.25">
      <c r="H3409" s="76"/>
      <c r="I3409" s="76"/>
      <c r="AA3409" s="4" t="str">
        <f t="shared" si="109"/>
        <v/>
      </c>
      <c r="AB3409" s="4" t="str">
        <f t="shared" si="108"/>
        <v/>
      </c>
    </row>
    <row r="3410" spans="8:28" x14ac:dyDescent="0.25">
      <c r="H3410" s="76"/>
      <c r="I3410" s="76"/>
      <c r="AA3410" s="4" t="str">
        <f t="shared" si="109"/>
        <v/>
      </c>
      <c r="AB3410" s="4" t="str">
        <f t="shared" si="108"/>
        <v/>
      </c>
    </row>
    <row r="3411" spans="8:28" x14ac:dyDescent="0.25">
      <c r="H3411" s="76"/>
      <c r="I3411" s="76"/>
      <c r="AA3411" s="4" t="str">
        <f t="shared" si="109"/>
        <v/>
      </c>
      <c r="AB3411" s="4" t="str">
        <f t="shared" si="108"/>
        <v/>
      </c>
    </row>
    <row r="3412" spans="8:28" x14ac:dyDescent="0.25">
      <c r="H3412" s="76"/>
      <c r="I3412" s="76"/>
      <c r="AA3412" s="4" t="str">
        <f t="shared" si="109"/>
        <v/>
      </c>
      <c r="AB3412" s="4" t="str">
        <f t="shared" si="108"/>
        <v/>
      </c>
    </row>
    <row r="3413" spans="8:28" x14ac:dyDescent="0.25">
      <c r="H3413" s="76"/>
      <c r="I3413" s="76"/>
      <c r="AA3413" s="4" t="str">
        <f t="shared" si="109"/>
        <v/>
      </c>
      <c r="AB3413" s="4" t="str">
        <f t="shared" si="108"/>
        <v/>
      </c>
    </row>
    <row r="3414" spans="8:28" x14ac:dyDescent="0.25">
      <c r="H3414" s="76"/>
      <c r="I3414" s="76"/>
      <c r="AA3414" s="4" t="str">
        <f t="shared" si="109"/>
        <v/>
      </c>
      <c r="AB3414" s="4" t="str">
        <f t="shared" si="108"/>
        <v/>
      </c>
    </row>
    <row r="3415" spans="8:28" x14ac:dyDescent="0.25">
      <c r="H3415" s="76"/>
      <c r="I3415" s="76"/>
      <c r="AA3415" s="4" t="str">
        <f t="shared" si="109"/>
        <v/>
      </c>
      <c r="AB3415" s="4" t="str">
        <f t="shared" si="108"/>
        <v/>
      </c>
    </row>
    <row r="3416" spans="8:28" x14ac:dyDescent="0.25">
      <c r="H3416" s="76"/>
      <c r="I3416" s="76"/>
      <c r="AA3416" s="4" t="str">
        <f t="shared" si="109"/>
        <v/>
      </c>
      <c r="AB3416" s="4" t="str">
        <f t="shared" si="108"/>
        <v/>
      </c>
    </row>
    <row r="3417" spans="8:28" x14ac:dyDescent="0.25">
      <c r="H3417" s="76"/>
      <c r="I3417" s="76"/>
      <c r="AA3417" s="4" t="str">
        <f t="shared" si="109"/>
        <v/>
      </c>
      <c r="AB3417" s="4" t="str">
        <f t="shared" si="108"/>
        <v/>
      </c>
    </row>
    <row r="3418" spans="8:28" x14ac:dyDescent="0.25">
      <c r="H3418" s="76"/>
      <c r="I3418" s="76"/>
      <c r="AA3418" s="4" t="str">
        <f t="shared" si="109"/>
        <v/>
      </c>
      <c r="AB3418" s="4" t="str">
        <f t="shared" si="108"/>
        <v/>
      </c>
    </row>
    <row r="3419" spans="8:28" x14ac:dyDescent="0.25">
      <c r="H3419" s="76"/>
      <c r="I3419" s="76"/>
      <c r="AA3419" s="4" t="str">
        <f t="shared" si="109"/>
        <v/>
      </c>
      <c r="AB3419" s="4" t="str">
        <f t="shared" si="108"/>
        <v/>
      </c>
    </row>
    <row r="3420" spans="8:28" x14ac:dyDescent="0.25">
      <c r="H3420" s="76"/>
      <c r="I3420" s="76"/>
      <c r="AA3420" s="4" t="str">
        <f t="shared" si="109"/>
        <v/>
      </c>
      <c r="AB3420" s="4" t="str">
        <f t="shared" si="108"/>
        <v/>
      </c>
    </row>
    <row r="3421" spans="8:28" x14ac:dyDescent="0.25">
      <c r="H3421" s="76"/>
      <c r="I3421" s="76"/>
      <c r="AA3421" s="4" t="str">
        <f t="shared" si="109"/>
        <v/>
      </c>
      <c r="AB3421" s="4" t="str">
        <f t="shared" si="108"/>
        <v/>
      </c>
    </row>
    <row r="3422" spans="8:28" x14ac:dyDescent="0.25">
      <c r="H3422" s="76"/>
      <c r="I3422" s="76"/>
      <c r="AA3422" s="4" t="str">
        <f t="shared" si="109"/>
        <v/>
      </c>
      <c r="AB3422" s="4" t="str">
        <f t="shared" ref="AB3422:AB3485" si="110">IF(K3422="","",IF(VALUE(TEXT(K3422,"HH:MM:SS"))&gt;H3422,VALUE(TEXT(K3422,"HH:MM:SS"))-H3422,0))</f>
        <v/>
      </c>
    </row>
    <row r="3423" spans="8:28" x14ac:dyDescent="0.25">
      <c r="H3423" s="76"/>
      <c r="I3423" s="76"/>
      <c r="AA3423" s="4" t="str">
        <f t="shared" si="109"/>
        <v/>
      </c>
      <c r="AB3423" s="4" t="str">
        <f t="shared" si="110"/>
        <v/>
      </c>
    </row>
    <row r="3424" spans="8:28" x14ac:dyDescent="0.25">
      <c r="H3424" s="76"/>
      <c r="I3424" s="76"/>
      <c r="AA3424" s="4" t="str">
        <f t="shared" si="109"/>
        <v/>
      </c>
      <c r="AB3424" s="4" t="str">
        <f t="shared" si="110"/>
        <v/>
      </c>
    </row>
    <row r="3425" spans="8:28" x14ac:dyDescent="0.25">
      <c r="H3425" s="76"/>
      <c r="I3425" s="76"/>
      <c r="AA3425" s="4" t="str">
        <f t="shared" si="109"/>
        <v/>
      </c>
      <c r="AB3425" s="4" t="str">
        <f t="shared" si="110"/>
        <v/>
      </c>
    </row>
    <row r="3426" spans="8:28" x14ac:dyDescent="0.25">
      <c r="H3426" s="76"/>
      <c r="I3426" s="76"/>
      <c r="AA3426" s="4" t="str">
        <f t="shared" si="109"/>
        <v/>
      </c>
      <c r="AB3426" s="4" t="str">
        <f t="shared" si="110"/>
        <v/>
      </c>
    </row>
    <row r="3427" spans="8:28" x14ac:dyDescent="0.25">
      <c r="H3427" s="76"/>
      <c r="I3427" s="76"/>
      <c r="AA3427" s="4" t="str">
        <f t="shared" si="109"/>
        <v/>
      </c>
      <c r="AB3427" s="4" t="str">
        <f t="shared" si="110"/>
        <v/>
      </c>
    </row>
    <row r="3428" spans="8:28" x14ac:dyDescent="0.25">
      <c r="H3428" s="76"/>
      <c r="I3428" s="76"/>
      <c r="AA3428" s="4" t="str">
        <f t="shared" si="109"/>
        <v/>
      </c>
      <c r="AB3428" s="4" t="str">
        <f t="shared" si="110"/>
        <v/>
      </c>
    </row>
    <row r="3429" spans="8:28" x14ac:dyDescent="0.25">
      <c r="H3429" s="76"/>
      <c r="I3429" s="76"/>
      <c r="AA3429" s="4" t="str">
        <f t="shared" si="109"/>
        <v/>
      </c>
      <c r="AB3429" s="4" t="str">
        <f t="shared" si="110"/>
        <v/>
      </c>
    </row>
    <row r="3430" spans="8:28" x14ac:dyDescent="0.25">
      <c r="H3430" s="76"/>
      <c r="I3430" s="76"/>
      <c r="AA3430" s="4" t="str">
        <f t="shared" si="109"/>
        <v/>
      </c>
      <c r="AB3430" s="4" t="str">
        <f t="shared" si="110"/>
        <v/>
      </c>
    </row>
    <row r="3431" spans="8:28" x14ac:dyDescent="0.25">
      <c r="H3431" s="76"/>
      <c r="I3431" s="76"/>
      <c r="AA3431" s="4" t="str">
        <f t="shared" si="109"/>
        <v/>
      </c>
      <c r="AB3431" s="4" t="str">
        <f t="shared" si="110"/>
        <v/>
      </c>
    </row>
    <row r="3432" spans="8:28" x14ac:dyDescent="0.25">
      <c r="H3432" s="76"/>
      <c r="I3432" s="76"/>
      <c r="AA3432" s="4" t="str">
        <f t="shared" si="109"/>
        <v/>
      </c>
      <c r="AB3432" s="4" t="str">
        <f t="shared" si="110"/>
        <v/>
      </c>
    </row>
    <row r="3433" spans="8:28" x14ac:dyDescent="0.25">
      <c r="H3433" s="76"/>
      <c r="I3433" s="76"/>
      <c r="AA3433" s="4" t="str">
        <f t="shared" si="109"/>
        <v/>
      </c>
      <c r="AB3433" s="4" t="str">
        <f t="shared" si="110"/>
        <v/>
      </c>
    </row>
    <row r="3434" spans="8:28" x14ac:dyDescent="0.25">
      <c r="H3434" s="76"/>
      <c r="I3434" s="76"/>
      <c r="AA3434" s="4" t="str">
        <f t="shared" si="109"/>
        <v/>
      </c>
      <c r="AB3434" s="4" t="str">
        <f t="shared" si="110"/>
        <v/>
      </c>
    </row>
    <row r="3435" spans="8:28" x14ac:dyDescent="0.25">
      <c r="H3435" s="76"/>
      <c r="I3435" s="76"/>
      <c r="AA3435" s="4" t="str">
        <f t="shared" si="109"/>
        <v/>
      </c>
      <c r="AB3435" s="4" t="str">
        <f t="shared" si="110"/>
        <v/>
      </c>
    </row>
    <row r="3436" spans="8:28" x14ac:dyDescent="0.25">
      <c r="H3436" s="76"/>
      <c r="I3436" s="76"/>
      <c r="AA3436" s="4" t="str">
        <f t="shared" si="109"/>
        <v/>
      </c>
      <c r="AB3436" s="4" t="str">
        <f t="shared" si="110"/>
        <v/>
      </c>
    </row>
    <row r="3437" spans="8:28" x14ac:dyDescent="0.25">
      <c r="H3437" s="76"/>
      <c r="I3437" s="76"/>
      <c r="AA3437" s="4" t="str">
        <f t="shared" si="109"/>
        <v/>
      </c>
      <c r="AB3437" s="4" t="str">
        <f t="shared" si="110"/>
        <v/>
      </c>
    </row>
    <row r="3438" spans="8:28" x14ac:dyDescent="0.25">
      <c r="H3438" s="76"/>
      <c r="I3438" s="76"/>
      <c r="AA3438" s="4" t="str">
        <f t="shared" si="109"/>
        <v/>
      </c>
      <c r="AB3438" s="4" t="str">
        <f t="shared" si="110"/>
        <v/>
      </c>
    </row>
    <row r="3439" spans="8:28" x14ac:dyDescent="0.25">
      <c r="H3439" s="76"/>
      <c r="I3439" s="76"/>
      <c r="AA3439" s="4" t="str">
        <f t="shared" si="109"/>
        <v/>
      </c>
      <c r="AB3439" s="4" t="str">
        <f t="shared" si="110"/>
        <v/>
      </c>
    </row>
    <row r="3440" spans="8:28" x14ac:dyDescent="0.25">
      <c r="H3440" s="76"/>
      <c r="I3440" s="76"/>
      <c r="AA3440" s="4" t="str">
        <f t="shared" si="109"/>
        <v/>
      </c>
      <c r="AB3440" s="4" t="str">
        <f t="shared" si="110"/>
        <v/>
      </c>
    </row>
    <row r="3441" spans="8:28" x14ac:dyDescent="0.25">
      <c r="H3441" s="76"/>
      <c r="I3441" s="76"/>
      <c r="AA3441" s="4" t="str">
        <f t="shared" si="109"/>
        <v/>
      </c>
      <c r="AB3441" s="4" t="str">
        <f t="shared" si="110"/>
        <v/>
      </c>
    </row>
    <row r="3442" spans="8:28" x14ac:dyDescent="0.25">
      <c r="H3442" s="76"/>
      <c r="I3442" s="76"/>
      <c r="AA3442" s="4" t="str">
        <f t="shared" si="109"/>
        <v/>
      </c>
      <c r="AB3442" s="4" t="str">
        <f t="shared" si="110"/>
        <v/>
      </c>
    </row>
    <row r="3443" spans="8:28" x14ac:dyDescent="0.25">
      <c r="H3443" s="76"/>
      <c r="I3443" s="76"/>
      <c r="AA3443" s="4" t="str">
        <f t="shared" si="109"/>
        <v/>
      </c>
      <c r="AB3443" s="4" t="str">
        <f t="shared" si="110"/>
        <v/>
      </c>
    </row>
    <row r="3444" spans="8:28" x14ac:dyDescent="0.25">
      <c r="H3444" s="76"/>
      <c r="I3444" s="76"/>
      <c r="AA3444" s="4" t="str">
        <f t="shared" si="109"/>
        <v/>
      </c>
      <c r="AB3444" s="4" t="str">
        <f t="shared" si="110"/>
        <v/>
      </c>
    </row>
    <row r="3445" spans="8:28" x14ac:dyDescent="0.25">
      <c r="H3445" s="76"/>
      <c r="I3445" s="76"/>
      <c r="AA3445" s="4" t="str">
        <f t="shared" si="109"/>
        <v/>
      </c>
      <c r="AB3445" s="4" t="str">
        <f t="shared" si="110"/>
        <v/>
      </c>
    </row>
    <row r="3446" spans="8:28" x14ac:dyDescent="0.25">
      <c r="H3446" s="76"/>
      <c r="I3446" s="76"/>
      <c r="AA3446" s="4" t="str">
        <f t="shared" si="109"/>
        <v/>
      </c>
      <c r="AB3446" s="4" t="str">
        <f t="shared" si="110"/>
        <v/>
      </c>
    </row>
    <row r="3447" spans="8:28" x14ac:dyDescent="0.25">
      <c r="H3447" s="76"/>
      <c r="I3447" s="76"/>
      <c r="AA3447" s="4" t="str">
        <f t="shared" si="109"/>
        <v/>
      </c>
      <c r="AB3447" s="4" t="str">
        <f t="shared" si="110"/>
        <v/>
      </c>
    </row>
    <row r="3448" spans="8:28" x14ac:dyDescent="0.25">
      <c r="H3448" s="76"/>
      <c r="I3448" s="76"/>
      <c r="AA3448" s="4" t="str">
        <f t="shared" si="109"/>
        <v/>
      </c>
      <c r="AB3448" s="4" t="str">
        <f t="shared" si="110"/>
        <v/>
      </c>
    </row>
    <row r="3449" spans="8:28" x14ac:dyDescent="0.25">
      <c r="H3449" s="76"/>
      <c r="I3449" s="76"/>
      <c r="AA3449" s="4" t="str">
        <f t="shared" si="109"/>
        <v/>
      </c>
      <c r="AB3449" s="4" t="str">
        <f t="shared" si="110"/>
        <v/>
      </c>
    </row>
    <row r="3450" spans="8:28" x14ac:dyDescent="0.25">
      <c r="H3450" s="76"/>
      <c r="I3450" s="76"/>
      <c r="AA3450" s="4" t="str">
        <f t="shared" si="109"/>
        <v/>
      </c>
      <c r="AB3450" s="4" t="str">
        <f t="shared" si="110"/>
        <v/>
      </c>
    </row>
    <row r="3451" spans="8:28" x14ac:dyDescent="0.25">
      <c r="H3451" s="76"/>
      <c r="I3451" s="76"/>
      <c r="AA3451" s="4" t="str">
        <f t="shared" si="109"/>
        <v/>
      </c>
      <c r="AB3451" s="4" t="str">
        <f t="shared" si="110"/>
        <v/>
      </c>
    </row>
    <row r="3452" spans="8:28" x14ac:dyDescent="0.25">
      <c r="H3452" s="76"/>
      <c r="I3452" s="76"/>
      <c r="AA3452" s="4" t="str">
        <f t="shared" si="109"/>
        <v/>
      </c>
      <c r="AB3452" s="4" t="str">
        <f t="shared" si="110"/>
        <v/>
      </c>
    </row>
    <row r="3453" spans="8:28" x14ac:dyDescent="0.25">
      <c r="H3453" s="76"/>
      <c r="I3453" s="76"/>
      <c r="AA3453" s="4" t="str">
        <f t="shared" si="109"/>
        <v/>
      </c>
      <c r="AB3453" s="4" t="str">
        <f t="shared" si="110"/>
        <v/>
      </c>
    </row>
    <row r="3454" spans="8:28" x14ac:dyDescent="0.25">
      <c r="H3454" s="76"/>
      <c r="I3454" s="76"/>
      <c r="AA3454" s="4" t="str">
        <f t="shared" si="109"/>
        <v/>
      </c>
      <c r="AB3454" s="4" t="str">
        <f t="shared" si="110"/>
        <v/>
      </c>
    </row>
    <row r="3455" spans="8:28" x14ac:dyDescent="0.25">
      <c r="H3455" s="76"/>
      <c r="I3455" s="76"/>
      <c r="AA3455" s="4" t="str">
        <f t="shared" si="109"/>
        <v/>
      </c>
      <c r="AB3455" s="4" t="str">
        <f t="shared" si="110"/>
        <v/>
      </c>
    </row>
    <row r="3456" spans="8:28" x14ac:dyDescent="0.25">
      <c r="H3456" s="76"/>
      <c r="I3456" s="76"/>
      <c r="AA3456" s="4" t="str">
        <f t="shared" si="109"/>
        <v/>
      </c>
      <c r="AB3456" s="4" t="str">
        <f t="shared" si="110"/>
        <v/>
      </c>
    </row>
    <row r="3457" spans="8:28" x14ac:dyDescent="0.25">
      <c r="H3457" s="76"/>
      <c r="I3457" s="76"/>
      <c r="AA3457" s="4" t="str">
        <f t="shared" si="109"/>
        <v/>
      </c>
      <c r="AB3457" s="4" t="str">
        <f t="shared" si="110"/>
        <v/>
      </c>
    </row>
    <row r="3458" spans="8:28" x14ac:dyDescent="0.25">
      <c r="H3458" s="76"/>
      <c r="I3458" s="76"/>
      <c r="AA3458" s="4" t="str">
        <f t="shared" si="109"/>
        <v/>
      </c>
      <c r="AB3458" s="4" t="str">
        <f t="shared" si="110"/>
        <v/>
      </c>
    </row>
    <row r="3459" spans="8:28" x14ac:dyDescent="0.25">
      <c r="H3459" s="76"/>
      <c r="I3459" s="76"/>
      <c r="AA3459" s="4" t="str">
        <f t="shared" si="109"/>
        <v/>
      </c>
      <c r="AB3459" s="4" t="str">
        <f t="shared" si="110"/>
        <v/>
      </c>
    </row>
    <row r="3460" spans="8:28" x14ac:dyDescent="0.25">
      <c r="H3460" s="76"/>
      <c r="I3460" s="76"/>
      <c r="AA3460" s="4" t="str">
        <f t="shared" si="109"/>
        <v/>
      </c>
      <c r="AB3460" s="4" t="str">
        <f t="shared" si="110"/>
        <v/>
      </c>
    </row>
    <row r="3461" spans="8:28" x14ac:dyDescent="0.25">
      <c r="H3461" s="76"/>
      <c r="I3461" s="76"/>
      <c r="AA3461" s="4" t="str">
        <f t="shared" si="109"/>
        <v/>
      </c>
      <c r="AB3461" s="4" t="str">
        <f t="shared" si="110"/>
        <v/>
      </c>
    </row>
    <row r="3462" spans="8:28" x14ac:dyDescent="0.25">
      <c r="H3462" s="76"/>
      <c r="I3462" s="76"/>
      <c r="AA3462" s="4" t="str">
        <f t="shared" ref="AA3462:AA3525" si="111">IF(A3462="","",R3462+T3462)</f>
        <v/>
      </c>
      <c r="AB3462" s="4" t="str">
        <f t="shared" si="110"/>
        <v/>
      </c>
    </row>
    <row r="3463" spans="8:28" x14ac:dyDescent="0.25">
      <c r="H3463" s="76"/>
      <c r="I3463" s="76"/>
      <c r="AA3463" s="4" t="str">
        <f t="shared" si="111"/>
        <v/>
      </c>
      <c r="AB3463" s="4" t="str">
        <f t="shared" si="110"/>
        <v/>
      </c>
    </row>
    <row r="3464" spans="8:28" x14ac:dyDescent="0.25">
      <c r="H3464" s="76"/>
      <c r="I3464" s="76"/>
      <c r="AA3464" s="4" t="str">
        <f t="shared" si="111"/>
        <v/>
      </c>
      <c r="AB3464" s="4" t="str">
        <f t="shared" si="110"/>
        <v/>
      </c>
    </row>
    <row r="3465" spans="8:28" x14ac:dyDescent="0.25">
      <c r="H3465" s="76"/>
      <c r="I3465" s="76"/>
      <c r="AA3465" s="4" t="str">
        <f t="shared" si="111"/>
        <v/>
      </c>
      <c r="AB3465" s="4" t="str">
        <f t="shared" si="110"/>
        <v/>
      </c>
    </row>
    <row r="3466" spans="8:28" x14ac:dyDescent="0.25">
      <c r="H3466" s="76"/>
      <c r="I3466" s="76"/>
      <c r="AA3466" s="4" t="str">
        <f t="shared" si="111"/>
        <v/>
      </c>
      <c r="AB3466" s="4" t="str">
        <f t="shared" si="110"/>
        <v/>
      </c>
    </row>
    <row r="3467" spans="8:28" x14ac:dyDescent="0.25">
      <c r="H3467" s="76"/>
      <c r="I3467" s="76"/>
      <c r="AA3467" s="4" t="str">
        <f t="shared" si="111"/>
        <v/>
      </c>
      <c r="AB3467" s="4" t="str">
        <f t="shared" si="110"/>
        <v/>
      </c>
    </row>
    <row r="3468" spans="8:28" x14ac:dyDescent="0.25">
      <c r="H3468" s="76"/>
      <c r="I3468" s="76"/>
      <c r="AA3468" s="4" t="str">
        <f t="shared" si="111"/>
        <v/>
      </c>
      <c r="AB3468" s="4" t="str">
        <f t="shared" si="110"/>
        <v/>
      </c>
    </row>
    <row r="3469" spans="8:28" x14ac:dyDescent="0.25">
      <c r="H3469" s="76"/>
      <c r="I3469" s="76"/>
      <c r="AA3469" s="4" t="str">
        <f t="shared" si="111"/>
        <v/>
      </c>
      <c r="AB3469" s="4" t="str">
        <f t="shared" si="110"/>
        <v/>
      </c>
    </row>
    <row r="3470" spans="8:28" x14ac:dyDescent="0.25">
      <c r="H3470" s="76"/>
      <c r="I3470" s="76"/>
      <c r="AA3470" s="4" t="str">
        <f t="shared" si="111"/>
        <v/>
      </c>
      <c r="AB3470" s="4" t="str">
        <f t="shared" si="110"/>
        <v/>
      </c>
    </row>
    <row r="3471" spans="8:28" x14ac:dyDescent="0.25">
      <c r="H3471" s="76"/>
      <c r="I3471" s="76"/>
      <c r="AA3471" s="4" t="str">
        <f t="shared" si="111"/>
        <v/>
      </c>
      <c r="AB3471" s="4" t="str">
        <f t="shared" si="110"/>
        <v/>
      </c>
    </row>
    <row r="3472" spans="8:28" x14ac:dyDescent="0.25">
      <c r="H3472" s="76"/>
      <c r="I3472" s="76"/>
      <c r="AA3472" s="4" t="str">
        <f t="shared" si="111"/>
        <v/>
      </c>
      <c r="AB3472" s="4" t="str">
        <f t="shared" si="110"/>
        <v/>
      </c>
    </row>
    <row r="3473" spans="8:28" x14ac:dyDescent="0.25">
      <c r="H3473" s="76"/>
      <c r="I3473" s="76"/>
      <c r="AA3473" s="4" t="str">
        <f t="shared" si="111"/>
        <v/>
      </c>
      <c r="AB3473" s="4" t="str">
        <f t="shared" si="110"/>
        <v/>
      </c>
    </row>
    <row r="3474" spans="8:28" x14ac:dyDescent="0.25">
      <c r="H3474" s="76"/>
      <c r="I3474" s="76"/>
      <c r="AA3474" s="4" t="str">
        <f t="shared" si="111"/>
        <v/>
      </c>
      <c r="AB3474" s="4" t="str">
        <f t="shared" si="110"/>
        <v/>
      </c>
    </row>
    <row r="3475" spans="8:28" x14ac:dyDescent="0.25">
      <c r="H3475" s="76"/>
      <c r="I3475" s="76"/>
      <c r="AA3475" s="4" t="str">
        <f t="shared" si="111"/>
        <v/>
      </c>
      <c r="AB3475" s="4" t="str">
        <f t="shared" si="110"/>
        <v/>
      </c>
    </row>
    <row r="3476" spans="8:28" x14ac:dyDescent="0.25">
      <c r="H3476" s="76"/>
      <c r="I3476" s="76"/>
      <c r="AA3476" s="4" t="str">
        <f t="shared" si="111"/>
        <v/>
      </c>
      <c r="AB3476" s="4" t="str">
        <f t="shared" si="110"/>
        <v/>
      </c>
    </row>
    <row r="3477" spans="8:28" x14ac:dyDescent="0.25">
      <c r="H3477" s="76"/>
      <c r="I3477" s="76"/>
      <c r="AA3477" s="4" t="str">
        <f t="shared" si="111"/>
        <v/>
      </c>
      <c r="AB3477" s="4" t="str">
        <f t="shared" si="110"/>
        <v/>
      </c>
    </row>
    <row r="3478" spans="8:28" x14ac:dyDescent="0.25">
      <c r="H3478" s="76"/>
      <c r="I3478" s="76"/>
      <c r="AA3478" s="4" t="str">
        <f t="shared" si="111"/>
        <v/>
      </c>
      <c r="AB3478" s="4" t="str">
        <f t="shared" si="110"/>
        <v/>
      </c>
    </row>
    <row r="3479" spans="8:28" x14ac:dyDescent="0.25">
      <c r="H3479" s="76"/>
      <c r="I3479" s="76"/>
      <c r="AA3479" s="4" t="str">
        <f t="shared" si="111"/>
        <v/>
      </c>
      <c r="AB3479" s="4" t="str">
        <f t="shared" si="110"/>
        <v/>
      </c>
    </row>
    <row r="3480" spans="8:28" x14ac:dyDescent="0.25">
      <c r="H3480" s="76"/>
      <c r="I3480" s="76"/>
      <c r="AA3480" s="4" t="str">
        <f t="shared" si="111"/>
        <v/>
      </c>
      <c r="AB3480" s="4" t="str">
        <f t="shared" si="110"/>
        <v/>
      </c>
    </row>
    <row r="3481" spans="8:28" x14ac:dyDescent="0.25">
      <c r="H3481" s="76"/>
      <c r="I3481" s="76"/>
      <c r="AA3481" s="4" t="str">
        <f t="shared" si="111"/>
        <v/>
      </c>
      <c r="AB3481" s="4" t="str">
        <f t="shared" si="110"/>
        <v/>
      </c>
    </row>
    <row r="3482" spans="8:28" x14ac:dyDescent="0.25">
      <c r="H3482" s="76"/>
      <c r="I3482" s="76"/>
      <c r="AA3482" s="4" t="str">
        <f t="shared" si="111"/>
        <v/>
      </c>
      <c r="AB3482" s="4" t="str">
        <f t="shared" si="110"/>
        <v/>
      </c>
    </row>
    <row r="3483" spans="8:28" x14ac:dyDescent="0.25">
      <c r="H3483" s="76"/>
      <c r="I3483" s="76"/>
      <c r="AA3483" s="4" t="str">
        <f t="shared" si="111"/>
        <v/>
      </c>
      <c r="AB3483" s="4" t="str">
        <f t="shared" si="110"/>
        <v/>
      </c>
    </row>
    <row r="3484" spans="8:28" x14ac:dyDescent="0.25">
      <c r="H3484" s="76"/>
      <c r="I3484" s="76"/>
      <c r="AA3484" s="4" t="str">
        <f t="shared" si="111"/>
        <v/>
      </c>
      <c r="AB3484" s="4" t="str">
        <f t="shared" si="110"/>
        <v/>
      </c>
    </row>
    <row r="3485" spans="8:28" x14ac:dyDescent="0.25">
      <c r="H3485" s="76"/>
      <c r="I3485" s="76"/>
      <c r="AA3485" s="4" t="str">
        <f t="shared" si="111"/>
        <v/>
      </c>
      <c r="AB3485" s="4" t="str">
        <f t="shared" si="110"/>
        <v/>
      </c>
    </row>
    <row r="3486" spans="8:28" x14ac:dyDescent="0.25">
      <c r="H3486" s="76"/>
      <c r="I3486" s="76"/>
      <c r="AA3486" s="4" t="str">
        <f t="shared" si="111"/>
        <v/>
      </c>
      <c r="AB3486" s="4" t="str">
        <f t="shared" ref="AB3486:AB3549" si="112">IF(K3486="","",IF(VALUE(TEXT(K3486,"HH:MM:SS"))&gt;H3486,VALUE(TEXT(K3486,"HH:MM:SS"))-H3486,0))</f>
        <v/>
      </c>
    </row>
    <row r="3487" spans="8:28" x14ac:dyDescent="0.25">
      <c r="H3487" s="76"/>
      <c r="I3487" s="76"/>
      <c r="AA3487" s="4" t="str">
        <f t="shared" si="111"/>
        <v/>
      </c>
      <c r="AB3487" s="4" t="str">
        <f t="shared" si="112"/>
        <v/>
      </c>
    </row>
    <row r="3488" spans="8:28" x14ac:dyDescent="0.25">
      <c r="H3488" s="76"/>
      <c r="I3488" s="76"/>
      <c r="AA3488" s="4" t="str">
        <f t="shared" si="111"/>
        <v/>
      </c>
      <c r="AB3488" s="4" t="str">
        <f t="shared" si="112"/>
        <v/>
      </c>
    </row>
    <row r="3489" spans="8:28" x14ac:dyDescent="0.25">
      <c r="H3489" s="76"/>
      <c r="I3489" s="76"/>
      <c r="AA3489" s="4" t="str">
        <f t="shared" si="111"/>
        <v/>
      </c>
      <c r="AB3489" s="4" t="str">
        <f t="shared" si="112"/>
        <v/>
      </c>
    </row>
    <row r="3490" spans="8:28" x14ac:dyDescent="0.25">
      <c r="H3490" s="76"/>
      <c r="I3490" s="76"/>
      <c r="AA3490" s="4" t="str">
        <f t="shared" si="111"/>
        <v/>
      </c>
      <c r="AB3490" s="4" t="str">
        <f t="shared" si="112"/>
        <v/>
      </c>
    </row>
    <row r="3491" spans="8:28" x14ac:dyDescent="0.25">
      <c r="H3491" s="76"/>
      <c r="I3491" s="76"/>
      <c r="AA3491" s="4" t="str">
        <f t="shared" si="111"/>
        <v/>
      </c>
      <c r="AB3491" s="4" t="str">
        <f t="shared" si="112"/>
        <v/>
      </c>
    </row>
    <row r="3492" spans="8:28" x14ac:dyDescent="0.25">
      <c r="H3492" s="76"/>
      <c r="I3492" s="76"/>
      <c r="AA3492" s="4" t="str">
        <f t="shared" si="111"/>
        <v/>
      </c>
      <c r="AB3492" s="4" t="str">
        <f t="shared" si="112"/>
        <v/>
      </c>
    </row>
    <row r="3493" spans="8:28" x14ac:dyDescent="0.25">
      <c r="H3493" s="76"/>
      <c r="I3493" s="76"/>
      <c r="AA3493" s="4" t="str">
        <f t="shared" si="111"/>
        <v/>
      </c>
      <c r="AB3493" s="4" t="str">
        <f t="shared" si="112"/>
        <v/>
      </c>
    </row>
    <row r="3494" spans="8:28" x14ac:dyDescent="0.25">
      <c r="H3494" s="76"/>
      <c r="I3494" s="76"/>
      <c r="AA3494" s="4" t="str">
        <f t="shared" si="111"/>
        <v/>
      </c>
      <c r="AB3494" s="4" t="str">
        <f t="shared" si="112"/>
        <v/>
      </c>
    </row>
    <row r="3495" spans="8:28" x14ac:dyDescent="0.25">
      <c r="H3495" s="76"/>
      <c r="I3495" s="76"/>
      <c r="AA3495" s="4" t="str">
        <f t="shared" si="111"/>
        <v/>
      </c>
      <c r="AB3495" s="4" t="str">
        <f t="shared" si="112"/>
        <v/>
      </c>
    </row>
    <row r="3496" spans="8:28" x14ac:dyDescent="0.25">
      <c r="H3496" s="76"/>
      <c r="I3496" s="76"/>
      <c r="AA3496" s="4" t="str">
        <f t="shared" si="111"/>
        <v/>
      </c>
      <c r="AB3496" s="4" t="str">
        <f t="shared" si="112"/>
        <v/>
      </c>
    </row>
    <row r="3497" spans="8:28" x14ac:dyDescent="0.25">
      <c r="H3497" s="76"/>
      <c r="I3497" s="76"/>
      <c r="AA3497" s="4" t="str">
        <f t="shared" si="111"/>
        <v/>
      </c>
      <c r="AB3497" s="4" t="str">
        <f t="shared" si="112"/>
        <v/>
      </c>
    </row>
    <row r="3498" spans="8:28" x14ac:dyDescent="0.25">
      <c r="H3498" s="76"/>
      <c r="I3498" s="76"/>
      <c r="AA3498" s="4" t="str">
        <f t="shared" si="111"/>
        <v/>
      </c>
      <c r="AB3498" s="4" t="str">
        <f t="shared" si="112"/>
        <v/>
      </c>
    </row>
    <row r="3499" spans="8:28" x14ac:dyDescent="0.25">
      <c r="H3499" s="76"/>
      <c r="I3499" s="76"/>
      <c r="AA3499" s="4" t="str">
        <f t="shared" si="111"/>
        <v/>
      </c>
      <c r="AB3499" s="4" t="str">
        <f t="shared" si="112"/>
        <v/>
      </c>
    </row>
    <row r="3500" spans="8:28" x14ac:dyDescent="0.25">
      <c r="H3500" s="76"/>
      <c r="I3500" s="76"/>
      <c r="AA3500" s="4" t="str">
        <f t="shared" si="111"/>
        <v/>
      </c>
      <c r="AB3500" s="4" t="str">
        <f t="shared" si="112"/>
        <v/>
      </c>
    </row>
    <row r="3501" spans="8:28" x14ac:dyDescent="0.25">
      <c r="H3501" s="76"/>
      <c r="I3501" s="76"/>
      <c r="AA3501" s="4" t="str">
        <f t="shared" si="111"/>
        <v/>
      </c>
      <c r="AB3501" s="4" t="str">
        <f t="shared" si="112"/>
        <v/>
      </c>
    </row>
    <row r="3502" spans="8:28" x14ac:dyDescent="0.25">
      <c r="H3502" s="76"/>
      <c r="I3502" s="76"/>
      <c r="AA3502" s="4" t="str">
        <f t="shared" si="111"/>
        <v/>
      </c>
      <c r="AB3502" s="4" t="str">
        <f t="shared" si="112"/>
        <v/>
      </c>
    </row>
    <row r="3503" spans="8:28" x14ac:dyDescent="0.25">
      <c r="H3503" s="76"/>
      <c r="I3503" s="76"/>
      <c r="AA3503" s="4" t="str">
        <f t="shared" si="111"/>
        <v/>
      </c>
      <c r="AB3503" s="4" t="str">
        <f t="shared" si="112"/>
        <v/>
      </c>
    </row>
    <row r="3504" spans="8:28" x14ac:dyDescent="0.25">
      <c r="H3504" s="76"/>
      <c r="I3504" s="76"/>
      <c r="AA3504" s="4" t="str">
        <f t="shared" si="111"/>
        <v/>
      </c>
      <c r="AB3504" s="4" t="str">
        <f t="shared" si="112"/>
        <v/>
      </c>
    </row>
    <row r="3505" spans="8:28" x14ac:dyDescent="0.25">
      <c r="H3505" s="76"/>
      <c r="I3505" s="76"/>
      <c r="AA3505" s="4" t="str">
        <f t="shared" si="111"/>
        <v/>
      </c>
      <c r="AB3505" s="4" t="str">
        <f t="shared" si="112"/>
        <v/>
      </c>
    </row>
    <row r="3506" spans="8:28" x14ac:dyDescent="0.25">
      <c r="H3506" s="76"/>
      <c r="I3506" s="76"/>
      <c r="AA3506" s="4" t="str">
        <f t="shared" si="111"/>
        <v/>
      </c>
      <c r="AB3506" s="4" t="str">
        <f t="shared" si="112"/>
        <v/>
      </c>
    </row>
    <row r="3507" spans="8:28" x14ac:dyDescent="0.25">
      <c r="H3507" s="76"/>
      <c r="I3507" s="76"/>
      <c r="AA3507" s="4" t="str">
        <f t="shared" si="111"/>
        <v/>
      </c>
      <c r="AB3507" s="4" t="str">
        <f t="shared" si="112"/>
        <v/>
      </c>
    </row>
    <row r="3508" spans="8:28" x14ac:dyDescent="0.25">
      <c r="H3508" s="76"/>
      <c r="I3508" s="76"/>
      <c r="AA3508" s="4" t="str">
        <f t="shared" si="111"/>
        <v/>
      </c>
      <c r="AB3508" s="4" t="str">
        <f t="shared" si="112"/>
        <v/>
      </c>
    </row>
    <row r="3509" spans="8:28" x14ac:dyDescent="0.25">
      <c r="H3509" s="76"/>
      <c r="I3509" s="76"/>
      <c r="AA3509" s="4" t="str">
        <f t="shared" si="111"/>
        <v/>
      </c>
      <c r="AB3509" s="4" t="str">
        <f t="shared" si="112"/>
        <v/>
      </c>
    </row>
    <row r="3510" spans="8:28" x14ac:dyDescent="0.25">
      <c r="H3510" s="76"/>
      <c r="I3510" s="76"/>
      <c r="AA3510" s="4" t="str">
        <f t="shared" si="111"/>
        <v/>
      </c>
      <c r="AB3510" s="4" t="str">
        <f t="shared" si="112"/>
        <v/>
      </c>
    </row>
    <row r="3511" spans="8:28" x14ac:dyDescent="0.25">
      <c r="H3511" s="76"/>
      <c r="I3511" s="76"/>
      <c r="AA3511" s="4" t="str">
        <f t="shared" si="111"/>
        <v/>
      </c>
      <c r="AB3511" s="4" t="str">
        <f t="shared" si="112"/>
        <v/>
      </c>
    </row>
    <row r="3512" spans="8:28" x14ac:dyDescent="0.25">
      <c r="H3512" s="76"/>
      <c r="I3512" s="76"/>
      <c r="AA3512" s="4" t="str">
        <f t="shared" si="111"/>
        <v/>
      </c>
      <c r="AB3512" s="4" t="str">
        <f t="shared" si="112"/>
        <v/>
      </c>
    </row>
    <row r="3513" spans="8:28" x14ac:dyDescent="0.25">
      <c r="H3513" s="76"/>
      <c r="I3513" s="76"/>
      <c r="AA3513" s="4" t="str">
        <f t="shared" si="111"/>
        <v/>
      </c>
      <c r="AB3513" s="4" t="str">
        <f t="shared" si="112"/>
        <v/>
      </c>
    </row>
    <row r="3514" spans="8:28" x14ac:dyDescent="0.25">
      <c r="H3514" s="76"/>
      <c r="I3514" s="76"/>
      <c r="AA3514" s="4" t="str">
        <f t="shared" si="111"/>
        <v/>
      </c>
      <c r="AB3514" s="4" t="str">
        <f t="shared" si="112"/>
        <v/>
      </c>
    </row>
    <row r="3515" spans="8:28" x14ac:dyDescent="0.25">
      <c r="H3515" s="76"/>
      <c r="I3515" s="76"/>
      <c r="AA3515" s="4" t="str">
        <f t="shared" si="111"/>
        <v/>
      </c>
      <c r="AB3515" s="4" t="str">
        <f t="shared" si="112"/>
        <v/>
      </c>
    </row>
    <row r="3516" spans="8:28" x14ac:dyDescent="0.25">
      <c r="H3516" s="76"/>
      <c r="I3516" s="76"/>
      <c r="AA3516" s="4" t="str">
        <f t="shared" si="111"/>
        <v/>
      </c>
      <c r="AB3516" s="4" t="str">
        <f t="shared" si="112"/>
        <v/>
      </c>
    </row>
    <row r="3517" spans="8:28" x14ac:dyDescent="0.25">
      <c r="H3517" s="76"/>
      <c r="I3517" s="76"/>
      <c r="AA3517" s="4" t="str">
        <f t="shared" si="111"/>
        <v/>
      </c>
      <c r="AB3517" s="4" t="str">
        <f t="shared" si="112"/>
        <v/>
      </c>
    </row>
    <row r="3518" spans="8:28" x14ac:dyDescent="0.25">
      <c r="H3518" s="76"/>
      <c r="I3518" s="76"/>
      <c r="AA3518" s="4" t="str">
        <f t="shared" si="111"/>
        <v/>
      </c>
      <c r="AB3518" s="4" t="str">
        <f t="shared" si="112"/>
        <v/>
      </c>
    </row>
    <row r="3519" spans="8:28" x14ac:dyDescent="0.25">
      <c r="H3519" s="76"/>
      <c r="I3519" s="76"/>
      <c r="AA3519" s="4" t="str">
        <f t="shared" si="111"/>
        <v/>
      </c>
      <c r="AB3519" s="4" t="str">
        <f t="shared" si="112"/>
        <v/>
      </c>
    </row>
    <row r="3520" spans="8:28" x14ac:dyDescent="0.25">
      <c r="H3520" s="76"/>
      <c r="I3520" s="76"/>
      <c r="AA3520" s="4" t="str">
        <f t="shared" si="111"/>
        <v/>
      </c>
      <c r="AB3520" s="4" t="str">
        <f t="shared" si="112"/>
        <v/>
      </c>
    </row>
    <row r="3521" spans="8:28" x14ac:dyDescent="0.25">
      <c r="H3521" s="76"/>
      <c r="I3521" s="76"/>
      <c r="AA3521" s="4" t="str">
        <f t="shared" si="111"/>
        <v/>
      </c>
      <c r="AB3521" s="4" t="str">
        <f t="shared" si="112"/>
        <v/>
      </c>
    </row>
    <row r="3522" spans="8:28" x14ac:dyDescent="0.25">
      <c r="H3522" s="76"/>
      <c r="I3522" s="76"/>
      <c r="AA3522" s="4" t="str">
        <f t="shared" si="111"/>
        <v/>
      </c>
      <c r="AB3522" s="4" t="str">
        <f t="shared" si="112"/>
        <v/>
      </c>
    </row>
    <row r="3523" spans="8:28" x14ac:dyDescent="0.25">
      <c r="H3523" s="76"/>
      <c r="I3523" s="76"/>
      <c r="AA3523" s="4" t="str">
        <f t="shared" si="111"/>
        <v/>
      </c>
      <c r="AB3523" s="4" t="str">
        <f t="shared" si="112"/>
        <v/>
      </c>
    </row>
    <row r="3524" spans="8:28" x14ac:dyDescent="0.25">
      <c r="H3524" s="76"/>
      <c r="I3524" s="76"/>
      <c r="AA3524" s="4" t="str">
        <f t="shared" si="111"/>
        <v/>
      </c>
      <c r="AB3524" s="4" t="str">
        <f t="shared" si="112"/>
        <v/>
      </c>
    </row>
    <row r="3525" spans="8:28" x14ac:dyDescent="0.25">
      <c r="H3525" s="76"/>
      <c r="I3525" s="76"/>
      <c r="AA3525" s="4" t="str">
        <f t="shared" si="111"/>
        <v/>
      </c>
      <c r="AB3525" s="4" t="str">
        <f t="shared" si="112"/>
        <v/>
      </c>
    </row>
    <row r="3526" spans="8:28" x14ac:dyDescent="0.25">
      <c r="H3526" s="76"/>
      <c r="I3526" s="76"/>
      <c r="AA3526" s="4" t="str">
        <f t="shared" ref="AA3526:AA3589" si="113">IF(A3526="","",R3526+T3526)</f>
        <v/>
      </c>
      <c r="AB3526" s="4" t="str">
        <f t="shared" si="112"/>
        <v/>
      </c>
    </row>
    <row r="3527" spans="8:28" x14ac:dyDescent="0.25">
      <c r="H3527" s="76"/>
      <c r="I3527" s="76"/>
      <c r="AA3527" s="4" t="str">
        <f t="shared" si="113"/>
        <v/>
      </c>
      <c r="AB3527" s="4" t="str">
        <f t="shared" si="112"/>
        <v/>
      </c>
    </row>
    <row r="3528" spans="8:28" x14ac:dyDescent="0.25">
      <c r="H3528" s="76"/>
      <c r="I3528" s="76"/>
      <c r="AA3528" s="4" t="str">
        <f t="shared" si="113"/>
        <v/>
      </c>
      <c r="AB3528" s="4" t="str">
        <f t="shared" si="112"/>
        <v/>
      </c>
    </row>
    <row r="3529" spans="8:28" x14ac:dyDescent="0.25">
      <c r="H3529" s="76"/>
      <c r="I3529" s="76"/>
      <c r="AA3529" s="4" t="str">
        <f t="shared" si="113"/>
        <v/>
      </c>
      <c r="AB3529" s="4" t="str">
        <f t="shared" si="112"/>
        <v/>
      </c>
    </row>
    <row r="3530" spans="8:28" x14ac:dyDescent="0.25">
      <c r="H3530" s="76"/>
      <c r="I3530" s="76"/>
      <c r="AA3530" s="4" t="str">
        <f t="shared" si="113"/>
        <v/>
      </c>
      <c r="AB3530" s="4" t="str">
        <f t="shared" si="112"/>
        <v/>
      </c>
    </row>
    <row r="3531" spans="8:28" x14ac:dyDescent="0.25">
      <c r="H3531" s="76"/>
      <c r="I3531" s="76"/>
      <c r="AA3531" s="4" t="str">
        <f t="shared" si="113"/>
        <v/>
      </c>
      <c r="AB3531" s="4" t="str">
        <f t="shared" si="112"/>
        <v/>
      </c>
    </row>
    <row r="3532" spans="8:28" x14ac:dyDescent="0.25">
      <c r="H3532" s="76"/>
      <c r="I3532" s="76"/>
      <c r="AA3532" s="4" t="str">
        <f t="shared" si="113"/>
        <v/>
      </c>
      <c r="AB3532" s="4" t="str">
        <f t="shared" si="112"/>
        <v/>
      </c>
    </row>
    <row r="3533" spans="8:28" x14ac:dyDescent="0.25">
      <c r="H3533" s="76"/>
      <c r="I3533" s="76"/>
      <c r="AA3533" s="4" t="str">
        <f t="shared" si="113"/>
        <v/>
      </c>
      <c r="AB3533" s="4" t="str">
        <f t="shared" si="112"/>
        <v/>
      </c>
    </row>
    <row r="3534" spans="8:28" x14ac:dyDescent="0.25">
      <c r="H3534" s="76"/>
      <c r="I3534" s="76"/>
      <c r="AA3534" s="4" t="str">
        <f t="shared" si="113"/>
        <v/>
      </c>
      <c r="AB3534" s="4" t="str">
        <f t="shared" si="112"/>
        <v/>
      </c>
    </row>
    <row r="3535" spans="8:28" x14ac:dyDescent="0.25">
      <c r="H3535" s="76"/>
      <c r="I3535" s="76"/>
      <c r="AA3535" s="4" t="str">
        <f t="shared" si="113"/>
        <v/>
      </c>
      <c r="AB3535" s="4" t="str">
        <f t="shared" si="112"/>
        <v/>
      </c>
    </row>
    <row r="3536" spans="8:28" x14ac:dyDescent="0.25">
      <c r="H3536" s="76"/>
      <c r="I3536" s="76"/>
      <c r="AA3536" s="4" t="str">
        <f t="shared" si="113"/>
        <v/>
      </c>
      <c r="AB3536" s="4" t="str">
        <f t="shared" si="112"/>
        <v/>
      </c>
    </row>
    <row r="3537" spans="8:28" x14ac:dyDescent="0.25">
      <c r="H3537" s="76"/>
      <c r="I3537" s="76"/>
      <c r="AA3537" s="4" t="str">
        <f t="shared" si="113"/>
        <v/>
      </c>
      <c r="AB3537" s="4" t="str">
        <f t="shared" si="112"/>
        <v/>
      </c>
    </row>
    <row r="3538" spans="8:28" x14ac:dyDescent="0.25">
      <c r="H3538" s="76"/>
      <c r="I3538" s="76"/>
      <c r="AA3538" s="4" t="str">
        <f t="shared" si="113"/>
        <v/>
      </c>
      <c r="AB3538" s="4" t="str">
        <f t="shared" si="112"/>
        <v/>
      </c>
    </row>
    <row r="3539" spans="8:28" x14ac:dyDescent="0.25">
      <c r="H3539" s="76"/>
      <c r="I3539" s="76"/>
      <c r="AA3539" s="4" t="str">
        <f t="shared" si="113"/>
        <v/>
      </c>
      <c r="AB3539" s="4" t="str">
        <f t="shared" si="112"/>
        <v/>
      </c>
    </row>
    <row r="3540" spans="8:28" x14ac:dyDescent="0.25">
      <c r="H3540" s="76"/>
      <c r="I3540" s="76"/>
      <c r="AA3540" s="4" t="str">
        <f t="shared" si="113"/>
        <v/>
      </c>
      <c r="AB3540" s="4" t="str">
        <f t="shared" si="112"/>
        <v/>
      </c>
    </row>
    <row r="3541" spans="8:28" x14ac:dyDescent="0.25">
      <c r="H3541" s="76"/>
      <c r="I3541" s="76"/>
      <c r="AA3541" s="4" t="str">
        <f t="shared" si="113"/>
        <v/>
      </c>
      <c r="AB3541" s="4" t="str">
        <f t="shared" si="112"/>
        <v/>
      </c>
    </row>
    <row r="3542" spans="8:28" x14ac:dyDescent="0.25">
      <c r="H3542" s="76"/>
      <c r="I3542" s="76"/>
      <c r="AA3542" s="4" t="str">
        <f t="shared" si="113"/>
        <v/>
      </c>
      <c r="AB3542" s="4" t="str">
        <f t="shared" si="112"/>
        <v/>
      </c>
    </row>
    <row r="3543" spans="8:28" x14ac:dyDescent="0.25">
      <c r="H3543" s="76"/>
      <c r="I3543" s="76"/>
      <c r="AA3543" s="4" t="str">
        <f t="shared" si="113"/>
        <v/>
      </c>
      <c r="AB3543" s="4" t="str">
        <f t="shared" si="112"/>
        <v/>
      </c>
    </row>
    <row r="3544" spans="8:28" x14ac:dyDescent="0.25">
      <c r="H3544" s="76"/>
      <c r="I3544" s="76"/>
      <c r="AA3544" s="4" t="str">
        <f t="shared" si="113"/>
        <v/>
      </c>
      <c r="AB3544" s="4" t="str">
        <f t="shared" si="112"/>
        <v/>
      </c>
    </row>
    <row r="3545" spans="8:28" x14ac:dyDescent="0.25">
      <c r="H3545" s="76"/>
      <c r="I3545" s="76"/>
      <c r="AA3545" s="4" t="str">
        <f t="shared" si="113"/>
        <v/>
      </c>
      <c r="AB3545" s="4" t="str">
        <f t="shared" si="112"/>
        <v/>
      </c>
    </row>
    <row r="3546" spans="8:28" x14ac:dyDescent="0.25">
      <c r="H3546" s="76"/>
      <c r="I3546" s="76"/>
      <c r="AA3546" s="4" t="str">
        <f t="shared" si="113"/>
        <v/>
      </c>
      <c r="AB3546" s="4" t="str">
        <f t="shared" si="112"/>
        <v/>
      </c>
    </row>
    <row r="3547" spans="8:28" x14ac:dyDescent="0.25">
      <c r="H3547" s="76"/>
      <c r="I3547" s="76"/>
      <c r="AA3547" s="4" t="str">
        <f t="shared" si="113"/>
        <v/>
      </c>
      <c r="AB3547" s="4" t="str">
        <f t="shared" si="112"/>
        <v/>
      </c>
    </row>
    <row r="3548" spans="8:28" x14ac:dyDescent="0.25">
      <c r="H3548" s="76"/>
      <c r="I3548" s="76"/>
      <c r="AA3548" s="4" t="str">
        <f t="shared" si="113"/>
        <v/>
      </c>
      <c r="AB3548" s="4" t="str">
        <f t="shared" si="112"/>
        <v/>
      </c>
    </row>
    <row r="3549" spans="8:28" x14ac:dyDescent="0.25">
      <c r="H3549" s="76"/>
      <c r="I3549" s="76"/>
      <c r="AA3549" s="4" t="str">
        <f t="shared" si="113"/>
        <v/>
      </c>
      <c r="AB3549" s="4" t="str">
        <f t="shared" si="112"/>
        <v/>
      </c>
    </row>
    <row r="3550" spans="8:28" x14ac:dyDescent="0.25">
      <c r="H3550" s="76"/>
      <c r="I3550" s="76"/>
      <c r="AA3550" s="4" t="str">
        <f t="shared" si="113"/>
        <v/>
      </c>
      <c r="AB3550" s="4" t="str">
        <f t="shared" ref="AB3550:AB3613" si="114">IF(K3550="","",IF(VALUE(TEXT(K3550,"HH:MM:SS"))&gt;H3550,VALUE(TEXT(K3550,"HH:MM:SS"))-H3550,0))</f>
        <v/>
      </c>
    </row>
    <row r="3551" spans="8:28" x14ac:dyDescent="0.25">
      <c r="H3551" s="76"/>
      <c r="I3551" s="76"/>
      <c r="AA3551" s="4" t="str">
        <f t="shared" si="113"/>
        <v/>
      </c>
      <c r="AB3551" s="4" t="str">
        <f t="shared" si="114"/>
        <v/>
      </c>
    </row>
    <row r="3552" spans="8:28" x14ac:dyDescent="0.25">
      <c r="H3552" s="76"/>
      <c r="I3552" s="76"/>
      <c r="AA3552" s="4" t="str">
        <f t="shared" si="113"/>
        <v/>
      </c>
      <c r="AB3552" s="4" t="str">
        <f t="shared" si="114"/>
        <v/>
      </c>
    </row>
    <row r="3553" spans="8:28" x14ac:dyDescent="0.25">
      <c r="H3553" s="76"/>
      <c r="I3553" s="76"/>
      <c r="AA3553" s="4" t="str">
        <f t="shared" si="113"/>
        <v/>
      </c>
      <c r="AB3553" s="4" t="str">
        <f t="shared" si="114"/>
        <v/>
      </c>
    </row>
    <row r="3554" spans="8:28" x14ac:dyDescent="0.25">
      <c r="H3554" s="76"/>
      <c r="I3554" s="76"/>
      <c r="AA3554" s="4" t="str">
        <f t="shared" si="113"/>
        <v/>
      </c>
      <c r="AB3554" s="4" t="str">
        <f t="shared" si="114"/>
        <v/>
      </c>
    </row>
    <row r="3555" spans="8:28" x14ac:dyDescent="0.25">
      <c r="H3555" s="76"/>
      <c r="I3555" s="76"/>
      <c r="AA3555" s="4" t="str">
        <f t="shared" si="113"/>
        <v/>
      </c>
      <c r="AB3555" s="4" t="str">
        <f t="shared" si="114"/>
        <v/>
      </c>
    </row>
    <row r="3556" spans="8:28" x14ac:dyDescent="0.25">
      <c r="H3556" s="76"/>
      <c r="I3556" s="76"/>
      <c r="AA3556" s="4" t="str">
        <f t="shared" si="113"/>
        <v/>
      </c>
      <c r="AB3556" s="4" t="str">
        <f t="shared" si="114"/>
        <v/>
      </c>
    </row>
    <row r="3557" spans="8:28" x14ac:dyDescent="0.25">
      <c r="H3557" s="76"/>
      <c r="I3557" s="76"/>
      <c r="AA3557" s="4" t="str">
        <f t="shared" si="113"/>
        <v/>
      </c>
      <c r="AB3557" s="4" t="str">
        <f t="shared" si="114"/>
        <v/>
      </c>
    </row>
    <row r="3558" spans="8:28" x14ac:dyDescent="0.25">
      <c r="H3558" s="76"/>
      <c r="I3558" s="76"/>
      <c r="AA3558" s="4" t="str">
        <f t="shared" si="113"/>
        <v/>
      </c>
      <c r="AB3558" s="4" t="str">
        <f t="shared" si="114"/>
        <v/>
      </c>
    </row>
    <row r="3559" spans="8:28" x14ac:dyDescent="0.25">
      <c r="H3559" s="76"/>
      <c r="I3559" s="76"/>
      <c r="AA3559" s="4" t="str">
        <f t="shared" si="113"/>
        <v/>
      </c>
      <c r="AB3559" s="4" t="str">
        <f t="shared" si="114"/>
        <v/>
      </c>
    </row>
    <row r="3560" spans="8:28" x14ac:dyDescent="0.25">
      <c r="H3560" s="76"/>
      <c r="I3560" s="76"/>
      <c r="AA3560" s="4" t="str">
        <f t="shared" si="113"/>
        <v/>
      </c>
      <c r="AB3560" s="4" t="str">
        <f t="shared" si="114"/>
        <v/>
      </c>
    </row>
    <row r="3561" spans="8:28" x14ac:dyDescent="0.25">
      <c r="H3561" s="76"/>
      <c r="I3561" s="76"/>
      <c r="AA3561" s="4" t="str">
        <f t="shared" si="113"/>
        <v/>
      </c>
      <c r="AB3561" s="4" t="str">
        <f t="shared" si="114"/>
        <v/>
      </c>
    </row>
    <row r="3562" spans="8:28" x14ac:dyDescent="0.25">
      <c r="H3562" s="76"/>
      <c r="I3562" s="76"/>
      <c r="AA3562" s="4" t="str">
        <f t="shared" si="113"/>
        <v/>
      </c>
      <c r="AB3562" s="4" t="str">
        <f t="shared" si="114"/>
        <v/>
      </c>
    </row>
    <row r="3563" spans="8:28" x14ac:dyDescent="0.25">
      <c r="H3563" s="76"/>
      <c r="I3563" s="76"/>
      <c r="AA3563" s="4" t="str">
        <f t="shared" si="113"/>
        <v/>
      </c>
      <c r="AB3563" s="4" t="str">
        <f t="shared" si="114"/>
        <v/>
      </c>
    </row>
    <row r="3564" spans="8:28" x14ac:dyDescent="0.25">
      <c r="H3564" s="76"/>
      <c r="I3564" s="76"/>
      <c r="AA3564" s="4" t="str">
        <f t="shared" si="113"/>
        <v/>
      </c>
      <c r="AB3564" s="4" t="str">
        <f t="shared" si="114"/>
        <v/>
      </c>
    </row>
    <row r="3565" spans="8:28" x14ac:dyDescent="0.25">
      <c r="H3565" s="76"/>
      <c r="I3565" s="76"/>
      <c r="AA3565" s="4" t="str">
        <f t="shared" si="113"/>
        <v/>
      </c>
      <c r="AB3565" s="4" t="str">
        <f t="shared" si="114"/>
        <v/>
      </c>
    </row>
    <row r="3566" spans="8:28" x14ac:dyDescent="0.25">
      <c r="H3566" s="76"/>
      <c r="I3566" s="76"/>
      <c r="AA3566" s="4" t="str">
        <f t="shared" si="113"/>
        <v/>
      </c>
      <c r="AB3566" s="4" t="str">
        <f t="shared" si="114"/>
        <v/>
      </c>
    </row>
    <row r="3567" spans="8:28" x14ac:dyDescent="0.25">
      <c r="H3567" s="76"/>
      <c r="I3567" s="76"/>
      <c r="AA3567" s="4" t="str">
        <f t="shared" si="113"/>
        <v/>
      </c>
      <c r="AB3567" s="4" t="str">
        <f t="shared" si="114"/>
        <v/>
      </c>
    </row>
    <row r="3568" spans="8:28" x14ac:dyDescent="0.25">
      <c r="H3568" s="76"/>
      <c r="I3568" s="76"/>
      <c r="AA3568" s="4" t="str">
        <f t="shared" si="113"/>
        <v/>
      </c>
      <c r="AB3568" s="4" t="str">
        <f t="shared" si="114"/>
        <v/>
      </c>
    </row>
    <row r="3569" spans="8:28" x14ac:dyDescent="0.25">
      <c r="H3569" s="76"/>
      <c r="I3569" s="76"/>
      <c r="AA3569" s="4" t="str">
        <f t="shared" si="113"/>
        <v/>
      </c>
      <c r="AB3569" s="4" t="str">
        <f t="shared" si="114"/>
        <v/>
      </c>
    </row>
    <row r="3570" spans="8:28" x14ac:dyDescent="0.25">
      <c r="H3570" s="76"/>
      <c r="I3570" s="76"/>
      <c r="AA3570" s="4" t="str">
        <f t="shared" si="113"/>
        <v/>
      </c>
      <c r="AB3570" s="4" t="str">
        <f t="shared" si="114"/>
        <v/>
      </c>
    </row>
    <row r="3571" spans="8:28" x14ac:dyDescent="0.25">
      <c r="H3571" s="76"/>
      <c r="I3571" s="76"/>
      <c r="AA3571" s="4" t="str">
        <f t="shared" si="113"/>
        <v/>
      </c>
      <c r="AB3571" s="4" t="str">
        <f t="shared" si="114"/>
        <v/>
      </c>
    </row>
    <row r="3572" spans="8:28" x14ac:dyDescent="0.25">
      <c r="H3572" s="76"/>
      <c r="I3572" s="76"/>
      <c r="AA3572" s="4" t="str">
        <f t="shared" si="113"/>
        <v/>
      </c>
      <c r="AB3572" s="4" t="str">
        <f t="shared" si="114"/>
        <v/>
      </c>
    </row>
    <row r="3573" spans="8:28" x14ac:dyDescent="0.25">
      <c r="H3573" s="76"/>
      <c r="I3573" s="76"/>
      <c r="AA3573" s="4" t="str">
        <f t="shared" si="113"/>
        <v/>
      </c>
      <c r="AB3573" s="4" t="str">
        <f t="shared" si="114"/>
        <v/>
      </c>
    </row>
    <row r="3574" spans="8:28" x14ac:dyDescent="0.25">
      <c r="H3574" s="76"/>
      <c r="I3574" s="76"/>
      <c r="AA3574" s="4" t="str">
        <f t="shared" si="113"/>
        <v/>
      </c>
      <c r="AB3574" s="4" t="str">
        <f t="shared" si="114"/>
        <v/>
      </c>
    </row>
    <row r="3575" spans="8:28" x14ac:dyDescent="0.25">
      <c r="H3575" s="76"/>
      <c r="I3575" s="76"/>
      <c r="AA3575" s="4" t="str">
        <f t="shared" si="113"/>
        <v/>
      </c>
      <c r="AB3575" s="4" t="str">
        <f t="shared" si="114"/>
        <v/>
      </c>
    </row>
    <row r="3576" spans="8:28" x14ac:dyDescent="0.25">
      <c r="H3576" s="76"/>
      <c r="I3576" s="76"/>
      <c r="AA3576" s="4" t="str">
        <f t="shared" si="113"/>
        <v/>
      </c>
      <c r="AB3576" s="4" t="str">
        <f t="shared" si="114"/>
        <v/>
      </c>
    </row>
    <row r="3577" spans="8:28" x14ac:dyDescent="0.25">
      <c r="H3577" s="76"/>
      <c r="I3577" s="76"/>
      <c r="AA3577" s="4" t="str">
        <f t="shared" si="113"/>
        <v/>
      </c>
      <c r="AB3577" s="4" t="str">
        <f t="shared" si="114"/>
        <v/>
      </c>
    </row>
    <row r="3578" spans="8:28" x14ac:dyDescent="0.25">
      <c r="H3578" s="76"/>
      <c r="I3578" s="76"/>
      <c r="AA3578" s="4" t="str">
        <f t="shared" si="113"/>
        <v/>
      </c>
      <c r="AB3578" s="4" t="str">
        <f t="shared" si="114"/>
        <v/>
      </c>
    </row>
    <row r="3579" spans="8:28" x14ac:dyDescent="0.25">
      <c r="H3579" s="76"/>
      <c r="I3579" s="76"/>
      <c r="AA3579" s="4" t="str">
        <f t="shared" si="113"/>
        <v/>
      </c>
      <c r="AB3579" s="4" t="str">
        <f t="shared" si="114"/>
        <v/>
      </c>
    </row>
    <row r="3580" spans="8:28" x14ac:dyDescent="0.25">
      <c r="H3580" s="76"/>
      <c r="I3580" s="76"/>
      <c r="AA3580" s="4" t="str">
        <f t="shared" si="113"/>
        <v/>
      </c>
      <c r="AB3580" s="4" t="str">
        <f t="shared" si="114"/>
        <v/>
      </c>
    </row>
    <row r="3581" spans="8:28" x14ac:dyDescent="0.25">
      <c r="H3581" s="76"/>
      <c r="I3581" s="76"/>
      <c r="AA3581" s="4" t="str">
        <f t="shared" si="113"/>
        <v/>
      </c>
      <c r="AB3581" s="4" t="str">
        <f t="shared" si="114"/>
        <v/>
      </c>
    </row>
    <row r="3582" spans="8:28" x14ac:dyDescent="0.25">
      <c r="H3582" s="76"/>
      <c r="I3582" s="76"/>
      <c r="AA3582" s="4" t="str">
        <f t="shared" si="113"/>
        <v/>
      </c>
      <c r="AB3582" s="4" t="str">
        <f t="shared" si="114"/>
        <v/>
      </c>
    </row>
    <row r="3583" spans="8:28" x14ac:dyDescent="0.25">
      <c r="H3583" s="76"/>
      <c r="I3583" s="76"/>
      <c r="AA3583" s="4" t="str">
        <f t="shared" si="113"/>
        <v/>
      </c>
      <c r="AB3583" s="4" t="str">
        <f t="shared" si="114"/>
        <v/>
      </c>
    </row>
    <row r="3584" spans="8:28" x14ac:dyDescent="0.25">
      <c r="H3584" s="76"/>
      <c r="I3584" s="76"/>
      <c r="AA3584" s="4" t="str">
        <f t="shared" si="113"/>
        <v/>
      </c>
      <c r="AB3584" s="4" t="str">
        <f t="shared" si="114"/>
        <v/>
      </c>
    </row>
    <row r="3585" spans="8:28" x14ac:dyDescent="0.25">
      <c r="H3585" s="76"/>
      <c r="I3585" s="76"/>
      <c r="AA3585" s="4" t="str">
        <f t="shared" si="113"/>
        <v/>
      </c>
      <c r="AB3585" s="4" t="str">
        <f t="shared" si="114"/>
        <v/>
      </c>
    </row>
    <row r="3586" spans="8:28" x14ac:dyDescent="0.25">
      <c r="H3586" s="76"/>
      <c r="I3586" s="76"/>
      <c r="AA3586" s="4" t="str">
        <f t="shared" si="113"/>
        <v/>
      </c>
      <c r="AB3586" s="4" t="str">
        <f t="shared" si="114"/>
        <v/>
      </c>
    </row>
    <row r="3587" spans="8:28" x14ac:dyDescent="0.25">
      <c r="H3587" s="76"/>
      <c r="I3587" s="76"/>
      <c r="AA3587" s="4" t="str">
        <f t="shared" si="113"/>
        <v/>
      </c>
      <c r="AB3587" s="4" t="str">
        <f t="shared" si="114"/>
        <v/>
      </c>
    </row>
    <row r="3588" spans="8:28" x14ac:dyDescent="0.25">
      <c r="H3588" s="76"/>
      <c r="I3588" s="76"/>
      <c r="AA3588" s="4" t="str">
        <f t="shared" si="113"/>
        <v/>
      </c>
      <c r="AB3588" s="4" t="str">
        <f t="shared" si="114"/>
        <v/>
      </c>
    </row>
    <row r="3589" spans="8:28" x14ac:dyDescent="0.25">
      <c r="H3589" s="76"/>
      <c r="I3589" s="76"/>
      <c r="AA3589" s="4" t="str">
        <f t="shared" si="113"/>
        <v/>
      </c>
      <c r="AB3589" s="4" t="str">
        <f t="shared" si="114"/>
        <v/>
      </c>
    </row>
    <row r="3590" spans="8:28" x14ac:dyDescent="0.25">
      <c r="H3590" s="76"/>
      <c r="I3590" s="76"/>
      <c r="AA3590" s="4" t="str">
        <f t="shared" ref="AA3590:AA3653" si="115">IF(A3590="","",R3590+T3590)</f>
        <v/>
      </c>
      <c r="AB3590" s="4" t="str">
        <f t="shared" si="114"/>
        <v/>
      </c>
    </row>
    <row r="3591" spans="8:28" x14ac:dyDescent="0.25">
      <c r="H3591" s="76"/>
      <c r="I3591" s="76"/>
      <c r="AA3591" s="4" t="str">
        <f t="shared" si="115"/>
        <v/>
      </c>
      <c r="AB3591" s="4" t="str">
        <f t="shared" si="114"/>
        <v/>
      </c>
    </row>
    <row r="3592" spans="8:28" x14ac:dyDescent="0.25">
      <c r="H3592" s="76"/>
      <c r="I3592" s="76"/>
      <c r="AA3592" s="4" t="str">
        <f t="shared" si="115"/>
        <v/>
      </c>
      <c r="AB3592" s="4" t="str">
        <f t="shared" si="114"/>
        <v/>
      </c>
    </row>
    <row r="3593" spans="8:28" x14ac:dyDescent="0.25">
      <c r="H3593" s="76"/>
      <c r="I3593" s="76"/>
      <c r="AA3593" s="4" t="str">
        <f t="shared" si="115"/>
        <v/>
      </c>
      <c r="AB3593" s="4" t="str">
        <f t="shared" si="114"/>
        <v/>
      </c>
    </row>
    <row r="3594" spans="8:28" x14ac:dyDescent="0.25">
      <c r="H3594" s="76"/>
      <c r="I3594" s="76"/>
      <c r="AA3594" s="4" t="str">
        <f t="shared" si="115"/>
        <v/>
      </c>
      <c r="AB3594" s="4" t="str">
        <f t="shared" si="114"/>
        <v/>
      </c>
    </row>
    <row r="3595" spans="8:28" x14ac:dyDescent="0.25">
      <c r="H3595" s="76"/>
      <c r="I3595" s="76"/>
      <c r="AA3595" s="4" t="str">
        <f t="shared" si="115"/>
        <v/>
      </c>
      <c r="AB3595" s="4" t="str">
        <f t="shared" si="114"/>
        <v/>
      </c>
    </row>
    <row r="3596" spans="8:28" x14ac:dyDescent="0.25">
      <c r="H3596" s="76"/>
      <c r="I3596" s="76"/>
      <c r="AA3596" s="4" t="str">
        <f t="shared" si="115"/>
        <v/>
      </c>
      <c r="AB3596" s="4" t="str">
        <f t="shared" si="114"/>
        <v/>
      </c>
    </row>
    <row r="3597" spans="8:28" x14ac:dyDescent="0.25">
      <c r="H3597" s="76"/>
      <c r="I3597" s="76"/>
      <c r="AA3597" s="4" t="str">
        <f t="shared" si="115"/>
        <v/>
      </c>
      <c r="AB3597" s="4" t="str">
        <f t="shared" si="114"/>
        <v/>
      </c>
    </row>
    <row r="3598" spans="8:28" x14ac:dyDescent="0.25">
      <c r="H3598" s="76"/>
      <c r="I3598" s="76"/>
      <c r="AA3598" s="4" t="str">
        <f t="shared" si="115"/>
        <v/>
      </c>
      <c r="AB3598" s="4" t="str">
        <f t="shared" si="114"/>
        <v/>
      </c>
    </row>
    <row r="3599" spans="8:28" x14ac:dyDescent="0.25">
      <c r="H3599" s="76"/>
      <c r="I3599" s="76"/>
      <c r="AA3599" s="4" t="str">
        <f t="shared" si="115"/>
        <v/>
      </c>
      <c r="AB3599" s="4" t="str">
        <f t="shared" si="114"/>
        <v/>
      </c>
    </row>
    <row r="3600" spans="8:28" x14ac:dyDescent="0.25">
      <c r="H3600" s="76"/>
      <c r="I3600" s="76"/>
      <c r="AA3600" s="4" t="str">
        <f t="shared" si="115"/>
        <v/>
      </c>
      <c r="AB3600" s="4" t="str">
        <f t="shared" si="114"/>
        <v/>
      </c>
    </row>
    <row r="3601" spans="8:28" x14ac:dyDescent="0.25">
      <c r="H3601" s="76"/>
      <c r="I3601" s="76"/>
      <c r="AA3601" s="4" t="str">
        <f t="shared" si="115"/>
        <v/>
      </c>
      <c r="AB3601" s="4" t="str">
        <f t="shared" si="114"/>
        <v/>
      </c>
    </row>
    <row r="3602" spans="8:28" x14ac:dyDescent="0.25">
      <c r="H3602" s="76"/>
      <c r="I3602" s="76"/>
      <c r="AA3602" s="4" t="str">
        <f t="shared" si="115"/>
        <v/>
      </c>
      <c r="AB3602" s="4" t="str">
        <f t="shared" si="114"/>
        <v/>
      </c>
    </row>
    <row r="3603" spans="8:28" x14ac:dyDescent="0.25">
      <c r="H3603" s="76"/>
      <c r="I3603" s="76"/>
      <c r="AA3603" s="4" t="str">
        <f t="shared" si="115"/>
        <v/>
      </c>
      <c r="AB3603" s="4" t="str">
        <f t="shared" si="114"/>
        <v/>
      </c>
    </row>
    <row r="3604" spans="8:28" x14ac:dyDescent="0.25">
      <c r="H3604" s="76"/>
      <c r="I3604" s="76"/>
      <c r="AA3604" s="4" t="str">
        <f t="shared" si="115"/>
        <v/>
      </c>
      <c r="AB3604" s="4" t="str">
        <f t="shared" si="114"/>
        <v/>
      </c>
    </row>
    <row r="3605" spans="8:28" x14ac:dyDescent="0.25">
      <c r="H3605" s="76"/>
      <c r="I3605" s="76"/>
      <c r="AA3605" s="4" t="str">
        <f t="shared" si="115"/>
        <v/>
      </c>
      <c r="AB3605" s="4" t="str">
        <f t="shared" si="114"/>
        <v/>
      </c>
    </row>
    <row r="3606" spans="8:28" x14ac:dyDescent="0.25">
      <c r="H3606" s="76"/>
      <c r="I3606" s="76"/>
      <c r="AA3606" s="4" t="str">
        <f t="shared" si="115"/>
        <v/>
      </c>
      <c r="AB3606" s="4" t="str">
        <f t="shared" si="114"/>
        <v/>
      </c>
    </row>
    <row r="3607" spans="8:28" x14ac:dyDescent="0.25">
      <c r="H3607" s="76"/>
      <c r="I3607" s="76"/>
      <c r="AA3607" s="4" t="str">
        <f t="shared" si="115"/>
        <v/>
      </c>
      <c r="AB3607" s="4" t="str">
        <f t="shared" si="114"/>
        <v/>
      </c>
    </row>
    <row r="3608" spans="8:28" x14ac:dyDescent="0.25">
      <c r="H3608" s="76"/>
      <c r="I3608" s="76"/>
      <c r="AA3608" s="4" t="str">
        <f t="shared" si="115"/>
        <v/>
      </c>
      <c r="AB3608" s="4" t="str">
        <f t="shared" si="114"/>
        <v/>
      </c>
    </row>
    <row r="3609" spans="8:28" x14ac:dyDescent="0.25">
      <c r="H3609" s="76"/>
      <c r="I3609" s="76"/>
      <c r="AA3609" s="4" t="str">
        <f t="shared" si="115"/>
        <v/>
      </c>
      <c r="AB3609" s="4" t="str">
        <f t="shared" si="114"/>
        <v/>
      </c>
    </row>
    <row r="3610" spans="8:28" x14ac:dyDescent="0.25">
      <c r="H3610" s="76"/>
      <c r="I3610" s="76"/>
      <c r="AA3610" s="4" t="str">
        <f t="shared" si="115"/>
        <v/>
      </c>
      <c r="AB3610" s="4" t="str">
        <f t="shared" si="114"/>
        <v/>
      </c>
    </row>
    <row r="3611" spans="8:28" x14ac:dyDescent="0.25">
      <c r="H3611" s="76"/>
      <c r="I3611" s="76"/>
      <c r="AA3611" s="4" t="str">
        <f t="shared" si="115"/>
        <v/>
      </c>
      <c r="AB3611" s="4" t="str">
        <f t="shared" si="114"/>
        <v/>
      </c>
    </row>
    <row r="3612" spans="8:28" x14ac:dyDescent="0.25">
      <c r="H3612" s="76"/>
      <c r="I3612" s="76"/>
      <c r="AA3612" s="4" t="str">
        <f t="shared" si="115"/>
        <v/>
      </c>
      <c r="AB3612" s="4" t="str">
        <f t="shared" si="114"/>
        <v/>
      </c>
    </row>
    <row r="3613" spans="8:28" x14ac:dyDescent="0.25">
      <c r="H3613" s="76"/>
      <c r="I3613" s="76"/>
      <c r="AA3613" s="4" t="str">
        <f t="shared" si="115"/>
        <v/>
      </c>
      <c r="AB3613" s="4" t="str">
        <f t="shared" si="114"/>
        <v/>
      </c>
    </row>
    <row r="3614" spans="8:28" x14ac:dyDescent="0.25">
      <c r="H3614" s="76"/>
      <c r="I3614" s="76"/>
      <c r="AA3614" s="4" t="str">
        <f t="shared" si="115"/>
        <v/>
      </c>
      <c r="AB3614" s="4" t="str">
        <f t="shared" ref="AB3614:AB3677" si="116">IF(K3614="","",IF(VALUE(TEXT(K3614,"HH:MM:SS"))&gt;H3614,VALUE(TEXT(K3614,"HH:MM:SS"))-H3614,0))</f>
        <v/>
      </c>
    </row>
    <row r="3615" spans="8:28" x14ac:dyDescent="0.25">
      <c r="H3615" s="76"/>
      <c r="I3615" s="76"/>
      <c r="AA3615" s="4" t="str">
        <f t="shared" si="115"/>
        <v/>
      </c>
      <c r="AB3615" s="4" t="str">
        <f t="shared" si="116"/>
        <v/>
      </c>
    </row>
    <row r="3616" spans="8:28" x14ac:dyDescent="0.25">
      <c r="H3616" s="76"/>
      <c r="I3616" s="76"/>
      <c r="AA3616" s="4" t="str">
        <f t="shared" si="115"/>
        <v/>
      </c>
      <c r="AB3616" s="4" t="str">
        <f t="shared" si="116"/>
        <v/>
      </c>
    </row>
    <row r="3617" spans="8:28" x14ac:dyDescent="0.25">
      <c r="H3617" s="76"/>
      <c r="I3617" s="76"/>
      <c r="AA3617" s="4" t="str">
        <f t="shared" si="115"/>
        <v/>
      </c>
      <c r="AB3617" s="4" t="str">
        <f t="shared" si="116"/>
        <v/>
      </c>
    </row>
    <row r="3618" spans="8:28" x14ac:dyDescent="0.25">
      <c r="H3618" s="76"/>
      <c r="I3618" s="76"/>
      <c r="AA3618" s="4" t="str">
        <f t="shared" si="115"/>
        <v/>
      </c>
      <c r="AB3618" s="4" t="str">
        <f t="shared" si="116"/>
        <v/>
      </c>
    </row>
    <row r="3619" spans="8:28" x14ac:dyDescent="0.25">
      <c r="H3619" s="76"/>
      <c r="I3619" s="76"/>
      <c r="AA3619" s="4" t="str">
        <f t="shared" si="115"/>
        <v/>
      </c>
      <c r="AB3619" s="4" t="str">
        <f t="shared" si="116"/>
        <v/>
      </c>
    </row>
    <row r="3620" spans="8:28" x14ac:dyDescent="0.25">
      <c r="H3620" s="76"/>
      <c r="I3620" s="76"/>
      <c r="AA3620" s="4" t="str">
        <f t="shared" si="115"/>
        <v/>
      </c>
      <c r="AB3620" s="4" t="str">
        <f t="shared" si="116"/>
        <v/>
      </c>
    </row>
    <row r="3621" spans="8:28" x14ac:dyDescent="0.25">
      <c r="H3621" s="76"/>
      <c r="I3621" s="76"/>
      <c r="AA3621" s="4" t="str">
        <f t="shared" si="115"/>
        <v/>
      </c>
      <c r="AB3621" s="4" t="str">
        <f t="shared" si="116"/>
        <v/>
      </c>
    </row>
    <row r="3622" spans="8:28" x14ac:dyDescent="0.25">
      <c r="H3622" s="76"/>
      <c r="I3622" s="76"/>
      <c r="AA3622" s="4" t="str">
        <f t="shared" si="115"/>
        <v/>
      </c>
      <c r="AB3622" s="4" t="str">
        <f t="shared" si="116"/>
        <v/>
      </c>
    </row>
    <row r="3623" spans="8:28" x14ac:dyDescent="0.25">
      <c r="H3623" s="76"/>
      <c r="I3623" s="76"/>
      <c r="AA3623" s="4" t="str">
        <f t="shared" si="115"/>
        <v/>
      </c>
      <c r="AB3623" s="4" t="str">
        <f t="shared" si="116"/>
        <v/>
      </c>
    </row>
    <row r="3624" spans="8:28" x14ac:dyDescent="0.25">
      <c r="H3624" s="76"/>
      <c r="I3624" s="76"/>
      <c r="AA3624" s="4" t="str">
        <f t="shared" si="115"/>
        <v/>
      </c>
      <c r="AB3624" s="4" t="str">
        <f t="shared" si="116"/>
        <v/>
      </c>
    </row>
    <row r="3625" spans="8:28" x14ac:dyDescent="0.25">
      <c r="H3625" s="76"/>
      <c r="I3625" s="76"/>
      <c r="AA3625" s="4" t="str">
        <f t="shared" si="115"/>
        <v/>
      </c>
      <c r="AB3625" s="4" t="str">
        <f t="shared" si="116"/>
        <v/>
      </c>
    </row>
    <row r="3626" spans="8:28" x14ac:dyDescent="0.25">
      <c r="H3626" s="76"/>
      <c r="I3626" s="76"/>
      <c r="AA3626" s="4" t="str">
        <f t="shared" si="115"/>
        <v/>
      </c>
      <c r="AB3626" s="4" t="str">
        <f t="shared" si="116"/>
        <v/>
      </c>
    </row>
    <row r="3627" spans="8:28" x14ac:dyDescent="0.25">
      <c r="H3627" s="76"/>
      <c r="I3627" s="76"/>
      <c r="AA3627" s="4" t="str">
        <f t="shared" si="115"/>
        <v/>
      </c>
      <c r="AB3627" s="4" t="str">
        <f t="shared" si="116"/>
        <v/>
      </c>
    </row>
    <row r="3628" spans="8:28" x14ac:dyDescent="0.25">
      <c r="H3628" s="76"/>
      <c r="I3628" s="76"/>
      <c r="AA3628" s="4" t="str">
        <f t="shared" si="115"/>
        <v/>
      </c>
      <c r="AB3628" s="4" t="str">
        <f t="shared" si="116"/>
        <v/>
      </c>
    </row>
    <row r="3629" spans="8:28" x14ac:dyDescent="0.25">
      <c r="H3629" s="76"/>
      <c r="I3629" s="76"/>
      <c r="AA3629" s="4" t="str">
        <f t="shared" si="115"/>
        <v/>
      </c>
      <c r="AB3629" s="4" t="str">
        <f t="shared" si="116"/>
        <v/>
      </c>
    </row>
    <row r="3630" spans="8:28" x14ac:dyDescent="0.25">
      <c r="H3630" s="76"/>
      <c r="I3630" s="76"/>
      <c r="AA3630" s="4" t="str">
        <f t="shared" si="115"/>
        <v/>
      </c>
      <c r="AB3630" s="4" t="str">
        <f t="shared" si="116"/>
        <v/>
      </c>
    </row>
    <row r="3631" spans="8:28" x14ac:dyDescent="0.25">
      <c r="H3631" s="76"/>
      <c r="I3631" s="76"/>
      <c r="AA3631" s="4" t="str">
        <f t="shared" si="115"/>
        <v/>
      </c>
      <c r="AB3631" s="4" t="str">
        <f t="shared" si="116"/>
        <v/>
      </c>
    </row>
    <row r="3632" spans="8:28" x14ac:dyDescent="0.25">
      <c r="H3632" s="76"/>
      <c r="I3632" s="76"/>
      <c r="AA3632" s="4" t="str">
        <f t="shared" si="115"/>
        <v/>
      </c>
      <c r="AB3632" s="4" t="str">
        <f t="shared" si="116"/>
        <v/>
      </c>
    </row>
    <row r="3633" spans="8:28" x14ac:dyDescent="0.25">
      <c r="H3633" s="76"/>
      <c r="I3633" s="76"/>
      <c r="AA3633" s="4" t="str">
        <f t="shared" si="115"/>
        <v/>
      </c>
      <c r="AB3633" s="4" t="str">
        <f t="shared" si="116"/>
        <v/>
      </c>
    </row>
    <row r="3634" spans="8:28" x14ac:dyDescent="0.25">
      <c r="H3634" s="76"/>
      <c r="I3634" s="76"/>
      <c r="AA3634" s="4" t="str">
        <f t="shared" si="115"/>
        <v/>
      </c>
      <c r="AB3634" s="4" t="str">
        <f t="shared" si="116"/>
        <v/>
      </c>
    </row>
    <row r="3635" spans="8:28" x14ac:dyDescent="0.25">
      <c r="H3635" s="76"/>
      <c r="I3635" s="76"/>
      <c r="AA3635" s="4" t="str">
        <f t="shared" si="115"/>
        <v/>
      </c>
      <c r="AB3635" s="4" t="str">
        <f t="shared" si="116"/>
        <v/>
      </c>
    </row>
    <row r="3636" spans="8:28" x14ac:dyDescent="0.25">
      <c r="H3636" s="76"/>
      <c r="I3636" s="76"/>
      <c r="AA3636" s="4" t="str">
        <f t="shared" si="115"/>
        <v/>
      </c>
      <c r="AB3636" s="4" t="str">
        <f t="shared" si="116"/>
        <v/>
      </c>
    </row>
    <row r="3637" spans="8:28" x14ac:dyDescent="0.25">
      <c r="H3637" s="76"/>
      <c r="I3637" s="76"/>
      <c r="AA3637" s="4" t="str">
        <f t="shared" si="115"/>
        <v/>
      </c>
      <c r="AB3637" s="4" t="str">
        <f t="shared" si="116"/>
        <v/>
      </c>
    </row>
    <row r="3638" spans="8:28" x14ac:dyDescent="0.25">
      <c r="H3638" s="76"/>
      <c r="I3638" s="76"/>
      <c r="AA3638" s="4" t="str">
        <f t="shared" si="115"/>
        <v/>
      </c>
      <c r="AB3638" s="4" t="str">
        <f t="shared" si="116"/>
        <v/>
      </c>
    </row>
    <row r="3639" spans="8:28" x14ac:dyDescent="0.25">
      <c r="H3639" s="76"/>
      <c r="I3639" s="76"/>
      <c r="AA3639" s="4" t="str">
        <f t="shared" si="115"/>
        <v/>
      </c>
      <c r="AB3639" s="4" t="str">
        <f t="shared" si="116"/>
        <v/>
      </c>
    </row>
    <row r="3640" spans="8:28" x14ac:dyDescent="0.25">
      <c r="H3640" s="76"/>
      <c r="I3640" s="76"/>
      <c r="AA3640" s="4" t="str">
        <f t="shared" si="115"/>
        <v/>
      </c>
      <c r="AB3640" s="4" t="str">
        <f t="shared" si="116"/>
        <v/>
      </c>
    </row>
    <row r="3641" spans="8:28" x14ac:dyDescent="0.25">
      <c r="H3641" s="76"/>
      <c r="I3641" s="76"/>
      <c r="AA3641" s="4" t="str">
        <f t="shared" si="115"/>
        <v/>
      </c>
      <c r="AB3641" s="4" t="str">
        <f t="shared" si="116"/>
        <v/>
      </c>
    </row>
    <row r="3642" spans="8:28" x14ac:dyDescent="0.25">
      <c r="H3642" s="76"/>
      <c r="I3642" s="76"/>
      <c r="AA3642" s="4" t="str">
        <f t="shared" si="115"/>
        <v/>
      </c>
      <c r="AB3642" s="4" t="str">
        <f t="shared" si="116"/>
        <v/>
      </c>
    </row>
    <row r="3643" spans="8:28" x14ac:dyDescent="0.25">
      <c r="H3643" s="76"/>
      <c r="I3643" s="76"/>
      <c r="AA3643" s="4" t="str">
        <f t="shared" si="115"/>
        <v/>
      </c>
      <c r="AB3643" s="4" t="str">
        <f t="shared" si="116"/>
        <v/>
      </c>
    </row>
    <row r="3644" spans="8:28" x14ac:dyDescent="0.25">
      <c r="H3644" s="76"/>
      <c r="I3644" s="76"/>
      <c r="AA3644" s="4" t="str">
        <f t="shared" si="115"/>
        <v/>
      </c>
      <c r="AB3644" s="4" t="str">
        <f t="shared" si="116"/>
        <v/>
      </c>
    </row>
    <row r="3645" spans="8:28" x14ac:dyDescent="0.25">
      <c r="H3645" s="76"/>
      <c r="I3645" s="76"/>
      <c r="AA3645" s="4" t="str">
        <f t="shared" si="115"/>
        <v/>
      </c>
      <c r="AB3645" s="4" t="str">
        <f t="shared" si="116"/>
        <v/>
      </c>
    </row>
    <row r="3646" spans="8:28" x14ac:dyDescent="0.25">
      <c r="H3646" s="76"/>
      <c r="I3646" s="76"/>
      <c r="AA3646" s="4" t="str">
        <f t="shared" si="115"/>
        <v/>
      </c>
      <c r="AB3646" s="4" t="str">
        <f t="shared" si="116"/>
        <v/>
      </c>
    </row>
    <row r="3647" spans="8:28" x14ac:dyDescent="0.25">
      <c r="H3647" s="76"/>
      <c r="I3647" s="76"/>
      <c r="AA3647" s="4" t="str">
        <f t="shared" si="115"/>
        <v/>
      </c>
      <c r="AB3647" s="4" t="str">
        <f t="shared" si="116"/>
        <v/>
      </c>
    </row>
    <row r="3648" spans="8:28" x14ac:dyDescent="0.25">
      <c r="H3648" s="76"/>
      <c r="I3648" s="76"/>
      <c r="AA3648" s="4" t="str">
        <f t="shared" si="115"/>
        <v/>
      </c>
      <c r="AB3648" s="4" t="str">
        <f t="shared" si="116"/>
        <v/>
      </c>
    </row>
    <row r="3649" spans="8:28" x14ac:dyDescent="0.25">
      <c r="H3649" s="76"/>
      <c r="I3649" s="76"/>
      <c r="AA3649" s="4" t="str">
        <f t="shared" si="115"/>
        <v/>
      </c>
      <c r="AB3649" s="4" t="str">
        <f t="shared" si="116"/>
        <v/>
      </c>
    </row>
    <row r="3650" spans="8:28" x14ac:dyDescent="0.25">
      <c r="H3650" s="76"/>
      <c r="I3650" s="76"/>
      <c r="AA3650" s="4" t="str">
        <f t="shared" si="115"/>
        <v/>
      </c>
      <c r="AB3650" s="4" t="str">
        <f t="shared" si="116"/>
        <v/>
      </c>
    </row>
    <row r="3651" spans="8:28" x14ac:dyDescent="0.25">
      <c r="H3651" s="76"/>
      <c r="I3651" s="76"/>
      <c r="AA3651" s="4" t="str">
        <f t="shared" si="115"/>
        <v/>
      </c>
      <c r="AB3651" s="4" t="str">
        <f t="shared" si="116"/>
        <v/>
      </c>
    </row>
    <row r="3652" spans="8:28" x14ac:dyDescent="0.25">
      <c r="H3652" s="76"/>
      <c r="I3652" s="76"/>
      <c r="AA3652" s="4" t="str">
        <f t="shared" si="115"/>
        <v/>
      </c>
      <c r="AB3652" s="4" t="str">
        <f t="shared" si="116"/>
        <v/>
      </c>
    </row>
    <row r="3653" spans="8:28" x14ac:dyDescent="0.25">
      <c r="H3653" s="76"/>
      <c r="I3653" s="76"/>
      <c r="AA3653" s="4" t="str">
        <f t="shared" si="115"/>
        <v/>
      </c>
      <c r="AB3653" s="4" t="str">
        <f t="shared" si="116"/>
        <v/>
      </c>
    </row>
    <row r="3654" spans="8:28" x14ac:dyDescent="0.25">
      <c r="H3654" s="76"/>
      <c r="I3654" s="76"/>
      <c r="AA3654" s="4" t="str">
        <f t="shared" ref="AA3654:AA3717" si="117">IF(A3654="","",R3654+T3654)</f>
        <v/>
      </c>
      <c r="AB3654" s="4" t="str">
        <f t="shared" si="116"/>
        <v/>
      </c>
    </row>
    <row r="3655" spans="8:28" x14ac:dyDescent="0.25">
      <c r="H3655" s="76"/>
      <c r="I3655" s="76"/>
      <c r="AA3655" s="4" t="str">
        <f t="shared" si="117"/>
        <v/>
      </c>
      <c r="AB3655" s="4" t="str">
        <f t="shared" si="116"/>
        <v/>
      </c>
    </row>
    <row r="3656" spans="8:28" x14ac:dyDescent="0.25">
      <c r="H3656" s="76"/>
      <c r="I3656" s="76"/>
      <c r="AA3656" s="4" t="str">
        <f t="shared" si="117"/>
        <v/>
      </c>
      <c r="AB3656" s="4" t="str">
        <f t="shared" si="116"/>
        <v/>
      </c>
    </row>
    <row r="3657" spans="8:28" x14ac:dyDescent="0.25">
      <c r="H3657" s="76"/>
      <c r="I3657" s="76"/>
      <c r="AA3657" s="4" t="str">
        <f t="shared" si="117"/>
        <v/>
      </c>
      <c r="AB3657" s="4" t="str">
        <f t="shared" si="116"/>
        <v/>
      </c>
    </row>
    <row r="3658" spans="8:28" x14ac:dyDescent="0.25">
      <c r="H3658" s="76"/>
      <c r="I3658" s="76"/>
      <c r="AA3658" s="4" t="str">
        <f t="shared" si="117"/>
        <v/>
      </c>
      <c r="AB3658" s="4" t="str">
        <f t="shared" si="116"/>
        <v/>
      </c>
    </row>
    <row r="3659" spans="8:28" x14ac:dyDescent="0.25">
      <c r="H3659" s="76"/>
      <c r="I3659" s="76"/>
      <c r="AA3659" s="4" t="str">
        <f t="shared" si="117"/>
        <v/>
      </c>
      <c r="AB3659" s="4" t="str">
        <f t="shared" si="116"/>
        <v/>
      </c>
    </row>
    <row r="3660" spans="8:28" x14ac:dyDescent="0.25">
      <c r="H3660" s="76"/>
      <c r="I3660" s="76"/>
      <c r="AA3660" s="4" t="str">
        <f t="shared" si="117"/>
        <v/>
      </c>
      <c r="AB3660" s="4" t="str">
        <f t="shared" si="116"/>
        <v/>
      </c>
    </row>
    <row r="3661" spans="8:28" x14ac:dyDescent="0.25">
      <c r="H3661" s="76"/>
      <c r="I3661" s="76"/>
      <c r="AA3661" s="4" t="str">
        <f t="shared" si="117"/>
        <v/>
      </c>
      <c r="AB3661" s="4" t="str">
        <f t="shared" si="116"/>
        <v/>
      </c>
    </row>
    <row r="3662" spans="8:28" x14ac:dyDescent="0.25">
      <c r="H3662" s="76"/>
      <c r="I3662" s="76"/>
      <c r="AA3662" s="4" t="str">
        <f t="shared" si="117"/>
        <v/>
      </c>
      <c r="AB3662" s="4" t="str">
        <f t="shared" si="116"/>
        <v/>
      </c>
    </row>
    <row r="3663" spans="8:28" x14ac:dyDescent="0.25">
      <c r="H3663" s="76"/>
      <c r="I3663" s="76"/>
      <c r="AA3663" s="4" t="str">
        <f t="shared" si="117"/>
        <v/>
      </c>
      <c r="AB3663" s="4" t="str">
        <f t="shared" si="116"/>
        <v/>
      </c>
    </row>
    <row r="3664" spans="8:28" x14ac:dyDescent="0.25">
      <c r="H3664" s="76"/>
      <c r="I3664" s="76"/>
      <c r="AA3664" s="4" t="str">
        <f t="shared" si="117"/>
        <v/>
      </c>
      <c r="AB3664" s="4" t="str">
        <f t="shared" si="116"/>
        <v/>
      </c>
    </row>
    <row r="3665" spans="8:28" x14ac:dyDescent="0.25">
      <c r="H3665" s="76"/>
      <c r="I3665" s="76"/>
      <c r="AA3665" s="4" t="str">
        <f t="shared" si="117"/>
        <v/>
      </c>
      <c r="AB3665" s="4" t="str">
        <f t="shared" si="116"/>
        <v/>
      </c>
    </row>
    <row r="3666" spans="8:28" x14ac:dyDescent="0.25">
      <c r="H3666" s="76"/>
      <c r="I3666" s="76"/>
      <c r="AA3666" s="4" t="str">
        <f t="shared" si="117"/>
        <v/>
      </c>
      <c r="AB3666" s="4" t="str">
        <f t="shared" si="116"/>
        <v/>
      </c>
    </row>
    <row r="3667" spans="8:28" x14ac:dyDescent="0.25">
      <c r="H3667" s="76"/>
      <c r="I3667" s="76"/>
      <c r="AA3667" s="4" t="str">
        <f t="shared" si="117"/>
        <v/>
      </c>
      <c r="AB3667" s="4" t="str">
        <f t="shared" si="116"/>
        <v/>
      </c>
    </row>
    <row r="3668" spans="8:28" x14ac:dyDescent="0.25">
      <c r="H3668" s="76"/>
      <c r="I3668" s="76"/>
      <c r="AA3668" s="4" t="str">
        <f t="shared" si="117"/>
        <v/>
      </c>
      <c r="AB3668" s="4" t="str">
        <f t="shared" si="116"/>
        <v/>
      </c>
    </row>
    <row r="3669" spans="8:28" x14ac:dyDescent="0.25">
      <c r="H3669" s="76"/>
      <c r="I3669" s="76"/>
      <c r="AA3669" s="4" t="str">
        <f t="shared" si="117"/>
        <v/>
      </c>
      <c r="AB3669" s="4" t="str">
        <f t="shared" si="116"/>
        <v/>
      </c>
    </row>
    <row r="3670" spans="8:28" x14ac:dyDescent="0.25">
      <c r="H3670" s="76"/>
      <c r="I3670" s="76"/>
      <c r="AA3670" s="4" t="str">
        <f t="shared" si="117"/>
        <v/>
      </c>
      <c r="AB3670" s="4" t="str">
        <f t="shared" si="116"/>
        <v/>
      </c>
    </row>
    <row r="3671" spans="8:28" x14ac:dyDescent="0.25">
      <c r="H3671" s="76"/>
      <c r="I3671" s="76"/>
      <c r="AA3671" s="4" t="str">
        <f t="shared" si="117"/>
        <v/>
      </c>
      <c r="AB3671" s="4" t="str">
        <f t="shared" si="116"/>
        <v/>
      </c>
    </row>
    <row r="3672" spans="8:28" x14ac:dyDescent="0.25">
      <c r="H3672" s="76"/>
      <c r="I3672" s="76"/>
      <c r="AA3672" s="4" t="str">
        <f t="shared" si="117"/>
        <v/>
      </c>
      <c r="AB3672" s="4" t="str">
        <f t="shared" si="116"/>
        <v/>
      </c>
    </row>
    <row r="3673" spans="8:28" x14ac:dyDescent="0.25">
      <c r="H3673" s="76"/>
      <c r="I3673" s="76"/>
      <c r="AA3673" s="4" t="str">
        <f t="shared" si="117"/>
        <v/>
      </c>
      <c r="AB3673" s="4" t="str">
        <f t="shared" si="116"/>
        <v/>
      </c>
    </row>
    <row r="3674" spans="8:28" x14ac:dyDescent="0.25">
      <c r="H3674" s="76"/>
      <c r="I3674" s="76"/>
      <c r="AA3674" s="4" t="str">
        <f t="shared" si="117"/>
        <v/>
      </c>
      <c r="AB3674" s="4" t="str">
        <f t="shared" si="116"/>
        <v/>
      </c>
    </row>
    <row r="3675" spans="8:28" x14ac:dyDescent="0.25">
      <c r="H3675" s="76"/>
      <c r="I3675" s="76"/>
      <c r="AA3675" s="4" t="str">
        <f t="shared" si="117"/>
        <v/>
      </c>
      <c r="AB3675" s="4" t="str">
        <f t="shared" si="116"/>
        <v/>
      </c>
    </row>
    <row r="3676" spans="8:28" x14ac:dyDescent="0.25">
      <c r="H3676" s="76"/>
      <c r="I3676" s="76"/>
      <c r="AA3676" s="4" t="str">
        <f t="shared" si="117"/>
        <v/>
      </c>
      <c r="AB3676" s="4" t="str">
        <f t="shared" si="116"/>
        <v/>
      </c>
    </row>
    <row r="3677" spans="8:28" x14ac:dyDescent="0.25">
      <c r="H3677" s="76"/>
      <c r="I3677" s="76"/>
      <c r="AA3677" s="4" t="str">
        <f t="shared" si="117"/>
        <v/>
      </c>
      <c r="AB3677" s="4" t="str">
        <f t="shared" si="116"/>
        <v/>
      </c>
    </row>
    <row r="3678" spans="8:28" x14ac:dyDescent="0.25">
      <c r="H3678" s="76"/>
      <c r="I3678" s="76"/>
      <c r="AA3678" s="4" t="str">
        <f t="shared" si="117"/>
        <v/>
      </c>
      <c r="AB3678" s="4" t="str">
        <f t="shared" ref="AB3678:AB3741" si="118">IF(K3678="","",IF(VALUE(TEXT(K3678,"HH:MM:SS"))&gt;H3678,VALUE(TEXT(K3678,"HH:MM:SS"))-H3678,0))</f>
        <v/>
      </c>
    </row>
    <row r="3679" spans="8:28" x14ac:dyDescent="0.25">
      <c r="H3679" s="76"/>
      <c r="I3679" s="76"/>
      <c r="AA3679" s="4" t="str">
        <f t="shared" si="117"/>
        <v/>
      </c>
      <c r="AB3679" s="4" t="str">
        <f t="shared" si="118"/>
        <v/>
      </c>
    </row>
    <row r="3680" spans="8:28" x14ac:dyDescent="0.25">
      <c r="H3680" s="76"/>
      <c r="I3680" s="76"/>
      <c r="AA3680" s="4" t="str">
        <f t="shared" si="117"/>
        <v/>
      </c>
      <c r="AB3680" s="4" t="str">
        <f t="shared" si="118"/>
        <v/>
      </c>
    </row>
    <row r="3681" spans="8:28" x14ac:dyDescent="0.25">
      <c r="H3681" s="76"/>
      <c r="I3681" s="76"/>
      <c r="AA3681" s="4" t="str">
        <f t="shared" si="117"/>
        <v/>
      </c>
      <c r="AB3681" s="4" t="str">
        <f t="shared" si="118"/>
        <v/>
      </c>
    </row>
    <row r="3682" spans="8:28" x14ac:dyDescent="0.25">
      <c r="H3682" s="76"/>
      <c r="I3682" s="76"/>
      <c r="AA3682" s="4" t="str">
        <f t="shared" si="117"/>
        <v/>
      </c>
      <c r="AB3682" s="4" t="str">
        <f t="shared" si="118"/>
        <v/>
      </c>
    </row>
    <row r="3683" spans="8:28" x14ac:dyDescent="0.25">
      <c r="H3683" s="76"/>
      <c r="I3683" s="76"/>
      <c r="AA3683" s="4" t="str">
        <f t="shared" si="117"/>
        <v/>
      </c>
      <c r="AB3683" s="4" t="str">
        <f t="shared" si="118"/>
        <v/>
      </c>
    </row>
    <row r="3684" spans="8:28" x14ac:dyDescent="0.25">
      <c r="H3684" s="76"/>
      <c r="I3684" s="76"/>
      <c r="AA3684" s="4" t="str">
        <f t="shared" si="117"/>
        <v/>
      </c>
      <c r="AB3684" s="4" t="str">
        <f t="shared" si="118"/>
        <v/>
      </c>
    </row>
    <row r="3685" spans="8:28" x14ac:dyDescent="0.25">
      <c r="H3685" s="76"/>
      <c r="I3685" s="76"/>
      <c r="AA3685" s="4" t="str">
        <f t="shared" si="117"/>
        <v/>
      </c>
      <c r="AB3685" s="4" t="str">
        <f t="shared" si="118"/>
        <v/>
      </c>
    </row>
    <row r="3686" spans="8:28" x14ac:dyDescent="0.25">
      <c r="H3686" s="76"/>
      <c r="I3686" s="76"/>
      <c r="AA3686" s="4" t="str">
        <f t="shared" si="117"/>
        <v/>
      </c>
      <c r="AB3686" s="4" t="str">
        <f t="shared" si="118"/>
        <v/>
      </c>
    </row>
    <row r="3687" spans="8:28" x14ac:dyDescent="0.25">
      <c r="H3687" s="76"/>
      <c r="I3687" s="76"/>
      <c r="AA3687" s="4" t="str">
        <f t="shared" si="117"/>
        <v/>
      </c>
      <c r="AB3687" s="4" t="str">
        <f t="shared" si="118"/>
        <v/>
      </c>
    </row>
    <row r="3688" spans="8:28" x14ac:dyDescent="0.25">
      <c r="H3688" s="76"/>
      <c r="I3688" s="76"/>
      <c r="AA3688" s="4" t="str">
        <f t="shared" si="117"/>
        <v/>
      </c>
      <c r="AB3688" s="4" t="str">
        <f t="shared" si="118"/>
        <v/>
      </c>
    </row>
    <row r="3689" spans="8:28" x14ac:dyDescent="0.25">
      <c r="H3689" s="76"/>
      <c r="I3689" s="76"/>
      <c r="AA3689" s="4" t="str">
        <f t="shared" si="117"/>
        <v/>
      </c>
      <c r="AB3689" s="4" t="str">
        <f t="shared" si="118"/>
        <v/>
      </c>
    </row>
    <row r="3690" spans="8:28" x14ac:dyDescent="0.25">
      <c r="H3690" s="76"/>
      <c r="I3690" s="76"/>
      <c r="AA3690" s="4" t="str">
        <f t="shared" si="117"/>
        <v/>
      </c>
      <c r="AB3690" s="4" t="str">
        <f t="shared" si="118"/>
        <v/>
      </c>
    </row>
    <row r="3691" spans="8:28" x14ac:dyDescent="0.25">
      <c r="H3691" s="76"/>
      <c r="I3691" s="76"/>
      <c r="AA3691" s="4" t="str">
        <f t="shared" si="117"/>
        <v/>
      </c>
      <c r="AB3691" s="4" t="str">
        <f t="shared" si="118"/>
        <v/>
      </c>
    </row>
    <row r="3692" spans="8:28" x14ac:dyDescent="0.25">
      <c r="H3692" s="76"/>
      <c r="I3692" s="76"/>
      <c r="AA3692" s="4" t="str">
        <f t="shared" si="117"/>
        <v/>
      </c>
      <c r="AB3692" s="4" t="str">
        <f t="shared" si="118"/>
        <v/>
      </c>
    </row>
    <row r="3693" spans="8:28" x14ac:dyDescent="0.25">
      <c r="H3693" s="76"/>
      <c r="I3693" s="76"/>
      <c r="AA3693" s="4" t="str">
        <f t="shared" si="117"/>
        <v/>
      </c>
      <c r="AB3693" s="4" t="str">
        <f t="shared" si="118"/>
        <v/>
      </c>
    </row>
    <row r="3694" spans="8:28" x14ac:dyDescent="0.25">
      <c r="H3694" s="76"/>
      <c r="I3694" s="76"/>
      <c r="AA3694" s="4" t="str">
        <f t="shared" si="117"/>
        <v/>
      </c>
      <c r="AB3694" s="4" t="str">
        <f t="shared" si="118"/>
        <v/>
      </c>
    </row>
    <row r="3695" spans="8:28" x14ac:dyDescent="0.25">
      <c r="H3695" s="76"/>
      <c r="I3695" s="76"/>
      <c r="AA3695" s="4" t="str">
        <f t="shared" si="117"/>
        <v/>
      </c>
      <c r="AB3695" s="4" t="str">
        <f t="shared" si="118"/>
        <v/>
      </c>
    </row>
    <row r="3696" spans="8:28" x14ac:dyDescent="0.25">
      <c r="H3696" s="76"/>
      <c r="I3696" s="76"/>
      <c r="AA3696" s="4" t="str">
        <f t="shared" si="117"/>
        <v/>
      </c>
      <c r="AB3696" s="4" t="str">
        <f t="shared" si="118"/>
        <v/>
      </c>
    </row>
    <row r="3697" spans="8:28" x14ac:dyDescent="0.25">
      <c r="H3697" s="76"/>
      <c r="I3697" s="76"/>
      <c r="AA3697" s="4" t="str">
        <f t="shared" si="117"/>
        <v/>
      </c>
      <c r="AB3697" s="4" t="str">
        <f t="shared" si="118"/>
        <v/>
      </c>
    </row>
    <row r="3698" spans="8:28" x14ac:dyDescent="0.25">
      <c r="H3698" s="76"/>
      <c r="I3698" s="76"/>
      <c r="AA3698" s="4" t="str">
        <f t="shared" si="117"/>
        <v/>
      </c>
      <c r="AB3698" s="4" t="str">
        <f t="shared" si="118"/>
        <v/>
      </c>
    </row>
    <row r="3699" spans="8:28" x14ac:dyDescent="0.25">
      <c r="H3699" s="76"/>
      <c r="I3699" s="76"/>
      <c r="AA3699" s="4" t="str">
        <f t="shared" si="117"/>
        <v/>
      </c>
      <c r="AB3699" s="4" t="str">
        <f t="shared" si="118"/>
        <v/>
      </c>
    </row>
    <row r="3700" spans="8:28" x14ac:dyDescent="0.25">
      <c r="H3700" s="76"/>
      <c r="I3700" s="76"/>
      <c r="AA3700" s="4" t="str">
        <f t="shared" si="117"/>
        <v/>
      </c>
      <c r="AB3700" s="4" t="str">
        <f t="shared" si="118"/>
        <v/>
      </c>
    </row>
    <row r="3701" spans="8:28" x14ac:dyDescent="0.25">
      <c r="H3701" s="76"/>
      <c r="I3701" s="76"/>
      <c r="AA3701" s="4" t="str">
        <f t="shared" si="117"/>
        <v/>
      </c>
      <c r="AB3701" s="4" t="str">
        <f t="shared" si="118"/>
        <v/>
      </c>
    </row>
    <row r="3702" spans="8:28" x14ac:dyDescent="0.25">
      <c r="H3702" s="76"/>
      <c r="I3702" s="76"/>
      <c r="AA3702" s="4" t="str">
        <f t="shared" si="117"/>
        <v/>
      </c>
      <c r="AB3702" s="4" t="str">
        <f t="shared" si="118"/>
        <v/>
      </c>
    </row>
    <row r="3703" spans="8:28" x14ac:dyDescent="0.25">
      <c r="H3703" s="76"/>
      <c r="I3703" s="76"/>
      <c r="AA3703" s="4" t="str">
        <f t="shared" si="117"/>
        <v/>
      </c>
      <c r="AB3703" s="4" t="str">
        <f t="shared" si="118"/>
        <v/>
      </c>
    </row>
    <row r="3704" spans="8:28" x14ac:dyDescent="0.25">
      <c r="H3704" s="76"/>
      <c r="I3704" s="76"/>
      <c r="AA3704" s="4" t="str">
        <f t="shared" si="117"/>
        <v/>
      </c>
      <c r="AB3704" s="4" t="str">
        <f t="shared" si="118"/>
        <v/>
      </c>
    </row>
    <row r="3705" spans="8:28" x14ac:dyDescent="0.25">
      <c r="H3705" s="76"/>
      <c r="I3705" s="76"/>
      <c r="AA3705" s="4" t="str">
        <f t="shared" si="117"/>
        <v/>
      </c>
      <c r="AB3705" s="4" t="str">
        <f t="shared" si="118"/>
        <v/>
      </c>
    </row>
    <row r="3706" spans="8:28" x14ac:dyDescent="0.25">
      <c r="H3706" s="76"/>
      <c r="I3706" s="76"/>
      <c r="AA3706" s="4" t="str">
        <f t="shared" si="117"/>
        <v/>
      </c>
      <c r="AB3706" s="4" t="str">
        <f t="shared" si="118"/>
        <v/>
      </c>
    </row>
    <row r="3707" spans="8:28" x14ac:dyDescent="0.25">
      <c r="H3707" s="76"/>
      <c r="I3707" s="76"/>
      <c r="AA3707" s="4" t="str">
        <f t="shared" si="117"/>
        <v/>
      </c>
      <c r="AB3707" s="4" t="str">
        <f t="shared" si="118"/>
        <v/>
      </c>
    </row>
    <row r="3708" spans="8:28" x14ac:dyDescent="0.25">
      <c r="H3708" s="76"/>
      <c r="I3708" s="76"/>
      <c r="AA3708" s="4" t="str">
        <f t="shared" si="117"/>
        <v/>
      </c>
      <c r="AB3708" s="4" t="str">
        <f t="shared" si="118"/>
        <v/>
      </c>
    </row>
    <row r="3709" spans="8:28" x14ac:dyDescent="0.25">
      <c r="H3709" s="76"/>
      <c r="I3709" s="76"/>
      <c r="AA3709" s="4" t="str">
        <f t="shared" si="117"/>
        <v/>
      </c>
      <c r="AB3709" s="4" t="str">
        <f t="shared" si="118"/>
        <v/>
      </c>
    </row>
    <row r="3710" spans="8:28" x14ac:dyDescent="0.25">
      <c r="H3710" s="76"/>
      <c r="I3710" s="76"/>
      <c r="AA3710" s="4" t="str">
        <f t="shared" si="117"/>
        <v/>
      </c>
      <c r="AB3710" s="4" t="str">
        <f t="shared" si="118"/>
        <v/>
      </c>
    </row>
    <row r="3711" spans="8:28" x14ac:dyDescent="0.25">
      <c r="H3711" s="76"/>
      <c r="I3711" s="76"/>
      <c r="AA3711" s="4" t="str">
        <f t="shared" si="117"/>
        <v/>
      </c>
      <c r="AB3711" s="4" t="str">
        <f t="shared" si="118"/>
        <v/>
      </c>
    </row>
    <row r="3712" spans="8:28" x14ac:dyDescent="0.25">
      <c r="H3712" s="76"/>
      <c r="I3712" s="76"/>
      <c r="AA3712" s="4" t="str">
        <f t="shared" si="117"/>
        <v/>
      </c>
      <c r="AB3712" s="4" t="str">
        <f t="shared" si="118"/>
        <v/>
      </c>
    </row>
    <row r="3713" spans="8:28" x14ac:dyDescent="0.25">
      <c r="H3713" s="76"/>
      <c r="I3713" s="76"/>
      <c r="AA3713" s="4" t="str">
        <f t="shared" si="117"/>
        <v/>
      </c>
      <c r="AB3713" s="4" t="str">
        <f t="shared" si="118"/>
        <v/>
      </c>
    </row>
    <row r="3714" spans="8:28" x14ac:dyDescent="0.25">
      <c r="H3714" s="76"/>
      <c r="I3714" s="76"/>
      <c r="AA3714" s="4" t="str">
        <f t="shared" si="117"/>
        <v/>
      </c>
      <c r="AB3714" s="4" t="str">
        <f t="shared" si="118"/>
        <v/>
      </c>
    </row>
    <row r="3715" spans="8:28" x14ac:dyDescent="0.25">
      <c r="H3715" s="76"/>
      <c r="I3715" s="76"/>
      <c r="AA3715" s="4" t="str">
        <f t="shared" si="117"/>
        <v/>
      </c>
      <c r="AB3715" s="4" t="str">
        <f t="shared" si="118"/>
        <v/>
      </c>
    </row>
    <row r="3716" spans="8:28" x14ac:dyDescent="0.25">
      <c r="H3716" s="76"/>
      <c r="I3716" s="76"/>
      <c r="AA3716" s="4" t="str">
        <f t="shared" si="117"/>
        <v/>
      </c>
      <c r="AB3716" s="4" t="str">
        <f t="shared" si="118"/>
        <v/>
      </c>
    </row>
    <row r="3717" spans="8:28" x14ac:dyDescent="0.25">
      <c r="H3717" s="76"/>
      <c r="I3717" s="76"/>
      <c r="AA3717" s="4" t="str">
        <f t="shared" si="117"/>
        <v/>
      </c>
      <c r="AB3717" s="4" t="str">
        <f t="shared" si="118"/>
        <v/>
      </c>
    </row>
    <row r="3718" spans="8:28" x14ac:dyDescent="0.25">
      <c r="H3718" s="76"/>
      <c r="I3718" s="76"/>
      <c r="AA3718" s="4" t="str">
        <f t="shared" ref="AA3718:AA3781" si="119">IF(A3718="","",R3718+T3718)</f>
        <v/>
      </c>
      <c r="AB3718" s="4" t="str">
        <f t="shared" si="118"/>
        <v/>
      </c>
    </row>
    <row r="3719" spans="8:28" x14ac:dyDescent="0.25">
      <c r="H3719" s="76"/>
      <c r="I3719" s="76"/>
      <c r="AA3719" s="4" t="str">
        <f t="shared" si="119"/>
        <v/>
      </c>
      <c r="AB3719" s="4" t="str">
        <f t="shared" si="118"/>
        <v/>
      </c>
    </row>
    <row r="3720" spans="8:28" x14ac:dyDescent="0.25">
      <c r="H3720" s="76"/>
      <c r="I3720" s="76"/>
      <c r="AA3720" s="4" t="str">
        <f t="shared" si="119"/>
        <v/>
      </c>
      <c r="AB3720" s="4" t="str">
        <f t="shared" si="118"/>
        <v/>
      </c>
    </row>
    <row r="3721" spans="8:28" x14ac:dyDescent="0.25">
      <c r="H3721" s="76"/>
      <c r="I3721" s="76"/>
      <c r="AA3721" s="4" t="str">
        <f t="shared" si="119"/>
        <v/>
      </c>
      <c r="AB3721" s="4" t="str">
        <f t="shared" si="118"/>
        <v/>
      </c>
    </row>
    <row r="3722" spans="8:28" x14ac:dyDescent="0.25">
      <c r="H3722" s="76"/>
      <c r="I3722" s="76"/>
      <c r="AA3722" s="4" t="str">
        <f t="shared" si="119"/>
        <v/>
      </c>
      <c r="AB3722" s="4" t="str">
        <f t="shared" si="118"/>
        <v/>
      </c>
    </row>
    <row r="3723" spans="8:28" x14ac:dyDescent="0.25">
      <c r="H3723" s="76"/>
      <c r="I3723" s="76"/>
      <c r="AA3723" s="4" t="str">
        <f t="shared" si="119"/>
        <v/>
      </c>
      <c r="AB3723" s="4" t="str">
        <f t="shared" si="118"/>
        <v/>
      </c>
    </row>
    <row r="3724" spans="8:28" x14ac:dyDescent="0.25">
      <c r="H3724" s="76"/>
      <c r="I3724" s="76"/>
      <c r="AA3724" s="4" t="str">
        <f t="shared" si="119"/>
        <v/>
      </c>
      <c r="AB3724" s="4" t="str">
        <f t="shared" si="118"/>
        <v/>
      </c>
    </row>
    <row r="3725" spans="8:28" x14ac:dyDescent="0.25">
      <c r="H3725" s="76"/>
      <c r="I3725" s="76"/>
      <c r="AA3725" s="4" t="str">
        <f t="shared" si="119"/>
        <v/>
      </c>
      <c r="AB3725" s="4" t="str">
        <f t="shared" si="118"/>
        <v/>
      </c>
    </row>
    <row r="3726" spans="8:28" x14ac:dyDescent="0.25">
      <c r="H3726" s="76"/>
      <c r="I3726" s="76"/>
      <c r="AA3726" s="4" t="str">
        <f t="shared" si="119"/>
        <v/>
      </c>
      <c r="AB3726" s="4" t="str">
        <f t="shared" si="118"/>
        <v/>
      </c>
    </row>
    <row r="3727" spans="8:28" x14ac:dyDescent="0.25">
      <c r="H3727" s="76"/>
      <c r="I3727" s="76"/>
      <c r="AA3727" s="4" t="str">
        <f t="shared" si="119"/>
        <v/>
      </c>
      <c r="AB3727" s="4" t="str">
        <f t="shared" si="118"/>
        <v/>
      </c>
    </row>
    <row r="3728" spans="8:28" x14ac:dyDescent="0.25">
      <c r="H3728" s="76"/>
      <c r="I3728" s="76"/>
      <c r="AA3728" s="4" t="str">
        <f t="shared" si="119"/>
        <v/>
      </c>
      <c r="AB3728" s="4" t="str">
        <f t="shared" si="118"/>
        <v/>
      </c>
    </row>
    <row r="3729" spans="8:28" x14ac:dyDescent="0.25">
      <c r="H3729" s="76"/>
      <c r="I3729" s="76"/>
      <c r="AA3729" s="4" t="str">
        <f t="shared" si="119"/>
        <v/>
      </c>
      <c r="AB3729" s="4" t="str">
        <f t="shared" si="118"/>
        <v/>
      </c>
    </row>
    <row r="3730" spans="8:28" x14ac:dyDescent="0.25">
      <c r="H3730" s="76"/>
      <c r="I3730" s="76"/>
      <c r="AA3730" s="4" t="str">
        <f t="shared" si="119"/>
        <v/>
      </c>
      <c r="AB3730" s="4" t="str">
        <f t="shared" si="118"/>
        <v/>
      </c>
    </row>
    <row r="3731" spans="8:28" x14ac:dyDescent="0.25">
      <c r="H3731" s="76"/>
      <c r="I3731" s="76"/>
      <c r="AA3731" s="4" t="str">
        <f t="shared" si="119"/>
        <v/>
      </c>
      <c r="AB3731" s="4" t="str">
        <f t="shared" si="118"/>
        <v/>
      </c>
    </row>
    <row r="3732" spans="8:28" x14ac:dyDescent="0.25">
      <c r="H3732" s="76"/>
      <c r="I3732" s="76"/>
      <c r="AA3732" s="4" t="str">
        <f t="shared" si="119"/>
        <v/>
      </c>
      <c r="AB3732" s="4" t="str">
        <f t="shared" si="118"/>
        <v/>
      </c>
    </row>
    <row r="3733" spans="8:28" x14ac:dyDescent="0.25">
      <c r="H3733" s="76"/>
      <c r="I3733" s="76"/>
      <c r="AA3733" s="4" t="str">
        <f t="shared" si="119"/>
        <v/>
      </c>
      <c r="AB3733" s="4" t="str">
        <f t="shared" si="118"/>
        <v/>
      </c>
    </row>
    <row r="3734" spans="8:28" x14ac:dyDescent="0.25">
      <c r="H3734" s="76"/>
      <c r="I3734" s="76"/>
      <c r="AA3734" s="4" t="str">
        <f t="shared" si="119"/>
        <v/>
      </c>
      <c r="AB3734" s="4" t="str">
        <f t="shared" si="118"/>
        <v/>
      </c>
    </row>
    <row r="3735" spans="8:28" x14ac:dyDescent="0.25">
      <c r="H3735" s="76"/>
      <c r="I3735" s="76"/>
      <c r="AA3735" s="4" t="str">
        <f t="shared" si="119"/>
        <v/>
      </c>
      <c r="AB3735" s="4" t="str">
        <f t="shared" si="118"/>
        <v/>
      </c>
    </row>
    <row r="3736" spans="8:28" x14ac:dyDescent="0.25">
      <c r="H3736" s="76"/>
      <c r="I3736" s="76"/>
      <c r="AA3736" s="4" t="str">
        <f t="shared" si="119"/>
        <v/>
      </c>
      <c r="AB3736" s="4" t="str">
        <f t="shared" si="118"/>
        <v/>
      </c>
    </row>
    <row r="3737" spans="8:28" x14ac:dyDescent="0.25">
      <c r="H3737" s="76"/>
      <c r="I3737" s="76"/>
      <c r="AA3737" s="4" t="str">
        <f t="shared" si="119"/>
        <v/>
      </c>
      <c r="AB3737" s="4" t="str">
        <f t="shared" si="118"/>
        <v/>
      </c>
    </row>
    <row r="3738" spans="8:28" x14ac:dyDescent="0.25">
      <c r="H3738" s="76"/>
      <c r="I3738" s="76"/>
      <c r="AA3738" s="4" t="str">
        <f t="shared" si="119"/>
        <v/>
      </c>
      <c r="AB3738" s="4" t="str">
        <f t="shared" si="118"/>
        <v/>
      </c>
    </row>
    <row r="3739" spans="8:28" x14ac:dyDescent="0.25">
      <c r="H3739" s="76"/>
      <c r="I3739" s="76"/>
      <c r="AA3739" s="4" t="str">
        <f t="shared" si="119"/>
        <v/>
      </c>
      <c r="AB3739" s="4" t="str">
        <f t="shared" si="118"/>
        <v/>
      </c>
    </row>
    <row r="3740" spans="8:28" x14ac:dyDescent="0.25">
      <c r="H3740" s="76"/>
      <c r="I3740" s="76"/>
      <c r="AA3740" s="4" t="str">
        <f t="shared" si="119"/>
        <v/>
      </c>
      <c r="AB3740" s="4" t="str">
        <f t="shared" si="118"/>
        <v/>
      </c>
    </row>
    <row r="3741" spans="8:28" x14ac:dyDescent="0.25">
      <c r="H3741" s="76"/>
      <c r="I3741" s="76"/>
      <c r="AA3741" s="4" t="str">
        <f t="shared" si="119"/>
        <v/>
      </c>
      <c r="AB3741" s="4" t="str">
        <f t="shared" si="118"/>
        <v/>
      </c>
    </row>
    <row r="3742" spans="8:28" x14ac:dyDescent="0.25">
      <c r="H3742" s="76"/>
      <c r="I3742" s="76"/>
      <c r="AA3742" s="4" t="str">
        <f t="shared" si="119"/>
        <v/>
      </c>
      <c r="AB3742" s="4" t="str">
        <f t="shared" ref="AB3742:AB3805" si="120">IF(K3742="","",IF(VALUE(TEXT(K3742,"HH:MM:SS"))&gt;H3742,VALUE(TEXT(K3742,"HH:MM:SS"))-H3742,0))</f>
        <v/>
      </c>
    </row>
    <row r="3743" spans="8:28" x14ac:dyDescent="0.25">
      <c r="H3743" s="76"/>
      <c r="I3743" s="76"/>
      <c r="AA3743" s="4" t="str">
        <f t="shared" si="119"/>
        <v/>
      </c>
      <c r="AB3743" s="4" t="str">
        <f t="shared" si="120"/>
        <v/>
      </c>
    </row>
    <row r="3744" spans="8:28" x14ac:dyDescent="0.25">
      <c r="H3744" s="76"/>
      <c r="I3744" s="76"/>
      <c r="AA3744" s="4" t="str">
        <f t="shared" si="119"/>
        <v/>
      </c>
      <c r="AB3744" s="4" t="str">
        <f t="shared" si="120"/>
        <v/>
      </c>
    </row>
    <row r="3745" spans="8:28" x14ac:dyDescent="0.25">
      <c r="H3745" s="76"/>
      <c r="I3745" s="76"/>
      <c r="AA3745" s="4" t="str">
        <f t="shared" si="119"/>
        <v/>
      </c>
      <c r="AB3745" s="4" t="str">
        <f t="shared" si="120"/>
        <v/>
      </c>
    </row>
    <row r="3746" spans="8:28" x14ac:dyDescent="0.25">
      <c r="H3746" s="76"/>
      <c r="I3746" s="76"/>
      <c r="AA3746" s="4" t="str">
        <f t="shared" si="119"/>
        <v/>
      </c>
      <c r="AB3746" s="4" t="str">
        <f t="shared" si="120"/>
        <v/>
      </c>
    </row>
    <row r="3747" spans="8:28" x14ac:dyDescent="0.25">
      <c r="H3747" s="76"/>
      <c r="I3747" s="76"/>
      <c r="AA3747" s="4" t="str">
        <f t="shared" si="119"/>
        <v/>
      </c>
      <c r="AB3747" s="4" t="str">
        <f t="shared" si="120"/>
        <v/>
      </c>
    </row>
    <row r="3748" spans="8:28" x14ac:dyDescent="0.25">
      <c r="H3748" s="76"/>
      <c r="I3748" s="76"/>
      <c r="AA3748" s="4" t="str">
        <f t="shared" si="119"/>
        <v/>
      </c>
      <c r="AB3748" s="4" t="str">
        <f t="shared" si="120"/>
        <v/>
      </c>
    </row>
    <row r="3749" spans="8:28" x14ac:dyDescent="0.25">
      <c r="H3749" s="76"/>
      <c r="I3749" s="76"/>
      <c r="AA3749" s="4" t="str">
        <f t="shared" si="119"/>
        <v/>
      </c>
      <c r="AB3749" s="4" t="str">
        <f t="shared" si="120"/>
        <v/>
      </c>
    </row>
    <row r="3750" spans="8:28" x14ac:dyDescent="0.25">
      <c r="H3750" s="76"/>
      <c r="I3750" s="76"/>
      <c r="AA3750" s="4" t="str">
        <f t="shared" si="119"/>
        <v/>
      </c>
      <c r="AB3750" s="4" t="str">
        <f t="shared" si="120"/>
        <v/>
      </c>
    </row>
    <row r="3751" spans="8:28" x14ac:dyDescent="0.25">
      <c r="H3751" s="76"/>
      <c r="I3751" s="76"/>
      <c r="AA3751" s="4" t="str">
        <f t="shared" si="119"/>
        <v/>
      </c>
      <c r="AB3751" s="4" t="str">
        <f t="shared" si="120"/>
        <v/>
      </c>
    </row>
    <row r="3752" spans="8:28" x14ac:dyDescent="0.25">
      <c r="H3752" s="76"/>
      <c r="I3752" s="76"/>
      <c r="AA3752" s="4" t="str">
        <f t="shared" si="119"/>
        <v/>
      </c>
      <c r="AB3752" s="4" t="str">
        <f t="shared" si="120"/>
        <v/>
      </c>
    </row>
    <row r="3753" spans="8:28" x14ac:dyDescent="0.25">
      <c r="H3753" s="76"/>
      <c r="I3753" s="76"/>
      <c r="AA3753" s="4" t="str">
        <f t="shared" si="119"/>
        <v/>
      </c>
      <c r="AB3753" s="4" t="str">
        <f t="shared" si="120"/>
        <v/>
      </c>
    </row>
    <row r="3754" spans="8:28" x14ac:dyDescent="0.25">
      <c r="H3754" s="76"/>
      <c r="I3754" s="76"/>
      <c r="AA3754" s="4" t="str">
        <f t="shared" si="119"/>
        <v/>
      </c>
      <c r="AB3754" s="4" t="str">
        <f t="shared" si="120"/>
        <v/>
      </c>
    </row>
    <row r="3755" spans="8:28" x14ac:dyDescent="0.25">
      <c r="H3755" s="76"/>
      <c r="I3755" s="76"/>
      <c r="AA3755" s="4" t="str">
        <f t="shared" si="119"/>
        <v/>
      </c>
      <c r="AB3755" s="4" t="str">
        <f t="shared" si="120"/>
        <v/>
      </c>
    </row>
    <row r="3756" spans="8:28" x14ac:dyDescent="0.25">
      <c r="H3756" s="76"/>
      <c r="I3756" s="76"/>
      <c r="AA3756" s="4" t="str">
        <f t="shared" si="119"/>
        <v/>
      </c>
      <c r="AB3756" s="4" t="str">
        <f t="shared" si="120"/>
        <v/>
      </c>
    </row>
    <row r="3757" spans="8:28" x14ac:dyDescent="0.25">
      <c r="H3757" s="76"/>
      <c r="I3757" s="76"/>
      <c r="AA3757" s="4" t="str">
        <f t="shared" si="119"/>
        <v/>
      </c>
      <c r="AB3757" s="4" t="str">
        <f t="shared" si="120"/>
        <v/>
      </c>
    </row>
    <row r="3758" spans="8:28" x14ac:dyDescent="0.25">
      <c r="H3758" s="76"/>
      <c r="I3758" s="76"/>
      <c r="AA3758" s="4" t="str">
        <f t="shared" si="119"/>
        <v/>
      </c>
      <c r="AB3758" s="4" t="str">
        <f t="shared" si="120"/>
        <v/>
      </c>
    </row>
    <row r="3759" spans="8:28" x14ac:dyDescent="0.25">
      <c r="H3759" s="76"/>
      <c r="I3759" s="76"/>
      <c r="AA3759" s="4" t="str">
        <f t="shared" si="119"/>
        <v/>
      </c>
      <c r="AB3759" s="4" t="str">
        <f t="shared" si="120"/>
        <v/>
      </c>
    </row>
    <row r="3760" spans="8:28" x14ac:dyDescent="0.25">
      <c r="H3760" s="76"/>
      <c r="I3760" s="76"/>
      <c r="AA3760" s="4" t="str">
        <f t="shared" si="119"/>
        <v/>
      </c>
      <c r="AB3760" s="4" t="str">
        <f t="shared" si="120"/>
        <v/>
      </c>
    </row>
    <row r="3761" spans="8:28" x14ac:dyDescent="0.25">
      <c r="H3761" s="76"/>
      <c r="I3761" s="76"/>
      <c r="AA3761" s="4" t="str">
        <f t="shared" si="119"/>
        <v/>
      </c>
      <c r="AB3761" s="4" t="str">
        <f t="shared" si="120"/>
        <v/>
      </c>
    </row>
    <row r="3762" spans="8:28" x14ac:dyDescent="0.25">
      <c r="H3762" s="76"/>
      <c r="I3762" s="76"/>
      <c r="AA3762" s="4" t="str">
        <f t="shared" si="119"/>
        <v/>
      </c>
      <c r="AB3762" s="4" t="str">
        <f t="shared" si="120"/>
        <v/>
      </c>
    </row>
    <row r="3763" spans="8:28" x14ac:dyDescent="0.25">
      <c r="H3763" s="76"/>
      <c r="I3763" s="76"/>
      <c r="AA3763" s="4" t="str">
        <f t="shared" si="119"/>
        <v/>
      </c>
      <c r="AB3763" s="4" t="str">
        <f t="shared" si="120"/>
        <v/>
      </c>
    </row>
    <row r="3764" spans="8:28" x14ac:dyDescent="0.25">
      <c r="H3764" s="76"/>
      <c r="I3764" s="76"/>
      <c r="AA3764" s="4" t="str">
        <f t="shared" si="119"/>
        <v/>
      </c>
      <c r="AB3764" s="4" t="str">
        <f t="shared" si="120"/>
        <v/>
      </c>
    </row>
    <row r="3765" spans="8:28" x14ac:dyDescent="0.25">
      <c r="H3765" s="76"/>
      <c r="I3765" s="76"/>
      <c r="AA3765" s="4" t="str">
        <f t="shared" si="119"/>
        <v/>
      </c>
      <c r="AB3765" s="4" t="str">
        <f t="shared" si="120"/>
        <v/>
      </c>
    </row>
    <row r="3766" spans="8:28" x14ac:dyDescent="0.25">
      <c r="H3766" s="76"/>
      <c r="I3766" s="76"/>
      <c r="AA3766" s="4" t="str">
        <f t="shared" si="119"/>
        <v/>
      </c>
      <c r="AB3766" s="4" t="str">
        <f t="shared" si="120"/>
        <v/>
      </c>
    </row>
    <row r="3767" spans="8:28" x14ac:dyDescent="0.25">
      <c r="H3767" s="76"/>
      <c r="I3767" s="76"/>
      <c r="AA3767" s="4" t="str">
        <f t="shared" si="119"/>
        <v/>
      </c>
      <c r="AB3767" s="4" t="str">
        <f t="shared" si="120"/>
        <v/>
      </c>
    </row>
    <row r="3768" spans="8:28" x14ac:dyDescent="0.25">
      <c r="H3768" s="76"/>
      <c r="I3768" s="76"/>
      <c r="AA3768" s="4" t="str">
        <f t="shared" si="119"/>
        <v/>
      </c>
      <c r="AB3768" s="4" t="str">
        <f t="shared" si="120"/>
        <v/>
      </c>
    </row>
    <row r="3769" spans="8:28" x14ac:dyDescent="0.25">
      <c r="H3769" s="76"/>
      <c r="I3769" s="76"/>
      <c r="AA3769" s="4" t="str">
        <f t="shared" si="119"/>
        <v/>
      </c>
      <c r="AB3769" s="4" t="str">
        <f t="shared" si="120"/>
        <v/>
      </c>
    </row>
    <row r="3770" spans="8:28" x14ac:dyDescent="0.25">
      <c r="H3770" s="76"/>
      <c r="I3770" s="76"/>
      <c r="AA3770" s="4" t="str">
        <f t="shared" si="119"/>
        <v/>
      </c>
      <c r="AB3770" s="4" t="str">
        <f t="shared" si="120"/>
        <v/>
      </c>
    </row>
    <row r="3771" spans="8:28" x14ac:dyDescent="0.25">
      <c r="H3771" s="76"/>
      <c r="I3771" s="76"/>
      <c r="AA3771" s="4" t="str">
        <f t="shared" si="119"/>
        <v/>
      </c>
      <c r="AB3771" s="4" t="str">
        <f t="shared" si="120"/>
        <v/>
      </c>
    </row>
    <row r="3772" spans="8:28" x14ac:dyDescent="0.25">
      <c r="H3772" s="76"/>
      <c r="I3772" s="76"/>
      <c r="AA3772" s="4" t="str">
        <f t="shared" si="119"/>
        <v/>
      </c>
      <c r="AB3772" s="4" t="str">
        <f t="shared" si="120"/>
        <v/>
      </c>
    </row>
    <row r="3773" spans="8:28" x14ac:dyDescent="0.25">
      <c r="H3773" s="76"/>
      <c r="I3773" s="76"/>
      <c r="AA3773" s="4" t="str">
        <f t="shared" si="119"/>
        <v/>
      </c>
      <c r="AB3773" s="4" t="str">
        <f t="shared" si="120"/>
        <v/>
      </c>
    </row>
    <row r="3774" spans="8:28" x14ac:dyDescent="0.25">
      <c r="H3774" s="76"/>
      <c r="I3774" s="76"/>
      <c r="AA3774" s="4" t="str">
        <f t="shared" si="119"/>
        <v/>
      </c>
      <c r="AB3774" s="4" t="str">
        <f t="shared" si="120"/>
        <v/>
      </c>
    </row>
    <row r="3775" spans="8:28" x14ac:dyDescent="0.25">
      <c r="H3775" s="76"/>
      <c r="I3775" s="76"/>
      <c r="AA3775" s="4" t="str">
        <f t="shared" si="119"/>
        <v/>
      </c>
      <c r="AB3775" s="4" t="str">
        <f t="shared" si="120"/>
        <v/>
      </c>
    </row>
    <row r="3776" spans="8:28" x14ac:dyDescent="0.25">
      <c r="H3776" s="76"/>
      <c r="I3776" s="76"/>
      <c r="AA3776" s="4" t="str">
        <f t="shared" si="119"/>
        <v/>
      </c>
      <c r="AB3776" s="4" t="str">
        <f t="shared" si="120"/>
        <v/>
      </c>
    </row>
    <row r="3777" spans="8:28" x14ac:dyDescent="0.25">
      <c r="H3777" s="76"/>
      <c r="I3777" s="76"/>
      <c r="AA3777" s="4" t="str">
        <f t="shared" si="119"/>
        <v/>
      </c>
      <c r="AB3777" s="4" t="str">
        <f t="shared" si="120"/>
        <v/>
      </c>
    </row>
    <row r="3778" spans="8:28" x14ac:dyDescent="0.25">
      <c r="H3778" s="76"/>
      <c r="I3778" s="76"/>
      <c r="AA3778" s="4" t="str">
        <f t="shared" si="119"/>
        <v/>
      </c>
      <c r="AB3778" s="4" t="str">
        <f t="shared" si="120"/>
        <v/>
      </c>
    </row>
    <row r="3779" spans="8:28" x14ac:dyDescent="0.25">
      <c r="H3779" s="76"/>
      <c r="I3779" s="76"/>
      <c r="AA3779" s="4" t="str">
        <f t="shared" si="119"/>
        <v/>
      </c>
      <c r="AB3779" s="4" t="str">
        <f t="shared" si="120"/>
        <v/>
      </c>
    </row>
    <row r="3780" spans="8:28" x14ac:dyDescent="0.25">
      <c r="H3780" s="76"/>
      <c r="I3780" s="76"/>
      <c r="AA3780" s="4" t="str">
        <f t="shared" si="119"/>
        <v/>
      </c>
      <c r="AB3780" s="4" t="str">
        <f t="shared" si="120"/>
        <v/>
      </c>
    </row>
    <row r="3781" spans="8:28" x14ac:dyDescent="0.25">
      <c r="H3781" s="76"/>
      <c r="I3781" s="76"/>
      <c r="AA3781" s="4" t="str">
        <f t="shared" si="119"/>
        <v/>
      </c>
      <c r="AB3781" s="4" t="str">
        <f t="shared" si="120"/>
        <v/>
      </c>
    </row>
    <row r="3782" spans="8:28" x14ac:dyDescent="0.25">
      <c r="H3782" s="76"/>
      <c r="I3782" s="76"/>
      <c r="AA3782" s="4" t="str">
        <f t="shared" ref="AA3782:AA3845" si="121">IF(A3782="","",R3782+T3782)</f>
        <v/>
      </c>
      <c r="AB3782" s="4" t="str">
        <f t="shared" si="120"/>
        <v/>
      </c>
    </row>
    <row r="3783" spans="8:28" x14ac:dyDescent="0.25">
      <c r="H3783" s="76"/>
      <c r="I3783" s="76"/>
      <c r="AA3783" s="4" t="str">
        <f t="shared" si="121"/>
        <v/>
      </c>
      <c r="AB3783" s="4" t="str">
        <f t="shared" si="120"/>
        <v/>
      </c>
    </row>
    <row r="3784" spans="8:28" x14ac:dyDescent="0.25">
      <c r="H3784" s="76"/>
      <c r="I3784" s="76"/>
      <c r="AA3784" s="4" t="str">
        <f t="shared" si="121"/>
        <v/>
      </c>
      <c r="AB3784" s="4" t="str">
        <f t="shared" si="120"/>
        <v/>
      </c>
    </row>
    <row r="3785" spans="8:28" x14ac:dyDescent="0.25">
      <c r="H3785" s="76"/>
      <c r="I3785" s="76"/>
      <c r="AA3785" s="4" t="str">
        <f t="shared" si="121"/>
        <v/>
      </c>
      <c r="AB3785" s="4" t="str">
        <f t="shared" si="120"/>
        <v/>
      </c>
    </row>
    <row r="3786" spans="8:28" x14ac:dyDescent="0.25">
      <c r="H3786" s="76"/>
      <c r="I3786" s="76"/>
      <c r="AA3786" s="4" t="str">
        <f t="shared" si="121"/>
        <v/>
      </c>
      <c r="AB3786" s="4" t="str">
        <f t="shared" si="120"/>
        <v/>
      </c>
    </row>
    <row r="3787" spans="8:28" x14ac:dyDescent="0.25">
      <c r="H3787" s="76"/>
      <c r="I3787" s="76"/>
      <c r="AA3787" s="4" t="str">
        <f t="shared" si="121"/>
        <v/>
      </c>
      <c r="AB3787" s="4" t="str">
        <f t="shared" si="120"/>
        <v/>
      </c>
    </row>
    <row r="3788" spans="8:28" x14ac:dyDescent="0.25">
      <c r="H3788" s="76"/>
      <c r="I3788" s="76"/>
      <c r="AA3788" s="4" t="str">
        <f t="shared" si="121"/>
        <v/>
      </c>
      <c r="AB3788" s="4" t="str">
        <f t="shared" si="120"/>
        <v/>
      </c>
    </row>
    <row r="3789" spans="8:28" x14ac:dyDescent="0.25">
      <c r="H3789" s="76"/>
      <c r="I3789" s="76"/>
      <c r="AA3789" s="4" t="str">
        <f t="shared" si="121"/>
        <v/>
      </c>
      <c r="AB3789" s="4" t="str">
        <f t="shared" si="120"/>
        <v/>
      </c>
    </row>
    <row r="3790" spans="8:28" x14ac:dyDescent="0.25">
      <c r="H3790" s="76"/>
      <c r="I3790" s="76"/>
      <c r="AA3790" s="4" t="str">
        <f t="shared" si="121"/>
        <v/>
      </c>
      <c r="AB3790" s="4" t="str">
        <f t="shared" si="120"/>
        <v/>
      </c>
    </row>
    <row r="3791" spans="8:28" x14ac:dyDescent="0.25">
      <c r="H3791" s="76"/>
      <c r="I3791" s="76"/>
      <c r="AA3791" s="4" t="str">
        <f t="shared" si="121"/>
        <v/>
      </c>
      <c r="AB3791" s="4" t="str">
        <f t="shared" si="120"/>
        <v/>
      </c>
    </row>
    <row r="3792" spans="8:28" x14ac:dyDescent="0.25">
      <c r="H3792" s="76"/>
      <c r="I3792" s="76"/>
      <c r="AA3792" s="4" t="str">
        <f t="shared" si="121"/>
        <v/>
      </c>
      <c r="AB3792" s="4" t="str">
        <f t="shared" si="120"/>
        <v/>
      </c>
    </row>
    <row r="3793" spans="8:28" x14ac:dyDescent="0.25">
      <c r="H3793" s="76"/>
      <c r="I3793" s="76"/>
      <c r="AA3793" s="4" t="str">
        <f t="shared" si="121"/>
        <v/>
      </c>
      <c r="AB3793" s="4" t="str">
        <f t="shared" si="120"/>
        <v/>
      </c>
    </row>
    <row r="3794" spans="8:28" x14ac:dyDescent="0.25">
      <c r="H3794" s="76"/>
      <c r="I3794" s="76"/>
      <c r="AA3794" s="4" t="str">
        <f t="shared" si="121"/>
        <v/>
      </c>
      <c r="AB3794" s="4" t="str">
        <f t="shared" si="120"/>
        <v/>
      </c>
    </row>
    <row r="3795" spans="8:28" x14ac:dyDescent="0.25">
      <c r="H3795" s="76"/>
      <c r="I3795" s="76"/>
      <c r="AA3795" s="4" t="str">
        <f t="shared" si="121"/>
        <v/>
      </c>
      <c r="AB3795" s="4" t="str">
        <f t="shared" si="120"/>
        <v/>
      </c>
    </row>
    <row r="3796" spans="8:28" x14ac:dyDescent="0.25">
      <c r="H3796" s="76"/>
      <c r="I3796" s="76"/>
      <c r="AA3796" s="4" t="str">
        <f t="shared" si="121"/>
        <v/>
      </c>
      <c r="AB3796" s="4" t="str">
        <f t="shared" si="120"/>
        <v/>
      </c>
    </row>
    <row r="3797" spans="8:28" x14ac:dyDescent="0.25">
      <c r="H3797" s="76"/>
      <c r="I3797" s="76"/>
      <c r="AA3797" s="4" t="str">
        <f t="shared" si="121"/>
        <v/>
      </c>
      <c r="AB3797" s="4" t="str">
        <f t="shared" si="120"/>
        <v/>
      </c>
    </row>
    <row r="3798" spans="8:28" x14ac:dyDescent="0.25">
      <c r="H3798" s="76"/>
      <c r="I3798" s="76"/>
      <c r="AA3798" s="4" t="str">
        <f t="shared" si="121"/>
        <v/>
      </c>
      <c r="AB3798" s="4" t="str">
        <f t="shared" si="120"/>
        <v/>
      </c>
    </row>
    <row r="3799" spans="8:28" x14ac:dyDescent="0.25">
      <c r="H3799" s="76"/>
      <c r="I3799" s="76"/>
      <c r="AA3799" s="4" t="str">
        <f t="shared" si="121"/>
        <v/>
      </c>
      <c r="AB3799" s="4" t="str">
        <f t="shared" si="120"/>
        <v/>
      </c>
    </row>
    <row r="3800" spans="8:28" x14ac:dyDescent="0.25">
      <c r="H3800" s="76"/>
      <c r="I3800" s="76"/>
      <c r="AA3800" s="4" t="str">
        <f t="shared" si="121"/>
        <v/>
      </c>
      <c r="AB3800" s="4" t="str">
        <f t="shared" si="120"/>
        <v/>
      </c>
    </row>
    <row r="3801" spans="8:28" x14ac:dyDescent="0.25">
      <c r="H3801" s="76"/>
      <c r="I3801" s="76"/>
      <c r="AA3801" s="4" t="str">
        <f t="shared" si="121"/>
        <v/>
      </c>
      <c r="AB3801" s="4" t="str">
        <f t="shared" si="120"/>
        <v/>
      </c>
    </row>
    <row r="3802" spans="8:28" x14ac:dyDescent="0.25">
      <c r="H3802" s="76"/>
      <c r="I3802" s="76"/>
      <c r="AA3802" s="4" t="str">
        <f t="shared" si="121"/>
        <v/>
      </c>
      <c r="AB3802" s="4" t="str">
        <f t="shared" si="120"/>
        <v/>
      </c>
    </row>
    <row r="3803" spans="8:28" x14ac:dyDescent="0.25">
      <c r="H3803" s="76"/>
      <c r="I3803" s="76"/>
      <c r="AA3803" s="4" t="str">
        <f t="shared" si="121"/>
        <v/>
      </c>
      <c r="AB3803" s="4" t="str">
        <f t="shared" si="120"/>
        <v/>
      </c>
    </row>
    <row r="3804" spans="8:28" x14ac:dyDescent="0.25">
      <c r="H3804" s="76"/>
      <c r="I3804" s="76"/>
      <c r="AA3804" s="4" t="str">
        <f t="shared" si="121"/>
        <v/>
      </c>
      <c r="AB3804" s="4" t="str">
        <f t="shared" si="120"/>
        <v/>
      </c>
    </row>
    <row r="3805" spans="8:28" x14ac:dyDescent="0.25">
      <c r="H3805" s="76"/>
      <c r="I3805" s="76"/>
      <c r="AA3805" s="4" t="str">
        <f t="shared" si="121"/>
        <v/>
      </c>
      <c r="AB3805" s="4" t="str">
        <f t="shared" si="120"/>
        <v/>
      </c>
    </row>
    <row r="3806" spans="8:28" x14ac:dyDescent="0.25">
      <c r="H3806" s="76"/>
      <c r="I3806" s="76"/>
      <c r="AA3806" s="4" t="str">
        <f t="shared" si="121"/>
        <v/>
      </c>
      <c r="AB3806" s="4" t="str">
        <f t="shared" ref="AB3806:AB3869" si="122">IF(K3806="","",IF(VALUE(TEXT(K3806,"HH:MM:SS"))&gt;H3806,VALUE(TEXT(K3806,"HH:MM:SS"))-H3806,0))</f>
        <v/>
      </c>
    </row>
    <row r="3807" spans="8:28" x14ac:dyDescent="0.25">
      <c r="H3807" s="76"/>
      <c r="I3807" s="76"/>
      <c r="AA3807" s="4" t="str">
        <f t="shared" si="121"/>
        <v/>
      </c>
      <c r="AB3807" s="4" t="str">
        <f t="shared" si="122"/>
        <v/>
      </c>
    </row>
    <row r="3808" spans="8:28" x14ac:dyDescent="0.25">
      <c r="H3808" s="76"/>
      <c r="I3808" s="76"/>
      <c r="AA3808" s="4" t="str">
        <f t="shared" si="121"/>
        <v/>
      </c>
      <c r="AB3808" s="4" t="str">
        <f t="shared" si="122"/>
        <v/>
      </c>
    </row>
    <row r="3809" spans="8:28" x14ac:dyDescent="0.25">
      <c r="H3809" s="76"/>
      <c r="I3809" s="76"/>
      <c r="AA3809" s="4" t="str">
        <f t="shared" si="121"/>
        <v/>
      </c>
      <c r="AB3809" s="4" t="str">
        <f t="shared" si="122"/>
        <v/>
      </c>
    </row>
    <row r="3810" spans="8:28" x14ac:dyDescent="0.25">
      <c r="H3810" s="76"/>
      <c r="I3810" s="76"/>
      <c r="AA3810" s="4" t="str">
        <f t="shared" si="121"/>
        <v/>
      </c>
      <c r="AB3810" s="4" t="str">
        <f t="shared" si="122"/>
        <v/>
      </c>
    </row>
    <row r="3811" spans="8:28" x14ac:dyDescent="0.25">
      <c r="H3811" s="76"/>
      <c r="I3811" s="76"/>
      <c r="AA3811" s="4" t="str">
        <f t="shared" si="121"/>
        <v/>
      </c>
      <c r="AB3811" s="4" t="str">
        <f t="shared" si="122"/>
        <v/>
      </c>
    </row>
    <row r="3812" spans="8:28" x14ac:dyDescent="0.25">
      <c r="H3812" s="76"/>
      <c r="I3812" s="76"/>
      <c r="AA3812" s="4" t="str">
        <f t="shared" si="121"/>
        <v/>
      </c>
      <c r="AB3812" s="4" t="str">
        <f t="shared" si="122"/>
        <v/>
      </c>
    </row>
    <row r="3813" spans="8:28" x14ac:dyDescent="0.25">
      <c r="H3813" s="76"/>
      <c r="I3813" s="76"/>
      <c r="AA3813" s="4" t="str">
        <f t="shared" si="121"/>
        <v/>
      </c>
      <c r="AB3813" s="4" t="str">
        <f t="shared" si="122"/>
        <v/>
      </c>
    </row>
    <row r="3814" spans="8:28" x14ac:dyDescent="0.25">
      <c r="H3814" s="76"/>
      <c r="I3814" s="76"/>
      <c r="AA3814" s="4" t="str">
        <f t="shared" si="121"/>
        <v/>
      </c>
      <c r="AB3814" s="4" t="str">
        <f t="shared" si="122"/>
        <v/>
      </c>
    </row>
    <row r="3815" spans="8:28" x14ac:dyDescent="0.25">
      <c r="H3815" s="76"/>
      <c r="I3815" s="76"/>
      <c r="AA3815" s="4" t="str">
        <f t="shared" si="121"/>
        <v/>
      </c>
      <c r="AB3815" s="4" t="str">
        <f t="shared" si="122"/>
        <v/>
      </c>
    </row>
    <row r="3816" spans="8:28" x14ac:dyDescent="0.25">
      <c r="H3816" s="76"/>
      <c r="I3816" s="76"/>
      <c r="AA3816" s="4" t="str">
        <f t="shared" si="121"/>
        <v/>
      </c>
      <c r="AB3816" s="4" t="str">
        <f t="shared" si="122"/>
        <v/>
      </c>
    </row>
    <row r="3817" spans="8:28" x14ac:dyDescent="0.25">
      <c r="H3817" s="76"/>
      <c r="I3817" s="76"/>
      <c r="AA3817" s="4" t="str">
        <f t="shared" si="121"/>
        <v/>
      </c>
      <c r="AB3817" s="4" t="str">
        <f t="shared" si="122"/>
        <v/>
      </c>
    </row>
    <row r="3818" spans="8:28" x14ac:dyDescent="0.25">
      <c r="H3818" s="76"/>
      <c r="I3818" s="76"/>
      <c r="AA3818" s="4" t="str">
        <f t="shared" si="121"/>
        <v/>
      </c>
      <c r="AB3818" s="4" t="str">
        <f t="shared" si="122"/>
        <v/>
      </c>
    </row>
    <row r="3819" spans="8:28" x14ac:dyDescent="0.25">
      <c r="H3819" s="76"/>
      <c r="I3819" s="76"/>
      <c r="AA3819" s="4" t="str">
        <f t="shared" si="121"/>
        <v/>
      </c>
      <c r="AB3819" s="4" t="str">
        <f t="shared" si="122"/>
        <v/>
      </c>
    </row>
    <row r="3820" spans="8:28" x14ac:dyDescent="0.25">
      <c r="H3820" s="76"/>
      <c r="I3820" s="76"/>
      <c r="AA3820" s="4" t="str">
        <f t="shared" si="121"/>
        <v/>
      </c>
      <c r="AB3820" s="4" t="str">
        <f t="shared" si="122"/>
        <v/>
      </c>
    </row>
    <row r="3821" spans="8:28" x14ac:dyDescent="0.25">
      <c r="H3821" s="76"/>
      <c r="I3821" s="76"/>
      <c r="AA3821" s="4" t="str">
        <f t="shared" si="121"/>
        <v/>
      </c>
      <c r="AB3821" s="4" t="str">
        <f t="shared" si="122"/>
        <v/>
      </c>
    </row>
    <row r="3822" spans="8:28" x14ac:dyDescent="0.25">
      <c r="H3822" s="76"/>
      <c r="I3822" s="76"/>
      <c r="AA3822" s="4" t="str">
        <f t="shared" si="121"/>
        <v/>
      </c>
      <c r="AB3822" s="4" t="str">
        <f t="shared" si="122"/>
        <v/>
      </c>
    </row>
    <row r="3823" spans="8:28" x14ac:dyDescent="0.25">
      <c r="H3823" s="76"/>
      <c r="I3823" s="76"/>
      <c r="AA3823" s="4" t="str">
        <f t="shared" si="121"/>
        <v/>
      </c>
      <c r="AB3823" s="4" t="str">
        <f t="shared" si="122"/>
        <v/>
      </c>
    </row>
    <row r="3824" spans="8:28" x14ac:dyDescent="0.25">
      <c r="H3824" s="76"/>
      <c r="I3824" s="76"/>
      <c r="AA3824" s="4" t="str">
        <f t="shared" si="121"/>
        <v/>
      </c>
      <c r="AB3824" s="4" t="str">
        <f t="shared" si="122"/>
        <v/>
      </c>
    </row>
    <row r="3825" spans="8:28" x14ac:dyDescent="0.25">
      <c r="H3825" s="76"/>
      <c r="I3825" s="76"/>
      <c r="AA3825" s="4" t="str">
        <f t="shared" si="121"/>
        <v/>
      </c>
      <c r="AB3825" s="4" t="str">
        <f t="shared" si="122"/>
        <v/>
      </c>
    </row>
    <row r="3826" spans="8:28" x14ac:dyDescent="0.25">
      <c r="H3826" s="76"/>
      <c r="I3826" s="76"/>
      <c r="AA3826" s="4" t="str">
        <f t="shared" si="121"/>
        <v/>
      </c>
      <c r="AB3826" s="4" t="str">
        <f t="shared" si="122"/>
        <v/>
      </c>
    </row>
    <row r="3827" spans="8:28" x14ac:dyDescent="0.25">
      <c r="H3827" s="76"/>
      <c r="I3827" s="76"/>
      <c r="AA3827" s="4" t="str">
        <f t="shared" si="121"/>
        <v/>
      </c>
      <c r="AB3827" s="4" t="str">
        <f t="shared" si="122"/>
        <v/>
      </c>
    </row>
    <row r="3828" spans="8:28" x14ac:dyDescent="0.25">
      <c r="H3828" s="76"/>
      <c r="I3828" s="76"/>
      <c r="AA3828" s="4" t="str">
        <f t="shared" si="121"/>
        <v/>
      </c>
      <c r="AB3828" s="4" t="str">
        <f t="shared" si="122"/>
        <v/>
      </c>
    </row>
    <row r="3829" spans="8:28" x14ac:dyDescent="0.25">
      <c r="H3829" s="76"/>
      <c r="I3829" s="76"/>
      <c r="AA3829" s="4" t="str">
        <f t="shared" si="121"/>
        <v/>
      </c>
      <c r="AB3829" s="4" t="str">
        <f t="shared" si="122"/>
        <v/>
      </c>
    </row>
    <row r="3830" spans="8:28" x14ac:dyDescent="0.25">
      <c r="H3830" s="76"/>
      <c r="I3830" s="76"/>
      <c r="AA3830" s="4" t="str">
        <f t="shared" si="121"/>
        <v/>
      </c>
      <c r="AB3830" s="4" t="str">
        <f t="shared" si="122"/>
        <v/>
      </c>
    </row>
    <row r="3831" spans="8:28" x14ac:dyDescent="0.25">
      <c r="H3831" s="76"/>
      <c r="I3831" s="76"/>
      <c r="AA3831" s="4" t="str">
        <f t="shared" si="121"/>
        <v/>
      </c>
      <c r="AB3831" s="4" t="str">
        <f t="shared" si="122"/>
        <v/>
      </c>
    </row>
    <row r="3832" spans="8:28" x14ac:dyDescent="0.25">
      <c r="H3832" s="76"/>
      <c r="I3832" s="76"/>
      <c r="AA3832" s="4" t="str">
        <f t="shared" si="121"/>
        <v/>
      </c>
      <c r="AB3832" s="4" t="str">
        <f t="shared" si="122"/>
        <v/>
      </c>
    </row>
    <row r="3833" spans="8:28" x14ac:dyDescent="0.25">
      <c r="H3833" s="76"/>
      <c r="I3833" s="76"/>
      <c r="AA3833" s="4" t="str">
        <f t="shared" si="121"/>
        <v/>
      </c>
      <c r="AB3833" s="4" t="str">
        <f t="shared" si="122"/>
        <v/>
      </c>
    </row>
    <row r="3834" spans="8:28" x14ac:dyDescent="0.25">
      <c r="H3834" s="76"/>
      <c r="I3834" s="76"/>
      <c r="AA3834" s="4" t="str">
        <f t="shared" si="121"/>
        <v/>
      </c>
      <c r="AB3834" s="4" t="str">
        <f t="shared" si="122"/>
        <v/>
      </c>
    </row>
    <row r="3835" spans="8:28" x14ac:dyDescent="0.25">
      <c r="H3835" s="76"/>
      <c r="I3835" s="76"/>
      <c r="AA3835" s="4" t="str">
        <f t="shared" si="121"/>
        <v/>
      </c>
      <c r="AB3835" s="4" t="str">
        <f t="shared" si="122"/>
        <v/>
      </c>
    </row>
    <row r="3836" spans="8:28" x14ac:dyDescent="0.25">
      <c r="H3836" s="76"/>
      <c r="I3836" s="76"/>
      <c r="AA3836" s="4" t="str">
        <f t="shared" si="121"/>
        <v/>
      </c>
      <c r="AB3836" s="4" t="str">
        <f t="shared" si="122"/>
        <v/>
      </c>
    </row>
    <row r="3837" spans="8:28" x14ac:dyDescent="0.25">
      <c r="H3837" s="76"/>
      <c r="I3837" s="76"/>
      <c r="AA3837" s="4" t="str">
        <f t="shared" si="121"/>
        <v/>
      </c>
      <c r="AB3837" s="4" t="str">
        <f t="shared" si="122"/>
        <v/>
      </c>
    </row>
    <row r="3838" spans="8:28" x14ac:dyDescent="0.25">
      <c r="H3838" s="76"/>
      <c r="I3838" s="76"/>
      <c r="AA3838" s="4" t="str">
        <f t="shared" si="121"/>
        <v/>
      </c>
      <c r="AB3838" s="4" t="str">
        <f t="shared" si="122"/>
        <v/>
      </c>
    </row>
    <row r="3839" spans="8:28" x14ac:dyDescent="0.25">
      <c r="H3839" s="76"/>
      <c r="I3839" s="76"/>
      <c r="AA3839" s="4" t="str">
        <f t="shared" si="121"/>
        <v/>
      </c>
      <c r="AB3839" s="4" t="str">
        <f t="shared" si="122"/>
        <v/>
      </c>
    </row>
    <row r="3840" spans="8:28" x14ac:dyDescent="0.25">
      <c r="H3840" s="76"/>
      <c r="I3840" s="76"/>
      <c r="AA3840" s="4" t="str">
        <f t="shared" si="121"/>
        <v/>
      </c>
      <c r="AB3840" s="4" t="str">
        <f t="shared" si="122"/>
        <v/>
      </c>
    </row>
    <row r="3841" spans="8:28" x14ac:dyDescent="0.25">
      <c r="H3841" s="76"/>
      <c r="I3841" s="76"/>
      <c r="AA3841" s="4" t="str">
        <f t="shared" si="121"/>
        <v/>
      </c>
      <c r="AB3841" s="4" t="str">
        <f t="shared" si="122"/>
        <v/>
      </c>
    </row>
    <row r="3842" spans="8:28" x14ac:dyDescent="0.25">
      <c r="H3842" s="76"/>
      <c r="I3842" s="76"/>
      <c r="AA3842" s="4" t="str">
        <f t="shared" si="121"/>
        <v/>
      </c>
      <c r="AB3842" s="4" t="str">
        <f t="shared" si="122"/>
        <v/>
      </c>
    </row>
    <row r="3843" spans="8:28" x14ac:dyDescent="0.25">
      <c r="H3843" s="76"/>
      <c r="I3843" s="76"/>
      <c r="AA3843" s="4" t="str">
        <f t="shared" si="121"/>
        <v/>
      </c>
      <c r="AB3843" s="4" t="str">
        <f t="shared" si="122"/>
        <v/>
      </c>
    </row>
    <row r="3844" spans="8:28" x14ac:dyDescent="0.25">
      <c r="H3844" s="76"/>
      <c r="I3844" s="76"/>
      <c r="AA3844" s="4" t="str">
        <f t="shared" si="121"/>
        <v/>
      </c>
      <c r="AB3844" s="4" t="str">
        <f t="shared" si="122"/>
        <v/>
      </c>
    </row>
    <row r="3845" spans="8:28" x14ac:dyDescent="0.25">
      <c r="H3845" s="76"/>
      <c r="I3845" s="76"/>
      <c r="AA3845" s="4" t="str">
        <f t="shared" si="121"/>
        <v/>
      </c>
      <c r="AB3845" s="4" t="str">
        <f t="shared" si="122"/>
        <v/>
      </c>
    </row>
    <row r="3846" spans="8:28" x14ac:dyDescent="0.25">
      <c r="H3846" s="76"/>
      <c r="I3846" s="76"/>
      <c r="AA3846" s="4" t="str">
        <f t="shared" ref="AA3846:AA3909" si="123">IF(A3846="","",R3846+T3846)</f>
        <v/>
      </c>
      <c r="AB3846" s="4" t="str">
        <f t="shared" si="122"/>
        <v/>
      </c>
    </row>
    <row r="3847" spans="8:28" x14ac:dyDescent="0.25">
      <c r="H3847" s="76"/>
      <c r="I3847" s="76"/>
      <c r="AA3847" s="4" t="str">
        <f t="shared" si="123"/>
        <v/>
      </c>
      <c r="AB3847" s="4" t="str">
        <f t="shared" si="122"/>
        <v/>
      </c>
    </row>
    <row r="3848" spans="8:28" x14ac:dyDescent="0.25">
      <c r="H3848" s="76"/>
      <c r="I3848" s="76"/>
      <c r="AA3848" s="4" t="str">
        <f t="shared" si="123"/>
        <v/>
      </c>
      <c r="AB3848" s="4" t="str">
        <f t="shared" si="122"/>
        <v/>
      </c>
    </row>
    <row r="3849" spans="8:28" x14ac:dyDescent="0.25">
      <c r="H3849" s="76"/>
      <c r="I3849" s="76"/>
      <c r="AA3849" s="4" t="str">
        <f t="shared" si="123"/>
        <v/>
      </c>
      <c r="AB3849" s="4" t="str">
        <f t="shared" si="122"/>
        <v/>
      </c>
    </row>
    <row r="3850" spans="8:28" x14ac:dyDescent="0.25">
      <c r="H3850" s="76"/>
      <c r="I3850" s="76"/>
      <c r="AA3850" s="4" t="str">
        <f t="shared" si="123"/>
        <v/>
      </c>
      <c r="AB3850" s="4" t="str">
        <f t="shared" si="122"/>
        <v/>
      </c>
    </row>
    <row r="3851" spans="8:28" x14ac:dyDescent="0.25">
      <c r="H3851" s="76"/>
      <c r="I3851" s="76"/>
      <c r="AA3851" s="4" t="str">
        <f t="shared" si="123"/>
        <v/>
      </c>
      <c r="AB3851" s="4" t="str">
        <f t="shared" si="122"/>
        <v/>
      </c>
    </row>
    <row r="3852" spans="8:28" x14ac:dyDescent="0.25">
      <c r="H3852" s="76"/>
      <c r="I3852" s="76"/>
      <c r="AA3852" s="4" t="str">
        <f t="shared" si="123"/>
        <v/>
      </c>
      <c r="AB3852" s="4" t="str">
        <f t="shared" si="122"/>
        <v/>
      </c>
    </row>
    <row r="3853" spans="8:28" x14ac:dyDescent="0.25">
      <c r="H3853" s="76"/>
      <c r="I3853" s="76"/>
      <c r="AA3853" s="4" t="str">
        <f t="shared" si="123"/>
        <v/>
      </c>
      <c r="AB3853" s="4" t="str">
        <f t="shared" si="122"/>
        <v/>
      </c>
    </row>
    <row r="3854" spans="8:28" x14ac:dyDescent="0.25">
      <c r="H3854" s="76"/>
      <c r="I3854" s="76"/>
      <c r="AA3854" s="4" t="str">
        <f t="shared" si="123"/>
        <v/>
      </c>
      <c r="AB3854" s="4" t="str">
        <f t="shared" si="122"/>
        <v/>
      </c>
    </row>
    <row r="3855" spans="8:28" x14ac:dyDescent="0.25">
      <c r="H3855" s="76"/>
      <c r="I3855" s="76"/>
      <c r="AA3855" s="4" t="str">
        <f t="shared" si="123"/>
        <v/>
      </c>
      <c r="AB3855" s="4" t="str">
        <f t="shared" si="122"/>
        <v/>
      </c>
    </row>
    <row r="3856" spans="8:28" x14ac:dyDescent="0.25">
      <c r="H3856" s="76"/>
      <c r="I3856" s="76"/>
      <c r="AA3856" s="4" t="str">
        <f t="shared" si="123"/>
        <v/>
      </c>
      <c r="AB3856" s="4" t="str">
        <f t="shared" si="122"/>
        <v/>
      </c>
    </row>
    <row r="3857" spans="8:28" x14ac:dyDescent="0.25">
      <c r="H3857" s="76"/>
      <c r="I3857" s="76"/>
      <c r="AA3857" s="4" t="str">
        <f t="shared" si="123"/>
        <v/>
      </c>
      <c r="AB3857" s="4" t="str">
        <f t="shared" si="122"/>
        <v/>
      </c>
    </row>
    <row r="3858" spans="8:28" x14ac:dyDescent="0.25">
      <c r="H3858" s="76"/>
      <c r="I3858" s="76"/>
      <c r="AA3858" s="4" t="str">
        <f t="shared" si="123"/>
        <v/>
      </c>
      <c r="AB3858" s="4" t="str">
        <f t="shared" si="122"/>
        <v/>
      </c>
    </row>
    <row r="3859" spans="8:28" x14ac:dyDescent="0.25">
      <c r="H3859" s="76"/>
      <c r="I3859" s="76"/>
      <c r="AA3859" s="4" t="str">
        <f t="shared" si="123"/>
        <v/>
      </c>
      <c r="AB3859" s="4" t="str">
        <f t="shared" si="122"/>
        <v/>
      </c>
    </row>
    <row r="3860" spans="8:28" x14ac:dyDescent="0.25">
      <c r="H3860" s="76"/>
      <c r="I3860" s="76"/>
      <c r="AA3860" s="4" t="str">
        <f t="shared" si="123"/>
        <v/>
      </c>
      <c r="AB3860" s="4" t="str">
        <f t="shared" si="122"/>
        <v/>
      </c>
    </row>
    <row r="3861" spans="8:28" x14ac:dyDescent="0.25">
      <c r="H3861" s="76"/>
      <c r="I3861" s="76"/>
      <c r="AA3861" s="4" t="str">
        <f t="shared" si="123"/>
        <v/>
      </c>
      <c r="AB3861" s="4" t="str">
        <f t="shared" si="122"/>
        <v/>
      </c>
    </row>
    <row r="3862" spans="8:28" x14ac:dyDescent="0.25">
      <c r="H3862" s="76"/>
      <c r="I3862" s="76"/>
      <c r="AA3862" s="4" t="str">
        <f t="shared" si="123"/>
        <v/>
      </c>
      <c r="AB3862" s="4" t="str">
        <f t="shared" si="122"/>
        <v/>
      </c>
    </row>
    <row r="3863" spans="8:28" x14ac:dyDescent="0.25">
      <c r="H3863" s="76"/>
      <c r="I3863" s="76"/>
      <c r="AA3863" s="4" t="str">
        <f t="shared" si="123"/>
        <v/>
      </c>
      <c r="AB3863" s="4" t="str">
        <f t="shared" si="122"/>
        <v/>
      </c>
    </row>
    <row r="3864" spans="8:28" x14ac:dyDescent="0.25">
      <c r="H3864" s="76"/>
      <c r="I3864" s="76"/>
      <c r="AA3864" s="4" t="str">
        <f t="shared" si="123"/>
        <v/>
      </c>
      <c r="AB3864" s="4" t="str">
        <f t="shared" si="122"/>
        <v/>
      </c>
    </row>
    <row r="3865" spans="8:28" x14ac:dyDescent="0.25">
      <c r="H3865" s="76"/>
      <c r="I3865" s="76"/>
      <c r="AA3865" s="4" t="str">
        <f t="shared" si="123"/>
        <v/>
      </c>
      <c r="AB3865" s="4" t="str">
        <f t="shared" si="122"/>
        <v/>
      </c>
    </row>
    <row r="3866" spans="8:28" x14ac:dyDescent="0.25">
      <c r="H3866" s="76"/>
      <c r="I3866" s="76"/>
      <c r="AA3866" s="4" t="str">
        <f t="shared" si="123"/>
        <v/>
      </c>
      <c r="AB3866" s="4" t="str">
        <f t="shared" si="122"/>
        <v/>
      </c>
    </row>
    <row r="3867" spans="8:28" x14ac:dyDescent="0.25">
      <c r="H3867" s="76"/>
      <c r="I3867" s="76"/>
      <c r="AA3867" s="4" t="str">
        <f t="shared" si="123"/>
        <v/>
      </c>
      <c r="AB3867" s="4" t="str">
        <f t="shared" si="122"/>
        <v/>
      </c>
    </row>
    <row r="3868" spans="8:28" x14ac:dyDescent="0.25">
      <c r="H3868" s="76"/>
      <c r="I3868" s="76"/>
      <c r="AA3868" s="4" t="str">
        <f t="shared" si="123"/>
        <v/>
      </c>
      <c r="AB3868" s="4" t="str">
        <f t="shared" si="122"/>
        <v/>
      </c>
    </row>
    <row r="3869" spans="8:28" x14ac:dyDescent="0.25">
      <c r="H3869" s="76"/>
      <c r="I3869" s="76"/>
      <c r="AA3869" s="4" t="str">
        <f t="shared" si="123"/>
        <v/>
      </c>
      <c r="AB3869" s="4" t="str">
        <f t="shared" si="122"/>
        <v/>
      </c>
    </row>
    <row r="3870" spans="8:28" x14ac:dyDescent="0.25">
      <c r="H3870" s="76"/>
      <c r="I3870" s="76"/>
      <c r="AA3870" s="4" t="str">
        <f t="shared" si="123"/>
        <v/>
      </c>
      <c r="AB3870" s="4" t="str">
        <f t="shared" ref="AB3870:AB3933" si="124">IF(K3870="","",IF(VALUE(TEXT(K3870,"HH:MM:SS"))&gt;H3870,VALUE(TEXT(K3870,"HH:MM:SS"))-H3870,0))</f>
        <v/>
      </c>
    </row>
    <row r="3871" spans="8:28" x14ac:dyDescent="0.25">
      <c r="H3871" s="76"/>
      <c r="I3871" s="76"/>
      <c r="AA3871" s="4" t="str">
        <f t="shared" si="123"/>
        <v/>
      </c>
      <c r="AB3871" s="4" t="str">
        <f t="shared" si="124"/>
        <v/>
      </c>
    </row>
    <row r="3872" spans="8:28" x14ac:dyDescent="0.25">
      <c r="H3872" s="76"/>
      <c r="I3872" s="76"/>
      <c r="AA3872" s="4" t="str">
        <f t="shared" si="123"/>
        <v/>
      </c>
      <c r="AB3872" s="4" t="str">
        <f t="shared" si="124"/>
        <v/>
      </c>
    </row>
    <row r="3873" spans="8:28" x14ac:dyDescent="0.25">
      <c r="H3873" s="76"/>
      <c r="I3873" s="76"/>
      <c r="AA3873" s="4" t="str">
        <f t="shared" si="123"/>
        <v/>
      </c>
      <c r="AB3873" s="4" t="str">
        <f t="shared" si="124"/>
        <v/>
      </c>
    </row>
    <row r="3874" spans="8:28" x14ac:dyDescent="0.25">
      <c r="H3874" s="76"/>
      <c r="I3874" s="76"/>
      <c r="AA3874" s="4" t="str">
        <f t="shared" si="123"/>
        <v/>
      </c>
      <c r="AB3874" s="4" t="str">
        <f t="shared" si="124"/>
        <v/>
      </c>
    </row>
    <row r="3875" spans="8:28" x14ac:dyDescent="0.25">
      <c r="H3875" s="76"/>
      <c r="I3875" s="76"/>
      <c r="AA3875" s="4" t="str">
        <f t="shared" si="123"/>
        <v/>
      </c>
      <c r="AB3875" s="4" t="str">
        <f t="shared" si="124"/>
        <v/>
      </c>
    </row>
    <row r="3876" spans="8:28" x14ac:dyDescent="0.25">
      <c r="H3876" s="76"/>
      <c r="I3876" s="76"/>
      <c r="AA3876" s="4" t="str">
        <f t="shared" si="123"/>
        <v/>
      </c>
      <c r="AB3876" s="4" t="str">
        <f t="shared" si="124"/>
        <v/>
      </c>
    </row>
    <row r="3877" spans="8:28" x14ac:dyDescent="0.25">
      <c r="H3877" s="76"/>
      <c r="I3877" s="76"/>
      <c r="AA3877" s="4" t="str">
        <f t="shared" si="123"/>
        <v/>
      </c>
      <c r="AB3877" s="4" t="str">
        <f t="shared" si="124"/>
        <v/>
      </c>
    </row>
    <row r="3878" spans="8:28" x14ac:dyDescent="0.25">
      <c r="H3878" s="76"/>
      <c r="I3878" s="76"/>
      <c r="AA3878" s="4" t="str">
        <f t="shared" si="123"/>
        <v/>
      </c>
      <c r="AB3878" s="4" t="str">
        <f t="shared" si="124"/>
        <v/>
      </c>
    </row>
    <row r="3879" spans="8:28" x14ac:dyDescent="0.25">
      <c r="H3879" s="76"/>
      <c r="I3879" s="76"/>
      <c r="AA3879" s="4" t="str">
        <f t="shared" si="123"/>
        <v/>
      </c>
      <c r="AB3879" s="4" t="str">
        <f t="shared" si="124"/>
        <v/>
      </c>
    </row>
    <row r="3880" spans="8:28" x14ac:dyDescent="0.25">
      <c r="H3880" s="76"/>
      <c r="I3880" s="76"/>
      <c r="AA3880" s="4" t="str">
        <f t="shared" si="123"/>
        <v/>
      </c>
      <c r="AB3880" s="4" t="str">
        <f t="shared" si="124"/>
        <v/>
      </c>
    </row>
    <row r="3881" spans="8:28" x14ac:dyDescent="0.25">
      <c r="H3881" s="76"/>
      <c r="I3881" s="76"/>
      <c r="AA3881" s="4" t="str">
        <f t="shared" si="123"/>
        <v/>
      </c>
      <c r="AB3881" s="4" t="str">
        <f t="shared" si="124"/>
        <v/>
      </c>
    </row>
    <row r="3882" spans="8:28" x14ac:dyDescent="0.25">
      <c r="H3882" s="76"/>
      <c r="I3882" s="76"/>
      <c r="AA3882" s="4" t="str">
        <f t="shared" si="123"/>
        <v/>
      </c>
      <c r="AB3882" s="4" t="str">
        <f t="shared" si="124"/>
        <v/>
      </c>
    </row>
    <row r="3883" spans="8:28" x14ac:dyDescent="0.25">
      <c r="H3883" s="76"/>
      <c r="I3883" s="76"/>
      <c r="AA3883" s="4" t="str">
        <f t="shared" si="123"/>
        <v/>
      </c>
      <c r="AB3883" s="4" t="str">
        <f t="shared" si="124"/>
        <v/>
      </c>
    </row>
    <row r="3884" spans="8:28" x14ac:dyDescent="0.25">
      <c r="H3884" s="76"/>
      <c r="I3884" s="76"/>
      <c r="AA3884" s="4" t="str">
        <f t="shared" si="123"/>
        <v/>
      </c>
      <c r="AB3884" s="4" t="str">
        <f t="shared" si="124"/>
        <v/>
      </c>
    </row>
    <row r="3885" spans="8:28" x14ac:dyDescent="0.25">
      <c r="H3885" s="76"/>
      <c r="I3885" s="76"/>
      <c r="AA3885" s="4" t="str">
        <f t="shared" si="123"/>
        <v/>
      </c>
      <c r="AB3885" s="4" t="str">
        <f t="shared" si="124"/>
        <v/>
      </c>
    </row>
    <row r="3886" spans="8:28" x14ac:dyDescent="0.25">
      <c r="H3886" s="76"/>
      <c r="I3886" s="76"/>
      <c r="AA3886" s="4" t="str">
        <f t="shared" si="123"/>
        <v/>
      </c>
      <c r="AB3886" s="4" t="str">
        <f t="shared" si="124"/>
        <v/>
      </c>
    </row>
    <row r="3887" spans="8:28" x14ac:dyDescent="0.25">
      <c r="H3887" s="76"/>
      <c r="I3887" s="76"/>
      <c r="AA3887" s="4" t="str">
        <f t="shared" si="123"/>
        <v/>
      </c>
      <c r="AB3887" s="4" t="str">
        <f t="shared" si="124"/>
        <v/>
      </c>
    </row>
    <row r="3888" spans="8:28" x14ac:dyDescent="0.25">
      <c r="H3888" s="76"/>
      <c r="I3888" s="76"/>
      <c r="AA3888" s="4" t="str">
        <f t="shared" si="123"/>
        <v/>
      </c>
      <c r="AB3888" s="4" t="str">
        <f t="shared" si="124"/>
        <v/>
      </c>
    </row>
    <row r="3889" spans="8:28" x14ac:dyDescent="0.25">
      <c r="H3889" s="76"/>
      <c r="I3889" s="76"/>
      <c r="AA3889" s="4" t="str">
        <f t="shared" si="123"/>
        <v/>
      </c>
      <c r="AB3889" s="4" t="str">
        <f t="shared" si="124"/>
        <v/>
      </c>
    </row>
    <row r="3890" spans="8:28" x14ac:dyDescent="0.25">
      <c r="H3890" s="76"/>
      <c r="I3890" s="76"/>
      <c r="AA3890" s="4" t="str">
        <f t="shared" si="123"/>
        <v/>
      </c>
      <c r="AB3890" s="4" t="str">
        <f t="shared" si="124"/>
        <v/>
      </c>
    </row>
    <row r="3891" spans="8:28" x14ac:dyDescent="0.25">
      <c r="H3891" s="76"/>
      <c r="I3891" s="76"/>
      <c r="AA3891" s="4" t="str">
        <f t="shared" si="123"/>
        <v/>
      </c>
      <c r="AB3891" s="4" t="str">
        <f t="shared" si="124"/>
        <v/>
      </c>
    </row>
    <row r="3892" spans="8:28" x14ac:dyDescent="0.25">
      <c r="H3892" s="76"/>
      <c r="I3892" s="76"/>
      <c r="AA3892" s="4" t="str">
        <f t="shared" si="123"/>
        <v/>
      </c>
      <c r="AB3892" s="4" t="str">
        <f t="shared" si="124"/>
        <v/>
      </c>
    </row>
    <row r="3893" spans="8:28" x14ac:dyDescent="0.25">
      <c r="H3893" s="76"/>
      <c r="I3893" s="76"/>
      <c r="AA3893" s="4" t="str">
        <f t="shared" si="123"/>
        <v/>
      </c>
      <c r="AB3893" s="4" t="str">
        <f t="shared" si="124"/>
        <v/>
      </c>
    </row>
    <row r="3894" spans="8:28" x14ac:dyDescent="0.25">
      <c r="H3894" s="76"/>
      <c r="I3894" s="76"/>
      <c r="AA3894" s="4" t="str">
        <f t="shared" si="123"/>
        <v/>
      </c>
      <c r="AB3894" s="4" t="str">
        <f t="shared" si="124"/>
        <v/>
      </c>
    </row>
    <row r="3895" spans="8:28" x14ac:dyDescent="0.25">
      <c r="H3895" s="76"/>
      <c r="I3895" s="76"/>
      <c r="AA3895" s="4" t="str">
        <f t="shared" si="123"/>
        <v/>
      </c>
      <c r="AB3895" s="4" t="str">
        <f t="shared" si="124"/>
        <v/>
      </c>
    </row>
    <row r="3896" spans="8:28" x14ac:dyDescent="0.25">
      <c r="H3896" s="76"/>
      <c r="I3896" s="76"/>
      <c r="AA3896" s="4" t="str">
        <f t="shared" si="123"/>
        <v/>
      </c>
      <c r="AB3896" s="4" t="str">
        <f t="shared" si="124"/>
        <v/>
      </c>
    </row>
    <row r="3897" spans="8:28" x14ac:dyDescent="0.25">
      <c r="H3897" s="76"/>
      <c r="I3897" s="76"/>
      <c r="AA3897" s="4" t="str">
        <f t="shared" si="123"/>
        <v/>
      </c>
      <c r="AB3897" s="4" t="str">
        <f t="shared" si="124"/>
        <v/>
      </c>
    </row>
    <row r="3898" spans="8:28" x14ac:dyDescent="0.25">
      <c r="H3898" s="76"/>
      <c r="I3898" s="76"/>
      <c r="AA3898" s="4" t="str">
        <f t="shared" si="123"/>
        <v/>
      </c>
      <c r="AB3898" s="4" t="str">
        <f t="shared" si="124"/>
        <v/>
      </c>
    </row>
    <row r="3899" spans="8:28" x14ac:dyDescent="0.25">
      <c r="H3899" s="76"/>
      <c r="I3899" s="76"/>
      <c r="AA3899" s="4" t="str">
        <f t="shared" si="123"/>
        <v/>
      </c>
      <c r="AB3899" s="4" t="str">
        <f t="shared" si="124"/>
        <v/>
      </c>
    </row>
    <row r="3900" spans="8:28" x14ac:dyDescent="0.25">
      <c r="H3900" s="76"/>
      <c r="I3900" s="76"/>
      <c r="AA3900" s="4" t="str">
        <f t="shared" si="123"/>
        <v/>
      </c>
      <c r="AB3900" s="4" t="str">
        <f t="shared" si="124"/>
        <v/>
      </c>
    </row>
    <row r="3901" spans="8:28" x14ac:dyDescent="0.25">
      <c r="H3901" s="76"/>
      <c r="I3901" s="76"/>
      <c r="AA3901" s="4" t="str">
        <f t="shared" si="123"/>
        <v/>
      </c>
      <c r="AB3901" s="4" t="str">
        <f t="shared" si="124"/>
        <v/>
      </c>
    </row>
    <row r="3902" spans="8:28" x14ac:dyDescent="0.25">
      <c r="H3902" s="76"/>
      <c r="I3902" s="76"/>
      <c r="AA3902" s="4" t="str">
        <f t="shared" si="123"/>
        <v/>
      </c>
      <c r="AB3902" s="4" t="str">
        <f t="shared" si="124"/>
        <v/>
      </c>
    </row>
    <row r="3903" spans="8:28" x14ac:dyDescent="0.25">
      <c r="H3903" s="76"/>
      <c r="I3903" s="76"/>
      <c r="AA3903" s="4" t="str">
        <f t="shared" si="123"/>
        <v/>
      </c>
      <c r="AB3903" s="4" t="str">
        <f t="shared" si="124"/>
        <v/>
      </c>
    </row>
    <row r="3904" spans="8:28" x14ac:dyDescent="0.25">
      <c r="H3904" s="76"/>
      <c r="I3904" s="76"/>
      <c r="AA3904" s="4" t="str">
        <f t="shared" si="123"/>
        <v/>
      </c>
      <c r="AB3904" s="4" t="str">
        <f t="shared" si="124"/>
        <v/>
      </c>
    </row>
    <row r="3905" spans="8:28" x14ac:dyDescent="0.25">
      <c r="H3905" s="76"/>
      <c r="I3905" s="76"/>
      <c r="AA3905" s="4" t="str">
        <f t="shared" si="123"/>
        <v/>
      </c>
      <c r="AB3905" s="4" t="str">
        <f t="shared" si="124"/>
        <v/>
      </c>
    </row>
    <row r="3906" spans="8:28" x14ac:dyDescent="0.25">
      <c r="H3906" s="76"/>
      <c r="I3906" s="76"/>
      <c r="AA3906" s="4" t="str">
        <f t="shared" si="123"/>
        <v/>
      </c>
      <c r="AB3906" s="4" t="str">
        <f t="shared" si="124"/>
        <v/>
      </c>
    </row>
    <row r="3907" spans="8:28" x14ac:dyDescent="0.25">
      <c r="H3907" s="76"/>
      <c r="I3907" s="76"/>
      <c r="AA3907" s="4" t="str">
        <f t="shared" si="123"/>
        <v/>
      </c>
      <c r="AB3907" s="4" t="str">
        <f t="shared" si="124"/>
        <v/>
      </c>
    </row>
    <row r="3908" spans="8:28" x14ac:dyDescent="0.25">
      <c r="H3908" s="76"/>
      <c r="I3908" s="76"/>
      <c r="AA3908" s="4" t="str">
        <f t="shared" si="123"/>
        <v/>
      </c>
      <c r="AB3908" s="4" t="str">
        <f t="shared" si="124"/>
        <v/>
      </c>
    </row>
    <row r="3909" spans="8:28" x14ac:dyDescent="0.25">
      <c r="H3909" s="76"/>
      <c r="I3909" s="76"/>
      <c r="AA3909" s="4" t="str">
        <f t="shared" si="123"/>
        <v/>
      </c>
      <c r="AB3909" s="4" t="str">
        <f t="shared" si="124"/>
        <v/>
      </c>
    </row>
    <row r="3910" spans="8:28" x14ac:dyDescent="0.25">
      <c r="H3910" s="76"/>
      <c r="I3910" s="76"/>
      <c r="AA3910" s="4" t="str">
        <f t="shared" ref="AA3910:AA3973" si="125">IF(A3910="","",R3910+T3910)</f>
        <v/>
      </c>
      <c r="AB3910" s="4" t="str">
        <f t="shared" si="124"/>
        <v/>
      </c>
    </row>
    <row r="3911" spans="8:28" x14ac:dyDescent="0.25">
      <c r="H3911" s="76"/>
      <c r="I3911" s="76"/>
      <c r="AA3911" s="4" t="str">
        <f t="shared" si="125"/>
        <v/>
      </c>
      <c r="AB3911" s="4" t="str">
        <f t="shared" si="124"/>
        <v/>
      </c>
    </row>
    <row r="3912" spans="8:28" x14ac:dyDescent="0.25">
      <c r="H3912" s="76"/>
      <c r="I3912" s="76"/>
      <c r="AA3912" s="4" t="str">
        <f t="shared" si="125"/>
        <v/>
      </c>
      <c r="AB3912" s="4" t="str">
        <f t="shared" si="124"/>
        <v/>
      </c>
    </row>
    <row r="3913" spans="8:28" x14ac:dyDescent="0.25">
      <c r="H3913" s="76"/>
      <c r="I3913" s="76"/>
      <c r="AA3913" s="4" t="str">
        <f t="shared" si="125"/>
        <v/>
      </c>
      <c r="AB3913" s="4" t="str">
        <f t="shared" si="124"/>
        <v/>
      </c>
    </row>
    <row r="3914" spans="8:28" x14ac:dyDescent="0.25">
      <c r="H3914" s="76"/>
      <c r="I3914" s="76"/>
      <c r="AA3914" s="4" t="str">
        <f t="shared" si="125"/>
        <v/>
      </c>
      <c r="AB3914" s="4" t="str">
        <f t="shared" si="124"/>
        <v/>
      </c>
    </row>
    <row r="3915" spans="8:28" x14ac:dyDescent="0.25">
      <c r="H3915" s="76"/>
      <c r="I3915" s="76"/>
      <c r="AA3915" s="4" t="str">
        <f t="shared" si="125"/>
        <v/>
      </c>
      <c r="AB3915" s="4" t="str">
        <f t="shared" si="124"/>
        <v/>
      </c>
    </row>
    <row r="3916" spans="8:28" x14ac:dyDescent="0.25">
      <c r="H3916" s="76"/>
      <c r="I3916" s="76"/>
      <c r="AA3916" s="4" t="str">
        <f t="shared" si="125"/>
        <v/>
      </c>
      <c r="AB3916" s="4" t="str">
        <f t="shared" si="124"/>
        <v/>
      </c>
    </row>
    <row r="3917" spans="8:28" x14ac:dyDescent="0.25">
      <c r="H3917" s="76"/>
      <c r="I3917" s="76"/>
      <c r="AA3917" s="4" t="str">
        <f t="shared" si="125"/>
        <v/>
      </c>
      <c r="AB3917" s="4" t="str">
        <f t="shared" si="124"/>
        <v/>
      </c>
    </row>
    <row r="3918" spans="8:28" x14ac:dyDescent="0.25">
      <c r="H3918" s="76"/>
      <c r="I3918" s="76"/>
      <c r="AA3918" s="4" t="str">
        <f t="shared" si="125"/>
        <v/>
      </c>
      <c r="AB3918" s="4" t="str">
        <f t="shared" si="124"/>
        <v/>
      </c>
    </row>
    <row r="3919" spans="8:28" x14ac:dyDescent="0.25">
      <c r="H3919" s="76"/>
      <c r="I3919" s="76"/>
      <c r="AA3919" s="4" t="str">
        <f t="shared" si="125"/>
        <v/>
      </c>
      <c r="AB3919" s="4" t="str">
        <f t="shared" si="124"/>
        <v/>
      </c>
    </row>
    <row r="3920" spans="8:28" x14ac:dyDescent="0.25">
      <c r="H3920" s="76"/>
      <c r="I3920" s="76"/>
      <c r="AA3920" s="4" t="str">
        <f t="shared" si="125"/>
        <v/>
      </c>
      <c r="AB3920" s="4" t="str">
        <f t="shared" si="124"/>
        <v/>
      </c>
    </row>
    <row r="3921" spans="8:28" x14ac:dyDescent="0.25">
      <c r="H3921" s="76"/>
      <c r="I3921" s="76"/>
      <c r="AA3921" s="4" t="str">
        <f t="shared" si="125"/>
        <v/>
      </c>
      <c r="AB3921" s="4" t="str">
        <f t="shared" si="124"/>
        <v/>
      </c>
    </row>
    <row r="3922" spans="8:28" x14ac:dyDescent="0.25">
      <c r="H3922" s="76"/>
      <c r="I3922" s="76"/>
      <c r="AA3922" s="4" t="str">
        <f t="shared" si="125"/>
        <v/>
      </c>
      <c r="AB3922" s="4" t="str">
        <f t="shared" si="124"/>
        <v/>
      </c>
    </row>
    <row r="3923" spans="8:28" x14ac:dyDescent="0.25">
      <c r="H3923" s="76"/>
      <c r="I3923" s="76"/>
      <c r="AA3923" s="4" t="str">
        <f t="shared" si="125"/>
        <v/>
      </c>
      <c r="AB3923" s="4" t="str">
        <f t="shared" si="124"/>
        <v/>
      </c>
    </row>
    <row r="3924" spans="8:28" x14ac:dyDescent="0.25">
      <c r="H3924" s="76"/>
      <c r="I3924" s="76"/>
      <c r="AA3924" s="4" t="str">
        <f t="shared" si="125"/>
        <v/>
      </c>
      <c r="AB3924" s="4" t="str">
        <f t="shared" si="124"/>
        <v/>
      </c>
    </row>
    <row r="3925" spans="8:28" x14ac:dyDescent="0.25">
      <c r="H3925" s="76"/>
      <c r="I3925" s="76"/>
      <c r="AA3925" s="4" t="str">
        <f t="shared" si="125"/>
        <v/>
      </c>
      <c r="AB3925" s="4" t="str">
        <f t="shared" si="124"/>
        <v/>
      </c>
    </row>
    <row r="3926" spans="8:28" x14ac:dyDescent="0.25">
      <c r="H3926" s="76"/>
      <c r="I3926" s="76"/>
      <c r="AA3926" s="4" t="str">
        <f t="shared" si="125"/>
        <v/>
      </c>
      <c r="AB3926" s="4" t="str">
        <f t="shared" si="124"/>
        <v/>
      </c>
    </row>
    <row r="3927" spans="8:28" x14ac:dyDescent="0.25">
      <c r="H3927" s="76"/>
      <c r="I3927" s="76"/>
      <c r="AA3927" s="4" t="str">
        <f t="shared" si="125"/>
        <v/>
      </c>
      <c r="AB3927" s="4" t="str">
        <f t="shared" si="124"/>
        <v/>
      </c>
    </row>
    <row r="3928" spans="8:28" x14ac:dyDescent="0.25">
      <c r="H3928" s="76"/>
      <c r="I3928" s="76"/>
      <c r="AA3928" s="4" t="str">
        <f t="shared" si="125"/>
        <v/>
      </c>
      <c r="AB3928" s="4" t="str">
        <f t="shared" si="124"/>
        <v/>
      </c>
    </row>
    <row r="3929" spans="8:28" x14ac:dyDescent="0.25">
      <c r="H3929" s="76"/>
      <c r="I3929" s="76"/>
      <c r="AA3929" s="4" t="str">
        <f t="shared" si="125"/>
        <v/>
      </c>
      <c r="AB3929" s="4" t="str">
        <f t="shared" si="124"/>
        <v/>
      </c>
    </row>
    <row r="3930" spans="8:28" x14ac:dyDescent="0.25">
      <c r="H3930" s="76"/>
      <c r="I3930" s="76"/>
      <c r="AA3930" s="4" t="str">
        <f t="shared" si="125"/>
        <v/>
      </c>
      <c r="AB3930" s="4" t="str">
        <f t="shared" si="124"/>
        <v/>
      </c>
    </row>
    <row r="3931" spans="8:28" x14ac:dyDescent="0.25">
      <c r="H3931" s="76"/>
      <c r="I3931" s="76"/>
      <c r="AA3931" s="4" t="str">
        <f t="shared" si="125"/>
        <v/>
      </c>
      <c r="AB3931" s="4" t="str">
        <f t="shared" si="124"/>
        <v/>
      </c>
    </row>
    <row r="3932" spans="8:28" x14ac:dyDescent="0.25">
      <c r="H3932" s="76"/>
      <c r="I3932" s="76"/>
      <c r="AA3932" s="4" t="str">
        <f t="shared" si="125"/>
        <v/>
      </c>
      <c r="AB3932" s="4" t="str">
        <f t="shared" si="124"/>
        <v/>
      </c>
    </row>
    <row r="3933" spans="8:28" x14ac:dyDescent="0.25">
      <c r="H3933" s="76"/>
      <c r="I3933" s="76"/>
      <c r="AA3933" s="4" t="str">
        <f t="shared" si="125"/>
        <v/>
      </c>
      <c r="AB3933" s="4" t="str">
        <f t="shared" si="124"/>
        <v/>
      </c>
    </row>
    <row r="3934" spans="8:28" x14ac:dyDescent="0.25">
      <c r="H3934" s="76"/>
      <c r="I3934" s="76"/>
      <c r="AA3934" s="4" t="str">
        <f t="shared" si="125"/>
        <v/>
      </c>
      <c r="AB3934" s="4" t="str">
        <f t="shared" ref="AB3934:AB3997" si="126">IF(K3934="","",IF(VALUE(TEXT(K3934,"HH:MM:SS"))&gt;H3934,VALUE(TEXT(K3934,"HH:MM:SS"))-H3934,0))</f>
        <v/>
      </c>
    </row>
    <row r="3935" spans="8:28" x14ac:dyDescent="0.25">
      <c r="H3935" s="76"/>
      <c r="I3935" s="76"/>
      <c r="AA3935" s="4" t="str">
        <f t="shared" si="125"/>
        <v/>
      </c>
      <c r="AB3935" s="4" t="str">
        <f t="shared" si="126"/>
        <v/>
      </c>
    </row>
    <row r="3936" spans="8:28" x14ac:dyDescent="0.25">
      <c r="H3936" s="76"/>
      <c r="I3936" s="76"/>
      <c r="AA3936" s="4" t="str">
        <f t="shared" si="125"/>
        <v/>
      </c>
      <c r="AB3936" s="4" t="str">
        <f t="shared" si="126"/>
        <v/>
      </c>
    </row>
    <row r="3937" spans="8:28" x14ac:dyDescent="0.25">
      <c r="H3937" s="76"/>
      <c r="I3937" s="76"/>
      <c r="AA3937" s="4" t="str">
        <f t="shared" si="125"/>
        <v/>
      </c>
      <c r="AB3937" s="4" t="str">
        <f t="shared" si="126"/>
        <v/>
      </c>
    </row>
    <row r="3938" spans="8:28" x14ac:dyDescent="0.25">
      <c r="H3938" s="76"/>
      <c r="I3938" s="76"/>
      <c r="AA3938" s="4" t="str">
        <f t="shared" si="125"/>
        <v/>
      </c>
      <c r="AB3938" s="4" t="str">
        <f t="shared" si="126"/>
        <v/>
      </c>
    </row>
    <row r="3939" spans="8:28" x14ac:dyDescent="0.25">
      <c r="H3939" s="76"/>
      <c r="I3939" s="76"/>
      <c r="AA3939" s="4" t="str">
        <f t="shared" si="125"/>
        <v/>
      </c>
      <c r="AB3939" s="4" t="str">
        <f t="shared" si="126"/>
        <v/>
      </c>
    </row>
    <row r="3940" spans="8:28" x14ac:dyDescent="0.25">
      <c r="H3940" s="76"/>
      <c r="I3940" s="76"/>
      <c r="AA3940" s="4" t="str">
        <f t="shared" si="125"/>
        <v/>
      </c>
      <c r="AB3940" s="4" t="str">
        <f t="shared" si="126"/>
        <v/>
      </c>
    </row>
    <row r="3941" spans="8:28" x14ac:dyDescent="0.25">
      <c r="H3941" s="76"/>
      <c r="I3941" s="76"/>
      <c r="AA3941" s="4" t="str">
        <f t="shared" si="125"/>
        <v/>
      </c>
      <c r="AB3941" s="4" t="str">
        <f t="shared" si="126"/>
        <v/>
      </c>
    </row>
    <row r="3942" spans="8:28" x14ac:dyDescent="0.25">
      <c r="H3942" s="76"/>
      <c r="I3942" s="76"/>
      <c r="AA3942" s="4" t="str">
        <f t="shared" si="125"/>
        <v/>
      </c>
      <c r="AB3942" s="4" t="str">
        <f t="shared" si="126"/>
        <v/>
      </c>
    </row>
    <row r="3943" spans="8:28" x14ac:dyDescent="0.25">
      <c r="H3943" s="76"/>
      <c r="I3943" s="76"/>
      <c r="AA3943" s="4" t="str">
        <f t="shared" si="125"/>
        <v/>
      </c>
      <c r="AB3943" s="4" t="str">
        <f t="shared" si="126"/>
        <v/>
      </c>
    </row>
    <row r="3944" spans="8:28" x14ac:dyDescent="0.25">
      <c r="H3944" s="76"/>
      <c r="I3944" s="76"/>
      <c r="AA3944" s="4" t="str">
        <f t="shared" si="125"/>
        <v/>
      </c>
      <c r="AB3944" s="4" t="str">
        <f t="shared" si="126"/>
        <v/>
      </c>
    </row>
    <row r="3945" spans="8:28" x14ac:dyDescent="0.25">
      <c r="H3945" s="76"/>
      <c r="I3945" s="76"/>
      <c r="AA3945" s="4" t="str">
        <f t="shared" si="125"/>
        <v/>
      </c>
      <c r="AB3945" s="4" t="str">
        <f t="shared" si="126"/>
        <v/>
      </c>
    </row>
    <row r="3946" spans="8:28" x14ac:dyDescent="0.25">
      <c r="H3946" s="76"/>
      <c r="I3946" s="76"/>
      <c r="AA3946" s="4" t="str">
        <f t="shared" si="125"/>
        <v/>
      </c>
      <c r="AB3946" s="4" t="str">
        <f t="shared" si="126"/>
        <v/>
      </c>
    </row>
    <row r="3947" spans="8:28" x14ac:dyDescent="0.25">
      <c r="H3947" s="76"/>
      <c r="I3947" s="76"/>
      <c r="AA3947" s="4" t="str">
        <f t="shared" si="125"/>
        <v/>
      </c>
      <c r="AB3947" s="4" t="str">
        <f t="shared" si="126"/>
        <v/>
      </c>
    </row>
    <row r="3948" spans="8:28" x14ac:dyDescent="0.25">
      <c r="H3948" s="76"/>
      <c r="I3948" s="76"/>
      <c r="AA3948" s="4" t="str">
        <f t="shared" si="125"/>
        <v/>
      </c>
      <c r="AB3948" s="4" t="str">
        <f t="shared" si="126"/>
        <v/>
      </c>
    </row>
    <row r="3949" spans="8:28" x14ac:dyDescent="0.25">
      <c r="H3949" s="76"/>
      <c r="I3949" s="76"/>
      <c r="AA3949" s="4" t="str">
        <f t="shared" si="125"/>
        <v/>
      </c>
      <c r="AB3949" s="4" t="str">
        <f t="shared" si="126"/>
        <v/>
      </c>
    </row>
    <row r="3950" spans="8:28" x14ac:dyDescent="0.25">
      <c r="H3950" s="76"/>
      <c r="I3950" s="76"/>
      <c r="AA3950" s="4" t="str">
        <f t="shared" si="125"/>
        <v/>
      </c>
      <c r="AB3950" s="4" t="str">
        <f t="shared" si="126"/>
        <v/>
      </c>
    </row>
    <row r="3951" spans="8:28" x14ac:dyDescent="0.25">
      <c r="H3951" s="76"/>
      <c r="I3951" s="76"/>
      <c r="AA3951" s="4" t="str">
        <f t="shared" si="125"/>
        <v/>
      </c>
      <c r="AB3951" s="4" t="str">
        <f t="shared" si="126"/>
        <v/>
      </c>
    </row>
    <row r="3952" spans="8:28" x14ac:dyDescent="0.25">
      <c r="H3952" s="76"/>
      <c r="I3952" s="76"/>
      <c r="AA3952" s="4" t="str">
        <f t="shared" si="125"/>
        <v/>
      </c>
      <c r="AB3952" s="4" t="str">
        <f t="shared" si="126"/>
        <v/>
      </c>
    </row>
    <row r="3953" spans="8:28" x14ac:dyDescent="0.25">
      <c r="H3953" s="76"/>
      <c r="I3953" s="76"/>
      <c r="AA3953" s="4" t="str">
        <f t="shared" si="125"/>
        <v/>
      </c>
      <c r="AB3953" s="4" t="str">
        <f t="shared" si="126"/>
        <v/>
      </c>
    </row>
    <row r="3954" spans="8:28" x14ac:dyDescent="0.25">
      <c r="H3954" s="76"/>
      <c r="I3954" s="76"/>
      <c r="AA3954" s="4" t="str">
        <f t="shared" si="125"/>
        <v/>
      </c>
      <c r="AB3954" s="4" t="str">
        <f t="shared" si="126"/>
        <v/>
      </c>
    </row>
    <row r="3955" spans="8:28" x14ac:dyDescent="0.25">
      <c r="H3955" s="76"/>
      <c r="I3955" s="76"/>
      <c r="AA3955" s="4" t="str">
        <f t="shared" si="125"/>
        <v/>
      </c>
      <c r="AB3955" s="4" t="str">
        <f t="shared" si="126"/>
        <v/>
      </c>
    </row>
    <row r="3956" spans="8:28" x14ac:dyDescent="0.25">
      <c r="H3956" s="76"/>
      <c r="I3956" s="76"/>
      <c r="AA3956" s="4" t="str">
        <f t="shared" si="125"/>
        <v/>
      </c>
      <c r="AB3956" s="4" t="str">
        <f t="shared" si="126"/>
        <v/>
      </c>
    </row>
    <row r="3957" spans="8:28" x14ac:dyDescent="0.25">
      <c r="H3957" s="76"/>
      <c r="I3957" s="76"/>
      <c r="AA3957" s="4" t="str">
        <f t="shared" si="125"/>
        <v/>
      </c>
      <c r="AB3957" s="4" t="str">
        <f t="shared" si="126"/>
        <v/>
      </c>
    </row>
    <row r="3958" spans="8:28" x14ac:dyDescent="0.25">
      <c r="H3958" s="76"/>
      <c r="I3958" s="76"/>
      <c r="AA3958" s="4" t="str">
        <f t="shared" si="125"/>
        <v/>
      </c>
      <c r="AB3958" s="4" t="str">
        <f t="shared" si="126"/>
        <v/>
      </c>
    </row>
    <row r="3959" spans="8:28" x14ac:dyDescent="0.25">
      <c r="H3959" s="76"/>
      <c r="I3959" s="76"/>
      <c r="AA3959" s="4" t="str">
        <f t="shared" si="125"/>
        <v/>
      </c>
      <c r="AB3959" s="4" t="str">
        <f t="shared" si="126"/>
        <v/>
      </c>
    </row>
    <row r="3960" spans="8:28" x14ac:dyDescent="0.25">
      <c r="H3960" s="76"/>
      <c r="I3960" s="76"/>
      <c r="AA3960" s="4" t="str">
        <f t="shared" si="125"/>
        <v/>
      </c>
      <c r="AB3960" s="4" t="str">
        <f t="shared" si="126"/>
        <v/>
      </c>
    </row>
    <row r="3961" spans="8:28" x14ac:dyDescent="0.25">
      <c r="H3961" s="76"/>
      <c r="I3961" s="76"/>
      <c r="AA3961" s="4" t="str">
        <f t="shared" si="125"/>
        <v/>
      </c>
      <c r="AB3961" s="4" t="str">
        <f t="shared" si="126"/>
        <v/>
      </c>
    </row>
    <row r="3962" spans="8:28" x14ac:dyDescent="0.25">
      <c r="H3962" s="76"/>
      <c r="I3962" s="76"/>
      <c r="AA3962" s="4" t="str">
        <f t="shared" si="125"/>
        <v/>
      </c>
      <c r="AB3962" s="4" t="str">
        <f t="shared" si="126"/>
        <v/>
      </c>
    </row>
    <row r="3963" spans="8:28" x14ac:dyDescent="0.25">
      <c r="H3963" s="76"/>
      <c r="I3963" s="76"/>
      <c r="AA3963" s="4" t="str">
        <f t="shared" si="125"/>
        <v/>
      </c>
      <c r="AB3963" s="4" t="str">
        <f t="shared" si="126"/>
        <v/>
      </c>
    </row>
    <row r="3964" spans="8:28" x14ac:dyDescent="0.25">
      <c r="H3964" s="76"/>
      <c r="I3964" s="76"/>
      <c r="AA3964" s="4" t="str">
        <f t="shared" si="125"/>
        <v/>
      </c>
      <c r="AB3964" s="4" t="str">
        <f t="shared" si="126"/>
        <v/>
      </c>
    </row>
    <row r="3965" spans="8:28" x14ac:dyDescent="0.25">
      <c r="H3965" s="76"/>
      <c r="I3965" s="76"/>
      <c r="AA3965" s="4" t="str">
        <f t="shared" si="125"/>
        <v/>
      </c>
      <c r="AB3965" s="4" t="str">
        <f t="shared" si="126"/>
        <v/>
      </c>
    </row>
    <row r="3966" spans="8:28" x14ac:dyDescent="0.25">
      <c r="H3966" s="76"/>
      <c r="I3966" s="76"/>
      <c r="AA3966" s="4" t="str">
        <f t="shared" si="125"/>
        <v/>
      </c>
      <c r="AB3966" s="4" t="str">
        <f t="shared" si="126"/>
        <v/>
      </c>
    </row>
    <row r="3967" spans="8:28" x14ac:dyDescent="0.25">
      <c r="H3967" s="76"/>
      <c r="I3967" s="76"/>
      <c r="AA3967" s="4" t="str">
        <f t="shared" si="125"/>
        <v/>
      </c>
      <c r="AB3967" s="4" t="str">
        <f t="shared" si="126"/>
        <v/>
      </c>
    </row>
    <row r="3968" spans="8:28" x14ac:dyDescent="0.25">
      <c r="H3968" s="76"/>
      <c r="I3968" s="76"/>
      <c r="AA3968" s="4" t="str">
        <f t="shared" si="125"/>
        <v/>
      </c>
      <c r="AB3968" s="4" t="str">
        <f t="shared" si="126"/>
        <v/>
      </c>
    </row>
    <row r="3969" spans="8:28" x14ac:dyDescent="0.25">
      <c r="H3969" s="76"/>
      <c r="I3969" s="76"/>
      <c r="AA3969" s="4" t="str">
        <f t="shared" si="125"/>
        <v/>
      </c>
      <c r="AB3969" s="4" t="str">
        <f t="shared" si="126"/>
        <v/>
      </c>
    </row>
    <row r="3970" spans="8:28" x14ac:dyDescent="0.25">
      <c r="H3970" s="76"/>
      <c r="I3970" s="76"/>
      <c r="AA3970" s="4" t="str">
        <f t="shared" si="125"/>
        <v/>
      </c>
      <c r="AB3970" s="4" t="str">
        <f t="shared" si="126"/>
        <v/>
      </c>
    </row>
    <row r="3971" spans="8:28" x14ac:dyDescent="0.25">
      <c r="H3971" s="76"/>
      <c r="I3971" s="76"/>
      <c r="AA3971" s="4" t="str">
        <f t="shared" si="125"/>
        <v/>
      </c>
      <c r="AB3971" s="4" t="str">
        <f t="shared" si="126"/>
        <v/>
      </c>
    </row>
    <row r="3972" spans="8:28" x14ac:dyDescent="0.25">
      <c r="H3972" s="76"/>
      <c r="I3972" s="76"/>
      <c r="AA3972" s="4" t="str">
        <f t="shared" si="125"/>
        <v/>
      </c>
      <c r="AB3972" s="4" t="str">
        <f t="shared" si="126"/>
        <v/>
      </c>
    </row>
    <row r="3973" spans="8:28" x14ac:dyDescent="0.25">
      <c r="H3973" s="76"/>
      <c r="I3973" s="76"/>
      <c r="AA3973" s="4" t="str">
        <f t="shared" si="125"/>
        <v/>
      </c>
      <c r="AB3973" s="4" t="str">
        <f t="shared" si="126"/>
        <v/>
      </c>
    </row>
    <row r="3974" spans="8:28" x14ac:dyDescent="0.25">
      <c r="H3974" s="76"/>
      <c r="I3974" s="76"/>
      <c r="AA3974" s="4" t="str">
        <f t="shared" ref="AA3974:AA4037" si="127">IF(A3974="","",R3974+T3974)</f>
        <v/>
      </c>
      <c r="AB3974" s="4" t="str">
        <f t="shared" si="126"/>
        <v/>
      </c>
    </row>
    <row r="3975" spans="8:28" x14ac:dyDescent="0.25">
      <c r="H3975" s="76"/>
      <c r="I3975" s="76"/>
      <c r="AA3975" s="4" t="str">
        <f t="shared" si="127"/>
        <v/>
      </c>
      <c r="AB3975" s="4" t="str">
        <f t="shared" si="126"/>
        <v/>
      </c>
    </row>
    <row r="3976" spans="8:28" x14ac:dyDescent="0.25">
      <c r="H3976" s="76"/>
      <c r="I3976" s="76"/>
      <c r="AA3976" s="4" t="str">
        <f t="shared" si="127"/>
        <v/>
      </c>
      <c r="AB3976" s="4" t="str">
        <f t="shared" si="126"/>
        <v/>
      </c>
    </row>
    <row r="3977" spans="8:28" x14ac:dyDescent="0.25">
      <c r="H3977" s="76"/>
      <c r="I3977" s="76"/>
      <c r="AA3977" s="4" t="str">
        <f t="shared" si="127"/>
        <v/>
      </c>
      <c r="AB3977" s="4" t="str">
        <f t="shared" si="126"/>
        <v/>
      </c>
    </row>
    <row r="3978" spans="8:28" x14ac:dyDescent="0.25">
      <c r="H3978" s="76"/>
      <c r="I3978" s="76"/>
      <c r="AA3978" s="4" t="str">
        <f t="shared" si="127"/>
        <v/>
      </c>
      <c r="AB3978" s="4" t="str">
        <f t="shared" si="126"/>
        <v/>
      </c>
    </row>
    <row r="3979" spans="8:28" x14ac:dyDescent="0.25">
      <c r="H3979" s="76"/>
      <c r="I3979" s="76"/>
      <c r="AA3979" s="4" t="str">
        <f t="shared" si="127"/>
        <v/>
      </c>
      <c r="AB3979" s="4" t="str">
        <f t="shared" si="126"/>
        <v/>
      </c>
    </row>
    <row r="3980" spans="8:28" x14ac:dyDescent="0.25">
      <c r="H3980" s="76"/>
      <c r="I3980" s="76"/>
      <c r="AA3980" s="4" t="str">
        <f t="shared" si="127"/>
        <v/>
      </c>
      <c r="AB3980" s="4" t="str">
        <f t="shared" si="126"/>
        <v/>
      </c>
    </row>
    <row r="3981" spans="8:28" x14ac:dyDescent="0.25">
      <c r="H3981" s="76"/>
      <c r="I3981" s="76"/>
      <c r="AA3981" s="4" t="str">
        <f t="shared" si="127"/>
        <v/>
      </c>
      <c r="AB3981" s="4" t="str">
        <f t="shared" si="126"/>
        <v/>
      </c>
    </row>
    <row r="3982" spans="8:28" x14ac:dyDescent="0.25">
      <c r="H3982" s="76"/>
      <c r="I3982" s="76"/>
      <c r="AA3982" s="4" t="str">
        <f t="shared" si="127"/>
        <v/>
      </c>
      <c r="AB3982" s="4" t="str">
        <f t="shared" si="126"/>
        <v/>
      </c>
    </row>
    <row r="3983" spans="8:28" x14ac:dyDescent="0.25">
      <c r="H3983" s="76"/>
      <c r="I3983" s="76"/>
      <c r="AA3983" s="4" t="str">
        <f t="shared" si="127"/>
        <v/>
      </c>
      <c r="AB3983" s="4" t="str">
        <f t="shared" si="126"/>
        <v/>
      </c>
    </row>
    <row r="3984" spans="8:28" x14ac:dyDescent="0.25">
      <c r="H3984" s="76"/>
      <c r="I3984" s="76"/>
      <c r="AA3984" s="4" t="str">
        <f t="shared" si="127"/>
        <v/>
      </c>
      <c r="AB3984" s="4" t="str">
        <f t="shared" si="126"/>
        <v/>
      </c>
    </row>
    <row r="3985" spans="8:28" x14ac:dyDescent="0.25">
      <c r="H3985" s="76"/>
      <c r="I3985" s="76"/>
      <c r="AA3985" s="4" t="str">
        <f t="shared" si="127"/>
        <v/>
      </c>
      <c r="AB3985" s="4" t="str">
        <f t="shared" si="126"/>
        <v/>
      </c>
    </row>
    <row r="3986" spans="8:28" x14ac:dyDescent="0.25">
      <c r="H3986" s="76"/>
      <c r="I3986" s="76"/>
      <c r="AA3986" s="4" t="str">
        <f t="shared" si="127"/>
        <v/>
      </c>
      <c r="AB3986" s="4" t="str">
        <f t="shared" si="126"/>
        <v/>
      </c>
    </row>
    <row r="3987" spans="8:28" x14ac:dyDescent="0.25">
      <c r="H3987" s="76"/>
      <c r="I3987" s="76"/>
      <c r="AA3987" s="4" t="str">
        <f t="shared" si="127"/>
        <v/>
      </c>
      <c r="AB3987" s="4" t="str">
        <f t="shared" si="126"/>
        <v/>
      </c>
    </row>
    <row r="3988" spans="8:28" x14ac:dyDescent="0.25">
      <c r="H3988" s="76"/>
      <c r="I3988" s="76"/>
      <c r="AA3988" s="4" t="str">
        <f t="shared" si="127"/>
        <v/>
      </c>
      <c r="AB3988" s="4" t="str">
        <f t="shared" si="126"/>
        <v/>
      </c>
    </row>
    <row r="3989" spans="8:28" x14ac:dyDescent="0.25">
      <c r="H3989" s="76"/>
      <c r="I3989" s="76"/>
      <c r="AA3989" s="4" t="str">
        <f t="shared" si="127"/>
        <v/>
      </c>
      <c r="AB3989" s="4" t="str">
        <f t="shared" si="126"/>
        <v/>
      </c>
    </row>
    <row r="3990" spans="8:28" x14ac:dyDescent="0.25">
      <c r="H3990" s="76"/>
      <c r="I3990" s="76"/>
      <c r="AA3990" s="4" t="str">
        <f t="shared" si="127"/>
        <v/>
      </c>
      <c r="AB3990" s="4" t="str">
        <f t="shared" si="126"/>
        <v/>
      </c>
    </row>
    <row r="3991" spans="8:28" x14ac:dyDescent="0.25">
      <c r="H3991" s="76"/>
      <c r="I3991" s="76"/>
      <c r="AA3991" s="4" t="str">
        <f t="shared" si="127"/>
        <v/>
      </c>
      <c r="AB3991" s="4" t="str">
        <f t="shared" si="126"/>
        <v/>
      </c>
    </row>
    <row r="3992" spans="8:28" x14ac:dyDescent="0.25">
      <c r="H3992" s="76"/>
      <c r="I3992" s="76"/>
      <c r="AA3992" s="4" t="str">
        <f t="shared" si="127"/>
        <v/>
      </c>
      <c r="AB3992" s="4" t="str">
        <f t="shared" si="126"/>
        <v/>
      </c>
    </row>
    <row r="3993" spans="8:28" x14ac:dyDescent="0.25">
      <c r="H3993" s="76"/>
      <c r="I3993" s="76"/>
      <c r="AA3993" s="4" t="str">
        <f t="shared" si="127"/>
        <v/>
      </c>
      <c r="AB3993" s="4" t="str">
        <f t="shared" si="126"/>
        <v/>
      </c>
    </row>
    <row r="3994" spans="8:28" x14ac:dyDescent="0.25">
      <c r="H3994" s="76"/>
      <c r="I3994" s="76"/>
      <c r="AA3994" s="4" t="str">
        <f t="shared" si="127"/>
        <v/>
      </c>
      <c r="AB3994" s="4" t="str">
        <f t="shared" si="126"/>
        <v/>
      </c>
    </row>
    <row r="3995" spans="8:28" x14ac:dyDescent="0.25">
      <c r="H3995" s="76"/>
      <c r="I3995" s="76"/>
      <c r="AA3995" s="4" t="str">
        <f t="shared" si="127"/>
        <v/>
      </c>
      <c r="AB3995" s="4" t="str">
        <f t="shared" si="126"/>
        <v/>
      </c>
    </row>
    <row r="3996" spans="8:28" x14ac:dyDescent="0.25">
      <c r="H3996" s="76"/>
      <c r="I3996" s="76"/>
      <c r="AA3996" s="4" t="str">
        <f t="shared" si="127"/>
        <v/>
      </c>
      <c r="AB3996" s="4" t="str">
        <f t="shared" si="126"/>
        <v/>
      </c>
    </row>
    <row r="3997" spans="8:28" x14ac:dyDescent="0.25">
      <c r="H3997" s="76"/>
      <c r="I3997" s="76"/>
      <c r="AA3997" s="4" t="str">
        <f t="shared" si="127"/>
        <v/>
      </c>
      <c r="AB3997" s="4" t="str">
        <f t="shared" si="126"/>
        <v/>
      </c>
    </row>
    <row r="3998" spans="8:28" x14ac:dyDescent="0.25">
      <c r="H3998" s="76"/>
      <c r="I3998" s="76"/>
      <c r="AA3998" s="4" t="str">
        <f t="shared" si="127"/>
        <v/>
      </c>
      <c r="AB3998" s="4" t="str">
        <f t="shared" ref="AB3998:AB4061" si="128">IF(K3998="","",IF(VALUE(TEXT(K3998,"HH:MM:SS"))&gt;H3998,VALUE(TEXT(K3998,"HH:MM:SS"))-H3998,0))</f>
        <v/>
      </c>
    </row>
    <row r="3999" spans="8:28" x14ac:dyDescent="0.25">
      <c r="H3999" s="76"/>
      <c r="I3999" s="76"/>
      <c r="AA3999" s="4" t="str">
        <f t="shared" si="127"/>
        <v/>
      </c>
      <c r="AB3999" s="4" t="str">
        <f t="shared" si="128"/>
        <v/>
      </c>
    </row>
    <row r="4000" spans="8:28" x14ac:dyDescent="0.25">
      <c r="H4000" s="76"/>
      <c r="I4000" s="76"/>
      <c r="AA4000" s="4" t="str">
        <f t="shared" si="127"/>
        <v/>
      </c>
      <c r="AB4000" s="4" t="str">
        <f t="shared" si="128"/>
        <v/>
      </c>
    </row>
    <row r="4001" spans="8:28" x14ac:dyDescent="0.25">
      <c r="H4001" s="76"/>
      <c r="I4001" s="76"/>
      <c r="AA4001" s="4" t="str">
        <f t="shared" si="127"/>
        <v/>
      </c>
      <c r="AB4001" s="4" t="str">
        <f t="shared" si="128"/>
        <v/>
      </c>
    </row>
    <row r="4002" spans="8:28" x14ac:dyDescent="0.25">
      <c r="H4002" s="76"/>
      <c r="I4002" s="76"/>
      <c r="AA4002" s="4" t="str">
        <f t="shared" si="127"/>
        <v/>
      </c>
      <c r="AB4002" s="4" t="str">
        <f t="shared" si="128"/>
        <v/>
      </c>
    </row>
    <row r="4003" spans="8:28" x14ac:dyDescent="0.25">
      <c r="H4003" s="76"/>
      <c r="I4003" s="76"/>
      <c r="AA4003" s="4" t="str">
        <f t="shared" si="127"/>
        <v/>
      </c>
      <c r="AB4003" s="4" t="str">
        <f t="shared" si="128"/>
        <v/>
      </c>
    </row>
    <row r="4004" spans="8:28" x14ac:dyDescent="0.25">
      <c r="H4004" s="76"/>
      <c r="I4004" s="76"/>
      <c r="AA4004" s="4" t="str">
        <f t="shared" si="127"/>
        <v/>
      </c>
      <c r="AB4004" s="4" t="str">
        <f t="shared" si="128"/>
        <v/>
      </c>
    </row>
    <row r="4005" spans="8:28" x14ac:dyDescent="0.25">
      <c r="H4005" s="76"/>
      <c r="I4005" s="76"/>
      <c r="AA4005" s="4" t="str">
        <f t="shared" si="127"/>
        <v/>
      </c>
      <c r="AB4005" s="4" t="str">
        <f t="shared" si="128"/>
        <v/>
      </c>
    </row>
    <row r="4006" spans="8:28" x14ac:dyDescent="0.25">
      <c r="H4006" s="76"/>
      <c r="I4006" s="76"/>
      <c r="AA4006" s="4" t="str">
        <f t="shared" si="127"/>
        <v/>
      </c>
      <c r="AB4006" s="4" t="str">
        <f t="shared" si="128"/>
        <v/>
      </c>
    </row>
    <row r="4007" spans="8:28" x14ac:dyDescent="0.25">
      <c r="H4007" s="76"/>
      <c r="I4007" s="76"/>
      <c r="AA4007" s="4" t="str">
        <f t="shared" si="127"/>
        <v/>
      </c>
      <c r="AB4007" s="4" t="str">
        <f t="shared" si="128"/>
        <v/>
      </c>
    </row>
    <row r="4008" spans="8:28" x14ac:dyDescent="0.25">
      <c r="H4008" s="76"/>
      <c r="I4008" s="76"/>
      <c r="AA4008" s="4" t="str">
        <f t="shared" si="127"/>
        <v/>
      </c>
      <c r="AB4008" s="4" t="str">
        <f t="shared" si="128"/>
        <v/>
      </c>
    </row>
    <row r="4009" spans="8:28" x14ac:dyDescent="0.25">
      <c r="H4009" s="76"/>
      <c r="I4009" s="76"/>
      <c r="AA4009" s="4" t="str">
        <f t="shared" si="127"/>
        <v/>
      </c>
      <c r="AB4009" s="4" t="str">
        <f t="shared" si="128"/>
        <v/>
      </c>
    </row>
    <row r="4010" spans="8:28" x14ac:dyDescent="0.25">
      <c r="H4010" s="76"/>
      <c r="I4010" s="76"/>
      <c r="AA4010" s="4" t="str">
        <f t="shared" si="127"/>
        <v/>
      </c>
      <c r="AB4010" s="4" t="str">
        <f t="shared" si="128"/>
        <v/>
      </c>
    </row>
    <row r="4011" spans="8:28" x14ac:dyDescent="0.25">
      <c r="H4011" s="76"/>
      <c r="I4011" s="76"/>
      <c r="AA4011" s="4" t="str">
        <f t="shared" si="127"/>
        <v/>
      </c>
      <c r="AB4011" s="4" t="str">
        <f t="shared" si="128"/>
        <v/>
      </c>
    </row>
    <row r="4012" spans="8:28" x14ac:dyDescent="0.25">
      <c r="H4012" s="76"/>
      <c r="I4012" s="76"/>
      <c r="AA4012" s="4" t="str">
        <f t="shared" si="127"/>
        <v/>
      </c>
      <c r="AB4012" s="4" t="str">
        <f t="shared" si="128"/>
        <v/>
      </c>
    </row>
    <row r="4013" spans="8:28" x14ac:dyDescent="0.25">
      <c r="H4013" s="76"/>
      <c r="I4013" s="76"/>
      <c r="AA4013" s="4" t="str">
        <f t="shared" si="127"/>
        <v/>
      </c>
      <c r="AB4013" s="4" t="str">
        <f t="shared" si="128"/>
        <v/>
      </c>
    </row>
    <row r="4014" spans="8:28" x14ac:dyDescent="0.25">
      <c r="H4014" s="76"/>
      <c r="I4014" s="76"/>
      <c r="AA4014" s="4" t="str">
        <f t="shared" si="127"/>
        <v/>
      </c>
      <c r="AB4014" s="4" t="str">
        <f t="shared" si="128"/>
        <v/>
      </c>
    </row>
    <row r="4015" spans="8:28" x14ac:dyDescent="0.25">
      <c r="H4015" s="76"/>
      <c r="I4015" s="76"/>
      <c r="AA4015" s="4" t="str">
        <f t="shared" si="127"/>
        <v/>
      </c>
      <c r="AB4015" s="4" t="str">
        <f t="shared" si="128"/>
        <v/>
      </c>
    </row>
    <row r="4016" spans="8:28" x14ac:dyDescent="0.25">
      <c r="H4016" s="76"/>
      <c r="I4016" s="76"/>
      <c r="AA4016" s="4" t="str">
        <f t="shared" si="127"/>
        <v/>
      </c>
      <c r="AB4016" s="4" t="str">
        <f t="shared" si="128"/>
        <v/>
      </c>
    </row>
    <row r="4017" spans="8:28" x14ac:dyDescent="0.25">
      <c r="H4017" s="76"/>
      <c r="I4017" s="76"/>
      <c r="AA4017" s="4" t="str">
        <f t="shared" si="127"/>
        <v/>
      </c>
      <c r="AB4017" s="4" t="str">
        <f t="shared" si="128"/>
        <v/>
      </c>
    </row>
    <row r="4018" spans="8:28" x14ac:dyDescent="0.25">
      <c r="H4018" s="76"/>
      <c r="I4018" s="76"/>
      <c r="AA4018" s="4" t="str">
        <f t="shared" si="127"/>
        <v/>
      </c>
      <c r="AB4018" s="4" t="str">
        <f t="shared" si="128"/>
        <v/>
      </c>
    </row>
    <row r="4019" spans="8:28" x14ac:dyDescent="0.25">
      <c r="H4019" s="76"/>
      <c r="I4019" s="76"/>
      <c r="AA4019" s="4" t="str">
        <f t="shared" si="127"/>
        <v/>
      </c>
      <c r="AB4019" s="4" t="str">
        <f t="shared" si="128"/>
        <v/>
      </c>
    </row>
    <row r="4020" spans="8:28" x14ac:dyDescent="0.25">
      <c r="H4020" s="76"/>
      <c r="I4020" s="76"/>
      <c r="AA4020" s="4" t="str">
        <f t="shared" si="127"/>
        <v/>
      </c>
      <c r="AB4020" s="4" t="str">
        <f t="shared" si="128"/>
        <v/>
      </c>
    </row>
    <row r="4021" spans="8:28" x14ac:dyDescent="0.25">
      <c r="H4021" s="76"/>
      <c r="I4021" s="76"/>
      <c r="AA4021" s="4" t="str">
        <f t="shared" si="127"/>
        <v/>
      </c>
      <c r="AB4021" s="4" t="str">
        <f t="shared" si="128"/>
        <v/>
      </c>
    </row>
    <row r="4022" spans="8:28" x14ac:dyDescent="0.25">
      <c r="H4022" s="76"/>
      <c r="I4022" s="76"/>
      <c r="AA4022" s="4" t="str">
        <f t="shared" si="127"/>
        <v/>
      </c>
      <c r="AB4022" s="4" t="str">
        <f t="shared" si="128"/>
        <v/>
      </c>
    </row>
    <row r="4023" spans="8:28" x14ac:dyDescent="0.25">
      <c r="H4023" s="76"/>
      <c r="I4023" s="76"/>
      <c r="AA4023" s="4" t="str">
        <f t="shared" si="127"/>
        <v/>
      </c>
      <c r="AB4023" s="4" t="str">
        <f t="shared" si="128"/>
        <v/>
      </c>
    </row>
    <row r="4024" spans="8:28" x14ac:dyDescent="0.25">
      <c r="H4024" s="76"/>
      <c r="I4024" s="76"/>
      <c r="AA4024" s="4" t="str">
        <f t="shared" si="127"/>
        <v/>
      </c>
      <c r="AB4024" s="4" t="str">
        <f t="shared" si="128"/>
        <v/>
      </c>
    </row>
    <row r="4025" spans="8:28" x14ac:dyDescent="0.25">
      <c r="H4025" s="76"/>
      <c r="I4025" s="76"/>
      <c r="AA4025" s="4" t="str">
        <f t="shared" si="127"/>
        <v/>
      </c>
      <c r="AB4025" s="4" t="str">
        <f t="shared" si="128"/>
        <v/>
      </c>
    </row>
    <row r="4026" spans="8:28" x14ac:dyDescent="0.25">
      <c r="H4026" s="76"/>
      <c r="I4026" s="76"/>
      <c r="AA4026" s="4" t="str">
        <f t="shared" si="127"/>
        <v/>
      </c>
      <c r="AB4026" s="4" t="str">
        <f t="shared" si="128"/>
        <v/>
      </c>
    </row>
    <row r="4027" spans="8:28" x14ac:dyDescent="0.25">
      <c r="H4027" s="76"/>
      <c r="I4027" s="76"/>
      <c r="AA4027" s="4" t="str">
        <f t="shared" si="127"/>
        <v/>
      </c>
      <c r="AB4027" s="4" t="str">
        <f t="shared" si="128"/>
        <v/>
      </c>
    </row>
    <row r="4028" spans="8:28" x14ac:dyDescent="0.25">
      <c r="H4028" s="76"/>
      <c r="I4028" s="76"/>
      <c r="AA4028" s="4" t="str">
        <f t="shared" si="127"/>
        <v/>
      </c>
      <c r="AB4028" s="4" t="str">
        <f t="shared" si="128"/>
        <v/>
      </c>
    </row>
    <row r="4029" spans="8:28" x14ac:dyDescent="0.25">
      <c r="H4029" s="76"/>
      <c r="I4029" s="76"/>
      <c r="AA4029" s="4" t="str">
        <f t="shared" si="127"/>
        <v/>
      </c>
      <c r="AB4029" s="4" t="str">
        <f t="shared" si="128"/>
        <v/>
      </c>
    </row>
    <row r="4030" spans="8:28" x14ac:dyDescent="0.25">
      <c r="H4030" s="76"/>
      <c r="I4030" s="76"/>
      <c r="AA4030" s="4" t="str">
        <f t="shared" si="127"/>
        <v/>
      </c>
      <c r="AB4030" s="4" t="str">
        <f t="shared" si="128"/>
        <v/>
      </c>
    </row>
    <row r="4031" spans="8:28" x14ac:dyDescent="0.25">
      <c r="H4031" s="76"/>
      <c r="I4031" s="76"/>
      <c r="AA4031" s="4" t="str">
        <f t="shared" si="127"/>
        <v/>
      </c>
      <c r="AB4031" s="4" t="str">
        <f t="shared" si="128"/>
        <v/>
      </c>
    </row>
    <row r="4032" spans="8:28" x14ac:dyDescent="0.25">
      <c r="H4032" s="76"/>
      <c r="I4032" s="76"/>
      <c r="AA4032" s="4" t="str">
        <f t="shared" si="127"/>
        <v/>
      </c>
      <c r="AB4032" s="4" t="str">
        <f t="shared" si="128"/>
        <v/>
      </c>
    </row>
    <row r="4033" spans="8:28" x14ac:dyDescent="0.25">
      <c r="H4033" s="76"/>
      <c r="I4033" s="76"/>
      <c r="AA4033" s="4" t="str">
        <f t="shared" si="127"/>
        <v/>
      </c>
      <c r="AB4033" s="4" t="str">
        <f t="shared" si="128"/>
        <v/>
      </c>
    </row>
    <row r="4034" spans="8:28" x14ac:dyDescent="0.25">
      <c r="H4034" s="76"/>
      <c r="I4034" s="76"/>
      <c r="AA4034" s="4" t="str">
        <f t="shared" si="127"/>
        <v/>
      </c>
      <c r="AB4034" s="4" t="str">
        <f t="shared" si="128"/>
        <v/>
      </c>
    </row>
    <row r="4035" spans="8:28" x14ac:dyDescent="0.25">
      <c r="H4035" s="76"/>
      <c r="I4035" s="76"/>
      <c r="AA4035" s="4" t="str">
        <f t="shared" si="127"/>
        <v/>
      </c>
      <c r="AB4035" s="4" t="str">
        <f t="shared" si="128"/>
        <v/>
      </c>
    </row>
    <row r="4036" spans="8:28" x14ac:dyDescent="0.25">
      <c r="H4036" s="76"/>
      <c r="I4036" s="76"/>
      <c r="AA4036" s="4" t="str">
        <f t="shared" si="127"/>
        <v/>
      </c>
      <c r="AB4036" s="4" t="str">
        <f t="shared" si="128"/>
        <v/>
      </c>
    </row>
    <row r="4037" spans="8:28" x14ac:dyDescent="0.25">
      <c r="H4037" s="76"/>
      <c r="I4037" s="76"/>
      <c r="AA4037" s="4" t="str">
        <f t="shared" si="127"/>
        <v/>
      </c>
      <c r="AB4037" s="4" t="str">
        <f t="shared" si="128"/>
        <v/>
      </c>
    </row>
    <row r="4038" spans="8:28" x14ac:dyDescent="0.25">
      <c r="H4038" s="76"/>
      <c r="I4038" s="76"/>
      <c r="AA4038" s="4" t="str">
        <f t="shared" ref="AA4038:AA4101" si="129">IF(A4038="","",R4038+T4038)</f>
        <v/>
      </c>
      <c r="AB4038" s="4" t="str">
        <f t="shared" si="128"/>
        <v/>
      </c>
    </row>
    <row r="4039" spans="8:28" x14ac:dyDescent="0.25">
      <c r="H4039" s="76"/>
      <c r="I4039" s="76"/>
      <c r="AA4039" s="4" t="str">
        <f t="shared" si="129"/>
        <v/>
      </c>
      <c r="AB4039" s="4" t="str">
        <f t="shared" si="128"/>
        <v/>
      </c>
    </row>
    <row r="4040" spans="8:28" x14ac:dyDescent="0.25">
      <c r="H4040" s="76"/>
      <c r="I4040" s="76"/>
      <c r="AA4040" s="4" t="str">
        <f t="shared" si="129"/>
        <v/>
      </c>
      <c r="AB4040" s="4" t="str">
        <f t="shared" si="128"/>
        <v/>
      </c>
    </row>
    <row r="4041" spans="8:28" x14ac:dyDescent="0.25">
      <c r="H4041" s="76"/>
      <c r="I4041" s="76"/>
      <c r="AA4041" s="4" t="str">
        <f t="shared" si="129"/>
        <v/>
      </c>
      <c r="AB4041" s="4" t="str">
        <f t="shared" si="128"/>
        <v/>
      </c>
    </row>
    <row r="4042" spans="8:28" x14ac:dyDescent="0.25">
      <c r="H4042" s="76"/>
      <c r="I4042" s="76"/>
      <c r="AA4042" s="4" t="str">
        <f t="shared" si="129"/>
        <v/>
      </c>
      <c r="AB4042" s="4" t="str">
        <f t="shared" si="128"/>
        <v/>
      </c>
    </row>
    <row r="4043" spans="8:28" x14ac:dyDescent="0.25">
      <c r="H4043" s="76"/>
      <c r="I4043" s="76"/>
      <c r="AA4043" s="4" t="str">
        <f t="shared" si="129"/>
        <v/>
      </c>
      <c r="AB4043" s="4" t="str">
        <f t="shared" si="128"/>
        <v/>
      </c>
    </row>
    <row r="4044" spans="8:28" x14ac:dyDescent="0.25">
      <c r="H4044" s="76"/>
      <c r="I4044" s="76"/>
      <c r="AA4044" s="4" t="str">
        <f t="shared" si="129"/>
        <v/>
      </c>
      <c r="AB4044" s="4" t="str">
        <f t="shared" si="128"/>
        <v/>
      </c>
    </row>
    <row r="4045" spans="8:28" x14ac:dyDescent="0.25">
      <c r="H4045" s="76"/>
      <c r="I4045" s="76"/>
      <c r="AA4045" s="4" t="str">
        <f t="shared" si="129"/>
        <v/>
      </c>
      <c r="AB4045" s="4" t="str">
        <f t="shared" si="128"/>
        <v/>
      </c>
    </row>
    <row r="4046" spans="8:28" x14ac:dyDescent="0.25">
      <c r="H4046" s="76"/>
      <c r="I4046" s="76"/>
      <c r="AA4046" s="4" t="str">
        <f t="shared" si="129"/>
        <v/>
      </c>
      <c r="AB4046" s="4" t="str">
        <f t="shared" si="128"/>
        <v/>
      </c>
    </row>
    <row r="4047" spans="8:28" x14ac:dyDescent="0.25">
      <c r="H4047" s="76"/>
      <c r="I4047" s="76"/>
      <c r="AA4047" s="4" t="str">
        <f t="shared" si="129"/>
        <v/>
      </c>
      <c r="AB4047" s="4" t="str">
        <f t="shared" si="128"/>
        <v/>
      </c>
    </row>
    <row r="4048" spans="8:28" x14ac:dyDescent="0.25">
      <c r="H4048" s="76"/>
      <c r="I4048" s="76"/>
      <c r="AA4048" s="4" t="str">
        <f t="shared" si="129"/>
        <v/>
      </c>
      <c r="AB4048" s="4" t="str">
        <f t="shared" si="128"/>
        <v/>
      </c>
    </row>
    <row r="4049" spans="8:28" x14ac:dyDescent="0.25">
      <c r="H4049" s="76"/>
      <c r="I4049" s="76"/>
      <c r="AA4049" s="4" t="str">
        <f t="shared" si="129"/>
        <v/>
      </c>
      <c r="AB4049" s="4" t="str">
        <f t="shared" si="128"/>
        <v/>
      </c>
    </row>
    <row r="4050" spans="8:28" x14ac:dyDescent="0.25">
      <c r="H4050" s="76"/>
      <c r="I4050" s="76"/>
      <c r="AA4050" s="4" t="str">
        <f t="shared" si="129"/>
        <v/>
      </c>
      <c r="AB4050" s="4" t="str">
        <f t="shared" si="128"/>
        <v/>
      </c>
    </row>
    <row r="4051" spans="8:28" x14ac:dyDescent="0.25">
      <c r="H4051" s="76"/>
      <c r="I4051" s="76"/>
      <c r="AA4051" s="4" t="str">
        <f t="shared" si="129"/>
        <v/>
      </c>
      <c r="AB4051" s="4" t="str">
        <f t="shared" si="128"/>
        <v/>
      </c>
    </row>
    <row r="4052" spans="8:28" x14ac:dyDescent="0.25">
      <c r="H4052" s="76"/>
      <c r="I4052" s="76"/>
      <c r="AA4052" s="4" t="str">
        <f t="shared" si="129"/>
        <v/>
      </c>
      <c r="AB4052" s="4" t="str">
        <f t="shared" si="128"/>
        <v/>
      </c>
    </row>
    <row r="4053" spans="8:28" x14ac:dyDescent="0.25">
      <c r="H4053" s="76"/>
      <c r="I4053" s="76"/>
      <c r="AA4053" s="4" t="str">
        <f t="shared" si="129"/>
        <v/>
      </c>
      <c r="AB4053" s="4" t="str">
        <f t="shared" si="128"/>
        <v/>
      </c>
    </row>
    <row r="4054" spans="8:28" x14ac:dyDescent="0.25">
      <c r="H4054" s="76"/>
      <c r="I4054" s="76"/>
      <c r="AA4054" s="4" t="str">
        <f t="shared" si="129"/>
        <v/>
      </c>
      <c r="AB4054" s="4" t="str">
        <f t="shared" si="128"/>
        <v/>
      </c>
    </row>
    <row r="4055" spans="8:28" x14ac:dyDescent="0.25">
      <c r="H4055" s="76"/>
      <c r="I4055" s="76"/>
      <c r="AA4055" s="4" t="str">
        <f t="shared" si="129"/>
        <v/>
      </c>
      <c r="AB4055" s="4" t="str">
        <f t="shared" si="128"/>
        <v/>
      </c>
    </row>
    <row r="4056" spans="8:28" x14ac:dyDescent="0.25">
      <c r="H4056" s="76"/>
      <c r="I4056" s="76"/>
      <c r="AA4056" s="4" t="str">
        <f t="shared" si="129"/>
        <v/>
      </c>
      <c r="AB4056" s="4" t="str">
        <f t="shared" si="128"/>
        <v/>
      </c>
    </row>
    <row r="4057" spans="8:28" x14ac:dyDescent="0.25">
      <c r="H4057" s="76"/>
      <c r="I4057" s="76"/>
      <c r="AA4057" s="4" t="str">
        <f t="shared" si="129"/>
        <v/>
      </c>
      <c r="AB4057" s="4" t="str">
        <f t="shared" si="128"/>
        <v/>
      </c>
    </row>
    <row r="4058" spans="8:28" x14ac:dyDescent="0.25">
      <c r="H4058" s="76"/>
      <c r="I4058" s="76"/>
      <c r="AA4058" s="4" t="str">
        <f t="shared" si="129"/>
        <v/>
      </c>
      <c r="AB4058" s="4" t="str">
        <f t="shared" si="128"/>
        <v/>
      </c>
    </row>
    <row r="4059" spans="8:28" x14ac:dyDescent="0.25">
      <c r="H4059" s="76"/>
      <c r="I4059" s="76"/>
      <c r="AA4059" s="4" t="str">
        <f t="shared" si="129"/>
        <v/>
      </c>
      <c r="AB4059" s="4" t="str">
        <f t="shared" si="128"/>
        <v/>
      </c>
    </row>
    <row r="4060" spans="8:28" x14ac:dyDescent="0.25">
      <c r="H4060" s="76"/>
      <c r="I4060" s="76"/>
      <c r="AA4060" s="4" t="str">
        <f t="shared" si="129"/>
        <v/>
      </c>
      <c r="AB4060" s="4" t="str">
        <f t="shared" si="128"/>
        <v/>
      </c>
    </row>
    <row r="4061" spans="8:28" x14ac:dyDescent="0.25">
      <c r="H4061" s="76"/>
      <c r="I4061" s="76"/>
      <c r="AA4061" s="4" t="str">
        <f t="shared" si="129"/>
        <v/>
      </c>
      <c r="AB4061" s="4" t="str">
        <f t="shared" si="128"/>
        <v/>
      </c>
    </row>
    <row r="4062" spans="8:28" x14ac:dyDescent="0.25">
      <c r="H4062" s="76"/>
      <c r="I4062" s="76"/>
      <c r="AA4062" s="4" t="str">
        <f t="shared" si="129"/>
        <v/>
      </c>
      <c r="AB4062" s="4" t="str">
        <f t="shared" ref="AB4062:AB4125" si="130">IF(K4062="","",IF(VALUE(TEXT(K4062,"HH:MM:SS"))&gt;H4062,VALUE(TEXT(K4062,"HH:MM:SS"))-H4062,0))</f>
        <v/>
      </c>
    </row>
    <row r="4063" spans="8:28" x14ac:dyDescent="0.25">
      <c r="H4063" s="76"/>
      <c r="I4063" s="76"/>
      <c r="AA4063" s="4" t="str">
        <f t="shared" si="129"/>
        <v/>
      </c>
      <c r="AB4063" s="4" t="str">
        <f t="shared" si="130"/>
        <v/>
      </c>
    </row>
    <row r="4064" spans="8:28" x14ac:dyDescent="0.25">
      <c r="H4064" s="76"/>
      <c r="I4064" s="76"/>
      <c r="AA4064" s="4" t="str">
        <f t="shared" si="129"/>
        <v/>
      </c>
      <c r="AB4064" s="4" t="str">
        <f t="shared" si="130"/>
        <v/>
      </c>
    </row>
    <row r="4065" spans="8:28" x14ac:dyDescent="0.25">
      <c r="H4065" s="76"/>
      <c r="I4065" s="76"/>
      <c r="AA4065" s="4" t="str">
        <f t="shared" si="129"/>
        <v/>
      </c>
      <c r="AB4065" s="4" t="str">
        <f t="shared" si="130"/>
        <v/>
      </c>
    </row>
    <row r="4066" spans="8:28" x14ac:dyDescent="0.25">
      <c r="H4066" s="76"/>
      <c r="I4066" s="76"/>
      <c r="AA4066" s="4" t="str">
        <f t="shared" si="129"/>
        <v/>
      </c>
      <c r="AB4066" s="4" t="str">
        <f t="shared" si="130"/>
        <v/>
      </c>
    </row>
    <row r="4067" spans="8:28" x14ac:dyDescent="0.25">
      <c r="H4067" s="76"/>
      <c r="I4067" s="76"/>
      <c r="AA4067" s="4" t="str">
        <f t="shared" si="129"/>
        <v/>
      </c>
      <c r="AB4067" s="4" t="str">
        <f t="shared" si="130"/>
        <v/>
      </c>
    </row>
    <row r="4068" spans="8:28" x14ac:dyDescent="0.25">
      <c r="H4068" s="76"/>
      <c r="I4068" s="76"/>
      <c r="AA4068" s="4" t="str">
        <f t="shared" si="129"/>
        <v/>
      </c>
      <c r="AB4068" s="4" t="str">
        <f t="shared" si="130"/>
        <v/>
      </c>
    </row>
    <row r="4069" spans="8:28" x14ac:dyDescent="0.25">
      <c r="H4069" s="76"/>
      <c r="I4069" s="76"/>
      <c r="AA4069" s="4" t="str">
        <f t="shared" si="129"/>
        <v/>
      </c>
      <c r="AB4069" s="4" t="str">
        <f t="shared" si="130"/>
        <v/>
      </c>
    </row>
    <row r="4070" spans="8:28" x14ac:dyDescent="0.25">
      <c r="H4070" s="76"/>
      <c r="I4070" s="76"/>
      <c r="AA4070" s="4" t="str">
        <f t="shared" si="129"/>
        <v/>
      </c>
      <c r="AB4070" s="4" t="str">
        <f t="shared" si="130"/>
        <v/>
      </c>
    </row>
    <row r="4071" spans="8:28" x14ac:dyDescent="0.25">
      <c r="H4071" s="76"/>
      <c r="I4071" s="76"/>
      <c r="AA4071" s="4" t="str">
        <f t="shared" si="129"/>
        <v/>
      </c>
      <c r="AB4071" s="4" t="str">
        <f t="shared" si="130"/>
        <v/>
      </c>
    </row>
    <row r="4072" spans="8:28" x14ac:dyDescent="0.25">
      <c r="H4072" s="76"/>
      <c r="I4072" s="76"/>
      <c r="AA4072" s="4" t="str">
        <f t="shared" si="129"/>
        <v/>
      </c>
      <c r="AB4072" s="4" t="str">
        <f t="shared" si="130"/>
        <v/>
      </c>
    </row>
    <row r="4073" spans="8:28" x14ac:dyDescent="0.25">
      <c r="H4073" s="76"/>
      <c r="I4073" s="76"/>
      <c r="AA4073" s="4" t="str">
        <f t="shared" si="129"/>
        <v/>
      </c>
      <c r="AB4073" s="4" t="str">
        <f t="shared" si="130"/>
        <v/>
      </c>
    </row>
    <row r="4074" spans="8:28" x14ac:dyDescent="0.25">
      <c r="H4074" s="76"/>
      <c r="I4074" s="76"/>
      <c r="AA4074" s="4" t="str">
        <f t="shared" si="129"/>
        <v/>
      </c>
      <c r="AB4074" s="4" t="str">
        <f t="shared" si="130"/>
        <v/>
      </c>
    </row>
    <row r="4075" spans="8:28" x14ac:dyDescent="0.25">
      <c r="H4075" s="76"/>
      <c r="I4075" s="76"/>
      <c r="AA4075" s="4" t="str">
        <f t="shared" si="129"/>
        <v/>
      </c>
      <c r="AB4075" s="4" t="str">
        <f t="shared" si="130"/>
        <v/>
      </c>
    </row>
    <row r="4076" spans="8:28" x14ac:dyDescent="0.25">
      <c r="H4076" s="76"/>
      <c r="I4076" s="76"/>
      <c r="AA4076" s="4" t="str">
        <f t="shared" si="129"/>
        <v/>
      </c>
      <c r="AB4076" s="4" t="str">
        <f t="shared" si="130"/>
        <v/>
      </c>
    </row>
    <row r="4077" spans="8:28" x14ac:dyDescent="0.25">
      <c r="H4077" s="76"/>
      <c r="I4077" s="76"/>
      <c r="AA4077" s="4" t="str">
        <f t="shared" si="129"/>
        <v/>
      </c>
      <c r="AB4077" s="4" t="str">
        <f t="shared" si="130"/>
        <v/>
      </c>
    </row>
    <row r="4078" spans="8:28" x14ac:dyDescent="0.25">
      <c r="H4078" s="76"/>
      <c r="I4078" s="76"/>
      <c r="AA4078" s="4" t="str">
        <f t="shared" si="129"/>
        <v/>
      </c>
      <c r="AB4078" s="4" t="str">
        <f t="shared" si="130"/>
        <v/>
      </c>
    </row>
    <row r="4079" spans="8:28" x14ac:dyDescent="0.25">
      <c r="H4079" s="76"/>
      <c r="I4079" s="76"/>
      <c r="AA4079" s="4" t="str">
        <f t="shared" si="129"/>
        <v/>
      </c>
      <c r="AB4079" s="4" t="str">
        <f t="shared" si="130"/>
        <v/>
      </c>
    </row>
    <row r="4080" spans="8:28" x14ac:dyDescent="0.25">
      <c r="H4080" s="76"/>
      <c r="I4080" s="76"/>
      <c r="AA4080" s="4" t="str">
        <f t="shared" si="129"/>
        <v/>
      </c>
      <c r="AB4080" s="4" t="str">
        <f t="shared" si="130"/>
        <v/>
      </c>
    </row>
    <row r="4081" spans="8:28" x14ac:dyDescent="0.25">
      <c r="H4081" s="76"/>
      <c r="I4081" s="76"/>
      <c r="AA4081" s="4" t="str">
        <f t="shared" si="129"/>
        <v/>
      </c>
      <c r="AB4081" s="4" t="str">
        <f t="shared" si="130"/>
        <v/>
      </c>
    </row>
    <row r="4082" spans="8:28" x14ac:dyDescent="0.25">
      <c r="H4082" s="76"/>
      <c r="I4082" s="76"/>
      <c r="AA4082" s="4" t="str">
        <f t="shared" si="129"/>
        <v/>
      </c>
      <c r="AB4082" s="4" t="str">
        <f t="shared" si="130"/>
        <v/>
      </c>
    </row>
    <row r="4083" spans="8:28" x14ac:dyDescent="0.25">
      <c r="H4083" s="76"/>
      <c r="I4083" s="76"/>
      <c r="AA4083" s="4" t="str">
        <f t="shared" si="129"/>
        <v/>
      </c>
      <c r="AB4083" s="4" t="str">
        <f t="shared" si="130"/>
        <v/>
      </c>
    </row>
    <row r="4084" spans="8:28" x14ac:dyDescent="0.25">
      <c r="H4084" s="76"/>
      <c r="I4084" s="76"/>
      <c r="AA4084" s="4" t="str">
        <f t="shared" si="129"/>
        <v/>
      </c>
      <c r="AB4084" s="4" t="str">
        <f t="shared" si="130"/>
        <v/>
      </c>
    </row>
    <row r="4085" spans="8:28" x14ac:dyDescent="0.25">
      <c r="H4085" s="76"/>
      <c r="I4085" s="76"/>
      <c r="AA4085" s="4" t="str">
        <f t="shared" si="129"/>
        <v/>
      </c>
      <c r="AB4085" s="4" t="str">
        <f t="shared" si="130"/>
        <v/>
      </c>
    </row>
    <row r="4086" spans="8:28" x14ac:dyDescent="0.25">
      <c r="H4086" s="76"/>
      <c r="I4086" s="76"/>
      <c r="AA4086" s="4" t="str">
        <f t="shared" si="129"/>
        <v/>
      </c>
      <c r="AB4086" s="4" t="str">
        <f t="shared" si="130"/>
        <v/>
      </c>
    </row>
    <row r="4087" spans="8:28" x14ac:dyDescent="0.25">
      <c r="H4087" s="76"/>
      <c r="I4087" s="76"/>
      <c r="AA4087" s="4" t="str">
        <f t="shared" si="129"/>
        <v/>
      </c>
      <c r="AB4087" s="4" t="str">
        <f t="shared" si="130"/>
        <v/>
      </c>
    </row>
    <row r="4088" spans="8:28" x14ac:dyDescent="0.25">
      <c r="H4088" s="76"/>
      <c r="I4088" s="76"/>
      <c r="AA4088" s="4" t="str">
        <f t="shared" si="129"/>
        <v/>
      </c>
      <c r="AB4088" s="4" t="str">
        <f t="shared" si="130"/>
        <v/>
      </c>
    </row>
    <row r="4089" spans="8:28" x14ac:dyDescent="0.25">
      <c r="H4089" s="76"/>
      <c r="I4089" s="76"/>
      <c r="AA4089" s="4" t="str">
        <f t="shared" si="129"/>
        <v/>
      </c>
      <c r="AB4089" s="4" t="str">
        <f t="shared" si="130"/>
        <v/>
      </c>
    </row>
    <row r="4090" spans="8:28" x14ac:dyDescent="0.25">
      <c r="H4090" s="76"/>
      <c r="I4090" s="76"/>
      <c r="AA4090" s="4" t="str">
        <f t="shared" si="129"/>
        <v/>
      </c>
      <c r="AB4090" s="4" t="str">
        <f t="shared" si="130"/>
        <v/>
      </c>
    </row>
    <row r="4091" spans="8:28" x14ac:dyDescent="0.25">
      <c r="H4091" s="76"/>
      <c r="I4091" s="76"/>
      <c r="AA4091" s="4" t="str">
        <f t="shared" si="129"/>
        <v/>
      </c>
      <c r="AB4091" s="4" t="str">
        <f t="shared" si="130"/>
        <v/>
      </c>
    </row>
    <row r="4092" spans="8:28" x14ac:dyDescent="0.25">
      <c r="H4092" s="76"/>
      <c r="I4092" s="76"/>
      <c r="AA4092" s="4" t="str">
        <f t="shared" si="129"/>
        <v/>
      </c>
      <c r="AB4092" s="4" t="str">
        <f t="shared" si="130"/>
        <v/>
      </c>
    </row>
    <row r="4093" spans="8:28" x14ac:dyDescent="0.25">
      <c r="H4093" s="76"/>
      <c r="I4093" s="76"/>
      <c r="AA4093" s="4" t="str">
        <f t="shared" si="129"/>
        <v/>
      </c>
      <c r="AB4093" s="4" t="str">
        <f t="shared" si="130"/>
        <v/>
      </c>
    </row>
    <row r="4094" spans="8:28" x14ac:dyDescent="0.25">
      <c r="H4094" s="76"/>
      <c r="I4094" s="76"/>
      <c r="AA4094" s="4" t="str">
        <f t="shared" si="129"/>
        <v/>
      </c>
      <c r="AB4094" s="4" t="str">
        <f t="shared" si="130"/>
        <v/>
      </c>
    </row>
    <row r="4095" spans="8:28" x14ac:dyDescent="0.25">
      <c r="H4095" s="76"/>
      <c r="I4095" s="76"/>
      <c r="AA4095" s="4" t="str">
        <f t="shared" si="129"/>
        <v/>
      </c>
      <c r="AB4095" s="4" t="str">
        <f t="shared" si="130"/>
        <v/>
      </c>
    </row>
    <row r="4096" spans="8:28" x14ac:dyDescent="0.25">
      <c r="H4096" s="76"/>
      <c r="I4096" s="76"/>
      <c r="AA4096" s="4" t="str">
        <f t="shared" si="129"/>
        <v/>
      </c>
      <c r="AB4096" s="4" t="str">
        <f t="shared" si="130"/>
        <v/>
      </c>
    </row>
    <row r="4097" spans="8:28" x14ac:dyDescent="0.25">
      <c r="H4097" s="76"/>
      <c r="I4097" s="76"/>
      <c r="AA4097" s="4" t="str">
        <f t="shared" si="129"/>
        <v/>
      </c>
      <c r="AB4097" s="4" t="str">
        <f t="shared" si="130"/>
        <v/>
      </c>
    </row>
    <row r="4098" spans="8:28" x14ac:dyDescent="0.25">
      <c r="H4098" s="76"/>
      <c r="I4098" s="76"/>
      <c r="AA4098" s="4" t="str">
        <f t="shared" si="129"/>
        <v/>
      </c>
      <c r="AB4098" s="4" t="str">
        <f t="shared" si="130"/>
        <v/>
      </c>
    </row>
    <row r="4099" spans="8:28" x14ac:dyDescent="0.25">
      <c r="H4099" s="76"/>
      <c r="I4099" s="76"/>
      <c r="AA4099" s="4" t="str">
        <f t="shared" si="129"/>
        <v/>
      </c>
      <c r="AB4099" s="4" t="str">
        <f t="shared" si="130"/>
        <v/>
      </c>
    </row>
    <row r="4100" spans="8:28" x14ac:dyDescent="0.25">
      <c r="H4100" s="76"/>
      <c r="I4100" s="76"/>
      <c r="AA4100" s="4" t="str">
        <f t="shared" si="129"/>
        <v/>
      </c>
      <c r="AB4100" s="4" t="str">
        <f t="shared" si="130"/>
        <v/>
      </c>
    </row>
    <row r="4101" spans="8:28" x14ac:dyDescent="0.25">
      <c r="H4101" s="76"/>
      <c r="I4101" s="76"/>
      <c r="AA4101" s="4" t="str">
        <f t="shared" si="129"/>
        <v/>
      </c>
      <c r="AB4101" s="4" t="str">
        <f t="shared" si="130"/>
        <v/>
      </c>
    </row>
    <row r="4102" spans="8:28" x14ac:dyDescent="0.25">
      <c r="H4102" s="76"/>
      <c r="I4102" s="76"/>
      <c r="AA4102" s="4" t="str">
        <f t="shared" ref="AA4102:AA4165" si="131">IF(A4102="","",R4102+T4102)</f>
        <v/>
      </c>
      <c r="AB4102" s="4" t="str">
        <f t="shared" si="130"/>
        <v/>
      </c>
    </row>
    <row r="4103" spans="8:28" x14ac:dyDescent="0.25">
      <c r="H4103" s="76"/>
      <c r="I4103" s="76"/>
      <c r="AA4103" s="4" t="str">
        <f t="shared" si="131"/>
        <v/>
      </c>
      <c r="AB4103" s="4" t="str">
        <f t="shared" si="130"/>
        <v/>
      </c>
    </row>
    <row r="4104" spans="8:28" x14ac:dyDescent="0.25">
      <c r="H4104" s="76"/>
      <c r="I4104" s="76"/>
      <c r="AA4104" s="4" t="str">
        <f t="shared" si="131"/>
        <v/>
      </c>
      <c r="AB4104" s="4" t="str">
        <f t="shared" si="130"/>
        <v/>
      </c>
    </row>
    <row r="4105" spans="8:28" x14ac:dyDescent="0.25">
      <c r="H4105" s="76"/>
      <c r="I4105" s="76"/>
      <c r="AA4105" s="4" t="str">
        <f t="shared" si="131"/>
        <v/>
      </c>
      <c r="AB4105" s="4" t="str">
        <f t="shared" si="130"/>
        <v/>
      </c>
    </row>
    <row r="4106" spans="8:28" x14ac:dyDescent="0.25">
      <c r="H4106" s="76"/>
      <c r="I4106" s="76"/>
      <c r="AA4106" s="4" t="str">
        <f t="shared" si="131"/>
        <v/>
      </c>
      <c r="AB4106" s="4" t="str">
        <f t="shared" si="130"/>
        <v/>
      </c>
    </row>
    <row r="4107" spans="8:28" x14ac:dyDescent="0.25">
      <c r="H4107" s="76"/>
      <c r="I4107" s="76"/>
      <c r="AA4107" s="4" t="str">
        <f t="shared" si="131"/>
        <v/>
      </c>
      <c r="AB4107" s="4" t="str">
        <f t="shared" si="130"/>
        <v/>
      </c>
    </row>
    <row r="4108" spans="8:28" x14ac:dyDescent="0.25">
      <c r="H4108" s="76"/>
      <c r="I4108" s="76"/>
      <c r="AA4108" s="4" t="str">
        <f t="shared" si="131"/>
        <v/>
      </c>
      <c r="AB4108" s="4" t="str">
        <f t="shared" si="130"/>
        <v/>
      </c>
    </row>
    <row r="4109" spans="8:28" x14ac:dyDescent="0.25">
      <c r="H4109" s="76"/>
      <c r="I4109" s="76"/>
      <c r="AA4109" s="4" t="str">
        <f t="shared" si="131"/>
        <v/>
      </c>
      <c r="AB4109" s="4" t="str">
        <f t="shared" si="130"/>
        <v/>
      </c>
    </row>
    <row r="4110" spans="8:28" x14ac:dyDescent="0.25">
      <c r="H4110" s="76"/>
      <c r="I4110" s="76"/>
      <c r="AA4110" s="4" t="str">
        <f t="shared" si="131"/>
        <v/>
      </c>
      <c r="AB4110" s="4" t="str">
        <f t="shared" si="130"/>
        <v/>
      </c>
    </row>
    <row r="4111" spans="8:28" x14ac:dyDescent="0.25">
      <c r="H4111" s="76"/>
      <c r="I4111" s="76"/>
      <c r="AA4111" s="4" t="str">
        <f t="shared" si="131"/>
        <v/>
      </c>
      <c r="AB4111" s="4" t="str">
        <f t="shared" si="130"/>
        <v/>
      </c>
    </row>
    <row r="4112" spans="8:28" x14ac:dyDescent="0.25">
      <c r="H4112" s="76"/>
      <c r="I4112" s="76"/>
      <c r="AA4112" s="4" t="str">
        <f t="shared" si="131"/>
        <v/>
      </c>
      <c r="AB4112" s="4" t="str">
        <f t="shared" si="130"/>
        <v/>
      </c>
    </row>
    <row r="4113" spans="8:28" x14ac:dyDescent="0.25">
      <c r="H4113" s="76"/>
      <c r="I4113" s="76"/>
      <c r="AA4113" s="4" t="str">
        <f t="shared" si="131"/>
        <v/>
      </c>
      <c r="AB4113" s="4" t="str">
        <f t="shared" si="130"/>
        <v/>
      </c>
    </row>
    <row r="4114" spans="8:28" x14ac:dyDescent="0.25">
      <c r="H4114" s="76"/>
      <c r="I4114" s="76"/>
      <c r="AA4114" s="4" t="str">
        <f t="shared" si="131"/>
        <v/>
      </c>
      <c r="AB4114" s="4" t="str">
        <f t="shared" si="130"/>
        <v/>
      </c>
    </row>
    <row r="4115" spans="8:28" x14ac:dyDescent="0.25">
      <c r="H4115" s="76"/>
      <c r="I4115" s="76"/>
      <c r="AA4115" s="4" t="str">
        <f t="shared" si="131"/>
        <v/>
      </c>
      <c r="AB4115" s="4" t="str">
        <f t="shared" si="130"/>
        <v/>
      </c>
    </row>
    <row r="4116" spans="8:28" x14ac:dyDescent="0.25">
      <c r="H4116" s="76"/>
      <c r="I4116" s="76"/>
      <c r="AA4116" s="4" t="str">
        <f t="shared" si="131"/>
        <v/>
      </c>
      <c r="AB4116" s="4" t="str">
        <f t="shared" si="130"/>
        <v/>
      </c>
    </row>
    <row r="4117" spans="8:28" x14ac:dyDescent="0.25">
      <c r="H4117" s="76"/>
      <c r="I4117" s="76"/>
      <c r="AA4117" s="4" t="str">
        <f t="shared" si="131"/>
        <v/>
      </c>
      <c r="AB4117" s="4" t="str">
        <f t="shared" si="130"/>
        <v/>
      </c>
    </row>
    <row r="4118" spans="8:28" x14ac:dyDescent="0.25">
      <c r="H4118" s="76"/>
      <c r="I4118" s="76"/>
      <c r="AA4118" s="4" t="str">
        <f t="shared" si="131"/>
        <v/>
      </c>
      <c r="AB4118" s="4" t="str">
        <f t="shared" si="130"/>
        <v/>
      </c>
    </row>
    <row r="4119" spans="8:28" x14ac:dyDescent="0.25">
      <c r="H4119" s="76"/>
      <c r="I4119" s="76"/>
      <c r="AA4119" s="4" t="str">
        <f t="shared" si="131"/>
        <v/>
      </c>
      <c r="AB4119" s="4" t="str">
        <f t="shared" si="130"/>
        <v/>
      </c>
    </row>
    <row r="4120" spans="8:28" x14ac:dyDescent="0.25">
      <c r="H4120" s="76"/>
      <c r="I4120" s="76"/>
      <c r="AA4120" s="4" t="str">
        <f t="shared" si="131"/>
        <v/>
      </c>
      <c r="AB4120" s="4" t="str">
        <f t="shared" si="130"/>
        <v/>
      </c>
    </row>
    <row r="4121" spans="8:28" x14ac:dyDescent="0.25">
      <c r="H4121" s="76"/>
      <c r="I4121" s="76"/>
      <c r="AA4121" s="4" t="str">
        <f t="shared" si="131"/>
        <v/>
      </c>
      <c r="AB4121" s="4" t="str">
        <f t="shared" si="130"/>
        <v/>
      </c>
    </row>
    <row r="4122" spans="8:28" x14ac:dyDescent="0.25">
      <c r="H4122" s="76"/>
      <c r="I4122" s="76"/>
      <c r="AA4122" s="4" t="str">
        <f t="shared" si="131"/>
        <v/>
      </c>
      <c r="AB4122" s="4" t="str">
        <f t="shared" si="130"/>
        <v/>
      </c>
    </row>
    <row r="4123" spans="8:28" x14ac:dyDescent="0.25">
      <c r="H4123" s="76"/>
      <c r="I4123" s="76"/>
      <c r="AA4123" s="4" t="str">
        <f t="shared" si="131"/>
        <v/>
      </c>
      <c r="AB4123" s="4" t="str">
        <f t="shared" si="130"/>
        <v/>
      </c>
    </row>
    <row r="4124" spans="8:28" x14ac:dyDescent="0.25">
      <c r="H4124" s="76"/>
      <c r="I4124" s="76"/>
      <c r="AA4124" s="4" t="str">
        <f t="shared" si="131"/>
        <v/>
      </c>
      <c r="AB4124" s="4" t="str">
        <f t="shared" si="130"/>
        <v/>
      </c>
    </row>
    <row r="4125" spans="8:28" x14ac:dyDescent="0.25">
      <c r="H4125" s="76"/>
      <c r="I4125" s="76"/>
      <c r="AA4125" s="4" t="str">
        <f t="shared" si="131"/>
        <v/>
      </c>
      <c r="AB4125" s="4" t="str">
        <f t="shared" si="130"/>
        <v/>
      </c>
    </row>
    <row r="4126" spans="8:28" x14ac:dyDescent="0.25">
      <c r="H4126" s="76"/>
      <c r="I4126" s="76"/>
      <c r="AA4126" s="4" t="str">
        <f t="shared" si="131"/>
        <v/>
      </c>
      <c r="AB4126" s="4" t="str">
        <f t="shared" ref="AB4126:AB4189" si="132">IF(K4126="","",IF(VALUE(TEXT(K4126,"HH:MM:SS"))&gt;H4126,VALUE(TEXT(K4126,"HH:MM:SS"))-H4126,0))</f>
        <v/>
      </c>
    </row>
    <row r="4127" spans="8:28" x14ac:dyDescent="0.25">
      <c r="H4127" s="76"/>
      <c r="I4127" s="76"/>
      <c r="AA4127" s="4" t="str">
        <f t="shared" si="131"/>
        <v/>
      </c>
      <c r="AB4127" s="4" t="str">
        <f t="shared" si="132"/>
        <v/>
      </c>
    </row>
    <row r="4128" spans="8:28" x14ac:dyDescent="0.25">
      <c r="H4128" s="76"/>
      <c r="I4128" s="76"/>
      <c r="AA4128" s="4" t="str">
        <f t="shared" si="131"/>
        <v/>
      </c>
      <c r="AB4128" s="4" t="str">
        <f t="shared" si="132"/>
        <v/>
      </c>
    </row>
    <row r="4129" spans="8:28" x14ac:dyDescent="0.25">
      <c r="H4129" s="76"/>
      <c r="I4129" s="76"/>
      <c r="AA4129" s="4" t="str">
        <f t="shared" si="131"/>
        <v/>
      </c>
      <c r="AB4129" s="4" t="str">
        <f t="shared" si="132"/>
        <v/>
      </c>
    </row>
    <row r="4130" spans="8:28" x14ac:dyDescent="0.25">
      <c r="H4130" s="76"/>
      <c r="I4130" s="76"/>
      <c r="AA4130" s="4" t="str">
        <f t="shared" si="131"/>
        <v/>
      </c>
      <c r="AB4130" s="4" t="str">
        <f t="shared" si="132"/>
        <v/>
      </c>
    </row>
    <row r="4131" spans="8:28" x14ac:dyDescent="0.25">
      <c r="H4131" s="76"/>
      <c r="I4131" s="76"/>
      <c r="AA4131" s="4" t="str">
        <f t="shared" si="131"/>
        <v/>
      </c>
      <c r="AB4131" s="4" t="str">
        <f t="shared" si="132"/>
        <v/>
      </c>
    </row>
    <row r="4132" spans="8:28" x14ac:dyDescent="0.25">
      <c r="H4132" s="76"/>
      <c r="I4132" s="76"/>
      <c r="AA4132" s="4" t="str">
        <f t="shared" si="131"/>
        <v/>
      </c>
      <c r="AB4132" s="4" t="str">
        <f t="shared" si="132"/>
        <v/>
      </c>
    </row>
    <row r="4133" spans="8:28" x14ac:dyDescent="0.25">
      <c r="H4133" s="76"/>
      <c r="I4133" s="76"/>
      <c r="AA4133" s="4" t="str">
        <f t="shared" si="131"/>
        <v/>
      </c>
      <c r="AB4133" s="4" t="str">
        <f t="shared" si="132"/>
        <v/>
      </c>
    </row>
    <row r="4134" spans="8:28" x14ac:dyDescent="0.25">
      <c r="H4134" s="76"/>
      <c r="I4134" s="76"/>
      <c r="AA4134" s="4" t="str">
        <f t="shared" si="131"/>
        <v/>
      </c>
      <c r="AB4134" s="4" t="str">
        <f t="shared" si="132"/>
        <v/>
      </c>
    </row>
    <row r="4135" spans="8:28" x14ac:dyDescent="0.25">
      <c r="H4135" s="76"/>
      <c r="I4135" s="76"/>
      <c r="AA4135" s="4" t="str">
        <f t="shared" si="131"/>
        <v/>
      </c>
      <c r="AB4135" s="4" t="str">
        <f t="shared" si="132"/>
        <v/>
      </c>
    </row>
    <row r="4136" spans="8:28" x14ac:dyDescent="0.25">
      <c r="H4136" s="76"/>
      <c r="I4136" s="76"/>
      <c r="AA4136" s="4" t="str">
        <f t="shared" si="131"/>
        <v/>
      </c>
      <c r="AB4136" s="4" t="str">
        <f t="shared" si="132"/>
        <v/>
      </c>
    </row>
    <row r="4137" spans="8:28" x14ac:dyDescent="0.25">
      <c r="H4137" s="76"/>
      <c r="I4137" s="76"/>
      <c r="AA4137" s="4" t="str">
        <f t="shared" si="131"/>
        <v/>
      </c>
      <c r="AB4137" s="4" t="str">
        <f t="shared" si="132"/>
        <v/>
      </c>
    </row>
    <row r="4138" spans="8:28" x14ac:dyDescent="0.25">
      <c r="H4138" s="76"/>
      <c r="I4138" s="76"/>
      <c r="AA4138" s="4" t="str">
        <f t="shared" si="131"/>
        <v/>
      </c>
      <c r="AB4138" s="4" t="str">
        <f t="shared" si="132"/>
        <v/>
      </c>
    </row>
    <row r="4139" spans="8:28" x14ac:dyDescent="0.25">
      <c r="H4139" s="76"/>
      <c r="I4139" s="76"/>
      <c r="AA4139" s="4" t="str">
        <f t="shared" si="131"/>
        <v/>
      </c>
      <c r="AB4139" s="4" t="str">
        <f t="shared" si="132"/>
        <v/>
      </c>
    </row>
    <row r="4140" spans="8:28" x14ac:dyDescent="0.25">
      <c r="H4140" s="76"/>
      <c r="I4140" s="76"/>
      <c r="AA4140" s="4" t="str">
        <f t="shared" si="131"/>
        <v/>
      </c>
      <c r="AB4140" s="4" t="str">
        <f t="shared" si="132"/>
        <v/>
      </c>
    </row>
    <row r="4141" spans="8:28" x14ac:dyDescent="0.25">
      <c r="H4141" s="76"/>
      <c r="I4141" s="76"/>
      <c r="AA4141" s="4" t="str">
        <f t="shared" si="131"/>
        <v/>
      </c>
      <c r="AB4141" s="4" t="str">
        <f t="shared" si="132"/>
        <v/>
      </c>
    </row>
    <row r="4142" spans="8:28" x14ac:dyDescent="0.25">
      <c r="H4142" s="76"/>
      <c r="I4142" s="76"/>
      <c r="AA4142" s="4" t="str">
        <f t="shared" si="131"/>
        <v/>
      </c>
      <c r="AB4142" s="4" t="str">
        <f t="shared" si="132"/>
        <v/>
      </c>
    </row>
    <row r="4143" spans="8:28" x14ac:dyDescent="0.25">
      <c r="H4143" s="76"/>
      <c r="I4143" s="76"/>
      <c r="AA4143" s="4" t="str">
        <f t="shared" si="131"/>
        <v/>
      </c>
      <c r="AB4143" s="4" t="str">
        <f t="shared" si="132"/>
        <v/>
      </c>
    </row>
    <row r="4144" spans="8:28" x14ac:dyDescent="0.25">
      <c r="H4144" s="76"/>
      <c r="I4144" s="76"/>
      <c r="AA4144" s="4" t="str">
        <f t="shared" si="131"/>
        <v/>
      </c>
      <c r="AB4144" s="4" t="str">
        <f t="shared" si="132"/>
        <v/>
      </c>
    </row>
    <row r="4145" spans="8:28" x14ac:dyDescent="0.25">
      <c r="H4145" s="76"/>
      <c r="I4145" s="76"/>
      <c r="AA4145" s="4" t="str">
        <f t="shared" si="131"/>
        <v/>
      </c>
      <c r="AB4145" s="4" t="str">
        <f t="shared" si="132"/>
        <v/>
      </c>
    </row>
    <row r="4146" spans="8:28" x14ac:dyDescent="0.25">
      <c r="H4146" s="76"/>
      <c r="I4146" s="76"/>
      <c r="AA4146" s="4" t="str">
        <f t="shared" si="131"/>
        <v/>
      </c>
      <c r="AB4146" s="4" t="str">
        <f t="shared" si="132"/>
        <v/>
      </c>
    </row>
    <row r="4147" spans="8:28" x14ac:dyDescent="0.25">
      <c r="H4147" s="76"/>
      <c r="I4147" s="76"/>
      <c r="AA4147" s="4" t="str">
        <f t="shared" si="131"/>
        <v/>
      </c>
      <c r="AB4147" s="4" t="str">
        <f t="shared" si="132"/>
        <v/>
      </c>
    </row>
    <row r="4148" spans="8:28" x14ac:dyDescent="0.25">
      <c r="H4148" s="76"/>
      <c r="I4148" s="76"/>
      <c r="AA4148" s="4" t="str">
        <f t="shared" si="131"/>
        <v/>
      </c>
      <c r="AB4148" s="4" t="str">
        <f t="shared" si="132"/>
        <v/>
      </c>
    </row>
    <row r="4149" spans="8:28" x14ac:dyDescent="0.25">
      <c r="H4149" s="76"/>
      <c r="I4149" s="76"/>
      <c r="AA4149" s="4" t="str">
        <f t="shared" si="131"/>
        <v/>
      </c>
      <c r="AB4149" s="4" t="str">
        <f t="shared" si="132"/>
        <v/>
      </c>
    </row>
    <row r="4150" spans="8:28" x14ac:dyDescent="0.25">
      <c r="H4150" s="76"/>
      <c r="I4150" s="76"/>
      <c r="AA4150" s="4" t="str">
        <f t="shared" si="131"/>
        <v/>
      </c>
      <c r="AB4150" s="4" t="str">
        <f t="shared" si="132"/>
        <v/>
      </c>
    </row>
    <row r="4151" spans="8:28" x14ac:dyDescent="0.25">
      <c r="H4151" s="76"/>
      <c r="I4151" s="76"/>
      <c r="AA4151" s="4" t="str">
        <f t="shared" si="131"/>
        <v/>
      </c>
      <c r="AB4151" s="4" t="str">
        <f t="shared" si="132"/>
        <v/>
      </c>
    </row>
    <row r="4152" spans="8:28" x14ac:dyDescent="0.25">
      <c r="H4152" s="76"/>
      <c r="I4152" s="76"/>
      <c r="AA4152" s="4" t="str">
        <f t="shared" si="131"/>
        <v/>
      </c>
      <c r="AB4152" s="4" t="str">
        <f t="shared" si="132"/>
        <v/>
      </c>
    </row>
    <row r="4153" spans="8:28" x14ac:dyDescent="0.25">
      <c r="H4153" s="76"/>
      <c r="I4153" s="76"/>
      <c r="AA4153" s="4" t="str">
        <f t="shared" si="131"/>
        <v/>
      </c>
      <c r="AB4153" s="4" t="str">
        <f t="shared" si="132"/>
        <v/>
      </c>
    </row>
    <row r="4154" spans="8:28" x14ac:dyDescent="0.25">
      <c r="H4154" s="76"/>
      <c r="I4154" s="76"/>
      <c r="AA4154" s="4" t="str">
        <f t="shared" si="131"/>
        <v/>
      </c>
      <c r="AB4154" s="4" t="str">
        <f t="shared" si="132"/>
        <v/>
      </c>
    </row>
    <row r="4155" spans="8:28" x14ac:dyDescent="0.25">
      <c r="H4155" s="76"/>
      <c r="I4155" s="76"/>
      <c r="AA4155" s="4" t="str">
        <f t="shared" si="131"/>
        <v/>
      </c>
      <c r="AB4155" s="4" t="str">
        <f t="shared" si="132"/>
        <v/>
      </c>
    </row>
    <row r="4156" spans="8:28" x14ac:dyDescent="0.25">
      <c r="H4156" s="76"/>
      <c r="I4156" s="76"/>
      <c r="AA4156" s="4" t="str">
        <f t="shared" si="131"/>
        <v/>
      </c>
      <c r="AB4156" s="4" t="str">
        <f t="shared" si="132"/>
        <v/>
      </c>
    </row>
    <row r="4157" spans="8:28" x14ac:dyDescent="0.25">
      <c r="H4157" s="76"/>
      <c r="I4157" s="76"/>
      <c r="AA4157" s="4" t="str">
        <f t="shared" si="131"/>
        <v/>
      </c>
      <c r="AB4157" s="4" t="str">
        <f t="shared" si="132"/>
        <v/>
      </c>
    </row>
    <row r="4158" spans="8:28" x14ac:dyDescent="0.25">
      <c r="H4158" s="76"/>
      <c r="I4158" s="76"/>
      <c r="AA4158" s="4" t="str">
        <f t="shared" si="131"/>
        <v/>
      </c>
      <c r="AB4158" s="4" t="str">
        <f t="shared" si="132"/>
        <v/>
      </c>
    </row>
    <row r="4159" spans="8:28" x14ac:dyDescent="0.25">
      <c r="H4159" s="76"/>
      <c r="I4159" s="76"/>
      <c r="AA4159" s="4" t="str">
        <f t="shared" si="131"/>
        <v/>
      </c>
      <c r="AB4159" s="4" t="str">
        <f t="shared" si="132"/>
        <v/>
      </c>
    </row>
    <row r="4160" spans="8:28" x14ac:dyDescent="0.25">
      <c r="H4160" s="76"/>
      <c r="I4160" s="76"/>
      <c r="AA4160" s="4" t="str">
        <f t="shared" si="131"/>
        <v/>
      </c>
      <c r="AB4160" s="4" t="str">
        <f t="shared" si="132"/>
        <v/>
      </c>
    </row>
    <row r="4161" spans="8:28" x14ac:dyDescent="0.25">
      <c r="H4161" s="76"/>
      <c r="I4161" s="76"/>
      <c r="AA4161" s="4" t="str">
        <f t="shared" si="131"/>
        <v/>
      </c>
      <c r="AB4161" s="4" t="str">
        <f t="shared" si="132"/>
        <v/>
      </c>
    </row>
    <row r="4162" spans="8:28" x14ac:dyDescent="0.25">
      <c r="H4162" s="76"/>
      <c r="I4162" s="76"/>
      <c r="AA4162" s="4" t="str">
        <f t="shared" si="131"/>
        <v/>
      </c>
      <c r="AB4162" s="4" t="str">
        <f t="shared" si="132"/>
        <v/>
      </c>
    </row>
    <row r="4163" spans="8:28" x14ac:dyDescent="0.25">
      <c r="H4163" s="76"/>
      <c r="I4163" s="76"/>
      <c r="AA4163" s="4" t="str">
        <f t="shared" si="131"/>
        <v/>
      </c>
      <c r="AB4163" s="4" t="str">
        <f t="shared" si="132"/>
        <v/>
      </c>
    </row>
    <row r="4164" spans="8:28" x14ac:dyDescent="0.25">
      <c r="H4164" s="76"/>
      <c r="I4164" s="76"/>
      <c r="AA4164" s="4" t="str">
        <f t="shared" si="131"/>
        <v/>
      </c>
      <c r="AB4164" s="4" t="str">
        <f t="shared" si="132"/>
        <v/>
      </c>
    </row>
    <row r="4165" spans="8:28" x14ac:dyDescent="0.25">
      <c r="H4165" s="76"/>
      <c r="I4165" s="76"/>
      <c r="AA4165" s="4" t="str">
        <f t="shared" si="131"/>
        <v/>
      </c>
      <c r="AB4165" s="4" t="str">
        <f t="shared" si="132"/>
        <v/>
      </c>
    </row>
    <row r="4166" spans="8:28" x14ac:dyDescent="0.25">
      <c r="H4166" s="76"/>
      <c r="I4166" s="76"/>
      <c r="AA4166" s="4" t="str">
        <f t="shared" ref="AA4166:AA4229" si="133">IF(A4166="","",R4166+T4166)</f>
        <v/>
      </c>
      <c r="AB4166" s="4" t="str">
        <f t="shared" si="132"/>
        <v/>
      </c>
    </row>
    <row r="4167" spans="8:28" x14ac:dyDescent="0.25">
      <c r="H4167" s="76"/>
      <c r="I4167" s="76"/>
      <c r="AA4167" s="4" t="str">
        <f t="shared" si="133"/>
        <v/>
      </c>
      <c r="AB4167" s="4" t="str">
        <f t="shared" si="132"/>
        <v/>
      </c>
    </row>
    <row r="4168" spans="8:28" x14ac:dyDescent="0.25">
      <c r="H4168" s="76"/>
      <c r="I4168" s="76"/>
      <c r="AA4168" s="4" t="str">
        <f t="shared" si="133"/>
        <v/>
      </c>
      <c r="AB4168" s="4" t="str">
        <f t="shared" si="132"/>
        <v/>
      </c>
    </row>
    <row r="4169" spans="8:28" x14ac:dyDescent="0.25">
      <c r="H4169" s="76"/>
      <c r="I4169" s="76"/>
      <c r="AA4169" s="4" t="str">
        <f t="shared" si="133"/>
        <v/>
      </c>
      <c r="AB4169" s="4" t="str">
        <f t="shared" si="132"/>
        <v/>
      </c>
    </row>
    <row r="4170" spans="8:28" x14ac:dyDescent="0.25">
      <c r="H4170" s="76"/>
      <c r="I4170" s="76"/>
      <c r="AA4170" s="4" t="str">
        <f t="shared" si="133"/>
        <v/>
      </c>
      <c r="AB4170" s="4" t="str">
        <f t="shared" si="132"/>
        <v/>
      </c>
    </row>
    <row r="4171" spans="8:28" x14ac:dyDescent="0.25">
      <c r="H4171" s="76"/>
      <c r="I4171" s="76"/>
      <c r="AA4171" s="4" t="str">
        <f t="shared" si="133"/>
        <v/>
      </c>
      <c r="AB4171" s="4" t="str">
        <f t="shared" si="132"/>
        <v/>
      </c>
    </row>
    <row r="4172" spans="8:28" x14ac:dyDescent="0.25">
      <c r="H4172" s="76"/>
      <c r="I4172" s="76"/>
      <c r="AA4172" s="4" t="str">
        <f t="shared" si="133"/>
        <v/>
      </c>
      <c r="AB4172" s="4" t="str">
        <f t="shared" si="132"/>
        <v/>
      </c>
    </row>
    <row r="4173" spans="8:28" x14ac:dyDescent="0.25">
      <c r="H4173" s="76"/>
      <c r="I4173" s="76"/>
      <c r="AA4173" s="4" t="str">
        <f t="shared" si="133"/>
        <v/>
      </c>
      <c r="AB4173" s="4" t="str">
        <f t="shared" si="132"/>
        <v/>
      </c>
    </row>
    <row r="4174" spans="8:28" x14ac:dyDescent="0.25">
      <c r="H4174" s="76"/>
      <c r="I4174" s="76"/>
      <c r="AA4174" s="4" t="str">
        <f t="shared" si="133"/>
        <v/>
      </c>
      <c r="AB4174" s="4" t="str">
        <f t="shared" si="132"/>
        <v/>
      </c>
    </row>
    <row r="4175" spans="8:28" x14ac:dyDescent="0.25">
      <c r="H4175" s="76"/>
      <c r="I4175" s="76"/>
      <c r="AA4175" s="4" t="str">
        <f t="shared" si="133"/>
        <v/>
      </c>
      <c r="AB4175" s="4" t="str">
        <f t="shared" si="132"/>
        <v/>
      </c>
    </row>
    <row r="4176" spans="8:28" x14ac:dyDescent="0.25">
      <c r="H4176" s="76"/>
      <c r="I4176" s="76"/>
      <c r="AA4176" s="4" t="str">
        <f t="shared" si="133"/>
        <v/>
      </c>
      <c r="AB4176" s="4" t="str">
        <f t="shared" si="132"/>
        <v/>
      </c>
    </row>
    <row r="4177" spans="8:28" x14ac:dyDescent="0.25">
      <c r="H4177" s="76"/>
      <c r="I4177" s="76"/>
      <c r="AA4177" s="4" t="str">
        <f t="shared" si="133"/>
        <v/>
      </c>
      <c r="AB4177" s="4" t="str">
        <f t="shared" si="132"/>
        <v/>
      </c>
    </row>
    <row r="4178" spans="8:28" x14ac:dyDescent="0.25">
      <c r="H4178" s="76"/>
      <c r="I4178" s="76"/>
      <c r="AA4178" s="4" t="str">
        <f t="shared" si="133"/>
        <v/>
      </c>
      <c r="AB4178" s="4" t="str">
        <f t="shared" si="132"/>
        <v/>
      </c>
    </row>
    <row r="4179" spans="8:28" x14ac:dyDescent="0.25">
      <c r="H4179" s="76"/>
      <c r="I4179" s="76"/>
      <c r="AA4179" s="4" t="str">
        <f t="shared" si="133"/>
        <v/>
      </c>
      <c r="AB4179" s="4" t="str">
        <f t="shared" si="132"/>
        <v/>
      </c>
    </row>
    <row r="4180" spans="8:28" x14ac:dyDescent="0.25">
      <c r="H4180" s="76"/>
      <c r="I4180" s="76"/>
      <c r="AA4180" s="4" t="str">
        <f t="shared" si="133"/>
        <v/>
      </c>
      <c r="AB4180" s="4" t="str">
        <f t="shared" si="132"/>
        <v/>
      </c>
    </row>
    <row r="4181" spans="8:28" x14ac:dyDescent="0.25">
      <c r="H4181" s="76"/>
      <c r="I4181" s="76"/>
      <c r="AA4181" s="4" t="str">
        <f t="shared" si="133"/>
        <v/>
      </c>
      <c r="AB4181" s="4" t="str">
        <f t="shared" si="132"/>
        <v/>
      </c>
    </row>
    <row r="4182" spans="8:28" x14ac:dyDescent="0.25">
      <c r="H4182" s="76"/>
      <c r="I4182" s="76"/>
      <c r="AA4182" s="4" t="str">
        <f t="shared" si="133"/>
        <v/>
      </c>
      <c r="AB4182" s="4" t="str">
        <f t="shared" si="132"/>
        <v/>
      </c>
    </row>
    <row r="4183" spans="8:28" x14ac:dyDescent="0.25">
      <c r="H4183" s="76"/>
      <c r="I4183" s="76"/>
      <c r="AA4183" s="4" t="str">
        <f t="shared" si="133"/>
        <v/>
      </c>
      <c r="AB4183" s="4" t="str">
        <f t="shared" si="132"/>
        <v/>
      </c>
    </row>
    <row r="4184" spans="8:28" x14ac:dyDescent="0.25">
      <c r="H4184" s="76"/>
      <c r="I4184" s="76"/>
      <c r="AA4184" s="4" t="str">
        <f t="shared" si="133"/>
        <v/>
      </c>
      <c r="AB4184" s="4" t="str">
        <f t="shared" si="132"/>
        <v/>
      </c>
    </row>
    <row r="4185" spans="8:28" x14ac:dyDescent="0.25">
      <c r="H4185" s="76"/>
      <c r="I4185" s="76"/>
      <c r="AA4185" s="4" t="str">
        <f t="shared" si="133"/>
        <v/>
      </c>
      <c r="AB4185" s="4" t="str">
        <f t="shared" si="132"/>
        <v/>
      </c>
    </row>
    <row r="4186" spans="8:28" x14ac:dyDescent="0.25">
      <c r="H4186" s="76"/>
      <c r="I4186" s="76"/>
      <c r="AA4186" s="4" t="str">
        <f t="shared" si="133"/>
        <v/>
      </c>
      <c r="AB4186" s="4" t="str">
        <f t="shared" si="132"/>
        <v/>
      </c>
    </row>
    <row r="4187" spans="8:28" x14ac:dyDescent="0.25">
      <c r="H4187" s="76"/>
      <c r="I4187" s="76"/>
      <c r="AA4187" s="4" t="str">
        <f t="shared" si="133"/>
        <v/>
      </c>
      <c r="AB4187" s="4" t="str">
        <f t="shared" si="132"/>
        <v/>
      </c>
    </row>
    <row r="4188" spans="8:28" x14ac:dyDescent="0.25">
      <c r="H4188" s="76"/>
      <c r="I4188" s="76"/>
      <c r="AA4188" s="4" t="str">
        <f t="shared" si="133"/>
        <v/>
      </c>
      <c r="AB4188" s="4" t="str">
        <f t="shared" si="132"/>
        <v/>
      </c>
    </row>
    <row r="4189" spans="8:28" x14ac:dyDescent="0.25">
      <c r="H4189" s="76"/>
      <c r="I4189" s="76"/>
      <c r="AA4189" s="4" t="str">
        <f t="shared" si="133"/>
        <v/>
      </c>
      <c r="AB4189" s="4" t="str">
        <f t="shared" si="132"/>
        <v/>
      </c>
    </row>
    <row r="4190" spans="8:28" x14ac:dyDescent="0.25">
      <c r="H4190" s="76"/>
      <c r="I4190" s="76"/>
      <c r="AA4190" s="4" t="str">
        <f t="shared" si="133"/>
        <v/>
      </c>
      <c r="AB4190" s="4" t="str">
        <f t="shared" ref="AB4190:AB4253" si="134">IF(K4190="","",IF(VALUE(TEXT(K4190,"HH:MM:SS"))&gt;H4190,VALUE(TEXT(K4190,"HH:MM:SS"))-H4190,0))</f>
        <v/>
      </c>
    </row>
    <row r="4191" spans="8:28" x14ac:dyDescent="0.25">
      <c r="H4191" s="76"/>
      <c r="I4191" s="76"/>
      <c r="AA4191" s="4" t="str">
        <f t="shared" si="133"/>
        <v/>
      </c>
      <c r="AB4191" s="4" t="str">
        <f t="shared" si="134"/>
        <v/>
      </c>
    </row>
    <row r="4192" spans="8:28" x14ac:dyDescent="0.25">
      <c r="H4192" s="76"/>
      <c r="I4192" s="76"/>
      <c r="AA4192" s="4" t="str">
        <f t="shared" si="133"/>
        <v/>
      </c>
      <c r="AB4192" s="4" t="str">
        <f t="shared" si="134"/>
        <v/>
      </c>
    </row>
    <row r="4193" spans="8:28" x14ac:dyDescent="0.25">
      <c r="H4193" s="76"/>
      <c r="I4193" s="76"/>
      <c r="AA4193" s="4" t="str">
        <f t="shared" si="133"/>
        <v/>
      </c>
      <c r="AB4193" s="4" t="str">
        <f t="shared" si="134"/>
        <v/>
      </c>
    </row>
    <row r="4194" spans="8:28" x14ac:dyDescent="0.25">
      <c r="H4194" s="76"/>
      <c r="I4194" s="76"/>
      <c r="AA4194" s="4" t="str">
        <f t="shared" si="133"/>
        <v/>
      </c>
      <c r="AB4194" s="4" t="str">
        <f t="shared" si="134"/>
        <v/>
      </c>
    </row>
    <row r="4195" spans="8:28" x14ac:dyDescent="0.25">
      <c r="H4195" s="76"/>
      <c r="I4195" s="76"/>
      <c r="AA4195" s="4" t="str">
        <f t="shared" si="133"/>
        <v/>
      </c>
      <c r="AB4195" s="4" t="str">
        <f t="shared" si="134"/>
        <v/>
      </c>
    </row>
    <row r="4196" spans="8:28" x14ac:dyDescent="0.25">
      <c r="H4196" s="76"/>
      <c r="I4196" s="76"/>
      <c r="AA4196" s="4" t="str">
        <f t="shared" si="133"/>
        <v/>
      </c>
      <c r="AB4196" s="4" t="str">
        <f t="shared" si="134"/>
        <v/>
      </c>
    </row>
    <row r="4197" spans="8:28" x14ac:dyDescent="0.25">
      <c r="H4197" s="76"/>
      <c r="I4197" s="76"/>
      <c r="AA4197" s="4" t="str">
        <f t="shared" si="133"/>
        <v/>
      </c>
      <c r="AB4197" s="4" t="str">
        <f t="shared" si="134"/>
        <v/>
      </c>
    </row>
    <row r="4198" spans="8:28" x14ac:dyDescent="0.25">
      <c r="H4198" s="76"/>
      <c r="I4198" s="76"/>
      <c r="AA4198" s="4" t="str">
        <f t="shared" si="133"/>
        <v/>
      </c>
      <c r="AB4198" s="4" t="str">
        <f t="shared" si="134"/>
        <v/>
      </c>
    </row>
    <row r="4199" spans="8:28" x14ac:dyDescent="0.25">
      <c r="H4199" s="76"/>
      <c r="I4199" s="76"/>
      <c r="AA4199" s="4" t="str">
        <f t="shared" si="133"/>
        <v/>
      </c>
      <c r="AB4199" s="4" t="str">
        <f t="shared" si="134"/>
        <v/>
      </c>
    </row>
    <row r="4200" spans="8:28" x14ac:dyDescent="0.25">
      <c r="H4200" s="76"/>
      <c r="I4200" s="76"/>
      <c r="AA4200" s="4" t="str">
        <f t="shared" si="133"/>
        <v/>
      </c>
      <c r="AB4200" s="4" t="str">
        <f t="shared" si="134"/>
        <v/>
      </c>
    </row>
    <row r="4201" spans="8:28" x14ac:dyDescent="0.25">
      <c r="H4201" s="76"/>
      <c r="I4201" s="76"/>
      <c r="AA4201" s="4" t="str">
        <f t="shared" si="133"/>
        <v/>
      </c>
      <c r="AB4201" s="4" t="str">
        <f t="shared" si="134"/>
        <v/>
      </c>
    </row>
    <row r="4202" spans="8:28" x14ac:dyDescent="0.25">
      <c r="H4202" s="76"/>
      <c r="I4202" s="76"/>
      <c r="AA4202" s="4" t="str">
        <f t="shared" si="133"/>
        <v/>
      </c>
      <c r="AB4202" s="4" t="str">
        <f t="shared" si="134"/>
        <v/>
      </c>
    </row>
    <row r="4203" spans="8:28" x14ac:dyDescent="0.25">
      <c r="H4203" s="76"/>
      <c r="I4203" s="76"/>
      <c r="AA4203" s="4" t="str">
        <f t="shared" si="133"/>
        <v/>
      </c>
      <c r="AB4203" s="4" t="str">
        <f t="shared" si="134"/>
        <v/>
      </c>
    </row>
    <row r="4204" spans="8:28" x14ac:dyDescent="0.25">
      <c r="H4204" s="76"/>
      <c r="I4204" s="76"/>
      <c r="AA4204" s="4" t="str">
        <f t="shared" si="133"/>
        <v/>
      </c>
      <c r="AB4204" s="4" t="str">
        <f t="shared" si="134"/>
        <v/>
      </c>
    </row>
    <row r="4205" spans="8:28" x14ac:dyDescent="0.25">
      <c r="H4205" s="76"/>
      <c r="I4205" s="76"/>
      <c r="AA4205" s="4" t="str">
        <f t="shared" si="133"/>
        <v/>
      </c>
      <c r="AB4205" s="4" t="str">
        <f t="shared" si="134"/>
        <v/>
      </c>
    </row>
    <row r="4206" spans="8:28" x14ac:dyDescent="0.25">
      <c r="H4206" s="76"/>
      <c r="I4206" s="76"/>
      <c r="AA4206" s="4" t="str">
        <f t="shared" si="133"/>
        <v/>
      </c>
      <c r="AB4206" s="4" t="str">
        <f t="shared" si="134"/>
        <v/>
      </c>
    </row>
    <row r="4207" spans="8:28" x14ac:dyDescent="0.25">
      <c r="H4207" s="76"/>
      <c r="I4207" s="76"/>
      <c r="AA4207" s="4" t="str">
        <f t="shared" si="133"/>
        <v/>
      </c>
      <c r="AB4207" s="4" t="str">
        <f t="shared" si="134"/>
        <v/>
      </c>
    </row>
    <row r="4208" spans="8:28" x14ac:dyDescent="0.25">
      <c r="H4208" s="76"/>
      <c r="I4208" s="76"/>
      <c r="AA4208" s="4" t="str">
        <f t="shared" si="133"/>
        <v/>
      </c>
      <c r="AB4208" s="4" t="str">
        <f t="shared" si="134"/>
        <v/>
      </c>
    </row>
    <row r="4209" spans="8:28" x14ac:dyDescent="0.25">
      <c r="H4209" s="76"/>
      <c r="I4209" s="76"/>
      <c r="AA4209" s="4" t="str">
        <f t="shared" si="133"/>
        <v/>
      </c>
      <c r="AB4209" s="4" t="str">
        <f t="shared" si="134"/>
        <v/>
      </c>
    </row>
    <row r="4210" spans="8:28" x14ac:dyDescent="0.25">
      <c r="H4210" s="76"/>
      <c r="I4210" s="76"/>
      <c r="AA4210" s="4" t="str">
        <f t="shared" si="133"/>
        <v/>
      </c>
      <c r="AB4210" s="4" t="str">
        <f t="shared" si="134"/>
        <v/>
      </c>
    </row>
    <row r="4211" spans="8:28" x14ac:dyDescent="0.25">
      <c r="H4211" s="76"/>
      <c r="I4211" s="76"/>
      <c r="AA4211" s="4" t="str">
        <f t="shared" si="133"/>
        <v/>
      </c>
      <c r="AB4211" s="4" t="str">
        <f t="shared" si="134"/>
        <v/>
      </c>
    </row>
    <row r="4212" spans="8:28" x14ac:dyDescent="0.25">
      <c r="H4212" s="76"/>
      <c r="I4212" s="76"/>
      <c r="AA4212" s="4" t="str">
        <f t="shared" si="133"/>
        <v/>
      </c>
      <c r="AB4212" s="4" t="str">
        <f t="shared" si="134"/>
        <v/>
      </c>
    </row>
    <row r="4213" spans="8:28" x14ac:dyDescent="0.25">
      <c r="H4213" s="76"/>
      <c r="I4213" s="76"/>
      <c r="AA4213" s="4" t="str">
        <f t="shared" si="133"/>
        <v/>
      </c>
      <c r="AB4213" s="4" t="str">
        <f t="shared" si="134"/>
        <v/>
      </c>
    </row>
    <row r="4214" spans="8:28" x14ac:dyDescent="0.25">
      <c r="H4214" s="76"/>
      <c r="I4214" s="76"/>
      <c r="AA4214" s="4" t="str">
        <f t="shared" si="133"/>
        <v/>
      </c>
      <c r="AB4214" s="4" t="str">
        <f t="shared" si="134"/>
        <v/>
      </c>
    </row>
    <row r="4215" spans="8:28" x14ac:dyDescent="0.25">
      <c r="H4215" s="76"/>
      <c r="I4215" s="76"/>
      <c r="AA4215" s="4" t="str">
        <f t="shared" si="133"/>
        <v/>
      </c>
      <c r="AB4215" s="4" t="str">
        <f t="shared" si="134"/>
        <v/>
      </c>
    </row>
    <row r="4216" spans="8:28" x14ac:dyDescent="0.25">
      <c r="H4216" s="76"/>
      <c r="I4216" s="76"/>
      <c r="AA4216" s="4" t="str">
        <f t="shared" si="133"/>
        <v/>
      </c>
      <c r="AB4216" s="4" t="str">
        <f t="shared" si="134"/>
        <v/>
      </c>
    </row>
    <row r="4217" spans="8:28" x14ac:dyDescent="0.25">
      <c r="H4217" s="76"/>
      <c r="I4217" s="76"/>
      <c r="AA4217" s="4" t="str">
        <f t="shared" si="133"/>
        <v/>
      </c>
      <c r="AB4217" s="4" t="str">
        <f t="shared" si="134"/>
        <v/>
      </c>
    </row>
    <row r="4218" spans="8:28" x14ac:dyDescent="0.25">
      <c r="H4218" s="76"/>
      <c r="I4218" s="76"/>
      <c r="AA4218" s="4" t="str">
        <f t="shared" si="133"/>
        <v/>
      </c>
      <c r="AB4218" s="4" t="str">
        <f t="shared" si="134"/>
        <v/>
      </c>
    </row>
    <row r="4219" spans="8:28" x14ac:dyDescent="0.25">
      <c r="H4219" s="76"/>
      <c r="I4219" s="76"/>
      <c r="AA4219" s="4" t="str">
        <f t="shared" si="133"/>
        <v/>
      </c>
      <c r="AB4219" s="4" t="str">
        <f t="shared" si="134"/>
        <v/>
      </c>
    </row>
    <row r="4220" spans="8:28" x14ac:dyDescent="0.25">
      <c r="H4220" s="76"/>
      <c r="I4220" s="76"/>
      <c r="AA4220" s="4" t="str">
        <f t="shared" si="133"/>
        <v/>
      </c>
      <c r="AB4220" s="4" t="str">
        <f t="shared" si="134"/>
        <v/>
      </c>
    </row>
    <row r="4221" spans="8:28" x14ac:dyDescent="0.25">
      <c r="H4221" s="76"/>
      <c r="I4221" s="76"/>
      <c r="AA4221" s="4" t="str">
        <f t="shared" si="133"/>
        <v/>
      </c>
      <c r="AB4221" s="4" t="str">
        <f t="shared" si="134"/>
        <v/>
      </c>
    </row>
    <row r="4222" spans="8:28" x14ac:dyDescent="0.25">
      <c r="H4222" s="76"/>
      <c r="I4222" s="76"/>
      <c r="AA4222" s="4" t="str">
        <f t="shared" si="133"/>
        <v/>
      </c>
      <c r="AB4222" s="4" t="str">
        <f t="shared" si="134"/>
        <v/>
      </c>
    </row>
    <row r="4223" spans="8:28" x14ac:dyDescent="0.25">
      <c r="H4223" s="76"/>
      <c r="I4223" s="76"/>
      <c r="AA4223" s="4" t="str">
        <f t="shared" si="133"/>
        <v/>
      </c>
      <c r="AB4223" s="4" t="str">
        <f t="shared" si="134"/>
        <v/>
      </c>
    </row>
    <row r="4224" spans="8:28" x14ac:dyDescent="0.25">
      <c r="H4224" s="76"/>
      <c r="I4224" s="76"/>
      <c r="AA4224" s="4" t="str">
        <f t="shared" si="133"/>
        <v/>
      </c>
      <c r="AB4224" s="4" t="str">
        <f t="shared" si="134"/>
        <v/>
      </c>
    </row>
    <row r="4225" spans="8:28" x14ac:dyDescent="0.25">
      <c r="H4225" s="76"/>
      <c r="I4225" s="76"/>
      <c r="AA4225" s="4" t="str">
        <f t="shared" si="133"/>
        <v/>
      </c>
      <c r="AB4225" s="4" t="str">
        <f t="shared" si="134"/>
        <v/>
      </c>
    </row>
    <row r="4226" spans="8:28" x14ac:dyDescent="0.25">
      <c r="H4226" s="76"/>
      <c r="I4226" s="76"/>
      <c r="AA4226" s="4" t="str">
        <f t="shared" si="133"/>
        <v/>
      </c>
      <c r="AB4226" s="4" t="str">
        <f t="shared" si="134"/>
        <v/>
      </c>
    </row>
    <row r="4227" spans="8:28" x14ac:dyDescent="0.25">
      <c r="H4227" s="76"/>
      <c r="I4227" s="76"/>
      <c r="AA4227" s="4" t="str">
        <f t="shared" si="133"/>
        <v/>
      </c>
      <c r="AB4227" s="4" t="str">
        <f t="shared" si="134"/>
        <v/>
      </c>
    </row>
    <row r="4228" spans="8:28" x14ac:dyDescent="0.25">
      <c r="H4228" s="76"/>
      <c r="I4228" s="76"/>
      <c r="AA4228" s="4" t="str">
        <f t="shared" si="133"/>
        <v/>
      </c>
      <c r="AB4228" s="4" t="str">
        <f t="shared" si="134"/>
        <v/>
      </c>
    </row>
    <row r="4229" spans="8:28" x14ac:dyDescent="0.25">
      <c r="H4229" s="76"/>
      <c r="I4229" s="76"/>
      <c r="AA4229" s="4" t="str">
        <f t="shared" si="133"/>
        <v/>
      </c>
      <c r="AB4229" s="4" t="str">
        <f t="shared" si="134"/>
        <v/>
      </c>
    </row>
    <row r="4230" spans="8:28" x14ac:dyDescent="0.25">
      <c r="H4230" s="76"/>
      <c r="I4230" s="76"/>
      <c r="AA4230" s="4" t="str">
        <f t="shared" ref="AA4230:AA4293" si="135">IF(A4230="","",R4230+T4230)</f>
        <v/>
      </c>
      <c r="AB4230" s="4" t="str">
        <f t="shared" si="134"/>
        <v/>
      </c>
    </row>
    <row r="4231" spans="8:28" x14ac:dyDescent="0.25">
      <c r="H4231" s="76"/>
      <c r="I4231" s="76"/>
      <c r="AA4231" s="4" t="str">
        <f t="shared" si="135"/>
        <v/>
      </c>
      <c r="AB4231" s="4" t="str">
        <f t="shared" si="134"/>
        <v/>
      </c>
    </row>
    <row r="4232" spans="8:28" x14ac:dyDescent="0.25">
      <c r="H4232" s="76"/>
      <c r="I4232" s="76"/>
      <c r="AA4232" s="4" t="str">
        <f t="shared" si="135"/>
        <v/>
      </c>
      <c r="AB4232" s="4" t="str">
        <f t="shared" si="134"/>
        <v/>
      </c>
    </row>
    <row r="4233" spans="8:28" x14ac:dyDescent="0.25">
      <c r="H4233" s="76"/>
      <c r="I4233" s="76"/>
      <c r="AA4233" s="4" t="str">
        <f t="shared" si="135"/>
        <v/>
      </c>
      <c r="AB4233" s="4" t="str">
        <f t="shared" si="134"/>
        <v/>
      </c>
    </row>
    <row r="4234" spans="8:28" x14ac:dyDescent="0.25">
      <c r="H4234" s="76"/>
      <c r="I4234" s="76"/>
      <c r="AA4234" s="4" t="str">
        <f t="shared" si="135"/>
        <v/>
      </c>
      <c r="AB4234" s="4" t="str">
        <f t="shared" si="134"/>
        <v/>
      </c>
    </row>
    <row r="4235" spans="8:28" x14ac:dyDescent="0.25">
      <c r="H4235" s="76"/>
      <c r="I4235" s="76"/>
      <c r="AA4235" s="4" t="str">
        <f t="shared" si="135"/>
        <v/>
      </c>
      <c r="AB4235" s="4" t="str">
        <f t="shared" si="134"/>
        <v/>
      </c>
    </row>
    <row r="4236" spans="8:28" x14ac:dyDescent="0.25">
      <c r="H4236" s="76"/>
      <c r="I4236" s="76"/>
      <c r="AA4236" s="4" t="str">
        <f t="shared" si="135"/>
        <v/>
      </c>
      <c r="AB4236" s="4" t="str">
        <f t="shared" si="134"/>
        <v/>
      </c>
    </row>
    <row r="4237" spans="8:28" x14ac:dyDescent="0.25">
      <c r="H4237" s="76"/>
      <c r="I4237" s="76"/>
      <c r="AA4237" s="4" t="str">
        <f t="shared" si="135"/>
        <v/>
      </c>
      <c r="AB4237" s="4" t="str">
        <f t="shared" si="134"/>
        <v/>
      </c>
    </row>
    <row r="4238" spans="8:28" x14ac:dyDescent="0.25">
      <c r="H4238" s="76"/>
      <c r="I4238" s="76"/>
      <c r="AA4238" s="4" t="str">
        <f t="shared" si="135"/>
        <v/>
      </c>
      <c r="AB4238" s="4" t="str">
        <f t="shared" si="134"/>
        <v/>
      </c>
    </row>
    <row r="4239" spans="8:28" x14ac:dyDescent="0.25">
      <c r="H4239" s="76"/>
      <c r="I4239" s="76"/>
      <c r="AA4239" s="4" t="str">
        <f t="shared" si="135"/>
        <v/>
      </c>
      <c r="AB4239" s="4" t="str">
        <f t="shared" si="134"/>
        <v/>
      </c>
    </row>
    <row r="4240" spans="8:28" x14ac:dyDescent="0.25">
      <c r="H4240" s="76"/>
      <c r="I4240" s="76"/>
      <c r="AA4240" s="4" t="str">
        <f t="shared" si="135"/>
        <v/>
      </c>
      <c r="AB4240" s="4" t="str">
        <f t="shared" si="134"/>
        <v/>
      </c>
    </row>
    <row r="4241" spans="8:28" x14ac:dyDescent="0.25">
      <c r="H4241" s="76"/>
      <c r="I4241" s="76"/>
      <c r="AA4241" s="4" t="str">
        <f t="shared" si="135"/>
        <v/>
      </c>
      <c r="AB4241" s="4" t="str">
        <f t="shared" si="134"/>
        <v/>
      </c>
    </row>
    <row r="4242" spans="8:28" x14ac:dyDescent="0.25">
      <c r="H4242" s="76"/>
      <c r="I4242" s="76"/>
      <c r="AA4242" s="4" t="str">
        <f t="shared" si="135"/>
        <v/>
      </c>
      <c r="AB4242" s="4" t="str">
        <f t="shared" si="134"/>
        <v/>
      </c>
    </row>
    <row r="4243" spans="8:28" x14ac:dyDescent="0.25">
      <c r="H4243" s="76"/>
      <c r="I4243" s="76"/>
      <c r="AA4243" s="4" t="str">
        <f t="shared" si="135"/>
        <v/>
      </c>
      <c r="AB4243" s="4" t="str">
        <f t="shared" si="134"/>
        <v/>
      </c>
    </row>
    <row r="4244" spans="8:28" x14ac:dyDescent="0.25">
      <c r="H4244" s="76"/>
      <c r="I4244" s="76"/>
      <c r="AA4244" s="4" t="str">
        <f t="shared" si="135"/>
        <v/>
      </c>
      <c r="AB4244" s="4" t="str">
        <f t="shared" si="134"/>
        <v/>
      </c>
    </row>
    <row r="4245" spans="8:28" x14ac:dyDescent="0.25">
      <c r="H4245" s="76"/>
      <c r="I4245" s="76"/>
      <c r="AA4245" s="4" t="str">
        <f t="shared" si="135"/>
        <v/>
      </c>
      <c r="AB4245" s="4" t="str">
        <f t="shared" si="134"/>
        <v/>
      </c>
    </row>
    <row r="4246" spans="8:28" x14ac:dyDescent="0.25">
      <c r="H4246" s="76"/>
      <c r="I4246" s="76"/>
      <c r="AA4246" s="4" t="str">
        <f t="shared" si="135"/>
        <v/>
      </c>
      <c r="AB4246" s="4" t="str">
        <f t="shared" si="134"/>
        <v/>
      </c>
    </row>
    <row r="4247" spans="8:28" x14ac:dyDescent="0.25">
      <c r="H4247" s="76"/>
      <c r="I4247" s="76"/>
      <c r="AA4247" s="4" t="str">
        <f t="shared" si="135"/>
        <v/>
      </c>
      <c r="AB4247" s="4" t="str">
        <f t="shared" si="134"/>
        <v/>
      </c>
    </row>
    <row r="4248" spans="8:28" x14ac:dyDescent="0.25">
      <c r="H4248" s="76"/>
      <c r="I4248" s="76"/>
      <c r="AA4248" s="4" t="str">
        <f t="shared" si="135"/>
        <v/>
      </c>
      <c r="AB4248" s="4" t="str">
        <f t="shared" si="134"/>
        <v/>
      </c>
    </row>
    <row r="4249" spans="8:28" x14ac:dyDescent="0.25">
      <c r="H4249" s="76"/>
      <c r="I4249" s="76"/>
      <c r="AA4249" s="4" t="str">
        <f t="shared" si="135"/>
        <v/>
      </c>
      <c r="AB4249" s="4" t="str">
        <f t="shared" si="134"/>
        <v/>
      </c>
    </row>
    <row r="4250" spans="8:28" x14ac:dyDescent="0.25">
      <c r="H4250" s="76"/>
      <c r="I4250" s="76"/>
      <c r="AA4250" s="4" t="str">
        <f t="shared" si="135"/>
        <v/>
      </c>
      <c r="AB4250" s="4" t="str">
        <f t="shared" si="134"/>
        <v/>
      </c>
    </row>
    <row r="4251" spans="8:28" x14ac:dyDescent="0.25">
      <c r="H4251" s="76"/>
      <c r="I4251" s="76"/>
      <c r="AA4251" s="4" t="str">
        <f t="shared" si="135"/>
        <v/>
      </c>
      <c r="AB4251" s="4" t="str">
        <f t="shared" si="134"/>
        <v/>
      </c>
    </row>
    <row r="4252" spans="8:28" x14ac:dyDescent="0.25">
      <c r="H4252" s="76"/>
      <c r="I4252" s="76"/>
      <c r="AA4252" s="4" t="str">
        <f t="shared" si="135"/>
        <v/>
      </c>
      <c r="AB4252" s="4" t="str">
        <f t="shared" si="134"/>
        <v/>
      </c>
    </row>
    <row r="4253" spans="8:28" x14ac:dyDescent="0.25">
      <c r="H4253" s="76"/>
      <c r="I4253" s="76"/>
      <c r="AA4253" s="4" t="str">
        <f t="shared" si="135"/>
        <v/>
      </c>
      <c r="AB4253" s="4" t="str">
        <f t="shared" si="134"/>
        <v/>
      </c>
    </row>
    <row r="4254" spans="8:28" x14ac:dyDescent="0.25">
      <c r="H4254" s="76"/>
      <c r="I4254" s="76"/>
      <c r="AA4254" s="4" t="str">
        <f t="shared" si="135"/>
        <v/>
      </c>
      <c r="AB4254" s="4" t="str">
        <f t="shared" ref="AB4254:AB4317" si="136">IF(K4254="","",IF(VALUE(TEXT(K4254,"HH:MM:SS"))&gt;H4254,VALUE(TEXT(K4254,"HH:MM:SS"))-H4254,0))</f>
        <v/>
      </c>
    </row>
    <row r="4255" spans="8:28" x14ac:dyDescent="0.25">
      <c r="H4255" s="76"/>
      <c r="I4255" s="76"/>
      <c r="AA4255" s="4" t="str">
        <f t="shared" si="135"/>
        <v/>
      </c>
      <c r="AB4255" s="4" t="str">
        <f t="shared" si="136"/>
        <v/>
      </c>
    </row>
    <row r="4256" spans="8:28" x14ac:dyDescent="0.25">
      <c r="H4256" s="76"/>
      <c r="I4256" s="76"/>
      <c r="AA4256" s="4" t="str">
        <f t="shared" si="135"/>
        <v/>
      </c>
      <c r="AB4256" s="4" t="str">
        <f t="shared" si="136"/>
        <v/>
      </c>
    </row>
    <row r="4257" spans="8:28" x14ac:dyDescent="0.25">
      <c r="H4257" s="76"/>
      <c r="I4257" s="76"/>
      <c r="AA4257" s="4" t="str">
        <f t="shared" si="135"/>
        <v/>
      </c>
      <c r="AB4257" s="4" t="str">
        <f t="shared" si="136"/>
        <v/>
      </c>
    </row>
    <row r="4258" spans="8:28" x14ac:dyDescent="0.25">
      <c r="H4258" s="76"/>
      <c r="I4258" s="76"/>
      <c r="AA4258" s="4" t="str">
        <f t="shared" si="135"/>
        <v/>
      </c>
      <c r="AB4258" s="4" t="str">
        <f t="shared" si="136"/>
        <v/>
      </c>
    </row>
    <row r="4259" spans="8:28" x14ac:dyDescent="0.25">
      <c r="H4259" s="76"/>
      <c r="I4259" s="76"/>
      <c r="AA4259" s="4" t="str">
        <f t="shared" si="135"/>
        <v/>
      </c>
      <c r="AB4259" s="4" t="str">
        <f t="shared" si="136"/>
        <v/>
      </c>
    </row>
    <row r="4260" spans="8:28" x14ac:dyDescent="0.25">
      <c r="H4260" s="76"/>
      <c r="I4260" s="76"/>
      <c r="AA4260" s="4" t="str">
        <f t="shared" si="135"/>
        <v/>
      </c>
      <c r="AB4260" s="4" t="str">
        <f t="shared" si="136"/>
        <v/>
      </c>
    </row>
    <row r="4261" spans="8:28" x14ac:dyDescent="0.25">
      <c r="H4261" s="76"/>
      <c r="I4261" s="76"/>
      <c r="AA4261" s="4" t="str">
        <f t="shared" si="135"/>
        <v/>
      </c>
      <c r="AB4261" s="4" t="str">
        <f t="shared" si="136"/>
        <v/>
      </c>
    </row>
    <row r="4262" spans="8:28" x14ac:dyDescent="0.25">
      <c r="H4262" s="76"/>
      <c r="I4262" s="76"/>
      <c r="AA4262" s="4" t="str">
        <f t="shared" si="135"/>
        <v/>
      </c>
      <c r="AB4262" s="4" t="str">
        <f t="shared" si="136"/>
        <v/>
      </c>
    </row>
    <row r="4263" spans="8:28" x14ac:dyDescent="0.25">
      <c r="H4263" s="76"/>
      <c r="I4263" s="76"/>
      <c r="AA4263" s="4" t="str">
        <f t="shared" si="135"/>
        <v/>
      </c>
      <c r="AB4263" s="4" t="str">
        <f t="shared" si="136"/>
        <v/>
      </c>
    </row>
    <row r="4264" spans="8:28" x14ac:dyDescent="0.25">
      <c r="H4264" s="76"/>
      <c r="I4264" s="76"/>
      <c r="AA4264" s="4" t="str">
        <f t="shared" si="135"/>
        <v/>
      </c>
      <c r="AB4264" s="4" t="str">
        <f t="shared" si="136"/>
        <v/>
      </c>
    </row>
    <row r="4265" spans="8:28" x14ac:dyDescent="0.25">
      <c r="H4265" s="76"/>
      <c r="I4265" s="76"/>
      <c r="AA4265" s="4" t="str">
        <f t="shared" si="135"/>
        <v/>
      </c>
      <c r="AB4265" s="4" t="str">
        <f t="shared" si="136"/>
        <v/>
      </c>
    </row>
    <row r="4266" spans="8:28" x14ac:dyDescent="0.25">
      <c r="H4266" s="76"/>
      <c r="I4266" s="76"/>
      <c r="AA4266" s="4" t="str">
        <f t="shared" si="135"/>
        <v/>
      </c>
      <c r="AB4266" s="4" t="str">
        <f t="shared" si="136"/>
        <v/>
      </c>
    </row>
    <row r="4267" spans="8:28" x14ac:dyDescent="0.25">
      <c r="H4267" s="76"/>
      <c r="I4267" s="76"/>
      <c r="AA4267" s="4" t="str">
        <f t="shared" si="135"/>
        <v/>
      </c>
      <c r="AB4267" s="4" t="str">
        <f t="shared" si="136"/>
        <v/>
      </c>
    </row>
    <row r="4268" spans="8:28" x14ac:dyDescent="0.25">
      <c r="H4268" s="76"/>
      <c r="I4268" s="76"/>
      <c r="AA4268" s="4" t="str">
        <f t="shared" si="135"/>
        <v/>
      </c>
      <c r="AB4268" s="4" t="str">
        <f t="shared" si="136"/>
        <v/>
      </c>
    </row>
    <row r="4269" spans="8:28" x14ac:dyDescent="0.25">
      <c r="H4269" s="76"/>
      <c r="I4269" s="76"/>
      <c r="AA4269" s="4" t="str">
        <f t="shared" si="135"/>
        <v/>
      </c>
      <c r="AB4269" s="4" t="str">
        <f t="shared" si="136"/>
        <v/>
      </c>
    </row>
    <row r="4270" spans="8:28" x14ac:dyDescent="0.25">
      <c r="H4270" s="76"/>
      <c r="I4270" s="76"/>
      <c r="AA4270" s="4" t="str">
        <f t="shared" si="135"/>
        <v/>
      </c>
      <c r="AB4270" s="4" t="str">
        <f t="shared" si="136"/>
        <v/>
      </c>
    </row>
    <row r="4271" spans="8:28" x14ac:dyDescent="0.25">
      <c r="H4271" s="76"/>
      <c r="I4271" s="76"/>
      <c r="AA4271" s="4" t="str">
        <f t="shared" si="135"/>
        <v/>
      </c>
      <c r="AB4271" s="4" t="str">
        <f t="shared" si="136"/>
        <v/>
      </c>
    </row>
    <row r="4272" spans="8:28" x14ac:dyDescent="0.25">
      <c r="H4272" s="76"/>
      <c r="I4272" s="76"/>
      <c r="AA4272" s="4" t="str">
        <f t="shared" si="135"/>
        <v/>
      </c>
      <c r="AB4272" s="4" t="str">
        <f t="shared" si="136"/>
        <v/>
      </c>
    </row>
    <row r="4273" spans="8:28" x14ac:dyDescent="0.25">
      <c r="H4273" s="76"/>
      <c r="I4273" s="76"/>
      <c r="AA4273" s="4" t="str">
        <f t="shared" si="135"/>
        <v/>
      </c>
      <c r="AB4273" s="4" t="str">
        <f t="shared" si="136"/>
        <v/>
      </c>
    </row>
    <row r="4274" spans="8:28" x14ac:dyDescent="0.25">
      <c r="H4274" s="76"/>
      <c r="I4274" s="76"/>
      <c r="AA4274" s="4" t="str">
        <f t="shared" si="135"/>
        <v/>
      </c>
      <c r="AB4274" s="4" t="str">
        <f t="shared" si="136"/>
        <v/>
      </c>
    </row>
    <row r="4275" spans="8:28" x14ac:dyDescent="0.25">
      <c r="AA4275" s="4" t="str">
        <f t="shared" si="135"/>
        <v/>
      </c>
      <c r="AB4275" s="4" t="str">
        <f t="shared" si="136"/>
        <v/>
      </c>
    </row>
    <row r="4276" spans="8:28" x14ac:dyDescent="0.25">
      <c r="AA4276" s="4" t="str">
        <f t="shared" si="135"/>
        <v/>
      </c>
      <c r="AB4276" s="4" t="str">
        <f t="shared" si="136"/>
        <v/>
      </c>
    </row>
    <row r="4277" spans="8:28" x14ac:dyDescent="0.25">
      <c r="AA4277" s="4" t="str">
        <f t="shared" si="135"/>
        <v/>
      </c>
      <c r="AB4277" s="4" t="str">
        <f t="shared" si="136"/>
        <v/>
      </c>
    </row>
    <row r="4278" spans="8:28" x14ac:dyDescent="0.25">
      <c r="AA4278" s="4" t="str">
        <f t="shared" si="135"/>
        <v/>
      </c>
      <c r="AB4278" s="4" t="str">
        <f t="shared" si="136"/>
        <v/>
      </c>
    </row>
    <row r="4279" spans="8:28" x14ac:dyDescent="0.25">
      <c r="AA4279" s="4" t="str">
        <f t="shared" si="135"/>
        <v/>
      </c>
      <c r="AB4279" s="4" t="str">
        <f t="shared" si="136"/>
        <v/>
      </c>
    </row>
    <row r="4280" spans="8:28" x14ac:dyDescent="0.25">
      <c r="AA4280" s="4" t="str">
        <f t="shared" si="135"/>
        <v/>
      </c>
      <c r="AB4280" s="4" t="str">
        <f t="shared" si="136"/>
        <v/>
      </c>
    </row>
    <row r="4281" spans="8:28" x14ac:dyDescent="0.25">
      <c r="AA4281" s="4" t="str">
        <f t="shared" si="135"/>
        <v/>
      </c>
      <c r="AB4281" s="4" t="str">
        <f t="shared" si="136"/>
        <v/>
      </c>
    </row>
    <row r="4282" spans="8:28" x14ac:dyDescent="0.25">
      <c r="AA4282" s="4" t="str">
        <f t="shared" si="135"/>
        <v/>
      </c>
      <c r="AB4282" s="4" t="str">
        <f t="shared" si="136"/>
        <v/>
      </c>
    </row>
    <row r="4283" spans="8:28" x14ac:dyDescent="0.25">
      <c r="AA4283" s="4" t="str">
        <f t="shared" si="135"/>
        <v/>
      </c>
      <c r="AB4283" s="4" t="str">
        <f t="shared" si="136"/>
        <v/>
      </c>
    </row>
    <row r="4284" spans="8:28" x14ac:dyDescent="0.25">
      <c r="AA4284" s="4" t="str">
        <f t="shared" si="135"/>
        <v/>
      </c>
      <c r="AB4284" s="4" t="str">
        <f t="shared" si="136"/>
        <v/>
      </c>
    </row>
    <row r="4285" spans="8:28" x14ac:dyDescent="0.25">
      <c r="AA4285" s="4" t="str">
        <f t="shared" si="135"/>
        <v/>
      </c>
      <c r="AB4285" s="4" t="str">
        <f t="shared" si="136"/>
        <v/>
      </c>
    </row>
    <row r="4286" spans="8:28" x14ac:dyDescent="0.25">
      <c r="AA4286" s="4" t="str">
        <f t="shared" si="135"/>
        <v/>
      </c>
      <c r="AB4286" s="4" t="str">
        <f t="shared" si="136"/>
        <v/>
      </c>
    </row>
    <row r="4287" spans="8:28" x14ac:dyDescent="0.25">
      <c r="AA4287" s="4" t="str">
        <f t="shared" si="135"/>
        <v/>
      </c>
      <c r="AB4287" s="4" t="str">
        <f t="shared" si="136"/>
        <v/>
      </c>
    </row>
    <row r="4288" spans="8:28" x14ac:dyDescent="0.25">
      <c r="AA4288" s="4" t="str">
        <f t="shared" si="135"/>
        <v/>
      </c>
      <c r="AB4288" s="4" t="str">
        <f t="shared" si="136"/>
        <v/>
      </c>
    </row>
    <row r="4289" spans="27:28" x14ac:dyDescent="0.25">
      <c r="AA4289" s="4" t="str">
        <f t="shared" si="135"/>
        <v/>
      </c>
      <c r="AB4289" s="4" t="str">
        <f t="shared" si="136"/>
        <v/>
      </c>
    </row>
    <row r="4290" spans="27:28" x14ac:dyDescent="0.25">
      <c r="AA4290" s="4" t="str">
        <f t="shared" si="135"/>
        <v/>
      </c>
      <c r="AB4290" s="4" t="str">
        <f t="shared" si="136"/>
        <v/>
      </c>
    </row>
    <row r="4291" spans="27:28" x14ac:dyDescent="0.25">
      <c r="AA4291" s="4" t="str">
        <f t="shared" si="135"/>
        <v/>
      </c>
      <c r="AB4291" s="4" t="str">
        <f t="shared" si="136"/>
        <v/>
      </c>
    </row>
    <row r="4292" spans="27:28" x14ac:dyDescent="0.25">
      <c r="AA4292" s="4" t="str">
        <f t="shared" si="135"/>
        <v/>
      </c>
      <c r="AB4292" s="4" t="str">
        <f t="shared" si="136"/>
        <v/>
      </c>
    </row>
    <row r="4293" spans="27:28" x14ac:dyDescent="0.25">
      <c r="AA4293" s="4" t="str">
        <f t="shared" si="135"/>
        <v/>
      </c>
      <c r="AB4293" s="4" t="str">
        <f t="shared" si="136"/>
        <v/>
      </c>
    </row>
    <row r="4294" spans="27:28" x14ac:dyDescent="0.25">
      <c r="AA4294" s="4" t="str">
        <f t="shared" ref="AA4294:AA4357" si="137">IF(A4294="","",R4294+T4294)</f>
        <v/>
      </c>
      <c r="AB4294" s="4" t="str">
        <f t="shared" si="136"/>
        <v/>
      </c>
    </row>
    <row r="4295" spans="27:28" x14ac:dyDescent="0.25">
      <c r="AA4295" s="4" t="str">
        <f t="shared" si="137"/>
        <v/>
      </c>
      <c r="AB4295" s="4" t="str">
        <f t="shared" si="136"/>
        <v/>
      </c>
    </row>
    <row r="4296" spans="27:28" x14ac:dyDescent="0.25">
      <c r="AA4296" s="4" t="str">
        <f t="shared" si="137"/>
        <v/>
      </c>
      <c r="AB4296" s="4" t="str">
        <f t="shared" si="136"/>
        <v/>
      </c>
    </row>
    <row r="4297" spans="27:28" x14ac:dyDescent="0.25">
      <c r="AA4297" s="4" t="str">
        <f t="shared" si="137"/>
        <v/>
      </c>
      <c r="AB4297" s="4" t="str">
        <f t="shared" si="136"/>
        <v/>
      </c>
    </row>
    <row r="4298" spans="27:28" x14ac:dyDescent="0.25">
      <c r="AA4298" s="4" t="str">
        <f t="shared" si="137"/>
        <v/>
      </c>
      <c r="AB4298" s="4" t="str">
        <f t="shared" si="136"/>
        <v/>
      </c>
    </row>
    <row r="4299" spans="27:28" x14ac:dyDescent="0.25">
      <c r="AA4299" s="4" t="str">
        <f t="shared" si="137"/>
        <v/>
      </c>
      <c r="AB4299" s="4" t="str">
        <f t="shared" si="136"/>
        <v/>
      </c>
    </row>
    <row r="4300" spans="27:28" x14ac:dyDescent="0.25">
      <c r="AA4300" s="4" t="str">
        <f t="shared" si="137"/>
        <v/>
      </c>
      <c r="AB4300" s="4" t="str">
        <f t="shared" si="136"/>
        <v/>
      </c>
    </row>
    <row r="4301" spans="27:28" x14ac:dyDescent="0.25">
      <c r="AA4301" s="4" t="str">
        <f t="shared" si="137"/>
        <v/>
      </c>
      <c r="AB4301" s="4" t="str">
        <f t="shared" si="136"/>
        <v/>
      </c>
    </row>
    <row r="4302" spans="27:28" x14ac:dyDescent="0.25">
      <c r="AA4302" s="4" t="str">
        <f t="shared" si="137"/>
        <v/>
      </c>
      <c r="AB4302" s="4" t="str">
        <f t="shared" si="136"/>
        <v/>
      </c>
    </row>
    <row r="4303" spans="27:28" x14ac:dyDescent="0.25">
      <c r="AA4303" s="4" t="str">
        <f t="shared" si="137"/>
        <v/>
      </c>
      <c r="AB4303" s="4" t="str">
        <f t="shared" si="136"/>
        <v/>
      </c>
    </row>
    <row r="4304" spans="27:28" x14ac:dyDescent="0.25">
      <c r="AA4304" s="4" t="str">
        <f t="shared" si="137"/>
        <v/>
      </c>
      <c r="AB4304" s="4" t="str">
        <f t="shared" si="136"/>
        <v/>
      </c>
    </row>
    <row r="4305" spans="27:28" x14ac:dyDescent="0.25">
      <c r="AA4305" s="4" t="str">
        <f t="shared" si="137"/>
        <v/>
      </c>
      <c r="AB4305" s="4" t="str">
        <f t="shared" si="136"/>
        <v/>
      </c>
    </row>
    <row r="4306" spans="27:28" x14ac:dyDescent="0.25">
      <c r="AA4306" s="4" t="str">
        <f t="shared" si="137"/>
        <v/>
      </c>
      <c r="AB4306" s="4" t="str">
        <f t="shared" si="136"/>
        <v/>
      </c>
    </row>
    <row r="4307" spans="27:28" x14ac:dyDescent="0.25">
      <c r="AA4307" s="4" t="str">
        <f t="shared" si="137"/>
        <v/>
      </c>
      <c r="AB4307" s="4" t="str">
        <f t="shared" si="136"/>
        <v/>
      </c>
    </row>
    <row r="4308" spans="27:28" x14ac:dyDescent="0.25">
      <c r="AA4308" s="4" t="str">
        <f t="shared" si="137"/>
        <v/>
      </c>
      <c r="AB4308" s="4" t="str">
        <f t="shared" si="136"/>
        <v/>
      </c>
    </row>
    <row r="4309" spans="27:28" x14ac:dyDescent="0.25">
      <c r="AA4309" s="4" t="str">
        <f t="shared" si="137"/>
        <v/>
      </c>
      <c r="AB4309" s="4" t="str">
        <f t="shared" si="136"/>
        <v/>
      </c>
    </row>
    <row r="4310" spans="27:28" x14ac:dyDescent="0.25">
      <c r="AA4310" s="4" t="str">
        <f t="shared" si="137"/>
        <v/>
      </c>
      <c r="AB4310" s="4" t="str">
        <f t="shared" si="136"/>
        <v/>
      </c>
    </row>
    <row r="4311" spans="27:28" x14ac:dyDescent="0.25">
      <c r="AA4311" s="4" t="str">
        <f t="shared" si="137"/>
        <v/>
      </c>
      <c r="AB4311" s="4" t="str">
        <f t="shared" si="136"/>
        <v/>
      </c>
    </row>
    <row r="4312" spans="27:28" x14ac:dyDescent="0.25">
      <c r="AA4312" s="4" t="str">
        <f t="shared" si="137"/>
        <v/>
      </c>
      <c r="AB4312" s="4" t="str">
        <f t="shared" si="136"/>
        <v/>
      </c>
    </row>
    <row r="4313" spans="27:28" x14ac:dyDescent="0.25">
      <c r="AA4313" s="4" t="str">
        <f t="shared" si="137"/>
        <v/>
      </c>
      <c r="AB4313" s="4" t="str">
        <f t="shared" si="136"/>
        <v/>
      </c>
    </row>
    <row r="4314" spans="27:28" x14ac:dyDescent="0.25">
      <c r="AA4314" s="4" t="str">
        <f t="shared" si="137"/>
        <v/>
      </c>
      <c r="AB4314" s="4" t="str">
        <f t="shared" si="136"/>
        <v/>
      </c>
    </row>
    <row r="4315" spans="27:28" x14ac:dyDescent="0.25">
      <c r="AA4315" s="4" t="str">
        <f t="shared" si="137"/>
        <v/>
      </c>
      <c r="AB4315" s="4" t="str">
        <f t="shared" si="136"/>
        <v/>
      </c>
    </row>
    <row r="4316" spans="27:28" x14ac:dyDescent="0.25">
      <c r="AA4316" s="4" t="str">
        <f t="shared" si="137"/>
        <v/>
      </c>
      <c r="AB4316" s="4" t="str">
        <f t="shared" si="136"/>
        <v/>
      </c>
    </row>
    <row r="4317" spans="27:28" x14ac:dyDescent="0.25">
      <c r="AA4317" s="4" t="str">
        <f t="shared" si="137"/>
        <v/>
      </c>
      <c r="AB4317" s="4" t="str">
        <f t="shared" si="136"/>
        <v/>
      </c>
    </row>
    <row r="4318" spans="27:28" x14ac:dyDescent="0.25">
      <c r="AA4318" s="4" t="str">
        <f t="shared" si="137"/>
        <v/>
      </c>
      <c r="AB4318" s="4" t="str">
        <f t="shared" ref="AB4318:AB4381" si="138">IF(K4318="","",IF(VALUE(TEXT(K4318,"HH:MM:SS"))&gt;H4318,VALUE(TEXT(K4318,"HH:MM:SS"))-H4318,0))</f>
        <v/>
      </c>
    </row>
    <row r="4319" spans="27:28" x14ac:dyDescent="0.25">
      <c r="AA4319" s="4" t="str">
        <f t="shared" si="137"/>
        <v/>
      </c>
      <c r="AB4319" s="4" t="str">
        <f t="shared" si="138"/>
        <v/>
      </c>
    </row>
    <row r="4320" spans="27:28" x14ac:dyDescent="0.25">
      <c r="AA4320" s="4" t="str">
        <f t="shared" si="137"/>
        <v/>
      </c>
      <c r="AB4320" s="4" t="str">
        <f t="shared" si="138"/>
        <v/>
      </c>
    </row>
    <row r="4321" spans="27:28" x14ac:dyDescent="0.25">
      <c r="AA4321" s="4" t="str">
        <f t="shared" si="137"/>
        <v/>
      </c>
      <c r="AB4321" s="4" t="str">
        <f t="shared" si="138"/>
        <v/>
      </c>
    </row>
    <row r="4322" spans="27:28" x14ac:dyDescent="0.25">
      <c r="AA4322" s="4" t="str">
        <f t="shared" si="137"/>
        <v/>
      </c>
      <c r="AB4322" s="4" t="str">
        <f t="shared" si="138"/>
        <v/>
      </c>
    </row>
    <row r="4323" spans="27:28" x14ac:dyDescent="0.25">
      <c r="AA4323" s="4" t="str">
        <f t="shared" si="137"/>
        <v/>
      </c>
      <c r="AB4323" s="4" t="str">
        <f t="shared" si="138"/>
        <v/>
      </c>
    </row>
    <row r="4324" spans="27:28" x14ac:dyDescent="0.25">
      <c r="AA4324" s="4" t="str">
        <f t="shared" si="137"/>
        <v/>
      </c>
      <c r="AB4324" s="4" t="str">
        <f t="shared" si="138"/>
        <v/>
      </c>
    </row>
    <row r="4325" spans="27:28" x14ac:dyDescent="0.25">
      <c r="AA4325" s="4" t="str">
        <f t="shared" si="137"/>
        <v/>
      </c>
      <c r="AB4325" s="4" t="str">
        <f t="shared" si="138"/>
        <v/>
      </c>
    </row>
    <row r="4326" spans="27:28" x14ac:dyDescent="0.25">
      <c r="AA4326" s="4" t="str">
        <f t="shared" si="137"/>
        <v/>
      </c>
      <c r="AB4326" s="4" t="str">
        <f t="shared" si="138"/>
        <v/>
      </c>
    </row>
    <row r="4327" spans="27:28" x14ac:dyDescent="0.25">
      <c r="AA4327" s="4" t="str">
        <f t="shared" si="137"/>
        <v/>
      </c>
      <c r="AB4327" s="4" t="str">
        <f t="shared" si="138"/>
        <v/>
      </c>
    </row>
    <row r="4328" spans="27:28" x14ac:dyDescent="0.25">
      <c r="AA4328" s="4" t="str">
        <f t="shared" si="137"/>
        <v/>
      </c>
      <c r="AB4328" s="4" t="str">
        <f t="shared" si="138"/>
        <v/>
      </c>
    </row>
    <row r="4329" spans="27:28" x14ac:dyDescent="0.25">
      <c r="AA4329" s="4" t="str">
        <f t="shared" si="137"/>
        <v/>
      </c>
      <c r="AB4329" s="4" t="str">
        <f t="shared" si="138"/>
        <v/>
      </c>
    </row>
    <row r="4330" spans="27:28" x14ac:dyDescent="0.25">
      <c r="AA4330" s="4" t="str">
        <f t="shared" si="137"/>
        <v/>
      </c>
      <c r="AB4330" s="4" t="str">
        <f t="shared" si="138"/>
        <v/>
      </c>
    </row>
    <row r="4331" spans="27:28" x14ac:dyDescent="0.25">
      <c r="AA4331" s="4" t="str">
        <f t="shared" si="137"/>
        <v/>
      </c>
      <c r="AB4331" s="4" t="str">
        <f t="shared" si="138"/>
        <v/>
      </c>
    </row>
    <row r="4332" spans="27:28" x14ac:dyDescent="0.25">
      <c r="AA4332" s="4" t="str">
        <f t="shared" si="137"/>
        <v/>
      </c>
      <c r="AB4332" s="4" t="str">
        <f t="shared" si="138"/>
        <v/>
      </c>
    </row>
    <row r="4333" spans="27:28" x14ac:dyDescent="0.25">
      <c r="AA4333" s="4" t="str">
        <f t="shared" si="137"/>
        <v/>
      </c>
      <c r="AB4333" s="4" t="str">
        <f t="shared" si="138"/>
        <v/>
      </c>
    </row>
    <row r="4334" spans="27:28" x14ac:dyDescent="0.25">
      <c r="AA4334" s="4" t="str">
        <f t="shared" si="137"/>
        <v/>
      </c>
      <c r="AB4334" s="4" t="str">
        <f t="shared" si="138"/>
        <v/>
      </c>
    </row>
    <row r="4335" spans="27:28" x14ac:dyDescent="0.25">
      <c r="AA4335" s="4" t="str">
        <f t="shared" si="137"/>
        <v/>
      </c>
      <c r="AB4335" s="4" t="str">
        <f t="shared" si="138"/>
        <v/>
      </c>
    </row>
    <row r="4336" spans="27:28" x14ac:dyDescent="0.25">
      <c r="AA4336" s="4" t="str">
        <f t="shared" si="137"/>
        <v/>
      </c>
      <c r="AB4336" s="4" t="str">
        <f t="shared" si="138"/>
        <v/>
      </c>
    </row>
    <row r="4337" spans="27:28" x14ac:dyDescent="0.25">
      <c r="AA4337" s="4" t="str">
        <f t="shared" si="137"/>
        <v/>
      </c>
      <c r="AB4337" s="4" t="str">
        <f t="shared" si="138"/>
        <v/>
      </c>
    </row>
    <row r="4338" spans="27:28" x14ac:dyDescent="0.25">
      <c r="AA4338" s="4" t="str">
        <f t="shared" si="137"/>
        <v/>
      </c>
      <c r="AB4338" s="4" t="str">
        <f t="shared" si="138"/>
        <v/>
      </c>
    </row>
    <row r="4339" spans="27:28" x14ac:dyDescent="0.25">
      <c r="AA4339" s="4" t="str">
        <f t="shared" si="137"/>
        <v/>
      </c>
      <c r="AB4339" s="4" t="str">
        <f t="shared" si="138"/>
        <v/>
      </c>
    </row>
    <row r="4340" spans="27:28" x14ac:dyDescent="0.25">
      <c r="AA4340" s="4" t="str">
        <f t="shared" si="137"/>
        <v/>
      </c>
      <c r="AB4340" s="4" t="str">
        <f t="shared" si="138"/>
        <v/>
      </c>
    </row>
    <row r="4341" spans="27:28" x14ac:dyDescent="0.25">
      <c r="AA4341" s="4" t="str">
        <f t="shared" si="137"/>
        <v/>
      </c>
      <c r="AB4341" s="4" t="str">
        <f t="shared" si="138"/>
        <v/>
      </c>
    </row>
    <row r="4342" spans="27:28" x14ac:dyDescent="0.25">
      <c r="AA4342" s="4" t="str">
        <f t="shared" si="137"/>
        <v/>
      </c>
      <c r="AB4342" s="4" t="str">
        <f t="shared" si="138"/>
        <v/>
      </c>
    </row>
    <row r="4343" spans="27:28" x14ac:dyDescent="0.25">
      <c r="AA4343" s="4" t="str">
        <f t="shared" si="137"/>
        <v/>
      </c>
      <c r="AB4343" s="4" t="str">
        <f t="shared" si="138"/>
        <v/>
      </c>
    </row>
    <row r="4344" spans="27:28" x14ac:dyDescent="0.25">
      <c r="AA4344" s="4" t="str">
        <f t="shared" si="137"/>
        <v/>
      </c>
      <c r="AB4344" s="4" t="str">
        <f t="shared" si="138"/>
        <v/>
      </c>
    </row>
    <row r="4345" spans="27:28" x14ac:dyDescent="0.25">
      <c r="AA4345" s="4" t="str">
        <f t="shared" si="137"/>
        <v/>
      </c>
      <c r="AB4345" s="4" t="str">
        <f t="shared" si="138"/>
        <v/>
      </c>
    </row>
    <row r="4346" spans="27:28" x14ac:dyDescent="0.25">
      <c r="AA4346" s="4" t="str">
        <f t="shared" si="137"/>
        <v/>
      </c>
      <c r="AB4346" s="4" t="str">
        <f t="shared" si="138"/>
        <v/>
      </c>
    </row>
    <row r="4347" spans="27:28" x14ac:dyDescent="0.25">
      <c r="AA4347" s="4" t="str">
        <f t="shared" si="137"/>
        <v/>
      </c>
      <c r="AB4347" s="4" t="str">
        <f t="shared" si="138"/>
        <v/>
      </c>
    </row>
    <row r="4348" spans="27:28" x14ac:dyDescent="0.25">
      <c r="AA4348" s="4" t="str">
        <f t="shared" si="137"/>
        <v/>
      </c>
      <c r="AB4348" s="4" t="str">
        <f t="shared" si="138"/>
        <v/>
      </c>
    </row>
    <row r="4349" spans="27:28" x14ac:dyDescent="0.25">
      <c r="AA4349" s="4" t="str">
        <f t="shared" si="137"/>
        <v/>
      </c>
      <c r="AB4349" s="4" t="str">
        <f t="shared" si="138"/>
        <v/>
      </c>
    </row>
    <row r="4350" spans="27:28" x14ac:dyDescent="0.25">
      <c r="AA4350" s="4" t="str">
        <f t="shared" si="137"/>
        <v/>
      </c>
      <c r="AB4350" s="4" t="str">
        <f t="shared" si="138"/>
        <v/>
      </c>
    </row>
    <row r="4351" spans="27:28" x14ac:dyDescent="0.25">
      <c r="AA4351" s="4" t="str">
        <f t="shared" si="137"/>
        <v/>
      </c>
      <c r="AB4351" s="4" t="str">
        <f t="shared" si="138"/>
        <v/>
      </c>
    </row>
    <row r="4352" spans="27:28" x14ac:dyDescent="0.25">
      <c r="AA4352" s="4" t="str">
        <f t="shared" si="137"/>
        <v/>
      </c>
      <c r="AB4352" s="4" t="str">
        <f t="shared" si="138"/>
        <v/>
      </c>
    </row>
    <row r="4353" spans="27:28" x14ac:dyDescent="0.25">
      <c r="AA4353" s="4" t="str">
        <f t="shared" si="137"/>
        <v/>
      </c>
      <c r="AB4353" s="4" t="str">
        <f t="shared" si="138"/>
        <v/>
      </c>
    </row>
    <row r="4354" spans="27:28" x14ac:dyDescent="0.25">
      <c r="AA4354" s="4" t="str">
        <f t="shared" si="137"/>
        <v/>
      </c>
      <c r="AB4354" s="4" t="str">
        <f t="shared" si="138"/>
        <v/>
      </c>
    </row>
    <row r="4355" spans="27:28" x14ac:dyDescent="0.25">
      <c r="AA4355" s="4" t="str">
        <f t="shared" si="137"/>
        <v/>
      </c>
      <c r="AB4355" s="4" t="str">
        <f t="shared" si="138"/>
        <v/>
      </c>
    </row>
    <row r="4356" spans="27:28" x14ac:dyDescent="0.25">
      <c r="AA4356" s="4" t="str">
        <f t="shared" si="137"/>
        <v/>
      </c>
      <c r="AB4356" s="4" t="str">
        <f t="shared" si="138"/>
        <v/>
      </c>
    </row>
    <row r="4357" spans="27:28" x14ac:dyDescent="0.25">
      <c r="AA4357" s="4" t="str">
        <f t="shared" si="137"/>
        <v/>
      </c>
      <c r="AB4357" s="4" t="str">
        <f t="shared" si="138"/>
        <v/>
      </c>
    </row>
    <row r="4358" spans="27:28" x14ac:dyDescent="0.25">
      <c r="AA4358" s="4" t="str">
        <f t="shared" ref="AA4358:AA4421" si="139">IF(A4358="","",R4358+T4358)</f>
        <v/>
      </c>
      <c r="AB4358" s="4" t="str">
        <f t="shared" si="138"/>
        <v/>
      </c>
    </row>
    <row r="4359" spans="27:28" x14ac:dyDescent="0.25">
      <c r="AA4359" s="4" t="str">
        <f t="shared" si="139"/>
        <v/>
      </c>
      <c r="AB4359" s="4" t="str">
        <f t="shared" si="138"/>
        <v/>
      </c>
    </row>
    <row r="4360" spans="27:28" x14ac:dyDescent="0.25">
      <c r="AA4360" s="4" t="str">
        <f t="shared" si="139"/>
        <v/>
      </c>
      <c r="AB4360" s="4" t="str">
        <f t="shared" si="138"/>
        <v/>
      </c>
    </row>
    <row r="4361" spans="27:28" x14ac:dyDescent="0.25">
      <c r="AA4361" s="4" t="str">
        <f t="shared" si="139"/>
        <v/>
      </c>
      <c r="AB4361" s="4" t="str">
        <f t="shared" si="138"/>
        <v/>
      </c>
    </row>
    <row r="4362" spans="27:28" x14ac:dyDescent="0.25">
      <c r="AA4362" s="4" t="str">
        <f t="shared" si="139"/>
        <v/>
      </c>
      <c r="AB4362" s="4" t="str">
        <f t="shared" si="138"/>
        <v/>
      </c>
    </row>
    <row r="4363" spans="27:28" x14ac:dyDescent="0.25">
      <c r="AA4363" s="4" t="str">
        <f t="shared" si="139"/>
        <v/>
      </c>
      <c r="AB4363" s="4" t="str">
        <f t="shared" si="138"/>
        <v/>
      </c>
    </row>
    <row r="4364" spans="27:28" x14ac:dyDescent="0.25">
      <c r="AA4364" s="4" t="str">
        <f t="shared" si="139"/>
        <v/>
      </c>
      <c r="AB4364" s="4" t="str">
        <f t="shared" si="138"/>
        <v/>
      </c>
    </row>
    <row r="4365" spans="27:28" x14ac:dyDescent="0.25">
      <c r="AA4365" s="4" t="str">
        <f t="shared" si="139"/>
        <v/>
      </c>
      <c r="AB4365" s="4" t="str">
        <f t="shared" si="138"/>
        <v/>
      </c>
    </row>
    <row r="4366" spans="27:28" x14ac:dyDescent="0.25">
      <c r="AA4366" s="4" t="str">
        <f t="shared" si="139"/>
        <v/>
      </c>
      <c r="AB4366" s="4" t="str">
        <f t="shared" si="138"/>
        <v/>
      </c>
    </row>
    <row r="4367" spans="27:28" x14ac:dyDescent="0.25">
      <c r="AA4367" s="4" t="str">
        <f t="shared" si="139"/>
        <v/>
      </c>
      <c r="AB4367" s="4" t="str">
        <f t="shared" si="138"/>
        <v/>
      </c>
    </row>
    <row r="4368" spans="27:28" x14ac:dyDescent="0.25">
      <c r="AA4368" s="4" t="str">
        <f t="shared" si="139"/>
        <v/>
      </c>
      <c r="AB4368" s="4" t="str">
        <f t="shared" si="138"/>
        <v/>
      </c>
    </row>
    <row r="4369" spans="27:28" x14ac:dyDescent="0.25">
      <c r="AA4369" s="4" t="str">
        <f t="shared" si="139"/>
        <v/>
      </c>
      <c r="AB4369" s="4" t="str">
        <f t="shared" si="138"/>
        <v/>
      </c>
    </row>
    <row r="4370" spans="27:28" x14ac:dyDescent="0.25">
      <c r="AA4370" s="4" t="str">
        <f t="shared" si="139"/>
        <v/>
      </c>
      <c r="AB4370" s="4" t="str">
        <f t="shared" si="138"/>
        <v/>
      </c>
    </row>
    <row r="4371" spans="27:28" x14ac:dyDescent="0.25">
      <c r="AA4371" s="4" t="str">
        <f t="shared" si="139"/>
        <v/>
      </c>
      <c r="AB4371" s="4" t="str">
        <f t="shared" si="138"/>
        <v/>
      </c>
    </row>
    <row r="4372" spans="27:28" x14ac:dyDescent="0.25">
      <c r="AA4372" s="4" t="str">
        <f t="shared" si="139"/>
        <v/>
      </c>
      <c r="AB4372" s="4" t="str">
        <f t="shared" si="138"/>
        <v/>
      </c>
    </row>
    <row r="4373" spans="27:28" x14ac:dyDescent="0.25">
      <c r="AA4373" s="4" t="str">
        <f t="shared" si="139"/>
        <v/>
      </c>
      <c r="AB4373" s="4" t="str">
        <f t="shared" si="138"/>
        <v/>
      </c>
    </row>
    <row r="4374" spans="27:28" x14ac:dyDescent="0.25">
      <c r="AA4374" s="4" t="str">
        <f t="shared" si="139"/>
        <v/>
      </c>
      <c r="AB4374" s="4" t="str">
        <f t="shared" si="138"/>
        <v/>
      </c>
    </row>
    <row r="4375" spans="27:28" x14ac:dyDescent="0.25">
      <c r="AA4375" s="4" t="str">
        <f t="shared" si="139"/>
        <v/>
      </c>
      <c r="AB4375" s="4" t="str">
        <f t="shared" si="138"/>
        <v/>
      </c>
    </row>
    <row r="4376" spans="27:28" x14ac:dyDescent="0.25">
      <c r="AA4376" s="4" t="str">
        <f t="shared" si="139"/>
        <v/>
      </c>
      <c r="AB4376" s="4" t="str">
        <f t="shared" si="138"/>
        <v/>
      </c>
    </row>
    <row r="4377" spans="27:28" x14ac:dyDescent="0.25">
      <c r="AA4377" s="4" t="str">
        <f t="shared" si="139"/>
        <v/>
      </c>
      <c r="AB4377" s="4" t="str">
        <f t="shared" si="138"/>
        <v/>
      </c>
    </row>
    <row r="4378" spans="27:28" x14ac:dyDescent="0.25">
      <c r="AA4378" s="4" t="str">
        <f t="shared" si="139"/>
        <v/>
      </c>
      <c r="AB4378" s="4" t="str">
        <f t="shared" si="138"/>
        <v/>
      </c>
    </row>
    <row r="4379" spans="27:28" x14ac:dyDescent="0.25">
      <c r="AA4379" s="4" t="str">
        <f t="shared" si="139"/>
        <v/>
      </c>
      <c r="AB4379" s="4" t="str">
        <f t="shared" si="138"/>
        <v/>
      </c>
    </row>
    <row r="4380" spans="27:28" x14ac:dyDescent="0.25">
      <c r="AA4380" s="4" t="str">
        <f t="shared" si="139"/>
        <v/>
      </c>
      <c r="AB4380" s="4" t="str">
        <f t="shared" si="138"/>
        <v/>
      </c>
    </row>
    <row r="4381" spans="27:28" x14ac:dyDescent="0.25">
      <c r="AA4381" s="4" t="str">
        <f t="shared" si="139"/>
        <v/>
      </c>
      <c r="AB4381" s="4" t="str">
        <f t="shared" si="138"/>
        <v/>
      </c>
    </row>
    <row r="4382" spans="27:28" x14ac:dyDescent="0.25">
      <c r="AA4382" s="4" t="str">
        <f t="shared" si="139"/>
        <v/>
      </c>
      <c r="AB4382" s="4" t="str">
        <f t="shared" ref="AB4382:AB4445" si="140">IF(K4382="","",IF(VALUE(TEXT(K4382,"HH:MM:SS"))&gt;H4382,VALUE(TEXT(K4382,"HH:MM:SS"))-H4382,0))</f>
        <v/>
      </c>
    </row>
    <row r="4383" spans="27:28" x14ac:dyDescent="0.25">
      <c r="AA4383" s="4" t="str">
        <f t="shared" si="139"/>
        <v/>
      </c>
      <c r="AB4383" s="4" t="str">
        <f t="shared" si="140"/>
        <v/>
      </c>
    </row>
    <row r="4384" spans="27:28" x14ac:dyDescent="0.25">
      <c r="AA4384" s="4" t="str">
        <f t="shared" si="139"/>
        <v/>
      </c>
      <c r="AB4384" s="4" t="str">
        <f t="shared" si="140"/>
        <v/>
      </c>
    </row>
    <row r="4385" spans="27:28" x14ac:dyDescent="0.25">
      <c r="AA4385" s="4" t="str">
        <f t="shared" si="139"/>
        <v/>
      </c>
      <c r="AB4385" s="4" t="str">
        <f t="shared" si="140"/>
        <v/>
      </c>
    </row>
    <row r="4386" spans="27:28" x14ac:dyDescent="0.25">
      <c r="AA4386" s="4" t="str">
        <f t="shared" si="139"/>
        <v/>
      </c>
      <c r="AB4386" s="4" t="str">
        <f t="shared" si="140"/>
        <v/>
      </c>
    </row>
    <row r="4387" spans="27:28" x14ac:dyDescent="0.25">
      <c r="AA4387" s="4" t="str">
        <f t="shared" si="139"/>
        <v/>
      </c>
      <c r="AB4387" s="4" t="str">
        <f t="shared" si="140"/>
        <v/>
      </c>
    </row>
    <row r="4388" spans="27:28" x14ac:dyDescent="0.25">
      <c r="AA4388" s="4" t="str">
        <f t="shared" si="139"/>
        <v/>
      </c>
      <c r="AB4388" s="4" t="str">
        <f t="shared" si="140"/>
        <v/>
      </c>
    </row>
    <row r="4389" spans="27:28" x14ac:dyDescent="0.25">
      <c r="AA4389" s="4" t="str">
        <f t="shared" si="139"/>
        <v/>
      </c>
      <c r="AB4389" s="4" t="str">
        <f t="shared" si="140"/>
        <v/>
      </c>
    </row>
    <row r="4390" spans="27:28" x14ac:dyDescent="0.25">
      <c r="AA4390" s="4" t="str">
        <f t="shared" si="139"/>
        <v/>
      </c>
      <c r="AB4390" s="4" t="str">
        <f t="shared" si="140"/>
        <v/>
      </c>
    </row>
    <row r="4391" spans="27:28" x14ac:dyDescent="0.25">
      <c r="AA4391" s="4" t="str">
        <f t="shared" si="139"/>
        <v/>
      </c>
      <c r="AB4391" s="4" t="str">
        <f t="shared" si="140"/>
        <v/>
      </c>
    </row>
    <row r="4392" spans="27:28" x14ac:dyDescent="0.25">
      <c r="AA4392" s="4" t="str">
        <f t="shared" si="139"/>
        <v/>
      </c>
      <c r="AB4392" s="4" t="str">
        <f t="shared" si="140"/>
        <v/>
      </c>
    </row>
    <row r="4393" spans="27:28" x14ac:dyDescent="0.25">
      <c r="AA4393" s="4" t="str">
        <f t="shared" si="139"/>
        <v/>
      </c>
      <c r="AB4393" s="4" t="str">
        <f t="shared" si="140"/>
        <v/>
      </c>
    </row>
    <row r="4394" spans="27:28" x14ac:dyDescent="0.25">
      <c r="AA4394" s="4" t="str">
        <f t="shared" si="139"/>
        <v/>
      </c>
      <c r="AB4394" s="4" t="str">
        <f t="shared" si="140"/>
        <v/>
      </c>
    </row>
    <row r="4395" spans="27:28" x14ac:dyDescent="0.25">
      <c r="AA4395" s="4" t="str">
        <f t="shared" si="139"/>
        <v/>
      </c>
      <c r="AB4395" s="4" t="str">
        <f t="shared" si="140"/>
        <v/>
      </c>
    </row>
    <row r="4396" spans="27:28" x14ac:dyDescent="0.25">
      <c r="AA4396" s="4" t="str">
        <f t="shared" si="139"/>
        <v/>
      </c>
      <c r="AB4396" s="4" t="str">
        <f t="shared" si="140"/>
        <v/>
      </c>
    </row>
    <row r="4397" spans="27:28" x14ac:dyDescent="0.25">
      <c r="AA4397" s="4" t="str">
        <f t="shared" si="139"/>
        <v/>
      </c>
      <c r="AB4397" s="4" t="str">
        <f t="shared" si="140"/>
        <v/>
      </c>
    </row>
    <row r="4398" spans="27:28" x14ac:dyDescent="0.25">
      <c r="AA4398" s="4" t="str">
        <f t="shared" si="139"/>
        <v/>
      </c>
      <c r="AB4398" s="4" t="str">
        <f t="shared" si="140"/>
        <v/>
      </c>
    </row>
    <row r="4399" spans="27:28" x14ac:dyDescent="0.25">
      <c r="AA4399" s="4" t="str">
        <f t="shared" si="139"/>
        <v/>
      </c>
      <c r="AB4399" s="4" t="str">
        <f t="shared" si="140"/>
        <v/>
      </c>
    </row>
    <row r="4400" spans="27:28" x14ac:dyDescent="0.25">
      <c r="AA4400" s="4" t="str">
        <f t="shared" si="139"/>
        <v/>
      </c>
      <c r="AB4400" s="4" t="str">
        <f t="shared" si="140"/>
        <v/>
      </c>
    </row>
    <row r="4401" spans="27:28" x14ac:dyDescent="0.25">
      <c r="AA4401" s="4" t="str">
        <f t="shared" si="139"/>
        <v/>
      </c>
      <c r="AB4401" s="4" t="str">
        <f t="shared" si="140"/>
        <v/>
      </c>
    </row>
    <row r="4402" spans="27:28" x14ac:dyDescent="0.25">
      <c r="AA4402" s="4" t="str">
        <f t="shared" si="139"/>
        <v/>
      </c>
      <c r="AB4402" s="4" t="str">
        <f t="shared" si="140"/>
        <v/>
      </c>
    </row>
    <row r="4403" spans="27:28" x14ac:dyDescent="0.25">
      <c r="AA4403" s="4" t="str">
        <f t="shared" si="139"/>
        <v/>
      </c>
      <c r="AB4403" s="4" t="str">
        <f t="shared" si="140"/>
        <v/>
      </c>
    </row>
    <row r="4404" spans="27:28" x14ac:dyDescent="0.25">
      <c r="AA4404" s="4" t="str">
        <f t="shared" si="139"/>
        <v/>
      </c>
      <c r="AB4404" s="4" t="str">
        <f t="shared" si="140"/>
        <v/>
      </c>
    </row>
    <row r="4405" spans="27:28" x14ac:dyDescent="0.25">
      <c r="AA4405" s="4" t="str">
        <f t="shared" si="139"/>
        <v/>
      </c>
      <c r="AB4405" s="4" t="str">
        <f t="shared" si="140"/>
        <v/>
      </c>
    </row>
    <row r="4406" spans="27:28" x14ac:dyDescent="0.25">
      <c r="AA4406" s="4" t="str">
        <f t="shared" si="139"/>
        <v/>
      </c>
      <c r="AB4406" s="4" t="str">
        <f t="shared" si="140"/>
        <v/>
      </c>
    </row>
    <row r="4407" spans="27:28" x14ac:dyDescent="0.25">
      <c r="AA4407" s="4" t="str">
        <f t="shared" si="139"/>
        <v/>
      </c>
      <c r="AB4407" s="4" t="str">
        <f t="shared" si="140"/>
        <v/>
      </c>
    </row>
    <row r="4408" spans="27:28" x14ac:dyDescent="0.25">
      <c r="AA4408" s="4" t="str">
        <f t="shared" si="139"/>
        <v/>
      </c>
      <c r="AB4408" s="4" t="str">
        <f t="shared" si="140"/>
        <v/>
      </c>
    </row>
    <row r="4409" spans="27:28" x14ac:dyDescent="0.25">
      <c r="AA4409" s="4" t="str">
        <f t="shared" si="139"/>
        <v/>
      </c>
      <c r="AB4409" s="4" t="str">
        <f t="shared" si="140"/>
        <v/>
      </c>
    </row>
    <row r="4410" spans="27:28" x14ac:dyDescent="0.25">
      <c r="AA4410" s="4" t="str">
        <f t="shared" si="139"/>
        <v/>
      </c>
      <c r="AB4410" s="4" t="str">
        <f t="shared" si="140"/>
        <v/>
      </c>
    </row>
    <row r="4411" spans="27:28" x14ac:dyDescent="0.25">
      <c r="AA4411" s="4" t="str">
        <f t="shared" si="139"/>
        <v/>
      </c>
      <c r="AB4411" s="4" t="str">
        <f t="shared" si="140"/>
        <v/>
      </c>
    </row>
    <row r="4412" spans="27:28" x14ac:dyDescent="0.25">
      <c r="AA4412" s="4" t="str">
        <f t="shared" si="139"/>
        <v/>
      </c>
      <c r="AB4412" s="4" t="str">
        <f t="shared" si="140"/>
        <v/>
      </c>
    </row>
    <row r="4413" spans="27:28" x14ac:dyDescent="0.25">
      <c r="AA4413" s="4" t="str">
        <f t="shared" si="139"/>
        <v/>
      </c>
      <c r="AB4413" s="4" t="str">
        <f t="shared" si="140"/>
        <v/>
      </c>
    </row>
    <row r="4414" spans="27:28" x14ac:dyDescent="0.25">
      <c r="AA4414" s="4" t="str">
        <f t="shared" si="139"/>
        <v/>
      </c>
      <c r="AB4414" s="4" t="str">
        <f t="shared" si="140"/>
        <v/>
      </c>
    </row>
    <row r="4415" spans="27:28" x14ac:dyDescent="0.25">
      <c r="AA4415" s="4" t="str">
        <f t="shared" si="139"/>
        <v/>
      </c>
      <c r="AB4415" s="4" t="str">
        <f t="shared" si="140"/>
        <v/>
      </c>
    </row>
    <row r="4416" spans="27:28" x14ac:dyDescent="0.25">
      <c r="AA4416" s="4" t="str">
        <f t="shared" si="139"/>
        <v/>
      </c>
      <c r="AB4416" s="4" t="str">
        <f t="shared" si="140"/>
        <v/>
      </c>
    </row>
    <row r="4417" spans="27:28" x14ac:dyDescent="0.25">
      <c r="AA4417" s="4" t="str">
        <f t="shared" si="139"/>
        <v/>
      </c>
      <c r="AB4417" s="4" t="str">
        <f t="shared" si="140"/>
        <v/>
      </c>
    </row>
    <row r="4418" spans="27:28" x14ac:dyDescent="0.25">
      <c r="AA4418" s="4" t="str">
        <f t="shared" si="139"/>
        <v/>
      </c>
      <c r="AB4418" s="4" t="str">
        <f t="shared" si="140"/>
        <v/>
      </c>
    </row>
    <row r="4419" spans="27:28" x14ac:dyDescent="0.25">
      <c r="AA4419" s="4" t="str">
        <f t="shared" si="139"/>
        <v/>
      </c>
      <c r="AB4419" s="4" t="str">
        <f t="shared" si="140"/>
        <v/>
      </c>
    </row>
    <row r="4420" spans="27:28" x14ac:dyDescent="0.25">
      <c r="AA4420" s="4" t="str">
        <f t="shared" si="139"/>
        <v/>
      </c>
      <c r="AB4420" s="4" t="str">
        <f t="shared" si="140"/>
        <v/>
      </c>
    </row>
    <row r="4421" spans="27:28" x14ac:dyDescent="0.25">
      <c r="AA4421" s="4" t="str">
        <f t="shared" si="139"/>
        <v/>
      </c>
      <c r="AB4421" s="4" t="str">
        <f t="shared" si="140"/>
        <v/>
      </c>
    </row>
    <row r="4422" spans="27:28" x14ac:dyDescent="0.25">
      <c r="AA4422" s="4" t="str">
        <f t="shared" ref="AA4422:AA4485" si="141">IF(A4422="","",R4422+T4422)</f>
        <v/>
      </c>
      <c r="AB4422" s="4" t="str">
        <f t="shared" si="140"/>
        <v/>
      </c>
    </row>
    <row r="4423" spans="27:28" x14ac:dyDescent="0.25">
      <c r="AA4423" s="4" t="str">
        <f t="shared" si="141"/>
        <v/>
      </c>
      <c r="AB4423" s="4" t="str">
        <f t="shared" si="140"/>
        <v/>
      </c>
    </row>
    <row r="4424" spans="27:28" x14ac:dyDescent="0.25">
      <c r="AA4424" s="4" t="str">
        <f t="shared" si="141"/>
        <v/>
      </c>
      <c r="AB4424" s="4" t="str">
        <f t="shared" si="140"/>
        <v/>
      </c>
    </row>
    <row r="4425" spans="27:28" x14ac:dyDescent="0.25">
      <c r="AA4425" s="4" t="str">
        <f t="shared" si="141"/>
        <v/>
      </c>
      <c r="AB4425" s="4" t="str">
        <f t="shared" si="140"/>
        <v/>
      </c>
    </row>
    <row r="4426" spans="27:28" x14ac:dyDescent="0.25">
      <c r="AA4426" s="4" t="str">
        <f t="shared" si="141"/>
        <v/>
      </c>
      <c r="AB4426" s="4" t="str">
        <f t="shared" si="140"/>
        <v/>
      </c>
    </row>
    <row r="4427" spans="27:28" x14ac:dyDescent="0.25">
      <c r="AA4427" s="4" t="str">
        <f t="shared" si="141"/>
        <v/>
      </c>
      <c r="AB4427" s="4" t="str">
        <f t="shared" si="140"/>
        <v/>
      </c>
    </row>
    <row r="4428" spans="27:28" x14ac:dyDescent="0.25">
      <c r="AA4428" s="4" t="str">
        <f t="shared" si="141"/>
        <v/>
      </c>
      <c r="AB4428" s="4" t="str">
        <f t="shared" si="140"/>
        <v/>
      </c>
    </row>
    <row r="4429" spans="27:28" x14ac:dyDescent="0.25">
      <c r="AA4429" s="4" t="str">
        <f t="shared" si="141"/>
        <v/>
      </c>
      <c r="AB4429" s="4" t="str">
        <f t="shared" si="140"/>
        <v/>
      </c>
    </row>
    <row r="4430" spans="27:28" x14ac:dyDescent="0.25">
      <c r="AA4430" s="4" t="str">
        <f t="shared" si="141"/>
        <v/>
      </c>
      <c r="AB4430" s="4" t="str">
        <f t="shared" si="140"/>
        <v/>
      </c>
    </row>
    <row r="4431" spans="27:28" x14ac:dyDescent="0.25">
      <c r="AA4431" s="4" t="str">
        <f t="shared" si="141"/>
        <v/>
      </c>
      <c r="AB4431" s="4" t="str">
        <f t="shared" si="140"/>
        <v/>
      </c>
    </row>
    <row r="4432" spans="27:28" x14ac:dyDescent="0.25">
      <c r="AA4432" s="4" t="str">
        <f t="shared" si="141"/>
        <v/>
      </c>
      <c r="AB4432" s="4" t="str">
        <f t="shared" si="140"/>
        <v/>
      </c>
    </row>
    <row r="4433" spans="27:28" x14ac:dyDescent="0.25">
      <c r="AA4433" s="4" t="str">
        <f t="shared" si="141"/>
        <v/>
      </c>
      <c r="AB4433" s="4" t="str">
        <f t="shared" si="140"/>
        <v/>
      </c>
    </row>
    <row r="4434" spans="27:28" x14ac:dyDescent="0.25">
      <c r="AA4434" s="4" t="str">
        <f t="shared" si="141"/>
        <v/>
      </c>
      <c r="AB4434" s="4" t="str">
        <f t="shared" si="140"/>
        <v/>
      </c>
    </row>
    <row r="4435" spans="27:28" x14ac:dyDescent="0.25">
      <c r="AA4435" s="4" t="str">
        <f t="shared" si="141"/>
        <v/>
      </c>
      <c r="AB4435" s="4" t="str">
        <f t="shared" si="140"/>
        <v/>
      </c>
    </row>
    <row r="4436" spans="27:28" x14ac:dyDescent="0.25">
      <c r="AA4436" s="4" t="str">
        <f t="shared" si="141"/>
        <v/>
      </c>
      <c r="AB4436" s="4" t="str">
        <f t="shared" si="140"/>
        <v/>
      </c>
    </row>
    <row r="4437" spans="27:28" x14ac:dyDescent="0.25">
      <c r="AA4437" s="4" t="str">
        <f t="shared" si="141"/>
        <v/>
      </c>
      <c r="AB4437" s="4" t="str">
        <f t="shared" si="140"/>
        <v/>
      </c>
    </row>
    <row r="4438" spans="27:28" x14ac:dyDescent="0.25">
      <c r="AA4438" s="4" t="str">
        <f t="shared" si="141"/>
        <v/>
      </c>
      <c r="AB4438" s="4" t="str">
        <f t="shared" si="140"/>
        <v/>
      </c>
    </row>
    <row r="4439" spans="27:28" x14ac:dyDescent="0.25">
      <c r="AA4439" s="4" t="str">
        <f t="shared" si="141"/>
        <v/>
      </c>
      <c r="AB4439" s="4" t="str">
        <f t="shared" si="140"/>
        <v/>
      </c>
    </row>
    <row r="4440" spans="27:28" x14ac:dyDescent="0.25">
      <c r="AA4440" s="4" t="str">
        <f t="shared" si="141"/>
        <v/>
      </c>
      <c r="AB4440" s="4" t="str">
        <f t="shared" si="140"/>
        <v/>
      </c>
    </row>
    <row r="4441" spans="27:28" x14ac:dyDescent="0.25">
      <c r="AA4441" s="4" t="str">
        <f t="shared" si="141"/>
        <v/>
      </c>
      <c r="AB4441" s="4" t="str">
        <f t="shared" si="140"/>
        <v/>
      </c>
    </row>
    <row r="4442" spans="27:28" x14ac:dyDescent="0.25">
      <c r="AA4442" s="4" t="str">
        <f t="shared" si="141"/>
        <v/>
      </c>
      <c r="AB4442" s="4" t="str">
        <f t="shared" si="140"/>
        <v/>
      </c>
    </row>
    <row r="4443" spans="27:28" x14ac:dyDescent="0.25">
      <c r="AA4443" s="4" t="str">
        <f t="shared" si="141"/>
        <v/>
      </c>
      <c r="AB4443" s="4" t="str">
        <f t="shared" si="140"/>
        <v/>
      </c>
    </row>
    <row r="4444" spans="27:28" x14ac:dyDescent="0.25">
      <c r="AA4444" s="4" t="str">
        <f t="shared" si="141"/>
        <v/>
      </c>
      <c r="AB4444" s="4" t="str">
        <f t="shared" si="140"/>
        <v/>
      </c>
    </row>
    <row r="4445" spans="27:28" x14ac:dyDescent="0.25">
      <c r="AA4445" s="4" t="str">
        <f t="shared" si="141"/>
        <v/>
      </c>
      <c r="AB4445" s="4" t="str">
        <f t="shared" si="140"/>
        <v/>
      </c>
    </row>
    <row r="4446" spans="27:28" x14ac:dyDescent="0.25">
      <c r="AA4446" s="4" t="str">
        <f t="shared" si="141"/>
        <v/>
      </c>
      <c r="AB4446" s="4" t="str">
        <f t="shared" ref="AB4446:AB4509" si="142">IF(K4446="","",IF(VALUE(TEXT(K4446,"HH:MM:SS"))&gt;H4446,VALUE(TEXT(K4446,"HH:MM:SS"))-H4446,0))</f>
        <v/>
      </c>
    </row>
    <row r="4447" spans="27:28" x14ac:dyDescent="0.25">
      <c r="AA4447" s="4" t="str">
        <f t="shared" si="141"/>
        <v/>
      </c>
      <c r="AB4447" s="4" t="str">
        <f t="shared" si="142"/>
        <v/>
      </c>
    </row>
    <row r="4448" spans="27:28" x14ac:dyDescent="0.25">
      <c r="AA4448" s="4" t="str">
        <f t="shared" si="141"/>
        <v/>
      </c>
      <c r="AB4448" s="4" t="str">
        <f t="shared" si="142"/>
        <v/>
      </c>
    </row>
    <row r="4449" spans="27:28" x14ac:dyDescent="0.25">
      <c r="AA4449" s="4" t="str">
        <f t="shared" si="141"/>
        <v/>
      </c>
      <c r="AB4449" s="4" t="str">
        <f t="shared" si="142"/>
        <v/>
      </c>
    </row>
    <row r="4450" spans="27:28" x14ac:dyDescent="0.25">
      <c r="AA4450" s="4" t="str">
        <f t="shared" si="141"/>
        <v/>
      </c>
      <c r="AB4450" s="4" t="str">
        <f t="shared" si="142"/>
        <v/>
      </c>
    </row>
    <row r="4451" spans="27:28" x14ac:dyDescent="0.25">
      <c r="AA4451" s="4" t="str">
        <f t="shared" si="141"/>
        <v/>
      </c>
      <c r="AB4451" s="4" t="str">
        <f t="shared" si="142"/>
        <v/>
      </c>
    </row>
    <row r="4452" spans="27:28" x14ac:dyDescent="0.25">
      <c r="AA4452" s="4" t="str">
        <f t="shared" si="141"/>
        <v/>
      </c>
      <c r="AB4452" s="4" t="str">
        <f t="shared" si="142"/>
        <v/>
      </c>
    </row>
    <row r="4453" spans="27:28" x14ac:dyDescent="0.25">
      <c r="AA4453" s="4" t="str">
        <f t="shared" si="141"/>
        <v/>
      </c>
      <c r="AB4453" s="4" t="str">
        <f t="shared" si="142"/>
        <v/>
      </c>
    </row>
    <row r="4454" spans="27:28" x14ac:dyDescent="0.25">
      <c r="AA4454" s="4" t="str">
        <f t="shared" si="141"/>
        <v/>
      </c>
      <c r="AB4454" s="4" t="str">
        <f t="shared" si="142"/>
        <v/>
      </c>
    </row>
    <row r="4455" spans="27:28" x14ac:dyDescent="0.25">
      <c r="AA4455" s="4" t="str">
        <f t="shared" si="141"/>
        <v/>
      </c>
      <c r="AB4455" s="4" t="str">
        <f t="shared" si="142"/>
        <v/>
      </c>
    </row>
    <row r="4456" spans="27:28" x14ac:dyDescent="0.25">
      <c r="AA4456" s="4" t="str">
        <f t="shared" si="141"/>
        <v/>
      </c>
      <c r="AB4456" s="4" t="str">
        <f t="shared" si="142"/>
        <v/>
      </c>
    </row>
    <row r="4457" spans="27:28" x14ac:dyDescent="0.25">
      <c r="AA4457" s="4" t="str">
        <f t="shared" si="141"/>
        <v/>
      </c>
      <c r="AB4457" s="4" t="str">
        <f t="shared" si="142"/>
        <v/>
      </c>
    </row>
    <row r="4458" spans="27:28" x14ac:dyDescent="0.25">
      <c r="AA4458" s="4" t="str">
        <f t="shared" si="141"/>
        <v/>
      </c>
      <c r="AB4458" s="4" t="str">
        <f t="shared" si="142"/>
        <v/>
      </c>
    </row>
    <row r="4459" spans="27:28" x14ac:dyDescent="0.25">
      <c r="AA4459" s="4" t="str">
        <f t="shared" si="141"/>
        <v/>
      </c>
      <c r="AB4459" s="4" t="str">
        <f t="shared" si="142"/>
        <v/>
      </c>
    </row>
    <row r="4460" spans="27:28" x14ac:dyDescent="0.25">
      <c r="AA4460" s="4" t="str">
        <f t="shared" si="141"/>
        <v/>
      </c>
      <c r="AB4460" s="4" t="str">
        <f t="shared" si="142"/>
        <v/>
      </c>
    </row>
    <row r="4461" spans="27:28" x14ac:dyDescent="0.25">
      <c r="AA4461" s="4" t="str">
        <f t="shared" si="141"/>
        <v/>
      </c>
      <c r="AB4461" s="4" t="str">
        <f t="shared" si="142"/>
        <v/>
      </c>
    </row>
    <row r="4462" spans="27:28" x14ac:dyDescent="0.25">
      <c r="AA4462" s="4" t="str">
        <f t="shared" si="141"/>
        <v/>
      </c>
      <c r="AB4462" s="4" t="str">
        <f t="shared" si="142"/>
        <v/>
      </c>
    </row>
    <row r="4463" spans="27:28" x14ac:dyDescent="0.25">
      <c r="AA4463" s="4" t="str">
        <f t="shared" si="141"/>
        <v/>
      </c>
      <c r="AB4463" s="4" t="str">
        <f t="shared" si="142"/>
        <v/>
      </c>
    </row>
    <row r="4464" spans="27:28" x14ac:dyDescent="0.25">
      <c r="AA4464" s="4" t="str">
        <f t="shared" si="141"/>
        <v/>
      </c>
      <c r="AB4464" s="4" t="str">
        <f t="shared" si="142"/>
        <v/>
      </c>
    </row>
    <row r="4465" spans="27:28" x14ac:dyDescent="0.25">
      <c r="AA4465" s="4" t="str">
        <f t="shared" si="141"/>
        <v/>
      </c>
      <c r="AB4465" s="4" t="str">
        <f t="shared" si="142"/>
        <v/>
      </c>
    </row>
    <row r="4466" spans="27:28" x14ac:dyDescent="0.25">
      <c r="AA4466" s="4" t="str">
        <f t="shared" si="141"/>
        <v/>
      </c>
      <c r="AB4466" s="4" t="str">
        <f t="shared" si="142"/>
        <v/>
      </c>
    </row>
    <row r="4467" spans="27:28" x14ac:dyDescent="0.25">
      <c r="AA4467" s="4" t="str">
        <f t="shared" si="141"/>
        <v/>
      </c>
      <c r="AB4467" s="4" t="str">
        <f t="shared" si="142"/>
        <v/>
      </c>
    </row>
    <row r="4468" spans="27:28" x14ac:dyDescent="0.25">
      <c r="AA4468" s="4" t="str">
        <f t="shared" si="141"/>
        <v/>
      </c>
      <c r="AB4468" s="4" t="str">
        <f t="shared" si="142"/>
        <v/>
      </c>
    </row>
    <row r="4469" spans="27:28" x14ac:dyDescent="0.25">
      <c r="AA4469" s="4" t="str">
        <f t="shared" si="141"/>
        <v/>
      </c>
      <c r="AB4469" s="4" t="str">
        <f t="shared" si="142"/>
        <v/>
      </c>
    </row>
    <row r="4470" spans="27:28" x14ac:dyDescent="0.25">
      <c r="AA4470" s="4" t="str">
        <f t="shared" si="141"/>
        <v/>
      </c>
      <c r="AB4470" s="4" t="str">
        <f t="shared" si="142"/>
        <v/>
      </c>
    </row>
    <row r="4471" spans="27:28" x14ac:dyDescent="0.25">
      <c r="AA4471" s="4" t="str">
        <f t="shared" si="141"/>
        <v/>
      </c>
      <c r="AB4471" s="4" t="str">
        <f t="shared" si="142"/>
        <v/>
      </c>
    </row>
    <row r="4472" spans="27:28" x14ac:dyDescent="0.25">
      <c r="AA4472" s="4" t="str">
        <f t="shared" si="141"/>
        <v/>
      </c>
      <c r="AB4472" s="4" t="str">
        <f t="shared" si="142"/>
        <v/>
      </c>
    </row>
    <row r="4473" spans="27:28" x14ac:dyDescent="0.25">
      <c r="AA4473" s="4" t="str">
        <f t="shared" si="141"/>
        <v/>
      </c>
      <c r="AB4473" s="4" t="str">
        <f t="shared" si="142"/>
        <v/>
      </c>
    </row>
    <row r="4474" spans="27:28" x14ac:dyDescent="0.25">
      <c r="AA4474" s="4" t="str">
        <f t="shared" si="141"/>
        <v/>
      </c>
      <c r="AB4474" s="4" t="str">
        <f t="shared" si="142"/>
        <v/>
      </c>
    </row>
    <row r="4475" spans="27:28" x14ac:dyDescent="0.25">
      <c r="AA4475" s="4" t="str">
        <f t="shared" si="141"/>
        <v/>
      </c>
      <c r="AB4475" s="4" t="str">
        <f t="shared" si="142"/>
        <v/>
      </c>
    </row>
    <row r="4476" spans="27:28" x14ac:dyDescent="0.25">
      <c r="AA4476" s="4" t="str">
        <f t="shared" si="141"/>
        <v/>
      </c>
      <c r="AB4476" s="4" t="str">
        <f t="shared" si="142"/>
        <v/>
      </c>
    </row>
    <row r="4477" spans="27:28" x14ac:dyDescent="0.25">
      <c r="AA4477" s="4" t="str">
        <f t="shared" si="141"/>
        <v/>
      </c>
      <c r="AB4477" s="4" t="str">
        <f t="shared" si="142"/>
        <v/>
      </c>
    </row>
    <row r="4478" spans="27:28" x14ac:dyDescent="0.25">
      <c r="AA4478" s="4" t="str">
        <f t="shared" si="141"/>
        <v/>
      </c>
      <c r="AB4478" s="4" t="str">
        <f t="shared" si="142"/>
        <v/>
      </c>
    </row>
    <row r="4479" spans="27:28" x14ac:dyDescent="0.25">
      <c r="AA4479" s="4" t="str">
        <f t="shared" si="141"/>
        <v/>
      </c>
      <c r="AB4479" s="4" t="str">
        <f t="shared" si="142"/>
        <v/>
      </c>
    </row>
    <row r="4480" spans="27:28" x14ac:dyDescent="0.25">
      <c r="AA4480" s="4" t="str">
        <f t="shared" si="141"/>
        <v/>
      </c>
      <c r="AB4480" s="4" t="str">
        <f t="shared" si="142"/>
        <v/>
      </c>
    </row>
    <row r="4481" spans="27:28" x14ac:dyDescent="0.25">
      <c r="AA4481" s="4" t="str">
        <f t="shared" si="141"/>
        <v/>
      </c>
      <c r="AB4481" s="4" t="str">
        <f t="shared" si="142"/>
        <v/>
      </c>
    </row>
    <row r="4482" spans="27:28" x14ac:dyDescent="0.25">
      <c r="AA4482" s="4" t="str">
        <f t="shared" si="141"/>
        <v/>
      </c>
      <c r="AB4482" s="4" t="str">
        <f t="shared" si="142"/>
        <v/>
      </c>
    </row>
    <row r="4483" spans="27:28" x14ac:dyDescent="0.25">
      <c r="AA4483" s="4" t="str">
        <f t="shared" si="141"/>
        <v/>
      </c>
      <c r="AB4483" s="4" t="str">
        <f t="shared" si="142"/>
        <v/>
      </c>
    </row>
    <row r="4484" spans="27:28" x14ac:dyDescent="0.25">
      <c r="AA4484" s="4" t="str">
        <f t="shared" si="141"/>
        <v/>
      </c>
      <c r="AB4484" s="4" t="str">
        <f t="shared" si="142"/>
        <v/>
      </c>
    </row>
    <row r="4485" spans="27:28" x14ac:dyDescent="0.25">
      <c r="AA4485" s="4" t="str">
        <f t="shared" si="141"/>
        <v/>
      </c>
      <c r="AB4485" s="4" t="str">
        <f t="shared" si="142"/>
        <v/>
      </c>
    </row>
    <row r="4486" spans="27:28" x14ac:dyDescent="0.25">
      <c r="AA4486" s="4" t="str">
        <f t="shared" ref="AA4486:AA4549" si="143">IF(A4486="","",R4486+T4486)</f>
        <v/>
      </c>
      <c r="AB4486" s="4" t="str">
        <f t="shared" si="142"/>
        <v/>
      </c>
    </row>
    <row r="4487" spans="27:28" x14ac:dyDescent="0.25">
      <c r="AA4487" s="4" t="str">
        <f t="shared" si="143"/>
        <v/>
      </c>
      <c r="AB4487" s="4" t="str">
        <f t="shared" si="142"/>
        <v/>
      </c>
    </row>
    <row r="4488" spans="27:28" x14ac:dyDescent="0.25">
      <c r="AA4488" s="4" t="str">
        <f t="shared" si="143"/>
        <v/>
      </c>
      <c r="AB4488" s="4" t="str">
        <f t="shared" si="142"/>
        <v/>
      </c>
    </row>
    <row r="4489" spans="27:28" x14ac:dyDescent="0.25">
      <c r="AA4489" s="4" t="str">
        <f t="shared" si="143"/>
        <v/>
      </c>
      <c r="AB4489" s="4" t="str">
        <f t="shared" si="142"/>
        <v/>
      </c>
    </row>
    <row r="4490" spans="27:28" x14ac:dyDescent="0.25">
      <c r="AA4490" s="4" t="str">
        <f t="shared" si="143"/>
        <v/>
      </c>
      <c r="AB4490" s="4" t="str">
        <f t="shared" si="142"/>
        <v/>
      </c>
    </row>
    <row r="4491" spans="27:28" x14ac:dyDescent="0.25">
      <c r="AA4491" s="4" t="str">
        <f t="shared" si="143"/>
        <v/>
      </c>
      <c r="AB4491" s="4" t="str">
        <f t="shared" si="142"/>
        <v/>
      </c>
    </row>
    <row r="4492" spans="27:28" x14ac:dyDescent="0.25">
      <c r="AA4492" s="4" t="str">
        <f t="shared" si="143"/>
        <v/>
      </c>
      <c r="AB4492" s="4" t="str">
        <f t="shared" si="142"/>
        <v/>
      </c>
    </row>
    <row r="4493" spans="27:28" x14ac:dyDescent="0.25">
      <c r="AA4493" s="4" t="str">
        <f t="shared" si="143"/>
        <v/>
      </c>
      <c r="AB4493" s="4" t="str">
        <f t="shared" si="142"/>
        <v/>
      </c>
    </row>
    <row r="4494" spans="27:28" x14ac:dyDescent="0.25">
      <c r="AA4494" s="4" t="str">
        <f t="shared" si="143"/>
        <v/>
      </c>
      <c r="AB4494" s="4" t="str">
        <f t="shared" si="142"/>
        <v/>
      </c>
    </row>
    <row r="4495" spans="27:28" x14ac:dyDescent="0.25">
      <c r="AA4495" s="4" t="str">
        <f t="shared" si="143"/>
        <v/>
      </c>
      <c r="AB4495" s="4" t="str">
        <f t="shared" si="142"/>
        <v/>
      </c>
    </row>
    <row r="4496" spans="27:28" x14ac:dyDescent="0.25">
      <c r="AA4496" s="4" t="str">
        <f t="shared" si="143"/>
        <v/>
      </c>
      <c r="AB4496" s="4" t="str">
        <f t="shared" si="142"/>
        <v/>
      </c>
    </row>
    <row r="4497" spans="27:28" x14ac:dyDescent="0.25">
      <c r="AA4497" s="4" t="str">
        <f t="shared" si="143"/>
        <v/>
      </c>
      <c r="AB4497" s="4" t="str">
        <f t="shared" si="142"/>
        <v/>
      </c>
    </row>
    <row r="4498" spans="27:28" x14ac:dyDescent="0.25">
      <c r="AA4498" s="4" t="str">
        <f t="shared" si="143"/>
        <v/>
      </c>
      <c r="AB4498" s="4" t="str">
        <f t="shared" si="142"/>
        <v/>
      </c>
    </row>
    <row r="4499" spans="27:28" x14ac:dyDescent="0.25">
      <c r="AA4499" s="4" t="str">
        <f t="shared" si="143"/>
        <v/>
      </c>
      <c r="AB4499" s="4" t="str">
        <f t="shared" si="142"/>
        <v/>
      </c>
    </row>
    <row r="4500" spans="27:28" x14ac:dyDescent="0.25">
      <c r="AA4500" s="4" t="str">
        <f t="shared" si="143"/>
        <v/>
      </c>
      <c r="AB4500" s="4" t="str">
        <f t="shared" si="142"/>
        <v/>
      </c>
    </row>
    <row r="4501" spans="27:28" x14ac:dyDescent="0.25">
      <c r="AA4501" s="4" t="str">
        <f t="shared" si="143"/>
        <v/>
      </c>
      <c r="AB4501" s="4" t="str">
        <f t="shared" si="142"/>
        <v/>
      </c>
    </row>
    <row r="4502" spans="27:28" x14ac:dyDescent="0.25">
      <c r="AA4502" s="4" t="str">
        <f t="shared" si="143"/>
        <v/>
      </c>
      <c r="AB4502" s="4" t="str">
        <f t="shared" si="142"/>
        <v/>
      </c>
    </row>
    <row r="4503" spans="27:28" x14ac:dyDescent="0.25">
      <c r="AA4503" s="4" t="str">
        <f t="shared" si="143"/>
        <v/>
      </c>
      <c r="AB4503" s="4" t="str">
        <f t="shared" si="142"/>
        <v/>
      </c>
    </row>
    <row r="4504" spans="27:28" x14ac:dyDescent="0.25">
      <c r="AA4504" s="4" t="str">
        <f t="shared" si="143"/>
        <v/>
      </c>
      <c r="AB4504" s="4" t="str">
        <f t="shared" si="142"/>
        <v/>
      </c>
    </row>
    <row r="4505" spans="27:28" x14ac:dyDescent="0.25">
      <c r="AA4505" s="4" t="str">
        <f t="shared" si="143"/>
        <v/>
      </c>
      <c r="AB4505" s="4" t="str">
        <f t="shared" si="142"/>
        <v/>
      </c>
    </row>
    <row r="4506" spans="27:28" x14ac:dyDescent="0.25">
      <c r="AA4506" s="4" t="str">
        <f t="shared" si="143"/>
        <v/>
      </c>
      <c r="AB4506" s="4" t="str">
        <f t="shared" si="142"/>
        <v/>
      </c>
    </row>
    <row r="4507" spans="27:28" x14ac:dyDescent="0.25">
      <c r="AA4507" s="4" t="str">
        <f t="shared" si="143"/>
        <v/>
      </c>
      <c r="AB4507" s="4" t="str">
        <f t="shared" si="142"/>
        <v/>
      </c>
    </row>
    <row r="4508" spans="27:28" x14ac:dyDescent="0.25">
      <c r="AA4508" s="4" t="str">
        <f t="shared" si="143"/>
        <v/>
      </c>
      <c r="AB4508" s="4" t="str">
        <f t="shared" si="142"/>
        <v/>
      </c>
    </row>
    <row r="4509" spans="27:28" x14ac:dyDescent="0.25">
      <c r="AA4509" s="4" t="str">
        <f t="shared" si="143"/>
        <v/>
      </c>
      <c r="AB4509" s="4" t="str">
        <f t="shared" si="142"/>
        <v/>
      </c>
    </row>
    <row r="4510" spans="27:28" x14ac:dyDescent="0.25">
      <c r="AA4510" s="4" t="str">
        <f t="shared" si="143"/>
        <v/>
      </c>
      <c r="AB4510" s="4" t="str">
        <f t="shared" ref="AB4510:AB4573" si="144">IF(K4510="","",IF(VALUE(TEXT(K4510,"HH:MM:SS"))&gt;H4510,VALUE(TEXT(K4510,"HH:MM:SS"))-H4510,0))</f>
        <v/>
      </c>
    </row>
    <row r="4511" spans="27:28" x14ac:dyDescent="0.25">
      <c r="AA4511" s="4" t="str">
        <f t="shared" si="143"/>
        <v/>
      </c>
      <c r="AB4511" s="4" t="str">
        <f t="shared" si="144"/>
        <v/>
      </c>
    </row>
    <row r="4512" spans="27:28" x14ac:dyDescent="0.25">
      <c r="AA4512" s="4" t="str">
        <f t="shared" si="143"/>
        <v/>
      </c>
      <c r="AB4512" s="4" t="str">
        <f t="shared" si="144"/>
        <v/>
      </c>
    </row>
    <row r="4513" spans="27:28" x14ac:dyDescent="0.25">
      <c r="AA4513" s="4" t="str">
        <f t="shared" si="143"/>
        <v/>
      </c>
      <c r="AB4513" s="4" t="str">
        <f t="shared" si="144"/>
        <v/>
      </c>
    </row>
    <row r="4514" spans="27:28" x14ac:dyDescent="0.25">
      <c r="AA4514" s="4" t="str">
        <f t="shared" si="143"/>
        <v/>
      </c>
      <c r="AB4514" s="4" t="str">
        <f t="shared" si="144"/>
        <v/>
      </c>
    </row>
    <row r="4515" spans="27:28" x14ac:dyDescent="0.25">
      <c r="AA4515" s="4" t="str">
        <f t="shared" si="143"/>
        <v/>
      </c>
      <c r="AB4515" s="4" t="str">
        <f t="shared" si="144"/>
        <v/>
      </c>
    </row>
    <row r="4516" spans="27:28" x14ac:dyDescent="0.25">
      <c r="AA4516" s="4" t="str">
        <f t="shared" si="143"/>
        <v/>
      </c>
      <c r="AB4516" s="4" t="str">
        <f t="shared" si="144"/>
        <v/>
      </c>
    </row>
    <row r="4517" spans="27:28" x14ac:dyDescent="0.25">
      <c r="AA4517" s="4" t="str">
        <f t="shared" si="143"/>
        <v/>
      </c>
      <c r="AB4517" s="4" t="str">
        <f t="shared" si="144"/>
        <v/>
      </c>
    </row>
    <row r="4518" spans="27:28" x14ac:dyDescent="0.25">
      <c r="AA4518" s="4" t="str">
        <f t="shared" si="143"/>
        <v/>
      </c>
      <c r="AB4518" s="4" t="str">
        <f t="shared" si="144"/>
        <v/>
      </c>
    </row>
    <row r="4519" spans="27:28" x14ac:dyDescent="0.25">
      <c r="AA4519" s="4" t="str">
        <f t="shared" si="143"/>
        <v/>
      </c>
      <c r="AB4519" s="4" t="str">
        <f t="shared" si="144"/>
        <v/>
      </c>
    </row>
    <row r="4520" spans="27:28" x14ac:dyDescent="0.25">
      <c r="AA4520" s="4" t="str">
        <f t="shared" si="143"/>
        <v/>
      </c>
      <c r="AB4520" s="4" t="str">
        <f t="shared" si="144"/>
        <v/>
      </c>
    </row>
    <row r="4521" spans="27:28" x14ac:dyDescent="0.25">
      <c r="AA4521" s="4" t="str">
        <f t="shared" si="143"/>
        <v/>
      </c>
      <c r="AB4521" s="4" t="str">
        <f t="shared" si="144"/>
        <v/>
      </c>
    </row>
    <row r="4522" spans="27:28" x14ac:dyDescent="0.25">
      <c r="AA4522" s="4" t="str">
        <f t="shared" si="143"/>
        <v/>
      </c>
      <c r="AB4522" s="4" t="str">
        <f t="shared" si="144"/>
        <v/>
      </c>
    </row>
    <row r="4523" spans="27:28" x14ac:dyDescent="0.25">
      <c r="AA4523" s="4" t="str">
        <f t="shared" si="143"/>
        <v/>
      </c>
      <c r="AB4523" s="4" t="str">
        <f t="shared" si="144"/>
        <v/>
      </c>
    </row>
    <row r="4524" spans="27:28" x14ac:dyDescent="0.25">
      <c r="AA4524" s="4" t="str">
        <f t="shared" si="143"/>
        <v/>
      </c>
      <c r="AB4524" s="4" t="str">
        <f t="shared" si="144"/>
        <v/>
      </c>
    </row>
    <row r="4525" spans="27:28" x14ac:dyDescent="0.25">
      <c r="AA4525" s="4" t="str">
        <f t="shared" si="143"/>
        <v/>
      </c>
      <c r="AB4525" s="4" t="str">
        <f t="shared" si="144"/>
        <v/>
      </c>
    </row>
    <row r="4526" spans="27:28" x14ac:dyDescent="0.25">
      <c r="AA4526" s="4" t="str">
        <f t="shared" si="143"/>
        <v/>
      </c>
      <c r="AB4526" s="4" t="str">
        <f t="shared" si="144"/>
        <v/>
      </c>
    </row>
    <row r="4527" spans="27:28" x14ac:dyDescent="0.25">
      <c r="AA4527" s="4" t="str">
        <f t="shared" si="143"/>
        <v/>
      </c>
      <c r="AB4527" s="4" t="str">
        <f t="shared" si="144"/>
        <v/>
      </c>
    </row>
    <row r="4528" spans="27:28" x14ac:dyDescent="0.25">
      <c r="AA4528" s="4" t="str">
        <f t="shared" si="143"/>
        <v/>
      </c>
      <c r="AB4528" s="4" t="str">
        <f t="shared" si="144"/>
        <v/>
      </c>
    </row>
    <row r="4529" spans="27:28" x14ac:dyDescent="0.25">
      <c r="AA4529" s="4" t="str">
        <f t="shared" si="143"/>
        <v/>
      </c>
      <c r="AB4529" s="4" t="str">
        <f t="shared" si="144"/>
        <v/>
      </c>
    </row>
    <row r="4530" spans="27:28" x14ac:dyDescent="0.25">
      <c r="AA4530" s="4" t="str">
        <f t="shared" si="143"/>
        <v/>
      </c>
      <c r="AB4530" s="4" t="str">
        <f t="shared" si="144"/>
        <v/>
      </c>
    </row>
    <row r="4531" spans="27:28" x14ac:dyDescent="0.25">
      <c r="AA4531" s="4" t="str">
        <f t="shared" si="143"/>
        <v/>
      </c>
      <c r="AB4531" s="4" t="str">
        <f t="shared" si="144"/>
        <v/>
      </c>
    </row>
    <row r="4532" spans="27:28" x14ac:dyDescent="0.25">
      <c r="AA4532" s="4" t="str">
        <f t="shared" si="143"/>
        <v/>
      </c>
      <c r="AB4532" s="4" t="str">
        <f t="shared" si="144"/>
        <v/>
      </c>
    </row>
    <row r="4533" spans="27:28" x14ac:dyDescent="0.25">
      <c r="AA4533" s="4" t="str">
        <f t="shared" si="143"/>
        <v/>
      </c>
      <c r="AB4533" s="4" t="str">
        <f t="shared" si="144"/>
        <v/>
      </c>
    </row>
    <row r="4534" spans="27:28" x14ac:dyDescent="0.25">
      <c r="AA4534" s="4" t="str">
        <f t="shared" si="143"/>
        <v/>
      </c>
      <c r="AB4534" s="4" t="str">
        <f t="shared" si="144"/>
        <v/>
      </c>
    </row>
    <row r="4535" spans="27:28" x14ac:dyDescent="0.25">
      <c r="AA4535" s="4" t="str">
        <f t="shared" si="143"/>
        <v/>
      </c>
      <c r="AB4535" s="4" t="str">
        <f t="shared" si="144"/>
        <v/>
      </c>
    </row>
    <row r="4536" spans="27:28" x14ac:dyDescent="0.25">
      <c r="AA4536" s="4" t="str">
        <f t="shared" si="143"/>
        <v/>
      </c>
      <c r="AB4536" s="4" t="str">
        <f t="shared" si="144"/>
        <v/>
      </c>
    </row>
    <row r="4537" spans="27:28" x14ac:dyDescent="0.25">
      <c r="AA4537" s="4" t="str">
        <f t="shared" si="143"/>
        <v/>
      </c>
      <c r="AB4537" s="4" t="str">
        <f t="shared" si="144"/>
        <v/>
      </c>
    </row>
    <row r="4538" spans="27:28" x14ac:dyDescent="0.25">
      <c r="AA4538" s="4" t="str">
        <f t="shared" si="143"/>
        <v/>
      </c>
      <c r="AB4538" s="4" t="str">
        <f t="shared" si="144"/>
        <v/>
      </c>
    </row>
    <row r="4539" spans="27:28" x14ac:dyDescent="0.25">
      <c r="AA4539" s="4" t="str">
        <f t="shared" si="143"/>
        <v/>
      </c>
      <c r="AB4539" s="4" t="str">
        <f t="shared" si="144"/>
        <v/>
      </c>
    </row>
    <row r="4540" spans="27:28" x14ac:dyDescent="0.25">
      <c r="AA4540" s="4" t="str">
        <f t="shared" si="143"/>
        <v/>
      </c>
      <c r="AB4540" s="4" t="str">
        <f t="shared" si="144"/>
        <v/>
      </c>
    </row>
    <row r="4541" spans="27:28" x14ac:dyDescent="0.25">
      <c r="AA4541" s="4" t="str">
        <f t="shared" si="143"/>
        <v/>
      </c>
      <c r="AB4541" s="4" t="str">
        <f t="shared" si="144"/>
        <v/>
      </c>
    </row>
    <row r="4542" spans="27:28" x14ac:dyDescent="0.25">
      <c r="AA4542" s="4" t="str">
        <f t="shared" si="143"/>
        <v/>
      </c>
      <c r="AB4542" s="4" t="str">
        <f t="shared" si="144"/>
        <v/>
      </c>
    </row>
    <row r="4543" spans="27:28" x14ac:dyDescent="0.25">
      <c r="AA4543" s="4" t="str">
        <f t="shared" si="143"/>
        <v/>
      </c>
      <c r="AB4543" s="4" t="str">
        <f t="shared" si="144"/>
        <v/>
      </c>
    </row>
    <row r="4544" spans="27:28" x14ac:dyDescent="0.25">
      <c r="AA4544" s="4" t="str">
        <f t="shared" si="143"/>
        <v/>
      </c>
      <c r="AB4544" s="4" t="str">
        <f t="shared" si="144"/>
        <v/>
      </c>
    </row>
    <row r="4545" spans="27:28" x14ac:dyDescent="0.25">
      <c r="AA4545" s="4" t="str">
        <f t="shared" si="143"/>
        <v/>
      </c>
      <c r="AB4545" s="4" t="str">
        <f t="shared" si="144"/>
        <v/>
      </c>
    </row>
    <row r="4546" spans="27:28" x14ac:dyDescent="0.25">
      <c r="AA4546" s="4" t="str">
        <f t="shared" si="143"/>
        <v/>
      </c>
      <c r="AB4546" s="4" t="str">
        <f t="shared" si="144"/>
        <v/>
      </c>
    </row>
    <row r="4547" spans="27:28" x14ac:dyDescent="0.25">
      <c r="AA4547" s="4" t="str">
        <f t="shared" si="143"/>
        <v/>
      </c>
      <c r="AB4547" s="4" t="str">
        <f t="shared" si="144"/>
        <v/>
      </c>
    </row>
    <row r="4548" spans="27:28" x14ac:dyDescent="0.25">
      <c r="AA4548" s="4" t="str">
        <f t="shared" si="143"/>
        <v/>
      </c>
      <c r="AB4548" s="4" t="str">
        <f t="shared" si="144"/>
        <v/>
      </c>
    </row>
    <row r="4549" spans="27:28" x14ac:dyDescent="0.25">
      <c r="AA4549" s="4" t="str">
        <f t="shared" si="143"/>
        <v/>
      </c>
      <c r="AB4549" s="4" t="str">
        <f t="shared" si="144"/>
        <v/>
      </c>
    </row>
    <row r="4550" spans="27:28" x14ac:dyDescent="0.25">
      <c r="AA4550" s="4" t="str">
        <f t="shared" ref="AA4550:AA4613" si="145">IF(A4550="","",R4550+T4550)</f>
        <v/>
      </c>
      <c r="AB4550" s="4" t="str">
        <f t="shared" si="144"/>
        <v/>
      </c>
    </row>
    <row r="4551" spans="27:28" x14ac:dyDescent="0.25">
      <c r="AA4551" s="4" t="str">
        <f t="shared" si="145"/>
        <v/>
      </c>
      <c r="AB4551" s="4" t="str">
        <f t="shared" si="144"/>
        <v/>
      </c>
    </row>
    <row r="4552" spans="27:28" x14ac:dyDescent="0.25">
      <c r="AA4552" s="4" t="str">
        <f t="shared" si="145"/>
        <v/>
      </c>
      <c r="AB4552" s="4" t="str">
        <f t="shared" si="144"/>
        <v/>
      </c>
    </row>
    <row r="4553" spans="27:28" x14ac:dyDescent="0.25">
      <c r="AA4553" s="4" t="str">
        <f t="shared" si="145"/>
        <v/>
      </c>
      <c r="AB4553" s="4" t="str">
        <f t="shared" si="144"/>
        <v/>
      </c>
    </row>
    <row r="4554" spans="27:28" x14ac:dyDescent="0.25">
      <c r="AA4554" s="4" t="str">
        <f t="shared" si="145"/>
        <v/>
      </c>
      <c r="AB4554" s="4" t="str">
        <f t="shared" si="144"/>
        <v/>
      </c>
    </row>
    <row r="4555" spans="27:28" x14ac:dyDescent="0.25">
      <c r="AA4555" s="4" t="str">
        <f t="shared" si="145"/>
        <v/>
      </c>
      <c r="AB4555" s="4" t="str">
        <f t="shared" si="144"/>
        <v/>
      </c>
    </row>
    <row r="4556" spans="27:28" x14ac:dyDescent="0.25">
      <c r="AA4556" s="4" t="str">
        <f t="shared" si="145"/>
        <v/>
      </c>
      <c r="AB4556" s="4" t="str">
        <f t="shared" si="144"/>
        <v/>
      </c>
    </row>
    <row r="4557" spans="27:28" x14ac:dyDescent="0.25">
      <c r="AA4557" s="4" t="str">
        <f t="shared" si="145"/>
        <v/>
      </c>
      <c r="AB4557" s="4" t="str">
        <f t="shared" si="144"/>
        <v/>
      </c>
    </row>
    <row r="4558" spans="27:28" x14ac:dyDescent="0.25">
      <c r="AA4558" s="4" t="str">
        <f t="shared" si="145"/>
        <v/>
      </c>
      <c r="AB4558" s="4" t="str">
        <f t="shared" si="144"/>
        <v/>
      </c>
    </row>
    <row r="4559" spans="27:28" x14ac:dyDescent="0.25">
      <c r="AA4559" s="4" t="str">
        <f t="shared" si="145"/>
        <v/>
      </c>
      <c r="AB4559" s="4" t="str">
        <f t="shared" si="144"/>
        <v/>
      </c>
    </row>
    <row r="4560" spans="27:28" x14ac:dyDescent="0.25">
      <c r="AA4560" s="4" t="str">
        <f t="shared" si="145"/>
        <v/>
      </c>
      <c r="AB4560" s="4" t="str">
        <f t="shared" si="144"/>
        <v/>
      </c>
    </row>
    <row r="4561" spans="27:28" x14ac:dyDescent="0.25">
      <c r="AA4561" s="4" t="str">
        <f t="shared" si="145"/>
        <v/>
      </c>
      <c r="AB4561" s="4" t="str">
        <f t="shared" si="144"/>
        <v/>
      </c>
    </row>
    <row r="4562" spans="27:28" x14ac:dyDescent="0.25">
      <c r="AA4562" s="4" t="str">
        <f t="shared" si="145"/>
        <v/>
      </c>
      <c r="AB4562" s="4" t="str">
        <f t="shared" si="144"/>
        <v/>
      </c>
    </row>
    <row r="4563" spans="27:28" x14ac:dyDescent="0.25">
      <c r="AA4563" s="4" t="str">
        <f t="shared" si="145"/>
        <v/>
      </c>
      <c r="AB4563" s="4" t="str">
        <f t="shared" si="144"/>
        <v/>
      </c>
    </row>
    <row r="4564" spans="27:28" x14ac:dyDescent="0.25">
      <c r="AA4564" s="4" t="str">
        <f t="shared" si="145"/>
        <v/>
      </c>
      <c r="AB4564" s="4" t="str">
        <f t="shared" si="144"/>
        <v/>
      </c>
    </row>
    <row r="4565" spans="27:28" x14ac:dyDescent="0.25">
      <c r="AA4565" s="4" t="str">
        <f t="shared" si="145"/>
        <v/>
      </c>
      <c r="AB4565" s="4" t="str">
        <f t="shared" si="144"/>
        <v/>
      </c>
    </row>
    <row r="4566" spans="27:28" x14ac:dyDescent="0.25">
      <c r="AA4566" s="4" t="str">
        <f t="shared" si="145"/>
        <v/>
      </c>
      <c r="AB4566" s="4" t="str">
        <f t="shared" si="144"/>
        <v/>
      </c>
    </row>
    <row r="4567" spans="27:28" x14ac:dyDescent="0.25">
      <c r="AA4567" s="4" t="str">
        <f t="shared" si="145"/>
        <v/>
      </c>
      <c r="AB4567" s="4" t="str">
        <f t="shared" si="144"/>
        <v/>
      </c>
    </row>
    <row r="4568" spans="27:28" x14ac:dyDescent="0.25">
      <c r="AA4568" s="4" t="str">
        <f t="shared" si="145"/>
        <v/>
      </c>
      <c r="AB4568" s="4" t="str">
        <f t="shared" si="144"/>
        <v/>
      </c>
    </row>
    <row r="4569" spans="27:28" x14ac:dyDescent="0.25">
      <c r="AA4569" s="4" t="str">
        <f t="shared" si="145"/>
        <v/>
      </c>
      <c r="AB4569" s="4" t="str">
        <f t="shared" si="144"/>
        <v/>
      </c>
    </row>
    <row r="4570" spans="27:28" x14ac:dyDescent="0.25">
      <c r="AA4570" s="4" t="str">
        <f t="shared" si="145"/>
        <v/>
      </c>
      <c r="AB4570" s="4" t="str">
        <f t="shared" si="144"/>
        <v/>
      </c>
    </row>
    <row r="4571" spans="27:28" x14ac:dyDescent="0.25">
      <c r="AA4571" s="4" t="str">
        <f t="shared" si="145"/>
        <v/>
      </c>
      <c r="AB4571" s="4" t="str">
        <f t="shared" si="144"/>
        <v/>
      </c>
    </row>
    <row r="4572" spans="27:28" x14ac:dyDescent="0.25">
      <c r="AA4572" s="4" t="str">
        <f t="shared" si="145"/>
        <v/>
      </c>
      <c r="AB4572" s="4" t="str">
        <f t="shared" si="144"/>
        <v/>
      </c>
    </row>
    <row r="4573" spans="27:28" x14ac:dyDescent="0.25">
      <c r="AA4573" s="4" t="str">
        <f t="shared" si="145"/>
        <v/>
      </c>
      <c r="AB4573" s="4" t="str">
        <f t="shared" si="144"/>
        <v/>
      </c>
    </row>
    <row r="4574" spans="27:28" x14ac:dyDescent="0.25">
      <c r="AA4574" s="4" t="str">
        <f t="shared" si="145"/>
        <v/>
      </c>
      <c r="AB4574" s="4" t="str">
        <f t="shared" ref="AB4574:AB4637" si="146">IF(K4574="","",IF(VALUE(TEXT(K4574,"HH:MM:SS"))&gt;H4574,VALUE(TEXT(K4574,"HH:MM:SS"))-H4574,0))</f>
        <v/>
      </c>
    </row>
    <row r="4575" spans="27:28" x14ac:dyDescent="0.25">
      <c r="AA4575" s="4" t="str">
        <f t="shared" si="145"/>
        <v/>
      </c>
      <c r="AB4575" s="4" t="str">
        <f t="shared" si="146"/>
        <v/>
      </c>
    </row>
    <row r="4576" spans="27:28" x14ac:dyDescent="0.25">
      <c r="AA4576" s="4" t="str">
        <f t="shared" si="145"/>
        <v/>
      </c>
      <c r="AB4576" s="4" t="str">
        <f t="shared" si="146"/>
        <v/>
      </c>
    </row>
    <row r="4577" spans="27:28" x14ac:dyDescent="0.25">
      <c r="AA4577" s="4" t="str">
        <f t="shared" si="145"/>
        <v/>
      </c>
      <c r="AB4577" s="4" t="str">
        <f t="shared" si="146"/>
        <v/>
      </c>
    </row>
    <row r="4578" spans="27:28" x14ac:dyDescent="0.25">
      <c r="AA4578" s="4" t="str">
        <f t="shared" si="145"/>
        <v/>
      </c>
      <c r="AB4578" s="4" t="str">
        <f t="shared" si="146"/>
        <v/>
      </c>
    </row>
    <row r="4579" spans="27:28" x14ac:dyDescent="0.25">
      <c r="AA4579" s="4" t="str">
        <f t="shared" si="145"/>
        <v/>
      </c>
      <c r="AB4579" s="4" t="str">
        <f t="shared" si="146"/>
        <v/>
      </c>
    </row>
    <row r="4580" spans="27:28" x14ac:dyDescent="0.25">
      <c r="AA4580" s="4" t="str">
        <f t="shared" si="145"/>
        <v/>
      </c>
      <c r="AB4580" s="4" t="str">
        <f t="shared" si="146"/>
        <v/>
      </c>
    </row>
    <row r="4581" spans="27:28" x14ac:dyDescent="0.25">
      <c r="AA4581" s="4" t="str">
        <f t="shared" si="145"/>
        <v/>
      </c>
      <c r="AB4581" s="4" t="str">
        <f t="shared" si="146"/>
        <v/>
      </c>
    </row>
    <row r="4582" spans="27:28" x14ac:dyDescent="0.25">
      <c r="AA4582" s="4" t="str">
        <f t="shared" si="145"/>
        <v/>
      </c>
      <c r="AB4582" s="4" t="str">
        <f t="shared" si="146"/>
        <v/>
      </c>
    </row>
    <row r="4583" spans="27:28" x14ac:dyDescent="0.25">
      <c r="AA4583" s="4" t="str">
        <f t="shared" si="145"/>
        <v/>
      </c>
      <c r="AB4583" s="4" t="str">
        <f t="shared" si="146"/>
        <v/>
      </c>
    </row>
    <row r="4584" spans="27:28" x14ac:dyDescent="0.25">
      <c r="AA4584" s="4" t="str">
        <f t="shared" si="145"/>
        <v/>
      </c>
      <c r="AB4584" s="4" t="str">
        <f t="shared" si="146"/>
        <v/>
      </c>
    </row>
    <row r="4585" spans="27:28" x14ac:dyDescent="0.25">
      <c r="AA4585" s="4" t="str">
        <f t="shared" si="145"/>
        <v/>
      </c>
      <c r="AB4585" s="4" t="str">
        <f t="shared" si="146"/>
        <v/>
      </c>
    </row>
    <row r="4586" spans="27:28" x14ac:dyDescent="0.25">
      <c r="AA4586" s="4" t="str">
        <f t="shared" si="145"/>
        <v/>
      </c>
      <c r="AB4586" s="4" t="str">
        <f t="shared" si="146"/>
        <v/>
      </c>
    </row>
    <row r="4587" spans="27:28" x14ac:dyDescent="0.25">
      <c r="AA4587" s="4" t="str">
        <f t="shared" si="145"/>
        <v/>
      </c>
      <c r="AB4587" s="4" t="str">
        <f t="shared" si="146"/>
        <v/>
      </c>
    </row>
    <row r="4588" spans="27:28" x14ac:dyDescent="0.25">
      <c r="AA4588" s="4" t="str">
        <f t="shared" si="145"/>
        <v/>
      </c>
      <c r="AB4588" s="4" t="str">
        <f t="shared" si="146"/>
        <v/>
      </c>
    </row>
    <row r="4589" spans="27:28" x14ac:dyDescent="0.25">
      <c r="AA4589" s="4" t="str">
        <f t="shared" si="145"/>
        <v/>
      </c>
      <c r="AB4589" s="4" t="str">
        <f t="shared" si="146"/>
        <v/>
      </c>
    </row>
    <row r="4590" spans="27:28" x14ac:dyDescent="0.25">
      <c r="AA4590" s="4" t="str">
        <f t="shared" si="145"/>
        <v/>
      </c>
      <c r="AB4590" s="4" t="str">
        <f t="shared" si="146"/>
        <v/>
      </c>
    </row>
    <row r="4591" spans="27:28" x14ac:dyDescent="0.25">
      <c r="AA4591" s="4" t="str">
        <f t="shared" si="145"/>
        <v/>
      </c>
      <c r="AB4591" s="4" t="str">
        <f t="shared" si="146"/>
        <v/>
      </c>
    </row>
    <row r="4592" spans="27:28" x14ac:dyDescent="0.25">
      <c r="AA4592" s="4" t="str">
        <f t="shared" si="145"/>
        <v/>
      </c>
      <c r="AB4592" s="4" t="str">
        <f t="shared" si="146"/>
        <v/>
      </c>
    </row>
    <row r="4593" spans="27:28" x14ac:dyDescent="0.25">
      <c r="AA4593" s="4" t="str">
        <f t="shared" si="145"/>
        <v/>
      </c>
      <c r="AB4593" s="4" t="str">
        <f t="shared" si="146"/>
        <v/>
      </c>
    </row>
    <row r="4594" spans="27:28" x14ac:dyDescent="0.25">
      <c r="AA4594" s="4" t="str">
        <f t="shared" si="145"/>
        <v/>
      </c>
      <c r="AB4594" s="4" t="str">
        <f t="shared" si="146"/>
        <v/>
      </c>
    </row>
    <row r="4595" spans="27:28" x14ac:dyDescent="0.25">
      <c r="AA4595" s="4" t="str">
        <f t="shared" si="145"/>
        <v/>
      </c>
      <c r="AB4595" s="4" t="str">
        <f t="shared" si="146"/>
        <v/>
      </c>
    </row>
    <row r="4596" spans="27:28" x14ac:dyDescent="0.25">
      <c r="AA4596" s="4" t="str">
        <f t="shared" si="145"/>
        <v/>
      </c>
      <c r="AB4596" s="4" t="str">
        <f t="shared" si="146"/>
        <v/>
      </c>
    </row>
    <row r="4597" spans="27:28" x14ac:dyDescent="0.25">
      <c r="AA4597" s="4" t="str">
        <f t="shared" si="145"/>
        <v/>
      </c>
      <c r="AB4597" s="4" t="str">
        <f t="shared" si="146"/>
        <v/>
      </c>
    </row>
    <row r="4598" spans="27:28" x14ac:dyDescent="0.25">
      <c r="AA4598" s="4" t="str">
        <f t="shared" si="145"/>
        <v/>
      </c>
      <c r="AB4598" s="4" t="str">
        <f t="shared" si="146"/>
        <v/>
      </c>
    </row>
    <row r="4599" spans="27:28" x14ac:dyDescent="0.25">
      <c r="AA4599" s="4" t="str">
        <f t="shared" si="145"/>
        <v/>
      </c>
      <c r="AB4599" s="4" t="str">
        <f t="shared" si="146"/>
        <v/>
      </c>
    </row>
    <row r="4600" spans="27:28" x14ac:dyDescent="0.25">
      <c r="AA4600" s="4" t="str">
        <f t="shared" si="145"/>
        <v/>
      </c>
      <c r="AB4600" s="4" t="str">
        <f t="shared" si="146"/>
        <v/>
      </c>
    </row>
    <row r="4601" spans="27:28" x14ac:dyDescent="0.25">
      <c r="AA4601" s="4" t="str">
        <f t="shared" si="145"/>
        <v/>
      </c>
      <c r="AB4601" s="4" t="str">
        <f t="shared" si="146"/>
        <v/>
      </c>
    </row>
    <row r="4602" spans="27:28" x14ac:dyDescent="0.25">
      <c r="AA4602" s="4" t="str">
        <f t="shared" si="145"/>
        <v/>
      </c>
      <c r="AB4602" s="4" t="str">
        <f t="shared" si="146"/>
        <v/>
      </c>
    </row>
    <row r="4603" spans="27:28" x14ac:dyDescent="0.25">
      <c r="AA4603" s="4" t="str">
        <f t="shared" si="145"/>
        <v/>
      </c>
      <c r="AB4603" s="4" t="str">
        <f t="shared" si="146"/>
        <v/>
      </c>
    </row>
    <row r="4604" spans="27:28" x14ac:dyDescent="0.25">
      <c r="AA4604" s="4" t="str">
        <f t="shared" si="145"/>
        <v/>
      </c>
      <c r="AB4604" s="4" t="str">
        <f t="shared" si="146"/>
        <v/>
      </c>
    </row>
    <row r="4605" spans="27:28" x14ac:dyDescent="0.25">
      <c r="AA4605" s="4" t="str">
        <f t="shared" si="145"/>
        <v/>
      </c>
      <c r="AB4605" s="4" t="str">
        <f t="shared" si="146"/>
        <v/>
      </c>
    </row>
    <row r="4606" spans="27:28" x14ac:dyDescent="0.25">
      <c r="AA4606" s="4" t="str">
        <f t="shared" si="145"/>
        <v/>
      </c>
      <c r="AB4606" s="4" t="str">
        <f t="shared" si="146"/>
        <v/>
      </c>
    </row>
    <row r="4607" spans="27:28" x14ac:dyDescent="0.25">
      <c r="AA4607" s="4" t="str">
        <f t="shared" si="145"/>
        <v/>
      </c>
      <c r="AB4607" s="4" t="str">
        <f t="shared" si="146"/>
        <v/>
      </c>
    </row>
    <row r="4608" spans="27:28" x14ac:dyDescent="0.25">
      <c r="AA4608" s="4" t="str">
        <f t="shared" si="145"/>
        <v/>
      </c>
      <c r="AB4608" s="4" t="str">
        <f t="shared" si="146"/>
        <v/>
      </c>
    </row>
    <row r="4609" spans="27:28" x14ac:dyDescent="0.25">
      <c r="AA4609" s="4" t="str">
        <f t="shared" si="145"/>
        <v/>
      </c>
      <c r="AB4609" s="4" t="str">
        <f t="shared" si="146"/>
        <v/>
      </c>
    </row>
    <row r="4610" spans="27:28" x14ac:dyDescent="0.25">
      <c r="AA4610" s="4" t="str">
        <f t="shared" si="145"/>
        <v/>
      </c>
      <c r="AB4610" s="4" t="str">
        <f t="shared" si="146"/>
        <v/>
      </c>
    </row>
    <row r="4611" spans="27:28" x14ac:dyDescent="0.25">
      <c r="AA4611" s="4" t="str">
        <f t="shared" si="145"/>
        <v/>
      </c>
      <c r="AB4611" s="4" t="str">
        <f t="shared" si="146"/>
        <v/>
      </c>
    </row>
    <row r="4612" spans="27:28" x14ac:dyDescent="0.25">
      <c r="AA4612" s="4" t="str">
        <f t="shared" si="145"/>
        <v/>
      </c>
      <c r="AB4612" s="4" t="str">
        <f t="shared" si="146"/>
        <v/>
      </c>
    </row>
    <row r="4613" spans="27:28" x14ac:dyDescent="0.25">
      <c r="AA4613" s="4" t="str">
        <f t="shared" si="145"/>
        <v/>
      </c>
      <c r="AB4613" s="4" t="str">
        <f t="shared" si="146"/>
        <v/>
      </c>
    </row>
    <row r="4614" spans="27:28" x14ac:dyDescent="0.25">
      <c r="AA4614" s="4" t="str">
        <f t="shared" ref="AA4614:AA4677" si="147">IF(A4614="","",R4614+T4614)</f>
        <v/>
      </c>
      <c r="AB4614" s="4" t="str">
        <f t="shared" si="146"/>
        <v/>
      </c>
    </row>
    <row r="4615" spans="27:28" x14ac:dyDescent="0.25">
      <c r="AA4615" s="4" t="str">
        <f t="shared" si="147"/>
        <v/>
      </c>
      <c r="AB4615" s="4" t="str">
        <f t="shared" si="146"/>
        <v/>
      </c>
    </row>
    <row r="4616" spans="27:28" x14ac:dyDescent="0.25">
      <c r="AA4616" s="4" t="str">
        <f t="shared" si="147"/>
        <v/>
      </c>
      <c r="AB4616" s="4" t="str">
        <f t="shared" si="146"/>
        <v/>
      </c>
    </row>
    <row r="4617" spans="27:28" x14ac:dyDescent="0.25">
      <c r="AA4617" s="4" t="str">
        <f t="shared" si="147"/>
        <v/>
      </c>
      <c r="AB4617" s="4" t="str">
        <f t="shared" si="146"/>
        <v/>
      </c>
    </row>
    <row r="4618" spans="27:28" x14ac:dyDescent="0.25">
      <c r="AA4618" s="4" t="str">
        <f t="shared" si="147"/>
        <v/>
      </c>
      <c r="AB4618" s="4" t="str">
        <f t="shared" si="146"/>
        <v/>
      </c>
    </row>
    <row r="4619" spans="27:28" x14ac:dyDescent="0.25">
      <c r="AA4619" s="4" t="str">
        <f t="shared" si="147"/>
        <v/>
      </c>
      <c r="AB4619" s="4" t="str">
        <f t="shared" si="146"/>
        <v/>
      </c>
    </row>
    <row r="4620" spans="27:28" x14ac:dyDescent="0.25">
      <c r="AA4620" s="4" t="str">
        <f t="shared" si="147"/>
        <v/>
      </c>
      <c r="AB4620" s="4" t="str">
        <f t="shared" si="146"/>
        <v/>
      </c>
    </row>
    <row r="4621" spans="27:28" x14ac:dyDescent="0.25">
      <c r="AA4621" s="4" t="str">
        <f t="shared" si="147"/>
        <v/>
      </c>
      <c r="AB4621" s="4" t="str">
        <f t="shared" si="146"/>
        <v/>
      </c>
    </row>
    <row r="4622" spans="27:28" x14ac:dyDescent="0.25">
      <c r="AA4622" s="4" t="str">
        <f t="shared" si="147"/>
        <v/>
      </c>
      <c r="AB4622" s="4" t="str">
        <f t="shared" si="146"/>
        <v/>
      </c>
    </row>
    <row r="4623" spans="27:28" x14ac:dyDescent="0.25">
      <c r="AA4623" s="4" t="str">
        <f t="shared" si="147"/>
        <v/>
      </c>
      <c r="AB4623" s="4" t="str">
        <f t="shared" si="146"/>
        <v/>
      </c>
    </row>
    <row r="4624" spans="27:28" x14ac:dyDescent="0.25">
      <c r="AA4624" s="4" t="str">
        <f t="shared" si="147"/>
        <v/>
      </c>
      <c r="AB4624" s="4" t="str">
        <f t="shared" si="146"/>
        <v/>
      </c>
    </row>
    <row r="4625" spans="27:28" x14ac:dyDescent="0.25">
      <c r="AA4625" s="4" t="str">
        <f t="shared" si="147"/>
        <v/>
      </c>
      <c r="AB4625" s="4" t="str">
        <f t="shared" si="146"/>
        <v/>
      </c>
    </row>
    <row r="4626" spans="27:28" x14ac:dyDescent="0.25">
      <c r="AA4626" s="4" t="str">
        <f t="shared" si="147"/>
        <v/>
      </c>
      <c r="AB4626" s="4" t="str">
        <f t="shared" si="146"/>
        <v/>
      </c>
    </row>
    <row r="4627" spans="27:28" x14ac:dyDescent="0.25">
      <c r="AA4627" s="4" t="str">
        <f t="shared" si="147"/>
        <v/>
      </c>
      <c r="AB4627" s="4" t="str">
        <f t="shared" si="146"/>
        <v/>
      </c>
    </row>
    <row r="4628" spans="27:28" x14ac:dyDescent="0.25">
      <c r="AA4628" s="4" t="str">
        <f t="shared" si="147"/>
        <v/>
      </c>
      <c r="AB4628" s="4" t="str">
        <f t="shared" si="146"/>
        <v/>
      </c>
    </row>
    <row r="4629" spans="27:28" x14ac:dyDescent="0.25">
      <c r="AA4629" s="4" t="str">
        <f t="shared" si="147"/>
        <v/>
      </c>
      <c r="AB4629" s="4" t="str">
        <f t="shared" si="146"/>
        <v/>
      </c>
    </row>
    <row r="4630" spans="27:28" x14ac:dyDescent="0.25">
      <c r="AA4630" s="4" t="str">
        <f t="shared" si="147"/>
        <v/>
      </c>
      <c r="AB4630" s="4" t="str">
        <f t="shared" si="146"/>
        <v/>
      </c>
    </row>
    <row r="4631" spans="27:28" x14ac:dyDescent="0.25">
      <c r="AA4631" s="4" t="str">
        <f t="shared" si="147"/>
        <v/>
      </c>
      <c r="AB4631" s="4" t="str">
        <f t="shared" si="146"/>
        <v/>
      </c>
    </row>
    <row r="4632" spans="27:28" x14ac:dyDescent="0.25">
      <c r="AA4632" s="4" t="str">
        <f t="shared" si="147"/>
        <v/>
      </c>
      <c r="AB4632" s="4" t="str">
        <f t="shared" si="146"/>
        <v/>
      </c>
    </row>
    <row r="4633" spans="27:28" x14ac:dyDescent="0.25">
      <c r="AA4633" s="4" t="str">
        <f t="shared" si="147"/>
        <v/>
      </c>
      <c r="AB4633" s="4" t="str">
        <f t="shared" si="146"/>
        <v/>
      </c>
    </row>
    <row r="4634" spans="27:28" x14ac:dyDescent="0.25">
      <c r="AA4634" s="4" t="str">
        <f t="shared" si="147"/>
        <v/>
      </c>
      <c r="AB4634" s="4" t="str">
        <f t="shared" si="146"/>
        <v/>
      </c>
    </row>
    <row r="4635" spans="27:28" x14ac:dyDescent="0.25">
      <c r="AA4635" s="4" t="str">
        <f t="shared" si="147"/>
        <v/>
      </c>
      <c r="AB4635" s="4" t="str">
        <f t="shared" si="146"/>
        <v/>
      </c>
    </row>
    <row r="4636" spans="27:28" x14ac:dyDescent="0.25">
      <c r="AA4636" s="4" t="str">
        <f t="shared" si="147"/>
        <v/>
      </c>
      <c r="AB4636" s="4" t="str">
        <f t="shared" si="146"/>
        <v/>
      </c>
    </row>
    <row r="4637" spans="27:28" x14ac:dyDescent="0.25">
      <c r="AA4637" s="4" t="str">
        <f t="shared" si="147"/>
        <v/>
      </c>
      <c r="AB4637" s="4" t="str">
        <f t="shared" si="146"/>
        <v/>
      </c>
    </row>
    <row r="4638" spans="27:28" x14ac:dyDescent="0.25">
      <c r="AA4638" s="4" t="str">
        <f t="shared" si="147"/>
        <v/>
      </c>
      <c r="AB4638" s="4" t="str">
        <f t="shared" ref="AB4638:AB4701" si="148">IF(K4638="","",IF(VALUE(TEXT(K4638,"HH:MM:SS"))&gt;H4638,VALUE(TEXT(K4638,"HH:MM:SS"))-H4638,0))</f>
        <v/>
      </c>
    </row>
    <row r="4639" spans="27:28" x14ac:dyDescent="0.25">
      <c r="AA4639" s="4" t="str">
        <f t="shared" si="147"/>
        <v/>
      </c>
      <c r="AB4639" s="4" t="str">
        <f t="shared" si="148"/>
        <v/>
      </c>
    </row>
    <row r="4640" spans="27:28" x14ac:dyDescent="0.25">
      <c r="AA4640" s="4" t="str">
        <f t="shared" si="147"/>
        <v/>
      </c>
      <c r="AB4640" s="4" t="str">
        <f t="shared" si="148"/>
        <v/>
      </c>
    </row>
    <row r="4641" spans="27:28" x14ac:dyDescent="0.25">
      <c r="AA4641" s="4" t="str">
        <f t="shared" si="147"/>
        <v/>
      </c>
      <c r="AB4641" s="4" t="str">
        <f t="shared" si="148"/>
        <v/>
      </c>
    </row>
    <row r="4642" spans="27:28" x14ac:dyDescent="0.25">
      <c r="AA4642" s="4" t="str">
        <f t="shared" si="147"/>
        <v/>
      </c>
      <c r="AB4642" s="4" t="str">
        <f t="shared" si="148"/>
        <v/>
      </c>
    </row>
    <row r="4643" spans="27:28" x14ac:dyDescent="0.25">
      <c r="AA4643" s="4" t="str">
        <f t="shared" si="147"/>
        <v/>
      </c>
      <c r="AB4643" s="4" t="str">
        <f t="shared" si="148"/>
        <v/>
      </c>
    </row>
    <row r="4644" spans="27:28" x14ac:dyDescent="0.25">
      <c r="AA4644" s="4" t="str">
        <f t="shared" si="147"/>
        <v/>
      </c>
      <c r="AB4644" s="4" t="str">
        <f t="shared" si="148"/>
        <v/>
      </c>
    </row>
    <row r="4645" spans="27:28" x14ac:dyDescent="0.25">
      <c r="AA4645" s="4" t="str">
        <f t="shared" si="147"/>
        <v/>
      </c>
      <c r="AB4645" s="4" t="str">
        <f t="shared" si="148"/>
        <v/>
      </c>
    </row>
    <row r="4646" spans="27:28" x14ac:dyDescent="0.25">
      <c r="AA4646" s="4" t="str">
        <f t="shared" si="147"/>
        <v/>
      </c>
      <c r="AB4646" s="4" t="str">
        <f t="shared" si="148"/>
        <v/>
      </c>
    </row>
    <row r="4647" spans="27:28" x14ac:dyDescent="0.25">
      <c r="AA4647" s="4" t="str">
        <f t="shared" si="147"/>
        <v/>
      </c>
      <c r="AB4647" s="4" t="str">
        <f t="shared" si="148"/>
        <v/>
      </c>
    </row>
    <row r="4648" spans="27:28" x14ac:dyDescent="0.25">
      <c r="AA4648" s="4" t="str">
        <f t="shared" si="147"/>
        <v/>
      </c>
      <c r="AB4648" s="4" t="str">
        <f t="shared" si="148"/>
        <v/>
      </c>
    </row>
    <row r="4649" spans="27:28" x14ac:dyDescent="0.25">
      <c r="AA4649" s="4" t="str">
        <f t="shared" si="147"/>
        <v/>
      </c>
      <c r="AB4649" s="4" t="str">
        <f t="shared" si="148"/>
        <v/>
      </c>
    </row>
    <row r="4650" spans="27:28" x14ac:dyDescent="0.25">
      <c r="AA4650" s="4" t="str">
        <f t="shared" si="147"/>
        <v/>
      </c>
      <c r="AB4650" s="4" t="str">
        <f t="shared" si="148"/>
        <v/>
      </c>
    </row>
    <row r="4651" spans="27:28" x14ac:dyDescent="0.25">
      <c r="AA4651" s="4" t="str">
        <f t="shared" si="147"/>
        <v/>
      </c>
      <c r="AB4651" s="4" t="str">
        <f t="shared" si="148"/>
        <v/>
      </c>
    </row>
    <row r="4652" spans="27:28" x14ac:dyDescent="0.25">
      <c r="AA4652" s="4" t="str">
        <f t="shared" si="147"/>
        <v/>
      </c>
      <c r="AB4652" s="4" t="str">
        <f t="shared" si="148"/>
        <v/>
      </c>
    </row>
    <row r="4653" spans="27:28" x14ac:dyDescent="0.25">
      <c r="AA4653" s="4" t="str">
        <f t="shared" si="147"/>
        <v/>
      </c>
      <c r="AB4653" s="4" t="str">
        <f t="shared" si="148"/>
        <v/>
      </c>
    </row>
    <row r="4654" spans="27:28" x14ac:dyDescent="0.25">
      <c r="AA4654" s="4" t="str">
        <f t="shared" si="147"/>
        <v/>
      </c>
      <c r="AB4654" s="4" t="str">
        <f t="shared" si="148"/>
        <v/>
      </c>
    </row>
    <row r="4655" spans="27:28" x14ac:dyDescent="0.25">
      <c r="AA4655" s="4" t="str">
        <f t="shared" si="147"/>
        <v/>
      </c>
      <c r="AB4655" s="4" t="str">
        <f t="shared" si="148"/>
        <v/>
      </c>
    </row>
    <row r="4656" spans="27:28" x14ac:dyDescent="0.25">
      <c r="AA4656" s="4" t="str">
        <f t="shared" si="147"/>
        <v/>
      </c>
      <c r="AB4656" s="4" t="str">
        <f t="shared" si="148"/>
        <v/>
      </c>
    </row>
    <row r="4657" spans="27:28" x14ac:dyDescent="0.25">
      <c r="AA4657" s="4" t="str">
        <f t="shared" si="147"/>
        <v/>
      </c>
      <c r="AB4657" s="4" t="str">
        <f t="shared" si="148"/>
        <v/>
      </c>
    </row>
    <row r="4658" spans="27:28" x14ac:dyDescent="0.25">
      <c r="AA4658" s="4" t="str">
        <f t="shared" si="147"/>
        <v/>
      </c>
      <c r="AB4658" s="4" t="str">
        <f t="shared" si="148"/>
        <v/>
      </c>
    </row>
    <row r="4659" spans="27:28" x14ac:dyDescent="0.25">
      <c r="AA4659" s="4" t="str">
        <f t="shared" si="147"/>
        <v/>
      </c>
      <c r="AB4659" s="4" t="str">
        <f t="shared" si="148"/>
        <v/>
      </c>
    </row>
    <row r="4660" spans="27:28" x14ac:dyDescent="0.25">
      <c r="AA4660" s="4" t="str">
        <f t="shared" si="147"/>
        <v/>
      </c>
      <c r="AB4660" s="4" t="str">
        <f t="shared" si="148"/>
        <v/>
      </c>
    </row>
    <row r="4661" spans="27:28" x14ac:dyDescent="0.25">
      <c r="AA4661" s="4" t="str">
        <f t="shared" si="147"/>
        <v/>
      </c>
      <c r="AB4661" s="4" t="str">
        <f t="shared" si="148"/>
        <v/>
      </c>
    </row>
    <row r="4662" spans="27:28" x14ac:dyDescent="0.25">
      <c r="AA4662" s="4" t="str">
        <f t="shared" si="147"/>
        <v/>
      </c>
      <c r="AB4662" s="4" t="str">
        <f t="shared" si="148"/>
        <v/>
      </c>
    </row>
    <row r="4663" spans="27:28" x14ac:dyDescent="0.25">
      <c r="AA4663" s="4" t="str">
        <f t="shared" si="147"/>
        <v/>
      </c>
      <c r="AB4663" s="4" t="str">
        <f t="shared" si="148"/>
        <v/>
      </c>
    </row>
    <row r="4664" spans="27:28" x14ac:dyDescent="0.25">
      <c r="AA4664" s="4" t="str">
        <f t="shared" si="147"/>
        <v/>
      </c>
      <c r="AB4664" s="4" t="str">
        <f t="shared" si="148"/>
        <v/>
      </c>
    </row>
    <row r="4665" spans="27:28" x14ac:dyDescent="0.25">
      <c r="AA4665" s="4" t="str">
        <f t="shared" si="147"/>
        <v/>
      </c>
      <c r="AB4665" s="4" t="str">
        <f t="shared" si="148"/>
        <v/>
      </c>
    </row>
    <row r="4666" spans="27:28" x14ac:dyDescent="0.25">
      <c r="AA4666" s="4" t="str">
        <f t="shared" si="147"/>
        <v/>
      </c>
      <c r="AB4666" s="4" t="str">
        <f t="shared" si="148"/>
        <v/>
      </c>
    </row>
    <row r="4667" spans="27:28" x14ac:dyDescent="0.25">
      <c r="AA4667" s="4" t="str">
        <f t="shared" si="147"/>
        <v/>
      </c>
      <c r="AB4667" s="4" t="str">
        <f t="shared" si="148"/>
        <v/>
      </c>
    </row>
    <row r="4668" spans="27:28" x14ac:dyDescent="0.25">
      <c r="AA4668" s="4" t="str">
        <f t="shared" si="147"/>
        <v/>
      </c>
      <c r="AB4668" s="4" t="str">
        <f t="shared" si="148"/>
        <v/>
      </c>
    </row>
    <row r="4669" spans="27:28" x14ac:dyDescent="0.25">
      <c r="AA4669" s="4" t="str">
        <f t="shared" si="147"/>
        <v/>
      </c>
      <c r="AB4669" s="4" t="str">
        <f t="shared" si="148"/>
        <v/>
      </c>
    </row>
    <row r="4670" spans="27:28" x14ac:dyDescent="0.25">
      <c r="AA4670" s="4" t="str">
        <f t="shared" si="147"/>
        <v/>
      </c>
      <c r="AB4670" s="4" t="str">
        <f t="shared" si="148"/>
        <v/>
      </c>
    </row>
    <row r="4671" spans="27:28" x14ac:dyDescent="0.25">
      <c r="AA4671" s="4" t="str">
        <f t="shared" si="147"/>
        <v/>
      </c>
      <c r="AB4671" s="4" t="str">
        <f t="shared" si="148"/>
        <v/>
      </c>
    </row>
    <row r="4672" spans="27:28" x14ac:dyDescent="0.25">
      <c r="AA4672" s="4" t="str">
        <f t="shared" si="147"/>
        <v/>
      </c>
      <c r="AB4672" s="4" t="str">
        <f t="shared" si="148"/>
        <v/>
      </c>
    </row>
    <row r="4673" spans="27:28" x14ac:dyDescent="0.25">
      <c r="AA4673" s="4" t="str">
        <f t="shared" si="147"/>
        <v/>
      </c>
      <c r="AB4673" s="4" t="str">
        <f t="shared" si="148"/>
        <v/>
      </c>
    </row>
    <row r="4674" spans="27:28" x14ac:dyDescent="0.25">
      <c r="AA4674" s="4" t="str">
        <f t="shared" si="147"/>
        <v/>
      </c>
      <c r="AB4674" s="4" t="str">
        <f t="shared" si="148"/>
        <v/>
      </c>
    </row>
    <row r="4675" spans="27:28" x14ac:dyDescent="0.25">
      <c r="AA4675" s="4" t="str">
        <f t="shared" si="147"/>
        <v/>
      </c>
      <c r="AB4675" s="4" t="str">
        <f t="shared" si="148"/>
        <v/>
      </c>
    </row>
    <row r="4676" spans="27:28" x14ac:dyDescent="0.25">
      <c r="AA4676" s="4" t="str">
        <f t="shared" si="147"/>
        <v/>
      </c>
      <c r="AB4676" s="4" t="str">
        <f t="shared" si="148"/>
        <v/>
      </c>
    </row>
    <row r="4677" spans="27:28" x14ac:dyDescent="0.25">
      <c r="AA4677" s="4" t="str">
        <f t="shared" si="147"/>
        <v/>
      </c>
      <c r="AB4677" s="4" t="str">
        <f t="shared" si="148"/>
        <v/>
      </c>
    </row>
    <row r="4678" spans="27:28" x14ac:dyDescent="0.25">
      <c r="AA4678" s="4" t="str">
        <f t="shared" ref="AA4678:AA4741" si="149">IF(A4678="","",R4678+T4678)</f>
        <v/>
      </c>
      <c r="AB4678" s="4" t="str">
        <f t="shared" si="148"/>
        <v/>
      </c>
    </row>
    <row r="4679" spans="27:28" x14ac:dyDescent="0.25">
      <c r="AA4679" s="4" t="str">
        <f t="shared" si="149"/>
        <v/>
      </c>
      <c r="AB4679" s="4" t="str">
        <f t="shared" si="148"/>
        <v/>
      </c>
    </row>
    <row r="4680" spans="27:28" x14ac:dyDescent="0.25">
      <c r="AA4680" s="4" t="str">
        <f t="shared" si="149"/>
        <v/>
      </c>
      <c r="AB4680" s="4" t="str">
        <f t="shared" si="148"/>
        <v/>
      </c>
    </row>
    <row r="4681" spans="27:28" x14ac:dyDescent="0.25">
      <c r="AA4681" s="4" t="str">
        <f t="shared" si="149"/>
        <v/>
      </c>
      <c r="AB4681" s="4" t="str">
        <f t="shared" si="148"/>
        <v/>
      </c>
    </row>
    <row r="4682" spans="27:28" x14ac:dyDescent="0.25">
      <c r="AA4682" s="4" t="str">
        <f t="shared" si="149"/>
        <v/>
      </c>
      <c r="AB4682" s="4" t="str">
        <f t="shared" si="148"/>
        <v/>
      </c>
    </row>
    <row r="4683" spans="27:28" x14ac:dyDescent="0.25">
      <c r="AA4683" s="4" t="str">
        <f t="shared" si="149"/>
        <v/>
      </c>
      <c r="AB4683" s="4" t="str">
        <f t="shared" si="148"/>
        <v/>
      </c>
    </row>
    <row r="4684" spans="27:28" x14ac:dyDescent="0.25">
      <c r="AA4684" s="4" t="str">
        <f t="shared" si="149"/>
        <v/>
      </c>
      <c r="AB4684" s="4" t="str">
        <f t="shared" si="148"/>
        <v/>
      </c>
    </row>
    <row r="4685" spans="27:28" x14ac:dyDescent="0.25">
      <c r="AA4685" s="4" t="str">
        <f t="shared" si="149"/>
        <v/>
      </c>
      <c r="AB4685" s="4" t="str">
        <f t="shared" si="148"/>
        <v/>
      </c>
    </row>
    <row r="4686" spans="27:28" x14ac:dyDescent="0.25">
      <c r="AA4686" s="4" t="str">
        <f t="shared" si="149"/>
        <v/>
      </c>
      <c r="AB4686" s="4" t="str">
        <f t="shared" si="148"/>
        <v/>
      </c>
    </row>
    <row r="4687" spans="27:28" x14ac:dyDescent="0.25">
      <c r="AA4687" s="4" t="str">
        <f t="shared" si="149"/>
        <v/>
      </c>
      <c r="AB4687" s="4" t="str">
        <f t="shared" si="148"/>
        <v/>
      </c>
    </row>
    <row r="4688" spans="27:28" x14ac:dyDescent="0.25">
      <c r="AA4688" s="4" t="str">
        <f t="shared" si="149"/>
        <v/>
      </c>
      <c r="AB4688" s="4" t="str">
        <f t="shared" si="148"/>
        <v/>
      </c>
    </row>
    <row r="4689" spans="27:28" x14ac:dyDescent="0.25">
      <c r="AA4689" s="4" t="str">
        <f t="shared" si="149"/>
        <v/>
      </c>
      <c r="AB4689" s="4" t="str">
        <f t="shared" si="148"/>
        <v/>
      </c>
    </row>
    <row r="4690" spans="27:28" x14ac:dyDescent="0.25">
      <c r="AA4690" s="4" t="str">
        <f t="shared" si="149"/>
        <v/>
      </c>
      <c r="AB4690" s="4" t="str">
        <f t="shared" si="148"/>
        <v/>
      </c>
    </row>
    <row r="4691" spans="27:28" x14ac:dyDescent="0.25">
      <c r="AA4691" s="4" t="str">
        <f t="shared" si="149"/>
        <v/>
      </c>
      <c r="AB4691" s="4" t="str">
        <f t="shared" si="148"/>
        <v/>
      </c>
    </row>
    <row r="4692" spans="27:28" x14ac:dyDescent="0.25">
      <c r="AA4692" s="4" t="str">
        <f t="shared" si="149"/>
        <v/>
      </c>
      <c r="AB4692" s="4" t="str">
        <f t="shared" si="148"/>
        <v/>
      </c>
    </row>
    <row r="4693" spans="27:28" x14ac:dyDescent="0.25">
      <c r="AA4693" s="4" t="str">
        <f t="shared" si="149"/>
        <v/>
      </c>
      <c r="AB4693" s="4" t="str">
        <f t="shared" si="148"/>
        <v/>
      </c>
    </row>
    <row r="4694" spans="27:28" x14ac:dyDescent="0.25">
      <c r="AA4694" s="4" t="str">
        <f t="shared" si="149"/>
        <v/>
      </c>
      <c r="AB4694" s="4" t="str">
        <f t="shared" si="148"/>
        <v/>
      </c>
    </row>
    <row r="4695" spans="27:28" x14ac:dyDescent="0.25">
      <c r="AA4695" s="4" t="str">
        <f t="shared" si="149"/>
        <v/>
      </c>
      <c r="AB4695" s="4" t="str">
        <f t="shared" si="148"/>
        <v/>
      </c>
    </row>
    <row r="4696" spans="27:28" x14ac:dyDescent="0.25">
      <c r="AA4696" s="4" t="str">
        <f t="shared" si="149"/>
        <v/>
      </c>
      <c r="AB4696" s="4" t="str">
        <f t="shared" si="148"/>
        <v/>
      </c>
    </row>
    <row r="4697" spans="27:28" x14ac:dyDescent="0.25">
      <c r="AA4697" s="4" t="str">
        <f t="shared" si="149"/>
        <v/>
      </c>
      <c r="AB4697" s="4" t="str">
        <f t="shared" si="148"/>
        <v/>
      </c>
    </row>
    <row r="4698" spans="27:28" x14ac:dyDescent="0.25">
      <c r="AA4698" s="4" t="str">
        <f t="shared" si="149"/>
        <v/>
      </c>
      <c r="AB4698" s="4" t="str">
        <f t="shared" si="148"/>
        <v/>
      </c>
    </row>
    <row r="4699" spans="27:28" x14ac:dyDescent="0.25">
      <c r="AA4699" s="4" t="str">
        <f t="shared" si="149"/>
        <v/>
      </c>
      <c r="AB4699" s="4" t="str">
        <f t="shared" si="148"/>
        <v/>
      </c>
    </row>
    <row r="4700" spans="27:28" x14ac:dyDescent="0.25">
      <c r="AA4700" s="4" t="str">
        <f t="shared" si="149"/>
        <v/>
      </c>
      <c r="AB4700" s="4" t="str">
        <f t="shared" si="148"/>
        <v/>
      </c>
    </row>
    <row r="4701" spans="27:28" x14ac:dyDescent="0.25">
      <c r="AA4701" s="4" t="str">
        <f t="shared" si="149"/>
        <v/>
      </c>
      <c r="AB4701" s="4" t="str">
        <f t="shared" si="148"/>
        <v/>
      </c>
    </row>
    <row r="4702" spans="27:28" x14ac:dyDescent="0.25">
      <c r="AA4702" s="4" t="str">
        <f t="shared" si="149"/>
        <v/>
      </c>
      <c r="AB4702" s="4" t="str">
        <f t="shared" ref="AB4702:AB4765" si="150">IF(K4702="","",IF(VALUE(TEXT(K4702,"HH:MM:SS"))&gt;H4702,VALUE(TEXT(K4702,"HH:MM:SS"))-H4702,0))</f>
        <v/>
      </c>
    </row>
    <row r="4703" spans="27:28" x14ac:dyDescent="0.25">
      <c r="AA4703" s="4" t="str">
        <f t="shared" si="149"/>
        <v/>
      </c>
      <c r="AB4703" s="4" t="str">
        <f t="shared" si="150"/>
        <v/>
      </c>
    </row>
    <row r="4704" spans="27:28" x14ac:dyDescent="0.25">
      <c r="AA4704" s="4" t="str">
        <f t="shared" si="149"/>
        <v/>
      </c>
      <c r="AB4704" s="4" t="str">
        <f t="shared" si="150"/>
        <v/>
      </c>
    </row>
    <row r="4705" spans="27:28" x14ac:dyDescent="0.25">
      <c r="AA4705" s="4" t="str">
        <f t="shared" si="149"/>
        <v/>
      </c>
      <c r="AB4705" s="4" t="str">
        <f t="shared" si="150"/>
        <v/>
      </c>
    </row>
    <row r="4706" spans="27:28" x14ac:dyDescent="0.25">
      <c r="AA4706" s="4" t="str">
        <f t="shared" si="149"/>
        <v/>
      </c>
      <c r="AB4706" s="4" t="str">
        <f t="shared" si="150"/>
        <v/>
      </c>
    </row>
    <row r="4707" spans="27:28" x14ac:dyDescent="0.25">
      <c r="AA4707" s="4" t="str">
        <f t="shared" si="149"/>
        <v/>
      </c>
      <c r="AB4707" s="4" t="str">
        <f t="shared" si="150"/>
        <v/>
      </c>
    </row>
    <row r="4708" spans="27:28" x14ac:dyDescent="0.25">
      <c r="AA4708" s="4" t="str">
        <f t="shared" si="149"/>
        <v/>
      </c>
      <c r="AB4708" s="4" t="str">
        <f t="shared" si="150"/>
        <v/>
      </c>
    </row>
    <row r="4709" spans="27:28" x14ac:dyDescent="0.25">
      <c r="AA4709" s="4" t="str">
        <f t="shared" si="149"/>
        <v/>
      </c>
      <c r="AB4709" s="4" t="str">
        <f t="shared" si="150"/>
        <v/>
      </c>
    </row>
    <row r="4710" spans="27:28" x14ac:dyDescent="0.25">
      <c r="AA4710" s="4" t="str">
        <f t="shared" si="149"/>
        <v/>
      </c>
      <c r="AB4710" s="4" t="str">
        <f t="shared" si="150"/>
        <v/>
      </c>
    </row>
    <row r="4711" spans="27:28" x14ac:dyDescent="0.25">
      <c r="AA4711" s="4" t="str">
        <f t="shared" si="149"/>
        <v/>
      </c>
      <c r="AB4711" s="4" t="str">
        <f t="shared" si="150"/>
        <v/>
      </c>
    </row>
    <row r="4712" spans="27:28" x14ac:dyDescent="0.25">
      <c r="AA4712" s="4" t="str">
        <f t="shared" si="149"/>
        <v/>
      </c>
      <c r="AB4712" s="4" t="str">
        <f t="shared" si="150"/>
        <v/>
      </c>
    </row>
    <row r="4713" spans="27:28" x14ac:dyDescent="0.25">
      <c r="AA4713" s="4" t="str">
        <f t="shared" si="149"/>
        <v/>
      </c>
      <c r="AB4713" s="4" t="str">
        <f t="shared" si="150"/>
        <v/>
      </c>
    </row>
    <row r="4714" spans="27:28" x14ac:dyDescent="0.25">
      <c r="AA4714" s="4" t="str">
        <f t="shared" si="149"/>
        <v/>
      </c>
      <c r="AB4714" s="4" t="str">
        <f t="shared" si="150"/>
        <v/>
      </c>
    </row>
    <row r="4715" spans="27:28" x14ac:dyDescent="0.25">
      <c r="AA4715" s="4" t="str">
        <f t="shared" si="149"/>
        <v/>
      </c>
      <c r="AB4715" s="4" t="str">
        <f t="shared" si="150"/>
        <v/>
      </c>
    </row>
    <row r="4716" spans="27:28" x14ac:dyDescent="0.25">
      <c r="AA4716" s="4" t="str">
        <f t="shared" si="149"/>
        <v/>
      </c>
      <c r="AB4716" s="4" t="str">
        <f t="shared" si="150"/>
        <v/>
      </c>
    </row>
    <row r="4717" spans="27:28" x14ac:dyDescent="0.25">
      <c r="AA4717" s="4" t="str">
        <f t="shared" si="149"/>
        <v/>
      </c>
      <c r="AB4717" s="4" t="str">
        <f t="shared" si="150"/>
        <v/>
      </c>
    </row>
    <row r="4718" spans="27:28" x14ac:dyDescent="0.25">
      <c r="AA4718" s="4" t="str">
        <f t="shared" si="149"/>
        <v/>
      </c>
      <c r="AB4718" s="4" t="str">
        <f t="shared" si="150"/>
        <v/>
      </c>
    </row>
    <row r="4719" spans="27:28" x14ac:dyDescent="0.25">
      <c r="AA4719" s="4" t="str">
        <f t="shared" si="149"/>
        <v/>
      </c>
      <c r="AB4719" s="4" t="str">
        <f t="shared" si="150"/>
        <v/>
      </c>
    </row>
    <row r="4720" spans="27:28" x14ac:dyDescent="0.25">
      <c r="AA4720" s="4" t="str">
        <f t="shared" si="149"/>
        <v/>
      </c>
      <c r="AB4720" s="4" t="str">
        <f t="shared" si="150"/>
        <v/>
      </c>
    </row>
    <row r="4721" spans="27:28" x14ac:dyDescent="0.25">
      <c r="AA4721" s="4" t="str">
        <f t="shared" si="149"/>
        <v/>
      </c>
      <c r="AB4721" s="4" t="str">
        <f t="shared" si="150"/>
        <v/>
      </c>
    </row>
    <row r="4722" spans="27:28" x14ac:dyDescent="0.25">
      <c r="AA4722" s="4" t="str">
        <f t="shared" si="149"/>
        <v/>
      </c>
      <c r="AB4722" s="4" t="str">
        <f t="shared" si="150"/>
        <v/>
      </c>
    </row>
    <row r="4723" spans="27:28" x14ac:dyDescent="0.25">
      <c r="AA4723" s="4" t="str">
        <f t="shared" si="149"/>
        <v/>
      </c>
      <c r="AB4723" s="4" t="str">
        <f t="shared" si="150"/>
        <v/>
      </c>
    </row>
    <row r="4724" spans="27:28" x14ac:dyDescent="0.25">
      <c r="AA4724" s="4" t="str">
        <f t="shared" si="149"/>
        <v/>
      </c>
      <c r="AB4724" s="4" t="str">
        <f t="shared" si="150"/>
        <v/>
      </c>
    </row>
    <row r="4725" spans="27:28" x14ac:dyDescent="0.25">
      <c r="AA4725" s="4" t="str">
        <f t="shared" si="149"/>
        <v/>
      </c>
      <c r="AB4725" s="4" t="str">
        <f t="shared" si="150"/>
        <v/>
      </c>
    </row>
    <row r="4726" spans="27:28" x14ac:dyDescent="0.25">
      <c r="AA4726" s="4" t="str">
        <f t="shared" si="149"/>
        <v/>
      </c>
      <c r="AB4726" s="4" t="str">
        <f t="shared" si="150"/>
        <v/>
      </c>
    </row>
    <row r="4727" spans="27:28" x14ac:dyDescent="0.25">
      <c r="AA4727" s="4" t="str">
        <f t="shared" si="149"/>
        <v/>
      </c>
      <c r="AB4727" s="4" t="str">
        <f t="shared" si="150"/>
        <v/>
      </c>
    </row>
    <row r="4728" spans="27:28" x14ac:dyDescent="0.25">
      <c r="AA4728" s="4" t="str">
        <f t="shared" si="149"/>
        <v/>
      </c>
      <c r="AB4728" s="4" t="str">
        <f t="shared" si="150"/>
        <v/>
      </c>
    </row>
    <row r="4729" spans="27:28" x14ac:dyDescent="0.25">
      <c r="AA4729" s="4" t="str">
        <f t="shared" si="149"/>
        <v/>
      </c>
      <c r="AB4729" s="4" t="str">
        <f t="shared" si="150"/>
        <v/>
      </c>
    </row>
    <row r="4730" spans="27:28" x14ac:dyDescent="0.25">
      <c r="AA4730" s="4" t="str">
        <f t="shared" si="149"/>
        <v/>
      </c>
      <c r="AB4730" s="4" t="str">
        <f t="shared" si="150"/>
        <v/>
      </c>
    </row>
    <row r="4731" spans="27:28" x14ac:dyDescent="0.25">
      <c r="AA4731" s="4" t="str">
        <f t="shared" si="149"/>
        <v/>
      </c>
      <c r="AB4731" s="4" t="str">
        <f t="shared" si="150"/>
        <v/>
      </c>
    </row>
    <row r="4732" spans="27:28" x14ac:dyDescent="0.25">
      <c r="AA4732" s="4" t="str">
        <f t="shared" si="149"/>
        <v/>
      </c>
      <c r="AB4732" s="4" t="str">
        <f t="shared" si="150"/>
        <v/>
      </c>
    </row>
    <row r="4733" spans="27:28" x14ac:dyDescent="0.25">
      <c r="AA4733" s="4" t="str">
        <f t="shared" si="149"/>
        <v/>
      </c>
      <c r="AB4733" s="4" t="str">
        <f t="shared" si="150"/>
        <v/>
      </c>
    </row>
    <row r="4734" spans="27:28" x14ac:dyDescent="0.25">
      <c r="AA4734" s="4" t="str">
        <f t="shared" si="149"/>
        <v/>
      </c>
      <c r="AB4734" s="4" t="str">
        <f t="shared" si="150"/>
        <v/>
      </c>
    </row>
    <row r="4735" spans="27:28" x14ac:dyDescent="0.25">
      <c r="AA4735" s="4" t="str">
        <f t="shared" si="149"/>
        <v/>
      </c>
      <c r="AB4735" s="4" t="str">
        <f t="shared" si="150"/>
        <v/>
      </c>
    </row>
    <row r="4736" spans="27:28" x14ac:dyDescent="0.25">
      <c r="AA4736" s="4" t="str">
        <f t="shared" si="149"/>
        <v/>
      </c>
      <c r="AB4736" s="4" t="str">
        <f t="shared" si="150"/>
        <v/>
      </c>
    </row>
    <row r="4737" spans="27:28" x14ac:dyDescent="0.25">
      <c r="AA4737" s="4" t="str">
        <f t="shared" si="149"/>
        <v/>
      </c>
      <c r="AB4737" s="4" t="str">
        <f t="shared" si="150"/>
        <v/>
      </c>
    </row>
    <row r="4738" spans="27:28" x14ac:dyDescent="0.25">
      <c r="AA4738" s="4" t="str">
        <f t="shared" si="149"/>
        <v/>
      </c>
      <c r="AB4738" s="4" t="str">
        <f t="shared" si="150"/>
        <v/>
      </c>
    </row>
    <row r="4739" spans="27:28" x14ac:dyDescent="0.25">
      <c r="AA4739" s="4" t="str">
        <f t="shared" si="149"/>
        <v/>
      </c>
      <c r="AB4739" s="4" t="str">
        <f t="shared" si="150"/>
        <v/>
      </c>
    </row>
    <row r="4740" spans="27:28" x14ac:dyDescent="0.25">
      <c r="AA4740" s="4" t="str">
        <f t="shared" si="149"/>
        <v/>
      </c>
      <c r="AB4740" s="4" t="str">
        <f t="shared" si="150"/>
        <v/>
      </c>
    </row>
    <row r="4741" spans="27:28" x14ac:dyDescent="0.25">
      <c r="AA4741" s="4" t="str">
        <f t="shared" si="149"/>
        <v/>
      </c>
      <c r="AB4741" s="4" t="str">
        <f t="shared" si="150"/>
        <v/>
      </c>
    </row>
    <row r="4742" spans="27:28" x14ac:dyDescent="0.25">
      <c r="AA4742" s="4" t="str">
        <f t="shared" ref="AA4742:AA4805" si="151">IF(A4742="","",R4742+T4742)</f>
        <v/>
      </c>
      <c r="AB4742" s="4" t="str">
        <f t="shared" si="150"/>
        <v/>
      </c>
    </row>
    <row r="4743" spans="27:28" x14ac:dyDescent="0.25">
      <c r="AA4743" s="4" t="str">
        <f t="shared" si="151"/>
        <v/>
      </c>
      <c r="AB4743" s="4" t="str">
        <f t="shared" si="150"/>
        <v/>
      </c>
    </row>
    <row r="4744" spans="27:28" x14ac:dyDescent="0.25">
      <c r="AA4744" s="4" t="str">
        <f t="shared" si="151"/>
        <v/>
      </c>
      <c r="AB4744" s="4" t="str">
        <f t="shared" si="150"/>
        <v/>
      </c>
    </row>
    <row r="4745" spans="27:28" x14ac:dyDescent="0.25">
      <c r="AA4745" s="4" t="str">
        <f t="shared" si="151"/>
        <v/>
      </c>
      <c r="AB4745" s="4" t="str">
        <f t="shared" si="150"/>
        <v/>
      </c>
    </row>
    <row r="4746" spans="27:28" x14ac:dyDescent="0.25">
      <c r="AA4746" s="4" t="str">
        <f t="shared" si="151"/>
        <v/>
      </c>
      <c r="AB4746" s="4" t="str">
        <f t="shared" si="150"/>
        <v/>
      </c>
    </row>
    <row r="4747" spans="27:28" x14ac:dyDescent="0.25">
      <c r="AA4747" s="4" t="str">
        <f t="shared" si="151"/>
        <v/>
      </c>
      <c r="AB4747" s="4" t="str">
        <f t="shared" si="150"/>
        <v/>
      </c>
    </row>
    <row r="4748" spans="27:28" x14ac:dyDescent="0.25">
      <c r="AA4748" s="4" t="str">
        <f t="shared" si="151"/>
        <v/>
      </c>
      <c r="AB4748" s="4" t="str">
        <f t="shared" si="150"/>
        <v/>
      </c>
    </row>
    <row r="4749" spans="27:28" x14ac:dyDescent="0.25">
      <c r="AA4749" s="4" t="str">
        <f t="shared" si="151"/>
        <v/>
      </c>
      <c r="AB4749" s="4" t="str">
        <f t="shared" si="150"/>
        <v/>
      </c>
    </row>
    <row r="4750" spans="27:28" x14ac:dyDescent="0.25">
      <c r="AA4750" s="4" t="str">
        <f t="shared" si="151"/>
        <v/>
      </c>
      <c r="AB4750" s="4" t="str">
        <f t="shared" si="150"/>
        <v/>
      </c>
    </row>
    <row r="4751" spans="27:28" x14ac:dyDescent="0.25">
      <c r="AA4751" s="4" t="str">
        <f t="shared" si="151"/>
        <v/>
      </c>
      <c r="AB4751" s="4" t="str">
        <f t="shared" si="150"/>
        <v/>
      </c>
    </row>
    <row r="4752" spans="27:28" x14ac:dyDescent="0.25">
      <c r="AA4752" s="4" t="str">
        <f t="shared" si="151"/>
        <v/>
      </c>
      <c r="AB4752" s="4" t="str">
        <f t="shared" si="150"/>
        <v/>
      </c>
    </row>
    <row r="4753" spans="27:28" x14ac:dyDescent="0.25">
      <c r="AA4753" s="4" t="str">
        <f t="shared" si="151"/>
        <v/>
      </c>
      <c r="AB4753" s="4" t="str">
        <f t="shared" si="150"/>
        <v/>
      </c>
    </row>
    <row r="4754" spans="27:28" x14ac:dyDescent="0.25">
      <c r="AA4754" s="4" t="str">
        <f t="shared" si="151"/>
        <v/>
      </c>
      <c r="AB4754" s="4" t="str">
        <f t="shared" si="150"/>
        <v/>
      </c>
    </row>
    <row r="4755" spans="27:28" x14ac:dyDescent="0.25">
      <c r="AA4755" s="4" t="str">
        <f t="shared" si="151"/>
        <v/>
      </c>
      <c r="AB4755" s="4" t="str">
        <f t="shared" si="150"/>
        <v/>
      </c>
    </row>
    <row r="4756" spans="27:28" x14ac:dyDescent="0.25">
      <c r="AA4756" s="4" t="str">
        <f t="shared" si="151"/>
        <v/>
      </c>
      <c r="AB4756" s="4" t="str">
        <f t="shared" si="150"/>
        <v/>
      </c>
    </row>
    <row r="4757" spans="27:28" x14ac:dyDescent="0.25">
      <c r="AA4757" s="4" t="str">
        <f t="shared" si="151"/>
        <v/>
      </c>
      <c r="AB4757" s="4" t="str">
        <f t="shared" si="150"/>
        <v/>
      </c>
    </row>
    <row r="4758" spans="27:28" x14ac:dyDescent="0.25">
      <c r="AA4758" s="4" t="str">
        <f t="shared" si="151"/>
        <v/>
      </c>
      <c r="AB4758" s="4" t="str">
        <f t="shared" si="150"/>
        <v/>
      </c>
    </row>
    <row r="4759" spans="27:28" x14ac:dyDescent="0.25">
      <c r="AA4759" s="4" t="str">
        <f t="shared" si="151"/>
        <v/>
      </c>
      <c r="AB4759" s="4" t="str">
        <f t="shared" si="150"/>
        <v/>
      </c>
    </row>
    <row r="4760" spans="27:28" x14ac:dyDescent="0.25">
      <c r="AA4760" s="4" t="str">
        <f t="shared" si="151"/>
        <v/>
      </c>
      <c r="AB4760" s="4" t="str">
        <f t="shared" si="150"/>
        <v/>
      </c>
    </row>
    <row r="4761" spans="27:28" x14ac:dyDescent="0.25">
      <c r="AA4761" s="4" t="str">
        <f t="shared" si="151"/>
        <v/>
      </c>
      <c r="AB4761" s="4" t="str">
        <f t="shared" si="150"/>
        <v/>
      </c>
    </row>
    <row r="4762" spans="27:28" x14ac:dyDescent="0.25">
      <c r="AA4762" s="4" t="str">
        <f t="shared" si="151"/>
        <v/>
      </c>
      <c r="AB4762" s="4" t="str">
        <f t="shared" si="150"/>
        <v/>
      </c>
    </row>
    <row r="4763" spans="27:28" x14ac:dyDescent="0.25">
      <c r="AA4763" s="4" t="str">
        <f t="shared" si="151"/>
        <v/>
      </c>
      <c r="AB4763" s="4" t="str">
        <f t="shared" si="150"/>
        <v/>
      </c>
    </row>
    <row r="4764" spans="27:28" x14ac:dyDescent="0.25">
      <c r="AA4764" s="4" t="str">
        <f t="shared" si="151"/>
        <v/>
      </c>
      <c r="AB4764" s="4" t="str">
        <f t="shared" si="150"/>
        <v/>
      </c>
    </row>
    <row r="4765" spans="27:28" x14ac:dyDescent="0.25">
      <c r="AA4765" s="4" t="str">
        <f t="shared" si="151"/>
        <v/>
      </c>
      <c r="AB4765" s="4" t="str">
        <f t="shared" si="150"/>
        <v/>
      </c>
    </row>
    <row r="4766" spans="27:28" x14ac:dyDescent="0.25">
      <c r="AA4766" s="4" t="str">
        <f t="shared" si="151"/>
        <v/>
      </c>
      <c r="AB4766" s="4" t="str">
        <f t="shared" ref="AB4766:AB4829" si="152">IF(K4766="","",IF(VALUE(TEXT(K4766,"HH:MM:SS"))&gt;H4766,VALUE(TEXT(K4766,"HH:MM:SS"))-H4766,0))</f>
        <v/>
      </c>
    </row>
    <row r="4767" spans="27:28" x14ac:dyDescent="0.25">
      <c r="AA4767" s="4" t="str">
        <f t="shared" si="151"/>
        <v/>
      </c>
      <c r="AB4767" s="4" t="str">
        <f t="shared" si="152"/>
        <v/>
      </c>
    </row>
    <row r="4768" spans="27:28" x14ac:dyDescent="0.25">
      <c r="AA4768" s="4" t="str">
        <f t="shared" si="151"/>
        <v/>
      </c>
      <c r="AB4768" s="4" t="str">
        <f t="shared" si="152"/>
        <v/>
      </c>
    </row>
    <row r="4769" spans="27:28" x14ac:dyDescent="0.25">
      <c r="AA4769" s="4" t="str">
        <f t="shared" si="151"/>
        <v/>
      </c>
      <c r="AB4769" s="4" t="str">
        <f t="shared" si="152"/>
        <v/>
      </c>
    </row>
    <row r="4770" spans="27:28" x14ac:dyDescent="0.25">
      <c r="AA4770" s="4" t="str">
        <f t="shared" si="151"/>
        <v/>
      </c>
      <c r="AB4770" s="4" t="str">
        <f t="shared" si="152"/>
        <v/>
      </c>
    </row>
    <row r="4771" spans="27:28" x14ac:dyDescent="0.25">
      <c r="AA4771" s="4" t="str">
        <f t="shared" si="151"/>
        <v/>
      </c>
      <c r="AB4771" s="4" t="str">
        <f t="shared" si="152"/>
        <v/>
      </c>
    </row>
    <row r="4772" spans="27:28" x14ac:dyDescent="0.25">
      <c r="AA4772" s="4" t="str">
        <f t="shared" si="151"/>
        <v/>
      </c>
      <c r="AB4772" s="4" t="str">
        <f t="shared" si="152"/>
        <v/>
      </c>
    </row>
    <row r="4773" spans="27:28" x14ac:dyDescent="0.25">
      <c r="AA4773" s="4" t="str">
        <f t="shared" si="151"/>
        <v/>
      </c>
      <c r="AB4773" s="4" t="str">
        <f t="shared" si="152"/>
        <v/>
      </c>
    </row>
    <row r="4774" spans="27:28" x14ac:dyDescent="0.25">
      <c r="AA4774" s="4" t="str">
        <f t="shared" si="151"/>
        <v/>
      </c>
      <c r="AB4774" s="4" t="str">
        <f t="shared" si="152"/>
        <v/>
      </c>
    </row>
    <row r="4775" spans="27:28" x14ac:dyDescent="0.25">
      <c r="AA4775" s="4" t="str">
        <f t="shared" si="151"/>
        <v/>
      </c>
      <c r="AB4775" s="4" t="str">
        <f t="shared" si="152"/>
        <v/>
      </c>
    </row>
    <row r="4776" spans="27:28" x14ac:dyDescent="0.25">
      <c r="AA4776" s="4" t="str">
        <f t="shared" si="151"/>
        <v/>
      </c>
      <c r="AB4776" s="4" t="str">
        <f t="shared" si="152"/>
        <v/>
      </c>
    </row>
    <row r="4777" spans="27:28" x14ac:dyDescent="0.25">
      <c r="AA4777" s="4" t="str">
        <f t="shared" si="151"/>
        <v/>
      </c>
      <c r="AB4777" s="4" t="str">
        <f t="shared" si="152"/>
        <v/>
      </c>
    </row>
    <row r="4778" spans="27:28" x14ac:dyDescent="0.25">
      <c r="AA4778" s="4" t="str">
        <f t="shared" si="151"/>
        <v/>
      </c>
      <c r="AB4778" s="4" t="str">
        <f t="shared" si="152"/>
        <v/>
      </c>
    </row>
    <row r="4779" spans="27:28" x14ac:dyDescent="0.25">
      <c r="AA4779" s="4" t="str">
        <f t="shared" si="151"/>
        <v/>
      </c>
      <c r="AB4779" s="4" t="str">
        <f t="shared" si="152"/>
        <v/>
      </c>
    </row>
    <row r="4780" spans="27:28" x14ac:dyDescent="0.25">
      <c r="AA4780" s="4" t="str">
        <f t="shared" si="151"/>
        <v/>
      </c>
      <c r="AB4780" s="4" t="str">
        <f t="shared" si="152"/>
        <v/>
      </c>
    </row>
    <row r="4781" spans="27:28" x14ac:dyDescent="0.25">
      <c r="AA4781" s="4" t="str">
        <f t="shared" si="151"/>
        <v/>
      </c>
      <c r="AB4781" s="4" t="str">
        <f t="shared" si="152"/>
        <v/>
      </c>
    </row>
    <row r="4782" spans="27:28" x14ac:dyDescent="0.25">
      <c r="AA4782" s="4" t="str">
        <f t="shared" si="151"/>
        <v/>
      </c>
      <c r="AB4782" s="4" t="str">
        <f t="shared" si="152"/>
        <v/>
      </c>
    </row>
    <row r="4783" spans="27:28" x14ac:dyDescent="0.25">
      <c r="AA4783" s="4" t="str">
        <f t="shared" si="151"/>
        <v/>
      </c>
      <c r="AB4783" s="4" t="str">
        <f t="shared" si="152"/>
        <v/>
      </c>
    </row>
    <row r="4784" spans="27:28" x14ac:dyDescent="0.25">
      <c r="AA4784" s="4" t="str">
        <f t="shared" si="151"/>
        <v/>
      </c>
      <c r="AB4784" s="4" t="str">
        <f t="shared" si="152"/>
        <v/>
      </c>
    </row>
    <row r="4785" spans="27:28" x14ac:dyDescent="0.25">
      <c r="AA4785" s="4" t="str">
        <f t="shared" si="151"/>
        <v/>
      </c>
      <c r="AB4785" s="4" t="str">
        <f t="shared" si="152"/>
        <v/>
      </c>
    </row>
    <row r="4786" spans="27:28" x14ac:dyDescent="0.25">
      <c r="AA4786" s="4" t="str">
        <f t="shared" si="151"/>
        <v/>
      </c>
      <c r="AB4786" s="4" t="str">
        <f t="shared" si="152"/>
        <v/>
      </c>
    </row>
    <row r="4787" spans="27:28" x14ac:dyDescent="0.25">
      <c r="AA4787" s="4" t="str">
        <f t="shared" si="151"/>
        <v/>
      </c>
      <c r="AB4787" s="4" t="str">
        <f t="shared" si="152"/>
        <v/>
      </c>
    </row>
    <row r="4788" spans="27:28" x14ac:dyDescent="0.25">
      <c r="AA4788" s="4" t="str">
        <f t="shared" si="151"/>
        <v/>
      </c>
      <c r="AB4788" s="4" t="str">
        <f t="shared" si="152"/>
        <v/>
      </c>
    </row>
    <row r="4789" spans="27:28" x14ac:dyDescent="0.25">
      <c r="AA4789" s="4" t="str">
        <f t="shared" si="151"/>
        <v/>
      </c>
      <c r="AB4789" s="4" t="str">
        <f t="shared" si="152"/>
        <v/>
      </c>
    </row>
    <row r="4790" spans="27:28" x14ac:dyDescent="0.25">
      <c r="AA4790" s="4" t="str">
        <f t="shared" si="151"/>
        <v/>
      </c>
      <c r="AB4790" s="4" t="str">
        <f t="shared" si="152"/>
        <v/>
      </c>
    </row>
    <row r="4791" spans="27:28" x14ac:dyDescent="0.25">
      <c r="AA4791" s="4" t="str">
        <f t="shared" si="151"/>
        <v/>
      </c>
      <c r="AB4791" s="4" t="str">
        <f t="shared" si="152"/>
        <v/>
      </c>
    </row>
    <row r="4792" spans="27:28" x14ac:dyDescent="0.25">
      <c r="AA4792" s="4" t="str">
        <f t="shared" si="151"/>
        <v/>
      </c>
      <c r="AB4792" s="4" t="str">
        <f t="shared" si="152"/>
        <v/>
      </c>
    </row>
    <row r="4793" spans="27:28" x14ac:dyDescent="0.25">
      <c r="AA4793" s="4" t="str">
        <f t="shared" si="151"/>
        <v/>
      </c>
      <c r="AB4793" s="4" t="str">
        <f t="shared" si="152"/>
        <v/>
      </c>
    </row>
    <row r="4794" spans="27:28" x14ac:dyDescent="0.25">
      <c r="AA4794" s="4" t="str">
        <f t="shared" si="151"/>
        <v/>
      </c>
      <c r="AB4794" s="4" t="str">
        <f t="shared" si="152"/>
        <v/>
      </c>
    </row>
    <row r="4795" spans="27:28" x14ac:dyDescent="0.25">
      <c r="AA4795" s="4" t="str">
        <f t="shared" si="151"/>
        <v/>
      </c>
      <c r="AB4795" s="4" t="str">
        <f t="shared" si="152"/>
        <v/>
      </c>
    </row>
    <row r="4796" spans="27:28" x14ac:dyDescent="0.25">
      <c r="AA4796" s="4" t="str">
        <f t="shared" si="151"/>
        <v/>
      </c>
      <c r="AB4796" s="4" t="str">
        <f t="shared" si="152"/>
        <v/>
      </c>
    </row>
    <row r="4797" spans="27:28" x14ac:dyDescent="0.25">
      <c r="AA4797" s="4" t="str">
        <f t="shared" si="151"/>
        <v/>
      </c>
      <c r="AB4797" s="4" t="str">
        <f t="shared" si="152"/>
        <v/>
      </c>
    </row>
    <row r="4798" spans="27:28" x14ac:dyDescent="0.25">
      <c r="AA4798" s="4" t="str">
        <f t="shared" si="151"/>
        <v/>
      </c>
      <c r="AB4798" s="4" t="str">
        <f t="shared" si="152"/>
        <v/>
      </c>
    </row>
    <row r="4799" spans="27:28" x14ac:dyDescent="0.25">
      <c r="AA4799" s="4" t="str">
        <f t="shared" si="151"/>
        <v/>
      </c>
      <c r="AB4799" s="4" t="str">
        <f t="shared" si="152"/>
        <v/>
      </c>
    </row>
    <row r="4800" spans="27:28" x14ac:dyDescent="0.25">
      <c r="AA4800" s="4" t="str">
        <f t="shared" si="151"/>
        <v/>
      </c>
      <c r="AB4800" s="4" t="str">
        <f t="shared" si="152"/>
        <v/>
      </c>
    </row>
    <row r="4801" spans="27:28" x14ac:dyDescent="0.25">
      <c r="AA4801" s="4" t="str">
        <f t="shared" si="151"/>
        <v/>
      </c>
      <c r="AB4801" s="4" t="str">
        <f t="shared" si="152"/>
        <v/>
      </c>
    </row>
    <row r="4802" spans="27:28" x14ac:dyDescent="0.25">
      <c r="AA4802" s="4" t="str">
        <f t="shared" si="151"/>
        <v/>
      </c>
      <c r="AB4802" s="4" t="str">
        <f t="shared" si="152"/>
        <v/>
      </c>
    </row>
    <row r="4803" spans="27:28" x14ac:dyDescent="0.25">
      <c r="AA4803" s="4" t="str">
        <f t="shared" si="151"/>
        <v/>
      </c>
      <c r="AB4803" s="4" t="str">
        <f t="shared" si="152"/>
        <v/>
      </c>
    </row>
    <row r="4804" spans="27:28" x14ac:dyDescent="0.25">
      <c r="AA4804" s="4" t="str">
        <f t="shared" si="151"/>
        <v/>
      </c>
      <c r="AB4804" s="4" t="str">
        <f t="shared" si="152"/>
        <v/>
      </c>
    </row>
    <row r="4805" spans="27:28" x14ac:dyDescent="0.25">
      <c r="AA4805" s="4" t="str">
        <f t="shared" si="151"/>
        <v/>
      </c>
      <c r="AB4805" s="4" t="str">
        <f t="shared" si="152"/>
        <v/>
      </c>
    </row>
    <row r="4806" spans="27:28" x14ac:dyDescent="0.25">
      <c r="AA4806" s="4" t="str">
        <f t="shared" ref="AA4806:AA4869" si="153">IF(A4806="","",R4806+T4806)</f>
        <v/>
      </c>
      <c r="AB4806" s="4" t="str">
        <f t="shared" si="152"/>
        <v/>
      </c>
    </row>
    <row r="4807" spans="27:28" x14ac:dyDescent="0.25">
      <c r="AA4807" s="4" t="str">
        <f t="shared" si="153"/>
        <v/>
      </c>
      <c r="AB4807" s="4" t="str">
        <f t="shared" si="152"/>
        <v/>
      </c>
    </row>
    <row r="4808" spans="27:28" x14ac:dyDescent="0.25">
      <c r="AA4808" s="4" t="str">
        <f t="shared" si="153"/>
        <v/>
      </c>
      <c r="AB4808" s="4" t="str">
        <f t="shared" si="152"/>
        <v/>
      </c>
    </row>
    <row r="4809" spans="27:28" x14ac:dyDescent="0.25">
      <c r="AA4809" s="4" t="str">
        <f t="shared" si="153"/>
        <v/>
      </c>
      <c r="AB4809" s="4" t="str">
        <f t="shared" si="152"/>
        <v/>
      </c>
    </row>
    <row r="4810" spans="27:28" x14ac:dyDescent="0.25">
      <c r="AA4810" s="4" t="str">
        <f t="shared" si="153"/>
        <v/>
      </c>
      <c r="AB4810" s="4" t="str">
        <f t="shared" si="152"/>
        <v/>
      </c>
    </row>
    <row r="4811" spans="27:28" x14ac:dyDescent="0.25">
      <c r="AA4811" s="4" t="str">
        <f t="shared" si="153"/>
        <v/>
      </c>
      <c r="AB4811" s="4" t="str">
        <f t="shared" si="152"/>
        <v/>
      </c>
    </row>
    <row r="4812" spans="27:28" x14ac:dyDescent="0.25">
      <c r="AA4812" s="4" t="str">
        <f t="shared" si="153"/>
        <v/>
      </c>
      <c r="AB4812" s="4" t="str">
        <f t="shared" si="152"/>
        <v/>
      </c>
    </row>
    <row r="4813" spans="27:28" x14ac:dyDescent="0.25">
      <c r="AA4813" s="4" t="str">
        <f t="shared" si="153"/>
        <v/>
      </c>
      <c r="AB4813" s="4" t="str">
        <f t="shared" si="152"/>
        <v/>
      </c>
    </row>
    <row r="4814" spans="27:28" x14ac:dyDescent="0.25">
      <c r="AA4814" s="4" t="str">
        <f t="shared" si="153"/>
        <v/>
      </c>
      <c r="AB4814" s="4" t="str">
        <f t="shared" si="152"/>
        <v/>
      </c>
    </row>
    <row r="4815" spans="27:28" x14ac:dyDescent="0.25">
      <c r="AA4815" s="4" t="str">
        <f t="shared" si="153"/>
        <v/>
      </c>
      <c r="AB4815" s="4" t="str">
        <f t="shared" si="152"/>
        <v/>
      </c>
    </row>
    <row r="4816" spans="27:28" x14ac:dyDescent="0.25">
      <c r="AA4816" s="4" t="str">
        <f t="shared" si="153"/>
        <v/>
      </c>
      <c r="AB4816" s="4" t="str">
        <f t="shared" si="152"/>
        <v/>
      </c>
    </row>
    <row r="4817" spans="27:28" x14ac:dyDescent="0.25">
      <c r="AA4817" s="4" t="str">
        <f t="shared" si="153"/>
        <v/>
      </c>
      <c r="AB4817" s="4" t="str">
        <f t="shared" si="152"/>
        <v/>
      </c>
    </row>
    <row r="4818" spans="27:28" x14ac:dyDescent="0.25">
      <c r="AA4818" s="4" t="str">
        <f t="shared" si="153"/>
        <v/>
      </c>
      <c r="AB4818" s="4" t="str">
        <f t="shared" si="152"/>
        <v/>
      </c>
    </row>
    <row r="4819" spans="27:28" x14ac:dyDescent="0.25">
      <c r="AA4819" s="4" t="str">
        <f t="shared" si="153"/>
        <v/>
      </c>
      <c r="AB4819" s="4" t="str">
        <f t="shared" si="152"/>
        <v/>
      </c>
    </row>
    <row r="4820" spans="27:28" x14ac:dyDescent="0.25">
      <c r="AA4820" s="4" t="str">
        <f t="shared" si="153"/>
        <v/>
      </c>
      <c r="AB4820" s="4" t="str">
        <f t="shared" si="152"/>
        <v/>
      </c>
    </row>
    <row r="4821" spans="27:28" x14ac:dyDescent="0.25">
      <c r="AA4821" s="4" t="str">
        <f t="shared" si="153"/>
        <v/>
      </c>
      <c r="AB4821" s="4" t="str">
        <f t="shared" si="152"/>
        <v/>
      </c>
    </row>
    <row r="4822" spans="27:28" x14ac:dyDescent="0.25">
      <c r="AA4822" s="4" t="str">
        <f t="shared" si="153"/>
        <v/>
      </c>
      <c r="AB4822" s="4" t="str">
        <f t="shared" si="152"/>
        <v/>
      </c>
    </row>
    <row r="4823" spans="27:28" x14ac:dyDescent="0.25">
      <c r="AA4823" s="4" t="str">
        <f t="shared" si="153"/>
        <v/>
      </c>
      <c r="AB4823" s="4" t="str">
        <f t="shared" si="152"/>
        <v/>
      </c>
    </row>
    <row r="4824" spans="27:28" x14ac:dyDescent="0.25">
      <c r="AA4824" s="4" t="str">
        <f t="shared" si="153"/>
        <v/>
      </c>
      <c r="AB4824" s="4" t="str">
        <f t="shared" si="152"/>
        <v/>
      </c>
    </row>
    <row r="4825" spans="27:28" x14ac:dyDescent="0.25">
      <c r="AA4825" s="4" t="str">
        <f t="shared" si="153"/>
        <v/>
      </c>
      <c r="AB4825" s="4" t="str">
        <f t="shared" si="152"/>
        <v/>
      </c>
    </row>
    <row r="4826" spans="27:28" x14ac:dyDescent="0.25">
      <c r="AA4826" s="4" t="str">
        <f t="shared" si="153"/>
        <v/>
      </c>
      <c r="AB4826" s="4" t="str">
        <f t="shared" si="152"/>
        <v/>
      </c>
    </row>
    <row r="4827" spans="27:28" x14ac:dyDescent="0.25">
      <c r="AA4827" s="4" t="str">
        <f t="shared" si="153"/>
        <v/>
      </c>
      <c r="AB4827" s="4" t="str">
        <f t="shared" si="152"/>
        <v/>
      </c>
    </row>
    <row r="4828" spans="27:28" x14ac:dyDescent="0.25">
      <c r="AA4828" s="4" t="str">
        <f t="shared" si="153"/>
        <v/>
      </c>
      <c r="AB4828" s="4" t="str">
        <f t="shared" si="152"/>
        <v/>
      </c>
    </row>
    <row r="4829" spans="27:28" x14ac:dyDescent="0.25">
      <c r="AA4829" s="4" t="str">
        <f t="shared" si="153"/>
        <v/>
      </c>
      <c r="AB4829" s="4" t="str">
        <f t="shared" si="152"/>
        <v/>
      </c>
    </row>
    <row r="4830" spans="27:28" x14ac:dyDescent="0.25">
      <c r="AA4830" s="4" t="str">
        <f t="shared" si="153"/>
        <v/>
      </c>
      <c r="AB4830" s="4" t="str">
        <f t="shared" ref="AB4830:AB4893" si="154">IF(K4830="","",IF(VALUE(TEXT(K4830,"HH:MM:SS"))&gt;H4830,VALUE(TEXT(K4830,"HH:MM:SS"))-H4830,0))</f>
        <v/>
      </c>
    </row>
    <row r="4831" spans="27:28" x14ac:dyDescent="0.25">
      <c r="AA4831" s="4" t="str">
        <f t="shared" si="153"/>
        <v/>
      </c>
      <c r="AB4831" s="4" t="str">
        <f t="shared" si="154"/>
        <v/>
      </c>
    </row>
    <row r="4832" spans="27:28" x14ac:dyDescent="0.25">
      <c r="AA4832" s="4" t="str">
        <f t="shared" si="153"/>
        <v/>
      </c>
      <c r="AB4832" s="4" t="str">
        <f t="shared" si="154"/>
        <v/>
      </c>
    </row>
    <row r="4833" spans="27:28" x14ac:dyDescent="0.25">
      <c r="AA4833" s="4" t="str">
        <f t="shared" si="153"/>
        <v/>
      </c>
      <c r="AB4833" s="4" t="str">
        <f t="shared" si="154"/>
        <v/>
      </c>
    </row>
    <row r="4834" spans="27:28" x14ac:dyDescent="0.25">
      <c r="AA4834" s="4" t="str">
        <f t="shared" si="153"/>
        <v/>
      </c>
      <c r="AB4834" s="4" t="str">
        <f t="shared" si="154"/>
        <v/>
      </c>
    </row>
    <row r="4835" spans="27:28" x14ac:dyDescent="0.25">
      <c r="AA4835" s="4" t="str">
        <f t="shared" si="153"/>
        <v/>
      </c>
      <c r="AB4835" s="4" t="str">
        <f t="shared" si="154"/>
        <v/>
      </c>
    </row>
    <row r="4836" spans="27:28" x14ac:dyDescent="0.25">
      <c r="AA4836" s="4" t="str">
        <f t="shared" si="153"/>
        <v/>
      </c>
      <c r="AB4836" s="4" t="str">
        <f t="shared" si="154"/>
        <v/>
      </c>
    </row>
    <row r="4837" spans="27:28" x14ac:dyDescent="0.25">
      <c r="AA4837" s="4" t="str">
        <f t="shared" si="153"/>
        <v/>
      </c>
      <c r="AB4837" s="4" t="str">
        <f t="shared" si="154"/>
        <v/>
      </c>
    </row>
    <row r="4838" spans="27:28" x14ac:dyDescent="0.25">
      <c r="AA4838" s="4" t="str">
        <f t="shared" si="153"/>
        <v/>
      </c>
      <c r="AB4838" s="4" t="str">
        <f t="shared" si="154"/>
        <v/>
      </c>
    </row>
    <row r="4839" spans="27:28" x14ac:dyDescent="0.25">
      <c r="AA4839" s="4" t="str">
        <f t="shared" si="153"/>
        <v/>
      </c>
      <c r="AB4839" s="4" t="str">
        <f t="shared" si="154"/>
        <v/>
      </c>
    </row>
    <row r="4840" spans="27:28" x14ac:dyDescent="0.25">
      <c r="AA4840" s="4" t="str">
        <f t="shared" si="153"/>
        <v/>
      </c>
      <c r="AB4840" s="4" t="str">
        <f t="shared" si="154"/>
        <v/>
      </c>
    </row>
    <row r="4841" spans="27:28" x14ac:dyDescent="0.25">
      <c r="AA4841" s="4" t="str">
        <f t="shared" si="153"/>
        <v/>
      </c>
      <c r="AB4841" s="4" t="str">
        <f t="shared" si="154"/>
        <v/>
      </c>
    </row>
    <row r="4842" spans="27:28" x14ac:dyDescent="0.25">
      <c r="AA4842" s="4" t="str">
        <f t="shared" si="153"/>
        <v/>
      </c>
      <c r="AB4842" s="4" t="str">
        <f t="shared" si="154"/>
        <v/>
      </c>
    </row>
    <row r="4843" spans="27:28" x14ac:dyDescent="0.25">
      <c r="AA4843" s="4" t="str">
        <f t="shared" si="153"/>
        <v/>
      </c>
      <c r="AB4843" s="4" t="str">
        <f t="shared" si="154"/>
        <v/>
      </c>
    </row>
    <row r="4844" spans="27:28" x14ac:dyDescent="0.25">
      <c r="AA4844" s="4" t="str">
        <f t="shared" si="153"/>
        <v/>
      </c>
      <c r="AB4844" s="4" t="str">
        <f t="shared" si="154"/>
        <v/>
      </c>
    </row>
    <row r="4845" spans="27:28" x14ac:dyDescent="0.25">
      <c r="AA4845" s="4" t="str">
        <f t="shared" si="153"/>
        <v/>
      </c>
      <c r="AB4845" s="4" t="str">
        <f t="shared" si="154"/>
        <v/>
      </c>
    </row>
    <row r="4846" spans="27:28" x14ac:dyDescent="0.25">
      <c r="AA4846" s="4" t="str">
        <f t="shared" si="153"/>
        <v/>
      </c>
      <c r="AB4846" s="4" t="str">
        <f t="shared" si="154"/>
        <v/>
      </c>
    </row>
    <row r="4847" spans="27:28" x14ac:dyDescent="0.25">
      <c r="AA4847" s="4" t="str">
        <f t="shared" si="153"/>
        <v/>
      </c>
      <c r="AB4847" s="4" t="str">
        <f t="shared" si="154"/>
        <v/>
      </c>
    </row>
    <row r="4848" spans="27:28" x14ac:dyDescent="0.25">
      <c r="AA4848" s="4" t="str">
        <f t="shared" si="153"/>
        <v/>
      </c>
      <c r="AB4848" s="4" t="str">
        <f t="shared" si="154"/>
        <v/>
      </c>
    </row>
    <row r="4849" spans="27:28" x14ac:dyDescent="0.25">
      <c r="AA4849" s="4" t="str">
        <f t="shared" si="153"/>
        <v/>
      </c>
      <c r="AB4849" s="4" t="str">
        <f t="shared" si="154"/>
        <v/>
      </c>
    </row>
    <row r="4850" spans="27:28" x14ac:dyDescent="0.25">
      <c r="AA4850" s="4" t="str">
        <f t="shared" si="153"/>
        <v/>
      </c>
      <c r="AB4850" s="4" t="str">
        <f t="shared" si="154"/>
        <v/>
      </c>
    </row>
    <row r="4851" spans="27:28" x14ac:dyDescent="0.25">
      <c r="AA4851" s="4" t="str">
        <f t="shared" si="153"/>
        <v/>
      </c>
      <c r="AB4851" s="4" t="str">
        <f t="shared" si="154"/>
        <v/>
      </c>
    </row>
    <row r="4852" spans="27:28" x14ac:dyDescent="0.25">
      <c r="AA4852" s="4" t="str">
        <f t="shared" si="153"/>
        <v/>
      </c>
      <c r="AB4852" s="4" t="str">
        <f t="shared" si="154"/>
        <v/>
      </c>
    </row>
    <row r="4853" spans="27:28" x14ac:dyDescent="0.25">
      <c r="AA4853" s="4" t="str">
        <f t="shared" si="153"/>
        <v/>
      </c>
      <c r="AB4853" s="4" t="str">
        <f t="shared" si="154"/>
        <v/>
      </c>
    </row>
    <row r="4854" spans="27:28" x14ac:dyDescent="0.25">
      <c r="AA4854" s="4" t="str">
        <f t="shared" si="153"/>
        <v/>
      </c>
      <c r="AB4854" s="4" t="str">
        <f t="shared" si="154"/>
        <v/>
      </c>
    </row>
    <row r="4855" spans="27:28" x14ac:dyDescent="0.25">
      <c r="AA4855" s="4" t="str">
        <f t="shared" si="153"/>
        <v/>
      </c>
      <c r="AB4855" s="4" t="str">
        <f t="shared" si="154"/>
        <v/>
      </c>
    </row>
    <row r="4856" spans="27:28" x14ac:dyDescent="0.25">
      <c r="AA4856" s="4" t="str">
        <f t="shared" si="153"/>
        <v/>
      </c>
      <c r="AB4856" s="4" t="str">
        <f t="shared" si="154"/>
        <v/>
      </c>
    </row>
    <row r="4857" spans="27:28" x14ac:dyDescent="0.25">
      <c r="AA4857" s="4" t="str">
        <f t="shared" si="153"/>
        <v/>
      </c>
      <c r="AB4857" s="4" t="str">
        <f t="shared" si="154"/>
        <v/>
      </c>
    </row>
    <row r="4858" spans="27:28" x14ac:dyDescent="0.25">
      <c r="AA4858" s="4" t="str">
        <f t="shared" si="153"/>
        <v/>
      </c>
      <c r="AB4858" s="4" t="str">
        <f t="shared" si="154"/>
        <v/>
      </c>
    </row>
    <row r="4859" spans="27:28" x14ac:dyDescent="0.25">
      <c r="AA4859" s="4" t="str">
        <f t="shared" si="153"/>
        <v/>
      </c>
      <c r="AB4859" s="4" t="str">
        <f t="shared" si="154"/>
        <v/>
      </c>
    </row>
    <row r="4860" spans="27:28" x14ac:dyDescent="0.25">
      <c r="AA4860" s="4" t="str">
        <f t="shared" si="153"/>
        <v/>
      </c>
      <c r="AB4860" s="4" t="str">
        <f t="shared" si="154"/>
        <v/>
      </c>
    </row>
    <row r="4861" spans="27:28" x14ac:dyDescent="0.25">
      <c r="AA4861" s="4" t="str">
        <f t="shared" si="153"/>
        <v/>
      </c>
      <c r="AB4861" s="4" t="str">
        <f t="shared" si="154"/>
        <v/>
      </c>
    </row>
    <row r="4862" spans="27:28" x14ac:dyDescent="0.25">
      <c r="AA4862" s="4" t="str">
        <f t="shared" si="153"/>
        <v/>
      </c>
      <c r="AB4862" s="4" t="str">
        <f t="shared" si="154"/>
        <v/>
      </c>
    </row>
    <row r="4863" spans="27:28" x14ac:dyDescent="0.25">
      <c r="AA4863" s="4" t="str">
        <f t="shared" si="153"/>
        <v/>
      </c>
      <c r="AB4863" s="4" t="str">
        <f t="shared" si="154"/>
        <v/>
      </c>
    </row>
    <row r="4864" spans="27:28" x14ac:dyDescent="0.25">
      <c r="AA4864" s="4" t="str">
        <f t="shared" si="153"/>
        <v/>
      </c>
      <c r="AB4864" s="4" t="str">
        <f t="shared" si="154"/>
        <v/>
      </c>
    </row>
    <row r="4865" spans="27:28" x14ac:dyDescent="0.25">
      <c r="AA4865" s="4" t="str">
        <f t="shared" si="153"/>
        <v/>
      </c>
      <c r="AB4865" s="4" t="str">
        <f t="shared" si="154"/>
        <v/>
      </c>
    </row>
    <row r="4866" spans="27:28" x14ac:dyDescent="0.25">
      <c r="AA4866" s="4" t="str">
        <f t="shared" si="153"/>
        <v/>
      </c>
      <c r="AB4866" s="4" t="str">
        <f t="shared" si="154"/>
        <v/>
      </c>
    </row>
    <row r="4867" spans="27:28" x14ac:dyDescent="0.25">
      <c r="AA4867" s="4" t="str">
        <f t="shared" si="153"/>
        <v/>
      </c>
      <c r="AB4867" s="4" t="str">
        <f t="shared" si="154"/>
        <v/>
      </c>
    </row>
    <row r="4868" spans="27:28" x14ac:dyDescent="0.25">
      <c r="AA4868" s="4" t="str">
        <f t="shared" si="153"/>
        <v/>
      </c>
      <c r="AB4868" s="4" t="str">
        <f t="shared" si="154"/>
        <v/>
      </c>
    </row>
    <row r="4869" spans="27:28" x14ac:dyDescent="0.25">
      <c r="AA4869" s="4" t="str">
        <f t="shared" si="153"/>
        <v/>
      </c>
      <c r="AB4869" s="4" t="str">
        <f t="shared" si="154"/>
        <v/>
      </c>
    </row>
    <row r="4870" spans="27:28" x14ac:dyDescent="0.25">
      <c r="AA4870" s="4" t="str">
        <f t="shared" ref="AA4870:AA4933" si="155">IF(A4870="","",R4870+T4870)</f>
        <v/>
      </c>
      <c r="AB4870" s="4" t="str">
        <f t="shared" si="154"/>
        <v/>
      </c>
    </row>
    <row r="4871" spans="27:28" x14ac:dyDescent="0.25">
      <c r="AA4871" s="4" t="str">
        <f t="shared" si="155"/>
        <v/>
      </c>
      <c r="AB4871" s="4" t="str">
        <f t="shared" si="154"/>
        <v/>
      </c>
    </row>
    <row r="4872" spans="27:28" x14ac:dyDescent="0.25">
      <c r="AA4872" s="4" t="str">
        <f t="shared" si="155"/>
        <v/>
      </c>
      <c r="AB4872" s="4" t="str">
        <f t="shared" si="154"/>
        <v/>
      </c>
    </row>
    <row r="4873" spans="27:28" x14ac:dyDescent="0.25">
      <c r="AA4873" s="4" t="str">
        <f t="shared" si="155"/>
        <v/>
      </c>
      <c r="AB4873" s="4" t="str">
        <f t="shared" si="154"/>
        <v/>
      </c>
    </row>
    <row r="4874" spans="27:28" x14ac:dyDescent="0.25">
      <c r="AA4874" s="4" t="str">
        <f t="shared" si="155"/>
        <v/>
      </c>
      <c r="AB4874" s="4" t="str">
        <f t="shared" si="154"/>
        <v/>
      </c>
    </row>
    <row r="4875" spans="27:28" x14ac:dyDescent="0.25">
      <c r="AA4875" s="4" t="str">
        <f t="shared" si="155"/>
        <v/>
      </c>
      <c r="AB4875" s="4" t="str">
        <f t="shared" si="154"/>
        <v/>
      </c>
    </row>
    <row r="4876" spans="27:28" x14ac:dyDescent="0.25">
      <c r="AA4876" s="4" t="str">
        <f t="shared" si="155"/>
        <v/>
      </c>
      <c r="AB4876" s="4" t="str">
        <f t="shared" si="154"/>
        <v/>
      </c>
    </row>
    <row r="4877" spans="27:28" x14ac:dyDescent="0.25">
      <c r="AA4877" s="4" t="str">
        <f t="shared" si="155"/>
        <v/>
      </c>
      <c r="AB4877" s="4" t="str">
        <f t="shared" si="154"/>
        <v/>
      </c>
    </row>
    <row r="4878" spans="27:28" x14ac:dyDescent="0.25">
      <c r="AA4878" s="4" t="str">
        <f t="shared" si="155"/>
        <v/>
      </c>
      <c r="AB4878" s="4" t="str">
        <f t="shared" si="154"/>
        <v/>
      </c>
    </row>
    <row r="4879" spans="27:28" x14ac:dyDescent="0.25">
      <c r="AA4879" s="4" t="str">
        <f t="shared" si="155"/>
        <v/>
      </c>
      <c r="AB4879" s="4" t="str">
        <f t="shared" si="154"/>
        <v/>
      </c>
    </row>
    <row r="4880" spans="27:28" x14ac:dyDescent="0.25">
      <c r="AA4880" s="4" t="str">
        <f t="shared" si="155"/>
        <v/>
      </c>
      <c r="AB4880" s="4" t="str">
        <f t="shared" si="154"/>
        <v/>
      </c>
    </row>
    <row r="4881" spans="27:28" x14ac:dyDescent="0.25">
      <c r="AA4881" s="4" t="str">
        <f t="shared" si="155"/>
        <v/>
      </c>
      <c r="AB4881" s="4" t="str">
        <f t="shared" si="154"/>
        <v/>
      </c>
    </row>
    <row r="4882" spans="27:28" x14ac:dyDescent="0.25">
      <c r="AA4882" s="4" t="str">
        <f t="shared" si="155"/>
        <v/>
      </c>
      <c r="AB4882" s="4" t="str">
        <f t="shared" si="154"/>
        <v/>
      </c>
    </row>
    <row r="4883" spans="27:28" x14ac:dyDescent="0.25">
      <c r="AA4883" s="4" t="str">
        <f t="shared" si="155"/>
        <v/>
      </c>
      <c r="AB4883" s="4" t="str">
        <f t="shared" si="154"/>
        <v/>
      </c>
    </row>
    <row r="4884" spans="27:28" x14ac:dyDescent="0.25">
      <c r="AA4884" s="4" t="str">
        <f t="shared" si="155"/>
        <v/>
      </c>
      <c r="AB4884" s="4" t="str">
        <f t="shared" si="154"/>
        <v/>
      </c>
    </row>
    <row r="4885" spans="27:28" x14ac:dyDescent="0.25">
      <c r="AA4885" s="4" t="str">
        <f t="shared" si="155"/>
        <v/>
      </c>
      <c r="AB4885" s="4" t="str">
        <f t="shared" si="154"/>
        <v/>
      </c>
    </row>
    <row r="4886" spans="27:28" x14ac:dyDescent="0.25">
      <c r="AA4886" s="4" t="str">
        <f t="shared" si="155"/>
        <v/>
      </c>
      <c r="AB4886" s="4" t="str">
        <f t="shared" si="154"/>
        <v/>
      </c>
    </row>
    <row r="4887" spans="27:28" x14ac:dyDescent="0.25">
      <c r="AA4887" s="4" t="str">
        <f t="shared" si="155"/>
        <v/>
      </c>
      <c r="AB4887" s="4" t="str">
        <f t="shared" si="154"/>
        <v/>
      </c>
    </row>
    <row r="4888" spans="27:28" x14ac:dyDescent="0.25">
      <c r="AA4888" s="4" t="str">
        <f t="shared" si="155"/>
        <v/>
      </c>
      <c r="AB4888" s="4" t="str">
        <f t="shared" si="154"/>
        <v/>
      </c>
    </row>
    <row r="4889" spans="27:28" x14ac:dyDescent="0.25">
      <c r="AA4889" s="4" t="str">
        <f t="shared" si="155"/>
        <v/>
      </c>
      <c r="AB4889" s="4" t="str">
        <f t="shared" si="154"/>
        <v/>
      </c>
    </row>
    <row r="4890" spans="27:28" x14ac:dyDescent="0.25">
      <c r="AA4890" s="4" t="str">
        <f t="shared" si="155"/>
        <v/>
      </c>
      <c r="AB4890" s="4" t="str">
        <f t="shared" si="154"/>
        <v/>
      </c>
    </row>
    <row r="4891" spans="27:28" x14ac:dyDescent="0.25">
      <c r="AA4891" s="4" t="str">
        <f t="shared" si="155"/>
        <v/>
      </c>
      <c r="AB4891" s="4" t="str">
        <f t="shared" si="154"/>
        <v/>
      </c>
    </row>
    <row r="4892" spans="27:28" x14ac:dyDescent="0.25">
      <c r="AA4892" s="4" t="str">
        <f t="shared" si="155"/>
        <v/>
      </c>
      <c r="AB4892" s="4" t="str">
        <f t="shared" si="154"/>
        <v/>
      </c>
    </row>
    <row r="4893" spans="27:28" x14ac:dyDescent="0.25">
      <c r="AA4893" s="4" t="str">
        <f t="shared" si="155"/>
        <v/>
      </c>
      <c r="AB4893" s="4" t="str">
        <f t="shared" si="154"/>
        <v/>
      </c>
    </row>
    <row r="4894" spans="27:28" x14ac:dyDescent="0.25">
      <c r="AA4894" s="4" t="str">
        <f t="shared" si="155"/>
        <v/>
      </c>
      <c r="AB4894" s="4" t="str">
        <f t="shared" ref="AB4894:AB4957" si="156">IF(K4894="","",IF(VALUE(TEXT(K4894,"HH:MM:SS"))&gt;H4894,VALUE(TEXT(K4894,"HH:MM:SS"))-H4894,0))</f>
        <v/>
      </c>
    </row>
    <row r="4895" spans="27:28" x14ac:dyDescent="0.25">
      <c r="AA4895" s="4" t="str">
        <f t="shared" si="155"/>
        <v/>
      </c>
      <c r="AB4895" s="4" t="str">
        <f t="shared" si="156"/>
        <v/>
      </c>
    </row>
    <row r="4896" spans="27:28" x14ac:dyDescent="0.25">
      <c r="AA4896" s="4" t="str">
        <f t="shared" si="155"/>
        <v/>
      </c>
      <c r="AB4896" s="4" t="str">
        <f t="shared" si="156"/>
        <v/>
      </c>
    </row>
    <row r="4897" spans="27:28" x14ac:dyDescent="0.25">
      <c r="AA4897" s="4" t="str">
        <f t="shared" si="155"/>
        <v/>
      </c>
      <c r="AB4897" s="4" t="str">
        <f t="shared" si="156"/>
        <v/>
      </c>
    </row>
    <row r="4898" spans="27:28" x14ac:dyDescent="0.25">
      <c r="AA4898" s="4" t="str">
        <f t="shared" si="155"/>
        <v/>
      </c>
      <c r="AB4898" s="4" t="str">
        <f t="shared" si="156"/>
        <v/>
      </c>
    </row>
    <row r="4899" spans="27:28" x14ac:dyDescent="0.25">
      <c r="AA4899" s="4" t="str">
        <f t="shared" si="155"/>
        <v/>
      </c>
      <c r="AB4899" s="4" t="str">
        <f t="shared" si="156"/>
        <v/>
      </c>
    </row>
    <row r="4900" spans="27:28" x14ac:dyDescent="0.25">
      <c r="AA4900" s="4" t="str">
        <f t="shared" si="155"/>
        <v/>
      </c>
      <c r="AB4900" s="4" t="str">
        <f t="shared" si="156"/>
        <v/>
      </c>
    </row>
    <row r="4901" spans="27:28" x14ac:dyDescent="0.25">
      <c r="AA4901" s="4" t="str">
        <f t="shared" si="155"/>
        <v/>
      </c>
      <c r="AB4901" s="4" t="str">
        <f t="shared" si="156"/>
        <v/>
      </c>
    </row>
    <row r="4902" spans="27:28" x14ac:dyDescent="0.25">
      <c r="AA4902" s="4" t="str">
        <f t="shared" si="155"/>
        <v/>
      </c>
      <c r="AB4902" s="4" t="str">
        <f t="shared" si="156"/>
        <v/>
      </c>
    </row>
    <row r="4903" spans="27:28" x14ac:dyDescent="0.25">
      <c r="AA4903" s="4" t="str">
        <f t="shared" si="155"/>
        <v/>
      </c>
      <c r="AB4903" s="4" t="str">
        <f t="shared" si="156"/>
        <v/>
      </c>
    </row>
    <row r="4904" spans="27:28" x14ac:dyDescent="0.25">
      <c r="AA4904" s="4" t="str">
        <f t="shared" si="155"/>
        <v/>
      </c>
      <c r="AB4904" s="4" t="str">
        <f t="shared" si="156"/>
        <v/>
      </c>
    </row>
    <row r="4905" spans="27:28" x14ac:dyDescent="0.25">
      <c r="AA4905" s="4" t="str">
        <f t="shared" si="155"/>
        <v/>
      </c>
      <c r="AB4905" s="4" t="str">
        <f t="shared" si="156"/>
        <v/>
      </c>
    </row>
    <row r="4906" spans="27:28" x14ac:dyDescent="0.25">
      <c r="AA4906" s="4" t="str">
        <f t="shared" si="155"/>
        <v/>
      </c>
      <c r="AB4906" s="4" t="str">
        <f t="shared" si="156"/>
        <v/>
      </c>
    </row>
    <row r="4907" spans="27:28" x14ac:dyDescent="0.25">
      <c r="AA4907" s="4" t="str">
        <f t="shared" si="155"/>
        <v/>
      </c>
      <c r="AB4907" s="4" t="str">
        <f t="shared" si="156"/>
        <v/>
      </c>
    </row>
    <row r="4908" spans="27:28" x14ac:dyDescent="0.25">
      <c r="AA4908" s="4" t="str">
        <f t="shared" si="155"/>
        <v/>
      </c>
      <c r="AB4908" s="4" t="str">
        <f t="shared" si="156"/>
        <v/>
      </c>
    </row>
    <row r="4909" spans="27:28" x14ac:dyDescent="0.25">
      <c r="AA4909" s="4" t="str">
        <f t="shared" si="155"/>
        <v/>
      </c>
      <c r="AB4909" s="4" t="str">
        <f t="shared" si="156"/>
        <v/>
      </c>
    </row>
    <row r="4910" spans="27:28" x14ac:dyDescent="0.25">
      <c r="AA4910" s="4" t="str">
        <f t="shared" si="155"/>
        <v/>
      </c>
      <c r="AB4910" s="4" t="str">
        <f t="shared" si="156"/>
        <v/>
      </c>
    </row>
    <row r="4911" spans="27:28" x14ac:dyDescent="0.25">
      <c r="AA4911" s="4" t="str">
        <f t="shared" si="155"/>
        <v/>
      </c>
      <c r="AB4911" s="4" t="str">
        <f t="shared" si="156"/>
        <v/>
      </c>
    </row>
    <row r="4912" spans="27:28" x14ac:dyDescent="0.25">
      <c r="AA4912" s="4" t="str">
        <f t="shared" si="155"/>
        <v/>
      </c>
      <c r="AB4912" s="4" t="str">
        <f t="shared" si="156"/>
        <v/>
      </c>
    </row>
    <row r="4913" spans="27:28" x14ac:dyDescent="0.25">
      <c r="AA4913" s="4" t="str">
        <f t="shared" si="155"/>
        <v/>
      </c>
      <c r="AB4913" s="4" t="str">
        <f t="shared" si="156"/>
        <v/>
      </c>
    </row>
    <row r="4914" spans="27:28" x14ac:dyDescent="0.25">
      <c r="AA4914" s="4" t="str">
        <f t="shared" si="155"/>
        <v/>
      </c>
      <c r="AB4914" s="4" t="str">
        <f t="shared" si="156"/>
        <v/>
      </c>
    </row>
    <row r="4915" spans="27:28" x14ac:dyDescent="0.25">
      <c r="AA4915" s="4" t="str">
        <f t="shared" si="155"/>
        <v/>
      </c>
      <c r="AB4915" s="4" t="str">
        <f t="shared" si="156"/>
        <v/>
      </c>
    </row>
    <row r="4916" spans="27:28" x14ac:dyDescent="0.25">
      <c r="AA4916" s="4" t="str">
        <f t="shared" si="155"/>
        <v/>
      </c>
      <c r="AB4916" s="4" t="str">
        <f t="shared" si="156"/>
        <v/>
      </c>
    </row>
    <row r="4917" spans="27:28" x14ac:dyDescent="0.25">
      <c r="AA4917" s="4" t="str">
        <f t="shared" si="155"/>
        <v/>
      </c>
      <c r="AB4917" s="4" t="str">
        <f t="shared" si="156"/>
        <v/>
      </c>
    </row>
    <row r="4918" spans="27:28" x14ac:dyDescent="0.25">
      <c r="AA4918" s="4" t="str">
        <f t="shared" si="155"/>
        <v/>
      </c>
      <c r="AB4918" s="4" t="str">
        <f t="shared" si="156"/>
        <v/>
      </c>
    </row>
    <row r="4919" spans="27:28" x14ac:dyDescent="0.25">
      <c r="AA4919" s="4" t="str">
        <f t="shared" si="155"/>
        <v/>
      </c>
      <c r="AB4919" s="4" t="str">
        <f t="shared" si="156"/>
        <v/>
      </c>
    </row>
    <row r="4920" spans="27:28" x14ac:dyDescent="0.25">
      <c r="AA4920" s="4" t="str">
        <f t="shared" si="155"/>
        <v/>
      </c>
      <c r="AB4920" s="4" t="str">
        <f t="shared" si="156"/>
        <v/>
      </c>
    </row>
    <row r="4921" spans="27:28" x14ac:dyDescent="0.25">
      <c r="AA4921" s="4" t="str">
        <f t="shared" si="155"/>
        <v/>
      </c>
      <c r="AB4921" s="4" t="str">
        <f t="shared" si="156"/>
        <v/>
      </c>
    </row>
    <row r="4922" spans="27:28" x14ac:dyDescent="0.25">
      <c r="AA4922" s="4" t="str">
        <f t="shared" si="155"/>
        <v/>
      </c>
      <c r="AB4922" s="4" t="str">
        <f t="shared" si="156"/>
        <v/>
      </c>
    </row>
    <row r="4923" spans="27:28" x14ac:dyDescent="0.25">
      <c r="AA4923" s="4" t="str">
        <f t="shared" si="155"/>
        <v/>
      </c>
      <c r="AB4923" s="4" t="str">
        <f t="shared" si="156"/>
        <v/>
      </c>
    </row>
    <row r="4924" spans="27:28" x14ac:dyDescent="0.25">
      <c r="AA4924" s="4" t="str">
        <f t="shared" si="155"/>
        <v/>
      </c>
      <c r="AB4924" s="4" t="str">
        <f t="shared" si="156"/>
        <v/>
      </c>
    </row>
    <row r="4925" spans="27:28" x14ac:dyDescent="0.25">
      <c r="AA4925" s="4" t="str">
        <f t="shared" si="155"/>
        <v/>
      </c>
      <c r="AB4925" s="4" t="str">
        <f t="shared" si="156"/>
        <v/>
      </c>
    </row>
    <row r="4926" spans="27:28" x14ac:dyDescent="0.25">
      <c r="AA4926" s="4" t="str">
        <f t="shared" si="155"/>
        <v/>
      </c>
      <c r="AB4926" s="4" t="str">
        <f t="shared" si="156"/>
        <v/>
      </c>
    </row>
    <row r="4927" spans="27:28" x14ac:dyDescent="0.25">
      <c r="AA4927" s="4" t="str">
        <f t="shared" si="155"/>
        <v/>
      </c>
      <c r="AB4927" s="4" t="str">
        <f t="shared" si="156"/>
        <v/>
      </c>
    </row>
    <row r="4928" spans="27:28" x14ac:dyDescent="0.25">
      <c r="AA4928" s="4" t="str">
        <f t="shared" si="155"/>
        <v/>
      </c>
      <c r="AB4928" s="4" t="str">
        <f t="shared" si="156"/>
        <v/>
      </c>
    </row>
    <row r="4929" spans="27:28" x14ac:dyDescent="0.25">
      <c r="AA4929" s="4" t="str">
        <f t="shared" si="155"/>
        <v/>
      </c>
      <c r="AB4929" s="4" t="str">
        <f t="shared" si="156"/>
        <v/>
      </c>
    </row>
    <row r="4930" spans="27:28" x14ac:dyDescent="0.25">
      <c r="AA4930" s="4" t="str">
        <f t="shared" si="155"/>
        <v/>
      </c>
      <c r="AB4930" s="4" t="str">
        <f t="shared" si="156"/>
        <v/>
      </c>
    </row>
    <row r="4931" spans="27:28" x14ac:dyDescent="0.25">
      <c r="AA4931" s="4" t="str">
        <f t="shared" si="155"/>
        <v/>
      </c>
      <c r="AB4931" s="4" t="str">
        <f t="shared" si="156"/>
        <v/>
      </c>
    </row>
    <row r="4932" spans="27:28" x14ac:dyDescent="0.25">
      <c r="AA4932" s="4" t="str">
        <f t="shared" si="155"/>
        <v/>
      </c>
      <c r="AB4932" s="4" t="str">
        <f t="shared" si="156"/>
        <v/>
      </c>
    </row>
    <row r="4933" spans="27:28" x14ac:dyDescent="0.25">
      <c r="AA4933" s="4" t="str">
        <f t="shared" si="155"/>
        <v/>
      </c>
      <c r="AB4933" s="4" t="str">
        <f t="shared" si="156"/>
        <v/>
      </c>
    </row>
    <row r="4934" spans="27:28" x14ac:dyDescent="0.25">
      <c r="AA4934" s="4" t="str">
        <f t="shared" ref="AA4934:AA4997" si="157">IF(A4934="","",R4934+T4934)</f>
        <v/>
      </c>
      <c r="AB4934" s="4" t="str">
        <f t="shared" si="156"/>
        <v/>
      </c>
    </row>
    <row r="4935" spans="27:28" x14ac:dyDescent="0.25">
      <c r="AA4935" s="4" t="str">
        <f t="shared" si="157"/>
        <v/>
      </c>
      <c r="AB4935" s="4" t="str">
        <f t="shared" si="156"/>
        <v/>
      </c>
    </row>
    <row r="4936" spans="27:28" x14ac:dyDescent="0.25">
      <c r="AA4936" s="4" t="str">
        <f t="shared" si="157"/>
        <v/>
      </c>
      <c r="AB4936" s="4" t="str">
        <f t="shared" si="156"/>
        <v/>
      </c>
    </row>
    <row r="4937" spans="27:28" x14ac:dyDescent="0.25">
      <c r="AA4937" s="4" t="str">
        <f t="shared" si="157"/>
        <v/>
      </c>
      <c r="AB4937" s="4" t="str">
        <f t="shared" si="156"/>
        <v/>
      </c>
    </row>
    <row r="4938" spans="27:28" x14ac:dyDescent="0.25">
      <c r="AA4938" s="4" t="str">
        <f t="shared" si="157"/>
        <v/>
      </c>
      <c r="AB4938" s="4" t="str">
        <f t="shared" si="156"/>
        <v/>
      </c>
    </row>
    <row r="4939" spans="27:28" x14ac:dyDescent="0.25">
      <c r="AA4939" s="4" t="str">
        <f t="shared" si="157"/>
        <v/>
      </c>
      <c r="AB4939" s="4" t="str">
        <f t="shared" si="156"/>
        <v/>
      </c>
    </row>
    <row r="4940" spans="27:28" x14ac:dyDescent="0.25">
      <c r="AA4940" s="4" t="str">
        <f t="shared" si="157"/>
        <v/>
      </c>
      <c r="AB4940" s="4" t="str">
        <f t="shared" si="156"/>
        <v/>
      </c>
    </row>
    <row r="4941" spans="27:28" x14ac:dyDescent="0.25">
      <c r="AA4941" s="4" t="str">
        <f t="shared" si="157"/>
        <v/>
      </c>
      <c r="AB4941" s="4" t="str">
        <f t="shared" si="156"/>
        <v/>
      </c>
    </row>
    <row r="4942" spans="27:28" x14ac:dyDescent="0.25">
      <c r="AA4942" s="4" t="str">
        <f t="shared" si="157"/>
        <v/>
      </c>
      <c r="AB4942" s="4" t="str">
        <f t="shared" si="156"/>
        <v/>
      </c>
    </row>
    <row r="4943" spans="27:28" x14ac:dyDescent="0.25">
      <c r="AA4943" s="4" t="str">
        <f t="shared" si="157"/>
        <v/>
      </c>
      <c r="AB4943" s="4" t="str">
        <f t="shared" si="156"/>
        <v/>
      </c>
    </row>
    <row r="4944" spans="27:28" x14ac:dyDescent="0.25">
      <c r="AA4944" s="4" t="str">
        <f t="shared" si="157"/>
        <v/>
      </c>
      <c r="AB4944" s="4" t="str">
        <f t="shared" si="156"/>
        <v/>
      </c>
    </row>
    <row r="4945" spans="27:28" x14ac:dyDescent="0.25">
      <c r="AA4945" s="4" t="str">
        <f t="shared" si="157"/>
        <v/>
      </c>
      <c r="AB4945" s="4" t="str">
        <f t="shared" si="156"/>
        <v/>
      </c>
    </row>
    <row r="4946" spans="27:28" x14ac:dyDescent="0.25">
      <c r="AA4946" s="4" t="str">
        <f t="shared" si="157"/>
        <v/>
      </c>
      <c r="AB4946" s="4" t="str">
        <f t="shared" si="156"/>
        <v/>
      </c>
    </row>
    <row r="4947" spans="27:28" x14ac:dyDescent="0.25">
      <c r="AA4947" s="4" t="str">
        <f t="shared" si="157"/>
        <v/>
      </c>
      <c r="AB4947" s="4" t="str">
        <f t="shared" si="156"/>
        <v/>
      </c>
    </row>
    <row r="4948" spans="27:28" x14ac:dyDescent="0.25">
      <c r="AA4948" s="4" t="str">
        <f t="shared" si="157"/>
        <v/>
      </c>
      <c r="AB4948" s="4" t="str">
        <f t="shared" si="156"/>
        <v/>
      </c>
    </row>
    <row r="4949" spans="27:28" x14ac:dyDescent="0.25">
      <c r="AA4949" s="4" t="str">
        <f t="shared" si="157"/>
        <v/>
      </c>
      <c r="AB4949" s="4" t="str">
        <f t="shared" si="156"/>
        <v/>
      </c>
    </row>
    <row r="4950" spans="27:28" x14ac:dyDescent="0.25">
      <c r="AA4950" s="4" t="str">
        <f t="shared" si="157"/>
        <v/>
      </c>
      <c r="AB4950" s="4" t="str">
        <f t="shared" si="156"/>
        <v/>
      </c>
    </row>
    <row r="4951" spans="27:28" x14ac:dyDescent="0.25">
      <c r="AA4951" s="4" t="str">
        <f t="shared" si="157"/>
        <v/>
      </c>
      <c r="AB4951" s="4" t="str">
        <f t="shared" si="156"/>
        <v/>
      </c>
    </row>
    <row r="4952" spans="27:28" x14ac:dyDescent="0.25">
      <c r="AA4952" s="4" t="str">
        <f t="shared" si="157"/>
        <v/>
      </c>
      <c r="AB4952" s="4" t="str">
        <f t="shared" si="156"/>
        <v/>
      </c>
    </row>
    <row r="4953" spans="27:28" x14ac:dyDescent="0.25">
      <c r="AA4953" s="4" t="str">
        <f t="shared" si="157"/>
        <v/>
      </c>
      <c r="AB4953" s="4" t="str">
        <f t="shared" si="156"/>
        <v/>
      </c>
    </row>
    <row r="4954" spans="27:28" x14ac:dyDescent="0.25">
      <c r="AA4954" s="4" t="str">
        <f t="shared" si="157"/>
        <v/>
      </c>
      <c r="AB4954" s="4" t="str">
        <f t="shared" si="156"/>
        <v/>
      </c>
    </row>
    <row r="4955" spans="27:28" x14ac:dyDescent="0.25">
      <c r="AA4955" s="4" t="str">
        <f t="shared" si="157"/>
        <v/>
      </c>
      <c r="AB4955" s="4" t="str">
        <f t="shared" si="156"/>
        <v/>
      </c>
    </row>
    <row r="4956" spans="27:28" x14ac:dyDescent="0.25">
      <c r="AA4956" s="4" t="str">
        <f t="shared" si="157"/>
        <v/>
      </c>
      <c r="AB4956" s="4" t="str">
        <f t="shared" si="156"/>
        <v/>
      </c>
    </row>
    <row r="4957" spans="27:28" x14ac:dyDescent="0.25">
      <c r="AA4957" s="4" t="str">
        <f t="shared" si="157"/>
        <v/>
      </c>
      <c r="AB4957" s="4" t="str">
        <f t="shared" si="156"/>
        <v/>
      </c>
    </row>
    <row r="4958" spans="27:28" x14ac:dyDescent="0.25">
      <c r="AA4958" s="4" t="str">
        <f t="shared" si="157"/>
        <v/>
      </c>
      <c r="AB4958" s="4" t="str">
        <f t="shared" ref="AB4958:AB5021" si="158">IF(K4958="","",IF(VALUE(TEXT(K4958,"HH:MM:SS"))&gt;H4958,VALUE(TEXT(K4958,"HH:MM:SS"))-H4958,0))</f>
        <v/>
      </c>
    </row>
    <row r="4959" spans="27:28" x14ac:dyDescent="0.25">
      <c r="AA4959" s="4" t="str">
        <f t="shared" si="157"/>
        <v/>
      </c>
      <c r="AB4959" s="4" t="str">
        <f t="shared" si="158"/>
        <v/>
      </c>
    </row>
    <row r="4960" spans="27:28" x14ac:dyDescent="0.25">
      <c r="AA4960" s="4" t="str">
        <f t="shared" si="157"/>
        <v/>
      </c>
      <c r="AB4960" s="4" t="str">
        <f t="shared" si="158"/>
        <v/>
      </c>
    </row>
    <row r="4961" spans="27:28" x14ac:dyDescent="0.25">
      <c r="AA4961" s="4" t="str">
        <f t="shared" si="157"/>
        <v/>
      </c>
      <c r="AB4961" s="4" t="str">
        <f t="shared" si="158"/>
        <v/>
      </c>
    </row>
    <row r="4962" spans="27:28" x14ac:dyDescent="0.25">
      <c r="AA4962" s="4" t="str">
        <f t="shared" si="157"/>
        <v/>
      </c>
      <c r="AB4962" s="4" t="str">
        <f t="shared" si="158"/>
        <v/>
      </c>
    </row>
    <row r="4963" spans="27:28" x14ac:dyDescent="0.25">
      <c r="AA4963" s="4" t="str">
        <f t="shared" si="157"/>
        <v/>
      </c>
      <c r="AB4963" s="4" t="str">
        <f t="shared" si="158"/>
        <v/>
      </c>
    </row>
    <row r="4964" spans="27:28" x14ac:dyDescent="0.25">
      <c r="AA4964" s="4" t="str">
        <f t="shared" si="157"/>
        <v/>
      </c>
      <c r="AB4964" s="4" t="str">
        <f t="shared" si="158"/>
        <v/>
      </c>
    </row>
    <row r="4965" spans="27:28" x14ac:dyDescent="0.25">
      <c r="AA4965" s="4" t="str">
        <f t="shared" si="157"/>
        <v/>
      </c>
      <c r="AB4965" s="4" t="str">
        <f t="shared" si="158"/>
        <v/>
      </c>
    </row>
    <row r="4966" spans="27:28" x14ac:dyDescent="0.25">
      <c r="AA4966" s="4" t="str">
        <f t="shared" si="157"/>
        <v/>
      </c>
      <c r="AB4966" s="4" t="str">
        <f t="shared" si="158"/>
        <v/>
      </c>
    </row>
    <row r="4967" spans="27:28" x14ac:dyDescent="0.25">
      <c r="AA4967" s="4" t="str">
        <f t="shared" si="157"/>
        <v/>
      </c>
      <c r="AB4967" s="4" t="str">
        <f t="shared" si="158"/>
        <v/>
      </c>
    </row>
    <row r="4968" spans="27:28" x14ac:dyDescent="0.25">
      <c r="AA4968" s="4" t="str">
        <f t="shared" si="157"/>
        <v/>
      </c>
      <c r="AB4968" s="4" t="str">
        <f t="shared" si="158"/>
        <v/>
      </c>
    </row>
    <row r="4969" spans="27:28" x14ac:dyDescent="0.25">
      <c r="AA4969" s="4" t="str">
        <f t="shared" si="157"/>
        <v/>
      </c>
      <c r="AB4969" s="4" t="str">
        <f t="shared" si="158"/>
        <v/>
      </c>
    </row>
    <row r="4970" spans="27:28" x14ac:dyDescent="0.25">
      <c r="AA4970" s="4" t="str">
        <f t="shared" si="157"/>
        <v/>
      </c>
      <c r="AB4970" s="4" t="str">
        <f t="shared" si="158"/>
        <v/>
      </c>
    </row>
    <row r="4971" spans="27:28" x14ac:dyDescent="0.25">
      <c r="AA4971" s="4" t="str">
        <f t="shared" si="157"/>
        <v/>
      </c>
      <c r="AB4971" s="4" t="str">
        <f t="shared" si="158"/>
        <v/>
      </c>
    </row>
    <row r="4972" spans="27:28" x14ac:dyDescent="0.25">
      <c r="AA4972" s="4" t="str">
        <f t="shared" si="157"/>
        <v/>
      </c>
      <c r="AB4972" s="4" t="str">
        <f t="shared" si="158"/>
        <v/>
      </c>
    </row>
    <row r="4973" spans="27:28" x14ac:dyDescent="0.25">
      <c r="AA4973" s="4" t="str">
        <f t="shared" si="157"/>
        <v/>
      </c>
      <c r="AB4973" s="4" t="str">
        <f t="shared" si="158"/>
        <v/>
      </c>
    </row>
    <row r="4974" spans="27:28" x14ac:dyDescent="0.25">
      <c r="AA4974" s="4" t="str">
        <f t="shared" si="157"/>
        <v/>
      </c>
      <c r="AB4974" s="4" t="str">
        <f t="shared" si="158"/>
        <v/>
      </c>
    </row>
    <row r="4975" spans="27:28" x14ac:dyDescent="0.25">
      <c r="AA4975" s="4" t="str">
        <f t="shared" si="157"/>
        <v/>
      </c>
      <c r="AB4975" s="4" t="str">
        <f t="shared" si="158"/>
        <v/>
      </c>
    </row>
    <row r="4976" spans="27:28" x14ac:dyDescent="0.25">
      <c r="AA4976" s="4" t="str">
        <f t="shared" si="157"/>
        <v/>
      </c>
      <c r="AB4976" s="4" t="str">
        <f t="shared" si="158"/>
        <v/>
      </c>
    </row>
    <row r="4977" spans="27:28" x14ac:dyDescent="0.25">
      <c r="AA4977" s="4" t="str">
        <f t="shared" si="157"/>
        <v/>
      </c>
      <c r="AB4977" s="4" t="str">
        <f t="shared" si="158"/>
        <v/>
      </c>
    </row>
    <row r="4978" spans="27:28" x14ac:dyDescent="0.25">
      <c r="AA4978" s="4" t="str">
        <f t="shared" si="157"/>
        <v/>
      </c>
      <c r="AB4978" s="4" t="str">
        <f t="shared" si="158"/>
        <v/>
      </c>
    </row>
    <row r="4979" spans="27:28" x14ac:dyDescent="0.25">
      <c r="AA4979" s="4" t="str">
        <f t="shared" si="157"/>
        <v/>
      </c>
      <c r="AB4979" s="4" t="str">
        <f t="shared" si="158"/>
        <v/>
      </c>
    </row>
    <row r="4980" spans="27:28" x14ac:dyDescent="0.25">
      <c r="AA4980" s="4" t="str">
        <f t="shared" si="157"/>
        <v/>
      </c>
      <c r="AB4980" s="4" t="str">
        <f t="shared" si="158"/>
        <v/>
      </c>
    </row>
    <row r="4981" spans="27:28" x14ac:dyDescent="0.25">
      <c r="AA4981" s="4" t="str">
        <f t="shared" si="157"/>
        <v/>
      </c>
      <c r="AB4981" s="4" t="str">
        <f t="shared" si="158"/>
        <v/>
      </c>
    </row>
    <row r="4982" spans="27:28" x14ac:dyDescent="0.25">
      <c r="AA4982" s="4" t="str">
        <f t="shared" si="157"/>
        <v/>
      </c>
      <c r="AB4982" s="4" t="str">
        <f t="shared" si="158"/>
        <v/>
      </c>
    </row>
    <row r="4983" spans="27:28" x14ac:dyDescent="0.25">
      <c r="AA4983" s="4" t="str">
        <f t="shared" si="157"/>
        <v/>
      </c>
      <c r="AB4983" s="4" t="str">
        <f t="shared" si="158"/>
        <v/>
      </c>
    </row>
    <row r="4984" spans="27:28" x14ac:dyDescent="0.25">
      <c r="AA4984" s="4" t="str">
        <f t="shared" si="157"/>
        <v/>
      </c>
      <c r="AB4984" s="4" t="str">
        <f t="shared" si="158"/>
        <v/>
      </c>
    </row>
    <row r="4985" spans="27:28" x14ac:dyDescent="0.25">
      <c r="AA4985" s="4" t="str">
        <f t="shared" si="157"/>
        <v/>
      </c>
      <c r="AB4985" s="4" t="str">
        <f t="shared" si="158"/>
        <v/>
      </c>
    </row>
    <row r="4986" spans="27:28" x14ac:dyDescent="0.25">
      <c r="AA4986" s="4" t="str">
        <f t="shared" si="157"/>
        <v/>
      </c>
      <c r="AB4986" s="4" t="str">
        <f t="shared" si="158"/>
        <v/>
      </c>
    </row>
    <row r="4987" spans="27:28" x14ac:dyDescent="0.25">
      <c r="AA4987" s="4" t="str">
        <f t="shared" si="157"/>
        <v/>
      </c>
      <c r="AB4987" s="4" t="str">
        <f t="shared" si="158"/>
        <v/>
      </c>
    </row>
    <row r="4988" spans="27:28" x14ac:dyDescent="0.25">
      <c r="AA4988" s="4" t="str">
        <f t="shared" si="157"/>
        <v/>
      </c>
      <c r="AB4988" s="4" t="str">
        <f t="shared" si="158"/>
        <v/>
      </c>
    </row>
    <row r="4989" spans="27:28" x14ac:dyDescent="0.25">
      <c r="AA4989" s="4" t="str">
        <f t="shared" si="157"/>
        <v/>
      </c>
      <c r="AB4989" s="4" t="str">
        <f t="shared" si="158"/>
        <v/>
      </c>
    </row>
    <row r="4990" spans="27:28" x14ac:dyDescent="0.25">
      <c r="AA4990" s="4" t="str">
        <f t="shared" si="157"/>
        <v/>
      </c>
      <c r="AB4990" s="4" t="str">
        <f t="shared" si="158"/>
        <v/>
      </c>
    </row>
    <row r="4991" spans="27:28" x14ac:dyDescent="0.25">
      <c r="AA4991" s="4" t="str">
        <f t="shared" si="157"/>
        <v/>
      </c>
      <c r="AB4991" s="4" t="str">
        <f t="shared" si="158"/>
        <v/>
      </c>
    </row>
    <row r="4992" spans="27:28" x14ac:dyDescent="0.25">
      <c r="AA4992" s="4" t="str">
        <f t="shared" si="157"/>
        <v/>
      </c>
      <c r="AB4992" s="4" t="str">
        <f t="shared" si="158"/>
        <v/>
      </c>
    </row>
    <row r="4993" spans="27:28" x14ac:dyDescent="0.25">
      <c r="AA4993" s="4" t="str">
        <f t="shared" si="157"/>
        <v/>
      </c>
      <c r="AB4993" s="4" t="str">
        <f t="shared" si="158"/>
        <v/>
      </c>
    </row>
    <row r="4994" spans="27:28" x14ac:dyDescent="0.25">
      <c r="AA4994" s="4" t="str">
        <f t="shared" si="157"/>
        <v/>
      </c>
      <c r="AB4994" s="4" t="str">
        <f t="shared" si="158"/>
        <v/>
      </c>
    </row>
    <row r="4995" spans="27:28" x14ac:dyDescent="0.25">
      <c r="AA4995" s="4" t="str">
        <f t="shared" si="157"/>
        <v/>
      </c>
      <c r="AB4995" s="4" t="str">
        <f t="shared" si="158"/>
        <v/>
      </c>
    </row>
    <row r="4996" spans="27:28" x14ac:dyDescent="0.25">
      <c r="AA4996" s="4" t="str">
        <f t="shared" si="157"/>
        <v/>
      </c>
      <c r="AB4996" s="4" t="str">
        <f t="shared" si="158"/>
        <v/>
      </c>
    </row>
    <row r="4997" spans="27:28" x14ac:dyDescent="0.25">
      <c r="AA4997" s="4" t="str">
        <f t="shared" si="157"/>
        <v/>
      </c>
      <c r="AB4997" s="4" t="str">
        <f t="shared" si="158"/>
        <v/>
      </c>
    </row>
    <row r="4998" spans="27:28" x14ac:dyDescent="0.25">
      <c r="AA4998" s="4" t="str">
        <f t="shared" ref="AA4998:AA5061" si="159">IF(A4998="","",R4998+T4998)</f>
        <v/>
      </c>
      <c r="AB4998" s="4" t="str">
        <f t="shared" si="158"/>
        <v/>
      </c>
    </row>
    <row r="4999" spans="27:28" x14ac:dyDescent="0.25">
      <c r="AA4999" s="4" t="str">
        <f t="shared" si="159"/>
        <v/>
      </c>
      <c r="AB4999" s="4" t="str">
        <f t="shared" si="158"/>
        <v/>
      </c>
    </row>
    <row r="5000" spans="27:28" x14ac:dyDescent="0.25">
      <c r="AA5000" s="4" t="str">
        <f t="shared" si="159"/>
        <v/>
      </c>
      <c r="AB5000" s="4" t="str">
        <f t="shared" si="158"/>
        <v/>
      </c>
    </row>
    <row r="5001" spans="27:28" x14ac:dyDescent="0.25">
      <c r="AA5001" s="4" t="str">
        <f t="shared" si="159"/>
        <v/>
      </c>
      <c r="AB5001" s="4" t="str">
        <f t="shared" si="158"/>
        <v/>
      </c>
    </row>
    <row r="5002" spans="27:28" x14ac:dyDescent="0.25">
      <c r="AA5002" s="4" t="str">
        <f t="shared" si="159"/>
        <v/>
      </c>
      <c r="AB5002" s="4" t="str">
        <f t="shared" si="158"/>
        <v/>
      </c>
    </row>
    <row r="5003" spans="27:28" x14ac:dyDescent="0.25">
      <c r="AA5003" s="4" t="str">
        <f t="shared" si="159"/>
        <v/>
      </c>
      <c r="AB5003" s="4" t="str">
        <f t="shared" si="158"/>
        <v/>
      </c>
    </row>
    <row r="5004" spans="27:28" x14ac:dyDescent="0.25">
      <c r="AA5004" s="4" t="str">
        <f t="shared" si="159"/>
        <v/>
      </c>
      <c r="AB5004" s="4" t="str">
        <f t="shared" si="158"/>
        <v/>
      </c>
    </row>
    <row r="5005" spans="27:28" x14ac:dyDescent="0.25">
      <c r="AA5005" s="4" t="str">
        <f t="shared" si="159"/>
        <v/>
      </c>
      <c r="AB5005" s="4" t="str">
        <f t="shared" si="158"/>
        <v/>
      </c>
    </row>
    <row r="5006" spans="27:28" x14ac:dyDescent="0.25">
      <c r="AA5006" s="4" t="str">
        <f t="shared" si="159"/>
        <v/>
      </c>
      <c r="AB5006" s="4" t="str">
        <f t="shared" si="158"/>
        <v/>
      </c>
    </row>
    <row r="5007" spans="27:28" x14ac:dyDescent="0.25">
      <c r="AA5007" s="4" t="str">
        <f t="shared" si="159"/>
        <v/>
      </c>
      <c r="AB5007" s="4" t="str">
        <f t="shared" si="158"/>
        <v/>
      </c>
    </row>
    <row r="5008" spans="27:28" x14ac:dyDescent="0.25">
      <c r="AA5008" s="4" t="str">
        <f t="shared" si="159"/>
        <v/>
      </c>
      <c r="AB5008" s="4" t="str">
        <f t="shared" si="158"/>
        <v/>
      </c>
    </row>
    <row r="5009" spans="27:28" x14ac:dyDescent="0.25">
      <c r="AA5009" s="4" t="str">
        <f t="shared" si="159"/>
        <v/>
      </c>
      <c r="AB5009" s="4" t="str">
        <f t="shared" si="158"/>
        <v/>
      </c>
    </row>
    <row r="5010" spans="27:28" x14ac:dyDescent="0.25">
      <c r="AA5010" s="4" t="str">
        <f t="shared" si="159"/>
        <v/>
      </c>
      <c r="AB5010" s="4" t="str">
        <f t="shared" si="158"/>
        <v/>
      </c>
    </row>
    <row r="5011" spans="27:28" x14ac:dyDescent="0.25">
      <c r="AA5011" s="4" t="str">
        <f t="shared" si="159"/>
        <v/>
      </c>
      <c r="AB5011" s="4" t="str">
        <f t="shared" si="158"/>
        <v/>
      </c>
    </row>
    <row r="5012" spans="27:28" x14ac:dyDescent="0.25">
      <c r="AA5012" s="4" t="str">
        <f t="shared" si="159"/>
        <v/>
      </c>
      <c r="AB5012" s="4" t="str">
        <f t="shared" si="158"/>
        <v/>
      </c>
    </row>
    <row r="5013" spans="27:28" x14ac:dyDescent="0.25">
      <c r="AA5013" s="4" t="str">
        <f t="shared" si="159"/>
        <v/>
      </c>
      <c r="AB5013" s="4" t="str">
        <f t="shared" si="158"/>
        <v/>
      </c>
    </row>
    <row r="5014" spans="27:28" x14ac:dyDescent="0.25">
      <c r="AA5014" s="4" t="str">
        <f t="shared" si="159"/>
        <v/>
      </c>
      <c r="AB5014" s="4" t="str">
        <f t="shared" si="158"/>
        <v/>
      </c>
    </row>
    <row r="5015" spans="27:28" x14ac:dyDescent="0.25">
      <c r="AA5015" s="4" t="str">
        <f t="shared" si="159"/>
        <v/>
      </c>
      <c r="AB5015" s="4" t="str">
        <f t="shared" si="158"/>
        <v/>
      </c>
    </row>
    <row r="5016" spans="27:28" x14ac:dyDescent="0.25">
      <c r="AA5016" s="4" t="str">
        <f t="shared" si="159"/>
        <v/>
      </c>
      <c r="AB5016" s="4" t="str">
        <f t="shared" si="158"/>
        <v/>
      </c>
    </row>
    <row r="5017" spans="27:28" x14ac:dyDescent="0.25">
      <c r="AA5017" s="4" t="str">
        <f t="shared" si="159"/>
        <v/>
      </c>
      <c r="AB5017" s="4" t="str">
        <f t="shared" si="158"/>
        <v/>
      </c>
    </row>
    <row r="5018" spans="27:28" x14ac:dyDescent="0.25">
      <c r="AA5018" s="4" t="str">
        <f t="shared" si="159"/>
        <v/>
      </c>
      <c r="AB5018" s="4" t="str">
        <f t="shared" si="158"/>
        <v/>
      </c>
    </row>
    <row r="5019" spans="27:28" x14ac:dyDescent="0.25">
      <c r="AA5019" s="4" t="str">
        <f t="shared" si="159"/>
        <v/>
      </c>
      <c r="AB5019" s="4" t="str">
        <f t="shared" si="158"/>
        <v/>
      </c>
    </row>
    <row r="5020" spans="27:28" x14ac:dyDescent="0.25">
      <c r="AA5020" s="4" t="str">
        <f t="shared" si="159"/>
        <v/>
      </c>
      <c r="AB5020" s="4" t="str">
        <f t="shared" si="158"/>
        <v/>
      </c>
    </row>
    <row r="5021" spans="27:28" x14ac:dyDescent="0.25">
      <c r="AA5021" s="4" t="str">
        <f t="shared" si="159"/>
        <v/>
      </c>
      <c r="AB5021" s="4" t="str">
        <f t="shared" si="158"/>
        <v/>
      </c>
    </row>
    <row r="5022" spans="27:28" x14ac:dyDescent="0.25">
      <c r="AA5022" s="4" t="str">
        <f t="shared" si="159"/>
        <v/>
      </c>
      <c r="AB5022" s="4" t="str">
        <f t="shared" ref="AB5022:AB5085" si="160">IF(K5022="","",IF(VALUE(TEXT(K5022,"HH:MM:SS"))&gt;H5022,VALUE(TEXT(K5022,"HH:MM:SS"))-H5022,0))</f>
        <v/>
      </c>
    </row>
    <row r="5023" spans="27:28" x14ac:dyDescent="0.25">
      <c r="AA5023" s="4" t="str">
        <f t="shared" si="159"/>
        <v/>
      </c>
      <c r="AB5023" s="4" t="str">
        <f t="shared" si="160"/>
        <v/>
      </c>
    </row>
    <row r="5024" spans="27:28" x14ac:dyDescent="0.25">
      <c r="AA5024" s="4" t="str">
        <f t="shared" si="159"/>
        <v/>
      </c>
      <c r="AB5024" s="4" t="str">
        <f t="shared" si="160"/>
        <v/>
      </c>
    </row>
    <row r="5025" spans="27:28" x14ac:dyDescent="0.25">
      <c r="AA5025" s="4" t="str">
        <f t="shared" si="159"/>
        <v/>
      </c>
      <c r="AB5025" s="4" t="str">
        <f t="shared" si="160"/>
        <v/>
      </c>
    </row>
    <row r="5026" spans="27:28" x14ac:dyDescent="0.25">
      <c r="AA5026" s="4" t="str">
        <f t="shared" si="159"/>
        <v/>
      </c>
      <c r="AB5026" s="4" t="str">
        <f t="shared" si="160"/>
        <v/>
      </c>
    </row>
    <row r="5027" spans="27:28" x14ac:dyDescent="0.25">
      <c r="AA5027" s="4" t="str">
        <f t="shared" si="159"/>
        <v/>
      </c>
      <c r="AB5027" s="4" t="str">
        <f t="shared" si="160"/>
        <v/>
      </c>
    </row>
    <row r="5028" spans="27:28" x14ac:dyDescent="0.25">
      <c r="AA5028" s="4" t="str">
        <f t="shared" si="159"/>
        <v/>
      </c>
      <c r="AB5028" s="4" t="str">
        <f t="shared" si="160"/>
        <v/>
      </c>
    </row>
    <row r="5029" spans="27:28" x14ac:dyDescent="0.25">
      <c r="AA5029" s="4" t="str">
        <f t="shared" si="159"/>
        <v/>
      </c>
      <c r="AB5029" s="4" t="str">
        <f t="shared" si="160"/>
        <v/>
      </c>
    </row>
    <row r="5030" spans="27:28" x14ac:dyDescent="0.25">
      <c r="AA5030" s="4" t="str">
        <f t="shared" si="159"/>
        <v/>
      </c>
      <c r="AB5030" s="4" t="str">
        <f t="shared" si="160"/>
        <v/>
      </c>
    </row>
    <row r="5031" spans="27:28" x14ac:dyDescent="0.25">
      <c r="AA5031" s="4" t="str">
        <f t="shared" si="159"/>
        <v/>
      </c>
      <c r="AB5031" s="4" t="str">
        <f t="shared" si="160"/>
        <v/>
      </c>
    </row>
    <row r="5032" spans="27:28" x14ac:dyDescent="0.25">
      <c r="AA5032" s="4" t="str">
        <f t="shared" si="159"/>
        <v/>
      </c>
      <c r="AB5032" s="4" t="str">
        <f t="shared" si="160"/>
        <v/>
      </c>
    </row>
    <row r="5033" spans="27:28" x14ac:dyDescent="0.25">
      <c r="AA5033" s="4" t="str">
        <f t="shared" si="159"/>
        <v/>
      </c>
      <c r="AB5033" s="4" t="str">
        <f t="shared" si="160"/>
        <v/>
      </c>
    </row>
    <row r="5034" spans="27:28" x14ac:dyDescent="0.25">
      <c r="AA5034" s="4" t="str">
        <f t="shared" si="159"/>
        <v/>
      </c>
      <c r="AB5034" s="4" t="str">
        <f t="shared" si="160"/>
        <v/>
      </c>
    </row>
    <row r="5035" spans="27:28" x14ac:dyDescent="0.25">
      <c r="AA5035" s="4" t="str">
        <f t="shared" si="159"/>
        <v/>
      </c>
      <c r="AB5035" s="4" t="str">
        <f t="shared" si="160"/>
        <v/>
      </c>
    </row>
    <row r="5036" spans="27:28" x14ac:dyDescent="0.25">
      <c r="AA5036" s="4" t="str">
        <f t="shared" si="159"/>
        <v/>
      </c>
      <c r="AB5036" s="4" t="str">
        <f t="shared" si="160"/>
        <v/>
      </c>
    </row>
    <row r="5037" spans="27:28" x14ac:dyDescent="0.25">
      <c r="AA5037" s="4" t="str">
        <f t="shared" si="159"/>
        <v/>
      </c>
      <c r="AB5037" s="4" t="str">
        <f t="shared" si="160"/>
        <v/>
      </c>
    </row>
    <row r="5038" spans="27:28" x14ac:dyDescent="0.25">
      <c r="AA5038" s="4" t="str">
        <f t="shared" si="159"/>
        <v/>
      </c>
      <c r="AB5038" s="4" t="str">
        <f t="shared" si="160"/>
        <v/>
      </c>
    </row>
    <row r="5039" spans="27:28" x14ac:dyDescent="0.25">
      <c r="AA5039" s="4" t="str">
        <f t="shared" si="159"/>
        <v/>
      </c>
      <c r="AB5039" s="4" t="str">
        <f t="shared" si="160"/>
        <v/>
      </c>
    </row>
    <row r="5040" spans="27:28" x14ac:dyDescent="0.25">
      <c r="AA5040" s="4" t="str">
        <f t="shared" si="159"/>
        <v/>
      </c>
      <c r="AB5040" s="4" t="str">
        <f t="shared" si="160"/>
        <v/>
      </c>
    </row>
    <row r="5041" spans="27:28" x14ac:dyDescent="0.25">
      <c r="AA5041" s="4" t="str">
        <f t="shared" si="159"/>
        <v/>
      </c>
      <c r="AB5041" s="4" t="str">
        <f t="shared" si="160"/>
        <v/>
      </c>
    </row>
    <row r="5042" spans="27:28" x14ac:dyDescent="0.25">
      <c r="AA5042" s="4" t="str">
        <f t="shared" si="159"/>
        <v/>
      </c>
      <c r="AB5042" s="4" t="str">
        <f t="shared" si="160"/>
        <v/>
      </c>
    </row>
    <row r="5043" spans="27:28" x14ac:dyDescent="0.25">
      <c r="AA5043" s="4" t="str">
        <f t="shared" si="159"/>
        <v/>
      </c>
      <c r="AB5043" s="4" t="str">
        <f t="shared" si="160"/>
        <v/>
      </c>
    </row>
    <row r="5044" spans="27:28" x14ac:dyDescent="0.25">
      <c r="AA5044" s="4" t="str">
        <f t="shared" si="159"/>
        <v/>
      </c>
      <c r="AB5044" s="4" t="str">
        <f t="shared" si="160"/>
        <v/>
      </c>
    </row>
    <row r="5045" spans="27:28" x14ac:dyDescent="0.25">
      <c r="AA5045" s="4" t="str">
        <f t="shared" si="159"/>
        <v/>
      </c>
      <c r="AB5045" s="4" t="str">
        <f t="shared" si="160"/>
        <v/>
      </c>
    </row>
    <row r="5046" spans="27:28" x14ac:dyDescent="0.25">
      <c r="AA5046" s="4" t="str">
        <f t="shared" si="159"/>
        <v/>
      </c>
      <c r="AB5046" s="4" t="str">
        <f t="shared" si="160"/>
        <v/>
      </c>
    </row>
    <row r="5047" spans="27:28" x14ac:dyDescent="0.25">
      <c r="AA5047" s="4" t="str">
        <f t="shared" si="159"/>
        <v/>
      </c>
      <c r="AB5047" s="4" t="str">
        <f t="shared" si="160"/>
        <v/>
      </c>
    </row>
    <row r="5048" spans="27:28" x14ac:dyDescent="0.25">
      <c r="AA5048" s="4" t="str">
        <f t="shared" si="159"/>
        <v/>
      </c>
      <c r="AB5048" s="4" t="str">
        <f t="shared" si="160"/>
        <v/>
      </c>
    </row>
    <row r="5049" spans="27:28" x14ac:dyDescent="0.25">
      <c r="AA5049" s="4" t="str">
        <f t="shared" si="159"/>
        <v/>
      </c>
      <c r="AB5049" s="4" t="str">
        <f t="shared" si="160"/>
        <v/>
      </c>
    </row>
    <row r="5050" spans="27:28" x14ac:dyDescent="0.25">
      <c r="AA5050" s="4" t="str">
        <f t="shared" si="159"/>
        <v/>
      </c>
      <c r="AB5050" s="4" t="str">
        <f t="shared" si="160"/>
        <v/>
      </c>
    </row>
    <row r="5051" spans="27:28" x14ac:dyDescent="0.25">
      <c r="AA5051" s="4" t="str">
        <f t="shared" si="159"/>
        <v/>
      </c>
      <c r="AB5051" s="4" t="str">
        <f t="shared" si="160"/>
        <v/>
      </c>
    </row>
    <row r="5052" spans="27:28" x14ac:dyDescent="0.25">
      <c r="AA5052" s="4" t="str">
        <f t="shared" si="159"/>
        <v/>
      </c>
      <c r="AB5052" s="4" t="str">
        <f t="shared" si="160"/>
        <v/>
      </c>
    </row>
    <row r="5053" spans="27:28" x14ac:dyDescent="0.25">
      <c r="AA5053" s="4" t="str">
        <f t="shared" si="159"/>
        <v/>
      </c>
      <c r="AB5053" s="4" t="str">
        <f t="shared" si="160"/>
        <v/>
      </c>
    </row>
    <row r="5054" spans="27:28" x14ac:dyDescent="0.25">
      <c r="AA5054" s="4" t="str">
        <f t="shared" si="159"/>
        <v/>
      </c>
      <c r="AB5054" s="4" t="str">
        <f t="shared" si="160"/>
        <v/>
      </c>
    </row>
    <row r="5055" spans="27:28" x14ac:dyDescent="0.25">
      <c r="AA5055" s="4" t="str">
        <f t="shared" si="159"/>
        <v/>
      </c>
      <c r="AB5055" s="4" t="str">
        <f t="shared" si="160"/>
        <v/>
      </c>
    </row>
    <row r="5056" spans="27:28" x14ac:dyDescent="0.25">
      <c r="AA5056" s="4" t="str">
        <f t="shared" si="159"/>
        <v/>
      </c>
      <c r="AB5056" s="4" t="str">
        <f t="shared" si="160"/>
        <v/>
      </c>
    </row>
    <row r="5057" spans="27:28" x14ac:dyDescent="0.25">
      <c r="AA5057" s="4" t="str">
        <f t="shared" si="159"/>
        <v/>
      </c>
      <c r="AB5057" s="4" t="str">
        <f t="shared" si="160"/>
        <v/>
      </c>
    </row>
    <row r="5058" spans="27:28" x14ac:dyDescent="0.25">
      <c r="AA5058" s="4" t="str">
        <f t="shared" si="159"/>
        <v/>
      </c>
      <c r="AB5058" s="4" t="str">
        <f t="shared" si="160"/>
        <v/>
      </c>
    </row>
    <row r="5059" spans="27:28" x14ac:dyDescent="0.25">
      <c r="AA5059" s="4" t="str">
        <f t="shared" si="159"/>
        <v/>
      </c>
      <c r="AB5059" s="4" t="str">
        <f t="shared" si="160"/>
        <v/>
      </c>
    </row>
    <row r="5060" spans="27:28" x14ac:dyDescent="0.25">
      <c r="AA5060" s="4" t="str">
        <f t="shared" si="159"/>
        <v/>
      </c>
      <c r="AB5060" s="4" t="str">
        <f t="shared" si="160"/>
        <v/>
      </c>
    </row>
    <row r="5061" spans="27:28" x14ac:dyDescent="0.25">
      <c r="AA5061" s="4" t="str">
        <f t="shared" si="159"/>
        <v/>
      </c>
      <c r="AB5061" s="4" t="str">
        <f t="shared" si="160"/>
        <v/>
      </c>
    </row>
    <row r="5062" spans="27:28" x14ac:dyDescent="0.25">
      <c r="AA5062" s="4" t="str">
        <f t="shared" ref="AA5062:AA5125" si="161">IF(A5062="","",R5062+T5062)</f>
        <v/>
      </c>
      <c r="AB5062" s="4" t="str">
        <f t="shared" si="160"/>
        <v/>
      </c>
    </row>
    <row r="5063" spans="27:28" x14ac:dyDescent="0.25">
      <c r="AA5063" s="4" t="str">
        <f t="shared" si="161"/>
        <v/>
      </c>
      <c r="AB5063" s="4" t="str">
        <f t="shared" si="160"/>
        <v/>
      </c>
    </row>
    <row r="5064" spans="27:28" x14ac:dyDescent="0.25">
      <c r="AA5064" s="4" t="str">
        <f t="shared" si="161"/>
        <v/>
      </c>
      <c r="AB5064" s="4" t="str">
        <f t="shared" si="160"/>
        <v/>
      </c>
    </row>
    <row r="5065" spans="27:28" x14ac:dyDescent="0.25">
      <c r="AA5065" s="4" t="str">
        <f t="shared" si="161"/>
        <v/>
      </c>
      <c r="AB5065" s="4" t="str">
        <f t="shared" si="160"/>
        <v/>
      </c>
    </row>
    <row r="5066" spans="27:28" x14ac:dyDescent="0.25">
      <c r="AA5066" s="4" t="str">
        <f t="shared" si="161"/>
        <v/>
      </c>
      <c r="AB5066" s="4" t="str">
        <f t="shared" si="160"/>
        <v/>
      </c>
    </row>
    <row r="5067" spans="27:28" x14ac:dyDescent="0.25">
      <c r="AA5067" s="4" t="str">
        <f t="shared" si="161"/>
        <v/>
      </c>
      <c r="AB5067" s="4" t="str">
        <f t="shared" si="160"/>
        <v/>
      </c>
    </row>
    <row r="5068" spans="27:28" x14ac:dyDescent="0.25">
      <c r="AA5068" s="4" t="str">
        <f t="shared" si="161"/>
        <v/>
      </c>
      <c r="AB5068" s="4" t="str">
        <f t="shared" si="160"/>
        <v/>
      </c>
    </row>
    <row r="5069" spans="27:28" x14ac:dyDescent="0.25">
      <c r="AA5069" s="4" t="str">
        <f t="shared" si="161"/>
        <v/>
      </c>
      <c r="AB5069" s="4" t="str">
        <f t="shared" si="160"/>
        <v/>
      </c>
    </row>
    <row r="5070" spans="27:28" x14ac:dyDescent="0.25">
      <c r="AA5070" s="4" t="str">
        <f t="shared" si="161"/>
        <v/>
      </c>
      <c r="AB5070" s="4" t="str">
        <f t="shared" si="160"/>
        <v/>
      </c>
    </row>
    <row r="5071" spans="27:28" x14ac:dyDescent="0.25">
      <c r="AA5071" s="4" t="str">
        <f t="shared" si="161"/>
        <v/>
      </c>
      <c r="AB5071" s="4" t="str">
        <f t="shared" si="160"/>
        <v/>
      </c>
    </row>
    <row r="5072" spans="27:28" x14ac:dyDescent="0.25">
      <c r="AA5072" s="4" t="str">
        <f t="shared" si="161"/>
        <v/>
      </c>
      <c r="AB5072" s="4" t="str">
        <f t="shared" si="160"/>
        <v/>
      </c>
    </row>
    <row r="5073" spans="27:28" x14ac:dyDescent="0.25">
      <c r="AA5073" s="4" t="str">
        <f t="shared" si="161"/>
        <v/>
      </c>
      <c r="AB5073" s="4" t="str">
        <f t="shared" si="160"/>
        <v/>
      </c>
    </row>
    <row r="5074" spans="27:28" x14ac:dyDescent="0.25">
      <c r="AA5074" s="4" t="str">
        <f t="shared" si="161"/>
        <v/>
      </c>
      <c r="AB5074" s="4" t="str">
        <f t="shared" si="160"/>
        <v/>
      </c>
    </row>
    <row r="5075" spans="27:28" x14ac:dyDescent="0.25">
      <c r="AA5075" s="4" t="str">
        <f t="shared" si="161"/>
        <v/>
      </c>
      <c r="AB5075" s="4" t="str">
        <f t="shared" si="160"/>
        <v/>
      </c>
    </row>
    <row r="5076" spans="27:28" x14ac:dyDescent="0.25">
      <c r="AA5076" s="4" t="str">
        <f t="shared" si="161"/>
        <v/>
      </c>
      <c r="AB5076" s="4" t="str">
        <f t="shared" si="160"/>
        <v/>
      </c>
    </row>
    <row r="5077" spans="27:28" x14ac:dyDescent="0.25">
      <c r="AA5077" s="4" t="str">
        <f t="shared" si="161"/>
        <v/>
      </c>
      <c r="AB5077" s="4" t="str">
        <f t="shared" si="160"/>
        <v/>
      </c>
    </row>
    <row r="5078" spans="27:28" x14ac:dyDescent="0.25">
      <c r="AA5078" s="4" t="str">
        <f t="shared" si="161"/>
        <v/>
      </c>
      <c r="AB5078" s="4" t="str">
        <f t="shared" si="160"/>
        <v/>
      </c>
    </row>
    <row r="5079" spans="27:28" x14ac:dyDescent="0.25">
      <c r="AA5079" s="4" t="str">
        <f t="shared" si="161"/>
        <v/>
      </c>
      <c r="AB5079" s="4" t="str">
        <f t="shared" si="160"/>
        <v/>
      </c>
    </row>
    <row r="5080" spans="27:28" x14ac:dyDescent="0.25">
      <c r="AA5080" s="4" t="str">
        <f t="shared" si="161"/>
        <v/>
      </c>
      <c r="AB5080" s="4" t="str">
        <f t="shared" si="160"/>
        <v/>
      </c>
    </row>
    <row r="5081" spans="27:28" x14ac:dyDescent="0.25">
      <c r="AA5081" s="4" t="str">
        <f t="shared" si="161"/>
        <v/>
      </c>
      <c r="AB5081" s="4" t="str">
        <f t="shared" si="160"/>
        <v/>
      </c>
    </row>
    <row r="5082" spans="27:28" x14ac:dyDescent="0.25">
      <c r="AA5082" s="4" t="str">
        <f t="shared" si="161"/>
        <v/>
      </c>
      <c r="AB5082" s="4" t="str">
        <f t="shared" si="160"/>
        <v/>
      </c>
    </row>
    <row r="5083" spans="27:28" x14ac:dyDescent="0.25">
      <c r="AA5083" s="4" t="str">
        <f t="shared" si="161"/>
        <v/>
      </c>
      <c r="AB5083" s="4" t="str">
        <f t="shared" si="160"/>
        <v/>
      </c>
    </row>
    <row r="5084" spans="27:28" x14ac:dyDescent="0.25">
      <c r="AA5084" s="4" t="str">
        <f t="shared" si="161"/>
        <v/>
      </c>
      <c r="AB5084" s="4" t="str">
        <f t="shared" si="160"/>
        <v/>
      </c>
    </row>
    <row r="5085" spans="27:28" x14ac:dyDescent="0.25">
      <c r="AA5085" s="4" t="str">
        <f t="shared" si="161"/>
        <v/>
      </c>
      <c r="AB5085" s="4" t="str">
        <f t="shared" si="160"/>
        <v/>
      </c>
    </row>
    <row r="5086" spans="27:28" x14ac:dyDescent="0.25">
      <c r="AA5086" s="4" t="str">
        <f t="shared" si="161"/>
        <v/>
      </c>
      <c r="AB5086" s="4" t="str">
        <f t="shared" ref="AB5086:AB5149" si="162">IF(K5086="","",IF(VALUE(TEXT(K5086,"HH:MM:SS"))&gt;H5086,VALUE(TEXT(K5086,"HH:MM:SS"))-H5086,0))</f>
        <v/>
      </c>
    </row>
    <row r="5087" spans="27:28" x14ac:dyDescent="0.25">
      <c r="AA5087" s="4" t="str">
        <f t="shared" si="161"/>
        <v/>
      </c>
      <c r="AB5087" s="4" t="str">
        <f t="shared" si="162"/>
        <v/>
      </c>
    </row>
    <row r="5088" spans="27:28" x14ac:dyDescent="0.25">
      <c r="AA5088" s="4" t="str">
        <f t="shared" si="161"/>
        <v/>
      </c>
      <c r="AB5088" s="4" t="str">
        <f t="shared" si="162"/>
        <v/>
      </c>
    </row>
    <row r="5089" spans="27:28" x14ac:dyDescent="0.25">
      <c r="AA5089" s="4" t="str">
        <f t="shared" si="161"/>
        <v/>
      </c>
      <c r="AB5089" s="4" t="str">
        <f t="shared" si="162"/>
        <v/>
      </c>
    </row>
    <row r="5090" spans="27:28" x14ac:dyDescent="0.25">
      <c r="AA5090" s="4" t="str">
        <f t="shared" si="161"/>
        <v/>
      </c>
      <c r="AB5090" s="4" t="str">
        <f t="shared" si="162"/>
        <v/>
      </c>
    </row>
    <row r="5091" spans="27:28" x14ac:dyDescent="0.25">
      <c r="AA5091" s="4" t="str">
        <f t="shared" si="161"/>
        <v/>
      </c>
      <c r="AB5091" s="4" t="str">
        <f t="shared" si="162"/>
        <v/>
      </c>
    </row>
    <row r="5092" spans="27:28" x14ac:dyDescent="0.25">
      <c r="AA5092" s="4" t="str">
        <f t="shared" si="161"/>
        <v/>
      </c>
      <c r="AB5092" s="4" t="str">
        <f t="shared" si="162"/>
        <v/>
      </c>
    </row>
    <row r="5093" spans="27:28" x14ac:dyDescent="0.25">
      <c r="AA5093" s="4" t="str">
        <f t="shared" si="161"/>
        <v/>
      </c>
      <c r="AB5093" s="4" t="str">
        <f t="shared" si="162"/>
        <v/>
      </c>
    </row>
    <row r="5094" spans="27:28" x14ac:dyDescent="0.25">
      <c r="AA5094" s="4" t="str">
        <f t="shared" si="161"/>
        <v/>
      </c>
      <c r="AB5094" s="4" t="str">
        <f t="shared" si="162"/>
        <v/>
      </c>
    </row>
    <row r="5095" spans="27:28" x14ac:dyDescent="0.25">
      <c r="AA5095" s="4" t="str">
        <f t="shared" si="161"/>
        <v/>
      </c>
      <c r="AB5095" s="4" t="str">
        <f t="shared" si="162"/>
        <v/>
      </c>
    </row>
    <row r="5096" spans="27:28" x14ac:dyDescent="0.25">
      <c r="AA5096" s="4" t="str">
        <f t="shared" si="161"/>
        <v/>
      </c>
      <c r="AB5096" s="4" t="str">
        <f t="shared" si="162"/>
        <v/>
      </c>
    </row>
    <row r="5097" spans="27:28" x14ac:dyDescent="0.25">
      <c r="AA5097" s="4" t="str">
        <f t="shared" si="161"/>
        <v/>
      </c>
      <c r="AB5097" s="4" t="str">
        <f t="shared" si="162"/>
        <v/>
      </c>
    </row>
    <row r="5098" spans="27:28" x14ac:dyDescent="0.25">
      <c r="AA5098" s="4" t="str">
        <f t="shared" si="161"/>
        <v/>
      </c>
      <c r="AB5098" s="4" t="str">
        <f t="shared" si="162"/>
        <v/>
      </c>
    </row>
    <row r="5099" spans="27:28" x14ac:dyDescent="0.25">
      <c r="AA5099" s="4" t="str">
        <f t="shared" si="161"/>
        <v/>
      </c>
      <c r="AB5099" s="4" t="str">
        <f t="shared" si="162"/>
        <v/>
      </c>
    </row>
    <row r="5100" spans="27:28" x14ac:dyDescent="0.25">
      <c r="AA5100" s="4" t="str">
        <f t="shared" si="161"/>
        <v/>
      </c>
      <c r="AB5100" s="4" t="str">
        <f t="shared" si="162"/>
        <v/>
      </c>
    </row>
    <row r="5101" spans="27:28" x14ac:dyDescent="0.25">
      <c r="AA5101" s="4" t="str">
        <f t="shared" si="161"/>
        <v/>
      </c>
      <c r="AB5101" s="4" t="str">
        <f t="shared" si="162"/>
        <v/>
      </c>
    </row>
    <row r="5102" spans="27:28" x14ac:dyDescent="0.25">
      <c r="AA5102" s="4" t="str">
        <f t="shared" si="161"/>
        <v/>
      </c>
      <c r="AB5102" s="4" t="str">
        <f t="shared" si="162"/>
        <v/>
      </c>
    </row>
    <row r="5103" spans="27:28" x14ac:dyDescent="0.25">
      <c r="AA5103" s="4" t="str">
        <f t="shared" si="161"/>
        <v/>
      </c>
      <c r="AB5103" s="4" t="str">
        <f t="shared" si="162"/>
        <v/>
      </c>
    </row>
    <row r="5104" spans="27:28" x14ac:dyDescent="0.25">
      <c r="AA5104" s="4" t="str">
        <f t="shared" si="161"/>
        <v/>
      </c>
      <c r="AB5104" s="4" t="str">
        <f t="shared" si="162"/>
        <v/>
      </c>
    </row>
    <row r="5105" spans="27:28" x14ac:dyDescent="0.25">
      <c r="AA5105" s="4" t="str">
        <f t="shared" si="161"/>
        <v/>
      </c>
      <c r="AB5105" s="4" t="str">
        <f t="shared" si="162"/>
        <v/>
      </c>
    </row>
    <row r="5106" spans="27:28" x14ac:dyDescent="0.25">
      <c r="AA5106" s="4" t="str">
        <f t="shared" si="161"/>
        <v/>
      </c>
      <c r="AB5106" s="4" t="str">
        <f t="shared" si="162"/>
        <v/>
      </c>
    </row>
    <row r="5107" spans="27:28" x14ac:dyDescent="0.25">
      <c r="AA5107" s="4" t="str">
        <f t="shared" si="161"/>
        <v/>
      </c>
      <c r="AB5107" s="4" t="str">
        <f t="shared" si="162"/>
        <v/>
      </c>
    </row>
    <row r="5108" spans="27:28" x14ac:dyDescent="0.25">
      <c r="AA5108" s="4" t="str">
        <f t="shared" si="161"/>
        <v/>
      </c>
      <c r="AB5108" s="4" t="str">
        <f t="shared" si="162"/>
        <v/>
      </c>
    </row>
    <row r="5109" spans="27:28" x14ac:dyDescent="0.25">
      <c r="AA5109" s="4" t="str">
        <f t="shared" si="161"/>
        <v/>
      </c>
      <c r="AB5109" s="4" t="str">
        <f t="shared" si="162"/>
        <v/>
      </c>
    </row>
    <row r="5110" spans="27:28" x14ac:dyDescent="0.25">
      <c r="AA5110" s="4" t="str">
        <f t="shared" si="161"/>
        <v/>
      </c>
      <c r="AB5110" s="4" t="str">
        <f t="shared" si="162"/>
        <v/>
      </c>
    </row>
    <row r="5111" spans="27:28" x14ac:dyDescent="0.25">
      <c r="AA5111" s="4" t="str">
        <f t="shared" si="161"/>
        <v/>
      </c>
      <c r="AB5111" s="4" t="str">
        <f t="shared" si="162"/>
        <v/>
      </c>
    </row>
    <row r="5112" spans="27:28" x14ac:dyDescent="0.25">
      <c r="AA5112" s="4" t="str">
        <f t="shared" si="161"/>
        <v/>
      </c>
      <c r="AB5112" s="4" t="str">
        <f t="shared" si="162"/>
        <v/>
      </c>
    </row>
    <row r="5113" spans="27:28" x14ac:dyDescent="0.25">
      <c r="AA5113" s="4" t="str">
        <f t="shared" si="161"/>
        <v/>
      </c>
      <c r="AB5113" s="4" t="str">
        <f t="shared" si="162"/>
        <v/>
      </c>
    </row>
    <row r="5114" spans="27:28" x14ac:dyDescent="0.25">
      <c r="AA5114" s="4" t="str">
        <f t="shared" si="161"/>
        <v/>
      </c>
      <c r="AB5114" s="4" t="str">
        <f t="shared" si="162"/>
        <v/>
      </c>
    </row>
    <row r="5115" spans="27:28" x14ac:dyDescent="0.25">
      <c r="AA5115" s="4" t="str">
        <f t="shared" si="161"/>
        <v/>
      </c>
      <c r="AB5115" s="4" t="str">
        <f t="shared" si="162"/>
        <v/>
      </c>
    </row>
    <row r="5116" spans="27:28" x14ac:dyDescent="0.25">
      <c r="AA5116" s="4" t="str">
        <f t="shared" si="161"/>
        <v/>
      </c>
      <c r="AB5116" s="4" t="str">
        <f t="shared" si="162"/>
        <v/>
      </c>
    </row>
    <row r="5117" spans="27:28" x14ac:dyDescent="0.25">
      <c r="AA5117" s="4" t="str">
        <f t="shared" si="161"/>
        <v/>
      </c>
      <c r="AB5117" s="4" t="str">
        <f t="shared" si="162"/>
        <v/>
      </c>
    </row>
    <row r="5118" spans="27:28" x14ac:dyDescent="0.25">
      <c r="AA5118" s="4" t="str">
        <f t="shared" si="161"/>
        <v/>
      </c>
      <c r="AB5118" s="4" t="str">
        <f t="shared" si="162"/>
        <v/>
      </c>
    </row>
    <row r="5119" spans="27:28" x14ac:dyDescent="0.25">
      <c r="AA5119" s="4" t="str">
        <f t="shared" si="161"/>
        <v/>
      </c>
      <c r="AB5119" s="4" t="str">
        <f t="shared" si="162"/>
        <v/>
      </c>
    </row>
    <row r="5120" spans="27:28" x14ac:dyDescent="0.25">
      <c r="AA5120" s="4" t="str">
        <f t="shared" si="161"/>
        <v/>
      </c>
      <c r="AB5120" s="4" t="str">
        <f t="shared" si="162"/>
        <v/>
      </c>
    </row>
    <row r="5121" spans="27:28" x14ac:dyDescent="0.25">
      <c r="AA5121" s="4" t="str">
        <f t="shared" si="161"/>
        <v/>
      </c>
      <c r="AB5121" s="4" t="str">
        <f t="shared" si="162"/>
        <v/>
      </c>
    </row>
    <row r="5122" spans="27:28" x14ac:dyDescent="0.25">
      <c r="AA5122" s="4" t="str">
        <f t="shared" si="161"/>
        <v/>
      </c>
      <c r="AB5122" s="4" t="str">
        <f t="shared" si="162"/>
        <v/>
      </c>
    </row>
    <row r="5123" spans="27:28" x14ac:dyDescent="0.25">
      <c r="AA5123" s="4" t="str">
        <f t="shared" si="161"/>
        <v/>
      </c>
      <c r="AB5123" s="4" t="str">
        <f t="shared" si="162"/>
        <v/>
      </c>
    </row>
    <row r="5124" spans="27:28" x14ac:dyDescent="0.25">
      <c r="AA5124" s="4" t="str">
        <f t="shared" si="161"/>
        <v/>
      </c>
      <c r="AB5124" s="4" t="str">
        <f t="shared" si="162"/>
        <v/>
      </c>
    </row>
    <row r="5125" spans="27:28" x14ac:dyDescent="0.25">
      <c r="AA5125" s="4" t="str">
        <f t="shared" si="161"/>
        <v/>
      </c>
      <c r="AB5125" s="4" t="str">
        <f t="shared" si="162"/>
        <v/>
      </c>
    </row>
    <row r="5126" spans="27:28" x14ac:dyDescent="0.25">
      <c r="AA5126" s="4" t="str">
        <f t="shared" ref="AA5126:AA5189" si="163">IF(A5126="","",R5126+T5126)</f>
        <v/>
      </c>
      <c r="AB5126" s="4" t="str">
        <f t="shared" si="162"/>
        <v/>
      </c>
    </row>
    <row r="5127" spans="27:28" x14ac:dyDescent="0.25">
      <c r="AA5127" s="4" t="str">
        <f t="shared" si="163"/>
        <v/>
      </c>
      <c r="AB5127" s="4" t="str">
        <f t="shared" si="162"/>
        <v/>
      </c>
    </row>
    <row r="5128" spans="27:28" x14ac:dyDescent="0.25">
      <c r="AA5128" s="4" t="str">
        <f t="shared" si="163"/>
        <v/>
      </c>
      <c r="AB5128" s="4" t="str">
        <f t="shared" si="162"/>
        <v/>
      </c>
    </row>
    <row r="5129" spans="27:28" x14ac:dyDescent="0.25">
      <c r="AA5129" s="4" t="str">
        <f t="shared" si="163"/>
        <v/>
      </c>
      <c r="AB5129" s="4" t="str">
        <f t="shared" si="162"/>
        <v/>
      </c>
    </row>
    <row r="5130" spans="27:28" x14ac:dyDescent="0.25">
      <c r="AA5130" s="4" t="str">
        <f t="shared" si="163"/>
        <v/>
      </c>
      <c r="AB5130" s="4" t="str">
        <f t="shared" si="162"/>
        <v/>
      </c>
    </row>
    <row r="5131" spans="27:28" x14ac:dyDescent="0.25">
      <c r="AA5131" s="4" t="str">
        <f t="shared" si="163"/>
        <v/>
      </c>
      <c r="AB5131" s="4" t="str">
        <f t="shared" si="162"/>
        <v/>
      </c>
    </row>
    <row r="5132" spans="27:28" x14ac:dyDescent="0.25">
      <c r="AA5132" s="4" t="str">
        <f t="shared" si="163"/>
        <v/>
      </c>
      <c r="AB5132" s="4" t="str">
        <f t="shared" si="162"/>
        <v/>
      </c>
    </row>
    <row r="5133" spans="27:28" x14ac:dyDescent="0.25">
      <c r="AA5133" s="4" t="str">
        <f t="shared" si="163"/>
        <v/>
      </c>
      <c r="AB5133" s="4" t="str">
        <f t="shared" si="162"/>
        <v/>
      </c>
    </row>
    <row r="5134" spans="27:28" x14ac:dyDescent="0.25">
      <c r="AA5134" s="4" t="str">
        <f t="shared" si="163"/>
        <v/>
      </c>
      <c r="AB5134" s="4" t="str">
        <f t="shared" si="162"/>
        <v/>
      </c>
    </row>
    <row r="5135" spans="27:28" x14ac:dyDescent="0.25">
      <c r="AA5135" s="4" t="str">
        <f t="shared" si="163"/>
        <v/>
      </c>
      <c r="AB5135" s="4" t="str">
        <f t="shared" si="162"/>
        <v/>
      </c>
    </row>
    <row r="5136" spans="27:28" x14ac:dyDescent="0.25">
      <c r="AA5136" s="4" t="str">
        <f t="shared" si="163"/>
        <v/>
      </c>
      <c r="AB5136" s="4" t="str">
        <f t="shared" si="162"/>
        <v/>
      </c>
    </row>
    <row r="5137" spans="27:28" x14ac:dyDescent="0.25">
      <c r="AA5137" s="4" t="str">
        <f t="shared" si="163"/>
        <v/>
      </c>
      <c r="AB5137" s="4" t="str">
        <f t="shared" si="162"/>
        <v/>
      </c>
    </row>
    <row r="5138" spans="27:28" x14ac:dyDescent="0.25">
      <c r="AA5138" s="4" t="str">
        <f t="shared" si="163"/>
        <v/>
      </c>
      <c r="AB5138" s="4" t="str">
        <f t="shared" si="162"/>
        <v/>
      </c>
    </row>
    <row r="5139" spans="27:28" x14ac:dyDescent="0.25">
      <c r="AA5139" s="4" t="str">
        <f t="shared" si="163"/>
        <v/>
      </c>
      <c r="AB5139" s="4" t="str">
        <f t="shared" si="162"/>
        <v/>
      </c>
    </row>
    <row r="5140" spans="27:28" x14ac:dyDescent="0.25">
      <c r="AA5140" s="4" t="str">
        <f t="shared" si="163"/>
        <v/>
      </c>
      <c r="AB5140" s="4" t="str">
        <f t="shared" si="162"/>
        <v/>
      </c>
    </row>
    <row r="5141" spans="27:28" x14ac:dyDescent="0.25">
      <c r="AA5141" s="4" t="str">
        <f t="shared" si="163"/>
        <v/>
      </c>
      <c r="AB5141" s="4" t="str">
        <f t="shared" si="162"/>
        <v/>
      </c>
    </row>
    <row r="5142" spans="27:28" x14ac:dyDescent="0.25">
      <c r="AA5142" s="4" t="str">
        <f t="shared" si="163"/>
        <v/>
      </c>
      <c r="AB5142" s="4" t="str">
        <f t="shared" si="162"/>
        <v/>
      </c>
    </row>
    <row r="5143" spans="27:28" x14ac:dyDescent="0.25">
      <c r="AA5143" s="4" t="str">
        <f t="shared" si="163"/>
        <v/>
      </c>
      <c r="AB5143" s="4" t="str">
        <f t="shared" si="162"/>
        <v/>
      </c>
    </row>
    <row r="5144" spans="27:28" x14ac:dyDescent="0.25">
      <c r="AA5144" s="4" t="str">
        <f t="shared" si="163"/>
        <v/>
      </c>
      <c r="AB5144" s="4" t="str">
        <f t="shared" si="162"/>
        <v/>
      </c>
    </row>
    <row r="5145" spans="27:28" x14ac:dyDescent="0.25">
      <c r="AA5145" s="4" t="str">
        <f t="shared" si="163"/>
        <v/>
      </c>
      <c r="AB5145" s="4" t="str">
        <f t="shared" si="162"/>
        <v/>
      </c>
    </row>
    <row r="5146" spans="27:28" x14ac:dyDescent="0.25">
      <c r="AA5146" s="4" t="str">
        <f t="shared" si="163"/>
        <v/>
      </c>
      <c r="AB5146" s="4" t="str">
        <f t="shared" si="162"/>
        <v/>
      </c>
    </row>
    <row r="5147" spans="27:28" x14ac:dyDescent="0.25">
      <c r="AA5147" s="4" t="str">
        <f t="shared" si="163"/>
        <v/>
      </c>
      <c r="AB5147" s="4" t="str">
        <f t="shared" si="162"/>
        <v/>
      </c>
    </row>
    <row r="5148" spans="27:28" x14ac:dyDescent="0.25">
      <c r="AA5148" s="4" t="str">
        <f t="shared" si="163"/>
        <v/>
      </c>
      <c r="AB5148" s="4" t="str">
        <f t="shared" si="162"/>
        <v/>
      </c>
    </row>
    <row r="5149" spans="27:28" x14ac:dyDescent="0.25">
      <c r="AA5149" s="4" t="str">
        <f t="shared" si="163"/>
        <v/>
      </c>
      <c r="AB5149" s="4" t="str">
        <f t="shared" si="162"/>
        <v/>
      </c>
    </row>
    <row r="5150" spans="27:28" x14ac:dyDescent="0.25">
      <c r="AA5150" s="4" t="str">
        <f t="shared" si="163"/>
        <v/>
      </c>
      <c r="AB5150" s="4" t="str">
        <f t="shared" ref="AB5150:AB5213" si="164">IF(K5150="","",IF(VALUE(TEXT(K5150,"HH:MM:SS"))&gt;H5150,VALUE(TEXT(K5150,"HH:MM:SS"))-H5150,0))</f>
        <v/>
      </c>
    </row>
    <row r="5151" spans="27:28" x14ac:dyDescent="0.25">
      <c r="AA5151" s="4" t="str">
        <f t="shared" si="163"/>
        <v/>
      </c>
      <c r="AB5151" s="4" t="str">
        <f t="shared" si="164"/>
        <v/>
      </c>
    </row>
    <row r="5152" spans="27:28" x14ac:dyDescent="0.25">
      <c r="AA5152" s="4" t="str">
        <f t="shared" si="163"/>
        <v/>
      </c>
      <c r="AB5152" s="4" t="str">
        <f t="shared" si="164"/>
        <v/>
      </c>
    </row>
    <row r="5153" spans="27:28" x14ac:dyDescent="0.25">
      <c r="AA5153" s="4" t="str">
        <f t="shared" si="163"/>
        <v/>
      </c>
      <c r="AB5153" s="4" t="str">
        <f t="shared" si="164"/>
        <v/>
      </c>
    </row>
    <row r="5154" spans="27:28" x14ac:dyDescent="0.25">
      <c r="AA5154" s="4" t="str">
        <f t="shared" si="163"/>
        <v/>
      </c>
      <c r="AB5154" s="4" t="str">
        <f t="shared" si="164"/>
        <v/>
      </c>
    </row>
    <row r="5155" spans="27:28" x14ac:dyDescent="0.25">
      <c r="AA5155" s="4" t="str">
        <f t="shared" si="163"/>
        <v/>
      </c>
      <c r="AB5155" s="4" t="str">
        <f t="shared" si="164"/>
        <v/>
      </c>
    </row>
    <row r="5156" spans="27:28" x14ac:dyDescent="0.25">
      <c r="AA5156" s="4" t="str">
        <f t="shared" si="163"/>
        <v/>
      </c>
      <c r="AB5156" s="4" t="str">
        <f t="shared" si="164"/>
        <v/>
      </c>
    </row>
    <row r="5157" spans="27:28" x14ac:dyDescent="0.25">
      <c r="AA5157" s="4" t="str">
        <f t="shared" si="163"/>
        <v/>
      </c>
      <c r="AB5157" s="4" t="str">
        <f t="shared" si="164"/>
        <v/>
      </c>
    </row>
    <row r="5158" spans="27:28" x14ac:dyDescent="0.25">
      <c r="AA5158" s="4" t="str">
        <f t="shared" si="163"/>
        <v/>
      </c>
      <c r="AB5158" s="4" t="str">
        <f t="shared" si="164"/>
        <v/>
      </c>
    </row>
    <row r="5159" spans="27:28" x14ac:dyDescent="0.25">
      <c r="AA5159" s="4" t="str">
        <f t="shared" si="163"/>
        <v/>
      </c>
      <c r="AB5159" s="4" t="str">
        <f t="shared" si="164"/>
        <v/>
      </c>
    </row>
    <row r="5160" spans="27:28" x14ac:dyDescent="0.25">
      <c r="AA5160" s="4" t="str">
        <f t="shared" si="163"/>
        <v/>
      </c>
      <c r="AB5160" s="4" t="str">
        <f t="shared" si="164"/>
        <v/>
      </c>
    </row>
    <row r="5161" spans="27:28" x14ac:dyDescent="0.25">
      <c r="AA5161" s="4" t="str">
        <f t="shared" si="163"/>
        <v/>
      </c>
      <c r="AB5161" s="4" t="str">
        <f t="shared" si="164"/>
        <v/>
      </c>
    </row>
    <row r="5162" spans="27:28" x14ac:dyDescent="0.25">
      <c r="AA5162" s="4" t="str">
        <f t="shared" si="163"/>
        <v/>
      </c>
      <c r="AB5162" s="4" t="str">
        <f t="shared" si="164"/>
        <v/>
      </c>
    </row>
    <row r="5163" spans="27:28" x14ac:dyDescent="0.25">
      <c r="AA5163" s="4" t="str">
        <f t="shared" si="163"/>
        <v/>
      </c>
      <c r="AB5163" s="4" t="str">
        <f t="shared" si="164"/>
        <v/>
      </c>
    </row>
    <row r="5164" spans="27:28" x14ac:dyDescent="0.25">
      <c r="AA5164" s="4" t="str">
        <f t="shared" si="163"/>
        <v/>
      </c>
      <c r="AB5164" s="4" t="str">
        <f t="shared" si="164"/>
        <v/>
      </c>
    </row>
    <row r="5165" spans="27:28" x14ac:dyDescent="0.25">
      <c r="AA5165" s="4" t="str">
        <f t="shared" si="163"/>
        <v/>
      </c>
      <c r="AB5165" s="4" t="str">
        <f t="shared" si="164"/>
        <v/>
      </c>
    </row>
    <row r="5166" spans="27:28" x14ac:dyDescent="0.25">
      <c r="AA5166" s="4" t="str">
        <f t="shared" si="163"/>
        <v/>
      </c>
      <c r="AB5166" s="4" t="str">
        <f t="shared" si="164"/>
        <v/>
      </c>
    </row>
    <row r="5167" spans="27:28" x14ac:dyDescent="0.25">
      <c r="AA5167" s="4" t="str">
        <f t="shared" si="163"/>
        <v/>
      </c>
      <c r="AB5167" s="4" t="str">
        <f t="shared" si="164"/>
        <v/>
      </c>
    </row>
    <row r="5168" spans="27:28" x14ac:dyDescent="0.25">
      <c r="AA5168" s="4" t="str">
        <f t="shared" si="163"/>
        <v/>
      </c>
      <c r="AB5168" s="4" t="str">
        <f t="shared" si="164"/>
        <v/>
      </c>
    </row>
    <row r="5169" spans="27:28" x14ac:dyDescent="0.25">
      <c r="AA5169" s="4" t="str">
        <f t="shared" si="163"/>
        <v/>
      </c>
      <c r="AB5169" s="4" t="str">
        <f t="shared" si="164"/>
        <v/>
      </c>
    </row>
    <row r="5170" spans="27:28" x14ac:dyDescent="0.25">
      <c r="AA5170" s="4" t="str">
        <f t="shared" si="163"/>
        <v/>
      </c>
      <c r="AB5170" s="4" t="str">
        <f t="shared" si="164"/>
        <v/>
      </c>
    </row>
    <row r="5171" spans="27:28" x14ac:dyDescent="0.25">
      <c r="AA5171" s="4" t="str">
        <f t="shared" si="163"/>
        <v/>
      </c>
      <c r="AB5171" s="4" t="str">
        <f t="shared" si="164"/>
        <v/>
      </c>
    </row>
    <row r="5172" spans="27:28" x14ac:dyDescent="0.25">
      <c r="AA5172" s="4" t="str">
        <f t="shared" si="163"/>
        <v/>
      </c>
      <c r="AB5172" s="4" t="str">
        <f t="shared" si="164"/>
        <v/>
      </c>
    </row>
    <row r="5173" spans="27:28" x14ac:dyDescent="0.25">
      <c r="AA5173" s="4" t="str">
        <f t="shared" si="163"/>
        <v/>
      </c>
      <c r="AB5173" s="4" t="str">
        <f t="shared" si="164"/>
        <v/>
      </c>
    </row>
    <row r="5174" spans="27:28" x14ac:dyDescent="0.25">
      <c r="AA5174" s="4" t="str">
        <f t="shared" si="163"/>
        <v/>
      </c>
      <c r="AB5174" s="4" t="str">
        <f t="shared" si="164"/>
        <v/>
      </c>
    </row>
    <row r="5175" spans="27:28" x14ac:dyDescent="0.25">
      <c r="AA5175" s="4" t="str">
        <f t="shared" si="163"/>
        <v/>
      </c>
      <c r="AB5175" s="4" t="str">
        <f t="shared" si="164"/>
        <v/>
      </c>
    </row>
    <row r="5176" spans="27:28" x14ac:dyDescent="0.25">
      <c r="AA5176" s="4" t="str">
        <f t="shared" si="163"/>
        <v/>
      </c>
      <c r="AB5176" s="4" t="str">
        <f t="shared" si="164"/>
        <v/>
      </c>
    </row>
    <row r="5177" spans="27:28" x14ac:dyDescent="0.25">
      <c r="AA5177" s="4" t="str">
        <f t="shared" si="163"/>
        <v/>
      </c>
      <c r="AB5177" s="4" t="str">
        <f t="shared" si="164"/>
        <v/>
      </c>
    </row>
    <row r="5178" spans="27:28" x14ac:dyDescent="0.25">
      <c r="AA5178" s="4" t="str">
        <f t="shared" si="163"/>
        <v/>
      </c>
      <c r="AB5178" s="4" t="str">
        <f t="shared" si="164"/>
        <v/>
      </c>
    </row>
    <row r="5179" spans="27:28" x14ac:dyDescent="0.25">
      <c r="AA5179" s="4" t="str">
        <f t="shared" si="163"/>
        <v/>
      </c>
      <c r="AB5179" s="4" t="str">
        <f t="shared" si="164"/>
        <v/>
      </c>
    </row>
    <row r="5180" spans="27:28" x14ac:dyDescent="0.25">
      <c r="AA5180" s="4" t="str">
        <f t="shared" si="163"/>
        <v/>
      </c>
      <c r="AB5180" s="4" t="str">
        <f t="shared" si="164"/>
        <v/>
      </c>
    </row>
    <row r="5181" spans="27:28" x14ac:dyDescent="0.25">
      <c r="AA5181" s="4" t="str">
        <f t="shared" si="163"/>
        <v/>
      </c>
      <c r="AB5181" s="4" t="str">
        <f t="shared" si="164"/>
        <v/>
      </c>
    </row>
    <row r="5182" spans="27:28" x14ac:dyDescent="0.25">
      <c r="AA5182" s="4" t="str">
        <f t="shared" si="163"/>
        <v/>
      </c>
      <c r="AB5182" s="4" t="str">
        <f t="shared" si="164"/>
        <v/>
      </c>
    </row>
    <row r="5183" spans="27:28" x14ac:dyDescent="0.25">
      <c r="AA5183" s="4" t="str">
        <f t="shared" si="163"/>
        <v/>
      </c>
      <c r="AB5183" s="4" t="str">
        <f t="shared" si="164"/>
        <v/>
      </c>
    </row>
    <row r="5184" spans="27:28" x14ac:dyDescent="0.25">
      <c r="AA5184" s="4" t="str">
        <f t="shared" si="163"/>
        <v/>
      </c>
      <c r="AB5184" s="4" t="str">
        <f t="shared" si="164"/>
        <v/>
      </c>
    </row>
    <row r="5185" spans="27:28" x14ac:dyDescent="0.25">
      <c r="AA5185" s="4" t="str">
        <f t="shared" si="163"/>
        <v/>
      </c>
      <c r="AB5185" s="4" t="str">
        <f t="shared" si="164"/>
        <v/>
      </c>
    </row>
    <row r="5186" spans="27:28" x14ac:dyDescent="0.25">
      <c r="AA5186" s="4" t="str">
        <f t="shared" si="163"/>
        <v/>
      </c>
      <c r="AB5186" s="4" t="str">
        <f t="shared" si="164"/>
        <v/>
      </c>
    </row>
    <row r="5187" spans="27:28" x14ac:dyDescent="0.25">
      <c r="AA5187" s="4" t="str">
        <f t="shared" si="163"/>
        <v/>
      </c>
      <c r="AB5187" s="4" t="str">
        <f t="shared" si="164"/>
        <v/>
      </c>
    </row>
    <row r="5188" spans="27:28" x14ac:dyDescent="0.25">
      <c r="AA5188" s="4" t="str">
        <f t="shared" si="163"/>
        <v/>
      </c>
      <c r="AB5188" s="4" t="str">
        <f t="shared" si="164"/>
        <v/>
      </c>
    </row>
    <row r="5189" spans="27:28" x14ac:dyDescent="0.25">
      <c r="AA5189" s="4" t="str">
        <f t="shared" si="163"/>
        <v/>
      </c>
      <c r="AB5189" s="4" t="str">
        <f t="shared" si="164"/>
        <v/>
      </c>
    </row>
    <row r="5190" spans="27:28" x14ac:dyDescent="0.25">
      <c r="AA5190" s="4" t="str">
        <f t="shared" ref="AA5190:AA5253" si="165">IF(A5190="","",R5190+T5190)</f>
        <v/>
      </c>
      <c r="AB5190" s="4" t="str">
        <f t="shared" si="164"/>
        <v/>
      </c>
    </row>
    <row r="5191" spans="27:28" x14ac:dyDescent="0.25">
      <c r="AA5191" s="4" t="str">
        <f t="shared" si="165"/>
        <v/>
      </c>
      <c r="AB5191" s="4" t="str">
        <f t="shared" si="164"/>
        <v/>
      </c>
    </row>
    <row r="5192" spans="27:28" x14ac:dyDescent="0.25">
      <c r="AA5192" s="4" t="str">
        <f t="shared" si="165"/>
        <v/>
      </c>
      <c r="AB5192" s="4" t="str">
        <f t="shared" si="164"/>
        <v/>
      </c>
    </row>
    <row r="5193" spans="27:28" x14ac:dyDescent="0.25">
      <c r="AA5193" s="4" t="str">
        <f t="shared" si="165"/>
        <v/>
      </c>
      <c r="AB5193" s="4" t="str">
        <f t="shared" si="164"/>
        <v/>
      </c>
    </row>
    <row r="5194" spans="27:28" x14ac:dyDescent="0.25">
      <c r="AA5194" s="4" t="str">
        <f t="shared" si="165"/>
        <v/>
      </c>
      <c r="AB5194" s="4" t="str">
        <f t="shared" si="164"/>
        <v/>
      </c>
    </row>
    <row r="5195" spans="27:28" x14ac:dyDescent="0.25">
      <c r="AA5195" s="4" t="str">
        <f t="shared" si="165"/>
        <v/>
      </c>
      <c r="AB5195" s="4" t="str">
        <f t="shared" si="164"/>
        <v/>
      </c>
    </row>
    <row r="5196" spans="27:28" x14ac:dyDescent="0.25">
      <c r="AA5196" s="4" t="str">
        <f t="shared" si="165"/>
        <v/>
      </c>
      <c r="AB5196" s="4" t="str">
        <f t="shared" si="164"/>
        <v/>
      </c>
    </row>
    <row r="5197" spans="27:28" x14ac:dyDescent="0.25">
      <c r="AA5197" s="4" t="str">
        <f t="shared" si="165"/>
        <v/>
      </c>
      <c r="AB5197" s="4" t="str">
        <f t="shared" si="164"/>
        <v/>
      </c>
    </row>
    <row r="5198" spans="27:28" x14ac:dyDescent="0.25">
      <c r="AA5198" s="4" t="str">
        <f t="shared" si="165"/>
        <v/>
      </c>
      <c r="AB5198" s="4" t="str">
        <f t="shared" si="164"/>
        <v/>
      </c>
    </row>
    <row r="5199" spans="27:28" x14ac:dyDescent="0.25">
      <c r="AA5199" s="4" t="str">
        <f t="shared" si="165"/>
        <v/>
      </c>
      <c r="AB5199" s="4" t="str">
        <f t="shared" si="164"/>
        <v/>
      </c>
    </row>
    <row r="5200" spans="27:28" x14ac:dyDescent="0.25">
      <c r="AA5200" s="4" t="str">
        <f t="shared" si="165"/>
        <v/>
      </c>
      <c r="AB5200" s="4" t="str">
        <f t="shared" si="164"/>
        <v/>
      </c>
    </row>
    <row r="5201" spans="27:28" x14ac:dyDescent="0.25">
      <c r="AA5201" s="4" t="str">
        <f t="shared" si="165"/>
        <v/>
      </c>
      <c r="AB5201" s="4" t="str">
        <f t="shared" si="164"/>
        <v/>
      </c>
    </row>
    <row r="5202" spans="27:28" x14ac:dyDescent="0.25">
      <c r="AA5202" s="4" t="str">
        <f t="shared" si="165"/>
        <v/>
      </c>
      <c r="AB5202" s="4" t="str">
        <f t="shared" si="164"/>
        <v/>
      </c>
    </row>
    <row r="5203" spans="27:28" x14ac:dyDescent="0.25">
      <c r="AA5203" s="4" t="str">
        <f t="shared" si="165"/>
        <v/>
      </c>
      <c r="AB5203" s="4" t="str">
        <f t="shared" si="164"/>
        <v/>
      </c>
    </row>
    <row r="5204" spans="27:28" x14ac:dyDescent="0.25">
      <c r="AA5204" s="4" t="str">
        <f t="shared" si="165"/>
        <v/>
      </c>
      <c r="AB5204" s="4" t="str">
        <f t="shared" si="164"/>
        <v/>
      </c>
    </row>
    <row r="5205" spans="27:28" x14ac:dyDescent="0.25">
      <c r="AA5205" s="4" t="str">
        <f t="shared" si="165"/>
        <v/>
      </c>
      <c r="AB5205" s="4" t="str">
        <f t="shared" si="164"/>
        <v/>
      </c>
    </row>
    <row r="5206" spans="27:28" x14ac:dyDescent="0.25">
      <c r="AA5206" s="4" t="str">
        <f t="shared" si="165"/>
        <v/>
      </c>
      <c r="AB5206" s="4" t="str">
        <f t="shared" si="164"/>
        <v/>
      </c>
    </row>
    <row r="5207" spans="27:28" x14ac:dyDescent="0.25">
      <c r="AA5207" s="4" t="str">
        <f t="shared" si="165"/>
        <v/>
      </c>
      <c r="AB5207" s="4" t="str">
        <f t="shared" si="164"/>
        <v/>
      </c>
    </row>
    <row r="5208" spans="27:28" x14ac:dyDescent="0.25">
      <c r="AA5208" s="4" t="str">
        <f t="shared" si="165"/>
        <v/>
      </c>
      <c r="AB5208" s="4" t="str">
        <f t="shared" si="164"/>
        <v/>
      </c>
    </row>
    <row r="5209" spans="27:28" x14ac:dyDescent="0.25">
      <c r="AA5209" s="4" t="str">
        <f t="shared" si="165"/>
        <v/>
      </c>
      <c r="AB5209" s="4" t="str">
        <f t="shared" si="164"/>
        <v/>
      </c>
    </row>
    <row r="5210" spans="27:28" x14ac:dyDescent="0.25">
      <c r="AA5210" s="4" t="str">
        <f t="shared" si="165"/>
        <v/>
      </c>
      <c r="AB5210" s="4" t="str">
        <f t="shared" si="164"/>
        <v/>
      </c>
    </row>
    <row r="5211" spans="27:28" x14ac:dyDescent="0.25">
      <c r="AA5211" s="4" t="str">
        <f t="shared" si="165"/>
        <v/>
      </c>
      <c r="AB5211" s="4" t="str">
        <f t="shared" si="164"/>
        <v/>
      </c>
    </row>
    <row r="5212" spans="27:28" x14ac:dyDescent="0.25">
      <c r="AA5212" s="4" t="str">
        <f t="shared" si="165"/>
        <v/>
      </c>
      <c r="AB5212" s="4" t="str">
        <f t="shared" si="164"/>
        <v/>
      </c>
    </row>
    <row r="5213" spans="27:28" x14ac:dyDescent="0.25">
      <c r="AA5213" s="4" t="str">
        <f t="shared" si="165"/>
        <v/>
      </c>
      <c r="AB5213" s="4" t="str">
        <f t="shared" si="164"/>
        <v/>
      </c>
    </row>
    <row r="5214" spans="27:28" x14ac:dyDescent="0.25">
      <c r="AA5214" s="4" t="str">
        <f t="shared" si="165"/>
        <v/>
      </c>
      <c r="AB5214" s="4" t="str">
        <f t="shared" ref="AB5214:AB5277" si="166">IF(K5214="","",IF(VALUE(TEXT(K5214,"HH:MM:SS"))&gt;H5214,VALUE(TEXT(K5214,"HH:MM:SS"))-H5214,0))</f>
        <v/>
      </c>
    </row>
    <row r="5215" spans="27:28" x14ac:dyDescent="0.25">
      <c r="AA5215" s="4" t="str">
        <f t="shared" si="165"/>
        <v/>
      </c>
      <c r="AB5215" s="4" t="str">
        <f t="shared" si="166"/>
        <v/>
      </c>
    </row>
    <row r="5216" spans="27:28" x14ac:dyDescent="0.25">
      <c r="AA5216" s="4" t="str">
        <f t="shared" si="165"/>
        <v/>
      </c>
      <c r="AB5216" s="4" t="str">
        <f t="shared" si="166"/>
        <v/>
      </c>
    </row>
    <row r="5217" spans="27:28" x14ac:dyDescent="0.25">
      <c r="AA5217" s="4" t="str">
        <f t="shared" si="165"/>
        <v/>
      </c>
      <c r="AB5217" s="4" t="str">
        <f t="shared" si="166"/>
        <v/>
      </c>
    </row>
    <row r="5218" spans="27:28" x14ac:dyDescent="0.25">
      <c r="AA5218" s="4" t="str">
        <f t="shared" si="165"/>
        <v/>
      </c>
      <c r="AB5218" s="4" t="str">
        <f t="shared" si="166"/>
        <v/>
      </c>
    </row>
    <row r="5219" spans="27:28" x14ac:dyDescent="0.25">
      <c r="AA5219" s="4" t="str">
        <f t="shared" si="165"/>
        <v/>
      </c>
      <c r="AB5219" s="4" t="str">
        <f t="shared" si="166"/>
        <v/>
      </c>
    </row>
    <row r="5220" spans="27:28" x14ac:dyDescent="0.25">
      <c r="AA5220" s="4" t="str">
        <f t="shared" si="165"/>
        <v/>
      </c>
      <c r="AB5220" s="4" t="str">
        <f t="shared" si="166"/>
        <v/>
      </c>
    </row>
    <row r="5221" spans="27:28" x14ac:dyDescent="0.25">
      <c r="AA5221" s="4" t="str">
        <f t="shared" si="165"/>
        <v/>
      </c>
      <c r="AB5221" s="4" t="str">
        <f t="shared" si="166"/>
        <v/>
      </c>
    </row>
    <row r="5222" spans="27:28" x14ac:dyDescent="0.25">
      <c r="AA5222" s="4" t="str">
        <f t="shared" si="165"/>
        <v/>
      </c>
      <c r="AB5222" s="4" t="str">
        <f t="shared" si="166"/>
        <v/>
      </c>
    </row>
    <row r="5223" spans="27:28" x14ac:dyDescent="0.25">
      <c r="AA5223" s="4" t="str">
        <f t="shared" si="165"/>
        <v/>
      </c>
      <c r="AB5223" s="4" t="str">
        <f t="shared" si="166"/>
        <v/>
      </c>
    </row>
    <row r="5224" spans="27:28" x14ac:dyDescent="0.25">
      <c r="AA5224" s="4" t="str">
        <f t="shared" si="165"/>
        <v/>
      </c>
      <c r="AB5224" s="4" t="str">
        <f t="shared" si="166"/>
        <v/>
      </c>
    </row>
    <row r="5225" spans="27:28" x14ac:dyDescent="0.25">
      <c r="AA5225" s="4" t="str">
        <f t="shared" si="165"/>
        <v/>
      </c>
      <c r="AB5225" s="4" t="str">
        <f t="shared" si="166"/>
        <v/>
      </c>
    </row>
    <row r="5226" spans="27:28" x14ac:dyDescent="0.25">
      <c r="AA5226" s="4" t="str">
        <f t="shared" si="165"/>
        <v/>
      </c>
      <c r="AB5226" s="4" t="str">
        <f t="shared" si="166"/>
        <v/>
      </c>
    </row>
    <row r="5227" spans="27:28" x14ac:dyDescent="0.25">
      <c r="AA5227" s="4" t="str">
        <f t="shared" si="165"/>
        <v/>
      </c>
      <c r="AB5227" s="4" t="str">
        <f t="shared" si="166"/>
        <v/>
      </c>
    </row>
    <row r="5228" spans="27:28" x14ac:dyDescent="0.25">
      <c r="AA5228" s="4" t="str">
        <f t="shared" si="165"/>
        <v/>
      </c>
      <c r="AB5228" s="4" t="str">
        <f t="shared" si="166"/>
        <v/>
      </c>
    </row>
    <row r="5229" spans="27:28" x14ac:dyDescent="0.25">
      <c r="AA5229" s="4" t="str">
        <f t="shared" si="165"/>
        <v/>
      </c>
      <c r="AB5229" s="4" t="str">
        <f t="shared" si="166"/>
        <v/>
      </c>
    </row>
    <row r="5230" spans="27:28" x14ac:dyDescent="0.25">
      <c r="AA5230" s="4" t="str">
        <f t="shared" si="165"/>
        <v/>
      </c>
      <c r="AB5230" s="4" t="str">
        <f t="shared" si="166"/>
        <v/>
      </c>
    </row>
    <row r="5231" spans="27:28" x14ac:dyDescent="0.25">
      <c r="AA5231" s="4" t="str">
        <f t="shared" si="165"/>
        <v/>
      </c>
      <c r="AB5231" s="4" t="str">
        <f t="shared" si="166"/>
        <v/>
      </c>
    </row>
    <row r="5232" spans="27:28" x14ac:dyDescent="0.25">
      <c r="AA5232" s="4" t="str">
        <f t="shared" si="165"/>
        <v/>
      </c>
      <c r="AB5232" s="4" t="str">
        <f t="shared" si="166"/>
        <v/>
      </c>
    </row>
    <row r="5233" spans="27:28" x14ac:dyDescent="0.25">
      <c r="AA5233" s="4" t="str">
        <f t="shared" si="165"/>
        <v/>
      </c>
      <c r="AB5233" s="4" t="str">
        <f t="shared" si="166"/>
        <v/>
      </c>
    </row>
    <row r="5234" spans="27:28" x14ac:dyDescent="0.25">
      <c r="AA5234" s="4" t="str">
        <f t="shared" si="165"/>
        <v/>
      </c>
      <c r="AB5234" s="4" t="str">
        <f t="shared" si="166"/>
        <v/>
      </c>
    </row>
    <row r="5235" spans="27:28" x14ac:dyDescent="0.25">
      <c r="AA5235" s="4" t="str">
        <f t="shared" si="165"/>
        <v/>
      </c>
      <c r="AB5235" s="4" t="str">
        <f t="shared" si="166"/>
        <v/>
      </c>
    </row>
    <row r="5236" spans="27:28" x14ac:dyDescent="0.25">
      <c r="AA5236" s="4" t="str">
        <f t="shared" si="165"/>
        <v/>
      </c>
      <c r="AB5236" s="4" t="str">
        <f t="shared" si="166"/>
        <v/>
      </c>
    </row>
    <row r="5237" spans="27:28" x14ac:dyDescent="0.25">
      <c r="AA5237" s="4" t="str">
        <f t="shared" si="165"/>
        <v/>
      </c>
      <c r="AB5237" s="4" t="str">
        <f t="shared" si="166"/>
        <v/>
      </c>
    </row>
    <row r="5238" spans="27:28" x14ac:dyDescent="0.25">
      <c r="AA5238" s="4" t="str">
        <f t="shared" si="165"/>
        <v/>
      </c>
      <c r="AB5238" s="4" t="str">
        <f t="shared" si="166"/>
        <v/>
      </c>
    </row>
    <row r="5239" spans="27:28" x14ac:dyDescent="0.25">
      <c r="AA5239" s="4" t="str">
        <f t="shared" si="165"/>
        <v/>
      </c>
      <c r="AB5239" s="4" t="str">
        <f t="shared" si="166"/>
        <v/>
      </c>
    </row>
    <row r="5240" spans="27:28" x14ac:dyDescent="0.25">
      <c r="AA5240" s="4" t="str">
        <f t="shared" si="165"/>
        <v/>
      </c>
      <c r="AB5240" s="4" t="str">
        <f t="shared" si="166"/>
        <v/>
      </c>
    </row>
    <row r="5241" spans="27:28" x14ac:dyDescent="0.25">
      <c r="AA5241" s="4" t="str">
        <f t="shared" si="165"/>
        <v/>
      </c>
      <c r="AB5241" s="4" t="str">
        <f t="shared" si="166"/>
        <v/>
      </c>
    </row>
    <row r="5242" spans="27:28" x14ac:dyDescent="0.25">
      <c r="AA5242" s="4" t="str">
        <f t="shared" si="165"/>
        <v/>
      </c>
      <c r="AB5242" s="4" t="str">
        <f t="shared" si="166"/>
        <v/>
      </c>
    </row>
    <row r="5243" spans="27:28" x14ac:dyDescent="0.25">
      <c r="AA5243" s="4" t="str">
        <f t="shared" si="165"/>
        <v/>
      </c>
      <c r="AB5243" s="4" t="str">
        <f t="shared" si="166"/>
        <v/>
      </c>
    </row>
    <row r="5244" spans="27:28" x14ac:dyDescent="0.25">
      <c r="AA5244" s="4" t="str">
        <f t="shared" si="165"/>
        <v/>
      </c>
      <c r="AB5244" s="4" t="str">
        <f t="shared" si="166"/>
        <v/>
      </c>
    </row>
    <row r="5245" spans="27:28" x14ac:dyDescent="0.25">
      <c r="AA5245" s="4" t="str">
        <f t="shared" si="165"/>
        <v/>
      </c>
      <c r="AB5245" s="4" t="str">
        <f t="shared" si="166"/>
        <v/>
      </c>
    </row>
    <row r="5246" spans="27:28" x14ac:dyDescent="0.25">
      <c r="AA5246" s="4" t="str">
        <f t="shared" si="165"/>
        <v/>
      </c>
      <c r="AB5246" s="4" t="str">
        <f t="shared" si="166"/>
        <v/>
      </c>
    </row>
    <row r="5247" spans="27:28" x14ac:dyDescent="0.25">
      <c r="AA5247" s="4" t="str">
        <f t="shared" si="165"/>
        <v/>
      </c>
      <c r="AB5247" s="4" t="str">
        <f t="shared" si="166"/>
        <v/>
      </c>
    </row>
    <row r="5248" spans="27:28" x14ac:dyDescent="0.25">
      <c r="AA5248" s="4" t="str">
        <f t="shared" si="165"/>
        <v/>
      </c>
      <c r="AB5248" s="4" t="str">
        <f t="shared" si="166"/>
        <v/>
      </c>
    </row>
    <row r="5249" spans="27:28" x14ac:dyDescent="0.25">
      <c r="AA5249" s="4" t="str">
        <f t="shared" si="165"/>
        <v/>
      </c>
      <c r="AB5249" s="4" t="str">
        <f t="shared" si="166"/>
        <v/>
      </c>
    </row>
    <row r="5250" spans="27:28" x14ac:dyDescent="0.25">
      <c r="AA5250" s="4" t="str">
        <f t="shared" si="165"/>
        <v/>
      </c>
      <c r="AB5250" s="4" t="str">
        <f t="shared" si="166"/>
        <v/>
      </c>
    </row>
    <row r="5251" spans="27:28" x14ac:dyDescent="0.25">
      <c r="AA5251" s="4" t="str">
        <f t="shared" si="165"/>
        <v/>
      </c>
      <c r="AB5251" s="4" t="str">
        <f t="shared" si="166"/>
        <v/>
      </c>
    </row>
    <row r="5252" spans="27:28" x14ac:dyDescent="0.25">
      <c r="AA5252" s="4" t="str">
        <f t="shared" si="165"/>
        <v/>
      </c>
      <c r="AB5252" s="4" t="str">
        <f t="shared" si="166"/>
        <v/>
      </c>
    </row>
    <row r="5253" spans="27:28" x14ac:dyDescent="0.25">
      <c r="AA5253" s="4" t="str">
        <f t="shared" si="165"/>
        <v/>
      </c>
      <c r="AB5253" s="4" t="str">
        <f t="shared" si="166"/>
        <v/>
      </c>
    </row>
    <row r="5254" spans="27:28" x14ac:dyDescent="0.25">
      <c r="AA5254" s="4" t="str">
        <f t="shared" ref="AA5254:AA5317" si="167">IF(A5254="","",R5254+T5254)</f>
        <v/>
      </c>
      <c r="AB5254" s="4" t="str">
        <f t="shared" si="166"/>
        <v/>
      </c>
    </row>
    <row r="5255" spans="27:28" x14ac:dyDescent="0.25">
      <c r="AA5255" s="4" t="str">
        <f t="shared" si="167"/>
        <v/>
      </c>
      <c r="AB5255" s="4" t="str">
        <f t="shared" si="166"/>
        <v/>
      </c>
    </row>
    <row r="5256" spans="27:28" x14ac:dyDescent="0.25">
      <c r="AA5256" s="4" t="str">
        <f t="shared" si="167"/>
        <v/>
      </c>
      <c r="AB5256" s="4" t="str">
        <f t="shared" si="166"/>
        <v/>
      </c>
    </row>
    <row r="5257" spans="27:28" x14ac:dyDescent="0.25">
      <c r="AA5257" s="4" t="str">
        <f t="shared" si="167"/>
        <v/>
      </c>
      <c r="AB5257" s="4" t="str">
        <f t="shared" si="166"/>
        <v/>
      </c>
    </row>
    <row r="5258" spans="27:28" x14ac:dyDescent="0.25">
      <c r="AA5258" s="4" t="str">
        <f t="shared" si="167"/>
        <v/>
      </c>
      <c r="AB5258" s="4" t="str">
        <f t="shared" si="166"/>
        <v/>
      </c>
    </row>
    <row r="5259" spans="27:28" x14ac:dyDescent="0.25">
      <c r="AA5259" s="4" t="str">
        <f t="shared" si="167"/>
        <v/>
      </c>
      <c r="AB5259" s="4" t="str">
        <f t="shared" si="166"/>
        <v/>
      </c>
    </row>
    <row r="5260" spans="27:28" x14ac:dyDescent="0.25">
      <c r="AA5260" s="4" t="str">
        <f t="shared" si="167"/>
        <v/>
      </c>
      <c r="AB5260" s="4" t="str">
        <f t="shared" si="166"/>
        <v/>
      </c>
    </row>
    <row r="5261" spans="27:28" x14ac:dyDescent="0.25">
      <c r="AA5261" s="4" t="str">
        <f t="shared" si="167"/>
        <v/>
      </c>
      <c r="AB5261" s="4" t="str">
        <f t="shared" si="166"/>
        <v/>
      </c>
    </row>
    <row r="5262" spans="27:28" x14ac:dyDescent="0.25">
      <c r="AA5262" s="4" t="str">
        <f t="shared" si="167"/>
        <v/>
      </c>
      <c r="AB5262" s="4" t="str">
        <f t="shared" si="166"/>
        <v/>
      </c>
    </row>
    <row r="5263" spans="27:28" x14ac:dyDescent="0.25">
      <c r="AA5263" s="4" t="str">
        <f t="shared" si="167"/>
        <v/>
      </c>
      <c r="AB5263" s="4" t="str">
        <f t="shared" si="166"/>
        <v/>
      </c>
    </row>
    <row r="5264" spans="27:28" x14ac:dyDescent="0.25">
      <c r="AA5264" s="4" t="str">
        <f t="shared" si="167"/>
        <v/>
      </c>
      <c r="AB5264" s="4" t="str">
        <f t="shared" si="166"/>
        <v/>
      </c>
    </row>
    <row r="5265" spans="27:28" x14ac:dyDescent="0.25">
      <c r="AA5265" s="4" t="str">
        <f t="shared" si="167"/>
        <v/>
      </c>
      <c r="AB5265" s="4" t="str">
        <f t="shared" si="166"/>
        <v/>
      </c>
    </row>
    <row r="5266" spans="27:28" x14ac:dyDescent="0.25">
      <c r="AA5266" s="4" t="str">
        <f t="shared" si="167"/>
        <v/>
      </c>
      <c r="AB5266" s="4" t="str">
        <f t="shared" si="166"/>
        <v/>
      </c>
    </row>
    <row r="5267" spans="27:28" x14ac:dyDescent="0.25">
      <c r="AA5267" s="4" t="str">
        <f t="shared" si="167"/>
        <v/>
      </c>
      <c r="AB5267" s="4" t="str">
        <f t="shared" si="166"/>
        <v/>
      </c>
    </row>
    <row r="5268" spans="27:28" x14ac:dyDescent="0.25">
      <c r="AA5268" s="4" t="str">
        <f t="shared" si="167"/>
        <v/>
      </c>
      <c r="AB5268" s="4" t="str">
        <f t="shared" si="166"/>
        <v/>
      </c>
    </row>
    <row r="5269" spans="27:28" x14ac:dyDescent="0.25">
      <c r="AA5269" s="4" t="str">
        <f t="shared" si="167"/>
        <v/>
      </c>
      <c r="AB5269" s="4" t="str">
        <f t="shared" si="166"/>
        <v/>
      </c>
    </row>
    <row r="5270" spans="27:28" x14ac:dyDescent="0.25">
      <c r="AA5270" s="4" t="str">
        <f t="shared" si="167"/>
        <v/>
      </c>
      <c r="AB5270" s="4" t="str">
        <f t="shared" si="166"/>
        <v/>
      </c>
    </row>
    <row r="5271" spans="27:28" x14ac:dyDescent="0.25">
      <c r="AA5271" s="4" t="str">
        <f t="shared" si="167"/>
        <v/>
      </c>
      <c r="AB5271" s="4" t="str">
        <f t="shared" si="166"/>
        <v/>
      </c>
    </row>
    <row r="5272" spans="27:28" x14ac:dyDescent="0.25">
      <c r="AA5272" s="4" t="str">
        <f t="shared" si="167"/>
        <v/>
      </c>
      <c r="AB5272" s="4" t="str">
        <f t="shared" si="166"/>
        <v/>
      </c>
    </row>
    <row r="5273" spans="27:28" x14ac:dyDescent="0.25">
      <c r="AA5273" s="4" t="str">
        <f t="shared" si="167"/>
        <v/>
      </c>
      <c r="AB5273" s="4" t="str">
        <f t="shared" si="166"/>
        <v/>
      </c>
    </row>
    <row r="5274" spans="27:28" x14ac:dyDescent="0.25">
      <c r="AA5274" s="4" t="str">
        <f t="shared" si="167"/>
        <v/>
      </c>
      <c r="AB5274" s="4" t="str">
        <f t="shared" si="166"/>
        <v/>
      </c>
    </row>
    <row r="5275" spans="27:28" x14ac:dyDescent="0.25">
      <c r="AA5275" s="4" t="str">
        <f t="shared" si="167"/>
        <v/>
      </c>
      <c r="AB5275" s="4" t="str">
        <f t="shared" si="166"/>
        <v/>
      </c>
    </row>
    <row r="5276" spans="27:28" x14ac:dyDescent="0.25">
      <c r="AA5276" s="4" t="str">
        <f t="shared" si="167"/>
        <v/>
      </c>
      <c r="AB5276" s="4" t="str">
        <f t="shared" si="166"/>
        <v/>
      </c>
    </row>
    <row r="5277" spans="27:28" x14ac:dyDescent="0.25">
      <c r="AA5277" s="4" t="str">
        <f t="shared" si="167"/>
        <v/>
      </c>
      <c r="AB5277" s="4" t="str">
        <f t="shared" si="166"/>
        <v/>
      </c>
    </row>
    <row r="5278" spans="27:28" x14ac:dyDescent="0.25">
      <c r="AA5278" s="4" t="str">
        <f t="shared" si="167"/>
        <v/>
      </c>
      <c r="AB5278" s="4" t="str">
        <f t="shared" ref="AB5278:AB5341" si="168">IF(K5278="","",IF(VALUE(TEXT(K5278,"HH:MM:SS"))&gt;H5278,VALUE(TEXT(K5278,"HH:MM:SS"))-H5278,0))</f>
        <v/>
      </c>
    </row>
    <row r="5279" spans="27:28" x14ac:dyDescent="0.25">
      <c r="AA5279" s="4" t="str">
        <f t="shared" si="167"/>
        <v/>
      </c>
      <c r="AB5279" s="4" t="str">
        <f t="shared" si="168"/>
        <v/>
      </c>
    </row>
    <row r="5280" spans="27:28" x14ac:dyDescent="0.25">
      <c r="AA5280" s="4" t="str">
        <f t="shared" si="167"/>
        <v/>
      </c>
      <c r="AB5280" s="4" t="str">
        <f t="shared" si="168"/>
        <v/>
      </c>
    </row>
    <row r="5281" spans="27:28" x14ac:dyDescent="0.25">
      <c r="AA5281" s="4" t="str">
        <f t="shared" si="167"/>
        <v/>
      </c>
      <c r="AB5281" s="4" t="str">
        <f t="shared" si="168"/>
        <v/>
      </c>
    </row>
    <row r="5282" spans="27:28" x14ac:dyDescent="0.25">
      <c r="AA5282" s="4" t="str">
        <f t="shared" si="167"/>
        <v/>
      </c>
      <c r="AB5282" s="4" t="str">
        <f t="shared" si="168"/>
        <v/>
      </c>
    </row>
    <row r="5283" spans="27:28" x14ac:dyDescent="0.25">
      <c r="AA5283" s="4" t="str">
        <f t="shared" si="167"/>
        <v/>
      </c>
      <c r="AB5283" s="4" t="str">
        <f t="shared" si="168"/>
        <v/>
      </c>
    </row>
    <row r="5284" spans="27:28" x14ac:dyDescent="0.25">
      <c r="AA5284" s="4" t="str">
        <f t="shared" si="167"/>
        <v/>
      </c>
      <c r="AB5284" s="4" t="str">
        <f t="shared" si="168"/>
        <v/>
      </c>
    </row>
    <row r="5285" spans="27:28" x14ac:dyDescent="0.25">
      <c r="AA5285" s="4" t="str">
        <f t="shared" si="167"/>
        <v/>
      </c>
      <c r="AB5285" s="4" t="str">
        <f t="shared" si="168"/>
        <v/>
      </c>
    </row>
    <row r="5286" spans="27:28" x14ac:dyDescent="0.25">
      <c r="AA5286" s="4" t="str">
        <f t="shared" si="167"/>
        <v/>
      </c>
      <c r="AB5286" s="4" t="str">
        <f t="shared" si="168"/>
        <v/>
      </c>
    </row>
    <row r="5287" spans="27:28" x14ac:dyDescent="0.25">
      <c r="AA5287" s="4" t="str">
        <f t="shared" si="167"/>
        <v/>
      </c>
      <c r="AB5287" s="4" t="str">
        <f t="shared" si="168"/>
        <v/>
      </c>
    </row>
    <row r="5288" spans="27:28" x14ac:dyDescent="0.25">
      <c r="AA5288" s="4" t="str">
        <f t="shared" si="167"/>
        <v/>
      </c>
      <c r="AB5288" s="4" t="str">
        <f t="shared" si="168"/>
        <v/>
      </c>
    </row>
    <row r="5289" spans="27:28" x14ac:dyDescent="0.25">
      <c r="AA5289" s="4" t="str">
        <f t="shared" si="167"/>
        <v/>
      </c>
      <c r="AB5289" s="4" t="str">
        <f t="shared" si="168"/>
        <v/>
      </c>
    </row>
    <row r="5290" spans="27:28" x14ac:dyDescent="0.25">
      <c r="AA5290" s="4" t="str">
        <f t="shared" si="167"/>
        <v/>
      </c>
      <c r="AB5290" s="4" t="str">
        <f t="shared" si="168"/>
        <v/>
      </c>
    </row>
    <row r="5291" spans="27:28" x14ac:dyDescent="0.25">
      <c r="AA5291" s="4" t="str">
        <f t="shared" si="167"/>
        <v/>
      </c>
      <c r="AB5291" s="4" t="str">
        <f t="shared" si="168"/>
        <v/>
      </c>
    </row>
    <row r="5292" spans="27:28" x14ac:dyDescent="0.25">
      <c r="AA5292" s="4" t="str">
        <f t="shared" si="167"/>
        <v/>
      </c>
      <c r="AB5292" s="4" t="str">
        <f t="shared" si="168"/>
        <v/>
      </c>
    </row>
    <row r="5293" spans="27:28" x14ac:dyDescent="0.25">
      <c r="AA5293" s="4" t="str">
        <f t="shared" si="167"/>
        <v/>
      </c>
      <c r="AB5293" s="4" t="str">
        <f t="shared" si="168"/>
        <v/>
      </c>
    </row>
    <row r="5294" spans="27:28" x14ac:dyDescent="0.25">
      <c r="AA5294" s="4" t="str">
        <f t="shared" si="167"/>
        <v/>
      </c>
      <c r="AB5294" s="4" t="str">
        <f t="shared" si="168"/>
        <v/>
      </c>
    </row>
    <row r="5295" spans="27:28" x14ac:dyDescent="0.25">
      <c r="AA5295" s="4" t="str">
        <f t="shared" si="167"/>
        <v/>
      </c>
      <c r="AB5295" s="4" t="str">
        <f t="shared" si="168"/>
        <v/>
      </c>
    </row>
    <row r="5296" spans="27:28" x14ac:dyDescent="0.25">
      <c r="AA5296" s="4" t="str">
        <f t="shared" si="167"/>
        <v/>
      </c>
      <c r="AB5296" s="4" t="str">
        <f t="shared" si="168"/>
        <v/>
      </c>
    </row>
    <row r="5297" spans="27:28" x14ac:dyDescent="0.25">
      <c r="AA5297" s="4" t="str">
        <f t="shared" si="167"/>
        <v/>
      </c>
      <c r="AB5297" s="4" t="str">
        <f t="shared" si="168"/>
        <v/>
      </c>
    </row>
    <row r="5298" spans="27:28" x14ac:dyDescent="0.25">
      <c r="AA5298" s="4" t="str">
        <f t="shared" si="167"/>
        <v/>
      </c>
      <c r="AB5298" s="4" t="str">
        <f t="shared" si="168"/>
        <v/>
      </c>
    </row>
    <row r="5299" spans="27:28" x14ac:dyDescent="0.25">
      <c r="AA5299" s="4" t="str">
        <f t="shared" si="167"/>
        <v/>
      </c>
      <c r="AB5299" s="4" t="str">
        <f t="shared" si="168"/>
        <v/>
      </c>
    </row>
    <row r="5300" spans="27:28" x14ac:dyDescent="0.25">
      <c r="AA5300" s="4" t="str">
        <f t="shared" si="167"/>
        <v/>
      </c>
      <c r="AB5300" s="4" t="str">
        <f t="shared" si="168"/>
        <v/>
      </c>
    </row>
    <row r="5301" spans="27:28" x14ac:dyDescent="0.25">
      <c r="AA5301" s="4" t="str">
        <f t="shared" si="167"/>
        <v/>
      </c>
      <c r="AB5301" s="4" t="str">
        <f t="shared" si="168"/>
        <v/>
      </c>
    </row>
    <row r="5302" spans="27:28" x14ac:dyDescent="0.25">
      <c r="AA5302" s="4" t="str">
        <f t="shared" si="167"/>
        <v/>
      </c>
      <c r="AB5302" s="4" t="str">
        <f t="shared" si="168"/>
        <v/>
      </c>
    </row>
    <row r="5303" spans="27:28" x14ac:dyDescent="0.25">
      <c r="AA5303" s="4" t="str">
        <f t="shared" si="167"/>
        <v/>
      </c>
      <c r="AB5303" s="4" t="str">
        <f t="shared" si="168"/>
        <v/>
      </c>
    </row>
    <row r="5304" spans="27:28" x14ac:dyDescent="0.25">
      <c r="AA5304" s="4" t="str">
        <f t="shared" si="167"/>
        <v/>
      </c>
      <c r="AB5304" s="4" t="str">
        <f t="shared" si="168"/>
        <v/>
      </c>
    </row>
    <row r="5305" spans="27:28" x14ac:dyDescent="0.25">
      <c r="AA5305" s="4" t="str">
        <f t="shared" si="167"/>
        <v/>
      </c>
      <c r="AB5305" s="4" t="str">
        <f t="shared" si="168"/>
        <v/>
      </c>
    </row>
    <row r="5306" spans="27:28" x14ac:dyDescent="0.25">
      <c r="AA5306" s="4" t="str">
        <f t="shared" si="167"/>
        <v/>
      </c>
      <c r="AB5306" s="4" t="str">
        <f t="shared" si="168"/>
        <v/>
      </c>
    </row>
    <row r="5307" spans="27:28" x14ac:dyDescent="0.25">
      <c r="AA5307" s="4" t="str">
        <f t="shared" si="167"/>
        <v/>
      </c>
      <c r="AB5307" s="4" t="str">
        <f t="shared" si="168"/>
        <v/>
      </c>
    </row>
    <row r="5308" spans="27:28" x14ac:dyDescent="0.25">
      <c r="AA5308" s="4" t="str">
        <f t="shared" si="167"/>
        <v/>
      </c>
      <c r="AB5308" s="4" t="str">
        <f t="shared" si="168"/>
        <v/>
      </c>
    </row>
    <row r="5309" spans="27:28" x14ac:dyDescent="0.25">
      <c r="AA5309" s="4" t="str">
        <f t="shared" si="167"/>
        <v/>
      </c>
      <c r="AB5309" s="4" t="str">
        <f t="shared" si="168"/>
        <v/>
      </c>
    </row>
    <row r="5310" spans="27:28" x14ac:dyDescent="0.25">
      <c r="AA5310" s="4" t="str">
        <f t="shared" si="167"/>
        <v/>
      </c>
      <c r="AB5310" s="4" t="str">
        <f t="shared" si="168"/>
        <v/>
      </c>
    </row>
    <row r="5311" spans="27:28" x14ac:dyDescent="0.25">
      <c r="AA5311" s="4" t="str">
        <f t="shared" si="167"/>
        <v/>
      </c>
      <c r="AB5311" s="4" t="str">
        <f t="shared" si="168"/>
        <v/>
      </c>
    </row>
    <row r="5312" spans="27:28" x14ac:dyDescent="0.25">
      <c r="AA5312" s="4" t="str">
        <f t="shared" si="167"/>
        <v/>
      </c>
      <c r="AB5312" s="4" t="str">
        <f t="shared" si="168"/>
        <v/>
      </c>
    </row>
    <row r="5313" spans="27:28" x14ac:dyDescent="0.25">
      <c r="AA5313" s="4" t="str">
        <f t="shared" si="167"/>
        <v/>
      </c>
      <c r="AB5313" s="4" t="str">
        <f t="shared" si="168"/>
        <v/>
      </c>
    </row>
    <row r="5314" spans="27:28" x14ac:dyDescent="0.25">
      <c r="AA5314" s="4" t="str">
        <f t="shared" si="167"/>
        <v/>
      </c>
      <c r="AB5314" s="4" t="str">
        <f t="shared" si="168"/>
        <v/>
      </c>
    </row>
    <row r="5315" spans="27:28" x14ac:dyDescent="0.25">
      <c r="AA5315" s="4" t="str">
        <f t="shared" si="167"/>
        <v/>
      </c>
      <c r="AB5315" s="4" t="str">
        <f t="shared" si="168"/>
        <v/>
      </c>
    </row>
    <row r="5316" spans="27:28" x14ac:dyDescent="0.25">
      <c r="AA5316" s="4" t="str">
        <f t="shared" si="167"/>
        <v/>
      </c>
      <c r="AB5316" s="4" t="str">
        <f t="shared" si="168"/>
        <v/>
      </c>
    </row>
    <row r="5317" spans="27:28" x14ac:dyDescent="0.25">
      <c r="AA5317" s="4" t="str">
        <f t="shared" si="167"/>
        <v/>
      </c>
      <c r="AB5317" s="4" t="str">
        <f t="shared" si="168"/>
        <v/>
      </c>
    </row>
    <row r="5318" spans="27:28" x14ac:dyDescent="0.25">
      <c r="AA5318" s="4" t="str">
        <f t="shared" ref="AA5318:AA5381" si="169">IF(A5318="","",R5318+T5318)</f>
        <v/>
      </c>
      <c r="AB5318" s="4" t="str">
        <f t="shared" si="168"/>
        <v/>
      </c>
    </row>
    <row r="5319" spans="27:28" x14ac:dyDescent="0.25">
      <c r="AA5319" s="4" t="str">
        <f t="shared" si="169"/>
        <v/>
      </c>
      <c r="AB5319" s="4" t="str">
        <f t="shared" si="168"/>
        <v/>
      </c>
    </row>
    <row r="5320" spans="27:28" x14ac:dyDescent="0.25">
      <c r="AA5320" s="4" t="str">
        <f t="shared" si="169"/>
        <v/>
      </c>
      <c r="AB5320" s="4" t="str">
        <f t="shared" si="168"/>
        <v/>
      </c>
    </row>
    <row r="5321" spans="27:28" x14ac:dyDescent="0.25">
      <c r="AA5321" s="4" t="str">
        <f t="shared" si="169"/>
        <v/>
      </c>
      <c r="AB5321" s="4" t="str">
        <f t="shared" si="168"/>
        <v/>
      </c>
    </row>
    <row r="5322" spans="27:28" x14ac:dyDescent="0.25">
      <c r="AA5322" s="4" t="str">
        <f t="shared" si="169"/>
        <v/>
      </c>
      <c r="AB5322" s="4" t="str">
        <f t="shared" si="168"/>
        <v/>
      </c>
    </row>
    <row r="5323" spans="27:28" x14ac:dyDescent="0.25">
      <c r="AA5323" s="4" t="str">
        <f t="shared" si="169"/>
        <v/>
      </c>
      <c r="AB5323" s="4" t="str">
        <f t="shared" si="168"/>
        <v/>
      </c>
    </row>
    <row r="5324" spans="27:28" x14ac:dyDescent="0.25">
      <c r="AA5324" s="4" t="str">
        <f t="shared" si="169"/>
        <v/>
      </c>
      <c r="AB5324" s="4" t="str">
        <f t="shared" si="168"/>
        <v/>
      </c>
    </row>
    <row r="5325" spans="27:28" x14ac:dyDescent="0.25">
      <c r="AA5325" s="4" t="str">
        <f t="shared" si="169"/>
        <v/>
      </c>
      <c r="AB5325" s="4" t="str">
        <f t="shared" si="168"/>
        <v/>
      </c>
    </row>
    <row r="5326" spans="27:28" x14ac:dyDescent="0.25">
      <c r="AA5326" s="4" t="str">
        <f t="shared" si="169"/>
        <v/>
      </c>
      <c r="AB5326" s="4" t="str">
        <f t="shared" si="168"/>
        <v/>
      </c>
    </row>
    <row r="5327" spans="27:28" x14ac:dyDescent="0.25">
      <c r="AA5327" s="4" t="str">
        <f t="shared" si="169"/>
        <v/>
      </c>
      <c r="AB5327" s="4" t="str">
        <f t="shared" si="168"/>
        <v/>
      </c>
    </row>
    <row r="5328" spans="27:28" x14ac:dyDescent="0.25">
      <c r="AA5328" s="4" t="str">
        <f t="shared" si="169"/>
        <v/>
      </c>
      <c r="AB5328" s="4" t="str">
        <f t="shared" si="168"/>
        <v/>
      </c>
    </row>
    <row r="5329" spans="27:28" x14ac:dyDescent="0.25">
      <c r="AA5329" s="4" t="str">
        <f t="shared" si="169"/>
        <v/>
      </c>
      <c r="AB5329" s="4" t="str">
        <f t="shared" si="168"/>
        <v/>
      </c>
    </row>
    <row r="5330" spans="27:28" x14ac:dyDescent="0.25">
      <c r="AA5330" s="4" t="str">
        <f t="shared" si="169"/>
        <v/>
      </c>
      <c r="AB5330" s="4" t="str">
        <f t="shared" si="168"/>
        <v/>
      </c>
    </row>
    <row r="5331" spans="27:28" x14ac:dyDescent="0.25">
      <c r="AA5331" s="4" t="str">
        <f t="shared" si="169"/>
        <v/>
      </c>
      <c r="AB5331" s="4" t="str">
        <f t="shared" si="168"/>
        <v/>
      </c>
    </row>
    <row r="5332" spans="27:28" x14ac:dyDescent="0.25">
      <c r="AA5332" s="4" t="str">
        <f t="shared" si="169"/>
        <v/>
      </c>
      <c r="AB5332" s="4" t="str">
        <f t="shared" si="168"/>
        <v/>
      </c>
    </row>
    <row r="5333" spans="27:28" x14ac:dyDescent="0.25">
      <c r="AA5333" s="4" t="str">
        <f t="shared" si="169"/>
        <v/>
      </c>
      <c r="AB5333" s="4" t="str">
        <f t="shared" si="168"/>
        <v/>
      </c>
    </row>
    <row r="5334" spans="27:28" x14ac:dyDescent="0.25">
      <c r="AA5334" s="4" t="str">
        <f t="shared" si="169"/>
        <v/>
      </c>
      <c r="AB5334" s="4" t="str">
        <f t="shared" si="168"/>
        <v/>
      </c>
    </row>
    <row r="5335" spans="27:28" x14ac:dyDescent="0.25">
      <c r="AA5335" s="4" t="str">
        <f t="shared" si="169"/>
        <v/>
      </c>
      <c r="AB5335" s="4" t="str">
        <f t="shared" si="168"/>
        <v/>
      </c>
    </row>
    <row r="5336" spans="27:28" x14ac:dyDescent="0.25">
      <c r="AA5336" s="4" t="str">
        <f t="shared" si="169"/>
        <v/>
      </c>
      <c r="AB5336" s="4" t="str">
        <f t="shared" si="168"/>
        <v/>
      </c>
    </row>
    <row r="5337" spans="27:28" x14ac:dyDescent="0.25">
      <c r="AA5337" s="4" t="str">
        <f t="shared" si="169"/>
        <v/>
      </c>
      <c r="AB5337" s="4" t="str">
        <f t="shared" si="168"/>
        <v/>
      </c>
    </row>
    <row r="5338" spans="27:28" x14ac:dyDescent="0.25">
      <c r="AA5338" s="4" t="str">
        <f t="shared" si="169"/>
        <v/>
      </c>
      <c r="AB5338" s="4" t="str">
        <f t="shared" si="168"/>
        <v/>
      </c>
    </row>
    <row r="5339" spans="27:28" x14ac:dyDescent="0.25">
      <c r="AA5339" s="4" t="str">
        <f t="shared" si="169"/>
        <v/>
      </c>
      <c r="AB5339" s="4" t="str">
        <f t="shared" si="168"/>
        <v/>
      </c>
    </row>
    <row r="5340" spans="27:28" x14ac:dyDescent="0.25">
      <c r="AA5340" s="4" t="str">
        <f t="shared" si="169"/>
        <v/>
      </c>
      <c r="AB5340" s="4" t="str">
        <f t="shared" si="168"/>
        <v/>
      </c>
    </row>
    <row r="5341" spans="27:28" x14ac:dyDescent="0.25">
      <c r="AA5341" s="4" t="str">
        <f t="shared" si="169"/>
        <v/>
      </c>
      <c r="AB5341" s="4" t="str">
        <f t="shared" si="168"/>
        <v/>
      </c>
    </row>
    <row r="5342" spans="27:28" x14ac:dyDescent="0.25">
      <c r="AA5342" s="4" t="str">
        <f t="shared" si="169"/>
        <v/>
      </c>
      <c r="AB5342" s="4" t="str">
        <f t="shared" ref="AB5342:AB5405" si="170">IF(K5342="","",IF(VALUE(TEXT(K5342,"HH:MM:SS"))&gt;H5342,VALUE(TEXT(K5342,"HH:MM:SS"))-H5342,0))</f>
        <v/>
      </c>
    </row>
    <row r="5343" spans="27:28" x14ac:dyDescent="0.25">
      <c r="AA5343" s="4" t="str">
        <f t="shared" si="169"/>
        <v/>
      </c>
      <c r="AB5343" s="4" t="str">
        <f t="shared" si="170"/>
        <v/>
      </c>
    </row>
    <row r="5344" spans="27:28" x14ac:dyDescent="0.25">
      <c r="AA5344" s="4" t="str">
        <f t="shared" si="169"/>
        <v/>
      </c>
      <c r="AB5344" s="4" t="str">
        <f t="shared" si="170"/>
        <v/>
      </c>
    </row>
    <row r="5345" spans="27:28" x14ac:dyDescent="0.25">
      <c r="AA5345" s="4" t="str">
        <f t="shared" si="169"/>
        <v/>
      </c>
      <c r="AB5345" s="4" t="str">
        <f t="shared" si="170"/>
        <v/>
      </c>
    </row>
    <row r="5346" spans="27:28" x14ac:dyDescent="0.25">
      <c r="AA5346" s="4" t="str">
        <f t="shared" si="169"/>
        <v/>
      </c>
      <c r="AB5346" s="4" t="str">
        <f t="shared" si="170"/>
        <v/>
      </c>
    </row>
    <row r="5347" spans="27:28" x14ac:dyDescent="0.25">
      <c r="AA5347" s="4" t="str">
        <f t="shared" si="169"/>
        <v/>
      </c>
      <c r="AB5347" s="4" t="str">
        <f t="shared" si="170"/>
        <v/>
      </c>
    </row>
    <row r="5348" spans="27:28" x14ac:dyDescent="0.25">
      <c r="AA5348" s="4" t="str">
        <f t="shared" si="169"/>
        <v/>
      </c>
      <c r="AB5348" s="4" t="str">
        <f t="shared" si="170"/>
        <v/>
      </c>
    </row>
    <row r="5349" spans="27:28" x14ac:dyDescent="0.25">
      <c r="AA5349" s="4" t="str">
        <f t="shared" si="169"/>
        <v/>
      </c>
      <c r="AB5349" s="4" t="str">
        <f t="shared" si="170"/>
        <v/>
      </c>
    </row>
    <row r="5350" spans="27:28" x14ac:dyDescent="0.25">
      <c r="AA5350" s="4" t="str">
        <f t="shared" si="169"/>
        <v/>
      </c>
      <c r="AB5350" s="4" t="str">
        <f t="shared" si="170"/>
        <v/>
      </c>
    </row>
    <row r="5351" spans="27:28" x14ac:dyDescent="0.25">
      <c r="AA5351" s="4" t="str">
        <f t="shared" si="169"/>
        <v/>
      </c>
      <c r="AB5351" s="4" t="str">
        <f t="shared" si="170"/>
        <v/>
      </c>
    </row>
    <row r="5352" spans="27:28" x14ac:dyDescent="0.25">
      <c r="AA5352" s="4" t="str">
        <f t="shared" si="169"/>
        <v/>
      </c>
      <c r="AB5352" s="4" t="str">
        <f t="shared" si="170"/>
        <v/>
      </c>
    </row>
    <row r="5353" spans="27:28" x14ac:dyDescent="0.25">
      <c r="AA5353" s="4" t="str">
        <f t="shared" si="169"/>
        <v/>
      </c>
      <c r="AB5353" s="4" t="str">
        <f t="shared" si="170"/>
        <v/>
      </c>
    </row>
    <row r="5354" spans="27:28" x14ac:dyDescent="0.25">
      <c r="AA5354" s="4" t="str">
        <f t="shared" si="169"/>
        <v/>
      </c>
      <c r="AB5354" s="4" t="str">
        <f t="shared" si="170"/>
        <v/>
      </c>
    </row>
    <row r="5355" spans="27:28" x14ac:dyDescent="0.25">
      <c r="AA5355" s="4" t="str">
        <f t="shared" si="169"/>
        <v/>
      </c>
      <c r="AB5355" s="4" t="str">
        <f t="shared" si="170"/>
        <v/>
      </c>
    </row>
    <row r="5356" spans="27:28" x14ac:dyDescent="0.25">
      <c r="AA5356" s="4" t="str">
        <f t="shared" si="169"/>
        <v/>
      </c>
      <c r="AB5356" s="4" t="str">
        <f t="shared" si="170"/>
        <v/>
      </c>
    </row>
    <row r="5357" spans="27:28" x14ac:dyDescent="0.25">
      <c r="AA5357" s="4" t="str">
        <f t="shared" si="169"/>
        <v/>
      </c>
      <c r="AB5357" s="4" t="str">
        <f t="shared" si="170"/>
        <v/>
      </c>
    </row>
    <row r="5358" spans="27:28" x14ac:dyDescent="0.25">
      <c r="AA5358" s="4" t="str">
        <f t="shared" si="169"/>
        <v/>
      </c>
      <c r="AB5358" s="4" t="str">
        <f t="shared" si="170"/>
        <v/>
      </c>
    </row>
    <row r="5359" spans="27:28" x14ac:dyDescent="0.25">
      <c r="AA5359" s="4" t="str">
        <f t="shared" si="169"/>
        <v/>
      </c>
      <c r="AB5359" s="4" t="str">
        <f t="shared" si="170"/>
        <v/>
      </c>
    </row>
    <row r="5360" spans="27:28" x14ac:dyDescent="0.25">
      <c r="AA5360" s="4" t="str">
        <f t="shared" si="169"/>
        <v/>
      </c>
      <c r="AB5360" s="4" t="str">
        <f t="shared" si="170"/>
        <v/>
      </c>
    </row>
    <row r="5361" spans="27:28" x14ac:dyDescent="0.25">
      <c r="AA5361" s="4" t="str">
        <f t="shared" si="169"/>
        <v/>
      </c>
      <c r="AB5361" s="4" t="str">
        <f t="shared" si="170"/>
        <v/>
      </c>
    </row>
    <row r="5362" spans="27:28" x14ac:dyDescent="0.25">
      <c r="AA5362" s="4" t="str">
        <f t="shared" si="169"/>
        <v/>
      </c>
      <c r="AB5362" s="4" t="str">
        <f t="shared" si="170"/>
        <v/>
      </c>
    </row>
    <row r="5363" spans="27:28" x14ac:dyDescent="0.25">
      <c r="AA5363" s="4" t="str">
        <f t="shared" si="169"/>
        <v/>
      </c>
      <c r="AB5363" s="4" t="str">
        <f t="shared" si="170"/>
        <v/>
      </c>
    </row>
    <row r="5364" spans="27:28" x14ac:dyDescent="0.25">
      <c r="AA5364" s="4" t="str">
        <f t="shared" si="169"/>
        <v/>
      </c>
      <c r="AB5364" s="4" t="str">
        <f t="shared" si="170"/>
        <v/>
      </c>
    </row>
    <row r="5365" spans="27:28" x14ac:dyDescent="0.25">
      <c r="AA5365" s="4" t="str">
        <f t="shared" si="169"/>
        <v/>
      </c>
      <c r="AB5365" s="4" t="str">
        <f t="shared" si="170"/>
        <v/>
      </c>
    </row>
    <row r="5366" spans="27:28" x14ac:dyDescent="0.25">
      <c r="AA5366" s="4" t="str">
        <f t="shared" si="169"/>
        <v/>
      </c>
      <c r="AB5366" s="4" t="str">
        <f t="shared" si="170"/>
        <v/>
      </c>
    </row>
    <row r="5367" spans="27:28" x14ac:dyDescent="0.25">
      <c r="AA5367" s="4" t="str">
        <f t="shared" si="169"/>
        <v/>
      </c>
      <c r="AB5367" s="4" t="str">
        <f t="shared" si="170"/>
        <v/>
      </c>
    </row>
    <row r="5368" spans="27:28" x14ac:dyDescent="0.25">
      <c r="AA5368" s="4" t="str">
        <f t="shared" si="169"/>
        <v/>
      </c>
      <c r="AB5368" s="4" t="str">
        <f t="shared" si="170"/>
        <v/>
      </c>
    </row>
    <row r="5369" spans="27:28" x14ac:dyDescent="0.25">
      <c r="AA5369" s="4" t="str">
        <f t="shared" si="169"/>
        <v/>
      </c>
      <c r="AB5369" s="4" t="str">
        <f t="shared" si="170"/>
        <v/>
      </c>
    </row>
    <row r="5370" spans="27:28" x14ac:dyDescent="0.25">
      <c r="AA5370" s="4" t="str">
        <f t="shared" si="169"/>
        <v/>
      </c>
      <c r="AB5370" s="4" t="str">
        <f t="shared" si="170"/>
        <v/>
      </c>
    </row>
    <row r="5371" spans="27:28" x14ac:dyDescent="0.25">
      <c r="AA5371" s="4" t="str">
        <f t="shared" si="169"/>
        <v/>
      </c>
      <c r="AB5371" s="4" t="str">
        <f t="shared" si="170"/>
        <v/>
      </c>
    </row>
    <row r="5372" spans="27:28" x14ac:dyDescent="0.25">
      <c r="AA5372" s="4" t="str">
        <f t="shared" si="169"/>
        <v/>
      </c>
      <c r="AB5372" s="4" t="str">
        <f t="shared" si="170"/>
        <v/>
      </c>
    </row>
    <row r="5373" spans="27:28" x14ac:dyDescent="0.25">
      <c r="AA5373" s="4" t="str">
        <f t="shared" si="169"/>
        <v/>
      </c>
      <c r="AB5373" s="4" t="str">
        <f t="shared" si="170"/>
        <v/>
      </c>
    </row>
    <row r="5374" spans="27:28" x14ac:dyDescent="0.25">
      <c r="AA5374" s="4" t="str">
        <f t="shared" si="169"/>
        <v/>
      </c>
      <c r="AB5374" s="4" t="str">
        <f t="shared" si="170"/>
        <v/>
      </c>
    </row>
    <row r="5375" spans="27:28" x14ac:dyDescent="0.25">
      <c r="AA5375" s="4" t="str">
        <f t="shared" si="169"/>
        <v/>
      </c>
      <c r="AB5375" s="4" t="str">
        <f t="shared" si="170"/>
        <v/>
      </c>
    </row>
    <row r="5376" spans="27:28" x14ac:dyDescent="0.25">
      <c r="AA5376" s="4" t="str">
        <f t="shared" si="169"/>
        <v/>
      </c>
      <c r="AB5376" s="4" t="str">
        <f t="shared" si="170"/>
        <v/>
      </c>
    </row>
    <row r="5377" spans="27:28" x14ac:dyDescent="0.25">
      <c r="AA5377" s="4" t="str">
        <f t="shared" si="169"/>
        <v/>
      </c>
      <c r="AB5377" s="4" t="str">
        <f t="shared" si="170"/>
        <v/>
      </c>
    </row>
    <row r="5378" spans="27:28" x14ac:dyDescent="0.25">
      <c r="AA5378" s="4" t="str">
        <f t="shared" si="169"/>
        <v/>
      </c>
      <c r="AB5378" s="4" t="str">
        <f t="shared" si="170"/>
        <v/>
      </c>
    </row>
    <row r="5379" spans="27:28" x14ac:dyDescent="0.25">
      <c r="AA5379" s="4" t="str">
        <f t="shared" si="169"/>
        <v/>
      </c>
      <c r="AB5379" s="4" t="str">
        <f t="shared" si="170"/>
        <v/>
      </c>
    </row>
    <row r="5380" spans="27:28" x14ac:dyDescent="0.25">
      <c r="AA5380" s="4" t="str">
        <f t="shared" si="169"/>
        <v/>
      </c>
      <c r="AB5380" s="4" t="str">
        <f t="shared" si="170"/>
        <v/>
      </c>
    </row>
    <row r="5381" spans="27:28" x14ac:dyDescent="0.25">
      <c r="AA5381" s="4" t="str">
        <f t="shared" si="169"/>
        <v/>
      </c>
      <c r="AB5381" s="4" t="str">
        <f t="shared" si="170"/>
        <v/>
      </c>
    </row>
    <row r="5382" spans="27:28" x14ac:dyDescent="0.25">
      <c r="AA5382" s="4" t="str">
        <f t="shared" ref="AA5382:AA5445" si="171">IF(A5382="","",R5382+T5382)</f>
        <v/>
      </c>
      <c r="AB5382" s="4" t="str">
        <f t="shared" si="170"/>
        <v/>
      </c>
    </row>
    <row r="5383" spans="27:28" x14ac:dyDescent="0.25">
      <c r="AA5383" s="4" t="str">
        <f t="shared" si="171"/>
        <v/>
      </c>
      <c r="AB5383" s="4" t="str">
        <f t="shared" si="170"/>
        <v/>
      </c>
    </row>
    <row r="5384" spans="27:28" x14ac:dyDescent="0.25">
      <c r="AA5384" s="4" t="str">
        <f t="shared" si="171"/>
        <v/>
      </c>
      <c r="AB5384" s="4" t="str">
        <f t="shared" si="170"/>
        <v/>
      </c>
    </row>
    <row r="5385" spans="27:28" x14ac:dyDescent="0.25">
      <c r="AA5385" s="4" t="str">
        <f t="shared" si="171"/>
        <v/>
      </c>
      <c r="AB5385" s="4" t="str">
        <f t="shared" si="170"/>
        <v/>
      </c>
    </row>
    <row r="5386" spans="27:28" x14ac:dyDescent="0.25">
      <c r="AA5386" s="4" t="str">
        <f t="shared" si="171"/>
        <v/>
      </c>
      <c r="AB5386" s="4" t="str">
        <f t="shared" si="170"/>
        <v/>
      </c>
    </row>
    <row r="5387" spans="27:28" x14ac:dyDescent="0.25">
      <c r="AA5387" s="4" t="str">
        <f t="shared" si="171"/>
        <v/>
      </c>
      <c r="AB5387" s="4" t="str">
        <f t="shared" si="170"/>
        <v/>
      </c>
    </row>
    <row r="5388" spans="27:28" x14ac:dyDescent="0.25">
      <c r="AA5388" s="4" t="str">
        <f t="shared" si="171"/>
        <v/>
      </c>
      <c r="AB5388" s="4" t="str">
        <f t="shared" si="170"/>
        <v/>
      </c>
    </row>
    <row r="5389" spans="27:28" x14ac:dyDescent="0.25">
      <c r="AA5389" s="4" t="str">
        <f t="shared" si="171"/>
        <v/>
      </c>
      <c r="AB5389" s="4" t="str">
        <f t="shared" si="170"/>
        <v/>
      </c>
    </row>
    <row r="5390" spans="27:28" x14ac:dyDescent="0.25">
      <c r="AA5390" s="4" t="str">
        <f t="shared" si="171"/>
        <v/>
      </c>
      <c r="AB5390" s="4" t="str">
        <f t="shared" si="170"/>
        <v/>
      </c>
    </row>
    <row r="5391" spans="27:28" x14ac:dyDescent="0.25">
      <c r="AA5391" s="4" t="str">
        <f t="shared" si="171"/>
        <v/>
      </c>
      <c r="AB5391" s="4" t="str">
        <f t="shared" si="170"/>
        <v/>
      </c>
    </row>
    <row r="5392" spans="27:28" x14ac:dyDescent="0.25">
      <c r="AA5392" s="4" t="str">
        <f t="shared" si="171"/>
        <v/>
      </c>
      <c r="AB5392" s="4" t="str">
        <f t="shared" si="170"/>
        <v/>
      </c>
    </row>
    <row r="5393" spans="27:28" x14ac:dyDescent="0.25">
      <c r="AA5393" s="4" t="str">
        <f t="shared" si="171"/>
        <v/>
      </c>
      <c r="AB5393" s="4" t="str">
        <f t="shared" si="170"/>
        <v/>
      </c>
    </row>
    <row r="5394" spans="27:28" x14ac:dyDescent="0.25">
      <c r="AA5394" s="4" t="str">
        <f t="shared" si="171"/>
        <v/>
      </c>
      <c r="AB5394" s="4" t="str">
        <f t="shared" si="170"/>
        <v/>
      </c>
    </row>
    <row r="5395" spans="27:28" x14ac:dyDescent="0.25">
      <c r="AA5395" s="4" t="str">
        <f t="shared" si="171"/>
        <v/>
      </c>
      <c r="AB5395" s="4" t="str">
        <f t="shared" si="170"/>
        <v/>
      </c>
    </row>
    <row r="5396" spans="27:28" x14ac:dyDescent="0.25">
      <c r="AA5396" s="4" t="str">
        <f t="shared" si="171"/>
        <v/>
      </c>
      <c r="AB5396" s="4" t="str">
        <f t="shared" si="170"/>
        <v/>
      </c>
    </row>
    <row r="5397" spans="27:28" x14ac:dyDescent="0.25">
      <c r="AA5397" s="4" t="str">
        <f t="shared" si="171"/>
        <v/>
      </c>
      <c r="AB5397" s="4" t="str">
        <f t="shared" si="170"/>
        <v/>
      </c>
    </row>
    <row r="5398" spans="27:28" x14ac:dyDescent="0.25">
      <c r="AA5398" s="4" t="str">
        <f t="shared" si="171"/>
        <v/>
      </c>
      <c r="AB5398" s="4" t="str">
        <f t="shared" si="170"/>
        <v/>
      </c>
    </row>
    <row r="5399" spans="27:28" x14ac:dyDescent="0.25">
      <c r="AA5399" s="4" t="str">
        <f t="shared" si="171"/>
        <v/>
      </c>
      <c r="AB5399" s="4" t="str">
        <f t="shared" si="170"/>
        <v/>
      </c>
    </row>
    <row r="5400" spans="27:28" x14ac:dyDescent="0.25">
      <c r="AA5400" s="4" t="str">
        <f t="shared" si="171"/>
        <v/>
      </c>
      <c r="AB5400" s="4" t="str">
        <f t="shared" si="170"/>
        <v/>
      </c>
    </row>
    <row r="5401" spans="27:28" x14ac:dyDescent="0.25">
      <c r="AA5401" s="4" t="str">
        <f t="shared" si="171"/>
        <v/>
      </c>
      <c r="AB5401" s="4" t="str">
        <f t="shared" si="170"/>
        <v/>
      </c>
    </row>
    <row r="5402" spans="27:28" x14ac:dyDescent="0.25">
      <c r="AA5402" s="4" t="str">
        <f t="shared" si="171"/>
        <v/>
      </c>
      <c r="AB5402" s="4" t="str">
        <f t="shared" si="170"/>
        <v/>
      </c>
    </row>
    <row r="5403" spans="27:28" x14ac:dyDescent="0.25">
      <c r="AA5403" s="4" t="str">
        <f t="shared" si="171"/>
        <v/>
      </c>
      <c r="AB5403" s="4" t="str">
        <f t="shared" si="170"/>
        <v/>
      </c>
    </row>
    <row r="5404" spans="27:28" x14ac:dyDescent="0.25">
      <c r="AA5404" s="4" t="str">
        <f t="shared" si="171"/>
        <v/>
      </c>
      <c r="AB5404" s="4" t="str">
        <f t="shared" si="170"/>
        <v/>
      </c>
    </row>
    <row r="5405" spans="27:28" x14ac:dyDescent="0.25">
      <c r="AA5405" s="4" t="str">
        <f t="shared" si="171"/>
        <v/>
      </c>
      <c r="AB5405" s="4" t="str">
        <f t="shared" si="170"/>
        <v/>
      </c>
    </row>
    <row r="5406" spans="27:28" x14ac:dyDescent="0.25">
      <c r="AA5406" s="4" t="str">
        <f t="shared" si="171"/>
        <v/>
      </c>
      <c r="AB5406" s="4" t="str">
        <f t="shared" ref="AB5406:AB5469" si="172">IF(K5406="","",IF(VALUE(TEXT(K5406,"HH:MM:SS"))&gt;H5406,VALUE(TEXT(K5406,"HH:MM:SS"))-H5406,0))</f>
        <v/>
      </c>
    </row>
    <row r="5407" spans="27:28" x14ac:dyDescent="0.25">
      <c r="AA5407" s="4" t="str">
        <f t="shared" si="171"/>
        <v/>
      </c>
      <c r="AB5407" s="4" t="str">
        <f t="shared" si="172"/>
        <v/>
      </c>
    </row>
    <row r="5408" spans="27:28" x14ac:dyDescent="0.25">
      <c r="AA5408" s="4" t="str">
        <f t="shared" si="171"/>
        <v/>
      </c>
      <c r="AB5408" s="4" t="str">
        <f t="shared" si="172"/>
        <v/>
      </c>
    </row>
    <row r="5409" spans="27:28" x14ac:dyDescent="0.25">
      <c r="AA5409" s="4" t="str">
        <f t="shared" si="171"/>
        <v/>
      </c>
      <c r="AB5409" s="4" t="str">
        <f t="shared" si="172"/>
        <v/>
      </c>
    </row>
    <row r="5410" spans="27:28" x14ac:dyDescent="0.25">
      <c r="AA5410" s="4" t="str">
        <f t="shared" si="171"/>
        <v/>
      </c>
      <c r="AB5410" s="4" t="str">
        <f t="shared" si="172"/>
        <v/>
      </c>
    </row>
    <row r="5411" spans="27:28" x14ac:dyDescent="0.25">
      <c r="AA5411" s="4" t="str">
        <f t="shared" si="171"/>
        <v/>
      </c>
      <c r="AB5411" s="4" t="str">
        <f t="shared" si="172"/>
        <v/>
      </c>
    </row>
    <row r="5412" spans="27:28" x14ac:dyDescent="0.25">
      <c r="AA5412" s="4" t="str">
        <f t="shared" si="171"/>
        <v/>
      </c>
      <c r="AB5412" s="4" t="str">
        <f t="shared" si="172"/>
        <v/>
      </c>
    </row>
    <row r="5413" spans="27:28" x14ac:dyDescent="0.25">
      <c r="AA5413" s="4" t="str">
        <f t="shared" si="171"/>
        <v/>
      </c>
      <c r="AB5413" s="4" t="str">
        <f t="shared" si="172"/>
        <v/>
      </c>
    </row>
    <row r="5414" spans="27:28" x14ac:dyDescent="0.25">
      <c r="AA5414" s="4" t="str">
        <f t="shared" si="171"/>
        <v/>
      </c>
      <c r="AB5414" s="4" t="str">
        <f t="shared" si="172"/>
        <v/>
      </c>
    </row>
    <row r="5415" spans="27:28" x14ac:dyDescent="0.25">
      <c r="AA5415" s="4" t="str">
        <f t="shared" si="171"/>
        <v/>
      </c>
      <c r="AB5415" s="4" t="str">
        <f t="shared" si="172"/>
        <v/>
      </c>
    </row>
    <row r="5416" spans="27:28" x14ac:dyDescent="0.25">
      <c r="AA5416" s="4" t="str">
        <f t="shared" si="171"/>
        <v/>
      </c>
      <c r="AB5416" s="4" t="str">
        <f t="shared" si="172"/>
        <v/>
      </c>
    </row>
    <row r="5417" spans="27:28" x14ac:dyDescent="0.25">
      <c r="AA5417" s="4" t="str">
        <f t="shared" si="171"/>
        <v/>
      </c>
      <c r="AB5417" s="4" t="str">
        <f t="shared" si="172"/>
        <v/>
      </c>
    </row>
    <row r="5418" spans="27:28" x14ac:dyDescent="0.25">
      <c r="AA5418" s="4" t="str">
        <f t="shared" si="171"/>
        <v/>
      </c>
      <c r="AB5418" s="4" t="str">
        <f t="shared" si="172"/>
        <v/>
      </c>
    </row>
    <row r="5419" spans="27:28" x14ac:dyDescent="0.25">
      <c r="AA5419" s="4" t="str">
        <f t="shared" si="171"/>
        <v/>
      </c>
      <c r="AB5419" s="4" t="str">
        <f t="shared" si="172"/>
        <v/>
      </c>
    </row>
    <row r="5420" spans="27:28" x14ac:dyDescent="0.25">
      <c r="AA5420" s="4" t="str">
        <f t="shared" si="171"/>
        <v/>
      </c>
      <c r="AB5420" s="4" t="str">
        <f t="shared" si="172"/>
        <v/>
      </c>
    </row>
    <row r="5421" spans="27:28" x14ac:dyDescent="0.25">
      <c r="AA5421" s="4" t="str">
        <f t="shared" si="171"/>
        <v/>
      </c>
      <c r="AB5421" s="4" t="str">
        <f t="shared" si="172"/>
        <v/>
      </c>
    </row>
    <row r="5422" spans="27:28" x14ac:dyDescent="0.25">
      <c r="AA5422" s="4" t="str">
        <f t="shared" si="171"/>
        <v/>
      </c>
      <c r="AB5422" s="4" t="str">
        <f t="shared" si="172"/>
        <v/>
      </c>
    </row>
    <row r="5423" spans="27:28" x14ac:dyDescent="0.25">
      <c r="AA5423" s="4" t="str">
        <f t="shared" si="171"/>
        <v/>
      </c>
      <c r="AB5423" s="4" t="str">
        <f t="shared" si="172"/>
        <v/>
      </c>
    </row>
    <row r="5424" spans="27:28" x14ac:dyDescent="0.25">
      <c r="AA5424" s="4" t="str">
        <f t="shared" si="171"/>
        <v/>
      </c>
      <c r="AB5424" s="4" t="str">
        <f t="shared" si="172"/>
        <v/>
      </c>
    </row>
    <row r="5425" spans="27:28" x14ac:dyDescent="0.25">
      <c r="AA5425" s="4" t="str">
        <f t="shared" si="171"/>
        <v/>
      </c>
      <c r="AB5425" s="4" t="str">
        <f t="shared" si="172"/>
        <v/>
      </c>
    </row>
    <row r="5426" spans="27:28" x14ac:dyDescent="0.25">
      <c r="AA5426" s="4" t="str">
        <f t="shared" si="171"/>
        <v/>
      </c>
      <c r="AB5426" s="4" t="str">
        <f t="shared" si="172"/>
        <v/>
      </c>
    </row>
    <row r="5427" spans="27:28" x14ac:dyDescent="0.25">
      <c r="AA5427" s="4" t="str">
        <f t="shared" si="171"/>
        <v/>
      </c>
      <c r="AB5427" s="4" t="str">
        <f t="shared" si="172"/>
        <v/>
      </c>
    </row>
    <row r="5428" spans="27:28" x14ac:dyDescent="0.25">
      <c r="AA5428" s="4" t="str">
        <f t="shared" si="171"/>
        <v/>
      </c>
      <c r="AB5428" s="4" t="str">
        <f t="shared" si="172"/>
        <v/>
      </c>
    </row>
    <row r="5429" spans="27:28" x14ac:dyDescent="0.25">
      <c r="AA5429" s="4" t="str">
        <f t="shared" si="171"/>
        <v/>
      </c>
      <c r="AB5429" s="4" t="str">
        <f t="shared" si="172"/>
        <v/>
      </c>
    </row>
    <row r="5430" spans="27:28" x14ac:dyDescent="0.25">
      <c r="AA5430" s="4" t="str">
        <f t="shared" si="171"/>
        <v/>
      </c>
      <c r="AB5430" s="4" t="str">
        <f t="shared" si="172"/>
        <v/>
      </c>
    </row>
    <row r="5431" spans="27:28" x14ac:dyDescent="0.25">
      <c r="AA5431" s="4" t="str">
        <f t="shared" si="171"/>
        <v/>
      </c>
      <c r="AB5431" s="4" t="str">
        <f t="shared" si="172"/>
        <v/>
      </c>
    </row>
    <row r="5432" spans="27:28" x14ac:dyDescent="0.25">
      <c r="AA5432" s="4" t="str">
        <f t="shared" si="171"/>
        <v/>
      </c>
      <c r="AB5432" s="4" t="str">
        <f t="shared" si="172"/>
        <v/>
      </c>
    </row>
    <row r="5433" spans="27:28" x14ac:dyDescent="0.25">
      <c r="AA5433" s="4" t="str">
        <f t="shared" si="171"/>
        <v/>
      </c>
      <c r="AB5433" s="4" t="str">
        <f t="shared" si="172"/>
        <v/>
      </c>
    </row>
    <row r="5434" spans="27:28" x14ac:dyDescent="0.25">
      <c r="AA5434" s="4" t="str">
        <f t="shared" si="171"/>
        <v/>
      </c>
      <c r="AB5434" s="4" t="str">
        <f t="shared" si="172"/>
        <v/>
      </c>
    </row>
    <row r="5435" spans="27:28" x14ac:dyDescent="0.25">
      <c r="AA5435" s="4" t="str">
        <f t="shared" si="171"/>
        <v/>
      </c>
      <c r="AB5435" s="4" t="str">
        <f t="shared" si="172"/>
        <v/>
      </c>
    </row>
    <row r="5436" spans="27:28" x14ac:dyDescent="0.25">
      <c r="AA5436" s="4" t="str">
        <f t="shared" si="171"/>
        <v/>
      </c>
      <c r="AB5436" s="4" t="str">
        <f t="shared" si="172"/>
        <v/>
      </c>
    </row>
    <row r="5437" spans="27:28" x14ac:dyDescent="0.25">
      <c r="AA5437" s="4" t="str">
        <f t="shared" si="171"/>
        <v/>
      </c>
      <c r="AB5437" s="4" t="str">
        <f t="shared" si="172"/>
        <v/>
      </c>
    </row>
    <row r="5438" spans="27:28" x14ac:dyDescent="0.25">
      <c r="AA5438" s="4" t="str">
        <f t="shared" si="171"/>
        <v/>
      </c>
      <c r="AB5438" s="4" t="str">
        <f t="shared" si="172"/>
        <v/>
      </c>
    </row>
    <row r="5439" spans="27:28" x14ac:dyDescent="0.25">
      <c r="AA5439" s="4" t="str">
        <f t="shared" si="171"/>
        <v/>
      </c>
      <c r="AB5439" s="4" t="str">
        <f t="shared" si="172"/>
        <v/>
      </c>
    </row>
    <row r="5440" spans="27:28" x14ac:dyDescent="0.25">
      <c r="AA5440" s="4" t="str">
        <f t="shared" si="171"/>
        <v/>
      </c>
      <c r="AB5440" s="4" t="str">
        <f t="shared" si="172"/>
        <v/>
      </c>
    </row>
    <row r="5441" spans="27:28" x14ac:dyDescent="0.25">
      <c r="AA5441" s="4" t="str">
        <f t="shared" si="171"/>
        <v/>
      </c>
      <c r="AB5441" s="4" t="str">
        <f t="shared" si="172"/>
        <v/>
      </c>
    </row>
    <row r="5442" spans="27:28" x14ac:dyDescent="0.25">
      <c r="AA5442" s="4" t="str">
        <f t="shared" si="171"/>
        <v/>
      </c>
      <c r="AB5442" s="4" t="str">
        <f t="shared" si="172"/>
        <v/>
      </c>
    </row>
    <row r="5443" spans="27:28" x14ac:dyDescent="0.25">
      <c r="AA5443" s="4" t="str">
        <f t="shared" si="171"/>
        <v/>
      </c>
      <c r="AB5443" s="4" t="str">
        <f t="shared" si="172"/>
        <v/>
      </c>
    </row>
    <row r="5444" spans="27:28" x14ac:dyDescent="0.25">
      <c r="AA5444" s="4" t="str">
        <f t="shared" si="171"/>
        <v/>
      </c>
      <c r="AB5444" s="4" t="str">
        <f t="shared" si="172"/>
        <v/>
      </c>
    </row>
    <row r="5445" spans="27:28" x14ac:dyDescent="0.25">
      <c r="AA5445" s="4" t="str">
        <f t="shared" si="171"/>
        <v/>
      </c>
      <c r="AB5445" s="4" t="str">
        <f t="shared" si="172"/>
        <v/>
      </c>
    </row>
    <row r="5446" spans="27:28" x14ac:dyDescent="0.25">
      <c r="AA5446" s="4" t="str">
        <f t="shared" ref="AA5446:AA5509" si="173">IF(A5446="","",R5446+T5446)</f>
        <v/>
      </c>
      <c r="AB5446" s="4" t="str">
        <f t="shared" si="172"/>
        <v/>
      </c>
    </row>
    <row r="5447" spans="27:28" x14ac:dyDescent="0.25">
      <c r="AA5447" s="4" t="str">
        <f t="shared" si="173"/>
        <v/>
      </c>
      <c r="AB5447" s="4" t="str">
        <f t="shared" si="172"/>
        <v/>
      </c>
    </row>
    <row r="5448" spans="27:28" x14ac:dyDescent="0.25">
      <c r="AA5448" s="4" t="str">
        <f t="shared" si="173"/>
        <v/>
      </c>
      <c r="AB5448" s="4" t="str">
        <f t="shared" si="172"/>
        <v/>
      </c>
    </row>
    <row r="5449" spans="27:28" x14ac:dyDescent="0.25">
      <c r="AA5449" s="4" t="str">
        <f t="shared" si="173"/>
        <v/>
      </c>
      <c r="AB5449" s="4" t="str">
        <f t="shared" si="172"/>
        <v/>
      </c>
    </row>
    <row r="5450" spans="27:28" x14ac:dyDescent="0.25">
      <c r="AA5450" s="4" t="str">
        <f t="shared" si="173"/>
        <v/>
      </c>
      <c r="AB5450" s="4" t="str">
        <f t="shared" si="172"/>
        <v/>
      </c>
    </row>
    <row r="5451" spans="27:28" x14ac:dyDescent="0.25">
      <c r="AA5451" s="4" t="str">
        <f t="shared" si="173"/>
        <v/>
      </c>
      <c r="AB5451" s="4" t="str">
        <f t="shared" si="172"/>
        <v/>
      </c>
    </row>
    <row r="5452" spans="27:28" x14ac:dyDescent="0.25">
      <c r="AA5452" s="4" t="str">
        <f t="shared" si="173"/>
        <v/>
      </c>
      <c r="AB5452" s="4" t="str">
        <f t="shared" si="172"/>
        <v/>
      </c>
    </row>
    <row r="5453" spans="27:28" x14ac:dyDescent="0.25">
      <c r="AA5453" s="4" t="str">
        <f t="shared" si="173"/>
        <v/>
      </c>
      <c r="AB5453" s="4" t="str">
        <f t="shared" si="172"/>
        <v/>
      </c>
    </row>
    <row r="5454" spans="27:28" x14ac:dyDescent="0.25">
      <c r="AA5454" s="4" t="str">
        <f t="shared" si="173"/>
        <v/>
      </c>
      <c r="AB5454" s="4" t="str">
        <f t="shared" si="172"/>
        <v/>
      </c>
    </row>
    <row r="5455" spans="27:28" x14ac:dyDescent="0.25">
      <c r="AA5455" s="4" t="str">
        <f t="shared" si="173"/>
        <v/>
      </c>
      <c r="AB5455" s="4" t="str">
        <f t="shared" si="172"/>
        <v/>
      </c>
    </row>
    <row r="5456" spans="27:28" x14ac:dyDescent="0.25">
      <c r="AA5456" s="4" t="str">
        <f t="shared" si="173"/>
        <v/>
      </c>
      <c r="AB5456" s="4" t="str">
        <f t="shared" si="172"/>
        <v/>
      </c>
    </row>
    <row r="5457" spans="27:28" x14ac:dyDescent="0.25">
      <c r="AA5457" s="4" t="str">
        <f t="shared" si="173"/>
        <v/>
      </c>
      <c r="AB5457" s="4" t="str">
        <f t="shared" si="172"/>
        <v/>
      </c>
    </row>
    <row r="5458" spans="27:28" x14ac:dyDescent="0.25">
      <c r="AA5458" s="4" t="str">
        <f t="shared" si="173"/>
        <v/>
      </c>
      <c r="AB5458" s="4" t="str">
        <f t="shared" si="172"/>
        <v/>
      </c>
    </row>
    <row r="5459" spans="27:28" x14ac:dyDescent="0.25">
      <c r="AA5459" s="4" t="str">
        <f t="shared" si="173"/>
        <v/>
      </c>
      <c r="AB5459" s="4" t="str">
        <f t="shared" si="172"/>
        <v/>
      </c>
    </row>
    <row r="5460" spans="27:28" x14ac:dyDescent="0.25">
      <c r="AA5460" s="4" t="str">
        <f t="shared" si="173"/>
        <v/>
      </c>
      <c r="AB5460" s="4" t="str">
        <f t="shared" si="172"/>
        <v/>
      </c>
    </row>
    <row r="5461" spans="27:28" x14ac:dyDescent="0.25">
      <c r="AA5461" s="4" t="str">
        <f t="shared" si="173"/>
        <v/>
      </c>
      <c r="AB5461" s="4" t="str">
        <f t="shared" si="172"/>
        <v/>
      </c>
    </row>
    <row r="5462" spans="27:28" x14ac:dyDescent="0.25">
      <c r="AA5462" s="4" t="str">
        <f t="shared" si="173"/>
        <v/>
      </c>
      <c r="AB5462" s="4" t="str">
        <f t="shared" si="172"/>
        <v/>
      </c>
    </row>
    <row r="5463" spans="27:28" x14ac:dyDescent="0.25">
      <c r="AA5463" s="4" t="str">
        <f t="shared" si="173"/>
        <v/>
      </c>
      <c r="AB5463" s="4" t="str">
        <f t="shared" si="172"/>
        <v/>
      </c>
    </row>
    <row r="5464" spans="27:28" x14ac:dyDescent="0.25">
      <c r="AA5464" s="4" t="str">
        <f t="shared" si="173"/>
        <v/>
      </c>
      <c r="AB5464" s="4" t="str">
        <f t="shared" si="172"/>
        <v/>
      </c>
    </row>
    <row r="5465" spans="27:28" x14ac:dyDescent="0.25">
      <c r="AA5465" s="4" t="str">
        <f t="shared" si="173"/>
        <v/>
      </c>
      <c r="AB5465" s="4" t="str">
        <f t="shared" si="172"/>
        <v/>
      </c>
    </row>
    <row r="5466" spans="27:28" x14ac:dyDescent="0.25">
      <c r="AA5466" s="4" t="str">
        <f t="shared" si="173"/>
        <v/>
      </c>
      <c r="AB5466" s="4" t="str">
        <f t="shared" si="172"/>
        <v/>
      </c>
    </row>
    <row r="5467" spans="27:28" x14ac:dyDescent="0.25">
      <c r="AA5467" s="4" t="str">
        <f t="shared" si="173"/>
        <v/>
      </c>
      <c r="AB5467" s="4" t="str">
        <f t="shared" si="172"/>
        <v/>
      </c>
    </row>
    <row r="5468" spans="27:28" x14ac:dyDescent="0.25">
      <c r="AA5468" s="4" t="str">
        <f t="shared" si="173"/>
        <v/>
      </c>
      <c r="AB5468" s="4" t="str">
        <f t="shared" si="172"/>
        <v/>
      </c>
    </row>
    <row r="5469" spans="27:28" x14ac:dyDescent="0.25">
      <c r="AA5469" s="4" t="str">
        <f t="shared" si="173"/>
        <v/>
      </c>
      <c r="AB5469" s="4" t="str">
        <f t="shared" si="172"/>
        <v/>
      </c>
    </row>
    <row r="5470" spans="27:28" x14ac:dyDescent="0.25">
      <c r="AA5470" s="4" t="str">
        <f t="shared" si="173"/>
        <v/>
      </c>
      <c r="AB5470" s="4" t="str">
        <f t="shared" ref="AB5470:AB5533" si="174">IF(K5470="","",IF(VALUE(TEXT(K5470,"HH:MM:SS"))&gt;H5470,VALUE(TEXT(K5470,"HH:MM:SS"))-H5470,0))</f>
        <v/>
      </c>
    </row>
    <row r="5471" spans="27:28" x14ac:dyDescent="0.25">
      <c r="AA5471" s="4" t="str">
        <f t="shared" si="173"/>
        <v/>
      </c>
      <c r="AB5471" s="4" t="str">
        <f t="shared" si="174"/>
        <v/>
      </c>
    </row>
    <row r="5472" spans="27:28" x14ac:dyDescent="0.25">
      <c r="AA5472" s="4" t="str">
        <f t="shared" si="173"/>
        <v/>
      </c>
      <c r="AB5472" s="4" t="str">
        <f t="shared" si="174"/>
        <v/>
      </c>
    </row>
    <row r="5473" spans="27:28" x14ac:dyDescent="0.25">
      <c r="AA5473" s="4" t="str">
        <f t="shared" si="173"/>
        <v/>
      </c>
      <c r="AB5473" s="4" t="str">
        <f t="shared" si="174"/>
        <v/>
      </c>
    </row>
    <row r="5474" spans="27:28" x14ac:dyDescent="0.25">
      <c r="AA5474" s="4" t="str">
        <f t="shared" si="173"/>
        <v/>
      </c>
      <c r="AB5474" s="4" t="str">
        <f t="shared" si="174"/>
        <v/>
      </c>
    </row>
    <row r="5475" spans="27:28" x14ac:dyDescent="0.25">
      <c r="AA5475" s="4" t="str">
        <f t="shared" si="173"/>
        <v/>
      </c>
      <c r="AB5475" s="4" t="str">
        <f t="shared" si="174"/>
        <v/>
      </c>
    </row>
    <row r="5476" spans="27:28" x14ac:dyDescent="0.25">
      <c r="AA5476" s="4" t="str">
        <f t="shared" si="173"/>
        <v/>
      </c>
      <c r="AB5476" s="4" t="str">
        <f t="shared" si="174"/>
        <v/>
      </c>
    </row>
    <row r="5477" spans="27:28" x14ac:dyDescent="0.25">
      <c r="AA5477" s="4" t="str">
        <f t="shared" si="173"/>
        <v/>
      </c>
      <c r="AB5477" s="4" t="str">
        <f t="shared" si="174"/>
        <v/>
      </c>
    </row>
    <row r="5478" spans="27:28" x14ac:dyDescent="0.25">
      <c r="AA5478" s="4" t="str">
        <f t="shared" si="173"/>
        <v/>
      </c>
      <c r="AB5478" s="4" t="str">
        <f t="shared" si="174"/>
        <v/>
      </c>
    </row>
    <row r="5479" spans="27:28" x14ac:dyDescent="0.25">
      <c r="AA5479" s="4" t="str">
        <f t="shared" si="173"/>
        <v/>
      </c>
      <c r="AB5479" s="4" t="str">
        <f t="shared" si="174"/>
        <v/>
      </c>
    </row>
    <row r="5480" spans="27:28" x14ac:dyDescent="0.25">
      <c r="AA5480" s="4" t="str">
        <f t="shared" si="173"/>
        <v/>
      </c>
      <c r="AB5480" s="4" t="str">
        <f t="shared" si="174"/>
        <v/>
      </c>
    </row>
    <row r="5481" spans="27:28" x14ac:dyDescent="0.25">
      <c r="AA5481" s="4" t="str">
        <f t="shared" si="173"/>
        <v/>
      </c>
      <c r="AB5481" s="4" t="str">
        <f t="shared" si="174"/>
        <v/>
      </c>
    </row>
    <row r="5482" spans="27:28" x14ac:dyDescent="0.25">
      <c r="AA5482" s="4" t="str">
        <f t="shared" si="173"/>
        <v/>
      </c>
      <c r="AB5482" s="4" t="str">
        <f t="shared" si="174"/>
        <v/>
      </c>
    </row>
    <row r="5483" spans="27:28" x14ac:dyDescent="0.25">
      <c r="AA5483" s="4" t="str">
        <f t="shared" si="173"/>
        <v/>
      </c>
      <c r="AB5483" s="4" t="str">
        <f t="shared" si="174"/>
        <v/>
      </c>
    </row>
    <row r="5484" spans="27:28" x14ac:dyDescent="0.25">
      <c r="AA5484" s="4" t="str">
        <f t="shared" si="173"/>
        <v/>
      </c>
      <c r="AB5484" s="4" t="str">
        <f t="shared" si="174"/>
        <v/>
      </c>
    </row>
    <row r="5485" spans="27:28" x14ac:dyDescent="0.25">
      <c r="AA5485" s="4" t="str">
        <f t="shared" si="173"/>
        <v/>
      </c>
      <c r="AB5485" s="4" t="str">
        <f t="shared" si="174"/>
        <v/>
      </c>
    </row>
    <row r="5486" spans="27:28" x14ac:dyDescent="0.25">
      <c r="AA5486" s="4" t="str">
        <f t="shared" si="173"/>
        <v/>
      </c>
      <c r="AB5486" s="4" t="str">
        <f t="shared" si="174"/>
        <v/>
      </c>
    </row>
    <row r="5487" spans="27:28" x14ac:dyDescent="0.25">
      <c r="AA5487" s="4" t="str">
        <f t="shared" si="173"/>
        <v/>
      </c>
      <c r="AB5487" s="4" t="str">
        <f t="shared" si="174"/>
        <v/>
      </c>
    </row>
    <row r="5488" spans="27:28" x14ac:dyDescent="0.25">
      <c r="AA5488" s="4" t="str">
        <f t="shared" si="173"/>
        <v/>
      </c>
      <c r="AB5488" s="4" t="str">
        <f t="shared" si="174"/>
        <v/>
      </c>
    </row>
    <row r="5489" spans="27:28" x14ac:dyDescent="0.25">
      <c r="AA5489" s="4" t="str">
        <f t="shared" si="173"/>
        <v/>
      </c>
      <c r="AB5489" s="4" t="str">
        <f t="shared" si="174"/>
        <v/>
      </c>
    </row>
    <row r="5490" spans="27:28" x14ac:dyDescent="0.25">
      <c r="AA5490" s="4" t="str">
        <f t="shared" si="173"/>
        <v/>
      </c>
      <c r="AB5490" s="4" t="str">
        <f t="shared" si="174"/>
        <v/>
      </c>
    </row>
    <row r="5491" spans="27:28" x14ac:dyDescent="0.25">
      <c r="AA5491" s="4" t="str">
        <f t="shared" si="173"/>
        <v/>
      </c>
      <c r="AB5491" s="4" t="str">
        <f t="shared" si="174"/>
        <v/>
      </c>
    </row>
    <row r="5492" spans="27:28" x14ac:dyDescent="0.25">
      <c r="AA5492" s="4" t="str">
        <f t="shared" si="173"/>
        <v/>
      </c>
      <c r="AB5492" s="4" t="str">
        <f t="shared" si="174"/>
        <v/>
      </c>
    </row>
    <row r="5493" spans="27:28" x14ac:dyDescent="0.25">
      <c r="AA5493" s="4" t="str">
        <f t="shared" si="173"/>
        <v/>
      </c>
      <c r="AB5493" s="4" t="str">
        <f t="shared" si="174"/>
        <v/>
      </c>
    </row>
    <row r="5494" spans="27:28" x14ac:dyDescent="0.25">
      <c r="AA5494" s="4" t="str">
        <f t="shared" si="173"/>
        <v/>
      </c>
      <c r="AB5494" s="4" t="str">
        <f t="shared" si="174"/>
        <v/>
      </c>
    </row>
    <row r="5495" spans="27:28" x14ac:dyDescent="0.25">
      <c r="AA5495" s="4" t="str">
        <f t="shared" si="173"/>
        <v/>
      </c>
      <c r="AB5495" s="4" t="str">
        <f t="shared" si="174"/>
        <v/>
      </c>
    </row>
    <row r="5496" spans="27:28" x14ac:dyDescent="0.25">
      <c r="AA5496" s="4" t="str">
        <f t="shared" si="173"/>
        <v/>
      </c>
      <c r="AB5496" s="4" t="str">
        <f t="shared" si="174"/>
        <v/>
      </c>
    </row>
    <row r="5497" spans="27:28" x14ac:dyDescent="0.25">
      <c r="AA5497" s="4" t="str">
        <f t="shared" si="173"/>
        <v/>
      </c>
      <c r="AB5497" s="4" t="str">
        <f t="shared" si="174"/>
        <v/>
      </c>
    </row>
    <row r="5498" spans="27:28" x14ac:dyDescent="0.25">
      <c r="AA5498" s="4" t="str">
        <f t="shared" si="173"/>
        <v/>
      </c>
      <c r="AB5498" s="4" t="str">
        <f t="shared" si="174"/>
        <v/>
      </c>
    </row>
    <row r="5499" spans="27:28" x14ac:dyDescent="0.25">
      <c r="AA5499" s="4" t="str">
        <f t="shared" si="173"/>
        <v/>
      </c>
      <c r="AB5499" s="4" t="str">
        <f t="shared" si="174"/>
        <v/>
      </c>
    </row>
    <row r="5500" spans="27:28" x14ac:dyDescent="0.25">
      <c r="AA5500" s="4" t="str">
        <f t="shared" si="173"/>
        <v/>
      </c>
      <c r="AB5500" s="4" t="str">
        <f t="shared" si="174"/>
        <v/>
      </c>
    </row>
    <row r="5501" spans="27:28" x14ac:dyDescent="0.25">
      <c r="AA5501" s="4" t="str">
        <f t="shared" si="173"/>
        <v/>
      </c>
      <c r="AB5501" s="4" t="str">
        <f t="shared" si="174"/>
        <v/>
      </c>
    </row>
    <row r="5502" spans="27:28" x14ac:dyDescent="0.25">
      <c r="AA5502" s="4" t="str">
        <f t="shared" si="173"/>
        <v/>
      </c>
      <c r="AB5502" s="4" t="str">
        <f t="shared" si="174"/>
        <v/>
      </c>
    </row>
    <row r="5503" spans="27:28" x14ac:dyDescent="0.25">
      <c r="AA5503" s="4" t="str">
        <f t="shared" si="173"/>
        <v/>
      </c>
      <c r="AB5503" s="4" t="str">
        <f t="shared" si="174"/>
        <v/>
      </c>
    </row>
    <row r="5504" spans="27:28" x14ac:dyDescent="0.25">
      <c r="AA5504" s="4" t="str">
        <f t="shared" si="173"/>
        <v/>
      </c>
      <c r="AB5504" s="4" t="str">
        <f t="shared" si="174"/>
        <v/>
      </c>
    </row>
    <row r="5505" spans="27:28" x14ac:dyDescent="0.25">
      <c r="AA5505" s="4" t="str">
        <f t="shared" si="173"/>
        <v/>
      </c>
      <c r="AB5505" s="4" t="str">
        <f t="shared" si="174"/>
        <v/>
      </c>
    </row>
    <row r="5506" spans="27:28" x14ac:dyDescent="0.25">
      <c r="AA5506" s="4" t="str">
        <f t="shared" si="173"/>
        <v/>
      </c>
      <c r="AB5506" s="4" t="str">
        <f t="shared" si="174"/>
        <v/>
      </c>
    </row>
    <row r="5507" spans="27:28" x14ac:dyDescent="0.25">
      <c r="AA5507" s="4" t="str">
        <f t="shared" si="173"/>
        <v/>
      </c>
      <c r="AB5507" s="4" t="str">
        <f t="shared" si="174"/>
        <v/>
      </c>
    </row>
    <row r="5508" spans="27:28" x14ac:dyDescent="0.25">
      <c r="AA5508" s="4" t="str">
        <f t="shared" si="173"/>
        <v/>
      </c>
      <c r="AB5508" s="4" t="str">
        <f t="shared" si="174"/>
        <v/>
      </c>
    </row>
    <row r="5509" spans="27:28" x14ac:dyDescent="0.25">
      <c r="AA5509" s="4" t="str">
        <f t="shared" si="173"/>
        <v/>
      </c>
      <c r="AB5509" s="4" t="str">
        <f t="shared" si="174"/>
        <v/>
      </c>
    </row>
    <row r="5510" spans="27:28" x14ac:dyDescent="0.25">
      <c r="AA5510" s="4" t="str">
        <f t="shared" ref="AA5510:AA5573" si="175">IF(A5510="","",R5510+T5510)</f>
        <v/>
      </c>
      <c r="AB5510" s="4" t="str">
        <f t="shared" si="174"/>
        <v/>
      </c>
    </row>
    <row r="5511" spans="27:28" x14ac:dyDescent="0.25">
      <c r="AA5511" s="4" t="str">
        <f t="shared" si="175"/>
        <v/>
      </c>
      <c r="AB5511" s="4" t="str">
        <f t="shared" si="174"/>
        <v/>
      </c>
    </row>
    <row r="5512" spans="27:28" x14ac:dyDescent="0.25">
      <c r="AA5512" s="4" t="str">
        <f t="shared" si="175"/>
        <v/>
      </c>
      <c r="AB5512" s="4" t="str">
        <f t="shared" si="174"/>
        <v/>
      </c>
    </row>
    <row r="5513" spans="27:28" x14ac:dyDescent="0.25">
      <c r="AA5513" s="4" t="str">
        <f t="shared" si="175"/>
        <v/>
      </c>
      <c r="AB5513" s="4" t="str">
        <f t="shared" si="174"/>
        <v/>
      </c>
    </row>
    <row r="5514" spans="27:28" x14ac:dyDescent="0.25">
      <c r="AA5514" s="4" t="str">
        <f t="shared" si="175"/>
        <v/>
      </c>
      <c r="AB5514" s="4" t="str">
        <f t="shared" si="174"/>
        <v/>
      </c>
    </row>
    <row r="5515" spans="27:28" x14ac:dyDescent="0.25">
      <c r="AA5515" s="4" t="str">
        <f t="shared" si="175"/>
        <v/>
      </c>
      <c r="AB5515" s="4" t="str">
        <f t="shared" si="174"/>
        <v/>
      </c>
    </row>
    <row r="5516" spans="27:28" x14ac:dyDescent="0.25">
      <c r="AA5516" s="4" t="str">
        <f t="shared" si="175"/>
        <v/>
      </c>
      <c r="AB5516" s="4" t="str">
        <f t="shared" si="174"/>
        <v/>
      </c>
    </row>
    <row r="5517" spans="27:28" x14ac:dyDescent="0.25">
      <c r="AA5517" s="4" t="str">
        <f t="shared" si="175"/>
        <v/>
      </c>
      <c r="AB5517" s="4" t="str">
        <f t="shared" si="174"/>
        <v/>
      </c>
    </row>
    <row r="5518" spans="27:28" x14ac:dyDescent="0.25">
      <c r="AA5518" s="4" t="str">
        <f t="shared" si="175"/>
        <v/>
      </c>
      <c r="AB5518" s="4" t="str">
        <f t="shared" si="174"/>
        <v/>
      </c>
    </row>
    <row r="5519" spans="27:28" x14ac:dyDescent="0.25">
      <c r="AA5519" s="4" t="str">
        <f t="shared" si="175"/>
        <v/>
      </c>
      <c r="AB5519" s="4" t="str">
        <f t="shared" si="174"/>
        <v/>
      </c>
    </row>
    <row r="5520" spans="27:28" x14ac:dyDescent="0.25">
      <c r="AA5520" s="4" t="str">
        <f t="shared" si="175"/>
        <v/>
      </c>
      <c r="AB5520" s="4" t="str">
        <f t="shared" si="174"/>
        <v/>
      </c>
    </row>
    <row r="5521" spans="27:28" x14ac:dyDescent="0.25">
      <c r="AA5521" s="4" t="str">
        <f t="shared" si="175"/>
        <v/>
      </c>
      <c r="AB5521" s="4" t="str">
        <f t="shared" si="174"/>
        <v/>
      </c>
    </row>
    <row r="5522" spans="27:28" x14ac:dyDescent="0.25">
      <c r="AA5522" s="4" t="str">
        <f t="shared" si="175"/>
        <v/>
      </c>
      <c r="AB5522" s="4" t="str">
        <f t="shared" si="174"/>
        <v/>
      </c>
    </row>
    <row r="5523" spans="27:28" x14ac:dyDescent="0.25">
      <c r="AA5523" s="4" t="str">
        <f t="shared" si="175"/>
        <v/>
      </c>
      <c r="AB5523" s="4" t="str">
        <f t="shared" si="174"/>
        <v/>
      </c>
    </row>
    <row r="5524" spans="27:28" x14ac:dyDescent="0.25">
      <c r="AA5524" s="4" t="str">
        <f t="shared" si="175"/>
        <v/>
      </c>
      <c r="AB5524" s="4" t="str">
        <f t="shared" si="174"/>
        <v/>
      </c>
    </row>
    <row r="5525" spans="27:28" x14ac:dyDescent="0.25">
      <c r="AA5525" s="4" t="str">
        <f t="shared" si="175"/>
        <v/>
      </c>
      <c r="AB5525" s="4" t="str">
        <f t="shared" si="174"/>
        <v/>
      </c>
    </row>
    <row r="5526" spans="27:28" x14ac:dyDescent="0.25">
      <c r="AA5526" s="4" t="str">
        <f t="shared" si="175"/>
        <v/>
      </c>
      <c r="AB5526" s="4" t="str">
        <f t="shared" si="174"/>
        <v/>
      </c>
    </row>
    <row r="5527" spans="27:28" x14ac:dyDescent="0.25">
      <c r="AA5527" s="4" t="str">
        <f t="shared" si="175"/>
        <v/>
      </c>
      <c r="AB5527" s="4" t="str">
        <f t="shared" si="174"/>
        <v/>
      </c>
    </row>
    <row r="5528" spans="27:28" x14ac:dyDescent="0.25">
      <c r="AA5528" s="4" t="str">
        <f t="shared" si="175"/>
        <v/>
      </c>
      <c r="AB5528" s="4" t="str">
        <f t="shared" si="174"/>
        <v/>
      </c>
    </row>
    <row r="5529" spans="27:28" x14ac:dyDescent="0.25">
      <c r="AA5529" s="4" t="str">
        <f t="shared" si="175"/>
        <v/>
      </c>
      <c r="AB5529" s="4" t="str">
        <f t="shared" si="174"/>
        <v/>
      </c>
    </row>
    <row r="5530" spans="27:28" x14ac:dyDescent="0.25">
      <c r="AA5530" s="4" t="str">
        <f t="shared" si="175"/>
        <v/>
      </c>
      <c r="AB5530" s="4" t="str">
        <f t="shared" si="174"/>
        <v/>
      </c>
    </row>
    <row r="5531" spans="27:28" x14ac:dyDescent="0.25">
      <c r="AA5531" s="4" t="str">
        <f t="shared" si="175"/>
        <v/>
      </c>
      <c r="AB5531" s="4" t="str">
        <f t="shared" si="174"/>
        <v/>
      </c>
    </row>
    <row r="5532" spans="27:28" x14ac:dyDescent="0.25">
      <c r="AA5532" s="4" t="str">
        <f t="shared" si="175"/>
        <v/>
      </c>
      <c r="AB5532" s="4" t="str">
        <f t="shared" si="174"/>
        <v/>
      </c>
    </row>
    <row r="5533" spans="27:28" x14ac:dyDescent="0.25">
      <c r="AA5533" s="4" t="str">
        <f t="shared" si="175"/>
        <v/>
      </c>
      <c r="AB5533" s="4" t="str">
        <f t="shared" si="174"/>
        <v/>
      </c>
    </row>
    <row r="5534" spans="27:28" x14ac:dyDescent="0.25">
      <c r="AA5534" s="4" t="str">
        <f t="shared" si="175"/>
        <v/>
      </c>
      <c r="AB5534" s="4" t="str">
        <f t="shared" ref="AB5534:AB5597" si="176">IF(K5534="","",IF(VALUE(TEXT(K5534,"HH:MM:SS"))&gt;H5534,VALUE(TEXT(K5534,"HH:MM:SS"))-H5534,0))</f>
        <v/>
      </c>
    </row>
    <row r="5535" spans="27:28" x14ac:dyDescent="0.25">
      <c r="AA5535" s="4" t="str">
        <f t="shared" si="175"/>
        <v/>
      </c>
      <c r="AB5535" s="4" t="str">
        <f t="shared" si="176"/>
        <v/>
      </c>
    </row>
    <row r="5536" spans="27:28" x14ac:dyDescent="0.25">
      <c r="AA5536" s="4" t="str">
        <f t="shared" si="175"/>
        <v/>
      </c>
      <c r="AB5536" s="4" t="str">
        <f t="shared" si="176"/>
        <v/>
      </c>
    </row>
    <row r="5537" spans="27:28" x14ac:dyDescent="0.25">
      <c r="AA5537" s="4" t="str">
        <f t="shared" si="175"/>
        <v/>
      </c>
      <c r="AB5537" s="4" t="str">
        <f t="shared" si="176"/>
        <v/>
      </c>
    </row>
    <row r="5538" spans="27:28" x14ac:dyDescent="0.25">
      <c r="AA5538" s="4" t="str">
        <f t="shared" si="175"/>
        <v/>
      </c>
      <c r="AB5538" s="4" t="str">
        <f t="shared" si="176"/>
        <v/>
      </c>
    </row>
    <row r="5539" spans="27:28" x14ac:dyDescent="0.25">
      <c r="AA5539" s="4" t="str">
        <f t="shared" si="175"/>
        <v/>
      </c>
      <c r="AB5539" s="4" t="str">
        <f t="shared" si="176"/>
        <v/>
      </c>
    </row>
    <row r="5540" spans="27:28" x14ac:dyDescent="0.25">
      <c r="AA5540" s="4" t="str">
        <f t="shared" si="175"/>
        <v/>
      </c>
      <c r="AB5540" s="4" t="str">
        <f t="shared" si="176"/>
        <v/>
      </c>
    </row>
    <row r="5541" spans="27:28" x14ac:dyDescent="0.25">
      <c r="AA5541" s="4" t="str">
        <f t="shared" si="175"/>
        <v/>
      </c>
      <c r="AB5541" s="4" t="str">
        <f t="shared" si="176"/>
        <v/>
      </c>
    </row>
    <row r="5542" spans="27:28" x14ac:dyDescent="0.25">
      <c r="AA5542" s="4" t="str">
        <f t="shared" si="175"/>
        <v/>
      </c>
      <c r="AB5542" s="4" t="str">
        <f t="shared" si="176"/>
        <v/>
      </c>
    </row>
    <row r="5543" spans="27:28" x14ac:dyDescent="0.25">
      <c r="AA5543" s="4" t="str">
        <f t="shared" si="175"/>
        <v/>
      </c>
      <c r="AB5543" s="4" t="str">
        <f t="shared" si="176"/>
        <v/>
      </c>
    </row>
    <row r="5544" spans="27:28" x14ac:dyDescent="0.25">
      <c r="AA5544" s="4" t="str">
        <f t="shared" si="175"/>
        <v/>
      </c>
      <c r="AB5544" s="4" t="str">
        <f t="shared" si="176"/>
        <v/>
      </c>
    </row>
    <row r="5545" spans="27:28" x14ac:dyDescent="0.25">
      <c r="AA5545" s="4" t="str">
        <f t="shared" si="175"/>
        <v/>
      </c>
      <c r="AB5545" s="4" t="str">
        <f t="shared" si="176"/>
        <v/>
      </c>
    </row>
    <row r="5546" spans="27:28" x14ac:dyDescent="0.25">
      <c r="AA5546" s="4" t="str">
        <f t="shared" si="175"/>
        <v/>
      </c>
      <c r="AB5546" s="4" t="str">
        <f t="shared" si="176"/>
        <v/>
      </c>
    </row>
    <row r="5547" spans="27:28" x14ac:dyDescent="0.25">
      <c r="AA5547" s="4" t="str">
        <f t="shared" si="175"/>
        <v/>
      </c>
      <c r="AB5547" s="4" t="str">
        <f t="shared" si="176"/>
        <v/>
      </c>
    </row>
    <row r="5548" spans="27:28" x14ac:dyDescent="0.25">
      <c r="AA5548" s="4" t="str">
        <f t="shared" si="175"/>
        <v/>
      </c>
      <c r="AB5548" s="4" t="str">
        <f t="shared" si="176"/>
        <v/>
      </c>
    </row>
    <row r="5549" spans="27:28" x14ac:dyDescent="0.25">
      <c r="AA5549" s="4" t="str">
        <f t="shared" si="175"/>
        <v/>
      </c>
      <c r="AB5549" s="4" t="str">
        <f t="shared" si="176"/>
        <v/>
      </c>
    </row>
    <row r="5550" spans="27:28" x14ac:dyDescent="0.25">
      <c r="AA5550" s="4" t="str">
        <f t="shared" si="175"/>
        <v/>
      </c>
      <c r="AB5550" s="4" t="str">
        <f t="shared" si="176"/>
        <v/>
      </c>
    </row>
    <row r="5551" spans="27:28" x14ac:dyDescent="0.25">
      <c r="AA5551" s="4" t="str">
        <f t="shared" si="175"/>
        <v/>
      </c>
      <c r="AB5551" s="4" t="str">
        <f t="shared" si="176"/>
        <v/>
      </c>
    </row>
    <row r="5552" spans="27:28" x14ac:dyDescent="0.25">
      <c r="AA5552" s="4" t="str">
        <f t="shared" si="175"/>
        <v/>
      </c>
      <c r="AB5552" s="4" t="str">
        <f t="shared" si="176"/>
        <v/>
      </c>
    </row>
    <row r="5553" spans="27:28" x14ac:dyDescent="0.25">
      <c r="AA5553" s="4" t="str">
        <f t="shared" si="175"/>
        <v/>
      </c>
      <c r="AB5553" s="4" t="str">
        <f t="shared" si="176"/>
        <v/>
      </c>
    </row>
    <row r="5554" spans="27:28" x14ac:dyDescent="0.25">
      <c r="AA5554" s="4" t="str">
        <f t="shared" si="175"/>
        <v/>
      </c>
      <c r="AB5554" s="4" t="str">
        <f t="shared" si="176"/>
        <v/>
      </c>
    </row>
    <row r="5555" spans="27:28" x14ac:dyDescent="0.25">
      <c r="AA5555" s="4" t="str">
        <f t="shared" si="175"/>
        <v/>
      </c>
      <c r="AB5555" s="4" t="str">
        <f t="shared" si="176"/>
        <v/>
      </c>
    </row>
    <row r="5556" spans="27:28" x14ac:dyDescent="0.25">
      <c r="AA5556" s="4" t="str">
        <f t="shared" si="175"/>
        <v/>
      </c>
      <c r="AB5556" s="4" t="str">
        <f t="shared" si="176"/>
        <v/>
      </c>
    </row>
    <row r="5557" spans="27:28" x14ac:dyDescent="0.25">
      <c r="AA5557" s="4" t="str">
        <f t="shared" si="175"/>
        <v/>
      </c>
      <c r="AB5557" s="4" t="str">
        <f t="shared" si="176"/>
        <v/>
      </c>
    </row>
    <row r="5558" spans="27:28" x14ac:dyDescent="0.25">
      <c r="AA5558" s="4" t="str">
        <f t="shared" si="175"/>
        <v/>
      </c>
      <c r="AB5558" s="4" t="str">
        <f t="shared" si="176"/>
        <v/>
      </c>
    </row>
    <row r="5559" spans="27:28" x14ac:dyDescent="0.25">
      <c r="AA5559" s="4" t="str">
        <f t="shared" si="175"/>
        <v/>
      </c>
      <c r="AB5559" s="4" t="str">
        <f t="shared" si="176"/>
        <v/>
      </c>
    </row>
    <row r="5560" spans="27:28" x14ac:dyDescent="0.25">
      <c r="AA5560" s="4" t="str">
        <f t="shared" si="175"/>
        <v/>
      </c>
      <c r="AB5560" s="4" t="str">
        <f t="shared" si="176"/>
        <v/>
      </c>
    </row>
    <row r="5561" spans="27:28" x14ac:dyDescent="0.25">
      <c r="AA5561" s="4" t="str">
        <f t="shared" si="175"/>
        <v/>
      </c>
      <c r="AB5561" s="4" t="str">
        <f t="shared" si="176"/>
        <v/>
      </c>
    </row>
    <row r="5562" spans="27:28" x14ac:dyDescent="0.25">
      <c r="AA5562" s="4" t="str">
        <f t="shared" si="175"/>
        <v/>
      </c>
      <c r="AB5562" s="4" t="str">
        <f t="shared" si="176"/>
        <v/>
      </c>
    </row>
    <row r="5563" spans="27:28" x14ac:dyDescent="0.25">
      <c r="AA5563" s="4" t="str">
        <f t="shared" si="175"/>
        <v/>
      </c>
      <c r="AB5563" s="4" t="str">
        <f t="shared" si="176"/>
        <v/>
      </c>
    </row>
    <row r="5564" spans="27:28" x14ac:dyDescent="0.25">
      <c r="AA5564" s="4" t="str">
        <f t="shared" si="175"/>
        <v/>
      </c>
      <c r="AB5564" s="4" t="str">
        <f t="shared" si="176"/>
        <v/>
      </c>
    </row>
    <row r="5565" spans="27:28" x14ac:dyDescent="0.25">
      <c r="AA5565" s="4" t="str">
        <f t="shared" si="175"/>
        <v/>
      </c>
      <c r="AB5565" s="4" t="str">
        <f t="shared" si="176"/>
        <v/>
      </c>
    </row>
    <row r="5566" spans="27:28" x14ac:dyDescent="0.25">
      <c r="AA5566" s="4" t="str">
        <f t="shared" si="175"/>
        <v/>
      </c>
      <c r="AB5566" s="4" t="str">
        <f t="shared" si="176"/>
        <v/>
      </c>
    </row>
    <row r="5567" spans="27:28" x14ac:dyDescent="0.25">
      <c r="AA5567" s="4" t="str">
        <f t="shared" si="175"/>
        <v/>
      </c>
      <c r="AB5567" s="4" t="str">
        <f t="shared" si="176"/>
        <v/>
      </c>
    </row>
    <row r="5568" spans="27:28" x14ac:dyDescent="0.25">
      <c r="AA5568" s="4" t="str">
        <f t="shared" si="175"/>
        <v/>
      </c>
      <c r="AB5568" s="4" t="str">
        <f t="shared" si="176"/>
        <v/>
      </c>
    </row>
    <row r="5569" spans="27:28" x14ac:dyDescent="0.25">
      <c r="AA5569" s="4" t="str">
        <f t="shared" si="175"/>
        <v/>
      </c>
      <c r="AB5569" s="4" t="str">
        <f t="shared" si="176"/>
        <v/>
      </c>
    </row>
    <row r="5570" spans="27:28" x14ac:dyDescent="0.25">
      <c r="AA5570" s="4" t="str">
        <f t="shared" si="175"/>
        <v/>
      </c>
      <c r="AB5570" s="4" t="str">
        <f t="shared" si="176"/>
        <v/>
      </c>
    </row>
    <row r="5571" spans="27:28" x14ac:dyDescent="0.25">
      <c r="AA5571" s="4" t="str">
        <f t="shared" si="175"/>
        <v/>
      </c>
      <c r="AB5571" s="4" t="str">
        <f t="shared" si="176"/>
        <v/>
      </c>
    </row>
    <row r="5572" spans="27:28" x14ac:dyDescent="0.25">
      <c r="AA5572" s="4" t="str">
        <f t="shared" si="175"/>
        <v/>
      </c>
      <c r="AB5572" s="4" t="str">
        <f t="shared" si="176"/>
        <v/>
      </c>
    </row>
    <row r="5573" spans="27:28" x14ac:dyDescent="0.25">
      <c r="AA5573" s="4" t="str">
        <f t="shared" si="175"/>
        <v/>
      </c>
      <c r="AB5573" s="4" t="str">
        <f t="shared" si="176"/>
        <v/>
      </c>
    </row>
    <row r="5574" spans="27:28" x14ac:dyDescent="0.25">
      <c r="AA5574" s="4" t="str">
        <f t="shared" ref="AA5574:AA5637" si="177">IF(A5574="","",R5574+T5574)</f>
        <v/>
      </c>
      <c r="AB5574" s="4" t="str">
        <f t="shared" si="176"/>
        <v/>
      </c>
    </row>
    <row r="5575" spans="27:28" x14ac:dyDescent="0.25">
      <c r="AA5575" s="4" t="str">
        <f t="shared" si="177"/>
        <v/>
      </c>
      <c r="AB5575" s="4" t="str">
        <f t="shared" si="176"/>
        <v/>
      </c>
    </row>
    <row r="5576" spans="27:28" x14ac:dyDescent="0.25">
      <c r="AA5576" s="4" t="str">
        <f t="shared" si="177"/>
        <v/>
      </c>
      <c r="AB5576" s="4" t="str">
        <f t="shared" si="176"/>
        <v/>
      </c>
    </row>
    <row r="5577" spans="27:28" x14ac:dyDescent="0.25">
      <c r="AA5577" s="4" t="str">
        <f t="shared" si="177"/>
        <v/>
      </c>
      <c r="AB5577" s="4" t="str">
        <f t="shared" si="176"/>
        <v/>
      </c>
    </row>
    <row r="5578" spans="27:28" x14ac:dyDescent="0.25">
      <c r="AA5578" s="4" t="str">
        <f t="shared" si="177"/>
        <v/>
      </c>
      <c r="AB5578" s="4" t="str">
        <f t="shared" si="176"/>
        <v/>
      </c>
    </row>
    <row r="5579" spans="27:28" x14ac:dyDescent="0.25">
      <c r="AA5579" s="4" t="str">
        <f t="shared" si="177"/>
        <v/>
      </c>
      <c r="AB5579" s="4" t="str">
        <f t="shared" si="176"/>
        <v/>
      </c>
    </row>
    <row r="5580" spans="27:28" x14ac:dyDescent="0.25">
      <c r="AA5580" s="4" t="str">
        <f t="shared" si="177"/>
        <v/>
      </c>
      <c r="AB5580" s="4" t="str">
        <f t="shared" si="176"/>
        <v/>
      </c>
    </row>
    <row r="5581" spans="27:28" x14ac:dyDescent="0.25">
      <c r="AA5581" s="4" t="str">
        <f t="shared" si="177"/>
        <v/>
      </c>
      <c r="AB5581" s="4" t="str">
        <f t="shared" si="176"/>
        <v/>
      </c>
    </row>
    <row r="5582" spans="27:28" x14ac:dyDescent="0.25">
      <c r="AA5582" s="4" t="str">
        <f t="shared" si="177"/>
        <v/>
      </c>
      <c r="AB5582" s="4" t="str">
        <f t="shared" si="176"/>
        <v/>
      </c>
    </row>
    <row r="5583" spans="27:28" x14ac:dyDescent="0.25">
      <c r="AA5583" s="4" t="str">
        <f t="shared" si="177"/>
        <v/>
      </c>
      <c r="AB5583" s="4" t="str">
        <f t="shared" si="176"/>
        <v/>
      </c>
    </row>
    <row r="5584" spans="27:28" x14ac:dyDescent="0.25">
      <c r="AA5584" s="4" t="str">
        <f t="shared" si="177"/>
        <v/>
      </c>
      <c r="AB5584" s="4" t="str">
        <f t="shared" si="176"/>
        <v/>
      </c>
    </row>
    <row r="5585" spans="27:28" x14ac:dyDescent="0.25">
      <c r="AA5585" s="4" t="str">
        <f t="shared" si="177"/>
        <v/>
      </c>
      <c r="AB5585" s="4" t="str">
        <f t="shared" si="176"/>
        <v/>
      </c>
    </row>
    <row r="5586" spans="27:28" x14ac:dyDescent="0.25">
      <c r="AA5586" s="4" t="str">
        <f t="shared" si="177"/>
        <v/>
      </c>
      <c r="AB5586" s="4" t="str">
        <f t="shared" si="176"/>
        <v/>
      </c>
    </row>
    <row r="5587" spans="27:28" x14ac:dyDescent="0.25">
      <c r="AA5587" s="4" t="str">
        <f t="shared" si="177"/>
        <v/>
      </c>
      <c r="AB5587" s="4" t="str">
        <f t="shared" si="176"/>
        <v/>
      </c>
    </row>
    <row r="5588" spans="27:28" x14ac:dyDescent="0.25">
      <c r="AA5588" s="4" t="str">
        <f t="shared" si="177"/>
        <v/>
      </c>
      <c r="AB5588" s="4" t="str">
        <f t="shared" si="176"/>
        <v/>
      </c>
    </row>
    <row r="5589" spans="27:28" x14ac:dyDescent="0.25">
      <c r="AA5589" s="4" t="str">
        <f t="shared" si="177"/>
        <v/>
      </c>
      <c r="AB5589" s="4" t="str">
        <f t="shared" si="176"/>
        <v/>
      </c>
    </row>
    <row r="5590" spans="27:28" x14ac:dyDescent="0.25">
      <c r="AA5590" s="4" t="str">
        <f t="shared" si="177"/>
        <v/>
      </c>
      <c r="AB5590" s="4" t="str">
        <f t="shared" si="176"/>
        <v/>
      </c>
    </row>
    <row r="5591" spans="27:28" x14ac:dyDescent="0.25">
      <c r="AA5591" s="4" t="str">
        <f t="shared" si="177"/>
        <v/>
      </c>
      <c r="AB5591" s="4" t="str">
        <f t="shared" si="176"/>
        <v/>
      </c>
    </row>
    <row r="5592" spans="27:28" x14ac:dyDescent="0.25">
      <c r="AA5592" s="4" t="str">
        <f t="shared" si="177"/>
        <v/>
      </c>
      <c r="AB5592" s="4" t="str">
        <f t="shared" si="176"/>
        <v/>
      </c>
    </row>
    <row r="5593" spans="27:28" x14ac:dyDescent="0.25">
      <c r="AA5593" s="4" t="str">
        <f t="shared" si="177"/>
        <v/>
      </c>
      <c r="AB5593" s="4" t="str">
        <f t="shared" si="176"/>
        <v/>
      </c>
    </row>
    <row r="5594" spans="27:28" x14ac:dyDescent="0.25">
      <c r="AA5594" s="4" t="str">
        <f t="shared" si="177"/>
        <v/>
      </c>
      <c r="AB5594" s="4" t="str">
        <f t="shared" si="176"/>
        <v/>
      </c>
    </row>
    <row r="5595" spans="27:28" x14ac:dyDescent="0.25">
      <c r="AA5595" s="4" t="str">
        <f t="shared" si="177"/>
        <v/>
      </c>
      <c r="AB5595" s="4" t="str">
        <f t="shared" si="176"/>
        <v/>
      </c>
    </row>
    <row r="5596" spans="27:28" x14ac:dyDescent="0.25">
      <c r="AA5596" s="4" t="str">
        <f t="shared" si="177"/>
        <v/>
      </c>
      <c r="AB5596" s="4" t="str">
        <f t="shared" si="176"/>
        <v/>
      </c>
    </row>
    <row r="5597" spans="27:28" x14ac:dyDescent="0.25">
      <c r="AA5597" s="4" t="str">
        <f t="shared" si="177"/>
        <v/>
      </c>
      <c r="AB5597" s="4" t="str">
        <f t="shared" si="176"/>
        <v/>
      </c>
    </row>
    <row r="5598" spans="27:28" x14ac:dyDescent="0.25">
      <c r="AA5598" s="4" t="str">
        <f t="shared" si="177"/>
        <v/>
      </c>
      <c r="AB5598" s="4" t="str">
        <f t="shared" ref="AB5598:AB5661" si="178">IF(K5598="","",IF(VALUE(TEXT(K5598,"HH:MM:SS"))&gt;H5598,VALUE(TEXT(K5598,"HH:MM:SS"))-H5598,0))</f>
        <v/>
      </c>
    </row>
    <row r="5599" spans="27:28" x14ac:dyDescent="0.25">
      <c r="AA5599" s="4" t="str">
        <f t="shared" si="177"/>
        <v/>
      </c>
      <c r="AB5599" s="4" t="str">
        <f t="shared" si="178"/>
        <v/>
      </c>
    </row>
    <row r="5600" spans="27:28" x14ac:dyDescent="0.25">
      <c r="AA5600" s="4" t="str">
        <f t="shared" si="177"/>
        <v/>
      </c>
      <c r="AB5600" s="4" t="str">
        <f t="shared" si="178"/>
        <v/>
      </c>
    </row>
    <row r="5601" spans="27:28" x14ac:dyDescent="0.25">
      <c r="AA5601" s="4" t="str">
        <f t="shared" si="177"/>
        <v/>
      </c>
      <c r="AB5601" s="4" t="str">
        <f t="shared" si="178"/>
        <v/>
      </c>
    </row>
    <row r="5602" spans="27:28" x14ac:dyDescent="0.25">
      <c r="AA5602" s="4" t="str">
        <f t="shared" si="177"/>
        <v/>
      </c>
      <c r="AB5602" s="4" t="str">
        <f t="shared" si="178"/>
        <v/>
      </c>
    </row>
    <row r="5603" spans="27:28" x14ac:dyDescent="0.25">
      <c r="AA5603" s="4" t="str">
        <f t="shared" si="177"/>
        <v/>
      </c>
      <c r="AB5603" s="4" t="str">
        <f t="shared" si="178"/>
        <v/>
      </c>
    </row>
    <row r="5604" spans="27:28" x14ac:dyDescent="0.25">
      <c r="AA5604" s="4" t="str">
        <f t="shared" si="177"/>
        <v/>
      </c>
      <c r="AB5604" s="4" t="str">
        <f t="shared" si="178"/>
        <v/>
      </c>
    </row>
    <row r="5605" spans="27:28" x14ac:dyDescent="0.25">
      <c r="AA5605" s="4" t="str">
        <f t="shared" si="177"/>
        <v/>
      </c>
      <c r="AB5605" s="4" t="str">
        <f t="shared" si="178"/>
        <v/>
      </c>
    </row>
    <row r="5606" spans="27:28" x14ac:dyDescent="0.25">
      <c r="AA5606" s="4" t="str">
        <f t="shared" si="177"/>
        <v/>
      </c>
      <c r="AB5606" s="4" t="str">
        <f t="shared" si="178"/>
        <v/>
      </c>
    </row>
    <row r="5607" spans="27:28" x14ac:dyDescent="0.25">
      <c r="AA5607" s="4" t="str">
        <f t="shared" si="177"/>
        <v/>
      </c>
      <c r="AB5607" s="4" t="str">
        <f t="shared" si="178"/>
        <v/>
      </c>
    </row>
    <row r="5608" spans="27:28" x14ac:dyDescent="0.25">
      <c r="AA5608" s="4" t="str">
        <f t="shared" si="177"/>
        <v/>
      </c>
      <c r="AB5608" s="4" t="str">
        <f t="shared" si="178"/>
        <v/>
      </c>
    </row>
    <row r="5609" spans="27:28" x14ac:dyDescent="0.25">
      <c r="AA5609" s="4" t="str">
        <f t="shared" si="177"/>
        <v/>
      </c>
      <c r="AB5609" s="4" t="str">
        <f t="shared" si="178"/>
        <v/>
      </c>
    </row>
    <row r="5610" spans="27:28" x14ac:dyDescent="0.25">
      <c r="AA5610" s="4" t="str">
        <f t="shared" si="177"/>
        <v/>
      </c>
      <c r="AB5610" s="4" t="str">
        <f t="shared" si="178"/>
        <v/>
      </c>
    </row>
    <row r="5611" spans="27:28" x14ac:dyDescent="0.25">
      <c r="AA5611" s="4" t="str">
        <f t="shared" si="177"/>
        <v/>
      </c>
      <c r="AB5611" s="4" t="str">
        <f t="shared" si="178"/>
        <v/>
      </c>
    </row>
    <row r="5612" spans="27:28" x14ac:dyDescent="0.25">
      <c r="AA5612" s="4" t="str">
        <f t="shared" si="177"/>
        <v/>
      </c>
      <c r="AB5612" s="4" t="str">
        <f t="shared" si="178"/>
        <v/>
      </c>
    </row>
    <row r="5613" spans="27:28" x14ac:dyDescent="0.25">
      <c r="AA5613" s="4" t="str">
        <f t="shared" si="177"/>
        <v/>
      </c>
      <c r="AB5613" s="4" t="str">
        <f t="shared" si="178"/>
        <v/>
      </c>
    </row>
    <row r="5614" spans="27:28" x14ac:dyDescent="0.25">
      <c r="AA5614" s="4" t="str">
        <f t="shared" si="177"/>
        <v/>
      </c>
      <c r="AB5614" s="4" t="str">
        <f t="shared" si="178"/>
        <v/>
      </c>
    </row>
    <row r="5615" spans="27:28" x14ac:dyDescent="0.25">
      <c r="AA5615" s="4" t="str">
        <f t="shared" si="177"/>
        <v/>
      </c>
      <c r="AB5615" s="4" t="str">
        <f t="shared" si="178"/>
        <v/>
      </c>
    </row>
    <row r="5616" spans="27:28" x14ac:dyDescent="0.25">
      <c r="AA5616" s="4" t="str">
        <f t="shared" si="177"/>
        <v/>
      </c>
      <c r="AB5616" s="4" t="str">
        <f t="shared" si="178"/>
        <v/>
      </c>
    </row>
    <row r="5617" spans="27:28" x14ac:dyDescent="0.25">
      <c r="AA5617" s="4" t="str">
        <f t="shared" si="177"/>
        <v/>
      </c>
      <c r="AB5617" s="4" t="str">
        <f t="shared" si="178"/>
        <v/>
      </c>
    </row>
    <row r="5618" spans="27:28" x14ac:dyDescent="0.25">
      <c r="AA5618" s="4" t="str">
        <f t="shared" si="177"/>
        <v/>
      </c>
      <c r="AB5618" s="4" t="str">
        <f t="shared" si="178"/>
        <v/>
      </c>
    </row>
    <row r="5619" spans="27:28" x14ac:dyDescent="0.25">
      <c r="AA5619" s="4" t="str">
        <f t="shared" si="177"/>
        <v/>
      </c>
      <c r="AB5619" s="4" t="str">
        <f t="shared" si="178"/>
        <v/>
      </c>
    </row>
    <row r="5620" spans="27:28" x14ac:dyDescent="0.25">
      <c r="AA5620" s="4" t="str">
        <f t="shared" si="177"/>
        <v/>
      </c>
      <c r="AB5620" s="4" t="str">
        <f t="shared" si="178"/>
        <v/>
      </c>
    </row>
    <row r="5621" spans="27:28" x14ac:dyDescent="0.25">
      <c r="AA5621" s="4" t="str">
        <f t="shared" si="177"/>
        <v/>
      </c>
      <c r="AB5621" s="4" t="str">
        <f t="shared" si="178"/>
        <v/>
      </c>
    </row>
    <row r="5622" spans="27:28" x14ac:dyDescent="0.25">
      <c r="AA5622" s="4" t="str">
        <f t="shared" si="177"/>
        <v/>
      </c>
      <c r="AB5622" s="4" t="str">
        <f t="shared" si="178"/>
        <v/>
      </c>
    </row>
    <row r="5623" spans="27:28" x14ac:dyDescent="0.25">
      <c r="AA5623" s="4" t="str">
        <f t="shared" si="177"/>
        <v/>
      </c>
      <c r="AB5623" s="4" t="str">
        <f t="shared" si="178"/>
        <v/>
      </c>
    </row>
    <row r="5624" spans="27:28" x14ac:dyDescent="0.25">
      <c r="AA5624" s="4" t="str">
        <f t="shared" si="177"/>
        <v/>
      </c>
      <c r="AB5624" s="4" t="str">
        <f t="shared" si="178"/>
        <v/>
      </c>
    </row>
    <row r="5625" spans="27:28" x14ac:dyDescent="0.25">
      <c r="AA5625" s="4" t="str">
        <f t="shared" si="177"/>
        <v/>
      </c>
      <c r="AB5625" s="4" t="str">
        <f t="shared" si="178"/>
        <v/>
      </c>
    </row>
    <row r="5626" spans="27:28" x14ac:dyDescent="0.25">
      <c r="AA5626" s="4" t="str">
        <f t="shared" si="177"/>
        <v/>
      </c>
      <c r="AB5626" s="4" t="str">
        <f t="shared" si="178"/>
        <v/>
      </c>
    </row>
    <row r="5627" spans="27:28" x14ac:dyDescent="0.25">
      <c r="AA5627" s="4" t="str">
        <f t="shared" si="177"/>
        <v/>
      </c>
      <c r="AB5627" s="4" t="str">
        <f t="shared" si="178"/>
        <v/>
      </c>
    </row>
    <row r="5628" spans="27:28" x14ac:dyDescent="0.25">
      <c r="AA5628" s="4" t="str">
        <f t="shared" si="177"/>
        <v/>
      </c>
      <c r="AB5628" s="4" t="str">
        <f t="shared" si="178"/>
        <v/>
      </c>
    </row>
    <row r="5629" spans="27:28" x14ac:dyDescent="0.25">
      <c r="AA5629" s="4" t="str">
        <f t="shared" si="177"/>
        <v/>
      </c>
      <c r="AB5629" s="4" t="str">
        <f t="shared" si="178"/>
        <v/>
      </c>
    </row>
    <row r="5630" spans="27:28" x14ac:dyDescent="0.25">
      <c r="AA5630" s="4" t="str">
        <f t="shared" si="177"/>
        <v/>
      </c>
      <c r="AB5630" s="4" t="str">
        <f t="shared" si="178"/>
        <v/>
      </c>
    </row>
    <row r="5631" spans="27:28" x14ac:dyDescent="0.25">
      <c r="AA5631" s="4" t="str">
        <f t="shared" si="177"/>
        <v/>
      </c>
      <c r="AB5631" s="4" t="str">
        <f t="shared" si="178"/>
        <v/>
      </c>
    </row>
    <row r="5632" spans="27:28" x14ac:dyDescent="0.25">
      <c r="AA5632" s="4" t="str">
        <f t="shared" si="177"/>
        <v/>
      </c>
      <c r="AB5632" s="4" t="str">
        <f t="shared" si="178"/>
        <v/>
      </c>
    </row>
    <row r="5633" spans="27:28" x14ac:dyDescent="0.25">
      <c r="AA5633" s="4" t="str">
        <f t="shared" si="177"/>
        <v/>
      </c>
      <c r="AB5633" s="4" t="str">
        <f t="shared" si="178"/>
        <v/>
      </c>
    </row>
    <row r="5634" spans="27:28" x14ac:dyDescent="0.25">
      <c r="AA5634" s="4" t="str">
        <f t="shared" si="177"/>
        <v/>
      </c>
      <c r="AB5634" s="4" t="str">
        <f t="shared" si="178"/>
        <v/>
      </c>
    </row>
    <row r="5635" spans="27:28" x14ac:dyDescent="0.25">
      <c r="AA5635" s="4" t="str">
        <f t="shared" si="177"/>
        <v/>
      </c>
      <c r="AB5635" s="4" t="str">
        <f t="shared" si="178"/>
        <v/>
      </c>
    </row>
    <row r="5636" spans="27:28" x14ac:dyDescent="0.25">
      <c r="AA5636" s="4" t="str">
        <f t="shared" si="177"/>
        <v/>
      </c>
      <c r="AB5636" s="4" t="str">
        <f t="shared" si="178"/>
        <v/>
      </c>
    </row>
    <row r="5637" spans="27:28" x14ac:dyDescent="0.25">
      <c r="AA5637" s="4" t="str">
        <f t="shared" si="177"/>
        <v/>
      </c>
      <c r="AB5637" s="4" t="str">
        <f t="shared" si="178"/>
        <v/>
      </c>
    </row>
    <row r="5638" spans="27:28" x14ac:dyDescent="0.25">
      <c r="AA5638" s="4" t="str">
        <f t="shared" ref="AA5638:AA5701" si="179">IF(A5638="","",R5638+T5638)</f>
        <v/>
      </c>
      <c r="AB5638" s="4" t="str">
        <f t="shared" si="178"/>
        <v/>
      </c>
    </row>
    <row r="5639" spans="27:28" x14ac:dyDescent="0.25">
      <c r="AA5639" s="4" t="str">
        <f t="shared" si="179"/>
        <v/>
      </c>
      <c r="AB5639" s="4" t="str">
        <f t="shared" si="178"/>
        <v/>
      </c>
    </row>
    <row r="5640" spans="27:28" x14ac:dyDescent="0.25">
      <c r="AA5640" s="4" t="str">
        <f t="shared" si="179"/>
        <v/>
      </c>
      <c r="AB5640" s="4" t="str">
        <f t="shared" si="178"/>
        <v/>
      </c>
    </row>
    <row r="5641" spans="27:28" x14ac:dyDescent="0.25">
      <c r="AA5641" s="4" t="str">
        <f t="shared" si="179"/>
        <v/>
      </c>
      <c r="AB5641" s="4" t="str">
        <f t="shared" si="178"/>
        <v/>
      </c>
    </row>
    <row r="5642" spans="27:28" x14ac:dyDescent="0.25">
      <c r="AA5642" s="4" t="str">
        <f t="shared" si="179"/>
        <v/>
      </c>
      <c r="AB5642" s="4" t="str">
        <f t="shared" si="178"/>
        <v/>
      </c>
    </row>
    <row r="5643" spans="27:28" x14ac:dyDescent="0.25">
      <c r="AA5643" s="4" t="str">
        <f t="shared" si="179"/>
        <v/>
      </c>
      <c r="AB5643" s="4" t="str">
        <f t="shared" si="178"/>
        <v/>
      </c>
    </row>
    <row r="5644" spans="27:28" x14ac:dyDescent="0.25">
      <c r="AA5644" s="4" t="str">
        <f t="shared" si="179"/>
        <v/>
      </c>
      <c r="AB5644" s="4" t="str">
        <f t="shared" si="178"/>
        <v/>
      </c>
    </row>
    <row r="5645" spans="27:28" x14ac:dyDescent="0.25">
      <c r="AA5645" s="4" t="str">
        <f t="shared" si="179"/>
        <v/>
      </c>
      <c r="AB5645" s="4" t="str">
        <f t="shared" si="178"/>
        <v/>
      </c>
    </row>
    <row r="5646" spans="27:28" x14ac:dyDescent="0.25">
      <c r="AA5646" s="4" t="str">
        <f t="shared" si="179"/>
        <v/>
      </c>
      <c r="AB5646" s="4" t="str">
        <f t="shared" si="178"/>
        <v/>
      </c>
    </row>
    <row r="5647" spans="27:28" x14ac:dyDescent="0.25">
      <c r="AA5647" s="4" t="str">
        <f t="shared" si="179"/>
        <v/>
      </c>
      <c r="AB5647" s="4" t="str">
        <f t="shared" si="178"/>
        <v/>
      </c>
    </row>
    <row r="5648" spans="27:28" x14ac:dyDescent="0.25">
      <c r="AA5648" s="4" t="str">
        <f t="shared" si="179"/>
        <v/>
      </c>
      <c r="AB5648" s="4" t="str">
        <f t="shared" si="178"/>
        <v/>
      </c>
    </row>
    <row r="5649" spans="27:28" x14ac:dyDescent="0.25">
      <c r="AA5649" s="4" t="str">
        <f t="shared" si="179"/>
        <v/>
      </c>
      <c r="AB5649" s="4" t="str">
        <f t="shared" si="178"/>
        <v/>
      </c>
    </row>
    <row r="5650" spans="27:28" x14ac:dyDescent="0.25">
      <c r="AA5650" s="4" t="str">
        <f t="shared" si="179"/>
        <v/>
      </c>
      <c r="AB5650" s="4" t="str">
        <f t="shared" si="178"/>
        <v/>
      </c>
    </row>
    <row r="5651" spans="27:28" x14ac:dyDescent="0.25">
      <c r="AA5651" s="4" t="str">
        <f t="shared" si="179"/>
        <v/>
      </c>
      <c r="AB5651" s="4" t="str">
        <f t="shared" si="178"/>
        <v/>
      </c>
    </row>
    <row r="5652" spans="27:28" x14ac:dyDescent="0.25">
      <c r="AA5652" s="4" t="str">
        <f t="shared" si="179"/>
        <v/>
      </c>
      <c r="AB5652" s="4" t="str">
        <f t="shared" si="178"/>
        <v/>
      </c>
    </row>
    <row r="5653" spans="27:28" x14ac:dyDescent="0.25">
      <c r="AA5653" s="4" t="str">
        <f t="shared" si="179"/>
        <v/>
      </c>
      <c r="AB5653" s="4" t="str">
        <f t="shared" si="178"/>
        <v/>
      </c>
    </row>
    <row r="5654" spans="27:28" x14ac:dyDescent="0.25">
      <c r="AA5654" s="4" t="str">
        <f t="shared" si="179"/>
        <v/>
      </c>
      <c r="AB5654" s="4" t="str">
        <f t="shared" si="178"/>
        <v/>
      </c>
    </row>
    <row r="5655" spans="27:28" x14ac:dyDescent="0.25">
      <c r="AA5655" s="4" t="str">
        <f t="shared" si="179"/>
        <v/>
      </c>
      <c r="AB5655" s="4" t="str">
        <f t="shared" si="178"/>
        <v/>
      </c>
    </row>
    <row r="5656" spans="27:28" x14ac:dyDescent="0.25">
      <c r="AA5656" s="4" t="str">
        <f t="shared" si="179"/>
        <v/>
      </c>
      <c r="AB5656" s="4" t="str">
        <f t="shared" si="178"/>
        <v/>
      </c>
    </row>
    <row r="5657" spans="27:28" x14ac:dyDescent="0.25">
      <c r="AA5657" s="4" t="str">
        <f t="shared" si="179"/>
        <v/>
      </c>
      <c r="AB5657" s="4" t="str">
        <f t="shared" si="178"/>
        <v/>
      </c>
    </row>
    <row r="5658" spans="27:28" x14ac:dyDescent="0.25">
      <c r="AA5658" s="4" t="str">
        <f t="shared" si="179"/>
        <v/>
      </c>
      <c r="AB5658" s="4" t="str">
        <f t="shared" si="178"/>
        <v/>
      </c>
    </row>
    <row r="5659" spans="27:28" x14ac:dyDescent="0.25">
      <c r="AA5659" s="4" t="str">
        <f t="shared" si="179"/>
        <v/>
      </c>
      <c r="AB5659" s="4" t="str">
        <f t="shared" si="178"/>
        <v/>
      </c>
    </row>
    <row r="5660" spans="27:28" x14ac:dyDescent="0.25">
      <c r="AA5660" s="4" t="str">
        <f t="shared" si="179"/>
        <v/>
      </c>
      <c r="AB5660" s="4" t="str">
        <f t="shared" si="178"/>
        <v/>
      </c>
    </row>
    <row r="5661" spans="27:28" x14ac:dyDescent="0.25">
      <c r="AA5661" s="4" t="str">
        <f t="shared" si="179"/>
        <v/>
      </c>
      <c r="AB5661" s="4" t="str">
        <f t="shared" si="178"/>
        <v/>
      </c>
    </row>
    <row r="5662" spans="27:28" x14ac:dyDescent="0.25">
      <c r="AA5662" s="4" t="str">
        <f t="shared" si="179"/>
        <v/>
      </c>
      <c r="AB5662" s="4" t="str">
        <f t="shared" ref="AB5662:AB5725" si="180">IF(K5662="","",IF(VALUE(TEXT(K5662,"HH:MM:SS"))&gt;H5662,VALUE(TEXT(K5662,"HH:MM:SS"))-H5662,0))</f>
        <v/>
      </c>
    </row>
    <row r="5663" spans="27:28" x14ac:dyDescent="0.25">
      <c r="AA5663" s="4" t="str">
        <f t="shared" si="179"/>
        <v/>
      </c>
      <c r="AB5663" s="4" t="str">
        <f t="shared" si="180"/>
        <v/>
      </c>
    </row>
    <row r="5664" spans="27:28" x14ac:dyDescent="0.25">
      <c r="AA5664" s="4" t="str">
        <f t="shared" si="179"/>
        <v/>
      </c>
      <c r="AB5664" s="4" t="str">
        <f t="shared" si="180"/>
        <v/>
      </c>
    </row>
    <row r="5665" spans="27:28" x14ac:dyDescent="0.25">
      <c r="AA5665" s="4" t="str">
        <f t="shared" si="179"/>
        <v/>
      </c>
      <c r="AB5665" s="4" t="str">
        <f t="shared" si="180"/>
        <v/>
      </c>
    </row>
    <row r="5666" spans="27:28" x14ac:dyDescent="0.25">
      <c r="AA5666" s="4" t="str">
        <f t="shared" si="179"/>
        <v/>
      </c>
      <c r="AB5666" s="4" t="str">
        <f t="shared" si="180"/>
        <v/>
      </c>
    </row>
    <row r="5667" spans="27:28" x14ac:dyDescent="0.25">
      <c r="AA5667" s="4" t="str">
        <f t="shared" si="179"/>
        <v/>
      </c>
      <c r="AB5667" s="4" t="str">
        <f t="shared" si="180"/>
        <v/>
      </c>
    </row>
    <row r="5668" spans="27:28" x14ac:dyDescent="0.25">
      <c r="AA5668" s="4" t="str">
        <f t="shared" si="179"/>
        <v/>
      </c>
      <c r="AB5668" s="4" t="str">
        <f t="shared" si="180"/>
        <v/>
      </c>
    </row>
    <row r="5669" spans="27:28" x14ac:dyDescent="0.25">
      <c r="AA5669" s="4" t="str">
        <f t="shared" si="179"/>
        <v/>
      </c>
      <c r="AB5669" s="4" t="str">
        <f t="shared" si="180"/>
        <v/>
      </c>
    </row>
    <row r="5670" spans="27:28" x14ac:dyDescent="0.25">
      <c r="AA5670" s="4" t="str">
        <f t="shared" si="179"/>
        <v/>
      </c>
      <c r="AB5670" s="4" t="str">
        <f t="shared" si="180"/>
        <v/>
      </c>
    </row>
    <row r="5671" spans="27:28" x14ac:dyDescent="0.25">
      <c r="AA5671" s="4" t="str">
        <f t="shared" si="179"/>
        <v/>
      </c>
      <c r="AB5671" s="4" t="str">
        <f t="shared" si="180"/>
        <v/>
      </c>
    </row>
    <row r="5672" spans="27:28" x14ac:dyDescent="0.25">
      <c r="AA5672" s="4" t="str">
        <f t="shared" si="179"/>
        <v/>
      </c>
      <c r="AB5672" s="4" t="str">
        <f t="shared" si="180"/>
        <v/>
      </c>
    </row>
    <row r="5673" spans="27:28" x14ac:dyDescent="0.25">
      <c r="AA5673" s="4" t="str">
        <f t="shared" si="179"/>
        <v/>
      </c>
      <c r="AB5673" s="4" t="str">
        <f t="shared" si="180"/>
        <v/>
      </c>
    </row>
    <row r="5674" spans="27:28" x14ac:dyDescent="0.25">
      <c r="AA5674" s="4" t="str">
        <f t="shared" si="179"/>
        <v/>
      </c>
      <c r="AB5674" s="4" t="str">
        <f t="shared" si="180"/>
        <v/>
      </c>
    </row>
    <row r="5675" spans="27:28" x14ac:dyDescent="0.25">
      <c r="AA5675" s="4" t="str">
        <f t="shared" si="179"/>
        <v/>
      </c>
      <c r="AB5675" s="4" t="str">
        <f t="shared" si="180"/>
        <v/>
      </c>
    </row>
    <row r="5676" spans="27:28" x14ac:dyDescent="0.25">
      <c r="AA5676" s="4" t="str">
        <f t="shared" si="179"/>
        <v/>
      </c>
      <c r="AB5676" s="4" t="str">
        <f t="shared" si="180"/>
        <v/>
      </c>
    </row>
    <row r="5677" spans="27:28" x14ac:dyDescent="0.25">
      <c r="AA5677" s="4" t="str">
        <f t="shared" si="179"/>
        <v/>
      </c>
      <c r="AB5677" s="4" t="str">
        <f t="shared" si="180"/>
        <v/>
      </c>
    </row>
    <row r="5678" spans="27:28" x14ac:dyDescent="0.25">
      <c r="AA5678" s="4" t="str">
        <f t="shared" si="179"/>
        <v/>
      </c>
      <c r="AB5678" s="4" t="str">
        <f t="shared" si="180"/>
        <v/>
      </c>
    </row>
    <row r="5679" spans="27:28" x14ac:dyDescent="0.25">
      <c r="AA5679" s="4" t="str">
        <f t="shared" si="179"/>
        <v/>
      </c>
      <c r="AB5679" s="4" t="str">
        <f t="shared" si="180"/>
        <v/>
      </c>
    </row>
    <row r="5680" spans="27:28" x14ac:dyDescent="0.25">
      <c r="AA5680" s="4" t="str">
        <f t="shared" si="179"/>
        <v/>
      </c>
      <c r="AB5680" s="4" t="str">
        <f t="shared" si="180"/>
        <v/>
      </c>
    </row>
    <row r="5681" spans="27:28" x14ac:dyDescent="0.25">
      <c r="AA5681" s="4" t="str">
        <f t="shared" si="179"/>
        <v/>
      </c>
      <c r="AB5681" s="4" t="str">
        <f t="shared" si="180"/>
        <v/>
      </c>
    </row>
    <row r="5682" spans="27:28" x14ac:dyDescent="0.25">
      <c r="AA5682" s="4" t="str">
        <f t="shared" si="179"/>
        <v/>
      </c>
      <c r="AB5682" s="4" t="str">
        <f t="shared" si="180"/>
        <v/>
      </c>
    </row>
    <row r="5683" spans="27:28" x14ac:dyDescent="0.25">
      <c r="AA5683" s="4" t="str">
        <f t="shared" si="179"/>
        <v/>
      </c>
      <c r="AB5683" s="4" t="str">
        <f t="shared" si="180"/>
        <v/>
      </c>
    </row>
    <row r="5684" spans="27:28" x14ac:dyDescent="0.25">
      <c r="AA5684" s="4" t="str">
        <f t="shared" si="179"/>
        <v/>
      </c>
      <c r="AB5684" s="4" t="str">
        <f t="shared" si="180"/>
        <v/>
      </c>
    </row>
    <row r="5685" spans="27:28" x14ac:dyDescent="0.25">
      <c r="AA5685" s="4" t="str">
        <f t="shared" si="179"/>
        <v/>
      </c>
      <c r="AB5685" s="4" t="str">
        <f t="shared" si="180"/>
        <v/>
      </c>
    </row>
    <row r="5686" spans="27:28" x14ac:dyDescent="0.25">
      <c r="AA5686" s="4" t="str">
        <f t="shared" si="179"/>
        <v/>
      </c>
      <c r="AB5686" s="4" t="str">
        <f t="shared" si="180"/>
        <v/>
      </c>
    </row>
    <row r="5687" spans="27:28" x14ac:dyDescent="0.25">
      <c r="AA5687" s="4" t="str">
        <f t="shared" si="179"/>
        <v/>
      </c>
      <c r="AB5687" s="4" t="str">
        <f t="shared" si="180"/>
        <v/>
      </c>
    </row>
    <row r="5688" spans="27:28" x14ac:dyDescent="0.25">
      <c r="AA5688" s="4" t="str">
        <f t="shared" si="179"/>
        <v/>
      </c>
      <c r="AB5688" s="4" t="str">
        <f t="shared" si="180"/>
        <v/>
      </c>
    </row>
    <row r="5689" spans="27:28" x14ac:dyDescent="0.25">
      <c r="AA5689" s="4" t="str">
        <f t="shared" si="179"/>
        <v/>
      </c>
      <c r="AB5689" s="4" t="str">
        <f t="shared" si="180"/>
        <v/>
      </c>
    </row>
    <row r="5690" spans="27:28" x14ac:dyDescent="0.25">
      <c r="AA5690" s="4" t="str">
        <f t="shared" si="179"/>
        <v/>
      </c>
      <c r="AB5690" s="4" t="str">
        <f t="shared" si="180"/>
        <v/>
      </c>
    </row>
    <row r="5691" spans="27:28" x14ac:dyDescent="0.25">
      <c r="AA5691" s="4" t="str">
        <f t="shared" si="179"/>
        <v/>
      </c>
      <c r="AB5691" s="4" t="str">
        <f t="shared" si="180"/>
        <v/>
      </c>
    </row>
    <row r="5692" spans="27:28" x14ac:dyDescent="0.25">
      <c r="AA5692" s="4" t="str">
        <f t="shared" si="179"/>
        <v/>
      </c>
      <c r="AB5692" s="4" t="str">
        <f t="shared" si="180"/>
        <v/>
      </c>
    </row>
    <row r="5693" spans="27:28" x14ac:dyDescent="0.25">
      <c r="AA5693" s="4" t="str">
        <f t="shared" si="179"/>
        <v/>
      </c>
      <c r="AB5693" s="4" t="str">
        <f t="shared" si="180"/>
        <v/>
      </c>
    </row>
    <row r="5694" spans="27:28" x14ac:dyDescent="0.25">
      <c r="AA5694" s="4" t="str">
        <f t="shared" si="179"/>
        <v/>
      </c>
      <c r="AB5694" s="4" t="str">
        <f t="shared" si="180"/>
        <v/>
      </c>
    </row>
    <row r="5695" spans="27:28" x14ac:dyDescent="0.25">
      <c r="AA5695" s="4" t="str">
        <f t="shared" si="179"/>
        <v/>
      </c>
      <c r="AB5695" s="4" t="str">
        <f t="shared" si="180"/>
        <v/>
      </c>
    </row>
    <row r="5696" spans="27:28" x14ac:dyDescent="0.25">
      <c r="AA5696" s="4" t="str">
        <f t="shared" si="179"/>
        <v/>
      </c>
      <c r="AB5696" s="4" t="str">
        <f t="shared" si="180"/>
        <v/>
      </c>
    </row>
    <row r="5697" spans="27:28" x14ac:dyDescent="0.25">
      <c r="AA5697" s="4" t="str">
        <f t="shared" si="179"/>
        <v/>
      </c>
      <c r="AB5697" s="4" t="str">
        <f t="shared" si="180"/>
        <v/>
      </c>
    </row>
    <row r="5698" spans="27:28" x14ac:dyDescent="0.25">
      <c r="AA5698" s="4" t="str">
        <f t="shared" si="179"/>
        <v/>
      </c>
      <c r="AB5698" s="4" t="str">
        <f t="shared" si="180"/>
        <v/>
      </c>
    </row>
    <row r="5699" spans="27:28" x14ac:dyDescent="0.25">
      <c r="AA5699" s="4" t="str">
        <f t="shared" si="179"/>
        <v/>
      </c>
      <c r="AB5699" s="4" t="str">
        <f t="shared" si="180"/>
        <v/>
      </c>
    </row>
    <row r="5700" spans="27:28" x14ac:dyDescent="0.25">
      <c r="AA5700" s="4" t="str">
        <f t="shared" si="179"/>
        <v/>
      </c>
      <c r="AB5700" s="4" t="str">
        <f t="shared" si="180"/>
        <v/>
      </c>
    </row>
    <row r="5701" spans="27:28" x14ac:dyDescent="0.25">
      <c r="AA5701" s="4" t="str">
        <f t="shared" si="179"/>
        <v/>
      </c>
      <c r="AB5701" s="4" t="str">
        <f t="shared" si="180"/>
        <v/>
      </c>
    </row>
    <row r="5702" spans="27:28" x14ac:dyDescent="0.25">
      <c r="AA5702" s="4" t="str">
        <f t="shared" ref="AA5702:AA5765" si="181">IF(A5702="","",R5702+T5702)</f>
        <v/>
      </c>
      <c r="AB5702" s="4" t="str">
        <f t="shared" si="180"/>
        <v/>
      </c>
    </row>
    <row r="5703" spans="27:28" x14ac:dyDescent="0.25">
      <c r="AA5703" s="4" t="str">
        <f t="shared" si="181"/>
        <v/>
      </c>
      <c r="AB5703" s="4" t="str">
        <f t="shared" si="180"/>
        <v/>
      </c>
    </row>
    <row r="5704" spans="27:28" x14ac:dyDescent="0.25">
      <c r="AA5704" s="4" t="str">
        <f t="shared" si="181"/>
        <v/>
      </c>
      <c r="AB5704" s="4" t="str">
        <f t="shared" si="180"/>
        <v/>
      </c>
    </row>
    <row r="5705" spans="27:28" x14ac:dyDescent="0.25">
      <c r="AA5705" s="4" t="str">
        <f t="shared" si="181"/>
        <v/>
      </c>
      <c r="AB5705" s="4" t="str">
        <f t="shared" si="180"/>
        <v/>
      </c>
    </row>
    <row r="5706" spans="27:28" x14ac:dyDescent="0.25">
      <c r="AA5706" s="4" t="str">
        <f t="shared" si="181"/>
        <v/>
      </c>
      <c r="AB5706" s="4" t="str">
        <f t="shared" si="180"/>
        <v/>
      </c>
    </row>
    <row r="5707" spans="27:28" x14ac:dyDescent="0.25">
      <c r="AA5707" s="4" t="str">
        <f t="shared" si="181"/>
        <v/>
      </c>
      <c r="AB5707" s="4" t="str">
        <f t="shared" si="180"/>
        <v/>
      </c>
    </row>
    <row r="5708" spans="27:28" x14ac:dyDescent="0.25">
      <c r="AA5708" s="4" t="str">
        <f t="shared" si="181"/>
        <v/>
      </c>
      <c r="AB5708" s="4" t="str">
        <f t="shared" si="180"/>
        <v/>
      </c>
    </row>
    <row r="5709" spans="27:28" x14ac:dyDescent="0.25">
      <c r="AA5709" s="4" t="str">
        <f t="shared" si="181"/>
        <v/>
      </c>
      <c r="AB5709" s="4" t="str">
        <f t="shared" si="180"/>
        <v/>
      </c>
    </row>
    <row r="5710" spans="27:28" x14ac:dyDescent="0.25">
      <c r="AA5710" s="4" t="str">
        <f t="shared" si="181"/>
        <v/>
      </c>
      <c r="AB5710" s="4" t="str">
        <f t="shared" si="180"/>
        <v/>
      </c>
    </row>
    <row r="5711" spans="27:28" x14ac:dyDescent="0.25">
      <c r="AA5711" s="4" t="str">
        <f t="shared" si="181"/>
        <v/>
      </c>
      <c r="AB5711" s="4" t="str">
        <f t="shared" si="180"/>
        <v/>
      </c>
    </row>
    <row r="5712" spans="27:28" x14ac:dyDescent="0.25">
      <c r="AA5712" s="4" t="str">
        <f t="shared" si="181"/>
        <v/>
      </c>
      <c r="AB5712" s="4" t="str">
        <f t="shared" si="180"/>
        <v/>
      </c>
    </row>
    <row r="5713" spans="27:28" x14ac:dyDescent="0.25">
      <c r="AA5713" s="4" t="str">
        <f t="shared" si="181"/>
        <v/>
      </c>
      <c r="AB5713" s="4" t="str">
        <f t="shared" si="180"/>
        <v/>
      </c>
    </row>
    <row r="5714" spans="27:28" x14ac:dyDescent="0.25">
      <c r="AA5714" s="4" t="str">
        <f t="shared" si="181"/>
        <v/>
      </c>
      <c r="AB5714" s="4" t="str">
        <f t="shared" si="180"/>
        <v/>
      </c>
    </row>
    <row r="5715" spans="27:28" x14ac:dyDescent="0.25">
      <c r="AA5715" s="4" t="str">
        <f t="shared" si="181"/>
        <v/>
      </c>
      <c r="AB5715" s="4" t="str">
        <f t="shared" si="180"/>
        <v/>
      </c>
    </row>
    <row r="5716" spans="27:28" x14ac:dyDescent="0.25">
      <c r="AA5716" s="4" t="str">
        <f t="shared" si="181"/>
        <v/>
      </c>
      <c r="AB5716" s="4" t="str">
        <f t="shared" si="180"/>
        <v/>
      </c>
    </row>
    <row r="5717" spans="27:28" x14ac:dyDescent="0.25">
      <c r="AA5717" s="4" t="str">
        <f t="shared" si="181"/>
        <v/>
      </c>
      <c r="AB5717" s="4" t="str">
        <f t="shared" si="180"/>
        <v/>
      </c>
    </row>
    <row r="5718" spans="27:28" x14ac:dyDescent="0.25">
      <c r="AA5718" s="4" t="str">
        <f t="shared" si="181"/>
        <v/>
      </c>
      <c r="AB5718" s="4" t="str">
        <f t="shared" si="180"/>
        <v/>
      </c>
    </row>
    <row r="5719" spans="27:28" x14ac:dyDescent="0.25">
      <c r="AA5719" s="4" t="str">
        <f t="shared" si="181"/>
        <v/>
      </c>
      <c r="AB5719" s="4" t="str">
        <f t="shared" si="180"/>
        <v/>
      </c>
    </row>
    <row r="5720" spans="27:28" x14ac:dyDescent="0.25">
      <c r="AA5720" s="4" t="str">
        <f t="shared" si="181"/>
        <v/>
      </c>
      <c r="AB5720" s="4" t="str">
        <f t="shared" si="180"/>
        <v/>
      </c>
    </row>
    <row r="5721" spans="27:28" x14ac:dyDescent="0.25">
      <c r="AA5721" s="4" t="str">
        <f t="shared" si="181"/>
        <v/>
      </c>
      <c r="AB5721" s="4" t="str">
        <f t="shared" si="180"/>
        <v/>
      </c>
    </row>
    <row r="5722" spans="27:28" x14ac:dyDescent="0.25">
      <c r="AA5722" s="4" t="str">
        <f t="shared" si="181"/>
        <v/>
      </c>
      <c r="AB5722" s="4" t="str">
        <f t="shared" si="180"/>
        <v/>
      </c>
    </row>
    <row r="5723" spans="27:28" x14ac:dyDescent="0.25">
      <c r="AA5723" s="4" t="str">
        <f t="shared" si="181"/>
        <v/>
      </c>
      <c r="AB5723" s="4" t="str">
        <f t="shared" si="180"/>
        <v/>
      </c>
    </row>
    <row r="5724" spans="27:28" x14ac:dyDescent="0.25">
      <c r="AA5724" s="4" t="str">
        <f t="shared" si="181"/>
        <v/>
      </c>
      <c r="AB5724" s="4" t="str">
        <f t="shared" si="180"/>
        <v/>
      </c>
    </row>
    <row r="5725" spans="27:28" x14ac:dyDescent="0.25">
      <c r="AA5725" s="4" t="str">
        <f t="shared" si="181"/>
        <v/>
      </c>
      <c r="AB5725" s="4" t="str">
        <f t="shared" si="180"/>
        <v/>
      </c>
    </row>
    <row r="5726" spans="27:28" x14ac:dyDescent="0.25">
      <c r="AA5726" s="4" t="str">
        <f t="shared" si="181"/>
        <v/>
      </c>
      <c r="AB5726" s="4" t="str">
        <f t="shared" ref="AB5726:AB5789" si="182">IF(K5726="","",IF(VALUE(TEXT(K5726,"HH:MM:SS"))&gt;H5726,VALUE(TEXT(K5726,"HH:MM:SS"))-H5726,0))</f>
        <v/>
      </c>
    </row>
    <row r="5727" spans="27:28" x14ac:dyDescent="0.25">
      <c r="AA5727" s="4" t="str">
        <f t="shared" si="181"/>
        <v/>
      </c>
      <c r="AB5727" s="4" t="str">
        <f t="shared" si="182"/>
        <v/>
      </c>
    </row>
    <row r="5728" spans="27:28" x14ac:dyDescent="0.25">
      <c r="AA5728" s="4" t="str">
        <f t="shared" si="181"/>
        <v/>
      </c>
      <c r="AB5728" s="4" t="str">
        <f t="shared" si="182"/>
        <v/>
      </c>
    </row>
    <row r="5729" spans="27:28" x14ac:dyDescent="0.25">
      <c r="AA5729" s="4" t="str">
        <f t="shared" si="181"/>
        <v/>
      </c>
      <c r="AB5729" s="4" t="str">
        <f t="shared" si="182"/>
        <v/>
      </c>
    </row>
    <row r="5730" spans="27:28" x14ac:dyDescent="0.25">
      <c r="AA5730" s="4" t="str">
        <f t="shared" si="181"/>
        <v/>
      </c>
      <c r="AB5730" s="4" t="str">
        <f t="shared" si="182"/>
        <v/>
      </c>
    </row>
    <row r="5731" spans="27:28" x14ac:dyDescent="0.25">
      <c r="AA5731" s="4" t="str">
        <f t="shared" si="181"/>
        <v/>
      </c>
      <c r="AB5731" s="4" t="str">
        <f t="shared" si="182"/>
        <v/>
      </c>
    </row>
    <row r="5732" spans="27:28" x14ac:dyDescent="0.25">
      <c r="AA5732" s="4" t="str">
        <f t="shared" si="181"/>
        <v/>
      </c>
      <c r="AB5732" s="4" t="str">
        <f t="shared" si="182"/>
        <v/>
      </c>
    </row>
    <row r="5733" spans="27:28" x14ac:dyDescent="0.25">
      <c r="AA5733" s="4" t="str">
        <f t="shared" si="181"/>
        <v/>
      </c>
      <c r="AB5733" s="4" t="str">
        <f t="shared" si="182"/>
        <v/>
      </c>
    </row>
    <row r="5734" spans="27:28" x14ac:dyDescent="0.25">
      <c r="AA5734" s="4" t="str">
        <f t="shared" si="181"/>
        <v/>
      </c>
      <c r="AB5734" s="4" t="str">
        <f t="shared" si="182"/>
        <v/>
      </c>
    </row>
    <row r="5735" spans="27:28" x14ac:dyDescent="0.25">
      <c r="AA5735" s="4" t="str">
        <f t="shared" si="181"/>
        <v/>
      </c>
      <c r="AB5735" s="4" t="str">
        <f t="shared" si="182"/>
        <v/>
      </c>
    </row>
    <row r="5736" spans="27:28" x14ac:dyDescent="0.25">
      <c r="AA5736" s="4" t="str">
        <f t="shared" si="181"/>
        <v/>
      </c>
      <c r="AB5736" s="4" t="str">
        <f t="shared" si="182"/>
        <v/>
      </c>
    </row>
    <row r="5737" spans="27:28" x14ac:dyDescent="0.25">
      <c r="AA5737" s="4" t="str">
        <f t="shared" si="181"/>
        <v/>
      </c>
      <c r="AB5737" s="4" t="str">
        <f t="shared" si="182"/>
        <v/>
      </c>
    </row>
    <row r="5738" spans="27:28" x14ac:dyDescent="0.25">
      <c r="AA5738" s="4" t="str">
        <f t="shared" si="181"/>
        <v/>
      </c>
      <c r="AB5738" s="4" t="str">
        <f t="shared" si="182"/>
        <v/>
      </c>
    </row>
    <row r="5739" spans="27:28" x14ac:dyDescent="0.25">
      <c r="AA5739" s="4" t="str">
        <f t="shared" si="181"/>
        <v/>
      </c>
      <c r="AB5739" s="4" t="str">
        <f t="shared" si="182"/>
        <v/>
      </c>
    </row>
    <row r="5740" spans="27:28" x14ac:dyDescent="0.25">
      <c r="AA5740" s="4" t="str">
        <f t="shared" si="181"/>
        <v/>
      </c>
      <c r="AB5740" s="4" t="str">
        <f t="shared" si="182"/>
        <v/>
      </c>
    </row>
    <row r="5741" spans="27:28" x14ac:dyDescent="0.25">
      <c r="AA5741" s="4" t="str">
        <f t="shared" si="181"/>
        <v/>
      </c>
      <c r="AB5741" s="4" t="str">
        <f t="shared" si="182"/>
        <v/>
      </c>
    </row>
    <row r="5742" spans="27:28" x14ac:dyDescent="0.25">
      <c r="AA5742" s="4" t="str">
        <f t="shared" si="181"/>
        <v/>
      </c>
      <c r="AB5742" s="4" t="str">
        <f t="shared" si="182"/>
        <v/>
      </c>
    </row>
    <row r="5743" spans="27:28" x14ac:dyDescent="0.25">
      <c r="AA5743" s="4" t="str">
        <f t="shared" si="181"/>
        <v/>
      </c>
      <c r="AB5743" s="4" t="str">
        <f t="shared" si="182"/>
        <v/>
      </c>
    </row>
    <row r="5744" spans="27:28" x14ac:dyDescent="0.25">
      <c r="AA5744" s="4" t="str">
        <f t="shared" si="181"/>
        <v/>
      </c>
      <c r="AB5744" s="4" t="str">
        <f t="shared" si="182"/>
        <v/>
      </c>
    </row>
    <row r="5745" spans="27:28" x14ac:dyDescent="0.25">
      <c r="AA5745" s="4" t="str">
        <f t="shared" si="181"/>
        <v/>
      </c>
      <c r="AB5745" s="4" t="str">
        <f t="shared" si="182"/>
        <v/>
      </c>
    </row>
    <row r="5746" spans="27:28" x14ac:dyDescent="0.25">
      <c r="AA5746" s="4" t="str">
        <f t="shared" si="181"/>
        <v/>
      </c>
      <c r="AB5746" s="4" t="str">
        <f t="shared" si="182"/>
        <v/>
      </c>
    </row>
    <row r="5747" spans="27:28" x14ac:dyDescent="0.25">
      <c r="AA5747" s="4" t="str">
        <f t="shared" si="181"/>
        <v/>
      </c>
      <c r="AB5747" s="4" t="str">
        <f t="shared" si="182"/>
        <v/>
      </c>
    </row>
    <row r="5748" spans="27:28" x14ac:dyDescent="0.25">
      <c r="AA5748" s="4" t="str">
        <f t="shared" si="181"/>
        <v/>
      </c>
      <c r="AB5748" s="4" t="str">
        <f t="shared" si="182"/>
        <v/>
      </c>
    </row>
    <row r="5749" spans="27:28" x14ac:dyDescent="0.25">
      <c r="AA5749" s="4" t="str">
        <f t="shared" si="181"/>
        <v/>
      </c>
      <c r="AB5749" s="4" t="str">
        <f t="shared" si="182"/>
        <v/>
      </c>
    </row>
    <row r="5750" spans="27:28" x14ac:dyDescent="0.25">
      <c r="AA5750" s="4" t="str">
        <f t="shared" si="181"/>
        <v/>
      </c>
      <c r="AB5750" s="4" t="str">
        <f t="shared" si="182"/>
        <v/>
      </c>
    </row>
    <row r="5751" spans="27:28" x14ac:dyDescent="0.25">
      <c r="AA5751" s="4" t="str">
        <f t="shared" si="181"/>
        <v/>
      </c>
      <c r="AB5751" s="4" t="str">
        <f t="shared" si="182"/>
        <v/>
      </c>
    </row>
    <row r="5752" spans="27:28" x14ac:dyDescent="0.25">
      <c r="AA5752" s="4" t="str">
        <f t="shared" si="181"/>
        <v/>
      </c>
      <c r="AB5752" s="4" t="str">
        <f t="shared" si="182"/>
        <v/>
      </c>
    </row>
    <row r="5753" spans="27:28" x14ac:dyDescent="0.25">
      <c r="AA5753" s="4" t="str">
        <f t="shared" si="181"/>
        <v/>
      </c>
      <c r="AB5753" s="4" t="str">
        <f t="shared" si="182"/>
        <v/>
      </c>
    </row>
    <row r="5754" spans="27:28" x14ac:dyDescent="0.25">
      <c r="AA5754" s="4" t="str">
        <f t="shared" si="181"/>
        <v/>
      </c>
      <c r="AB5754" s="4" t="str">
        <f t="shared" si="182"/>
        <v/>
      </c>
    </row>
    <row r="5755" spans="27:28" x14ac:dyDescent="0.25">
      <c r="AA5755" s="4" t="str">
        <f t="shared" si="181"/>
        <v/>
      </c>
      <c r="AB5755" s="4" t="str">
        <f t="shared" si="182"/>
        <v/>
      </c>
    </row>
    <row r="5756" spans="27:28" x14ac:dyDescent="0.25">
      <c r="AA5756" s="4" t="str">
        <f t="shared" si="181"/>
        <v/>
      </c>
      <c r="AB5756" s="4" t="str">
        <f t="shared" si="182"/>
        <v/>
      </c>
    </row>
    <row r="5757" spans="27:28" x14ac:dyDescent="0.25">
      <c r="AA5757" s="4" t="str">
        <f t="shared" si="181"/>
        <v/>
      </c>
      <c r="AB5757" s="4" t="str">
        <f t="shared" si="182"/>
        <v/>
      </c>
    </row>
    <row r="5758" spans="27:28" x14ac:dyDescent="0.25">
      <c r="AA5758" s="4" t="str">
        <f t="shared" si="181"/>
        <v/>
      </c>
      <c r="AB5758" s="4" t="str">
        <f t="shared" si="182"/>
        <v/>
      </c>
    </row>
    <row r="5759" spans="27:28" x14ac:dyDescent="0.25">
      <c r="AA5759" s="4" t="str">
        <f t="shared" si="181"/>
        <v/>
      </c>
      <c r="AB5759" s="4" t="str">
        <f t="shared" si="182"/>
        <v/>
      </c>
    </row>
    <row r="5760" spans="27:28" x14ac:dyDescent="0.25">
      <c r="AA5760" s="4" t="str">
        <f t="shared" si="181"/>
        <v/>
      </c>
      <c r="AB5760" s="4" t="str">
        <f t="shared" si="182"/>
        <v/>
      </c>
    </row>
    <row r="5761" spans="27:28" x14ac:dyDescent="0.25">
      <c r="AA5761" s="4" t="str">
        <f t="shared" si="181"/>
        <v/>
      </c>
      <c r="AB5761" s="4" t="str">
        <f t="shared" si="182"/>
        <v/>
      </c>
    </row>
    <row r="5762" spans="27:28" x14ac:dyDescent="0.25">
      <c r="AA5762" s="4" t="str">
        <f t="shared" si="181"/>
        <v/>
      </c>
      <c r="AB5762" s="4" t="str">
        <f t="shared" si="182"/>
        <v/>
      </c>
    </row>
    <row r="5763" spans="27:28" x14ac:dyDescent="0.25">
      <c r="AA5763" s="4" t="str">
        <f t="shared" si="181"/>
        <v/>
      </c>
      <c r="AB5763" s="4" t="str">
        <f t="shared" si="182"/>
        <v/>
      </c>
    </row>
    <row r="5764" spans="27:28" x14ac:dyDescent="0.25">
      <c r="AA5764" s="4" t="str">
        <f t="shared" si="181"/>
        <v/>
      </c>
      <c r="AB5764" s="4" t="str">
        <f t="shared" si="182"/>
        <v/>
      </c>
    </row>
    <row r="5765" spans="27:28" x14ac:dyDescent="0.25">
      <c r="AA5765" s="4" t="str">
        <f t="shared" si="181"/>
        <v/>
      </c>
      <c r="AB5765" s="4" t="str">
        <f t="shared" si="182"/>
        <v/>
      </c>
    </row>
    <row r="5766" spans="27:28" x14ac:dyDescent="0.25">
      <c r="AA5766" s="4" t="str">
        <f t="shared" ref="AA5766:AA5829" si="183">IF(A5766="","",R5766+T5766)</f>
        <v/>
      </c>
      <c r="AB5766" s="4" t="str">
        <f t="shared" si="182"/>
        <v/>
      </c>
    </row>
    <row r="5767" spans="27:28" x14ac:dyDescent="0.25">
      <c r="AA5767" s="4" t="str">
        <f t="shared" si="183"/>
        <v/>
      </c>
      <c r="AB5767" s="4" t="str">
        <f t="shared" si="182"/>
        <v/>
      </c>
    </row>
    <row r="5768" spans="27:28" x14ac:dyDescent="0.25">
      <c r="AA5768" s="4" t="str">
        <f t="shared" si="183"/>
        <v/>
      </c>
      <c r="AB5768" s="4" t="str">
        <f t="shared" si="182"/>
        <v/>
      </c>
    </row>
    <row r="5769" spans="27:28" x14ac:dyDescent="0.25">
      <c r="AA5769" s="4" t="str">
        <f t="shared" si="183"/>
        <v/>
      </c>
      <c r="AB5769" s="4" t="str">
        <f t="shared" si="182"/>
        <v/>
      </c>
    </row>
    <row r="5770" spans="27:28" x14ac:dyDescent="0.25">
      <c r="AA5770" s="4" t="str">
        <f t="shared" si="183"/>
        <v/>
      </c>
      <c r="AB5770" s="4" t="str">
        <f t="shared" si="182"/>
        <v/>
      </c>
    </row>
    <row r="5771" spans="27:28" x14ac:dyDescent="0.25">
      <c r="AA5771" s="4" t="str">
        <f t="shared" si="183"/>
        <v/>
      </c>
      <c r="AB5771" s="4" t="str">
        <f t="shared" si="182"/>
        <v/>
      </c>
    </row>
    <row r="5772" spans="27:28" x14ac:dyDescent="0.25">
      <c r="AA5772" s="4" t="str">
        <f t="shared" si="183"/>
        <v/>
      </c>
      <c r="AB5772" s="4" t="str">
        <f t="shared" si="182"/>
        <v/>
      </c>
    </row>
    <row r="5773" spans="27:28" x14ac:dyDescent="0.25">
      <c r="AA5773" s="4" t="str">
        <f t="shared" si="183"/>
        <v/>
      </c>
      <c r="AB5773" s="4" t="str">
        <f t="shared" si="182"/>
        <v/>
      </c>
    </row>
    <row r="5774" spans="27:28" x14ac:dyDescent="0.25">
      <c r="AA5774" s="4" t="str">
        <f t="shared" si="183"/>
        <v/>
      </c>
      <c r="AB5774" s="4" t="str">
        <f t="shared" si="182"/>
        <v/>
      </c>
    </row>
    <row r="5775" spans="27:28" x14ac:dyDescent="0.25">
      <c r="AA5775" s="4" t="str">
        <f t="shared" si="183"/>
        <v/>
      </c>
      <c r="AB5775" s="4" t="str">
        <f t="shared" si="182"/>
        <v/>
      </c>
    </row>
    <row r="5776" spans="27:28" x14ac:dyDescent="0.25">
      <c r="AA5776" s="4" t="str">
        <f t="shared" si="183"/>
        <v/>
      </c>
      <c r="AB5776" s="4" t="str">
        <f t="shared" si="182"/>
        <v/>
      </c>
    </row>
    <row r="5777" spans="27:28" x14ac:dyDescent="0.25">
      <c r="AA5777" s="4" t="str">
        <f t="shared" si="183"/>
        <v/>
      </c>
      <c r="AB5777" s="4" t="str">
        <f t="shared" si="182"/>
        <v/>
      </c>
    </row>
    <row r="5778" spans="27:28" x14ac:dyDescent="0.25">
      <c r="AA5778" s="4" t="str">
        <f t="shared" si="183"/>
        <v/>
      </c>
      <c r="AB5778" s="4" t="str">
        <f t="shared" si="182"/>
        <v/>
      </c>
    </row>
    <row r="5779" spans="27:28" x14ac:dyDescent="0.25">
      <c r="AA5779" s="4" t="str">
        <f t="shared" si="183"/>
        <v/>
      </c>
      <c r="AB5779" s="4" t="str">
        <f t="shared" si="182"/>
        <v/>
      </c>
    </row>
    <row r="5780" spans="27:28" x14ac:dyDescent="0.25">
      <c r="AA5780" s="4" t="str">
        <f t="shared" si="183"/>
        <v/>
      </c>
      <c r="AB5780" s="4" t="str">
        <f t="shared" si="182"/>
        <v/>
      </c>
    </row>
    <row r="5781" spans="27:28" x14ac:dyDescent="0.25">
      <c r="AA5781" s="4" t="str">
        <f t="shared" si="183"/>
        <v/>
      </c>
      <c r="AB5781" s="4" t="str">
        <f t="shared" si="182"/>
        <v/>
      </c>
    </row>
    <row r="5782" spans="27:28" x14ac:dyDescent="0.25">
      <c r="AA5782" s="4" t="str">
        <f t="shared" si="183"/>
        <v/>
      </c>
      <c r="AB5782" s="4" t="str">
        <f t="shared" si="182"/>
        <v/>
      </c>
    </row>
    <row r="5783" spans="27:28" x14ac:dyDescent="0.25">
      <c r="AA5783" s="4" t="str">
        <f t="shared" si="183"/>
        <v/>
      </c>
      <c r="AB5783" s="4" t="str">
        <f t="shared" si="182"/>
        <v/>
      </c>
    </row>
    <row r="5784" spans="27:28" x14ac:dyDescent="0.25">
      <c r="AA5784" s="4" t="str">
        <f t="shared" si="183"/>
        <v/>
      </c>
      <c r="AB5784" s="4" t="str">
        <f t="shared" si="182"/>
        <v/>
      </c>
    </row>
    <row r="5785" spans="27:28" x14ac:dyDescent="0.25">
      <c r="AA5785" s="4" t="str">
        <f t="shared" si="183"/>
        <v/>
      </c>
      <c r="AB5785" s="4" t="str">
        <f t="shared" si="182"/>
        <v/>
      </c>
    </row>
    <row r="5786" spans="27:28" x14ac:dyDescent="0.25">
      <c r="AA5786" s="4" t="str">
        <f t="shared" si="183"/>
        <v/>
      </c>
      <c r="AB5786" s="4" t="str">
        <f t="shared" si="182"/>
        <v/>
      </c>
    </row>
    <row r="5787" spans="27:28" x14ac:dyDescent="0.25">
      <c r="AA5787" s="4" t="str">
        <f t="shared" si="183"/>
        <v/>
      </c>
      <c r="AB5787" s="4" t="str">
        <f t="shared" si="182"/>
        <v/>
      </c>
    </row>
    <row r="5788" spans="27:28" x14ac:dyDescent="0.25">
      <c r="AA5788" s="4" t="str">
        <f t="shared" si="183"/>
        <v/>
      </c>
      <c r="AB5788" s="4" t="str">
        <f t="shared" si="182"/>
        <v/>
      </c>
    </row>
    <row r="5789" spans="27:28" x14ac:dyDescent="0.25">
      <c r="AA5789" s="4" t="str">
        <f t="shared" si="183"/>
        <v/>
      </c>
      <c r="AB5789" s="4" t="str">
        <f t="shared" si="182"/>
        <v/>
      </c>
    </row>
    <row r="5790" spans="27:28" x14ac:dyDescent="0.25">
      <c r="AA5790" s="4" t="str">
        <f t="shared" si="183"/>
        <v/>
      </c>
      <c r="AB5790" s="4" t="str">
        <f t="shared" ref="AB5790:AB5853" si="184">IF(K5790="","",IF(VALUE(TEXT(K5790,"HH:MM:SS"))&gt;H5790,VALUE(TEXT(K5790,"HH:MM:SS"))-H5790,0))</f>
        <v/>
      </c>
    </row>
    <row r="5791" spans="27:28" x14ac:dyDescent="0.25">
      <c r="AA5791" s="4" t="str">
        <f t="shared" si="183"/>
        <v/>
      </c>
      <c r="AB5791" s="4" t="str">
        <f t="shared" si="184"/>
        <v/>
      </c>
    </row>
    <row r="5792" spans="27:28" x14ac:dyDescent="0.25">
      <c r="AA5792" s="4" t="str">
        <f t="shared" si="183"/>
        <v/>
      </c>
      <c r="AB5792" s="4" t="str">
        <f t="shared" si="184"/>
        <v/>
      </c>
    </row>
    <row r="5793" spans="27:28" x14ac:dyDescent="0.25">
      <c r="AA5793" s="4" t="str">
        <f t="shared" si="183"/>
        <v/>
      </c>
      <c r="AB5793" s="4" t="str">
        <f t="shared" si="184"/>
        <v/>
      </c>
    </row>
    <row r="5794" spans="27:28" x14ac:dyDescent="0.25">
      <c r="AA5794" s="4" t="str">
        <f t="shared" si="183"/>
        <v/>
      </c>
      <c r="AB5794" s="4" t="str">
        <f t="shared" si="184"/>
        <v/>
      </c>
    </row>
    <row r="5795" spans="27:28" x14ac:dyDescent="0.25">
      <c r="AA5795" s="4" t="str">
        <f t="shared" si="183"/>
        <v/>
      </c>
      <c r="AB5795" s="4" t="str">
        <f t="shared" si="184"/>
        <v/>
      </c>
    </row>
    <row r="5796" spans="27:28" x14ac:dyDescent="0.25">
      <c r="AA5796" s="4" t="str">
        <f t="shared" si="183"/>
        <v/>
      </c>
      <c r="AB5796" s="4" t="str">
        <f t="shared" si="184"/>
        <v/>
      </c>
    </row>
    <row r="5797" spans="27:28" x14ac:dyDescent="0.25">
      <c r="AA5797" s="4" t="str">
        <f t="shared" si="183"/>
        <v/>
      </c>
      <c r="AB5797" s="4" t="str">
        <f t="shared" si="184"/>
        <v/>
      </c>
    </row>
    <row r="5798" spans="27:28" x14ac:dyDescent="0.25">
      <c r="AA5798" s="4" t="str">
        <f t="shared" si="183"/>
        <v/>
      </c>
      <c r="AB5798" s="4" t="str">
        <f t="shared" si="184"/>
        <v/>
      </c>
    </row>
    <row r="5799" spans="27:28" x14ac:dyDescent="0.25">
      <c r="AA5799" s="4" t="str">
        <f t="shared" si="183"/>
        <v/>
      </c>
      <c r="AB5799" s="4" t="str">
        <f t="shared" si="184"/>
        <v/>
      </c>
    </row>
    <row r="5800" spans="27:28" x14ac:dyDescent="0.25">
      <c r="AA5800" s="4" t="str">
        <f t="shared" si="183"/>
        <v/>
      </c>
      <c r="AB5800" s="4" t="str">
        <f t="shared" si="184"/>
        <v/>
      </c>
    </row>
    <row r="5801" spans="27:28" x14ac:dyDescent="0.25">
      <c r="AA5801" s="4" t="str">
        <f t="shared" si="183"/>
        <v/>
      </c>
      <c r="AB5801" s="4" t="str">
        <f t="shared" si="184"/>
        <v/>
      </c>
    </row>
    <row r="5802" spans="27:28" x14ac:dyDescent="0.25">
      <c r="AA5802" s="4" t="str">
        <f t="shared" si="183"/>
        <v/>
      </c>
      <c r="AB5802" s="4" t="str">
        <f t="shared" si="184"/>
        <v/>
      </c>
    </row>
    <row r="5803" spans="27:28" x14ac:dyDescent="0.25">
      <c r="AA5803" s="4" t="str">
        <f t="shared" si="183"/>
        <v/>
      </c>
      <c r="AB5803" s="4" t="str">
        <f t="shared" si="184"/>
        <v/>
      </c>
    </row>
    <row r="5804" spans="27:28" x14ac:dyDescent="0.25">
      <c r="AA5804" s="4" t="str">
        <f t="shared" si="183"/>
        <v/>
      </c>
      <c r="AB5804" s="4" t="str">
        <f t="shared" si="184"/>
        <v/>
      </c>
    </row>
    <row r="5805" spans="27:28" x14ac:dyDescent="0.25">
      <c r="AA5805" s="4" t="str">
        <f t="shared" si="183"/>
        <v/>
      </c>
      <c r="AB5805" s="4" t="str">
        <f t="shared" si="184"/>
        <v/>
      </c>
    </row>
    <row r="5806" spans="27:28" x14ac:dyDescent="0.25">
      <c r="AA5806" s="4" t="str">
        <f t="shared" si="183"/>
        <v/>
      </c>
      <c r="AB5806" s="4" t="str">
        <f t="shared" si="184"/>
        <v/>
      </c>
    </row>
    <row r="5807" spans="27:28" x14ac:dyDescent="0.25">
      <c r="AA5807" s="4" t="str">
        <f t="shared" si="183"/>
        <v/>
      </c>
      <c r="AB5807" s="4" t="str">
        <f t="shared" si="184"/>
        <v/>
      </c>
    </row>
    <row r="5808" spans="27:28" x14ac:dyDescent="0.25">
      <c r="AA5808" s="4" t="str">
        <f t="shared" si="183"/>
        <v/>
      </c>
      <c r="AB5808" s="4" t="str">
        <f t="shared" si="184"/>
        <v/>
      </c>
    </row>
    <row r="5809" spans="27:28" x14ac:dyDescent="0.25">
      <c r="AA5809" s="4" t="str">
        <f t="shared" si="183"/>
        <v/>
      </c>
      <c r="AB5809" s="4" t="str">
        <f t="shared" si="184"/>
        <v/>
      </c>
    </row>
    <row r="5810" spans="27:28" x14ac:dyDescent="0.25">
      <c r="AA5810" s="4" t="str">
        <f t="shared" si="183"/>
        <v/>
      </c>
      <c r="AB5810" s="4" t="str">
        <f t="shared" si="184"/>
        <v/>
      </c>
    </row>
    <row r="5811" spans="27:28" x14ac:dyDescent="0.25">
      <c r="AA5811" s="4" t="str">
        <f t="shared" si="183"/>
        <v/>
      </c>
      <c r="AB5811" s="4" t="str">
        <f t="shared" si="184"/>
        <v/>
      </c>
    </row>
    <row r="5812" spans="27:28" x14ac:dyDescent="0.25">
      <c r="AA5812" s="4" t="str">
        <f t="shared" si="183"/>
        <v/>
      </c>
      <c r="AB5812" s="4" t="str">
        <f t="shared" si="184"/>
        <v/>
      </c>
    </row>
    <row r="5813" spans="27:28" x14ac:dyDescent="0.25">
      <c r="AA5813" s="4" t="str">
        <f t="shared" si="183"/>
        <v/>
      </c>
      <c r="AB5813" s="4" t="str">
        <f t="shared" si="184"/>
        <v/>
      </c>
    </row>
    <row r="5814" spans="27:28" x14ac:dyDescent="0.25">
      <c r="AA5814" s="4" t="str">
        <f t="shared" si="183"/>
        <v/>
      </c>
      <c r="AB5814" s="4" t="str">
        <f t="shared" si="184"/>
        <v/>
      </c>
    </row>
    <row r="5815" spans="27:28" x14ac:dyDescent="0.25">
      <c r="AA5815" s="4" t="str">
        <f t="shared" si="183"/>
        <v/>
      </c>
      <c r="AB5815" s="4" t="str">
        <f t="shared" si="184"/>
        <v/>
      </c>
    </row>
    <row r="5816" spans="27:28" x14ac:dyDescent="0.25">
      <c r="AA5816" s="4" t="str">
        <f t="shared" si="183"/>
        <v/>
      </c>
      <c r="AB5816" s="4" t="str">
        <f t="shared" si="184"/>
        <v/>
      </c>
    </row>
    <row r="5817" spans="27:28" x14ac:dyDescent="0.25">
      <c r="AA5817" s="4" t="str">
        <f t="shared" si="183"/>
        <v/>
      </c>
      <c r="AB5817" s="4" t="str">
        <f t="shared" si="184"/>
        <v/>
      </c>
    </row>
    <row r="5818" spans="27:28" x14ac:dyDescent="0.25">
      <c r="AA5818" s="4" t="str">
        <f t="shared" si="183"/>
        <v/>
      </c>
      <c r="AB5818" s="4" t="str">
        <f t="shared" si="184"/>
        <v/>
      </c>
    </row>
    <row r="5819" spans="27:28" x14ac:dyDescent="0.25">
      <c r="AA5819" s="4" t="str">
        <f t="shared" si="183"/>
        <v/>
      </c>
      <c r="AB5819" s="4" t="str">
        <f t="shared" si="184"/>
        <v/>
      </c>
    </row>
    <row r="5820" spans="27:28" x14ac:dyDescent="0.25">
      <c r="AA5820" s="4" t="str">
        <f t="shared" si="183"/>
        <v/>
      </c>
      <c r="AB5820" s="4" t="str">
        <f t="shared" si="184"/>
        <v/>
      </c>
    </row>
    <row r="5821" spans="27:28" x14ac:dyDescent="0.25">
      <c r="AA5821" s="4" t="str">
        <f t="shared" si="183"/>
        <v/>
      </c>
      <c r="AB5821" s="4" t="str">
        <f t="shared" si="184"/>
        <v/>
      </c>
    </row>
    <row r="5822" spans="27:28" x14ac:dyDescent="0.25">
      <c r="AA5822" s="4" t="str">
        <f t="shared" si="183"/>
        <v/>
      </c>
      <c r="AB5822" s="4" t="str">
        <f t="shared" si="184"/>
        <v/>
      </c>
    </row>
    <row r="5823" spans="27:28" x14ac:dyDescent="0.25">
      <c r="AA5823" s="4" t="str">
        <f t="shared" si="183"/>
        <v/>
      </c>
      <c r="AB5823" s="4" t="str">
        <f t="shared" si="184"/>
        <v/>
      </c>
    </row>
    <row r="5824" spans="27:28" x14ac:dyDescent="0.25">
      <c r="AA5824" s="4" t="str">
        <f t="shared" si="183"/>
        <v/>
      </c>
      <c r="AB5824" s="4" t="str">
        <f t="shared" si="184"/>
        <v/>
      </c>
    </row>
    <row r="5825" spans="27:28" x14ac:dyDescent="0.25">
      <c r="AA5825" s="4" t="str">
        <f t="shared" si="183"/>
        <v/>
      </c>
      <c r="AB5825" s="4" t="str">
        <f t="shared" si="184"/>
        <v/>
      </c>
    </row>
    <row r="5826" spans="27:28" x14ac:dyDescent="0.25">
      <c r="AA5826" s="4" t="str">
        <f t="shared" si="183"/>
        <v/>
      </c>
      <c r="AB5826" s="4" t="str">
        <f t="shared" si="184"/>
        <v/>
      </c>
    </row>
    <row r="5827" spans="27:28" x14ac:dyDescent="0.25">
      <c r="AA5827" s="4" t="str">
        <f t="shared" si="183"/>
        <v/>
      </c>
      <c r="AB5827" s="4" t="str">
        <f t="shared" si="184"/>
        <v/>
      </c>
    </row>
    <row r="5828" spans="27:28" x14ac:dyDescent="0.25">
      <c r="AA5828" s="4" t="str">
        <f t="shared" si="183"/>
        <v/>
      </c>
      <c r="AB5828" s="4" t="str">
        <f t="shared" si="184"/>
        <v/>
      </c>
    </row>
    <row r="5829" spans="27:28" x14ac:dyDescent="0.25">
      <c r="AA5829" s="4" t="str">
        <f t="shared" si="183"/>
        <v/>
      </c>
      <c r="AB5829" s="4" t="str">
        <f t="shared" si="184"/>
        <v/>
      </c>
    </row>
    <row r="5830" spans="27:28" x14ac:dyDescent="0.25">
      <c r="AA5830" s="4" t="str">
        <f t="shared" ref="AA5830:AA5893" si="185">IF(A5830="","",R5830+T5830)</f>
        <v/>
      </c>
      <c r="AB5830" s="4" t="str">
        <f t="shared" si="184"/>
        <v/>
      </c>
    </row>
    <row r="5831" spans="27:28" x14ac:dyDescent="0.25">
      <c r="AA5831" s="4" t="str">
        <f t="shared" si="185"/>
        <v/>
      </c>
      <c r="AB5831" s="4" t="str">
        <f t="shared" si="184"/>
        <v/>
      </c>
    </row>
    <row r="5832" spans="27:28" x14ac:dyDescent="0.25">
      <c r="AA5832" s="4" t="str">
        <f t="shared" si="185"/>
        <v/>
      </c>
      <c r="AB5832" s="4" t="str">
        <f t="shared" si="184"/>
        <v/>
      </c>
    </row>
    <row r="5833" spans="27:28" x14ac:dyDescent="0.25">
      <c r="AA5833" s="4" t="str">
        <f t="shared" si="185"/>
        <v/>
      </c>
      <c r="AB5833" s="4" t="str">
        <f t="shared" si="184"/>
        <v/>
      </c>
    </row>
    <row r="5834" spans="27:28" x14ac:dyDescent="0.25">
      <c r="AA5834" s="4" t="str">
        <f t="shared" si="185"/>
        <v/>
      </c>
      <c r="AB5834" s="4" t="str">
        <f t="shared" si="184"/>
        <v/>
      </c>
    </row>
    <row r="5835" spans="27:28" x14ac:dyDescent="0.25">
      <c r="AA5835" s="4" t="str">
        <f t="shared" si="185"/>
        <v/>
      </c>
      <c r="AB5835" s="4" t="str">
        <f t="shared" si="184"/>
        <v/>
      </c>
    </row>
    <row r="5836" spans="27:28" x14ac:dyDescent="0.25">
      <c r="AA5836" s="4" t="str">
        <f t="shared" si="185"/>
        <v/>
      </c>
      <c r="AB5836" s="4" t="str">
        <f t="shared" si="184"/>
        <v/>
      </c>
    </row>
    <row r="5837" spans="27:28" x14ac:dyDescent="0.25">
      <c r="AA5837" s="4" t="str">
        <f t="shared" si="185"/>
        <v/>
      </c>
      <c r="AB5837" s="4" t="str">
        <f t="shared" si="184"/>
        <v/>
      </c>
    </row>
    <row r="5838" spans="27:28" x14ac:dyDescent="0.25">
      <c r="AA5838" s="4" t="str">
        <f t="shared" si="185"/>
        <v/>
      </c>
      <c r="AB5838" s="4" t="str">
        <f t="shared" si="184"/>
        <v/>
      </c>
    </row>
    <row r="5839" spans="27:28" x14ac:dyDescent="0.25">
      <c r="AA5839" s="4" t="str">
        <f t="shared" si="185"/>
        <v/>
      </c>
      <c r="AB5839" s="4" t="str">
        <f t="shared" si="184"/>
        <v/>
      </c>
    </row>
    <row r="5840" spans="27:28" x14ac:dyDescent="0.25">
      <c r="AA5840" s="4" t="str">
        <f t="shared" si="185"/>
        <v/>
      </c>
      <c r="AB5840" s="4" t="str">
        <f t="shared" si="184"/>
        <v/>
      </c>
    </row>
    <row r="5841" spans="27:28" x14ac:dyDescent="0.25">
      <c r="AA5841" s="4" t="str">
        <f t="shared" si="185"/>
        <v/>
      </c>
      <c r="AB5841" s="4" t="str">
        <f t="shared" si="184"/>
        <v/>
      </c>
    </row>
    <row r="5842" spans="27:28" x14ac:dyDescent="0.25">
      <c r="AA5842" s="4" t="str">
        <f t="shared" si="185"/>
        <v/>
      </c>
      <c r="AB5842" s="4" t="str">
        <f t="shared" si="184"/>
        <v/>
      </c>
    </row>
    <row r="5843" spans="27:28" x14ac:dyDescent="0.25">
      <c r="AA5843" s="4" t="str">
        <f t="shared" si="185"/>
        <v/>
      </c>
      <c r="AB5843" s="4" t="str">
        <f t="shared" si="184"/>
        <v/>
      </c>
    </row>
    <row r="5844" spans="27:28" x14ac:dyDescent="0.25">
      <c r="AA5844" s="4" t="str">
        <f t="shared" si="185"/>
        <v/>
      </c>
      <c r="AB5844" s="4" t="str">
        <f t="shared" si="184"/>
        <v/>
      </c>
    </row>
    <row r="5845" spans="27:28" x14ac:dyDescent="0.25">
      <c r="AA5845" s="4" t="str">
        <f t="shared" si="185"/>
        <v/>
      </c>
      <c r="AB5845" s="4" t="str">
        <f t="shared" si="184"/>
        <v/>
      </c>
    </row>
    <row r="5846" spans="27:28" x14ac:dyDescent="0.25">
      <c r="AA5846" s="4" t="str">
        <f t="shared" si="185"/>
        <v/>
      </c>
      <c r="AB5846" s="4" t="str">
        <f t="shared" si="184"/>
        <v/>
      </c>
    </row>
    <row r="5847" spans="27:28" x14ac:dyDescent="0.25">
      <c r="AA5847" s="4" t="str">
        <f t="shared" si="185"/>
        <v/>
      </c>
      <c r="AB5847" s="4" t="str">
        <f t="shared" si="184"/>
        <v/>
      </c>
    </row>
    <row r="5848" spans="27:28" x14ac:dyDescent="0.25">
      <c r="AA5848" s="4" t="str">
        <f t="shared" si="185"/>
        <v/>
      </c>
      <c r="AB5848" s="4" t="str">
        <f t="shared" si="184"/>
        <v/>
      </c>
    </row>
    <row r="5849" spans="27:28" x14ac:dyDescent="0.25">
      <c r="AA5849" s="4" t="str">
        <f t="shared" si="185"/>
        <v/>
      </c>
      <c r="AB5849" s="4" t="str">
        <f t="shared" si="184"/>
        <v/>
      </c>
    </row>
    <row r="5850" spans="27:28" x14ac:dyDescent="0.25">
      <c r="AA5850" s="4" t="str">
        <f t="shared" si="185"/>
        <v/>
      </c>
      <c r="AB5850" s="4" t="str">
        <f t="shared" si="184"/>
        <v/>
      </c>
    </row>
    <row r="5851" spans="27:28" x14ac:dyDescent="0.25">
      <c r="AA5851" s="4" t="str">
        <f t="shared" si="185"/>
        <v/>
      </c>
      <c r="AB5851" s="4" t="str">
        <f t="shared" si="184"/>
        <v/>
      </c>
    </row>
    <row r="5852" spans="27:28" x14ac:dyDescent="0.25">
      <c r="AA5852" s="4" t="str">
        <f t="shared" si="185"/>
        <v/>
      </c>
      <c r="AB5852" s="4" t="str">
        <f t="shared" si="184"/>
        <v/>
      </c>
    </row>
    <row r="5853" spans="27:28" x14ac:dyDescent="0.25">
      <c r="AA5853" s="4" t="str">
        <f t="shared" si="185"/>
        <v/>
      </c>
      <c r="AB5853" s="4" t="str">
        <f t="shared" si="184"/>
        <v/>
      </c>
    </row>
    <row r="5854" spans="27:28" x14ac:dyDescent="0.25">
      <c r="AA5854" s="4" t="str">
        <f t="shared" si="185"/>
        <v/>
      </c>
      <c r="AB5854" s="4" t="str">
        <f t="shared" ref="AB5854:AB5917" si="186">IF(K5854="","",IF(VALUE(TEXT(K5854,"HH:MM:SS"))&gt;H5854,VALUE(TEXT(K5854,"HH:MM:SS"))-H5854,0))</f>
        <v/>
      </c>
    </row>
    <row r="5855" spans="27:28" x14ac:dyDescent="0.25">
      <c r="AA5855" s="4" t="str">
        <f t="shared" si="185"/>
        <v/>
      </c>
      <c r="AB5855" s="4" t="str">
        <f t="shared" si="186"/>
        <v/>
      </c>
    </row>
    <row r="5856" spans="27:28" x14ac:dyDescent="0.25">
      <c r="AA5856" s="4" t="str">
        <f t="shared" si="185"/>
        <v/>
      </c>
      <c r="AB5856" s="4" t="str">
        <f t="shared" si="186"/>
        <v/>
      </c>
    </row>
    <row r="5857" spans="27:28" x14ac:dyDescent="0.25">
      <c r="AA5857" s="4" t="str">
        <f t="shared" si="185"/>
        <v/>
      </c>
      <c r="AB5857" s="4" t="str">
        <f t="shared" si="186"/>
        <v/>
      </c>
    </row>
    <row r="5858" spans="27:28" x14ac:dyDescent="0.25">
      <c r="AA5858" s="4" t="str">
        <f t="shared" si="185"/>
        <v/>
      </c>
      <c r="AB5858" s="4" t="str">
        <f t="shared" si="186"/>
        <v/>
      </c>
    </row>
    <row r="5859" spans="27:28" x14ac:dyDescent="0.25">
      <c r="AA5859" s="4" t="str">
        <f t="shared" si="185"/>
        <v/>
      </c>
      <c r="AB5859" s="4" t="str">
        <f t="shared" si="186"/>
        <v/>
      </c>
    </row>
    <row r="5860" spans="27:28" x14ac:dyDescent="0.25">
      <c r="AA5860" s="4" t="str">
        <f t="shared" si="185"/>
        <v/>
      </c>
      <c r="AB5860" s="4" t="str">
        <f t="shared" si="186"/>
        <v/>
      </c>
    </row>
    <row r="5861" spans="27:28" x14ac:dyDescent="0.25">
      <c r="AA5861" s="4" t="str">
        <f t="shared" si="185"/>
        <v/>
      </c>
      <c r="AB5861" s="4" t="str">
        <f t="shared" si="186"/>
        <v/>
      </c>
    </row>
    <row r="5862" spans="27:28" x14ac:dyDescent="0.25">
      <c r="AA5862" s="4" t="str">
        <f t="shared" si="185"/>
        <v/>
      </c>
      <c r="AB5862" s="4" t="str">
        <f t="shared" si="186"/>
        <v/>
      </c>
    </row>
    <row r="5863" spans="27:28" x14ac:dyDescent="0.25">
      <c r="AA5863" s="4" t="str">
        <f t="shared" si="185"/>
        <v/>
      </c>
      <c r="AB5863" s="4" t="str">
        <f t="shared" si="186"/>
        <v/>
      </c>
    </row>
    <row r="5864" spans="27:28" x14ac:dyDescent="0.25">
      <c r="AA5864" s="4" t="str">
        <f t="shared" si="185"/>
        <v/>
      </c>
      <c r="AB5864" s="4" t="str">
        <f t="shared" si="186"/>
        <v/>
      </c>
    </row>
    <row r="5865" spans="27:28" x14ac:dyDescent="0.25">
      <c r="AA5865" s="4" t="str">
        <f t="shared" si="185"/>
        <v/>
      </c>
      <c r="AB5865" s="4" t="str">
        <f t="shared" si="186"/>
        <v/>
      </c>
    </row>
    <row r="5866" spans="27:28" x14ac:dyDescent="0.25">
      <c r="AA5866" s="4" t="str">
        <f t="shared" si="185"/>
        <v/>
      </c>
      <c r="AB5866" s="4" t="str">
        <f t="shared" si="186"/>
        <v/>
      </c>
    </row>
    <row r="5867" spans="27:28" x14ac:dyDescent="0.25">
      <c r="AA5867" s="4" t="str">
        <f t="shared" si="185"/>
        <v/>
      </c>
      <c r="AB5867" s="4" t="str">
        <f t="shared" si="186"/>
        <v/>
      </c>
    </row>
    <row r="5868" spans="27:28" x14ac:dyDescent="0.25">
      <c r="AA5868" s="4" t="str">
        <f t="shared" si="185"/>
        <v/>
      </c>
      <c r="AB5868" s="4" t="str">
        <f t="shared" si="186"/>
        <v/>
      </c>
    </row>
    <row r="5869" spans="27:28" x14ac:dyDescent="0.25">
      <c r="AA5869" s="4" t="str">
        <f t="shared" si="185"/>
        <v/>
      </c>
      <c r="AB5869" s="4" t="str">
        <f t="shared" si="186"/>
        <v/>
      </c>
    </row>
    <row r="5870" spans="27:28" x14ac:dyDescent="0.25">
      <c r="AA5870" s="4" t="str">
        <f t="shared" si="185"/>
        <v/>
      </c>
      <c r="AB5870" s="4" t="str">
        <f t="shared" si="186"/>
        <v/>
      </c>
    </row>
    <row r="5871" spans="27:28" x14ac:dyDescent="0.25">
      <c r="AA5871" s="4" t="str">
        <f t="shared" si="185"/>
        <v/>
      </c>
      <c r="AB5871" s="4" t="str">
        <f t="shared" si="186"/>
        <v/>
      </c>
    </row>
    <row r="5872" spans="27:28" x14ac:dyDescent="0.25">
      <c r="AA5872" s="4" t="str">
        <f t="shared" si="185"/>
        <v/>
      </c>
      <c r="AB5872" s="4" t="str">
        <f t="shared" si="186"/>
        <v/>
      </c>
    </row>
    <row r="5873" spans="27:28" x14ac:dyDescent="0.25">
      <c r="AA5873" s="4" t="str">
        <f t="shared" si="185"/>
        <v/>
      </c>
      <c r="AB5873" s="4" t="str">
        <f t="shared" si="186"/>
        <v/>
      </c>
    </row>
    <row r="5874" spans="27:28" x14ac:dyDescent="0.25">
      <c r="AA5874" s="4" t="str">
        <f t="shared" si="185"/>
        <v/>
      </c>
      <c r="AB5874" s="4" t="str">
        <f t="shared" si="186"/>
        <v/>
      </c>
    </row>
    <row r="5875" spans="27:28" x14ac:dyDescent="0.25">
      <c r="AA5875" s="4" t="str">
        <f t="shared" si="185"/>
        <v/>
      </c>
      <c r="AB5875" s="4" t="str">
        <f t="shared" si="186"/>
        <v/>
      </c>
    </row>
    <row r="5876" spans="27:28" x14ac:dyDescent="0.25">
      <c r="AA5876" s="4" t="str">
        <f t="shared" si="185"/>
        <v/>
      </c>
      <c r="AB5876" s="4" t="str">
        <f t="shared" si="186"/>
        <v/>
      </c>
    </row>
    <row r="5877" spans="27:28" x14ac:dyDescent="0.25">
      <c r="AA5877" s="4" t="str">
        <f t="shared" si="185"/>
        <v/>
      </c>
      <c r="AB5877" s="4" t="str">
        <f t="shared" si="186"/>
        <v/>
      </c>
    </row>
    <row r="5878" spans="27:28" x14ac:dyDescent="0.25">
      <c r="AA5878" s="4" t="str">
        <f t="shared" si="185"/>
        <v/>
      </c>
      <c r="AB5878" s="4" t="str">
        <f t="shared" si="186"/>
        <v/>
      </c>
    </row>
    <row r="5879" spans="27:28" x14ac:dyDescent="0.25">
      <c r="AA5879" s="4" t="str">
        <f t="shared" si="185"/>
        <v/>
      </c>
      <c r="AB5879" s="4" t="str">
        <f t="shared" si="186"/>
        <v/>
      </c>
    </row>
    <row r="5880" spans="27:28" x14ac:dyDescent="0.25">
      <c r="AA5880" s="4" t="str">
        <f t="shared" si="185"/>
        <v/>
      </c>
      <c r="AB5880" s="4" t="str">
        <f t="shared" si="186"/>
        <v/>
      </c>
    </row>
    <row r="5881" spans="27:28" x14ac:dyDescent="0.25">
      <c r="AA5881" s="4" t="str">
        <f t="shared" si="185"/>
        <v/>
      </c>
      <c r="AB5881" s="4" t="str">
        <f t="shared" si="186"/>
        <v/>
      </c>
    </row>
    <row r="5882" spans="27:28" x14ac:dyDescent="0.25">
      <c r="AA5882" s="4" t="str">
        <f t="shared" si="185"/>
        <v/>
      </c>
      <c r="AB5882" s="4" t="str">
        <f t="shared" si="186"/>
        <v/>
      </c>
    </row>
    <row r="5883" spans="27:28" x14ac:dyDescent="0.25">
      <c r="AA5883" s="4" t="str">
        <f t="shared" si="185"/>
        <v/>
      </c>
      <c r="AB5883" s="4" t="str">
        <f t="shared" si="186"/>
        <v/>
      </c>
    </row>
    <row r="5884" spans="27:28" x14ac:dyDescent="0.25">
      <c r="AA5884" s="4" t="str">
        <f t="shared" si="185"/>
        <v/>
      </c>
      <c r="AB5884" s="4" t="str">
        <f t="shared" si="186"/>
        <v/>
      </c>
    </row>
    <row r="5885" spans="27:28" x14ac:dyDescent="0.25">
      <c r="AA5885" s="4" t="str">
        <f t="shared" si="185"/>
        <v/>
      </c>
      <c r="AB5885" s="4" t="str">
        <f t="shared" si="186"/>
        <v/>
      </c>
    </row>
    <row r="5886" spans="27:28" x14ac:dyDescent="0.25">
      <c r="AA5886" s="4" t="str">
        <f t="shared" si="185"/>
        <v/>
      </c>
      <c r="AB5886" s="4" t="str">
        <f t="shared" si="186"/>
        <v/>
      </c>
    </row>
    <row r="5887" spans="27:28" x14ac:dyDescent="0.25">
      <c r="AA5887" s="4" t="str">
        <f t="shared" si="185"/>
        <v/>
      </c>
      <c r="AB5887" s="4" t="str">
        <f t="shared" si="186"/>
        <v/>
      </c>
    </row>
    <row r="5888" spans="27:28" x14ac:dyDescent="0.25">
      <c r="AA5888" s="4" t="str">
        <f t="shared" si="185"/>
        <v/>
      </c>
      <c r="AB5888" s="4" t="str">
        <f t="shared" si="186"/>
        <v/>
      </c>
    </row>
    <row r="5889" spans="27:28" x14ac:dyDescent="0.25">
      <c r="AA5889" s="4" t="str">
        <f t="shared" si="185"/>
        <v/>
      </c>
      <c r="AB5889" s="4" t="str">
        <f t="shared" si="186"/>
        <v/>
      </c>
    </row>
    <row r="5890" spans="27:28" x14ac:dyDescent="0.25">
      <c r="AA5890" s="4" t="str">
        <f t="shared" si="185"/>
        <v/>
      </c>
      <c r="AB5890" s="4" t="str">
        <f t="shared" si="186"/>
        <v/>
      </c>
    </row>
    <row r="5891" spans="27:28" x14ac:dyDescent="0.25">
      <c r="AA5891" s="4" t="str">
        <f t="shared" si="185"/>
        <v/>
      </c>
      <c r="AB5891" s="4" t="str">
        <f t="shared" si="186"/>
        <v/>
      </c>
    </row>
    <row r="5892" spans="27:28" x14ac:dyDescent="0.25">
      <c r="AA5892" s="4" t="str">
        <f t="shared" si="185"/>
        <v/>
      </c>
      <c r="AB5892" s="4" t="str">
        <f t="shared" si="186"/>
        <v/>
      </c>
    </row>
    <row r="5893" spans="27:28" x14ac:dyDescent="0.25">
      <c r="AA5893" s="4" t="str">
        <f t="shared" si="185"/>
        <v/>
      </c>
      <c r="AB5893" s="4" t="str">
        <f t="shared" si="186"/>
        <v/>
      </c>
    </row>
    <row r="5894" spans="27:28" x14ac:dyDescent="0.25">
      <c r="AA5894" s="4" t="str">
        <f t="shared" ref="AA5894:AA5957" si="187">IF(A5894="","",R5894+T5894)</f>
        <v/>
      </c>
      <c r="AB5894" s="4" t="str">
        <f t="shared" si="186"/>
        <v/>
      </c>
    </row>
    <row r="5895" spans="27:28" x14ac:dyDescent="0.25">
      <c r="AA5895" s="4" t="str">
        <f t="shared" si="187"/>
        <v/>
      </c>
      <c r="AB5895" s="4" t="str">
        <f t="shared" si="186"/>
        <v/>
      </c>
    </row>
    <row r="5896" spans="27:28" x14ac:dyDescent="0.25">
      <c r="AA5896" s="4" t="str">
        <f t="shared" si="187"/>
        <v/>
      </c>
      <c r="AB5896" s="4" t="str">
        <f t="shared" si="186"/>
        <v/>
      </c>
    </row>
    <row r="5897" spans="27:28" x14ac:dyDescent="0.25">
      <c r="AA5897" s="4" t="str">
        <f t="shared" si="187"/>
        <v/>
      </c>
      <c r="AB5897" s="4" t="str">
        <f t="shared" si="186"/>
        <v/>
      </c>
    </row>
    <row r="5898" spans="27:28" x14ac:dyDescent="0.25">
      <c r="AA5898" s="4" t="str">
        <f t="shared" si="187"/>
        <v/>
      </c>
      <c r="AB5898" s="4" t="str">
        <f t="shared" si="186"/>
        <v/>
      </c>
    </row>
    <row r="5899" spans="27:28" x14ac:dyDescent="0.25">
      <c r="AA5899" s="4" t="str">
        <f t="shared" si="187"/>
        <v/>
      </c>
      <c r="AB5899" s="4" t="str">
        <f t="shared" si="186"/>
        <v/>
      </c>
    </row>
    <row r="5900" spans="27:28" x14ac:dyDescent="0.25">
      <c r="AA5900" s="4" t="str">
        <f t="shared" si="187"/>
        <v/>
      </c>
      <c r="AB5900" s="4" t="str">
        <f t="shared" si="186"/>
        <v/>
      </c>
    </row>
    <row r="5901" spans="27:28" x14ac:dyDescent="0.25">
      <c r="AA5901" s="4" t="str">
        <f t="shared" si="187"/>
        <v/>
      </c>
      <c r="AB5901" s="4" t="str">
        <f t="shared" si="186"/>
        <v/>
      </c>
    </row>
    <row r="5902" spans="27:28" x14ac:dyDescent="0.25">
      <c r="AA5902" s="4" t="str">
        <f t="shared" si="187"/>
        <v/>
      </c>
      <c r="AB5902" s="4" t="str">
        <f t="shared" si="186"/>
        <v/>
      </c>
    </row>
    <row r="5903" spans="27:28" x14ac:dyDescent="0.25">
      <c r="AA5903" s="4" t="str">
        <f t="shared" si="187"/>
        <v/>
      </c>
      <c r="AB5903" s="4" t="str">
        <f t="shared" si="186"/>
        <v/>
      </c>
    </row>
    <row r="5904" spans="27:28" x14ac:dyDescent="0.25">
      <c r="AA5904" s="4" t="str">
        <f t="shared" si="187"/>
        <v/>
      </c>
      <c r="AB5904" s="4" t="str">
        <f t="shared" si="186"/>
        <v/>
      </c>
    </row>
    <row r="5905" spans="27:28" x14ac:dyDescent="0.25">
      <c r="AA5905" s="4" t="str">
        <f t="shared" si="187"/>
        <v/>
      </c>
      <c r="AB5905" s="4" t="str">
        <f t="shared" si="186"/>
        <v/>
      </c>
    </row>
    <row r="5906" spans="27:28" x14ac:dyDescent="0.25">
      <c r="AA5906" s="4" t="str">
        <f t="shared" si="187"/>
        <v/>
      </c>
      <c r="AB5906" s="4" t="str">
        <f t="shared" si="186"/>
        <v/>
      </c>
    </row>
    <row r="5907" spans="27:28" x14ac:dyDescent="0.25">
      <c r="AA5907" s="4" t="str">
        <f t="shared" si="187"/>
        <v/>
      </c>
      <c r="AB5907" s="4" t="str">
        <f t="shared" si="186"/>
        <v/>
      </c>
    </row>
    <row r="5908" spans="27:28" x14ac:dyDescent="0.25">
      <c r="AA5908" s="4" t="str">
        <f t="shared" si="187"/>
        <v/>
      </c>
      <c r="AB5908" s="4" t="str">
        <f t="shared" si="186"/>
        <v/>
      </c>
    </row>
    <row r="5909" spans="27:28" x14ac:dyDescent="0.25">
      <c r="AA5909" s="4" t="str">
        <f t="shared" si="187"/>
        <v/>
      </c>
      <c r="AB5909" s="4" t="str">
        <f t="shared" si="186"/>
        <v/>
      </c>
    </row>
    <row r="5910" spans="27:28" x14ac:dyDescent="0.25">
      <c r="AA5910" s="4" t="str">
        <f t="shared" si="187"/>
        <v/>
      </c>
      <c r="AB5910" s="4" t="str">
        <f t="shared" si="186"/>
        <v/>
      </c>
    </row>
    <row r="5911" spans="27:28" x14ac:dyDescent="0.25">
      <c r="AA5911" s="4" t="str">
        <f t="shared" si="187"/>
        <v/>
      </c>
      <c r="AB5911" s="4" t="str">
        <f t="shared" si="186"/>
        <v/>
      </c>
    </row>
    <row r="5912" spans="27:28" x14ac:dyDescent="0.25">
      <c r="AA5912" s="4" t="str">
        <f t="shared" si="187"/>
        <v/>
      </c>
      <c r="AB5912" s="4" t="str">
        <f t="shared" si="186"/>
        <v/>
      </c>
    </row>
    <row r="5913" spans="27:28" x14ac:dyDescent="0.25">
      <c r="AA5913" s="4" t="str">
        <f t="shared" si="187"/>
        <v/>
      </c>
      <c r="AB5913" s="4" t="str">
        <f t="shared" si="186"/>
        <v/>
      </c>
    </row>
    <row r="5914" spans="27:28" x14ac:dyDescent="0.25">
      <c r="AA5914" s="4" t="str">
        <f t="shared" si="187"/>
        <v/>
      </c>
      <c r="AB5914" s="4" t="str">
        <f t="shared" si="186"/>
        <v/>
      </c>
    </row>
    <row r="5915" spans="27:28" x14ac:dyDescent="0.25">
      <c r="AA5915" s="4" t="str">
        <f t="shared" si="187"/>
        <v/>
      </c>
      <c r="AB5915" s="4" t="str">
        <f t="shared" si="186"/>
        <v/>
      </c>
    </row>
    <row r="5916" spans="27:28" x14ac:dyDescent="0.25">
      <c r="AA5916" s="4" t="str">
        <f t="shared" si="187"/>
        <v/>
      </c>
      <c r="AB5916" s="4" t="str">
        <f t="shared" si="186"/>
        <v/>
      </c>
    </row>
    <row r="5917" spans="27:28" x14ac:dyDescent="0.25">
      <c r="AA5917" s="4" t="str">
        <f t="shared" si="187"/>
        <v/>
      </c>
      <c r="AB5917" s="4" t="str">
        <f t="shared" si="186"/>
        <v/>
      </c>
    </row>
    <row r="5918" spans="27:28" x14ac:dyDescent="0.25">
      <c r="AA5918" s="4" t="str">
        <f t="shared" si="187"/>
        <v/>
      </c>
      <c r="AB5918" s="4" t="str">
        <f t="shared" ref="AB5918:AB5981" si="188">IF(K5918="","",IF(VALUE(TEXT(K5918,"HH:MM:SS"))&gt;H5918,VALUE(TEXT(K5918,"HH:MM:SS"))-H5918,0))</f>
        <v/>
      </c>
    </row>
    <row r="5919" spans="27:28" x14ac:dyDescent="0.25">
      <c r="AA5919" s="4" t="str">
        <f t="shared" si="187"/>
        <v/>
      </c>
      <c r="AB5919" s="4" t="str">
        <f t="shared" si="188"/>
        <v/>
      </c>
    </row>
    <row r="5920" spans="27:28" x14ac:dyDescent="0.25">
      <c r="AA5920" s="4" t="str">
        <f t="shared" si="187"/>
        <v/>
      </c>
      <c r="AB5920" s="4" t="str">
        <f t="shared" si="188"/>
        <v/>
      </c>
    </row>
    <row r="5921" spans="27:28" x14ac:dyDescent="0.25">
      <c r="AA5921" s="4" t="str">
        <f t="shared" si="187"/>
        <v/>
      </c>
      <c r="AB5921" s="4" t="str">
        <f t="shared" si="188"/>
        <v/>
      </c>
    </row>
    <row r="5922" spans="27:28" x14ac:dyDescent="0.25">
      <c r="AA5922" s="4" t="str">
        <f t="shared" si="187"/>
        <v/>
      </c>
      <c r="AB5922" s="4" t="str">
        <f t="shared" si="188"/>
        <v/>
      </c>
    </row>
    <row r="5923" spans="27:28" x14ac:dyDescent="0.25">
      <c r="AA5923" s="4" t="str">
        <f t="shared" si="187"/>
        <v/>
      </c>
      <c r="AB5923" s="4" t="str">
        <f t="shared" si="188"/>
        <v/>
      </c>
    </row>
    <row r="5924" spans="27:28" x14ac:dyDescent="0.25">
      <c r="AA5924" s="4" t="str">
        <f t="shared" si="187"/>
        <v/>
      </c>
      <c r="AB5924" s="4" t="str">
        <f t="shared" si="188"/>
        <v/>
      </c>
    </row>
    <row r="5925" spans="27:28" x14ac:dyDescent="0.25">
      <c r="AA5925" s="4" t="str">
        <f t="shared" si="187"/>
        <v/>
      </c>
      <c r="AB5925" s="4" t="str">
        <f t="shared" si="188"/>
        <v/>
      </c>
    </row>
    <row r="5926" spans="27:28" x14ac:dyDescent="0.25">
      <c r="AA5926" s="4" t="str">
        <f t="shared" si="187"/>
        <v/>
      </c>
      <c r="AB5926" s="4" t="str">
        <f t="shared" si="188"/>
        <v/>
      </c>
    </row>
    <row r="5927" spans="27:28" x14ac:dyDescent="0.25">
      <c r="AA5927" s="4" t="str">
        <f t="shared" si="187"/>
        <v/>
      </c>
      <c r="AB5927" s="4" t="str">
        <f t="shared" si="188"/>
        <v/>
      </c>
    </row>
    <row r="5928" spans="27:28" x14ac:dyDescent="0.25">
      <c r="AA5928" s="4" t="str">
        <f t="shared" si="187"/>
        <v/>
      </c>
      <c r="AB5928" s="4" t="str">
        <f t="shared" si="188"/>
        <v/>
      </c>
    </row>
    <row r="5929" spans="27:28" x14ac:dyDescent="0.25">
      <c r="AA5929" s="4" t="str">
        <f t="shared" si="187"/>
        <v/>
      </c>
      <c r="AB5929" s="4" t="str">
        <f t="shared" si="188"/>
        <v/>
      </c>
    </row>
    <row r="5930" spans="27:28" x14ac:dyDescent="0.25">
      <c r="AA5930" s="4" t="str">
        <f t="shared" si="187"/>
        <v/>
      </c>
      <c r="AB5930" s="4" t="str">
        <f t="shared" si="188"/>
        <v/>
      </c>
    </row>
    <row r="5931" spans="27:28" x14ac:dyDescent="0.25">
      <c r="AA5931" s="4" t="str">
        <f t="shared" si="187"/>
        <v/>
      </c>
      <c r="AB5931" s="4" t="str">
        <f t="shared" si="188"/>
        <v/>
      </c>
    </row>
    <row r="5932" spans="27:28" x14ac:dyDescent="0.25">
      <c r="AA5932" s="4" t="str">
        <f t="shared" si="187"/>
        <v/>
      </c>
      <c r="AB5932" s="4" t="str">
        <f t="shared" si="188"/>
        <v/>
      </c>
    </row>
    <row r="5933" spans="27:28" x14ac:dyDescent="0.25">
      <c r="AA5933" s="4" t="str">
        <f t="shared" si="187"/>
        <v/>
      </c>
      <c r="AB5933" s="4" t="str">
        <f t="shared" si="188"/>
        <v/>
      </c>
    </row>
    <row r="5934" spans="27:28" x14ac:dyDescent="0.25">
      <c r="AA5934" s="4" t="str">
        <f t="shared" si="187"/>
        <v/>
      </c>
      <c r="AB5934" s="4" t="str">
        <f t="shared" si="188"/>
        <v/>
      </c>
    </row>
    <row r="5935" spans="27:28" x14ac:dyDescent="0.25">
      <c r="AA5935" s="4" t="str">
        <f t="shared" si="187"/>
        <v/>
      </c>
      <c r="AB5935" s="4" t="str">
        <f t="shared" si="188"/>
        <v/>
      </c>
    </row>
    <row r="5936" spans="27:28" x14ac:dyDescent="0.25">
      <c r="AA5936" s="4" t="str">
        <f t="shared" si="187"/>
        <v/>
      </c>
      <c r="AB5936" s="4" t="str">
        <f t="shared" si="188"/>
        <v/>
      </c>
    </row>
    <row r="5937" spans="27:28" x14ac:dyDescent="0.25">
      <c r="AA5937" s="4" t="str">
        <f t="shared" si="187"/>
        <v/>
      </c>
      <c r="AB5937" s="4" t="str">
        <f t="shared" si="188"/>
        <v/>
      </c>
    </row>
    <row r="5938" spans="27:28" x14ac:dyDescent="0.25">
      <c r="AA5938" s="4" t="str">
        <f t="shared" si="187"/>
        <v/>
      </c>
      <c r="AB5938" s="4" t="str">
        <f t="shared" si="188"/>
        <v/>
      </c>
    </row>
    <row r="5939" spans="27:28" x14ac:dyDescent="0.25">
      <c r="AA5939" s="4" t="str">
        <f t="shared" si="187"/>
        <v/>
      </c>
      <c r="AB5939" s="4" t="str">
        <f t="shared" si="188"/>
        <v/>
      </c>
    </row>
    <row r="5940" spans="27:28" x14ac:dyDescent="0.25">
      <c r="AA5940" s="4" t="str">
        <f t="shared" si="187"/>
        <v/>
      </c>
      <c r="AB5940" s="4" t="str">
        <f t="shared" si="188"/>
        <v/>
      </c>
    </row>
    <row r="5941" spans="27:28" x14ac:dyDescent="0.25">
      <c r="AA5941" s="4" t="str">
        <f t="shared" si="187"/>
        <v/>
      </c>
      <c r="AB5941" s="4" t="str">
        <f t="shared" si="188"/>
        <v/>
      </c>
    </row>
    <row r="5942" spans="27:28" x14ac:dyDescent="0.25">
      <c r="AA5942" s="4" t="str">
        <f t="shared" si="187"/>
        <v/>
      </c>
      <c r="AB5942" s="4" t="str">
        <f t="shared" si="188"/>
        <v/>
      </c>
    </row>
    <row r="5943" spans="27:28" x14ac:dyDescent="0.25">
      <c r="AA5943" s="4" t="str">
        <f t="shared" si="187"/>
        <v/>
      </c>
      <c r="AB5943" s="4" t="str">
        <f t="shared" si="188"/>
        <v/>
      </c>
    </row>
    <row r="5944" spans="27:28" x14ac:dyDescent="0.25">
      <c r="AA5944" s="4" t="str">
        <f t="shared" si="187"/>
        <v/>
      </c>
      <c r="AB5944" s="4" t="str">
        <f t="shared" si="188"/>
        <v/>
      </c>
    </row>
    <row r="5945" spans="27:28" x14ac:dyDescent="0.25">
      <c r="AA5945" s="4" t="str">
        <f t="shared" si="187"/>
        <v/>
      </c>
      <c r="AB5945" s="4" t="str">
        <f t="shared" si="188"/>
        <v/>
      </c>
    </row>
    <row r="5946" spans="27:28" x14ac:dyDescent="0.25">
      <c r="AA5946" s="4" t="str">
        <f t="shared" si="187"/>
        <v/>
      </c>
      <c r="AB5946" s="4" t="str">
        <f t="shared" si="188"/>
        <v/>
      </c>
    </row>
    <row r="5947" spans="27:28" x14ac:dyDescent="0.25">
      <c r="AA5947" s="4" t="str">
        <f t="shared" si="187"/>
        <v/>
      </c>
      <c r="AB5947" s="4" t="str">
        <f t="shared" si="188"/>
        <v/>
      </c>
    </row>
    <row r="5948" spans="27:28" x14ac:dyDescent="0.25">
      <c r="AA5948" s="4" t="str">
        <f t="shared" si="187"/>
        <v/>
      </c>
      <c r="AB5948" s="4" t="str">
        <f t="shared" si="188"/>
        <v/>
      </c>
    </row>
    <row r="5949" spans="27:28" x14ac:dyDescent="0.25">
      <c r="AA5949" s="4" t="str">
        <f t="shared" si="187"/>
        <v/>
      </c>
      <c r="AB5949" s="4" t="str">
        <f t="shared" si="188"/>
        <v/>
      </c>
    </row>
    <row r="5950" spans="27:28" x14ac:dyDescent="0.25">
      <c r="AA5950" s="4" t="str">
        <f t="shared" si="187"/>
        <v/>
      </c>
      <c r="AB5950" s="4" t="str">
        <f t="shared" si="188"/>
        <v/>
      </c>
    </row>
    <row r="5951" spans="27:28" x14ac:dyDescent="0.25">
      <c r="AA5951" s="4" t="str">
        <f t="shared" si="187"/>
        <v/>
      </c>
      <c r="AB5951" s="4" t="str">
        <f t="shared" si="188"/>
        <v/>
      </c>
    </row>
    <row r="5952" spans="27:28" x14ac:dyDescent="0.25">
      <c r="AA5952" s="4" t="str">
        <f t="shared" si="187"/>
        <v/>
      </c>
      <c r="AB5952" s="4" t="str">
        <f t="shared" si="188"/>
        <v/>
      </c>
    </row>
    <row r="5953" spans="27:28" x14ac:dyDescent="0.25">
      <c r="AA5953" s="4" t="str">
        <f t="shared" si="187"/>
        <v/>
      </c>
      <c r="AB5953" s="4" t="str">
        <f t="shared" si="188"/>
        <v/>
      </c>
    </row>
    <row r="5954" spans="27:28" x14ac:dyDescent="0.25">
      <c r="AA5954" s="4" t="str">
        <f t="shared" si="187"/>
        <v/>
      </c>
      <c r="AB5954" s="4" t="str">
        <f t="shared" si="188"/>
        <v/>
      </c>
    </row>
    <row r="5955" spans="27:28" x14ac:dyDescent="0.25">
      <c r="AA5955" s="4" t="str">
        <f t="shared" si="187"/>
        <v/>
      </c>
      <c r="AB5955" s="4" t="str">
        <f t="shared" si="188"/>
        <v/>
      </c>
    </row>
    <row r="5956" spans="27:28" x14ac:dyDescent="0.25">
      <c r="AA5956" s="4" t="str">
        <f t="shared" si="187"/>
        <v/>
      </c>
      <c r="AB5956" s="4" t="str">
        <f t="shared" si="188"/>
        <v/>
      </c>
    </row>
    <row r="5957" spans="27:28" x14ac:dyDescent="0.25">
      <c r="AA5957" s="4" t="str">
        <f t="shared" si="187"/>
        <v/>
      </c>
      <c r="AB5957" s="4" t="str">
        <f t="shared" si="188"/>
        <v/>
      </c>
    </row>
    <row r="5958" spans="27:28" x14ac:dyDescent="0.25">
      <c r="AA5958" s="4" t="str">
        <f t="shared" ref="AA5958:AA6021" si="189">IF(A5958="","",R5958+T5958)</f>
        <v/>
      </c>
      <c r="AB5958" s="4" t="str">
        <f t="shared" si="188"/>
        <v/>
      </c>
    </row>
    <row r="5959" spans="27:28" x14ac:dyDescent="0.25">
      <c r="AA5959" s="4" t="str">
        <f t="shared" si="189"/>
        <v/>
      </c>
      <c r="AB5959" s="4" t="str">
        <f t="shared" si="188"/>
        <v/>
      </c>
    </row>
    <row r="5960" spans="27:28" x14ac:dyDescent="0.25">
      <c r="AA5960" s="4" t="str">
        <f t="shared" si="189"/>
        <v/>
      </c>
      <c r="AB5960" s="4" t="str">
        <f t="shared" si="188"/>
        <v/>
      </c>
    </row>
    <row r="5961" spans="27:28" x14ac:dyDescent="0.25">
      <c r="AA5961" s="4" t="str">
        <f t="shared" si="189"/>
        <v/>
      </c>
      <c r="AB5961" s="4" t="str">
        <f t="shared" si="188"/>
        <v/>
      </c>
    </row>
    <row r="5962" spans="27:28" x14ac:dyDescent="0.25">
      <c r="AA5962" s="4" t="str">
        <f t="shared" si="189"/>
        <v/>
      </c>
      <c r="AB5962" s="4" t="str">
        <f t="shared" si="188"/>
        <v/>
      </c>
    </row>
    <row r="5963" spans="27:28" x14ac:dyDescent="0.25">
      <c r="AA5963" s="4" t="str">
        <f t="shared" si="189"/>
        <v/>
      </c>
      <c r="AB5963" s="4" t="str">
        <f t="shared" si="188"/>
        <v/>
      </c>
    </row>
    <row r="5964" spans="27:28" x14ac:dyDescent="0.25">
      <c r="AA5964" s="4" t="str">
        <f t="shared" si="189"/>
        <v/>
      </c>
      <c r="AB5964" s="4" t="str">
        <f t="shared" si="188"/>
        <v/>
      </c>
    </row>
    <row r="5965" spans="27:28" x14ac:dyDescent="0.25">
      <c r="AA5965" s="4" t="str">
        <f t="shared" si="189"/>
        <v/>
      </c>
      <c r="AB5965" s="4" t="str">
        <f t="shared" si="188"/>
        <v/>
      </c>
    </row>
    <row r="5966" spans="27:28" x14ac:dyDescent="0.25">
      <c r="AA5966" s="4" t="str">
        <f t="shared" si="189"/>
        <v/>
      </c>
      <c r="AB5966" s="4" t="str">
        <f t="shared" si="188"/>
        <v/>
      </c>
    </row>
    <row r="5967" spans="27:28" x14ac:dyDescent="0.25">
      <c r="AA5967" s="4" t="str">
        <f t="shared" si="189"/>
        <v/>
      </c>
      <c r="AB5967" s="4" t="str">
        <f t="shared" si="188"/>
        <v/>
      </c>
    </row>
    <row r="5968" spans="27:28" x14ac:dyDescent="0.25">
      <c r="AA5968" s="4" t="str">
        <f t="shared" si="189"/>
        <v/>
      </c>
      <c r="AB5968" s="4" t="str">
        <f t="shared" si="188"/>
        <v/>
      </c>
    </row>
    <row r="5969" spans="27:28" x14ac:dyDescent="0.25">
      <c r="AA5969" s="4" t="str">
        <f t="shared" si="189"/>
        <v/>
      </c>
      <c r="AB5969" s="4" t="str">
        <f t="shared" si="188"/>
        <v/>
      </c>
    </row>
    <row r="5970" spans="27:28" x14ac:dyDescent="0.25">
      <c r="AA5970" s="4" t="str">
        <f t="shared" si="189"/>
        <v/>
      </c>
      <c r="AB5970" s="4" t="str">
        <f t="shared" si="188"/>
        <v/>
      </c>
    </row>
    <row r="5971" spans="27:28" x14ac:dyDescent="0.25">
      <c r="AA5971" s="4" t="str">
        <f t="shared" si="189"/>
        <v/>
      </c>
      <c r="AB5971" s="4" t="str">
        <f t="shared" si="188"/>
        <v/>
      </c>
    </row>
    <row r="5972" spans="27:28" x14ac:dyDescent="0.25">
      <c r="AA5972" s="4" t="str">
        <f t="shared" si="189"/>
        <v/>
      </c>
      <c r="AB5972" s="4" t="str">
        <f t="shared" si="188"/>
        <v/>
      </c>
    </row>
    <row r="5973" spans="27:28" x14ac:dyDescent="0.25">
      <c r="AA5973" s="4" t="str">
        <f t="shared" si="189"/>
        <v/>
      </c>
      <c r="AB5973" s="4" t="str">
        <f t="shared" si="188"/>
        <v/>
      </c>
    </row>
    <row r="5974" spans="27:28" x14ac:dyDescent="0.25">
      <c r="AA5974" s="4" t="str">
        <f t="shared" si="189"/>
        <v/>
      </c>
      <c r="AB5974" s="4" t="str">
        <f t="shared" si="188"/>
        <v/>
      </c>
    </row>
    <row r="5975" spans="27:28" x14ac:dyDescent="0.25">
      <c r="AA5975" s="4" t="str">
        <f t="shared" si="189"/>
        <v/>
      </c>
      <c r="AB5975" s="4" t="str">
        <f t="shared" si="188"/>
        <v/>
      </c>
    </row>
    <row r="5976" spans="27:28" x14ac:dyDescent="0.25">
      <c r="AA5976" s="4" t="str">
        <f t="shared" si="189"/>
        <v/>
      </c>
      <c r="AB5976" s="4" t="str">
        <f t="shared" si="188"/>
        <v/>
      </c>
    </row>
    <row r="5977" spans="27:28" x14ac:dyDescent="0.25">
      <c r="AA5977" s="4" t="str">
        <f t="shared" si="189"/>
        <v/>
      </c>
      <c r="AB5977" s="4" t="str">
        <f t="shared" si="188"/>
        <v/>
      </c>
    </row>
    <row r="5978" spans="27:28" x14ac:dyDescent="0.25">
      <c r="AA5978" s="4" t="str">
        <f t="shared" si="189"/>
        <v/>
      </c>
      <c r="AB5978" s="4" t="str">
        <f t="shared" si="188"/>
        <v/>
      </c>
    </row>
    <row r="5979" spans="27:28" x14ac:dyDescent="0.25">
      <c r="AA5979" s="4" t="str">
        <f t="shared" si="189"/>
        <v/>
      </c>
      <c r="AB5979" s="4" t="str">
        <f t="shared" si="188"/>
        <v/>
      </c>
    </row>
    <row r="5980" spans="27:28" x14ac:dyDescent="0.25">
      <c r="AA5980" s="4" t="str">
        <f t="shared" si="189"/>
        <v/>
      </c>
      <c r="AB5980" s="4" t="str">
        <f t="shared" si="188"/>
        <v/>
      </c>
    </row>
    <row r="5981" spans="27:28" x14ac:dyDescent="0.25">
      <c r="AA5981" s="4" t="str">
        <f t="shared" si="189"/>
        <v/>
      </c>
      <c r="AB5981" s="4" t="str">
        <f t="shared" si="188"/>
        <v/>
      </c>
    </row>
    <row r="5982" spans="27:28" x14ac:dyDescent="0.25">
      <c r="AA5982" s="4" t="str">
        <f t="shared" si="189"/>
        <v/>
      </c>
      <c r="AB5982" s="4" t="str">
        <f t="shared" ref="AB5982:AB6005" si="190">IF(K5982="","",IF(VALUE(TEXT(K5982,"HH:MM:SS"))&gt;H5982,VALUE(TEXT(K5982,"HH:MM:SS"))-H5982,0))</f>
        <v/>
      </c>
    </row>
    <row r="5983" spans="27:28" x14ac:dyDescent="0.25">
      <c r="AA5983" s="4" t="str">
        <f t="shared" si="189"/>
        <v/>
      </c>
      <c r="AB5983" s="4" t="str">
        <f t="shared" si="190"/>
        <v/>
      </c>
    </row>
    <row r="5984" spans="27:28" x14ac:dyDescent="0.25">
      <c r="AA5984" s="4" t="str">
        <f t="shared" si="189"/>
        <v/>
      </c>
      <c r="AB5984" s="4" t="str">
        <f t="shared" si="190"/>
        <v/>
      </c>
    </row>
    <row r="5985" spans="27:28" x14ac:dyDescent="0.25">
      <c r="AA5985" s="4" t="str">
        <f t="shared" si="189"/>
        <v/>
      </c>
      <c r="AB5985" s="4" t="str">
        <f t="shared" si="190"/>
        <v/>
      </c>
    </row>
    <row r="5986" spans="27:28" x14ac:dyDescent="0.25">
      <c r="AA5986" s="4" t="str">
        <f t="shared" si="189"/>
        <v/>
      </c>
      <c r="AB5986" s="4" t="str">
        <f t="shared" si="190"/>
        <v/>
      </c>
    </row>
    <row r="5987" spans="27:28" x14ac:dyDescent="0.25">
      <c r="AA5987" s="4" t="str">
        <f t="shared" si="189"/>
        <v/>
      </c>
      <c r="AB5987" s="4" t="str">
        <f t="shared" si="190"/>
        <v/>
      </c>
    </row>
    <row r="5988" spans="27:28" x14ac:dyDescent="0.25">
      <c r="AA5988" s="4" t="str">
        <f t="shared" si="189"/>
        <v/>
      </c>
      <c r="AB5988" s="4" t="str">
        <f t="shared" si="190"/>
        <v/>
      </c>
    </row>
    <row r="5989" spans="27:28" x14ac:dyDescent="0.25">
      <c r="AA5989" s="4" t="str">
        <f t="shared" si="189"/>
        <v/>
      </c>
      <c r="AB5989" s="4" t="str">
        <f t="shared" si="190"/>
        <v/>
      </c>
    </row>
    <row r="5990" spans="27:28" x14ac:dyDescent="0.25">
      <c r="AA5990" s="4" t="str">
        <f t="shared" si="189"/>
        <v/>
      </c>
      <c r="AB5990" s="4" t="str">
        <f t="shared" si="190"/>
        <v/>
      </c>
    </row>
    <row r="5991" spans="27:28" x14ac:dyDescent="0.25">
      <c r="AA5991" s="4" t="str">
        <f t="shared" si="189"/>
        <v/>
      </c>
      <c r="AB5991" s="4" t="str">
        <f t="shared" si="190"/>
        <v/>
      </c>
    </row>
    <row r="5992" spans="27:28" x14ac:dyDescent="0.25">
      <c r="AA5992" s="4" t="str">
        <f t="shared" si="189"/>
        <v/>
      </c>
      <c r="AB5992" s="4" t="str">
        <f t="shared" si="190"/>
        <v/>
      </c>
    </row>
    <row r="5993" spans="27:28" x14ac:dyDescent="0.25">
      <c r="AA5993" s="4" t="str">
        <f t="shared" si="189"/>
        <v/>
      </c>
      <c r="AB5993" s="4" t="str">
        <f t="shared" si="190"/>
        <v/>
      </c>
    </row>
    <row r="5994" spans="27:28" x14ac:dyDescent="0.25">
      <c r="AA5994" s="4" t="str">
        <f t="shared" si="189"/>
        <v/>
      </c>
      <c r="AB5994" s="4" t="str">
        <f t="shared" si="190"/>
        <v/>
      </c>
    </row>
    <row r="5995" spans="27:28" x14ac:dyDescent="0.25">
      <c r="AA5995" s="4" t="str">
        <f t="shared" si="189"/>
        <v/>
      </c>
      <c r="AB5995" s="4" t="str">
        <f t="shared" si="190"/>
        <v/>
      </c>
    </row>
    <row r="5996" spans="27:28" x14ac:dyDescent="0.25">
      <c r="AA5996" s="4" t="str">
        <f t="shared" si="189"/>
        <v/>
      </c>
      <c r="AB5996" s="4" t="str">
        <f t="shared" si="190"/>
        <v/>
      </c>
    </row>
    <row r="5997" spans="27:28" x14ac:dyDescent="0.25">
      <c r="AA5997" s="4" t="str">
        <f t="shared" si="189"/>
        <v/>
      </c>
      <c r="AB5997" s="4" t="str">
        <f t="shared" si="190"/>
        <v/>
      </c>
    </row>
    <row r="5998" spans="27:28" x14ac:dyDescent="0.25">
      <c r="AA5998" s="4" t="str">
        <f t="shared" si="189"/>
        <v/>
      </c>
      <c r="AB5998" s="4" t="str">
        <f t="shared" si="190"/>
        <v/>
      </c>
    </row>
    <row r="5999" spans="27:28" x14ac:dyDescent="0.25">
      <c r="AA5999" s="4" t="str">
        <f t="shared" si="189"/>
        <v/>
      </c>
      <c r="AB5999" s="4" t="str">
        <f t="shared" si="190"/>
        <v/>
      </c>
    </row>
    <row r="6000" spans="27:28" x14ac:dyDescent="0.25">
      <c r="AA6000" s="4" t="str">
        <f t="shared" si="189"/>
        <v/>
      </c>
      <c r="AB6000" s="4" t="str">
        <f t="shared" si="190"/>
        <v/>
      </c>
    </row>
    <row r="6001" spans="8:28" x14ac:dyDescent="0.25">
      <c r="AA6001" s="4" t="str">
        <f t="shared" si="189"/>
        <v/>
      </c>
      <c r="AB6001" s="4" t="str">
        <f t="shared" si="190"/>
        <v/>
      </c>
    </row>
    <row r="6002" spans="8:28" x14ac:dyDescent="0.25">
      <c r="H6002" s="76"/>
      <c r="I6002" s="76"/>
      <c r="AA6002" s="4" t="str">
        <f t="shared" si="189"/>
        <v/>
      </c>
      <c r="AB6002" s="4" t="str">
        <f t="shared" si="190"/>
        <v/>
      </c>
    </row>
    <row r="6003" spans="8:28" x14ac:dyDescent="0.25">
      <c r="H6003" s="76"/>
      <c r="I6003" s="76"/>
      <c r="AA6003" s="4" t="str">
        <f t="shared" si="189"/>
        <v/>
      </c>
      <c r="AB6003" s="4" t="str">
        <f t="shared" si="190"/>
        <v/>
      </c>
    </row>
    <row r="6004" spans="8:28" x14ac:dyDescent="0.25">
      <c r="H6004" s="76"/>
      <c r="I6004" s="76"/>
      <c r="AA6004" s="4" t="str">
        <f t="shared" si="189"/>
        <v/>
      </c>
      <c r="AB6004" s="4" t="str">
        <f t="shared" si="190"/>
        <v/>
      </c>
    </row>
    <row r="6005" spans="8:28" x14ac:dyDescent="0.25">
      <c r="H6005" s="76"/>
      <c r="I6005" s="76"/>
      <c r="AA6005" s="4" t="str">
        <f t="shared" si="189"/>
        <v/>
      </c>
      <c r="AB6005" s="4" t="str">
        <f t="shared" si="190"/>
        <v/>
      </c>
    </row>
    <row r="6006" spans="8:28" x14ac:dyDescent="0.25">
      <c r="H6006" s="76"/>
      <c r="I6006" s="76"/>
      <c r="AA6006" s="4" t="str">
        <f t="shared" si="189"/>
        <v/>
      </c>
      <c r="AB6006" s="4" t="str">
        <f t="shared" ref="AB6006:AB6069" si="191">IF(K6006="","",IF(VALUE(TEXT(K6006,"HH:MM:SS"))&gt;H6006,VALUE(TEXT(K6006,"HH:MM:SS"))-H6006,0))</f>
        <v/>
      </c>
    </row>
    <row r="6007" spans="8:28" x14ac:dyDescent="0.25">
      <c r="H6007" s="76"/>
      <c r="I6007" s="76"/>
      <c r="AA6007" s="4" t="str">
        <f t="shared" si="189"/>
        <v/>
      </c>
      <c r="AB6007" s="4" t="str">
        <f t="shared" si="191"/>
        <v/>
      </c>
    </row>
    <row r="6008" spans="8:28" x14ac:dyDescent="0.25">
      <c r="H6008" s="76"/>
      <c r="I6008" s="76"/>
      <c r="AA6008" s="4" t="str">
        <f t="shared" si="189"/>
        <v/>
      </c>
      <c r="AB6008" s="4" t="str">
        <f t="shared" si="191"/>
        <v/>
      </c>
    </row>
    <row r="6009" spans="8:28" x14ac:dyDescent="0.25">
      <c r="H6009" s="76"/>
      <c r="I6009" s="76"/>
      <c r="AA6009" s="4" t="str">
        <f t="shared" si="189"/>
        <v/>
      </c>
      <c r="AB6009" s="4" t="str">
        <f t="shared" si="191"/>
        <v/>
      </c>
    </row>
    <row r="6010" spans="8:28" x14ac:dyDescent="0.25">
      <c r="H6010" s="76"/>
      <c r="I6010" s="76"/>
      <c r="AA6010" s="4" t="str">
        <f t="shared" si="189"/>
        <v/>
      </c>
      <c r="AB6010" s="4" t="str">
        <f t="shared" si="191"/>
        <v/>
      </c>
    </row>
    <row r="6011" spans="8:28" x14ac:dyDescent="0.25">
      <c r="H6011" s="76"/>
      <c r="I6011" s="76"/>
      <c r="AA6011" s="4" t="str">
        <f t="shared" si="189"/>
        <v/>
      </c>
      <c r="AB6011" s="4" t="str">
        <f t="shared" si="191"/>
        <v/>
      </c>
    </row>
    <row r="6012" spans="8:28" x14ac:dyDescent="0.25">
      <c r="H6012" s="76"/>
      <c r="I6012" s="76"/>
      <c r="AA6012" s="4" t="str">
        <f t="shared" si="189"/>
        <v/>
      </c>
      <c r="AB6012" s="4" t="str">
        <f t="shared" si="191"/>
        <v/>
      </c>
    </row>
    <row r="6013" spans="8:28" x14ac:dyDescent="0.25">
      <c r="H6013" s="76"/>
      <c r="I6013" s="76"/>
      <c r="AA6013" s="4" t="str">
        <f t="shared" si="189"/>
        <v/>
      </c>
      <c r="AB6013" s="4" t="str">
        <f t="shared" si="191"/>
        <v/>
      </c>
    </row>
    <row r="6014" spans="8:28" x14ac:dyDescent="0.25">
      <c r="H6014" s="76"/>
      <c r="I6014" s="76"/>
      <c r="AA6014" s="4" t="str">
        <f t="shared" si="189"/>
        <v/>
      </c>
      <c r="AB6014" s="4" t="str">
        <f t="shared" si="191"/>
        <v/>
      </c>
    </row>
    <row r="6015" spans="8:28" x14ac:dyDescent="0.25">
      <c r="H6015" s="76"/>
      <c r="I6015" s="76"/>
      <c r="AA6015" s="4" t="str">
        <f t="shared" si="189"/>
        <v/>
      </c>
      <c r="AB6015" s="4" t="str">
        <f t="shared" si="191"/>
        <v/>
      </c>
    </row>
    <row r="6016" spans="8:28" x14ac:dyDescent="0.25">
      <c r="H6016" s="76"/>
      <c r="I6016" s="76"/>
      <c r="AA6016" s="4" t="str">
        <f t="shared" si="189"/>
        <v/>
      </c>
      <c r="AB6016" s="4" t="str">
        <f t="shared" si="191"/>
        <v/>
      </c>
    </row>
    <row r="6017" spans="8:28" x14ac:dyDescent="0.25">
      <c r="H6017" s="76"/>
      <c r="I6017" s="76"/>
      <c r="AA6017" s="4" t="str">
        <f t="shared" si="189"/>
        <v/>
      </c>
      <c r="AB6017" s="4" t="str">
        <f t="shared" si="191"/>
        <v/>
      </c>
    </row>
    <row r="6018" spans="8:28" x14ac:dyDescent="0.25">
      <c r="H6018" s="76"/>
      <c r="I6018" s="76"/>
      <c r="AA6018" s="4" t="str">
        <f t="shared" si="189"/>
        <v/>
      </c>
      <c r="AB6018" s="4" t="str">
        <f t="shared" si="191"/>
        <v/>
      </c>
    </row>
    <row r="6019" spans="8:28" x14ac:dyDescent="0.25">
      <c r="H6019" s="76"/>
      <c r="I6019" s="76"/>
      <c r="AA6019" s="4" t="str">
        <f t="shared" si="189"/>
        <v/>
      </c>
      <c r="AB6019" s="4" t="str">
        <f t="shared" si="191"/>
        <v/>
      </c>
    </row>
    <row r="6020" spans="8:28" x14ac:dyDescent="0.25">
      <c r="H6020" s="76"/>
      <c r="I6020" s="76"/>
      <c r="AA6020" s="4" t="str">
        <f t="shared" si="189"/>
        <v/>
      </c>
      <c r="AB6020" s="4" t="str">
        <f t="shared" si="191"/>
        <v/>
      </c>
    </row>
    <row r="6021" spans="8:28" x14ac:dyDescent="0.25">
      <c r="H6021" s="76"/>
      <c r="I6021" s="76"/>
      <c r="AA6021" s="4" t="str">
        <f t="shared" si="189"/>
        <v/>
      </c>
      <c r="AB6021" s="4" t="str">
        <f t="shared" si="191"/>
        <v/>
      </c>
    </row>
    <row r="6022" spans="8:28" x14ac:dyDescent="0.25">
      <c r="H6022" s="76"/>
      <c r="I6022" s="76"/>
      <c r="AA6022" s="4" t="str">
        <f t="shared" ref="AA6022:AA6085" si="192">IF(A6022="","",R6022+T6022)</f>
        <v/>
      </c>
      <c r="AB6022" s="4" t="str">
        <f t="shared" si="191"/>
        <v/>
      </c>
    </row>
    <row r="6023" spans="8:28" x14ac:dyDescent="0.25">
      <c r="H6023" s="76"/>
      <c r="I6023" s="76"/>
      <c r="AA6023" s="4" t="str">
        <f t="shared" si="192"/>
        <v/>
      </c>
      <c r="AB6023" s="4" t="str">
        <f t="shared" si="191"/>
        <v/>
      </c>
    </row>
    <row r="6024" spans="8:28" x14ac:dyDescent="0.25">
      <c r="H6024" s="76"/>
      <c r="I6024" s="76"/>
      <c r="AA6024" s="4" t="str">
        <f t="shared" si="192"/>
        <v/>
      </c>
      <c r="AB6024" s="4" t="str">
        <f t="shared" si="191"/>
        <v/>
      </c>
    </row>
    <row r="6025" spans="8:28" x14ac:dyDescent="0.25">
      <c r="H6025" s="76"/>
      <c r="I6025" s="76"/>
      <c r="AA6025" s="4" t="str">
        <f t="shared" si="192"/>
        <v/>
      </c>
      <c r="AB6025" s="4" t="str">
        <f t="shared" si="191"/>
        <v/>
      </c>
    </row>
    <row r="6026" spans="8:28" x14ac:dyDescent="0.25">
      <c r="H6026" s="76"/>
      <c r="I6026" s="76"/>
      <c r="AA6026" s="4" t="str">
        <f t="shared" si="192"/>
        <v/>
      </c>
      <c r="AB6026" s="4" t="str">
        <f t="shared" si="191"/>
        <v/>
      </c>
    </row>
    <row r="6027" spans="8:28" x14ac:dyDescent="0.25">
      <c r="H6027" s="76"/>
      <c r="I6027" s="76"/>
      <c r="AA6027" s="4" t="str">
        <f t="shared" si="192"/>
        <v/>
      </c>
      <c r="AB6027" s="4" t="str">
        <f t="shared" si="191"/>
        <v/>
      </c>
    </row>
    <row r="6028" spans="8:28" x14ac:dyDescent="0.25">
      <c r="H6028" s="76"/>
      <c r="I6028" s="76"/>
      <c r="AA6028" s="4" t="str">
        <f t="shared" si="192"/>
        <v/>
      </c>
      <c r="AB6028" s="4" t="str">
        <f t="shared" si="191"/>
        <v/>
      </c>
    </row>
    <row r="6029" spans="8:28" x14ac:dyDescent="0.25">
      <c r="H6029" s="76"/>
      <c r="I6029" s="76"/>
      <c r="AA6029" s="4" t="str">
        <f t="shared" si="192"/>
        <v/>
      </c>
      <c r="AB6029" s="4" t="str">
        <f t="shared" si="191"/>
        <v/>
      </c>
    </row>
    <row r="6030" spans="8:28" x14ac:dyDescent="0.25">
      <c r="H6030" s="76"/>
      <c r="I6030" s="76"/>
      <c r="AA6030" s="4" t="str">
        <f t="shared" si="192"/>
        <v/>
      </c>
      <c r="AB6030" s="4" t="str">
        <f t="shared" si="191"/>
        <v/>
      </c>
    </row>
    <row r="6031" spans="8:28" x14ac:dyDescent="0.25">
      <c r="H6031" s="76"/>
      <c r="I6031" s="76"/>
      <c r="AA6031" s="4" t="str">
        <f t="shared" si="192"/>
        <v/>
      </c>
      <c r="AB6031" s="4" t="str">
        <f t="shared" si="191"/>
        <v/>
      </c>
    </row>
    <row r="6032" spans="8:28" x14ac:dyDescent="0.25">
      <c r="H6032" s="76"/>
      <c r="I6032" s="76"/>
      <c r="AA6032" s="4" t="str">
        <f t="shared" si="192"/>
        <v/>
      </c>
      <c r="AB6032" s="4" t="str">
        <f t="shared" si="191"/>
        <v/>
      </c>
    </row>
    <row r="6033" spans="8:28" x14ac:dyDescent="0.25">
      <c r="H6033" s="76"/>
      <c r="I6033" s="76"/>
      <c r="AA6033" s="4" t="str">
        <f t="shared" si="192"/>
        <v/>
      </c>
      <c r="AB6033" s="4" t="str">
        <f t="shared" si="191"/>
        <v/>
      </c>
    </row>
    <row r="6034" spans="8:28" x14ac:dyDescent="0.25">
      <c r="H6034" s="76"/>
      <c r="I6034" s="76"/>
      <c r="AA6034" s="4" t="str">
        <f t="shared" si="192"/>
        <v/>
      </c>
      <c r="AB6034" s="4" t="str">
        <f t="shared" si="191"/>
        <v/>
      </c>
    </row>
    <row r="6035" spans="8:28" x14ac:dyDescent="0.25">
      <c r="H6035" s="76"/>
      <c r="I6035" s="76"/>
      <c r="AA6035" s="4" t="str">
        <f t="shared" si="192"/>
        <v/>
      </c>
      <c r="AB6035" s="4" t="str">
        <f t="shared" si="191"/>
        <v/>
      </c>
    </row>
    <row r="6036" spans="8:28" x14ac:dyDescent="0.25">
      <c r="H6036" s="76"/>
      <c r="I6036" s="76"/>
      <c r="AA6036" s="4" t="str">
        <f t="shared" si="192"/>
        <v/>
      </c>
      <c r="AB6036" s="4" t="str">
        <f t="shared" si="191"/>
        <v/>
      </c>
    </row>
    <row r="6037" spans="8:28" x14ac:dyDescent="0.25">
      <c r="H6037" s="76"/>
      <c r="I6037" s="76"/>
      <c r="AA6037" s="4" t="str">
        <f t="shared" si="192"/>
        <v/>
      </c>
      <c r="AB6037" s="4" t="str">
        <f t="shared" si="191"/>
        <v/>
      </c>
    </row>
    <row r="6038" spans="8:28" x14ac:dyDescent="0.25">
      <c r="H6038" s="76"/>
      <c r="I6038" s="76"/>
      <c r="AA6038" s="4" t="str">
        <f t="shared" si="192"/>
        <v/>
      </c>
      <c r="AB6038" s="4" t="str">
        <f t="shared" si="191"/>
        <v/>
      </c>
    </row>
    <row r="6039" spans="8:28" x14ac:dyDescent="0.25">
      <c r="H6039" s="76"/>
      <c r="I6039" s="76"/>
      <c r="AA6039" s="4" t="str">
        <f t="shared" si="192"/>
        <v/>
      </c>
      <c r="AB6039" s="4" t="str">
        <f t="shared" si="191"/>
        <v/>
      </c>
    </row>
    <row r="6040" spans="8:28" x14ac:dyDescent="0.25">
      <c r="H6040" s="76"/>
      <c r="I6040" s="76"/>
      <c r="AA6040" s="4" t="str">
        <f t="shared" si="192"/>
        <v/>
      </c>
      <c r="AB6040" s="4" t="str">
        <f t="shared" si="191"/>
        <v/>
      </c>
    </row>
    <row r="6041" spans="8:28" x14ac:dyDescent="0.25">
      <c r="H6041" s="76"/>
      <c r="I6041" s="76"/>
      <c r="AA6041" s="4" t="str">
        <f t="shared" si="192"/>
        <v/>
      </c>
      <c r="AB6041" s="4" t="str">
        <f t="shared" si="191"/>
        <v/>
      </c>
    </row>
    <row r="6042" spans="8:28" x14ac:dyDescent="0.25">
      <c r="H6042" s="76"/>
      <c r="I6042" s="76"/>
      <c r="AA6042" s="4" t="str">
        <f t="shared" si="192"/>
        <v/>
      </c>
      <c r="AB6042" s="4" t="str">
        <f t="shared" si="191"/>
        <v/>
      </c>
    </row>
    <row r="6043" spans="8:28" x14ac:dyDescent="0.25">
      <c r="H6043" s="76"/>
      <c r="I6043" s="76"/>
      <c r="AA6043" s="4" t="str">
        <f t="shared" si="192"/>
        <v/>
      </c>
      <c r="AB6043" s="4" t="str">
        <f t="shared" si="191"/>
        <v/>
      </c>
    </row>
    <row r="6044" spans="8:28" x14ac:dyDescent="0.25">
      <c r="H6044" s="76"/>
      <c r="I6044" s="76"/>
      <c r="AA6044" s="4" t="str">
        <f t="shared" si="192"/>
        <v/>
      </c>
      <c r="AB6044" s="4" t="str">
        <f t="shared" si="191"/>
        <v/>
      </c>
    </row>
    <row r="6045" spans="8:28" x14ac:dyDescent="0.25">
      <c r="H6045" s="76"/>
      <c r="I6045" s="76"/>
      <c r="AA6045" s="4" t="str">
        <f t="shared" si="192"/>
        <v/>
      </c>
      <c r="AB6045" s="4" t="str">
        <f t="shared" si="191"/>
        <v/>
      </c>
    </row>
    <row r="6046" spans="8:28" x14ac:dyDescent="0.25">
      <c r="H6046" s="76"/>
      <c r="I6046" s="76"/>
      <c r="AA6046" s="4" t="str">
        <f t="shared" si="192"/>
        <v/>
      </c>
      <c r="AB6046" s="4" t="str">
        <f t="shared" si="191"/>
        <v/>
      </c>
    </row>
    <row r="6047" spans="8:28" x14ac:dyDescent="0.25">
      <c r="H6047" s="76"/>
      <c r="I6047" s="76"/>
      <c r="AA6047" s="4" t="str">
        <f t="shared" si="192"/>
        <v/>
      </c>
      <c r="AB6047" s="4" t="str">
        <f t="shared" si="191"/>
        <v/>
      </c>
    </row>
    <row r="6048" spans="8:28" x14ac:dyDescent="0.25">
      <c r="H6048" s="76"/>
      <c r="I6048" s="76"/>
      <c r="AA6048" s="4" t="str">
        <f t="shared" si="192"/>
        <v/>
      </c>
      <c r="AB6048" s="4" t="str">
        <f t="shared" si="191"/>
        <v/>
      </c>
    </row>
    <row r="6049" spans="8:28" x14ac:dyDescent="0.25">
      <c r="H6049" s="76"/>
      <c r="I6049" s="76"/>
      <c r="AA6049" s="4" t="str">
        <f t="shared" si="192"/>
        <v/>
      </c>
      <c r="AB6049" s="4" t="str">
        <f t="shared" si="191"/>
        <v/>
      </c>
    </row>
    <row r="6050" spans="8:28" x14ac:dyDescent="0.25">
      <c r="H6050" s="76"/>
      <c r="I6050" s="76"/>
      <c r="AA6050" s="4" t="str">
        <f t="shared" si="192"/>
        <v/>
      </c>
      <c r="AB6050" s="4" t="str">
        <f t="shared" si="191"/>
        <v/>
      </c>
    </row>
    <row r="6051" spans="8:28" x14ac:dyDescent="0.25">
      <c r="H6051" s="76"/>
      <c r="I6051" s="76"/>
      <c r="AA6051" s="4" t="str">
        <f t="shared" si="192"/>
        <v/>
      </c>
      <c r="AB6051" s="4" t="str">
        <f t="shared" si="191"/>
        <v/>
      </c>
    </row>
    <row r="6052" spans="8:28" x14ac:dyDescent="0.25">
      <c r="H6052" s="76"/>
      <c r="I6052" s="76"/>
      <c r="AA6052" s="4" t="str">
        <f t="shared" si="192"/>
        <v/>
      </c>
      <c r="AB6052" s="4" t="str">
        <f t="shared" si="191"/>
        <v/>
      </c>
    </row>
    <row r="6053" spans="8:28" x14ac:dyDescent="0.25">
      <c r="H6053" s="76"/>
      <c r="I6053" s="76"/>
      <c r="AA6053" s="4" t="str">
        <f t="shared" si="192"/>
        <v/>
      </c>
      <c r="AB6053" s="4" t="str">
        <f t="shared" si="191"/>
        <v/>
      </c>
    </row>
    <row r="6054" spans="8:28" x14ac:dyDescent="0.25">
      <c r="H6054" s="76"/>
      <c r="I6054" s="76"/>
      <c r="AA6054" s="4" t="str">
        <f t="shared" si="192"/>
        <v/>
      </c>
      <c r="AB6054" s="4" t="str">
        <f t="shared" si="191"/>
        <v/>
      </c>
    </row>
    <row r="6055" spans="8:28" x14ac:dyDescent="0.25">
      <c r="H6055" s="76"/>
      <c r="I6055" s="76"/>
      <c r="AA6055" s="4" t="str">
        <f t="shared" si="192"/>
        <v/>
      </c>
      <c r="AB6055" s="4" t="str">
        <f t="shared" si="191"/>
        <v/>
      </c>
    </row>
    <row r="6056" spans="8:28" x14ac:dyDescent="0.25">
      <c r="H6056" s="76"/>
      <c r="I6056" s="76"/>
      <c r="AA6056" s="4" t="str">
        <f t="shared" si="192"/>
        <v/>
      </c>
      <c r="AB6056" s="4" t="str">
        <f t="shared" si="191"/>
        <v/>
      </c>
    </row>
    <row r="6057" spans="8:28" x14ac:dyDescent="0.25">
      <c r="H6057" s="76"/>
      <c r="I6057" s="76"/>
      <c r="AA6057" s="4" t="str">
        <f t="shared" si="192"/>
        <v/>
      </c>
      <c r="AB6057" s="4" t="str">
        <f t="shared" si="191"/>
        <v/>
      </c>
    </row>
    <row r="6058" spans="8:28" x14ac:dyDescent="0.25">
      <c r="H6058" s="76"/>
      <c r="I6058" s="76"/>
      <c r="AA6058" s="4" t="str">
        <f t="shared" si="192"/>
        <v/>
      </c>
      <c r="AB6058" s="4" t="str">
        <f t="shared" si="191"/>
        <v/>
      </c>
    </row>
    <row r="6059" spans="8:28" x14ac:dyDescent="0.25">
      <c r="H6059" s="76"/>
      <c r="I6059" s="76"/>
      <c r="AA6059" s="4" t="str">
        <f t="shared" si="192"/>
        <v/>
      </c>
      <c r="AB6059" s="4" t="str">
        <f t="shared" si="191"/>
        <v/>
      </c>
    </row>
    <row r="6060" spans="8:28" x14ac:dyDescent="0.25">
      <c r="H6060" s="76"/>
      <c r="I6060" s="76"/>
      <c r="AA6060" s="4" t="str">
        <f t="shared" si="192"/>
        <v/>
      </c>
      <c r="AB6060" s="4" t="str">
        <f t="shared" si="191"/>
        <v/>
      </c>
    </row>
    <row r="6061" spans="8:28" x14ac:dyDescent="0.25">
      <c r="H6061" s="76"/>
      <c r="I6061" s="76"/>
      <c r="AA6061" s="4" t="str">
        <f t="shared" si="192"/>
        <v/>
      </c>
      <c r="AB6061" s="4" t="str">
        <f t="shared" si="191"/>
        <v/>
      </c>
    </row>
    <row r="6062" spans="8:28" x14ac:dyDescent="0.25">
      <c r="H6062" s="76"/>
      <c r="I6062" s="76"/>
      <c r="AA6062" s="4" t="str">
        <f t="shared" si="192"/>
        <v/>
      </c>
      <c r="AB6062" s="4" t="str">
        <f t="shared" si="191"/>
        <v/>
      </c>
    </row>
    <row r="6063" spans="8:28" x14ac:dyDescent="0.25">
      <c r="H6063" s="76"/>
      <c r="I6063" s="76"/>
      <c r="AA6063" s="4" t="str">
        <f t="shared" si="192"/>
        <v/>
      </c>
      <c r="AB6063" s="4" t="str">
        <f t="shared" si="191"/>
        <v/>
      </c>
    </row>
    <row r="6064" spans="8:28" x14ac:dyDescent="0.25">
      <c r="H6064" s="76"/>
      <c r="I6064" s="76"/>
      <c r="AA6064" s="4" t="str">
        <f t="shared" si="192"/>
        <v/>
      </c>
      <c r="AB6064" s="4" t="str">
        <f t="shared" si="191"/>
        <v/>
      </c>
    </row>
    <row r="6065" spans="8:28" x14ac:dyDescent="0.25">
      <c r="H6065" s="76"/>
      <c r="I6065" s="76"/>
      <c r="AA6065" s="4" t="str">
        <f t="shared" si="192"/>
        <v/>
      </c>
      <c r="AB6065" s="4" t="str">
        <f t="shared" si="191"/>
        <v/>
      </c>
    </row>
    <row r="6066" spans="8:28" x14ac:dyDescent="0.25">
      <c r="H6066" s="76"/>
      <c r="I6066" s="76"/>
      <c r="AA6066" s="4" t="str">
        <f t="shared" si="192"/>
        <v/>
      </c>
      <c r="AB6066" s="4" t="str">
        <f t="shared" si="191"/>
        <v/>
      </c>
    </row>
    <row r="6067" spans="8:28" x14ac:dyDescent="0.25">
      <c r="H6067" s="76"/>
      <c r="I6067" s="76"/>
      <c r="AA6067" s="4" t="str">
        <f t="shared" si="192"/>
        <v/>
      </c>
      <c r="AB6067" s="4" t="str">
        <f t="shared" si="191"/>
        <v/>
      </c>
    </row>
    <row r="6068" spans="8:28" x14ac:dyDescent="0.25">
      <c r="H6068" s="76"/>
      <c r="I6068" s="76"/>
      <c r="AA6068" s="4" t="str">
        <f t="shared" si="192"/>
        <v/>
      </c>
      <c r="AB6068" s="4" t="str">
        <f t="shared" si="191"/>
        <v/>
      </c>
    </row>
    <row r="6069" spans="8:28" x14ac:dyDescent="0.25">
      <c r="H6069" s="76"/>
      <c r="I6069" s="76"/>
      <c r="AA6069" s="4" t="str">
        <f t="shared" si="192"/>
        <v/>
      </c>
      <c r="AB6069" s="4" t="str">
        <f t="shared" si="191"/>
        <v/>
      </c>
    </row>
    <row r="6070" spans="8:28" x14ac:dyDescent="0.25">
      <c r="H6070" s="76"/>
      <c r="I6070" s="76"/>
      <c r="AA6070" s="4" t="str">
        <f t="shared" si="192"/>
        <v/>
      </c>
      <c r="AB6070" s="4" t="str">
        <f t="shared" ref="AB6070:AB6133" si="193">IF(K6070="","",IF(VALUE(TEXT(K6070,"HH:MM:SS"))&gt;H6070,VALUE(TEXT(K6070,"HH:MM:SS"))-H6070,0))</f>
        <v/>
      </c>
    </row>
    <row r="6071" spans="8:28" x14ac:dyDescent="0.25">
      <c r="H6071" s="76"/>
      <c r="I6071" s="76"/>
      <c r="AA6071" s="4" t="str">
        <f t="shared" si="192"/>
        <v/>
      </c>
      <c r="AB6071" s="4" t="str">
        <f t="shared" si="193"/>
        <v/>
      </c>
    </row>
    <row r="6072" spans="8:28" x14ac:dyDescent="0.25">
      <c r="H6072" s="76"/>
      <c r="I6072" s="76"/>
      <c r="AA6072" s="4" t="str">
        <f t="shared" si="192"/>
        <v/>
      </c>
      <c r="AB6072" s="4" t="str">
        <f t="shared" si="193"/>
        <v/>
      </c>
    </row>
    <row r="6073" spans="8:28" x14ac:dyDescent="0.25">
      <c r="H6073" s="76"/>
      <c r="I6073" s="76"/>
      <c r="AA6073" s="4" t="str">
        <f t="shared" si="192"/>
        <v/>
      </c>
      <c r="AB6073" s="4" t="str">
        <f t="shared" si="193"/>
        <v/>
      </c>
    </row>
    <row r="6074" spans="8:28" x14ac:dyDescent="0.25">
      <c r="H6074" s="76"/>
      <c r="I6074" s="76"/>
      <c r="AA6074" s="4" t="str">
        <f t="shared" si="192"/>
        <v/>
      </c>
      <c r="AB6074" s="4" t="str">
        <f t="shared" si="193"/>
        <v/>
      </c>
    </row>
    <row r="6075" spans="8:28" x14ac:dyDescent="0.25">
      <c r="H6075" s="76"/>
      <c r="I6075" s="76"/>
      <c r="AA6075" s="4" t="str">
        <f t="shared" si="192"/>
        <v/>
      </c>
      <c r="AB6075" s="4" t="str">
        <f t="shared" si="193"/>
        <v/>
      </c>
    </row>
    <row r="6076" spans="8:28" x14ac:dyDescent="0.25">
      <c r="H6076" s="76"/>
      <c r="I6076" s="76"/>
      <c r="AA6076" s="4" t="str">
        <f t="shared" si="192"/>
        <v/>
      </c>
      <c r="AB6076" s="4" t="str">
        <f t="shared" si="193"/>
        <v/>
      </c>
    </row>
    <row r="6077" spans="8:28" x14ac:dyDescent="0.25">
      <c r="H6077" s="76"/>
      <c r="I6077" s="76"/>
      <c r="AA6077" s="4" t="str">
        <f t="shared" si="192"/>
        <v/>
      </c>
      <c r="AB6077" s="4" t="str">
        <f t="shared" si="193"/>
        <v/>
      </c>
    </row>
    <row r="6078" spans="8:28" x14ac:dyDescent="0.25">
      <c r="H6078" s="76"/>
      <c r="I6078" s="76"/>
      <c r="AA6078" s="4" t="str">
        <f t="shared" si="192"/>
        <v/>
      </c>
      <c r="AB6078" s="4" t="str">
        <f t="shared" si="193"/>
        <v/>
      </c>
    </row>
    <row r="6079" spans="8:28" x14ac:dyDescent="0.25">
      <c r="H6079" s="76"/>
      <c r="I6079" s="76"/>
      <c r="AA6079" s="4" t="str">
        <f t="shared" si="192"/>
        <v/>
      </c>
      <c r="AB6079" s="4" t="str">
        <f t="shared" si="193"/>
        <v/>
      </c>
    </row>
    <row r="6080" spans="8:28" x14ac:dyDescent="0.25">
      <c r="H6080" s="76"/>
      <c r="I6080" s="76"/>
      <c r="AA6080" s="4" t="str">
        <f t="shared" si="192"/>
        <v/>
      </c>
      <c r="AB6080" s="4" t="str">
        <f t="shared" si="193"/>
        <v/>
      </c>
    </row>
    <row r="6081" spans="8:28" x14ac:dyDescent="0.25">
      <c r="H6081" s="76"/>
      <c r="I6081" s="76"/>
      <c r="AA6081" s="4" t="str">
        <f t="shared" si="192"/>
        <v/>
      </c>
      <c r="AB6081" s="4" t="str">
        <f t="shared" si="193"/>
        <v/>
      </c>
    </row>
    <row r="6082" spans="8:28" x14ac:dyDescent="0.25">
      <c r="H6082" s="76"/>
      <c r="I6082" s="76"/>
      <c r="AA6082" s="4" t="str">
        <f t="shared" si="192"/>
        <v/>
      </c>
      <c r="AB6082" s="4" t="str">
        <f t="shared" si="193"/>
        <v/>
      </c>
    </row>
    <row r="6083" spans="8:28" x14ac:dyDescent="0.25">
      <c r="H6083" s="76"/>
      <c r="I6083" s="76"/>
      <c r="AA6083" s="4" t="str">
        <f t="shared" si="192"/>
        <v/>
      </c>
      <c r="AB6083" s="4" t="str">
        <f t="shared" si="193"/>
        <v/>
      </c>
    </row>
    <row r="6084" spans="8:28" x14ac:dyDescent="0.25">
      <c r="H6084" s="76"/>
      <c r="I6084" s="76"/>
      <c r="AA6084" s="4" t="str">
        <f t="shared" si="192"/>
        <v/>
      </c>
      <c r="AB6084" s="4" t="str">
        <f t="shared" si="193"/>
        <v/>
      </c>
    </row>
    <row r="6085" spans="8:28" x14ac:dyDescent="0.25">
      <c r="H6085" s="76"/>
      <c r="I6085" s="76"/>
      <c r="AA6085" s="4" t="str">
        <f t="shared" si="192"/>
        <v/>
      </c>
      <c r="AB6085" s="4" t="str">
        <f t="shared" si="193"/>
        <v/>
      </c>
    </row>
    <row r="6086" spans="8:28" x14ac:dyDescent="0.25">
      <c r="H6086" s="76"/>
      <c r="I6086" s="76"/>
      <c r="AA6086" s="4" t="str">
        <f t="shared" ref="AA6086:AA6149" si="194">IF(A6086="","",R6086+T6086)</f>
        <v/>
      </c>
      <c r="AB6086" s="4" t="str">
        <f t="shared" si="193"/>
        <v/>
      </c>
    </row>
    <row r="6087" spans="8:28" x14ac:dyDescent="0.25">
      <c r="H6087" s="76"/>
      <c r="I6087" s="76"/>
      <c r="AA6087" s="4" t="str">
        <f t="shared" si="194"/>
        <v/>
      </c>
      <c r="AB6087" s="4" t="str">
        <f t="shared" si="193"/>
        <v/>
      </c>
    </row>
    <row r="6088" spans="8:28" x14ac:dyDescent="0.25">
      <c r="H6088" s="76"/>
      <c r="I6088" s="76"/>
      <c r="AA6088" s="4" t="str">
        <f t="shared" si="194"/>
        <v/>
      </c>
      <c r="AB6088" s="4" t="str">
        <f t="shared" si="193"/>
        <v/>
      </c>
    </row>
    <row r="6089" spans="8:28" x14ac:dyDescent="0.25">
      <c r="H6089" s="76"/>
      <c r="I6089" s="76"/>
      <c r="AA6089" s="4" t="str">
        <f t="shared" si="194"/>
        <v/>
      </c>
      <c r="AB6089" s="4" t="str">
        <f t="shared" si="193"/>
        <v/>
      </c>
    </row>
    <row r="6090" spans="8:28" x14ac:dyDescent="0.25">
      <c r="H6090" s="76"/>
      <c r="I6090" s="76"/>
      <c r="AA6090" s="4" t="str">
        <f t="shared" si="194"/>
        <v/>
      </c>
      <c r="AB6090" s="4" t="str">
        <f t="shared" si="193"/>
        <v/>
      </c>
    </row>
    <row r="6091" spans="8:28" x14ac:dyDescent="0.25">
      <c r="H6091" s="76"/>
      <c r="I6091" s="76"/>
      <c r="AA6091" s="4" t="str">
        <f t="shared" si="194"/>
        <v/>
      </c>
      <c r="AB6091" s="4" t="str">
        <f t="shared" si="193"/>
        <v/>
      </c>
    </row>
    <row r="6092" spans="8:28" x14ac:dyDescent="0.25">
      <c r="H6092" s="76"/>
      <c r="I6092" s="76"/>
      <c r="AA6092" s="4" t="str">
        <f t="shared" si="194"/>
        <v/>
      </c>
      <c r="AB6092" s="4" t="str">
        <f t="shared" si="193"/>
        <v/>
      </c>
    </row>
    <row r="6093" spans="8:28" x14ac:dyDescent="0.25">
      <c r="H6093" s="76"/>
      <c r="I6093" s="76"/>
      <c r="AA6093" s="4" t="str">
        <f t="shared" si="194"/>
        <v/>
      </c>
      <c r="AB6093" s="4" t="str">
        <f t="shared" si="193"/>
        <v/>
      </c>
    </row>
    <row r="6094" spans="8:28" x14ac:dyDescent="0.25">
      <c r="H6094" s="76"/>
      <c r="I6094" s="76"/>
      <c r="AA6094" s="4" t="str">
        <f t="shared" si="194"/>
        <v/>
      </c>
      <c r="AB6094" s="4" t="str">
        <f t="shared" si="193"/>
        <v/>
      </c>
    </row>
    <row r="6095" spans="8:28" x14ac:dyDescent="0.25">
      <c r="H6095" s="76"/>
      <c r="I6095" s="76"/>
      <c r="AA6095" s="4" t="str">
        <f t="shared" si="194"/>
        <v/>
      </c>
      <c r="AB6095" s="4" t="str">
        <f t="shared" si="193"/>
        <v/>
      </c>
    </row>
    <row r="6096" spans="8:28" x14ac:dyDescent="0.25">
      <c r="H6096" s="76"/>
      <c r="I6096" s="76"/>
      <c r="AA6096" s="4" t="str">
        <f t="shared" si="194"/>
        <v/>
      </c>
      <c r="AB6096" s="4" t="str">
        <f t="shared" si="193"/>
        <v/>
      </c>
    </row>
    <row r="6097" spans="8:28" x14ac:dyDescent="0.25">
      <c r="H6097" s="76"/>
      <c r="I6097" s="76"/>
      <c r="AA6097" s="4" t="str">
        <f t="shared" si="194"/>
        <v/>
      </c>
      <c r="AB6097" s="4" t="str">
        <f t="shared" si="193"/>
        <v/>
      </c>
    </row>
    <row r="6098" spans="8:28" x14ac:dyDescent="0.25">
      <c r="H6098" s="76"/>
      <c r="I6098" s="76"/>
      <c r="AA6098" s="4" t="str">
        <f t="shared" si="194"/>
        <v/>
      </c>
      <c r="AB6098" s="4" t="str">
        <f t="shared" si="193"/>
        <v/>
      </c>
    </row>
    <row r="6099" spans="8:28" x14ac:dyDescent="0.25">
      <c r="H6099" s="76"/>
      <c r="I6099" s="76"/>
      <c r="AA6099" s="4" t="str">
        <f t="shared" si="194"/>
        <v/>
      </c>
      <c r="AB6099" s="4" t="str">
        <f t="shared" si="193"/>
        <v/>
      </c>
    </row>
    <row r="6100" spans="8:28" x14ac:dyDescent="0.25">
      <c r="H6100" s="76"/>
      <c r="I6100" s="76"/>
      <c r="AA6100" s="4" t="str">
        <f t="shared" si="194"/>
        <v/>
      </c>
      <c r="AB6100" s="4" t="str">
        <f t="shared" si="193"/>
        <v/>
      </c>
    </row>
    <row r="6101" spans="8:28" x14ac:dyDescent="0.25">
      <c r="H6101" s="76"/>
      <c r="I6101" s="76"/>
      <c r="AA6101" s="4" t="str">
        <f t="shared" si="194"/>
        <v/>
      </c>
      <c r="AB6101" s="4" t="str">
        <f t="shared" si="193"/>
        <v/>
      </c>
    </row>
    <row r="6102" spans="8:28" x14ac:dyDescent="0.25">
      <c r="H6102" s="76"/>
      <c r="I6102" s="76"/>
      <c r="AA6102" s="4" t="str">
        <f t="shared" si="194"/>
        <v/>
      </c>
      <c r="AB6102" s="4" t="str">
        <f t="shared" si="193"/>
        <v/>
      </c>
    </row>
    <row r="6103" spans="8:28" x14ac:dyDescent="0.25">
      <c r="H6103" s="76"/>
      <c r="I6103" s="76"/>
      <c r="AA6103" s="4" t="str">
        <f t="shared" si="194"/>
        <v/>
      </c>
      <c r="AB6103" s="4" t="str">
        <f t="shared" si="193"/>
        <v/>
      </c>
    </row>
    <row r="6104" spans="8:28" x14ac:dyDescent="0.25">
      <c r="H6104" s="76"/>
      <c r="I6104" s="76"/>
      <c r="AA6104" s="4" t="str">
        <f t="shared" si="194"/>
        <v/>
      </c>
      <c r="AB6104" s="4" t="str">
        <f t="shared" si="193"/>
        <v/>
      </c>
    </row>
    <row r="6105" spans="8:28" x14ac:dyDescent="0.25">
      <c r="H6105" s="77"/>
      <c r="I6105" s="77"/>
      <c r="AA6105" s="4" t="str">
        <f t="shared" si="194"/>
        <v/>
      </c>
      <c r="AB6105" s="4" t="str">
        <f t="shared" si="193"/>
        <v/>
      </c>
    </row>
    <row r="6106" spans="8:28" x14ac:dyDescent="0.25">
      <c r="H6106" s="76"/>
      <c r="I6106" s="76"/>
      <c r="AA6106" s="4" t="str">
        <f t="shared" si="194"/>
        <v/>
      </c>
      <c r="AB6106" s="4" t="str">
        <f t="shared" si="193"/>
        <v/>
      </c>
    </row>
    <row r="6107" spans="8:28" x14ac:dyDescent="0.25">
      <c r="H6107" s="76"/>
      <c r="I6107" s="76"/>
      <c r="AA6107" s="4" t="str">
        <f t="shared" si="194"/>
        <v/>
      </c>
      <c r="AB6107" s="4" t="str">
        <f t="shared" si="193"/>
        <v/>
      </c>
    </row>
    <row r="6108" spans="8:28" x14ac:dyDescent="0.25">
      <c r="H6108" s="77"/>
      <c r="I6108" s="77"/>
      <c r="AA6108" s="4" t="str">
        <f t="shared" si="194"/>
        <v/>
      </c>
      <c r="AB6108" s="4" t="str">
        <f t="shared" si="193"/>
        <v/>
      </c>
    </row>
    <row r="6109" spans="8:28" x14ac:dyDescent="0.25">
      <c r="H6109" s="76"/>
      <c r="I6109" s="76"/>
      <c r="AA6109" s="4" t="str">
        <f t="shared" si="194"/>
        <v/>
      </c>
      <c r="AB6109" s="4" t="str">
        <f t="shared" si="193"/>
        <v/>
      </c>
    </row>
    <row r="6110" spans="8:28" x14ac:dyDescent="0.25">
      <c r="H6110" s="76"/>
      <c r="I6110" s="76"/>
      <c r="AA6110" s="4" t="str">
        <f t="shared" si="194"/>
        <v/>
      </c>
      <c r="AB6110" s="4" t="str">
        <f t="shared" si="193"/>
        <v/>
      </c>
    </row>
    <row r="6111" spans="8:28" x14ac:dyDescent="0.25">
      <c r="H6111" s="76"/>
      <c r="I6111" s="76"/>
      <c r="AA6111" s="4" t="str">
        <f t="shared" si="194"/>
        <v/>
      </c>
      <c r="AB6111" s="4" t="str">
        <f t="shared" si="193"/>
        <v/>
      </c>
    </row>
    <row r="6112" spans="8:28" x14ac:dyDescent="0.25">
      <c r="H6112" s="76"/>
      <c r="I6112" s="76"/>
      <c r="AA6112" s="4" t="str">
        <f t="shared" si="194"/>
        <v/>
      </c>
      <c r="AB6112" s="4" t="str">
        <f t="shared" si="193"/>
        <v/>
      </c>
    </row>
    <row r="6113" spans="8:28" x14ac:dyDescent="0.25">
      <c r="H6113" s="76"/>
      <c r="I6113" s="76"/>
      <c r="AA6113" s="4" t="str">
        <f t="shared" si="194"/>
        <v/>
      </c>
      <c r="AB6113" s="4" t="str">
        <f t="shared" si="193"/>
        <v/>
      </c>
    </row>
    <row r="6114" spans="8:28" x14ac:dyDescent="0.25">
      <c r="H6114" s="76"/>
      <c r="I6114" s="76"/>
      <c r="AA6114" s="4" t="str">
        <f t="shared" si="194"/>
        <v/>
      </c>
      <c r="AB6114" s="4" t="str">
        <f t="shared" si="193"/>
        <v/>
      </c>
    </row>
    <row r="6115" spans="8:28" x14ac:dyDescent="0.25">
      <c r="H6115" s="76"/>
      <c r="I6115" s="76"/>
      <c r="AA6115" s="4" t="str">
        <f t="shared" si="194"/>
        <v/>
      </c>
      <c r="AB6115" s="4" t="str">
        <f t="shared" si="193"/>
        <v/>
      </c>
    </row>
    <row r="6116" spans="8:28" x14ac:dyDescent="0.25">
      <c r="H6116" s="76"/>
      <c r="I6116" s="76"/>
      <c r="AA6116" s="4" t="str">
        <f t="shared" si="194"/>
        <v/>
      </c>
      <c r="AB6116" s="4" t="str">
        <f t="shared" si="193"/>
        <v/>
      </c>
    </row>
    <row r="6117" spans="8:28" x14ac:dyDescent="0.25">
      <c r="H6117" s="76"/>
      <c r="I6117" s="76"/>
      <c r="AA6117" s="4" t="str">
        <f t="shared" si="194"/>
        <v/>
      </c>
      <c r="AB6117" s="4" t="str">
        <f t="shared" si="193"/>
        <v/>
      </c>
    </row>
    <row r="6118" spans="8:28" x14ac:dyDescent="0.25">
      <c r="H6118" s="76"/>
      <c r="I6118" s="76"/>
      <c r="AA6118" s="4" t="str">
        <f t="shared" si="194"/>
        <v/>
      </c>
      <c r="AB6118" s="4" t="str">
        <f t="shared" si="193"/>
        <v/>
      </c>
    </row>
    <row r="6119" spans="8:28" x14ac:dyDescent="0.25">
      <c r="H6119" s="76"/>
      <c r="I6119" s="76"/>
      <c r="AA6119" s="4" t="str">
        <f t="shared" si="194"/>
        <v/>
      </c>
      <c r="AB6119" s="4" t="str">
        <f t="shared" si="193"/>
        <v/>
      </c>
    </row>
    <row r="6120" spans="8:28" x14ac:dyDescent="0.25">
      <c r="H6120" s="76"/>
      <c r="I6120" s="76"/>
      <c r="AA6120" s="4" t="str">
        <f t="shared" si="194"/>
        <v/>
      </c>
      <c r="AB6120" s="4" t="str">
        <f t="shared" si="193"/>
        <v/>
      </c>
    </row>
    <row r="6121" spans="8:28" x14ac:dyDescent="0.25">
      <c r="H6121" s="77"/>
      <c r="I6121" s="77"/>
      <c r="AA6121" s="4" t="str">
        <f t="shared" si="194"/>
        <v/>
      </c>
      <c r="AB6121" s="4" t="str">
        <f t="shared" si="193"/>
        <v/>
      </c>
    </row>
    <row r="6122" spans="8:28" x14ac:dyDescent="0.25">
      <c r="H6122" s="76"/>
      <c r="I6122" s="76"/>
      <c r="AA6122" s="4" t="str">
        <f t="shared" si="194"/>
        <v/>
      </c>
      <c r="AB6122" s="4" t="str">
        <f t="shared" si="193"/>
        <v/>
      </c>
    </row>
    <row r="6123" spans="8:28" x14ac:dyDescent="0.25">
      <c r="H6123" s="76"/>
      <c r="I6123" s="76"/>
      <c r="AA6123" s="4" t="str">
        <f t="shared" si="194"/>
        <v/>
      </c>
      <c r="AB6123" s="4" t="str">
        <f t="shared" si="193"/>
        <v/>
      </c>
    </row>
    <row r="6124" spans="8:28" x14ac:dyDescent="0.25">
      <c r="H6124" s="76"/>
      <c r="I6124" s="76"/>
      <c r="AA6124" s="4" t="str">
        <f t="shared" si="194"/>
        <v/>
      </c>
      <c r="AB6124" s="4" t="str">
        <f t="shared" si="193"/>
        <v/>
      </c>
    </row>
    <row r="6125" spans="8:28" x14ac:dyDescent="0.25">
      <c r="H6125" s="76"/>
      <c r="I6125" s="76"/>
      <c r="AA6125" s="4" t="str">
        <f t="shared" si="194"/>
        <v/>
      </c>
      <c r="AB6125" s="4" t="str">
        <f t="shared" si="193"/>
        <v/>
      </c>
    </row>
    <row r="6126" spans="8:28" x14ac:dyDescent="0.25">
      <c r="H6126" s="76"/>
      <c r="I6126" s="76"/>
      <c r="AA6126" s="4" t="str">
        <f t="shared" si="194"/>
        <v/>
      </c>
      <c r="AB6126" s="4" t="str">
        <f t="shared" si="193"/>
        <v/>
      </c>
    </row>
    <row r="6127" spans="8:28" x14ac:dyDescent="0.25">
      <c r="H6127" s="76"/>
      <c r="I6127" s="76"/>
      <c r="AA6127" s="4" t="str">
        <f t="shared" si="194"/>
        <v/>
      </c>
      <c r="AB6127" s="4" t="str">
        <f t="shared" si="193"/>
        <v/>
      </c>
    </row>
    <row r="6128" spans="8:28" x14ac:dyDescent="0.25">
      <c r="H6128" s="76"/>
      <c r="I6128" s="76"/>
      <c r="AA6128" s="4" t="str">
        <f t="shared" si="194"/>
        <v/>
      </c>
      <c r="AB6128" s="4" t="str">
        <f t="shared" si="193"/>
        <v/>
      </c>
    </row>
    <row r="6129" spans="8:28" x14ac:dyDescent="0.25">
      <c r="H6129" s="76"/>
      <c r="I6129" s="76"/>
      <c r="AA6129" s="4" t="str">
        <f t="shared" si="194"/>
        <v/>
      </c>
      <c r="AB6129" s="4" t="str">
        <f t="shared" si="193"/>
        <v/>
      </c>
    </row>
    <row r="6130" spans="8:28" x14ac:dyDescent="0.25">
      <c r="H6130" s="76"/>
      <c r="I6130" s="76"/>
      <c r="AA6130" s="4" t="str">
        <f t="shared" si="194"/>
        <v/>
      </c>
      <c r="AB6130" s="4" t="str">
        <f t="shared" si="193"/>
        <v/>
      </c>
    </row>
    <row r="6131" spans="8:28" x14ac:dyDescent="0.25">
      <c r="H6131" s="76"/>
      <c r="I6131" s="76"/>
      <c r="AA6131" s="4" t="str">
        <f t="shared" si="194"/>
        <v/>
      </c>
      <c r="AB6131" s="4" t="str">
        <f t="shared" si="193"/>
        <v/>
      </c>
    </row>
    <row r="6132" spans="8:28" x14ac:dyDescent="0.25">
      <c r="H6132" s="76"/>
      <c r="I6132" s="76"/>
      <c r="AA6132" s="4" t="str">
        <f t="shared" si="194"/>
        <v/>
      </c>
      <c r="AB6132" s="4" t="str">
        <f t="shared" si="193"/>
        <v/>
      </c>
    </row>
    <row r="6133" spans="8:28" x14ac:dyDescent="0.25">
      <c r="H6133" s="76"/>
      <c r="I6133" s="76"/>
      <c r="AA6133" s="4" t="str">
        <f t="shared" si="194"/>
        <v/>
      </c>
      <c r="AB6133" s="4" t="str">
        <f t="shared" si="193"/>
        <v/>
      </c>
    </row>
    <row r="6134" spans="8:28" x14ac:dyDescent="0.25">
      <c r="H6134" s="77"/>
      <c r="I6134" s="77"/>
      <c r="AA6134" s="4" t="str">
        <f t="shared" si="194"/>
        <v/>
      </c>
      <c r="AB6134" s="4" t="str">
        <f t="shared" ref="AB6134:AB6197" si="195">IF(K6134="","",IF(VALUE(TEXT(K6134,"HH:MM:SS"))&gt;H6134,VALUE(TEXT(K6134,"HH:MM:SS"))-H6134,0))</f>
        <v/>
      </c>
    </row>
    <row r="6135" spans="8:28" x14ac:dyDescent="0.25">
      <c r="H6135" s="77"/>
      <c r="I6135" s="77"/>
      <c r="AA6135" s="4" t="str">
        <f t="shared" si="194"/>
        <v/>
      </c>
      <c r="AB6135" s="4" t="str">
        <f t="shared" si="195"/>
        <v/>
      </c>
    </row>
    <row r="6136" spans="8:28" x14ac:dyDescent="0.25">
      <c r="H6136" s="76"/>
      <c r="I6136" s="76"/>
      <c r="AA6136" s="4" t="str">
        <f t="shared" si="194"/>
        <v/>
      </c>
      <c r="AB6136" s="4" t="str">
        <f t="shared" si="195"/>
        <v/>
      </c>
    </row>
    <row r="6137" spans="8:28" x14ac:dyDescent="0.25">
      <c r="H6137" s="76"/>
      <c r="I6137" s="76"/>
      <c r="AA6137" s="4" t="str">
        <f t="shared" si="194"/>
        <v/>
      </c>
      <c r="AB6137" s="4" t="str">
        <f t="shared" si="195"/>
        <v/>
      </c>
    </row>
    <row r="6138" spans="8:28" x14ac:dyDescent="0.25">
      <c r="H6138" s="76"/>
      <c r="I6138" s="76"/>
      <c r="AA6138" s="4" t="str">
        <f t="shared" si="194"/>
        <v/>
      </c>
      <c r="AB6138" s="4" t="str">
        <f t="shared" si="195"/>
        <v/>
      </c>
    </row>
    <row r="6139" spans="8:28" x14ac:dyDescent="0.25">
      <c r="H6139" s="76"/>
      <c r="I6139" s="76"/>
      <c r="AA6139" s="4" t="str">
        <f t="shared" si="194"/>
        <v/>
      </c>
      <c r="AB6139" s="4" t="str">
        <f t="shared" si="195"/>
        <v/>
      </c>
    </row>
    <row r="6140" spans="8:28" x14ac:dyDescent="0.25">
      <c r="H6140" s="76"/>
      <c r="I6140" s="76"/>
      <c r="AA6140" s="4" t="str">
        <f t="shared" si="194"/>
        <v/>
      </c>
      <c r="AB6140" s="4" t="str">
        <f t="shared" si="195"/>
        <v/>
      </c>
    </row>
    <row r="6141" spans="8:28" x14ac:dyDescent="0.25">
      <c r="H6141" s="76"/>
      <c r="I6141" s="76"/>
      <c r="AA6141" s="4" t="str">
        <f t="shared" si="194"/>
        <v/>
      </c>
      <c r="AB6141" s="4" t="str">
        <f t="shared" si="195"/>
        <v/>
      </c>
    </row>
    <row r="6142" spans="8:28" x14ac:dyDescent="0.25">
      <c r="H6142" s="76"/>
      <c r="I6142" s="76"/>
      <c r="AA6142" s="4" t="str">
        <f t="shared" si="194"/>
        <v/>
      </c>
      <c r="AB6142" s="4" t="str">
        <f t="shared" si="195"/>
        <v/>
      </c>
    </row>
    <row r="6143" spans="8:28" x14ac:dyDescent="0.25">
      <c r="H6143" s="76"/>
      <c r="I6143" s="76"/>
      <c r="AA6143" s="4" t="str">
        <f t="shared" si="194"/>
        <v/>
      </c>
      <c r="AB6143" s="4" t="str">
        <f t="shared" si="195"/>
        <v/>
      </c>
    </row>
    <row r="6144" spans="8:28" x14ac:dyDescent="0.25">
      <c r="H6144" s="76"/>
      <c r="I6144" s="76"/>
      <c r="AA6144" s="4" t="str">
        <f t="shared" si="194"/>
        <v/>
      </c>
      <c r="AB6144" s="4" t="str">
        <f t="shared" si="195"/>
        <v/>
      </c>
    </row>
    <row r="6145" spans="8:28" x14ac:dyDescent="0.25">
      <c r="H6145" s="76"/>
      <c r="I6145" s="76"/>
      <c r="AA6145" s="4" t="str">
        <f t="shared" si="194"/>
        <v/>
      </c>
      <c r="AB6145" s="4" t="str">
        <f t="shared" si="195"/>
        <v/>
      </c>
    </row>
    <row r="6146" spans="8:28" x14ac:dyDescent="0.25">
      <c r="H6146" s="77"/>
      <c r="I6146" s="77"/>
      <c r="AA6146" s="4" t="str">
        <f t="shared" si="194"/>
        <v/>
      </c>
      <c r="AB6146" s="4" t="str">
        <f t="shared" si="195"/>
        <v/>
      </c>
    </row>
    <row r="6147" spans="8:28" x14ac:dyDescent="0.25">
      <c r="H6147" s="76"/>
      <c r="I6147" s="76"/>
      <c r="AA6147" s="4" t="str">
        <f t="shared" si="194"/>
        <v/>
      </c>
      <c r="AB6147" s="4" t="str">
        <f t="shared" si="195"/>
        <v/>
      </c>
    </row>
    <row r="6148" spans="8:28" x14ac:dyDescent="0.25">
      <c r="H6148" s="76"/>
      <c r="I6148" s="76"/>
      <c r="AA6148" s="4" t="str">
        <f t="shared" si="194"/>
        <v/>
      </c>
      <c r="AB6148" s="4" t="str">
        <f t="shared" si="195"/>
        <v/>
      </c>
    </row>
    <row r="6149" spans="8:28" x14ac:dyDescent="0.25">
      <c r="H6149" s="76"/>
      <c r="I6149" s="76"/>
      <c r="AA6149" s="4" t="str">
        <f t="shared" si="194"/>
        <v/>
      </c>
      <c r="AB6149" s="4" t="str">
        <f t="shared" si="195"/>
        <v/>
      </c>
    </row>
    <row r="6150" spans="8:28" x14ac:dyDescent="0.25">
      <c r="H6150" s="76"/>
      <c r="I6150" s="76"/>
      <c r="AA6150" s="4" t="str">
        <f t="shared" ref="AA6150:AA6213" si="196">IF(A6150="","",R6150+T6150)</f>
        <v/>
      </c>
      <c r="AB6150" s="4" t="str">
        <f t="shared" si="195"/>
        <v/>
      </c>
    </row>
    <row r="6151" spans="8:28" x14ac:dyDescent="0.25">
      <c r="H6151" s="76"/>
      <c r="I6151" s="76"/>
      <c r="AA6151" s="4" t="str">
        <f t="shared" si="196"/>
        <v/>
      </c>
      <c r="AB6151" s="4" t="str">
        <f t="shared" si="195"/>
        <v/>
      </c>
    </row>
    <row r="6152" spans="8:28" x14ac:dyDescent="0.25">
      <c r="H6152" s="77"/>
      <c r="I6152" s="77"/>
      <c r="AA6152" s="4" t="str">
        <f t="shared" si="196"/>
        <v/>
      </c>
      <c r="AB6152" s="4" t="str">
        <f t="shared" si="195"/>
        <v/>
      </c>
    </row>
    <row r="6153" spans="8:28" x14ac:dyDescent="0.25">
      <c r="H6153" s="76"/>
      <c r="I6153" s="76"/>
      <c r="AA6153" s="4" t="str">
        <f t="shared" si="196"/>
        <v/>
      </c>
      <c r="AB6153" s="4" t="str">
        <f t="shared" si="195"/>
        <v/>
      </c>
    </row>
    <row r="6154" spans="8:28" x14ac:dyDescent="0.25">
      <c r="H6154" s="76"/>
      <c r="I6154" s="76"/>
      <c r="AA6154" s="4" t="str">
        <f t="shared" si="196"/>
        <v/>
      </c>
      <c r="AB6154" s="4" t="str">
        <f t="shared" si="195"/>
        <v/>
      </c>
    </row>
    <row r="6155" spans="8:28" x14ac:dyDescent="0.25">
      <c r="H6155" s="76"/>
      <c r="I6155" s="76"/>
      <c r="AA6155" s="4" t="str">
        <f t="shared" si="196"/>
        <v/>
      </c>
      <c r="AB6155" s="4" t="str">
        <f t="shared" si="195"/>
        <v/>
      </c>
    </row>
    <row r="6156" spans="8:28" x14ac:dyDescent="0.25">
      <c r="H6156" s="76"/>
      <c r="I6156" s="76"/>
      <c r="AA6156" s="4" t="str">
        <f t="shared" si="196"/>
        <v/>
      </c>
      <c r="AB6156" s="4" t="str">
        <f t="shared" si="195"/>
        <v/>
      </c>
    </row>
    <row r="6157" spans="8:28" x14ac:dyDescent="0.25">
      <c r="H6157" s="76"/>
      <c r="I6157" s="76"/>
      <c r="AA6157" s="4" t="str">
        <f t="shared" si="196"/>
        <v/>
      </c>
      <c r="AB6157" s="4" t="str">
        <f t="shared" si="195"/>
        <v/>
      </c>
    </row>
    <row r="6158" spans="8:28" x14ac:dyDescent="0.25">
      <c r="H6158" s="76"/>
      <c r="I6158" s="76"/>
      <c r="AA6158" s="4" t="str">
        <f t="shared" si="196"/>
        <v/>
      </c>
      <c r="AB6158" s="4" t="str">
        <f t="shared" si="195"/>
        <v/>
      </c>
    </row>
    <row r="6159" spans="8:28" x14ac:dyDescent="0.25">
      <c r="H6159" s="76"/>
      <c r="I6159" s="76"/>
      <c r="AA6159" s="4" t="str">
        <f t="shared" si="196"/>
        <v/>
      </c>
      <c r="AB6159" s="4" t="str">
        <f t="shared" si="195"/>
        <v/>
      </c>
    </row>
    <row r="6160" spans="8:28" x14ac:dyDescent="0.25">
      <c r="H6160" s="76"/>
      <c r="I6160" s="76"/>
      <c r="AA6160" s="4" t="str">
        <f t="shared" si="196"/>
        <v/>
      </c>
      <c r="AB6160" s="4" t="str">
        <f t="shared" si="195"/>
        <v/>
      </c>
    </row>
    <row r="6161" spans="8:28" x14ac:dyDescent="0.25">
      <c r="H6161" s="76"/>
      <c r="I6161" s="76"/>
      <c r="AA6161" s="4" t="str">
        <f t="shared" si="196"/>
        <v/>
      </c>
      <c r="AB6161" s="4" t="str">
        <f t="shared" si="195"/>
        <v/>
      </c>
    </row>
    <row r="6162" spans="8:28" x14ac:dyDescent="0.25">
      <c r="H6162" s="76"/>
      <c r="I6162" s="76"/>
      <c r="AA6162" s="4" t="str">
        <f t="shared" si="196"/>
        <v/>
      </c>
      <c r="AB6162" s="4" t="str">
        <f t="shared" si="195"/>
        <v/>
      </c>
    </row>
    <row r="6163" spans="8:28" x14ac:dyDescent="0.25">
      <c r="H6163" s="76"/>
      <c r="I6163" s="76"/>
      <c r="AA6163" s="4" t="str">
        <f t="shared" si="196"/>
        <v/>
      </c>
      <c r="AB6163" s="4" t="str">
        <f t="shared" si="195"/>
        <v/>
      </c>
    </row>
    <row r="6164" spans="8:28" x14ac:dyDescent="0.25">
      <c r="H6164" s="76"/>
      <c r="I6164" s="76"/>
      <c r="AA6164" s="4" t="str">
        <f t="shared" si="196"/>
        <v/>
      </c>
      <c r="AB6164" s="4" t="str">
        <f t="shared" si="195"/>
        <v/>
      </c>
    </row>
    <row r="6165" spans="8:28" x14ac:dyDescent="0.25">
      <c r="H6165" s="76"/>
      <c r="I6165" s="76"/>
      <c r="AA6165" s="4" t="str">
        <f t="shared" si="196"/>
        <v/>
      </c>
      <c r="AB6165" s="4" t="str">
        <f t="shared" si="195"/>
        <v/>
      </c>
    </row>
    <row r="6166" spans="8:28" x14ac:dyDescent="0.25">
      <c r="H6166" s="76"/>
      <c r="I6166" s="76"/>
      <c r="AA6166" s="4" t="str">
        <f t="shared" si="196"/>
        <v/>
      </c>
      <c r="AB6166" s="4" t="str">
        <f t="shared" si="195"/>
        <v/>
      </c>
    </row>
    <row r="6167" spans="8:28" x14ac:dyDescent="0.25">
      <c r="H6167" s="76"/>
      <c r="I6167" s="76"/>
      <c r="AA6167" s="4" t="str">
        <f t="shared" si="196"/>
        <v/>
      </c>
      <c r="AB6167" s="4" t="str">
        <f t="shared" si="195"/>
        <v/>
      </c>
    </row>
    <row r="6168" spans="8:28" x14ac:dyDescent="0.25">
      <c r="H6168" s="76"/>
      <c r="I6168" s="76"/>
      <c r="AA6168" s="4" t="str">
        <f t="shared" si="196"/>
        <v/>
      </c>
      <c r="AB6168" s="4" t="str">
        <f t="shared" si="195"/>
        <v/>
      </c>
    </row>
    <row r="6169" spans="8:28" x14ac:dyDescent="0.25">
      <c r="H6169" s="76"/>
      <c r="I6169" s="76"/>
      <c r="AA6169" s="4" t="str">
        <f t="shared" si="196"/>
        <v/>
      </c>
      <c r="AB6169" s="4" t="str">
        <f t="shared" si="195"/>
        <v/>
      </c>
    </row>
    <row r="6170" spans="8:28" x14ac:dyDescent="0.25">
      <c r="H6170" s="76"/>
      <c r="I6170" s="76"/>
      <c r="AA6170" s="4" t="str">
        <f t="shared" si="196"/>
        <v/>
      </c>
      <c r="AB6170" s="4" t="str">
        <f t="shared" si="195"/>
        <v/>
      </c>
    </row>
    <row r="6171" spans="8:28" x14ac:dyDescent="0.25">
      <c r="H6171" s="76"/>
      <c r="I6171" s="76"/>
      <c r="AA6171" s="4" t="str">
        <f t="shared" si="196"/>
        <v/>
      </c>
      <c r="AB6171" s="4" t="str">
        <f t="shared" si="195"/>
        <v/>
      </c>
    </row>
    <row r="6172" spans="8:28" x14ac:dyDescent="0.25">
      <c r="H6172" s="76"/>
      <c r="I6172" s="76"/>
      <c r="AA6172" s="4" t="str">
        <f t="shared" si="196"/>
        <v/>
      </c>
      <c r="AB6172" s="4" t="str">
        <f t="shared" si="195"/>
        <v/>
      </c>
    </row>
    <row r="6173" spans="8:28" x14ac:dyDescent="0.25">
      <c r="H6173" s="77"/>
      <c r="I6173" s="77"/>
      <c r="AA6173" s="4" t="str">
        <f t="shared" si="196"/>
        <v/>
      </c>
      <c r="AB6173" s="4" t="str">
        <f t="shared" si="195"/>
        <v/>
      </c>
    </row>
    <row r="6174" spans="8:28" x14ac:dyDescent="0.25">
      <c r="H6174" s="76"/>
      <c r="I6174" s="76"/>
      <c r="AA6174" s="4" t="str">
        <f t="shared" si="196"/>
        <v/>
      </c>
      <c r="AB6174" s="4" t="str">
        <f t="shared" si="195"/>
        <v/>
      </c>
    </row>
    <row r="6175" spans="8:28" x14ac:dyDescent="0.25">
      <c r="H6175" s="76"/>
      <c r="I6175" s="76"/>
      <c r="AA6175" s="4" t="str">
        <f t="shared" si="196"/>
        <v/>
      </c>
      <c r="AB6175" s="4" t="str">
        <f t="shared" si="195"/>
        <v/>
      </c>
    </row>
    <row r="6176" spans="8:28" x14ac:dyDescent="0.25">
      <c r="H6176" s="76"/>
      <c r="I6176" s="76"/>
      <c r="AA6176" s="4" t="str">
        <f t="shared" si="196"/>
        <v/>
      </c>
      <c r="AB6176" s="4" t="str">
        <f t="shared" si="195"/>
        <v/>
      </c>
    </row>
    <row r="6177" spans="8:28" x14ac:dyDescent="0.25">
      <c r="H6177" s="76"/>
      <c r="I6177" s="76"/>
      <c r="AA6177" s="4" t="str">
        <f t="shared" si="196"/>
        <v/>
      </c>
      <c r="AB6177" s="4" t="str">
        <f t="shared" si="195"/>
        <v/>
      </c>
    </row>
    <row r="6178" spans="8:28" x14ac:dyDescent="0.25">
      <c r="H6178" s="76"/>
      <c r="I6178" s="76"/>
      <c r="AA6178" s="4" t="str">
        <f t="shared" si="196"/>
        <v/>
      </c>
      <c r="AB6178" s="4" t="str">
        <f t="shared" si="195"/>
        <v/>
      </c>
    </row>
    <row r="6179" spans="8:28" x14ac:dyDescent="0.25">
      <c r="H6179" s="76"/>
      <c r="I6179" s="76"/>
      <c r="AA6179" s="4" t="str">
        <f t="shared" si="196"/>
        <v/>
      </c>
      <c r="AB6179" s="4" t="str">
        <f t="shared" si="195"/>
        <v/>
      </c>
    </row>
    <row r="6180" spans="8:28" x14ac:dyDescent="0.25">
      <c r="H6180" s="76"/>
      <c r="I6180" s="76"/>
      <c r="AA6180" s="4" t="str">
        <f t="shared" si="196"/>
        <v/>
      </c>
      <c r="AB6180" s="4" t="str">
        <f t="shared" si="195"/>
        <v/>
      </c>
    </row>
    <row r="6181" spans="8:28" x14ac:dyDescent="0.25">
      <c r="H6181" s="76"/>
      <c r="I6181" s="76"/>
      <c r="AA6181" s="4" t="str">
        <f t="shared" si="196"/>
        <v/>
      </c>
      <c r="AB6181" s="4" t="str">
        <f t="shared" si="195"/>
        <v/>
      </c>
    </row>
    <row r="6182" spans="8:28" x14ac:dyDescent="0.25">
      <c r="H6182" s="76"/>
      <c r="I6182" s="76"/>
      <c r="AA6182" s="4" t="str">
        <f t="shared" si="196"/>
        <v/>
      </c>
      <c r="AB6182" s="4" t="str">
        <f t="shared" si="195"/>
        <v/>
      </c>
    </row>
    <row r="6183" spans="8:28" x14ac:dyDescent="0.25">
      <c r="H6183" s="76"/>
      <c r="I6183" s="76"/>
      <c r="AA6183" s="4" t="str">
        <f t="shared" si="196"/>
        <v/>
      </c>
      <c r="AB6183" s="4" t="str">
        <f t="shared" si="195"/>
        <v/>
      </c>
    </row>
    <row r="6184" spans="8:28" x14ac:dyDescent="0.25">
      <c r="H6184" s="76"/>
      <c r="I6184" s="76"/>
      <c r="AA6184" s="4" t="str">
        <f t="shared" si="196"/>
        <v/>
      </c>
      <c r="AB6184" s="4" t="str">
        <f t="shared" si="195"/>
        <v/>
      </c>
    </row>
    <row r="6185" spans="8:28" x14ac:dyDescent="0.25">
      <c r="H6185" s="76"/>
      <c r="I6185" s="76"/>
      <c r="AA6185" s="4" t="str">
        <f t="shared" si="196"/>
        <v/>
      </c>
      <c r="AB6185" s="4" t="str">
        <f t="shared" si="195"/>
        <v/>
      </c>
    </row>
    <row r="6186" spans="8:28" x14ac:dyDescent="0.25">
      <c r="H6186" s="76"/>
      <c r="I6186" s="76"/>
      <c r="AA6186" s="4" t="str">
        <f t="shared" si="196"/>
        <v/>
      </c>
      <c r="AB6186" s="4" t="str">
        <f t="shared" si="195"/>
        <v/>
      </c>
    </row>
    <row r="6187" spans="8:28" x14ac:dyDescent="0.25">
      <c r="H6187" s="76"/>
      <c r="I6187" s="76"/>
      <c r="AA6187" s="4" t="str">
        <f t="shared" si="196"/>
        <v/>
      </c>
      <c r="AB6187" s="4" t="str">
        <f t="shared" si="195"/>
        <v/>
      </c>
    </row>
    <row r="6188" spans="8:28" x14ac:dyDescent="0.25">
      <c r="H6188" s="76"/>
      <c r="I6188" s="76"/>
      <c r="AA6188" s="4" t="str">
        <f t="shared" si="196"/>
        <v/>
      </c>
      <c r="AB6188" s="4" t="str">
        <f t="shared" si="195"/>
        <v/>
      </c>
    </row>
    <row r="6189" spans="8:28" x14ac:dyDescent="0.25">
      <c r="H6189" s="77"/>
      <c r="I6189" s="77"/>
      <c r="AA6189" s="4" t="str">
        <f t="shared" si="196"/>
        <v/>
      </c>
      <c r="AB6189" s="4" t="str">
        <f t="shared" si="195"/>
        <v/>
      </c>
    </row>
    <row r="6190" spans="8:28" x14ac:dyDescent="0.25">
      <c r="H6190" s="76"/>
      <c r="I6190" s="76"/>
      <c r="AA6190" s="4" t="str">
        <f t="shared" si="196"/>
        <v/>
      </c>
      <c r="AB6190" s="4" t="str">
        <f t="shared" si="195"/>
        <v/>
      </c>
    </row>
    <row r="6191" spans="8:28" x14ac:dyDescent="0.25">
      <c r="H6191" s="76"/>
      <c r="I6191" s="76"/>
      <c r="AA6191" s="4" t="str">
        <f t="shared" si="196"/>
        <v/>
      </c>
      <c r="AB6191" s="4" t="str">
        <f t="shared" si="195"/>
        <v/>
      </c>
    </row>
    <row r="6192" spans="8:28" x14ac:dyDescent="0.25">
      <c r="H6192" s="76"/>
      <c r="I6192" s="76"/>
      <c r="AA6192" s="4" t="str">
        <f t="shared" si="196"/>
        <v/>
      </c>
      <c r="AB6192" s="4" t="str">
        <f t="shared" si="195"/>
        <v/>
      </c>
    </row>
    <row r="6193" spans="8:28" x14ac:dyDescent="0.25">
      <c r="H6193" s="76"/>
      <c r="I6193" s="76"/>
      <c r="AA6193" s="4" t="str">
        <f t="shared" si="196"/>
        <v/>
      </c>
      <c r="AB6193" s="4" t="str">
        <f t="shared" si="195"/>
        <v/>
      </c>
    </row>
    <row r="6194" spans="8:28" x14ac:dyDescent="0.25">
      <c r="H6194" s="77"/>
      <c r="I6194" s="77"/>
      <c r="AA6194" s="4" t="str">
        <f t="shared" si="196"/>
        <v/>
      </c>
      <c r="AB6194" s="4" t="str">
        <f t="shared" si="195"/>
        <v/>
      </c>
    </row>
    <row r="6195" spans="8:28" x14ac:dyDescent="0.25">
      <c r="H6195" s="77"/>
      <c r="I6195" s="77"/>
      <c r="AA6195" s="4" t="str">
        <f t="shared" si="196"/>
        <v/>
      </c>
      <c r="AB6195" s="4" t="str">
        <f t="shared" si="195"/>
        <v/>
      </c>
    </row>
    <row r="6196" spans="8:28" x14ac:dyDescent="0.25">
      <c r="H6196" s="76"/>
      <c r="I6196" s="76"/>
      <c r="AA6196" s="4" t="str">
        <f t="shared" si="196"/>
        <v/>
      </c>
      <c r="AB6196" s="4" t="str">
        <f t="shared" si="195"/>
        <v/>
      </c>
    </row>
    <row r="6197" spans="8:28" x14ac:dyDescent="0.25">
      <c r="H6197" s="76"/>
      <c r="I6197" s="76"/>
      <c r="AA6197" s="4" t="str">
        <f t="shared" si="196"/>
        <v/>
      </c>
      <c r="AB6197" s="4" t="str">
        <f t="shared" si="195"/>
        <v/>
      </c>
    </row>
    <row r="6198" spans="8:28" x14ac:dyDescent="0.25">
      <c r="H6198" s="76"/>
      <c r="I6198" s="76"/>
      <c r="AA6198" s="4" t="str">
        <f t="shared" si="196"/>
        <v/>
      </c>
      <c r="AB6198" s="4" t="str">
        <f t="shared" ref="AB6198:AB6261" si="197">IF(K6198="","",IF(VALUE(TEXT(K6198,"HH:MM:SS"))&gt;H6198,VALUE(TEXT(K6198,"HH:MM:SS"))-H6198,0))</f>
        <v/>
      </c>
    </row>
    <row r="6199" spans="8:28" x14ac:dyDescent="0.25">
      <c r="H6199" s="76"/>
      <c r="I6199" s="76"/>
      <c r="AA6199" s="4" t="str">
        <f t="shared" si="196"/>
        <v/>
      </c>
      <c r="AB6199" s="4" t="str">
        <f t="shared" si="197"/>
        <v/>
      </c>
    </row>
    <row r="6200" spans="8:28" x14ac:dyDescent="0.25">
      <c r="H6200" s="76"/>
      <c r="I6200" s="76"/>
      <c r="AA6200" s="4" t="str">
        <f t="shared" si="196"/>
        <v/>
      </c>
      <c r="AB6200" s="4" t="str">
        <f t="shared" si="197"/>
        <v/>
      </c>
    </row>
    <row r="6201" spans="8:28" x14ac:dyDescent="0.25">
      <c r="H6201" s="76"/>
      <c r="I6201" s="76"/>
      <c r="AA6201" s="4" t="str">
        <f t="shared" si="196"/>
        <v/>
      </c>
      <c r="AB6201" s="4" t="str">
        <f t="shared" si="197"/>
        <v/>
      </c>
    </row>
    <row r="6202" spans="8:28" x14ac:dyDescent="0.25">
      <c r="H6202" s="76"/>
      <c r="I6202" s="76"/>
      <c r="AA6202" s="4" t="str">
        <f t="shared" si="196"/>
        <v/>
      </c>
      <c r="AB6202" s="4" t="str">
        <f t="shared" si="197"/>
        <v/>
      </c>
    </row>
    <row r="6203" spans="8:28" x14ac:dyDescent="0.25">
      <c r="H6203" s="76"/>
      <c r="I6203" s="76"/>
      <c r="AA6203" s="4" t="str">
        <f t="shared" si="196"/>
        <v/>
      </c>
      <c r="AB6203" s="4" t="str">
        <f t="shared" si="197"/>
        <v/>
      </c>
    </row>
    <row r="6204" spans="8:28" x14ac:dyDescent="0.25">
      <c r="H6204" s="76"/>
      <c r="I6204" s="76"/>
      <c r="AA6204" s="4" t="str">
        <f t="shared" si="196"/>
        <v/>
      </c>
      <c r="AB6204" s="4" t="str">
        <f t="shared" si="197"/>
        <v/>
      </c>
    </row>
    <row r="6205" spans="8:28" x14ac:dyDescent="0.25">
      <c r="H6205" s="76"/>
      <c r="I6205" s="76"/>
      <c r="AA6205" s="4" t="str">
        <f t="shared" si="196"/>
        <v/>
      </c>
      <c r="AB6205" s="4" t="str">
        <f t="shared" si="197"/>
        <v/>
      </c>
    </row>
    <row r="6206" spans="8:28" x14ac:dyDescent="0.25">
      <c r="H6206" s="76"/>
      <c r="I6206" s="76"/>
      <c r="AA6206" s="4" t="str">
        <f t="shared" si="196"/>
        <v/>
      </c>
      <c r="AB6206" s="4" t="str">
        <f t="shared" si="197"/>
        <v/>
      </c>
    </row>
    <row r="6207" spans="8:28" x14ac:dyDescent="0.25">
      <c r="H6207" s="76"/>
      <c r="I6207" s="76"/>
      <c r="AA6207" s="4" t="str">
        <f t="shared" si="196"/>
        <v/>
      </c>
      <c r="AB6207" s="4" t="str">
        <f t="shared" si="197"/>
        <v/>
      </c>
    </row>
    <row r="6208" spans="8:28" x14ac:dyDescent="0.25">
      <c r="H6208" s="76"/>
      <c r="I6208" s="76"/>
      <c r="AA6208" s="4" t="str">
        <f t="shared" si="196"/>
        <v/>
      </c>
      <c r="AB6208" s="4" t="str">
        <f t="shared" si="197"/>
        <v/>
      </c>
    </row>
    <row r="6209" spans="8:28" x14ac:dyDescent="0.25">
      <c r="H6209" s="76"/>
      <c r="I6209" s="76"/>
      <c r="AA6209" s="4" t="str">
        <f t="shared" si="196"/>
        <v/>
      </c>
      <c r="AB6209" s="4" t="str">
        <f t="shared" si="197"/>
        <v/>
      </c>
    </row>
    <row r="6210" spans="8:28" x14ac:dyDescent="0.25">
      <c r="H6210" s="76"/>
      <c r="I6210" s="76"/>
      <c r="AA6210" s="4" t="str">
        <f t="shared" si="196"/>
        <v/>
      </c>
      <c r="AB6210" s="4" t="str">
        <f t="shared" si="197"/>
        <v/>
      </c>
    </row>
    <row r="6211" spans="8:28" x14ac:dyDescent="0.25">
      <c r="H6211" s="76"/>
      <c r="I6211" s="76"/>
      <c r="AA6211" s="4" t="str">
        <f t="shared" si="196"/>
        <v/>
      </c>
      <c r="AB6211" s="4" t="str">
        <f t="shared" si="197"/>
        <v/>
      </c>
    </row>
    <row r="6212" spans="8:28" x14ac:dyDescent="0.25">
      <c r="H6212" s="76"/>
      <c r="I6212" s="76"/>
      <c r="AA6212" s="4" t="str">
        <f t="shared" si="196"/>
        <v/>
      </c>
      <c r="AB6212" s="4" t="str">
        <f t="shared" si="197"/>
        <v/>
      </c>
    </row>
    <row r="6213" spans="8:28" x14ac:dyDescent="0.25">
      <c r="H6213" s="76"/>
      <c r="I6213" s="76"/>
      <c r="AA6213" s="4" t="str">
        <f t="shared" si="196"/>
        <v/>
      </c>
      <c r="AB6213" s="4" t="str">
        <f t="shared" si="197"/>
        <v/>
      </c>
    </row>
    <row r="6214" spans="8:28" x14ac:dyDescent="0.25">
      <c r="H6214" s="76"/>
      <c r="I6214" s="76"/>
      <c r="AA6214" s="4" t="str">
        <f t="shared" ref="AA6214:AA6277" si="198">IF(A6214="","",R6214+T6214)</f>
        <v/>
      </c>
      <c r="AB6214" s="4" t="str">
        <f t="shared" si="197"/>
        <v/>
      </c>
    </row>
    <row r="6215" spans="8:28" x14ac:dyDescent="0.25">
      <c r="H6215" s="76"/>
      <c r="I6215" s="76"/>
      <c r="AA6215" s="4" t="str">
        <f t="shared" si="198"/>
        <v/>
      </c>
      <c r="AB6215" s="4" t="str">
        <f t="shared" si="197"/>
        <v/>
      </c>
    </row>
    <row r="6216" spans="8:28" x14ac:dyDescent="0.25">
      <c r="H6216" s="76"/>
      <c r="I6216" s="76"/>
      <c r="AA6216" s="4" t="str">
        <f t="shared" si="198"/>
        <v/>
      </c>
      <c r="AB6216" s="4" t="str">
        <f t="shared" si="197"/>
        <v/>
      </c>
    </row>
    <row r="6217" spans="8:28" x14ac:dyDescent="0.25">
      <c r="H6217" s="76"/>
      <c r="I6217" s="76"/>
      <c r="AA6217" s="4" t="str">
        <f t="shared" si="198"/>
        <v/>
      </c>
      <c r="AB6217" s="4" t="str">
        <f t="shared" si="197"/>
        <v/>
      </c>
    </row>
    <row r="6218" spans="8:28" x14ac:dyDescent="0.25">
      <c r="H6218" s="76"/>
      <c r="I6218" s="76"/>
      <c r="AA6218" s="4" t="str">
        <f t="shared" si="198"/>
        <v/>
      </c>
      <c r="AB6218" s="4" t="str">
        <f t="shared" si="197"/>
        <v/>
      </c>
    </row>
    <row r="6219" spans="8:28" x14ac:dyDescent="0.25">
      <c r="H6219" s="76"/>
      <c r="I6219" s="76"/>
      <c r="AA6219" s="4" t="str">
        <f t="shared" si="198"/>
        <v/>
      </c>
      <c r="AB6219" s="4" t="str">
        <f t="shared" si="197"/>
        <v/>
      </c>
    </row>
    <row r="6220" spans="8:28" x14ac:dyDescent="0.25">
      <c r="H6220" s="76"/>
      <c r="I6220" s="76"/>
      <c r="AA6220" s="4" t="str">
        <f t="shared" si="198"/>
        <v/>
      </c>
      <c r="AB6220" s="4" t="str">
        <f t="shared" si="197"/>
        <v/>
      </c>
    </row>
    <row r="6221" spans="8:28" x14ac:dyDescent="0.25">
      <c r="H6221" s="76"/>
      <c r="I6221" s="76"/>
      <c r="AA6221" s="4" t="str">
        <f t="shared" si="198"/>
        <v/>
      </c>
      <c r="AB6221" s="4" t="str">
        <f t="shared" si="197"/>
        <v/>
      </c>
    </row>
    <row r="6222" spans="8:28" x14ac:dyDescent="0.25">
      <c r="H6222" s="76"/>
      <c r="I6222" s="76"/>
      <c r="AA6222" s="4" t="str">
        <f t="shared" si="198"/>
        <v/>
      </c>
      <c r="AB6222" s="4" t="str">
        <f t="shared" si="197"/>
        <v/>
      </c>
    </row>
    <row r="6223" spans="8:28" x14ac:dyDescent="0.25">
      <c r="H6223" s="76"/>
      <c r="I6223" s="76"/>
      <c r="AA6223" s="4" t="str">
        <f t="shared" si="198"/>
        <v/>
      </c>
      <c r="AB6223" s="4" t="str">
        <f t="shared" si="197"/>
        <v/>
      </c>
    </row>
    <row r="6224" spans="8:28" x14ac:dyDescent="0.25">
      <c r="H6224" s="76"/>
      <c r="I6224" s="76"/>
      <c r="AA6224" s="4" t="str">
        <f t="shared" si="198"/>
        <v/>
      </c>
      <c r="AB6224" s="4" t="str">
        <f t="shared" si="197"/>
        <v/>
      </c>
    </row>
    <row r="6225" spans="8:28" x14ac:dyDescent="0.25">
      <c r="H6225" s="76"/>
      <c r="I6225" s="76"/>
      <c r="AA6225" s="4" t="str">
        <f t="shared" si="198"/>
        <v/>
      </c>
      <c r="AB6225" s="4" t="str">
        <f t="shared" si="197"/>
        <v/>
      </c>
    </row>
    <row r="6226" spans="8:28" x14ac:dyDescent="0.25">
      <c r="H6226" s="76"/>
      <c r="I6226" s="76"/>
      <c r="AA6226" s="4" t="str">
        <f t="shared" si="198"/>
        <v/>
      </c>
      <c r="AB6226" s="4" t="str">
        <f t="shared" si="197"/>
        <v/>
      </c>
    </row>
    <row r="6227" spans="8:28" x14ac:dyDescent="0.25">
      <c r="H6227" s="76"/>
      <c r="I6227" s="76"/>
      <c r="AA6227" s="4" t="str">
        <f t="shared" si="198"/>
        <v/>
      </c>
      <c r="AB6227" s="4" t="str">
        <f t="shared" si="197"/>
        <v/>
      </c>
    </row>
    <row r="6228" spans="8:28" x14ac:dyDescent="0.25">
      <c r="H6228" s="76"/>
      <c r="I6228" s="76"/>
      <c r="AA6228" s="4" t="str">
        <f t="shared" si="198"/>
        <v/>
      </c>
      <c r="AB6228" s="4" t="str">
        <f t="shared" si="197"/>
        <v/>
      </c>
    </row>
    <row r="6229" spans="8:28" x14ac:dyDescent="0.25">
      <c r="H6229" s="76"/>
      <c r="I6229" s="76"/>
      <c r="AA6229" s="4" t="str">
        <f t="shared" si="198"/>
        <v/>
      </c>
      <c r="AB6229" s="4" t="str">
        <f t="shared" si="197"/>
        <v/>
      </c>
    </row>
    <row r="6230" spans="8:28" x14ac:dyDescent="0.25">
      <c r="H6230" s="76"/>
      <c r="I6230" s="76"/>
      <c r="AA6230" s="4" t="str">
        <f t="shared" si="198"/>
        <v/>
      </c>
      <c r="AB6230" s="4" t="str">
        <f t="shared" si="197"/>
        <v/>
      </c>
    </row>
    <row r="6231" spans="8:28" x14ac:dyDescent="0.25">
      <c r="H6231" s="76"/>
      <c r="I6231" s="76"/>
      <c r="AA6231" s="4" t="str">
        <f t="shared" si="198"/>
        <v/>
      </c>
      <c r="AB6231" s="4" t="str">
        <f t="shared" si="197"/>
        <v/>
      </c>
    </row>
    <row r="6232" spans="8:28" x14ac:dyDescent="0.25">
      <c r="H6232" s="76"/>
      <c r="I6232" s="76"/>
      <c r="AA6232" s="4" t="str">
        <f t="shared" si="198"/>
        <v/>
      </c>
      <c r="AB6232" s="4" t="str">
        <f t="shared" si="197"/>
        <v/>
      </c>
    </row>
    <row r="6233" spans="8:28" x14ac:dyDescent="0.25">
      <c r="H6233" s="76"/>
      <c r="I6233" s="76"/>
      <c r="AA6233" s="4" t="str">
        <f t="shared" si="198"/>
        <v/>
      </c>
      <c r="AB6233" s="4" t="str">
        <f t="shared" si="197"/>
        <v/>
      </c>
    </row>
    <row r="6234" spans="8:28" x14ac:dyDescent="0.25">
      <c r="H6234" s="76"/>
      <c r="I6234" s="76"/>
      <c r="AA6234" s="4" t="str">
        <f t="shared" si="198"/>
        <v/>
      </c>
      <c r="AB6234" s="4" t="str">
        <f t="shared" si="197"/>
        <v/>
      </c>
    </row>
    <row r="6235" spans="8:28" x14ac:dyDescent="0.25">
      <c r="H6235" s="76"/>
      <c r="I6235" s="76"/>
      <c r="AA6235" s="4" t="str">
        <f t="shared" si="198"/>
        <v/>
      </c>
      <c r="AB6235" s="4" t="str">
        <f t="shared" si="197"/>
        <v/>
      </c>
    </row>
    <row r="6236" spans="8:28" x14ac:dyDescent="0.25">
      <c r="H6236" s="76"/>
      <c r="I6236" s="76"/>
      <c r="AA6236" s="4" t="str">
        <f t="shared" si="198"/>
        <v/>
      </c>
      <c r="AB6236" s="4" t="str">
        <f t="shared" si="197"/>
        <v/>
      </c>
    </row>
    <row r="6237" spans="8:28" x14ac:dyDescent="0.25">
      <c r="H6237" s="76"/>
      <c r="I6237" s="76"/>
      <c r="AA6237" s="4" t="str">
        <f t="shared" si="198"/>
        <v/>
      </c>
      <c r="AB6237" s="4" t="str">
        <f t="shared" si="197"/>
        <v/>
      </c>
    </row>
    <row r="6238" spans="8:28" x14ac:dyDescent="0.25">
      <c r="H6238" s="76"/>
      <c r="I6238" s="76"/>
      <c r="AA6238" s="4" t="str">
        <f t="shared" si="198"/>
        <v/>
      </c>
      <c r="AB6238" s="4" t="str">
        <f t="shared" si="197"/>
        <v/>
      </c>
    </row>
    <row r="6239" spans="8:28" x14ac:dyDescent="0.25">
      <c r="H6239" s="76"/>
      <c r="I6239" s="76"/>
      <c r="AA6239" s="4" t="str">
        <f t="shared" si="198"/>
        <v/>
      </c>
      <c r="AB6239" s="4" t="str">
        <f t="shared" si="197"/>
        <v/>
      </c>
    </row>
    <row r="6240" spans="8:28" x14ac:dyDescent="0.25">
      <c r="H6240" s="76"/>
      <c r="I6240" s="76"/>
      <c r="AA6240" s="4" t="str">
        <f t="shared" si="198"/>
        <v/>
      </c>
      <c r="AB6240" s="4" t="str">
        <f t="shared" si="197"/>
        <v/>
      </c>
    </row>
    <row r="6241" spans="8:28" x14ac:dyDescent="0.25">
      <c r="H6241" s="76"/>
      <c r="I6241" s="76"/>
      <c r="AA6241" s="4" t="str">
        <f t="shared" si="198"/>
        <v/>
      </c>
      <c r="AB6241" s="4" t="str">
        <f t="shared" si="197"/>
        <v/>
      </c>
    </row>
    <row r="6242" spans="8:28" x14ac:dyDescent="0.25">
      <c r="H6242" s="76"/>
      <c r="I6242" s="76"/>
      <c r="AA6242" s="4" t="str">
        <f t="shared" si="198"/>
        <v/>
      </c>
      <c r="AB6242" s="4" t="str">
        <f t="shared" si="197"/>
        <v/>
      </c>
    </row>
    <row r="6243" spans="8:28" x14ac:dyDescent="0.25">
      <c r="H6243" s="76"/>
      <c r="I6243" s="76"/>
      <c r="AA6243" s="4" t="str">
        <f t="shared" si="198"/>
        <v/>
      </c>
      <c r="AB6243" s="4" t="str">
        <f t="shared" si="197"/>
        <v/>
      </c>
    </row>
    <row r="6244" spans="8:28" x14ac:dyDescent="0.25">
      <c r="H6244" s="77"/>
      <c r="I6244" s="77"/>
      <c r="AA6244" s="4" t="str">
        <f t="shared" si="198"/>
        <v/>
      </c>
      <c r="AB6244" s="4" t="str">
        <f t="shared" si="197"/>
        <v/>
      </c>
    </row>
    <row r="6245" spans="8:28" x14ac:dyDescent="0.25">
      <c r="H6245" s="76"/>
      <c r="I6245" s="76"/>
      <c r="AA6245" s="4" t="str">
        <f t="shared" si="198"/>
        <v/>
      </c>
      <c r="AB6245" s="4" t="str">
        <f t="shared" si="197"/>
        <v/>
      </c>
    </row>
    <row r="6246" spans="8:28" x14ac:dyDescent="0.25">
      <c r="H6246" s="76"/>
      <c r="I6246" s="76"/>
      <c r="AA6246" s="4" t="str">
        <f t="shared" si="198"/>
        <v/>
      </c>
      <c r="AB6246" s="4" t="str">
        <f t="shared" si="197"/>
        <v/>
      </c>
    </row>
    <row r="6247" spans="8:28" x14ac:dyDescent="0.25">
      <c r="H6247" s="76"/>
      <c r="I6247" s="76"/>
      <c r="AA6247" s="4" t="str">
        <f t="shared" si="198"/>
        <v/>
      </c>
      <c r="AB6247" s="4" t="str">
        <f t="shared" si="197"/>
        <v/>
      </c>
    </row>
    <row r="6248" spans="8:28" x14ac:dyDescent="0.25">
      <c r="H6248" s="76"/>
      <c r="I6248" s="76"/>
      <c r="AA6248" s="4" t="str">
        <f t="shared" si="198"/>
        <v/>
      </c>
      <c r="AB6248" s="4" t="str">
        <f t="shared" si="197"/>
        <v/>
      </c>
    </row>
    <row r="6249" spans="8:28" x14ac:dyDescent="0.25">
      <c r="H6249" s="76"/>
      <c r="I6249" s="76"/>
      <c r="AA6249" s="4" t="str">
        <f t="shared" si="198"/>
        <v/>
      </c>
      <c r="AB6249" s="4" t="str">
        <f t="shared" si="197"/>
        <v/>
      </c>
    </row>
    <row r="6250" spans="8:28" x14ac:dyDescent="0.25">
      <c r="H6250" s="76"/>
      <c r="I6250" s="76"/>
      <c r="AA6250" s="4" t="str">
        <f t="shared" si="198"/>
        <v/>
      </c>
      <c r="AB6250" s="4" t="str">
        <f t="shared" si="197"/>
        <v/>
      </c>
    </row>
    <row r="6251" spans="8:28" x14ac:dyDescent="0.25">
      <c r="H6251" s="76"/>
      <c r="I6251" s="76"/>
      <c r="AA6251" s="4" t="str">
        <f t="shared" si="198"/>
        <v/>
      </c>
      <c r="AB6251" s="4" t="str">
        <f t="shared" si="197"/>
        <v/>
      </c>
    </row>
    <row r="6252" spans="8:28" x14ac:dyDescent="0.25">
      <c r="H6252" s="76"/>
      <c r="I6252" s="76"/>
      <c r="AA6252" s="4" t="str">
        <f t="shared" si="198"/>
        <v/>
      </c>
      <c r="AB6252" s="4" t="str">
        <f t="shared" si="197"/>
        <v/>
      </c>
    </row>
    <row r="6253" spans="8:28" x14ac:dyDescent="0.25">
      <c r="H6253" s="76"/>
      <c r="I6253" s="76"/>
      <c r="AA6253" s="4" t="str">
        <f t="shared" si="198"/>
        <v/>
      </c>
      <c r="AB6253" s="4" t="str">
        <f t="shared" si="197"/>
        <v/>
      </c>
    </row>
    <row r="6254" spans="8:28" x14ac:dyDescent="0.25">
      <c r="H6254" s="76"/>
      <c r="I6254" s="76"/>
      <c r="AA6254" s="4" t="str">
        <f t="shared" si="198"/>
        <v/>
      </c>
      <c r="AB6254" s="4" t="str">
        <f t="shared" si="197"/>
        <v/>
      </c>
    </row>
    <row r="6255" spans="8:28" x14ac:dyDescent="0.25">
      <c r="H6255" s="76"/>
      <c r="I6255" s="76"/>
      <c r="AA6255" s="4" t="str">
        <f t="shared" si="198"/>
        <v/>
      </c>
      <c r="AB6255" s="4" t="str">
        <f t="shared" si="197"/>
        <v/>
      </c>
    </row>
    <row r="6256" spans="8:28" x14ac:dyDescent="0.25">
      <c r="H6256" s="76"/>
      <c r="I6256" s="76"/>
      <c r="AA6256" s="4" t="str">
        <f t="shared" si="198"/>
        <v/>
      </c>
      <c r="AB6256" s="4" t="str">
        <f t="shared" si="197"/>
        <v/>
      </c>
    </row>
    <row r="6257" spans="8:28" x14ac:dyDescent="0.25">
      <c r="H6257" s="76"/>
      <c r="I6257" s="76"/>
      <c r="AA6257" s="4" t="str">
        <f t="shared" si="198"/>
        <v/>
      </c>
      <c r="AB6257" s="4" t="str">
        <f t="shared" si="197"/>
        <v/>
      </c>
    </row>
    <row r="6258" spans="8:28" x14ac:dyDescent="0.25">
      <c r="H6258" s="76"/>
      <c r="I6258" s="76"/>
      <c r="AA6258" s="4" t="str">
        <f t="shared" si="198"/>
        <v/>
      </c>
      <c r="AB6258" s="4" t="str">
        <f t="shared" si="197"/>
        <v/>
      </c>
    </row>
    <row r="6259" spans="8:28" x14ac:dyDescent="0.25">
      <c r="H6259" s="76"/>
      <c r="I6259" s="76"/>
      <c r="AA6259" s="4" t="str">
        <f t="shared" si="198"/>
        <v/>
      </c>
      <c r="AB6259" s="4" t="str">
        <f t="shared" si="197"/>
        <v/>
      </c>
    </row>
    <row r="6260" spans="8:28" x14ac:dyDescent="0.25">
      <c r="H6260" s="76"/>
      <c r="I6260" s="76"/>
      <c r="AA6260" s="4" t="str">
        <f t="shared" si="198"/>
        <v/>
      </c>
      <c r="AB6260" s="4" t="str">
        <f t="shared" si="197"/>
        <v/>
      </c>
    </row>
    <row r="6261" spans="8:28" x14ac:dyDescent="0.25">
      <c r="H6261" s="76"/>
      <c r="I6261" s="76"/>
      <c r="AA6261" s="4" t="str">
        <f t="shared" si="198"/>
        <v/>
      </c>
      <c r="AB6261" s="4" t="str">
        <f t="shared" si="197"/>
        <v/>
      </c>
    </row>
    <row r="6262" spans="8:28" x14ac:dyDescent="0.25">
      <c r="H6262" s="76"/>
      <c r="I6262" s="76"/>
      <c r="AA6262" s="4" t="str">
        <f t="shared" si="198"/>
        <v/>
      </c>
      <c r="AB6262" s="4" t="str">
        <f t="shared" ref="AB6262:AB6325" si="199">IF(K6262="","",IF(VALUE(TEXT(K6262,"HH:MM:SS"))&gt;H6262,VALUE(TEXT(K6262,"HH:MM:SS"))-H6262,0))</f>
        <v/>
      </c>
    </row>
    <row r="6263" spans="8:28" x14ac:dyDescent="0.25">
      <c r="H6263" s="76"/>
      <c r="I6263" s="76"/>
      <c r="AA6263" s="4" t="str">
        <f t="shared" si="198"/>
        <v/>
      </c>
      <c r="AB6263" s="4" t="str">
        <f t="shared" si="199"/>
        <v/>
      </c>
    </row>
    <row r="6264" spans="8:28" x14ac:dyDescent="0.25">
      <c r="H6264" s="76"/>
      <c r="I6264" s="76"/>
      <c r="AA6264" s="4" t="str">
        <f t="shared" si="198"/>
        <v/>
      </c>
      <c r="AB6264" s="4" t="str">
        <f t="shared" si="199"/>
        <v/>
      </c>
    </row>
    <row r="6265" spans="8:28" x14ac:dyDescent="0.25">
      <c r="H6265" s="76"/>
      <c r="I6265" s="76"/>
      <c r="AA6265" s="4" t="str">
        <f t="shared" si="198"/>
        <v/>
      </c>
      <c r="AB6265" s="4" t="str">
        <f t="shared" si="199"/>
        <v/>
      </c>
    </row>
    <row r="6266" spans="8:28" x14ac:dyDescent="0.25">
      <c r="H6266" s="76"/>
      <c r="I6266" s="76"/>
      <c r="AA6266" s="4" t="str">
        <f t="shared" si="198"/>
        <v/>
      </c>
      <c r="AB6266" s="4" t="str">
        <f t="shared" si="199"/>
        <v/>
      </c>
    </row>
    <row r="6267" spans="8:28" x14ac:dyDescent="0.25">
      <c r="H6267" s="76"/>
      <c r="I6267" s="76"/>
      <c r="AA6267" s="4" t="str">
        <f t="shared" si="198"/>
        <v/>
      </c>
      <c r="AB6267" s="4" t="str">
        <f t="shared" si="199"/>
        <v/>
      </c>
    </row>
    <row r="6268" spans="8:28" x14ac:dyDescent="0.25">
      <c r="H6268" s="76"/>
      <c r="I6268" s="76"/>
      <c r="AA6268" s="4" t="str">
        <f t="shared" si="198"/>
        <v/>
      </c>
      <c r="AB6268" s="4" t="str">
        <f t="shared" si="199"/>
        <v/>
      </c>
    </row>
    <row r="6269" spans="8:28" x14ac:dyDescent="0.25">
      <c r="H6269" s="76"/>
      <c r="I6269" s="76"/>
      <c r="AA6269" s="4" t="str">
        <f t="shared" si="198"/>
        <v/>
      </c>
      <c r="AB6269" s="4" t="str">
        <f t="shared" si="199"/>
        <v/>
      </c>
    </row>
    <row r="6270" spans="8:28" x14ac:dyDescent="0.25">
      <c r="H6270" s="76"/>
      <c r="I6270" s="76"/>
      <c r="AA6270" s="4" t="str">
        <f t="shared" si="198"/>
        <v/>
      </c>
      <c r="AB6270" s="4" t="str">
        <f t="shared" si="199"/>
        <v/>
      </c>
    </row>
    <row r="6271" spans="8:28" x14ac:dyDescent="0.25">
      <c r="H6271" s="76"/>
      <c r="I6271" s="76"/>
      <c r="AA6271" s="4" t="str">
        <f t="shared" si="198"/>
        <v/>
      </c>
      <c r="AB6271" s="4" t="str">
        <f t="shared" si="199"/>
        <v/>
      </c>
    </row>
    <row r="6272" spans="8:28" x14ac:dyDescent="0.25">
      <c r="H6272" s="76"/>
      <c r="I6272" s="76"/>
      <c r="AA6272" s="4" t="str">
        <f t="shared" si="198"/>
        <v/>
      </c>
      <c r="AB6272" s="4" t="str">
        <f t="shared" si="199"/>
        <v/>
      </c>
    </row>
    <row r="6273" spans="8:28" x14ac:dyDescent="0.25">
      <c r="H6273" s="76"/>
      <c r="I6273" s="76"/>
      <c r="AA6273" s="4" t="str">
        <f t="shared" si="198"/>
        <v/>
      </c>
      <c r="AB6273" s="4" t="str">
        <f t="shared" si="199"/>
        <v/>
      </c>
    </row>
    <row r="6274" spans="8:28" x14ac:dyDescent="0.25">
      <c r="H6274" s="76"/>
      <c r="I6274" s="76"/>
      <c r="AA6274" s="4" t="str">
        <f t="shared" si="198"/>
        <v/>
      </c>
      <c r="AB6274" s="4" t="str">
        <f t="shared" si="199"/>
        <v/>
      </c>
    </row>
    <row r="6275" spans="8:28" x14ac:dyDescent="0.25">
      <c r="H6275" s="76"/>
      <c r="I6275" s="76"/>
      <c r="AA6275" s="4" t="str">
        <f t="shared" si="198"/>
        <v/>
      </c>
      <c r="AB6275" s="4" t="str">
        <f t="shared" si="199"/>
        <v/>
      </c>
    </row>
    <row r="6276" spans="8:28" x14ac:dyDescent="0.25">
      <c r="H6276" s="76"/>
      <c r="I6276" s="76"/>
      <c r="AA6276" s="4" t="str">
        <f t="shared" si="198"/>
        <v/>
      </c>
      <c r="AB6276" s="4" t="str">
        <f t="shared" si="199"/>
        <v/>
      </c>
    </row>
    <row r="6277" spans="8:28" x14ac:dyDescent="0.25">
      <c r="H6277" s="76"/>
      <c r="I6277" s="76"/>
      <c r="AA6277" s="4" t="str">
        <f t="shared" si="198"/>
        <v/>
      </c>
      <c r="AB6277" s="4" t="str">
        <f t="shared" si="199"/>
        <v/>
      </c>
    </row>
    <row r="6278" spans="8:28" x14ac:dyDescent="0.25">
      <c r="H6278" s="76"/>
      <c r="I6278" s="76"/>
      <c r="AA6278" s="4" t="str">
        <f t="shared" ref="AA6278:AA6341" si="200">IF(A6278="","",R6278+T6278)</f>
        <v/>
      </c>
      <c r="AB6278" s="4" t="str">
        <f t="shared" si="199"/>
        <v/>
      </c>
    </row>
    <row r="6279" spans="8:28" x14ac:dyDescent="0.25">
      <c r="H6279" s="76"/>
      <c r="I6279" s="76"/>
      <c r="AA6279" s="4" t="str">
        <f t="shared" si="200"/>
        <v/>
      </c>
      <c r="AB6279" s="4" t="str">
        <f t="shared" si="199"/>
        <v/>
      </c>
    </row>
    <row r="6280" spans="8:28" x14ac:dyDescent="0.25">
      <c r="H6280" s="76"/>
      <c r="I6280" s="76"/>
      <c r="AA6280" s="4" t="str">
        <f t="shared" si="200"/>
        <v/>
      </c>
      <c r="AB6280" s="4" t="str">
        <f t="shared" si="199"/>
        <v/>
      </c>
    </row>
    <row r="6281" spans="8:28" x14ac:dyDescent="0.25">
      <c r="H6281" s="76"/>
      <c r="I6281" s="76"/>
      <c r="AA6281" s="4" t="str">
        <f t="shared" si="200"/>
        <v/>
      </c>
      <c r="AB6281" s="4" t="str">
        <f t="shared" si="199"/>
        <v/>
      </c>
    </row>
    <row r="6282" spans="8:28" x14ac:dyDescent="0.25">
      <c r="H6282" s="76"/>
      <c r="I6282" s="76"/>
      <c r="AA6282" s="4" t="str">
        <f t="shared" si="200"/>
        <v/>
      </c>
      <c r="AB6282" s="4" t="str">
        <f t="shared" si="199"/>
        <v/>
      </c>
    </row>
    <row r="6283" spans="8:28" x14ac:dyDescent="0.25">
      <c r="H6283" s="76"/>
      <c r="I6283" s="76"/>
      <c r="AA6283" s="4" t="str">
        <f t="shared" si="200"/>
        <v/>
      </c>
      <c r="AB6283" s="4" t="str">
        <f t="shared" si="199"/>
        <v/>
      </c>
    </row>
    <row r="6284" spans="8:28" x14ac:dyDescent="0.25">
      <c r="H6284" s="76"/>
      <c r="I6284" s="76"/>
      <c r="AA6284" s="4" t="str">
        <f t="shared" si="200"/>
        <v/>
      </c>
      <c r="AB6284" s="4" t="str">
        <f t="shared" si="199"/>
        <v/>
      </c>
    </row>
    <row r="6285" spans="8:28" x14ac:dyDescent="0.25">
      <c r="H6285" s="76"/>
      <c r="I6285" s="76"/>
      <c r="AA6285" s="4" t="str">
        <f t="shared" si="200"/>
        <v/>
      </c>
      <c r="AB6285" s="4" t="str">
        <f t="shared" si="199"/>
        <v/>
      </c>
    </row>
    <row r="6286" spans="8:28" x14ac:dyDescent="0.25">
      <c r="H6286" s="76"/>
      <c r="I6286" s="76"/>
      <c r="AA6286" s="4" t="str">
        <f t="shared" si="200"/>
        <v/>
      </c>
      <c r="AB6286" s="4" t="str">
        <f t="shared" si="199"/>
        <v/>
      </c>
    </row>
    <row r="6287" spans="8:28" x14ac:dyDescent="0.25">
      <c r="H6287" s="76"/>
      <c r="I6287" s="76"/>
      <c r="AA6287" s="4" t="str">
        <f t="shared" si="200"/>
        <v/>
      </c>
      <c r="AB6287" s="4" t="str">
        <f t="shared" si="199"/>
        <v/>
      </c>
    </row>
    <row r="6288" spans="8:28" x14ac:dyDescent="0.25">
      <c r="H6288" s="76"/>
      <c r="I6288" s="76"/>
      <c r="AA6288" s="4" t="str">
        <f t="shared" si="200"/>
        <v/>
      </c>
      <c r="AB6288" s="4" t="str">
        <f t="shared" si="199"/>
        <v/>
      </c>
    </row>
    <row r="6289" spans="8:28" x14ac:dyDescent="0.25">
      <c r="H6289" s="76"/>
      <c r="I6289" s="76"/>
      <c r="AA6289" s="4" t="str">
        <f t="shared" si="200"/>
        <v/>
      </c>
      <c r="AB6289" s="4" t="str">
        <f t="shared" si="199"/>
        <v/>
      </c>
    </row>
    <row r="6290" spans="8:28" x14ac:dyDescent="0.25">
      <c r="H6290" s="76"/>
      <c r="I6290" s="76"/>
      <c r="AA6290" s="4" t="str">
        <f t="shared" si="200"/>
        <v/>
      </c>
      <c r="AB6290" s="4" t="str">
        <f t="shared" si="199"/>
        <v/>
      </c>
    </row>
    <row r="6291" spans="8:28" x14ac:dyDescent="0.25">
      <c r="H6291" s="76"/>
      <c r="I6291" s="76"/>
      <c r="AA6291" s="4" t="str">
        <f t="shared" si="200"/>
        <v/>
      </c>
      <c r="AB6291" s="4" t="str">
        <f t="shared" si="199"/>
        <v/>
      </c>
    </row>
    <row r="6292" spans="8:28" x14ac:dyDescent="0.25">
      <c r="H6292" s="76"/>
      <c r="I6292" s="76"/>
      <c r="AA6292" s="4" t="str">
        <f t="shared" si="200"/>
        <v/>
      </c>
      <c r="AB6292" s="4" t="str">
        <f t="shared" si="199"/>
        <v/>
      </c>
    </row>
    <row r="6293" spans="8:28" x14ac:dyDescent="0.25">
      <c r="H6293" s="76"/>
      <c r="I6293" s="76"/>
      <c r="AA6293" s="4" t="str">
        <f t="shared" si="200"/>
        <v/>
      </c>
      <c r="AB6293" s="4" t="str">
        <f t="shared" si="199"/>
        <v/>
      </c>
    </row>
    <row r="6294" spans="8:28" x14ac:dyDescent="0.25">
      <c r="H6294" s="76"/>
      <c r="I6294" s="76"/>
      <c r="AA6294" s="4" t="str">
        <f t="shared" si="200"/>
        <v/>
      </c>
      <c r="AB6294" s="4" t="str">
        <f t="shared" si="199"/>
        <v/>
      </c>
    </row>
    <row r="6295" spans="8:28" x14ac:dyDescent="0.25">
      <c r="H6295" s="76"/>
      <c r="I6295" s="76"/>
      <c r="AA6295" s="4" t="str">
        <f t="shared" si="200"/>
        <v/>
      </c>
      <c r="AB6295" s="4" t="str">
        <f t="shared" si="199"/>
        <v/>
      </c>
    </row>
    <row r="6296" spans="8:28" x14ac:dyDescent="0.25">
      <c r="H6296" s="76"/>
      <c r="I6296" s="76"/>
      <c r="AA6296" s="4" t="str">
        <f t="shared" si="200"/>
        <v/>
      </c>
      <c r="AB6296" s="4" t="str">
        <f t="shared" si="199"/>
        <v/>
      </c>
    </row>
    <row r="6297" spans="8:28" x14ac:dyDescent="0.25">
      <c r="H6297" s="76"/>
      <c r="I6297" s="76"/>
      <c r="AA6297" s="4" t="str">
        <f t="shared" si="200"/>
        <v/>
      </c>
      <c r="AB6297" s="4" t="str">
        <f t="shared" si="199"/>
        <v/>
      </c>
    </row>
    <row r="6298" spans="8:28" x14ac:dyDescent="0.25">
      <c r="H6298" s="76"/>
      <c r="I6298" s="76"/>
      <c r="AA6298" s="4" t="str">
        <f t="shared" si="200"/>
        <v/>
      </c>
      <c r="AB6298" s="4" t="str">
        <f t="shared" si="199"/>
        <v/>
      </c>
    </row>
    <row r="6299" spans="8:28" x14ac:dyDescent="0.25">
      <c r="H6299" s="76"/>
      <c r="I6299" s="76"/>
      <c r="AA6299" s="4" t="str">
        <f t="shared" si="200"/>
        <v/>
      </c>
      <c r="AB6299" s="4" t="str">
        <f t="shared" si="199"/>
        <v/>
      </c>
    </row>
    <row r="6300" spans="8:28" x14ac:dyDescent="0.25">
      <c r="H6300" s="76"/>
      <c r="I6300" s="76"/>
      <c r="AA6300" s="4" t="str">
        <f t="shared" si="200"/>
        <v/>
      </c>
      <c r="AB6300" s="4" t="str">
        <f t="shared" si="199"/>
        <v/>
      </c>
    </row>
    <row r="6301" spans="8:28" x14ac:dyDescent="0.25">
      <c r="H6301" s="76"/>
      <c r="I6301" s="76"/>
      <c r="AA6301" s="4" t="str">
        <f t="shared" si="200"/>
        <v/>
      </c>
      <c r="AB6301" s="4" t="str">
        <f t="shared" si="199"/>
        <v/>
      </c>
    </row>
    <row r="6302" spans="8:28" x14ac:dyDescent="0.25">
      <c r="H6302" s="76"/>
      <c r="I6302" s="76"/>
      <c r="AA6302" s="4" t="str">
        <f t="shared" si="200"/>
        <v/>
      </c>
      <c r="AB6302" s="4" t="str">
        <f t="shared" si="199"/>
        <v/>
      </c>
    </row>
    <row r="6303" spans="8:28" x14ac:dyDescent="0.25">
      <c r="H6303" s="76"/>
      <c r="I6303" s="76"/>
      <c r="AA6303" s="4" t="str">
        <f t="shared" si="200"/>
        <v/>
      </c>
      <c r="AB6303" s="4" t="str">
        <f t="shared" si="199"/>
        <v/>
      </c>
    </row>
    <row r="6304" spans="8:28" x14ac:dyDescent="0.25">
      <c r="H6304" s="76"/>
      <c r="I6304" s="76"/>
      <c r="AA6304" s="4" t="str">
        <f t="shared" si="200"/>
        <v/>
      </c>
      <c r="AB6304" s="4" t="str">
        <f t="shared" si="199"/>
        <v/>
      </c>
    </row>
    <row r="6305" spans="8:28" x14ac:dyDescent="0.25">
      <c r="H6305" s="76"/>
      <c r="I6305" s="76"/>
      <c r="AA6305" s="4" t="str">
        <f t="shared" si="200"/>
        <v/>
      </c>
      <c r="AB6305" s="4" t="str">
        <f t="shared" si="199"/>
        <v/>
      </c>
    </row>
    <row r="6306" spans="8:28" x14ac:dyDescent="0.25">
      <c r="H6306" s="76"/>
      <c r="I6306" s="76"/>
      <c r="AA6306" s="4" t="str">
        <f t="shared" si="200"/>
        <v/>
      </c>
      <c r="AB6306" s="4" t="str">
        <f t="shared" si="199"/>
        <v/>
      </c>
    </row>
    <row r="6307" spans="8:28" x14ac:dyDescent="0.25">
      <c r="H6307" s="76"/>
      <c r="I6307" s="76"/>
      <c r="AA6307" s="4" t="str">
        <f t="shared" si="200"/>
        <v/>
      </c>
      <c r="AB6307" s="4" t="str">
        <f t="shared" si="199"/>
        <v/>
      </c>
    </row>
    <row r="6308" spans="8:28" x14ac:dyDescent="0.25">
      <c r="H6308" s="76"/>
      <c r="I6308" s="76"/>
      <c r="AA6308" s="4" t="str">
        <f t="shared" si="200"/>
        <v/>
      </c>
      <c r="AB6308" s="4" t="str">
        <f t="shared" si="199"/>
        <v/>
      </c>
    </row>
    <row r="6309" spans="8:28" x14ac:dyDescent="0.25">
      <c r="H6309" s="76"/>
      <c r="I6309" s="76"/>
      <c r="AA6309" s="4" t="str">
        <f t="shared" si="200"/>
        <v/>
      </c>
      <c r="AB6309" s="4" t="str">
        <f t="shared" si="199"/>
        <v/>
      </c>
    </row>
    <row r="6310" spans="8:28" x14ac:dyDescent="0.25">
      <c r="H6310" s="76"/>
      <c r="I6310" s="76"/>
      <c r="AA6310" s="4" t="str">
        <f t="shared" si="200"/>
        <v/>
      </c>
      <c r="AB6310" s="4" t="str">
        <f t="shared" si="199"/>
        <v/>
      </c>
    </row>
    <row r="6311" spans="8:28" x14ac:dyDescent="0.25">
      <c r="H6311" s="76"/>
      <c r="I6311" s="76"/>
      <c r="AA6311" s="4" t="str">
        <f t="shared" si="200"/>
        <v/>
      </c>
      <c r="AB6311" s="4" t="str">
        <f t="shared" si="199"/>
        <v/>
      </c>
    </row>
    <row r="6312" spans="8:28" x14ac:dyDescent="0.25">
      <c r="H6312" s="76"/>
      <c r="I6312" s="76"/>
      <c r="AA6312" s="4" t="str">
        <f t="shared" si="200"/>
        <v/>
      </c>
      <c r="AB6312" s="4" t="str">
        <f t="shared" si="199"/>
        <v/>
      </c>
    </row>
    <row r="6313" spans="8:28" x14ac:dyDescent="0.25">
      <c r="H6313" s="76"/>
      <c r="I6313" s="76"/>
      <c r="AA6313" s="4" t="str">
        <f t="shared" si="200"/>
        <v/>
      </c>
      <c r="AB6313" s="4" t="str">
        <f t="shared" si="199"/>
        <v/>
      </c>
    </row>
    <row r="6314" spans="8:28" x14ac:dyDescent="0.25">
      <c r="H6314" s="76"/>
      <c r="I6314" s="76"/>
      <c r="AA6314" s="4" t="str">
        <f t="shared" si="200"/>
        <v/>
      </c>
      <c r="AB6314" s="4" t="str">
        <f t="shared" si="199"/>
        <v/>
      </c>
    </row>
    <row r="6315" spans="8:28" x14ac:dyDescent="0.25">
      <c r="H6315" s="76"/>
      <c r="I6315" s="76"/>
      <c r="AA6315" s="4" t="str">
        <f t="shared" si="200"/>
        <v/>
      </c>
      <c r="AB6315" s="4" t="str">
        <f t="shared" si="199"/>
        <v/>
      </c>
    </row>
    <row r="6316" spans="8:28" x14ac:dyDescent="0.25">
      <c r="H6316" s="76"/>
      <c r="I6316" s="76"/>
      <c r="AA6316" s="4" t="str">
        <f t="shared" si="200"/>
        <v/>
      </c>
      <c r="AB6316" s="4" t="str">
        <f t="shared" si="199"/>
        <v/>
      </c>
    </row>
    <row r="6317" spans="8:28" x14ac:dyDescent="0.25">
      <c r="H6317" s="76"/>
      <c r="I6317" s="76"/>
      <c r="AA6317" s="4" t="str">
        <f t="shared" si="200"/>
        <v/>
      </c>
      <c r="AB6317" s="4" t="str">
        <f t="shared" si="199"/>
        <v/>
      </c>
    </row>
    <row r="6318" spans="8:28" x14ac:dyDescent="0.25">
      <c r="H6318" s="76"/>
      <c r="I6318" s="76"/>
      <c r="AA6318" s="4" t="str">
        <f t="shared" si="200"/>
        <v/>
      </c>
      <c r="AB6318" s="4" t="str">
        <f t="shared" si="199"/>
        <v/>
      </c>
    </row>
    <row r="6319" spans="8:28" x14ac:dyDescent="0.25">
      <c r="H6319" s="76"/>
      <c r="I6319" s="76"/>
      <c r="AA6319" s="4" t="str">
        <f t="shared" si="200"/>
        <v/>
      </c>
      <c r="AB6319" s="4" t="str">
        <f t="shared" si="199"/>
        <v/>
      </c>
    </row>
    <row r="6320" spans="8:28" x14ac:dyDescent="0.25">
      <c r="H6320" s="76"/>
      <c r="I6320" s="76"/>
      <c r="AA6320" s="4" t="str">
        <f t="shared" si="200"/>
        <v/>
      </c>
      <c r="AB6320" s="4" t="str">
        <f t="shared" si="199"/>
        <v/>
      </c>
    </row>
    <row r="6321" spans="8:28" x14ac:dyDescent="0.25">
      <c r="H6321" s="76"/>
      <c r="I6321" s="76"/>
      <c r="AA6321" s="4" t="str">
        <f t="shared" si="200"/>
        <v/>
      </c>
      <c r="AB6321" s="4" t="str">
        <f t="shared" si="199"/>
        <v/>
      </c>
    </row>
    <row r="6322" spans="8:28" x14ac:dyDescent="0.25">
      <c r="H6322" s="76"/>
      <c r="I6322" s="76"/>
      <c r="AA6322" s="4" t="str">
        <f t="shared" si="200"/>
        <v/>
      </c>
      <c r="AB6322" s="4" t="str">
        <f t="shared" si="199"/>
        <v/>
      </c>
    </row>
    <row r="6323" spans="8:28" x14ac:dyDescent="0.25">
      <c r="H6323" s="76"/>
      <c r="I6323" s="76"/>
      <c r="AA6323" s="4" t="str">
        <f t="shared" si="200"/>
        <v/>
      </c>
      <c r="AB6323" s="4" t="str">
        <f t="shared" si="199"/>
        <v/>
      </c>
    </row>
    <row r="6324" spans="8:28" x14ac:dyDescent="0.25">
      <c r="H6324" s="76"/>
      <c r="I6324" s="76"/>
      <c r="AA6324" s="4" t="str">
        <f t="shared" si="200"/>
        <v/>
      </c>
      <c r="AB6324" s="4" t="str">
        <f t="shared" si="199"/>
        <v/>
      </c>
    </row>
    <row r="6325" spans="8:28" x14ac:dyDescent="0.25">
      <c r="H6325" s="76"/>
      <c r="I6325" s="76"/>
      <c r="AA6325" s="4" t="str">
        <f t="shared" si="200"/>
        <v/>
      </c>
      <c r="AB6325" s="4" t="str">
        <f t="shared" si="199"/>
        <v/>
      </c>
    </row>
    <row r="6326" spans="8:28" x14ac:dyDescent="0.25">
      <c r="H6326" s="76"/>
      <c r="I6326" s="76"/>
      <c r="AA6326" s="4" t="str">
        <f t="shared" si="200"/>
        <v/>
      </c>
      <c r="AB6326" s="4" t="str">
        <f t="shared" ref="AB6326:AB6361" si="201">IF(K6326="","",IF(VALUE(TEXT(K6326,"HH:MM:SS"))&gt;H6326,VALUE(TEXT(K6326,"HH:MM:SS"))-H6326,0))</f>
        <v/>
      </c>
    </row>
    <row r="6327" spans="8:28" x14ac:dyDescent="0.25">
      <c r="H6327" s="76"/>
      <c r="I6327" s="76"/>
      <c r="AA6327" s="4" t="str">
        <f t="shared" si="200"/>
        <v/>
      </c>
      <c r="AB6327" s="4" t="str">
        <f t="shared" si="201"/>
        <v/>
      </c>
    </row>
    <row r="6328" spans="8:28" x14ac:dyDescent="0.25">
      <c r="H6328" s="76"/>
      <c r="I6328" s="76"/>
      <c r="AA6328" s="4" t="str">
        <f t="shared" si="200"/>
        <v/>
      </c>
      <c r="AB6328" s="4" t="str">
        <f t="shared" si="201"/>
        <v/>
      </c>
    </row>
    <row r="6329" spans="8:28" x14ac:dyDescent="0.25">
      <c r="H6329" s="76"/>
      <c r="I6329" s="76"/>
      <c r="AA6329" s="4" t="str">
        <f t="shared" si="200"/>
        <v/>
      </c>
      <c r="AB6329" s="4" t="str">
        <f t="shared" si="201"/>
        <v/>
      </c>
    </row>
    <row r="6330" spans="8:28" x14ac:dyDescent="0.25">
      <c r="H6330" s="76"/>
      <c r="I6330" s="76"/>
      <c r="AA6330" s="4" t="str">
        <f t="shared" si="200"/>
        <v/>
      </c>
      <c r="AB6330" s="4" t="str">
        <f t="shared" si="201"/>
        <v/>
      </c>
    </row>
    <row r="6331" spans="8:28" x14ac:dyDescent="0.25">
      <c r="H6331" s="76"/>
      <c r="I6331" s="76"/>
      <c r="AA6331" s="4" t="str">
        <f t="shared" si="200"/>
        <v/>
      </c>
      <c r="AB6331" s="4" t="str">
        <f t="shared" si="201"/>
        <v/>
      </c>
    </row>
    <row r="6332" spans="8:28" x14ac:dyDescent="0.25">
      <c r="H6332" s="76"/>
      <c r="I6332" s="76"/>
      <c r="AA6332" s="4" t="str">
        <f t="shared" si="200"/>
        <v/>
      </c>
      <c r="AB6332" s="4" t="str">
        <f t="shared" si="201"/>
        <v/>
      </c>
    </row>
    <row r="6333" spans="8:28" x14ac:dyDescent="0.25">
      <c r="H6333" s="76"/>
      <c r="I6333" s="76"/>
      <c r="AA6333" s="4" t="str">
        <f t="shared" si="200"/>
        <v/>
      </c>
      <c r="AB6333" s="4" t="str">
        <f t="shared" si="201"/>
        <v/>
      </c>
    </row>
    <row r="6334" spans="8:28" x14ac:dyDescent="0.25">
      <c r="H6334" s="76"/>
      <c r="I6334" s="76"/>
      <c r="AA6334" s="4" t="str">
        <f t="shared" si="200"/>
        <v/>
      </c>
      <c r="AB6334" s="4" t="str">
        <f t="shared" si="201"/>
        <v/>
      </c>
    </row>
    <row r="6335" spans="8:28" x14ac:dyDescent="0.25">
      <c r="H6335" s="76"/>
      <c r="I6335" s="76"/>
      <c r="AA6335" s="4" t="str">
        <f t="shared" si="200"/>
        <v/>
      </c>
      <c r="AB6335" s="4" t="str">
        <f t="shared" si="201"/>
        <v/>
      </c>
    </row>
    <row r="6336" spans="8:28" x14ac:dyDescent="0.25">
      <c r="H6336" s="76"/>
      <c r="I6336" s="76"/>
      <c r="AA6336" s="4" t="str">
        <f t="shared" si="200"/>
        <v/>
      </c>
      <c r="AB6336" s="4" t="str">
        <f t="shared" si="201"/>
        <v/>
      </c>
    </row>
    <row r="6337" spans="8:28" x14ac:dyDescent="0.25">
      <c r="H6337" s="76"/>
      <c r="I6337" s="76"/>
      <c r="AA6337" s="4" t="str">
        <f t="shared" si="200"/>
        <v/>
      </c>
      <c r="AB6337" s="4" t="str">
        <f t="shared" si="201"/>
        <v/>
      </c>
    </row>
    <row r="6338" spans="8:28" x14ac:dyDescent="0.25">
      <c r="H6338" s="76"/>
      <c r="I6338" s="76"/>
      <c r="AA6338" s="4" t="str">
        <f t="shared" si="200"/>
        <v/>
      </c>
      <c r="AB6338" s="4" t="str">
        <f t="shared" si="201"/>
        <v/>
      </c>
    </row>
    <row r="6339" spans="8:28" x14ac:dyDescent="0.25">
      <c r="H6339" s="76"/>
      <c r="I6339" s="76"/>
      <c r="AA6339" s="4" t="str">
        <f t="shared" si="200"/>
        <v/>
      </c>
      <c r="AB6339" s="4" t="str">
        <f t="shared" si="201"/>
        <v/>
      </c>
    </row>
    <row r="6340" spans="8:28" x14ac:dyDescent="0.25">
      <c r="H6340" s="76"/>
      <c r="I6340" s="76"/>
      <c r="AA6340" s="4" t="str">
        <f t="shared" si="200"/>
        <v/>
      </c>
      <c r="AB6340" s="4" t="str">
        <f t="shared" si="201"/>
        <v/>
      </c>
    </row>
    <row r="6341" spans="8:28" x14ac:dyDescent="0.25">
      <c r="H6341" s="76"/>
      <c r="I6341" s="76"/>
      <c r="AA6341" s="4" t="str">
        <f t="shared" si="200"/>
        <v/>
      </c>
      <c r="AB6341" s="4" t="str">
        <f t="shared" si="201"/>
        <v/>
      </c>
    </row>
    <row r="6342" spans="8:28" x14ac:dyDescent="0.25">
      <c r="H6342" s="76"/>
      <c r="I6342" s="76"/>
      <c r="AA6342" s="4" t="str">
        <f t="shared" ref="AA6342:AA6361" si="202">IF(A6342="","",R6342+T6342)</f>
        <v/>
      </c>
      <c r="AB6342" s="4" t="str">
        <f t="shared" si="201"/>
        <v/>
      </c>
    </row>
    <row r="6343" spans="8:28" x14ac:dyDescent="0.25">
      <c r="H6343" s="76"/>
      <c r="I6343" s="76"/>
      <c r="AA6343" s="4" t="str">
        <f t="shared" si="202"/>
        <v/>
      </c>
      <c r="AB6343" s="4" t="str">
        <f t="shared" si="201"/>
        <v/>
      </c>
    </row>
    <row r="6344" spans="8:28" x14ac:dyDescent="0.25">
      <c r="H6344" s="76"/>
      <c r="I6344" s="76"/>
      <c r="AA6344" s="4" t="str">
        <f t="shared" si="202"/>
        <v/>
      </c>
      <c r="AB6344" s="4" t="str">
        <f t="shared" si="201"/>
        <v/>
      </c>
    </row>
    <row r="6345" spans="8:28" x14ac:dyDescent="0.25">
      <c r="H6345" s="76"/>
      <c r="I6345" s="76"/>
      <c r="AA6345" s="4" t="str">
        <f t="shared" si="202"/>
        <v/>
      </c>
      <c r="AB6345" s="4" t="str">
        <f t="shared" si="201"/>
        <v/>
      </c>
    </row>
    <row r="6346" spans="8:28" x14ac:dyDescent="0.25">
      <c r="H6346" s="76"/>
      <c r="I6346" s="76"/>
      <c r="AA6346" s="4" t="str">
        <f t="shared" si="202"/>
        <v/>
      </c>
      <c r="AB6346" s="4" t="str">
        <f t="shared" si="201"/>
        <v/>
      </c>
    </row>
    <row r="6347" spans="8:28" x14ac:dyDescent="0.25">
      <c r="H6347" s="76"/>
      <c r="I6347" s="76"/>
      <c r="AA6347" s="4" t="str">
        <f t="shared" si="202"/>
        <v/>
      </c>
      <c r="AB6347" s="4" t="str">
        <f t="shared" si="201"/>
        <v/>
      </c>
    </row>
    <row r="6348" spans="8:28" x14ac:dyDescent="0.25">
      <c r="H6348" s="76"/>
      <c r="I6348" s="76"/>
      <c r="AA6348" s="4" t="str">
        <f t="shared" si="202"/>
        <v/>
      </c>
      <c r="AB6348" s="4" t="str">
        <f t="shared" si="201"/>
        <v/>
      </c>
    </row>
    <row r="6349" spans="8:28" x14ac:dyDescent="0.25">
      <c r="H6349" s="76"/>
      <c r="I6349" s="76"/>
      <c r="AA6349" s="4" t="str">
        <f t="shared" si="202"/>
        <v/>
      </c>
      <c r="AB6349" s="4" t="str">
        <f t="shared" si="201"/>
        <v/>
      </c>
    </row>
    <row r="6350" spans="8:28" x14ac:dyDescent="0.25">
      <c r="H6350" s="76"/>
      <c r="I6350" s="76"/>
      <c r="AA6350" s="4" t="str">
        <f t="shared" si="202"/>
        <v/>
      </c>
      <c r="AB6350" s="4" t="str">
        <f t="shared" si="201"/>
        <v/>
      </c>
    </row>
    <row r="6351" spans="8:28" x14ac:dyDescent="0.25">
      <c r="H6351" s="76"/>
      <c r="I6351" s="76"/>
      <c r="AA6351" s="4" t="str">
        <f t="shared" si="202"/>
        <v/>
      </c>
      <c r="AB6351" s="4" t="str">
        <f t="shared" si="201"/>
        <v/>
      </c>
    </row>
    <row r="6352" spans="8:28" x14ac:dyDescent="0.25">
      <c r="H6352" s="76"/>
      <c r="I6352" s="76"/>
      <c r="AA6352" s="4" t="str">
        <f t="shared" si="202"/>
        <v/>
      </c>
      <c r="AB6352" s="4" t="str">
        <f t="shared" si="201"/>
        <v/>
      </c>
    </row>
    <row r="6353" spans="8:28" x14ac:dyDescent="0.25">
      <c r="H6353" s="76"/>
      <c r="I6353" s="76"/>
      <c r="AA6353" s="4" t="str">
        <f t="shared" si="202"/>
        <v/>
      </c>
      <c r="AB6353" s="4" t="str">
        <f t="shared" si="201"/>
        <v/>
      </c>
    </row>
    <row r="6354" spans="8:28" x14ac:dyDescent="0.25">
      <c r="H6354" s="76"/>
      <c r="I6354" s="76"/>
      <c r="AA6354" s="4" t="str">
        <f t="shared" si="202"/>
        <v/>
      </c>
      <c r="AB6354" s="4" t="str">
        <f t="shared" si="201"/>
        <v/>
      </c>
    </row>
    <row r="6355" spans="8:28" x14ac:dyDescent="0.25">
      <c r="H6355" s="76"/>
      <c r="I6355" s="76"/>
      <c r="AA6355" s="4" t="str">
        <f t="shared" si="202"/>
        <v/>
      </c>
      <c r="AB6355" s="4" t="str">
        <f t="shared" si="201"/>
        <v/>
      </c>
    </row>
    <row r="6356" spans="8:28" x14ac:dyDescent="0.25">
      <c r="H6356" s="76"/>
      <c r="I6356" s="76"/>
      <c r="AA6356" s="4" t="str">
        <f t="shared" si="202"/>
        <v/>
      </c>
      <c r="AB6356" s="4" t="str">
        <f t="shared" si="201"/>
        <v/>
      </c>
    </row>
    <row r="6357" spans="8:28" x14ac:dyDescent="0.25">
      <c r="H6357" s="76"/>
      <c r="I6357" s="76"/>
      <c r="AA6357" s="4" t="str">
        <f t="shared" si="202"/>
        <v/>
      </c>
      <c r="AB6357" s="4" t="str">
        <f t="shared" si="201"/>
        <v/>
      </c>
    </row>
    <row r="6358" spans="8:28" x14ac:dyDescent="0.25">
      <c r="H6358" s="76"/>
      <c r="I6358" s="76"/>
      <c r="AA6358" s="4" t="str">
        <f t="shared" si="202"/>
        <v/>
      </c>
      <c r="AB6358" s="4" t="str">
        <f t="shared" si="201"/>
        <v/>
      </c>
    </row>
    <row r="6359" spans="8:28" x14ac:dyDescent="0.25">
      <c r="H6359" s="76"/>
      <c r="I6359" s="76"/>
      <c r="AA6359" s="4" t="str">
        <f t="shared" si="202"/>
        <v/>
      </c>
      <c r="AB6359" s="4" t="str">
        <f t="shared" si="201"/>
        <v/>
      </c>
    </row>
    <row r="6360" spans="8:28" x14ac:dyDescent="0.25">
      <c r="H6360" s="76"/>
      <c r="I6360" s="76"/>
      <c r="AA6360" s="4" t="str">
        <f t="shared" si="202"/>
        <v/>
      </c>
      <c r="AB6360" s="4" t="str">
        <f t="shared" si="201"/>
        <v/>
      </c>
    </row>
    <row r="6361" spans="8:28" x14ac:dyDescent="0.25">
      <c r="H6361" s="76"/>
      <c r="I6361" s="76"/>
      <c r="AA6361" s="4" t="str">
        <f t="shared" si="202"/>
        <v/>
      </c>
      <c r="AB6361" s="4" t="str">
        <f t="shared" si="201"/>
        <v/>
      </c>
    </row>
    <row r="6362" spans="8:28" x14ac:dyDescent="0.25">
      <c r="H6362" s="76"/>
      <c r="I6362" s="76"/>
    </row>
    <row r="6363" spans="8:28" x14ac:dyDescent="0.25">
      <c r="H6363" s="76"/>
      <c r="I6363" s="76"/>
    </row>
    <row r="6364" spans="8:28" x14ac:dyDescent="0.25">
      <c r="H6364" s="76"/>
      <c r="I6364" s="76"/>
    </row>
    <row r="6365" spans="8:28" x14ac:dyDescent="0.25">
      <c r="H6365" s="76"/>
      <c r="I6365" s="76"/>
    </row>
    <row r="6366" spans="8:28" x14ac:dyDescent="0.25">
      <c r="H6366" s="76"/>
      <c r="I6366" s="76"/>
    </row>
    <row r="6367" spans="8:28" x14ac:dyDescent="0.25">
      <c r="H6367" s="76"/>
      <c r="I6367" s="76"/>
    </row>
    <row r="6368" spans="8:28" x14ac:dyDescent="0.25">
      <c r="H6368" s="76"/>
      <c r="I6368" s="76"/>
    </row>
    <row r="6369" spans="8:9" x14ac:dyDescent="0.25">
      <c r="H6369" s="76"/>
      <c r="I6369" s="76"/>
    </row>
    <row r="6370" spans="8:9" x14ac:dyDescent="0.25">
      <c r="H6370" s="76"/>
      <c r="I6370" s="76"/>
    </row>
    <row r="6371" spans="8:9" x14ac:dyDescent="0.25">
      <c r="H6371" s="76"/>
      <c r="I6371" s="76"/>
    </row>
    <row r="6372" spans="8:9" x14ac:dyDescent="0.25">
      <c r="H6372" s="76"/>
      <c r="I6372" s="76"/>
    </row>
    <row r="6373" spans="8:9" x14ac:dyDescent="0.25">
      <c r="H6373" s="76"/>
      <c r="I6373" s="76"/>
    </row>
    <row r="6374" spans="8:9" x14ac:dyDescent="0.25">
      <c r="H6374" s="76"/>
      <c r="I6374" s="76"/>
    </row>
    <row r="6375" spans="8:9" x14ac:dyDescent="0.25">
      <c r="H6375" s="76"/>
      <c r="I6375" s="76"/>
    </row>
    <row r="6376" spans="8:9" x14ac:dyDescent="0.25">
      <c r="H6376" s="76"/>
      <c r="I6376" s="76"/>
    </row>
    <row r="6377" spans="8:9" x14ac:dyDescent="0.25">
      <c r="H6377" s="76"/>
      <c r="I6377" s="76"/>
    </row>
    <row r="6378" spans="8:9" x14ac:dyDescent="0.25">
      <c r="H6378" s="76"/>
      <c r="I6378" s="76"/>
    </row>
    <row r="6379" spans="8:9" x14ac:dyDescent="0.25">
      <c r="H6379" s="76"/>
      <c r="I6379" s="76"/>
    </row>
    <row r="6380" spans="8:9" x14ac:dyDescent="0.25">
      <c r="H6380" s="76"/>
      <c r="I6380" s="76"/>
    </row>
    <row r="6381" spans="8:9" x14ac:dyDescent="0.25">
      <c r="H6381" s="76"/>
      <c r="I6381" s="76"/>
    </row>
    <row r="6382" spans="8:9" x14ac:dyDescent="0.25">
      <c r="H6382" s="76"/>
      <c r="I6382" s="76"/>
    </row>
    <row r="6383" spans="8:9" x14ac:dyDescent="0.25">
      <c r="H6383" s="76"/>
      <c r="I6383" s="76"/>
    </row>
    <row r="6384" spans="8:9" x14ac:dyDescent="0.25">
      <c r="H6384" s="76"/>
      <c r="I6384" s="76"/>
    </row>
    <row r="6385" spans="8:9" x14ac:dyDescent="0.25">
      <c r="H6385" s="76"/>
      <c r="I6385" s="76"/>
    </row>
    <row r="6386" spans="8:9" x14ac:dyDescent="0.25">
      <c r="H6386" s="76"/>
      <c r="I6386" s="76"/>
    </row>
    <row r="6387" spans="8:9" x14ac:dyDescent="0.25">
      <c r="H6387" s="76"/>
      <c r="I6387" s="76"/>
    </row>
    <row r="6388" spans="8:9" x14ac:dyDescent="0.25">
      <c r="H6388" s="76"/>
      <c r="I6388" s="76"/>
    </row>
    <row r="6389" spans="8:9" x14ac:dyDescent="0.25">
      <c r="H6389" s="76"/>
      <c r="I6389" s="76"/>
    </row>
    <row r="6390" spans="8:9" x14ac:dyDescent="0.25">
      <c r="H6390" s="76"/>
      <c r="I6390" s="76"/>
    </row>
    <row r="6391" spans="8:9" x14ac:dyDescent="0.25">
      <c r="H6391" s="76"/>
      <c r="I6391" s="76"/>
    </row>
    <row r="6392" spans="8:9" x14ac:dyDescent="0.25">
      <c r="H6392" s="76"/>
      <c r="I6392" s="76"/>
    </row>
    <row r="6393" spans="8:9" x14ac:dyDescent="0.25">
      <c r="H6393" s="76"/>
      <c r="I6393" s="76"/>
    </row>
    <row r="6394" spans="8:9" x14ac:dyDescent="0.25">
      <c r="H6394" s="76"/>
      <c r="I6394" s="76"/>
    </row>
    <row r="6395" spans="8:9" x14ac:dyDescent="0.25">
      <c r="H6395" s="76"/>
      <c r="I6395" s="76"/>
    </row>
    <row r="6396" spans="8:9" x14ac:dyDescent="0.25">
      <c r="H6396" s="76"/>
      <c r="I6396" s="76"/>
    </row>
    <row r="6397" spans="8:9" x14ac:dyDescent="0.25">
      <c r="H6397" s="76"/>
      <c r="I6397" s="76"/>
    </row>
    <row r="6398" spans="8:9" x14ac:dyDescent="0.25">
      <c r="H6398" s="76"/>
      <c r="I6398" s="76"/>
    </row>
    <row r="6399" spans="8:9" x14ac:dyDescent="0.25">
      <c r="H6399" s="76"/>
      <c r="I6399" s="76"/>
    </row>
    <row r="6400" spans="8:9" x14ac:dyDescent="0.25">
      <c r="H6400" s="76"/>
      <c r="I6400" s="76"/>
    </row>
    <row r="6401" spans="8:9" x14ac:dyDescent="0.25">
      <c r="H6401" s="76"/>
      <c r="I6401" s="76"/>
    </row>
    <row r="6402" spans="8:9" x14ac:dyDescent="0.25">
      <c r="H6402" s="76"/>
      <c r="I6402" s="76"/>
    </row>
    <row r="6403" spans="8:9" x14ac:dyDescent="0.25">
      <c r="H6403" s="76"/>
      <c r="I6403" s="76"/>
    </row>
    <row r="6404" spans="8:9" x14ac:dyDescent="0.25">
      <c r="H6404" s="76"/>
      <c r="I6404" s="76"/>
    </row>
    <row r="6405" spans="8:9" x14ac:dyDescent="0.25">
      <c r="H6405" s="76"/>
      <c r="I6405" s="76"/>
    </row>
    <row r="6406" spans="8:9" x14ac:dyDescent="0.25">
      <c r="H6406" s="76"/>
      <c r="I6406" s="76"/>
    </row>
    <row r="6407" spans="8:9" x14ac:dyDescent="0.25">
      <c r="H6407" s="76"/>
      <c r="I6407" s="76"/>
    </row>
    <row r="6408" spans="8:9" x14ac:dyDescent="0.25">
      <c r="H6408" s="76"/>
      <c r="I6408" s="76"/>
    </row>
    <row r="6409" spans="8:9" x14ac:dyDescent="0.25">
      <c r="H6409" s="76"/>
      <c r="I6409" s="76"/>
    </row>
    <row r="6410" spans="8:9" x14ac:dyDescent="0.25">
      <c r="H6410" s="76"/>
      <c r="I6410" s="76"/>
    </row>
    <row r="6411" spans="8:9" x14ac:dyDescent="0.25">
      <c r="H6411" s="76"/>
      <c r="I6411" s="76"/>
    </row>
    <row r="6412" spans="8:9" x14ac:dyDescent="0.25">
      <c r="H6412" s="76"/>
      <c r="I6412" s="76"/>
    </row>
    <row r="6413" spans="8:9" x14ac:dyDescent="0.25">
      <c r="H6413" s="76"/>
      <c r="I6413" s="76"/>
    </row>
    <row r="6414" spans="8:9" x14ac:dyDescent="0.25">
      <c r="H6414" s="76"/>
      <c r="I6414" s="76"/>
    </row>
    <row r="6415" spans="8:9" x14ac:dyDescent="0.25">
      <c r="H6415" s="76"/>
      <c r="I6415" s="76"/>
    </row>
    <row r="6416" spans="8:9" x14ac:dyDescent="0.25">
      <c r="H6416" s="76"/>
      <c r="I6416" s="76"/>
    </row>
    <row r="6417" spans="8:9" x14ac:dyDescent="0.25">
      <c r="H6417" s="76"/>
      <c r="I6417" s="76"/>
    </row>
    <row r="6418" spans="8:9" x14ac:dyDescent="0.25">
      <c r="H6418" s="76"/>
      <c r="I6418" s="76"/>
    </row>
    <row r="6419" spans="8:9" x14ac:dyDescent="0.25">
      <c r="H6419" s="76"/>
      <c r="I6419" s="76"/>
    </row>
    <row r="6420" spans="8:9" x14ac:dyDescent="0.25">
      <c r="H6420" s="76"/>
      <c r="I6420" s="76"/>
    </row>
    <row r="6421" spans="8:9" x14ac:dyDescent="0.25">
      <c r="H6421" s="76"/>
      <c r="I6421" s="76"/>
    </row>
    <row r="6422" spans="8:9" x14ac:dyDescent="0.25">
      <c r="H6422" s="76"/>
      <c r="I6422" s="76"/>
    </row>
  </sheetData>
  <autoFilter ref="A4:AB636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tabColor rgb="FFC00000"/>
  </sheetPr>
  <dimension ref="A1:K1797"/>
  <sheetViews>
    <sheetView showGridLines="0" topLeftCell="A436" workbookViewId="0">
      <selection activeCell="A453" sqref="A453"/>
    </sheetView>
  </sheetViews>
  <sheetFormatPr defaultRowHeight="15" x14ac:dyDescent="0.25"/>
  <cols>
    <col min="1" max="1" width="10.7109375" style="74" bestFit="1" customWidth="1"/>
    <col min="2" max="2" width="42.28515625" style="74" bestFit="1" customWidth="1"/>
    <col min="3" max="3" width="32.42578125" style="74" bestFit="1" customWidth="1"/>
    <col min="4" max="4" width="32.140625" style="74" bestFit="1" customWidth="1"/>
    <col min="5" max="5" width="22.7109375" style="74" bestFit="1" customWidth="1"/>
    <col min="6" max="6" width="8" style="74" bestFit="1" customWidth="1"/>
    <col min="7" max="7" width="12.85546875" style="74" bestFit="1" customWidth="1"/>
    <col min="8" max="8" width="7.5703125" style="74" bestFit="1" customWidth="1"/>
    <col min="9" max="9" width="11.42578125" style="74" bestFit="1" customWidth="1"/>
    <col min="10" max="10" width="24.28515625" style="74" bestFit="1" customWidth="1"/>
    <col min="11" max="11" width="12.5703125" style="74" bestFit="1" customWidth="1"/>
  </cols>
  <sheetData>
    <row r="1" spans="1:11" s="8" customFormat="1" x14ac:dyDescent="0.25"/>
    <row r="2" spans="1:11" s="8" customFormat="1" x14ac:dyDescent="0.25"/>
    <row r="3" spans="1:11" s="8" customFormat="1" x14ac:dyDescent="0.25"/>
    <row r="4" spans="1:11" x14ac:dyDescent="0.25">
      <c r="A4" s="73" t="s">
        <v>132</v>
      </c>
      <c r="B4" s="73" t="s">
        <v>137</v>
      </c>
      <c r="C4" s="73" t="s">
        <v>136</v>
      </c>
      <c r="D4" s="73" t="s">
        <v>210</v>
      </c>
      <c r="E4" s="73" t="s">
        <v>211</v>
      </c>
      <c r="F4" s="73" t="s">
        <v>138</v>
      </c>
      <c r="G4" s="73" t="s">
        <v>212</v>
      </c>
      <c r="H4" s="73" t="s">
        <v>213</v>
      </c>
      <c r="I4" s="73" t="s">
        <v>214</v>
      </c>
      <c r="J4" s="73" t="s">
        <v>215</v>
      </c>
      <c r="K4" s="73" t="s">
        <v>216</v>
      </c>
    </row>
    <row r="5" spans="1:11" x14ac:dyDescent="0.25">
      <c r="A5" s="44">
        <v>42858</v>
      </c>
      <c r="B5" s="74" t="s">
        <v>172</v>
      </c>
      <c r="C5" s="74" t="s">
        <v>40</v>
      </c>
      <c r="D5" s="74" t="s">
        <v>217</v>
      </c>
      <c r="E5" s="74">
        <v>60331</v>
      </c>
      <c r="F5" s="74">
        <v>91160</v>
      </c>
      <c r="G5" s="74">
        <v>1</v>
      </c>
      <c r="H5" s="74">
        <v>90</v>
      </c>
      <c r="I5" s="74" t="s">
        <v>218</v>
      </c>
      <c r="K5" s="74">
        <v>0</v>
      </c>
    </row>
    <row r="6" spans="1:11" x14ac:dyDescent="0.25">
      <c r="A6" s="44">
        <v>42858</v>
      </c>
      <c r="B6" s="74" t="s">
        <v>171</v>
      </c>
      <c r="C6" s="74" t="s">
        <v>40</v>
      </c>
      <c r="D6" s="74" t="s">
        <v>217</v>
      </c>
      <c r="E6" s="74">
        <v>60333</v>
      </c>
      <c r="F6" s="74">
        <v>102623</v>
      </c>
      <c r="G6" s="74">
        <v>1</v>
      </c>
      <c r="H6" s="74">
        <v>100</v>
      </c>
      <c r="I6" s="74" t="s">
        <v>218</v>
      </c>
      <c r="K6" s="74">
        <v>0</v>
      </c>
    </row>
    <row r="7" spans="1:11" x14ac:dyDescent="0.25">
      <c r="A7" s="44">
        <v>42858</v>
      </c>
      <c r="B7" s="74" t="s">
        <v>74</v>
      </c>
      <c r="C7" s="74" t="s">
        <v>40</v>
      </c>
      <c r="D7" s="74" t="s">
        <v>217</v>
      </c>
      <c r="E7" s="74">
        <v>60335</v>
      </c>
      <c r="F7" s="74">
        <v>91149</v>
      </c>
      <c r="G7" s="74">
        <v>1</v>
      </c>
      <c r="H7" s="74">
        <v>100</v>
      </c>
      <c r="I7" s="74" t="s">
        <v>218</v>
      </c>
      <c r="K7" s="74">
        <v>0</v>
      </c>
    </row>
    <row r="8" spans="1:11" x14ac:dyDescent="0.25">
      <c r="A8" s="44">
        <v>42859</v>
      </c>
      <c r="B8" s="74" t="s">
        <v>92</v>
      </c>
      <c r="C8" s="74" t="s">
        <v>45</v>
      </c>
      <c r="D8" s="74" t="s">
        <v>217</v>
      </c>
      <c r="E8" s="74">
        <v>60347</v>
      </c>
      <c r="F8" s="74">
        <v>91128</v>
      </c>
      <c r="G8" s="74">
        <v>1</v>
      </c>
      <c r="H8" s="74">
        <v>92</v>
      </c>
      <c r="I8" s="74" t="s">
        <v>218</v>
      </c>
      <c r="K8" s="74">
        <v>1</v>
      </c>
    </row>
    <row r="9" spans="1:11" x14ac:dyDescent="0.25">
      <c r="A9" s="44">
        <v>42859</v>
      </c>
      <c r="B9" s="74" t="s">
        <v>170</v>
      </c>
      <c r="C9" s="74" t="s">
        <v>41</v>
      </c>
      <c r="D9" s="74" t="s">
        <v>217</v>
      </c>
      <c r="E9" s="74">
        <v>60394</v>
      </c>
      <c r="F9" s="74">
        <v>91148</v>
      </c>
      <c r="G9" s="74">
        <v>1</v>
      </c>
      <c r="H9" s="74">
        <v>70</v>
      </c>
      <c r="I9" s="74" t="s">
        <v>218</v>
      </c>
      <c r="K9" s="74">
        <v>1</v>
      </c>
    </row>
    <row r="10" spans="1:11" x14ac:dyDescent="0.25">
      <c r="A10" s="44">
        <v>42859</v>
      </c>
      <c r="B10" s="74" t="s">
        <v>166</v>
      </c>
      <c r="C10" s="74" t="s">
        <v>45</v>
      </c>
      <c r="D10" s="74" t="s">
        <v>219</v>
      </c>
      <c r="E10" s="74">
        <v>60350</v>
      </c>
      <c r="F10" s="74">
        <v>91115</v>
      </c>
      <c r="G10" s="74">
        <v>1</v>
      </c>
      <c r="H10" s="74">
        <v>88</v>
      </c>
      <c r="I10" s="74" t="s">
        <v>218</v>
      </c>
      <c r="K10" s="74">
        <v>1</v>
      </c>
    </row>
    <row r="11" spans="1:11" x14ac:dyDescent="0.25">
      <c r="A11" s="44">
        <v>42859</v>
      </c>
      <c r="B11" s="74" t="s">
        <v>167</v>
      </c>
      <c r="C11" s="74" t="s">
        <v>45</v>
      </c>
      <c r="D11" s="74" t="s">
        <v>219</v>
      </c>
      <c r="E11" s="74">
        <v>60354</v>
      </c>
      <c r="F11" s="74">
        <v>91120</v>
      </c>
      <c r="G11" s="74">
        <v>1</v>
      </c>
      <c r="H11" s="74">
        <v>100</v>
      </c>
      <c r="I11" s="74" t="s">
        <v>218</v>
      </c>
      <c r="K11" s="74">
        <v>1</v>
      </c>
    </row>
    <row r="12" spans="1:11" x14ac:dyDescent="0.25">
      <c r="A12" s="44">
        <v>42859</v>
      </c>
      <c r="B12" s="74" t="s">
        <v>101</v>
      </c>
      <c r="C12" s="74" t="s">
        <v>45</v>
      </c>
      <c r="D12" s="74" t="s">
        <v>217</v>
      </c>
      <c r="E12" s="74">
        <v>60410</v>
      </c>
      <c r="F12" s="74">
        <v>91179</v>
      </c>
      <c r="G12" s="74">
        <v>1</v>
      </c>
      <c r="H12" s="74">
        <v>100</v>
      </c>
      <c r="I12" s="74" t="s">
        <v>218</v>
      </c>
      <c r="K12" s="74">
        <v>1</v>
      </c>
    </row>
    <row r="13" spans="1:11" x14ac:dyDescent="0.25">
      <c r="A13" s="44">
        <v>42859</v>
      </c>
      <c r="B13" s="74" t="s">
        <v>94</v>
      </c>
      <c r="C13" s="74" t="s">
        <v>45</v>
      </c>
      <c r="D13" s="74" t="s">
        <v>217</v>
      </c>
      <c r="E13" s="74">
        <v>60352</v>
      </c>
      <c r="F13" s="74">
        <v>91163</v>
      </c>
      <c r="G13" s="74">
        <v>1</v>
      </c>
      <c r="H13" s="74">
        <v>82</v>
      </c>
      <c r="I13" s="74" t="s">
        <v>218</v>
      </c>
      <c r="K13" s="74">
        <v>1</v>
      </c>
    </row>
    <row r="14" spans="1:11" x14ac:dyDescent="0.25">
      <c r="A14" s="44">
        <v>42859</v>
      </c>
      <c r="B14" s="74" t="s">
        <v>93</v>
      </c>
      <c r="C14" s="74" t="s">
        <v>45</v>
      </c>
      <c r="D14" s="74" t="s">
        <v>219</v>
      </c>
      <c r="E14" s="74">
        <v>60349</v>
      </c>
      <c r="F14" s="74">
        <v>91389</v>
      </c>
      <c r="G14" s="74">
        <v>1</v>
      </c>
      <c r="H14" s="74">
        <v>100</v>
      </c>
      <c r="I14" s="74" t="s">
        <v>218</v>
      </c>
      <c r="K14" s="74">
        <v>1</v>
      </c>
    </row>
    <row r="15" spans="1:11" x14ac:dyDescent="0.25">
      <c r="A15" s="44">
        <v>42859</v>
      </c>
      <c r="B15" s="74" t="s">
        <v>98</v>
      </c>
      <c r="C15" s="74" t="s">
        <v>45</v>
      </c>
      <c r="D15" s="74" t="s">
        <v>217</v>
      </c>
      <c r="E15" s="74">
        <v>60402</v>
      </c>
      <c r="F15" s="74">
        <v>91165</v>
      </c>
      <c r="G15" s="74">
        <v>1</v>
      </c>
      <c r="H15" s="74">
        <v>100</v>
      </c>
      <c r="I15" s="74" t="s">
        <v>218</v>
      </c>
      <c r="K15" s="74">
        <v>1</v>
      </c>
    </row>
    <row r="16" spans="1:11" x14ac:dyDescent="0.25">
      <c r="A16" s="44">
        <v>42859</v>
      </c>
      <c r="B16" s="74" t="s">
        <v>95</v>
      </c>
      <c r="C16" s="74" t="s">
        <v>45</v>
      </c>
      <c r="D16" s="74" t="s">
        <v>217</v>
      </c>
      <c r="E16" s="74">
        <v>60397</v>
      </c>
      <c r="F16" s="74">
        <v>91167</v>
      </c>
      <c r="G16" s="74">
        <v>1</v>
      </c>
      <c r="H16" s="74">
        <v>100</v>
      </c>
      <c r="I16" s="74" t="s">
        <v>218</v>
      </c>
      <c r="K16" s="74">
        <v>1</v>
      </c>
    </row>
    <row r="17" spans="1:11" x14ac:dyDescent="0.25">
      <c r="A17" s="44">
        <v>42859</v>
      </c>
      <c r="B17" s="74" t="s">
        <v>97</v>
      </c>
      <c r="C17" s="74" t="s">
        <v>45</v>
      </c>
      <c r="D17" s="74" t="s">
        <v>217</v>
      </c>
      <c r="E17" s="74">
        <v>60400</v>
      </c>
      <c r="F17" s="74">
        <v>91381</v>
      </c>
      <c r="G17" s="74">
        <v>1</v>
      </c>
      <c r="H17" s="74">
        <v>100</v>
      </c>
      <c r="I17" s="74" t="s">
        <v>218</v>
      </c>
      <c r="K17" s="74">
        <v>1</v>
      </c>
    </row>
    <row r="18" spans="1:11" x14ac:dyDescent="0.25">
      <c r="A18" s="44">
        <v>42859</v>
      </c>
      <c r="B18" s="74" t="s">
        <v>176</v>
      </c>
      <c r="C18" s="74" t="s">
        <v>40</v>
      </c>
      <c r="D18" s="74" t="s">
        <v>217</v>
      </c>
      <c r="E18" s="74">
        <v>60345</v>
      </c>
      <c r="F18" s="74">
        <v>91141</v>
      </c>
      <c r="G18" s="74">
        <v>1</v>
      </c>
      <c r="H18" s="74">
        <v>100</v>
      </c>
      <c r="I18" s="74" t="s">
        <v>218</v>
      </c>
      <c r="K18" s="74">
        <v>1</v>
      </c>
    </row>
    <row r="19" spans="1:11" x14ac:dyDescent="0.25">
      <c r="A19" s="44">
        <v>42859</v>
      </c>
      <c r="B19" s="74" t="s">
        <v>173</v>
      </c>
      <c r="C19" s="74" t="s">
        <v>40</v>
      </c>
      <c r="D19" s="74" t="s">
        <v>217</v>
      </c>
      <c r="E19" s="74">
        <v>60344</v>
      </c>
      <c r="F19" s="74">
        <v>91173</v>
      </c>
      <c r="G19" s="74">
        <v>1</v>
      </c>
      <c r="H19" s="74">
        <v>100</v>
      </c>
      <c r="I19" s="74" t="s">
        <v>218</v>
      </c>
      <c r="K19" s="74">
        <v>1</v>
      </c>
    </row>
    <row r="20" spans="1:11" x14ac:dyDescent="0.25">
      <c r="A20" s="44">
        <v>42859</v>
      </c>
      <c r="B20" s="74" t="s">
        <v>79</v>
      </c>
      <c r="C20" s="74" t="s">
        <v>40</v>
      </c>
      <c r="D20" s="74" t="s">
        <v>217</v>
      </c>
      <c r="E20" s="74">
        <v>60346</v>
      </c>
      <c r="F20" s="74">
        <v>91129</v>
      </c>
      <c r="G20" s="74">
        <v>1</v>
      </c>
      <c r="H20" s="74">
        <v>100</v>
      </c>
      <c r="I20" s="74" t="s">
        <v>218</v>
      </c>
      <c r="K20" s="74">
        <v>0</v>
      </c>
    </row>
    <row r="21" spans="1:11" x14ac:dyDescent="0.25">
      <c r="A21" s="44">
        <v>42860</v>
      </c>
      <c r="B21" s="74" t="s">
        <v>193</v>
      </c>
      <c r="C21" s="74" t="s">
        <v>48</v>
      </c>
      <c r="D21" s="74" t="s">
        <v>220</v>
      </c>
      <c r="E21" s="74">
        <v>60558</v>
      </c>
      <c r="F21" s="74">
        <v>91357</v>
      </c>
      <c r="G21" s="74">
        <v>1</v>
      </c>
      <c r="H21" s="74">
        <v>100</v>
      </c>
      <c r="I21" s="74" t="s">
        <v>218</v>
      </c>
      <c r="K21" s="74">
        <v>0</v>
      </c>
    </row>
    <row r="22" spans="1:11" x14ac:dyDescent="0.25">
      <c r="A22" s="44">
        <v>42860</v>
      </c>
      <c r="B22" s="74" t="s">
        <v>120</v>
      </c>
      <c r="C22" s="74" t="s">
        <v>41</v>
      </c>
      <c r="D22" s="74" t="s">
        <v>217</v>
      </c>
      <c r="E22" s="74">
        <v>60516</v>
      </c>
      <c r="F22" s="74">
        <v>91144</v>
      </c>
      <c r="G22" s="74">
        <v>1</v>
      </c>
      <c r="H22" s="74">
        <v>96</v>
      </c>
      <c r="I22" s="74" t="s">
        <v>218</v>
      </c>
      <c r="K22" s="74">
        <v>1</v>
      </c>
    </row>
    <row r="23" spans="1:11" x14ac:dyDescent="0.25">
      <c r="A23" s="44">
        <v>42860</v>
      </c>
      <c r="B23" s="74" t="s">
        <v>99</v>
      </c>
      <c r="C23" s="74" t="s">
        <v>45</v>
      </c>
      <c r="D23" s="74" t="s">
        <v>217</v>
      </c>
      <c r="E23" s="74">
        <v>60477</v>
      </c>
      <c r="F23" s="74">
        <v>91178</v>
      </c>
      <c r="G23" s="74">
        <v>1</v>
      </c>
      <c r="H23" s="74">
        <v>91</v>
      </c>
      <c r="I23" s="74" t="s">
        <v>218</v>
      </c>
      <c r="K23" s="74">
        <v>1</v>
      </c>
    </row>
    <row r="24" spans="1:11" x14ac:dyDescent="0.25">
      <c r="A24" s="44">
        <v>42860</v>
      </c>
      <c r="B24" s="74" t="s">
        <v>62</v>
      </c>
      <c r="C24" s="74" t="s">
        <v>40</v>
      </c>
      <c r="D24" s="74" t="s">
        <v>217</v>
      </c>
      <c r="E24" s="74">
        <v>60495</v>
      </c>
      <c r="F24" s="74">
        <v>91124</v>
      </c>
      <c r="G24" s="74">
        <v>1</v>
      </c>
      <c r="H24" s="74">
        <v>92</v>
      </c>
      <c r="I24" s="74" t="s">
        <v>218</v>
      </c>
      <c r="K24" s="74">
        <v>0</v>
      </c>
    </row>
    <row r="25" spans="1:11" x14ac:dyDescent="0.25">
      <c r="A25" s="44">
        <v>42860</v>
      </c>
      <c r="B25" s="74" t="s">
        <v>44</v>
      </c>
      <c r="C25" s="74" t="s">
        <v>40</v>
      </c>
      <c r="D25" s="74" t="s">
        <v>217</v>
      </c>
      <c r="E25" s="74">
        <v>60498</v>
      </c>
      <c r="F25" s="74">
        <v>91371</v>
      </c>
      <c r="G25" s="74">
        <v>1</v>
      </c>
      <c r="H25" s="74">
        <v>100</v>
      </c>
      <c r="I25" s="74" t="s">
        <v>218</v>
      </c>
      <c r="K25" s="74">
        <v>1</v>
      </c>
    </row>
    <row r="26" spans="1:11" x14ac:dyDescent="0.25">
      <c r="A26" s="44">
        <v>42860</v>
      </c>
      <c r="B26" s="74" t="s">
        <v>112</v>
      </c>
      <c r="C26" s="74" t="s">
        <v>41</v>
      </c>
      <c r="D26" s="74" t="s">
        <v>219</v>
      </c>
      <c r="E26" s="74">
        <v>60517</v>
      </c>
      <c r="F26" s="74">
        <v>91152</v>
      </c>
      <c r="G26" s="74">
        <v>1</v>
      </c>
      <c r="H26" s="74">
        <v>100</v>
      </c>
      <c r="I26" s="74" t="s">
        <v>218</v>
      </c>
      <c r="K26" s="74">
        <v>1</v>
      </c>
    </row>
    <row r="27" spans="1:11" x14ac:dyDescent="0.25">
      <c r="A27" s="44">
        <v>42860</v>
      </c>
      <c r="B27" s="74" t="s">
        <v>165</v>
      </c>
      <c r="C27" s="74" t="s">
        <v>41</v>
      </c>
      <c r="D27" s="74" t="s">
        <v>219</v>
      </c>
      <c r="E27" s="74">
        <v>60521</v>
      </c>
      <c r="F27" s="74">
        <v>91399</v>
      </c>
      <c r="G27" s="74">
        <v>1</v>
      </c>
      <c r="H27" s="74">
        <v>100</v>
      </c>
      <c r="I27" s="74" t="s">
        <v>218</v>
      </c>
      <c r="K27" s="74">
        <v>1</v>
      </c>
    </row>
    <row r="28" spans="1:11" x14ac:dyDescent="0.25">
      <c r="A28" s="44">
        <v>42860</v>
      </c>
      <c r="B28" s="74" t="s">
        <v>34</v>
      </c>
      <c r="C28" s="74" t="s">
        <v>40</v>
      </c>
      <c r="D28" s="74" t="s">
        <v>219</v>
      </c>
      <c r="E28" s="74">
        <v>60482</v>
      </c>
      <c r="F28" s="74">
        <v>91391</v>
      </c>
      <c r="G28" s="74">
        <v>1</v>
      </c>
      <c r="H28" s="74">
        <v>100</v>
      </c>
      <c r="I28" s="74" t="s">
        <v>218</v>
      </c>
      <c r="K28" s="74">
        <v>0</v>
      </c>
    </row>
    <row r="29" spans="1:11" x14ac:dyDescent="0.25">
      <c r="A29" s="44">
        <v>42860</v>
      </c>
      <c r="B29" s="74" t="s">
        <v>109</v>
      </c>
      <c r="C29" s="74" t="s">
        <v>41</v>
      </c>
      <c r="D29" s="74" t="s">
        <v>219</v>
      </c>
      <c r="E29" s="74">
        <v>60507</v>
      </c>
      <c r="F29" s="74">
        <v>91396</v>
      </c>
      <c r="G29" s="74">
        <v>1</v>
      </c>
      <c r="H29" s="74">
        <v>100</v>
      </c>
      <c r="I29" s="74" t="s">
        <v>218</v>
      </c>
      <c r="K29" s="74">
        <v>1</v>
      </c>
    </row>
    <row r="30" spans="1:11" x14ac:dyDescent="0.25">
      <c r="A30" s="44">
        <v>42860</v>
      </c>
      <c r="B30" s="74" t="s">
        <v>164</v>
      </c>
      <c r="C30" s="74" t="s">
        <v>41</v>
      </c>
      <c r="D30" s="74" t="s">
        <v>219</v>
      </c>
      <c r="E30" s="74">
        <v>60513</v>
      </c>
      <c r="F30" s="74">
        <v>91320</v>
      </c>
      <c r="G30" s="74">
        <v>1</v>
      </c>
      <c r="H30" s="74">
        <v>100</v>
      </c>
      <c r="I30" s="74" t="s">
        <v>218</v>
      </c>
      <c r="K30" s="74">
        <v>1</v>
      </c>
    </row>
    <row r="31" spans="1:11" x14ac:dyDescent="0.25">
      <c r="A31" s="44">
        <v>42860</v>
      </c>
      <c r="B31" s="74" t="s">
        <v>65</v>
      </c>
      <c r="C31" s="74" t="s">
        <v>40</v>
      </c>
      <c r="D31" s="74" t="s">
        <v>219</v>
      </c>
      <c r="E31" s="74">
        <v>60475</v>
      </c>
      <c r="F31" s="74">
        <v>91392</v>
      </c>
      <c r="G31" s="74">
        <v>1</v>
      </c>
      <c r="H31" s="74">
        <v>100</v>
      </c>
      <c r="I31" s="74" t="s">
        <v>218</v>
      </c>
      <c r="K31" s="74">
        <v>0</v>
      </c>
    </row>
    <row r="32" spans="1:11" x14ac:dyDescent="0.25">
      <c r="A32" s="44">
        <v>42860</v>
      </c>
      <c r="B32" s="74" t="s">
        <v>58</v>
      </c>
      <c r="C32" s="74" t="s">
        <v>40</v>
      </c>
      <c r="D32" s="74" t="s">
        <v>217</v>
      </c>
      <c r="E32" s="74">
        <v>60481</v>
      </c>
      <c r="F32" s="74">
        <v>91311</v>
      </c>
      <c r="G32" s="74">
        <v>1</v>
      </c>
      <c r="H32" s="74">
        <v>100</v>
      </c>
      <c r="I32" s="74" t="s">
        <v>218</v>
      </c>
      <c r="K32" s="74">
        <v>1</v>
      </c>
    </row>
    <row r="33" spans="1:11" x14ac:dyDescent="0.25">
      <c r="A33" s="44">
        <v>42860</v>
      </c>
      <c r="B33" s="74" t="s">
        <v>87</v>
      </c>
      <c r="C33" s="74" t="s">
        <v>48</v>
      </c>
      <c r="D33" s="74" t="s">
        <v>221</v>
      </c>
      <c r="E33" s="74">
        <v>60557</v>
      </c>
      <c r="F33" s="74">
        <v>91278</v>
      </c>
      <c r="G33" s="74">
        <v>1</v>
      </c>
      <c r="H33" s="74">
        <v>90</v>
      </c>
      <c r="I33" s="74" t="s">
        <v>218</v>
      </c>
      <c r="K33" s="74">
        <v>1</v>
      </c>
    </row>
    <row r="34" spans="1:11" x14ac:dyDescent="0.25">
      <c r="A34" s="44">
        <v>42860</v>
      </c>
      <c r="B34" s="74" t="s">
        <v>181</v>
      </c>
      <c r="C34" s="74" t="s">
        <v>40</v>
      </c>
      <c r="D34" s="74" t="s">
        <v>221</v>
      </c>
      <c r="E34" s="74">
        <v>60491</v>
      </c>
      <c r="F34" s="74">
        <v>91376</v>
      </c>
      <c r="G34" s="74">
        <v>1</v>
      </c>
      <c r="H34" s="74">
        <v>100</v>
      </c>
      <c r="I34" s="74" t="s">
        <v>218</v>
      </c>
      <c r="K34" s="74">
        <v>0</v>
      </c>
    </row>
    <row r="35" spans="1:11" x14ac:dyDescent="0.25">
      <c r="A35" s="44">
        <v>42860</v>
      </c>
      <c r="B35" s="74" t="s">
        <v>84</v>
      </c>
      <c r="C35" s="74" t="s">
        <v>48</v>
      </c>
      <c r="D35" s="74" t="s">
        <v>221</v>
      </c>
      <c r="E35" s="74">
        <v>60548</v>
      </c>
      <c r="F35" s="74">
        <v>91276</v>
      </c>
      <c r="G35" s="74">
        <v>1</v>
      </c>
      <c r="H35" s="74">
        <v>0</v>
      </c>
      <c r="I35" s="74" t="s">
        <v>218</v>
      </c>
      <c r="K35" s="74">
        <v>1</v>
      </c>
    </row>
    <row r="36" spans="1:11" x14ac:dyDescent="0.25">
      <c r="A36" s="44">
        <v>42860</v>
      </c>
      <c r="B36" s="74" t="s">
        <v>168</v>
      </c>
      <c r="C36" s="74" t="s">
        <v>48</v>
      </c>
      <c r="D36" s="74" t="s">
        <v>221</v>
      </c>
      <c r="E36" s="74">
        <v>60552</v>
      </c>
      <c r="F36" s="74">
        <v>91275</v>
      </c>
      <c r="G36" s="74">
        <v>1</v>
      </c>
      <c r="H36" s="74">
        <v>100</v>
      </c>
      <c r="I36" s="74" t="s">
        <v>218</v>
      </c>
      <c r="K36" s="74">
        <v>1</v>
      </c>
    </row>
    <row r="37" spans="1:11" x14ac:dyDescent="0.25">
      <c r="A37" s="44">
        <v>42860</v>
      </c>
      <c r="B37" s="74" t="s">
        <v>86</v>
      </c>
      <c r="C37" s="74" t="s">
        <v>48</v>
      </c>
      <c r="D37" s="74" t="s">
        <v>221</v>
      </c>
      <c r="E37" s="74">
        <v>60553</v>
      </c>
      <c r="F37" s="74">
        <v>91283</v>
      </c>
      <c r="G37" s="74">
        <v>1</v>
      </c>
      <c r="H37" s="74">
        <v>90</v>
      </c>
      <c r="I37" s="74" t="s">
        <v>218</v>
      </c>
      <c r="K37" s="74">
        <v>1</v>
      </c>
    </row>
    <row r="38" spans="1:11" x14ac:dyDescent="0.25">
      <c r="A38" s="44">
        <v>42860</v>
      </c>
      <c r="B38" s="74" t="s">
        <v>115</v>
      </c>
      <c r="C38" s="74" t="s">
        <v>45</v>
      </c>
      <c r="D38" s="74" t="s">
        <v>219</v>
      </c>
      <c r="E38" s="74">
        <v>60539</v>
      </c>
      <c r="F38" s="74">
        <v>91123</v>
      </c>
      <c r="G38" s="74">
        <v>1</v>
      </c>
      <c r="H38" s="74">
        <v>100</v>
      </c>
      <c r="I38" s="74" t="s">
        <v>218</v>
      </c>
      <c r="K38" s="74">
        <v>1</v>
      </c>
    </row>
    <row r="39" spans="1:11" x14ac:dyDescent="0.25">
      <c r="A39" s="44">
        <v>42860</v>
      </c>
      <c r="B39" s="74" t="s">
        <v>106</v>
      </c>
      <c r="C39" s="74" t="s">
        <v>45</v>
      </c>
      <c r="D39" s="74" t="s">
        <v>217</v>
      </c>
      <c r="E39" s="74">
        <v>60459</v>
      </c>
      <c r="F39" s="74">
        <v>91150</v>
      </c>
      <c r="G39" s="74">
        <v>1</v>
      </c>
      <c r="H39" s="74">
        <v>96</v>
      </c>
      <c r="I39" s="74" t="s">
        <v>218</v>
      </c>
      <c r="K39" s="74">
        <v>1</v>
      </c>
    </row>
    <row r="40" spans="1:11" x14ac:dyDescent="0.25">
      <c r="A40" s="44">
        <v>42860</v>
      </c>
      <c r="B40" s="74" t="s">
        <v>105</v>
      </c>
      <c r="C40" s="74" t="s">
        <v>45</v>
      </c>
      <c r="D40" s="74" t="s">
        <v>217</v>
      </c>
      <c r="E40" s="74">
        <v>60458</v>
      </c>
      <c r="F40" s="74">
        <v>91172</v>
      </c>
      <c r="G40" s="74">
        <v>1</v>
      </c>
      <c r="H40" s="74">
        <v>100</v>
      </c>
      <c r="I40" s="74" t="s">
        <v>218</v>
      </c>
      <c r="K40" s="74">
        <v>1</v>
      </c>
    </row>
    <row r="41" spans="1:11" x14ac:dyDescent="0.25">
      <c r="A41" s="44">
        <v>42860</v>
      </c>
      <c r="B41" s="74" t="s">
        <v>116</v>
      </c>
      <c r="C41" s="74" t="s">
        <v>41</v>
      </c>
      <c r="D41" s="74" t="s">
        <v>217</v>
      </c>
      <c r="E41" s="74">
        <v>60501</v>
      </c>
      <c r="F41" s="74">
        <v>91126</v>
      </c>
      <c r="G41" s="74">
        <v>1</v>
      </c>
      <c r="H41" s="74">
        <v>100</v>
      </c>
      <c r="I41" s="74" t="s">
        <v>218</v>
      </c>
      <c r="K41" s="74">
        <v>1</v>
      </c>
    </row>
    <row r="42" spans="1:11" x14ac:dyDescent="0.25">
      <c r="A42" s="44">
        <v>42860</v>
      </c>
      <c r="B42" s="74" t="s">
        <v>121</v>
      </c>
      <c r="C42" s="74" t="s">
        <v>41</v>
      </c>
      <c r="D42" s="74" t="s">
        <v>217</v>
      </c>
      <c r="E42" s="74">
        <v>60519</v>
      </c>
      <c r="F42" s="74">
        <v>91132</v>
      </c>
      <c r="G42" s="74">
        <v>1</v>
      </c>
      <c r="H42" s="74">
        <v>86</v>
      </c>
      <c r="I42" s="74" t="s">
        <v>218</v>
      </c>
      <c r="K42" s="74">
        <v>1</v>
      </c>
    </row>
    <row r="43" spans="1:11" x14ac:dyDescent="0.25">
      <c r="A43" s="44">
        <v>42860</v>
      </c>
      <c r="B43" s="74" t="s">
        <v>163</v>
      </c>
      <c r="C43" s="74" t="s">
        <v>41</v>
      </c>
      <c r="D43" s="74" t="s">
        <v>219</v>
      </c>
      <c r="E43" s="74">
        <v>60510</v>
      </c>
      <c r="F43" s="74">
        <v>91395</v>
      </c>
      <c r="G43" s="74">
        <v>1</v>
      </c>
      <c r="H43" s="74">
        <v>100</v>
      </c>
      <c r="I43" s="74" t="s">
        <v>218</v>
      </c>
      <c r="K43" s="74">
        <v>1</v>
      </c>
    </row>
    <row r="44" spans="1:11" x14ac:dyDescent="0.25">
      <c r="A44" s="44">
        <v>42860</v>
      </c>
      <c r="B44" s="74" t="s">
        <v>91</v>
      </c>
      <c r="C44" s="74" t="s">
        <v>45</v>
      </c>
      <c r="D44" s="74" t="s">
        <v>219</v>
      </c>
      <c r="E44" s="74">
        <v>60522</v>
      </c>
      <c r="F44" s="74">
        <v>91121</v>
      </c>
      <c r="G44" s="74">
        <v>1</v>
      </c>
      <c r="H44" s="74">
        <v>100</v>
      </c>
      <c r="I44" s="74" t="s">
        <v>218</v>
      </c>
      <c r="K44" s="74">
        <v>1</v>
      </c>
    </row>
    <row r="45" spans="1:11" x14ac:dyDescent="0.25">
      <c r="A45" s="44">
        <v>42860</v>
      </c>
      <c r="B45" s="74" t="s">
        <v>77</v>
      </c>
      <c r="C45" s="74" t="s">
        <v>40</v>
      </c>
      <c r="D45" s="74" t="s">
        <v>217</v>
      </c>
      <c r="E45" s="74">
        <v>60588</v>
      </c>
      <c r="F45" s="74">
        <v>91143</v>
      </c>
      <c r="G45" s="74">
        <v>1</v>
      </c>
      <c r="H45" s="74">
        <v>90</v>
      </c>
      <c r="I45" s="74" t="s">
        <v>218</v>
      </c>
      <c r="K45" s="74">
        <v>1</v>
      </c>
    </row>
    <row r="46" spans="1:11" x14ac:dyDescent="0.25">
      <c r="A46" s="44">
        <v>42860</v>
      </c>
      <c r="B46" s="74" t="s">
        <v>39</v>
      </c>
      <c r="C46" s="74" t="s">
        <v>40</v>
      </c>
      <c r="D46" s="74" t="s">
        <v>217</v>
      </c>
      <c r="E46" s="74">
        <v>60485</v>
      </c>
      <c r="F46" s="74">
        <v>91314</v>
      </c>
      <c r="G46" s="74">
        <v>1</v>
      </c>
      <c r="H46" s="74">
        <v>100</v>
      </c>
      <c r="I46" s="74" t="s">
        <v>218</v>
      </c>
      <c r="K46" s="74">
        <v>1</v>
      </c>
    </row>
    <row r="47" spans="1:11" x14ac:dyDescent="0.25">
      <c r="A47" s="44">
        <v>42860</v>
      </c>
      <c r="B47" s="74" t="s">
        <v>83</v>
      </c>
      <c r="C47" s="74" t="s">
        <v>48</v>
      </c>
      <c r="D47" s="74" t="s">
        <v>221</v>
      </c>
      <c r="E47" s="74">
        <v>60545</v>
      </c>
      <c r="F47" s="74">
        <v>91282</v>
      </c>
      <c r="G47" s="74">
        <v>1</v>
      </c>
      <c r="H47" s="74">
        <v>95</v>
      </c>
      <c r="I47" s="74" t="s">
        <v>218</v>
      </c>
      <c r="K47" s="74">
        <v>1</v>
      </c>
    </row>
    <row r="48" spans="1:11" x14ac:dyDescent="0.25">
      <c r="A48" s="44">
        <v>42860</v>
      </c>
      <c r="B48" s="74" t="s">
        <v>126</v>
      </c>
      <c r="C48" s="74" t="s">
        <v>41</v>
      </c>
      <c r="D48" s="74" t="s">
        <v>217</v>
      </c>
      <c r="E48" s="74">
        <v>60542</v>
      </c>
      <c r="F48" s="74">
        <v>91162</v>
      </c>
      <c r="G48" s="74">
        <v>1</v>
      </c>
      <c r="H48" s="74">
        <v>90</v>
      </c>
      <c r="I48" s="74" t="s">
        <v>218</v>
      </c>
      <c r="K48" s="74">
        <v>1</v>
      </c>
    </row>
    <row r="49" spans="1:11" x14ac:dyDescent="0.25">
      <c r="A49" s="44">
        <v>42860</v>
      </c>
      <c r="B49" s="74" t="s">
        <v>59</v>
      </c>
      <c r="C49" s="74" t="s">
        <v>41</v>
      </c>
      <c r="D49" s="74" t="s">
        <v>217</v>
      </c>
      <c r="E49" s="74">
        <v>60486</v>
      </c>
      <c r="F49" s="74">
        <v>91171</v>
      </c>
      <c r="G49" s="74">
        <v>1</v>
      </c>
      <c r="H49" s="74">
        <v>100</v>
      </c>
      <c r="I49" s="74" t="s">
        <v>218</v>
      </c>
      <c r="K49" s="74">
        <v>1</v>
      </c>
    </row>
    <row r="50" spans="1:11" x14ac:dyDescent="0.25">
      <c r="A50" s="44">
        <v>42860</v>
      </c>
      <c r="B50" s="74" t="s">
        <v>169</v>
      </c>
      <c r="C50" s="74" t="s">
        <v>41</v>
      </c>
      <c r="D50" s="74" t="s">
        <v>217</v>
      </c>
      <c r="E50" s="74">
        <v>60512</v>
      </c>
      <c r="F50" s="74">
        <v>91174</v>
      </c>
      <c r="G50" s="74">
        <v>1</v>
      </c>
      <c r="H50" s="74">
        <v>90</v>
      </c>
      <c r="I50" s="74" t="s">
        <v>218</v>
      </c>
      <c r="K50" s="74">
        <v>1</v>
      </c>
    </row>
    <row r="51" spans="1:11" x14ac:dyDescent="0.25">
      <c r="A51" s="44">
        <v>42860</v>
      </c>
      <c r="B51" s="74" t="s">
        <v>71</v>
      </c>
      <c r="C51" s="74" t="s">
        <v>40</v>
      </c>
      <c r="D51" s="74" t="s">
        <v>217</v>
      </c>
      <c r="E51" s="74">
        <v>60461</v>
      </c>
      <c r="F51" s="74">
        <v>91166</v>
      </c>
      <c r="G51" s="74">
        <v>1</v>
      </c>
      <c r="H51" s="74">
        <v>92</v>
      </c>
      <c r="I51" s="74" t="s">
        <v>218</v>
      </c>
      <c r="K51" s="74">
        <v>1</v>
      </c>
    </row>
    <row r="52" spans="1:11" x14ac:dyDescent="0.25">
      <c r="A52" s="44">
        <v>42860</v>
      </c>
      <c r="B52" s="74" t="s">
        <v>63</v>
      </c>
      <c r="C52" s="74" t="s">
        <v>40</v>
      </c>
      <c r="D52" s="74" t="s">
        <v>217</v>
      </c>
      <c r="E52" s="74">
        <v>60496</v>
      </c>
      <c r="F52" s="74">
        <v>91134</v>
      </c>
      <c r="G52" s="74">
        <v>1</v>
      </c>
      <c r="H52" s="74">
        <v>100</v>
      </c>
      <c r="I52" s="74" t="s">
        <v>218</v>
      </c>
      <c r="K52" s="74">
        <v>0</v>
      </c>
    </row>
    <row r="53" spans="1:11" x14ac:dyDescent="0.25">
      <c r="A53" s="44">
        <v>42860</v>
      </c>
      <c r="B53" s="74" t="s">
        <v>54</v>
      </c>
      <c r="C53" s="74" t="s">
        <v>40</v>
      </c>
      <c r="D53" s="74" t="s">
        <v>217</v>
      </c>
      <c r="E53" s="74">
        <v>60471</v>
      </c>
      <c r="F53" s="74">
        <v>91138</v>
      </c>
      <c r="G53" s="74">
        <v>1</v>
      </c>
      <c r="H53" s="74">
        <v>100</v>
      </c>
      <c r="I53" s="74" t="s">
        <v>218</v>
      </c>
      <c r="K53" s="74">
        <v>1</v>
      </c>
    </row>
    <row r="54" spans="1:11" x14ac:dyDescent="0.25">
      <c r="A54" s="44">
        <v>42860</v>
      </c>
      <c r="B54" s="74" t="s">
        <v>124</v>
      </c>
      <c r="C54" s="74" t="s">
        <v>41</v>
      </c>
      <c r="D54" s="74" t="s">
        <v>217</v>
      </c>
      <c r="E54" s="74">
        <v>60538</v>
      </c>
      <c r="F54" s="74">
        <v>91164</v>
      </c>
      <c r="G54" s="74">
        <v>1</v>
      </c>
      <c r="H54" s="74">
        <v>86</v>
      </c>
      <c r="I54" s="74" t="s">
        <v>218</v>
      </c>
      <c r="K54" s="74">
        <v>1</v>
      </c>
    </row>
    <row r="55" spans="1:11" x14ac:dyDescent="0.25">
      <c r="A55" s="44">
        <v>42860</v>
      </c>
      <c r="B55" s="74" t="s">
        <v>177</v>
      </c>
      <c r="C55" s="74" t="s">
        <v>40</v>
      </c>
      <c r="D55" s="74" t="s">
        <v>217</v>
      </c>
      <c r="E55" s="74">
        <v>60463</v>
      </c>
      <c r="F55" s="74">
        <v>91130</v>
      </c>
      <c r="G55" s="74">
        <v>1</v>
      </c>
      <c r="H55" s="74">
        <v>0</v>
      </c>
      <c r="I55" s="74" t="s">
        <v>218</v>
      </c>
      <c r="K55" s="74">
        <v>0</v>
      </c>
    </row>
    <row r="56" spans="1:11" x14ac:dyDescent="0.25">
      <c r="A56" s="44">
        <v>42860</v>
      </c>
      <c r="B56" s="74" t="s">
        <v>117</v>
      </c>
      <c r="C56" s="74" t="s">
        <v>41</v>
      </c>
      <c r="D56" s="74" t="s">
        <v>217</v>
      </c>
      <c r="E56" s="74">
        <v>60503</v>
      </c>
      <c r="F56" s="74">
        <v>91161</v>
      </c>
      <c r="G56" s="74">
        <v>1</v>
      </c>
      <c r="H56" s="74">
        <v>92</v>
      </c>
      <c r="I56" s="74" t="s">
        <v>218</v>
      </c>
      <c r="K56" s="74">
        <v>1</v>
      </c>
    </row>
    <row r="57" spans="1:11" x14ac:dyDescent="0.25">
      <c r="A57" s="44">
        <v>42860</v>
      </c>
      <c r="B57" s="74" t="s">
        <v>191</v>
      </c>
      <c r="C57" s="74" t="s">
        <v>45</v>
      </c>
      <c r="D57" s="74" t="s">
        <v>217</v>
      </c>
      <c r="E57" s="74">
        <v>60524</v>
      </c>
      <c r="F57" s="74">
        <v>91158</v>
      </c>
      <c r="G57" s="74">
        <v>1</v>
      </c>
      <c r="H57" s="74">
        <v>100</v>
      </c>
      <c r="I57" s="74" t="s">
        <v>218</v>
      </c>
      <c r="K57" s="74">
        <v>1</v>
      </c>
    </row>
    <row r="58" spans="1:11" x14ac:dyDescent="0.25">
      <c r="A58" s="44">
        <v>42860</v>
      </c>
      <c r="B58" s="74" t="s">
        <v>76</v>
      </c>
      <c r="C58" s="74" t="s">
        <v>40</v>
      </c>
      <c r="D58" s="74" t="s">
        <v>217</v>
      </c>
      <c r="E58" s="74">
        <v>60587</v>
      </c>
      <c r="F58" s="74">
        <v>91145</v>
      </c>
      <c r="G58" s="74">
        <v>1</v>
      </c>
      <c r="H58" s="74">
        <v>90</v>
      </c>
      <c r="I58" s="74" t="s">
        <v>218</v>
      </c>
      <c r="K58" s="74">
        <v>1</v>
      </c>
    </row>
    <row r="59" spans="1:11" x14ac:dyDescent="0.25">
      <c r="A59" s="44">
        <v>42860</v>
      </c>
      <c r="B59" s="74" t="s">
        <v>72</v>
      </c>
      <c r="C59" s="74" t="s">
        <v>40</v>
      </c>
      <c r="D59" s="74" t="s">
        <v>217</v>
      </c>
      <c r="E59" s="74">
        <v>60566</v>
      </c>
      <c r="F59" s="74">
        <v>91169</v>
      </c>
      <c r="G59" s="74">
        <v>1</v>
      </c>
      <c r="H59" s="74">
        <v>100</v>
      </c>
      <c r="I59" s="74" t="s">
        <v>218</v>
      </c>
      <c r="K59" s="74">
        <v>0</v>
      </c>
    </row>
    <row r="60" spans="1:11" x14ac:dyDescent="0.25">
      <c r="A60" s="44">
        <v>42860</v>
      </c>
      <c r="B60" s="74" t="s">
        <v>88</v>
      </c>
      <c r="C60" s="74" t="s">
        <v>48</v>
      </c>
      <c r="D60" s="74" t="s">
        <v>220</v>
      </c>
      <c r="E60" s="74">
        <v>60579</v>
      </c>
      <c r="F60" s="74">
        <v>91368</v>
      </c>
      <c r="G60" s="74">
        <v>1</v>
      </c>
      <c r="H60" s="74">
        <v>100</v>
      </c>
      <c r="I60" s="74" t="s">
        <v>218</v>
      </c>
      <c r="K60" s="74">
        <v>0</v>
      </c>
    </row>
    <row r="61" spans="1:11" x14ac:dyDescent="0.25">
      <c r="A61" s="44">
        <v>42860</v>
      </c>
      <c r="B61" s="74" t="s">
        <v>175</v>
      </c>
      <c r="C61" s="74" t="s">
        <v>40</v>
      </c>
      <c r="D61" s="74" t="s">
        <v>217</v>
      </c>
      <c r="E61" s="74">
        <v>60573</v>
      </c>
      <c r="F61" s="74">
        <v>91151</v>
      </c>
      <c r="G61" s="74">
        <v>1</v>
      </c>
      <c r="H61" s="74">
        <v>100</v>
      </c>
      <c r="I61" s="74" t="s">
        <v>218</v>
      </c>
      <c r="K61" s="74">
        <v>1</v>
      </c>
    </row>
    <row r="62" spans="1:11" x14ac:dyDescent="0.25">
      <c r="A62" s="44">
        <v>42860</v>
      </c>
      <c r="B62" s="74" t="s">
        <v>78</v>
      </c>
      <c r="C62" s="74" t="s">
        <v>40</v>
      </c>
      <c r="D62" s="74" t="s">
        <v>217</v>
      </c>
      <c r="E62" s="74">
        <v>60582</v>
      </c>
      <c r="F62" s="74">
        <v>91180</v>
      </c>
      <c r="G62" s="74">
        <v>1</v>
      </c>
      <c r="H62" s="74">
        <v>90</v>
      </c>
      <c r="I62" s="74" t="s">
        <v>218</v>
      </c>
      <c r="K62" s="74">
        <v>1</v>
      </c>
    </row>
    <row r="63" spans="1:11" x14ac:dyDescent="0.25">
      <c r="A63" s="44">
        <v>42860</v>
      </c>
      <c r="B63" s="74" t="s">
        <v>189</v>
      </c>
      <c r="C63" s="74" t="s">
        <v>45</v>
      </c>
      <c r="D63" s="74" t="s">
        <v>217</v>
      </c>
      <c r="E63" s="74">
        <v>60457</v>
      </c>
      <c r="F63" s="74">
        <v>91142</v>
      </c>
      <c r="G63" s="74">
        <v>1</v>
      </c>
      <c r="H63" s="74">
        <v>92</v>
      </c>
      <c r="I63" s="74" t="s">
        <v>218</v>
      </c>
      <c r="K63" s="74">
        <v>1</v>
      </c>
    </row>
    <row r="64" spans="1:11" x14ac:dyDescent="0.25">
      <c r="A64" s="44">
        <v>42860</v>
      </c>
      <c r="B64" s="74" t="s">
        <v>103</v>
      </c>
      <c r="C64" s="74" t="s">
        <v>45</v>
      </c>
      <c r="D64" s="74" t="s">
        <v>217</v>
      </c>
      <c r="E64" s="74">
        <v>60456</v>
      </c>
      <c r="F64" s="74">
        <v>91140</v>
      </c>
      <c r="G64" s="74">
        <v>1</v>
      </c>
      <c r="H64" s="74">
        <v>100</v>
      </c>
      <c r="I64" s="74" t="s">
        <v>218</v>
      </c>
      <c r="K64" s="74">
        <v>1</v>
      </c>
    </row>
    <row r="65" spans="1:11" x14ac:dyDescent="0.25">
      <c r="A65" s="44">
        <v>42860</v>
      </c>
      <c r="B65" s="74" t="s">
        <v>57</v>
      </c>
      <c r="C65" s="74" t="s">
        <v>40</v>
      </c>
      <c r="D65" s="74" t="s">
        <v>217</v>
      </c>
      <c r="E65" s="74">
        <v>60585</v>
      </c>
      <c r="F65" s="74">
        <v>91218</v>
      </c>
      <c r="G65" s="74">
        <v>1</v>
      </c>
      <c r="H65" s="74">
        <v>100</v>
      </c>
      <c r="I65" s="74" t="s">
        <v>218</v>
      </c>
      <c r="K65" s="74">
        <v>1</v>
      </c>
    </row>
    <row r="66" spans="1:11" x14ac:dyDescent="0.25">
      <c r="A66" s="44">
        <v>42860</v>
      </c>
      <c r="B66" s="74" t="s">
        <v>108</v>
      </c>
      <c r="C66" s="74" t="s">
        <v>41</v>
      </c>
      <c r="D66" s="74" t="s">
        <v>219</v>
      </c>
      <c r="E66" s="74">
        <v>60506</v>
      </c>
      <c r="F66" s="74">
        <v>91216</v>
      </c>
      <c r="G66" s="74">
        <v>1</v>
      </c>
      <c r="H66" s="74">
        <v>100</v>
      </c>
      <c r="I66" s="74" t="s">
        <v>218</v>
      </c>
      <c r="K66" s="74">
        <v>1</v>
      </c>
    </row>
    <row r="67" spans="1:11" x14ac:dyDescent="0.25">
      <c r="A67" s="44">
        <v>42860</v>
      </c>
      <c r="B67" s="74" t="s">
        <v>53</v>
      </c>
      <c r="C67" s="74" t="s">
        <v>40</v>
      </c>
      <c r="D67" s="74" t="s">
        <v>217</v>
      </c>
      <c r="E67" s="74">
        <v>60559</v>
      </c>
      <c r="F67" s="74">
        <v>102520</v>
      </c>
      <c r="G67" s="74">
        <v>1</v>
      </c>
      <c r="H67" s="74">
        <v>90</v>
      </c>
      <c r="I67" s="74" t="s">
        <v>218</v>
      </c>
      <c r="K67" s="74">
        <v>1</v>
      </c>
    </row>
    <row r="68" spans="1:11" x14ac:dyDescent="0.25">
      <c r="A68" s="44">
        <v>42860</v>
      </c>
      <c r="B68" s="74" t="s">
        <v>178</v>
      </c>
      <c r="C68" s="74" t="s">
        <v>40</v>
      </c>
      <c r="D68" s="74" t="s">
        <v>219</v>
      </c>
      <c r="E68" s="74">
        <v>60489</v>
      </c>
      <c r="F68" s="74">
        <v>91156</v>
      </c>
      <c r="G68" s="74">
        <v>1</v>
      </c>
      <c r="H68" s="74">
        <v>100</v>
      </c>
      <c r="I68" s="74" t="s">
        <v>218</v>
      </c>
      <c r="K68" s="74">
        <v>0</v>
      </c>
    </row>
    <row r="69" spans="1:11" x14ac:dyDescent="0.25">
      <c r="A69" s="44">
        <v>42860</v>
      </c>
      <c r="B69" s="74" t="s">
        <v>129</v>
      </c>
      <c r="C69" s="74" t="s">
        <v>40</v>
      </c>
      <c r="D69" s="74" t="s">
        <v>221</v>
      </c>
      <c r="E69" s="74">
        <v>60466</v>
      </c>
      <c r="F69" s="74">
        <v>91133</v>
      </c>
      <c r="G69" s="74">
        <v>1</v>
      </c>
      <c r="H69" s="74">
        <v>0</v>
      </c>
      <c r="I69" s="74" t="s">
        <v>218</v>
      </c>
      <c r="K69" s="74">
        <v>0</v>
      </c>
    </row>
    <row r="70" spans="1:11" x14ac:dyDescent="0.25">
      <c r="A70" s="44">
        <v>42860</v>
      </c>
      <c r="B70" s="74" t="s">
        <v>182</v>
      </c>
      <c r="C70" s="74" t="s">
        <v>40</v>
      </c>
      <c r="D70" s="74" t="s">
        <v>217</v>
      </c>
      <c r="E70" s="74">
        <v>60500</v>
      </c>
      <c r="F70" s="74">
        <v>91131</v>
      </c>
      <c r="G70" s="74">
        <v>1</v>
      </c>
      <c r="H70" s="74">
        <v>100</v>
      </c>
      <c r="I70" s="74" t="s">
        <v>218</v>
      </c>
      <c r="K70" s="74">
        <v>1</v>
      </c>
    </row>
    <row r="71" spans="1:11" x14ac:dyDescent="0.25">
      <c r="A71" s="44">
        <v>42860</v>
      </c>
      <c r="B71" s="74" t="s">
        <v>122</v>
      </c>
      <c r="C71" s="74" t="s">
        <v>41</v>
      </c>
      <c r="D71" s="74" t="s">
        <v>217</v>
      </c>
      <c r="E71" s="74">
        <v>60577</v>
      </c>
      <c r="F71" s="74">
        <v>91127</v>
      </c>
      <c r="G71" s="74">
        <v>1</v>
      </c>
      <c r="H71" s="74">
        <v>81</v>
      </c>
      <c r="I71" s="74" t="s">
        <v>218</v>
      </c>
      <c r="K71" s="74">
        <v>1</v>
      </c>
    </row>
    <row r="72" spans="1:11" x14ac:dyDescent="0.25">
      <c r="A72" s="44">
        <v>42860</v>
      </c>
      <c r="B72" s="74" t="s">
        <v>174</v>
      </c>
      <c r="C72" s="74" t="s">
        <v>40</v>
      </c>
      <c r="D72" s="74" t="s">
        <v>217</v>
      </c>
      <c r="E72" s="74">
        <v>60569</v>
      </c>
      <c r="F72" s="74">
        <v>91177</v>
      </c>
      <c r="G72" s="74">
        <v>1</v>
      </c>
      <c r="H72" s="74">
        <v>100</v>
      </c>
      <c r="I72" s="74" t="s">
        <v>218</v>
      </c>
      <c r="K72" s="74">
        <v>0</v>
      </c>
    </row>
    <row r="73" spans="1:11" x14ac:dyDescent="0.25">
      <c r="A73" s="44">
        <v>42860</v>
      </c>
      <c r="B73" s="74" t="s">
        <v>96</v>
      </c>
      <c r="C73" s="74" t="s">
        <v>40</v>
      </c>
      <c r="D73" s="74" t="s">
        <v>217</v>
      </c>
      <c r="E73" s="74">
        <v>60564</v>
      </c>
      <c r="F73" s="74">
        <v>91157</v>
      </c>
      <c r="G73" s="74">
        <v>1</v>
      </c>
      <c r="H73" s="74">
        <v>100</v>
      </c>
      <c r="I73" s="74" t="s">
        <v>218</v>
      </c>
      <c r="K73" s="74">
        <v>0</v>
      </c>
    </row>
    <row r="74" spans="1:11" x14ac:dyDescent="0.25">
      <c r="A74" s="44">
        <v>42863</v>
      </c>
      <c r="B74" s="74" t="s">
        <v>68</v>
      </c>
      <c r="C74" s="74" t="s">
        <v>40</v>
      </c>
      <c r="D74" s="74" t="s">
        <v>219</v>
      </c>
      <c r="E74" s="74">
        <v>60693</v>
      </c>
      <c r="F74" s="74">
        <v>91155</v>
      </c>
      <c r="G74" s="74">
        <v>1</v>
      </c>
      <c r="H74" s="74">
        <v>100</v>
      </c>
      <c r="I74" s="74" t="s">
        <v>218</v>
      </c>
      <c r="K74" s="74">
        <v>0</v>
      </c>
    </row>
    <row r="75" spans="1:11" x14ac:dyDescent="0.25">
      <c r="A75" s="44">
        <v>42863</v>
      </c>
      <c r="B75" s="74" t="s">
        <v>61</v>
      </c>
      <c r="C75" s="74" t="s">
        <v>40</v>
      </c>
      <c r="D75" s="74" t="s">
        <v>217</v>
      </c>
      <c r="E75" s="74">
        <v>60692</v>
      </c>
      <c r="F75" s="74">
        <v>91175</v>
      </c>
      <c r="G75" s="74">
        <v>1</v>
      </c>
      <c r="H75" s="74">
        <v>100</v>
      </c>
      <c r="I75" s="74" t="s">
        <v>218</v>
      </c>
      <c r="K75" s="74">
        <v>1</v>
      </c>
    </row>
    <row r="76" spans="1:11" x14ac:dyDescent="0.25">
      <c r="A76" s="44">
        <v>42863</v>
      </c>
      <c r="B76" s="74" t="s">
        <v>102</v>
      </c>
      <c r="C76" s="74" t="s">
        <v>45</v>
      </c>
      <c r="D76" s="74" t="s">
        <v>217</v>
      </c>
      <c r="E76" s="74">
        <v>60699</v>
      </c>
      <c r="F76" s="74">
        <v>91388</v>
      </c>
      <c r="G76" s="74">
        <v>1</v>
      </c>
      <c r="H76" s="74">
        <v>86</v>
      </c>
      <c r="I76" s="74" t="s">
        <v>218</v>
      </c>
      <c r="K76" s="74">
        <v>1</v>
      </c>
    </row>
    <row r="77" spans="1:11" x14ac:dyDescent="0.25">
      <c r="A77" s="44">
        <v>42863</v>
      </c>
      <c r="B77" s="74" t="s">
        <v>131</v>
      </c>
      <c r="C77" s="74" t="s">
        <v>40</v>
      </c>
      <c r="D77" s="74" t="s">
        <v>217</v>
      </c>
      <c r="E77" s="74">
        <v>60696</v>
      </c>
      <c r="F77" s="74">
        <v>91136</v>
      </c>
      <c r="G77" s="74">
        <v>1</v>
      </c>
      <c r="H77" s="74">
        <v>100</v>
      </c>
      <c r="I77" s="74" t="s">
        <v>218</v>
      </c>
      <c r="K77" s="74">
        <v>1</v>
      </c>
    </row>
    <row r="78" spans="1:11" x14ac:dyDescent="0.25">
      <c r="A78" s="44">
        <v>42863</v>
      </c>
      <c r="B78" s="74" t="s">
        <v>127</v>
      </c>
      <c r="C78" s="74" t="s">
        <v>45</v>
      </c>
      <c r="D78" s="74" t="s">
        <v>217</v>
      </c>
      <c r="E78" s="74">
        <v>60698</v>
      </c>
      <c r="F78" s="74">
        <v>102595</v>
      </c>
      <c r="G78" s="74">
        <v>1</v>
      </c>
      <c r="H78" s="74">
        <v>90</v>
      </c>
      <c r="I78" s="74" t="s">
        <v>218</v>
      </c>
      <c r="K78" s="74">
        <v>1</v>
      </c>
    </row>
    <row r="79" spans="1:11" x14ac:dyDescent="0.25">
      <c r="A79" s="44">
        <v>42863</v>
      </c>
      <c r="B79" s="74" t="s">
        <v>107</v>
      </c>
      <c r="C79" s="74" t="s">
        <v>45</v>
      </c>
      <c r="D79" s="74" t="s">
        <v>217</v>
      </c>
      <c r="E79" s="74">
        <v>60701</v>
      </c>
      <c r="F79" s="74">
        <v>102599</v>
      </c>
      <c r="G79" s="74">
        <v>1</v>
      </c>
      <c r="H79" s="74">
        <v>100</v>
      </c>
      <c r="I79" s="74" t="s">
        <v>218</v>
      </c>
      <c r="K79" s="74">
        <v>1</v>
      </c>
    </row>
    <row r="80" spans="1:11" x14ac:dyDescent="0.25">
      <c r="A80" s="44">
        <v>42864</v>
      </c>
      <c r="B80" s="74" t="s">
        <v>92</v>
      </c>
      <c r="C80" s="74" t="s">
        <v>45</v>
      </c>
      <c r="D80" s="74" t="s">
        <v>222</v>
      </c>
      <c r="E80" s="74">
        <v>60726</v>
      </c>
      <c r="F80" s="74">
        <v>91128</v>
      </c>
      <c r="G80" s="74">
        <v>1</v>
      </c>
      <c r="H80" s="74">
        <v>100</v>
      </c>
      <c r="I80" s="74" t="s">
        <v>218</v>
      </c>
      <c r="K80" s="74">
        <v>1</v>
      </c>
    </row>
    <row r="81" spans="1:11" x14ac:dyDescent="0.25">
      <c r="A81" s="44">
        <v>42864</v>
      </c>
      <c r="B81" s="74" t="s">
        <v>166</v>
      </c>
      <c r="C81" s="74" t="s">
        <v>45</v>
      </c>
      <c r="D81" s="74" t="s">
        <v>223</v>
      </c>
      <c r="E81" s="74">
        <v>60728</v>
      </c>
      <c r="F81" s="74">
        <v>91115</v>
      </c>
      <c r="G81" s="74">
        <v>1</v>
      </c>
      <c r="H81" s="74">
        <v>88</v>
      </c>
      <c r="I81" s="74" t="s">
        <v>218</v>
      </c>
      <c r="K81" s="74">
        <v>1</v>
      </c>
    </row>
    <row r="82" spans="1:11" x14ac:dyDescent="0.25">
      <c r="A82" s="44">
        <v>42864</v>
      </c>
      <c r="B82" s="74" t="s">
        <v>84</v>
      </c>
      <c r="C82" s="74" t="s">
        <v>48</v>
      </c>
      <c r="D82" s="74" t="s">
        <v>224</v>
      </c>
      <c r="E82" s="74">
        <v>60749</v>
      </c>
      <c r="F82" s="74">
        <v>91276</v>
      </c>
      <c r="G82" s="74">
        <v>1</v>
      </c>
      <c r="H82" s="74">
        <v>90</v>
      </c>
      <c r="I82" s="74" t="s">
        <v>218</v>
      </c>
      <c r="K82" s="74">
        <v>1</v>
      </c>
    </row>
    <row r="83" spans="1:11" x14ac:dyDescent="0.25">
      <c r="A83" s="44">
        <v>42864</v>
      </c>
      <c r="B83" s="74" t="s">
        <v>84</v>
      </c>
      <c r="C83" s="74" t="s">
        <v>48</v>
      </c>
      <c r="D83" s="74" t="s">
        <v>224</v>
      </c>
      <c r="E83" s="74">
        <v>60750</v>
      </c>
      <c r="F83" s="74">
        <v>91276</v>
      </c>
      <c r="G83" s="74">
        <v>1</v>
      </c>
      <c r="H83" s="74">
        <v>95</v>
      </c>
      <c r="I83" s="74" t="s">
        <v>218</v>
      </c>
      <c r="K83" s="74">
        <v>1</v>
      </c>
    </row>
    <row r="84" spans="1:11" x14ac:dyDescent="0.25">
      <c r="A84" s="44">
        <v>42864</v>
      </c>
      <c r="B84" s="74" t="s">
        <v>168</v>
      </c>
      <c r="C84" s="74" t="s">
        <v>48</v>
      </c>
      <c r="D84" s="74" t="s">
        <v>224</v>
      </c>
      <c r="E84" s="74">
        <v>60760</v>
      </c>
      <c r="F84" s="74">
        <v>91275</v>
      </c>
      <c r="G84" s="74">
        <v>1</v>
      </c>
      <c r="H84" s="74">
        <v>95</v>
      </c>
      <c r="I84" s="74" t="s">
        <v>218</v>
      </c>
      <c r="K84" s="74">
        <v>1</v>
      </c>
    </row>
    <row r="85" spans="1:11" x14ac:dyDescent="0.25">
      <c r="A85" s="44">
        <v>42864</v>
      </c>
      <c r="B85" s="74" t="s">
        <v>168</v>
      </c>
      <c r="C85" s="74" t="s">
        <v>48</v>
      </c>
      <c r="D85" s="74" t="s">
        <v>224</v>
      </c>
      <c r="E85" s="74">
        <v>60762</v>
      </c>
      <c r="F85" s="74">
        <v>91275</v>
      </c>
      <c r="G85" s="74">
        <v>1</v>
      </c>
      <c r="H85" s="74">
        <v>100</v>
      </c>
      <c r="I85" s="74" t="s">
        <v>218</v>
      </c>
      <c r="K85" s="74">
        <v>1</v>
      </c>
    </row>
    <row r="86" spans="1:11" x14ac:dyDescent="0.25">
      <c r="A86" s="44">
        <v>42864</v>
      </c>
      <c r="B86" s="74" t="s">
        <v>86</v>
      </c>
      <c r="C86" s="74" t="s">
        <v>48</v>
      </c>
      <c r="D86" s="74" t="s">
        <v>224</v>
      </c>
      <c r="E86" s="74">
        <v>60763</v>
      </c>
      <c r="F86" s="74">
        <v>91283</v>
      </c>
      <c r="G86" s="74">
        <v>1</v>
      </c>
      <c r="H86" s="74">
        <v>100</v>
      </c>
      <c r="I86" s="74" t="s">
        <v>218</v>
      </c>
      <c r="K86" s="74">
        <v>1</v>
      </c>
    </row>
    <row r="87" spans="1:11" x14ac:dyDescent="0.25">
      <c r="A87" s="44">
        <v>42864</v>
      </c>
      <c r="B87" s="74" t="s">
        <v>116</v>
      </c>
      <c r="C87" s="74" t="s">
        <v>41</v>
      </c>
      <c r="D87" s="74" t="s">
        <v>222</v>
      </c>
      <c r="E87" s="74">
        <v>60723</v>
      </c>
      <c r="F87" s="74">
        <v>91126</v>
      </c>
      <c r="G87" s="74">
        <v>1</v>
      </c>
      <c r="H87" s="74">
        <v>100</v>
      </c>
      <c r="I87" s="74" t="s">
        <v>218</v>
      </c>
      <c r="K87" s="74">
        <v>1</v>
      </c>
    </row>
    <row r="88" spans="1:11" x14ac:dyDescent="0.25">
      <c r="A88" s="44">
        <v>42864</v>
      </c>
      <c r="B88" s="74" t="s">
        <v>83</v>
      </c>
      <c r="C88" s="74" t="s">
        <v>48</v>
      </c>
      <c r="D88" s="74" t="s">
        <v>224</v>
      </c>
      <c r="E88" s="74">
        <v>60746</v>
      </c>
      <c r="F88" s="74">
        <v>91282</v>
      </c>
      <c r="G88" s="74">
        <v>1</v>
      </c>
      <c r="H88" s="74">
        <v>100</v>
      </c>
      <c r="I88" s="74" t="s">
        <v>218</v>
      </c>
      <c r="K88" s="74">
        <v>1</v>
      </c>
    </row>
    <row r="89" spans="1:11" x14ac:dyDescent="0.25">
      <c r="A89" s="44">
        <v>42864</v>
      </c>
      <c r="B89" s="74" t="s">
        <v>83</v>
      </c>
      <c r="C89" s="74" t="s">
        <v>48</v>
      </c>
      <c r="D89" s="74" t="s">
        <v>224</v>
      </c>
      <c r="E89" s="74">
        <v>60747</v>
      </c>
      <c r="F89" s="74">
        <v>91282</v>
      </c>
      <c r="G89" s="74">
        <v>1</v>
      </c>
      <c r="H89" s="74">
        <v>90</v>
      </c>
      <c r="I89" s="74" t="s">
        <v>218</v>
      </c>
      <c r="K89" s="74">
        <v>1</v>
      </c>
    </row>
    <row r="90" spans="1:11" x14ac:dyDescent="0.25">
      <c r="A90" s="44">
        <v>42864</v>
      </c>
      <c r="B90" s="74" t="s">
        <v>93</v>
      </c>
      <c r="C90" s="74" t="s">
        <v>45</v>
      </c>
      <c r="D90" s="74" t="s">
        <v>223</v>
      </c>
      <c r="E90" s="74">
        <v>60727</v>
      </c>
      <c r="F90" s="74">
        <v>91389</v>
      </c>
      <c r="G90" s="74">
        <v>1</v>
      </c>
      <c r="H90" s="74">
        <v>87</v>
      </c>
      <c r="I90" s="74" t="s">
        <v>218</v>
      </c>
      <c r="K90" s="74">
        <v>1</v>
      </c>
    </row>
    <row r="91" spans="1:11" x14ac:dyDescent="0.25">
      <c r="A91" s="44">
        <v>42864</v>
      </c>
      <c r="B91" s="74" t="s">
        <v>117</v>
      </c>
      <c r="C91" s="74" t="s">
        <v>41</v>
      </c>
      <c r="D91" s="74" t="s">
        <v>222</v>
      </c>
      <c r="E91" s="74">
        <v>60744</v>
      </c>
      <c r="F91" s="74">
        <v>91161</v>
      </c>
      <c r="G91" s="74">
        <v>1</v>
      </c>
      <c r="H91" s="74">
        <v>88</v>
      </c>
      <c r="I91" s="74" t="s">
        <v>218</v>
      </c>
      <c r="K91" s="74">
        <v>1</v>
      </c>
    </row>
    <row r="92" spans="1:11" x14ac:dyDescent="0.25">
      <c r="A92" s="44">
        <v>42865</v>
      </c>
      <c r="B92" s="74" t="s">
        <v>99</v>
      </c>
      <c r="C92" s="74" t="s">
        <v>45</v>
      </c>
      <c r="D92" s="74" t="s">
        <v>222</v>
      </c>
      <c r="E92" s="74">
        <v>60794</v>
      </c>
      <c r="F92" s="74">
        <v>91178</v>
      </c>
      <c r="G92" s="74">
        <v>1</v>
      </c>
      <c r="H92" s="74">
        <v>83</v>
      </c>
      <c r="I92" s="74" t="s">
        <v>218</v>
      </c>
      <c r="K92" s="74">
        <v>1</v>
      </c>
    </row>
    <row r="93" spans="1:11" x14ac:dyDescent="0.25">
      <c r="A93" s="44">
        <v>42865</v>
      </c>
      <c r="B93" s="74" t="s">
        <v>92</v>
      </c>
      <c r="C93" s="74" t="s">
        <v>45</v>
      </c>
      <c r="D93" s="74" t="s">
        <v>217</v>
      </c>
      <c r="E93" s="74">
        <v>60802</v>
      </c>
      <c r="F93" s="74">
        <v>91128</v>
      </c>
      <c r="G93" s="74">
        <v>1</v>
      </c>
      <c r="H93" s="74">
        <v>100</v>
      </c>
      <c r="I93" s="74" t="s">
        <v>218</v>
      </c>
      <c r="K93" s="74">
        <v>1</v>
      </c>
    </row>
    <row r="94" spans="1:11" x14ac:dyDescent="0.25">
      <c r="A94" s="44">
        <v>42865</v>
      </c>
      <c r="B94" s="74" t="s">
        <v>170</v>
      </c>
      <c r="C94" s="74" t="s">
        <v>41</v>
      </c>
      <c r="D94" s="74" t="s">
        <v>222</v>
      </c>
      <c r="E94" s="74">
        <v>60779</v>
      </c>
      <c r="F94" s="74">
        <v>91148</v>
      </c>
      <c r="G94" s="74">
        <v>1</v>
      </c>
      <c r="H94" s="74">
        <v>96</v>
      </c>
      <c r="I94" s="74" t="s">
        <v>218</v>
      </c>
      <c r="K94" s="74">
        <v>1</v>
      </c>
    </row>
    <row r="95" spans="1:11" x14ac:dyDescent="0.25">
      <c r="A95" s="44">
        <v>42865</v>
      </c>
      <c r="B95" s="74" t="s">
        <v>170</v>
      </c>
      <c r="C95" s="74" t="s">
        <v>41</v>
      </c>
      <c r="D95" s="74" t="s">
        <v>217</v>
      </c>
      <c r="E95" s="74">
        <v>60835</v>
      </c>
      <c r="F95" s="74">
        <v>91148</v>
      </c>
      <c r="G95" s="74">
        <v>1</v>
      </c>
      <c r="H95" s="74">
        <v>80</v>
      </c>
      <c r="I95" s="74" t="s">
        <v>218</v>
      </c>
      <c r="K95" s="74">
        <v>1</v>
      </c>
    </row>
    <row r="96" spans="1:11" x14ac:dyDescent="0.25">
      <c r="A96" s="44">
        <v>42865</v>
      </c>
      <c r="B96" s="74" t="s">
        <v>109</v>
      </c>
      <c r="C96" s="74" t="s">
        <v>41</v>
      </c>
      <c r="D96" s="74" t="s">
        <v>223</v>
      </c>
      <c r="E96" s="74">
        <v>60775</v>
      </c>
      <c r="F96" s="74">
        <v>91396</v>
      </c>
      <c r="G96" s="74">
        <v>1</v>
      </c>
      <c r="H96" s="74">
        <v>95</v>
      </c>
      <c r="I96" s="74" t="s">
        <v>218</v>
      </c>
      <c r="K96" s="74">
        <v>1</v>
      </c>
    </row>
    <row r="97" spans="1:11" x14ac:dyDescent="0.25">
      <c r="A97" s="44">
        <v>42865</v>
      </c>
      <c r="B97" s="74" t="s">
        <v>164</v>
      </c>
      <c r="C97" s="74" t="s">
        <v>41</v>
      </c>
      <c r="D97" s="74" t="s">
        <v>223</v>
      </c>
      <c r="E97" s="74">
        <v>60781</v>
      </c>
      <c r="F97" s="74">
        <v>91320</v>
      </c>
      <c r="G97" s="74">
        <v>1</v>
      </c>
      <c r="H97" s="74">
        <v>95</v>
      </c>
      <c r="I97" s="74" t="s">
        <v>218</v>
      </c>
      <c r="K97" s="74">
        <v>1</v>
      </c>
    </row>
    <row r="98" spans="1:11" x14ac:dyDescent="0.25">
      <c r="A98" s="44">
        <v>42865</v>
      </c>
      <c r="B98" s="74" t="s">
        <v>87</v>
      </c>
      <c r="C98" s="74" t="s">
        <v>48</v>
      </c>
      <c r="D98" s="74" t="s">
        <v>224</v>
      </c>
      <c r="E98" s="74">
        <v>60811</v>
      </c>
      <c r="F98" s="74">
        <v>91278</v>
      </c>
      <c r="G98" s="74">
        <v>1</v>
      </c>
      <c r="H98" s="74">
        <v>90</v>
      </c>
      <c r="I98" s="74" t="s">
        <v>218</v>
      </c>
      <c r="K98" s="74">
        <v>1</v>
      </c>
    </row>
    <row r="99" spans="1:11" x14ac:dyDescent="0.25">
      <c r="A99" s="44">
        <v>42865</v>
      </c>
      <c r="B99" s="74" t="s">
        <v>87</v>
      </c>
      <c r="C99" s="74" t="s">
        <v>48</v>
      </c>
      <c r="D99" s="74" t="s">
        <v>224</v>
      </c>
      <c r="E99" s="74">
        <v>60812</v>
      </c>
      <c r="F99" s="74">
        <v>91278</v>
      </c>
      <c r="G99" s="74">
        <v>1</v>
      </c>
      <c r="H99" s="74">
        <v>90</v>
      </c>
      <c r="I99" s="74" t="s">
        <v>218</v>
      </c>
      <c r="K99" s="74">
        <v>1</v>
      </c>
    </row>
    <row r="100" spans="1:11" x14ac:dyDescent="0.25">
      <c r="A100" s="44">
        <v>42865</v>
      </c>
      <c r="B100" s="74" t="s">
        <v>181</v>
      </c>
      <c r="C100" s="74" t="s">
        <v>40</v>
      </c>
      <c r="D100" s="74" t="s">
        <v>224</v>
      </c>
      <c r="E100" s="74">
        <v>60834</v>
      </c>
      <c r="F100" s="74">
        <v>91376</v>
      </c>
      <c r="G100" s="74">
        <v>1</v>
      </c>
      <c r="H100" s="74">
        <v>100</v>
      </c>
      <c r="I100" s="74" t="s">
        <v>218</v>
      </c>
      <c r="K100" s="74">
        <v>0</v>
      </c>
    </row>
    <row r="101" spans="1:11" x14ac:dyDescent="0.25">
      <c r="A101" s="44">
        <v>42865</v>
      </c>
      <c r="B101" s="74" t="s">
        <v>86</v>
      </c>
      <c r="C101" s="74" t="s">
        <v>48</v>
      </c>
      <c r="D101" s="74" t="s">
        <v>224</v>
      </c>
      <c r="E101" s="74">
        <v>60810</v>
      </c>
      <c r="F101" s="74">
        <v>91283</v>
      </c>
      <c r="G101" s="74">
        <v>1</v>
      </c>
      <c r="H101" s="74">
        <v>100</v>
      </c>
      <c r="I101" s="74" t="s">
        <v>218</v>
      </c>
      <c r="K101" s="74">
        <v>1</v>
      </c>
    </row>
    <row r="102" spans="1:11" x14ac:dyDescent="0.25">
      <c r="A102" s="44">
        <v>42865</v>
      </c>
      <c r="B102" s="74" t="s">
        <v>167</v>
      </c>
      <c r="C102" s="74" t="s">
        <v>45</v>
      </c>
      <c r="D102" s="74" t="s">
        <v>223</v>
      </c>
      <c r="E102" s="74">
        <v>60789</v>
      </c>
      <c r="F102" s="74">
        <v>91120</v>
      </c>
      <c r="G102" s="74">
        <v>1</v>
      </c>
      <c r="H102" s="74">
        <v>100</v>
      </c>
      <c r="I102" s="74" t="s">
        <v>218</v>
      </c>
      <c r="K102" s="74">
        <v>1</v>
      </c>
    </row>
    <row r="103" spans="1:11" x14ac:dyDescent="0.25">
      <c r="A103" s="44">
        <v>42865</v>
      </c>
      <c r="B103" s="74" t="s">
        <v>101</v>
      </c>
      <c r="C103" s="74" t="s">
        <v>45</v>
      </c>
      <c r="D103" s="74" t="s">
        <v>222</v>
      </c>
      <c r="E103" s="74">
        <v>60795</v>
      </c>
      <c r="F103" s="74">
        <v>91179</v>
      </c>
      <c r="G103" s="74">
        <v>1</v>
      </c>
      <c r="H103" s="74">
        <v>100</v>
      </c>
      <c r="I103" s="74" t="s">
        <v>218</v>
      </c>
      <c r="K103" s="74">
        <v>1</v>
      </c>
    </row>
    <row r="104" spans="1:11" x14ac:dyDescent="0.25">
      <c r="A104" s="44">
        <v>42865</v>
      </c>
      <c r="B104" s="74" t="s">
        <v>101</v>
      </c>
      <c r="C104" s="74" t="s">
        <v>45</v>
      </c>
      <c r="D104" s="74" t="s">
        <v>217</v>
      </c>
      <c r="E104" s="74">
        <v>60846</v>
      </c>
      <c r="F104" s="74">
        <v>91179</v>
      </c>
      <c r="G104" s="74">
        <v>1</v>
      </c>
      <c r="H104" s="74">
        <v>83</v>
      </c>
      <c r="I104" s="74" t="s">
        <v>218</v>
      </c>
      <c r="K104" s="74">
        <v>1</v>
      </c>
    </row>
    <row r="105" spans="1:11" x14ac:dyDescent="0.25">
      <c r="A105" s="44">
        <v>42865</v>
      </c>
      <c r="B105" s="74" t="s">
        <v>106</v>
      </c>
      <c r="C105" s="74" t="s">
        <v>45</v>
      </c>
      <c r="D105" s="74" t="s">
        <v>217</v>
      </c>
      <c r="E105" s="74">
        <v>60856</v>
      </c>
      <c r="F105" s="74">
        <v>91150</v>
      </c>
      <c r="G105" s="74">
        <v>1</v>
      </c>
      <c r="H105" s="74">
        <v>96</v>
      </c>
      <c r="I105" s="74" t="s">
        <v>218</v>
      </c>
      <c r="K105" s="74">
        <v>1</v>
      </c>
    </row>
    <row r="106" spans="1:11" x14ac:dyDescent="0.25">
      <c r="A106" s="44">
        <v>42865</v>
      </c>
      <c r="B106" s="74" t="s">
        <v>105</v>
      </c>
      <c r="C106" s="74" t="s">
        <v>45</v>
      </c>
      <c r="D106" s="74" t="s">
        <v>217</v>
      </c>
      <c r="E106" s="74">
        <v>60853</v>
      </c>
      <c r="F106" s="74">
        <v>91172</v>
      </c>
      <c r="G106" s="74">
        <v>1</v>
      </c>
      <c r="H106" s="74">
        <v>100</v>
      </c>
      <c r="I106" s="74" t="s">
        <v>218</v>
      </c>
      <c r="K106" s="74">
        <v>1</v>
      </c>
    </row>
    <row r="107" spans="1:11" x14ac:dyDescent="0.25">
      <c r="A107" s="44">
        <v>42865</v>
      </c>
      <c r="B107" s="74" t="s">
        <v>163</v>
      </c>
      <c r="C107" s="74" t="s">
        <v>41</v>
      </c>
      <c r="D107" s="74" t="s">
        <v>223</v>
      </c>
      <c r="E107" s="74">
        <v>60776</v>
      </c>
      <c r="F107" s="74">
        <v>91395</v>
      </c>
      <c r="G107" s="74">
        <v>1</v>
      </c>
      <c r="H107" s="74">
        <v>100</v>
      </c>
      <c r="I107" s="74" t="s">
        <v>218</v>
      </c>
      <c r="K107" s="74">
        <v>1</v>
      </c>
    </row>
    <row r="108" spans="1:11" x14ac:dyDescent="0.25">
      <c r="A108" s="44">
        <v>42865</v>
      </c>
      <c r="B108" s="74" t="s">
        <v>169</v>
      </c>
      <c r="C108" s="74" t="s">
        <v>41</v>
      </c>
      <c r="D108" s="74" t="s">
        <v>222</v>
      </c>
      <c r="E108" s="74">
        <v>60778</v>
      </c>
      <c r="F108" s="74">
        <v>91174</v>
      </c>
      <c r="G108" s="74">
        <v>1</v>
      </c>
      <c r="H108" s="74">
        <v>92</v>
      </c>
      <c r="I108" s="74" t="s">
        <v>218</v>
      </c>
      <c r="K108" s="74">
        <v>1</v>
      </c>
    </row>
    <row r="109" spans="1:11" x14ac:dyDescent="0.25">
      <c r="A109" s="44">
        <v>42865</v>
      </c>
      <c r="B109" s="74" t="s">
        <v>93</v>
      </c>
      <c r="C109" s="74" t="s">
        <v>45</v>
      </c>
      <c r="D109" s="74" t="s">
        <v>219</v>
      </c>
      <c r="E109" s="74">
        <v>60806</v>
      </c>
      <c r="F109" s="74">
        <v>91389</v>
      </c>
      <c r="G109" s="74">
        <v>1</v>
      </c>
      <c r="H109" s="74">
        <v>0</v>
      </c>
      <c r="I109" s="74" t="s">
        <v>218</v>
      </c>
      <c r="K109" s="74">
        <v>1</v>
      </c>
    </row>
    <row r="110" spans="1:11" x14ac:dyDescent="0.25">
      <c r="A110" s="44">
        <v>42865</v>
      </c>
      <c r="B110" s="74" t="s">
        <v>98</v>
      </c>
      <c r="C110" s="74" t="s">
        <v>45</v>
      </c>
      <c r="D110" s="74" t="s">
        <v>222</v>
      </c>
      <c r="E110" s="74">
        <v>60792</v>
      </c>
      <c r="F110" s="74">
        <v>91165</v>
      </c>
      <c r="G110" s="74">
        <v>1</v>
      </c>
      <c r="H110" s="74">
        <v>100</v>
      </c>
      <c r="I110" s="74" t="s">
        <v>218</v>
      </c>
      <c r="K110" s="74">
        <v>1</v>
      </c>
    </row>
    <row r="111" spans="1:11" x14ac:dyDescent="0.25">
      <c r="A111" s="44">
        <v>42865</v>
      </c>
      <c r="B111" s="74" t="s">
        <v>98</v>
      </c>
      <c r="C111" s="74" t="s">
        <v>45</v>
      </c>
      <c r="D111" s="74" t="s">
        <v>217</v>
      </c>
      <c r="E111" s="74">
        <v>60840</v>
      </c>
      <c r="F111" s="74">
        <v>91165</v>
      </c>
      <c r="G111" s="74">
        <v>1</v>
      </c>
      <c r="H111" s="74">
        <v>0</v>
      </c>
      <c r="I111" s="74" t="s">
        <v>218</v>
      </c>
      <c r="K111" s="74">
        <v>1</v>
      </c>
    </row>
    <row r="112" spans="1:11" x14ac:dyDescent="0.25">
      <c r="A112" s="44">
        <v>42865</v>
      </c>
      <c r="B112" s="74" t="s">
        <v>95</v>
      </c>
      <c r="C112" s="74" t="s">
        <v>45</v>
      </c>
      <c r="D112" s="74" t="s">
        <v>217</v>
      </c>
      <c r="E112" s="74">
        <v>60837</v>
      </c>
      <c r="F112" s="74">
        <v>91167</v>
      </c>
      <c r="G112" s="74">
        <v>1</v>
      </c>
      <c r="H112" s="74">
        <v>100</v>
      </c>
      <c r="I112" s="74" t="s">
        <v>218</v>
      </c>
      <c r="K112" s="74">
        <v>1</v>
      </c>
    </row>
    <row r="113" spans="1:11" x14ac:dyDescent="0.25">
      <c r="A113" s="44">
        <v>42865</v>
      </c>
      <c r="B113" s="74" t="s">
        <v>97</v>
      </c>
      <c r="C113" s="74" t="s">
        <v>45</v>
      </c>
      <c r="D113" s="74" t="s">
        <v>222</v>
      </c>
      <c r="E113" s="74">
        <v>60791</v>
      </c>
      <c r="F113" s="74">
        <v>91381</v>
      </c>
      <c r="G113" s="74">
        <v>1</v>
      </c>
      <c r="H113" s="74">
        <v>100</v>
      </c>
      <c r="I113" s="74" t="s">
        <v>218</v>
      </c>
      <c r="K113" s="74">
        <v>1</v>
      </c>
    </row>
    <row r="114" spans="1:11" x14ac:dyDescent="0.25">
      <c r="A114" s="44">
        <v>42865</v>
      </c>
      <c r="B114" s="74" t="s">
        <v>97</v>
      </c>
      <c r="C114" s="74" t="s">
        <v>45</v>
      </c>
      <c r="D114" s="74" t="s">
        <v>217</v>
      </c>
      <c r="E114" s="74">
        <v>60839</v>
      </c>
      <c r="F114" s="74">
        <v>91381</v>
      </c>
      <c r="G114" s="74">
        <v>1</v>
      </c>
      <c r="H114" s="74">
        <v>100</v>
      </c>
      <c r="I114" s="74" t="s">
        <v>218</v>
      </c>
      <c r="K114" s="74">
        <v>1</v>
      </c>
    </row>
    <row r="115" spans="1:11" x14ac:dyDescent="0.25">
      <c r="A115" s="44">
        <v>42865</v>
      </c>
      <c r="B115" s="74" t="s">
        <v>103</v>
      </c>
      <c r="C115" s="74" t="s">
        <v>45</v>
      </c>
      <c r="D115" s="74" t="s">
        <v>217</v>
      </c>
      <c r="E115" s="74">
        <v>60849</v>
      </c>
      <c r="F115" s="74">
        <v>91140</v>
      </c>
      <c r="G115" s="74">
        <v>1</v>
      </c>
      <c r="H115" s="74">
        <v>100</v>
      </c>
      <c r="I115" s="74" t="s">
        <v>218</v>
      </c>
      <c r="K115" s="74">
        <v>1</v>
      </c>
    </row>
    <row r="116" spans="1:11" x14ac:dyDescent="0.25">
      <c r="A116" s="44">
        <v>42865</v>
      </c>
      <c r="B116" s="74" t="s">
        <v>61</v>
      </c>
      <c r="C116" s="74" t="s">
        <v>40</v>
      </c>
      <c r="D116" s="74" t="s">
        <v>217</v>
      </c>
      <c r="E116" s="74">
        <v>60855</v>
      </c>
      <c r="F116" s="74">
        <v>91175</v>
      </c>
      <c r="G116" s="74">
        <v>1</v>
      </c>
      <c r="H116" s="74">
        <v>100</v>
      </c>
      <c r="I116" s="74" t="s">
        <v>218</v>
      </c>
      <c r="K116" s="74">
        <v>1</v>
      </c>
    </row>
    <row r="117" spans="1:11" x14ac:dyDescent="0.25">
      <c r="A117" s="44">
        <v>42865</v>
      </c>
      <c r="B117" s="74" t="s">
        <v>108</v>
      </c>
      <c r="C117" s="74" t="s">
        <v>41</v>
      </c>
      <c r="D117" s="74" t="s">
        <v>223</v>
      </c>
      <c r="E117" s="74">
        <v>60774</v>
      </c>
      <c r="F117" s="74">
        <v>91216</v>
      </c>
      <c r="G117" s="74">
        <v>1</v>
      </c>
      <c r="H117" s="74">
        <v>95</v>
      </c>
      <c r="I117" s="74" t="s">
        <v>218</v>
      </c>
      <c r="K117" s="74">
        <v>1</v>
      </c>
    </row>
    <row r="118" spans="1:11" x14ac:dyDescent="0.25">
      <c r="A118" s="44">
        <v>42865</v>
      </c>
      <c r="B118" s="74" t="s">
        <v>172</v>
      </c>
      <c r="C118" s="74" t="s">
        <v>40</v>
      </c>
      <c r="D118" s="74" t="s">
        <v>217</v>
      </c>
      <c r="E118" s="74">
        <v>60780</v>
      </c>
      <c r="F118" s="74">
        <v>91160</v>
      </c>
      <c r="G118" s="74">
        <v>1</v>
      </c>
      <c r="H118" s="74">
        <v>100</v>
      </c>
      <c r="I118" s="74" t="s">
        <v>218</v>
      </c>
      <c r="K118" s="74">
        <v>0</v>
      </c>
    </row>
    <row r="119" spans="1:11" x14ac:dyDescent="0.25">
      <c r="A119" s="44">
        <v>42865</v>
      </c>
      <c r="B119" s="74" t="s">
        <v>176</v>
      </c>
      <c r="C119" s="74" t="s">
        <v>40</v>
      </c>
      <c r="D119" s="74" t="s">
        <v>217</v>
      </c>
      <c r="E119" s="74">
        <v>60796</v>
      </c>
      <c r="F119" s="74">
        <v>91141</v>
      </c>
      <c r="G119" s="74">
        <v>1</v>
      </c>
      <c r="H119" s="74">
        <v>100</v>
      </c>
      <c r="I119" s="74" t="s">
        <v>218</v>
      </c>
      <c r="K119" s="74">
        <v>1</v>
      </c>
    </row>
    <row r="120" spans="1:11" x14ac:dyDescent="0.25">
      <c r="A120" s="44">
        <v>42865</v>
      </c>
      <c r="B120" s="74" t="s">
        <v>173</v>
      </c>
      <c r="C120" s="74" t="s">
        <v>40</v>
      </c>
      <c r="D120" s="74" t="s">
        <v>217</v>
      </c>
      <c r="E120" s="74">
        <v>60786</v>
      </c>
      <c r="F120" s="74">
        <v>91173</v>
      </c>
      <c r="G120" s="74">
        <v>1</v>
      </c>
      <c r="H120" s="74">
        <v>0</v>
      </c>
      <c r="I120" s="74" t="s">
        <v>218</v>
      </c>
      <c r="K120" s="74">
        <v>1</v>
      </c>
    </row>
    <row r="121" spans="1:11" x14ac:dyDescent="0.25">
      <c r="A121" s="44">
        <v>42865</v>
      </c>
      <c r="B121" s="74" t="s">
        <v>79</v>
      </c>
      <c r="C121" s="74" t="s">
        <v>40</v>
      </c>
      <c r="D121" s="74" t="s">
        <v>217</v>
      </c>
      <c r="E121" s="74">
        <v>60799</v>
      </c>
      <c r="F121" s="74">
        <v>91129</v>
      </c>
      <c r="G121" s="74">
        <v>1</v>
      </c>
      <c r="H121" s="74">
        <v>100</v>
      </c>
      <c r="I121" s="74" t="s">
        <v>218</v>
      </c>
      <c r="K121" s="74">
        <v>0</v>
      </c>
    </row>
    <row r="122" spans="1:11" x14ac:dyDescent="0.25">
      <c r="A122" s="44">
        <v>42865</v>
      </c>
      <c r="B122" s="74" t="s">
        <v>171</v>
      </c>
      <c r="C122" s="74" t="s">
        <v>40</v>
      </c>
      <c r="D122" s="74" t="s">
        <v>217</v>
      </c>
      <c r="E122" s="74">
        <v>60783</v>
      </c>
      <c r="F122" s="74">
        <v>102623</v>
      </c>
      <c r="G122" s="74">
        <v>1</v>
      </c>
      <c r="H122" s="74">
        <v>94</v>
      </c>
      <c r="I122" s="74" t="s">
        <v>218</v>
      </c>
      <c r="K122" s="74">
        <v>0</v>
      </c>
    </row>
    <row r="123" spans="1:11" x14ac:dyDescent="0.25">
      <c r="A123" s="44">
        <v>42865</v>
      </c>
      <c r="B123" s="74" t="s">
        <v>74</v>
      </c>
      <c r="C123" s="74" t="s">
        <v>40</v>
      </c>
      <c r="D123" s="74" t="s">
        <v>217</v>
      </c>
      <c r="E123" s="74">
        <v>60793</v>
      </c>
      <c r="F123" s="74">
        <v>91149</v>
      </c>
      <c r="G123" s="74">
        <v>1</v>
      </c>
      <c r="H123" s="74">
        <v>100</v>
      </c>
      <c r="I123" s="74" t="s">
        <v>218</v>
      </c>
      <c r="K123" s="74">
        <v>0</v>
      </c>
    </row>
    <row r="124" spans="1:11" x14ac:dyDescent="0.25">
      <c r="A124" s="44">
        <v>42866</v>
      </c>
      <c r="B124" s="74" t="s">
        <v>99</v>
      </c>
      <c r="C124" s="74" t="s">
        <v>45</v>
      </c>
      <c r="D124" s="74" t="s">
        <v>217</v>
      </c>
      <c r="E124" s="74">
        <v>60866</v>
      </c>
      <c r="F124" s="74">
        <v>91178</v>
      </c>
      <c r="G124" s="74">
        <v>1</v>
      </c>
      <c r="H124" s="74">
        <v>81</v>
      </c>
      <c r="I124" s="74" t="s">
        <v>218</v>
      </c>
      <c r="K124" s="74">
        <v>1</v>
      </c>
    </row>
    <row r="125" spans="1:11" x14ac:dyDescent="0.25">
      <c r="A125" s="44">
        <v>42866</v>
      </c>
      <c r="B125" s="74" t="s">
        <v>62</v>
      </c>
      <c r="C125" s="74" t="s">
        <v>40</v>
      </c>
      <c r="D125" s="74" t="s">
        <v>217</v>
      </c>
      <c r="E125" s="74">
        <v>60875</v>
      </c>
      <c r="F125" s="74">
        <v>91124</v>
      </c>
      <c r="G125" s="74">
        <v>1</v>
      </c>
      <c r="H125" s="74">
        <v>0</v>
      </c>
      <c r="I125" s="74" t="s">
        <v>218</v>
      </c>
      <c r="K125" s="74">
        <v>0</v>
      </c>
    </row>
    <row r="126" spans="1:11" x14ac:dyDescent="0.25">
      <c r="A126" s="44">
        <v>42866</v>
      </c>
      <c r="B126" s="74" t="s">
        <v>112</v>
      </c>
      <c r="C126" s="74" t="s">
        <v>41</v>
      </c>
      <c r="D126" s="74" t="s">
        <v>219</v>
      </c>
      <c r="E126" s="74">
        <v>60895</v>
      </c>
      <c r="F126" s="74">
        <v>91152</v>
      </c>
      <c r="G126" s="74">
        <v>1</v>
      </c>
      <c r="H126" s="74">
        <v>100</v>
      </c>
      <c r="I126" s="74" t="s">
        <v>218</v>
      </c>
      <c r="K126" s="74">
        <v>1</v>
      </c>
    </row>
    <row r="127" spans="1:11" x14ac:dyDescent="0.25">
      <c r="A127" s="44">
        <v>42866</v>
      </c>
      <c r="B127" s="74" t="s">
        <v>165</v>
      </c>
      <c r="C127" s="74" t="s">
        <v>41</v>
      </c>
      <c r="D127" s="74" t="s">
        <v>219</v>
      </c>
      <c r="E127" s="74">
        <v>60899</v>
      </c>
      <c r="F127" s="74">
        <v>91399</v>
      </c>
      <c r="G127" s="74">
        <v>1</v>
      </c>
      <c r="H127" s="74">
        <v>100</v>
      </c>
      <c r="I127" s="74" t="s">
        <v>218</v>
      </c>
      <c r="K127" s="74">
        <v>1</v>
      </c>
    </row>
    <row r="128" spans="1:11" x14ac:dyDescent="0.25">
      <c r="A128" s="44">
        <v>42866</v>
      </c>
      <c r="B128" s="74" t="s">
        <v>34</v>
      </c>
      <c r="C128" s="74" t="s">
        <v>40</v>
      </c>
      <c r="D128" s="74" t="s">
        <v>219</v>
      </c>
      <c r="E128" s="74">
        <v>60870</v>
      </c>
      <c r="F128" s="74">
        <v>91391</v>
      </c>
      <c r="G128" s="74">
        <v>1</v>
      </c>
      <c r="H128" s="74">
        <v>100</v>
      </c>
      <c r="I128" s="74" t="s">
        <v>218</v>
      </c>
      <c r="K128" s="74">
        <v>0</v>
      </c>
    </row>
    <row r="129" spans="1:11" x14ac:dyDescent="0.25">
      <c r="A129" s="44">
        <v>42866</v>
      </c>
      <c r="B129" s="74" t="s">
        <v>84</v>
      </c>
      <c r="C129" s="74" t="s">
        <v>48</v>
      </c>
      <c r="D129" s="74" t="s">
        <v>221</v>
      </c>
      <c r="E129" s="74">
        <v>60910</v>
      </c>
      <c r="F129" s="74">
        <v>91276</v>
      </c>
      <c r="G129" s="74">
        <v>1</v>
      </c>
      <c r="H129" s="74">
        <v>95</v>
      </c>
      <c r="I129" s="74" t="s">
        <v>218</v>
      </c>
      <c r="K129" s="74">
        <v>1</v>
      </c>
    </row>
    <row r="130" spans="1:11" x14ac:dyDescent="0.25">
      <c r="A130" s="44">
        <v>42866</v>
      </c>
      <c r="B130" s="74" t="s">
        <v>168</v>
      </c>
      <c r="C130" s="74" t="s">
        <v>48</v>
      </c>
      <c r="D130" s="74" t="s">
        <v>221</v>
      </c>
      <c r="E130" s="74">
        <v>60919</v>
      </c>
      <c r="F130" s="74">
        <v>91275</v>
      </c>
      <c r="G130" s="74">
        <v>1</v>
      </c>
      <c r="H130" s="74">
        <v>92</v>
      </c>
      <c r="I130" s="74" t="s">
        <v>218</v>
      </c>
      <c r="K130" s="74">
        <v>1</v>
      </c>
    </row>
    <row r="131" spans="1:11" x14ac:dyDescent="0.25">
      <c r="A131" s="44">
        <v>42866</v>
      </c>
      <c r="B131" s="74" t="s">
        <v>86</v>
      </c>
      <c r="C131" s="74" t="s">
        <v>48</v>
      </c>
      <c r="D131" s="74" t="s">
        <v>221</v>
      </c>
      <c r="E131" s="74">
        <v>60922</v>
      </c>
      <c r="F131" s="74">
        <v>91283</v>
      </c>
      <c r="G131" s="74">
        <v>1</v>
      </c>
      <c r="H131" s="74">
        <v>82</v>
      </c>
      <c r="I131" s="74" t="s">
        <v>218</v>
      </c>
      <c r="K131" s="74">
        <v>1</v>
      </c>
    </row>
    <row r="132" spans="1:11" x14ac:dyDescent="0.25">
      <c r="A132" s="44">
        <v>42866</v>
      </c>
      <c r="B132" s="74" t="s">
        <v>116</v>
      </c>
      <c r="C132" s="74" t="s">
        <v>41</v>
      </c>
      <c r="D132" s="74" t="s">
        <v>217</v>
      </c>
      <c r="E132" s="74">
        <v>60879</v>
      </c>
      <c r="F132" s="74">
        <v>91126</v>
      </c>
      <c r="G132" s="74">
        <v>1</v>
      </c>
      <c r="H132" s="74">
        <v>86</v>
      </c>
      <c r="I132" s="74" t="s">
        <v>218</v>
      </c>
      <c r="K132" s="74">
        <v>1</v>
      </c>
    </row>
    <row r="133" spans="1:11" x14ac:dyDescent="0.25">
      <c r="A133" s="44">
        <v>42866</v>
      </c>
      <c r="B133" s="74" t="s">
        <v>121</v>
      </c>
      <c r="C133" s="74" t="s">
        <v>41</v>
      </c>
      <c r="D133" s="74" t="s">
        <v>217</v>
      </c>
      <c r="E133" s="74">
        <v>60897</v>
      </c>
      <c r="F133" s="74">
        <v>91132</v>
      </c>
      <c r="G133" s="74">
        <v>1</v>
      </c>
      <c r="H133" s="74">
        <v>100</v>
      </c>
      <c r="I133" s="74" t="s">
        <v>218</v>
      </c>
      <c r="K133" s="74">
        <v>1</v>
      </c>
    </row>
    <row r="134" spans="1:11" x14ac:dyDescent="0.25">
      <c r="A134" s="44">
        <v>42866</v>
      </c>
      <c r="B134" s="74" t="s">
        <v>91</v>
      </c>
      <c r="C134" s="74" t="s">
        <v>45</v>
      </c>
      <c r="D134" s="74" t="s">
        <v>219</v>
      </c>
      <c r="E134" s="74">
        <v>60901</v>
      </c>
      <c r="F134" s="74">
        <v>91121</v>
      </c>
      <c r="G134" s="74">
        <v>1</v>
      </c>
      <c r="H134" s="74">
        <v>92</v>
      </c>
      <c r="I134" s="74" t="s">
        <v>218</v>
      </c>
      <c r="K134" s="74">
        <v>1</v>
      </c>
    </row>
    <row r="135" spans="1:11" x14ac:dyDescent="0.25">
      <c r="A135" s="44">
        <v>42866</v>
      </c>
      <c r="B135" s="74" t="s">
        <v>83</v>
      </c>
      <c r="C135" s="74" t="s">
        <v>48</v>
      </c>
      <c r="D135" s="74" t="s">
        <v>221</v>
      </c>
      <c r="E135" s="74">
        <v>60909</v>
      </c>
      <c r="F135" s="74">
        <v>91282</v>
      </c>
      <c r="G135" s="74">
        <v>1</v>
      </c>
      <c r="H135" s="74">
        <v>100</v>
      </c>
      <c r="I135" s="74" t="s">
        <v>218</v>
      </c>
      <c r="K135" s="74">
        <v>1</v>
      </c>
    </row>
    <row r="136" spans="1:11" x14ac:dyDescent="0.25">
      <c r="A136" s="44">
        <v>42866</v>
      </c>
      <c r="B136" s="74" t="s">
        <v>126</v>
      </c>
      <c r="C136" s="74" t="s">
        <v>41</v>
      </c>
      <c r="D136" s="74" t="s">
        <v>217</v>
      </c>
      <c r="E136" s="74">
        <v>60908</v>
      </c>
      <c r="F136" s="74">
        <v>91162</v>
      </c>
      <c r="G136" s="74">
        <v>1</v>
      </c>
      <c r="H136" s="74">
        <v>96</v>
      </c>
      <c r="I136" s="74" t="s">
        <v>218</v>
      </c>
      <c r="K136" s="74">
        <v>1</v>
      </c>
    </row>
    <row r="137" spans="1:11" x14ac:dyDescent="0.25">
      <c r="A137" s="44">
        <v>42866</v>
      </c>
      <c r="B137" s="74" t="s">
        <v>59</v>
      </c>
      <c r="C137" s="74" t="s">
        <v>41</v>
      </c>
      <c r="D137" s="74" t="s">
        <v>217</v>
      </c>
      <c r="E137" s="74">
        <v>60872</v>
      </c>
      <c r="F137" s="74">
        <v>91171</v>
      </c>
      <c r="G137" s="74">
        <v>1</v>
      </c>
      <c r="H137" s="74">
        <v>77</v>
      </c>
      <c r="I137" s="74" t="s">
        <v>218</v>
      </c>
      <c r="K137" s="74">
        <v>1</v>
      </c>
    </row>
    <row r="138" spans="1:11" x14ac:dyDescent="0.25">
      <c r="A138" s="44">
        <v>42866</v>
      </c>
      <c r="B138" s="74" t="s">
        <v>71</v>
      </c>
      <c r="C138" s="74" t="s">
        <v>40</v>
      </c>
      <c r="D138" s="74" t="s">
        <v>217</v>
      </c>
      <c r="E138" s="74">
        <v>60863</v>
      </c>
      <c r="F138" s="74">
        <v>91166</v>
      </c>
      <c r="G138" s="74">
        <v>1</v>
      </c>
      <c r="H138" s="74">
        <v>100</v>
      </c>
      <c r="I138" s="74" t="s">
        <v>218</v>
      </c>
      <c r="K138" s="74">
        <v>1</v>
      </c>
    </row>
    <row r="139" spans="1:11" x14ac:dyDescent="0.25">
      <c r="A139" s="44">
        <v>42866</v>
      </c>
      <c r="B139" s="74" t="s">
        <v>63</v>
      </c>
      <c r="C139" s="74" t="s">
        <v>40</v>
      </c>
      <c r="D139" s="74" t="s">
        <v>217</v>
      </c>
      <c r="E139" s="74">
        <v>60876</v>
      </c>
      <c r="F139" s="74">
        <v>91134</v>
      </c>
      <c r="G139" s="74">
        <v>1</v>
      </c>
      <c r="H139" s="74">
        <v>100</v>
      </c>
      <c r="I139" s="74" t="s">
        <v>218</v>
      </c>
      <c r="K139" s="74">
        <v>0</v>
      </c>
    </row>
    <row r="140" spans="1:11" x14ac:dyDescent="0.25">
      <c r="A140" s="44">
        <v>42866</v>
      </c>
      <c r="B140" s="74" t="s">
        <v>54</v>
      </c>
      <c r="C140" s="74" t="s">
        <v>40</v>
      </c>
      <c r="D140" s="74" t="s">
        <v>217</v>
      </c>
      <c r="E140" s="74">
        <v>60865</v>
      </c>
      <c r="F140" s="74">
        <v>91138</v>
      </c>
      <c r="G140" s="74">
        <v>1</v>
      </c>
      <c r="H140" s="74">
        <v>100</v>
      </c>
      <c r="I140" s="74" t="s">
        <v>218</v>
      </c>
      <c r="K140" s="74">
        <v>1</v>
      </c>
    </row>
    <row r="141" spans="1:11" x14ac:dyDescent="0.25">
      <c r="A141" s="44">
        <v>42866</v>
      </c>
      <c r="B141" s="74" t="s">
        <v>124</v>
      </c>
      <c r="C141" s="74" t="s">
        <v>41</v>
      </c>
      <c r="D141" s="74" t="s">
        <v>217</v>
      </c>
      <c r="E141" s="74">
        <v>60906</v>
      </c>
      <c r="F141" s="74">
        <v>91164</v>
      </c>
      <c r="G141" s="74">
        <v>1</v>
      </c>
      <c r="H141" s="74">
        <v>78</v>
      </c>
      <c r="I141" s="74" t="s">
        <v>218</v>
      </c>
      <c r="K141" s="74">
        <v>1</v>
      </c>
    </row>
    <row r="142" spans="1:11" x14ac:dyDescent="0.25">
      <c r="A142" s="44">
        <v>42866</v>
      </c>
      <c r="B142" s="74" t="s">
        <v>117</v>
      </c>
      <c r="C142" s="74" t="s">
        <v>41</v>
      </c>
      <c r="D142" s="74" t="s">
        <v>217</v>
      </c>
      <c r="E142" s="74">
        <v>60894</v>
      </c>
      <c r="F142" s="74">
        <v>91161</v>
      </c>
      <c r="G142" s="74">
        <v>1</v>
      </c>
      <c r="H142" s="74">
        <v>72</v>
      </c>
      <c r="I142" s="74" t="s">
        <v>218</v>
      </c>
      <c r="K142" s="74">
        <v>1</v>
      </c>
    </row>
    <row r="143" spans="1:11" x14ac:dyDescent="0.25">
      <c r="A143" s="44">
        <v>42866</v>
      </c>
      <c r="B143" s="74" t="s">
        <v>191</v>
      </c>
      <c r="C143" s="74" t="s">
        <v>45</v>
      </c>
      <c r="D143" s="74" t="s">
        <v>217</v>
      </c>
      <c r="E143" s="74">
        <v>60904</v>
      </c>
      <c r="F143" s="74">
        <v>91158</v>
      </c>
      <c r="G143" s="74">
        <v>1</v>
      </c>
      <c r="H143" s="74">
        <v>100</v>
      </c>
      <c r="I143" s="74" t="s">
        <v>218</v>
      </c>
      <c r="K143" s="74">
        <v>1</v>
      </c>
    </row>
    <row r="144" spans="1:11" x14ac:dyDescent="0.25">
      <c r="A144" s="44">
        <v>42866</v>
      </c>
      <c r="B144" s="74" t="s">
        <v>182</v>
      </c>
      <c r="C144" s="74" t="s">
        <v>40</v>
      </c>
      <c r="D144" s="74" t="s">
        <v>217</v>
      </c>
      <c r="E144" s="74">
        <v>60878</v>
      </c>
      <c r="F144" s="74">
        <v>91131</v>
      </c>
      <c r="G144" s="74">
        <v>1</v>
      </c>
      <c r="H144" s="74">
        <v>100</v>
      </c>
      <c r="I144" s="74" t="s">
        <v>218</v>
      </c>
      <c r="K144" s="74">
        <v>1</v>
      </c>
    </row>
    <row r="145" spans="1:11" x14ac:dyDescent="0.25">
      <c r="A145" s="44">
        <v>42867</v>
      </c>
      <c r="B145" s="74" t="s">
        <v>193</v>
      </c>
      <c r="C145" s="74" t="s">
        <v>48</v>
      </c>
      <c r="D145" s="74" t="s">
        <v>220</v>
      </c>
      <c r="E145" s="74">
        <v>61006</v>
      </c>
      <c r="F145" s="74">
        <v>91357</v>
      </c>
      <c r="G145" s="74">
        <v>1</v>
      </c>
      <c r="H145" s="74">
        <v>100</v>
      </c>
      <c r="I145" s="74" t="s">
        <v>218</v>
      </c>
      <c r="K145" s="74">
        <v>0</v>
      </c>
    </row>
    <row r="146" spans="1:11" x14ac:dyDescent="0.25">
      <c r="A146" s="44">
        <v>42867</v>
      </c>
      <c r="B146" s="74" t="s">
        <v>120</v>
      </c>
      <c r="C146" s="74" t="s">
        <v>41</v>
      </c>
      <c r="D146" s="74" t="s">
        <v>222</v>
      </c>
      <c r="E146" s="74">
        <v>60957</v>
      </c>
      <c r="F146" s="74">
        <v>91144</v>
      </c>
      <c r="G146" s="74">
        <v>1</v>
      </c>
      <c r="H146" s="74">
        <v>100</v>
      </c>
      <c r="I146" s="74" t="s">
        <v>218</v>
      </c>
      <c r="K146" s="74">
        <v>1</v>
      </c>
    </row>
    <row r="147" spans="1:11" x14ac:dyDescent="0.25">
      <c r="A147" s="44">
        <v>42867</v>
      </c>
      <c r="B147" s="74" t="s">
        <v>112</v>
      </c>
      <c r="C147" s="74" t="s">
        <v>41</v>
      </c>
      <c r="D147" s="74" t="s">
        <v>223</v>
      </c>
      <c r="E147" s="74">
        <v>60958</v>
      </c>
      <c r="F147" s="74">
        <v>91152</v>
      </c>
      <c r="G147" s="74">
        <v>1</v>
      </c>
      <c r="H147" s="74">
        <v>100</v>
      </c>
      <c r="I147" s="74" t="s">
        <v>218</v>
      </c>
      <c r="K147" s="74">
        <v>1</v>
      </c>
    </row>
    <row r="148" spans="1:11" x14ac:dyDescent="0.25">
      <c r="A148" s="44">
        <v>42867</v>
      </c>
      <c r="B148" s="74" t="s">
        <v>165</v>
      </c>
      <c r="C148" s="74" t="s">
        <v>41</v>
      </c>
      <c r="D148" s="74" t="s">
        <v>223</v>
      </c>
      <c r="E148" s="74">
        <v>60960</v>
      </c>
      <c r="F148" s="74">
        <v>91399</v>
      </c>
      <c r="G148" s="74">
        <v>1</v>
      </c>
      <c r="H148" s="74">
        <v>100</v>
      </c>
      <c r="I148" s="74" t="s">
        <v>218</v>
      </c>
      <c r="K148" s="74">
        <v>1</v>
      </c>
    </row>
    <row r="149" spans="1:11" x14ac:dyDescent="0.25">
      <c r="A149" s="44">
        <v>42867</v>
      </c>
      <c r="B149" s="74" t="s">
        <v>82</v>
      </c>
      <c r="C149" s="74" t="s">
        <v>48</v>
      </c>
      <c r="D149" s="74" t="s">
        <v>224</v>
      </c>
      <c r="E149" s="74">
        <v>60967</v>
      </c>
      <c r="F149" s="74">
        <v>91284</v>
      </c>
      <c r="G149" s="74">
        <v>1</v>
      </c>
      <c r="H149" s="74">
        <v>100</v>
      </c>
      <c r="I149" s="74" t="s">
        <v>218</v>
      </c>
      <c r="K149" s="74">
        <v>0</v>
      </c>
    </row>
    <row r="150" spans="1:11" x14ac:dyDescent="0.25">
      <c r="A150" s="44">
        <v>42867</v>
      </c>
      <c r="B150" s="74" t="s">
        <v>87</v>
      </c>
      <c r="C150" s="74" t="s">
        <v>48</v>
      </c>
      <c r="D150" s="74" t="s">
        <v>221</v>
      </c>
      <c r="E150" s="74">
        <v>61005</v>
      </c>
      <c r="F150" s="74">
        <v>91278</v>
      </c>
      <c r="G150" s="74">
        <v>1</v>
      </c>
      <c r="H150" s="74">
        <v>95</v>
      </c>
      <c r="I150" s="74" t="s">
        <v>218</v>
      </c>
      <c r="K150" s="74">
        <v>1</v>
      </c>
    </row>
    <row r="151" spans="1:11" x14ac:dyDescent="0.25">
      <c r="A151" s="44">
        <v>42867</v>
      </c>
      <c r="B151" s="74" t="s">
        <v>105</v>
      </c>
      <c r="C151" s="74" t="s">
        <v>45</v>
      </c>
      <c r="D151" s="74" t="s">
        <v>222</v>
      </c>
      <c r="E151" s="74">
        <v>60969</v>
      </c>
      <c r="F151" s="74">
        <v>91172</v>
      </c>
      <c r="G151" s="74">
        <v>1</v>
      </c>
      <c r="H151" s="74">
        <v>100</v>
      </c>
      <c r="I151" s="74" t="s">
        <v>218</v>
      </c>
      <c r="K151" s="74">
        <v>1</v>
      </c>
    </row>
    <row r="152" spans="1:11" x14ac:dyDescent="0.25">
      <c r="A152" s="44">
        <v>42867</v>
      </c>
      <c r="B152" s="74" t="s">
        <v>121</v>
      </c>
      <c r="C152" s="74" t="s">
        <v>41</v>
      </c>
      <c r="D152" s="74" t="s">
        <v>222</v>
      </c>
      <c r="E152" s="74">
        <v>60962</v>
      </c>
      <c r="F152" s="74">
        <v>91132</v>
      </c>
      <c r="G152" s="74">
        <v>1</v>
      </c>
      <c r="H152" s="74">
        <v>0</v>
      </c>
      <c r="I152" s="74" t="s">
        <v>218</v>
      </c>
      <c r="K152" s="74">
        <v>1</v>
      </c>
    </row>
    <row r="153" spans="1:11" x14ac:dyDescent="0.25">
      <c r="A153" s="44">
        <v>42867</v>
      </c>
      <c r="B153" s="74" t="s">
        <v>91</v>
      </c>
      <c r="C153" s="74" t="s">
        <v>45</v>
      </c>
      <c r="D153" s="74" t="s">
        <v>223</v>
      </c>
      <c r="E153" s="74">
        <v>60971</v>
      </c>
      <c r="F153" s="74">
        <v>91121</v>
      </c>
      <c r="G153" s="74">
        <v>1</v>
      </c>
      <c r="H153" s="74">
        <v>92</v>
      </c>
      <c r="I153" s="74" t="s">
        <v>218</v>
      </c>
      <c r="K153" s="74">
        <v>1</v>
      </c>
    </row>
    <row r="154" spans="1:11" x14ac:dyDescent="0.25">
      <c r="A154" s="44">
        <v>42867</v>
      </c>
      <c r="B154" s="74" t="s">
        <v>191</v>
      </c>
      <c r="C154" s="74" t="s">
        <v>45</v>
      </c>
      <c r="D154" s="74" t="s">
        <v>222</v>
      </c>
      <c r="E154" s="74">
        <v>60965</v>
      </c>
      <c r="F154" s="74">
        <v>91158</v>
      </c>
      <c r="G154" s="74">
        <v>1</v>
      </c>
      <c r="H154" s="74">
        <v>100</v>
      </c>
      <c r="I154" s="74" t="s">
        <v>218</v>
      </c>
      <c r="K154" s="74">
        <v>1</v>
      </c>
    </row>
    <row r="155" spans="1:11" x14ac:dyDescent="0.25">
      <c r="A155" s="44">
        <v>42867</v>
      </c>
      <c r="B155" s="74" t="s">
        <v>95</v>
      </c>
      <c r="C155" s="74" t="s">
        <v>45</v>
      </c>
      <c r="D155" s="74" t="s">
        <v>222</v>
      </c>
      <c r="E155" s="74">
        <v>60968</v>
      </c>
      <c r="F155" s="74">
        <v>91167</v>
      </c>
      <c r="G155" s="74">
        <v>1</v>
      </c>
      <c r="H155" s="74">
        <v>100</v>
      </c>
      <c r="I155" s="74" t="s">
        <v>218</v>
      </c>
      <c r="K155" s="74">
        <v>1</v>
      </c>
    </row>
    <row r="156" spans="1:11" x14ac:dyDescent="0.25">
      <c r="A156" s="44">
        <v>42867</v>
      </c>
      <c r="B156" s="74" t="s">
        <v>103</v>
      </c>
      <c r="C156" s="74" t="s">
        <v>45</v>
      </c>
      <c r="D156" s="74" t="s">
        <v>222</v>
      </c>
      <c r="E156" s="74">
        <v>60964</v>
      </c>
      <c r="F156" s="74">
        <v>91140</v>
      </c>
      <c r="G156" s="74">
        <v>1</v>
      </c>
      <c r="H156" s="74">
        <v>100</v>
      </c>
      <c r="I156" s="74" t="s">
        <v>218</v>
      </c>
      <c r="K156" s="74">
        <v>1</v>
      </c>
    </row>
    <row r="157" spans="1:11" x14ac:dyDescent="0.25">
      <c r="A157" s="44">
        <v>42868</v>
      </c>
      <c r="B157" s="74" t="s">
        <v>126</v>
      </c>
      <c r="C157" s="74" t="s">
        <v>41</v>
      </c>
      <c r="D157" s="74" t="s">
        <v>222</v>
      </c>
      <c r="E157" s="74">
        <v>61031</v>
      </c>
      <c r="F157" s="74">
        <v>91162</v>
      </c>
      <c r="G157" s="74">
        <v>1</v>
      </c>
      <c r="H157" s="74">
        <v>0</v>
      </c>
      <c r="I157" s="74" t="s">
        <v>218</v>
      </c>
      <c r="K157" s="74">
        <v>1</v>
      </c>
    </row>
    <row r="158" spans="1:11" x14ac:dyDescent="0.25">
      <c r="A158" s="44">
        <v>42868</v>
      </c>
      <c r="B158" s="74" t="s">
        <v>59</v>
      </c>
      <c r="C158" s="74" t="s">
        <v>41</v>
      </c>
      <c r="D158" s="74" t="s">
        <v>222</v>
      </c>
      <c r="E158" s="74">
        <v>61029</v>
      </c>
      <c r="F158" s="74">
        <v>91171</v>
      </c>
      <c r="G158" s="74">
        <v>1</v>
      </c>
      <c r="H158" s="74">
        <v>100</v>
      </c>
      <c r="I158" s="74" t="s">
        <v>218</v>
      </c>
      <c r="K158" s="74">
        <v>1</v>
      </c>
    </row>
    <row r="159" spans="1:11" x14ac:dyDescent="0.25">
      <c r="A159" s="44">
        <v>42868</v>
      </c>
      <c r="B159" s="74" t="s">
        <v>124</v>
      </c>
      <c r="C159" s="74" t="s">
        <v>41</v>
      </c>
      <c r="D159" s="74" t="s">
        <v>222</v>
      </c>
      <c r="E159" s="74">
        <v>61030</v>
      </c>
      <c r="F159" s="74">
        <v>91164</v>
      </c>
      <c r="G159" s="74">
        <v>1</v>
      </c>
      <c r="H159" s="74">
        <v>0</v>
      </c>
      <c r="I159" s="74" t="s">
        <v>218</v>
      </c>
      <c r="K159" s="74">
        <v>1</v>
      </c>
    </row>
    <row r="160" spans="1:11" x14ac:dyDescent="0.25">
      <c r="A160" s="44">
        <v>42868</v>
      </c>
      <c r="B160" s="74" t="s">
        <v>53</v>
      </c>
      <c r="C160" s="74" t="s">
        <v>40</v>
      </c>
      <c r="D160" s="74" t="s">
        <v>222</v>
      </c>
      <c r="E160" s="74">
        <v>61032</v>
      </c>
      <c r="F160" s="74">
        <v>102520</v>
      </c>
      <c r="G160" s="74">
        <v>1</v>
      </c>
      <c r="H160" s="74">
        <v>90</v>
      </c>
      <c r="I160" s="74" t="s">
        <v>218</v>
      </c>
      <c r="K160" s="74">
        <v>1</v>
      </c>
    </row>
    <row r="161" spans="1:11" x14ac:dyDescent="0.25">
      <c r="A161" s="44">
        <v>42868</v>
      </c>
      <c r="B161" s="74" t="s">
        <v>182</v>
      </c>
      <c r="C161" s="74" t="s">
        <v>35</v>
      </c>
      <c r="D161" s="74" t="s">
        <v>222</v>
      </c>
      <c r="E161" s="74">
        <v>61033</v>
      </c>
      <c r="F161" s="74">
        <v>91131</v>
      </c>
      <c r="G161" s="74">
        <v>1</v>
      </c>
      <c r="H161" s="74">
        <v>96</v>
      </c>
      <c r="I161" s="74" t="s">
        <v>218</v>
      </c>
      <c r="K161" s="74">
        <v>1</v>
      </c>
    </row>
    <row r="162" spans="1:11" x14ac:dyDescent="0.25">
      <c r="A162" s="44">
        <v>42868</v>
      </c>
      <c r="B162" s="74" t="s">
        <v>122</v>
      </c>
      <c r="C162" s="74" t="s">
        <v>41</v>
      </c>
      <c r="D162" s="74" t="s">
        <v>222</v>
      </c>
      <c r="E162" s="74">
        <v>61028</v>
      </c>
      <c r="F162" s="74">
        <v>91127</v>
      </c>
      <c r="G162" s="74">
        <v>1</v>
      </c>
      <c r="H162" s="74">
        <v>96</v>
      </c>
      <c r="I162" s="74" t="s">
        <v>218</v>
      </c>
      <c r="K162" s="74">
        <v>1</v>
      </c>
    </row>
    <row r="163" spans="1:11" x14ac:dyDescent="0.25">
      <c r="A163" s="44">
        <v>42869</v>
      </c>
      <c r="B163" s="74" t="s">
        <v>34</v>
      </c>
      <c r="C163" s="74" t="s">
        <v>35</v>
      </c>
      <c r="D163" s="74" t="s">
        <v>224</v>
      </c>
      <c r="E163" s="74">
        <v>61040</v>
      </c>
      <c r="F163" s="74">
        <v>91391</v>
      </c>
      <c r="G163" s="74">
        <v>1</v>
      </c>
      <c r="H163" s="74">
        <v>100</v>
      </c>
      <c r="I163" s="74" t="s">
        <v>218</v>
      </c>
      <c r="K163" s="74">
        <v>0</v>
      </c>
    </row>
    <row r="164" spans="1:11" x14ac:dyDescent="0.25">
      <c r="A164" s="44">
        <v>42869</v>
      </c>
      <c r="B164" s="74" t="s">
        <v>65</v>
      </c>
      <c r="C164" s="74" t="s">
        <v>35</v>
      </c>
      <c r="D164" s="74" t="s">
        <v>224</v>
      </c>
      <c r="E164" s="74">
        <v>61041</v>
      </c>
      <c r="F164" s="74">
        <v>91392</v>
      </c>
      <c r="G164" s="74">
        <v>1</v>
      </c>
      <c r="H164" s="74">
        <v>90</v>
      </c>
      <c r="I164" s="74" t="s">
        <v>218</v>
      </c>
      <c r="K164" s="74">
        <v>0</v>
      </c>
    </row>
    <row r="165" spans="1:11" x14ac:dyDescent="0.25">
      <c r="A165" s="44">
        <v>42869</v>
      </c>
      <c r="B165" s="74" t="s">
        <v>177</v>
      </c>
      <c r="C165" s="74" t="s">
        <v>35</v>
      </c>
      <c r="D165" s="74" t="s">
        <v>222</v>
      </c>
      <c r="E165" s="74">
        <v>61039</v>
      </c>
      <c r="F165" s="74">
        <v>91130</v>
      </c>
      <c r="G165" s="74">
        <v>1</v>
      </c>
      <c r="H165" s="74">
        <v>92</v>
      </c>
      <c r="I165" s="74" t="s">
        <v>218</v>
      </c>
      <c r="K165" s="74">
        <v>0</v>
      </c>
    </row>
    <row r="166" spans="1:11" x14ac:dyDescent="0.25">
      <c r="A166" s="44">
        <v>42869</v>
      </c>
      <c r="B166" s="74" t="s">
        <v>72</v>
      </c>
      <c r="C166" s="74" t="s">
        <v>35</v>
      </c>
      <c r="D166" s="74" t="s">
        <v>222</v>
      </c>
      <c r="E166" s="74">
        <v>61034</v>
      </c>
      <c r="F166" s="74">
        <v>91169</v>
      </c>
      <c r="G166" s="74">
        <v>1</v>
      </c>
      <c r="H166" s="74">
        <v>100</v>
      </c>
      <c r="I166" s="74" t="s">
        <v>218</v>
      </c>
      <c r="K166" s="74">
        <v>0</v>
      </c>
    </row>
    <row r="167" spans="1:11" x14ac:dyDescent="0.25">
      <c r="A167" s="44">
        <v>42869</v>
      </c>
      <c r="B167" s="74" t="s">
        <v>178</v>
      </c>
      <c r="C167" s="74" t="s">
        <v>35</v>
      </c>
      <c r="D167" s="74" t="s">
        <v>224</v>
      </c>
      <c r="E167" s="74">
        <v>61042</v>
      </c>
      <c r="F167" s="74">
        <v>91156</v>
      </c>
      <c r="G167" s="74">
        <v>1</v>
      </c>
      <c r="H167" s="74">
        <v>100</v>
      </c>
      <c r="I167" s="74" t="s">
        <v>218</v>
      </c>
      <c r="K167" s="74">
        <v>0</v>
      </c>
    </row>
    <row r="168" spans="1:11" x14ac:dyDescent="0.25">
      <c r="A168" s="44">
        <v>42869</v>
      </c>
      <c r="B168" s="74" t="s">
        <v>172</v>
      </c>
      <c r="C168" s="74" t="s">
        <v>35</v>
      </c>
      <c r="D168" s="74" t="s">
        <v>222</v>
      </c>
      <c r="E168" s="74">
        <v>61036</v>
      </c>
      <c r="F168" s="74">
        <v>91160</v>
      </c>
      <c r="G168" s="74">
        <v>1</v>
      </c>
      <c r="H168" s="74">
        <v>100</v>
      </c>
      <c r="I168" s="74" t="s">
        <v>218</v>
      </c>
      <c r="K168" s="74">
        <v>0</v>
      </c>
    </row>
    <row r="169" spans="1:11" x14ac:dyDescent="0.25">
      <c r="A169" s="44">
        <v>42869</v>
      </c>
      <c r="B169" s="74" t="s">
        <v>176</v>
      </c>
      <c r="C169" s="74" t="s">
        <v>35</v>
      </c>
      <c r="D169" s="74" t="s">
        <v>222</v>
      </c>
      <c r="E169" s="74">
        <v>61038</v>
      </c>
      <c r="F169" s="74">
        <v>91141</v>
      </c>
      <c r="G169" s="74">
        <v>1</v>
      </c>
      <c r="H169" s="74">
        <v>100</v>
      </c>
      <c r="I169" s="74" t="s">
        <v>218</v>
      </c>
      <c r="K169" s="74">
        <v>1</v>
      </c>
    </row>
    <row r="170" spans="1:11" x14ac:dyDescent="0.25">
      <c r="A170" s="44">
        <v>42870</v>
      </c>
      <c r="B170" s="74" t="s">
        <v>120</v>
      </c>
      <c r="C170" s="74" t="s">
        <v>41</v>
      </c>
      <c r="D170" s="74" t="s">
        <v>217</v>
      </c>
      <c r="E170" s="74">
        <v>61126</v>
      </c>
      <c r="F170" s="74">
        <v>91144</v>
      </c>
      <c r="G170" s="74">
        <v>1</v>
      </c>
      <c r="H170" s="74">
        <v>86</v>
      </c>
      <c r="I170" s="74" t="s">
        <v>218</v>
      </c>
      <c r="K170" s="74">
        <v>1</v>
      </c>
    </row>
    <row r="171" spans="1:11" x14ac:dyDescent="0.25">
      <c r="A171" s="44">
        <v>42870</v>
      </c>
      <c r="B171" s="74" t="s">
        <v>44</v>
      </c>
      <c r="C171" s="74" t="s">
        <v>40</v>
      </c>
      <c r="D171" s="74" t="s">
        <v>217</v>
      </c>
      <c r="E171" s="74">
        <v>61109</v>
      </c>
      <c r="F171" s="74">
        <v>91371</v>
      </c>
      <c r="G171" s="74">
        <v>1</v>
      </c>
      <c r="H171" s="74">
        <v>100</v>
      </c>
      <c r="I171" s="74" t="s">
        <v>218</v>
      </c>
      <c r="K171" s="74">
        <v>1</v>
      </c>
    </row>
    <row r="172" spans="1:11" x14ac:dyDescent="0.25">
      <c r="A172" s="44">
        <v>42870</v>
      </c>
      <c r="B172" s="74" t="s">
        <v>109</v>
      </c>
      <c r="C172" s="74" t="s">
        <v>41</v>
      </c>
      <c r="D172" s="74" t="s">
        <v>219</v>
      </c>
      <c r="E172" s="74">
        <v>61113</v>
      </c>
      <c r="F172" s="74">
        <v>91396</v>
      </c>
      <c r="G172" s="74">
        <v>1</v>
      </c>
      <c r="H172" s="74">
        <v>0</v>
      </c>
      <c r="I172" s="74" t="s">
        <v>218</v>
      </c>
      <c r="K172" s="74">
        <v>1</v>
      </c>
    </row>
    <row r="173" spans="1:11" x14ac:dyDescent="0.25">
      <c r="A173" s="44">
        <v>42870</v>
      </c>
      <c r="B173" s="74" t="s">
        <v>164</v>
      </c>
      <c r="C173" s="74" t="s">
        <v>41</v>
      </c>
      <c r="D173" s="74" t="s">
        <v>219</v>
      </c>
      <c r="E173" s="74">
        <v>61124</v>
      </c>
      <c r="F173" s="74">
        <v>91320</v>
      </c>
      <c r="G173" s="74">
        <v>1</v>
      </c>
      <c r="H173" s="74">
        <v>100</v>
      </c>
      <c r="I173" s="74" t="s">
        <v>218</v>
      </c>
      <c r="K173" s="74">
        <v>1</v>
      </c>
    </row>
    <row r="174" spans="1:11" x14ac:dyDescent="0.25">
      <c r="A174" s="44">
        <v>42870</v>
      </c>
      <c r="B174" s="74" t="s">
        <v>166</v>
      </c>
      <c r="C174" s="74" t="s">
        <v>45</v>
      </c>
      <c r="D174" s="74" t="s">
        <v>219</v>
      </c>
      <c r="E174" s="74">
        <v>61084</v>
      </c>
      <c r="F174" s="74">
        <v>91115</v>
      </c>
      <c r="G174" s="74">
        <v>1</v>
      </c>
      <c r="H174" s="74">
        <v>100</v>
      </c>
      <c r="I174" s="74" t="s">
        <v>218</v>
      </c>
      <c r="K174" s="74">
        <v>1</v>
      </c>
    </row>
    <row r="175" spans="1:11" x14ac:dyDescent="0.25">
      <c r="A175" s="44">
        <v>42870</v>
      </c>
      <c r="B175" s="74" t="s">
        <v>65</v>
      </c>
      <c r="C175" s="74" t="s">
        <v>35</v>
      </c>
      <c r="D175" s="74" t="s">
        <v>219</v>
      </c>
      <c r="E175" s="74">
        <v>61099</v>
      </c>
      <c r="F175" s="74">
        <v>91392</v>
      </c>
      <c r="G175" s="74">
        <v>1</v>
      </c>
      <c r="H175" s="74">
        <v>100</v>
      </c>
      <c r="I175" s="74" t="s">
        <v>218</v>
      </c>
      <c r="K175" s="74">
        <v>0</v>
      </c>
    </row>
    <row r="176" spans="1:11" x14ac:dyDescent="0.25">
      <c r="A176" s="44">
        <v>42870</v>
      </c>
      <c r="B176" s="74" t="s">
        <v>58</v>
      </c>
      <c r="C176" s="74" t="s">
        <v>40</v>
      </c>
      <c r="D176" s="74" t="s">
        <v>217</v>
      </c>
      <c r="E176" s="74">
        <v>61100</v>
      </c>
      <c r="F176" s="74">
        <v>91311</v>
      </c>
      <c r="G176" s="74">
        <v>1</v>
      </c>
      <c r="H176" s="74">
        <v>100</v>
      </c>
      <c r="I176" s="74" t="s">
        <v>218</v>
      </c>
      <c r="K176" s="74">
        <v>1</v>
      </c>
    </row>
    <row r="177" spans="1:11" x14ac:dyDescent="0.25">
      <c r="A177" s="44">
        <v>42870</v>
      </c>
      <c r="B177" s="74" t="s">
        <v>181</v>
      </c>
      <c r="C177" s="74" t="s">
        <v>35</v>
      </c>
      <c r="D177" s="74" t="s">
        <v>219</v>
      </c>
      <c r="E177" s="74">
        <v>61105</v>
      </c>
      <c r="F177" s="74">
        <v>91376</v>
      </c>
      <c r="G177" s="74">
        <v>1</v>
      </c>
      <c r="H177" s="74">
        <v>100</v>
      </c>
      <c r="I177" s="74" t="s">
        <v>218</v>
      </c>
      <c r="K177" s="74">
        <v>0</v>
      </c>
    </row>
    <row r="178" spans="1:11" x14ac:dyDescent="0.25">
      <c r="A178" s="44">
        <v>42870</v>
      </c>
      <c r="B178" s="74" t="s">
        <v>181</v>
      </c>
      <c r="C178" s="74" t="s">
        <v>35</v>
      </c>
      <c r="D178" s="74" t="s">
        <v>224</v>
      </c>
      <c r="E178" s="74">
        <v>61174</v>
      </c>
      <c r="F178" s="74">
        <v>91376</v>
      </c>
      <c r="G178" s="74">
        <v>1</v>
      </c>
      <c r="H178" s="74">
        <v>100</v>
      </c>
      <c r="I178" s="74" t="s">
        <v>218</v>
      </c>
      <c r="K178" s="74">
        <v>0</v>
      </c>
    </row>
    <row r="179" spans="1:11" x14ac:dyDescent="0.25">
      <c r="A179" s="44">
        <v>42870</v>
      </c>
      <c r="B179" s="74" t="s">
        <v>167</v>
      </c>
      <c r="C179" s="74" t="s">
        <v>45</v>
      </c>
      <c r="D179" s="74" t="s">
        <v>219</v>
      </c>
      <c r="E179" s="74">
        <v>61152</v>
      </c>
      <c r="F179" s="74">
        <v>91120</v>
      </c>
      <c r="G179" s="74">
        <v>1</v>
      </c>
      <c r="H179" s="74">
        <v>0</v>
      </c>
      <c r="I179" s="74" t="s">
        <v>218</v>
      </c>
      <c r="K179" s="74">
        <v>1</v>
      </c>
    </row>
    <row r="180" spans="1:11" x14ac:dyDescent="0.25">
      <c r="A180" s="44">
        <v>42870</v>
      </c>
      <c r="B180" s="74" t="s">
        <v>115</v>
      </c>
      <c r="C180" s="74" t="s">
        <v>45</v>
      </c>
      <c r="D180" s="74" t="s">
        <v>219</v>
      </c>
      <c r="E180" s="74">
        <v>61128</v>
      </c>
      <c r="F180" s="74">
        <v>91123</v>
      </c>
      <c r="G180" s="74">
        <v>1</v>
      </c>
      <c r="H180" s="74">
        <v>100</v>
      </c>
      <c r="I180" s="74" t="s">
        <v>218</v>
      </c>
      <c r="K180" s="74">
        <v>1</v>
      </c>
    </row>
    <row r="181" spans="1:11" x14ac:dyDescent="0.25">
      <c r="A181" s="44">
        <v>42870</v>
      </c>
      <c r="B181" s="74" t="s">
        <v>77</v>
      </c>
      <c r="C181" s="74" t="s">
        <v>40</v>
      </c>
      <c r="D181" s="74" t="s">
        <v>217</v>
      </c>
      <c r="E181" s="74">
        <v>61068</v>
      </c>
      <c r="F181" s="74">
        <v>91143</v>
      </c>
      <c r="G181" s="74">
        <v>1</v>
      </c>
      <c r="H181" s="74">
        <v>82</v>
      </c>
      <c r="I181" s="74" t="s">
        <v>218</v>
      </c>
      <c r="K181" s="74">
        <v>1</v>
      </c>
    </row>
    <row r="182" spans="1:11" x14ac:dyDescent="0.25">
      <c r="A182" s="44">
        <v>42870</v>
      </c>
      <c r="B182" s="74" t="s">
        <v>39</v>
      </c>
      <c r="C182" s="74" t="s">
        <v>40</v>
      </c>
      <c r="D182" s="74" t="s">
        <v>217</v>
      </c>
      <c r="E182" s="74">
        <v>61102</v>
      </c>
      <c r="F182" s="74">
        <v>91314</v>
      </c>
      <c r="G182" s="74">
        <v>1</v>
      </c>
      <c r="H182" s="74">
        <v>100</v>
      </c>
      <c r="I182" s="74" t="s">
        <v>218</v>
      </c>
      <c r="K182" s="74">
        <v>1</v>
      </c>
    </row>
    <row r="183" spans="1:11" x14ac:dyDescent="0.25">
      <c r="A183" s="44">
        <v>42870</v>
      </c>
      <c r="B183" s="74" t="s">
        <v>68</v>
      </c>
      <c r="C183" s="74" t="s">
        <v>35</v>
      </c>
      <c r="D183" s="74" t="s">
        <v>219</v>
      </c>
      <c r="E183" s="74">
        <v>61141</v>
      </c>
      <c r="F183" s="74">
        <v>91155</v>
      </c>
      <c r="G183" s="74">
        <v>1</v>
      </c>
      <c r="H183" s="74">
        <v>94</v>
      </c>
      <c r="I183" s="74" t="s">
        <v>218</v>
      </c>
      <c r="K183" s="74">
        <v>0</v>
      </c>
    </row>
    <row r="184" spans="1:11" x14ac:dyDescent="0.25">
      <c r="A184" s="44">
        <v>42870</v>
      </c>
      <c r="B184" s="74" t="s">
        <v>68</v>
      </c>
      <c r="C184" s="74" t="s">
        <v>35</v>
      </c>
      <c r="D184" s="74" t="s">
        <v>224</v>
      </c>
      <c r="E184" s="74">
        <v>61177</v>
      </c>
      <c r="F184" s="74">
        <v>91155</v>
      </c>
      <c r="G184" s="74">
        <v>1</v>
      </c>
      <c r="H184" s="74">
        <v>100</v>
      </c>
      <c r="I184" s="74" t="s">
        <v>218</v>
      </c>
      <c r="K184" s="74">
        <v>0</v>
      </c>
    </row>
    <row r="185" spans="1:11" x14ac:dyDescent="0.25">
      <c r="A185" s="44">
        <v>42870</v>
      </c>
      <c r="B185" s="74" t="s">
        <v>94</v>
      </c>
      <c r="C185" s="74" t="s">
        <v>45</v>
      </c>
      <c r="D185" s="74" t="s">
        <v>217</v>
      </c>
      <c r="E185" s="74">
        <v>61087</v>
      </c>
      <c r="F185" s="74">
        <v>91163</v>
      </c>
      <c r="G185" s="74">
        <v>1</v>
      </c>
      <c r="H185" s="74">
        <v>100</v>
      </c>
      <c r="I185" s="74" t="s">
        <v>218</v>
      </c>
      <c r="K185" s="74">
        <v>1</v>
      </c>
    </row>
    <row r="186" spans="1:11" x14ac:dyDescent="0.25">
      <c r="A186" s="44">
        <v>42870</v>
      </c>
      <c r="B186" s="74" t="s">
        <v>169</v>
      </c>
      <c r="C186" s="74" t="s">
        <v>41</v>
      </c>
      <c r="D186" s="74" t="s">
        <v>217</v>
      </c>
      <c r="E186" s="74">
        <v>61120</v>
      </c>
      <c r="F186" s="74">
        <v>91174</v>
      </c>
      <c r="G186" s="74">
        <v>1</v>
      </c>
      <c r="H186" s="74">
        <v>88</v>
      </c>
      <c r="I186" s="74" t="s">
        <v>218</v>
      </c>
      <c r="K186" s="74">
        <v>1</v>
      </c>
    </row>
    <row r="187" spans="1:11" x14ac:dyDescent="0.25">
      <c r="A187" s="44">
        <v>42870</v>
      </c>
      <c r="B187" s="74" t="s">
        <v>63</v>
      </c>
      <c r="C187" s="74" t="s">
        <v>35</v>
      </c>
      <c r="D187" s="74" t="s">
        <v>222</v>
      </c>
      <c r="E187" s="74">
        <v>61175</v>
      </c>
      <c r="F187" s="74">
        <v>91134</v>
      </c>
      <c r="G187" s="74">
        <v>1</v>
      </c>
      <c r="H187" s="74">
        <v>100</v>
      </c>
      <c r="I187" s="74" t="s">
        <v>218</v>
      </c>
      <c r="K187" s="74">
        <v>0</v>
      </c>
    </row>
    <row r="188" spans="1:11" x14ac:dyDescent="0.25">
      <c r="A188" s="44">
        <v>42870</v>
      </c>
      <c r="B188" s="74" t="s">
        <v>177</v>
      </c>
      <c r="C188" s="74" t="s">
        <v>35</v>
      </c>
      <c r="D188" s="74" t="s">
        <v>217</v>
      </c>
      <c r="E188" s="74">
        <v>61137</v>
      </c>
      <c r="F188" s="74">
        <v>91130</v>
      </c>
      <c r="G188" s="74">
        <v>1</v>
      </c>
      <c r="H188" s="74">
        <v>64</v>
      </c>
      <c r="I188" s="74" t="s">
        <v>218</v>
      </c>
      <c r="K188" s="74">
        <v>0</v>
      </c>
    </row>
    <row r="189" spans="1:11" x14ac:dyDescent="0.25">
      <c r="A189" s="44">
        <v>42870</v>
      </c>
      <c r="B189" s="74" t="s">
        <v>130</v>
      </c>
      <c r="C189" s="74" t="s">
        <v>40</v>
      </c>
      <c r="D189" s="74" t="s">
        <v>217</v>
      </c>
      <c r="E189" s="74">
        <v>61064</v>
      </c>
      <c r="F189" s="74">
        <v>91386</v>
      </c>
      <c r="G189" s="74">
        <v>1</v>
      </c>
      <c r="H189" s="74">
        <v>67</v>
      </c>
      <c r="I189" s="74" t="s">
        <v>218</v>
      </c>
      <c r="K189" s="74">
        <v>1</v>
      </c>
    </row>
    <row r="190" spans="1:11" x14ac:dyDescent="0.25">
      <c r="A190" s="44">
        <v>42870</v>
      </c>
      <c r="B190" s="74" t="s">
        <v>76</v>
      </c>
      <c r="C190" s="74" t="s">
        <v>40</v>
      </c>
      <c r="D190" s="74" t="s">
        <v>217</v>
      </c>
      <c r="E190" s="74">
        <v>61067</v>
      </c>
      <c r="F190" s="74">
        <v>91145</v>
      </c>
      <c r="G190" s="74">
        <v>1</v>
      </c>
      <c r="H190" s="74">
        <v>90</v>
      </c>
      <c r="I190" s="74" t="s">
        <v>218</v>
      </c>
      <c r="K190" s="74">
        <v>1</v>
      </c>
    </row>
    <row r="191" spans="1:11" x14ac:dyDescent="0.25">
      <c r="A191" s="44">
        <v>42870</v>
      </c>
      <c r="B191" s="74" t="s">
        <v>72</v>
      </c>
      <c r="C191" s="74" t="s">
        <v>35</v>
      </c>
      <c r="D191" s="74" t="s">
        <v>217</v>
      </c>
      <c r="E191" s="74">
        <v>61049</v>
      </c>
      <c r="F191" s="74">
        <v>91169</v>
      </c>
      <c r="G191" s="74">
        <v>1</v>
      </c>
      <c r="H191" s="74">
        <v>100</v>
      </c>
      <c r="I191" s="74" t="s">
        <v>218</v>
      </c>
      <c r="K191" s="74">
        <v>0</v>
      </c>
    </row>
    <row r="192" spans="1:11" x14ac:dyDescent="0.25">
      <c r="A192" s="44">
        <v>42870</v>
      </c>
      <c r="B192" s="74" t="s">
        <v>88</v>
      </c>
      <c r="C192" s="74" t="s">
        <v>48</v>
      </c>
      <c r="D192" s="74" t="s">
        <v>220</v>
      </c>
      <c r="E192" s="74">
        <v>61055</v>
      </c>
      <c r="F192" s="74">
        <v>91368</v>
      </c>
      <c r="G192" s="74">
        <v>1</v>
      </c>
      <c r="H192" s="74">
        <v>92</v>
      </c>
      <c r="I192" s="74" t="s">
        <v>218</v>
      </c>
      <c r="K192" s="74">
        <v>0</v>
      </c>
    </row>
    <row r="193" spans="1:11" x14ac:dyDescent="0.25">
      <c r="A193" s="44">
        <v>42870</v>
      </c>
      <c r="B193" s="74" t="s">
        <v>175</v>
      </c>
      <c r="C193" s="74" t="s">
        <v>40</v>
      </c>
      <c r="D193" s="74" t="s">
        <v>217</v>
      </c>
      <c r="E193" s="74">
        <v>61052</v>
      </c>
      <c r="F193" s="74">
        <v>91151</v>
      </c>
      <c r="G193" s="74">
        <v>1</v>
      </c>
      <c r="H193" s="74">
        <v>90</v>
      </c>
      <c r="I193" s="74" t="s">
        <v>218</v>
      </c>
      <c r="K193" s="74">
        <v>1</v>
      </c>
    </row>
    <row r="194" spans="1:11" x14ac:dyDescent="0.25">
      <c r="A194" s="44">
        <v>42870</v>
      </c>
      <c r="B194" s="74" t="s">
        <v>78</v>
      </c>
      <c r="C194" s="74" t="s">
        <v>40</v>
      </c>
      <c r="D194" s="74" t="s">
        <v>217</v>
      </c>
      <c r="E194" s="74">
        <v>61057</v>
      </c>
      <c r="F194" s="74">
        <v>91180</v>
      </c>
      <c r="G194" s="74">
        <v>1</v>
      </c>
      <c r="H194" s="74">
        <v>100</v>
      </c>
      <c r="I194" s="74" t="s">
        <v>218</v>
      </c>
      <c r="K194" s="74">
        <v>1</v>
      </c>
    </row>
    <row r="195" spans="1:11" x14ac:dyDescent="0.25">
      <c r="A195" s="44">
        <v>42870</v>
      </c>
      <c r="B195" s="74" t="s">
        <v>57</v>
      </c>
      <c r="C195" s="74" t="s">
        <v>40</v>
      </c>
      <c r="D195" s="74" t="s">
        <v>217</v>
      </c>
      <c r="E195" s="74">
        <v>61060</v>
      </c>
      <c r="F195" s="74">
        <v>91218</v>
      </c>
      <c r="G195" s="74">
        <v>1</v>
      </c>
      <c r="H195" s="74">
        <v>100</v>
      </c>
      <c r="I195" s="74" t="s">
        <v>218</v>
      </c>
      <c r="K195" s="74">
        <v>1</v>
      </c>
    </row>
    <row r="196" spans="1:11" x14ac:dyDescent="0.25">
      <c r="A196" s="44">
        <v>42870</v>
      </c>
      <c r="B196" s="74" t="s">
        <v>108</v>
      </c>
      <c r="C196" s="74" t="s">
        <v>41</v>
      </c>
      <c r="D196" s="74" t="s">
        <v>219</v>
      </c>
      <c r="E196" s="74">
        <v>61110</v>
      </c>
      <c r="F196" s="74">
        <v>91216</v>
      </c>
      <c r="G196" s="74">
        <v>1</v>
      </c>
      <c r="H196" s="74">
        <v>100</v>
      </c>
      <c r="I196" s="74" t="s">
        <v>218</v>
      </c>
      <c r="K196" s="74">
        <v>1</v>
      </c>
    </row>
    <row r="197" spans="1:11" x14ac:dyDescent="0.25">
      <c r="A197" s="44">
        <v>42870</v>
      </c>
      <c r="B197" s="74" t="s">
        <v>53</v>
      </c>
      <c r="C197" s="74" t="s">
        <v>40</v>
      </c>
      <c r="D197" s="74" t="s">
        <v>217</v>
      </c>
      <c r="E197" s="74">
        <v>61132</v>
      </c>
      <c r="F197" s="74">
        <v>102520</v>
      </c>
      <c r="G197" s="74">
        <v>1</v>
      </c>
      <c r="H197" s="74">
        <v>100</v>
      </c>
      <c r="I197" s="74" t="s">
        <v>218</v>
      </c>
      <c r="K197" s="74">
        <v>1</v>
      </c>
    </row>
    <row r="198" spans="1:11" x14ac:dyDescent="0.25">
      <c r="A198" s="44">
        <v>42870</v>
      </c>
      <c r="B198" s="74" t="s">
        <v>102</v>
      </c>
      <c r="C198" s="74" t="s">
        <v>45</v>
      </c>
      <c r="D198" s="74" t="s">
        <v>217</v>
      </c>
      <c r="E198" s="74">
        <v>61071</v>
      </c>
      <c r="F198" s="74">
        <v>91388</v>
      </c>
      <c r="G198" s="74">
        <v>1</v>
      </c>
      <c r="H198" s="74">
        <v>88</v>
      </c>
      <c r="I198" s="74" t="s">
        <v>218</v>
      </c>
      <c r="K198" s="74">
        <v>1</v>
      </c>
    </row>
    <row r="199" spans="1:11" x14ac:dyDescent="0.25">
      <c r="A199" s="44">
        <v>42870</v>
      </c>
      <c r="B199" s="74" t="s">
        <v>178</v>
      </c>
      <c r="C199" s="74" t="s">
        <v>35</v>
      </c>
      <c r="D199" s="74" t="s">
        <v>219</v>
      </c>
      <c r="E199" s="74">
        <v>61104</v>
      </c>
      <c r="F199" s="74">
        <v>91156</v>
      </c>
      <c r="G199" s="74">
        <v>1</v>
      </c>
      <c r="H199" s="74">
        <v>94</v>
      </c>
      <c r="I199" s="74" t="s">
        <v>218</v>
      </c>
      <c r="K199" s="74">
        <v>0</v>
      </c>
    </row>
    <row r="200" spans="1:11" x14ac:dyDescent="0.25">
      <c r="A200" s="44">
        <v>42870</v>
      </c>
      <c r="B200" s="74" t="s">
        <v>131</v>
      </c>
      <c r="C200" s="74" t="s">
        <v>40</v>
      </c>
      <c r="D200" s="74" t="s">
        <v>217</v>
      </c>
      <c r="E200" s="74">
        <v>61143</v>
      </c>
      <c r="F200" s="74">
        <v>91136</v>
      </c>
      <c r="G200" s="74">
        <v>1</v>
      </c>
      <c r="H200" s="74">
        <v>100</v>
      </c>
      <c r="I200" s="74" t="s">
        <v>218</v>
      </c>
      <c r="K200" s="74">
        <v>1</v>
      </c>
    </row>
    <row r="201" spans="1:11" x14ac:dyDescent="0.25">
      <c r="A201" s="44">
        <v>42870</v>
      </c>
      <c r="B201" s="74" t="s">
        <v>122</v>
      </c>
      <c r="C201" s="74" t="s">
        <v>41</v>
      </c>
      <c r="D201" s="74" t="s">
        <v>217</v>
      </c>
      <c r="E201" s="74">
        <v>61053</v>
      </c>
      <c r="F201" s="74">
        <v>91127</v>
      </c>
      <c r="G201" s="74">
        <v>1</v>
      </c>
      <c r="H201" s="74">
        <v>90</v>
      </c>
      <c r="I201" s="74" t="s">
        <v>218</v>
      </c>
      <c r="K201" s="74">
        <v>1</v>
      </c>
    </row>
    <row r="202" spans="1:11" x14ac:dyDescent="0.25">
      <c r="A202" s="44">
        <v>42870</v>
      </c>
      <c r="B202" s="74" t="s">
        <v>127</v>
      </c>
      <c r="C202" s="74" t="s">
        <v>45</v>
      </c>
      <c r="D202" s="74" t="s">
        <v>217</v>
      </c>
      <c r="E202" s="74">
        <v>61070</v>
      </c>
      <c r="F202" s="74">
        <v>102595</v>
      </c>
      <c r="G202" s="74">
        <v>1</v>
      </c>
      <c r="H202" s="74">
        <v>90</v>
      </c>
      <c r="I202" s="74" t="s">
        <v>218</v>
      </c>
      <c r="K202" s="74">
        <v>1</v>
      </c>
    </row>
    <row r="203" spans="1:11" x14ac:dyDescent="0.25">
      <c r="A203" s="44">
        <v>42870</v>
      </c>
      <c r="B203" s="74" t="s">
        <v>107</v>
      </c>
      <c r="C203" s="74" t="s">
        <v>45</v>
      </c>
      <c r="D203" s="74" t="s">
        <v>217</v>
      </c>
      <c r="E203" s="74">
        <v>61072</v>
      </c>
      <c r="F203" s="74">
        <v>102599</v>
      </c>
      <c r="G203" s="74">
        <v>1</v>
      </c>
      <c r="H203" s="74">
        <v>82</v>
      </c>
      <c r="I203" s="74" t="s">
        <v>218</v>
      </c>
      <c r="K203" s="74">
        <v>1</v>
      </c>
    </row>
    <row r="204" spans="1:11" x14ac:dyDescent="0.25">
      <c r="A204" s="44">
        <v>42870</v>
      </c>
      <c r="B204" s="74" t="s">
        <v>79</v>
      </c>
      <c r="C204" s="74" t="s">
        <v>35</v>
      </c>
      <c r="D204" s="74" t="s">
        <v>222</v>
      </c>
      <c r="E204" s="74">
        <v>61173</v>
      </c>
      <c r="F204" s="74">
        <v>91129</v>
      </c>
      <c r="G204" s="74">
        <v>1</v>
      </c>
      <c r="H204" s="74">
        <v>87</v>
      </c>
      <c r="I204" s="74" t="s">
        <v>218</v>
      </c>
      <c r="K204" s="74">
        <v>0</v>
      </c>
    </row>
    <row r="205" spans="1:11" x14ac:dyDescent="0.25">
      <c r="A205" s="44">
        <v>42870</v>
      </c>
      <c r="B205" s="74" t="s">
        <v>174</v>
      </c>
      <c r="C205" s="74" t="s">
        <v>40</v>
      </c>
      <c r="D205" s="74" t="s">
        <v>217</v>
      </c>
      <c r="E205" s="74">
        <v>61050</v>
      </c>
      <c r="F205" s="74">
        <v>91177</v>
      </c>
      <c r="G205" s="74">
        <v>1</v>
      </c>
      <c r="H205" s="74">
        <v>92</v>
      </c>
      <c r="I205" s="74" t="s">
        <v>218</v>
      </c>
      <c r="K205" s="74">
        <v>0</v>
      </c>
    </row>
    <row r="206" spans="1:11" x14ac:dyDescent="0.25">
      <c r="A206" s="44">
        <v>42870</v>
      </c>
      <c r="B206" s="74" t="s">
        <v>96</v>
      </c>
      <c r="C206" s="74" t="s">
        <v>35</v>
      </c>
      <c r="D206" s="74" t="s">
        <v>217</v>
      </c>
      <c r="E206" s="74">
        <v>61048</v>
      </c>
      <c r="F206" s="74">
        <v>91157</v>
      </c>
      <c r="G206" s="74">
        <v>1</v>
      </c>
      <c r="H206" s="74">
        <v>100</v>
      </c>
      <c r="I206" s="74" t="s">
        <v>218</v>
      </c>
      <c r="K206" s="74">
        <v>0</v>
      </c>
    </row>
    <row r="207" spans="1:11" x14ac:dyDescent="0.25">
      <c r="A207" s="44">
        <v>42870</v>
      </c>
      <c r="B207" s="74" t="s">
        <v>74</v>
      </c>
      <c r="C207" s="74" t="s">
        <v>35</v>
      </c>
      <c r="D207" s="74" t="s">
        <v>222</v>
      </c>
      <c r="E207" s="74">
        <v>61178</v>
      </c>
      <c r="F207" s="74">
        <v>91149</v>
      </c>
      <c r="G207" s="74">
        <v>1</v>
      </c>
      <c r="H207" s="74">
        <v>100</v>
      </c>
      <c r="I207" s="74" t="s">
        <v>218</v>
      </c>
      <c r="K207" s="74">
        <v>0</v>
      </c>
    </row>
    <row r="208" spans="1:11" x14ac:dyDescent="0.25">
      <c r="A208" s="44">
        <v>42871</v>
      </c>
      <c r="B208" s="74" t="s">
        <v>92</v>
      </c>
      <c r="C208" s="74" t="s">
        <v>45</v>
      </c>
      <c r="D208" s="74" t="s">
        <v>217</v>
      </c>
      <c r="E208" s="74">
        <v>61224</v>
      </c>
      <c r="F208" s="74">
        <v>91128</v>
      </c>
      <c r="G208" s="74">
        <v>1</v>
      </c>
      <c r="H208" s="74">
        <v>100</v>
      </c>
      <c r="I208" s="74" t="s">
        <v>218</v>
      </c>
      <c r="K208" s="74">
        <v>1</v>
      </c>
    </row>
    <row r="209" spans="1:11" x14ac:dyDescent="0.25">
      <c r="A209" s="44">
        <v>42871</v>
      </c>
      <c r="B209" s="74" t="s">
        <v>170</v>
      </c>
      <c r="C209" s="74" t="s">
        <v>41</v>
      </c>
      <c r="D209" s="74" t="s">
        <v>217</v>
      </c>
      <c r="E209" s="74">
        <v>61232</v>
      </c>
      <c r="F209" s="74">
        <v>91148</v>
      </c>
      <c r="G209" s="74">
        <v>1</v>
      </c>
      <c r="H209" s="74">
        <v>73</v>
      </c>
      <c r="I209" s="74" t="s">
        <v>218</v>
      </c>
      <c r="K209" s="74">
        <v>1</v>
      </c>
    </row>
    <row r="210" spans="1:11" x14ac:dyDescent="0.25">
      <c r="A210" s="44">
        <v>42871</v>
      </c>
      <c r="B210" s="74" t="s">
        <v>71</v>
      </c>
      <c r="C210" s="74" t="s">
        <v>40</v>
      </c>
      <c r="D210" s="74" t="s">
        <v>222</v>
      </c>
      <c r="E210" s="74">
        <v>61278</v>
      </c>
      <c r="F210" s="74">
        <v>91166</v>
      </c>
      <c r="G210" s="74">
        <v>1</v>
      </c>
      <c r="H210" s="74">
        <v>100</v>
      </c>
      <c r="I210" s="74" t="s">
        <v>218</v>
      </c>
      <c r="K210" s="74">
        <v>1</v>
      </c>
    </row>
    <row r="211" spans="1:11" x14ac:dyDescent="0.25">
      <c r="A211" s="44">
        <v>42871</v>
      </c>
      <c r="B211" s="74" t="s">
        <v>54</v>
      </c>
      <c r="C211" s="74" t="s">
        <v>40</v>
      </c>
      <c r="D211" s="74" t="s">
        <v>222</v>
      </c>
      <c r="E211" s="74">
        <v>61280</v>
      </c>
      <c r="F211" s="74">
        <v>91138</v>
      </c>
      <c r="G211" s="74">
        <v>1</v>
      </c>
      <c r="H211" s="74">
        <v>0</v>
      </c>
      <c r="I211" s="74" t="s">
        <v>218</v>
      </c>
      <c r="K211" s="74">
        <v>1</v>
      </c>
    </row>
    <row r="212" spans="1:11" x14ac:dyDescent="0.25">
      <c r="A212" s="44">
        <v>42871</v>
      </c>
      <c r="B212" s="74" t="s">
        <v>175</v>
      </c>
      <c r="C212" s="74" t="s">
        <v>40</v>
      </c>
      <c r="D212" s="74" t="s">
        <v>222</v>
      </c>
      <c r="E212" s="74">
        <v>61283</v>
      </c>
      <c r="F212" s="74">
        <v>91151</v>
      </c>
      <c r="G212" s="74">
        <v>1</v>
      </c>
      <c r="H212" s="74">
        <v>100</v>
      </c>
      <c r="I212" s="74" t="s">
        <v>218</v>
      </c>
      <c r="K212" s="74">
        <v>1</v>
      </c>
    </row>
    <row r="213" spans="1:11" x14ac:dyDescent="0.25">
      <c r="A213" s="44">
        <v>42871</v>
      </c>
      <c r="B213" s="74" t="s">
        <v>57</v>
      </c>
      <c r="C213" s="74" t="s">
        <v>40</v>
      </c>
      <c r="D213" s="74" t="s">
        <v>222</v>
      </c>
      <c r="E213" s="74">
        <v>61284</v>
      </c>
      <c r="F213" s="74">
        <v>91218</v>
      </c>
      <c r="G213" s="74">
        <v>1</v>
      </c>
      <c r="H213" s="74">
        <v>100</v>
      </c>
      <c r="I213" s="74" t="s">
        <v>218</v>
      </c>
      <c r="K213" s="74">
        <v>1</v>
      </c>
    </row>
    <row r="214" spans="1:11" x14ac:dyDescent="0.25">
      <c r="A214" s="44">
        <v>42871</v>
      </c>
      <c r="B214" s="74" t="s">
        <v>172</v>
      </c>
      <c r="C214" s="74" t="s">
        <v>35</v>
      </c>
      <c r="D214" s="74" t="s">
        <v>217</v>
      </c>
      <c r="E214" s="74">
        <v>61233</v>
      </c>
      <c r="F214" s="74">
        <v>91160</v>
      </c>
      <c r="G214" s="74">
        <v>1</v>
      </c>
      <c r="H214" s="74">
        <v>100</v>
      </c>
      <c r="I214" s="74" t="s">
        <v>218</v>
      </c>
      <c r="K214" s="74">
        <v>0</v>
      </c>
    </row>
    <row r="215" spans="1:11" x14ac:dyDescent="0.25">
      <c r="A215" s="44">
        <v>42871</v>
      </c>
      <c r="B215" s="74" t="s">
        <v>173</v>
      </c>
      <c r="C215" s="74" t="s">
        <v>40</v>
      </c>
      <c r="D215" s="74" t="s">
        <v>217</v>
      </c>
      <c r="E215" s="74">
        <v>61238</v>
      </c>
      <c r="F215" s="74">
        <v>91173</v>
      </c>
      <c r="G215" s="74">
        <v>1</v>
      </c>
      <c r="H215" s="74">
        <v>92</v>
      </c>
      <c r="I215" s="74" t="s">
        <v>218</v>
      </c>
      <c r="K215" s="74">
        <v>1</v>
      </c>
    </row>
    <row r="216" spans="1:11" x14ac:dyDescent="0.25">
      <c r="A216" s="44">
        <v>42871</v>
      </c>
      <c r="B216" s="74" t="s">
        <v>131</v>
      </c>
      <c r="C216" s="74" t="s">
        <v>40</v>
      </c>
      <c r="D216" s="74" t="s">
        <v>222</v>
      </c>
      <c r="E216" s="74">
        <v>61279</v>
      </c>
      <c r="F216" s="74">
        <v>91136</v>
      </c>
      <c r="G216" s="74">
        <v>1</v>
      </c>
      <c r="H216" s="74">
        <v>92</v>
      </c>
      <c r="I216" s="74" t="s">
        <v>218</v>
      </c>
      <c r="K216" s="74">
        <v>1</v>
      </c>
    </row>
    <row r="217" spans="1:11" x14ac:dyDescent="0.25">
      <c r="A217" s="44">
        <v>42871</v>
      </c>
      <c r="B217" s="74" t="s">
        <v>171</v>
      </c>
      <c r="C217" s="74" t="s">
        <v>40</v>
      </c>
      <c r="D217" s="74" t="s">
        <v>217</v>
      </c>
      <c r="E217" s="74">
        <v>61236</v>
      </c>
      <c r="F217" s="74">
        <v>102623</v>
      </c>
      <c r="G217" s="74">
        <v>1</v>
      </c>
      <c r="H217" s="74">
        <v>86</v>
      </c>
      <c r="I217" s="74" t="s">
        <v>218</v>
      </c>
      <c r="K217" s="74">
        <v>0</v>
      </c>
    </row>
    <row r="218" spans="1:11" x14ac:dyDescent="0.25">
      <c r="A218" s="44">
        <v>42871</v>
      </c>
      <c r="B218" s="74" t="s">
        <v>96</v>
      </c>
      <c r="C218" s="74" t="s">
        <v>35</v>
      </c>
      <c r="D218" s="74" t="s">
        <v>222</v>
      </c>
      <c r="E218" s="74">
        <v>61282</v>
      </c>
      <c r="F218" s="74">
        <v>91157</v>
      </c>
      <c r="G218" s="74">
        <v>1</v>
      </c>
      <c r="H218" s="74">
        <v>100</v>
      </c>
      <c r="I218" s="74" t="s">
        <v>218</v>
      </c>
      <c r="K218" s="74">
        <v>0</v>
      </c>
    </row>
    <row r="219" spans="1:11" x14ac:dyDescent="0.25">
      <c r="A219" s="44">
        <v>42871</v>
      </c>
      <c r="B219" s="74" t="s">
        <v>74</v>
      </c>
      <c r="C219" s="74" t="s">
        <v>35</v>
      </c>
      <c r="D219" s="74" t="s">
        <v>217</v>
      </c>
      <c r="E219" s="74">
        <v>61240</v>
      </c>
      <c r="F219" s="74">
        <v>91149</v>
      </c>
      <c r="G219" s="74">
        <v>1</v>
      </c>
      <c r="H219" s="74">
        <v>100</v>
      </c>
      <c r="I219" s="74" t="s">
        <v>218</v>
      </c>
      <c r="K219" s="74">
        <v>0</v>
      </c>
    </row>
    <row r="220" spans="1:11" x14ac:dyDescent="0.25">
      <c r="A220" s="44">
        <v>42872</v>
      </c>
      <c r="B220" s="74" t="s">
        <v>62</v>
      </c>
      <c r="C220" s="74" t="s">
        <v>40</v>
      </c>
      <c r="D220" s="74" t="s">
        <v>222</v>
      </c>
      <c r="E220" s="74">
        <v>61385</v>
      </c>
      <c r="F220" s="74">
        <v>91124</v>
      </c>
      <c r="G220" s="74">
        <v>1</v>
      </c>
      <c r="H220" s="74">
        <v>80</v>
      </c>
      <c r="I220" s="74" t="s">
        <v>218</v>
      </c>
      <c r="K220" s="74">
        <v>0</v>
      </c>
    </row>
    <row r="221" spans="1:11" x14ac:dyDescent="0.25">
      <c r="A221" s="44">
        <v>42872</v>
      </c>
      <c r="B221" s="74" t="s">
        <v>163</v>
      </c>
      <c r="C221" s="74" t="s">
        <v>41</v>
      </c>
      <c r="D221" s="74" t="s">
        <v>219</v>
      </c>
      <c r="E221" s="74">
        <v>61288</v>
      </c>
      <c r="F221" s="74">
        <v>91395</v>
      </c>
      <c r="G221" s="74">
        <v>1</v>
      </c>
      <c r="H221" s="74">
        <v>100</v>
      </c>
      <c r="I221" s="74" t="s">
        <v>218</v>
      </c>
      <c r="K221" s="74">
        <v>1</v>
      </c>
    </row>
    <row r="222" spans="1:11" x14ac:dyDescent="0.25">
      <c r="A222" s="44">
        <v>42872</v>
      </c>
      <c r="B222" s="74" t="s">
        <v>77</v>
      </c>
      <c r="C222" s="74" t="s">
        <v>40</v>
      </c>
      <c r="D222" s="74" t="s">
        <v>222</v>
      </c>
      <c r="E222" s="74">
        <v>61382</v>
      </c>
      <c r="F222" s="74">
        <v>91143</v>
      </c>
      <c r="G222" s="74">
        <v>1</v>
      </c>
      <c r="H222" s="74">
        <v>86</v>
      </c>
      <c r="I222" s="74" t="s">
        <v>218</v>
      </c>
      <c r="K222" s="74">
        <v>1</v>
      </c>
    </row>
    <row r="223" spans="1:11" x14ac:dyDescent="0.25">
      <c r="A223" s="44">
        <v>42872</v>
      </c>
      <c r="B223" s="74" t="s">
        <v>94</v>
      </c>
      <c r="C223" s="74" t="s">
        <v>45</v>
      </c>
      <c r="D223" s="74" t="s">
        <v>217</v>
      </c>
      <c r="E223" s="74">
        <v>61345</v>
      </c>
      <c r="F223" s="74">
        <v>91163</v>
      </c>
      <c r="G223" s="74">
        <v>1</v>
      </c>
      <c r="H223" s="74">
        <v>92</v>
      </c>
      <c r="I223" s="74" t="s">
        <v>218</v>
      </c>
      <c r="K223" s="74">
        <v>1</v>
      </c>
    </row>
    <row r="224" spans="1:11" x14ac:dyDescent="0.25">
      <c r="A224" s="44">
        <v>42872</v>
      </c>
      <c r="B224" s="74" t="s">
        <v>76</v>
      </c>
      <c r="C224" s="74" t="s">
        <v>40</v>
      </c>
      <c r="D224" s="74" t="s">
        <v>222</v>
      </c>
      <c r="E224" s="74">
        <v>61381</v>
      </c>
      <c r="F224" s="74">
        <v>91145</v>
      </c>
      <c r="G224" s="74">
        <v>1</v>
      </c>
      <c r="H224" s="74">
        <v>95</v>
      </c>
      <c r="I224" s="74" t="s">
        <v>218</v>
      </c>
      <c r="K224" s="74">
        <v>1</v>
      </c>
    </row>
    <row r="225" spans="1:11" x14ac:dyDescent="0.25">
      <c r="A225" s="44">
        <v>42872</v>
      </c>
      <c r="B225" s="74" t="s">
        <v>78</v>
      </c>
      <c r="C225" s="74" t="s">
        <v>40</v>
      </c>
      <c r="D225" s="74" t="s">
        <v>222</v>
      </c>
      <c r="E225" s="74">
        <v>61384</v>
      </c>
      <c r="F225" s="74">
        <v>91180</v>
      </c>
      <c r="G225" s="74">
        <v>1</v>
      </c>
      <c r="H225" s="74">
        <v>86</v>
      </c>
      <c r="I225" s="74" t="s">
        <v>218</v>
      </c>
      <c r="K225" s="74">
        <v>1</v>
      </c>
    </row>
    <row r="226" spans="1:11" x14ac:dyDescent="0.25">
      <c r="A226" s="44">
        <v>42872</v>
      </c>
      <c r="B226" s="74" t="s">
        <v>176</v>
      </c>
      <c r="C226" s="74" t="s">
        <v>35</v>
      </c>
      <c r="D226" s="74" t="s">
        <v>217</v>
      </c>
      <c r="E226" s="74">
        <v>61322</v>
      </c>
      <c r="F226" s="74">
        <v>91141</v>
      </c>
      <c r="G226" s="74">
        <v>1</v>
      </c>
      <c r="H226" s="74">
        <v>100</v>
      </c>
      <c r="I226" s="74" t="s">
        <v>218</v>
      </c>
      <c r="K226" s="74">
        <v>1</v>
      </c>
    </row>
    <row r="227" spans="1:11" x14ac:dyDescent="0.25">
      <c r="A227" s="44">
        <v>42872</v>
      </c>
      <c r="B227" s="74" t="s">
        <v>173</v>
      </c>
      <c r="C227" s="74" t="s">
        <v>40</v>
      </c>
      <c r="D227" s="74" t="s">
        <v>222</v>
      </c>
      <c r="E227" s="74">
        <v>61364</v>
      </c>
      <c r="F227" s="74">
        <v>91173</v>
      </c>
      <c r="G227" s="74">
        <v>1</v>
      </c>
      <c r="H227" s="74">
        <v>52</v>
      </c>
      <c r="I227" s="74" t="s">
        <v>218</v>
      </c>
      <c r="K227" s="74">
        <v>1</v>
      </c>
    </row>
    <row r="228" spans="1:11" x14ac:dyDescent="0.25">
      <c r="A228" s="44">
        <v>42872</v>
      </c>
      <c r="B228" s="74" t="s">
        <v>79</v>
      </c>
      <c r="C228" s="74" t="s">
        <v>35</v>
      </c>
      <c r="D228" s="74" t="s">
        <v>217</v>
      </c>
      <c r="E228" s="74">
        <v>61325</v>
      </c>
      <c r="F228" s="74">
        <v>91129</v>
      </c>
      <c r="G228" s="74">
        <v>1</v>
      </c>
      <c r="H228" s="74">
        <v>0</v>
      </c>
      <c r="I228" s="74" t="s">
        <v>218</v>
      </c>
      <c r="K228" s="74">
        <v>0</v>
      </c>
    </row>
    <row r="229" spans="1:11" x14ac:dyDescent="0.25">
      <c r="A229" s="44">
        <v>42873</v>
      </c>
      <c r="B229" s="74" t="s">
        <v>120</v>
      </c>
      <c r="C229" s="74" t="s">
        <v>41</v>
      </c>
      <c r="D229" s="74" t="s">
        <v>217</v>
      </c>
      <c r="E229" s="74">
        <v>61477</v>
      </c>
      <c r="F229" s="74">
        <v>91144</v>
      </c>
      <c r="G229" s="74">
        <v>1</v>
      </c>
      <c r="H229" s="74">
        <v>100</v>
      </c>
      <c r="I229" s="74" t="s">
        <v>218</v>
      </c>
      <c r="K229" s="74">
        <v>1</v>
      </c>
    </row>
    <row r="230" spans="1:11" x14ac:dyDescent="0.25">
      <c r="A230" s="44">
        <v>42873</v>
      </c>
      <c r="B230" s="74" t="s">
        <v>62</v>
      </c>
      <c r="C230" s="74" t="s">
        <v>40</v>
      </c>
      <c r="D230" s="74" t="s">
        <v>217</v>
      </c>
      <c r="E230" s="74">
        <v>61456</v>
      </c>
      <c r="F230" s="74">
        <v>91124</v>
      </c>
      <c r="G230" s="74">
        <v>1</v>
      </c>
      <c r="H230" s="74">
        <v>92</v>
      </c>
      <c r="I230" s="74" t="s">
        <v>218</v>
      </c>
      <c r="K230" s="74">
        <v>0</v>
      </c>
    </row>
    <row r="231" spans="1:11" x14ac:dyDescent="0.25">
      <c r="A231" s="44">
        <v>42873</v>
      </c>
      <c r="B231" s="74" t="s">
        <v>44</v>
      </c>
      <c r="C231" s="74" t="s">
        <v>40</v>
      </c>
      <c r="D231" s="74" t="s">
        <v>222</v>
      </c>
      <c r="E231" s="74">
        <v>61432</v>
      </c>
      <c r="F231" s="74">
        <v>91371</v>
      </c>
      <c r="G231" s="74">
        <v>1</v>
      </c>
      <c r="H231" s="74">
        <v>100</v>
      </c>
      <c r="I231" s="74" t="s">
        <v>218</v>
      </c>
      <c r="K231" s="74">
        <v>1</v>
      </c>
    </row>
    <row r="232" spans="1:11" x14ac:dyDescent="0.25">
      <c r="A232" s="44">
        <v>42873</v>
      </c>
      <c r="B232" s="74" t="s">
        <v>92</v>
      </c>
      <c r="C232" s="74" t="s">
        <v>45</v>
      </c>
      <c r="D232" s="74" t="s">
        <v>222</v>
      </c>
      <c r="E232" s="74">
        <v>61471</v>
      </c>
      <c r="F232" s="74">
        <v>91128</v>
      </c>
      <c r="G232" s="74">
        <v>1</v>
      </c>
      <c r="H232" s="74">
        <v>100</v>
      </c>
      <c r="I232" s="74" t="s">
        <v>218</v>
      </c>
      <c r="K232" s="74">
        <v>1</v>
      </c>
    </row>
    <row r="233" spans="1:11" x14ac:dyDescent="0.25">
      <c r="A233" s="44">
        <v>42873</v>
      </c>
      <c r="B233" s="74" t="s">
        <v>112</v>
      </c>
      <c r="C233" s="74" t="s">
        <v>41</v>
      </c>
      <c r="D233" s="74" t="s">
        <v>219</v>
      </c>
      <c r="E233" s="74">
        <v>61465</v>
      </c>
      <c r="F233" s="74">
        <v>91152</v>
      </c>
      <c r="G233" s="74">
        <v>1</v>
      </c>
      <c r="H233" s="74">
        <v>100</v>
      </c>
      <c r="I233" s="74" t="s">
        <v>218</v>
      </c>
      <c r="K233" s="74">
        <v>1</v>
      </c>
    </row>
    <row r="234" spans="1:11" x14ac:dyDescent="0.25">
      <c r="A234" s="44">
        <v>42873</v>
      </c>
      <c r="B234" s="74" t="s">
        <v>165</v>
      </c>
      <c r="C234" s="74" t="s">
        <v>41</v>
      </c>
      <c r="D234" s="74" t="s">
        <v>219</v>
      </c>
      <c r="E234" s="74">
        <v>61469</v>
      </c>
      <c r="F234" s="74">
        <v>91399</v>
      </c>
      <c r="G234" s="74">
        <v>1</v>
      </c>
      <c r="H234" s="74">
        <v>100</v>
      </c>
      <c r="I234" s="74" t="s">
        <v>218</v>
      </c>
      <c r="K234" s="74">
        <v>1</v>
      </c>
    </row>
    <row r="235" spans="1:11" x14ac:dyDescent="0.25">
      <c r="A235" s="44">
        <v>42873</v>
      </c>
      <c r="B235" s="74" t="s">
        <v>34</v>
      </c>
      <c r="C235" s="74" t="s">
        <v>35</v>
      </c>
      <c r="D235" s="74" t="s">
        <v>219</v>
      </c>
      <c r="E235" s="74">
        <v>61453</v>
      </c>
      <c r="F235" s="74">
        <v>91391</v>
      </c>
      <c r="G235" s="74">
        <v>1</v>
      </c>
      <c r="H235" s="74">
        <v>100</v>
      </c>
      <c r="I235" s="74" t="s">
        <v>218</v>
      </c>
      <c r="K235" s="74">
        <v>0</v>
      </c>
    </row>
    <row r="236" spans="1:11" x14ac:dyDescent="0.25">
      <c r="A236" s="44">
        <v>42873</v>
      </c>
      <c r="B236" s="74" t="s">
        <v>65</v>
      </c>
      <c r="C236" s="74" t="s">
        <v>35</v>
      </c>
      <c r="D236" s="74" t="s">
        <v>219</v>
      </c>
      <c r="E236" s="74">
        <v>61449</v>
      </c>
      <c r="F236" s="74">
        <v>91392</v>
      </c>
      <c r="G236" s="74">
        <v>1</v>
      </c>
      <c r="H236" s="74">
        <v>100</v>
      </c>
      <c r="I236" s="74" t="s">
        <v>218</v>
      </c>
      <c r="K236" s="74">
        <v>0</v>
      </c>
    </row>
    <row r="237" spans="1:11" x14ac:dyDescent="0.25">
      <c r="A237" s="44">
        <v>42873</v>
      </c>
      <c r="B237" s="74" t="s">
        <v>58</v>
      </c>
      <c r="C237" s="74" t="s">
        <v>40</v>
      </c>
      <c r="D237" s="74" t="s">
        <v>222</v>
      </c>
      <c r="E237" s="74">
        <v>61438</v>
      </c>
      <c r="F237" s="74">
        <v>91311</v>
      </c>
      <c r="G237" s="74">
        <v>1</v>
      </c>
      <c r="H237" s="74">
        <v>100</v>
      </c>
      <c r="I237" s="74" t="s">
        <v>218</v>
      </c>
      <c r="K237" s="74">
        <v>1</v>
      </c>
    </row>
    <row r="238" spans="1:11" x14ac:dyDescent="0.25">
      <c r="A238" s="44">
        <v>42873</v>
      </c>
      <c r="B238" s="74" t="s">
        <v>58</v>
      </c>
      <c r="C238" s="74" t="s">
        <v>40</v>
      </c>
      <c r="D238" s="74" t="s">
        <v>217</v>
      </c>
      <c r="E238" s="74">
        <v>61447</v>
      </c>
      <c r="F238" s="74">
        <v>91311</v>
      </c>
      <c r="G238" s="74">
        <v>1</v>
      </c>
      <c r="H238" s="74">
        <v>0</v>
      </c>
      <c r="I238" s="74" t="s">
        <v>218</v>
      </c>
      <c r="K238" s="74">
        <v>1</v>
      </c>
    </row>
    <row r="239" spans="1:11" x14ac:dyDescent="0.25">
      <c r="A239" s="44">
        <v>42873</v>
      </c>
      <c r="B239" s="74" t="s">
        <v>84</v>
      </c>
      <c r="C239" s="74" t="s">
        <v>48</v>
      </c>
      <c r="D239" s="74" t="s">
        <v>221</v>
      </c>
      <c r="E239" s="74">
        <v>61483</v>
      </c>
      <c r="F239" s="74">
        <v>91276</v>
      </c>
      <c r="G239" s="74">
        <v>1</v>
      </c>
      <c r="H239" s="74">
        <v>100</v>
      </c>
      <c r="I239" s="74" t="s">
        <v>218</v>
      </c>
      <c r="K239" s="74">
        <v>1</v>
      </c>
    </row>
    <row r="240" spans="1:11" x14ac:dyDescent="0.25">
      <c r="A240" s="44">
        <v>42873</v>
      </c>
      <c r="B240" s="74" t="s">
        <v>168</v>
      </c>
      <c r="C240" s="74" t="s">
        <v>48</v>
      </c>
      <c r="D240" s="74" t="s">
        <v>221</v>
      </c>
      <c r="E240" s="74">
        <v>61485</v>
      </c>
      <c r="F240" s="74">
        <v>91275</v>
      </c>
      <c r="G240" s="74">
        <v>1</v>
      </c>
      <c r="H240" s="74">
        <v>100</v>
      </c>
      <c r="I240" s="74" t="s">
        <v>218</v>
      </c>
      <c r="K240" s="74">
        <v>1</v>
      </c>
    </row>
    <row r="241" spans="1:11" x14ac:dyDescent="0.25">
      <c r="A241" s="44">
        <v>42873</v>
      </c>
      <c r="B241" s="74" t="s">
        <v>86</v>
      </c>
      <c r="C241" s="74" t="s">
        <v>48</v>
      </c>
      <c r="D241" s="74" t="s">
        <v>221</v>
      </c>
      <c r="E241" s="74">
        <v>61488</v>
      </c>
      <c r="F241" s="74">
        <v>91283</v>
      </c>
      <c r="G241" s="74">
        <v>1</v>
      </c>
      <c r="H241" s="74">
        <v>100</v>
      </c>
      <c r="I241" s="74" t="s">
        <v>218</v>
      </c>
      <c r="K241" s="74">
        <v>1</v>
      </c>
    </row>
    <row r="242" spans="1:11" x14ac:dyDescent="0.25">
      <c r="A242" s="44">
        <v>42873</v>
      </c>
      <c r="B242" s="74" t="s">
        <v>101</v>
      </c>
      <c r="C242" s="74" t="s">
        <v>45</v>
      </c>
      <c r="D242" s="74" t="s">
        <v>217</v>
      </c>
      <c r="E242" s="74">
        <v>61414</v>
      </c>
      <c r="F242" s="74">
        <v>91179</v>
      </c>
      <c r="G242" s="74">
        <v>1</v>
      </c>
      <c r="H242" s="74">
        <v>100</v>
      </c>
      <c r="I242" s="74" t="s">
        <v>218</v>
      </c>
      <c r="K242" s="74">
        <v>1</v>
      </c>
    </row>
    <row r="243" spans="1:11" x14ac:dyDescent="0.25">
      <c r="A243" s="44">
        <v>42873</v>
      </c>
      <c r="B243" s="74" t="s">
        <v>106</v>
      </c>
      <c r="C243" s="74" t="s">
        <v>45</v>
      </c>
      <c r="D243" s="74" t="s">
        <v>217</v>
      </c>
      <c r="E243" s="74">
        <v>61431</v>
      </c>
      <c r="F243" s="74">
        <v>91150</v>
      </c>
      <c r="G243" s="74">
        <v>1</v>
      </c>
      <c r="H243" s="74">
        <v>86</v>
      </c>
      <c r="I243" s="74" t="s">
        <v>218</v>
      </c>
      <c r="K243" s="74">
        <v>1</v>
      </c>
    </row>
    <row r="244" spans="1:11" x14ac:dyDescent="0.25">
      <c r="A244" s="44">
        <v>42873</v>
      </c>
      <c r="B244" s="74" t="s">
        <v>105</v>
      </c>
      <c r="C244" s="74" t="s">
        <v>45</v>
      </c>
      <c r="D244" s="74" t="s">
        <v>217</v>
      </c>
      <c r="E244" s="74">
        <v>61418</v>
      </c>
      <c r="F244" s="74">
        <v>91172</v>
      </c>
      <c r="G244" s="74">
        <v>1</v>
      </c>
      <c r="H244" s="74">
        <v>86</v>
      </c>
      <c r="I244" s="74" t="s">
        <v>218</v>
      </c>
      <c r="K244" s="74">
        <v>0</v>
      </c>
    </row>
    <row r="245" spans="1:11" x14ac:dyDescent="0.25">
      <c r="A245" s="44">
        <v>42873</v>
      </c>
      <c r="B245" s="74" t="s">
        <v>116</v>
      </c>
      <c r="C245" s="74" t="s">
        <v>41</v>
      </c>
      <c r="D245" s="74" t="s">
        <v>217</v>
      </c>
      <c r="E245" s="74">
        <v>61462</v>
      </c>
      <c r="F245" s="74">
        <v>91126</v>
      </c>
      <c r="G245" s="74">
        <v>1</v>
      </c>
      <c r="H245" s="74">
        <v>86</v>
      </c>
      <c r="I245" s="74" t="s">
        <v>218</v>
      </c>
      <c r="K245" s="74">
        <v>1</v>
      </c>
    </row>
    <row r="246" spans="1:11" x14ac:dyDescent="0.25">
      <c r="A246" s="44">
        <v>42873</v>
      </c>
      <c r="B246" s="74" t="s">
        <v>121</v>
      </c>
      <c r="C246" s="74" t="s">
        <v>41</v>
      </c>
      <c r="D246" s="74" t="s">
        <v>217</v>
      </c>
      <c r="E246" s="74">
        <v>61467</v>
      </c>
      <c r="F246" s="74">
        <v>91132</v>
      </c>
      <c r="G246" s="74">
        <v>1</v>
      </c>
      <c r="H246" s="74">
        <v>84</v>
      </c>
      <c r="I246" s="74" t="s">
        <v>218</v>
      </c>
      <c r="K246" s="74">
        <v>1</v>
      </c>
    </row>
    <row r="247" spans="1:11" x14ac:dyDescent="0.25">
      <c r="A247" s="44">
        <v>42873</v>
      </c>
      <c r="B247" s="74" t="s">
        <v>91</v>
      </c>
      <c r="C247" s="74" t="s">
        <v>45</v>
      </c>
      <c r="D247" s="74" t="s">
        <v>219</v>
      </c>
      <c r="E247" s="74">
        <v>61470</v>
      </c>
      <c r="F247" s="74">
        <v>91121</v>
      </c>
      <c r="G247" s="74">
        <v>1</v>
      </c>
      <c r="H247" s="74">
        <v>100</v>
      </c>
      <c r="I247" s="74" t="s">
        <v>218</v>
      </c>
      <c r="K247" s="74">
        <v>0</v>
      </c>
    </row>
    <row r="248" spans="1:11" x14ac:dyDescent="0.25">
      <c r="A248" s="44">
        <v>42873</v>
      </c>
      <c r="B248" s="74" t="s">
        <v>39</v>
      </c>
      <c r="C248" s="74" t="s">
        <v>40</v>
      </c>
      <c r="D248" s="74" t="s">
        <v>222</v>
      </c>
      <c r="E248" s="74">
        <v>61439</v>
      </c>
      <c r="F248" s="74">
        <v>91314</v>
      </c>
      <c r="G248" s="74">
        <v>1</v>
      </c>
      <c r="H248" s="74">
        <v>92</v>
      </c>
      <c r="I248" s="74" t="s">
        <v>218</v>
      </c>
      <c r="K248" s="74">
        <v>1</v>
      </c>
    </row>
    <row r="249" spans="1:11" x14ac:dyDescent="0.25">
      <c r="A249" s="44">
        <v>42873</v>
      </c>
      <c r="B249" s="74" t="s">
        <v>42</v>
      </c>
      <c r="C249" s="74" t="s">
        <v>40</v>
      </c>
      <c r="D249" s="74" t="s">
        <v>222</v>
      </c>
      <c r="E249" s="74">
        <v>61441</v>
      </c>
      <c r="F249" s="74">
        <v>91154</v>
      </c>
      <c r="G249" s="74">
        <v>1</v>
      </c>
      <c r="H249" s="74">
        <v>100</v>
      </c>
      <c r="I249" s="74" t="s">
        <v>218</v>
      </c>
      <c r="K249" s="74">
        <v>1</v>
      </c>
    </row>
    <row r="250" spans="1:11" x14ac:dyDescent="0.25">
      <c r="A250" s="44">
        <v>42873</v>
      </c>
      <c r="B250" s="74" t="s">
        <v>83</v>
      </c>
      <c r="C250" s="74" t="s">
        <v>48</v>
      </c>
      <c r="D250" s="74" t="s">
        <v>221</v>
      </c>
      <c r="E250" s="74">
        <v>61482</v>
      </c>
      <c r="F250" s="74">
        <v>91282</v>
      </c>
      <c r="G250" s="74">
        <v>1</v>
      </c>
      <c r="H250" s="74">
        <v>100</v>
      </c>
      <c r="I250" s="74" t="s">
        <v>218</v>
      </c>
      <c r="K250" s="74">
        <v>1</v>
      </c>
    </row>
    <row r="251" spans="1:11" x14ac:dyDescent="0.25">
      <c r="A251" s="44">
        <v>42873</v>
      </c>
      <c r="B251" s="74" t="s">
        <v>126</v>
      </c>
      <c r="C251" s="74" t="s">
        <v>41</v>
      </c>
      <c r="D251" s="74" t="s">
        <v>217</v>
      </c>
      <c r="E251" s="74">
        <v>61479</v>
      </c>
      <c r="F251" s="74">
        <v>91162</v>
      </c>
      <c r="G251" s="74">
        <v>1</v>
      </c>
      <c r="H251" s="74">
        <v>78</v>
      </c>
      <c r="I251" s="74" t="s">
        <v>218</v>
      </c>
      <c r="K251" s="74">
        <v>1</v>
      </c>
    </row>
    <row r="252" spans="1:11" x14ac:dyDescent="0.25">
      <c r="A252" s="44">
        <v>42873</v>
      </c>
      <c r="B252" s="74" t="s">
        <v>59</v>
      </c>
      <c r="C252" s="74" t="s">
        <v>41</v>
      </c>
      <c r="D252" s="74" t="s">
        <v>217</v>
      </c>
      <c r="E252" s="74">
        <v>61454</v>
      </c>
      <c r="F252" s="74">
        <v>91171</v>
      </c>
      <c r="G252" s="74">
        <v>1</v>
      </c>
      <c r="H252" s="74">
        <v>100</v>
      </c>
      <c r="I252" s="74" t="s">
        <v>218</v>
      </c>
      <c r="K252" s="74">
        <v>0</v>
      </c>
    </row>
    <row r="253" spans="1:11" x14ac:dyDescent="0.25">
      <c r="A253" s="44">
        <v>42873</v>
      </c>
      <c r="B253" s="74" t="s">
        <v>71</v>
      </c>
      <c r="C253" s="74" t="s">
        <v>40</v>
      </c>
      <c r="D253" s="74" t="s">
        <v>217</v>
      </c>
      <c r="E253" s="74">
        <v>61433</v>
      </c>
      <c r="F253" s="74">
        <v>91166</v>
      </c>
      <c r="G253" s="74">
        <v>1</v>
      </c>
      <c r="H253" s="74">
        <v>90</v>
      </c>
      <c r="I253" s="74" t="s">
        <v>218</v>
      </c>
      <c r="K253" s="74">
        <v>1</v>
      </c>
    </row>
    <row r="254" spans="1:11" x14ac:dyDescent="0.25">
      <c r="A254" s="44">
        <v>42873</v>
      </c>
      <c r="B254" s="74" t="s">
        <v>63</v>
      </c>
      <c r="C254" s="74" t="s">
        <v>35</v>
      </c>
      <c r="D254" s="74" t="s">
        <v>217</v>
      </c>
      <c r="E254" s="74">
        <v>61459</v>
      </c>
      <c r="F254" s="74">
        <v>91134</v>
      </c>
      <c r="G254" s="74">
        <v>1</v>
      </c>
      <c r="H254" s="74">
        <v>92</v>
      </c>
      <c r="I254" s="74" t="s">
        <v>218</v>
      </c>
      <c r="K254" s="74">
        <v>0</v>
      </c>
    </row>
    <row r="255" spans="1:11" x14ac:dyDescent="0.25">
      <c r="A255" s="44">
        <v>42873</v>
      </c>
      <c r="B255" s="74" t="s">
        <v>54</v>
      </c>
      <c r="C255" s="74" t="s">
        <v>40</v>
      </c>
      <c r="D255" s="74" t="s">
        <v>217</v>
      </c>
      <c r="E255" s="74">
        <v>61451</v>
      </c>
      <c r="F255" s="74">
        <v>91138</v>
      </c>
      <c r="G255" s="74">
        <v>1</v>
      </c>
      <c r="H255" s="74">
        <v>92</v>
      </c>
      <c r="I255" s="74" t="s">
        <v>218</v>
      </c>
      <c r="K255" s="74">
        <v>1</v>
      </c>
    </row>
    <row r="256" spans="1:11" x14ac:dyDescent="0.25">
      <c r="A256" s="44">
        <v>42873</v>
      </c>
      <c r="B256" s="74" t="s">
        <v>124</v>
      </c>
      <c r="C256" s="74" t="s">
        <v>41</v>
      </c>
      <c r="D256" s="74" t="s">
        <v>217</v>
      </c>
      <c r="E256" s="74">
        <v>61473</v>
      </c>
      <c r="F256" s="74">
        <v>91164</v>
      </c>
      <c r="G256" s="74">
        <v>1</v>
      </c>
      <c r="H256" s="74">
        <v>92</v>
      </c>
      <c r="I256" s="74" t="s">
        <v>218</v>
      </c>
      <c r="K256" s="74">
        <v>1</v>
      </c>
    </row>
    <row r="257" spans="1:11" x14ac:dyDescent="0.25">
      <c r="A257" s="44">
        <v>42873</v>
      </c>
      <c r="B257" s="74" t="s">
        <v>98</v>
      </c>
      <c r="C257" s="74" t="s">
        <v>45</v>
      </c>
      <c r="D257" s="74" t="s">
        <v>217</v>
      </c>
      <c r="E257" s="74">
        <v>61402</v>
      </c>
      <c r="F257" s="74">
        <v>91165</v>
      </c>
      <c r="G257" s="74">
        <v>1</v>
      </c>
      <c r="H257" s="74">
        <v>88</v>
      </c>
      <c r="I257" s="74" t="s">
        <v>218</v>
      </c>
      <c r="K257" s="74">
        <v>0</v>
      </c>
    </row>
    <row r="258" spans="1:11" x14ac:dyDescent="0.25">
      <c r="A258" s="44">
        <v>42873</v>
      </c>
      <c r="B258" s="74" t="s">
        <v>117</v>
      </c>
      <c r="C258" s="74" t="s">
        <v>41</v>
      </c>
      <c r="D258" s="74" t="s">
        <v>217</v>
      </c>
      <c r="E258" s="74">
        <v>61464</v>
      </c>
      <c r="F258" s="74">
        <v>91161</v>
      </c>
      <c r="G258" s="74">
        <v>1</v>
      </c>
      <c r="H258" s="74">
        <v>73</v>
      </c>
      <c r="I258" s="74" t="s">
        <v>218</v>
      </c>
      <c r="K258" s="74">
        <v>0</v>
      </c>
    </row>
    <row r="259" spans="1:11" x14ac:dyDescent="0.25">
      <c r="A259" s="44">
        <v>42873</v>
      </c>
      <c r="B259" s="74" t="s">
        <v>130</v>
      </c>
      <c r="C259" s="74" t="s">
        <v>40</v>
      </c>
      <c r="D259" s="74" t="s">
        <v>222</v>
      </c>
      <c r="E259" s="74">
        <v>61437</v>
      </c>
      <c r="F259" s="74">
        <v>91386</v>
      </c>
      <c r="G259" s="74">
        <v>1</v>
      </c>
      <c r="H259" s="74">
        <v>100</v>
      </c>
      <c r="I259" s="74" t="s">
        <v>218</v>
      </c>
      <c r="K259" s="74">
        <v>1</v>
      </c>
    </row>
    <row r="260" spans="1:11" x14ac:dyDescent="0.25">
      <c r="A260" s="44">
        <v>42873</v>
      </c>
      <c r="B260" s="74" t="s">
        <v>72</v>
      </c>
      <c r="C260" s="74" t="s">
        <v>35</v>
      </c>
      <c r="D260" s="74" t="s">
        <v>217</v>
      </c>
      <c r="E260" s="74">
        <v>61497</v>
      </c>
      <c r="F260" s="74">
        <v>91169</v>
      </c>
      <c r="G260" s="74">
        <v>1</v>
      </c>
      <c r="H260" s="74">
        <v>100</v>
      </c>
      <c r="I260" s="74" t="s">
        <v>218</v>
      </c>
      <c r="K260" s="74">
        <v>0</v>
      </c>
    </row>
    <row r="261" spans="1:11" x14ac:dyDescent="0.25">
      <c r="A261" s="44">
        <v>42873</v>
      </c>
      <c r="B261" s="74" t="s">
        <v>95</v>
      </c>
      <c r="C261" s="74" t="s">
        <v>45</v>
      </c>
      <c r="D261" s="74" t="s">
        <v>217</v>
      </c>
      <c r="E261" s="74">
        <v>61399</v>
      </c>
      <c r="F261" s="74">
        <v>91167</v>
      </c>
      <c r="G261" s="74">
        <v>1</v>
      </c>
      <c r="H261" s="74">
        <v>100</v>
      </c>
      <c r="I261" s="74" t="s">
        <v>218</v>
      </c>
      <c r="K261" s="74">
        <v>1</v>
      </c>
    </row>
    <row r="262" spans="1:11" x14ac:dyDescent="0.25">
      <c r="A262" s="44">
        <v>42873</v>
      </c>
      <c r="B262" s="74" t="s">
        <v>175</v>
      </c>
      <c r="C262" s="74" t="s">
        <v>40</v>
      </c>
      <c r="D262" s="74" t="s">
        <v>217</v>
      </c>
      <c r="E262" s="74">
        <v>61503</v>
      </c>
      <c r="F262" s="74">
        <v>91151</v>
      </c>
      <c r="G262" s="74">
        <v>1</v>
      </c>
      <c r="H262" s="74">
        <v>90</v>
      </c>
      <c r="I262" s="74" t="s">
        <v>218</v>
      </c>
      <c r="K262" s="74">
        <v>1</v>
      </c>
    </row>
    <row r="263" spans="1:11" x14ac:dyDescent="0.25">
      <c r="A263" s="44">
        <v>42873</v>
      </c>
      <c r="B263" s="74" t="s">
        <v>97</v>
      </c>
      <c r="C263" s="74" t="s">
        <v>45</v>
      </c>
      <c r="D263" s="74" t="s">
        <v>217</v>
      </c>
      <c r="E263" s="74">
        <v>61401</v>
      </c>
      <c r="F263" s="74">
        <v>91381</v>
      </c>
      <c r="G263" s="74">
        <v>1</v>
      </c>
      <c r="H263" s="74">
        <v>100</v>
      </c>
      <c r="I263" s="74" t="s">
        <v>218</v>
      </c>
      <c r="K263" s="74">
        <v>1</v>
      </c>
    </row>
    <row r="264" spans="1:11" x14ac:dyDescent="0.25">
      <c r="A264" s="44">
        <v>42873</v>
      </c>
      <c r="B264" s="74" t="s">
        <v>103</v>
      </c>
      <c r="C264" s="74" t="s">
        <v>45</v>
      </c>
      <c r="D264" s="74" t="s">
        <v>217</v>
      </c>
      <c r="E264" s="74">
        <v>61416</v>
      </c>
      <c r="F264" s="74">
        <v>91140</v>
      </c>
      <c r="G264" s="74">
        <v>1</v>
      </c>
      <c r="H264" s="74">
        <v>92</v>
      </c>
      <c r="I264" s="74" t="s">
        <v>218</v>
      </c>
      <c r="K264" s="74">
        <v>0</v>
      </c>
    </row>
    <row r="265" spans="1:11" x14ac:dyDescent="0.25">
      <c r="A265" s="44">
        <v>42873</v>
      </c>
      <c r="B265" s="74" t="s">
        <v>61</v>
      </c>
      <c r="C265" s="74" t="s">
        <v>45</v>
      </c>
      <c r="D265" s="74" t="s">
        <v>222</v>
      </c>
      <c r="E265" s="74">
        <v>61475</v>
      </c>
      <c r="F265" s="74">
        <v>91175</v>
      </c>
      <c r="G265" s="74">
        <v>1</v>
      </c>
      <c r="H265" s="74">
        <v>82</v>
      </c>
      <c r="I265" s="74" t="s">
        <v>218</v>
      </c>
      <c r="K265" s="74">
        <v>0</v>
      </c>
    </row>
    <row r="266" spans="1:11" x14ac:dyDescent="0.25">
      <c r="A266" s="44">
        <v>42873</v>
      </c>
      <c r="B266" s="74" t="s">
        <v>61</v>
      </c>
      <c r="C266" s="74" t="s">
        <v>45</v>
      </c>
      <c r="D266" s="74" t="s">
        <v>222</v>
      </c>
      <c r="E266" s="74">
        <v>61478</v>
      </c>
      <c r="F266" s="74">
        <v>91175</v>
      </c>
      <c r="G266" s="74">
        <v>1</v>
      </c>
      <c r="H266" s="74">
        <v>90</v>
      </c>
      <c r="I266" s="74" t="s">
        <v>218</v>
      </c>
      <c r="K266" s="74">
        <v>0</v>
      </c>
    </row>
    <row r="267" spans="1:11" x14ac:dyDescent="0.25">
      <c r="A267" s="44">
        <v>42873</v>
      </c>
      <c r="B267" s="74" t="s">
        <v>61</v>
      </c>
      <c r="C267" s="74" t="s">
        <v>45</v>
      </c>
      <c r="D267" s="74" t="s">
        <v>217</v>
      </c>
      <c r="E267" s="74">
        <v>61421</v>
      </c>
      <c r="F267" s="74">
        <v>91175</v>
      </c>
      <c r="G267" s="74">
        <v>1</v>
      </c>
      <c r="H267" s="74">
        <v>100</v>
      </c>
      <c r="I267" s="74" t="s">
        <v>218</v>
      </c>
      <c r="K267" s="74">
        <v>0</v>
      </c>
    </row>
    <row r="268" spans="1:11" x14ac:dyDescent="0.25">
      <c r="A268" s="44">
        <v>42873</v>
      </c>
      <c r="B268" s="74" t="s">
        <v>53</v>
      </c>
      <c r="C268" s="74" t="s">
        <v>40</v>
      </c>
      <c r="D268" s="74" t="s">
        <v>217</v>
      </c>
      <c r="E268" s="74">
        <v>61490</v>
      </c>
      <c r="F268" s="74">
        <v>102520</v>
      </c>
      <c r="G268" s="74">
        <v>1</v>
      </c>
      <c r="H268" s="74">
        <v>100</v>
      </c>
      <c r="I268" s="74" t="s">
        <v>218</v>
      </c>
      <c r="K268" s="74">
        <v>1</v>
      </c>
    </row>
    <row r="269" spans="1:11" x14ac:dyDescent="0.25">
      <c r="A269" s="44">
        <v>42873</v>
      </c>
      <c r="B269" s="74" t="s">
        <v>182</v>
      </c>
      <c r="C269" s="74" t="s">
        <v>35</v>
      </c>
      <c r="D269" s="74" t="s">
        <v>217</v>
      </c>
      <c r="E269" s="74">
        <v>61460</v>
      </c>
      <c r="F269" s="74">
        <v>91131</v>
      </c>
      <c r="G269" s="74">
        <v>1</v>
      </c>
      <c r="H269" s="74">
        <v>96</v>
      </c>
      <c r="I269" s="74" t="s">
        <v>218</v>
      </c>
      <c r="K269" s="74">
        <v>1</v>
      </c>
    </row>
    <row r="270" spans="1:11" x14ac:dyDescent="0.25">
      <c r="A270" s="44">
        <v>42873</v>
      </c>
      <c r="B270" s="74" t="s">
        <v>122</v>
      </c>
      <c r="C270" s="74" t="s">
        <v>41</v>
      </c>
      <c r="D270" s="74" t="s">
        <v>217</v>
      </c>
      <c r="E270" s="74">
        <v>61505</v>
      </c>
      <c r="F270" s="74">
        <v>91127</v>
      </c>
      <c r="G270" s="74">
        <v>1</v>
      </c>
      <c r="H270" s="74">
        <v>90</v>
      </c>
      <c r="I270" s="74" t="s">
        <v>218</v>
      </c>
      <c r="K270" s="74">
        <v>1</v>
      </c>
    </row>
    <row r="271" spans="1:11" x14ac:dyDescent="0.25">
      <c r="A271" s="44">
        <v>42873</v>
      </c>
      <c r="B271" s="74" t="s">
        <v>174</v>
      </c>
      <c r="C271" s="74" t="s">
        <v>40</v>
      </c>
      <c r="D271" s="74" t="s">
        <v>222</v>
      </c>
      <c r="E271" s="74">
        <v>61452</v>
      </c>
      <c r="F271" s="74">
        <v>91177</v>
      </c>
      <c r="G271" s="74">
        <v>1</v>
      </c>
      <c r="H271" s="74">
        <v>92</v>
      </c>
      <c r="I271" s="74" t="s">
        <v>218</v>
      </c>
      <c r="K271" s="74">
        <v>0</v>
      </c>
    </row>
    <row r="272" spans="1:11" x14ac:dyDescent="0.25">
      <c r="A272" s="44">
        <v>42873</v>
      </c>
      <c r="B272" s="74" t="s">
        <v>174</v>
      </c>
      <c r="C272" s="74" t="s">
        <v>40</v>
      </c>
      <c r="D272" s="74" t="s">
        <v>217</v>
      </c>
      <c r="E272" s="74">
        <v>61498</v>
      </c>
      <c r="F272" s="74">
        <v>91177</v>
      </c>
      <c r="G272" s="74">
        <v>1</v>
      </c>
      <c r="H272" s="74">
        <v>90</v>
      </c>
      <c r="I272" s="74" t="s">
        <v>218</v>
      </c>
      <c r="K272" s="74">
        <v>0</v>
      </c>
    </row>
    <row r="273" spans="1:11" x14ac:dyDescent="0.25">
      <c r="A273" s="44">
        <v>42873</v>
      </c>
      <c r="B273" s="74" t="s">
        <v>171</v>
      </c>
      <c r="C273" s="74" t="s">
        <v>40</v>
      </c>
      <c r="D273" s="74" t="s">
        <v>222</v>
      </c>
      <c r="E273" s="74">
        <v>61444</v>
      </c>
      <c r="F273" s="74">
        <v>102623</v>
      </c>
      <c r="G273" s="74">
        <v>1</v>
      </c>
      <c r="H273" s="74">
        <v>94</v>
      </c>
      <c r="I273" s="74" t="s">
        <v>218</v>
      </c>
      <c r="K273" s="74">
        <v>0</v>
      </c>
    </row>
    <row r="274" spans="1:11" x14ac:dyDescent="0.25">
      <c r="A274" s="44">
        <v>42873</v>
      </c>
      <c r="B274" s="74" t="s">
        <v>96</v>
      </c>
      <c r="C274" s="74" t="s">
        <v>35</v>
      </c>
      <c r="D274" s="74" t="s">
        <v>217</v>
      </c>
      <c r="E274" s="74">
        <v>61492</v>
      </c>
      <c r="F274" s="74">
        <v>91157</v>
      </c>
      <c r="G274" s="74">
        <v>1</v>
      </c>
      <c r="H274" s="74">
        <v>100</v>
      </c>
      <c r="I274" s="74" t="s">
        <v>218</v>
      </c>
      <c r="K274" s="74">
        <v>0</v>
      </c>
    </row>
    <row r="275" spans="1:11" x14ac:dyDescent="0.25">
      <c r="A275" s="44">
        <v>42874</v>
      </c>
      <c r="B275" s="74" t="s">
        <v>193</v>
      </c>
      <c r="C275" s="74" t="s">
        <v>48</v>
      </c>
      <c r="D275" s="74" t="s">
        <v>220</v>
      </c>
      <c r="E275" s="74">
        <v>61547</v>
      </c>
      <c r="F275" s="74">
        <v>91357</v>
      </c>
      <c r="G275" s="74">
        <v>1</v>
      </c>
      <c r="H275" s="74">
        <v>100</v>
      </c>
      <c r="I275" s="74" t="s">
        <v>218</v>
      </c>
      <c r="K275" s="74">
        <v>0</v>
      </c>
    </row>
    <row r="276" spans="1:11" x14ac:dyDescent="0.25">
      <c r="A276" s="44">
        <v>42874</v>
      </c>
      <c r="B276" s="74" t="s">
        <v>77</v>
      </c>
      <c r="C276" s="74" t="s">
        <v>40</v>
      </c>
      <c r="D276" s="74" t="s">
        <v>217</v>
      </c>
      <c r="E276" s="74">
        <v>61561</v>
      </c>
      <c r="F276" s="74">
        <v>91143</v>
      </c>
      <c r="G276" s="74">
        <v>1</v>
      </c>
      <c r="H276" s="74">
        <v>94</v>
      </c>
      <c r="I276" s="74" t="s">
        <v>218</v>
      </c>
      <c r="K276" s="74">
        <v>0</v>
      </c>
    </row>
    <row r="277" spans="1:11" x14ac:dyDescent="0.25">
      <c r="A277" s="44">
        <v>42874</v>
      </c>
      <c r="B277" s="74" t="s">
        <v>177</v>
      </c>
      <c r="C277" s="74" t="s">
        <v>35</v>
      </c>
      <c r="D277" s="74" t="s">
        <v>217</v>
      </c>
      <c r="E277" s="74">
        <v>61558</v>
      </c>
      <c r="F277" s="74">
        <v>91130</v>
      </c>
      <c r="G277" s="74">
        <v>1</v>
      </c>
      <c r="H277" s="74">
        <v>94</v>
      </c>
      <c r="I277" s="74" t="s">
        <v>218</v>
      </c>
      <c r="K277" s="74">
        <v>0</v>
      </c>
    </row>
    <row r="278" spans="1:11" x14ac:dyDescent="0.25">
      <c r="A278" s="44">
        <v>42874</v>
      </c>
      <c r="B278" s="74" t="s">
        <v>88</v>
      </c>
      <c r="C278" s="74" t="s">
        <v>48</v>
      </c>
      <c r="D278" s="74" t="s">
        <v>220</v>
      </c>
      <c r="E278" s="74">
        <v>61538</v>
      </c>
      <c r="F278" s="74">
        <v>91368</v>
      </c>
      <c r="G278" s="74">
        <v>1</v>
      </c>
      <c r="H278" s="74">
        <v>84</v>
      </c>
      <c r="I278" s="74" t="s">
        <v>218</v>
      </c>
      <c r="K278" s="74">
        <v>0</v>
      </c>
    </row>
    <row r="279" spans="1:11" x14ac:dyDescent="0.25">
      <c r="A279" s="44">
        <v>42874</v>
      </c>
      <c r="B279" s="74" t="s">
        <v>57</v>
      </c>
      <c r="C279" s="74" t="s">
        <v>40</v>
      </c>
      <c r="D279" s="74" t="s">
        <v>217</v>
      </c>
      <c r="E279" s="74">
        <v>61532</v>
      </c>
      <c r="F279" s="74">
        <v>91218</v>
      </c>
      <c r="G279" s="74">
        <v>1</v>
      </c>
      <c r="H279" s="74">
        <v>92</v>
      </c>
      <c r="I279" s="74" t="s">
        <v>218</v>
      </c>
      <c r="K279" s="74">
        <v>1</v>
      </c>
    </row>
    <row r="280" spans="1:11" x14ac:dyDescent="0.25">
      <c r="A280" s="44">
        <v>42874</v>
      </c>
      <c r="B280" s="74" t="s">
        <v>131</v>
      </c>
      <c r="C280" s="74" t="s">
        <v>40</v>
      </c>
      <c r="D280" s="74" t="s">
        <v>217</v>
      </c>
      <c r="E280" s="74">
        <v>61531</v>
      </c>
      <c r="F280" s="74">
        <v>91136</v>
      </c>
      <c r="G280" s="74">
        <v>1</v>
      </c>
      <c r="H280" s="74">
        <v>100</v>
      </c>
      <c r="I280" s="74" t="s">
        <v>218</v>
      </c>
      <c r="K280" s="74">
        <v>1</v>
      </c>
    </row>
    <row r="281" spans="1:11" x14ac:dyDescent="0.25">
      <c r="A281" s="44">
        <v>42874</v>
      </c>
      <c r="B281" s="74" t="s">
        <v>107</v>
      </c>
      <c r="C281" s="74" t="s">
        <v>45</v>
      </c>
      <c r="D281" s="74" t="s">
        <v>217</v>
      </c>
      <c r="E281" s="74">
        <v>61542</v>
      </c>
      <c r="F281" s="74">
        <v>102599</v>
      </c>
      <c r="G281" s="74">
        <v>1</v>
      </c>
      <c r="H281" s="74">
        <v>78</v>
      </c>
      <c r="I281" s="74" t="s">
        <v>218</v>
      </c>
      <c r="K281" s="74">
        <v>1</v>
      </c>
    </row>
    <row r="282" spans="1:11" x14ac:dyDescent="0.25">
      <c r="A282" s="44">
        <v>42876</v>
      </c>
      <c r="B282" s="74" t="s">
        <v>68</v>
      </c>
      <c r="C282" s="74" t="s">
        <v>35</v>
      </c>
      <c r="D282" s="74" t="s">
        <v>224</v>
      </c>
      <c r="E282" s="74">
        <v>61586</v>
      </c>
      <c r="F282" s="74">
        <v>91155</v>
      </c>
      <c r="G282" s="74">
        <v>1</v>
      </c>
      <c r="H282" s="74">
        <v>100</v>
      </c>
      <c r="I282" s="74" t="s">
        <v>218</v>
      </c>
      <c r="K282" s="74">
        <v>0</v>
      </c>
    </row>
    <row r="283" spans="1:11" x14ac:dyDescent="0.25">
      <c r="A283" s="44">
        <v>42876</v>
      </c>
      <c r="B283" s="74" t="s">
        <v>63</v>
      </c>
      <c r="C283" s="74" t="s">
        <v>35</v>
      </c>
      <c r="D283" s="74" t="s">
        <v>222</v>
      </c>
      <c r="E283" s="74">
        <v>61585</v>
      </c>
      <c r="F283" s="74">
        <v>91134</v>
      </c>
      <c r="G283" s="74">
        <v>1</v>
      </c>
      <c r="H283" s="74">
        <v>100</v>
      </c>
      <c r="I283" s="74" t="s">
        <v>218</v>
      </c>
      <c r="K283" s="74">
        <v>0</v>
      </c>
    </row>
    <row r="284" spans="1:11" x14ac:dyDescent="0.25">
      <c r="A284" s="44">
        <v>42876</v>
      </c>
      <c r="B284" s="74" t="s">
        <v>72</v>
      </c>
      <c r="C284" s="74" t="s">
        <v>35</v>
      </c>
      <c r="D284" s="74" t="s">
        <v>222</v>
      </c>
      <c r="E284" s="74">
        <v>61583</v>
      </c>
      <c r="F284" s="74">
        <v>91169</v>
      </c>
      <c r="G284" s="74">
        <v>1</v>
      </c>
      <c r="H284" s="74">
        <v>100</v>
      </c>
      <c r="I284" s="74" t="s">
        <v>218</v>
      </c>
      <c r="K284" s="74">
        <v>0</v>
      </c>
    </row>
    <row r="285" spans="1:11" x14ac:dyDescent="0.25">
      <c r="A285" s="44">
        <v>42876</v>
      </c>
      <c r="B285" s="74" t="s">
        <v>171</v>
      </c>
      <c r="C285" s="74" t="s">
        <v>40</v>
      </c>
      <c r="D285" s="74" t="s">
        <v>222</v>
      </c>
      <c r="E285" s="74">
        <v>61582</v>
      </c>
      <c r="F285" s="74">
        <v>102623</v>
      </c>
      <c r="G285" s="74">
        <v>1</v>
      </c>
      <c r="H285" s="74">
        <v>86</v>
      </c>
      <c r="I285" s="74" t="s">
        <v>218</v>
      </c>
      <c r="K285" s="74">
        <v>0</v>
      </c>
    </row>
    <row r="286" spans="1:11" x14ac:dyDescent="0.25">
      <c r="A286" s="44">
        <v>42876</v>
      </c>
      <c r="B286" s="74" t="s">
        <v>74</v>
      </c>
      <c r="C286" s="74" t="s">
        <v>35</v>
      </c>
      <c r="D286" s="74" t="s">
        <v>222</v>
      </c>
      <c r="E286" s="74">
        <v>61584</v>
      </c>
      <c r="F286" s="74">
        <v>91149</v>
      </c>
      <c r="G286" s="74">
        <v>1</v>
      </c>
      <c r="H286" s="74">
        <v>94</v>
      </c>
      <c r="I286" s="74" t="s">
        <v>218</v>
      </c>
      <c r="K286" s="74">
        <v>0</v>
      </c>
    </row>
    <row r="287" spans="1:11" x14ac:dyDescent="0.25">
      <c r="A287" s="44">
        <v>42877</v>
      </c>
      <c r="B287" s="74" t="s">
        <v>99</v>
      </c>
      <c r="C287" s="74" t="s">
        <v>45</v>
      </c>
      <c r="D287" s="74" t="s">
        <v>217</v>
      </c>
      <c r="E287" s="74">
        <v>61616</v>
      </c>
      <c r="F287" s="74">
        <v>91178</v>
      </c>
      <c r="G287" s="74">
        <v>1</v>
      </c>
      <c r="H287" s="74">
        <v>0</v>
      </c>
      <c r="I287" s="74" t="s">
        <v>218</v>
      </c>
      <c r="K287" s="74">
        <v>0</v>
      </c>
    </row>
    <row r="288" spans="1:11" x14ac:dyDescent="0.25">
      <c r="A288" s="44">
        <v>42877</v>
      </c>
      <c r="B288" s="74" t="s">
        <v>62</v>
      </c>
      <c r="C288" s="74" t="s">
        <v>40</v>
      </c>
      <c r="D288" s="74" t="s">
        <v>217</v>
      </c>
      <c r="E288" s="74">
        <v>61666</v>
      </c>
      <c r="F288" s="74">
        <v>91124</v>
      </c>
      <c r="G288" s="74">
        <v>1</v>
      </c>
      <c r="H288" s="74">
        <v>96</v>
      </c>
      <c r="I288" s="74" t="s">
        <v>218</v>
      </c>
      <c r="K288" s="74">
        <v>0</v>
      </c>
    </row>
    <row r="289" spans="1:11" x14ac:dyDescent="0.25">
      <c r="A289" s="44">
        <v>42877</v>
      </c>
      <c r="B289" s="74" t="s">
        <v>44</v>
      </c>
      <c r="C289" s="74" t="s">
        <v>40</v>
      </c>
      <c r="D289" s="74" t="s">
        <v>217</v>
      </c>
      <c r="E289" s="74">
        <v>61627</v>
      </c>
      <c r="F289" s="74">
        <v>91371</v>
      </c>
      <c r="G289" s="74">
        <v>1</v>
      </c>
      <c r="H289" s="74">
        <v>100</v>
      </c>
      <c r="I289" s="74" t="s">
        <v>218</v>
      </c>
      <c r="K289" s="74">
        <v>0</v>
      </c>
    </row>
    <row r="290" spans="1:11" x14ac:dyDescent="0.25">
      <c r="A290" s="44">
        <v>42877</v>
      </c>
      <c r="B290" s="74" t="s">
        <v>112</v>
      </c>
      <c r="C290" s="74" t="s">
        <v>41</v>
      </c>
      <c r="D290" s="74" t="s">
        <v>219</v>
      </c>
      <c r="E290" s="74">
        <v>61679</v>
      </c>
      <c r="F290" s="74">
        <v>91152</v>
      </c>
      <c r="G290" s="74">
        <v>1</v>
      </c>
      <c r="H290" s="74">
        <v>100</v>
      </c>
      <c r="I290" s="74" t="s">
        <v>218</v>
      </c>
      <c r="K290" s="74">
        <v>1</v>
      </c>
    </row>
    <row r="291" spans="1:11" x14ac:dyDescent="0.25">
      <c r="A291" s="44">
        <v>42877</v>
      </c>
      <c r="B291" s="74" t="s">
        <v>165</v>
      </c>
      <c r="C291" s="74" t="s">
        <v>41</v>
      </c>
      <c r="D291" s="74" t="s">
        <v>219</v>
      </c>
      <c r="E291" s="74">
        <v>61681</v>
      </c>
      <c r="F291" s="74">
        <v>91399</v>
      </c>
      <c r="G291" s="74">
        <v>1</v>
      </c>
      <c r="H291" s="74">
        <v>100</v>
      </c>
      <c r="I291" s="74" t="s">
        <v>218</v>
      </c>
      <c r="K291" s="74">
        <v>1</v>
      </c>
    </row>
    <row r="292" spans="1:11" x14ac:dyDescent="0.25">
      <c r="A292" s="44">
        <v>42877</v>
      </c>
      <c r="B292" s="74" t="s">
        <v>109</v>
      </c>
      <c r="C292" s="74" t="s">
        <v>41</v>
      </c>
      <c r="D292" s="74" t="s">
        <v>219</v>
      </c>
      <c r="E292" s="74">
        <v>61631</v>
      </c>
      <c r="F292" s="74">
        <v>91396</v>
      </c>
      <c r="G292" s="74">
        <v>1</v>
      </c>
      <c r="H292" s="74">
        <v>95</v>
      </c>
      <c r="I292" s="74" t="s">
        <v>218</v>
      </c>
      <c r="K292" s="74">
        <v>0</v>
      </c>
    </row>
    <row r="293" spans="1:11" x14ac:dyDescent="0.25">
      <c r="A293" s="44">
        <v>42877</v>
      </c>
      <c r="B293" s="74" t="s">
        <v>164</v>
      </c>
      <c r="C293" s="74" t="s">
        <v>41</v>
      </c>
      <c r="D293" s="74" t="s">
        <v>219</v>
      </c>
      <c r="E293" s="74">
        <v>61641</v>
      </c>
      <c r="F293" s="74">
        <v>91320</v>
      </c>
      <c r="G293" s="74">
        <v>1</v>
      </c>
      <c r="H293" s="74">
        <v>100</v>
      </c>
      <c r="I293" s="74" t="s">
        <v>218</v>
      </c>
      <c r="K293" s="74">
        <v>1</v>
      </c>
    </row>
    <row r="294" spans="1:11" x14ac:dyDescent="0.25">
      <c r="A294" s="44">
        <v>42877</v>
      </c>
      <c r="B294" s="74" t="s">
        <v>166</v>
      </c>
      <c r="C294" s="74" t="s">
        <v>45</v>
      </c>
      <c r="D294" s="74" t="s">
        <v>219</v>
      </c>
      <c r="E294" s="74">
        <v>61610</v>
      </c>
      <c r="F294" s="74">
        <v>91115</v>
      </c>
      <c r="G294" s="74">
        <v>1</v>
      </c>
      <c r="H294" s="74">
        <v>100</v>
      </c>
      <c r="I294" s="74" t="s">
        <v>218</v>
      </c>
      <c r="K294" s="74">
        <v>0</v>
      </c>
    </row>
    <row r="295" spans="1:11" x14ac:dyDescent="0.25">
      <c r="A295" s="44">
        <v>42877</v>
      </c>
      <c r="B295" s="74" t="s">
        <v>65</v>
      </c>
      <c r="C295" s="74" t="s">
        <v>35</v>
      </c>
      <c r="D295" s="74" t="s">
        <v>224</v>
      </c>
      <c r="E295" s="74">
        <v>61711</v>
      </c>
      <c r="F295" s="74">
        <v>91392</v>
      </c>
      <c r="G295" s="74">
        <v>1</v>
      </c>
      <c r="H295" s="74">
        <v>100</v>
      </c>
      <c r="I295" s="74" t="s">
        <v>218</v>
      </c>
      <c r="K295" s="74">
        <v>0</v>
      </c>
    </row>
    <row r="296" spans="1:11" x14ac:dyDescent="0.25">
      <c r="A296" s="44">
        <v>42877</v>
      </c>
      <c r="B296" s="74" t="s">
        <v>87</v>
      </c>
      <c r="C296" s="74" t="s">
        <v>48</v>
      </c>
      <c r="D296" s="74" t="s">
        <v>221</v>
      </c>
      <c r="E296" s="74">
        <v>61603</v>
      </c>
      <c r="F296" s="74">
        <v>91278</v>
      </c>
      <c r="G296" s="74">
        <v>1</v>
      </c>
      <c r="H296" s="74">
        <v>95</v>
      </c>
      <c r="I296" s="74" t="s">
        <v>218</v>
      </c>
      <c r="K296" s="74">
        <v>1</v>
      </c>
    </row>
    <row r="297" spans="1:11" x14ac:dyDescent="0.25">
      <c r="A297" s="44">
        <v>42877</v>
      </c>
      <c r="B297" s="74" t="s">
        <v>181</v>
      </c>
      <c r="C297" s="74" t="s">
        <v>35</v>
      </c>
      <c r="D297" s="74" t="s">
        <v>221</v>
      </c>
      <c r="E297" s="74">
        <v>61626</v>
      </c>
      <c r="F297" s="74">
        <v>91376</v>
      </c>
      <c r="G297" s="74">
        <v>1</v>
      </c>
      <c r="H297" s="74">
        <v>100</v>
      </c>
      <c r="I297" s="74" t="s">
        <v>218</v>
      </c>
      <c r="K297" s="74">
        <v>0</v>
      </c>
    </row>
    <row r="298" spans="1:11" x14ac:dyDescent="0.25">
      <c r="A298" s="44">
        <v>42877</v>
      </c>
      <c r="B298" s="74" t="s">
        <v>84</v>
      </c>
      <c r="C298" s="74" t="s">
        <v>48</v>
      </c>
      <c r="D298" s="74" t="s">
        <v>221</v>
      </c>
      <c r="E298" s="74">
        <v>61694</v>
      </c>
      <c r="F298" s="74">
        <v>91276</v>
      </c>
      <c r="G298" s="74">
        <v>1</v>
      </c>
      <c r="H298" s="74">
        <v>87</v>
      </c>
      <c r="I298" s="74" t="s">
        <v>218</v>
      </c>
      <c r="K298" s="74">
        <v>1</v>
      </c>
    </row>
    <row r="299" spans="1:11" x14ac:dyDescent="0.25">
      <c r="A299" s="44">
        <v>42877</v>
      </c>
      <c r="B299" s="74" t="s">
        <v>168</v>
      </c>
      <c r="C299" s="74" t="s">
        <v>48</v>
      </c>
      <c r="D299" s="74" t="s">
        <v>221</v>
      </c>
      <c r="E299" s="74">
        <v>61697</v>
      </c>
      <c r="F299" s="74">
        <v>91275</v>
      </c>
      <c r="G299" s="74">
        <v>1</v>
      </c>
      <c r="H299" s="74">
        <v>100</v>
      </c>
      <c r="I299" s="74" t="s">
        <v>218</v>
      </c>
      <c r="K299" s="74">
        <v>1</v>
      </c>
    </row>
    <row r="300" spans="1:11" x14ac:dyDescent="0.25">
      <c r="A300" s="44">
        <v>42877</v>
      </c>
      <c r="B300" s="74" t="s">
        <v>167</v>
      </c>
      <c r="C300" s="74" t="s">
        <v>45</v>
      </c>
      <c r="D300" s="74" t="s">
        <v>219</v>
      </c>
      <c r="E300" s="74">
        <v>61613</v>
      </c>
      <c r="F300" s="74">
        <v>91120</v>
      </c>
      <c r="G300" s="74">
        <v>1</v>
      </c>
      <c r="H300" s="74">
        <v>100</v>
      </c>
      <c r="I300" s="74" t="s">
        <v>218</v>
      </c>
      <c r="K300" s="74">
        <v>1</v>
      </c>
    </row>
    <row r="301" spans="1:11" x14ac:dyDescent="0.25">
      <c r="A301" s="44">
        <v>42877</v>
      </c>
      <c r="B301" s="74" t="s">
        <v>115</v>
      </c>
      <c r="C301" s="74" t="s">
        <v>45</v>
      </c>
      <c r="D301" s="74" t="s">
        <v>219</v>
      </c>
      <c r="E301" s="74">
        <v>61600</v>
      </c>
      <c r="F301" s="74">
        <v>91123</v>
      </c>
      <c r="G301" s="74">
        <v>1</v>
      </c>
      <c r="H301" s="74">
        <v>94</v>
      </c>
      <c r="I301" s="74" t="s">
        <v>218</v>
      </c>
      <c r="K301" s="74">
        <v>1</v>
      </c>
    </row>
    <row r="302" spans="1:11" x14ac:dyDescent="0.25">
      <c r="A302" s="44">
        <v>42877</v>
      </c>
      <c r="B302" s="74" t="s">
        <v>105</v>
      </c>
      <c r="C302" s="74" t="s">
        <v>45</v>
      </c>
      <c r="D302" s="74" t="s">
        <v>217</v>
      </c>
      <c r="E302" s="74">
        <v>61664</v>
      </c>
      <c r="F302" s="74">
        <v>91172</v>
      </c>
      <c r="G302" s="74">
        <v>1</v>
      </c>
      <c r="H302" s="74">
        <v>90</v>
      </c>
      <c r="I302" s="74" t="s">
        <v>218</v>
      </c>
      <c r="K302" s="74">
        <v>0</v>
      </c>
    </row>
    <row r="303" spans="1:11" x14ac:dyDescent="0.25">
      <c r="A303" s="44">
        <v>42877</v>
      </c>
      <c r="B303" s="74" t="s">
        <v>116</v>
      </c>
      <c r="C303" s="74" t="s">
        <v>41</v>
      </c>
      <c r="D303" s="74" t="s">
        <v>217</v>
      </c>
      <c r="E303" s="74">
        <v>61677</v>
      </c>
      <c r="F303" s="74">
        <v>91126</v>
      </c>
      <c r="G303" s="74">
        <v>1</v>
      </c>
      <c r="H303" s="74">
        <v>78</v>
      </c>
      <c r="I303" s="74" t="s">
        <v>218</v>
      </c>
      <c r="K303" s="74">
        <v>1</v>
      </c>
    </row>
    <row r="304" spans="1:11" x14ac:dyDescent="0.25">
      <c r="A304" s="44">
        <v>42877</v>
      </c>
      <c r="B304" s="74" t="s">
        <v>163</v>
      </c>
      <c r="C304" s="74" t="s">
        <v>41</v>
      </c>
      <c r="D304" s="74" t="s">
        <v>219</v>
      </c>
      <c r="E304" s="74">
        <v>61635</v>
      </c>
      <c r="F304" s="74">
        <v>91395</v>
      </c>
      <c r="G304" s="74">
        <v>1</v>
      </c>
      <c r="H304" s="74">
        <v>92</v>
      </c>
      <c r="I304" s="74" t="s">
        <v>218</v>
      </c>
      <c r="K304" s="74">
        <v>0</v>
      </c>
    </row>
    <row r="305" spans="1:11" x14ac:dyDescent="0.25">
      <c r="A305" s="44">
        <v>42877</v>
      </c>
      <c r="B305" s="74" t="s">
        <v>91</v>
      </c>
      <c r="C305" s="74" t="s">
        <v>45</v>
      </c>
      <c r="D305" s="74" t="s">
        <v>219</v>
      </c>
      <c r="E305" s="74">
        <v>61683</v>
      </c>
      <c r="F305" s="74">
        <v>91121</v>
      </c>
      <c r="G305" s="74">
        <v>1</v>
      </c>
      <c r="H305" s="74">
        <v>100</v>
      </c>
      <c r="I305" s="74" t="s">
        <v>218</v>
      </c>
      <c r="K305" s="74">
        <v>0</v>
      </c>
    </row>
    <row r="306" spans="1:11" x14ac:dyDescent="0.25">
      <c r="A306" s="44">
        <v>42877</v>
      </c>
      <c r="B306" s="74" t="s">
        <v>39</v>
      </c>
      <c r="C306" s="74" t="s">
        <v>40</v>
      </c>
      <c r="D306" s="74" t="s">
        <v>217</v>
      </c>
      <c r="E306" s="74">
        <v>61618</v>
      </c>
      <c r="F306" s="74">
        <v>91314</v>
      </c>
      <c r="G306" s="74">
        <v>1</v>
      </c>
      <c r="H306" s="74">
        <v>100</v>
      </c>
      <c r="I306" s="74" t="s">
        <v>218</v>
      </c>
      <c r="K306" s="74">
        <v>0</v>
      </c>
    </row>
    <row r="307" spans="1:11" x14ac:dyDescent="0.25">
      <c r="A307" s="44">
        <v>42877</v>
      </c>
      <c r="B307" s="74" t="s">
        <v>83</v>
      </c>
      <c r="C307" s="74" t="s">
        <v>48</v>
      </c>
      <c r="D307" s="74" t="s">
        <v>221</v>
      </c>
      <c r="E307" s="74">
        <v>61693</v>
      </c>
      <c r="F307" s="74">
        <v>91282</v>
      </c>
      <c r="G307" s="74">
        <v>1</v>
      </c>
      <c r="H307" s="74">
        <v>100</v>
      </c>
      <c r="I307" s="74" t="s">
        <v>218</v>
      </c>
      <c r="K307" s="74">
        <v>1</v>
      </c>
    </row>
    <row r="308" spans="1:11" x14ac:dyDescent="0.25">
      <c r="A308" s="44">
        <v>42877</v>
      </c>
      <c r="B308" s="74" t="s">
        <v>68</v>
      </c>
      <c r="C308" s="74" t="s">
        <v>35</v>
      </c>
      <c r="D308" s="74" t="s">
        <v>219</v>
      </c>
      <c r="E308" s="74">
        <v>61606</v>
      </c>
      <c r="F308" s="74">
        <v>91155</v>
      </c>
      <c r="G308" s="74">
        <v>1</v>
      </c>
      <c r="H308" s="74">
        <v>100</v>
      </c>
      <c r="I308" s="74" t="s">
        <v>218</v>
      </c>
      <c r="K308" s="74">
        <v>0</v>
      </c>
    </row>
    <row r="309" spans="1:11" x14ac:dyDescent="0.25">
      <c r="A309" s="44">
        <v>42877</v>
      </c>
      <c r="B309" s="74" t="s">
        <v>169</v>
      </c>
      <c r="C309" s="74" t="s">
        <v>41</v>
      </c>
      <c r="D309" s="74" t="s">
        <v>217</v>
      </c>
      <c r="E309" s="74">
        <v>61639</v>
      </c>
      <c r="F309" s="74">
        <v>91174</v>
      </c>
      <c r="G309" s="74">
        <v>1</v>
      </c>
      <c r="H309" s="74">
        <v>100</v>
      </c>
      <c r="I309" s="74" t="s">
        <v>218</v>
      </c>
      <c r="K309" s="74">
        <v>1</v>
      </c>
    </row>
    <row r="310" spans="1:11" x14ac:dyDescent="0.25">
      <c r="A310" s="44">
        <v>42877</v>
      </c>
      <c r="B310" s="74" t="s">
        <v>93</v>
      </c>
      <c r="C310" s="74" t="s">
        <v>45</v>
      </c>
      <c r="D310" s="74" t="s">
        <v>219</v>
      </c>
      <c r="E310" s="74">
        <v>61608</v>
      </c>
      <c r="F310" s="74">
        <v>91389</v>
      </c>
      <c r="G310" s="74">
        <v>1</v>
      </c>
      <c r="H310" s="74">
        <v>100</v>
      </c>
      <c r="I310" s="74" t="s">
        <v>218</v>
      </c>
      <c r="K310" s="74">
        <v>1</v>
      </c>
    </row>
    <row r="311" spans="1:11" x14ac:dyDescent="0.25">
      <c r="A311" s="44">
        <v>42877</v>
      </c>
      <c r="B311" s="74" t="s">
        <v>71</v>
      </c>
      <c r="C311" s="74" t="s">
        <v>40</v>
      </c>
      <c r="D311" s="74" t="s">
        <v>217</v>
      </c>
      <c r="E311" s="74">
        <v>61678</v>
      </c>
      <c r="F311" s="74">
        <v>91166</v>
      </c>
      <c r="G311" s="74">
        <v>1</v>
      </c>
      <c r="H311" s="74">
        <v>80</v>
      </c>
      <c r="I311" s="74" t="s">
        <v>218</v>
      </c>
      <c r="K311" s="74">
        <v>0</v>
      </c>
    </row>
    <row r="312" spans="1:11" x14ac:dyDescent="0.25">
      <c r="A312" s="44">
        <v>42877</v>
      </c>
      <c r="B312" s="74" t="s">
        <v>63</v>
      </c>
      <c r="C312" s="74" t="s">
        <v>35</v>
      </c>
      <c r="D312" s="74" t="s">
        <v>217</v>
      </c>
      <c r="E312" s="74">
        <v>61670</v>
      </c>
      <c r="F312" s="74">
        <v>91134</v>
      </c>
      <c r="G312" s="74">
        <v>1</v>
      </c>
      <c r="H312" s="74">
        <v>100</v>
      </c>
      <c r="I312" s="74" t="s">
        <v>218</v>
      </c>
      <c r="K312" s="74">
        <v>0</v>
      </c>
    </row>
    <row r="313" spans="1:11" x14ac:dyDescent="0.25">
      <c r="A313" s="44">
        <v>42877</v>
      </c>
      <c r="B313" s="74" t="s">
        <v>54</v>
      </c>
      <c r="C313" s="74" t="s">
        <v>40</v>
      </c>
      <c r="D313" s="74" t="s">
        <v>217</v>
      </c>
      <c r="E313" s="74">
        <v>61665</v>
      </c>
      <c r="F313" s="74">
        <v>91138</v>
      </c>
      <c r="G313" s="74">
        <v>1</v>
      </c>
      <c r="H313" s="74">
        <v>90</v>
      </c>
      <c r="I313" s="74" t="s">
        <v>218</v>
      </c>
      <c r="K313" s="74">
        <v>1</v>
      </c>
    </row>
    <row r="314" spans="1:11" x14ac:dyDescent="0.25">
      <c r="A314" s="44">
        <v>42877</v>
      </c>
      <c r="B314" s="74" t="s">
        <v>124</v>
      </c>
      <c r="C314" s="74" t="s">
        <v>41</v>
      </c>
      <c r="D314" s="74" t="s">
        <v>217</v>
      </c>
      <c r="E314" s="74">
        <v>61686</v>
      </c>
      <c r="F314" s="74">
        <v>91164</v>
      </c>
      <c r="G314" s="74">
        <v>1</v>
      </c>
      <c r="H314" s="74">
        <v>81</v>
      </c>
      <c r="I314" s="74" t="s">
        <v>218</v>
      </c>
      <c r="K314" s="74">
        <v>1</v>
      </c>
    </row>
    <row r="315" spans="1:11" x14ac:dyDescent="0.25">
      <c r="A315" s="44">
        <v>42877</v>
      </c>
      <c r="B315" s="74" t="s">
        <v>177</v>
      </c>
      <c r="C315" s="74" t="s">
        <v>35</v>
      </c>
      <c r="D315" s="74" t="s">
        <v>222</v>
      </c>
      <c r="E315" s="74">
        <v>61714</v>
      </c>
      <c r="F315" s="74">
        <v>91130</v>
      </c>
      <c r="G315" s="74">
        <v>1</v>
      </c>
      <c r="H315" s="74">
        <v>100</v>
      </c>
      <c r="I315" s="74" t="s">
        <v>218</v>
      </c>
      <c r="K315" s="74">
        <v>0</v>
      </c>
    </row>
    <row r="316" spans="1:11" x14ac:dyDescent="0.25">
      <c r="A316" s="44">
        <v>42877</v>
      </c>
      <c r="B316" s="74" t="s">
        <v>98</v>
      </c>
      <c r="C316" s="74" t="s">
        <v>45</v>
      </c>
      <c r="D316" s="74" t="s">
        <v>217</v>
      </c>
      <c r="E316" s="74">
        <v>61657</v>
      </c>
      <c r="F316" s="74">
        <v>91165</v>
      </c>
      <c r="G316" s="74">
        <v>1</v>
      </c>
      <c r="H316" s="74">
        <v>0</v>
      </c>
      <c r="I316" s="74" t="s">
        <v>218</v>
      </c>
      <c r="K316" s="74">
        <v>0</v>
      </c>
    </row>
    <row r="317" spans="1:11" x14ac:dyDescent="0.25">
      <c r="A317" s="44">
        <v>42877</v>
      </c>
      <c r="B317" s="74" t="s">
        <v>191</v>
      </c>
      <c r="C317" s="74" t="s">
        <v>45</v>
      </c>
      <c r="D317" s="74" t="s">
        <v>217</v>
      </c>
      <c r="E317" s="74">
        <v>61643</v>
      </c>
      <c r="F317" s="74">
        <v>91158</v>
      </c>
      <c r="G317" s="74">
        <v>1</v>
      </c>
      <c r="H317" s="74">
        <v>100</v>
      </c>
      <c r="I317" s="74" t="s">
        <v>218</v>
      </c>
      <c r="K317" s="74">
        <v>1</v>
      </c>
    </row>
    <row r="318" spans="1:11" x14ac:dyDescent="0.25">
      <c r="A318" s="44">
        <v>42877</v>
      </c>
      <c r="B318" s="74" t="s">
        <v>130</v>
      </c>
      <c r="C318" s="74" t="s">
        <v>40</v>
      </c>
      <c r="D318" s="74" t="s">
        <v>217</v>
      </c>
      <c r="E318" s="74">
        <v>61592</v>
      </c>
      <c r="F318" s="74">
        <v>91386</v>
      </c>
      <c r="G318" s="74">
        <v>1</v>
      </c>
      <c r="H318" s="74">
        <v>100</v>
      </c>
      <c r="I318" s="74" t="s">
        <v>218</v>
      </c>
      <c r="K318" s="74">
        <v>0</v>
      </c>
    </row>
    <row r="319" spans="1:11" x14ac:dyDescent="0.25">
      <c r="A319" s="44">
        <v>42877</v>
      </c>
      <c r="B319" s="74" t="s">
        <v>76</v>
      </c>
      <c r="C319" s="74" t="s">
        <v>40</v>
      </c>
      <c r="D319" s="74" t="s">
        <v>217</v>
      </c>
      <c r="E319" s="74">
        <v>61594</v>
      </c>
      <c r="F319" s="74">
        <v>91145</v>
      </c>
      <c r="G319" s="74">
        <v>1</v>
      </c>
      <c r="H319" s="74">
        <v>100</v>
      </c>
      <c r="I319" s="74" t="s">
        <v>218</v>
      </c>
      <c r="K319" s="74">
        <v>1</v>
      </c>
    </row>
    <row r="320" spans="1:11" x14ac:dyDescent="0.25">
      <c r="A320" s="44">
        <v>42877</v>
      </c>
      <c r="B320" s="74" t="s">
        <v>95</v>
      </c>
      <c r="C320" s="74" t="s">
        <v>45</v>
      </c>
      <c r="D320" s="74" t="s">
        <v>217</v>
      </c>
      <c r="E320" s="74">
        <v>61649</v>
      </c>
      <c r="F320" s="74">
        <v>91167</v>
      </c>
      <c r="G320" s="74">
        <v>1</v>
      </c>
      <c r="H320" s="74">
        <v>100</v>
      </c>
      <c r="I320" s="74" t="s">
        <v>218</v>
      </c>
      <c r="K320" s="74">
        <v>1</v>
      </c>
    </row>
    <row r="321" spans="1:11" x14ac:dyDescent="0.25">
      <c r="A321" s="44">
        <v>42877</v>
      </c>
      <c r="B321" s="74" t="s">
        <v>78</v>
      </c>
      <c r="C321" s="74" t="s">
        <v>40</v>
      </c>
      <c r="D321" s="74" t="s">
        <v>217</v>
      </c>
      <c r="E321" s="74">
        <v>61591</v>
      </c>
      <c r="F321" s="74">
        <v>91180</v>
      </c>
      <c r="G321" s="74">
        <v>1</v>
      </c>
      <c r="H321" s="74">
        <v>94</v>
      </c>
      <c r="I321" s="74" t="s">
        <v>218</v>
      </c>
      <c r="K321" s="74">
        <v>1</v>
      </c>
    </row>
    <row r="322" spans="1:11" x14ac:dyDescent="0.25">
      <c r="A322" s="44">
        <v>42877</v>
      </c>
      <c r="B322" s="74" t="s">
        <v>97</v>
      </c>
      <c r="C322" s="74" t="s">
        <v>45</v>
      </c>
      <c r="D322" s="74" t="s">
        <v>217</v>
      </c>
      <c r="E322" s="74">
        <v>61651</v>
      </c>
      <c r="F322" s="74">
        <v>91381</v>
      </c>
      <c r="G322" s="74">
        <v>1</v>
      </c>
      <c r="H322" s="74">
        <v>96</v>
      </c>
      <c r="I322" s="74" t="s">
        <v>218</v>
      </c>
      <c r="K322" s="74">
        <v>1</v>
      </c>
    </row>
    <row r="323" spans="1:11" x14ac:dyDescent="0.25">
      <c r="A323" s="44">
        <v>42877</v>
      </c>
      <c r="B323" s="74" t="s">
        <v>108</v>
      </c>
      <c r="C323" s="74" t="s">
        <v>41</v>
      </c>
      <c r="D323" s="74" t="s">
        <v>219</v>
      </c>
      <c r="E323" s="74">
        <v>61630</v>
      </c>
      <c r="F323" s="74">
        <v>91216</v>
      </c>
      <c r="G323" s="74">
        <v>1</v>
      </c>
      <c r="H323" s="74">
        <v>100</v>
      </c>
      <c r="I323" s="74" t="s">
        <v>218</v>
      </c>
      <c r="K323" s="74">
        <v>1</v>
      </c>
    </row>
    <row r="324" spans="1:11" x14ac:dyDescent="0.25">
      <c r="A324" s="44">
        <v>42877</v>
      </c>
      <c r="B324" s="74" t="s">
        <v>53</v>
      </c>
      <c r="C324" s="74" t="s">
        <v>40</v>
      </c>
      <c r="D324" s="74" t="s">
        <v>217</v>
      </c>
      <c r="E324" s="74">
        <v>61700</v>
      </c>
      <c r="F324" s="74">
        <v>102520</v>
      </c>
      <c r="G324" s="74">
        <v>1</v>
      </c>
      <c r="H324" s="74">
        <v>84</v>
      </c>
      <c r="I324" s="74" t="s">
        <v>218</v>
      </c>
      <c r="K324" s="74">
        <v>1</v>
      </c>
    </row>
    <row r="325" spans="1:11" x14ac:dyDescent="0.25">
      <c r="A325" s="44">
        <v>42877</v>
      </c>
      <c r="B325" s="74" t="s">
        <v>102</v>
      </c>
      <c r="C325" s="74" t="s">
        <v>45</v>
      </c>
      <c r="D325" s="74" t="s">
        <v>217</v>
      </c>
      <c r="E325" s="74">
        <v>61598</v>
      </c>
      <c r="F325" s="74">
        <v>91388</v>
      </c>
      <c r="G325" s="74">
        <v>1</v>
      </c>
      <c r="H325" s="74">
        <v>76</v>
      </c>
      <c r="I325" s="74" t="s">
        <v>218</v>
      </c>
      <c r="K325" s="74">
        <v>1</v>
      </c>
    </row>
    <row r="326" spans="1:11" x14ac:dyDescent="0.25">
      <c r="A326" s="44">
        <v>42877</v>
      </c>
      <c r="B326" s="74" t="s">
        <v>178</v>
      </c>
      <c r="C326" s="74" t="s">
        <v>35</v>
      </c>
      <c r="D326" s="74" t="s">
        <v>219</v>
      </c>
      <c r="E326" s="74">
        <v>61621</v>
      </c>
      <c r="F326" s="74">
        <v>91156</v>
      </c>
      <c r="G326" s="74">
        <v>1</v>
      </c>
      <c r="H326" s="74">
        <v>92</v>
      </c>
      <c r="I326" s="74" t="s">
        <v>218</v>
      </c>
      <c r="K326" s="74">
        <v>0</v>
      </c>
    </row>
    <row r="327" spans="1:11" x14ac:dyDescent="0.25">
      <c r="A327" s="44">
        <v>42877</v>
      </c>
      <c r="B327" s="74" t="s">
        <v>182</v>
      </c>
      <c r="C327" s="74" t="s">
        <v>35</v>
      </c>
      <c r="D327" s="74" t="s">
        <v>217</v>
      </c>
      <c r="E327" s="74">
        <v>61671</v>
      </c>
      <c r="F327" s="74">
        <v>91131</v>
      </c>
      <c r="G327" s="74">
        <v>1</v>
      </c>
      <c r="H327" s="74">
        <v>100</v>
      </c>
      <c r="I327" s="74" t="s">
        <v>218</v>
      </c>
      <c r="K327" s="74">
        <v>1</v>
      </c>
    </row>
    <row r="328" spans="1:11" x14ac:dyDescent="0.25">
      <c r="A328" s="44">
        <v>42877</v>
      </c>
      <c r="B328" s="74" t="s">
        <v>127</v>
      </c>
      <c r="C328" s="74" t="s">
        <v>45</v>
      </c>
      <c r="D328" s="74" t="s">
        <v>217</v>
      </c>
      <c r="E328" s="74">
        <v>61597</v>
      </c>
      <c r="F328" s="74">
        <v>102595</v>
      </c>
      <c r="G328" s="74">
        <v>1</v>
      </c>
      <c r="H328" s="74">
        <v>100</v>
      </c>
      <c r="I328" s="74" t="s">
        <v>218</v>
      </c>
      <c r="K328" s="74">
        <v>1</v>
      </c>
    </row>
    <row r="329" spans="1:11" x14ac:dyDescent="0.25">
      <c r="A329" s="44">
        <v>42877</v>
      </c>
      <c r="B329" s="74" t="s">
        <v>174</v>
      </c>
      <c r="C329" s="74" t="s">
        <v>40</v>
      </c>
      <c r="D329" s="74" t="s">
        <v>222</v>
      </c>
      <c r="E329" s="74">
        <v>61713</v>
      </c>
      <c r="F329" s="74">
        <v>91177</v>
      </c>
      <c r="G329" s="74">
        <v>1</v>
      </c>
      <c r="H329" s="74">
        <v>100</v>
      </c>
      <c r="I329" s="74" t="s">
        <v>218</v>
      </c>
      <c r="K329" s="74">
        <v>0</v>
      </c>
    </row>
    <row r="330" spans="1:11" x14ac:dyDescent="0.25">
      <c r="A330" s="44">
        <v>42877</v>
      </c>
      <c r="B330" s="74" t="s">
        <v>96</v>
      </c>
      <c r="C330" s="74" t="s">
        <v>35</v>
      </c>
      <c r="D330" s="74" t="s">
        <v>222</v>
      </c>
      <c r="E330" s="74">
        <v>61715</v>
      </c>
      <c r="F330" s="74">
        <v>91157</v>
      </c>
      <c r="G330" s="74">
        <v>1</v>
      </c>
      <c r="H330" s="74">
        <v>100</v>
      </c>
      <c r="I330" s="74" t="s">
        <v>218</v>
      </c>
      <c r="K330" s="74">
        <v>0</v>
      </c>
    </row>
    <row r="331" spans="1:11" x14ac:dyDescent="0.25">
      <c r="A331" s="44">
        <v>42878</v>
      </c>
      <c r="B331" s="74" t="s">
        <v>99</v>
      </c>
      <c r="C331" s="74" t="s">
        <v>45</v>
      </c>
      <c r="D331" s="74" t="s">
        <v>222</v>
      </c>
      <c r="E331" s="74">
        <v>61721</v>
      </c>
      <c r="F331" s="74">
        <v>91178</v>
      </c>
      <c r="G331" s="74">
        <v>1</v>
      </c>
      <c r="H331" s="74">
        <v>82</v>
      </c>
      <c r="I331" s="74" t="s">
        <v>218</v>
      </c>
      <c r="K331" s="74">
        <v>0</v>
      </c>
    </row>
    <row r="332" spans="1:11" x14ac:dyDescent="0.25">
      <c r="A332" s="44">
        <v>42878</v>
      </c>
      <c r="B332" s="74" t="s">
        <v>170</v>
      </c>
      <c r="C332" s="74" t="s">
        <v>41</v>
      </c>
      <c r="D332" s="74" t="s">
        <v>217</v>
      </c>
      <c r="E332" s="74">
        <v>61755</v>
      </c>
      <c r="F332" s="74">
        <v>91148</v>
      </c>
      <c r="G332" s="74">
        <v>1</v>
      </c>
      <c r="H332" s="74">
        <v>78</v>
      </c>
      <c r="I332" s="74" t="s">
        <v>218</v>
      </c>
      <c r="K332" s="74">
        <v>1</v>
      </c>
    </row>
    <row r="333" spans="1:11" x14ac:dyDescent="0.25">
      <c r="A333" s="44">
        <v>42878</v>
      </c>
      <c r="B333" s="74" t="s">
        <v>101</v>
      </c>
      <c r="C333" s="74" t="s">
        <v>45</v>
      </c>
      <c r="D333" s="74" t="s">
        <v>222</v>
      </c>
      <c r="E333" s="74">
        <v>61722</v>
      </c>
      <c r="F333" s="74">
        <v>91179</v>
      </c>
      <c r="G333" s="74">
        <v>1</v>
      </c>
      <c r="H333" s="74">
        <v>91</v>
      </c>
      <c r="I333" s="74" t="s">
        <v>218</v>
      </c>
      <c r="K333" s="74">
        <v>1</v>
      </c>
    </row>
    <row r="334" spans="1:11" x14ac:dyDescent="0.25">
      <c r="A334" s="44">
        <v>42878</v>
      </c>
      <c r="B334" s="74" t="s">
        <v>106</v>
      </c>
      <c r="C334" s="74" t="s">
        <v>45</v>
      </c>
      <c r="D334" s="74" t="s">
        <v>222</v>
      </c>
      <c r="E334" s="74">
        <v>61739</v>
      </c>
      <c r="F334" s="74">
        <v>91150</v>
      </c>
      <c r="G334" s="74">
        <v>1</v>
      </c>
      <c r="H334" s="74">
        <v>90</v>
      </c>
      <c r="I334" s="74" t="s">
        <v>218</v>
      </c>
      <c r="K334" s="74">
        <v>1</v>
      </c>
    </row>
    <row r="335" spans="1:11" x14ac:dyDescent="0.25">
      <c r="A335" s="44">
        <v>42878</v>
      </c>
      <c r="B335" s="74" t="s">
        <v>106</v>
      </c>
      <c r="C335" s="74" t="s">
        <v>45</v>
      </c>
      <c r="D335" s="74" t="s">
        <v>222</v>
      </c>
      <c r="E335" s="74">
        <v>61740</v>
      </c>
      <c r="F335" s="74">
        <v>91150</v>
      </c>
      <c r="G335" s="74">
        <v>1</v>
      </c>
      <c r="H335" s="74">
        <v>90</v>
      </c>
      <c r="I335" s="74" t="s">
        <v>218</v>
      </c>
      <c r="K335" s="74">
        <v>1</v>
      </c>
    </row>
    <row r="336" spans="1:11" x14ac:dyDescent="0.25">
      <c r="A336" s="44">
        <v>42878</v>
      </c>
      <c r="B336" s="74" t="s">
        <v>94</v>
      </c>
      <c r="C336" s="74" t="s">
        <v>45</v>
      </c>
      <c r="D336" s="74" t="s">
        <v>222</v>
      </c>
      <c r="E336" s="74">
        <v>61736</v>
      </c>
      <c r="F336" s="74">
        <v>91163</v>
      </c>
      <c r="G336" s="74">
        <v>1</v>
      </c>
      <c r="H336" s="74">
        <v>92</v>
      </c>
      <c r="I336" s="74" t="s">
        <v>218</v>
      </c>
      <c r="K336" s="74">
        <v>1</v>
      </c>
    </row>
    <row r="337" spans="1:11" x14ac:dyDescent="0.25">
      <c r="A337" s="44">
        <v>42878</v>
      </c>
      <c r="B337" s="74" t="s">
        <v>94</v>
      </c>
      <c r="C337" s="74" t="s">
        <v>45</v>
      </c>
      <c r="D337" s="74" t="s">
        <v>222</v>
      </c>
      <c r="E337" s="74">
        <v>61738</v>
      </c>
      <c r="F337" s="74">
        <v>91163</v>
      </c>
      <c r="G337" s="74">
        <v>1</v>
      </c>
      <c r="H337" s="74">
        <v>100</v>
      </c>
      <c r="I337" s="74" t="s">
        <v>218</v>
      </c>
      <c r="K337" s="74">
        <v>1</v>
      </c>
    </row>
    <row r="338" spans="1:11" x14ac:dyDescent="0.25">
      <c r="A338" s="44">
        <v>42878</v>
      </c>
      <c r="B338" s="74" t="s">
        <v>191</v>
      </c>
      <c r="C338" s="74" t="s">
        <v>45</v>
      </c>
      <c r="D338" s="74" t="s">
        <v>222</v>
      </c>
      <c r="E338" s="74">
        <v>61730</v>
      </c>
      <c r="F338" s="74">
        <v>91158</v>
      </c>
      <c r="G338" s="74">
        <v>1</v>
      </c>
      <c r="H338" s="74">
        <v>100</v>
      </c>
      <c r="I338" s="74" t="s">
        <v>218</v>
      </c>
      <c r="K338" s="74">
        <v>1</v>
      </c>
    </row>
    <row r="339" spans="1:11" x14ac:dyDescent="0.25">
      <c r="A339" s="44">
        <v>42878</v>
      </c>
      <c r="B339" s="74" t="s">
        <v>95</v>
      </c>
      <c r="C339" s="74" t="s">
        <v>45</v>
      </c>
      <c r="D339" s="74" t="s">
        <v>222</v>
      </c>
      <c r="E339" s="74">
        <v>61720</v>
      </c>
      <c r="F339" s="74">
        <v>91167</v>
      </c>
      <c r="G339" s="74">
        <v>1</v>
      </c>
      <c r="H339" s="74">
        <v>90</v>
      </c>
      <c r="I339" s="74" t="s">
        <v>218</v>
      </c>
      <c r="K339" s="74">
        <v>1</v>
      </c>
    </row>
    <row r="340" spans="1:11" x14ac:dyDescent="0.25">
      <c r="A340" s="44">
        <v>42878</v>
      </c>
      <c r="B340" s="74" t="s">
        <v>103</v>
      </c>
      <c r="C340" s="74" t="s">
        <v>45</v>
      </c>
      <c r="D340" s="74" t="s">
        <v>222</v>
      </c>
      <c r="E340" s="74">
        <v>61729</v>
      </c>
      <c r="F340" s="74">
        <v>91140</v>
      </c>
      <c r="G340" s="74">
        <v>1</v>
      </c>
      <c r="H340" s="74">
        <v>100</v>
      </c>
      <c r="I340" s="74" t="s">
        <v>218</v>
      </c>
      <c r="K340" s="74">
        <v>0</v>
      </c>
    </row>
    <row r="341" spans="1:11" x14ac:dyDescent="0.25">
      <c r="A341" s="44">
        <v>42878</v>
      </c>
      <c r="B341" s="74" t="s">
        <v>102</v>
      </c>
      <c r="C341" s="74" t="s">
        <v>45</v>
      </c>
      <c r="D341" s="74" t="s">
        <v>222</v>
      </c>
      <c r="E341" s="74">
        <v>61723</v>
      </c>
      <c r="F341" s="74">
        <v>91388</v>
      </c>
      <c r="G341" s="74">
        <v>1</v>
      </c>
      <c r="H341" s="74">
        <v>90</v>
      </c>
      <c r="I341" s="74" t="s">
        <v>218</v>
      </c>
      <c r="K341" s="74">
        <v>1</v>
      </c>
    </row>
    <row r="342" spans="1:11" x14ac:dyDescent="0.25">
      <c r="A342" s="44">
        <v>42878</v>
      </c>
      <c r="B342" s="74" t="s">
        <v>102</v>
      </c>
      <c r="C342" s="74" t="s">
        <v>45</v>
      </c>
      <c r="D342" s="74" t="s">
        <v>222</v>
      </c>
      <c r="E342" s="74">
        <v>61724</v>
      </c>
      <c r="F342" s="74">
        <v>91388</v>
      </c>
      <c r="G342" s="74">
        <v>1</v>
      </c>
      <c r="H342" s="74">
        <v>100</v>
      </c>
      <c r="I342" s="74" t="s">
        <v>218</v>
      </c>
      <c r="K342" s="74">
        <v>1</v>
      </c>
    </row>
    <row r="343" spans="1:11" x14ac:dyDescent="0.25">
      <c r="A343" s="44">
        <v>42878</v>
      </c>
      <c r="B343" s="74" t="s">
        <v>172</v>
      </c>
      <c r="C343" s="74" t="s">
        <v>35</v>
      </c>
      <c r="D343" s="74" t="s">
        <v>217</v>
      </c>
      <c r="E343" s="74">
        <v>61719</v>
      </c>
      <c r="F343" s="74">
        <v>91160</v>
      </c>
      <c r="G343" s="74">
        <v>1</v>
      </c>
      <c r="H343" s="74">
        <v>100</v>
      </c>
      <c r="I343" s="74" t="s">
        <v>218</v>
      </c>
      <c r="K343" s="74">
        <v>0</v>
      </c>
    </row>
    <row r="344" spans="1:11" x14ac:dyDescent="0.25">
      <c r="A344" s="44">
        <v>42878</v>
      </c>
      <c r="B344" s="74" t="s">
        <v>176</v>
      </c>
      <c r="C344" s="74" t="s">
        <v>35</v>
      </c>
      <c r="D344" s="74" t="s">
        <v>222</v>
      </c>
      <c r="E344" s="74">
        <v>61747</v>
      </c>
      <c r="F344" s="74">
        <v>91141</v>
      </c>
      <c r="G344" s="74">
        <v>1</v>
      </c>
      <c r="H344" s="74">
        <v>100</v>
      </c>
      <c r="I344" s="74" t="s">
        <v>218</v>
      </c>
      <c r="K344" s="74">
        <v>1</v>
      </c>
    </row>
    <row r="345" spans="1:11" x14ac:dyDescent="0.25">
      <c r="A345" s="44">
        <v>42878</v>
      </c>
      <c r="B345" s="74" t="s">
        <v>176</v>
      </c>
      <c r="C345" s="74" t="s">
        <v>35</v>
      </c>
      <c r="D345" s="74" t="s">
        <v>217</v>
      </c>
      <c r="E345" s="74">
        <v>61737</v>
      </c>
      <c r="F345" s="74">
        <v>91141</v>
      </c>
      <c r="G345" s="74">
        <v>1</v>
      </c>
      <c r="H345" s="74">
        <v>90</v>
      </c>
      <c r="I345" s="74" t="s">
        <v>218</v>
      </c>
      <c r="K345" s="74">
        <v>1</v>
      </c>
    </row>
    <row r="346" spans="1:11" x14ac:dyDescent="0.25">
      <c r="A346" s="44">
        <v>42878</v>
      </c>
      <c r="B346" s="74" t="s">
        <v>173</v>
      </c>
      <c r="C346" s="74" t="s">
        <v>40</v>
      </c>
      <c r="D346" s="74" t="s">
        <v>217</v>
      </c>
      <c r="E346" s="74">
        <v>61735</v>
      </c>
      <c r="F346" s="74">
        <v>91173</v>
      </c>
      <c r="G346" s="74">
        <v>1</v>
      </c>
      <c r="H346" s="74">
        <v>100</v>
      </c>
      <c r="I346" s="74" t="s">
        <v>218</v>
      </c>
      <c r="K346" s="74">
        <v>0</v>
      </c>
    </row>
    <row r="347" spans="1:11" x14ac:dyDescent="0.25">
      <c r="A347" s="44">
        <v>42878</v>
      </c>
      <c r="B347" s="74" t="s">
        <v>127</v>
      </c>
      <c r="C347" s="74" t="s">
        <v>45</v>
      </c>
      <c r="D347" s="74" t="s">
        <v>222</v>
      </c>
      <c r="E347" s="74">
        <v>61732</v>
      </c>
      <c r="F347" s="74">
        <v>102595</v>
      </c>
      <c r="G347" s="74">
        <v>1</v>
      </c>
      <c r="H347" s="74">
        <v>100</v>
      </c>
      <c r="I347" s="74" t="s">
        <v>218</v>
      </c>
      <c r="K347" s="74">
        <v>1</v>
      </c>
    </row>
    <row r="348" spans="1:11" x14ac:dyDescent="0.25">
      <c r="A348" s="44">
        <v>42878</v>
      </c>
      <c r="B348" s="74" t="s">
        <v>127</v>
      </c>
      <c r="C348" s="74" t="s">
        <v>45</v>
      </c>
      <c r="D348" s="74" t="s">
        <v>222</v>
      </c>
      <c r="E348" s="74">
        <v>61734</v>
      </c>
      <c r="F348" s="74">
        <v>102595</v>
      </c>
      <c r="G348" s="74">
        <v>1</v>
      </c>
      <c r="H348" s="74">
        <v>100</v>
      </c>
      <c r="I348" s="74" t="s">
        <v>218</v>
      </c>
      <c r="K348" s="74">
        <v>1</v>
      </c>
    </row>
    <row r="349" spans="1:11" x14ac:dyDescent="0.25">
      <c r="A349" s="44">
        <v>42878</v>
      </c>
      <c r="B349" s="74" t="s">
        <v>107</v>
      </c>
      <c r="C349" s="74" t="s">
        <v>45</v>
      </c>
      <c r="D349" s="74" t="s">
        <v>222</v>
      </c>
      <c r="E349" s="74">
        <v>61749</v>
      </c>
      <c r="F349" s="74">
        <v>102599</v>
      </c>
      <c r="G349" s="74">
        <v>1</v>
      </c>
      <c r="H349" s="74">
        <v>84</v>
      </c>
      <c r="I349" s="74" t="s">
        <v>218</v>
      </c>
      <c r="K349" s="74">
        <v>1</v>
      </c>
    </row>
    <row r="350" spans="1:11" x14ac:dyDescent="0.25">
      <c r="A350" s="44">
        <v>42878</v>
      </c>
      <c r="B350" s="74" t="s">
        <v>107</v>
      </c>
      <c r="C350" s="74" t="s">
        <v>45</v>
      </c>
      <c r="D350" s="74" t="s">
        <v>222</v>
      </c>
      <c r="E350" s="74">
        <v>61756</v>
      </c>
      <c r="F350" s="74">
        <v>102599</v>
      </c>
      <c r="G350" s="74">
        <v>1</v>
      </c>
      <c r="H350" s="74">
        <v>92</v>
      </c>
      <c r="I350" s="74" t="s">
        <v>218</v>
      </c>
      <c r="K350" s="74">
        <v>1</v>
      </c>
    </row>
    <row r="351" spans="1:11" x14ac:dyDescent="0.25">
      <c r="A351" s="44">
        <v>42878</v>
      </c>
      <c r="B351" s="74" t="s">
        <v>79</v>
      </c>
      <c r="C351" s="74" t="s">
        <v>35</v>
      </c>
      <c r="D351" s="74" t="s">
        <v>217</v>
      </c>
      <c r="E351" s="74">
        <v>61742</v>
      </c>
      <c r="F351" s="74">
        <v>91129</v>
      </c>
      <c r="G351" s="74">
        <v>1</v>
      </c>
      <c r="H351" s="74">
        <v>92</v>
      </c>
      <c r="I351" s="74" t="s">
        <v>218</v>
      </c>
      <c r="K351" s="74">
        <v>0</v>
      </c>
    </row>
    <row r="352" spans="1:11" x14ac:dyDescent="0.25">
      <c r="A352" s="44">
        <v>42879</v>
      </c>
      <c r="B352" s="74" t="s">
        <v>82</v>
      </c>
      <c r="C352" s="74" t="s">
        <v>48</v>
      </c>
      <c r="D352" s="74" t="s">
        <v>224</v>
      </c>
      <c r="E352" s="74">
        <v>61854</v>
      </c>
      <c r="F352" s="74">
        <v>91284</v>
      </c>
      <c r="G352" s="74">
        <v>1</v>
      </c>
      <c r="H352" s="74">
        <v>100</v>
      </c>
      <c r="I352" s="74" t="s">
        <v>218</v>
      </c>
      <c r="K352" s="74">
        <v>0</v>
      </c>
    </row>
    <row r="353" spans="1:11" x14ac:dyDescent="0.25">
      <c r="A353" s="44">
        <v>42880</v>
      </c>
      <c r="B353" s="74" t="s">
        <v>120</v>
      </c>
      <c r="C353" s="74" t="s">
        <v>41</v>
      </c>
      <c r="D353" s="74" t="s">
        <v>222</v>
      </c>
      <c r="E353" s="74">
        <v>61903</v>
      </c>
      <c r="F353" s="74">
        <v>91144</v>
      </c>
      <c r="G353" s="74">
        <v>1</v>
      </c>
      <c r="H353" s="74">
        <v>96</v>
      </c>
      <c r="I353" s="74" t="s">
        <v>218</v>
      </c>
      <c r="K353" s="74">
        <v>1</v>
      </c>
    </row>
    <row r="354" spans="1:11" x14ac:dyDescent="0.25">
      <c r="A354" s="44">
        <v>42880</v>
      </c>
      <c r="B354" s="74" t="s">
        <v>170</v>
      </c>
      <c r="C354" s="74" t="s">
        <v>41</v>
      </c>
      <c r="D354" s="74" t="s">
        <v>222</v>
      </c>
      <c r="E354" s="74">
        <v>61899</v>
      </c>
      <c r="F354" s="74">
        <v>91148</v>
      </c>
      <c r="G354" s="74">
        <v>1</v>
      </c>
      <c r="H354" s="74">
        <v>78</v>
      </c>
      <c r="I354" s="74" t="s">
        <v>218</v>
      </c>
      <c r="K354" s="74">
        <v>1</v>
      </c>
    </row>
    <row r="355" spans="1:11" x14ac:dyDescent="0.25">
      <c r="A355" s="44">
        <v>42880</v>
      </c>
      <c r="B355" s="74" t="s">
        <v>112</v>
      </c>
      <c r="C355" s="74" t="s">
        <v>41</v>
      </c>
      <c r="D355" s="74" t="s">
        <v>223</v>
      </c>
      <c r="E355" s="74">
        <v>61906</v>
      </c>
      <c r="F355" s="74">
        <v>91152</v>
      </c>
      <c r="G355" s="74">
        <v>1</v>
      </c>
      <c r="H355" s="74">
        <v>100</v>
      </c>
      <c r="I355" s="74" t="s">
        <v>218</v>
      </c>
      <c r="K355" s="74">
        <v>0</v>
      </c>
    </row>
    <row r="356" spans="1:11" x14ac:dyDescent="0.25">
      <c r="A356" s="44">
        <v>42880</v>
      </c>
      <c r="B356" s="74" t="s">
        <v>165</v>
      </c>
      <c r="C356" s="74" t="s">
        <v>41</v>
      </c>
      <c r="D356" s="74" t="s">
        <v>223</v>
      </c>
      <c r="E356" s="74">
        <v>61914</v>
      </c>
      <c r="F356" s="74">
        <v>91399</v>
      </c>
      <c r="G356" s="74">
        <v>1</v>
      </c>
      <c r="H356" s="74">
        <v>100</v>
      </c>
      <c r="I356" s="74" t="s">
        <v>218</v>
      </c>
      <c r="K356" s="74">
        <v>0</v>
      </c>
    </row>
    <row r="357" spans="1:11" x14ac:dyDescent="0.25">
      <c r="A357" s="44">
        <v>42880</v>
      </c>
      <c r="B357" s="74" t="s">
        <v>109</v>
      </c>
      <c r="C357" s="74" t="s">
        <v>41</v>
      </c>
      <c r="D357" s="74" t="s">
        <v>223</v>
      </c>
      <c r="E357" s="74">
        <v>61893</v>
      </c>
      <c r="F357" s="74">
        <v>91396</v>
      </c>
      <c r="G357" s="74">
        <v>1</v>
      </c>
      <c r="H357" s="74">
        <v>95</v>
      </c>
      <c r="I357" s="74" t="s">
        <v>218</v>
      </c>
      <c r="K357" s="74">
        <v>0</v>
      </c>
    </row>
    <row r="358" spans="1:11" x14ac:dyDescent="0.25">
      <c r="A358" s="44">
        <v>42880</v>
      </c>
      <c r="B358" s="74" t="s">
        <v>164</v>
      </c>
      <c r="C358" s="74" t="s">
        <v>41</v>
      </c>
      <c r="D358" s="74" t="s">
        <v>223</v>
      </c>
      <c r="E358" s="74">
        <v>61902</v>
      </c>
      <c r="F358" s="74">
        <v>91320</v>
      </c>
      <c r="G358" s="74">
        <v>1</v>
      </c>
      <c r="H358" s="74">
        <v>100</v>
      </c>
      <c r="I358" s="74" t="s">
        <v>218</v>
      </c>
      <c r="K358" s="74">
        <v>1</v>
      </c>
    </row>
    <row r="359" spans="1:11" x14ac:dyDescent="0.25">
      <c r="A359" s="44">
        <v>42880</v>
      </c>
      <c r="B359" s="74" t="s">
        <v>116</v>
      </c>
      <c r="C359" s="74" t="s">
        <v>41</v>
      </c>
      <c r="D359" s="74" t="s">
        <v>222</v>
      </c>
      <c r="E359" s="74">
        <v>61890</v>
      </c>
      <c r="F359" s="74">
        <v>91126</v>
      </c>
      <c r="G359" s="74">
        <v>1</v>
      </c>
      <c r="H359" s="74">
        <v>96</v>
      </c>
      <c r="I359" s="74" t="s">
        <v>218</v>
      </c>
      <c r="K359" s="74">
        <v>1</v>
      </c>
    </row>
    <row r="360" spans="1:11" x14ac:dyDescent="0.25">
      <c r="A360" s="44">
        <v>42880</v>
      </c>
      <c r="B360" s="74" t="s">
        <v>121</v>
      </c>
      <c r="C360" s="74" t="s">
        <v>41</v>
      </c>
      <c r="D360" s="74" t="s">
        <v>222</v>
      </c>
      <c r="E360" s="74">
        <v>61912</v>
      </c>
      <c r="F360" s="74">
        <v>91132</v>
      </c>
      <c r="G360" s="74">
        <v>1</v>
      </c>
      <c r="H360" s="74">
        <v>91</v>
      </c>
      <c r="I360" s="74" t="s">
        <v>218</v>
      </c>
      <c r="K360" s="74">
        <v>1</v>
      </c>
    </row>
    <row r="361" spans="1:11" x14ac:dyDescent="0.25">
      <c r="A361" s="44">
        <v>42880</v>
      </c>
      <c r="B361" s="74" t="s">
        <v>163</v>
      </c>
      <c r="C361" s="74" t="s">
        <v>41</v>
      </c>
      <c r="D361" s="74" t="s">
        <v>223</v>
      </c>
      <c r="E361" s="74">
        <v>61894</v>
      </c>
      <c r="F361" s="74">
        <v>91395</v>
      </c>
      <c r="G361" s="74">
        <v>1</v>
      </c>
      <c r="H361" s="74">
        <v>95</v>
      </c>
      <c r="I361" s="74" t="s">
        <v>218</v>
      </c>
      <c r="K361" s="74">
        <v>0</v>
      </c>
    </row>
    <row r="362" spans="1:11" x14ac:dyDescent="0.25">
      <c r="A362" s="44">
        <v>42880</v>
      </c>
      <c r="B362" s="74" t="s">
        <v>169</v>
      </c>
      <c r="C362" s="74" t="s">
        <v>41</v>
      </c>
      <c r="D362" s="74" t="s">
        <v>222</v>
      </c>
      <c r="E362" s="74">
        <v>61898</v>
      </c>
      <c r="F362" s="74">
        <v>91174</v>
      </c>
      <c r="G362" s="74">
        <v>1</v>
      </c>
      <c r="H362" s="74">
        <v>100</v>
      </c>
      <c r="I362" s="74" t="s">
        <v>218</v>
      </c>
      <c r="K362" s="74">
        <v>1</v>
      </c>
    </row>
    <row r="363" spans="1:11" x14ac:dyDescent="0.25">
      <c r="A363" s="44">
        <v>42880</v>
      </c>
      <c r="B363" s="74" t="s">
        <v>117</v>
      </c>
      <c r="C363" s="74" t="s">
        <v>41</v>
      </c>
      <c r="D363" s="74" t="s">
        <v>222</v>
      </c>
      <c r="E363" s="74">
        <v>61891</v>
      </c>
      <c r="F363" s="74">
        <v>91161</v>
      </c>
      <c r="G363" s="74">
        <v>1</v>
      </c>
      <c r="H363" s="74">
        <v>95</v>
      </c>
      <c r="I363" s="74" t="s">
        <v>218</v>
      </c>
      <c r="K363" s="74">
        <v>0</v>
      </c>
    </row>
    <row r="364" spans="1:11" x14ac:dyDescent="0.25">
      <c r="A364" s="44">
        <v>42880</v>
      </c>
      <c r="B364" s="74" t="s">
        <v>108</v>
      </c>
      <c r="C364" s="74" t="s">
        <v>41</v>
      </c>
      <c r="D364" s="74" t="s">
        <v>223</v>
      </c>
      <c r="E364" s="74">
        <v>61892</v>
      </c>
      <c r="F364" s="74">
        <v>91216</v>
      </c>
      <c r="G364" s="74">
        <v>1</v>
      </c>
      <c r="H364" s="74">
        <v>95</v>
      </c>
      <c r="I364" s="74" t="s">
        <v>218</v>
      </c>
      <c r="K364" s="74">
        <v>1</v>
      </c>
    </row>
    <row r="365" spans="1:11" x14ac:dyDescent="0.25">
      <c r="A365" s="44">
        <v>42881</v>
      </c>
      <c r="B365" s="74" t="s">
        <v>92</v>
      </c>
      <c r="C365" s="74" t="s">
        <v>45</v>
      </c>
      <c r="D365" s="74" t="s">
        <v>217</v>
      </c>
      <c r="E365" s="74">
        <v>62021</v>
      </c>
      <c r="F365" s="74">
        <v>91128</v>
      </c>
      <c r="G365" s="74">
        <v>1</v>
      </c>
      <c r="H365" s="74">
        <v>100</v>
      </c>
      <c r="I365" s="74" t="s">
        <v>218</v>
      </c>
      <c r="K365" s="74">
        <v>1</v>
      </c>
    </row>
    <row r="366" spans="1:11" x14ac:dyDescent="0.25">
      <c r="A366" s="44">
        <v>42881</v>
      </c>
      <c r="B366" s="74" t="s">
        <v>166</v>
      </c>
      <c r="C366" s="74" t="s">
        <v>45</v>
      </c>
      <c r="D366" s="74" t="s">
        <v>223</v>
      </c>
      <c r="E366" s="74">
        <v>62013</v>
      </c>
      <c r="F366" s="74">
        <v>91115</v>
      </c>
      <c r="G366" s="74">
        <v>1</v>
      </c>
      <c r="H366" s="74">
        <v>92</v>
      </c>
      <c r="I366" s="74" t="s">
        <v>218</v>
      </c>
      <c r="K366" s="74">
        <v>0</v>
      </c>
    </row>
    <row r="367" spans="1:11" x14ac:dyDescent="0.25">
      <c r="A367" s="44">
        <v>42881</v>
      </c>
      <c r="B367" s="74" t="s">
        <v>167</v>
      </c>
      <c r="C367" s="74" t="s">
        <v>45</v>
      </c>
      <c r="D367" s="74" t="s">
        <v>223</v>
      </c>
      <c r="E367" s="74">
        <v>62015</v>
      </c>
      <c r="F367" s="74">
        <v>91120</v>
      </c>
      <c r="G367" s="74">
        <v>1</v>
      </c>
      <c r="H367" s="74">
        <v>100</v>
      </c>
      <c r="I367" s="74" t="s">
        <v>218</v>
      </c>
      <c r="K367" s="74">
        <v>1</v>
      </c>
    </row>
    <row r="368" spans="1:11" x14ac:dyDescent="0.25">
      <c r="A368" s="44">
        <v>42881</v>
      </c>
      <c r="B368" s="74" t="s">
        <v>101</v>
      </c>
      <c r="C368" s="74" t="s">
        <v>45</v>
      </c>
      <c r="D368" s="74" t="s">
        <v>217</v>
      </c>
      <c r="E368" s="74">
        <v>62036</v>
      </c>
      <c r="F368" s="74">
        <v>91179</v>
      </c>
      <c r="G368" s="74">
        <v>1</v>
      </c>
      <c r="H368" s="74">
        <v>64</v>
      </c>
      <c r="I368" s="74" t="s">
        <v>218</v>
      </c>
      <c r="K368" s="74">
        <v>1</v>
      </c>
    </row>
    <row r="369" spans="1:11" x14ac:dyDescent="0.25">
      <c r="A369" s="44">
        <v>42881</v>
      </c>
      <c r="B369" s="74" t="s">
        <v>115</v>
      </c>
      <c r="C369" s="74" t="s">
        <v>45</v>
      </c>
      <c r="D369" s="74" t="s">
        <v>224</v>
      </c>
      <c r="E369" s="74">
        <v>62018</v>
      </c>
      <c r="F369" s="74">
        <v>91123</v>
      </c>
      <c r="G369" s="74">
        <v>1</v>
      </c>
      <c r="H369" s="74">
        <v>100</v>
      </c>
      <c r="I369" s="74" t="s">
        <v>218</v>
      </c>
      <c r="K369" s="74">
        <v>1</v>
      </c>
    </row>
    <row r="370" spans="1:11" x14ac:dyDescent="0.25">
      <c r="A370" s="44">
        <v>42881</v>
      </c>
      <c r="B370" s="74" t="s">
        <v>115</v>
      </c>
      <c r="C370" s="74" t="s">
        <v>45</v>
      </c>
      <c r="D370" s="74" t="s">
        <v>224</v>
      </c>
      <c r="E370" s="74">
        <v>62019</v>
      </c>
      <c r="F370" s="74">
        <v>91123</v>
      </c>
      <c r="G370" s="74">
        <v>1</v>
      </c>
      <c r="H370" s="74">
        <v>100</v>
      </c>
      <c r="I370" s="74" t="s">
        <v>218</v>
      </c>
      <c r="K370" s="74">
        <v>1</v>
      </c>
    </row>
    <row r="371" spans="1:11" x14ac:dyDescent="0.25">
      <c r="A371" s="44">
        <v>42881</v>
      </c>
      <c r="B371" s="74" t="s">
        <v>91</v>
      </c>
      <c r="C371" s="74" t="s">
        <v>45</v>
      </c>
      <c r="D371" s="74" t="s">
        <v>223</v>
      </c>
      <c r="E371" s="74">
        <v>62016</v>
      </c>
      <c r="F371" s="74">
        <v>91121</v>
      </c>
      <c r="G371" s="74">
        <v>1</v>
      </c>
      <c r="H371" s="74">
        <v>90</v>
      </c>
      <c r="I371" s="74" t="s">
        <v>218</v>
      </c>
      <c r="K371" s="74">
        <v>0</v>
      </c>
    </row>
    <row r="372" spans="1:11" x14ac:dyDescent="0.25">
      <c r="A372" s="44">
        <v>42881</v>
      </c>
      <c r="B372" s="74" t="s">
        <v>59</v>
      </c>
      <c r="C372" s="74" t="s">
        <v>41</v>
      </c>
      <c r="D372" s="74" t="s">
        <v>222</v>
      </c>
      <c r="E372" s="74">
        <v>61953</v>
      </c>
      <c r="F372" s="74">
        <v>91171</v>
      </c>
      <c r="G372" s="74">
        <v>1</v>
      </c>
      <c r="H372" s="74">
        <v>91</v>
      </c>
      <c r="I372" s="74" t="s">
        <v>218</v>
      </c>
      <c r="K372" s="74">
        <v>0</v>
      </c>
    </row>
    <row r="373" spans="1:11" x14ac:dyDescent="0.25">
      <c r="A373" s="44">
        <v>42881</v>
      </c>
      <c r="B373" s="74" t="s">
        <v>93</v>
      </c>
      <c r="C373" s="74" t="s">
        <v>45</v>
      </c>
      <c r="D373" s="74" t="s">
        <v>223</v>
      </c>
      <c r="E373" s="74">
        <v>62012</v>
      </c>
      <c r="F373" s="74">
        <v>91389</v>
      </c>
      <c r="G373" s="74">
        <v>1</v>
      </c>
      <c r="H373" s="74">
        <v>95</v>
      </c>
      <c r="I373" s="74" t="s">
        <v>218</v>
      </c>
      <c r="K373" s="74">
        <v>1</v>
      </c>
    </row>
    <row r="374" spans="1:11" x14ac:dyDescent="0.25">
      <c r="A374" s="44">
        <v>42881</v>
      </c>
      <c r="B374" s="74" t="s">
        <v>98</v>
      </c>
      <c r="C374" s="74" t="s">
        <v>45</v>
      </c>
      <c r="D374" s="74" t="s">
        <v>222</v>
      </c>
      <c r="E374" s="74">
        <v>62022</v>
      </c>
      <c r="F374" s="74">
        <v>91165</v>
      </c>
      <c r="G374" s="74">
        <v>1</v>
      </c>
      <c r="H374" s="74">
        <v>96</v>
      </c>
      <c r="I374" s="74" t="s">
        <v>218</v>
      </c>
      <c r="K374" s="74">
        <v>0</v>
      </c>
    </row>
    <row r="375" spans="1:11" x14ac:dyDescent="0.25">
      <c r="A375" s="44">
        <v>42881</v>
      </c>
      <c r="B375" s="74" t="s">
        <v>97</v>
      </c>
      <c r="C375" s="74" t="s">
        <v>45</v>
      </c>
      <c r="D375" s="74" t="s">
        <v>222</v>
      </c>
      <c r="E375" s="74">
        <v>62011</v>
      </c>
      <c r="F375" s="74">
        <v>91381</v>
      </c>
      <c r="G375" s="74">
        <v>1</v>
      </c>
      <c r="H375" s="74">
        <v>82</v>
      </c>
      <c r="I375" s="74" t="s">
        <v>218</v>
      </c>
      <c r="K375" s="74">
        <v>0</v>
      </c>
    </row>
    <row r="376" spans="1:11" x14ac:dyDescent="0.25">
      <c r="A376" s="44">
        <v>42881</v>
      </c>
      <c r="B376" s="74" t="s">
        <v>103</v>
      </c>
      <c r="C376" s="74" t="s">
        <v>45</v>
      </c>
      <c r="D376" s="74" t="s">
        <v>217</v>
      </c>
      <c r="E376" s="74">
        <v>62041</v>
      </c>
      <c r="F376" s="74">
        <v>91140</v>
      </c>
      <c r="G376" s="74">
        <v>1</v>
      </c>
      <c r="H376" s="74">
        <v>100</v>
      </c>
      <c r="I376" s="74" t="s">
        <v>218</v>
      </c>
      <c r="K376" s="74">
        <v>0</v>
      </c>
    </row>
    <row r="377" spans="1:11" x14ac:dyDescent="0.25">
      <c r="A377" s="44">
        <v>42881</v>
      </c>
      <c r="B377" s="74" t="s">
        <v>122</v>
      </c>
      <c r="C377" s="74" t="s">
        <v>41</v>
      </c>
      <c r="D377" s="74" t="s">
        <v>222</v>
      </c>
      <c r="E377" s="74">
        <v>61945</v>
      </c>
      <c r="F377" s="74">
        <v>91127</v>
      </c>
      <c r="G377" s="74">
        <v>1</v>
      </c>
      <c r="H377" s="74">
        <v>100</v>
      </c>
      <c r="I377" s="74" t="s">
        <v>218</v>
      </c>
      <c r="K377" s="74">
        <v>0</v>
      </c>
    </row>
    <row r="378" spans="1:11" x14ac:dyDescent="0.25">
      <c r="A378" s="44">
        <v>42881</v>
      </c>
      <c r="B378" s="74" t="s">
        <v>171</v>
      </c>
      <c r="C378" s="74" t="s">
        <v>40</v>
      </c>
      <c r="D378" s="74" t="s">
        <v>217</v>
      </c>
      <c r="E378" s="74">
        <v>61978</v>
      </c>
      <c r="F378" s="74">
        <v>102623</v>
      </c>
      <c r="G378" s="74">
        <v>1</v>
      </c>
      <c r="H378" s="74">
        <v>94</v>
      </c>
      <c r="I378" s="74" t="s">
        <v>218</v>
      </c>
      <c r="K378" s="74">
        <v>0</v>
      </c>
    </row>
    <row r="379" spans="1:11" x14ac:dyDescent="0.25">
      <c r="A379" s="44">
        <v>42881</v>
      </c>
      <c r="B379" s="74" t="s">
        <v>74</v>
      </c>
      <c r="C379" s="74" t="s">
        <v>35</v>
      </c>
      <c r="D379" s="74" t="s">
        <v>217</v>
      </c>
      <c r="E379" s="74">
        <v>62020</v>
      </c>
      <c r="F379" s="74">
        <v>91149</v>
      </c>
      <c r="G379" s="74">
        <v>1</v>
      </c>
      <c r="H379" s="74">
        <v>92</v>
      </c>
      <c r="I379" s="74" t="s">
        <v>218</v>
      </c>
      <c r="K379" s="74">
        <v>0</v>
      </c>
    </row>
    <row r="380" spans="1:11" x14ac:dyDescent="0.25">
      <c r="A380" s="44">
        <v>42883</v>
      </c>
      <c r="B380" s="74" t="s">
        <v>71</v>
      </c>
      <c r="C380" s="74" t="s">
        <v>40</v>
      </c>
      <c r="D380" s="74" t="s">
        <v>222</v>
      </c>
      <c r="E380" s="74">
        <v>62066</v>
      </c>
      <c r="F380" s="74">
        <v>91166</v>
      </c>
      <c r="G380" s="74">
        <v>1</v>
      </c>
      <c r="H380" s="74">
        <v>90</v>
      </c>
      <c r="I380" s="74" t="s">
        <v>218</v>
      </c>
      <c r="K380" s="74">
        <v>0</v>
      </c>
    </row>
    <row r="381" spans="1:11" x14ac:dyDescent="0.25">
      <c r="A381" s="44">
        <v>42883</v>
      </c>
      <c r="B381" s="74" t="s">
        <v>131</v>
      </c>
      <c r="C381" s="74" t="s">
        <v>40</v>
      </c>
      <c r="D381" s="74" t="s">
        <v>222</v>
      </c>
      <c r="E381" s="74">
        <v>62067</v>
      </c>
      <c r="F381" s="74">
        <v>91136</v>
      </c>
      <c r="G381" s="74">
        <v>1</v>
      </c>
      <c r="H381" s="74">
        <v>100</v>
      </c>
      <c r="I381" s="74" t="s">
        <v>218</v>
      </c>
      <c r="K381" s="74">
        <v>1</v>
      </c>
    </row>
    <row r="382" spans="1:11" x14ac:dyDescent="0.25">
      <c r="A382" s="44">
        <v>42884</v>
      </c>
      <c r="B382" s="74" t="s">
        <v>120</v>
      </c>
      <c r="C382" s="74" t="s">
        <v>41</v>
      </c>
      <c r="D382" s="74" t="s">
        <v>217</v>
      </c>
      <c r="E382" s="74">
        <v>62204</v>
      </c>
      <c r="F382" s="74">
        <v>91144</v>
      </c>
      <c r="G382" s="74">
        <v>1</v>
      </c>
      <c r="H382" s="74">
        <v>0</v>
      </c>
      <c r="I382" s="74" t="s">
        <v>218</v>
      </c>
      <c r="K382" s="74">
        <v>1</v>
      </c>
    </row>
    <row r="383" spans="1:11" x14ac:dyDescent="0.25">
      <c r="A383" s="44">
        <v>42884</v>
      </c>
      <c r="B383" s="74" t="s">
        <v>99</v>
      </c>
      <c r="C383" s="74" t="s">
        <v>45</v>
      </c>
      <c r="D383" s="74" t="s">
        <v>217</v>
      </c>
      <c r="E383" s="74">
        <v>62090</v>
      </c>
      <c r="F383" s="74">
        <v>91178</v>
      </c>
      <c r="G383" s="74">
        <v>1</v>
      </c>
      <c r="H383" s="74">
        <v>0</v>
      </c>
      <c r="I383" s="74" t="s">
        <v>218</v>
      </c>
      <c r="K383" s="74">
        <v>0</v>
      </c>
    </row>
    <row r="384" spans="1:11" x14ac:dyDescent="0.25">
      <c r="A384" s="44">
        <v>42884</v>
      </c>
      <c r="B384" s="74" t="s">
        <v>44</v>
      </c>
      <c r="C384" s="74" t="s">
        <v>40</v>
      </c>
      <c r="D384" s="74" t="s">
        <v>217</v>
      </c>
      <c r="E384" s="74">
        <v>62161</v>
      </c>
      <c r="F384" s="74">
        <v>91371</v>
      </c>
      <c r="G384" s="74">
        <v>1</v>
      </c>
      <c r="H384" s="74">
        <v>100</v>
      </c>
      <c r="I384" s="74" t="s">
        <v>218</v>
      </c>
      <c r="K384" s="74">
        <v>0</v>
      </c>
    </row>
    <row r="385" spans="1:11" x14ac:dyDescent="0.25">
      <c r="A385" s="44">
        <v>42884</v>
      </c>
      <c r="B385" s="74" t="s">
        <v>34</v>
      </c>
      <c r="C385" s="74" t="s">
        <v>35</v>
      </c>
      <c r="D385" s="74" t="s">
        <v>219</v>
      </c>
      <c r="E385" s="74">
        <v>62093</v>
      </c>
      <c r="F385" s="74">
        <v>91391</v>
      </c>
      <c r="G385" s="74">
        <v>1</v>
      </c>
      <c r="H385" s="74">
        <v>100</v>
      </c>
      <c r="I385" s="74" t="s">
        <v>218</v>
      </c>
      <c r="K385" s="74">
        <v>0</v>
      </c>
    </row>
    <row r="386" spans="1:11" x14ac:dyDescent="0.25">
      <c r="A386" s="44">
        <v>42884</v>
      </c>
      <c r="B386" s="74" t="s">
        <v>109</v>
      </c>
      <c r="C386" s="74" t="s">
        <v>41</v>
      </c>
      <c r="D386" s="74" t="s">
        <v>219</v>
      </c>
      <c r="E386" s="74">
        <v>62185</v>
      </c>
      <c r="F386" s="74">
        <v>91396</v>
      </c>
      <c r="G386" s="74">
        <v>1</v>
      </c>
      <c r="H386" s="74">
        <v>100</v>
      </c>
      <c r="I386" s="74" t="s">
        <v>218</v>
      </c>
      <c r="K386" s="74">
        <v>0</v>
      </c>
    </row>
    <row r="387" spans="1:11" x14ac:dyDescent="0.25">
      <c r="A387" s="44">
        <v>42884</v>
      </c>
      <c r="B387" s="74" t="s">
        <v>164</v>
      </c>
      <c r="C387" s="74" t="s">
        <v>41</v>
      </c>
      <c r="D387" s="74" t="s">
        <v>219</v>
      </c>
      <c r="E387" s="74">
        <v>62195</v>
      </c>
      <c r="F387" s="74">
        <v>91320</v>
      </c>
      <c r="G387" s="74">
        <v>1</v>
      </c>
      <c r="H387" s="74">
        <v>100</v>
      </c>
      <c r="I387" s="74" t="s">
        <v>218</v>
      </c>
      <c r="K387" s="74">
        <v>1</v>
      </c>
    </row>
    <row r="388" spans="1:11" x14ac:dyDescent="0.25">
      <c r="A388" s="44">
        <v>42884</v>
      </c>
      <c r="B388" s="74" t="s">
        <v>114</v>
      </c>
      <c r="C388" s="74" t="s">
        <v>41</v>
      </c>
      <c r="D388" s="74" t="s">
        <v>223</v>
      </c>
      <c r="E388" s="74">
        <v>62068</v>
      </c>
      <c r="F388" s="74">
        <v>91122</v>
      </c>
      <c r="G388" s="74">
        <v>1</v>
      </c>
      <c r="H388" s="74">
        <v>100</v>
      </c>
      <c r="I388" s="74" t="s">
        <v>218</v>
      </c>
      <c r="K388" s="74">
        <v>0</v>
      </c>
    </row>
    <row r="389" spans="1:11" x14ac:dyDescent="0.25">
      <c r="A389" s="44">
        <v>42884</v>
      </c>
      <c r="B389" s="74" t="s">
        <v>166</v>
      </c>
      <c r="C389" s="74" t="s">
        <v>45</v>
      </c>
      <c r="D389" s="74" t="s">
        <v>219</v>
      </c>
      <c r="E389" s="74">
        <v>62133</v>
      </c>
      <c r="F389" s="74">
        <v>91115</v>
      </c>
      <c r="G389" s="74">
        <v>1</v>
      </c>
      <c r="H389" s="74">
        <v>100</v>
      </c>
      <c r="I389" s="74" t="s">
        <v>218</v>
      </c>
      <c r="K389" s="74">
        <v>0</v>
      </c>
    </row>
    <row r="390" spans="1:11" x14ac:dyDescent="0.25">
      <c r="A390" s="44">
        <v>42884</v>
      </c>
      <c r="B390" s="74" t="s">
        <v>65</v>
      </c>
      <c r="C390" s="74" t="s">
        <v>35</v>
      </c>
      <c r="D390" s="74" t="s">
        <v>219</v>
      </c>
      <c r="E390" s="74">
        <v>62147</v>
      </c>
      <c r="F390" s="74">
        <v>91392</v>
      </c>
      <c r="G390" s="74">
        <v>1</v>
      </c>
      <c r="H390" s="74">
        <v>94</v>
      </c>
      <c r="I390" s="74" t="s">
        <v>218</v>
      </c>
      <c r="K390" s="74">
        <v>0</v>
      </c>
    </row>
    <row r="391" spans="1:11" x14ac:dyDescent="0.25">
      <c r="A391" s="44">
        <v>42884</v>
      </c>
      <c r="B391" s="74" t="s">
        <v>58</v>
      </c>
      <c r="C391" s="74" t="s">
        <v>40</v>
      </c>
      <c r="D391" s="74" t="s">
        <v>217</v>
      </c>
      <c r="E391" s="74">
        <v>62146</v>
      </c>
      <c r="F391" s="74">
        <v>91311</v>
      </c>
      <c r="G391" s="74">
        <v>1</v>
      </c>
      <c r="H391" s="74">
        <v>100</v>
      </c>
      <c r="I391" s="74" t="s">
        <v>218</v>
      </c>
      <c r="K391" s="74">
        <v>0</v>
      </c>
    </row>
    <row r="392" spans="1:11" x14ac:dyDescent="0.25">
      <c r="A392" s="44">
        <v>42884</v>
      </c>
      <c r="B392" s="74" t="s">
        <v>87</v>
      </c>
      <c r="C392" s="74" t="s">
        <v>48</v>
      </c>
      <c r="D392" s="74" t="s">
        <v>221</v>
      </c>
      <c r="E392" s="74">
        <v>62213</v>
      </c>
      <c r="F392" s="74">
        <v>91278</v>
      </c>
      <c r="G392" s="74">
        <v>1</v>
      </c>
      <c r="H392" s="74">
        <v>95</v>
      </c>
      <c r="I392" s="74" t="s">
        <v>218</v>
      </c>
      <c r="K392" s="74">
        <v>1</v>
      </c>
    </row>
    <row r="393" spans="1:11" x14ac:dyDescent="0.25">
      <c r="A393" s="44">
        <v>42884</v>
      </c>
      <c r="B393" s="74" t="s">
        <v>181</v>
      </c>
      <c r="C393" s="74" t="s">
        <v>35</v>
      </c>
      <c r="D393" s="74" t="s">
        <v>219</v>
      </c>
      <c r="E393" s="74">
        <v>62158</v>
      </c>
      <c r="F393" s="74">
        <v>91376</v>
      </c>
      <c r="G393" s="74">
        <v>1</v>
      </c>
      <c r="H393" s="74">
        <v>100</v>
      </c>
      <c r="I393" s="74" t="s">
        <v>218</v>
      </c>
      <c r="K393" s="74">
        <v>0</v>
      </c>
    </row>
    <row r="394" spans="1:11" x14ac:dyDescent="0.25">
      <c r="A394" s="44">
        <v>42884</v>
      </c>
      <c r="B394" s="74" t="s">
        <v>86</v>
      </c>
      <c r="C394" s="74" t="s">
        <v>48</v>
      </c>
      <c r="D394" s="74" t="s">
        <v>221</v>
      </c>
      <c r="E394" s="74">
        <v>62212</v>
      </c>
      <c r="F394" s="74">
        <v>91283</v>
      </c>
      <c r="G394" s="74">
        <v>1</v>
      </c>
      <c r="H394" s="74">
        <v>92</v>
      </c>
      <c r="I394" s="74" t="s">
        <v>218</v>
      </c>
      <c r="K394" s="74">
        <v>1</v>
      </c>
    </row>
    <row r="395" spans="1:11" x14ac:dyDescent="0.25">
      <c r="A395" s="44">
        <v>42884</v>
      </c>
      <c r="B395" s="74" t="s">
        <v>167</v>
      </c>
      <c r="C395" s="74" t="s">
        <v>45</v>
      </c>
      <c r="D395" s="74" t="s">
        <v>219</v>
      </c>
      <c r="E395" s="74">
        <v>62136</v>
      </c>
      <c r="F395" s="74">
        <v>91120</v>
      </c>
      <c r="G395" s="74">
        <v>1</v>
      </c>
      <c r="H395" s="74">
        <v>100</v>
      </c>
      <c r="I395" s="74" t="s">
        <v>218</v>
      </c>
      <c r="K395" s="74">
        <v>1</v>
      </c>
    </row>
    <row r="396" spans="1:11" x14ac:dyDescent="0.25">
      <c r="A396" s="44">
        <v>42884</v>
      </c>
      <c r="B396" s="74" t="s">
        <v>115</v>
      </c>
      <c r="C396" s="74" t="s">
        <v>45</v>
      </c>
      <c r="D396" s="74" t="s">
        <v>219</v>
      </c>
      <c r="E396" s="74">
        <v>62207</v>
      </c>
      <c r="F396" s="74">
        <v>91123</v>
      </c>
      <c r="G396" s="74">
        <v>1</v>
      </c>
      <c r="H396" s="74">
        <v>100</v>
      </c>
      <c r="I396" s="74" t="s">
        <v>218</v>
      </c>
      <c r="K396" s="74">
        <v>1</v>
      </c>
    </row>
    <row r="397" spans="1:11" x14ac:dyDescent="0.25">
      <c r="A397" s="44">
        <v>42884</v>
      </c>
      <c r="B397" s="74" t="s">
        <v>106</v>
      </c>
      <c r="C397" s="74" t="s">
        <v>45</v>
      </c>
      <c r="D397" s="74" t="s">
        <v>217</v>
      </c>
      <c r="E397" s="74">
        <v>62075</v>
      </c>
      <c r="F397" s="74">
        <v>91150</v>
      </c>
      <c r="G397" s="74">
        <v>1</v>
      </c>
      <c r="H397" s="74">
        <v>74</v>
      </c>
      <c r="I397" s="74" t="s">
        <v>218</v>
      </c>
      <c r="K397" s="74">
        <v>1</v>
      </c>
    </row>
    <row r="398" spans="1:11" x14ac:dyDescent="0.25">
      <c r="A398" s="44">
        <v>42884</v>
      </c>
      <c r="B398" s="74" t="s">
        <v>121</v>
      </c>
      <c r="C398" s="74" t="s">
        <v>41</v>
      </c>
      <c r="D398" s="74" t="s">
        <v>217</v>
      </c>
      <c r="E398" s="74">
        <v>62110</v>
      </c>
      <c r="F398" s="74">
        <v>91132</v>
      </c>
      <c r="G398" s="74">
        <v>1</v>
      </c>
      <c r="H398" s="74">
        <v>91</v>
      </c>
      <c r="I398" s="74" t="s">
        <v>218</v>
      </c>
      <c r="K398" s="74">
        <v>1</v>
      </c>
    </row>
    <row r="399" spans="1:11" x14ac:dyDescent="0.25">
      <c r="A399" s="44">
        <v>42884</v>
      </c>
      <c r="B399" s="74" t="s">
        <v>163</v>
      </c>
      <c r="C399" s="74" t="s">
        <v>41</v>
      </c>
      <c r="D399" s="74" t="s">
        <v>219</v>
      </c>
      <c r="E399" s="74">
        <v>62188</v>
      </c>
      <c r="F399" s="74">
        <v>91395</v>
      </c>
      <c r="G399" s="74">
        <v>1</v>
      </c>
      <c r="H399" s="74">
        <v>100</v>
      </c>
      <c r="I399" s="74" t="s">
        <v>218</v>
      </c>
      <c r="K399" s="74">
        <v>0</v>
      </c>
    </row>
    <row r="400" spans="1:11" x14ac:dyDescent="0.25">
      <c r="A400" s="44">
        <v>42884</v>
      </c>
      <c r="B400" s="74" t="s">
        <v>77</v>
      </c>
      <c r="C400" s="74" t="s">
        <v>40</v>
      </c>
      <c r="D400" s="74" t="s">
        <v>217</v>
      </c>
      <c r="E400" s="74">
        <v>62072</v>
      </c>
      <c r="F400" s="74">
        <v>91143</v>
      </c>
      <c r="G400" s="74">
        <v>1</v>
      </c>
      <c r="H400" s="74">
        <v>0</v>
      </c>
      <c r="I400" s="74" t="s">
        <v>218</v>
      </c>
      <c r="K400" s="74">
        <v>0</v>
      </c>
    </row>
    <row r="401" spans="1:11" x14ac:dyDescent="0.25">
      <c r="A401" s="44">
        <v>42884</v>
      </c>
      <c r="B401" s="74" t="s">
        <v>39</v>
      </c>
      <c r="C401" s="74" t="s">
        <v>40</v>
      </c>
      <c r="D401" s="74" t="s">
        <v>217</v>
      </c>
      <c r="E401" s="74">
        <v>62148</v>
      </c>
      <c r="F401" s="74">
        <v>91314</v>
      </c>
      <c r="G401" s="74">
        <v>1</v>
      </c>
      <c r="H401" s="74">
        <v>100</v>
      </c>
      <c r="I401" s="74" t="s">
        <v>218</v>
      </c>
      <c r="K401" s="74">
        <v>0</v>
      </c>
    </row>
    <row r="402" spans="1:11" x14ac:dyDescent="0.25">
      <c r="A402" s="44">
        <v>42884</v>
      </c>
      <c r="B402" s="74" t="s">
        <v>94</v>
      </c>
      <c r="C402" s="74" t="s">
        <v>45</v>
      </c>
      <c r="D402" s="74" t="s">
        <v>217</v>
      </c>
      <c r="E402" s="74">
        <v>62134</v>
      </c>
      <c r="F402" s="74">
        <v>91163</v>
      </c>
      <c r="G402" s="74">
        <v>1</v>
      </c>
      <c r="H402" s="74">
        <v>92</v>
      </c>
      <c r="I402" s="74" t="s">
        <v>218</v>
      </c>
      <c r="K402" s="74">
        <v>1</v>
      </c>
    </row>
    <row r="403" spans="1:11" x14ac:dyDescent="0.25">
      <c r="A403" s="44">
        <v>42884</v>
      </c>
      <c r="B403" s="74" t="s">
        <v>126</v>
      </c>
      <c r="C403" s="74" t="s">
        <v>41</v>
      </c>
      <c r="D403" s="74" t="s">
        <v>222</v>
      </c>
      <c r="E403" s="74">
        <v>62070</v>
      </c>
      <c r="F403" s="74">
        <v>91162</v>
      </c>
      <c r="G403" s="74">
        <v>1</v>
      </c>
      <c r="H403" s="74">
        <v>0</v>
      </c>
      <c r="I403" s="74" t="s">
        <v>218</v>
      </c>
      <c r="K403" s="74">
        <v>1</v>
      </c>
    </row>
    <row r="404" spans="1:11" x14ac:dyDescent="0.25">
      <c r="A404" s="44">
        <v>42884</v>
      </c>
      <c r="B404" s="74" t="s">
        <v>126</v>
      </c>
      <c r="C404" s="74" t="s">
        <v>41</v>
      </c>
      <c r="D404" s="74" t="s">
        <v>217</v>
      </c>
      <c r="E404" s="74">
        <v>62113</v>
      </c>
      <c r="F404" s="74">
        <v>91162</v>
      </c>
      <c r="G404" s="74">
        <v>1</v>
      </c>
      <c r="H404" s="74">
        <v>0</v>
      </c>
      <c r="I404" s="74" t="s">
        <v>218</v>
      </c>
      <c r="K404" s="74">
        <v>1</v>
      </c>
    </row>
    <row r="405" spans="1:11" x14ac:dyDescent="0.25">
      <c r="A405" s="44">
        <v>42884</v>
      </c>
      <c r="B405" s="74" t="s">
        <v>59</v>
      </c>
      <c r="C405" s="74" t="s">
        <v>41</v>
      </c>
      <c r="D405" s="74" t="s">
        <v>217</v>
      </c>
      <c r="E405" s="74">
        <v>62096</v>
      </c>
      <c r="F405" s="74">
        <v>91171</v>
      </c>
      <c r="G405" s="74">
        <v>1</v>
      </c>
      <c r="H405" s="74">
        <v>87</v>
      </c>
      <c r="I405" s="74" t="s">
        <v>218</v>
      </c>
      <c r="K405" s="74">
        <v>0</v>
      </c>
    </row>
    <row r="406" spans="1:11" x14ac:dyDescent="0.25">
      <c r="A406" s="44">
        <v>42884</v>
      </c>
      <c r="B406" s="74" t="s">
        <v>93</v>
      </c>
      <c r="C406" s="74" t="s">
        <v>45</v>
      </c>
      <c r="D406" s="74" t="s">
        <v>219</v>
      </c>
      <c r="E406" s="74">
        <v>62131</v>
      </c>
      <c r="F406" s="74">
        <v>91389</v>
      </c>
      <c r="G406" s="74">
        <v>1</v>
      </c>
      <c r="H406" s="74">
        <v>100</v>
      </c>
      <c r="I406" s="74" t="s">
        <v>218</v>
      </c>
      <c r="K406" s="74">
        <v>1</v>
      </c>
    </row>
    <row r="407" spans="1:11" x14ac:dyDescent="0.25">
      <c r="A407" s="44">
        <v>42884</v>
      </c>
      <c r="B407" s="74" t="s">
        <v>71</v>
      </c>
      <c r="C407" s="74" t="s">
        <v>40</v>
      </c>
      <c r="D407" s="74" t="s">
        <v>217</v>
      </c>
      <c r="E407" s="74">
        <v>62079</v>
      </c>
      <c r="F407" s="74">
        <v>91166</v>
      </c>
      <c r="G407" s="74">
        <v>1</v>
      </c>
      <c r="H407" s="74">
        <v>92</v>
      </c>
      <c r="I407" s="74" t="s">
        <v>218</v>
      </c>
      <c r="K407" s="74">
        <v>0</v>
      </c>
    </row>
    <row r="408" spans="1:11" x14ac:dyDescent="0.25">
      <c r="A408" s="44">
        <v>42884</v>
      </c>
      <c r="B408" s="74" t="s">
        <v>124</v>
      </c>
      <c r="C408" s="74" t="s">
        <v>41</v>
      </c>
      <c r="D408" s="74" t="s">
        <v>222</v>
      </c>
      <c r="E408" s="74">
        <v>62069</v>
      </c>
      <c r="F408" s="74">
        <v>91164</v>
      </c>
      <c r="G408" s="74">
        <v>1</v>
      </c>
      <c r="H408" s="74">
        <v>96</v>
      </c>
      <c r="I408" s="74" t="s">
        <v>218</v>
      </c>
      <c r="K408" s="74">
        <v>1</v>
      </c>
    </row>
    <row r="409" spans="1:11" x14ac:dyDescent="0.25">
      <c r="A409" s="44">
        <v>42884</v>
      </c>
      <c r="B409" s="74" t="s">
        <v>177</v>
      </c>
      <c r="C409" s="74" t="s">
        <v>35</v>
      </c>
      <c r="D409" s="74" t="s">
        <v>217</v>
      </c>
      <c r="E409" s="74">
        <v>62121</v>
      </c>
      <c r="F409" s="74">
        <v>91130</v>
      </c>
      <c r="G409" s="74">
        <v>1</v>
      </c>
      <c r="H409" s="74">
        <v>92</v>
      </c>
      <c r="I409" s="74" t="s">
        <v>218</v>
      </c>
      <c r="K409" s="74">
        <v>0</v>
      </c>
    </row>
    <row r="410" spans="1:11" x14ac:dyDescent="0.25">
      <c r="A410" s="44">
        <v>42884</v>
      </c>
      <c r="B410" s="74" t="s">
        <v>191</v>
      </c>
      <c r="C410" s="74" t="s">
        <v>45</v>
      </c>
      <c r="D410" s="74" t="s">
        <v>217</v>
      </c>
      <c r="E410" s="74">
        <v>62112</v>
      </c>
      <c r="F410" s="74">
        <v>91158</v>
      </c>
      <c r="G410" s="74">
        <v>1</v>
      </c>
      <c r="H410" s="74">
        <v>100</v>
      </c>
      <c r="I410" s="74" t="s">
        <v>218</v>
      </c>
      <c r="K410" s="74">
        <v>1</v>
      </c>
    </row>
    <row r="411" spans="1:11" x14ac:dyDescent="0.25">
      <c r="A411" s="44">
        <v>42884</v>
      </c>
      <c r="B411" s="74" t="s">
        <v>72</v>
      </c>
      <c r="C411" s="74" t="s">
        <v>35</v>
      </c>
      <c r="D411" s="74" t="s">
        <v>217</v>
      </c>
      <c r="E411" s="74">
        <v>62115</v>
      </c>
      <c r="F411" s="74">
        <v>91169</v>
      </c>
      <c r="G411" s="74">
        <v>1</v>
      </c>
      <c r="H411" s="74">
        <v>80</v>
      </c>
      <c r="I411" s="74" t="s">
        <v>218</v>
      </c>
      <c r="K411" s="74">
        <v>0</v>
      </c>
    </row>
    <row r="412" spans="1:11" x14ac:dyDescent="0.25">
      <c r="A412" s="44">
        <v>42884</v>
      </c>
      <c r="B412" s="74" t="s">
        <v>175</v>
      </c>
      <c r="C412" s="74" t="s">
        <v>40</v>
      </c>
      <c r="D412" s="74" t="s">
        <v>217</v>
      </c>
      <c r="E412" s="74">
        <v>62117</v>
      </c>
      <c r="F412" s="74">
        <v>91151</v>
      </c>
      <c r="G412" s="74">
        <v>1</v>
      </c>
      <c r="H412" s="74">
        <v>84</v>
      </c>
      <c r="I412" s="74" t="s">
        <v>218</v>
      </c>
      <c r="K412" s="74">
        <v>1</v>
      </c>
    </row>
    <row r="413" spans="1:11" x14ac:dyDescent="0.25">
      <c r="A413" s="44">
        <v>42884</v>
      </c>
      <c r="B413" s="74" t="s">
        <v>78</v>
      </c>
      <c r="C413" s="74" t="s">
        <v>40</v>
      </c>
      <c r="D413" s="74" t="s">
        <v>217</v>
      </c>
      <c r="E413" s="74">
        <v>62119</v>
      </c>
      <c r="F413" s="74">
        <v>91180</v>
      </c>
      <c r="G413" s="74">
        <v>1</v>
      </c>
      <c r="H413" s="74">
        <v>100</v>
      </c>
      <c r="I413" s="74" t="s">
        <v>218</v>
      </c>
      <c r="K413" s="74">
        <v>1</v>
      </c>
    </row>
    <row r="414" spans="1:11" x14ac:dyDescent="0.25">
      <c r="A414" s="44">
        <v>42884</v>
      </c>
      <c r="B414" s="74" t="s">
        <v>61</v>
      </c>
      <c r="C414" s="74" t="s">
        <v>45</v>
      </c>
      <c r="D414" s="74" t="s">
        <v>217</v>
      </c>
      <c r="E414" s="74">
        <v>62142</v>
      </c>
      <c r="F414" s="74">
        <v>91175</v>
      </c>
      <c r="G414" s="74">
        <v>1</v>
      </c>
      <c r="H414" s="74">
        <v>90</v>
      </c>
      <c r="I414" s="74" t="s">
        <v>218</v>
      </c>
      <c r="K414" s="74">
        <v>0</v>
      </c>
    </row>
    <row r="415" spans="1:11" x14ac:dyDescent="0.25">
      <c r="A415" s="44">
        <v>42884</v>
      </c>
      <c r="B415" s="74" t="s">
        <v>57</v>
      </c>
      <c r="C415" s="74" t="s">
        <v>40</v>
      </c>
      <c r="D415" s="74" t="s">
        <v>217</v>
      </c>
      <c r="E415" s="74">
        <v>62120</v>
      </c>
      <c r="F415" s="74">
        <v>91218</v>
      </c>
      <c r="G415" s="74">
        <v>1</v>
      </c>
      <c r="H415" s="74">
        <v>86</v>
      </c>
      <c r="I415" s="74" t="s">
        <v>218</v>
      </c>
      <c r="K415" s="74">
        <v>1</v>
      </c>
    </row>
    <row r="416" spans="1:11" x14ac:dyDescent="0.25">
      <c r="A416" s="44">
        <v>42884</v>
      </c>
      <c r="B416" s="74" t="s">
        <v>108</v>
      </c>
      <c r="C416" s="74" t="s">
        <v>41</v>
      </c>
      <c r="D416" s="74" t="s">
        <v>219</v>
      </c>
      <c r="E416" s="74">
        <v>62182</v>
      </c>
      <c r="F416" s="74">
        <v>91216</v>
      </c>
      <c r="G416" s="74">
        <v>1</v>
      </c>
      <c r="H416" s="74">
        <v>0</v>
      </c>
      <c r="I416" s="74" t="s">
        <v>218</v>
      </c>
      <c r="K416" s="74">
        <v>1</v>
      </c>
    </row>
    <row r="417" spans="1:11" x14ac:dyDescent="0.25">
      <c r="A417" s="44">
        <v>42884</v>
      </c>
      <c r="B417" s="74" t="s">
        <v>53</v>
      </c>
      <c r="C417" s="74" t="s">
        <v>40</v>
      </c>
      <c r="D417" s="74" t="s">
        <v>222</v>
      </c>
      <c r="E417" s="74">
        <v>62074</v>
      </c>
      <c r="F417" s="74">
        <v>102520</v>
      </c>
      <c r="G417" s="74">
        <v>1</v>
      </c>
      <c r="H417" s="74">
        <v>78</v>
      </c>
      <c r="I417" s="74" t="s">
        <v>218</v>
      </c>
      <c r="K417" s="74">
        <v>0</v>
      </c>
    </row>
    <row r="418" spans="1:11" x14ac:dyDescent="0.25">
      <c r="A418" s="44">
        <v>42884</v>
      </c>
      <c r="B418" s="74" t="s">
        <v>102</v>
      </c>
      <c r="C418" s="74" t="s">
        <v>45</v>
      </c>
      <c r="D418" s="74" t="s">
        <v>217</v>
      </c>
      <c r="E418" s="74">
        <v>62127</v>
      </c>
      <c r="F418" s="74">
        <v>91388</v>
      </c>
      <c r="G418" s="74">
        <v>1</v>
      </c>
      <c r="H418" s="74">
        <v>86</v>
      </c>
      <c r="I418" s="74" t="s">
        <v>218</v>
      </c>
      <c r="K418" s="74">
        <v>1</v>
      </c>
    </row>
    <row r="419" spans="1:11" x14ac:dyDescent="0.25">
      <c r="A419" s="44">
        <v>42884</v>
      </c>
      <c r="B419" s="74" t="s">
        <v>178</v>
      </c>
      <c r="C419" s="74" t="s">
        <v>35</v>
      </c>
      <c r="D419" s="74" t="s">
        <v>219</v>
      </c>
      <c r="E419" s="74">
        <v>62156</v>
      </c>
      <c r="F419" s="74">
        <v>91156</v>
      </c>
      <c r="G419" s="74">
        <v>1</v>
      </c>
      <c r="H419" s="74">
        <v>95</v>
      </c>
      <c r="I419" s="74" t="s">
        <v>218</v>
      </c>
      <c r="K419" s="74">
        <v>0</v>
      </c>
    </row>
    <row r="420" spans="1:11" x14ac:dyDescent="0.25">
      <c r="A420" s="44">
        <v>42884</v>
      </c>
      <c r="B420" s="74" t="s">
        <v>182</v>
      </c>
      <c r="C420" s="74" t="s">
        <v>35</v>
      </c>
      <c r="D420" s="74" t="s">
        <v>222</v>
      </c>
      <c r="E420" s="74">
        <v>62078</v>
      </c>
      <c r="F420" s="74">
        <v>91131</v>
      </c>
      <c r="G420" s="74">
        <v>1</v>
      </c>
      <c r="H420" s="74">
        <v>86</v>
      </c>
      <c r="I420" s="74" t="s">
        <v>218</v>
      </c>
      <c r="K420" s="74">
        <v>0</v>
      </c>
    </row>
    <row r="421" spans="1:11" x14ac:dyDescent="0.25">
      <c r="A421" s="44">
        <v>42884</v>
      </c>
      <c r="B421" s="74" t="s">
        <v>131</v>
      </c>
      <c r="C421" s="74" t="s">
        <v>40</v>
      </c>
      <c r="D421" s="74" t="s">
        <v>217</v>
      </c>
      <c r="E421" s="74">
        <v>62122</v>
      </c>
      <c r="F421" s="74">
        <v>91136</v>
      </c>
      <c r="G421" s="74">
        <v>1</v>
      </c>
      <c r="H421" s="74">
        <v>90</v>
      </c>
      <c r="I421" s="74" t="s">
        <v>218</v>
      </c>
      <c r="K421" s="74">
        <v>1</v>
      </c>
    </row>
    <row r="422" spans="1:11" x14ac:dyDescent="0.25">
      <c r="A422" s="44">
        <v>42884</v>
      </c>
      <c r="B422" s="74" t="s">
        <v>122</v>
      </c>
      <c r="C422" s="74" t="s">
        <v>41</v>
      </c>
      <c r="D422" s="74" t="s">
        <v>217</v>
      </c>
      <c r="E422" s="74">
        <v>62118</v>
      </c>
      <c r="F422" s="74">
        <v>91127</v>
      </c>
      <c r="G422" s="74">
        <v>1</v>
      </c>
      <c r="H422" s="74">
        <v>92</v>
      </c>
      <c r="I422" s="74" t="s">
        <v>218</v>
      </c>
      <c r="K422" s="74">
        <v>0</v>
      </c>
    </row>
    <row r="423" spans="1:11" x14ac:dyDescent="0.25">
      <c r="A423" s="44">
        <v>42884</v>
      </c>
      <c r="B423" s="74" t="s">
        <v>127</v>
      </c>
      <c r="C423" s="74" t="s">
        <v>45</v>
      </c>
      <c r="D423" s="74" t="s">
        <v>217</v>
      </c>
      <c r="E423" s="74">
        <v>62126</v>
      </c>
      <c r="F423" s="74">
        <v>102595</v>
      </c>
      <c r="G423" s="74">
        <v>1</v>
      </c>
      <c r="H423" s="74">
        <v>90</v>
      </c>
      <c r="I423" s="74" t="s">
        <v>218</v>
      </c>
      <c r="K423" s="74">
        <v>1</v>
      </c>
    </row>
    <row r="424" spans="1:11" x14ac:dyDescent="0.25">
      <c r="A424" s="44">
        <v>42884</v>
      </c>
      <c r="B424" s="74" t="s">
        <v>107</v>
      </c>
      <c r="C424" s="74" t="s">
        <v>45</v>
      </c>
      <c r="D424" s="74" t="s">
        <v>217</v>
      </c>
      <c r="E424" s="74">
        <v>62129</v>
      </c>
      <c r="F424" s="74">
        <v>102599</v>
      </c>
      <c r="G424" s="74">
        <v>1</v>
      </c>
      <c r="H424" s="74">
        <v>96</v>
      </c>
      <c r="I424" s="74" t="s">
        <v>218</v>
      </c>
      <c r="K424" s="74">
        <v>0</v>
      </c>
    </row>
    <row r="425" spans="1:11" x14ac:dyDescent="0.25">
      <c r="A425" s="44">
        <v>42884</v>
      </c>
      <c r="B425" s="74" t="s">
        <v>174</v>
      </c>
      <c r="C425" s="74" t="s">
        <v>40</v>
      </c>
      <c r="D425" s="74" t="s">
        <v>217</v>
      </c>
      <c r="E425" s="74">
        <v>62116</v>
      </c>
      <c r="F425" s="74">
        <v>91177</v>
      </c>
      <c r="G425" s="74">
        <v>1</v>
      </c>
      <c r="H425" s="74">
        <v>82</v>
      </c>
      <c r="I425" s="74" t="s">
        <v>218</v>
      </c>
      <c r="K425" s="74">
        <v>0</v>
      </c>
    </row>
    <row r="426" spans="1:11" x14ac:dyDescent="0.25">
      <c r="A426" s="44">
        <v>42884</v>
      </c>
      <c r="B426" s="74" t="s">
        <v>96</v>
      </c>
      <c r="C426" s="74" t="s">
        <v>35</v>
      </c>
      <c r="D426" s="74" t="s">
        <v>217</v>
      </c>
      <c r="E426" s="74">
        <v>62165</v>
      </c>
      <c r="F426" s="74">
        <v>91157</v>
      </c>
      <c r="G426" s="74">
        <v>1</v>
      </c>
      <c r="H426" s="74">
        <v>100</v>
      </c>
      <c r="I426" s="74" t="s">
        <v>218</v>
      </c>
      <c r="K426" s="74">
        <v>0</v>
      </c>
    </row>
    <row r="427" spans="1:11" x14ac:dyDescent="0.25">
      <c r="A427" s="44">
        <v>42885</v>
      </c>
      <c r="B427" s="74" t="s">
        <v>193</v>
      </c>
      <c r="C427" s="74" t="s">
        <v>48</v>
      </c>
      <c r="D427" s="74" t="s">
        <v>220</v>
      </c>
      <c r="E427" s="74">
        <v>62376</v>
      </c>
      <c r="F427" s="74">
        <v>91357</v>
      </c>
      <c r="G427" s="74">
        <v>1</v>
      </c>
      <c r="H427" s="74">
        <v>100</v>
      </c>
      <c r="I427" s="74" t="s">
        <v>218</v>
      </c>
      <c r="K427" s="74">
        <v>0</v>
      </c>
    </row>
    <row r="428" spans="1:11" x14ac:dyDescent="0.25">
      <c r="A428" s="44">
        <v>42885</v>
      </c>
      <c r="B428" s="74" t="s">
        <v>34</v>
      </c>
      <c r="C428" s="74" t="s">
        <v>35</v>
      </c>
      <c r="D428" s="74" t="s">
        <v>224</v>
      </c>
      <c r="E428" s="74">
        <v>62440</v>
      </c>
      <c r="F428" s="74">
        <v>91391</v>
      </c>
      <c r="G428" s="74">
        <v>1</v>
      </c>
      <c r="H428" s="74">
        <v>100</v>
      </c>
      <c r="I428" s="74" t="s">
        <v>218</v>
      </c>
      <c r="K428" s="74">
        <v>0</v>
      </c>
    </row>
    <row r="429" spans="1:11" x14ac:dyDescent="0.25">
      <c r="A429" s="44">
        <v>42885</v>
      </c>
      <c r="B429" s="74" t="s">
        <v>114</v>
      </c>
      <c r="C429" s="74" t="s">
        <v>41</v>
      </c>
      <c r="D429" s="74" t="s">
        <v>219</v>
      </c>
      <c r="E429" s="74">
        <v>62362</v>
      </c>
      <c r="F429" s="74">
        <v>91122</v>
      </c>
      <c r="G429" s="74">
        <v>1</v>
      </c>
      <c r="H429" s="74">
        <v>100</v>
      </c>
      <c r="I429" s="74" t="s">
        <v>218</v>
      </c>
      <c r="K429" s="74">
        <v>0</v>
      </c>
    </row>
    <row r="430" spans="1:11" x14ac:dyDescent="0.25">
      <c r="A430" s="44">
        <v>42885</v>
      </c>
      <c r="B430" s="74" t="s">
        <v>105</v>
      </c>
      <c r="C430" s="74" t="s">
        <v>45</v>
      </c>
      <c r="D430" s="74" t="s">
        <v>222</v>
      </c>
      <c r="E430" s="74">
        <v>62430</v>
      </c>
      <c r="F430" s="74">
        <v>91172</v>
      </c>
      <c r="G430" s="74">
        <v>1</v>
      </c>
      <c r="H430" s="74">
        <v>100</v>
      </c>
      <c r="I430" s="74" t="s">
        <v>218</v>
      </c>
      <c r="K430" s="74">
        <v>0</v>
      </c>
    </row>
    <row r="431" spans="1:11" x14ac:dyDescent="0.25">
      <c r="A431" s="44">
        <v>42885</v>
      </c>
      <c r="B431" s="74" t="s">
        <v>68</v>
      </c>
      <c r="C431" s="74" t="s">
        <v>35</v>
      </c>
      <c r="D431" s="74" t="s">
        <v>219</v>
      </c>
      <c r="E431" s="74">
        <v>62358</v>
      </c>
      <c r="F431" s="74">
        <v>91155</v>
      </c>
      <c r="G431" s="74">
        <v>1</v>
      </c>
      <c r="H431" s="74">
        <v>100</v>
      </c>
      <c r="I431" s="74" t="s">
        <v>218</v>
      </c>
      <c r="K431" s="74">
        <v>0</v>
      </c>
    </row>
    <row r="432" spans="1:11" x14ac:dyDescent="0.25">
      <c r="A432" s="44">
        <v>42885</v>
      </c>
      <c r="B432" s="74" t="s">
        <v>130</v>
      </c>
      <c r="C432" s="74" t="s">
        <v>40</v>
      </c>
      <c r="D432" s="74" t="s">
        <v>217</v>
      </c>
      <c r="E432" s="74">
        <v>62351</v>
      </c>
      <c r="F432" s="74">
        <v>91386</v>
      </c>
      <c r="G432" s="74">
        <v>1</v>
      </c>
      <c r="H432" s="74">
        <v>100</v>
      </c>
      <c r="I432" s="74" t="s">
        <v>218</v>
      </c>
      <c r="K432" s="74">
        <v>0</v>
      </c>
    </row>
    <row r="433" spans="1:11" x14ac:dyDescent="0.25">
      <c r="A433" s="44">
        <v>42885</v>
      </c>
      <c r="B433" s="74" t="s">
        <v>76</v>
      </c>
      <c r="C433" s="74" t="s">
        <v>40</v>
      </c>
      <c r="D433" s="74" t="s">
        <v>217</v>
      </c>
      <c r="E433" s="74">
        <v>62355</v>
      </c>
      <c r="F433" s="74">
        <v>91145</v>
      </c>
      <c r="G433" s="74">
        <v>1</v>
      </c>
      <c r="H433" s="74">
        <v>100</v>
      </c>
      <c r="I433" s="74" t="s">
        <v>218</v>
      </c>
      <c r="K433" s="74">
        <v>1</v>
      </c>
    </row>
    <row r="434" spans="1:11" x14ac:dyDescent="0.25">
      <c r="A434" s="44">
        <v>42885</v>
      </c>
      <c r="B434" s="74" t="s">
        <v>88</v>
      </c>
      <c r="C434" s="74" t="s">
        <v>48</v>
      </c>
      <c r="D434" s="74" t="s">
        <v>220</v>
      </c>
      <c r="E434" s="74">
        <v>62363</v>
      </c>
      <c r="F434" s="74">
        <v>91368</v>
      </c>
      <c r="G434" s="74">
        <v>1</v>
      </c>
      <c r="H434" s="74">
        <v>100</v>
      </c>
      <c r="I434" s="74" t="s">
        <v>218</v>
      </c>
      <c r="K434" s="74">
        <v>0</v>
      </c>
    </row>
    <row r="435" spans="1:11" x14ac:dyDescent="0.25">
      <c r="A435" s="44">
        <v>42885</v>
      </c>
      <c r="B435" s="74" t="s">
        <v>172</v>
      </c>
      <c r="C435" s="74" t="s">
        <v>35</v>
      </c>
      <c r="D435" s="74" t="s">
        <v>222</v>
      </c>
      <c r="E435" s="74">
        <v>62433</v>
      </c>
      <c r="F435" s="74">
        <v>91160</v>
      </c>
      <c r="G435" s="74">
        <v>1</v>
      </c>
      <c r="H435" s="74">
        <v>100</v>
      </c>
      <c r="I435" s="74" t="s">
        <v>218</v>
      </c>
      <c r="K435" s="74">
        <v>0</v>
      </c>
    </row>
    <row r="436" spans="1:11" x14ac:dyDescent="0.25">
      <c r="A436" s="44">
        <v>42885</v>
      </c>
      <c r="B436" s="74" t="s">
        <v>79</v>
      </c>
      <c r="C436" s="74" t="s">
        <v>35</v>
      </c>
      <c r="D436" s="74" t="s">
        <v>222</v>
      </c>
      <c r="E436" s="74">
        <v>62420</v>
      </c>
      <c r="F436" s="74">
        <v>91129</v>
      </c>
      <c r="G436" s="74">
        <v>1</v>
      </c>
      <c r="H436" s="74">
        <v>68</v>
      </c>
      <c r="I436" s="74" t="s">
        <v>218</v>
      </c>
      <c r="K436" s="74">
        <v>0</v>
      </c>
    </row>
    <row r="437" spans="1:11" x14ac:dyDescent="0.25">
      <c r="A437" s="44">
        <v>42886</v>
      </c>
      <c r="B437" s="74" t="s">
        <v>62</v>
      </c>
      <c r="C437" s="74" t="s">
        <v>40</v>
      </c>
      <c r="D437" s="74" t="s">
        <v>222</v>
      </c>
      <c r="E437" s="74">
        <v>62482</v>
      </c>
      <c r="F437" s="74">
        <v>91124</v>
      </c>
      <c r="G437" s="74">
        <v>1</v>
      </c>
      <c r="H437" s="74">
        <v>100</v>
      </c>
      <c r="I437" s="74" t="s">
        <v>218</v>
      </c>
      <c r="K437" s="74">
        <v>0</v>
      </c>
    </row>
    <row r="438" spans="1:11" x14ac:dyDescent="0.25">
      <c r="A438" s="44">
        <v>42886</v>
      </c>
      <c r="B438" s="74" t="s">
        <v>44</v>
      </c>
      <c r="C438" s="74" t="s">
        <v>40</v>
      </c>
      <c r="D438" s="74" t="s">
        <v>222</v>
      </c>
      <c r="E438" s="74">
        <v>62490</v>
      </c>
      <c r="F438" s="74">
        <v>91371</v>
      </c>
      <c r="G438" s="74">
        <v>1</v>
      </c>
      <c r="H438" s="74">
        <v>100</v>
      </c>
      <c r="I438" s="74" t="s">
        <v>218</v>
      </c>
      <c r="K438" s="74">
        <v>0</v>
      </c>
    </row>
    <row r="439" spans="1:11" x14ac:dyDescent="0.25">
      <c r="A439" s="44">
        <v>42886</v>
      </c>
      <c r="B439" s="74" t="s">
        <v>58</v>
      </c>
      <c r="C439" s="74" t="s">
        <v>40</v>
      </c>
      <c r="D439" s="74" t="s">
        <v>222</v>
      </c>
      <c r="E439" s="74">
        <v>62494</v>
      </c>
      <c r="F439" s="74">
        <v>91311</v>
      </c>
      <c r="G439" s="74">
        <v>1</v>
      </c>
      <c r="H439" s="74">
        <v>100</v>
      </c>
      <c r="I439" s="74" t="s">
        <v>218</v>
      </c>
      <c r="K439" s="74">
        <v>0</v>
      </c>
    </row>
    <row r="440" spans="1:11" x14ac:dyDescent="0.25">
      <c r="A440" s="44">
        <v>42886</v>
      </c>
      <c r="B440" s="74" t="s">
        <v>77</v>
      </c>
      <c r="C440" s="74" t="s">
        <v>40</v>
      </c>
      <c r="D440" s="74" t="s">
        <v>222</v>
      </c>
      <c r="E440" s="74">
        <v>62480</v>
      </c>
      <c r="F440" s="74">
        <v>91143</v>
      </c>
      <c r="G440" s="74">
        <v>1</v>
      </c>
      <c r="H440" s="74">
        <v>82</v>
      </c>
      <c r="I440" s="74" t="s">
        <v>218</v>
      </c>
      <c r="K440" s="74">
        <v>0</v>
      </c>
    </row>
    <row r="441" spans="1:11" x14ac:dyDescent="0.25">
      <c r="A441" s="44">
        <v>42886</v>
      </c>
      <c r="B441" s="74" t="s">
        <v>39</v>
      </c>
      <c r="C441" s="74" t="s">
        <v>40</v>
      </c>
      <c r="D441" s="74" t="s">
        <v>222</v>
      </c>
      <c r="E441" s="74">
        <v>62495</v>
      </c>
      <c r="F441" s="74">
        <v>91314</v>
      </c>
      <c r="G441" s="74">
        <v>1</v>
      </c>
      <c r="H441" s="74">
        <v>100</v>
      </c>
      <c r="I441" s="74" t="s">
        <v>218</v>
      </c>
      <c r="K441" s="74">
        <v>0</v>
      </c>
    </row>
    <row r="442" spans="1:11" x14ac:dyDescent="0.25">
      <c r="A442" s="44">
        <v>42886</v>
      </c>
      <c r="B442" s="74" t="s">
        <v>42</v>
      </c>
      <c r="C442" s="74" t="s">
        <v>40</v>
      </c>
      <c r="D442" s="74" t="s">
        <v>222</v>
      </c>
      <c r="E442" s="74">
        <v>62497</v>
      </c>
      <c r="F442" s="74">
        <v>91154</v>
      </c>
      <c r="G442" s="74">
        <v>1</v>
      </c>
      <c r="H442" s="74">
        <v>100</v>
      </c>
      <c r="I442" s="74" t="s">
        <v>218</v>
      </c>
      <c r="K442" s="74">
        <v>0</v>
      </c>
    </row>
    <row r="443" spans="1:11" x14ac:dyDescent="0.25">
      <c r="A443" s="44">
        <v>42886</v>
      </c>
      <c r="B443" s="74" t="s">
        <v>169</v>
      </c>
      <c r="C443" s="74" t="s">
        <v>41</v>
      </c>
      <c r="D443" s="74" t="s">
        <v>217</v>
      </c>
      <c r="E443" s="74">
        <v>62470</v>
      </c>
      <c r="F443" s="74">
        <v>91174</v>
      </c>
      <c r="G443" s="74">
        <v>1</v>
      </c>
      <c r="H443" s="74">
        <v>96</v>
      </c>
      <c r="I443" s="74" t="s">
        <v>218</v>
      </c>
      <c r="K443" s="74">
        <v>1</v>
      </c>
    </row>
    <row r="444" spans="1:11" x14ac:dyDescent="0.25">
      <c r="A444" s="44">
        <v>42886</v>
      </c>
      <c r="B444" s="74" t="s">
        <v>54</v>
      </c>
      <c r="C444" s="74" t="s">
        <v>40</v>
      </c>
      <c r="D444" s="74" t="s">
        <v>222</v>
      </c>
      <c r="E444" s="74">
        <v>62471</v>
      </c>
      <c r="F444" s="74">
        <v>91138</v>
      </c>
      <c r="G444" s="74">
        <v>1</v>
      </c>
      <c r="H444" s="74">
        <v>87</v>
      </c>
      <c r="I444" s="74" t="s">
        <v>218</v>
      </c>
      <c r="K444" s="74">
        <v>1</v>
      </c>
    </row>
    <row r="445" spans="1:11" x14ac:dyDescent="0.25">
      <c r="A445" s="44">
        <v>42886</v>
      </c>
      <c r="B445" s="74" t="s">
        <v>117</v>
      </c>
      <c r="C445" s="74" t="s">
        <v>41</v>
      </c>
      <c r="D445" s="74" t="s">
        <v>217</v>
      </c>
      <c r="E445" s="74">
        <v>62468</v>
      </c>
      <c r="F445" s="74">
        <v>91161</v>
      </c>
      <c r="G445" s="74">
        <v>1</v>
      </c>
      <c r="H445" s="74">
        <v>80</v>
      </c>
      <c r="I445" s="74" t="s">
        <v>218</v>
      </c>
      <c r="K445" s="74">
        <v>0</v>
      </c>
    </row>
    <row r="446" spans="1:11" x14ac:dyDescent="0.25">
      <c r="A446" s="44">
        <v>42886</v>
      </c>
      <c r="B446" s="74" t="s">
        <v>130</v>
      </c>
      <c r="C446" s="74" t="s">
        <v>40</v>
      </c>
      <c r="D446" s="74" t="s">
        <v>222</v>
      </c>
      <c r="E446" s="74">
        <v>62492</v>
      </c>
      <c r="F446" s="74">
        <v>91386</v>
      </c>
      <c r="G446" s="74">
        <v>1</v>
      </c>
      <c r="H446" s="74">
        <v>100</v>
      </c>
      <c r="I446" s="74" t="s">
        <v>218</v>
      </c>
      <c r="K446" s="74">
        <v>0</v>
      </c>
    </row>
    <row r="447" spans="1:11" x14ac:dyDescent="0.25">
      <c r="A447" s="44">
        <v>42886</v>
      </c>
      <c r="B447" s="74" t="s">
        <v>76</v>
      </c>
      <c r="C447" s="74" t="s">
        <v>40</v>
      </c>
      <c r="D447" s="74" t="s">
        <v>222</v>
      </c>
      <c r="E447" s="74">
        <v>62478</v>
      </c>
      <c r="F447" s="74">
        <v>91145</v>
      </c>
      <c r="G447" s="74">
        <v>1</v>
      </c>
      <c r="H447" s="74">
        <v>100</v>
      </c>
      <c r="I447" s="74" t="s">
        <v>218</v>
      </c>
      <c r="K447" s="74">
        <v>1</v>
      </c>
    </row>
    <row r="448" spans="1:11" x14ac:dyDescent="0.25">
      <c r="A448" s="44">
        <v>42886</v>
      </c>
      <c r="B448" s="74" t="s">
        <v>175</v>
      </c>
      <c r="C448" s="74" t="s">
        <v>40</v>
      </c>
      <c r="D448" s="74" t="s">
        <v>222</v>
      </c>
      <c r="E448" s="74">
        <v>62473</v>
      </c>
      <c r="F448" s="74">
        <v>91151</v>
      </c>
      <c r="G448" s="74">
        <v>1</v>
      </c>
      <c r="H448" s="74">
        <v>100</v>
      </c>
      <c r="I448" s="74" t="s">
        <v>218</v>
      </c>
      <c r="K448" s="74">
        <v>1</v>
      </c>
    </row>
    <row r="449" spans="1:11" x14ac:dyDescent="0.25">
      <c r="A449" s="44">
        <v>42886</v>
      </c>
      <c r="B449" s="74" t="s">
        <v>78</v>
      </c>
      <c r="C449" s="74" t="s">
        <v>40</v>
      </c>
      <c r="D449" s="74" t="s">
        <v>222</v>
      </c>
      <c r="E449" s="74">
        <v>62481</v>
      </c>
      <c r="F449" s="74">
        <v>91180</v>
      </c>
      <c r="G449" s="74">
        <v>1</v>
      </c>
      <c r="H449" s="74">
        <v>100</v>
      </c>
      <c r="I449" s="74" t="s">
        <v>218</v>
      </c>
      <c r="K449" s="74">
        <v>1</v>
      </c>
    </row>
    <row r="450" spans="1:11" x14ac:dyDescent="0.25">
      <c r="A450" s="44">
        <v>42886</v>
      </c>
      <c r="B450" s="74" t="s">
        <v>57</v>
      </c>
      <c r="C450" s="74" t="s">
        <v>40</v>
      </c>
      <c r="D450" s="74" t="s">
        <v>222</v>
      </c>
      <c r="E450" s="74">
        <v>62474</v>
      </c>
      <c r="F450" s="74">
        <v>91218</v>
      </c>
      <c r="G450" s="74">
        <v>1</v>
      </c>
      <c r="H450" s="74">
        <v>100</v>
      </c>
      <c r="I450" s="74" t="s">
        <v>218</v>
      </c>
      <c r="K450" s="74">
        <v>1</v>
      </c>
    </row>
    <row r="451" spans="1:11" x14ac:dyDescent="0.25">
      <c r="A451" s="44">
        <v>42886</v>
      </c>
      <c r="B451" s="74" t="s">
        <v>178</v>
      </c>
      <c r="C451" s="74" t="s">
        <v>35</v>
      </c>
      <c r="D451" s="74" t="s">
        <v>224</v>
      </c>
      <c r="E451" s="74">
        <v>62579</v>
      </c>
      <c r="F451" s="74">
        <v>91156</v>
      </c>
      <c r="G451" s="74">
        <v>1</v>
      </c>
      <c r="H451" s="74">
        <v>70</v>
      </c>
      <c r="I451" s="74" t="s">
        <v>218</v>
      </c>
      <c r="K451" s="74">
        <v>0</v>
      </c>
    </row>
    <row r="452" spans="1:11" x14ac:dyDescent="0.25">
      <c r="A452" s="44">
        <v>42886</v>
      </c>
      <c r="B452" s="74" t="s">
        <v>173</v>
      </c>
      <c r="C452" s="74" t="s">
        <v>40</v>
      </c>
      <c r="D452" s="74" t="s">
        <v>222</v>
      </c>
      <c r="E452" s="74">
        <v>62472</v>
      </c>
      <c r="F452" s="74">
        <v>91173</v>
      </c>
      <c r="G452" s="74">
        <v>1</v>
      </c>
      <c r="H452" s="74">
        <v>90</v>
      </c>
      <c r="I452" s="74" t="s">
        <v>218</v>
      </c>
      <c r="K452" s="74">
        <v>0</v>
      </c>
    </row>
    <row r="453" spans="1:11" x14ac:dyDescent="0.25">
      <c r="A453" s="44"/>
    </row>
    <row r="454" spans="1:11" x14ac:dyDescent="0.25">
      <c r="A454" s="44"/>
    </row>
    <row r="455" spans="1:11" x14ac:dyDescent="0.25">
      <c r="A455" s="44"/>
    </row>
    <row r="456" spans="1:11" x14ac:dyDescent="0.25">
      <c r="A456" s="44"/>
    </row>
    <row r="457" spans="1:11" x14ac:dyDescent="0.25">
      <c r="A457" s="44"/>
    </row>
    <row r="458" spans="1:11" x14ac:dyDescent="0.25">
      <c r="A458" s="44"/>
    </row>
    <row r="459" spans="1:11" x14ac:dyDescent="0.25">
      <c r="A459" s="44"/>
    </row>
    <row r="460" spans="1:11" x14ac:dyDescent="0.25">
      <c r="A460" s="44"/>
    </row>
    <row r="461" spans="1:11" x14ac:dyDescent="0.25">
      <c r="A461" s="44"/>
    </row>
    <row r="462" spans="1:11" x14ac:dyDescent="0.25">
      <c r="A462" s="44"/>
    </row>
    <row r="463" spans="1:11" x14ac:dyDescent="0.25">
      <c r="A463" s="44"/>
    </row>
    <row r="464" spans="1:11" x14ac:dyDescent="0.25">
      <c r="A464" s="44"/>
    </row>
    <row r="465" spans="1:1" x14ac:dyDescent="0.25">
      <c r="A465" s="44"/>
    </row>
    <row r="466" spans="1:1" x14ac:dyDescent="0.25">
      <c r="A466" s="44"/>
    </row>
    <row r="467" spans="1:1" x14ac:dyDescent="0.25">
      <c r="A467" s="44"/>
    </row>
    <row r="468" spans="1:1" x14ac:dyDescent="0.25">
      <c r="A468" s="44"/>
    </row>
    <row r="469" spans="1:1" x14ac:dyDescent="0.25">
      <c r="A469" s="44"/>
    </row>
    <row r="470" spans="1:1" x14ac:dyDescent="0.25">
      <c r="A470" s="44"/>
    </row>
    <row r="471" spans="1:1" x14ac:dyDescent="0.25">
      <c r="A471" s="44"/>
    </row>
    <row r="472" spans="1:1" x14ac:dyDescent="0.25">
      <c r="A472" s="44"/>
    </row>
    <row r="473" spans="1:1" x14ac:dyDescent="0.25">
      <c r="A473" s="44"/>
    </row>
    <row r="474" spans="1:1" x14ac:dyDescent="0.25">
      <c r="A474" s="44"/>
    </row>
    <row r="475" spans="1:1" x14ac:dyDescent="0.25">
      <c r="A475" s="44"/>
    </row>
    <row r="476" spans="1:1" x14ac:dyDescent="0.25">
      <c r="A476" s="44"/>
    </row>
    <row r="477" spans="1:1" x14ac:dyDescent="0.25">
      <c r="A477" s="44"/>
    </row>
    <row r="478" spans="1:1" x14ac:dyDescent="0.25">
      <c r="A478" s="44"/>
    </row>
    <row r="479" spans="1:1" x14ac:dyDescent="0.25">
      <c r="A479" s="44"/>
    </row>
    <row r="480" spans="1:1" x14ac:dyDescent="0.25">
      <c r="A480" s="44"/>
    </row>
    <row r="481" spans="1:1" x14ac:dyDescent="0.25">
      <c r="A481" s="44"/>
    </row>
    <row r="482" spans="1:1" x14ac:dyDescent="0.25">
      <c r="A482" s="44"/>
    </row>
    <row r="483" spans="1:1" x14ac:dyDescent="0.25">
      <c r="A483" s="44"/>
    </row>
    <row r="484" spans="1:1" x14ac:dyDescent="0.25">
      <c r="A484" s="44"/>
    </row>
    <row r="485" spans="1:1" x14ac:dyDescent="0.25">
      <c r="A485" s="44"/>
    </row>
    <row r="486" spans="1:1" x14ac:dyDescent="0.25">
      <c r="A486" s="44"/>
    </row>
    <row r="487" spans="1:1" x14ac:dyDescent="0.25">
      <c r="A487" s="44"/>
    </row>
    <row r="488" spans="1:1" x14ac:dyDescent="0.25">
      <c r="A488" s="44"/>
    </row>
    <row r="489" spans="1:1" x14ac:dyDescent="0.25">
      <c r="A489" s="44"/>
    </row>
    <row r="490" spans="1:1" x14ac:dyDescent="0.25">
      <c r="A490" s="44"/>
    </row>
    <row r="491" spans="1:1" x14ac:dyDescent="0.25">
      <c r="A491" s="44"/>
    </row>
    <row r="492" spans="1:1" x14ac:dyDescent="0.25">
      <c r="A492" s="44"/>
    </row>
    <row r="493" spans="1:1" x14ac:dyDescent="0.25">
      <c r="A493" s="44"/>
    </row>
    <row r="494" spans="1:1" x14ac:dyDescent="0.25">
      <c r="A494" s="44"/>
    </row>
    <row r="495" spans="1:1" x14ac:dyDescent="0.25">
      <c r="A495" s="44"/>
    </row>
    <row r="496" spans="1:1" x14ac:dyDescent="0.25">
      <c r="A496" s="44"/>
    </row>
    <row r="497" spans="1:1" x14ac:dyDescent="0.25">
      <c r="A497" s="44"/>
    </row>
    <row r="498" spans="1:1" x14ac:dyDescent="0.25">
      <c r="A498" s="44"/>
    </row>
    <row r="499" spans="1:1" x14ac:dyDescent="0.25">
      <c r="A499" s="44"/>
    </row>
    <row r="500" spans="1:1" x14ac:dyDescent="0.25">
      <c r="A500" s="44"/>
    </row>
    <row r="501" spans="1:1" x14ac:dyDescent="0.25">
      <c r="A501" s="44"/>
    </row>
    <row r="502" spans="1:1" x14ac:dyDescent="0.25">
      <c r="A502" s="44"/>
    </row>
    <row r="503" spans="1:1" x14ac:dyDescent="0.25">
      <c r="A503" s="44"/>
    </row>
    <row r="504" spans="1:1" x14ac:dyDescent="0.25">
      <c r="A504" s="44"/>
    </row>
    <row r="505" spans="1:1" x14ac:dyDescent="0.25">
      <c r="A505" s="44"/>
    </row>
    <row r="506" spans="1:1" x14ac:dyDescent="0.25">
      <c r="A506" s="44"/>
    </row>
    <row r="507" spans="1:1" x14ac:dyDescent="0.25">
      <c r="A507" s="44"/>
    </row>
    <row r="508" spans="1:1" x14ac:dyDescent="0.25">
      <c r="A508" s="44"/>
    </row>
    <row r="509" spans="1:1" x14ac:dyDescent="0.25">
      <c r="A509" s="44"/>
    </row>
    <row r="510" spans="1:1" x14ac:dyDescent="0.25">
      <c r="A510" s="44"/>
    </row>
    <row r="511" spans="1:1" x14ac:dyDescent="0.25">
      <c r="A511" s="44"/>
    </row>
    <row r="512" spans="1:1" x14ac:dyDescent="0.25">
      <c r="A512" s="44"/>
    </row>
    <row r="513" spans="1:1" x14ac:dyDescent="0.25">
      <c r="A513" s="44"/>
    </row>
    <row r="514" spans="1:1" x14ac:dyDescent="0.25">
      <c r="A514" s="44"/>
    </row>
    <row r="515" spans="1:1" x14ac:dyDescent="0.25">
      <c r="A515" s="44"/>
    </row>
    <row r="516" spans="1:1" x14ac:dyDescent="0.25">
      <c r="A516" s="44"/>
    </row>
    <row r="517" spans="1:1" x14ac:dyDescent="0.25">
      <c r="A517" s="44"/>
    </row>
    <row r="518" spans="1:1" x14ac:dyDescent="0.25">
      <c r="A518" s="44"/>
    </row>
    <row r="519" spans="1:1" x14ac:dyDescent="0.25">
      <c r="A519" s="44"/>
    </row>
    <row r="520" spans="1:1" x14ac:dyDescent="0.25">
      <c r="A520" s="44"/>
    </row>
    <row r="521" spans="1:1" x14ac:dyDescent="0.25">
      <c r="A521" s="44"/>
    </row>
    <row r="522" spans="1:1" x14ac:dyDescent="0.25">
      <c r="A522" s="44"/>
    </row>
    <row r="523" spans="1:1" x14ac:dyDescent="0.25">
      <c r="A523" s="44"/>
    </row>
    <row r="524" spans="1:1" x14ac:dyDescent="0.25">
      <c r="A524" s="44"/>
    </row>
    <row r="525" spans="1:1" x14ac:dyDescent="0.25">
      <c r="A525" s="44"/>
    </row>
    <row r="526" spans="1:1" x14ac:dyDescent="0.25">
      <c r="A526" s="44"/>
    </row>
    <row r="527" spans="1:1" x14ac:dyDescent="0.25">
      <c r="A527" s="44"/>
    </row>
    <row r="528" spans="1:1" x14ac:dyDescent="0.25">
      <c r="A528" s="44"/>
    </row>
    <row r="529" spans="1:1" x14ac:dyDescent="0.25">
      <c r="A529" s="44"/>
    </row>
    <row r="530" spans="1:1" x14ac:dyDescent="0.25">
      <c r="A530" s="44"/>
    </row>
    <row r="531" spans="1:1" x14ac:dyDescent="0.25">
      <c r="A531" s="44"/>
    </row>
    <row r="532" spans="1:1" x14ac:dyDescent="0.25">
      <c r="A532" s="44"/>
    </row>
    <row r="533" spans="1:1" x14ac:dyDescent="0.25">
      <c r="A533" s="44"/>
    </row>
    <row r="534" spans="1:1" x14ac:dyDescent="0.25">
      <c r="A534" s="44"/>
    </row>
    <row r="535" spans="1:1" x14ac:dyDescent="0.25">
      <c r="A535" s="44"/>
    </row>
    <row r="536" spans="1:1" x14ac:dyDescent="0.25">
      <c r="A536" s="44"/>
    </row>
    <row r="537" spans="1:1" x14ac:dyDescent="0.25">
      <c r="A537" s="44"/>
    </row>
    <row r="538" spans="1:1" x14ac:dyDescent="0.25">
      <c r="A538" s="44"/>
    </row>
    <row r="539" spans="1:1" x14ac:dyDescent="0.25">
      <c r="A539" s="44"/>
    </row>
    <row r="540" spans="1:1" x14ac:dyDescent="0.25">
      <c r="A540" s="44"/>
    </row>
    <row r="541" spans="1:1" x14ac:dyDescent="0.25">
      <c r="A541" s="44"/>
    </row>
    <row r="542" spans="1:1" x14ac:dyDescent="0.25">
      <c r="A542" s="44"/>
    </row>
    <row r="543" spans="1:1" x14ac:dyDescent="0.25">
      <c r="A543" s="44"/>
    </row>
    <row r="544" spans="1:1" x14ac:dyDescent="0.25">
      <c r="A544" s="44"/>
    </row>
    <row r="545" spans="1:1" x14ac:dyDescent="0.25">
      <c r="A545" s="44"/>
    </row>
    <row r="546" spans="1:1" x14ac:dyDescent="0.25">
      <c r="A546" s="44"/>
    </row>
    <row r="547" spans="1:1" x14ac:dyDescent="0.25">
      <c r="A547" s="44"/>
    </row>
    <row r="548" spans="1:1" x14ac:dyDescent="0.25">
      <c r="A548" s="44"/>
    </row>
    <row r="549" spans="1:1" x14ac:dyDescent="0.25">
      <c r="A549" s="44"/>
    </row>
    <row r="550" spans="1:1" x14ac:dyDescent="0.25">
      <c r="A550" s="44"/>
    </row>
    <row r="551" spans="1:1" x14ac:dyDescent="0.25">
      <c r="A551" s="44"/>
    </row>
    <row r="552" spans="1:1" x14ac:dyDescent="0.25">
      <c r="A552" s="44"/>
    </row>
    <row r="553" spans="1:1" x14ac:dyDescent="0.25">
      <c r="A553" s="44"/>
    </row>
    <row r="554" spans="1:1" x14ac:dyDescent="0.25">
      <c r="A554" s="44"/>
    </row>
    <row r="555" spans="1:1" x14ac:dyDescent="0.25">
      <c r="A555" s="44"/>
    </row>
    <row r="556" spans="1:1" x14ac:dyDescent="0.25">
      <c r="A556" s="44"/>
    </row>
    <row r="557" spans="1:1" x14ac:dyDescent="0.25">
      <c r="A557" s="44"/>
    </row>
    <row r="558" spans="1:1" x14ac:dyDescent="0.25">
      <c r="A558" s="44"/>
    </row>
    <row r="559" spans="1:1" x14ac:dyDescent="0.25">
      <c r="A559" s="44"/>
    </row>
    <row r="560" spans="1:1" x14ac:dyDescent="0.25">
      <c r="A560" s="44"/>
    </row>
    <row r="561" spans="1:1" x14ac:dyDescent="0.25">
      <c r="A561" s="44"/>
    </row>
    <row r="562" spans="1:1" x14ac:dyDescent="0.25">
      <c r="A562" s="44"/>
    </row>
    <row r="563" spans="1:1" x14ac:dyDescent="0.25">
      <c r="A563" s="44"/>
    </row>
    <row r="564" spans="1:1" x14ac:dyDescent="0.25">
      <c r="A564" s="44"/>
    </row>
    <row r="565" spans="1:1" x14ac:dyDescent="0.25">
      <c r="A565" s="44"/>
    </row>
    <row r="566" spans="1:1" x14ac:dyDescent="0.25">
      <c r="A566" s="44"/>
    </row>
    <row r="567" spans="1:1" x14ac:dyDescent="0.25">
      <c r="A567" s="44"/>
    </row>
    <row r="568" spans="1:1" x14ac:dyDescent="0.25">
      <c r="A568" s="44"/>
    </row>
    <row r="569" spans="1:1" x14ac:dyDescent="0.25">
      <c r="A569" s="44"/>
    </row>
    <row r="570" spans="1:1" x14ac:dyDescent="0.25">
      <c r="A570" s="44"/>
    </row>
    <row r="571" spans="1:1" x14ac:dyDescent="0.25">
      <c r="A571" s="44"/>
    </row>
    <row r="572" spans="1:1" x14ac:dyDescent="0.25">
      <c r="A572" s="44"/>
    </row>
    <row r="573" spans="1:1" x14ac:dyDescent="0.25">
      <c r="A573" s="44"/>
    </row>
    <row r="574" spans="1:1" x14ac:dyDescent="0.25">
      <c r="A574" s="44"/>
    </row>
    <row r="575" spans="1:1" x14ac:dyDescent="0.25">
      <c r="A575" s="44"/>
    </row>
    <row r="576" spans="1:1" x14ac:dyDescent="0.25">
      <c r="A576" s="44"/>
    </row>
    <row r="577" spans="1:1" x14ac:dyDescent="0.25">
      <c r="A577" s="44"/>
    </row>
    <row r="578" spans="1:1" x14ac:dyDescent="0.25">
      <c r="A578" s="44"/>
    </row>
    <row r="579" spans="1:1" x14ac:dyDescent="0.25">
      <c r="A579" s="44"/>
    </row>
    <row r="580" spans="1:1" x14ac:dyDescent="0.25">
      <c r="A580" s="44"/>
    </row>
    <row r="581" spans="1:1" x14ac:dyDescent="0.25">
      <c r="A581" s="44"/>
    </row>
    <row r="582" spans="1:1" x14ac:dyDescent="0.25">
      <c r="A582" s="44"/>
    </row>
    <row r="583" spans="1:1" x14ac:dyDescent="0.25">
      <c r="A583" s="44"/>
    </row>
    <row r="584" spans="1:1" x14ac:dyDescent="0.25">
      <c r="A584" s="44"/>
    </row>
    <row r="585" spans="1:1" x14ac:dyDescent="0.25">
      <c r="A585" s="44"/>
    </row>
    <row r="586" spans="1:1" x14ac:dyDescent="0.25">
      <c r="A586" s="44"/>
    </row>
    <row r="587" spans="1:1" x14ac:dyDescent="0.25">
      <c r="A587" s="44"/>
    </row>
    <row r="588" spans="1:1" x14ac:dyDescent="0.25">
      <c r="A588" s="44"/>
    </row>
    <row r="589" spans="1:1" x14ac:dyDescent="0.25">
      <c r="A589" s="44"/>
    </row>
    <row r="590" spans="1:1" x14ac:dyDescent="0.25">
      <c r="A590" s="44"/>
    </row>
    <row r="591" spans="1:1" x14ac:dyDescent="0.25">
      <c r="A591" s="44"/>
    </row>
    <row r="592" spans="1:1" x14ac:dyDescent="0.25">
      <c r="A592" s="44"/>
    </row>
    <row r="593" spans="1:1" x14ac:dyDescent="0.25">
      <c r="A593" s="44"/>
    </row>
    <row r="594" spans="1:1" x14ac:dyDescent="0.25">
      <c r="A594" s="44"/>
    </row>
    <row r="595" spans="1:1" x14ac:dyDescent="0.25">
      <c r="A595" s="44"/>
    </row>
    <row r="596" spans="1:1" x14ac:dyDescent="0.25">
      <c r="A596" s="44"/>
    </row>
    <row r="597" spans="1:1" x14ac:dyDescent="0.25">
      <c r="A597" s="44"/>
    </row>
    <row r="598" spans="1:1" x14ac:dyDescent="0.25">
      <c r="A598" s="44"/>
    </row>
    <row r="599" spans="1:1" x14ac:dyDescent="0.25">
      <c r="A599" s="44"/>
    </row>
    <row r="600" spans="1:1" x14ac:dyDescent="0.25">
      <c r="A600" s="44"/>
    </row>
    <row r="601" spans="1:1" x14ac:dyDescent="0.25">
      <c r="A601" s="44"/>
    </row>
    <row r="602" spans="1:1" x14ac:dyDescent="0.25">
      <c r="A602" s="44"/>
    </row>
    <row r="603" spans="1:1" x14ac:dyDescent="0.25">
      <c r="A603" s="44"/>
    </row>
    <row r="604" spans="1:1" x14ac:dyDescent="0.25">
      <c r="A604" s="44"/>
    </row>
    <row r="605" spans="1:1" x14ac:dyDescent="0.25">
      <c r="A605" s="44"/>
    </row>
    <row r="606" spans="1:1" x14ac:dyDescent="0.25">
      <c r="A606" s="44"/>
    </row>
    <row r="607" spans="1:1" x14ac:dyDescent="0.25">
      <c r="A607" s="44"/>
    </row>
    <row r="608" spans="1:1" x14ac:dyDescent="0.25">
      <c r="A608" s="44"/>
    </row>
    <row r="609" spans="1:1" x14ac:dyDescent="0.25">
      <c r="A609" s="44"/>
    </row>
    <row r="610" spans="1:1" x14ac:dyDescent="0.25">
      <c r="A610" s="44"/>
    </row>
    <row r="611" spans="1:1" x14ac:dyDescent="0.25">
      <c r="A611" s="44"/>
    </row>
    <row r="612" spans="1:1" x14ac:dyDescent="0.25">
      <c r="A612" s="44"/>
    </row>
    <row r="613" spans="1:1" x14ac:dyDescent="0.25">
      <c r="A613" s="44"/>
    </row>
    <row r="614" spans="1:1" x14ac:dyDescent="0.25">
      <c r="A614" s="44"/>
    </row>
    <row r="615" spans="1:1" x14ac:dyDescent="0.25">
      <c r="A615" s="44"/>
    </row>
    <row r="616" spans="1:1" x14ac:dyDescent="0.25">
      <c r="A616" s="44"/>
    </row>
    <row r="617" spans="1:1" x14ac:dyDescent="0.25">
      <c r="A617" s="44"/>
    </row>
    <row r="618" spans="1:1" x14ac:dyDescent="0.25">
      <c r="A618" s="44"/>
    </row>
    <row r="619" spans="1:1" x14ac:dyDescent="0.25">
      <c r="A619" s="44"/>
    </row>
    <row r="620" spans="1:1" x14ac:dyDescent="0.25">
      <c r="A620" s="44"/>
    </row>
    <row r="621" spans="1:1" x14ac:dyDescent="0.25">
      <c r="A621" s="44"/>
    </row>
    <row r="622" spans="1:1" x14ac:dyDescent="0.25">
      <c r="A622" s="44"/>
    </row>
    <row r="623" spans="1:1" x14ac:dyDescent="0.25">
      <c r="A623" s="44"/>
    </row>
    <row r="624" spans="1:1" x14ac:dyDescent="0.25">
      <c r="A624" s="44"/>
    </row>
    <row r="625" spans="1:1" x14ac:dyDescent="0.25">
      <c r="A625" s="44"/>
    </row>
    <row r="626" spans="1:1" x14ac:dyDescent="0.25">
      <c r="A626" s="44"/>
    </row>
    <row r="627" spans="1:1" x14ac:dyDescent="0.25">
      <c r="A627" s="44"/>
    </row>
    <row r="628" spans="1:1" x14ac:dyDescent="0.25">
      <c r="A628" s="44"/>
    </row>
    <row r="629" spans="1:1" x14ac:dyDescent="0.25">
      <c r="A629" s="44"/>
    </row>
    <row r="630" spans="1:1" x14ac:dyDescent="0.25">
      <c r="A630" s="44"/>
    </row>
    <row r="631" spans="1:1" x14ac:dyDescent="0.25">
      <c r="A631" s="44"/>
    </row>
    <row r="632" spans="1:1" x14ac:dyDescent="0.25">
      <c r="A632" s="44"/>
    </row>
    <row r="633" spans="1:1" x14ac:dyDescent="0.25">
      <c r="A633" s="44"/>
    </row>
    <row r="634" spans="1:1" x14ac:dyDescent="0.25">
      <c r="A634" s="44"/>
    </row>
    <row r="635" spans="1:1" x14ac:dyDescent="0.25">
      <c r="A635" s="44"/>
    </row>
    <row r="636" spans="1:1" x14ac:dyDescent="0.25">
      <c r="A636" s="44"/>
    </row>
    <row r="637" spans="1:1" x14ac:dyDescent="0.25">
      <c r="A637" s="44"/>
    </row>
    <row r="638" spans="1:1" x14ac:dyDescent="0.25">
      <c r="A638" s="44"/>
    </row>
    <row r="639" spans="1:1" x14ac:dyDescent="0.25">
      <c r="A639" s="44"/>
    </row>
    <row r="640" spans="1:1" x14ac:dyDescent="0.25">
      <c r="A640" s="44"/>
    </row>
    <row r="641" spans="1:1" x14ac:dyDescent="0.25">
      <c r="A641" s="44"/>
    </row>
    <row r="642" spans="1:1" x14ac:dyDescent="0.25">
      <c r="A642" s="44"/>
    </row>
    <row r="643" spans="1:1" x14ac:dyDescent="0.25">
      <c r="A643" s="44"/>
    </row>
    <row r="644" spans="1:1" x14ac:dyDescent="0.25">
      <c r="A644" s="44"/>
    </row>
    <row r="645" spans="1:1" x14ac:dyDescent="0.25">
      <c r="A645" s="44"/>
    </row>
    <row r="646" spans="1:1" x14ac:dyDescent="0.25">
      <c r="A646" s="44"/>
    </row>
    <row r="647" spans="1:1" x14ac:dyDescent="0.25">
      <c r="A647" s="44"/>
    </row>
    <row r="648" spans="1:1" x14ac:dyDescent="0.25">
      <c r="A648" s="44"/>
    </row>
    <row r="649" spans="1:1" x14ac:dyDescent="0.25">
      <c r="A649" s="44"/>
    </row>
    <row r="650" spans="1:1" x14ac:dyDescent="0.25">
      <c r="A650" s="44"/>
    </row>
    <row r="651" spans="1:1" x14ac:dyDescent="0.25">
      <c r="A651" s="44"/>
    </row>
    <row r="652" spans="1:1" x14ac:dyDescent="0.25">
      <c r="A652" s="44"/>
    </row>
    <row r="653" spans="1:1" x14ac:dyDescent="0.25">
      <c r="A653" s="44"/>
    </row>
    <row r="654" spans="1:1" x14ac:dyDescent="0.25">
      <c r="A654" s="44"/>
    </row>
    <row r="655" spans="1:1" x14ac:dyDescent="0.25">
      <c r="A655" s="44"/>
    </row>
    <row r="656" spans="1:1" x14ac:dyDescent="0.25">
      <c r="A656" s="44"/>
    </row>
    <row r="657" spans="1:1" x14ac:dyDescent="0.25">
      <c r="A657" s="44"/>
    </row>
    <row r="658" spans="1:1" x14ac:dyDescent="0.25">
      <c r="A658" s="44"/>
    </row>
    <row r="659" spans="1:1" x14ac:dyDescent="0.25">
      <c r="A659" s="44"/>
    </row>
    <row r="660" spans="1:1" x14ac:dyDescent="0.25">
      <c r="A660" s="44"/>
    </row>
    <row r="661" spans="1:1" x14ac:dyDescent="0.25">
      <c r="A661" s="44"/>
    </row>
    <row r="662" spans="1:1" x14ac:dyDescent="0.25">
      <c r="A662" s="44"/>
    </row>
    <row r="663" spans="1:1" x14ac:dyDescent="0.25">
      <c r="A663" s="44"/>
    </row>
    <row r="664" spans="1:1" x14ac:dyDescent="0.25">
      <c r="A664" s="44"/>
    </row>
    <row r="665" spans="1:1" x14ac:dyDescent="0.25">
      <c r="A665" s="44"/>
    </row>
    <row r="666" spans="1:1" x14ac:dyDescent="0.25">
      <c r="A666" s="44"/>
    </row>
    <row r="667" spans="1:1" x14ac:dyDescent="0.25">
      <c r="A667" s="44"/>
    </row>
    <row r="668" spans="1:1" x14ac:dyDescent="0.25">
      <c r="A668" s="44"/>
    </row>
    <row r="669" spans="1:1" x14ac:dyDescent="0.25">
      <c r="A669" s="44"/>
    </row>
    <row r="670" spans="1:1" x14ac:dyDescent="0.25">
      <c r="A670" s="44"/>
    </row>
    <row r="671" spans="1:1" x14ac:dyDescent="0.25">
      <c r="A671" s="44"/>
    </row>
    <row r="672" spans="1:1" x14ac:dyDescent="0.25">
      <c r="A672" s="44"/>
    </row>
    <row r="673" spans="1:1" x14ac:dyDescent="0.25">
      <c r="A673" s="44"/>
    </row>
    <row r="674" spans="1:1" x14ac:dyDescent="0.25">
      <c r="A674" s="44"/>
    </row>
    <row r="675" spans="1:1" x14ac:dyDescent="0.25">
      <c r="A675" s="44"/>
    </row>
    <row r="676" spans="1:1" x14ac:dyDescent="0.25">
      <c r="A676" s="44"/>
    </row>
    <row r="677" spans="1:1" x14ac:dyDescent="0.25">
      <c r="A677" s="44"/>
    </row>
    <row r="678" spans="1:1" x14ac:dyDescent="0.25">
      <c r="A678" s="44"/>
    </row>
    <row r="679" spans="1:1" x14ac:dyDescent="0.25">
      <c r="A679" s="44"/>
    </row>
    <row r="680" spans="1:1" x14ac:dyDescent="0.25">
      <c r="A680" s="44"/>
    </row>
    <row r="681" spans="1:1" x14ac:dyDescent="0.25">
      <c r="A681" s="44"/>
    </row>
    <row r="682" spans="1:1" x14ac:dyDescent="0.25">
      <c r="A682" s="44"/>
    </row>
    <row r="683" spans="1:1" x14ac:dyDescent="0.25">
      <c r="A683" s="44"/>
    </row>
    <row r="684" spans="1:1" x14ac:dyDescent="0.25">
      <c r="A684" s="44"/>
    </row>
    <row r="685" spans="1:1" x14ac:dyDescent="0.25">
      <c r="A685" s="44"/>
    </row>
    <row r="686" spans="1:1" x14ac:dyDescent="0.25">
      <c r="A686" s="44"/>
    </row>
    <row r="687" spans="1:1" x14ac:dyDescent="0.25">
      <c r="A687" s="44"/>
    </row>
    <row r="688" spans="1:1" x14ac:dyDescent="0.25">
      <c r="A688" s="44"/>
    </row>
    <row r="689" spans="1:1" x14ac:dyDescent="0.25">
      <c r="A689" s="44"/>
    </row>
    <row r="690" spans="1:1" x14ac:dyDescent="0.25">
      <c r="A690" s="44"/>
    </row>
    <row r="691" spans="1:1" x14ac:dyDescent="0.25">
      <c r="A691" s="44"/>
    </row>
    <row r="692" spans="1:1" x14ac:dyDescent="0.25">
      <c r="A692" s="44"/>
    </row>
    <row r="693" spans="1:1" x14ac:dyDescent="0.25">
      <c r="A693" s="44"/>
    </row>
    <row r="694" spans="1:1" x14ac:dyDescent="0.25">
      <c r="A694" s="44"/>
    </row>
    <row r="695" spans="1:1" x14ac:dyDescent="0.25">
      <c r="A695" s="44"/>
    </row>
    <row r="696" spans="1:1" x14ac:dyDescent="0.25">
      <c r="A696" s="44"/>
    </row>
    <row r="697" spans="1:1" x14ac:dyDescent="0.25">
      <c r="A697" s="44"/>
    </row>
    <row r="698" spans="1:1" x14ac:dyDescent="0.25">
      <c r="A698" s="44"/>
    </row>
    <row r="699" spans="1:1" x14ac:dyDescent="0.25">
      <c r="A699" s="44"/>
    </row>
    <row r="700" spans="1:1" x14ac:dyDescent="0.25">
      <c r="A700" s="44"/>
    </row>
    <row r="701" spans="1:1" x14ac:dyDescent="0.25">
      <c r="A701" s="44"/>
    </row>
    <row r="702" spans="1:1" x14ac:dyDescent="0.25">
      <c r="A702" s="44"/>
    </row>
    <row r="703" spans="1:1" x14ac:dyDescent="0.25">
      <c r="A703" s="44"/>
    </row>
    <row r="704" spans="1:1" x14ac:dyDescent="0.25">
      <c r="A704" s="44"/>
    </row>
    <row r="705" spans="1:1" x14ac:dyDescent="0.25">
      <c r="A705" s="44"/>
    </row>
    <row r="706" spans="1:1" x14ac:dyDescent="0.25">
      <c r="A706" s="44"/>
    </row>
    <row r="707" spans="1:1" x14ac:dyDescent="0.25">
      <c r="A707" s="44"/>
    </row>
    <row r="708" spans="1:1" x14ac:dyDescent="0.25">
      <c r="A708" s="44"/>
    </row>
    <row r="709" spans="1:1" x14ac:dyDescent="0.25">
      <c r="A709" s="44"/>
    </row>
    <row r="710" spans="1:1" x14ac:dyDescent="0.25">
      <c r="A710" s="44"/>
    </row>
    <row r="711" spans="1:1" x14ac:dyDescent="0.25">
      <c r="A711" s="44"/>
    </row>
    <row r="712" spans="1:1" x14ac:dyDescent="0.25">
      <c r="A712" s="44"/>
    </row>
    <row r="713" spans="1:1" x14ac:dyDescent="0.25">
      <c r="A713" s="44"/>
    </row>
    <row r="714" spans="1:1" x14ac:dyDescent="0.25">
      <c r="A714" s="44"/>
    </row>
    <row r="715" spans="1:1" x14ac:dyDescent="0.25">
      <c r="A715" s="44"/>
    </row>
    <row r="716" spans="1:1" x14ac:dyDescent="0.25">
      <c r="A716" s="44"/>
    </row>
    <row r="717" spans="1:1" x14ac:dyDescent="0.25">
      <c r="A717" s="44"/>
    </row>
    <row r="718" spans="1:1" x14ac:dyDescent="0.25">
      <c r="A718" s="44"/>
    </row>
    <row r="719" spans="1:1" x14ac:dyDescent="0.25">
      <c r="A719" s="44"/>
    </row>
    <row r="720" spans="1:1" x14ac:dyDescent="0.25">
      <c r="A720" s="44"/>
    </row>
    <row r="721" spans="1:1" x14ac:dyDescent="0.25">
      <c r="A721" s="44"/>
    </row>
    <row r="722" spans="1:1" x14ac:dyDescent="0.25">
      <c r="A722" s="44"/>
    </row>
    <row r="723" spans="1:1" x14ac:dyDescent="0.25">
      <c r="A723" s="44"/>
    </row>
    <row r="724" spans="1:1" x14ac:dyDescent="0.25">
      <c r="A724" s="44"/>
    </row>
    <row r="725" spans="1:1" x14ac:dyDescent="0.25">
      <c r="A725" s="44"/>
    </row>
    <row r="726" spans="1:1" x14ac:dyDescent="0.25">
      <c r="A726" s="44"/>
    </row>
    <row r="727" spans="1:1" x14ac:dyDescent="0.25">
      <c r="A727" s="44"/>
    </row>
    <row r="728" spans="1:1" x14ac:dyDescent="0.25">
      <c r="A728" s="44"/>
    </row>
    <row r="729" spans="1:1" x14ac:dyDescent="0.25">
      <c r="A729" s="44"/>
    </row>
    <row r="730" spans="1:1" x14ac:dyDescent="0.25">
      <c r="A730" s="44"/>
    </row>
    <row r="731" spans="1:1" x14ac:dyDescent="0.25">
      <c r="A731" s="44"/>
    </row>
    <row r="732" spans="1:1" x14ac:dyDescent="0.25">
      <c r="A732" s="44"/>
    </row>
    <row r="733" spans="1:1" x14ac:dyDescent="0.25">
      <c r="A733" s="44"/>
    </row>
    <row r="734" spans="1:1" x14ac:dyDescent="0.25">
      <c r="A734" s="44"/>
    </row>
    <row r="735" spans="1:1" x14ac:dyDescent="0.25">
      <c r="A735" s="44"/>
    </row>
    <row r="736" spans="1:1" x14ac:dyDescent="0.25">
      <c r="A736" s="44"/>
    </row>
    <row r="737" spans="1:1" x14ac:dyDescent="0.25">
      <c r="A737" s="44"/>
    </row>
    <row r="738" spans="1:1" x14ac:dyDescent="0.25">
      <c r="A738" s="44"/>
    </row>
    <row r="739" spans="1:1" x14ac:dyDescent="0.25">
      <c r="A739" s="44"/>
    </row>
    <row r="740" spans="1:1" x14ac:dyDescent="0.25">
      <c r="A740" s="44"/>
    </row>
    <row r="741" spans="1:1" x14ac:dyDescent="0.25">
      <c r="A741" s="44"/>
    </row>
    <row r="742" spans="1:1" x14ac:dyDescent="0.25">
      <c r="A742" s="44"/>
    </row>
    <row r="743" spans="1:1" x14ac:dyDescent="0.25">
      <c r="A743" s="44"/>
    </row>
    <row r="744" spans="1:1" x14ac:dyDescent="0.25">
      <c r="A744" s="44"/>
    </row>
    <row r="745" spans="1:1" x14ac:dyDescent="0.25">
      <c r="A745" s="44"/>
    </row>
    <row r="746" spans="1:1" x14ac:dyDescent="0.25">
      <c r="A746" s="44"/>
    </row>
    <row r="747" spans="1:1" x14ac:dyDescent="0.25">
      <c r="A747" s="44"/>
    </row>
    <row r="748" spans="1:1" x14ac:dyDescent="0.25">
      <c r="A748" s="44"/>
    </row>
    <row r="749" spans="1:1" x14ac:dyDescent="0.25">
      <c r="A749" s="44"/>
    </row>
    <row r="750" spans="1:1" x14ac:dyDescent="0.25">
      <c r="A750" s="44"/>
    </row>
    <row r="751" spans="1:1" x14ac:dyDescent="0.25">
      <c r="A751" s="44"/>
    </row>
    <row r="752" spans="1:1" x14ac:dyDescent="0.25">
      <c r="A752" s="44"/>
    </row>
    <row r="753" spans="1:1" x14ac:dyDescent="0.25">
      <c r="A753" s="44"/>
    </row>
    <row r="754" spans="1:1" x14ac:dyDescent="0.25">
      <c r="A754" s="44"/>
    </row>
    <row r="755" spans="1:1" x14ac:dyDescent="0.25">
      <c r="A755" s="44"/>
    </row>
    <row r="756" spans="1:1" x14ac:dyDescent="0.25">
      <c r="A756" s="44"/>
    </row>
    <row r="757" spans="1:1" x14ac:dyDescent="0.25">
      <c r="A757" s="44"/>
    </row>
    <row r="758" spans="1:1" x14ac:dyDescent="0.25">
      <c r="A758" s="44"/>
    </row>
    <row r="759" spans="1:1" x14ac:dyDescent="0.25">
      <c r="A759" s="44"/>
    </row>
    <row r="760" spans="1:1" x14ac:dyDescent="0.25">
      <c r="A760" s="44"/>
    </row>
    <row r="761" spans="1:1" x14ac:dyDescent="0.25">
      <c r="A761" s="44"/>
    </row>
    <row r="762" spans="1:1" x14ac:dyDescent="0.25">
      <c r="A762" s="44"/>
    </row>
    <row r="763" spans="1:1" x14ac:dyDescent="0.25">
      <c r="A763" s="44"/>
    </row>
    <row r="764" spans="1:1" x14ac:dyDescent="0.25">
      <c r="A764" s="44"/>
    </row>
    <row r="765" spans="1:1" x14ac:dyDescent="0.25">
      <c r="A765" s="44"/>
    </row>
    <row r="766" spans="1:1" x14ac:dyDescent="0.25">
      <c r="A766" s="44"/>
    </row>
    <row r="767" spans="1:1" x14ac:dyDescent="0.25">
      <c r="A767" s="44"/>
    </row>
    <row r="768" spans="1:1" x14ac:dyDescent="0.25">
      <c r="A768" s="44"/>
    </row>
    <row r="769" spans="1:1" x14ac:dyDescent="0.25">
      <c r="A769" s="44"/>
    </row>
    <row r="770" spans="1:1" x14ac:dyDescent="0.25">
      <c r="A770" s="44"/>
    </row>
    <row r="771" spans="1:1" x14ac:dyDescent="0.25">
      <c r="A771" s="44"/>
    </row>
    <row r="772" spans="1:1" x14ac:dyDescent="0.25">
      <c r="A772" s="44"/>
    </row>
    <row r="773" spans="1:1" x14ac:dyDescent="0.25">
      <c r="A773" s="44"/>
    </row>
    <row r="774" spans="1:1" x14ac:dyDescent="0.25">
      <c r="A774" s="44"/>
    </row>
    <row r="775" spans="1:1" x14ac:dyDescent="0.25">
      <c r="A775" s="44"/>
    </row>
    <row r="776" spans="1:1" x14ac:dyDescent="0.25">
      <c r="A776" s="44"/>
    </row>
    <row r="777" spans="1:1" x14ac:dyDescent="0.25">
      <c r="A777" s="44"/>
    </row>
    <row r="778" spans="1:1" x14ac:dyDescent="0.25">
      <c r="A778" s="44"/>
    </row>
    <row r="779" spans="1:1" x14ac:dyDescent="0.25">
      <c r="A779" s="44"/>
    </row>
    <row r="780" spans="1:1" x14ac:dyDescent="0.25">
      <c r="A780" s="44"/>
    </row>
    <row r="781" spans="1:1" x14ac:dyDescent="0.25">
      <c r="A781" s="44"/>
    </row>
    <row r="782" spans="1:1" x14ac:dyDescent="0.25">
      <c r="A782" s="44"/>
    </row>
    <row r="783" spans="1:1" x14ac:dyDescent="0.25">
      <c r="A783" s="44"/>
    </row>
    <row r="784" spans="1:1" x14ac:dyDescent="0.25">
      <c r="A784" s="44"/>
    </row>
    <row r="785" spans="1:1" x14ac:dyDescent="0.25">
      <c r="A785" s="44"/>
    </row>
    <row r="786" spans="1:1" x14ac:dyDescent="0.25">
      <c r="A786" s="44"/>
    </row>
    <row r="787" spans="1:1" x14ac:dyDescent="0.25">
      <c r="A787" s="44"/>
    </row>
    <row r="788" spans="1:1" x14ac:dyDescent="0.25">
      <c r="A788" s="44"/>
    </row>
    <row r="789" spans="1:1" x14ac:dyDescent="0.25">
      <c r="A789" s="44"/>
    </row>
    <row r="790" spans="1:1" x14ac:dyDescent="0.25">
      <c r="A790" s="44"/>
    </row>
    <row r="791" spans="1:1" x14ac:dyDescent="0.25">
      <c r="A791" s="44"/>
    </row>
    <row r="792" spans="1:1" x14ac:dyDescent="0.25">
      <c r="A792" s="44"/>
    </row>
    <row r="793" spans="1:1" x14ac:dyDescent="0.25">
      <c r="A793" s="44"/>
    </row>
    <row r="794" spans="1:1" x14ac:dyDescent="0.25">
      <c r="A794" s="44"/>
    </row>
    <row r="795" spans="1:1" x14ac:dyDescent="0.25">
      <c r="A795" s="44"/>
    </row>
    <row r="796" spans="1:1" x14ac:dyDescent="0.25">
      <c r="A796" s="44"/>
    </row>
    <row r="797" spans="1:1" x14ac:dyDescent="0.25">
      <c r="A797" s="44"/>
    </row>
    <row r="798" spans="1:1" x14ac:dyDescent="0.25">
      <c r="A798" s="44"/>
    </row>
    <row r="799" spans="1:1" x14ac:dyDescent="0.25">
      <c r="A799" s="44"/>
    </row>
    <row r="800" spans="1:1" x14ac:dyDescent="0.25">
      <c r="A800" s="44"/>
    </row>
    <row r="801" spans="1:1" x14ac:dyDescent="0.25">
      <c r="A801" s="44"/>
    </row>
    <row r="802" spans="1:1" x14ac:dyDescent="0.25">
      <c r="A802" s="44"/>
    </row>
    <row r="803" spans="1:1" x14ac:dyDescent="0.25">
      <c r="A803" s="44"/>
    </row>
    <row r="804" spans="1:1" x14ac:dyDescent="0.25">
      <c r="A804" s="44"/>
    </row>
    <row r="805" spans="1:1" x14ac:dyDescent="0.25">
      <c r="A805" s="44"/>
    </row>
    <row r="806" spans="1:1" x14ac:dyDescent="0.25">
      <c r="A806" s="44"/>
    </row>
    <row r="807" spans="1:1" x14ac:dyDescent="0.25">
      <c r="A807" s="44"/>
    </row>
    <row r="808" spans="1:1" x14ac:dyDescent="0.25">
      <c r="A808" s="44"/>
    </row>
    <row r="809" spans="1:1" x14ac:dyDescent="0.25">
      <c r="A809" s="44"/>
    </row>
    <row r="810" spans="1:1" x14ac:dyDescent="0.25">
      <c r="A810" s="44"/>
    </row>
    <row r="811" spans="1:1" x14ac:dyDescent="0.25">
      <c r="A811" s="44"/>
    </row>
    <row r="812" spans="1:1" x14ac:dyDescent="0.25">
      <c r="A812" s="44"/>
    </row>
    <row r="813" spans="1:1" x14ac:dyDescent="0.25">
      <c r="A813" s="44"/>
    </row>
    <row r="814" spans="1:1" x14ac:dyDescent="0.25">
      <c r="A814" s="44"/>
    </row>
    <row r="815" spans="1:1" x14ac:dyDescent="0.25">
      <c r="A815" s="44"/>
    </row>
    <row r="816" spans="1:1" x14ac:dyDescent="0.25">
      <c r="A816" s="44"/>
    </row>
    <row r="817" spans="1:1" x14ac:dyDescent="0.25">
      <c r="A817" s="44"/>
    </row>
    <row r="818" spans="1:1" x14ac:dyDescent="0.25">
      <c r="A818" s="44"/>
    </row>
    <row r="819" spans="1:1" x14ac:dyDescent="0.25">
      <c r="A819" s="44"/>
    </row>
    <row r="820" spans="1:1" x14ac:dyDescent="0.25">
      <c r="A820" s="44"/>
    </row>
    <row r="821" spans="1:1" x14ac:dyDescent="0.25">
      <c r="A821" s="44"/>
    </row>
    <row r="822" spans="1:1" x14ac:dyDescent="0.25">
      <c r="A822" s="44"/>
    </row>
    <row r="823" spans="1:1" x14ac:dyDescent="0.25">
      <c r="A823" s="44"/>
    </row>
    <row r="824" spans="1:1" x14ac:dyDescent="0.25">
      <c r="A824" s="44"/>
    </row>
    <row r="825" spans="1:1" x14ac:dyDescent="0.25">
      <c r="A825" s="44"/>
    </row>
    <row r="826" spans="1:1" x14ac:dyDescent="0.25">
      <c r="A826" s="44"/>
    </row>
    <row r="827" spans="1:1" x14ac:dyDescent="0.25">
      <c r="A827" s="44"/>
    </row>
    <row r="828" spans="1:1" x14ac:dyDescent="0.25">
      <c r="A828" s="44"/>
    </row>
    <row r="829" spans="1:1" x14ac:dyDescent="0.25">
      <c r="A829" s="44"/>
    </row>
    <row r="830" spans="1:1" x14ac:dyDescent="0.25">
      <c r="A830" s="44"/>
    </row>
    <row r="831" spans="1:1" x14ac:dyDescent="0.25">
      <c r="A831" s="44"/>
    </row>
    <row r="832" spans="1:1" x14ac:dyDescent="0.25">
      <c r="A832" s="44"/>
    </row>
    <row r="833" spans="1:1" x14ac:dyDescent="0.25">
      <c r="A833" s="44"/>
    </row>
    <row r="834" spans="1:1" x14ac:dyDescent="0.25">
      <c r="A834" s="44"/>
    </row>
    <row r="835" spans="1:1" x14ac:dyDescent="0.25">
      <c r="A835" s="44"/>
    </row>
    <row r="836" spans="1:1" x14ac:dyDescent="0.25">
      <c r="A836" s="44"/>
    </row>
    <row r="837" spans="1:1" x14ac:dyDescent="0.25">
      <c r="A837" s="44"/>
    </row>
    <row r="838" spans="1:1" x14ac:dyDescent="0.25">
      <c r="A838" s="44"/>
    </row>
    <row r="839" spans="1:1" x14ac:dyDescent="0.25">
      <c r="A839" s="44"/>
    </row>
    <row r="840" spans="1:1" x14ac:dyDescent="0.25">
      <c r="A840" s="44"/>
    </row>
    <row r="841" spans="1:1" x14ac:dyDescent="0.25">
      <c r="A841" s="44"/>
    </row>
    <row r="842" spans="1:1" x14ac:dyDescent="0.25">
      <c r="A842" s="44"/>
    </row>
    <row r="843" spans="1:1" x14ac:dyDescent="0.25">
      <c r="A843" s="44"/>
    </row>
    <row r="844" spans="1:1" x14ac:dyDescent="0.25">
      <c r="A844" s="44"/>
    </row>
    <row r="845" spans="1:1" x14ac:dyDescent="0.25">
      <c r="A845" s="44"/>
    </row>
    <row r="846" spans="1:1" x14ac:dyDescent="0.25">
      <c r="A846" s="44"/>
    </row>
    <row r="847" spans="1:1" x14ac:dyDescent="0.25">
      <c r="A847" s="44"/>
    </row>
    <row r="848" spans="1:1" x14ac:dyDescent="0.25">
      <c r="A848" s="44"/>
    </row>
    <row r="849" spans="1:1" x14ac:dyDescent="0.25">
      <c r="A849" s="44"/>
    </row>
    <row r="850" spans="1:1" x14ac:dyDescent="0.25">
      <c r="A850" s="44"/>
    </row>
    <row r="851" spans="1:1" x14ac:dyDescent="0.25">
      <c r="A851" s="44"/>
    </row>
    <row r="852" spans="1:1" x14ac:dyDescent="0.25">
      <c r="A852" s="44"/>
    </row>
    <row r="853" spans="1:1" x14ac:dyDescent="0.25">
      <c r="A853" s="44"/>
    </row>
    <row r="854" spans="1:1" x14ac:dyDescent="0.25">
      <c r="A854" s="44"/>
    </row>
    <row r="855" spans="1:1" x14ac:dyDescent="0.25">
      <c r="A855" s="44"/>
    </row>
    <row r="856" spans="1:1" x14ac:dyDescent="0.25">
      <c r="A856" s="44"/>
    </row>
    <row r="857" spans="1:1" x14ac:dyDescent="0.25">
      <c r="A857" s="44"/>
    </row>
    <row r="858" spans="1:1" x14ac:dyDescent="0.25">
      <c r="A858" s="44"/>
    </row>
    <row r="859" spans="1:1" x14ac:dyDescent="0.25">
      <c r="A859" s="44"/>
    </row>
    <row r="860" spans="1:1" x14ac:dyDescent="0.25">
      <c r="A860" s="44"/>
    </row>
    <row r="861" spans="1:1" x14ac:dyDescent="0.25">
      <c r="A861" s="44"/>
    </row>
    <row r="862" spans="1:1" x14ac:dyDescent="0.25">
      <c r="A862" s="44"/>
    </row>
    <row r="863" spans="1:1" x14ac:dyDescent="0.25">
      <c r="A863" s="44"/>
    </row>
    <row r="864" spans="1:1" x14ac:dyDescent="0.25">
      <c r="A864" s="44"/>
    </row>
    <row r="865" spans="1:1" x14ac:dyDescent="0.25">
      <c r="A865" s="44"/>
    </row>
    <row r="866" spans="1:1" x14ac:dyDescent="0.25">
      <c r="A866" s="44"/>
    </row>
    <row r="867" spans="1:1" x14ac:dyDescent="0.25">
      <c r="A867" s="44"/>
    </row>
    <row r="868" spans="1:1" x14ac:dyDescent="0.25">
      <c r="A868" s="44"/>
    </row>
    <row r="869" spans="1:1" x14ac:dyDescent="0.25">
      <c r="A869" s="44"/>
    </row>
    <row r="870" spans="1:1" x14ac:dyDescent="0.25">
      <c r="A870" s="44"/>
    </row>
    <row r="871" spans="1:1" x14ac:dyDescent="0.25">
      <c r="A871" s="44"/>
    </row>
    <row r="872" spans="1:1" x14ac:dyDescent="0.25">
      <c r="A872" s="44"/>
    </row>
    <row r="873" spans="1:1" x14ac:dyDescent="0.25">
      <c r="A873" s="44"/>
    </row>
    <row r="874" spans="1:1" x14ac:dyDescent="0.25">
      <c r="A874" s="44"/>
    </row>
    <row r="875" spans="1:1" x14ac:dyDescent="0.25">
      <c r="A875" s="44"/>
    </row>
    <row r="876" spans="1:1" x14ac:dyDescent="0.25">
      <c r="A876" s="44"/>
    </row>
    <row r="877" spans="1:1" x14ac:dyDescent="0.25">
      <c r="A877" s="44"/>
    </row>
    <row r="878" spans="1:1" x14ac:dyDescent="0.25">
      <c r="A878" s="44"/>
    </row>
    <row r="879" spans="1:1" x14ac:dyDescent="0.25">
      <c r="A879" s="44"/>
    </row>
    <row r="880" spans="1:1" x14ac:dyDescent="0.25">
      <c r="A880" s="44"/>
    </row>
    <row r="881" spans="1:1" x14ac:dyDescent="0.25">
      <c r="A881" s="44"/>
    </row>
    <row r="882" spans="1:1" x14ac:dyDescent="0.25">
      <c r="A882" s="44"/>
    </row>
    <row r="883" spans="1:1" x14ac:dyDescent="0.25">
      <c r="A883" s="44"/>
    </row>
    <row r="884" spans="1:1" x14ac:dyDescent="0.25">
      <c r="A884" s="44"/>
    </row>
    <row r="885" spans="1:1" x14ac:dyDescent="0.25">
      <c r="A885" s="44"/>
    </row>
    <row r="886" spans="1:1" x14ac:dyDescent="0.25">
      <c r="A886" s="44"/>
    </row>
    <row r="887" spans="1:1" x14ac:dyDescent="0.25">
      <c r="A887" s="44"/>
    </row>
    <row r="888" spans="1:1" x14ac:dyDescent="0.25">
      <c r="A888" s="44"/>
    </row>
    <row r="889" spans="1:1" x14ac:dyDescent="0.25">
      <c r="A889" s="44"/>
    </row>
    <row r="890" spans="1:1" x14ac:dyDescent="0.25">
      <c r="A890" s="44"/>
    </row>
    <row r="891" spans="1:1" x14ac:dyDescent="0.25">
      <c r="A891" s="44"/>
    </row>
    <row r="892" spans="1:1" x14ac:dyDescent="0.25">
      <c r="A892" s="44"/>
    </row>
    <row r="893" spans="1:1" x14ac:dyDescent="0.25">
      <c r="A893" s="44"/>
    </row>
    <row r="894" spans="1:1" x14ac:dyDescent="0.25">
      <c r="A894" s="44"/>
    </row>
    <row r="895" spans="1:1" x14ac:dyDescent="0.25">
      <c r="A895" s="44"/>
    </row>
    <row r="896" spans="1:1" x14ac:dyDescent="0.25">
      <c r="A896" s="44"/>
    </row>
    <row r="897" spans="1:1" x14ac:dyDescent="0.25">
      <c r="A897" s="44"/>
    </row>
    <row r="898" spans="1:1" x14ac:dyDescent="0.25">
      <c r="A898" s="44"/>
    </row>
    <row r="899" spans="1:1" x14ac:dyDescent="0.25">
      <c r="A899" s="44"/>
    </row>
    <row r="900" spans="1:1" x14ac:dyDescent="0.25">
      <c r="A900" s="44"/>
    </row>
    <row r="901" spans="1:1" x14ac:dyDescent="0.25">
      <c r="A901" s="44"/>
    </row>
    <row r="902" spans="1:1" x14ac:dyDescent="0.25">
      <c r="A902" s="44"/>
    </row>
    <row r="903" spans="1:1" x14ac:dyDescent="0.25">
      <c r="A903" s="44"/>
    </row>
    <row r="904" spans="1:1" x14ac:dyDescent="0.25">
      <c r="A904" s="44"/>
    </row>
    <row r="905" spans="1:1" x14ac:dyDescent="0.25">
      <c r="A905" s="44"/>
    </row>
    <row r="906" spans="1:1" x14ac:dyDescent="0.25">
      <c r="A906" s="44"/>
    </row>
    <row r="907" spans="1:1" x14ac:dyDescent="0.25">
      <c r="A907" s="44"/>
    </row>
    <row r="908" spans="1:1" x14ac:dyDescent="0.25">
      <c r="A908" s="44"/>
    </row>
    <row r="909" spans="1:1" x14ac:dyDescent="0.25">
      <c r="A909" s="44"/>
    </row>
    <row r="910" spans="1:1" x14ac:dyDescent="0.25">
      <c r="A910" s="44"/>
    </row>
    <row r="911" spans="1:1" x14ac:dyDescent="0.25">
      <c r="A911" s="44"/>
    </row>
    <row r="912" spans="1:1" x14ac:dyDescent="0.25">
      <c r="A912" s="44"/>
    </row>
    <row r="913" spans="1:1" x14ac:dyDescent="0.25">
      <c r="A913" s="44"/>
    </row>
    <row r="914" spans="1:1" x14ac:dyDescent="0.25">
      <c r="A914" s="44"/>
    </row>
    <row r="915" spans="1:1" x14ac:dyDescent="0.25">
      <c r="A915" s="44"/>
    </row>
    <row r="916" spans="1:1" x14ac:dyDescent="0.25">
      <c r="A916" s="44"/>
    </row>
    <row r="917" spans="1:1" x14ac:dyDescent="0.25">
      <c r="A917" s="44"/>
    </row>
    <row r="918" spans="1:1" x14ac:dyDescent="0.25">
      <c r="A918" s="44"/>
    </row>
    <row r="919" spans="1:1" x14ac:dyDescent="0.25">
      <c r="A919" s="44"/>
    </row>
    <row r="920" spans="1:1" x14ac:dyDescent="0.25">
      <c r="A920" s="44"/>
    </row>
    <row r="921" spans="1:1" x14ac:dyDescent="0.25">
      <c r="A921" s="44"/>
    </row>
    <row r="922" spans="1:1" x14ac:dyDescent="0.25">
      <c r="A922" s="44"/>
    </row>
    <row r="923" spans="1:1" x14ac:dyDescent="0.25">
      <c r="A923" s="44"/>
    </row>
    <row r="924" spans="1:1" x14ac:dyDescent="0.25">
      <c r="A924" s="44"/>
    </row>
    <row r="925" spans="1:1" x14ac:dyDescent="0.25">
      <c r="A925" s="44"/>
    </row>
    <row r="926" spans="1:1" x14ac:dyDescent="0.25">
      <c r="A926" s="44"/>
    </row>
    <row r="927" spans="1:1" x14ac:dyDescent="0.25">
      <c r="A927" s="44"/>
    </row>
    <row r="928" spans="1:1" x14ac:dyDescent="0.25">
      <c r="A928" s="44"/>
    </row>
    <row r="929" spans="1:1" x14ac:dyDescent="0.25">
      <c r="A929" s="44"/>
    </row>
    <row r="930" spans="1:1" x14ac:dyDescent="0.25">
      <c r="A930" s="44"/>
    </row>
    <row r="931" spans="1:1" x14ac:dyDescent="0.25">
      <c r="A931" s="44"/>
    </row>
    <row r="932" spans="1:1" x14ac:dyDescent="0.25">
      <c r="A932" s="44"/>
    </row>
    <row r="933" spans="1:1" x14ac:dyDescent="0.25">
      <c r="A933" s="44"/>
    </row>
    <row r="934" spans="1:1" x14ac:dyDescent="0.25">
      <c r="A934" s="44"/>
    </row>
    <row r="935" spans="1:1" x14ac:dyDescent="0.25">
      <c r="A935" s="44"/>
    </row>
    <row r="936" spans="1:1" x14ac:dyDescent="0.25">
      <c r="A936" s="44"/>
    </row>
    <row r="937" spans="1:1" x14ac:dyDescent="0.25">
      <c r="A937" s="44"/>
    </row>
    <row r="938" spans="1:1" x14ac:dyDescent="0.25">
      <c r="A938" s="44"/>
    </row>
    <row r="939" spans="1:1" x14ac:dyDescent="0.25">
      <c r="A939" s="44"/>
    </row>
    <row r="940" spans="1:1" x14ac:dyDescent="0.25">
      <c r="A940" s="44"/>
    </row>
    <row r="941" spans="1:1" x14ac:dyDescent="0.25">
      <c r="A941" s="44"/>
    </row>
    <row r="942" spans="1:1" x14ac:dyDescent="0.25">
      <c r="A942" s="44"/>
    </row>
    <row r="943" spans="1:1" x14ac:dyDescent="0.25">
      <c r="A943" s="44"/>
    </row>
    <row r="944" spans="1:1" x14ac:dyDescent="0.25">
      <c r="A944" s="44"/>
    </row>
    <row r="945" spans="1:1" x14ac:dyDescent="0.25">
      <c r="A945" s="44"/>
    </row>
    <row r="946" spans="1:1" x14ac:dyDescent="0.25">
      <c r="A946" s="44"/>
    </row>
    <row r="947" spans="1:1" x14ac:dyDescent="0.25">
      <c r="A947" s="44"/>
    </row>
    <row r="948" spans="1:1" x14ac:dyDescent="0.25">
      <c r="A948" s="44"/>
    </row>
    <row r="949" spans="1:1" x14ac:dyDescent="0.25">
      <c r="A949" s="44"/>
    </row>
    <row r="950" spans="1:1" x14ac:dyDescent="0.25">
      <c r="A950" s="44"/>
    </row>
    <row r="951" spans="1:1" x14ac:dyDescent="0.25">
      <c r="A951" s="44"/>
    </row>
    <row r="952" spans="1:1" x14ac:dyDescent="0.25">
      <c r="A952" s="44"/>
    </row>
    <row r="953" spans="1:1" x14ac:dyDescent="0.25">
      <c r="A953" s="44"/>
    </row>
    <row r="954" spans="1:1" x14ac:dyDescent="0.25">
      <c r="A954" s="44"/>
    </row>
    <row r="955" spans="1:1" x14ac:dyDescent="0.25">
      <c r="A955" s="44"/>
    </row>
    <row r="956" spans="1:1" x14ac:dyDescent="0.25">
      <c r="A956" s="44"/>
    </row>
    <row r="957" spans="1:1" x14ac:dyDescent="0.25">
      <c r="A957" s="44"/>
    </row>
    <row r="958" spans="1:1" x14ac:dyDescent="0.25">
      <c r="A958" s="44"/>
    </row>
    <row r="959" spans="1:1" x14ac:dyDescent="0.25">
      <c r="A959" s="44"/>
    </row>
    <row r="960" spans="1:1" x14ac:dyDescent="0.25">
      <c r="A960" s="44"/>
    </row>
    <row r="961" spans="1:1" x14ac:dyDescent="0.25">
      <c r="A961" s="44"/>
    </row>
    <row r="962" spans="1:1" x14ac:dyDescent="0.25">
      <c r="A962" s="44"/>
    </row>
    <row r="963" spans="1:1" x14ac:dyDescent="0.25">
      <c r="A963" s="44"/>
    </row>
    <row r="964" spans="1:1" x14ac:dyDescent="0.25">
      <c r="A964" s="44"/>
    </row>
    <row r="965" spans="1:1" x14ac:dyDescent="0.25">
      <c r="A965" s="44"/>
    </row>
    <row r="966" spans="1:1" x14ac:dyDescent="0.25">
      <c r="A966" s="44"/>
    </row>
    <row r="967" spans="1:1" x14ac:dyDescent="0.25">
      <c r="A967" s="44"/>
    </row>
    <row r="968" spans="1:1" x14ac:dyDescent="0.25">
      <c r="A968" s="44"/>
    </row>
    <row r="969" spans="1:1" x14ac:dyDescent="0.25">
      <c r="A969" s="44"/>
    </row>
    <row r="970" spans="1:1" x14ac:dyDescent="0.25">
      <c r="A970" s="44"/>
    </row>
    <row r="971" spans="1:1" x14ac:dyDescent="0.25">
      <c r="A971" s="44"/>
    </row>
    <row r="972" spans="1:1" x14ac:dyDescent="0.25">
      <c r="A972" s="44"/>
    </row>
    <row r="973" spans="1:1" x14ac:dyDescent="0.25">
      <c r="A973" s="44"/>
    </row>
    <row r="974" spans="1:1" x14ac:dyDescent="0.25">
      <c r="A974" s="44"/>
    </row>
    <row r="975" spans="1:1" x14ac:dyDescent="0.25">
      <c r="A975" s="44"/>
    </row>
    <row r="976" spans="1:1" x14ac:dyDescent="0.25">
      <c r="A976" s="44"/>
    </row>
    <row r="977" spans="1:1" x14ac:dyDescent="0.25">
      <c r="A977" s="44"/>
    </row>
    <row r="978" spans="1:1" x14ac:dyDescent="0.25">
      <c r="A978" s="44"/>
    </row>
    <row r="979" spans="1:1" x14ac:dyDescent="0.25">
      <c r="A979" s="44"/>
    </row>
    <row r="980" spans="1:1" x14ac:dyDescent="0.25">
      <c r="A980" s="44"/>
    </row>
    <row r="981" spans="1:1" x14ac:dyDescent="0.25">
      <c r="A981" s="44"/>
    </row>
    <row r="982" spans="1:1" x14ac:dyDescent="0.25">
      <c r="A982" s="44"/>
    </row>
    <row r="983" spans="1:1" x14ac:dyDescent="0.25">
      <c r="A983" s="44"/>
    </row>
    <row r="984" spans="1:1" x14ac:dyDescent="0.25">
      <c r="A984" s="44"/>
    </row>
    <row r="985" spans="1:1" x14ac:dyDescent="0.25">
      <c r="A985" s="44"/>
    </row>
    <row r="986" spans="1:1" x14ac:dyDescent="0.25">
      <c r="A986" s="44"/>
    </row>
    <row r="987" spans="1:1" x14ac:dyDescent="0.25">
      <c r="A987" s="44"/>
    </row>
    <row r="988" spans="1:1" x14ac:dyDescent="0.25">
      <c r="A988" s="44"/>
    </row>
    <row r="989" spans="1:1" x14ac:dyDescent="0.25">
      <c r="A989" s="44"/>
    </row>
    <row r="990" spans="1:1" x14ac:dyDescent="0.25">
      <c r="A990" s="44"/>
    </row>
    <row r="991" spans="1:1" x14ac:dyDescent="0.25">
      <c r="A991" s="44"/>
    </row>
    <row r="992" spans="1:1" x14ac:dyDescent="0.25">
      <c r="A992" s="44"/>
    </row>
    <row r="993" spans="1:1" x14ac:dyDescent="0.25">
      <c r="A993" s="44"/>
    </row>
    <row r="994" spans="1:1" x14ac:dyDescent="0.25">
      <c r="A994" s="44"/>
    </row>
    <row r="995" spans="1:1" x14ac:dyDescent="0.25">
      <c r="A995" s="44"/>
    </row>
    <row r="996" spans="1:1" x14ac:dyDescent="0.25">
      <c r="A996" s="44"/>
    </row>
    <row r="997" spans="1:1" x14ac:dyDescent="0.25">
      <c r="A997" s="44"/>
    </row>
    <row r="998" spans="1:1" x14ac:dyDescent="0.25">
      <c r="A998" s="44"/>
    </row>
    <row r="999" spans="1:1" x14ac:dyDescent="0.25">
      <c r="A999" s="44"/>
    </row>
    <row r="1000" spans="1:1" x14ac:dyDescent="0.25">
      <c r="A1000" s="44"/>
    </row>
    <row r="1001" spans="1:1" x14ac:dyDescent="0.25">
      <c r="A1001" s="44"/>
    </row>
    <row r="1002" spans="1:1" x14ac:dyDescent="0.25">
      <c r="A1002" s="44"/>
    </row>
    <row r="1003" spans="1:1" x14ac:dyDescent="0.25">
      <c r="A1003" s="44"/>
    </row>
    <row r="1004" spans="1:1" x14ac:dyDescent="0.25">
      <c r="A1004" s="44"/>
    </row>
    <row r="1005" spans="1:1" x14ac:dyDescent="0.25">
      <c r="A1005" s="44"/>
    </row>
    <row r="1006" spans="1:1" x14ac:dyDescent="0.25">
      <c r="A1006" s="44"/>
    </row>
    <row r="1007" spans="1:1" x14ac:dyDescent="0.25">
      <c r="A1007" s="44"/>
    </row>
    <row r="1008" spans="1:1" x14ac:dyDescent="0.25">
      <c r="A1008" s="44"/>
    </row>
    <row r="1009" spans="1:1" x14ac:dyDescent="0.25">
      <c r="A1009" s="44"/>
    </row>
    <row r="1010" spans="1:1" x14ac:dyDescent="0.25">
      <c r="A1010" s="44"/>
    </row>
    <row r="1011" spans="1:1" x14ac:dyDescent="0.25">
      <c r="A1011" s="44"/>
    </row>
    <row r="1012" spans="1:1" x14ac:dyDescent="0.25">
      <c r="A1012" s="44"/>
    </row>
    <row r="1013" spans="1:1" x14ac:dyDescent="0.25">
      <c r="A1013" s="44"/>
    </row>
    <row r="1014" spans="1:1" x14ac:dyDescent="0.25">
      <c r="A1014" s="44"/>
    </row>
    <row r="1015" spans="1:1" x14ac:dyDescent="0.25">
      <c r="A1015" s="44"/>
    </row>
    <row r="1016" spans="1:1" x14ac:dyDescent="0.25">
      <c r="A1016" s="44"/>
    </row>
    <row r="1017" spans="1:1" x14ac:dyDescent="0.25">
      <c r="A1017" s="44"/>
    </row>
    <row r="1018" spans="1:1" x14ac:dyDescent="0.25">
      <c r="A1018" s="44"/>
    </row>
    <row r="1019" spans="1:1" x14ac:dyDescent="0.25">
      <c r="A1019" s="44"/>
    </row>
    <row r="1020" spans="1:1" x14ac:dyDescent="0.25">
      <c r="A1020" s="44"/>
    </row>
    <row r="1021" spans="1:1" x14ac:dyDescent="0.25">
      <c r="A1021" s="44"/>
    </row>
    <row r="1022" spans="1:1" x14ac:dyDescent="0.25">
      <c r="A1022" s="44"/>
    </row>
    <row r="1023" spans="1:1" x14ac:dyDescent="0.25">
      <c r="A1023" s="44"/>
    </row>
    <row r="1024" spans="1:1" x14ac:dyDescent="0.25">
      <c r="A1024" s="44"/>
    </row>
    <row r="1025" spans="1:1" x14ac:dyDescent="0.25">
      <c r="A1025" s="44"/>
    </row>
    <row r="1026" spans="1:1" x14ac:dyDescent="0.25">
      <c r="A1026" s="44"/>
    </row>
    <row r="1027" spans="1:1" x14ac:dyDescent="0.25">
      <c r="A1027" s="44"/>
    </row>
    <row r="1028" spans="1:1" x14ac:dyDescent="0.25">
      <c r="A1028" s="44"/>
    </row>
    <row r="1029" spans="1:1" x14ac:dyDescent="0.25">
      <c r="A1029" s="44"/>
    </row>
    <row r="1030" spans="1:1" x14ac:dyDescent="0.25">
      <c r="A1030" s="44"/>
    </row>
    <row r="1031" spans="1:1" x14ac:dyDescent="0.25">
      <c r="A1031" s="44"/>
    </row>
    <row r="1032" spans="1:1" x14ac:dyDescent="0.25">
      <c r="A1032" s="44"/>
    </row>
    <row r="1033" spans="1:1" x14ac:dyDescent="0.25">
      <c r="A1033" s="44"/>
    </row>
    <row r="1034" spans="1:1" x14ac:dyDescent="0.25">
      <c r="A1034" s="44"/>
    </row>
    <row r="1035" spans="1:1" x14ac:dyDescent="0.25">
      <c r="A1035" s="44"/>
    </row>
    <row r="1036" spans="1:1" x14ac:dyDescent="0.25">
      <c r="A1036" s="44"/>
    </row>
    <row r="1037" spans="1:1" x14ac:dyDescent="0.25">
      <c r="A1037" s="44"/>
    </row>
    <row r="1038" spans="1:1" x14ac:dyDescent="0.25">
      <c r="A1038" s="44"/>
    </row>
    <row r="1039" spans="1:1" x14ac:dyDescent="0.25">
      <c r="A1039" s="44"/>
    </row>
    <row r="1040" spans="1:1" x14ac:dyDescent="0.25">
      <c r="A1040" s="44"/>
    </row>
    <row r="1041" spans="1:1" x14ac:dyDescent="0.25">
      <c r="A1041" s="44"/>
    </row>
    <row r="1042" spans="1:1" x14ac:dyDescent="0.25">
      <c r="A1042" s="44"/>
    </row>
    <row r="1043" spans="1:1" x14ac:dyDescent="0.25">
      <c r="A1043" s="44"/>
    </row>
    <row r="1044" spans="1:1" x14ac:dyDescent="0.25">
      <c r="A1044" s="44"/>
    </row>
    <row r="1045" spans="1:1" x14ac:dyDescent="0.25">
      <c r="A1045" s="44"/>
    </row>
    <row r="1046" spans="1:1" x14ac:dyDescent="0.25">
      <c r="A1046" s="44"/>
    </row>
    <row r="1047" spans="1:1" x14ac:dyDescent="0.25">
      <c r="A1047" s="44"/>
    </row>
    <row r="1048" spans="1:1" x14ac:dyDescent="0.25">
      <c r="A1048" s="44"/>
    </row>
    <row r="1049" spans="1:1" x14ac:dyDescent="0.25">
      <c r="A1049" s="44"/>
    </row>
    <row r="1050" spans="1:1" x14ac:dyDescent="0.25">
      <c r="A1050" s="44"/>
    </row>
    <row r="1051" spans="1:1" x14ac:dyDescent="0.25">
      <c r="A1051" s="44"/>
    </row>
    <row r="1052" spans="1:1" x14ac:dyDescent="0.25">
      <c r="A1052" s="44"/>
    </row>
    <row r="1053" spans="1:1" x14ac:dyDescent="0.25">
      <c r="A1053" s="44"/>
    </row>
    <row r="1054" spans="1:1" x14ac:dyDescent="0.25">
      <c r="A1054" s="44"/>
    </row>
    <row r="1055" spans="1:1" x14ac:dyDescent="0.25">
      <c r="A1055" s="44"/>
    </row>
    <row r="1056" spans="1:1" x14ac:dyDescent="0.25">
      <c r="A1056" s="44"/>
    </row>
    <row r="1057" spans="1:1" x14ac:dyDescent="0.25">
      <c r="A1057" s="44"/>
    </row>
    <row r="1058" spans="1:1" x14ac:dyDescent="0.25">
      <c r="A1058" s="44"/>
    </row>
    <row r="1059" spans="1:1" x14ac:dyDescent="0.25">
      <c r="A1059" s="44"/>
    </row>
    <row r="1060" spans="1:1" x14ac:dyDescent="0.25">
      <c r="A1060" s="44"/>
    </row>
    <row r="1061" spans="1:1" x14ac:dyDescent="0.25">
      <c r="A1061" s="44"/>
    </row>
    <row r="1062" spans="1:1" x14ac:dyDescent="0.25">
      <c r="A1062" s="44"/>
    </row>
    <row r="1063" spans="1:1" x14ac:dyDescent="0.25">
      <c r="A1063" s="44"/>
    </row>
    <row r="1064" spans="1:1" x14ac:dyDescent="0.25">
      <c r="A1064" s="44"/>
    </row>
    <row r="1065" spans="1:1" x14ac:dyDescent="0.25">
      <c r="A1065" s="44"/>
    </row>
    <row r="1066" spans="1:1" x14ac:dyDescent="0.25">
      <c r="A1066" s="44"/>
    </row>
    <row r="1067" spans="1:1" x14ac:dyDescent="0.25">
      <c r="A1067" s="44"/>
    </row>
    <row r="1068" spans="1:1" x14ac:dyDescent="0.25">
      <c r="A1068" s="44"/>
    </row>
    <row r="1069" spans="1:1" x14ac:dyDescent="0.25">
      <c r="A1069" s="44"/>
    </row>
    <row r="1070" spans="1:1" x14ac:dyDescent="0.25">
      <c r="A1070" s="44"/>
    </row>
    <row r="1071" spans="1:1" x14ac:dyDescent="0.25">
      <c r="A1071" s="44"/>
    </row>
    <row r="1072" spans="1:1" x14ac:dyDescent="0.25">
      <c r="A1072" s="44"/>
    </row>
    <row r="1073" spans="1:1" x14ac:dyDescent="0.25">
      <c r="A1073" s="44"/>
    </row>
    <row r="1074" spans="1:1" x14ac:dyDescent="0.25">
      <c r="A1074" s="44"/>
    </row>
    <row r="1075" spans="1:1" x14ac:dyDescent="0.25">
      <c r="A1075" s="44"/>
    </row>
    <row r="1076" spans="1:1" x14ac:dyDescent="0.25">
      <c r="A1076" s="44"/>
    </row>
    <row r="1077" spans="1:1" x14ac:dyDescent="0.25">
      <c r="A1077" s="44"/>
    </row>
    <row r="1078" spans="1:1" x14ac:dyDescent="0.25">
      <c r="A1078" s="44"/>
    </row>
    <row r="1079" spans="1:1" x14ac:dyDescent="0.25">
      <c r="A1079" s="44"/>
    </row>
    <row r="1080" spans="1:1" x14ac:dyDescent="0.25">
      <c r="A1080" s="44"/>
    </row>
    <row r="1081" spans="1:1" x14ac:dyDescent="0.25">
      <c r="A1081" s="44"/>
    </row>
    <row r="1082" spans="1:1" x14ac:dyDescent="0.25">
      <c r="A1082" s="44"/>
    </row>
    <row r="1083" spans="1:1" x14ac:dyDescent="0.25">
      <c r="A1083" s="44"/>
    </row>
    <row r="1084" spans="1:1" x14ac:dyDescent="0.25">
      <c r="A1084" s="44"/>
    </row>
    <row r="1085" spans="1:1" x14ac:dyDescent="0.25">
      <c r="A1085" s="44"/>
    </row>
    <row r="1086" spans="1:1" x14ac:dyDescent="0.25">
      <c r="A1086" s="44"/>
    </row>
    <row r="1087" spans="1:1" x14ac:dyDescent="0.25">
      <c r="A1087" s="44"/>
    </row>
    <row r="1088" spans="1:1" x14ac:dyDescent="0.25">
      <c r="A1088" s="44"/>
    </row>
    <row r="1089" spans="1:1" x14ac:dyDescent="0.25">
      <c r="A1089" s="44"/>
    </row>
    <row r="1090" spans="1:1" x14ac:dyDescent="0.25">
      <c r="A1090" s="44"/>
    </row>
    <row r="1091" spans="1:1" x14ac:dyDescent="0.25">
      <c r="A1091" s="44"/>
    </row>
    <row r="1092" spans="1:1" x14ac:dyDescent="0.25">
      <c r="A1092" s="44"/>
    </row>
    <row r="1093" spans="1:1" x14ac:dyDescent="0.25">
      <c r="A1093" s="44"/>
    </row>
    <row r="1094" spans="1:1" x14ac:dyDescent="0.25">
      <c r="A1094" s="44"/>
    </row>
    <row r="1095" spans="1:1" x14ac:dyDescent="0.25">
      <c r="A1095" s="44"/>
    </row>
    <row r="1096" spans="1:1" x14ac:dyDescent="0.25">
      <c r="A1096" s="44"/>
    </row>
    <row r="1097" spans="1:1" x14ac:dyDescent="0.25">
      <c r="A1097" s="44"/>
    </row>
    <row r="1098" spans="1:1" x14ac:dyDescent="0.25">
      <c r="A1098" s="44"/>
    </row>
    <row r="1099" spans="1:1" x14ac:dyDescent="0.25">
      <c r="A1099" s="44"/>
    </row>
    <row r="1100" spans="1:1" x14ac:dyDescent="0.25">
      <c r="A1100" s="44"/>
    </row>
    <row r="1101" spans="1:1" x14ac:dyDescent="0.25">
      <c r="A1101" s="44"/>
    </row>
    <row r="1102" spans="1:1" x14ac:dyDescent="0.25">
      <c r="A1102" s="44"/>
    </row>
    <row r="1103" spans="1:1" x14ac:dyDescent="0.25">
      <c r="A1103" s="44"/>
    </row>
    <row r="1104" spans="1:1" x14ac:dyDescent="0.25">
      <c r="A1104" s="44"/>
    </row>
    <row r="1105" spans="1:1" x14ac:dyDescent="0.25">
      <c r="A1105" s="44"/>
    </row>
    <row r="1106" spans="1:1" x14ac:dyDescent="0.25">
      <c r="A1106" s="44"/>
    </row>
    <row r="1107" spans="1:1" x14ac:dyDescent="0.25">
      <c r="A1107" s="44"/>
    </row>
    <row r="1108" spans="1:1" x14ac:dyDescent="0.25">
      <c r="A1108" s="44"/>
    </row>
    <row r="1109" spans="1:1" x14ac:dyDescent="0.25">
      <c r="A1109" s="44"/>
    </row>
    <row r="1110" spans="1:1" x14ac:dyDescent="0.25">
      <c r="A1110" s="44"/>
    </row>
    <row r="1111" spans="1:1" x14ac:dyDescent="0.25">
      <c r="A1111" s="44"/>
    </row>
    <row r="1112" spans="1:1" x14ac:dyDescent="0.25">
      <c r="A1112" s="44"/>
    </row>
    <row r="1113" spans="1:1" x14ac:dyDescent="0.25">
      <c r="A1113" s="44"/>
    </row>
    <row r="1114" spans="1:1" x14ac:dyDescent="0.25">
      <c r="A1114" s="44"/>
    </row>
    <row r="1115" spans="1:1" x14ac:dyDescent="0.25">
      <c r="A1115" s="44"/>
    </row>
    <row r="1116" spans="1:1" x14ac:dyDescent="0.25">
      <c r="A1116" s="44"/>
    </row>
    <row r="1117" spans="1:1" x14ac:dyDescent="0.25">
      <c r="A1117" s="44"/>
    </row>
    <row r="1118" spans="1:1" x14ac:dyDescent="0.25">
      <c r="A1118" s="44"/>
    </row>
    <row r="1119" spans="1:1" x14ac:dyDescent="0.25">
      <c r="A1119" s="44"/>
    </row>
    <row r="1120" spans="1:1" x14ac:dyDescent="0.25">
      <c r="A1120" s="44"/>
    </row>
    <row r="1121" spans="1:1" x14ac:dyDescent="0.25">
      <c r="A1121" s="44"/>
    </row>
    <row r="1122" spans="1:1" x14ac:dyDescent="0.25">
      <c r="A1122" s="44"/>
    </row>
    <row r="1123" spans="1:1" x14ac:dyDescent="0.25">
      <c r="A1123" s="44"/>
    </row>
    <row r="1124" spans="1:1" x14ac:dyDescent="0.25">
      <c r="A1124" s="44"/>
    </row>
    <row r="1125" spans="1:1" x14ac:dyDescent="0.25">
      <c r="A1125" s="44"/>
    </row>
    <row r="1126" spans="1:1" x14ac:dyDescent="0.25">
      <c r="A1126" s="44"/>
    </row>
    <row r="1127" spans="1:1" x14ac:dyDescent="0.25">
      <c r="A1127" s="44"/>
    </row>
    <row r="1128" spans="1:1" x14ac:dyDescent="0.25">
      <c r="A1128" s="44"/>
    </row>
    <row r="1129" spans="1:1" x14ac:dyDescent="0.25">
      <c r="A1129" s="44"/>
    </row>
    <row r="1130" spans="1:1" x14ac:dyDescent="0.25">
      <c r="A1130" s="44"/>
    </row>
    <row r="1131" spans="1:1" x14ac:dyDescent="0.25">
      <c r="A1131" s="44"/>
    </row>
    <row r="1132" spans="1:1" x14ac:dyDescent="0.25">
      <c r="A1132" s="44"/>
    </row>
    <row r="1133" spans="1:1" x14ac:dyDescent="0.25">
      <c r="A1133" s="44"/>
    </row>
    <row r="1134" spans="1:1" x14ac:dyDescent="0.25">
      <c r="A1134" s="44"/>
    </row>
    <row r="1135" spans="1:1" x14ac:dyDescent="0.25">
      <c r="A1135" s="44"/>
    </row>
    <row r="1136" spans="1:1" x14ac:dyDescent="0.25">
      <c r="A1136" s="44"/>
    </row>
    <row r="1137" spans="1:1" x14ac:dyDescent="0.25">
      <c r="A1137" s="44"/>
    </row>
    <row r="1138" spans="1:1" x14ac:dyDescent="0.25">
      <c r="A1138" s="44"/>
    </row>
    <row r="1139" spans="1:1" x14ac:dyDescent="0.25">
      <c r="A1139" s="44"/>
    </row>
    <row r="1140" spans="1:1" x14ac:dyDescent="0.25">
      <c r="A1140" s="44"/>
    </row>
    <row r="1141" spans="1:1" x14ac:dyDescent="0.25">
      <c r="A1141" s="44"/>
    </row>
    <row r="1142" spans="1:1" x14ac:dyDescent="0.25">
      <c r="A1142" s="44"/>
    </row>
    <row r="1143" spans="1:1" x14ac:dyDescent="0.25">
      <c r="A1143" s="44"/>
    </row>
    <row r="1144" spans="1:1" x14ac:dyDescent="0.25">
      <c r="A1144" s="44"/>
    </row>
    <row r="1145" spans="1:1" x14ac:dyDescent="0.25">
      <c r="A1145" s="44"/>
    </row>
    <row r="1146" spans="1:1" x14ac:dyDescent="0.25">
      <c r="A1146" s="44"/>
    </row>
    <row r="1147" spans="1:1" x14ac:dyDescent="0.25">
      <c r="A1147" s="44"/>
    </row>
    <row r="1148" spans="1:1" x14ac:dyDescent="0.25">
      <c r="A1148" s="44"/>
    </row>
    <row r="1149" spans="1:1" x14ac:dyDescent="0.25">
      <c r="A1149" s="44"/>
    </row>
    <row r="1150" spans="1:1" x14ac:dyDescent="0.25">
      <c r="A1150" s="44"/>
    </row>
    <row r="1151" spans="1:1" x14ac:dyDescent="0.25">
      <c r="A1151" s="44"/>
    </row>
    <row r="1152" spans="1:1" x14ac:dyDescent="0.25">
      <c r="A1152" s="44"/>
    </row>
    <row r="1153" spans="1:1" x14ac:dyDescent="0.25">
      <c r="A1153" s="44"/>
    </row>
    <row r="1154" spans="1:1" x14ac:dyDescent="0.25">
      <c r="A1154" s="44"/>
    </row>
    <row r="1155" spans="1:1" x14ac:dyDescent="0.25">
      <c r="A1155" s="44"/>
    </row>
    <row r="1156" spans="1:1" x14ac:dyDescent="0.25">
      <c r="A1156" s="44"/>
    </row>
    <row r="1157" spans="1:1" x14ac:dyDescent="0.25">
      <c r="A1157" s="44"/>
    </row>
    <row r="1158" spans="1:1" x14ac:dyDescent="0.25">
      <c r="A1158" s="44"/>
    </row>
    <row r="1159" spans="1:1" x14ac:dyDescent="0.25">
      <c r="A1159" s="44"/>
    </row>
    <row r="1160" spans="1:1" x14ac:dyDescent="0.25">
      <c r="A1160" s="44"/>
    </row>
    <row r="1161" spans="1:1" x14ac:dyDescent="0.25">
      <c r="A1161" s="44"/>
    </row>
    <row r="1162" spans="1:1" x14ac:dyDescent="0.25">
      <c r="A1162" s="44"/>
    </row>
    <row r="1163" spans="1:1" x14ac:dyDescent="0.25">
      <c r="A1163" s="44"/>
    </row>
    <row r="1164" spans="1:1" x14ac:dyDescent="0.25">
      <c r="A1164" s="44"/>
    </row>
    <row r="1165" spans="1:1" x14ac:dyDescent="0.25">
      <c r="A1165" s="44"/>
    </row>
    <row r="1166" spans="1:1" x14ac:dyDescent="0.25">
      <c r="A1166" s="44"/>
    </row>
    <row r="1167" spans="1:1" x14ac:dyDescent="0.25">
      <c r="A1167" s="44"/>
    </row>
    <row r="1168" spans="1:1" x14ac:dyDescent="0.25">
      <c r="A1168" s="44"/>
    </row>
    <row r="1169" spans="1:1" x14ac:dyDescent="0.25">
      <c r="A1169" s="44"/>
    </row>
    <row r="1170" spans="1:1" x14ac:dyDescent="0.25">
      <c r="A1170" s="44"/>
    </row>
    <row r="1171" spans="1:1" x14ac:dyDescent="0.25">
      <c r="A1171" s="44"/>
    </row>
    <row r="1172" spans="1:1" x14ac:dyDescent="0.25">
      <c r="A1172" s="44"/>
    </row>
    <row r="1173" spans="1:1" x14ac:dyDescent="0.25">
      <c r="A1173" s="44"/>
    </row>
    <row r="1174" spans="1:1" x14ac:dyDescent="0.25">
      <c r="A1174" s="44"/>
    </row>
    <row r="1175" spans="1:1" x14ac:dyDescent="0.25">
      <c r="A1175" s="44"/>
    </row>
    <row r="1176" spans="1:1" x14ac:dyDescent="0.25">
      <c r="A1176" s="44"/>
    </row>
    <row r="1177" spans="1:1" x14ac:dyDescent="0.25">
      <c r="A1177" s="44"/>
    </row>
    <row r="1178" spans="1:1" x14ac:dyDescent="0.25">
      <c r="A1178" s="44"/>
    </row>
    <row r="1179" spans="1:1" x14ac:dyDescent="0.25">
      <c r="A1179" s="44"/>
    </row>
    <row r="1180" spans="1:1" x14ac:dyDescent="0.25">
      <c r="A1180" s="44"/>
    </row>
    <row r="1181" spans="1:1" x14ac:dyDescent="0.25">
      <c r="A1181" s="44"/>
    </row>
    <row r="1182" spans="1:1" x14ac:dyDescent="0.25">
      <c r="A1182" s="44"/>
    </row>
    <row r="1183" spans="1:1" x14ac:dyDescent="0.25">
      <c r="A1183" s="44"/>
    </row>
    <row r="1184" spans="1:1" x14ac:dyDescent="0.25">
      <c r="A1184" s="44"/>
    </row>
    <row r="1185" spans="1:1" x14ac:dyDescent="0.25">
      <c r="A1185" s="44"/>
    </row>
    <row r="1186" spans="1:1" x14ac:dyDescent="0.25">
      <c r="A1186" s="44"/>
    </row>
    <row r="1187" spans="1:1" x14ac:dyDescent="0.25">
      <c r="A1187" s="44"/>
    </row>
    <row r="1188" spans="1:1" x14ac:dyDescent="0.25">
      <c r="A1188" s="44"/>
    </row>
    <row r="1189" spans="1:1" x14ac:dyDescent="0.25">
      <c r="A1189" s="44"/>
    </row>
    <row r="1190" spans="1:1" x14ac:dyDescent="0.25">
      <c r="A1190" s="44"/>
    </row>
    <row r="1191" spans="1:1" x14ac:dyDescent="0.25">
      <c r="A1191" s="44"/>
    </row>
    <row r="1192" spans="1:1" x14ac:dyDescent="0.25">
      <c r="A1192" s="44"/>
    </row>
    <row r="1193" spans="1:1" x14ac:dyDescent="0.25">
      <c r="A1193" s="44"/>
    </row>
    <row r="1194" spans="1:1" x14ac:dyDescent="0.25">
      <c r="A1194" s="44"/>
    </row>
    <row r="1195" spans="1:1" x14ac:dyDescent="0.25">
      <c r="A1195" s="44"/>
    </row>
    <row r="1196" spans="1:1" x14ac:dyDescent="0.25">
      <c r="A1196" s="44"/>
    </row>
    <row r="1197" spans="1:1" x14ac:dyDescent="0.25">
      <c r="A1197" s="44"/>
    </row>
    <row r="1198" spans="1:1" x14ac:dyDescent="0.25">
      <c r="A1198" s="44"/>
    </row>
    <row r="1199" spans="1:1" x14ac:dyDescent="0.25">
      <c r="A1199" s="44"/>
    </row>
    <row r="1200" spans="1:1" x14ac:dyDescent="0.25">
      <c r="A1200" s="44"/>
    </row>
    <row r="1201" spans="1:1" x14ac:dyDescent="0.25">
      <c r="A1201" s="44"/>
    </row>
    <row r="1202" spans="1:1" x14ac:dyDescent="0.25">
      <c r="A1202" s="44"/>
    </row>
    <row r="1203" spans="1:1" x14ac:dyDescent="0.25">
      <c r="A1203" s="44"/>
    </row>
    <row r="1204" spans="1:1" x14ac:dyDescent="0.25">
      <c r="A1204" s="44"/>
    </row>
    <row r="1205" spans="1:1" x14ac:dyDescent="0.25">
      <c r="A1205" s="44"/>
    </row>
    <row r="1206" spans="1:1" x14ac:dyDescent="0.25">
      <c r="A1206" s="44"/>
    </row>
    <row r="1207" spans="1:1" x14ac:dyDescent="0.25">
      <c r="A1207" s="44"/>
    </row>
    <row r="1208" spans="1:1" x14ac:dyDescent="0.25">
      <c r="A1208" s="44"/>
    </row>
    <row r="1209" spans="1:1" x14ac:dyDescent="0.25">
      <c r="A1209" s="44"/>
    </row>
    <row r="1210" spans="1:1" x14ac:dyDescent="0.25">
      <c r="A1210" s="44"/>
    </row>
    <row r="1211" spans="1:1" x14ac:dyDescent="0.25">
      <c r="A1211" s="44"/>
    </row>
    <row r="1212" spans="1:1" x14ac:dyDescent="0.25">
      <c r="A1212" s="44"/>
    </row>
    <row r="1213" spans="1:1" x14ac:dyDescent="0.25">
      <c r="A1213" s="44"/>
    </row>
    <row r="1214" spans="1:1" x14ac:dyDescent="0.25">
      <c r="A1214" s="44"/>
    </row>
    <row r="1215" spans="1:1" x14ac:dyDescent="0.25">
      <c r="A1215" s="44"/>
    </row>
    <row r="1216" spans="1:1" x14ac:dyDescent="0.25">
      <c r="A1216" s="44"/>
    </row>
    <row r="1217" spans="1:1" x14ac:dyDescent="0.25">
      <c r="A1217" s="44"/>
    </row>
    <row r="1218" spans="1:1" x14ac:dyDescent="0.25">
      <c r="A1218" s="44"/>
    </row>
    <row r="1219" spans="1:1" x14ac:dyDescent="0.25">
      <c r="A1219" s="44"/>
    </row>
    <row r="1220" spans="1:1" x14ac:dyDescent="0.25">
      <c r="A1220" s="44"/>
    </row>
    <row r="1221" spans="1:1" x14ac:dyDescent="0.25">
      <c r="A1221" s="44"/>
    </row>
    <row r="1222" spans="1:1" x14ac:dyDescent="0.25">
      <c r="A1222" s="44"/>
    </row>
    <row r="1223" spans="1:1" x14ac:dyDescent="0.25">
      <c r="A1223" s="44"/>
    </row>
    <row r="1224" spans="1:1" x14ac:dyDescent="0.25">
      <c r="A1224" s="44"/>
    </row>
    <row r="1225" spans="1:1" x14ac:dyDescent="0.25">
      <c r="A1225" s="44"/>
    </row>
    <row r="1226" spans="1:1" x14ac:dyDescent="0.25">
      <c r="A1226" s="44"/>
    </row>
    <row r="1227" spans="1:1" x14ac:dyDescent="0.25">
      <c r="A1227" s="44"/>
    </row>
    <row r="1228" spans="1:1" x14ac:dyDescent="0.25">
      <c r="A1228" s="44"/>
    </row>
    <row r="1229" spans="1:1" x14ac:dyDescent="0.25">
      <c r="A1229" s="44"/>
    </row>
    <row r="1230" spans="1:1" x14ac:dyDescent="0.25">
      <c r="A1230" s="44"/>
    </row>
    <row r="1231" spans="1:1" x14ac:dyDescent="0.25">
      <c r="A1231" s="44"/>
    </row>
    <row r="1232" spans="1:1" x14ac:dyDescent="0.25">
      <c r="A1232" s="44"/>
    </row>
    <row r="1233" spans="1:1" x14ac:dyDescent="0.25">
      <c r="A1233" s="44"/>
    </row>
    <row r="1234" spans="1:1" x14ac:dyDescent="0.25">
      <c r="A1234" s="44"/>
    </row>
    <row r="1235" spans="1:1" x14ac:dyDescent="0.25">
      <c r="A1235" s="44"/>
    </row>
    <row r="1236" spans="1:1" x14ac:dyDescent="0.25">
      <c r="A1236" s="44"/>
    </row>
    <row r="1237" spans="1:1" x14ac:dyDescent="0.25">
      <c r="A1237" s="44"/>
    </row>
    <row r="1238" spans="1:1" x14ac:dyDescent="0.25">
      <c r="A1238" s="44"/>
    </row>
    <row r="1239" spans="1:1" x14ac:dyDescent="0.25">
      <c r="A1239" s="44"/>
    </row>
    <row r="1240" spans="1:1" x14ac:dyDescent="0.25">
      <c r="A1240" s="44"/>
    </row>
    <row r="1241" spans="1:1" x14ac:dyDescent="0.25">
      <c r="A1241" s="44"/>
    </row>
    <row r="1242" spans="1:1" x14ac:dyDescent="0.25">
      <c r="A1242" s="44"/>
    </row>
    <row r="1243" spans="1:1" x14ac:dyDescent="0.25">
      <c r="A1243" s="44"/>
    </row>
    <row r="1244" spans="1:1" x14ac:dyDescent="0.25">
      <c r="A1244" s="44"/>
    </row>
    <row r="1245" spans="1:1" x14ac:dyDescent="0.25">
      <c r="A1245" s="44"/>
    </row>
    <row r="1246" spans="1:1" x14ac:dyDescent="0.25">
      <c r="A1246" s="44"/>
    </row>
    <row r="1247" spans="1:1" x14ac:dyDescent="0.25">
      <c r="A1247" s="44"/>
    </row>
    <row r="1248" spans="1:1" x14ac:dyDescent="0.25">
      <c r="A1248" s="44"/>
    </row>
    <row r="1249" spans="1:1" x14ac:dyDescent="0.25">
      <c r="A1249" s="44"/>
    </row>
    <row r="1250" spans="1:1" x14ac:dyDescent="0.25">
      <c r="A1250" s="44"/>
    </row>
    <row r="1251" spans="1:1" x14ac:dyDescent="0.25">
      <c r="A1251" s="44"/>
    </row>
    <row r="1252" spans="1:1" x14ac:dyDescent="0.25">
      <c r="A1252" s="44"/>
    </row>
    <row r="1253" spans="1:1" x14ac:dyDescent="0.25">
      <c r="A1253" s="44"/>
    </row>
    <row r="1254" spans="1:1" x14ac:dyDescent="0.25">
      <c r="A1254" s="44"/>
    </row>
    <row r="1255" spans="1:1" x14ac:dyDescent="0.25">
      <c r="A1255" s="44"/>
    </row>
    <row r="1256" spans="1:1" x14ac:dyDescent="0.25">
      <c r="A1256" s="44"/>
    </row>
    <row r="1257" spans="1:1" x14ac:dyDescent="0.25">
      <c r="A1257" s="44"/>
    </row>
    <row r="1258" spans="1:1" x14ac:dyDescent="0.25">
      <c r="A1258" s="44"/>
    </row>
    <row r="1259" spans="1:1" x14ac:dyDescent="0.25">
      <c r="A1259" s="44"/>
    </row>
    <row r="1260" spans="1:1" x14ac:dyDescent="0.25">
      <c r="A1260" s="44"/>
    </row>
    <row r="1261" spans="1:1" x14ac:dyDescent="0.25">
      <c r="A1261" s="44"/>
    </row>
    <row r="1262" spans="1:1" x14ac:dyDescent="0.25">
      <c r="A1262" s="44"/>
    </row>
    <row r="1263" spans="1:1" x14ac:dyDescent="0.25">
      <c r="A1263" s="44"/>
    </row>
    <row r="1264" spans="1:1" x14ac:dyDescent="0.25">
      <c r="A1264" s="44"/>
    </row>
    <row r="1265" spans="1:1" x14ac:dyDescent="0.25">
      <c r="A1265" s="44"/>
    </row>
    <row r="1266" spans="1:1" x14ac:dyDescent="0.25">
      <c r="A1266" s="44"/>
    </row>
    <row r="1267" spans="1:1" x14ac:dyDescent="0.25">
      <c r="A1267" s="44"/>
    </row>
    <row r="1268" spans="1:1" x14ac:dyDescent="0.25">
      <c r="A1268" s="44"/>
    </row>
    <row r="1269" spans="1:1" x14ac:dyDescent="0.25">
      <c r="A1269" s="44"/>
    </row>
    <row r="1270" spans="1:1" x14ac:dyDescent="0.25">
      <c r="A1270" s="44"/>
    </row>
    <row r="1271" spans="1:1" x14ac:dyDescent="0.25">
      <c r="A1271" s="44"/>
    </row>
    <row r="1272" spans="1:1" x14ac:dyDescent="0.25">
      <c r="A1272" s="44"/>
    </row>
    <row r="1273" spans="1:1" x14ac:dyDescent="0.25">
      <c r="A1273" s="44"/>
    </row>
    <row r="1274" spans="1:1" x14ac:dyDescent="0.25">
      <c r="A1274" s="44"/>
    </row>
    <row r="1275" spans="1:1" x14ac:dyDescent="0.25">
      <c r="A1275" s="44"/>
    </row>
    <row r="1276" spans="1:1" x14ac:dyDescent="0.25">
      <c r="A1276" s="44"/>
    </row>
    <row r="1277" spans="1:1" x14ac:dyDescent="0.25">
      <c r="A1277" s="44"/>
    </row>
    <row r="1278" spans="1:1" x14ac:dyDescent="0.25">
      <c r="A1278" s="44"/>
    </row>
    <row r="1279" spans="1:1" x14ac:dyDescent="0.25">
      <c r="A1279" s="44"/>
    </row>
    <row r="1280" spans="1:1" x14ac:dyDescent="0.25">
      <c r="A1280" s="44"/>
    </row>
    <row r="1281" spans="1:1" x14ac:dyDescent="0.25">
      <c r="A1281" s="44"/>
    </row>
    <row r="1282" spans="1:1" x14ac:dyDescent="0.25">
      <c r="A1282" s="44"/>
    </row>
    <row r="1283" spans="1:1" x14ac:dyDescent="0.25">
      <c r="A1283" s="44"/>
    </row>
    <row r="1284" spans="1:1" x14ac:dyDescent="0.25">
      <c r="A1284" s="44"/>
    </row>
    <row r="1285" spans="1:1" x14ac:dyDescent="0.25">
      <c r="A1285" s="44"/>
    </row>
    <row r="1286" spans="1:1" x14ac:dyDescent="0.25">
      <c r="A1286" s="44"/>
    </row>
    <row r="1287" spans="1:1" x14ac:dyDescent="0.25">
      <c r="A1287" s="44"/>
    </row>
    <row r="1288" spans="1:1" x14ac:dyDescent="0.25">
      <c r="A1288" s="44"/>
    </row>
    <row r="1289" spans="1:1" x14ac:dyDescent="0.25">
      <c r="A1289" s="44"/>
    </row>
    <row r="1290" spans="1:1" x14ac:dyDescent="0.25">
      <c r="A1290" s="44"/>
    </row>
    <row r="1291" spans="1:1" x14ac:dyDescent="0.25">
      <c r="A1291" s="44"/>
    </row>
    <row r="1292" spans="1:1" x14ac:dyDescent="0.25">
      <c r="A1292" s="44"/>
    </row>
    <row r="1293" spans="1:1" x14ac:dyDescent="0.25">
      <c r="A1293" s="44"/>
    </row>
    <row r="1294" spans="1:1" x14ac:dyDescent="0.25">
      <c r="A1294" s="44"/>
    </row>
    <row r="1295" spans="1:1" x14ac:dyDescent="0.25">
      <c r="A1295" s="44"/>
    </row>
    <row r="1296" spans="1:1" x14ac:dyDescent="0.25">
      <c r="A1296" s="44"/>
    </row>
    <row r="1297" spans="1:1" x14ac:dyDescent="0.25">
      <c r="A1297" s="44"/>
    </row>
    <row r="1298" spans="1:1" x14ac:dyDescent="0.25">
      <c r="A1298" s="44"/>
    </row>
    <row r="1299" spans="1:1" x14ac:dyDescent="0.25">
      <c r="A1299" s="44"/>
    </row>
    <row r="1300" spans="1:1" x14ac:dyDescent="0.25">
      <c r="A1300" s="44"/>
    </row>
    <row r="1301" spans="1:1" x14ac:dyDescent="0.25">
      <c r="A1301" s="44"/>
    </row>
    <row r="1302" spans="1:1" x14ac:dyDescent="0.25">
      <c r="A1302" s="44"/>
    </row>
    <row r="1303" spans="1:1" x14ac:dyDescent="0.25">
      <c r="A1303" s="44"/>
    </row>
    <row r="1304" spans="1:1" x14ac:dyDescent="0.25">
      <c r="A1304" s="44"/>
    </row>
    <row r="1305" spans="1:1" x14ac:dyDescent="0.25">
      <c r="A1305" s="44"/>
    </row>
    <row r="1306" spans="1:1" x14ac:dyDescent="0.25">
      <c r="A1306" s="44"/>
    </row>
    <row r="1307" spans="1:1" x14ac:dyDescent="0.25">
      <c r="A1307" s="44"/>
    </row>
    <row r="1308" spans="1:1" x14ac:dyDescent="0.25">
      <c r="A1308" s="44"/>
    </row>
    <row r="1309" spans="1:1" x14ac:dyDescent="0.25">
      <c r="A1309" s="44"/>
    </row>
    <row r="1310" spans="1:1" x14ac:dyDescent="0.25">
      <c r="A1310" s="44"/>
    </row>
    <row r="1311" spans="1:1" x14ac:dyDescent="0.25">
      <c r="A1311" s="44"/>
    </row>
    <row r="1312" spans="1:1" x14ac:dyDescent="0.25">
      <c r="A1312" s="44"/>
    </row>
    <row r="1313" spans="1:1" x14ac:dyDescent="0.25">
      <c r="A1313" s="44"/>
    </row>
    <row r="1314" spans="1:1" x14ac:dyDescent="0.25">
      <c r="A1314" s="44"/>
    </row>
    <row r="1315" spans="1:1" x14ac:dyDescent="0.25">
      <c r="A1315" s="44"/>
    </row>
    <row r="1316" spans="1:1" x14ac:dyDescent="0.25">
      <c r="A1316" s="44"/>
    </row>
    <row r="1317" spans="1:1" x14ac:dyDescent="0.25">
      <c r="A1317" s="44"/>
    </row>
    <row r="1318" spans="1:1" x14ac:dyDescent="0.25">
      <c r="A1318" s="44"/>
    </row>
    <row r="1319" spans="1:1" x14ac:dyDescent="0.25">
      <c r="A1319" s="44"/>
    </row>
    <row r="1320" spans="1:1" x14ac:dyDescent="0.25">
      <c r="A1320" s="44"/>
    </row>
    <row r="1321" spans="1:1" x14ac:dyDescent="0.25">
      <c r="A1321" s="44"/>
    </row>
    <row r="1322" spans="1:1" x14ac:dyDescent="0.25">
      <c r="A1322" s="44"/>
    </row>
    <row r="1323" spans="1:1" x14ac:dyDescent="0.25">
      <c r="A1323" s="44"/>
    </row>
    <row r="1324" spans="1:1" x14ac:dyDescent="0.25">
      <c r="A1324" s="44"/>
    </row>
    <row r="1325" spans="1:1" x14ac:dyDescent="0.25">
      <c r="A1325" s="44"/>
    </row>
    <row r="1326" spans="1:1" x14ac:dyDescent="0.25">
      <c r="A1326" s="44"/>
    </row>
    <row r="1327" spans="1:1" x14ac:dyDescent="0.25">
      <c r="A1327" s="44"/>
    </row>
    <row r="1328" spans="1:1" x14ac:dyDescent="0.25">
      <c r="A1328" s="44"/>
    </row>
    <row r="1329" spans="1:1" x14ac:dyDescent="0.25">
      <c r="A1329" s="44"/>
    </row>
    <row r="1330" spans="1:1" x14ac:dyDescent="0.25">
      <c r="A1330" s="44"/>
    </row>
    <row r="1331" spans="1:1" x14ac:dyDescent="0.25">
      <c r="A1331" s="44"/>
    </row>
    <row r="1332" spans="1:1" x14ac:dyDescent="0.25">
      <c r="A1332" s="44"/>
    </row>
    <row r="1333" spans="1:1" x14ac:dyDescent="0.25">
      <c r="A1333" s="44"/>
    </row>
    <row r="1334" spans="1:1" x14ac:dyDescent="0.25">
      <c r="A1334" s="44"/>
    </row>
    <row r="1335" spans="1:1" x14ac:dyDescent="0.25">
      <c r="A1335" s="44"/>
    </row>
    <row r="1336" spans="1:1" x14ac:dyDescent="0.25">
      <c r="A1336" s="44"/>
    </row>
    <row r="1337" spans="1:1" x14ac:dyDescent="0.25">
      <c r="A1337" s="44"/>
    </row>
    <row r="1338" spans="1:1" x14ac:dyDescent="0.25">
      <c r="A1338" s="44"/>
    </row>
    <row r="1339" spans="1:1" x14ac:dyDescent="0.25">
      <c r="A1339" s="44"/>
    </row>
    <row r="1340" spans="1:1" x14ac:dyDescent="0.25">
      <c r="A1340" s="44"/>
    </row>
    <row r="1341" spans="1:1" x14ac:dyDescent="0.25">
      <c r="A1341" s="44"/>
    </row>
    <row r="1342" spans="1:1" x14ac:dyDescent="0.25">
      <c r="A1342" s="44"/>
    </row>
    <row r="1343" spans="1:1" x14ac:dyDescent="0.25">
      <c r="A1343" s="44"/>
    </row>
    <row r="1344" spans="1:1" x14ac:dyDescent="0.25">
      <c r="A1344" s="44"/>
    </row>
    <row r="1345" spans="1:1" x14ac:dyDescent="0.25">
      <c r="A1345" s="44"/>
    </row>
    <row r="1346" spans="1:1" x14ac:dyDescent="0.25">
      <c r="A1346" s="44"/>
    </row>
    <row r="1347" spans="1:1" x14ac:dyDescent="0.25">
      <c r="A1347" s="44"/>
    </row>
    <row r="1348" spans="1:1" x14ac:dyDescent="0.25">
      <c r="A1348" s="44"/>
    </row>
    <row r="1349" spans="1:1" x14ac:dyDescent="0.25">
      <c r="A1349" s="44"/>
    </row>
    <row r="1350" spans="1:1" x14ac:dyDescent="0.25">
      <c r="A1350" s="44"/>
    </row>
    <row r="1351" spans="1:1" x14ac:dyDescent="0.25">
      <c r="A1351" s="44"/>
    </row>
    <row r="1352" spans="1:1" x14ac:dyDescent="0.25">
      <c r="A1352" s="44"/>
    </row>
    <row r="1353" spans="1:1" x14ac:dyDescent="0.25">
      <c r="A1353" s="44"/>
    </row>
    <row r="1354" spans="1:1" x14ac:dyDescent="0.25">
      <c r="A1354" s="44"/>
    </row>
    <row r="1355" spans="1:1" x14ac:dyDescent="0.25">
      <c r="A1355" s="44"/>
    </row>
    <row r="1356" spans="1:1" x14ac:dyDescent="0.25">
      <c r="A1356" s="44"/>
    </row>
    <row r="1357" spans="1:1" x14ac:dyDescent="0.25">
      <c r="A1357" s="44"/>
    </row>
    <row r="1358" spans="1:1" x14ac:dyDescent="0.25">
      <c r="A1358" s="44"/>
    </row>
    <row r="1359" spans="1:1" x14ac:dyDescent="0.25">
      <c r="A1359" s="44"/>
    </row>
    <row r="1360" spans="1:1" x14ac:dyDescent="0.25">
      <c r="A1360" s="44"/>
    </row>
    <row r="1361" spans="1:1" x14ac:dyDescent="0.25">
      <c r="A1361" s="44"/>
    </row>
    <row r="1362" spans="1:1" x14ac:dyDescent="0.25">
      <c r="A1362" s="44"/>
    </row>
    <row r="1363" spans="1:1" x14ac:dyDescent="0.25">
      <c r="A1363" s="44"/>
    </row>
    <row r="1364" spans="1:1" x14ac:dyDescent="0.25">
      <c r="A1364" s="44"/>
    </row>
    <row r="1365" spans="1:1" x14ac:dyDescent="0.25">
      <c r="A1365" s="44"/>
    </row>
    <row r="1366" spans="1:1" x14ac:dyDescent="0.25">
      <c r="A1366" s="44"/>
    </row>
    <row r="1367" spans="1:1" x14ac:dyDescent="0.25">
      <c r="A1367" s="44"/>
    </row>
    <row r="1368" spans="1:1" x14ac:dyDescent="0.25">
      <c r="A1368" s="44"/>
    </row>
    <row r="1369" spans="1:1" x14ac:dyDescent="0.25">
      <c r="A1369" s="44"/>
    </row>
    <row r="1370" spans="1:1" x14ac:dyDescent="0.25">
      <c r="A1370" s="44"/>
    </row>
    <row r="1371" spans="1:1" x14ac:dyDescent="0.25">
      <c r="A1371" s="44"/>
    </row>
    <row r="1372" spans="1:1" x14ac:dyDescent="0.25">
      <c r="A1372" s="44"/>
    </row>
    <row r="1373" spans="1:1" x14ac:dyDescent="0.25">
      <c r="A1373" s="44"/>
    </row>
    <row r="1374" spans="1:1" x14ac:dyDescent="0.25">
      <c r="A1374" s="44"/>
    </row>
    <row r="1375" spans="1:1" x14ac:dyDescent="0.25">
      <c r="A1375" s="44"/>
    </row>
    <row r="1376" spans="1:1" x14ac:dyDescent="0.25">
      <c r="A1376" s="44"/>
    </row>
    <row r="1377" spans="1:1" x14ac:dyDescent="0.25">
      <c r="A1377" s="44"/>
    </row>
    <row r="1378" spans="1:1" x14ac:dyDescent="0.25">
      <c r="A1378" s="44"/>
    </row>
    <row r="1379" spans="1:1" x14ac:dyDescent="0.25">
      <c r="A1379" s="44"/>
    </row>
    <row r="1380" spans="1:1" x14ac:dyDescent="0.25">
      <c r="A1380" s="44"/>
    </row>
    <row r="1381" spans="1:1" x14ac:dyDescent="0.25">
      <c r="A1381" s="44"/>
    </row>
    <row r="1382" spans="1:1" x14ac:dyDescent="0.25">
      <c r="A1382" s="44"/>
    </row>
    <row r="1383" spans="1:1" x14ac:dyDescent="0.25">
      <c r="A1383" s="44"/>
    </row>
    <row r="1384" spans="1:1" x14ac:dyDescent="0.25">
      <c r="A1384" s="44"/>
    </row>
    <row r="1385" spans="1:1" x14ac:dyDescent="0.25">
      <c r="A1385" s="44"/>
    </row>
    <row r="1386" spans="1:1" x14ac:dyDescent="0.25">
      <c r="A1386" s="44"/>
    </row>
    <row r="1387" spans="1:1" x14ac:dyDescent="0.25">
      <c r="A1387" s="44"/>
    </row>
    <row r="1388" spans="1:1" x14ac:dyDescent="0.25">
      <c r="A1388" s="44"/>
    </row>
    <row r="1389" spans="1:1" x14ac:dyDescent="0.25">
      <c r="A1389" s="44"/>
    </row>
    <row r="1390" spans="1:1" x14ac:dyDescent="0.25">
      <c r="A1390" s="44"/>
    </row>
    <row r="1391" spans="1:1" x14ac:dyDescent="0.25">
      <c r="A1391" s="44"/>
    </row>
    <row r="1392" spans="1:1" x14ac:dyDescent="0.25">
      <c r="A1392" s="44"/>
    </row>
    <row r="1393" spans="1:1" x14ac:dyDescent="0.25">
      <c r="A1393" s="44"/>
    </row>
    <row r="1394" spans="1:1" x14ac:dyDescent="0.25">
      <c r="A1394" s="44"/>
    </row>
    <row r="1395" spans="1:1" x14ac:dyDescent="0.25">
      <c r="A1395" s="44"/>
    </row>
    <row r="1396" spans="1:1" x14ac:dyDescent="0.25">
      <c r="A1396" s="44"/>
    </row>
    <row r="1397" spans="1:1" x14ac:dyDescent="0.25">
      <c r="A1397" s="44"/>
    </row>
    <row r="1398" spans="1:1" x14ac:dyDescent="0.25">
      <c r="A1398" s="44"/>
    </row>
    <row r="1399" spans="1:1" x14ac:dyDescent="0.25">
      <c r="A1399" s="44"/>
    </row>
    <row r="1400" spans="1:1" x14ac:dyDescent="0.25">
      <c r="A1400" s="44"/>
    </row>
    <row r="1401" spans="1:1" x14ac:dyDescent="0.25">
      <c r="A1401" s="44"/>
    </row>
    <row r="1402" spans="1:1" x14ac:dyDescent="0.25">
      <c r="A1402" s="44"/>
    </row>
    <row r="1403" spans="1:1" x14ac:dyDescent="0.25">
      <c r="A1403" s="44"/>
    </row>
    <row r="1404" spans="1:1" x14ac:dyDescent="0.25">
      <c r="A1404" s="44"/>
    </row>
    <row r="1405" spans="1:1" x14ac:dyDescent="0.25">
      <c r="A1405" s="44"/>
    </row>
    <row r="1406" spans="1:1" x14ac:dyDescent="0.25">
      <c r="A1406" s="44"/>
    </row>
    <row r="1407" spans="1:1" x14ac:dyDescent="0.25">
      <c r="A1407" s="44"/>
    </row>
    <row r="1408" spans="1:1" x14ac:dyDescent="0.25">
      <c r="A1408" s="44"/>
    </row>
    <row r="1409" spans="1:1" x14ac:dyDescent="0.25">
      <c r="A1409" s="44"/>
    </row>
    <row r="1410" spans="1:1" x14ac:dyDescent="0.25">
      <c r="A1410" s="44"/>
    </row>
    <row r="1411" spans="1:1" x14ac:dyDescent="0.25">
      <c r="A1411" s="44"/>
    </row>
    <row r="1412" spans="1:1" x14ac:dyDescent="0.25">
      <c r="A1412" s="44"/>
    </row>
    <row r="1413" spans="1:1" x14ac:dyDescent="0.25">
      <c r="A1413" s="44"/>
    </row>
    <row r="1414" spans="1:1" x14ac:dyDescent="0.25">
      <c r="A1414" s="44"/>
    </row>
    <row r="1415" spans="1:1" x14ac:dyDescent="0.25">
      <c r="A1415" s="44"/>
    </row>
    <row r="1416" spans="1:1" x14ac:dyDescent="0.25">
      <c r="A1416" s="44"/>
    </row>
    <row r="1417" spans="1:1" x14ac:dyDescent="0.25">
      <c r="A1417" s="44"/>
    </row>
    <row r="1418" spans="1:1" x14ac:dyDescent="0.25">
      <c r="A1418" s="44"/>
    </row>
    <row r="1419" spans="1:1" x14ac:dyDescent="0.25">
      <c r="A1419" s="44"/>
    </row>
    <row r="1420" spans="1:1" x14ac:dyDescent="0.25">
      <c r="A1420" s="44"/>
    </row>
    <row r="1421" spans="1:1" x14ac:dyDescent="0.25">
      <c r="A1421" s="44"/>
    </row>
    <row r="1422" spans="1:1" x14ac:dyDescent="0.25">
      <c r="A1422" s="44"/>
    </row>
    <row r="1423" spans="1:1" x14ac:dyDescent="0.25">
      <c r="A1423" s="44"/>
    </row>
    <row r="1424" spans="1:1" x14ac:dyDescent="0.25">
      <c r="A1424" s="44"/>
    </row>
    <row r="1425" spans="1:1" x14ac:dyDescent="0.25">
      <c r="A1425" s="44"/>
    </row>
    <row r="1426" spans="1:1" x14ac:dyDescent="0.25">
      <c r="A1426" s="44"/>
    </row>
    <row r="1427" spans="1:1" x14ac:dyDescent="0.25">
      <c r="A1427" s="44"/>
    </row>
    <row r="1428" spans="1:1" x14ac:dyDescent="0.25">
      <c r="A1428" s="44"/>
    </row>
    <row r="1429" spans="1:1" x14ac:dyDescent="0.25">
      <c r="A1429" s="44"/>
    </row>
    <row r="1430" spans="1:1" x14ac:dyDescent="0.25">
      <c r="A1430" s="44"/>
    </row>
    <row r="1431" spans="1:1" x14ac:dyDescent="0.25">
      <c r="A1431" s="44"/>
    </row>
    <row r="1432" spans="1:1" x14ac:dyDescent="0.25">
      <c r="A1432" s="44"/>
    </row>
    <row r="1433" spans="1:1" x14ac:dyDescent="0.25">
      <c r="A1433" s="44"/>
    </row>
    <row r="1434" spans="1:1" x14ac:dyDescent="0.25">
      <c r="A1434" s="44"/>
    </row>
    <row r="1435" spans="1:1" x14ac:dyDescent="0.25">
      <c r="A1435" s="44"/>
    </row>
    <row r="1436" spans="1:1" x14ac:dyDescent="0.25">
      <c r="A1436" s="44"/>
    </row>
    <row r="1437" spans="1:1" x14ac:dyDescent="0.25">
      <c r="A1437" s="44"/>
    </row>
    <row r="1438" spans="1:1" x14ac:dyDescent="0.25">
      <c r="A1438" s="44"/>
    </row>
    <row r="1439" spans="1:1" x14ac:dyDescent="0.25">
      <c r="A1439" s="44"/>
    </row>
    <row r="1440" spans="1:1" x14ac:dyDescent="0.25">
      <c r="A1440" s="44"/>
    </row>
    <row r="1441" spans="1:1" x14ac:dyDescent="0.25">
      <c r="A1441" s="44"/>
    </row>
    <row r="1442" spans="1:1" x14ac:dyDescent="0.25">
      <c r="A1442" s="44"/>
    </row>
    <row r="1443" spans="1:1" x14ac:dyDescent="0.25">
      <c r="A1443" s="44"/>
    </row>
    <row r="1444" spans="1:1" x14ac:dyDescent="0.25">
      <c r="A1444" s="44"/>
    </row>
    <row r="1445" spans="1:1" x14ac:dyDescent="0.25">
      <c r="A1445" s="44"/>
    </row>
    <row r="1446" spans="1:1" x14ac:dyDescent="0.25">
      <c r="A1446" s="44"/>
    </row>
    <row r="1447" spans="1:1" x14ac:dyDescent="0.25">
      <c r="A1447" s="44"/>
    </row>
    <row r="1448" spans="1:1" x14ac:dyDescent="0.25">
      <c r="A1448" s="44"/>
    </row>
    <row r="1449" spans="1:1" x14ac:dyDescent="0.25">
      <c r="A1449" s="44"/>
    </row>
    <row r="1450" spans="1:1" x14ac:dyDescent="0.25">
      <c r="A1450" s="44"/>
    </row>
    <row r="1451" spans="1:1" x14ac:dyDescent="0.25">
      <c r="A1451" s="44"/>
    </row>
    <row r="1452" spans="1:1" x14ac:dyDescent="0.25">
      <c r="A1452" s="44"/>
    </row>
    <row r="1453" spans="1:1" x14ac:dyDescent="0.25">
      <c r="A1453" s="44"/>
    </row>
    <row r="1454" spans="1:1" x14ac:dyDescent="0.25">
      <c r="A1454" s="44"/>
    </row>
    <row r="1455" spans="1:1" x14ac:dyDescent="0.25">
      <c r="A1455" s="44"/>
    </row>
    <row r="1456" spans="1:1" x14ac:dyDescent="0.25">
      <c r="A1456" s="44"/>
    </row>
    <row r="1457" spans="1:1" x14ac:dyDescent="0.25">
      <c r="A1457" s="44"/>
    </row>
    <row r="1458" spans="1:1" x14ac:dyDescent="0.25">
      <c r="A1458" s="44"/>
    </row>
    <row r="1459" spans="1:1" x14ac:dyDescent="0.25">
      <c r="A1459" s="44"/>
    </row>
    <row r="1460" spans="1:1" x14ac:dyDescent="0.25">
      <c r="A1460" s="44"/>
    </row>
    <row r="1461" spans="1:1" x14ac:dyDescent="0.25">
      <c r="A1461" s="44"/>
    </row>
    <row r="1462" spans="1:1" x14ac:dyDescent="0.25">
      <c r="A1462" s="44"/>
    </row>
    <row r="1463" spans="1:1" x14ac:dyDescent="0.25">
      <c r="A1463" s="44"/>
    </row>
    <row r="1464" spans="1:1" x14ac:dyDescent="0.25">
      <c r="A1464" s="44"/>
    </row>
    <row r="1465" spans="1:1" x14ac:dyDescent="0.25">
      <c r="A1465" s="44"/>
    </row>
    <row r="1466" spans="1:1" x14ac:dyDescent="0.25">
      <c r="A1466" s="44"/>
    </row>
    <row r="1467" spans="1:1" x14ac:dyDescent="0.25">
      <c r="A1467" s="44"/>
    </row>
    <row r="1468" spans="1:1" x14ac:dyDescent="0.25">
      <c r="A1468" s="44"/>
    </row>
    <row r="1469" spans="1:1" x14ac:dyDescent="0.25">
      <c r="A1469" s="44"/>
    </row>
    <row r="1470" spans="1:1" x14ac:dyDescent="0.25">
      <c r="A1470" s="44"/>
    </row>
    <row r="1471" spans="1:1" x14ac:dyDescent="0.25">
      <c r="A1471" s="44"/>
    </row>
    <row r="1472" spans="1:1" x14ac:dyDescent="0.25">
      <c r="A1472" s="44"/>
    </row>
    <row r="1473" spans="1:1" x14ac:dyDescent="0.25">
      <c r="A1473" s="44"/>
    </row>
    <row r="1474" spans="1:1" x14ac:dyDescent="0.25">
      <c r="A1474" s="44"/>
    </row>
    <row r="1475" spans="1:1" x14ac:dyDescent="0.25">
      <c r="A1475" s="44"/>
    </row>
    <row r="1476" spans="1:1" x14ac:dyDescent="0.25">
      <c r="A1476" s="44"/>
    </row>
    <row r="1477" spans="1:1" x14ac:dyDescent="0.25">
      <c r="A1477" s="44"/>
    </row>
    <row r="1478" spans="1:1" x14ac:dyDescent="0.25">
      <c r="A1478" s="44"/>
    </row>
    <row r="1479" spans="1:1" x14ac:dyDescent="0.25">
      <c r="A1479" s="44"/>
    </row>
    <row r="1480" spans="1:1" x14ac:dyDescent="0.25">
      <c r="A1480" s="44"/>
    </row>
    <row r="1481" spans="1:1" x14ac:dyDescent="0.25">
      <c r="A1481" s="44"/>
    </row>
    <row r="1482" spans="1:1" x14ac:dyDescent="0.25">
      <c r="A1482" s="44"/>
    </row>
    <row r="1483" spans="1:1" x14ac:dyDescent="0.25">
      <c r="A1483" s="44"/>
    </row>
    <row r="1484" spans="1:1" x14ac:dyDescent="0.25">
      <c r="A1484" s="44"/>
    </row>
    <row r="1485" spans="1:1" x14ac:dyDescent="0.25">
      <c r="A1485" s="44"/>
    </row>
    <row r="1486" spans="1:1" x14ac:dyDescent="0.25">
      <c r="A1486" s="44"/>
    </row>
    <row r="1487" spans="1:1" x14ac:dyDescent="0.25">
      <c r="A1487" s="44"/>
    </row>
    <row r="1488" spans="1:1" x14ac:dyDescent="0.25">
      <c r="A1488" s="44"/>
    </row>
    <row r="1489" spans="1:1" x14ac:dyDescent="0.25">
      <c r="A1489" s="44"/>
    </row>
    <row r="1490" spans="1:1" x14ac:dyDescent="0.25">
      <c r="A1490" s="44"/>
    </row>
    <row r="1491" spans="1:1" x14ac:dyDescent="0.25">
      <c r="A1491" s="44"/>
    </row>
    <row r="1492" spans="1:1" x14ac:dyDescent="0.25">
      <c r="A1492" s="44"/>
    </row>
    <row r="1493" spans="1:1" x14ac:dyDescent="0.25">
      <c r="A1493" s="44"/>
    </row>
    <row r="1494" spans="1:1" x14ac:dyDescent="0.25">
      <c r="A1494" s="44"/>
    </row>
    <row r="1495" spans="1:1" x14ac:dyDescent="0.25">
      <c r="A1495" s="44"/>
    </row>
    <row r="1496" spans="1:1" x14ac:dyDescent="0.25">
      <c r="A1496" s="44"/>
    </row>
    <row r="1497" spans="1:1" x14ac:dyDescent="0.25">
      <c r="A1497" s="44"/>
    </row>
    <row r="1498" spans="1:1" x14ac:dyDescent="0.25">
      <c r="A1498" s="44"/>
    </row>
    <row r="1499" spans="1:1" x14ac:dyDescent="0.25">
      <c r="A1499" s="44"/>
    </row>
    <row r="1500" spans="1:1" x14ac:dyDescent="0.25">
      <c r="A1500" s="44"/>
    </row>
    <row r="1501" spans="1:1" x14ac:dyDescent="0.25">
      <c r="A1501" s="44"/>
    </row>
    <row r="1502" spans="1:1" x14ac:dyDescent="0.25">
      <c r="A1502" s="44"/>
    </row>
    <row r="1503" spans="1:1" x14ac:dyDescent="0.25">
      <c r="A1503" s="44"/>
    </row>
    <row r="1504" spans="1:1" x14ac:dyDescent="0.25">
      <c r="A1504" s="44"/>
    </row>
    <row r="1505" spans="1:1" x14ac:dyDescent="0.25">
      <c r="A1505" s="44"/>
    </row>
    <row r="1506" spans="1:1" x14ac:dyDescent="0.25">
      <c r="A1506" s="44"/>
    </row>
    <row r="1507" spans="1:1" x14ac:dyDescent="0.25">
      <c r="A1507" s="44"/>
    </row>
    <row r="1508" spans="1:1" x14ac:dyDescent="0.25">
      <c r="A1508" s="44"/>
    </row>
    <row r="1509" spans="1:1" x14ac:dyDescent="0.25">
      <c r="A1509" s="44"/>
    </row>
    <row r="1510" spans="1:1" x14ac:dyDescent="0.25">
      <c r="A1510" s="44"/>
    </row>
    <row r="1511" spans="1:1" x14ac:dyDescent="0.25">
      <c r="A1511" s="44"/>
    </row>
    <row r="1512" spans="1:1" x14ac:dyDescent="0.25">
      <c r="A1512" s="44"/>
    </row>
    <row r="1513" spans="1:1" x14ac:dyDescent="0.25">
      <c r="A1513" s="44"/>
    </row>
    <row r="1514" spans="1:1" x14ac:dyDescent="0.25">
      <c r="A1514" s="44"/>
    </row>
    <row r="1515" spans="1:1" x14ac:dyDescent="0.25">
      <c r="A1515" s="44"/>
    </row>
    <row r="1516" spans="1:1" x14ac:dyDescent="0.25">
      <c r="A1516" s="44"/>
    </row>
    <row r="1517" spans="1:1" x14ac:dyDescent="0.25">
      <c r="A1517" s="44"/>
    </row>
    <row r="1518" spans="1:1" x14ac:dyDescent="0.25">
      <c r="A1518" s="44"/>
    </row>
    <row r="1519" spans="1:1" x14ac:dyDescent="0.25">
      <c r="A1519" s="44"/>
    </row>
    <row r="1520" spans="1:1" x14ac:dyDescent="0.25">
      <c r="A1520" s="44"/>
    </row>
    <row r="1521" spans="1:1" x14ac:dyDescent="0.25">
      <c r="A1521" s="44"/>
    </row>
    <row r="1522" spans="1:1" x14ac:dyDescent="0.25">
      <c r="A1522" s="44"/>
    </row>
    <row r="1523" spans="1:1" x14ac:dyDescent="0.25">
      <c r="A1523" s="44"/>
    </row>
    <row r="1524" spans="1:1" x14ac:dyDescent="0.25">
      <c r="A1524" s="44"/>
    </row>
    <row r="1525" spans="1:1" x14ac:dyDescent="0.25">
      <c r="A1525" s="44"/>
    </row>
    <row r="1526" spans="1:1" x14ac:dyDescent="0.25">
      <c r="A1526" s="44"/>
    </row>
    <row r="1527" spans="1:1" x14ac:dyDescent="0.25">
      <c r="A1527" s="44"/>
    </row>
    <row r="1528" spans="1:1" x14ac:dyDescent="0.25">
      <c r="A1528" s="44"/>
    </row>
    <row r="1529" spans="1:1" x14ac:dyDescent="0.25">
      <c r="A1529" s="44"/>
    </row>
    <row r="1530" spans="1:1" x14ac:dyDescent="0.25">
      <c r="A1530" s="44"/>
    </row>
    <row r="1531" spans="1:1" x14ac:dyDescent="0.25">
      <c r="A1531" s="44"/>
    </row>
    <row r="1532" spans="1:1" x14ac:dyDescent="0.25">
      <c r="A1532" s="44"/>
    </row>
    <row r="1533" spans="1:1" x14ac:dyDescent="0.25">
      <c r="A1533" s="44"/>
    </row>
    <row r="1534" spans="1:1" x14ac:dyDescent="0.25">
      <c r="A1534" s="44"/>
    </row>
    <row r="1535" spans="1:1" x14ac:dyDescent="0.25">
      <c r="A1535" s="44"/>
    </row>
    <row r="1536" spans="1:1" x14ac:dyDescent="0.25">
      <c r="A1536" s="44"/>
    </row>
    <row r="1537" spans="1:1" x14ac:dyDescent="0.25">
      <c r="A1537" s="44"/>
    </row>
    <row r="1538" spans="1:1" x14ac:dyDescent="0.25">
      <c r="A1538" s="44"/>
    </row>
    <row r="1539" spans="1:1" x14ac:dyDescent="0.25">
      <c r="A1539" s="44"/>
    </row>
    <row r="1540" spans="1:1" x14ac:dyDescent="0.25">
      <c r="A1540" s="44"/>
    </row>
    <row r="1541" spans="1:1" x14ac:dyDescent="0.25">
      <c r="A1541" s="44"/>
    </row>
    <row r="1542" spans="1:1" x14ac:dyDescent="0.25">
      <c r="A1542" s="44"/>
    </row>
    <row r="1543" spans="1:1" x14ac:dyDescent="0.25">
      <c r="A1543" s="44"/>
    </row>
    <row r="1544" spans="1:1" x14ac:dyDescent="0.25">
      <c r="A1544" s="44"/>
    </row>
    <row r="1545" spans="1:1" x14ac:dyDescent="0.25">
      <c r="A1545" s="44"/>
    </row>
    <row r="1546" spans="1:1" x14ac:dyDescent="0.25">
      <c r="A1546" s="44"/>
    </row>
    <row r="1547" spans="1:1" x14ac:dyDescent="0.25">
      <c r="A1547" s="44"/>
    </row>
    <row r="1548" spans="1:1" x14ac:dyDescent="0.25">
      <c r="A1548" s="44"/>
    </row>
    <row r="1549" spans="1:1" x14ac:dyDescent="0.25">
      <c r="A1549" s="44"/>
    </row>
    <row r="1550" spans="1:1" x14ac:dyDescent="0.25">
      <c r="A1550" s="44"/>
    </row>
    <row r="1551" spans="1:1" x14ac:dyDescent="0.25">
      <c r="A1551" s="44"/>
    </row>
    <row r="1552" spans="1:1" x14ac:dyDescent="0.25">
      <c r="A1552" s="44"/>
    </row>
    <row r="1553" spans="1:1" x14ac:dyDescent="0.25">
      <c r="A1553" s="44"/>
    </row>
    <row r="1554" spans="1:1" x14ac:dyDescent="0.25">
      <c r="A1554" s="44"/>
    </row>
    <row r="1555" spans="1:1" x14ac:dyDescent="0.25">
      <c r="A1555" s="44"/>
    </row>
    <row r="1556" spans="1:1" x14ac:dyDescent="0.25">
      <c r="A1556" s="44"/>
    </row>
    <row r="1557" spans="1:1" x14ac:dyDescent="0.25">
      <c r="A1557" s="44"/>
    </row>
    <row r="1558" spans="1:1" x14ac:dyDescent="0.25">
      <c r="A1558" s="44"/>
    </row>
    <row r="1559" spans="1:1" x14ac:dyDescent="0.25">
      <c r="A1559" s="44"/>
    </row>
    <row r="1560" spans="1:1" x14ac:dyDescent="0.25">
      <c r="A1560" s="44"/>
    </row>
    <row r="1561" spans="1:1" x14ac:dyDescent="0.25">
      <c r="A1561" s="44"/>
    </row>
    <row r="1562" spans="1:1" x14ac:dyDescent="0.25">
      <c r="A1562" s="44"/>
    </row>
    <row r="1563" spans="1:1" x14ac:dyDescent="0.25">
      <c r="A1563" s="44"/>
    </row>
    <row r="1564" spans="1:1" x14ac:dyDescent="0.25">
      <c r="A1564" s="44"/>
    </row>
    <row r="1565" spans="1:1" x14ac:dyDescent="0.25">
      <c r="A1565" s="44"/>
    </row>
    <row r="1566" spans="1:1" x14ac:dyDescent="0.25">
      <c r="A1566" s="44"/>
    </row>
    <row r="1567" spans="1:1" x14ac:dyDescent="0.25">
      <c r="A1567" s="44"/>
    </row>
    <row r="1568" spans="1:1" x14ac:dyDescent="0.25">
      <c r="A1568" s="44"/>
    </row>
    <row r="1569" spans="1:1" x14ac:dyDescent="0.25">
      <c r="A1569" s="44"/>
    </row>
    <row r="1570" spans="1:1" x14ac:dyDescent="0.25">
      <c r="A1570" s="44"/>
    </row>
    <row r="1571" spans="1:1" x14ac:dyDescent="0.25">
      <c r="A1571" s="44"/>
    </row>
    <row r="1572" spans="1:1" x14ac:dyDescent="0.25">
      <c r="A1572" s="44"/>
    </row>
    <row r="1573" spans="1:1" x14ac:dyDescent="0.25">
      <c r="A1573" s="44"/>
    </row>
    <row r="1574" spans="1:1" x14ac:dyDescent="0.25">
      <c r="A1574" s="44"/>
    </row>
    <row r="1575" spans="1:1" x14ac:dyDescent="0.25">
      <c r="A1575" s="44"/>
    </row>
    <row r="1576" spans="1:1" x14ac:dyDescent="0.25">
      <c r="A1576" s="44"/>
    </row>
    <row r="1577" spans="1:1" x14ac:dyDescent="0.25">
      <c r="A1577" s="44"/>
    </row>
    <row r="1578" spans="1:1" x14ac:dyDescent="0.25">
      <c r="A1578" s="44"/>
    </row>
    <row r="1579" spans="1:1" x14ac:dyDescent="0.25">
      <c r="A1579" s="44"/>
    </row>
    <row r="1580" spans="1:1" x14ac:dyDescent="0.25">
      <c r="A1580" s="44"/>
    </row>
    <row r="1581" spans="1:1" x14ac:dyDescent="0.25">
      <c r="A1581" s="44"/>
    </row>
    <row r="1582" spans="1:1" x14ac:dyDescent="0.25">
      <c r="A1582" s="44"/>
    </row>
    <row r="1583" spans="1:1" x14ac:dyDescent="0.25">
      <c r="A1583" s="44"/>
    </row>
    <row r="1584" spans="1:1" x14ac:dyDescent="0.25">
      <c r="A1584" s="44"/>
    </row>
    <row r="1585" spans="1:1" x14ac:dyDescent="0.25">
      <c r="A1585" s="44"/>
    </row>
    <row r="1586" spans="1:1" x14ac:dyDescent="0.25">
      <c r="A1586" s="44"/>
    </row>
    <row r="1587" spans="1:1" x14ac:dyDescent="0.25">
      <c r="A1587" s="44"/>
    </row>
    <row r="1588" spans="1:1" x14ac:dyDescent="0.25">
      <c r="A1588" s="44"/>
    </row>
    <row r="1589" spans="1:1" x14ac:dyDescent="0.25">
      <c r="A1589" s="44"/>
    </row>
    <row r="1590" spans="1:1" x14ac:dyDescent="0.25">
      <c r="A1590" s="44"/>
    </row>
    <row r="1591" spans="1:1" x14ac:dyDescent="0.25">
      <c r="A1591" s="44"/>
    </row>
    <row r="1592" spans="1:1" x14ac:dyDescent="0.25">
      <c r="A1592" s="44"/>
    </row>
    <row r="1593" spans="1:1" x14ac:dyDescent="0.25">
      <c r="A1593" s="44"/>
    </row>
    <row r="1594" spans="1:1" x14ac:dyDescent="0.25">
      <c r="A1594" s="44"/>
    </row>
    <row r="1595" spans="1:1" x14ac:dyDescent="0.25">
      <c r="A1595" s="44"/>
    </row>
    <row r="1596" spans="1:1" x14ac:dyDescent="0.25">
      <c r="A1596" s="44"/>
    </row>
    <row r="1597" spans="1:1" x14ac:dyDescent="0.25">
      <c r="A1597" s="44"/>
    </row>
    <row r="1598" spans="1:1" x14ac:dyDescent="0.25">
      <c r="A1598" s="44"/>
    </row>
    <row r="1599" spans="1:1" x14ac:dyDescent="0.25">
      <c r="A1599" s="44"/>
    </row>
    <row r="1600" spans="1:1" x14ac:dyDescent="0.25">
      <c r="A1600" s="44"/>
    </row>
    <row r="1601" spans="1:1" x14ac:dyDescent="0.25">
      <c r="A1601" s="44"/>
    </row>
    <row r="1602" spans="1:1" x14ac:dyDescent="0.25">
      <c r="A1602" s="44"/>
    </row>
    <row r="1603" spans="1:1" x14ac:dyDescent="0.25">
      <c r="A1603" s="44"/>
    </row>
    <row r="1604" spans="1:1" x14ac:dyDescent="0.25">
      <c r="A1604" s="44"/>
    </row>
    <row r="1605" spans="1:1" x14ac:dyDescent="0.25">
      <c r="A1605" s="44"/>
    </row>
    <row r="1606" spans="1:1" x14ac:dyDescent="0.25">
      <c r="A1606" s="44"/>
    </row>
    <row r="1607" spans="1:1" x14ac:dyDescent="0.25">
      <c r="A1607" s="44"/>
    </row>
    <row r="1608" spans="1:1" x14ac:dyDescent="0.25">
      <c r="A1608" s="44"/>
    </row>
    <row r="1609" spans="1:1" x14ac:dyDescent="0.25">
      <c r="A1609" s="44"/>
    </row>
    <row r="1610" spans="1:1" x14ac:dyDescent="0.25">
      <c r="A1610" s="44"/>
    </row>
    <row r="1611" spans="1:1" x14ac:dyDescent="0.25">
      <c r="A1611" s="44"/>
    </row>
    <row r="1612" spans="1:1" x14ac:dyDescent="0.25">
      <c r="A1612" s="44"/>
    </row>
    <row r="1613" spans="1:1" x14ac:dyDescent="0.25">
      <c r="A1613" s="44"/>
    </row>
    <row r="1614" spans="1:1" x14ac:dyDescent="0.25">
      <c r="A1614" s="44"/>
    </row>
    <row r="1615" spans="1:1" x14ac:dyDescent="0.25">
      <c r="A1615" s="44"/>
    </row>
    <row r="1616" spans="1:1" x14ac:dyDescent="0.25">
      <c r="A1616" s="44"/>
    </row>
    <row r="1617" spans="1:1" x14ac:dyDescent="0.25">
      <c r="A1617" s="44"/>
    </row>
    <row r="1618" spans="1:1" x14ac:dyDescent="0.25">
      <c r="A1618" s="44"/>
    </row>
    <row r="1619" spans="1:1" x14ac:dyDescent="0.25">
      <c r="A1619" s="44"/>
    </row>
    <row r="1620" spans="1:1" x14ac:dyDescent="0.25">
      <c r="A1620" s="44"/>
    </row>
    <row r="1621" spans="1:1" x14ac:dyDescent="0.25">
      <c r="A1621" s="44"/>
    </row>
    <row r="1622" spans="1:1" x14ac:dyDescent="0.25">
      <c r="A1622" s="44"/>
    </row>
    <row r="1623" spans="1:1" x14ac:dyDescent="0.25">
      <c r="A1623" s="44"/>
    </row>
    <row r="1624" spans="1:1" x14ac:dyDescent="0.25">
      <c r="A1624" s="44"/>
    </row>
    <row r="1625" spans="1:1" x14ac:dyDescent="0.25">
      <c r="A1625" s="44"/>
    </row>
    <row r="1626" spans="1:1" x14ac:dyDescent="0.25">
      <c r="A1626" s="44"/>
    </row>
    <row r="1627" spans="1:1" x14ac:dyDescent="0.25">
      <c r="A1627" s="44"/>
    </row>
    <row r="1628" spans="1:1" x14ac:dyDescent="0.25">
      <c r="A1628" s="44"/>
    </row>
    <row r="1629" spans="1:1" x14ac:dyDescent="0.25">
      <c r="A1629" s="44"/>
    </row>
    <row r="1630" spans="1:1" x14ac:dyDescent="0.25">
      <c r="A1630" s="44"/>
    </row>
    <row r="1631" spans="1:1" x14ac:dyDescent="0.25">
      <c r="A1631" s="44"/>
    </row>
    <row r="1632" spans="1:1" x14ac:dyDescent="0.25">
      <c r="A1632" s="44"/>
    </row>
    <row r="1633" spans="1:1" x14ac:dyDescent="0.25">
      <c r="A1633" s="44"/>
    </row>
    <row r="1634" spans="1:1" x14ac:dyDescent="0.25">
      <c r="A1634" s="44"/>
    </row>
    <row r="1635" spans="1:1" x14ac:dyDescent="0.25">
      <c r="A1635" s="44"/>
    </row>
    <row r="1636" spans="1:1" x14ac:dyDescent="0.25">
      <c r="A1636" s="44"/>
    </row>
    <row r="1637" spans="1:1" x14ac:dyDescent="0.25">
      <c r="A1637" s="44"/>
    </row>
    <row r="1638" spans="1:1" x14ac:dyDescent="0.25">
      <c r="A1638" s="44"/>
    </row>
    <row r="1639" spans="1:1" x14ac:dyDescent="0.25">
      <c r="A1639" s="44"/>
    </row>
    <row r="1640" spans="1:1" x14ac:dyDescent="0.25">
      <c r="A1640" s="44"/>
    </row>
    <row r="1641" spans="1:1" x14ac:dyDescent="0.25">
      <c r="A1641" s="44"/>
    </row>
    <row r="1642" spans="1:1" x14ac:dyDescent="0.25">
      <c r="A1642" s="44"/>
    </row>
    <row r="1643" spans="1:1" x14ac:dyDescent="0.25">
      <c r="A1643" s="44"/>
    </row>
    <row r="1644" spans="1:1" x14ac:dyDescent="0.25">
      <c r="A1644" s="44"/>
    </row>
    <row r="1645" spans="1:1" x14ac:dyDescent="0.25">
      <c r="A1645" s="44"/>
    </row>
    <row r="1646" spans="1:1" x14ac:dyDescent="0.25">
      <c r="A1646" s="44"/>
    </row>
    <row r="1647" spans="1:1" x14ac:dyDescent="0.25">
      <c r="A1647" s="44"/>
    </row>
    <row r="1648" spans="1:1" x14ac:dyDescent="0.25">
      <c r="A1648" s="44"/>
    </row>
    <row r="1649" spans="1:1" x14ac:dyDescent="0.25">
      <c r="A1649" s="44"/>
    </row>
    <row r="1650" spans="1:1" x14ac:dyDescent="0.25">
      <c r="A1650" s="44"/>
    </row>
    <row r="1651" spans="1:1" x14ac:dyDescent="0.25">
      <c r="A1651" s="44"/>
    </row>
    <row r="1652" spans="1:1" x14ac:dyDescent="0.25">
      <c r="A1652" s="44"/>
    </row>
    <row r="1653" spans="1:1" x14ac:dyDescent="0.25">
      <c r="A1653" s="44"/>
    </row>
    <row r="1654" spans="1:1" x14ac:dyDescent="0.25">
      <c r="A1654" s="44"/>
    </row>
    <row r="1655" spans="1:1" x14ac:dyDescent="0.25">
      <c r="A1655" s="44"/>
    </row>
    <row r="1656" spans="1:1" x14ac:dyDescent="0.25">
      <c r="A1656" s="44"/>
    </row>
    <row r="1657" spans="1:1" x14ac:dyDescent="0.25">
      <c r="A1657" s="44"/>
    </row>
    <row r="1658" spans="1:1" x14ac:dyDescent="0.25">
      <c r="A1658" s="44"/>
    </row>
    <row r="1659" spans="1:1" x14ac:dyDescent="0.25">
      <c r="A1659" s="44"/>
    </row>
    <row r="1660" spans="1:1" x14ac:dyDescent="0.25">
      <c r="A1660" s="44"/>
    </row>
    <row r="1661" spans="1:1" x14ac:dyDescent="0.25">
      <c r="A1661" s="44"/>
    </row>
    <row r="1662" spans="1:1" x14ac:dyDescent="0.25">
      <c r="A1662" s="44"/>
    </row>
    <row r="1663" spans="1:1" x14ac:dyDescent="0.25">
      <c r="A1663" s="44"/>
    </row>
    <row r="1664" spans="1:1" x14ac:dyDescent="0.25">
      <c r="A1664" s="44"/>
    </row>
    <row r="1665" spans="1:1" x14ac:dyDescent="0.25">
      <c r="A1665" s="44"/>
    </row>
    <row r="1666" spans="1:1" x14ac:dyDescent="0.25">
      <c r="A1666" s="44"/>
    </row>
    <row r="1667" spans="1:1" x14ac:dyDescent="0.25">
      <c r="A1667" s="44"/>
    </row>
    <row r="1668" spans="1:1" x14ac:dyDescent="0.25">
      <c r="A1668" s="44"/>
    </row>
    <row r="1669" spans="1:1" x14ac:dyDescent="0.25">
      <c r="A1669" s="44"/>
    </row>
    <row r="1670" spans="1:1" x14ac:dyDescent="0.25">
      <c r="A1670" s="44"/>
    </row>
    <row r="1671" spans="1:1" x14ac:dyDescent="0.25">
      <c r="A1671" s="44"/>
    </row>
    <row r="1672" spans="1:1" x14ac:dyDescent="0.25">
      <c r="A1672" s="44"/>
    </row>
    <row r="1673" spans="1:1" x14ac:dyDescent="0.25">
      <c r="A1673" s="44"/>
    </row>
    <row r="1674" spans="1:1" x14ac:dyDescent="0.25">
      <c r="A1674" s="44"/>
    </row>
    <row r="1675" spans="1:1" x14ac:dyDescent="0.25">
      <c r="A1675" s="44"/>
    </row>
    <row r="1676" spans="1:1" x14ac:dyDescent="0.25">
      <c r="A1676" s="44"/>
    </row>
    <row r="1677" spans="1:1" x14ac:dyDescent="0.25">
      <c r="A1677" s="44"/>
    </row>
    <row r="1678" spans="1:1" x14ac:dyDescent="0.25">
      <c r="A1678" s="44"/>
    </row>
    <row r="1679" spans="1:1" x14ac:dyDescent="0.25">
      <c r="A1679" s="44"/>
    </row>
    <row r="1680" spans="1:1" x14ac:dyDescent="0.25">
      <c r="A1680" s="44"/>
    </row>
    <row r="1681" spans="1:1" x14ac:dyDescent="0.25">
      <c r="A1681" s="44"/>
    </row>
    <row r="1682" spans="1:1" x14ac:dyDescent="0.25">
      <c r="A1682" s="44"/>
    </row>
    <row r="1683" spans="1:1" x14ac:dyDescent="0.25">
      <c r="A1683" s="44"/>
    </row>
    <row r="1684" spans="1:1" x14ac:dyDescent="0.25">
      <c r="A1684" s="44"/>
    </row>
    <row r="1685" spans="1:1" x14ac:dyDescent="0.25">
      <c r="A1685" s="44"/>
    </row>
    <row r="1686" spans="1:1" x14ac:dyDescent="0.25">
      <c r="A1686" s="44"/>
    </row>
    <row r="1687" spans="1:1" x14ac:dyDescent="0.25">
      <c r="A1687" s="44"/>
    </row>
    <row r="1688" spans="1:1" x14ac:dyDescent="0.25">
      <c r="A1688" s="44"/>
    </row>
    <row r="1689" spans="1:1" x14ac:dyDescent="0.25">
      <c r="A1689" s="44"/>
    </row>
    <row r="1690" spans="1:1" x14ac:dyDescent="0.25">
      <c r="A1690" s="44"/>
    </row>
    <row r="1691" spans="1:1" x14ac:dyDescent="0.25">
      <c r="A1691" s="44"/>
    </row>
    <row r="1692" spans="1:1" x14ac:dyDescent="0.25">
      <c r="A1692" s="44"/>
    </row>
    <row r="1693" spans="1:1" x14ac:dyDescent="0.25">
      <c r="A1693" s="44"/>
    </row>
    <row r="1694" spans="1:1" x14ac:dyDescent="0.25">
      <c r="A1694" s="44"/>
    </row>
    <row r="1695" spans="1:1" x14ac:dyDescent="0.25">
      <c r="A1695" s="44"/>
    </row>
    <row r="1696" spans="1:1" x14ac:dyDescent="0.25">
      <c r="A1696" s="44"/>
    </row>
    <row r="1697" spans="1:1" x14ac:dyDescent="0.25">
      <c r="A1697" s="44"/>
    </row>
    <row r="1698" spans="1:1" x14ac:dyDescent="0.25">
      <c r="A1698" s="44"/>
    </row>
    <row r="1699" spans="1:1" x14ac:dyDescent="0.25">
      <c r="A1699" s="44"/>
    </row>
    <row r="1700" spans="1:1" x14ac:dyDescent="0.25">
      <c r="A1700" s="44"/>
    </row>
    <row r="1701" spans="1:1" x14ac:dyDescent="0.25">
      <c r="A1701" s="44"/>
    </row>
    <row r="1702" spans="1:1" x14ac:dyDescent="0.25">
      <c r="A1702" s="44"/>
    </row>
    <row r="1703" spans="1:1" x14ac:dyDescent="0.25">
      <c r="A1703" s="44"/>
    </row>
    <row r="1704" spans="1:1" x14ac:dyDescent="0.25">
      <c r="A1704" s="44"/>
    </row>
    <row r="1705" spans="1:1" x14ac:dyDescent="0.25">
      <c r="A1705" s="44"/>
    </row>
    <row r="1706" spans="1:1" x14ac:dyDescent="0.25">
      <c r="A1706" s="44"/>
    </row>
    <row r="1707" spans="1:1" x14ac:dyDescent="0.25">
      <c r="A1707" s="44"/>
    </row>
    <row r="1708" spans="1:1" x14ac:dyDescent="0.25">
      <c r="A1708" s="44"/>
    </row>
    <row r="1709" spans="1:1" x14ac:dyDescent="0.25">
      <c r="A1709" s="44"/>
    </row>
    <row r="1710" spans="1:1" x14ac:dyDescent="0.25">
      <c r="A1710" s="44"/>
    </row>
    <row r="1711" spans="1:1" x14ac:dyDescent="0.25">
      <c r="A1711" s="44"/>
    </row>
    <row r="1712" spans="1:1" x14ac:dyDescent="0.25">
      <c r="A1712" s="44"/>
    </row>
    <row r="1713" spans="1:1" x14ac:dyDescent="0.25">
      <c r="A1713" s="44"/>
    </row>
    <row r="1714" spans="1:1" x14ac:dyDescent="0.25">
      <c r="A1714" s="44"/>
    </row>
    <row r="1715" spans="1:1" x14ac:dyDescent="0.25">
      <c r="A1715" s="44"/>
    </row>
    <row r="1716" spans="1:1" x14ac:dyDescent="0.25">
      <c r="A1716" s="44"/>
    </row>
    <row r="1717" spans="1:1" x14ac:dyDescent="0.25">
      <c r="A1717" s="44"/>
    </row>
    <row r="1718" spans="1:1" x14ac:dyDescent="0.25">
      <c r="A1718" s="44"/>
    </row>
    <row r="1719" spans="1:1" x14ac:dyDescent="0.25">
      <c r="A1719" s="44"/>
    </row>
    <row r="1720" spans="1:1" x14ac:dyDescent="0.25">
      <c r="A1720" s="44"/>
    </row>
    <row r="1721" spans="1:1" x14ac:dyDescent="0.25">
      <c r="A1721" s="44"/>
    </row>
    <row r="1722" spans="1:1" x14ac:dyDescent="0.25">
      <c r="A1722" s="44"/>
    </row>
    <row r="1723" spans="1:1" x14ac:dyDescent="0.25">
      <c r="A1723" s="44"/>
    </row>
    <row r="1724" spans="1:1" x14ac:dyDescent="0.25">
      <c r="A1724" s="44"/>
    </row>
    <row r="1725" spans="1:1" x14ac:dyDescent="0.25">
      <c r="A1725" s="44"/>
    </row>
    <row r="1726" spans="1:1" x14ac:dyDescent="0.25">
      <c r="A1726" s="44"/>
    </row>
    <row r="1727" spans="1:1" x14ac:dyDescent="0.25">
      <c r="A1727" s="44"/>
    </row>
    <row r="1728" spans="1:1" x14ac:dyDescent="0.25">
      <c r="A1728" s="44"/>
    </row>
    <row r="1729" spans="1:1" x14ac:dyDescent="0.25">
      <c r="A1729" s="44"/>
    </row>
    <row r="1730" spans="1:1" x14ac:dyDescent="0.25">
      <c r="A1730" s="44"/>
    </row>
    <row r="1731" spans="1:1" x14ac:dyDescent="0.25">
      <c r="A1731" s="44"/>
    </row>
    <row r="1732" spans="1:1" x14ac:dyDescent="0.25">
      <c r="A1732" s="44"/>
    </row>
    <row r="1733" spans="1:1" x14ac:dyDescent="0.25">
      <c r="A1733" s="44"/>
    </row>
    <row r="1734" spans="1:1" x14ac:dyDescent="0.25">
      <c r="A1734" s="44"/>
    </row>
    <row r="1735" spans="1:1" x14ac:dyDescent="0.25">
      <c r="A1735" s="44"/>
    </row>
    <row r="1736" spans="1:1" x14ac:dyDescent="0.25">
      <c r="A1736" s="44"/>
    </row>
    <row r="1737" spans="1:1" x14ac:dyDescent="0.25">
      <c r="A1737" s="44"/>
    </row>
    <row r="1738" spans="1:1" x14ac:dyDescent="0.25">
      <c r="A1738" s="44"/>
    </row>
    <row r="1739" spans="1:1" x14ac:dyDescent="0.25">
      <c r="A1739" s="44"/>
    </row>
    <row r="1740" spans="1:1" x14ac:dyDescent="0.25">
      <c r="A1740" s="44"/>
    </row>
    <row r="1741" spans="1:1" x14ac:dyDescent="0.25">
      <c r="A1741" s="44"/>
    </row>
    <row r="1742" spans="1:1" x14ac:dyDescent="0.25">
      <c r="A1742" s="44"/>
    </row>
    <row r="1743" spans="1:1" x14ac:dyDescent="0.25">
      <c r="A1743" s="44"/>
    </row>
    <row r="1744" spans="1:1" x14ac:dyDescent="0.25">
      <c r="A1744" s="44"/>
    </row>
    <row r="1745" spans="1:1" x14ac:dyDescent="0.25">
      <c r="A1745" s="44"/>
    </row>
    <row r="1746" spans="1:1" x14ac:dyDescent="0.25">
      <c r="A1746" s="44"/>
    </row>
    <row r="1747" spans="1:1" x14ac:dyDescent="0.25">
      <c r="A1747" s="44"/>
    </row>
    <row r="1748" spans="1:1" x14ac:dyDescent="0.25">
      <c r="A1748" s="44"/>
    </row>
    <row r="1749" spans="1:1" x14ac:dyDescent="0.25">
      <c r="A1749" s="44"/>
    </row>
    <row r="1750" spans="1:1" x14ac:dyDescent="0.25">
      <c r="A1750" s="44"/>
    </row>
    <row r="1751" spans="1:1" x14ac:dyDescent="0.25">
      <c r="A1751" s="44"/>
    </row>
    <row r="1752" spans="1:1" x14ac:dyDescent="0.25">
      <c r="A1752" s="44"/>
    </row>
    <row r="1753" spans="1:1" x14ac:dyDescent="0.25">
      <c r="A1753" s="44"/>
    </row>
    <row r="1754" spans="1:1" x14ac:dyDescent="0.25">
      <c r="A1754" s="44"/>
    </row>
    <row r="1755" spans="1:1" x14ac:dyDescent="0.25">
      <c r="A1755" s="44"/>
    </row>
    <row r="1756" spans="1:1" x14ac:dyDescent="0.25">
      <c r="A1756" s="44"/>
    </row>
    <row r="1757" spans="1:1" x14ac:dyDescent="0.25">
      <c r="A1757" s="44"/>
    </row>
    <row r="1758" spans="1:1" x14ac:dyDescent="0.25">
      <c r="A1758" s="44"/>
    </row>
    <row r="1759" spans="1:1" x14ac:dyDescent="0.25">
      <c r="A1759" s="44"/>
    </row>
    <row r="1760" spans="1:1" x14ac:dyDescent="0.25">
      <c r="A1760" s="44"/>
    </row>
    <row r="1761" spans="1:1" x14ac:dyDescent="0.25">
      <c r="A1761" s="44"/>
    </row>
    <row r="1762" spans="1:1" x14ac:dyDescent="0.25">
      <c r="A1762" s="44"/>
    </row>
    <row r="1763" spans="1:1" x14ac:dyDescent="0.25">
      <c r="A1763" s="44"/>
    </row>
    <row r="1764" spans="1:1" x14ac:dyDescent="0.25">
      <c r="A1764" s="44"/>
    </row>
    <row r="1765" spans="1:1" x14ac:dyDescent="0.25">
      <c r="A1765" s="44"/>
    </row>
    <row r="1766" spans="1:1" x14ac:dyDescent="0.25">
      <c r="A1766" s="44"/>
    </row>
    <row r="1767" spans="1:1" x14ac:dyDescent="0.25">
      <c r="A1767" s="44"/>
    </row>
    <row r="1768" spans="1:1" x14ac:dyDescent="0.25">
      <c r="A1768" s="44"/>
    </row>
    <row r="1769" spans="1:1" x14ac:dyDescent="0.25">
      <c r="A1769" s="44"/>
    </row>
    <row r="1770" spans="1:1" x14ac:dyDescent="0.25">
      <c r="A1770" s="44"/>
    </row>
    <row r="1771" spans="1:1" x14ac:dyDescent="0.25">
      <c r="A1771" s="44"/>
    </row>
    <row r="1772" spans="1:1" x14ac:dyDescent="0.25">
      <c r="A1772" s="44"/>
    </row>
    <row r="1773" spans="1:1" x14ac:dyDescent="0.25">
      <c r="A1773" s="44"/>
    </row>
    <row r="1774" spans="1:1" x14ac:dyDescent="0.25">
      <c r="A1774" s="44"/>
    </row>
    <row r="1775" spans="1:1" x14ac:dyDescent="0.25">
      <c r="A1775" s="44"/>
    </row>
    <row r="1776" spans="1:1" x14ac:dyDescent="0.25">
      <c r="A1776" s="44"/>
    </row>
    <row r="1777" spans="1:1" x14ac:dyDescent="0.25">
      <c r="A1777" s="44"/>
    </row>
    <row r="1778" spans="1:1" x14ac:dyDescent="0.25">
      <c r="A1778" s="44"/>
    </row>
    <row r="1779" spans="1:1" x14ac:dyDescent="0.25">
      <c r="A1779" s="44"/>
    </row>
    <row r="1780" spans="1:1" x14ac:dyDescent="0.25">
      <c r="A1780" s="44"/>
    </row>
    <row r="1781" spans="1:1" x14ac:dyDescent="0.25">
      <c r="A1781" s="44"/>
    </row>
    <row r="1782" spans="1:1" x14ac:dyDescent="0.25">
      <c r="A1782" s="44"/>
    </row>
    <row r="1783" spans="1:1" x14ac:dyDescent="0.25">
      <c r="A1783" s="44"/>
    </row>
    <row r="1784" spans="1:1" x14ac:dyDescent="0.25">
      <c r="A1784" s="44"/>
    </row>
    <row r="1785" spans="1:1" x14ac:dyDescent="0.25">
      <c r="A1785" s="44"/>
    </row>
    <row r="1786" spans="1:1" x14ac:dyDescent="0.25">
      <c r="A1786" s="44"/>
    </row>
    <row r="1787" spans="1:1" x14ac:dyDescent="0.25">
      <c r="A1787" s="44"/>
    </row>
    <row r="1788" spans="1:1" x14ac:dyDescent="0.25">
      <c r="A1788" s="44"/>
    </row>
    <row r="1789" spans="1:1" x14ac:dyDescent="0.25">
      <c r="A1789" s="44"/>
    </row>
    <row r="1790" spans="1:1" x14ac:dyDescent="0.25">
      <c r="A1790" s="44"/>
    </row>
    <row r="1791" spans="1:1" x14ac:dyDescent="0.25">
      <c r="A1791" s="44"/>
    </row>
    <row r="1792" spans="1:1" x14ac:dyDescent="0.25">
      <c r="A1792" s="44"/>
    </row>
    <row r="1793" spans="1:1" x14ac:dyDescent="0.25">
      <c r="A1793" s="44"/>
    </row>
    <row r="1794" spans="1:1" x14ac:dyDescent="0.25">
      <c r="A1794" s="44"/>
    </row>
    <row r="1795" spans="1:1" x14ac:dyDescent="0.25">
      <c r="A1795" s="44"/>
    </row>
    <row r="1796" spans="1:1" x14ac:dyDescent="0.25">
      <c r="A1796" s="44"/>
    </row>
    <row r="1797" spans="1:1" x14ac:dyDescent="0.25">
      <c r="A1797" s="44"/>
    </row>
  </sheetData>
  <autoFilter ref="A4:K377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tabColor rgb="FFC00000"/>
  </sheetPr>
  <dimension ref="A1:K1503"/>
  <sheetViews>
    <sheetView showGridLines="0" workbookViewId="0">
      <pane ySplit="4" topLeftCell="A5" activePane="bottomLeft" state="frozenSplit"/>
      <selection pane="bottomLeft" activeCell="A4" sqref="A4"/>
    </sheetView>
  </sheetViews>
  <sheetFormatPr defaultRowHeight="15" x14ac:dyDescent="0.25"/>
  <cols>
    <col min="1" max="2" width="30.42578125" style="45" bestFit="1" customWidth="1"/>
    <col min="3" max="3" width="17.7109375" style="45" bestFit="1" customWidth="1"/>
    <col min="4" max="4" width="10" style="45" bestFit="1" customWidth="1"/>
    <col min="5" max="5" width="11.5703125" style="45" bestFit="1" customWidth="1"/>
    <col min="6" max="7" width="15.85546875" style="48" bestFit="1" customWidth="1"/>
    <col min="8" max="8" width="8.140625" style="47" bestFit="1" customWidth="1"/>
    <col min="9" max="9" width="20.42578125" style="48" bestFit="1" customWidth="1"/>
    <col min="10" max="10" width="13.5703125" style="45" bestFit="1" customWidth="1"/>
    <col min="11" max="11" width="16.42578125" style="5" customWidth="1"/>
  </cols>
  <sheetData>
    <row r="1" spans="1:11" s="8" customFormat="1" x14ac:dyDescent="0.25"/>
    <row r="2" spans="1:11" s="8" customFormat="1" x14ac:dyDescent="0.25"/>
    <row r="3" spans="1:11" s="8" customFormat="1" x14ac:dyDescent="0.25"/>
    <row r="4" spans="1:11" x14ac:dyDescent="0.25">
      <c r="A4" s="40" t="s">
        <v>225</v>
      </c>
      <c r="B4" s="40" t="s">
        <v>226</v>
      </c>
      <c r="C4" s="40" t="s">
        <v>135</v>
      </c>
      <c r="D4" s="40" t="s">
        <v>227</v>
      </c>
      <c r="E4" s="40" t="s">
        <v>228</v>
      </c>
      <c r="F4" s="43" t="s">
        <v>229</v>
      </c>
      <c r="G4" s="43" t="s">
        <v>230</v>
      </c>
      <c r="H4" s="42" t="s">
        <v>231</v>
      </c>
      <c r="I4" s="43" t="s">
        <v>232</v>
      </c>
      <c r="J4" s="40" t="s">
        <v>233</v>
      </c>
      <c r="K4" s="9" t="s">
        <v>234</v>
      </c>
    </row>
    <row r="5" spans="1:11" x14ac:dyDescent="0.25">
      <c r="K5" s="10" t="str">
        <f>IF(F5="","",VALUE(TEXT(F5,"DD/MM/AAAA")))</f>
        <v/>
      </c>
    </row>
    <row r="6" spans="1:11" x14ac:dyDescent="0.25">
      <c r="K6" s="10" t="str">
        <f t="shared" ref="K6:K69" si="0">IF(F6="","",VALUE(TEXT(F6,"DD/MM/AAAA")))</f>
        <v/>
      </c>
    </row>
    <row r="7" spans="1:11" x14ac:dyDescent="0.25">
      <c r="K7" s="10" t="str">
        <f t="shared" si="0"/>
        <v/>
      </c>
    </row>
    <row r="8" spans="1:11" x14ac:dyDescent="0.25">
      <c r="K8" s="10" t="str">
        <f t="shared" si="0"/>
        <v/>
      </c>
    </row>
    <row r="9" spans="1:11" x14ac:dyDescent="0.25">
      <c r="K9" s="10" t="str">
        <f t="shared" si="0"/>
        <v/>
      </c>
    </row>
    <row r="10" spans="1:11" x14ac:dyDescent="0.25">
      <c r="K10" s="10" t="str">
        <f t="shared" si="0"/>
        <v/>
      </c>
    </row>
    <row r="11" spans="1:11" x14ac:dyDescent="0.25">
      <c r="K11" s="10" t="str">
        <f t="shared" si="0"/>
        <v/>
      </c>
    </row>
    <row r="12" spans="1:11" x14ac:dyDescent="0.25">
      <c r="K12" s="10" t="str">
        <f t="shared" si="0"/>
        <v/>
      </c>
    </row>
    <row r="13" spans="1:11" x14ac:dyDescent="0.25">
      <c r="K13" s="10" t="str">
        <f t="shared" si="0"/>
        <v/>
      </c>
    </row>
    <row r="14" spans="1:11" x14ac:dyDescent="0.25">
      <c r="K14" s="10" t="str">
        <f t="shared" si="0"/>
        <v/>
      </c>
    </row>
    <row r="15" spans="1:11" x14ac:dyDescent="0.25">
      <c r="K15" s="10" t="str">
        <f t="shared" si="0"/>
        <v/>
      </c>
    </row>
    <row r="16" spans="1:11" x14ac:dyDescent="0.25">
      <c r="K16" s="10" t="str">
        <f t="shared" si="0"/>
        <v/>
      </c>
    </row>
    <row r="17" spans="11:11" x14ac:dyDescent="0.25">
      <c r="K17" s="10" t="str">
        <f t="shared" si="0"/>
        <v/>
      </c>
    </row>
    <row r="18" spans="11:11" x14ac:dyDescent="0.25">
      <c r="K18" s="10" t="str">
        <f t="shared" si="0"/>
        <v/>
      </c>
    </row>
    <row r="19" spans="11:11" x14ac:dyDescent="0.25">
      <c r="K19" s="10" t="str">
        <f t="shared" si="0"/>
        <v/>
      </c>
    </row>
    <row r="20" spans="11:11" x14ac:dyDescent="0.25">
      <c r="K20" s="10" t="str">
        <f t="shared" si="0"/>
        <v/>
      </c>
    </row>
    <row r="21" spans="11:11" x14ac:dyDescent="0.25">
      <c r="K21" s="10" t="str">
        <f t="shared" si="0"/>
        <v/>
      </c>
    </row>
    <row r="22" spans="11:11" x14ac:dyDescent="0.25">
      <c r="K22" s="10" t="str">
        <f t="shared" si="0"/>
        <v/>
      </c>
    </row>
    <row r="23" spans="11:11" x14ac:dyDescent="0.25">
      <c r="K23" s="10" t="str">
        <f t="shared" si="0"/>
        <v/>
      </c>
    </row>
    <row r="24" spans="11:11" x14ac:dyDescent="0.25">
      <c r="K24" s="10" t="str">
        <f t="shared" si="0"/>
        <v/>
      </c>
    </row>
    <row r="25" spans="11:11" x14ac:dyDescent="0.25">
      <c r="K25" s="10" t="str">
        <f t="shared" si="0"/>
        <v/>
      </c>
    </row>
    <row r="26" spans="11:11" x14ac:dyDescent="0.25">
      <c r="K26" s="10" t="str">
        <f t="shared" si="0"/>
        <v/>
      </c>
    </row>
    <row r="27" spans="11:11" x14ac:dyDescent="0.25">
      <c r="K27" s="10" t="str">
        <f t="shared" si="0"/>
        <v/>
      </c>
    </row>
    <row r="28" spans="11:11" x14ac:dyDescent="0.25">
      <c r="K28" s="10" t="str">
        <f t="shared" si="0"/>
        <v/>
      </c>
    </row>
    <row r="29" spans="11:11" x14ac:dyDescent="0.25">
      <c r="K29" s="10" t="str">
        <f t="shared" si="0"/>
        <v/>
      </c>
    </row>
    <row r="30" spans="11:11" x14ac:dyDescent="0.25">
      <c r="K30" s="10" t="str">
        <f t="shared" si="0"/>
        <v/>
      </c>
    </row>
    <row r="31" spans="11:11" x14ac:dyDescent="0.25">
      <c r="K31" s="10" t="str">
        <f t="shared" si="0"/>
        <v/>
      </c>
    </row>
    <row r="32" spans="11:11" x14ac:dyDescent="0.25">
      <c r="K32" s="10" t="str">
        <f t="shared" si="0"/>
        <v/>
      </c>
    </row>
    <row r="33" spans="11:11" x14ac:dyDescent="0.25">
      <c r="K33" s="10" t="str">
        <f t="shared" si="0"/>
        <v/>
      </c>
    </row>
    <row r="34" spans="11:11" x14ac:dyDescent="0.25">
      <c r="K34" s="10" t="str">
        <f t="shared" si="0"/>
        <v/>
      </c>
    </row>
    <row r="35" spans="11:11" x14ac:dyDescent="0.25">
      <c r="K35" s="10" t="str">
        <f t="shared" si="0"/>
        <v/>
      </c>
    </row>
    <row r="36" spans="11:11" x14ac:dyDescent="0.25">
      <c r="K36" s="10" t="str">
        <f t="shared" si="0"/>
        <v/>
      </c>
    </row>
    <row r="37" spans="11:11" x14ac:dyDescent="0.25">
      <c r="K37" s="10" t="str">
        <f t="shared" si="0"/>
        <v/>
      </c>
    </row>
    <row r="38" spans="11:11" x14ac:dyDescent="0.25">
      <c r="K38" s="10" t="str">
        <f t="shared" si="0"/>
        <v/>
      </c>
    </row>
    <row r="39" spans="11:11" x14ac:dyDescent="0.25">
      <c r="K39" s="10" t="str">
        <f t="shared" si="0"/>
        <v/>
      </c>
    </row>
    <row r="40" spans="11:11" x14ac:dyDescent="0.25">
      <c r="K40" s="10" t="str">
        <f t="shared" si="0"/>
        <v/>
      </c>
    </row>
    <row r="41" spans="11:11" x14ac:dyDescent="0.25">
      <c r="K41" s="10" t="str">
        <f t="shared" si="0"/>
        <v/>
      </c>
    </row>
    <row r="42" spans="11:11" x14ac:dyDescent="0.25">
      <c r="K42" s="10" t="str">
        <f t="shared" si="0"/>
        <v/>
      </c>
    </row>
    <row r="43" spans="11:11" x14ac:dyDescent="0.25">
      <c r="K43" s="10" t="str">
        <f t="shared" si="0"/>
        <v/>
      </c>
    </row>
    <row r="44" spans="11:11" x14ac:dyDescent="0.25">
      <c r="K44" s="10" t="str">
        <f t="shared" si="0"/>
        <v/>
      </c>
    </row>
    <row r="45" spans="11:11" x14ac:dyDescent="0.25">
      <c r="K45" s="10" t="str">
        <f t="shared" si="0"/>
        <v/>
      </c>
    </row>
    <row r="46" spans="11:11" x14ac:dyDescent="0.25">
      <c r="K46" s="10" t="str">
        <f t="shared" si="0"/>
        <v/>
      </c>
    </row>
    <row r="47" spans="11:11" x14ac:dyDescent="0.25">
      <c r="K47" s="10" t="str">
        <f t="shared" si="0"/>
        <v/>
      </c>
    </row>
    <row r="48" spans="11:11" x14ac:dyDescent="0.25">
      <c r="K48" s="10" t="str">
        <f t="shared" si="0"/>
        <v/>
      </c>
    </row>
    <row r="49" spans="11:11" x14ac:dyDescent="0.25">
      <c r="K49" s="10" t="str">
        <f t="shared" si="0"/>
        <v/>
      </c>
    </row>
    <row r="50" spans="11:11" x14ac:dyDescent="0.25">
      <c r="K50" s="10" t="str">
        <f t="shared" si="0"/>
        <v/>
      </c>
    </row>
    <row r="51" spans="11:11" x14ac:dyDescent="0.25">
      <c r="K51" s="10" t="str">
        <f t="shared" si="0"/>
        <v/>
      </c>
    </row>
    <row r="52" spans="11:11" x14ac:dyDescent="0.25">
      <c r="K52" s="10" t="str">
        <f t="shared" si="0"/>
        <v/>
      </c>
    </row>
    <row r="53" spans="11:11" x14ac:dyDescent="0.25">
      <c r="K53" s="10" t="str">
        <f t="shared" si="0"/>
        <v/>
      </c>
    </row>
    <row r="54" spans="11:11" x14ac:dyDescent="0.25">
      <c r="K54" s="10" t="str">
        <f t="shared" si="0"/>
        <v/>
      </c>
    </row>
    <row r="55" spans="11:11" x14ac:dyDescent="0.25">
      <c r="K55" s="10" t="str">
        <f t="shared" si="0"/>
        <v/>
      </c>
    </row>
    <row r="56" spans="11:11" x14ac:dyDescent="0.25">
      <c r="K56" s="10" t="str">
        <f t="shared" si="0"/>
        <v/>
      </c>
    </row>
    <row r="57" spans="11:11" x14ac:dyDescent="0.25">
      <c r="K57" s="10" t="str">
        <f t="shared" si="0"/>
        <v/>
      </c>
    </row>
    <row r="58" spans="11:11" x14ac:dyDescent="0.25">
      <c r="K58" s="10" t="str">
        <f t="shared" si="0"/>
        <v/>
      </c>
    </row>
    <row r="59" spans="11:11" x14ac:dyDescent="0.25">
      <c r="K59" s="10" t="str">
        <f t="shared" si="0"/>
        <v/>
      </c>
    </row>
    <row r="60" spans="11:11" x14ac:dyDescent="0.25">
      <c r="K60" s="10" t="str">
        <f t="shared" si="0"/>
        <v/>
      </c>
    </row>
    <row r="61" spans="11:11" x14ac:dyDescent="0.25">
      <c r="K61" s="10" t="str">
        <f t="shared" si="0"/>
        <v/>
      </c>
    </row>
    <row r="62" spans="11:11" x14ac:dyDescent="0.25">
      <c r="K62" s="10" t="str">
        <f t="shared" si="0"/>
        <v/>
      </c>
    </row>
    <row r="63" spans="11:11" x14ac:dyDescent="0.25">
      <c r="K63" s="10" t="str">
        <f t="shared" si="0"/>
        <v/>
      </c>
    </row>
    <row r="64" spans="11:11" x14ac:dyDescent="0.25">
      <c r="K64" s="10" t="str">
        <f t="shared" si="0"/>
        <v/>
      </c>
    </row>
    <row r="65" spans="11:11" x14ac:dyDescent="0.25">
      <c r="K65" s="10" t="str">
        <f t="shared" si="0"/>
        <v/>
      </c>
    </row>
    <row r="66" spans="11:11" x14ac:dyDescent="0.25">
      <c r="K66" s="10" t="str">
        <f t="shared" si="0"/>
        <v/>
      </c>
    </row>
    <row r="67" spans="11:11" x14ac:dyDescent="0.25">
      <c r="K67" s="10" t="str">
        <f t="shared" si="0"/>
        <v/>
      </c>
    </row>
    <row r="68" spans="11:11" x14ac:dyDescent="0.25">
      <c r="K68" s="10" t="str">
        <f t="shared" si="0"/>
        <v/>
      </c>
    </row>
    <row r="69" spans="11:11" x14ac:dyDescent="0.25">
      <c r="K69" s="10" t="str">
        <f t="shared" si="0"/>
        <v/>
      </c>
    </row>
    <row r="70" spans="11:11" x14ac:dyDescent="0.25">
      <c r="K70" s="10" t="str">
        <f t="shared" ref="K70:K133" si="1">IF(F70="","",VALUE(TEXT(F70,"DD/MM/AAAA")))</f>
        <v/>
      </c>
    </row>
    <row r="71" spans="11:11" x14ac:dyDescent="0.25">
      <c r="K71" s="10" t="str">
        <f t="shared" si="1"/>
        <v/>
      </c>
    </row>
    <row r="72" spans="11:11" x14ac:dyDescent="0.25">
      <c r="K72" s="10" t="str">
        <f t="shared" si="1"/>
        <v/>
      </c>
    </row>
    <row r="73" spans="11:11" x14ac:dyDescent="0.25">
      <c r="K73" s="10" t="str">
        <f t="shared" si="1"/>
        <v/>
      </c>
    </row>
    <row r="74" spans="11:11" x14ac:dyDescent="0.25">
      <c r="K74" s="10" t="str">
        <f t="shared" si="1"/>
        <v/>
      </c>
    </row>
    <row r="75" spans="11:11" x14ac:dyDescent="0.25">
      <c r="K75" s="10" t="str">
        <f t="shared" si="1"/>
        <v/>
      </c>
    </row>
    <row r="76" spans="11:11" x14ac:dyDescent="0.25">
      <c r="K76" s="10" t="str">
        <f t="shared" si="1"/>
        <v/>
      </c>
    </row>
    <row r="77" spans="11:11" x14ac:dyDescent="0.25">
      <c r="K77" s="10" t="str">
        <f t="shared" si="1"/>
        <v/>
      </c>
    </row>
    <row r="78" spans="11:11" x14ac:dyDescent="0.25">
      <c r="K78" s="10" t="str">
        <f t="shared" si="1"/>
        <v/>
      </c>
    </row>
    <row r="79" spans="11:11" x14ac:dyDescent="0.25">
      <c r="K79" s="10" t="str">
        <f t="shared" si="1"/>
        <v/>
      </c>
    </row>
    <row r="80" spans="11:11" x14ac:dyDescent="0.25">
      <c r="K80" s="10" t="str">
        <f t="shared" si="1"/>
        <v/>
      </c>
    </row>
    <row r="81" spans="11:11" x14ac:dyDescent="0.25">
      <c r="K81" s="10" t="str">
        <f t="shared" si="1"/>
        <v/>
      </c>
    </row>
    <row r="82" spans="11:11" x14ac:dyDescent="0.25">
      <c r="K82" s="10" t="str">
        <f t="shared" si="1"/>
        <v/>
      </c>
    </row>
    <row r="83" spans="11:11" x14ac:dyDescent="0.25">
      <c r="K83" s="10" t="str">
        <f t="shared" si="1"/>
        <v/>
      </c>
    </row>
    <row r="84" spans="11:11" x14ac:dyDescent="0.25">
      <c r="K84" s="10" t="str">
        <f t="shared" si="1"/>
        <v/>
      </c>
    </row>
    <row r="85" spans="11:11" x14ac:dyDescent="0.25">
      <c r="K85" s="10" t="str">
        <f t="shared" si="1"/>
        <v/>
      </c>
    </row>
    <row r="86" spans="11:11" x14ac:dyDescent="0.25">
      <c r="K86" s="10" t="str">
        <f t="shared" si="1"/>
        <v/>
      </c>
    </row>
    <row r="87" spans="11:11" x14ac:dyDescent="0.25">
      <c r="K87" s="10" t="str">
        <f t="shared" si="1"/>
        <v/>
      </c>
    </row>
    <row r="88" spans="11:11" x14ac:dyDescent="0.25">
      <c r="K88" s="10" t="str">
        <f t="shared" si="1"/>
        <v/>
      </c>
    </row>
    <row r="89" spans="11:11" x14ac:dyDescent="0.25">
      <c r="K89" s="10" t="str">
        <f t="shared" si="1"/>
        <v/>
      </c>
    </row>
    <row r="90" spans="11:11" x14ac:dyDescent="0.25">
      <c r="K90" s="10" t="str">
        <f t="shared" si="1"/>
        <v/>
      </c>
    </row>
    <row r="91" spans="11:11" x14ac:dyDescent="0.25">
      <c r="K91" s="10" t="str">
        <f t="shared" si="1"/>
        <v/>
      </c>
    </row>
    <row r="92" spans="11:11" x14ac:dyDescent="0.25">
      <c r="K92" s="10" t="str">
        <f t="shared" si="1"/>
        <v/>
      </c>
    </row>
    <row r="93" spans="11:11" x14ac:dyDescent="0.25">
      <c r="K93" s="10" t="str">
        <f t="shared" si="1"/>
        <v/>
      </c>
    </row>
    <row r="94" spans="11:11" x14ac:dyDescent="0.25">
      <c r="K94" s="10" t="str">
        <f t="shared" si="1"/>
        <v/>
      </c>
    </row>
    <row r="95" spans="11:11" x14ac:dyDescent="0.25">
      <c r="K95" s="10" t="str">
        <f t="shared" si="1"/>
        <v/>
      </c>
    </row>
    <row r="96" spans="11:11" x14ac:dyDescent="0.25">
      <c r="K96" s="10" t="str">
        <f t="shared" si="1"/>
        <v/>
      </c>
    </row>
    <row r="97" spans="11:11" x14ac:dyDescent="0.25">
      <c r="K97" s="10" t="str">
        <f t="shared" si="1"/>
        <v/>
      </c>
    </row>
    <row r="98" spans="11:11" x14ac:dyDescent="0.25">
      <c r="K98" s="10" t="str">
        <f t="shared" si="1"/>
        <v/>
      </c>
    </row>
    <row r="99" spans="11:11" x14ac:dyDescent="0.25">
      <c r="K99" s="10" t="str">
        <f t="shared" si="1"/>
        <v/>
      </c>
    </row>
    <row r="100" spans="11:11" x14ac:dyDescent="0.25">
      <c r="K100" s="10" t="str">
        <f t="shared" si="1"/>
        <v/>
      </c>
    </row>
    <row r="101" spans="11:11" x14ac:dyDescent="0.25">
      <c r="K101" s="10" t="str">
        <f t="shared" si="1"/>
        <v/>
      </c>
    </row>
    <row r="102" spans="11:11" x14ac:dyDescent="0.25">
      <c r="K102" s="10" t="str">
        <f t="shared" si="1"/>
        <v/>
      </c>
    </row>
    <row r="103" spans="11:11" x14ac:dyDescent="0.25">
      <c r="K103" s="10" t="str">
        <f t="shared" si="1"/>
        <v/>
      </c>
    </row>
    <row r="104" spans="11:11" x14ac:dyDescent="0.25">
      <c r="K104" s="10" t="str">
        <f t="shared" si="1"/>
        <v/>
      </c>
    </row>
    <row r="105" spans="11:11" x14ac:dyDescent="0.25">
      <c r="K105" s="10" t="str">
        <f t="shared" si="1"/>
        <v/>
      </c>
    </row>
    <row r="106" spans="11:11" x14ac:dyDescent="0.25">
      <c r="K106" s="10" t="str">
        <f t="shared" si="1"/>
        <v/>
      </c>
    </row>
    <row r="107" spans="11:11" x14ac:dyDescent="0.25">
      <c r="K107" s="10" t="str">
        <f t="shared" si="1"/>
        <v/>
      </c>
    </row>
    <row r="108" spans="11:11" x14ac:dyDescent="0.25">
      <c r="K108" s="10" t="str">
        <f t="shared" si="1"/>
        <v/>
      </c>
    </row>
    <row r="109" spans="11:11" x14ac:dyDescent="0.25">
      <c r="K109" s="10" t="str">
        <f t="shared" si="1"/>
        <v/>
      </c>
    </row>
    <row r="110" spans="11:11" x14ac:dyDescent="0.25">
      <c r="K110" s="10" t="str">
        <f t="shared" si="1"/>
        <v/>
      </c>
    </row>
    <row r="111" spans="11:11" x14ac:dyDescent="0.25">
      <c r="K111" s="10" t="str">
        <f t="shared" si="1"/>
        <v/>
      </c>
    </row>
    <row r="112" spans="11:11" x14ac:dyDescent="0.25">
      <c r="K112" s="10" t="str">
        <f t="shared" si="1"/>
        <v/>
      </c>
    </row>
    <row r="113" spans="11:11" x14ac:dyDescent="0.25">
      <c r="K113" s="10" t="str">
        <f t="shared" si="1"/>
        <v/>
      </c>
    </row>
    <row r="114" spans="11:11" x14ac:dyDescent="0.25">
      <c r="K114" s="10" t="str">
        <f t="shared" si="1"/>
        <v/>
      </c>
    </row>
    <row r="115" spans="11:11" x14ac:dyDescent="0.25">
      <c r="K115" s="10" t="str">
        <f t="shared" si="1"/>
        <v/>
      </c>
    </row>
    <row r="116" spans="11:11" x14ac:dyDescent="0.25">
      <c r="K116" s="10" t="str">
        <f t="shared" si="1"/>
        <v/>
      </c>
    </row>
    <row r="117" spans="11:11" x14ac:dyDescent="0.25">
      <c r="K117" s="10" t="str">
        <f t="shared" si="1"/>
        <v/>
      </c>
    </row>
    <row r="118" spans="11:11" x14ac:dyDescent="0.25">
      <c r="K118" s="10" t="str">
        <f t="shared" si="1"/>
        <v/>
      </c>
    </row>
    <row r="119" spans="11:11" x14ac:dyDescent="0.25">
      <c r="K119" s="10" t="str">
        <f t="shared" si="1"/>
        <v/>
      </c>
    </row>
    <row r="120" spans="11:11" x14ac:dyDescent="0.25">
      <c r="K120" s="10" t="str">
        <f t="shared" si="1"/>
        <v/>
      </c>
    </row>
    <row r="121" spans="11:11" x14ac:dyDescent="0.25">
      <c r="K121" s="10" t="str">
        <f t="shared" si="1"/>
        <v/>
      </c>
    </row>
    <row r="122" spans="11:11" x14ac:dyDescent="0.25">
      <c r="K122" s="10" t="str">
        <f t="shared" si="1"/>
        <v/>
      </c>
    </row>
    <row r="123" spans="11:11" x14ac:dyDescent="0.25">
      <c r="K123" s="10" t="str">
        <f t="shared" si="1"/>
        <v/>
      </c>
    </row>
    <row r="124" spans="11:11" x14ac:dyDescent="0.25">
      <c r="K124" s="10" t="str">
        <f t="shared" si="1"/>
        <v/>
      </c>
    </row>
    <row r="125" spans="11:11" x14ac:dyDescent="0.25">
      <c r="K125" s="10" t="str">
        <f t="shared" si="1"/>
        <v/>
      </c>
    </row>
    <row r="126" spans="11:11" x14ac:dyDescent="0.25">
      <c r="K126" s="10" t="str">
        <f t="shared" si="1"/>
        <v/>
      </c>
    </row>
    <row r="127" spans="11:11" x14ac:dyDescent="0.25">
      <c r="K127" s="10" t="str">
        <f t="shared" si="1"/>
        <v/>
      </c>
    </row>
    <row r="128" spans="11:11" x14ac:dyDescent="0.25">
      <c r="K128" s="10" t="str">
        <f t="shared" si="1"/>
        <v/>
      </c>
    </row>
    <row r="129" spans="11:11" x14ac:dyDescent="0.25">
      <c r="K129" s="10" t="str">
        <f t="shared" si="1"/>
        <v/>
      </c>
    </row>
    <row r="130" spans="11:11" x14ac:dyDescent="0.25">
      <c r="K130" s="10" t="str">
        <f t="shared" si="1"/>
        <v/>
      </c>
    </row>
    <row r="131" spans="11:11" x14ac:dyDescent="0.25">
      <c r="K131" s="10" t="str">
        <f t="shared" si="1"/>
        <v/>
      </c>
    </row>
    <row r="132" spans="11:11" x14ac:dyDescent="0.25">
      <c r="K132" s="10" t="str">
        <f t="shared" si="1"/>
        <v/>
      </c>
    </row>
    <row r="133" spans="11:11" x14ac:dyDescent="0.25">
      <c r="K133" s="10" t="str">
        <f t="shared" si="1"/>
        <v/>
      </c>
    </row>
    <row r="134" spans="11:11" x14ac:dyDescent="0.25">
      <c r="K134" s="10" t="str">
        <f t="shared" ref="K134:K197" si="2">IF(F134="","",VALUE(TEXT(F134,"DD/MM/AAAA")))</f>
        <v/>
      </c>
    </row>
    <row r="135" spans="11:11" x14ac:dyDescent="0.25">
      <c r="K135" s="10" t="str">
        <f t="shared" si="2"/>
        <v/>
      </c>
    </row>
    <row r="136" spans="11:11" x14ac:dyDescent="0.25">
      <c r="K136" s="10" t="str">
        <f t="shared" si="2"/>
        <v/>
      </c>
    </row>
    <row r="137" spans="11:11" x14ac:dyDescent="0.25">
      <c r="K137" s="10" t="str">
        <f t="shared" si="2"/>
        <v/>
      </c>
    </row>
    <row r="138" spans="11:11" x14ac:dyDescent="0.25">
      <c r="K138" s="10" t="str">
        <f t="shared" si="2"/>
        <v/>
      </c>
    </row>
    <row r="139" spans="11:11" x14ac:dyDescent="0.25">
      <c r="K139" s="10" t="str">
        <f t="shared" si="2"/>
        <v/>
      </c>
    </row>
    <row r="140" spans="11:11" x14ac:dyDescent="0.25">
      <c r="K140" s="10" t="str">
        <f t="shared" si="2"/>
        <v/>
      </c>
    </row>
    <row r="141" spans="11:11" x14ac:dyDescent="0.25">
      <c r="K141" s="10" t="str">
        <f t="shared" si="2"/>
        <v/>
      </c>
    </row>
    <row r="142" spans="11:11" x14ac:dyDescent="0.25">
      <c r="K142" s="10" t="str">
        <f t="shared" si="2"/>
        <v/>
      </c>
    </row>
    <row r="143" spans="11:11" x14ac:dyDescent="0.25">
      <c r="K143" s="10" t="str">
        <f t="shared" si="2"/>
        <v/>
      </c>
    </row>
    <row r="144" spans="11:11" x14ac:dyDescent="0.25">
      <c r="K144" s="10" t="str">
        <f t="shared" si="2"/>
        <v/>
      </c>
    </row>
    <row r="145" spans="11:11" x14ac:dyDescent="0.25">
      <c r="K145" s="10" t="str">
        <f t="shared" si="2"/>
        <v/>
      </c>
    </row>
    <row r="146" spans="11:11" x14ac:dyDescent="0.25">
      <c r="K146" s="10" t="str">
        <f t="shared" si="2"/>
        <v/>
      </c>
    </row>
    <row r="147" spans="11:11" x14ac:dyDescent="0.25">
      <c r="K147" s="10" t="str">
        <f t="shared" si="2"/>
        <v/>
      </c>
    </row>
    <row r="148" spans="11:11" x14ac:dyDescent="0.25">
      <c r="K148" s="10" t="str">
        <f t="shared" si="2"/>
        <v/>
      </c>
    </row>
    <row r="149" spans="11:11" x14ac:dyDescent="0.25">
      <c r="K149" s="10" t="str">
        <f t="shared" si="2"/>
        <v/>
      </c>
    </row>
    <row r="150" spans="11:11" x14ac:dyDescent="0.25">
      <c r="K150" s="10" t="str">
        <f t="shared" si="2"/>
        <v/>
      </c>
    </row>
    <row r="151" spans="11:11" x14ac:dyDescent="0.25">
      <c r="K151" s="10" t="str">
        <f t="shared" si="2"/>
        <v/>
      </c>
    </row>
    <row r="152" spans="11:11" x14ac:dyDescent="0.25">
      <c r="K152" s="10" t="str">
        <f t="shared" si="2"/>
        <v/>
      </c>
    </row>
    <row r="153" spans="11:11" x14ac:dyDescent="0.25">
      <c r="K153" s="10" t="str">
        <f t="shared" si="2"/>
        <v/>
      </c>
    </row>
    <row r="154" spans="11:11" x14ac:dyDescent="0.25">
      <c r="K154" s="10" t="str">
        <f t="shared" si="2"/>
        <v/>
      </c>
    </row>
    <row r="155" spans="11:11" x14ac:dyDescent="0.25">
      <c r="K155" s="10" t="str">
        <f t="shared" si="2"/>
        <v/>
      </c>
    </row>
    <row r="156" spans="11:11" x14ac:dyDescent="0.25">
      <c r="K156" s="10" t="str">
        <f t="shared" si="2"/>
        <v/>
      </c>
    </row>
    <row r="157" spans="11:11" x14ac:dyDescent="0.25">
      <c r="K157" s="10" t="str">
        <f t="shared" si="2"/>
        <v/>
      </c>
    </row>
    <row r="158" spans="11:11" x14ac:dyDescent="0.25">
      <c r="K158" s="10" t="str">
        <f t="shared" si="2"/>
        <v/>
      </c>
    </row>
    <row r="159" spans="11:11" x14ac:dyDescent="0.25">
      <c r="K159" s="10" t="str">
        <f t="shared" si="2"/>
        <v/>
      </c>
    </row>
    <row r="160" spans="11:11" x14ac:dyDescent="0.25">
      <c r="K160" s="10" t="str">
        <f t="shared" si="2"/>
        <v/>
      </c>
    </row>
    <row r="161" spans="11:11" x14ac:dyDescent="0.25">
      <c r="K161" s="10" t="str">
        <f t="shared" si="2"/>
        <v/>
      </c>
    </row>
    <row r="162" spans="11:11" x14ac:dyDescent="0.25">
      <c r="K162" s="10" t="str">
        <f t="shared" si="2"/>
        <v/>
      </c>
    </row>
    <row r="163" spans="11:11" x14ac:dyDescent="0.25">
      <c r="K163" s="10" t="str">
        <f t="shared" si="2"/>
        <v/>
      </c>
    </row>
    <row r="164" spans="11:11" x14ac:dyDescent="0.25">
      <c r="K164" s="10" t="str">
        <f t="shared" si="2"/>
        <v/>
      </c>
    </row>
    <row r="165" spans="11:11" x14ac:dyDescent="0.25">
      <c r="K165" s="10" t="str">
        <f t="shared" si="2"/>
        <v/>
      </c>
    </row>
    <row r="166" spans="11:11" x14ac:dyDescent="0.25">
      <c r="K166" s="10" t="str">
        <f t="shared" si="2"/>
        <v/>
      </c>
    </row>
    <row r="167" spans="11:11" x14ac:dyDescent="0.25">
      <c r="K167" s="10" t="str">
        <f t="shared" si="2"/>
        <v/>
      </c>
    </row>
    <row r="168" spans="11:11" x14ac:dyDescent="0.25">
      <c r="K168" s="10" t="str">
        <f t="shared" si="2"/>
        <v/>
      </c>
    </row>
    <row r="169" spans="11:11" x14ac:dyDescent="0.25">
      <c r="K169" s="10" t="str">
        <f t="shared" si="2"/>
        <v/>
      </c>
    </row>
    <row r="170" spans="11:11" x14ac:dyDescent="0.25">
      <c r="K170" s="10" t="str">
        <f t="shared" si="2"/>
        <v/>
      </c>
    </row>
    <row r="171" spans="11:11" x14ac:dyDescent="0.25">
      <c r="K171" s="10" t="str">
        <f t="shared" si="2"/>
        <v/>
      </c>
    </row>
    <row r="172" spans="11:11" x14ac:dyDescent="0.25">
      <c r="K172" s="10" t="str">
        <f t="shared" si="2"/>
        <v/>
      </c>
    </row>
    <row r="173" spans="11:11" x14ac:dyDescent="0.25">
      <c r="K173" s="10" t="str">
        <f t="shared" si="2"/>
        <v/>
      </c>
    </row>
    <row r="174" spans="11:11" x14ac:dyDescent="0.25">
      <c r="K174" s="10" t="str">
        <f t="shared" si="2"/>
        <v/>
      </c>
    </row>
    <row r="175" spans="11:11" x14ac:dyDescent="0.25">
      <c r="K175" s="10" t="str">
        <f t="shared" si="2"/>
        <v/>
      </c>
    </row>
    <row r="176" spans="11:11" x14ac:dyDescent="0.25">
      <c r="K176" s="10" t="str">
        <f t="shared" si="2"/>
        <v/>
      </c>
    </row>
    <row r="177" spans="11:11" x14ac:dyDescent="0.25">
      <c r="K177" s="10" t="str">
        <f t="shared" si="2"/>
        <v/>
      </c>
    </row>
    <row r="178" spans="11:11" x14ac:dyDescent="0.25">
      <c r="K178" s="10" t="str">
        <f t="shared" si="2"/>
        <v/>
      </c>
    </row>
    <row r="179" spans="11:11" x14ac:dyDescent="0.25">
      <c r="K179" s="10" t="str">
        <f t="shared" si="2"/>
        <v/>
      </c>
    </row>
    <row r="180" spans="11:11" x14ac:dyDescent="0.25">
      <c r="K180" s="10" t="str">
        <f t="shared" si="2"/>
        <v/>
      </c>
    </row>
    <row r="181" spans="11:11" x14ac:dyDescent="0.25">
      <c r="K181" s="10" t="str">
        <f t="shared" si="2"/>
        <v/>
      </c>
    </row>
    <row r="182" spans="11:11" x14ac:dyDescent="0.25">
      <c r="K182" s="10" t="str">
        <f t="shared" si="2"/>
        <v/>
      </c>
    </row>
    <row r="183" spans="11:11" x14ac:dyDescent="0.25">
      <c r="K183" s="10" t="str">
        <f t="shared" si="2"/>
        <v/>
      </c>
    </row>
    <row r="184" spans="11:11" x14ac:dyDescent="0.25">
      <c r="K184" s="10" t="str">
        <f t="shared" si="2"/>
        <v/>
      </c>
    </row>
    <row r="185" spans="11:11" x14ac:dyDescent="0.25">
      <c r="K185" s="10" t="str">
        <f t="shared" si="2"/>
        <v/>
      </c>
    </row>
    <row r="186" spans="11:11" x14ac:dyDescent="0.25">
      <c r="K186" s="10" t="str">
        <f t="shared" si="2"/>
        <v/>
      </c>
    </row>
    <row r="187" spans="11:11" x14ac:dyDescent="0.25">
      <c r="K187" s="10" t="str">
        <f t="shared" si="2"/>
        <v/>
      </c>
    </row>
    <row r="188" spans="11:11" x14ac:dyDescent="0.25">
      <c r="K188" s="10" t="str">
        <f t="shared" si="2"/>
        <v/>
      </c>
    </row>
    <row r="189" spans="11:11" x14ac:dyDescent="0.25">
      <c r="K189" s="10" t="str">
        <f t="shared" si="2"/>
        <v/>
      </c>
    </row>
    <row r="190" spans="11:11" x14ac:dyDescent="0.25">
      <c r="K190" s="10" t="str">
        <f t="shared" si="2"/>
        <v/>
      </c>
    </row>
    <row r="191" spans="11:11" x14ac:dyDescent="0.25">
      <c r="K191" s="10" t="str">
        <f t="shared" si="2"/>
        <v/>
      </c>
    </row>
    <row r="192" spans="11:11" x14ac:dyDescent="0.25">
      <c r="K192" s="10" t="str">
        <f t="shared" si="2"/>
        <v/>
      </c>
    </row>
    <row r="193" spans="11:11" x14ac:dyDescent="0.25">
      <c r="K193" s="10" t="str">
        <f t="shared" si="2"/>
        <v/>
      </c>
    </row>
    <row r="194" spans="11:11" x14ac:dyDescent="0.25">
      <c r="K194" s="10" t="str">
        <f t="shared" si="2"/>
        <v/>
      </c>
    </row>
    <row r="195" spans="11:11" x14ac:dyDescent="0.25">
      <c r="K195" s="10" t="str">
        <f t="shared" si="2"/>
        <v/>
      </c>
    </row>
    <row r="196" spans="11:11" x14ac:dyDescent="0.25">
      <c r="K196" s="10" t="str">
        <f t="shared" si="2"/>
        <v/>
      </c>
    </row>
    <row r="197" spans="11:11" x14ac:dyDescent="0.25">
      <c r="K197" s="10" t="str">
        <f t="shared" si="2"/>
        <v/>
      </c>
    </row>
    <row r="198" spans="11:11" x14ac:dyDescent="0.25">
      <c r="K198" s="10" t="str">
        <f t="shared" ref="K198:K261" si="3">IF(F198="","",VALUE(TEXT(F198,"DD/MM/AAAA")))</f>
        <v/>
      </c>
    </row>
    <row r="199" spans="11:11" x14ac:dyDescent="0.25">
      <c r="K199" s="10" t="str">
        <f t="shared" si="3"/>
        <v/>
      </c>
    </row>
    <row r="200" spans="11:11" x14ac:dyDescent="0.25">
      <c r="K200" s="10" t="str">
        <f t="shared" si="3"/>
        <v/>
      </c>
    </row>
    <row r="201" spans="11:11" x14ac:dyDescent="0.25">
      <c r="K201" s="10" t="str">
        <f t="shared" si="3"/>
        <v/>
      </c>
    </row>
    <row r="202" spans="11:11" x14ac:dyDescent="0.25">
      <c r="K202" s="10" t="str">
        <f t="shared" si="3"/>
        <v/>
      </c>
    </row>
    <row r="203" spans="11:11" x14ac:dyDescent="0.25">
      <c r="K203" s="10" t="str">
        <f t="shared" si="3"/>
        <v/>
      </c>
    </row>
    <row r="204" spans="11:11" x14ac:dyDescent="0.25">
      <c r="K204" s="10" t="str">
        <f t="shared" si="3"/>
        <v/>
      </c>
    </row>
    <row r="205" spans="11:11" x14ac:dyDescent="0.25">
      <c r="K205" s="10" t="str">
        <f t="shared" si="3"/>
        <v/>
      </c>
    </row>
    <row r="206" spans="11:11" x14ac:dyDescent="0.25">
      <c r="K206" s="10" t="str">
        <f t="shared" si="3"/>
        <v/>
      </c>
    </row>
    <row r="207" spans="11:11" x14ac:dyDescent="0.25">
      <c r="K207" s="10" t="str">
        <f t="shared" si="3"/>
        <v/>
      </c>
    </row>
    <row r="208" spans="11:11" x14ac:dyDescent="0.25">
      <c r="K208" s="10" t="str">
        <f t="shared" si="3"/>
        <v/>
      </c>
    </row>
    <row r="209" spans="11:11" x14ac:dyDescent="0.25">
      <c r="K209" s="10" t="str">
        <f t="shared" si="3"/>
        <v/>
      </c>
    </row>
    <row r="210" spans="11:11" x14ac:dyDescent="0.25">
      <c r="K210" s="10" t="str">
        <f t="shared" si="3"/>
        <v/>
      </c>
    </row>
    <row r="211" spans="11:11" x14ac:dyDescent="0.25">
      <c r="K211" s="10" t="str">
        <f t="shared" si="3"/>
        <v/>
      </c>
    </row>
    <row r="212" spans="11:11" x14ac:dyDescent="0.25">
      <c r="K212" s="10" t="str">
        <f t="shared" si="3"/>
        <v/>
      </c>
    </row>
    <row r="213" spans="11:11" x14ac:dyDescent="0.25">
      <c r="K213" s="10" t="str">
        <f t="shared" si="3"/>
        <v/>
      </c>
    </row>
    <row r="214" spans="11:11" x14ac:dyDescent="0.25">
      <c r="K214" s="10" t="str">
        <f t="shared" si="3"/>
        <v/>
      </c>
    </row>
    <row r="215" spans="11:11" x14ac:dyDescent="0.25">
      <c r="K215" s="10" t="str">
        <f t="shared" si="3"/>
        <v/>
      </c>
    </row>
    <row r="216" spans="11:11" x14ac:dyDescent="0.25">
      <c r="K216" s="10" t="str">
        <f t="shared" si="3"/>
        <v/>
      </c>
    </row>
    <row r="217" spans="11:11" x14ac:dyDescent="0.25">
      <c r="K217" s="10" t="str">
        <f t="shared" si="3"/>
        <v/>
      </c>
    </row>
    <row r="218" spans="11:11" x14ac:dyDescent="0.25">
      <c r="K218" s="10" t="str">
        <f t="shared" si="3"/>
        <v/>
      </c>
    </row>
    <row r="219" spans="11:11" x14ac:dyDescent="0.25">
      <c r="K219" s="10" t="str">
        <f t="shared" si="3"/>
        <v/>
      </c>
    </row>
    <row r="220" spans="11:11" x14ac:dyDescent="0.25">
      <c r="K220" s="10" t="str">
        <f t="shared" si="3"/>
        <v/>
      </c>
    </row>
    <row r="221" spans="11:11" x14ac:dyDescent="0.25">
      <c r="K221" s="10" t="str">
        <f t="shared" si="3"/>
        <v/>
      </c>
    </row>
    <row r="222" spans="11:11" x14ac:dyDescent="0.25">
      <c r="K222" s="10" t="str">
        <f t="shared" si="3"/>
        <v/>
      </c>
    </row>
    <row r="223" spans="11:11" x14ac:dyDescent="0.25">
      <c r="K223" s="10" t="str">
        <f t="shared" si="3"/>
        <v/>
      </c>
    </row>
    <row r="224" spans="11:11" x14ac:dyDescent="0.25">
      <c r="K224" s="10" t="str">
        <f t="shared" si="3"/>
        <v/>
      </c>
    </row>
    <row r="225" spans="11:11" x14ac:dyDescent="0.25">
      <c r="K225" s="10" t="str">
        <f t="shared" si="3"/>
        <v/>
      </c>
    </row>
    <row r="226" spans="11:11" x14ac:dyDescent="0.25">
      <c r="K226" s="10" t="str">
        <f t="shared" si="3"/>
        <v/>
      </c>
    </row>
    <row r="227" spans="11:11" x14ac:dyDescent="0.25">
      <c r="K227" s="10" t="str">
        <f t="shared" si="3"/>
        <v/>
      </c>
    </row>
    <row r="228" spans="11:11" x14ac:dyDescent="0.25">
      <c r="K228" s="10" t="str">
        <f t="shared" si="3"/>
        <v/>
      </c>
    </row>
    <row r="229" spans="11:11" x14ac:dyDescent="0.25">
      <c r="K229" s="10" t="str">
        <f t="shared" si="3"/>
        <v/>
      </c>
    </row>
    <row r="230" spans="11:11" x14ac:dyDescent="0.25">
      <c r="K230" s="10" t="str">
        <f t="shared" si="3"/>
        <v/>
      </c>
    </row>
    <row r="231" spans="11:11" x14ac:dyDescent="0.25">
      <c r="K231" s="10" t="str">
        <f t="shared" si="3"/>
        <v/>
      </c>
    </row>
    <row r="232" spans="11:11" x14ac:dyDescent="0.25">
      <c r="K232" s="10" t="str">
        <f t="shared" si="3"/>
        <v/>
      </c>
    </row>
    <row r="233" spans="11:11" x14ac:dyDescent="0.25">
      <c r="K233" s="10" t="str">
        <f t="shared" si="3"/>
        <v/>
      </c>
    </row>
    <row r="234" spans="11:11" x14ac:dyDescent="0.25">
      <c r="K234" s="10" t="str">
        <f t="shared" si="3"/>
        <v/>
      </c>
    </row>
    <row r="235" spans="11:11" x14ac:dyDescent="0.25">
      <c r="K235" s="10" t="str">
        <f t="shared" si="3"/>
        <v/>
      </c>
    </row>
    <row r="236" spans="11:11" x14ac:dyDescent="0.25">
      <c r="K236" s="10" t="str">
        <f t="shared" si="3"/>
        <v/>
      </c>
    </row>
    <row r="237" spans="11:11" x14ac:dyDescent="0.25">
      <c r="K237" s="10" t="str">
        <f t="shared" si="3"/>
        <v/>
      </c>
    </row>
    <row r="238" spans="11:11" x14ac:dyDescent="0.25">
      <c r="K238" s="10" t="str">
        <f t="shared" si="3"/>
        <v/>
      </c>
    </row>
    <row r="239" spans="11:11" x14ac:dyDescent="0.25">
      <c r="K239" s="10" t="str">
        <f t="shared" si="3"/>
        <v/>
      </c>
    </row>
    <row r="240" spans="11:11" x14ac:dyDescent="0.25">
      <c r="K240" s="10" t="str">
        <f t="shared" si="3"/>
        <v/>
      </c>
    </row>
    <row r="241" spans="11:11" x14ac:dyDescent="0.25">
      <c r="K241" s="10" t="str">
        <f t="shared" si="3"/>
        <v/>
      </c>
    </row>
    <row r="242" spans="11:11" x14ac:dyDescent="0.25">
      <c r="K242" s="10" t="str">
        <f t="shared" si="3"/>
        <v/>
      </c>
    </row>
    <row r="243" spans="11:11" x14ac:dyDescent="0.25">
      <c r="K243" s="10" t="str">
        <f t="shared" si="3"/>
        <v/>
      </c>
    </row>
    <row r="244" spans="11:11" x14ac:dyDescent="0.25">
      <c r="K244" s="10" t="str">
        <f t="shared" si="3"/>
        <v/>
      </c>
    </row>
    <row r="245" spans="11:11" x14ac:dyDescent="0.25">
      <c r="K245" s="10" t="str">
        <f t="shared" si="3"/>
        <v/>
      </c>
    </row>
    <row r="246" spans="11:11" x14ac:dyDescent="0.25">
      <c r="K246" s="10" t="str">
        <f t="shared" si="3"/>
        <v/>
      </c>
    </row>
    <row r="247" spans="11:11" x14ac:dyDescent="0.25">
      <c r="K247" s="10" t="str">
        <f t="shared" si="3"/>
        <v/>
      </c>
    </row>
    <row r="248" spans="11:11" x14ac:dyDescent="0.25">
      <c r="K248" s="10" t="str">
        <f t="shared" si="3"/>
        <v/>
      </c>
    </row>
    <row r="249" spans="11:11" x14ac:dyDescent="0.25">
      <c r="K249" s="10" t="str">
        <f t="shared" si="3"/>
        <v/>
      </c>
    </row>
    <row r="250" spans="11:11" x14ac:dyDescent="0.25">
      <c r="K250" s="10" t="str">
        <f t="shared" si="3"/>
        <v/>
      </c>
    </row>
    <row r="251" spans="11:11" x14ac:dyDescent="0.25">
      <c r="K251" s="10" t="str">
        <f t="shared" si="3"/>
        <v/>
      </c>
    </row>
    <row r="252" spans="11:11" x14ac:dyDescent="0.25">
      <c r="K252" s="10" t="str">
        <f t="shared" si="3"/>
        <v/>
      </c>
    </row>
    <row r="253" spans="11:11" x14ac:dyDescent="0.25">
      <c r="K253" s="10" t="str">
        <f t="shared" si="3"/>
        <v/>
      </c>
    </row>
    <row r="254" spans="11:11" x14ac:dyDescent="0.25">
      <c r="K254" s="10" t="str">
        <f t="shared" si="3"/>
        <v/>
      </c>
    </row>
    <row r="255" spans="11:11" x14ac:dyDescent="0.25">
      <c r="K255" s="10" t="str">
        <f t="shared" si="3"/>
        <v/>
      </c>
    </row>
    <row r="256" spans="11:11" x14ac:dyDescent="0.25">
      <c r="K256" s="10" t="str">
        <f t="shared" si="3"/>
        <v/>
      </c>
    </row>
    <row r="257" spans="11:11" x14ac:dyDescent="0.25">
      <c r="K257" s="10" t="str">
        <f t="shared" si="3"/>
        <v/>
      </c>
    </row>
    <row r="258" spans="11:11" x14ac:dyDescent="0.25">
      <c r="K258" s="10" t="str">
        <f t="shared" si="3"/>
        <v/>
      </c>
    </row>
    <row r="259" spans="11:11" x14ac:dyDescent="0.25">
      <c r="K259" s="10" t="str">
        <f t="shared" si="3"/>
        <v/>
      </c>
    </row>
    <row r="260" spans="11:11" x14ac:dyDescent="0.25">
      <c r="K260" s="10" t="str">
        <f t="shared" si="3"/>
        <v/>
      </c>
    </row>
    <row r="261" spans="11:11" x14ac:dyDescent="0.25">
      <c r="K261" s="10" t="str">
        <f t="shared" si="3"/>
        <v/>
      </c>
    </row>
    <row r="262" spans="11:11" x14ac:dyDescent="0.25">
      <c r="K262" s="10" t="str">
        <f t="shared" ref="K262:K325" si="4">IF(F262="","",VALUE(TEXT(F262,"DD/MM/AAAA")))</f>
        <v/>
      </c>
    </row>
    <row r="263" spans="11:11" x14ac:dyDescent="0.25">
      <c r="K263" s="10" t="str">
        <f t="shared" si="4"/>
        <v/>
      </c>
    </row>
    <row r="264" spans="11:11" x14ac:dyDescent="0.25">
      <c r="K264" s="10" t="str">
        <f t="shared" si="4"/>
        <v/>
      </c>
    </row>
    <row r="265" spans="11:11" x14ac:dyDescent="0.25">
      <c r="K265" s="10" t="str">
        <f t="shared" si="4"/>
        <v/>
      </c>
    </row>
    <row r="266" spans="11:11" x14ac:dyDescent="0.25">
      <c r="K266" s="10" t="str">
        <f t="shared" si="4"/>
        <v/>
      </c>
    </row>
    <row r="267" spans="11:11" x14ac:dyDescent="0.25">
      <c r="K267" s="10" t="str">
        <f t="shared" si="4"/>
        <v/>
      </c>
    </row>
    <row r="268" spans="11:11" x14ac:dyDescent="0.25">
      <c r="K268" s="10" t="str">
        <f t="shared" si="4"/>
        <v/>
      </c>
    </row>
    <row r="269" spans="11:11" x14ac:dyDescent="0.25">
      <c r="K269" s="10" t="str">
        <f t="shared" si="4"/>
        <v/>
      </c>
    </row>
    <row r="270" spans="11:11" x14ac:dyDescent="0.25">
      <c r="K270" s="10" t="str">
        <f t="shared" si="4"/>
        <v/>
      </c>
    </row>
    <row r="271" spans="11:11" x14ac:dyDescent="0.25">
      <c r="K271" s="10" t="str">
        <f t="shared" si="4"/>
        <v/>
      </c>
    </row>
    <row r="272" spans="11:11" x14ac:dyDescent="0.25">
      <c r="K272" s="10" t="str">
        <f t="shared" si="4"/>
        <v/>
      </c>
    </row>
    <row r="273" spans="11:11" x14ac:dyDescent="0.25">
      <c r="K273" s="10" t="str">
        <f t="shared" si="4"/>
        <v/>
      </c>
    </row>
    <row r="274" spans="11:11" x14ac:dyDescent="0.25">
      <c r="K274" s="10" t="str">
        <f t="shared" si="4"/>
        <v/>
      </c>
    </row>
    <row r="275" spans="11:11" x14ac:dyDescent="0.25">
      <c r="K275" s="10" t="str">
        <f t="shared" si="4"/>
        <v/>
      </c>
    </row>
    <row r="276" spans="11:11" x14ac:dyDescent="0.25">
      <c r="K276" s="10" t="str">
        <f t="shared" si="4"/>
        <v/>
      </c>
    </row>
    <row r="277" spans="11:11" x14ac:dyDescent="0.25">
      <c r="K277" s="10" t="str">
        <f t="shared" si="4"/>
        <v/>
      </c>
    </row>
    <row r="278" spans="11:11" x14ac:dyDescent="0.25">
      <c r="K278" s="10" t="str">
        <f t="shared" si="4"/>
        <v/>
      </c>
    </row>
    <row r="279" spans="11:11" x14ac:dyDescent="0.25">
      <c r="K279" s="10" t="str">
        <f t="shared" si="4"/>
        <v/>
      </c>
    </row>
    <row r="280" spans="11:11" x14ac:dyDescent="0.25">
      <c r="K280" s="10" t="str">
        <f t="shared" si="4"/>
        <v/>
      </c>
    </row>
    <row r="281" spans="11:11" x14ac:dyDescent="0.25">
      <c r="K281" s="10" t="str">
        <f t="shared" si="4"/>
        <v/>
      </c>
    </row>
    <row r="282" spans="11:11" x14ac:dyDescent="0.25">
      <c r="K282" s="10" t="str">
        <f t="shared" si="4"/>
        <v/>
      </c>
    </row>
    <row r="283" spans="11:11" x14ac:dyDescent="0.25">
      <c r="K283" s="10" t="str">
        <f t="shared" si="4"/>
        <v/>
      </c>
    </row>
    <row r="284" spans="11:11" x14ac:dyDescent="0.25">
      <c r="K284" s="10" t="str">
        <f t="shared" si="4"/>
        <v/>
      </c>
    </row>
    <row r="285" spans="11:11" x14ac:dyDescent="0.25">
      <c r="K285" s="10" t="str">
        <f t="shared" si="4"/>
        <v/>
      </c>
    </row>
    <row r="286" spans="11:11" x14ac:dyDescent="0.25">
      <c r="K286" s="10" t="str">
        <f t="shared" si="4"/>
        <v/>
      </c>
    </row>
    <row r="287" spans="11:11" x14ac:dyDescent="0.25">
      <c r="K287" s="10" t="str">
        <f t="shared" si="4"/>
        <v/>
      </c>
    </row>
    <row r="288" spans="11:11" x14ac:dyDescent="0.25">
      <c r="K288" s="10" t="str">
        <f t="shared" si="4"/>
        <v/>
      </c>
    </row>
    <row r="289" spans="11:11" x14ac:dyDescent="0.25">
      <c r="K289" s="10" t="str">
        <f t="shared" si="4"/>
        <v/>
      </c>
    </row>
    <row r="290" spans="11:11" x14ac:dyDescent="0.25">
      <c r="K290" s="10" t="str">
        <f t="shared" si="4"/>
        <v/>
      </c>
    </row>
    <row r="291" spans="11:11" x14ac:dyDescent="0.25">
      <c r="K291" s="10" t="str">
        <f t="shared" si="4"/>
        <v/>
      </c>
    </row>
    <row r="292" spans="11:11" x14ac:dyDescent="0.25">
      <c r="K292" s="10" t="str">
        <f t="shared" si="4"/>
        <v/>
      </c>
    </row>
    <row r="293" spans="11:11" x14ac:dyDescent="0.25">
      <c r="K293" s="10" t="str">
        <f t="shared" si="4"/>
        <v/>
      </c>
    </row>
    <row r="294" spans="11:11" x14ac:dyDescent="0.25">
      <c r="K294" s="10" t="str">
        <f t="shared" si="4"/>
        <v/>
      </c>
    </row>
    <row r="295" spans="11:11" x14ac:dyDescent="0.25">
      <c r="K295" s="10" t="str">
        <f t="shared" si="4"/>
        <v/>
      </c>
    </row>
    <row r="296" spans="11:11" x14ac:dyDescent="0.25">
      <c r="K296" s="10" t="str">
        <f t="shared" si="4"/>
        <v/>
      </c>
    </row>
    <row r="297" spans="11:11" x14ac:dyDescent="0.25">
      <c r="K297" s="10" t="str">
        <f t="shared" si="4"/>
        <v/>
      </c>
    </row>
    <row r="298" spans="11:11" x14ac:dyDescent="0.25">
      <c r="K298" s="10" t="str">
        <f t="shared" si="4"/>
        <v/>
      </c>
    </row>
    <row r="299" spans="11:11" x14ac:dyDescent="0.25">
      <c r="K299" s="10" t="str">
        <f t="shared" si="4"/>
        <v/>
      </c>
    </row>
    <row r="300" spans="11:11" x14ac:dyDescent="0.25">
      <c r="K300" s="10" t="str">
        <f t="shared" si="4"/>
        <v/>
      </c>
    </row>
    <row r="301" spans="11:11" x14ac:dyDescent="0.25">
      <c r="K301" s="10" t="str">
        <f t="shared" si="4"/>
        <v/>
      </c>
    </row>
    <row r="302" spans="11:11" x14ac:dyDescent="0.25">
      <c r="K302" s="10" t="str">
        <f t="shared" si="4"/>
        <v/>
      </c>
    </row>
    <row r="303" spans="11:11" x14ac:dyDescent="0.25">
      <c r="K303" s="10" t="str">
        <f t="shared" si="4"/>
        <v/>
      </c>
    </row>
    <row r="304" spans="11:11" x14ac:dyDescent="0.25">
      <c r="K304" s="10" t="str">
        <f t="shared" si="4"/>
        <v/>
      </c>
    </row>
    <row r="305" spans="11:11" x14ac:dyDescent="0.25">
      <c r="K305" s="10" t="str">
        <f t="shared" si="4"/>
        <v/>
      </c>
    </row>
    <row r="306" spans="11:11" x14ac:dyDescent="0.25">
      <c r="K306" s="10" t="str">
        <f t="shared" si="4"/>
        <v/>
      </c>
    </row>
    <row r="307" spans="11:11" x14ac:dyDescent="0.25">
      <c r="K307" s="10" t="str">
        <f t="shared" si="4"/>
        <v/>
      </c>
    </row>
    <row r="308" spans="11:11" x14ac:dyDescent="0.25">
      <c r="K308" s="10" t="str">
        <f t="shared" si="4"/>
        <v/>
      </c>
    </row>
    <row r="309" spans="11:11" x14ac:dyDescent="0.25">
      <c r="K309" s="10" t="str">
        <f t="shared" si="4"/>
        <v/>
      </c>
    </row>
    <row r="310" spans="11:11" x14ac:dyDescent="0.25">
      <c r="K310" s="10" t="str">
        <f t="shared" si="4"/>
        <v/>
      </c>
    </row>
    <row r="311" spans="11:11" x14ac:dyDescent="0.25">
      <c r="K311" s="10" t="str">
        <f t="shared" si="4"/>
        <v/>
      </c>
    </row>
    <row r="312" spans="11:11" x14ac:dyDescent="0.25">
      <c r="K312" s="10" t="str">
        <f t="shared" si="4"/>
        <v/>
      </c>
    </row>
    <row r="313" spans="11:11" x14ac:dyDescent="0.25">
      <c r="K313" s="10" t="str">
        <f t="shared" si="4"/>
        <v/>
      </c>
    </row>
    <row r="314" spans="11:11" x14ac:dyDescent="0.25">
      <c r="K314" s="10" t="str">
        <f t="shared" si="4"/>
        <v/>
      </c>
    </row>
    <row r="315" spans="11:11" x14ac:dyDescent="0.25">
      <c r="K315" s="10" t="str">
        <f t="shared" si="4"/>
        <v/>
      </c>
    </row>
    <row r="316" spans="11:11" x14ac:dyDescent="0.25">
      <c r="K316" s="10" t="str">
        <f t="shared" si="4"/>
        <v/>
      </c>
    </row>
    <row r="317" spans="11:11" x14ac:dyDescent="0.25">
      <c r="K317" s="10" t="str">
        <f t="shared" si="4"/>
        <v/>
      </c>
    </row>
    <row r="318" spans="11:11" x14ac:dyDescent="0.25">
      <c r="K318" s="10" t="str">
        <f t="shared" si="4"/>
        <v/>
      </c>
    </row>
    <row r="319" spans="11:11" x14ac:dyDescent="0.25">
      <c r="K319" s="10" t="str">
        <f t="shared" si="4"/>
        <v/>
      </c>
    </row>
    <row r="320" spans="11:11" x14ac:dyDescent="0.25">
      <c r="K320" s="10" t="str">
        <f t="shared" si="4"/>
        <v/>
      </c>
    </row>
    <row r="321" spans="11:11" x14ac:dyDescent="0.25">
      <c r="K321" s="10" t="str">
        <f t="shared" si="4"/>
        <v/>
      </c>
    </row>
    <row r="322" spans="11:11" x14ac:dyDescent="0.25">
      <c r="K322" s="10" t="str">
        <f t="shared" si="4"/>
        <v/>
      </c>
    </row>
    <row r="323" spans="11:11" x14ac:dyDescent="0.25">
      <c r="K323" s="10" t="str">
        <f t="shared" si="4"/>
        <v/>
      </c>
    </row>
    <row r="324" spans="11:11" x14ac:dyDescent="0.25">
      <c r="K324" s="10" t="str">
        <f t="shared" si="4"/>
        <v/>
      </c>
    </row>
    <row r="325" spans="11:11" x14ac:dyDescent="0.25">
      <c r="K325" s="10" t="str">
        <f t="shared" si="4"/>
        <v/>
      </c>
    </row>
    <row r="326" spans="11:11" x14ac:dyDescent="0.25">
      <c r="K326" s="10" t="str">
        <f t="shared" ref="K326:K389" si="5">IF(F326="","",VALUE(TEXT(F326,"DD/MM/AAAA")))</f>
        <v/>
      </c>
    </row>
    <row r="327" spans="11:11" x14ac:dyDescent="0.25">
      <c r="K327" s="10" t="str">
        <f t="shared" si="5"/>
        <v/>
      </c>
    </row>
    <row r="328" spans="11:11" x14ac:dyDescent="0.25">
      <c r="K328" s="10" t="str">
        <f t="shared" si="5"/>
        <v/>
      </c>
    </row>
    <row r="329" spans="11:11" x14ac:dyDescent="0.25">
      <c r="K329" s="10" t="str">
        <f t="shared" si="5"/>
        <v/>
      </c>
    </row>
    <row r="330" spans="11:11" x14ac:dyDescent="0.25">
      <c r="K330" s="10" t="str">
        <f t="shared" si="5"/>
        <v/>
      </c>
    </row>
    <row r="331" spans="11:11" x14ac:dyDescent="0.25">
      <c r="K331" s="10" t="str">
        <f t="shared" si="5"/>
        <v/>
      </c>
    </row>
    <row r="332" spans="11:11" x14ac:dyDescent="0.25">
      <c r="K332" s="10" t="str">
        <f t="shared" si="5"/>
        <v/>
      </c>
    </row>
    <row r="333" spans="11:11" x14ac:dyDescent="0.25">
      <c r="K333" s="10" t="str">
        <f t="shared" si="5"/>
        <v/>
      </c>
    </row>
    <row r="334" spans="11:11" x14ac:dyDescent="0.25">
      <c r="K334" s="10" t="str">
        <f t="shared" si="5"/>
        <v/>
      </c>
    </row>
    <row r="335" spans="11:11" x14ac:dyDescent="0.25">
      <c r="K335" s="10" t="str">
        <f t="shared" si="5"/>
        <v/>
      </c>
    </row>
    <row r="336" spans="11:11" x14ac:dyDescent="0.25">
      <c r="K336" s="10" t="str">
        <f t="shared" si="5"/>
        <v/>
      </c>
    </row>
    <row r="337" spans="11:11" x14ac:dyDescent="0.25">
      <c r="K337" s="10" t="str">
        <f t="shared" si="5"/>
        <v/>
      </c>
    </row>
    <row r="338" spans="11:11" x14ac:dyDescent="0.25">
      <c r="K338" s="10" t="str">
        <f t="shared" si="5"/>
        <v/>
      </c>
    </row>
    <row r="339" spans="11:11" x14ac:dyDescent="0.25">
      <c r="K339" s="10" t="str">
        <f t="shared" si="5"/>
        <v/>
      </c>
    </row>
    <row r="340" spans="11:11" x14ac:dyDescent="0.25">
      <c r="K340" s="10" t="str">
        <f t="shared" si="5"/>
        <v/>
      </c>
    </row>
    <row r="341" spans="11:11" x14ac:dyDescent="0.25">
      <c r="K341" s="10" t="str">
        <f t="shared" si="5"/>
        <v/>
      </c>
    </row>
    <row r="342" spans="11:11" x14ac:dyDescent="0.25">
      <c r="K342" s="10" t="str">
        <f t="shared" si="5"/>
        <v/>
      </c>
    </row>
    <row r="343" spans="11:11" x14ac:dyDescent="0.25">
      <c r="K343" s="10" t="str">
        <f t="shared" si="5"/>
        <v/>
      </c>
    </row>
    <row r="344" spans="11:11" x14ac:dyDescent="0.25">
      <c r="K344" s="10" t="str">
        <f t="shared" si="5"/>
        <v/>
      </c>
    </row>
    <row r="345" spans="11:11" x14ac:dyDescent="0.25">
      <c r="K345" s="10" t="str">
        <f t="shared" si="5"/>
        <v/>
      </c>
    </row>
    <row r="346" spans="11:11" x14ac:dyDescent="0.25">
      <c r="K346" s="10" t="str">
        <f t="shared" si="5"/>
        <v/>
      </c>
    </row>
    <row r="347" spans="11:11" x14ac:dyDescent="0.25">
      <c r="K347" s="10" t="str">
        <f t="shared" si="5"/>
        <v/>
      </c>
    </row>
    <row r="348" spans="11:11" x14ac:dyDescent="0.25">
      <c r="K348" s="10" t="str">
        <f t="shared" si="5"/>
        <v/>
      </c>
    </row>
    <row r="349" spans="11:11" x14ac:dyDescent="0.25">
      <c r="K349" s="10" t="str">
        <f t="shared" si="5"/>
        <v/>
      </c>
    </row>
    <row r="350" spans="11:11" x14ac:dyDescent="0.25">
      <c r="K350" s="10" t="str">
        <f t="shared" si="5"/>
        <v/>
      </c>
    </row>
    <row r="351" spans="11:11" x14ac:dyDescent="0.25">
      <c r="K351" s="10" t="str">
        <f t="shared" si="5"/>
        <v/>
      </c>
    </row>
    <row r="352" spans="11:11" x14ac:dyDescent="0.25">
      <c r="K352" s="10" t="str">
        <f t="shared" si="5"/>
        <v/>
      </c>
    </row>
    <row r="353" spans="11:11" x14ac:dyDescent="0.25">
      <c r="K353" s="10" t="str">
        <f t="shared" si="5"/>
        <v/>
      </c>
    </row>
    <row r="354" spans="11:11" x14ac:dyDescent="0.25">
      <c r="K354" s="10" t="str">
        <f t="shared" si="5"/>
        <v/>
      </c>
    </row>
    <row r="355" spans="11:11" x14ac:dyDescent="0.25">
      <c r="K355" s="10" t="str">
        <f t="shared" si="5"/>
        <v/>
      </c>
    </row>
    <row r="356" spans="11:11" x14ac:dyDescent="0.25">
      <c r="K356" s="10" t="str">
        <f t="shared" si="5"/>
        <v/>
      </c>
    </row>
    <row r="357" spans="11:11" x14ac:dyDescent="0.25">
      <c r="K357" s="10" t="str">
        <f t="shared" si="5"/>
        <v/>
      </c>
    </row>
    <row r="358" spans="11:11" x14ac:dyDescent="0.25">
      <c r="K358" s="10" t="str">
        <f t="shared" si="5"/>
        <v/>
      </c>
    </row>
    <row r="359" spans="11:11" x14ac:dyDescent="0.25">
      <c r="K359" s="10" t="str">
        <f t="shared" si="5"/>
        <v/>
      </c>
    </row>
    <row r="360" spans="11:11" x14ac:dyDescent="0.25">
      <c r="K360" s="10" t="str">
        <f t="shared" si="5"/>
        <v/>
      </c>
    </row>
    <row r="361" spans="11:11" x14ac:dyDescent="0.25">
      <c r="K361" s="10" t="str">
        <f t="shared" si="5"/>
        <v/>
      </c>
    </row>
    <row r="362" spans="11:11" x14ac:dyDescent="0.25">
      <c r="K362" s="10" t="str">
        <f t="shared" si="5"/>
        <v/>
      </c>
    </row>
    <row r="363" spans="11:11" x14ac:dyDescent="0.25">
      <c r="K363" s="10" t="str">
        <f t="shared" si="5"/>
        <v/>
      </c>
    </row>
    <row r="364" spans="11:11" x14ac:dyDescent="0.25">
      <c r="K364" s="10" t="str">
        <f t="shared" si="5"/>
        <v/>
      </c>
    </row>
    <row r="365" spans="11:11" x14ac:dyDescent="0.25">
      <c r="K365" s="10" t="str">
        <f t="shared" si="5"/>
        <v/>
      </c>
    </row>
    <row r="366" spans="11:11" x14ac:dyDescent="0.25">
      <c r="K366" s="10" t="str">
        <f t="shared" si="5"/>
        <v/>
      </c>
    </row>
    <row r="367" spans="11:11" x14ac:dyDescent="0.25">
      <c r="K367" s="10" t="str">
        <f t="shared" si="5"/>
        <v/>
      </c>
    </row>
    <row r="368" spans="11:11" x14ac:dyDescent="0.25">
      <c r="K368" s="10" t="str">
        <f t="shared" si="5"/>
        <v/>
      </c>
    </row>
    <row r="369" spans="11:11" x14ac:dyDescent="0.25">
      <c r="K369" s="10" t="str">
        <f t="shared" si="5"/>
        <v/>
      </c>
    </row>
    <row r="370" spans="11:11" x14ac:dyDescent="0.25">
      <c r="K370" s="10" t="str">
        <f t="shared" si="5"/>
        <v/>
      </c>
    </row>
    <row r="371" spans="11:11" x14ac:dyDescent="0.25">
      <c r="K371" s="10" t="str">
        <f t="shared" si="5"/>
        <v/>
      </c>
    </row>
    <row r="372" spans="11:11" x14ac:dyDescent="0.25">
      <c r="K372" s="10" t="str">
        <f t="shared" si="5"/>
        <v/>
      </c>
    </row>
    <row r="373" spans="11:11" x14ac:dyDescent="0.25">
      <c r="K373" s="10" t="str">
        <f t="shared" si="5"/>
        <v/>
      </c>
    </row>
    <row r="374" spans="11:11" x14ac:dyDescent="0.25">
      <c r="K374" s="10" t="str">
        <f t="shared" si="5"/>
        <v/>
      </c>
    </row>
    <row r="375" spans="11:11" x14ac:dyDescent="0.25">
      <c r="K375" s="10" t="str">
        <f t="shared" si="5"/>
        <v/>
      </c>
    </row>
    <row r="376" spans="11:11" x14ac:dyDescent="0.25">
      <c r="K376" s="10" t="str">
        <f t="shared" si="5"/>
        <v/>
      </c>
    </row>
    <row r="377" spans="11:11" x14ac:dyDescent="0.25">
      <c r="K377" s="10" t="str">
        <f t="shared" si="5"/>
        <v/>
      </c>
    </row>
    <row r="378" spans="11:11" x14ac:dyDescent="0.25">
      <c r="K378" s="10" t="str">
        <f t="shared" si="5"/>
        <v/>
      </c>
    </row>
    <row r="379" spans="11:11" x14ac:dyDescent="0.25">
      <c r="K379" s="10" t="str">
        <f t="shared" si="5"/>
        <v/>
      </c>
    </row>
    <row r="380" spans="11:11" x14ac:dyDescent="0.25">
      <c r="K380" s="10" t="str">
        <f t="shared" si="5"/>
        <v/>
      </c>
    </row>
    <row r="381" spans="11:11" x14ac:dyDescent="0.25">
      <c r="K381" s="10" t="str">
        <f t="shared" si="5"/>
        <v/>
      </c>
    </row>
    <row r="382" spans="11:11" x14ac:dyDescent="0.25">
      <c r="K382" s="10" t="str">
        <f t="shared" si="5"/>
        <v/>
      </c>
    </row>
    <row r="383" spans="11:11" x14ac:dyDescent="0.25">
      <c r="K383" s="10" t="str">
        <f t="shared" si="5"/>
        <v/>
      </c>
    </row>
    <row r="384" spans="11:11" x14ac:dyDescent="0.25">
      <c r="K384" s="10" t="str">
        <f t="shared" si="5"/>
        <v/>
      </c>
    </row>
    <row r="385" spans="11:11" x14ac:dyDescent="0.25">
      <c r="K385" s="10" t="str">
        <f t="shared" si="5"/>
        <v/>
      </c>
    </row>
    <row r="386" spans="11:11" x14ac:dyDescent="0.25">
      <c r="K386" s="10" t="str">
        <f t="shared" si="5"/>
        <v/>
      </c>
    </row>
    <row r="387" spans="11:11" x14ac:dyDescent="0.25">
      <c r="K387" s="10" t="str">
        <f t="shared" si="5"/>
        <v/>
      </c>
    </row>
    <row r="388" spans="11:11" x14ac:dyDescent="0.25">
      <c r="K388" s="10" t="str">
        <f t="shared" si="5"/>
        <v/>
      </c>
    </row>
    <row r="389" spans="11:11" x14ac:dyDescent="0.25">
      <c r="K389" s="10" t="str">
        <f t="shared" si="5"/>
        <v/>
      </c>
    </row>
    <row r="390" spans="11:11" x14ac:dyDescent="0.25">
      <c r="K390" s="10" t="str">
        <f t="shared" ref="K390:K453" si="6">IF(F390="","",VALUE(TEXT(F390,"DD/MM/AAAA")))</f>
        <v/>
      </c>
    </row>
    <row r="391" spans="11:11" x14ac:dyDescent="0.25">
      <c r="K391" s="10" t="str">
        <f t="shared" si="6"/>
        <v/>
      </c>
    </row>
    <row r="392" spans="11:11" x14ac:dyDescent="0.25">
      <c r="K392" s="10" t="str">
        <f t="shared" si="6"/>
        <v/>
      </c>
    </row>
    <row r="393" spans="11:11" x14ac:dyDescent="0.25">
      <c r="K393" s="10" t="str">
        <f t="shared" si="6"/>
        <v/>
      </c>
    </row>
    <row r="394" spans="11:11" x14ac:dyDescent="0.25">
      <c r="K394" s="10" t="str">
        <f t="shared" si="6"/>
        <v/>
      </c>
    </row>
    <row r="395" spans="11:11" x14ac:dyDescent="0.25">
      <c r="K395" s="10" t="str">
        <f t="shared" si="6"/>
        <v/>
      </c>
    </row>
    <row r="396" spans="11:11" x14ac:dyDescent="0.25">
      <c r="K396" s="10" t="str">
        <f t="shared" si="6"/>
        <v/>
      </c>
    </row>
    <row r="397" spans="11:11" x14ac:dyDescent="0.25">
      <c r="K397" s="10" t="str">
        <f t="shared" si="6"/>
        <v/>
      </c>
    </row>
    <row r="398" spans="11:11" x14ac:dyDescent="0.25">
      <c r="K398" s="10" t="str">
        <f t="shared" si="6"/>
        <v/>
      </c>
    </row>
    <row r="399" spans="11:11" x14ac:dyDescent="0.25">
      <c r="K399" s="10" t="str">
        <f t="shared" si="6"/>
        <v/>
      </c>
    </row>
    <row r="400" spans="11:11" x14ac:dyDescent="0.25">
      <c r="K400" s="10" t="str">
        <f t="shared" si="6"/>
        <v/>
      </c>
    </row>
    <row r="401" spans="11:11" x14ac:dyDescent="0.25">
      <c r="K401" s="10" t="str">
        <f t="shared" si="6"/>
        <v/>
      </c>
    </row>
    <row r="402" spans="11:11" x14ac:dyDescent="0.25">
      <c r="K402" s="10" t="str">
        <f t="shared" si="6"/>
        <v/>
      </c>
    </row>
    <row r="403" spans="11:11" x14ac:dyDescent="0.25">
      <c r="K403" s="10" t="str">
        <f t="shared" si="6"/>
        <v/>
      </c>
    </row>
    <row r="404" spans="11:11" x14ac:dyDescent="0.25">
      <c r="K404" s="10" t="str">
        <f t="shared" si="6"/>
        <v/>
      </c>
    </row>
    <row r="405" spans="11:11" x14ac:dyDescent="0.25">
      <c r="K405" s="10" t="str">
        <f t="shared" si="6"/>
        <v/>
      </c>
    </row>
    <row r="406" spans="11:11" x14ac:dyDescent="0.25">
      <c r="K406" s="10" t="str">
        <f t="shared" si="6"/>
        <v/>
      </c>
    </row>
    <row r="407" spans="11:11" x14ac:dyDescent="0.25">
      <c r="K407" s="10" t="str">
        <f t="shared" si="6"/>
        <v/>
      </c>
    </row>
    <row r="408" spans="11:11" x14ac:dyDescent="0.25">
      <c r="K408" s="10" t="str">
        <f t="shared" si="6"/>
        <v/>
      </c>
    </row>
    <row r="409" spans="11:11" x14ac:dyDescent="0.25">
      <c r="K409" s="10" t="str">
        <f t="shared" si="6"/>
        <v/>
      </c>
    </row>
    <row r="410" spans="11:11" x14ac:dyDescent="0.25">
      <c r="K410" s="10" t="str">
        <f t="shared" si="6"/>
        <v/>
      </c>
    </row>
    <row r="411" spans="11:11" x14ac:dyDescent="0.25">
      <c r="K411" s="10" t="str">
        <f t="shared" si="6"/>
        <v/>
      </c>
    </row>
    <row r="412" spans="11:11" x14ac:dyDescent="0.25">
      <c r="K412" s="10" t="str">
        <f t="shared" si="6"/>
        <v/>
      </c>
    </row>
    <row r="413" spans="11:11" x14ac:dyDescent="0.25">
      <c r="K413" s="10" t="str">
        <f t="shared" si="6"/>
        <v/>
      </c>
    </row>
    <row r="414" spans="11:11" x14ac:dyDescent="0.25">
      <c r="K414" s="10" t="str">
        <f t="shared" si="6"/>
        <v/>
      </c>
    </row>
    <row r="415" spans="11:11" x14ac:dyDescent="0.25">
      <c r="K415" s="10" t="str">
        <f t="shared" si="6"/>
        <v/>
      </c>
    </row>
    <row r="416" spans="11:11" x14ac:dyDescent="0.25">
      <c r="K416" s="10" t="str">
        <f t="shared" si="6"/>
        <v/>
      </c>
    </row>
    <row r="417" spans="11:11" x14ac:dyDescent="0.25">
      <c r="K417" s="10" t="str">
        <f t="shared" si="6"/>
        <v/>
      </c>
    </row>
    <row r="418" spans="11:11" x14ac:dyDescent="0.25">
      <c r="K418" s="10" t="str">
        <f t="shared" si="6"/>
        <v/>
      </c>
    </row>
    <row r="419" spans="11:11" x14ac:dyDescent="0.25">
      <c r="K419" s="10" t="str">
        <f t="shared" si="6"/>
        <v/>
      </c>
    </row>
    <row r="420" spans="11:11" x14ac:dyDescent="0.25">
      <c r="K420" s="10" t="str">
        <f t="shared" si="6"/>
        <v/>
      </c>
    </row>
    <row r="421" spans="11:11" x14ac:dyDescent="0.25">
      <c r="K421" s="10" t="str">
        <f t="shared" si="6"/>
        <v/>
      </c>
    </row>
    <row r="422" spans="11:11" x14ac:dyDescent="0.25">
      <c r="K422" s="10" t="str">
        <f t="shared" si="6"/>
        <v/>
      </c>
    </row>
    <row r="423" spans="11:11" x14ac:dyDescent="0.25">
      <c r="K423" s="10" t="str">
        <f t="shared" si="6"/>
        <v/>
      </c>
    </row>
    <row r="424" spans="11:11" x14ac:dyDescent="0.25">
      <c r="K424" s="10" t="str">
        <f t="shared" si="6"/>
        <v/>
      </c>
    </row>
    <row r="425" spans="11:11" x14ac:dyDescent="0.25">
      <c r="K425" s="10" t="str">
        <f t="shared" si="6"/>
        <v/>
      </c>
    </row>
    <row r="426" spans="11:11" x14ac:dyDescent="0.25">
      <c r="K426" s="10" t="str">
        <f t="shared" si="6"/>
        <v/>
      </c>
    </row>
    <row r="427" spans="11:11" x14ac:dyDescent="0.25">
      <c r="K427" s="10" t="str">
        <f t="shared" si="6"/>
        <v/>
      </c>
    </row>
    <row r="428" spans="11:11" x14ac:dyDescent="0.25">
      <c r="K428" s="10" t="str">
        <f t="shared" si="6"/>
        <v/>
      </c>
    </row>
    <row r="429" spans="11:11" x14ac:dyDescent="0.25">
      <c r="K429" s="10" t="str">
        <f t="shared" si="6"/>
        <v/>
      </c>
    </row>
    <row r="430" spans="11:11" x14ac:dyDescent="0.25">
      <c r="K430" s="10" t="str">
        <f t="shared" si="6"/>
        <v/>
      </c>
    </row>
    <row r="431" spans="11:11" x14ac:dyDescent="0.25">
      <c r="K431" s="10" t="str">
        <f t="shared" si="6"/>
        <v/>
      </c>
    </row>
    <row r="432" spans="11:11" x14ac:dyDescent="0.25">
      <c r="K432" s="10" t="str">
        <f t="shared" si="6"/>
        <v/>
      </c>
    </row>
    <row r="433" spans="11:11" x14ac:dyDescent="0.25">
      <c r="K433" s="10" t="str">
        <f t="shared" si="6"/>
        <v/>
      </c>
    </row>
    <row r="434" spans="11:11" x14ac:dyDescent="0.25">
      <c r="K434" s="10" t="str">
        <f t="shared" si="6"/>
        <v/>
      </c>
    </row>
    <row r="435" spans="11:11" x14ac:dyDescent="0.25">
      <c r="K435" s="10" t="str">
        <f t="shared" si="6"/>
        <v/>
      </c>
    </row>
    <row r="436" spans="11:11" x14ac:dyDescent="0.25">
      <c r="K436" s="10" t="str">
        <f t="shared" si="6"/>
        <v/>
      </c>
    </row>
    <row r="437" spans="11:11" x14ac:dyDescent="0.25">
      <c r="K437" s="10" t="str">
        <f t="shared" si="6"/>
        <v/>
      </c>
    </row>
    <row r="438" spans="11:11" x14ac:dyDescent="0.25">
      <c r="K438" s="10" t="str">
        <f t="shared" si="6"/>
        <v/>
      </c>
    </row>
    <row r="439" spans="11:11" x14ac:dyDescent="0.25">
      <c r="K439" s="10" t="str">
        <f t="shared" si="6"/>
        <v/>
      </c>
    </row>
    <row r="440" spans="11:11" x14ac:dyDescent="0.25">
      <c r="K440" s="10" t="str">
        <f t="shared" si="6"/>
        <v/>
      </c>
    </row>
    <row r="441" spans="11:11" x14ac:dyDescent="0.25">
      <c r="K441" s="10" t="str">
        <f t="shared" si="6"/>
        <v/>
      </c>
    </row>
    <row r="442" spans="11:11" x14ac:dyDescent="0.25">
      <c r="K442" s="10" t="str">
        <f t="shared" si="6"/>
        <v/>
      </c>
    </row>
    <row r="443" spans="11:11" x14ac:dyDescent="0.25">
      <c r="K443" s="10" t="str">
        <f t="shared" si="6"/>
        <v/>
      </c>
    </row>
    <row r="444" spans="11:11" x14ac:dyDescent="0.25">
      <c r="K444" s="10" t="str">
        <f t="shared" si="6"/>
        <v/>
      </c>
    </row>
    <row r="445" spans="11:11" x14ac:dyDescent="0.25">
      <c r="K445" s="10" t="str">
        <f t="shared" si="6"/>
        <v/>
      </c>
    </row>
    <row r="446" spans="11:11" x14ac:dyDescent="0.25">
      <c r="K446" s="10" t="str">
        <f t="shared" si="6"/>
        <v/>
      </c>
    </row>
    <row r="447" spans="11:11" x14ac:dyDescent="0.25">
      <c r="K447" s="10" t="str">
        <f t="shared" si="6"/>
        <v/>
      </c>
    </row>
    <row r="448" spans="11:11" x14ac:dyDescent="0.25">
      <c r="K448" s="10" t="str">
        <f t="shared" si="6"/>
        <v/>
      </c>
    </row>
    <row r="449" spans="11:11" x14ac:dyDescent="0.25">
      <c r="K449" s="10" t="str">
        <f t="shared" si="6"/>
        <v/>
      </c>
    </row>
    <row r="450" spans="11:11" x14ac:dyDescent="0.25">
      <c r="K450" s="10" t="str">
        <f t="shared" si="6"/>
        <v/>
      </c>
    </row>
    <row r="451" spans="11:11" x14ac:dyDescent="0.25">
      <c r="K451" s="10" t="str">
        <f t="shared" si="6"/>
        <v/>
      </c>
    </row>
    <row r="452" spans="11:11" x14ac:dyDescent="0.25">
      <c r="K452" s="10" t="str">
        <f t="shared" si="6"/>
        <v/>
      </c>
    </row>
    <row r="453" spans="11:11" x14ac:dyDescent="0.25">
      <c r="K453" s="10" t="str">
        <f t="shared" si="6"/>
        <v/>
      </c>
    </row>
    <row r="454" spans="11:11" x14ac:dyDescent="0.25">
      <c r="K454" s="10" t="str">
        <f t="shared" ref="K454:K517" si="7">IF(F454="","",VALUE(TEXT(F454,"DD/MM/AAAA")))</f>
        <v/>
      </c>
    </row>
    <row r="455" spans="11:11" x14ac:dyDescent="0.25">
      <c r="K455" s="10" t="str">
        <f t="shared" si="7"/>
        <v/>
      </c>
    </row>
    <row r="456" spans="11:11" x14ac:dyDescent="0.25">
      <c r="K456" s="10" t="str">
        <f t="shared" si="7"/>
        <v/>
      </c>
    </row>
    <row r="457" spans="11:11" x14ac:dyDescent="0.25">
      <c r="K457" s="10" t="str">
        <f t="shared" si="7"/>
        <v/>
      </c>
    </row>
    <row r="458" spans="11:11" x14ac:dyDescent="0.25">
      <c r="K458" s="10" t="str">
        <f t="shared" si="7"/>
        <v/>
      </c>
    </row>
    <row r="459" spans="11:11" x14ac:dyDescent="0.25">
      <c r="K459" s="10" t="str">
        <f t="shared" si="7"/>
        <v/>
      </c>
    </row>
    <row r="460" spans="11:11" x14ac:dyDescent="0.25">
      <c r="K460" s="10" t="str">
        <f t="shared" si="7"/>
        <v/>
      </c>
    </row>
    <row r="461" spans="11:11" x14ac:dyDescent="0.25">
      <c r="K461" s="10" t="str">
        <f t="shared" si="7"/>
        <v/>
      </c>
    </row>
    <row r="462" spans="11:11" x14ac:dyDescent="0.25">
      <c r="K462" s="10" t="str">
        <f t="shared" si="7"/>
        <v/>
      </c>
    </row>
    <row r="463" spans="11:11" x14ac:dyDescent="0.25">
      <c r="K463" s="10" t="str">
        <f t="shared" si="7"/>
        <v/>
      </c>
    </row>
    <row r="464" spans="11:11" x14ac:dyDescent="0.25">
      <c r="K464" s="10" t="str">
        <f t="shared" si="7"/>
        <v/>
      </c>
    </row>
    <row r="465" spans="11:11" x14ac:dyDescent="0.25">
      <c r="K465" s="10" t="str">
        <f t="shared" si="7"/>
        <v/>
      </c>
    </row>
    <row r="466" spans="11:11" x14ac:dyDescent="0.25">
      <c r="K466" s="10" t="str">
        <f t="shared" si="7"/>
        <v/>
      </c>
    </row>
    <row r="467" spans="11:11" x14ac:dyDescent="0.25">
      <c r="K467" s="10" t="str">
        <f t="shared" si="7"/>
        <v/>
      </c>
    </row>
    <row r="468" spans="11:11" x14ac:dyDescent="0.25">
      <c r="K468" s="10" t="str">
        <f t="shared" si="7"/>
        <v/>
      </c>
    </row>
    <row r="469" spans="11:11" x14ac:dyDescent="0.25">
      <c r="K469" s="10" t="str">
        <f t="shared" si="7"/>
        <v/>
      </c>
    </row>
    <row r="470" spans="11:11" x14ac:dyDescent="0.25">
      <c r="K470" s="10" t="str">
        <f t="shared" si="7"/>
        <v/>
      </c>
    </row>
    <row r="471" spans="11:11" x14ac:dyDescent="0.25">
      <c r="K471" s="10" t="str">
        <f t="shared" si="7"/>
        <v/>
      </c>
    </row>
    <row r="472" spans="11:11" x14ac:dyDescent="0.25">
      <c r="K472" s="10" t="str">
        <f t="shared" si="7"/>
        <v/>
      </c>
    </row>
    <row r="473" spans="11:11" x14ac:dyDescent="0.25">
      <c r="K473" s="10" t="str">
        <f t="shared" si="7"/>
        <v/>
      </c>
    </row>
    <row r="474" spans="11:11" x14ac:dyDescent="0.25">
      <c r="K474" s="10" t="str">
        <f t="shared" si="7"/>
        <v/>
      </c>
    </row>
    <row r="475" spans="11:11" x14ac:dyDescent="0.25">
      <c r="K475" s="10" t="str">
        <f t="shared" si="7"/>
        <v/>
      </c>
    </row>
    <row r="476" spans="11:11" x14ac:dyDescent="0.25">
      <c r="K476" s="10" t="str">
        <f t="shared" si="7"/>
        <v/>
      </c>
    </row>
    <row r="477" spans="11:11" x14ac:dyDescent="0.25">
      <c r="K477" s="10" t="str">
        <f t="shared" si="7"/>
        <v/>
      </c>
    </row>
    <row r="478" spans="11:11" x14ac:dyDescent="0.25">
      <c r="K478" s="10" t="str">
        <f t="shared" si="7"/>
        <v/>
      </c>
    </row>
    <row r="479" spans="11:11" x14ac:dyDescent="0.25">
      <c r="K479" s="10" t="str">
        <f t="shared" si="7"/>
        <v/>
      </c>
    </row>
    <row r="480" spans="11:11" x14ac:dyDescent="0.25">
      <c r="K480" s="10" t="str">
        <f t="shared" si="7"/>
        <v/>
      </c>
    </row>
    <row r="481" spans="11:11" x14ac:dyDescent="0.25">
      <c r="K481" s="10" t="str">
        <f t="shared" si="7"/>
        <v/>
      </c>
    </row>
    <row r="482" spans="11:11" x14ac:dyDescent="0.25">
      <c r="K482" s="10" t="str">
        <f t="shared" si="7"/>
        <v/>
      </c>
    </row>
    <row r="483" spans="11:11" x14ac:dyDescent="0.25">
      <c r="K483" s="10" t="str">
        <f t="shared" si="7"/>
        <v/>
      </c>
    </row>
    <row r="484" spans="11:11" x14ac:dyDescent="0.25">
      <c r="K484" s="10" t="str">
        <f t="shared" si="7"/>
        <v/>
      </c>
    </row>
    <row r="485" spans="11:11" x14ac:dyDescent="0.25">
      <c r="K485" s="10" t="str">
        <f t="shared" si="7"/>
        <v/>
      </c>
    </row>
    <row r="486" spans="11:11" x14ac:dyDescent="0.25">
      <c r="K486" s="10" t="str">
        <f t="shared" si="7"/>
        <v/>
      </c>
    </row>
    <row r="487" spans="11:11" x14ac:dyDescent="0.25">
      <c r="K487" s="10" t="str">
        <f t="shared" si="7"/>
        <v/>
      </c>
    </row>
    <row r="488" spans="11:11" x14ac:dyDescent="0.25">
      <c r="K488" s="10" t="str">
        <f t="shared" si="7"/>
        <v/>
      </c>
    </row>
    <row r="489" spans="11:11" x14ac:dyDescent="0.25">
      <c r="K489" s="10" t="str">
        <f t="shared" si="7"/>
        <v/>
      </c>
    </row>
    <row r="490" spans="11:11" x14ac:dyDescent="0.25">
      <c r="K490" s="10" t="str">
        <f t="shared" si="7"/>
        <v/>
      </c>
    </row>
    <row r="491" spans="11:11" x14ac:dyDescent="0.25">
      <c r="K491" s="10" t="str">
        <f t="shared" si="7"/>
        <v/>
      </c>
    </row>
    <row r="492" spans="11:11" x14ac:dyDescent="0.25">
      <c r="K492" s="10" t="str">
        <f t="shared" si="7"/>
        <v/>
      </c>
    </row>
    <row r="493" spans="11:11" x14ac:dyDescent="0.25">
      <c r="K493" s="10" t="str">
        <f t="shared" si="7"/>
        <v/>
      </c>
    </row>
    <row r="494" spans="11:11" x14ac:dyDescent="0.25">
      <c r="K494" s="10" t="str">
        <f t="shared" si="7"/>
        <v/>
      </c>
    </row>
    <row r="495" spans="11:11" x14ac:dyDescent="0.25">
      <c r="K495" s="10" t="str">
        <f t="shared" si="7"/>
        <v/>
      </c>
    </row>
    <row r="496" spans="11:11" x14ac:dyDescent="0.25">
      <c r="K496" s="10" t="str">
        <f t="shared" si="7"/>
        <v/>
      </c>
    </row>
    <row r="497" spans="11:11" x14ac:dyDescent="0.25">
      <c r="K497" s="10" t="str">
        <f t="shared" si="7"/>
        <v/>
      </c>
    </row>
    <row r="498" spans="11:11" x14ac:dyDescent="0.25">
      <c r="K498" s="10" t="str">
        <f t="shared" si="7"/>
        <v/>
      </c>
    </row>
    <row r="499" spans="11:11" x14ac:dyDescent="0.25">
      <c r="K499" s="10" t="str">
        <f t="shared" si="7"/>
        <v/>
      </c>
    </row>
    <row r="500" spans="11:11" x14ac:dyDescent="0.25">
      <c r="K500" s="10" t="str">
        <f t="shared" si="7"/>
        <v/>
      </c>
    </row>
    <row r="501" spans="11:11" x14ac:dyDescent="0.25">
      <c r="K501" s="10" t="str">
        <f t="shared" si="7"/>
        <v/>
      </c>
    </row>
    <row r="502" spans="11:11" x14ac:dyDescent="0.25">
      <c r="K502" s="10" t="str">
        <f t="shared" si="7"/>
        <v/>
      </c>
    </row>
    <row r="503" spans="11:11" x14ac:dyDescent="0.25">
      <c r="K503" s="10" t="str">
        <f t="shared" si="7"/>
        <v/>
      </c>
    </row>
    <row r="504" spans="11:11" x14ac:dyDescent="0.25">
      <c r="K504" s="10" t="str">
        <f t="shared" si="7"/>
        <v/>
      </c>
    </row>
    <row r="505" spans="11:11" x14ac:dyDescent="0.25">
      <c r="K505" s="10" t="str">
        <f t="shared" si="7"/>
        <v/>
      </c>
    </row>
    <row r="506" spans="11:11" x14ac:dyDescent="0.25">
      <c r="K506" s="10" t="str">
        <f t="shared" si="7"/>
        <v/>
      </c>
    </row>
    <row r="507" spans="11:11" x14ac:dyDescent="0.25">
      <c r="K507" s="10" t="str">
        <f t="shared" si="7"/>
        <v/>
      </c>
    </row>
    <row r="508" spans="11:11" x14ac:dyDescent="0.25">
      <c r="K508" s="10" t="str">
        <f t="shared" si="7"/>
        <v/>
      </c>
    </row>
    <row r="509" spans="11:11" x14ac:dyDescent="0.25">
      <c r="K509" s="10" t="str">
        <f t="shared" si="7"/>
        <v/>
      </c>
    </row>
    <row r="510" spans="11:11" x14ac:dyDescent="0.25">
      <c r="K510" s="10" t="str">
        <f t="shared" si="7"/>
        <v/>
      </c>
    </row>
    <row r="511" spans="11:11" x14ac:dyDescent="0.25">
      <c r="K511" s="10" t="str">
        <f t="shared" si="7"/>
        <v/>
      </c>
    </row>
    <row r="512" spans="11:11" x14ac:dyDescent="0.25">
      <c r="K512" s="10" t="str">
        <f t="shared" si="7"/>
        <v/>
      </c>
    </row>
    <row r="513" spans="11:11" x14ac:dyDescent="0.25">
      <c r="K513" s="10" t="str">
        <f t="shared" si="7"/>
        <v/>
      </c>
    </row>
    <row r="514" spans="11:11" x14ac:dyDescent="0.25">
      <c r="K514" s="10" t="str">
        <f t="shared" si="7"/>
        <v/>
      </c>
    </row>
    <row r="515" spans="11:11" x14ac:dyDescent="0.25">
      <c r="K515" s="10" t="str">
        <f t="shared" si="7"/>
        <v/>
      </c>
    </row>
    <row r="516" spans="11:11" x14ac:dyDescent="0.25">
      <c r="K516" s="10" t="str">
        <f t="shared" si="7"/>
        <v/>
      </c>
    </row>
    <row r="517" spans="11:11" x14ac:dyDescent="0.25">
      <c r="K517" s="10" t="str">
        <f t="shared" si="7"/>
        <v/>
      </c>
    </row>
    <row r="518" spans="11:11" x14ac:dyDescent="0.25">
      <c r="K518" s="10" t="str">
        <f t="shared" ref="K518:K581" si="8">IF(F518="","",VALUE(TEXT(F518,"DD/MM/AAAA")))</f>
        <v/>
      </c>
    </row>
    <row r="519" spans="11:11" x14ac:dyDescent="0.25">
      <c r="K519" s="10" t="str">
        <f t="shared" si="8"/>
        <v/>
      </c>
    </row>
    <row r="520" spans="11:11" x14ac:dyDescent="0.25">
      <c r="K520" s="10" t="str">
        <f t="shared" si="8"/>
        <v/>
      </c>
    </row>
    <row r="521" spans="11:11" x14ac:dyDescent="0.25">
      <c r="K521" s="10" t="str">
        <f t="shared" si="8"/>
        <v/>
      </c>
    </row>
    <row r="522" spans="11:11" x14ac:dyDescent="0.25">
      <c r="K522" s="10" t="str">
        <f t="shared" si="8"/>
        <v/>
      </c>
    </row>
    <row r="523" spans="11:11" x14ac:dyDescent="0.25">
      <c r="K523" s="10" t="str">
        <f t="shared" si="8"/>
        <v/>
      </c>
    </row>
    <row r="524" spans="11:11" x14ac:dyDescent="0.25">
      <c r="K524" s="10" t="str">
        <f t="shared" si="8"/>
        <v/>
      </c>
    </row>
    <row r="525" spans="11:11" x14ac:dyDescent="0.25">
      <c r="K525" s="10" t="str">
        <f t="shared" si="8"/>
        <v/>
      </c>
    </row>
    <row r="526" spans="11:11" x14ac:dyDescent="0.25">
      <c r="K526" s="10" t="str">
        <f t="shared" si="8"/>
        <v/>
      </c>
    </row>
    <row r="527" spans="11:11" x14ac:dyDescent="0.25">
      <c r="K527" s="10" t="str">
        <f t="shared" si="8"/>
        <v/>
      </c>
    </row>
    <row r="528" spans="11:11" x14ac:dyDescent="0.25">
      <c r="K528" s="10" t="str">
        <f t="shared" si="8"/>
        <v/>
      </c>
    </row>
    <row r="529" spans="11:11" x14ac:dyDescent="0.25">
      <c r="K529" s="10" t="str">
        <f t="shared" si="8"/>
        <v/>
      </c>
    </row>
    <row r="530" spans="11:11" x14ac:dyDescent="0.25">
      <c r="K530" s="10" t="str">
        <f t="shared" si="8"/>
        <v/>
      </c>
    </row>
    <row r="531" spans="11:11" x14ac:dyDescent="0.25">
      <c r="K531" s="10" t="str">
        <f t="shared" si="8"/>
        <v/>
      </c>
    </row>
    <row r="532" spans="11:11" x14ac:dyDescent="0.25">
      <c r="K532" s="10" t="str">
        <f t="shared" si="8"/>
        <v/>
      </c>
    </row>
    <row r="533" spans="11:11" x14ac:dyDescent="0.25">
      <c r="K533" s="10" t="str">
        <f t="shared" si="8"/>
        <v/>
      </c>
    </row>
    <row r="534" spans="11:11" x14ac:dyDescent="0.25">
      <c r="K534" s="10" t="str">
        <f t="shared" si="8"/>
        <v/>
      </c>
    </row>
    <row r="535" spans="11:11" x14ac:dyDescent="0.25">
      <c r="K535" s="10" t="str">
        <f t="shared" si="8"/>
        <v/>
      </c>
    </row>
    <row r="536" spans="11:11" x14ac:dyDescent="0.25">
      <c r="K536" s="10" t="str">
        <f t="shared" si="8"/>
        <v/>
      </c>
    </row>
    <row r="537" spans="11:11" x14ac:dyDescent="0.25">
      <c r="K537" s="10" t="str">
        <f t="shared" si="8"/>
        <v/>
      </c>
    </row>
    <row r="538" spans="11:11" x14ac:dyDescent="0.25">
      <c r="K538" s="10" t="str">
        <f t="shared" si="8"/>
        <v/>
      </c>
    </row>
    <row r="539" spans="11:11" x14ac:dyDescent="0.25">
      <c r="K539" s="10" t="str">
        <f t="shared" si="8"/>
        <v/>
      </c>
    </row>
    <row r="540" spans="11:11" x14ac:dyDescent="0.25">
      <c r="K540" s="10" t="str">
        <f t="shared" si="8"/>
        <v/>
      </c>
    </row>
    <row r="541" spans="11:11" x14ac:dyDescent="0.25">
      <c r="K541" s="10" t="str">
        <f t="shared" si="8"/>
        <v/>
      </c>
    </row>
    <row r="542" spans="11:11" x14ac:dyDescent="0.25">
      <c r="K542" s="10" t="str">
        <f t="shared" si="8"/>
        <v/>
      </c>
    </row>
    <row r="543" spans="11:11" x14ac:dyDescent="0.25">
      <c r="K543" s="10" t="str">
        <f t="shared" si="8"/>
        <v/>
      </c>
    </row>
    <row r="544" spans="11:11" x14ac:dyDescent="0.25">
      <c r="K544" s="10" t="str">
        <f t="shared" si="8"/>
        <v/>
      </c>
    </row>
    <row r="545" spans="11:11" x14ac:dyDescent="0.25">
      <c r="K545" s="10" t="str">
        <f t="shared" si="8"/>
        <v/>
      </c>
    </row>
    <row r="546" spans="11:11" x14ac:dyDescent="0.25">
      <c r="K546" s="10" t="str">
        <f t="shared" si="8"/>
        <v/>
      </c>
    </row>
    <row r="547" spans="11:11" x14ac:dyDescent="0.25">
      <c r="K547" s="10" t="str">
        <f t="shared" si="8"/>
        <v/>
      </c>
    </row>
    <row r="548" spans="11:11" x14ac:dyDescent="0.25">
      <c r="K548" s="10" t="str">
        <f t="shared" si="8"/>
        <v/>
      </c>
    </row>
    <row r="549" spans="11:11" x14ac:dyDescent="0.25">
      <c r="K549" s="10" t="str">
        <f t="shared" si="8"/>
        <v/>
      </c>
    </row>
    <row r="550" spans="11:11" x14ac:dyDescent="0.25">
      <c r="K550" s="10" t="str">
        <f t="shared" si="8"/>
        <v/>
      </c>
    </row>
    <row r="551" spans="11:11" x14ac:dyDescent="0.25">
      <c r="K551" s="10" t="str">
        <f t="shared" si="8"/>
        <v/>
      </c>
    </row>
    <row r="552" spans="11:11" x14ac:dyDescent="0.25">
      <c r="K552" s="10" t="str">
        <f t="shared" si="8"/>
        <v/>
      </c>
    </row>
    <row r="553" spans="11:11" x14ac:dyDescent="0.25">
      <c r="K553" s="10" t="str">
        <f t="shared" si="8"/>
        <v/>
      </c>
    </row>
    <row r="554" spans="11:11" x14ac:dyDescent="0.25">
      <c r="K554" s="10" t="str">
        <f t="shared" si="8"/>
        <v/>
      </c>
    </row>
    <row r="555" spans="11:11" x14ac:dyDescent="0.25">
      <c r="K555" s="10" t="str">
        <f t="shared" si="8"/>
        <v/>
      </c>
    </row>
    <row r="556" spans="11:11" x14ac:dyDescent="0.25">
      <c r="K556" s="10" t="str">
        <f t="shared" si="8"/>
        <v/>
      </c>
    </row>
    <row r="557" spans="11:11" x14ac:dyDescent="0.25">
      <c r="K557" s="10" t="str">
        <f t="shared" si="8"/>
        <v/>
      </c>
    </row>
    <row r="558" spans="11:11" x14ac:dyDescent="0.25">
      <c r="K558" s="10" t="str">
        <f t="shared" si="8"/>
        <v/>
      </c>
    </row>
    <row r="559" spans="11:11" x14ac:dyDescent="0.25">
      <c r="K559" s="10" t="str">
        <f t="shared" si="8"/>
        <v/>
      </c>
    </row>
    <row r="560" spans="11:11" x14ac:dyDescent="0.25">
      <c r="K560" s="10" t="str">
        <f t="shared" si="8"/>
        <v/>
      </c>
    </row>
    <row r="561" spans="11:11" x14ac:dyDescent="0.25">
      <c r="K561" s="10" t="str">
        <f t="shared" si="8"/>
        <v/>
      </c>
    </row>
    <row r="562" spans="11:11" x14ac:dyDescent="0.25">
      <c r="K562" s="10" t="str">
        <f t="shared" si="8"/>
        <v/>
      </c>
    </row>
    <row r="563" spans="11:11" x14ac:dyDescent="0.25">
      <c r="K563" s="10" t="str">
        <f t="shared" si="8"/>
        <v/>
      </c>
    </row>
    <row r="564" spans="11:11" x14ac:dyDescent="0.25">
      <c r="K564" s="10" t="str">
        <f t="shared" si="8"/>
        <v/>
      </c>
    </row>
    <row r="565" spans="11:11" x14ac:dyDescent="0.25">
      <c r="K565" s="10" t="str">
        <f t="shared" si="8"/>
        <v/>
      </c>
    </row>
    <row r="566" spans="11:11" x14ac:dyDescent="0.25">
      <c r="K566" s="10" t="str">
        <f t="shared" si="8"/>
        <v/>
      </c>
    </row>
    <row r="567" spans="11:11" x14ac:dyDescent="0.25">
      <c r="K567" s="10" t="str">
        <f t="shared" si="8"/>
        <v/>
      </c>
    </row>
    <row r="568" spans="11:11" x14ac:dyDescent="0.25">
      <c r="K568" s="10" t="str">
        <f t="shared" si="8"/>
        <v/>
      </c>
    </row>
    <row r="569" spans="11:11" x14ac:dyDescent="0.25">
      <c r="K569" s="10" t="str">
        <f t="shared" si="8"/>
        <v/>
      </c>
    </row>
    <row r="570" spans="11:11" x14ac:dyDescent="0.25">
      <c r="K570" s="10" t="str">
        <f t="shared" si="8"/>
        <v/>
      </c>
    </row>
    <row r="571" spans="11:11" x14ac:dyDescent="0.25">
      <c r="K571" s="10" t="str">
        <f t="shared" si="8"/>
        <v/>
      </c>
    </row>
    <row r="572" spans="11:11" x14ac:dyDescent="0.25">
      <c r="K572" s="10" t="str">
        <f t="shared" si="8"/>
        <v/>
      </c>
    </row>
    <row r="573" spans="11:11" x14ac:dyDescent="0.25">
      <c r="K573" s="10" t="str">
        <f t="shared" si="8"/>
        <v/>
      </c>
    </row>
    <row r="574" spans="11:11" x14ac:dyDescent="0.25">
      <c r="K574" s="10" t="str">
        <f t="shared" si="8"/>
        <v/>
      </c>
    </row>
    <row r="575" spans="11:11" x14ac:dyDescent="0.25">
      <c r="K575" s="10" t="str">
        <f t="shared" si="8"/>
        <v/>
      </c>
    </row>
    <row r="576" spans="11:11" x14ac:dyDescent="0.25">
      <c r="K576" s="10" t="str">
        <f t="shared" si="8"/>
        <v/>
      </c>
    </row>
    <row r="577" spans="11:11" x14ac:dyDescent="0.25">
      <c r="K577" s="10" t="str">
        <f t="shared" si="8"/>
        <v/>
      </c>
    </row>
    <row r="578" spans="11:11" x14ac:dyDescent="0.25">
      <c r="K578" s="10" t="str">
        <f t="shared" si="8"/>
        <v/>
      </c>
    </row>
    <row r="579" spans="11:11" x14ac:dyDescent="0.25">
      <c r="K579" s="10" t="str">
        <f t="shared" si="8"/>
        <v/>
      </c>
    </row>
    <row r="580" spans="11:11" x14ac:dyDescent="0.25">
      <c r="K580" s="10" t="str">
        <f t="shared" si="8"/>
        <v/>
      </c>
    </row>
    <row r="581" spans="11:11" x14ac:dyDescent="0.25">
      <c r="K581" s="10" t="str">
        <f t="shared" si="8"/>
        <v/>
      </c>
    </row>
    <row r="582" spans="11:11" x14ac:dyDescent="0.25">
      <c r="K582" s="10" t="str">
        <f t="shared" ref="K582:K645" si="9">IF(F582="","",VALUE(TEXT(F582,"DD/MM/AAAA")))</f>
        <v/>
      </c>
    </row>
    <row r="583" spans="11:11" x14ac:dyDescent="0.25">
      <c r="K583" s="10" t="str">
        <f t="shared" si="9"/>
        <v/>
      </c>
    </row>
    <row r="584" spans="11:11" x14ac:dyDescent="0.25">
      <c r="K584" s="10" t="str">
        <f t="shared" si="9"/>
        <v/>
      </c>
    </row>
    <row r="585" spans="11:11" x14ac:dyDescent="0.25">
      <c r="K585" s="10" t="str">
        <f t="shared" si="9"/>
        <v/>
      </c>
    </row>
    <row r="586" spans="11:11" x14ac:dyDescent="0.25">
      <c r="K586" s="10" t="str">
        <f t="shared" si="9"/>
        <v/>
      </c>
    </row>
    <row r="587" spans="11:11" x14ac:dyDescent="0.25">
      <c r="K587" s="10" t="str">
        <f t="shared" si="9"/>
        <v/>
      </c>
    </row>
    <row r="588" spans="11:11" x14ac:dyDescent="0.25">
      <c r="K588" s="10" t="str">
        <f t="shared" si="9"/>
        <v/>
      </c>
    </row>
    <row r="589" spans="11:11" x14ac:dyDescent="0.25">
      <c r="K589" s="10" t="str">
        <f t="shared" si="9"/>
        <v/>
      </c>
    </row>
    <row r="590" spans="11:11" x14ac:dyDescent="0.25">
      <c r="K590" s="10" t="str">
        <f t="shared" si="9"/>
        <v/>
      </c>
    </row>
    <row r="591" spans="11:11" x14ac:dyDescent="0.25">
      <c r="K591" s="10" t="str">
        <f t="shared" si="9"/>
        <v/>
      </c>
    </row>
    <row r="592" spans="11:11" x14ac:dyDescent="0.25">
      <c r="K592" s="10" t="str">
        <f t="shared" si="9"/>
        <v/>
      </c>
    </row>
    <row r="593" spans="11:11" x14ac:dyDescent="0.25">
      <c r="K593" s="10" t="str">
        <f t="shared" si="9"/>
        <v/>
      </c>
    </row>
    <row r="594" spans="11:11" x14ac:dyDescent="0.25">
      <c r="K594" s="10" t="str">
        <f t="shared" si="9"/>
        <v/>
      </c>
    </row>
    <row r="595" spans="11:11" x14ac:dyDescent="0.25">
      <c r="K595" s="10" t="str">
        <f t="shared" si="9"/>
        <v/>
      </c>
    </row>
    <row r="596" spans="11:11" x14ac:dyDescent="0.25">
      <c r="K596" s="10" t="str">
        <f t="shared" si="9"/>
        <v/>
      </c>
    </row>
    <row r="597" spans="11:11" x14ac:dyDescent="0.25">
      <c r="K597" s="10" t="str">
        <f t="shared" si="9"/>
        <v/>
      </c>
    </row>
    <row r="598" spans="11:11" x14ac:dyDescent="0.25">
      <c r="K598" s="10" t="str">
        <f t="shared" si="9"/>
        <v/>
      </c>
    </row>
    <row r="599" spans="11:11" x14ac:dyDescent="0.25">
      <c r="K599" s="10" t="str">
        <f t="shared" si="9"/>
        <v/>
      </c>
    </row>
    <row r="600" spans="11:11" x14ac:dyDescent="0.25">
      <c r="K600" s="10" t="str">
        <f t="shared" si="9"/>
        <v/>
      </c>
    </row>
    <row r="601" spans="11:11" x14ac:dyDescent="0.25">
      <c r="K601" s="10" t="str">
        <f t="shared" si="9"/>
        <v/>
      </c>
    </row>
    <row r="602" spans="11:11" x14ac:dyDescent="0.25">
      <c r="K602" s="10" t="str">
        <f t="shared" si="9"/>
        <v/>
      </c>
    </row>
    <row r="603" spans="11:11" x14ac:dyDescent="0.25">
      <c r="K603" s="10" t="str">
        <f t="shared" si="9"/>
        <v/>
      </c>
    </row>
    <row r="604" spans="11:11" x14ac:dyDescent="0.25">
      <c r="K604" s="10" t="str">
        <f t="shared" si="9"/>
        <v/>
      </c>
    </row>
    <row r="605" spans="11:11" x14ac:dyDescent="0.25">
      <c r="K605" s="10" t="str">
        <f t="shared" si="9"/>
        <v/>
      </c>
    </row>
    <row r="606" spans="11:11" x14ac:dyDescent="0.25">
      <c r="K606" s="10" t="str">
        <f t="shared" si="9"/>
        <v/>
      </c>
    </row>
    <row r="607" spans="11:11" x14ac:dyDescent="0.25">
      <c r="K607" s="10" t="str">
        <f t="shared" si="9"/>
        <v/>
      </c>
    </row>
    <row r="608" spans="11:11" x14ac:dyDescent="0.25">
      <c r="K608" s="10" t="str">
        <f t="shared" si="9"/>
        <v/>
      </c>
    </row>
    <row r="609" spans="11:11" x14ac:dyDescent="0.25">
      <c r="K609" s="10" t="str">
        <f t="shared" si="9"/>
        <v/>
      </c>
    </row>
    <row r="610" spans="11:11" x14ac:dyDescent="0.25">
      <c r="K610" s="10" t="str">
        <f t="shared" si="9"/>
        <v/>
      </c>
    </row>
    <row r="611" spans="11:11" x14ac:dyDescent="0.25">
      <c r="K611" s="10" t="str">
        <f t="shared" si="9"/>
        <v/>
      </c>
    </row>
    <row r="612" spans="11:11" x14ac:dyDescent="0.25">
      <c r="K612" s="10" t="str">
        <f t="shared" si="9"/>
        <v/>
      </c>
    </row>
    <row r="613" spans="11:11" x14ac:dyDescent="0.25">
      <c r="K613" s="10" t="str">
        <f t="shared" si="9"/>
        <v/>
      </c>
    </row>
    <row r="614" spans="11:11" x14ac:dyDescent="0.25">
      <c r="K614" s="10" t="str">
        <f t="shared" si="9"/>
        <v/>
      </c>
    </row>
    <row r="615" spans="11:11" x14ac:dyDescent="0.25">
      <c r="K615" s="10" t="str">
        <f t="shared" si="9"/>
        <v/>
      </c>
    </row>
    <row r="616" spans="11:11" x14ac:dyDescent="0.25">
      <c r="K616" s="10" t="str">
        <f t="shared" si="9"/>
        <v/>
      </c>
    </row>
    <row r="617" spans="11:11" x14ac:dyDescent="0.25">
      <c r="K617" s="10" t="str">
        <f t="shared" si="9"/>
        <v/>
      </c>
    </row>
    <row r="618" spans="11:11" x14ac:dyDescent="0.25">
      <c r="K618" s="10" t="str">
        <f t="shared" si="9"/>
        <v/>
      </c>
    </row>
    <row r="619" spans="11:11" x14ac:dyDescent="0.25">
      <c r="K619" s="10" t="str">
        <f t="shared" si="9"/>
        <v/>
      </c>
    </row>
    <row r="620" spans="11:11" x14ac:dyDescent="0.25">
      <c r="K620" s="10" t="str">
        <f t="shared" si="9"/>
        <v/>
      </c>
    </row>
    <row r="621" spans="11:11" x14ac:dyDescent="0.25">
      <c r="K621" s="10" t="str">
        <f t="shared" si="9"/>
        <v/>
      </c>
    </row>
    <row r="622" spans="11:11" x14ac:dyDescent="0.25">
      <c r="K622" s="10" t="str">
        <f t="shared" si="9"/>
        <v/>
      </c>
    </row>
    <row r="623" spans="11:11" x14ac:dyDescent="0.25">
      <c r="K623" s="10" t="str">
        <f t="shared" si="9"/>
        <v/>
      </c>
    </row>
    <row r="624" spans="11:11" x14ac:dyDescent="0.25">
      <c r="K624" s="10" t="str">
        <f t="shared" si="9"/>
        <v/>
      </c>
    </row>
    <row r="625" spans="11:11" x14ac:dyDescent="0.25">
      <c r="K625" s="10" t="str">
        <f t="shared" si="9"/>
        <v/>
      </c>
    </row>
    <row r="626" spans="11:11" x14ac:dyDescent="0.25">
      <c r="K626" s="10" t="str">
        <f t="shared" si="9"/>
        <v/>
      </c>
    </row>
    <row r="627" spans="11:11" x14ac:dyDescent="0.25">
      <c r="K627" s="10" t="str">
        <f t="shared" si="9"/>
        <v/>
      </c>
    </row>
    <row r="628" spans="11:11" x14ac:dyDescent="0.25">
      <c r="K628" s="10" t="str">
        <f t="shared" si="9"/>
        <v/>
      </c>
    </row>
    <row r="629" spans="11:11" x14ac:dyDescent="0.25">
      <c r="K629" s="10" t="str">
        <f t="shared" si="9"/>
        <v/>
      </c>
    </row>
    <row r="630" spans="11:11" x14ac:dyDescent="0.25">
      <c r="K630" s="10" t="str">
        <f t="shared" si="9"/>
        <v/>
      </c>
    </row>
    <row r="631" spans="11:11" x14ac:dyDescent="0.25">
      <c r="K631" s="10" t="str">
        <f t="shared" si="9"/>
        <v/>
      </c>
    </row>
    <row r="632" spans="11:11" x14ac:dyDescent="0.25">
      <c r="K632" s="10" t="str">
        <f t="shared" si="9"/>
        <v/>
      </c>
    </row>
    <row r="633" spans="11:11" x14ac:dyDescent="0.25">
      <c r="K633" s="10" t="str">
        <f t="shared" si="9"/>
        <v/>
      </c>
    </row>
    <row r="634" spans="11:11" x14ac:dyDescent="0.25">
      <c r="K634" s="10" t="str">
        <f t="shared" si="9"/>
        <v/>
      </c>
    </row>
    <row r="635" spans="11:11" x14ac:dyDescent="0.25">
      <c r="K635" s="10" t="str">
        <f t="shared" si="9"/>
        <v/>
      </c>
    </row>
    <row r="636" spans="11:11" x14ac:dyDescent="0.25">
      <c r="K636" s="10" t="str">
        <f t="shared" si="9"/>
        <v/>
      </c>
    </row>
    <row r="637" spans="11:11" x14ac:dyDescent="0.25">
      <c r="K637" s="10" t="str">
        <f t="shared" si="9"/>
        <v/>
      </c>
    </row>
    <row r="638" spans="11:11" x14ac:dyDescent="0.25">
      <c r="K638" s="10" t="str">
        <f t="shared" si="9"/>
        <v/>
      </c>
    </row>
    <row r="639" spans="11:11" x14ac:dyDescent="0.25">
      <c r="K639" s="10" t="str">
        <f t="shared" si="9"/>
        <v/>
      </c>
    </row>
    <row r="640" spans="11:11" x14ac:dyDescent="0.25">
      <c r="K640" s="10" t="str">
        <f t="shared" si="9"/>
        <v/>
      </c>
    </row>
    <row r="641" spans="11:11" x14ac:dyDescent="0.25">
      <c r="K641" s="10" t="str">
        <f t="shared" si="9"/>
        <v/>
      </c>
    </row>
    <row r="642" spans="11:11" x14ac:dyDescent="0.25">
      <c r="K642" s="10" t="str">
        <f t="shared" si="9"/>
        <v/>
      </c>
    </row>
    <row r="643" spans="11:11" x14ac:dyDescent="0.25">
      <c r="K643" s="10" t="str">
        <f t="shared" si="9"/>
        <v/>
      </c>
    </row>
    <row r="644" spans="11:11" x14ac:dyDescent="0.25">
      <c r="K644" s="10" t="str">
        <f t="shared" si="9"/>
        <v/>
      </c>
    </row>
    <row r="645" spans="11:11" x14ac:dyDescent="0.25">
      <c r="K645" s="10" t="str">
        <f t="shared" si="9"/>
        <v/>
      </c>
    </row>
    <row r="646" spans="11:11" x14ac:dyDescent="0.25">
      <c r="K646" s="10" t="str">
        <f t="shared" ref="K646:K709" si="10">IF(F646="","",VALUE(TEXT(F646,"DD/MM/AAAA")))</f>
        <v/>
      </c>
    </row>
    <row r="647" spans="11:11" x14ac:dyDescent="0.25">
      <c r="K647" s="10" t="str">
        <f t="shared" si="10"/>
        <v/>
      </c>
    </row>
    <row r="648" spans="11:11" x14ac:dyDescent="0.25">
      <c r="K648" s="10" t="str">
        <f t="shared" si="10"/>
        <v/>
      </c>
    </row>
    <row r="649" spans="11:11" x14ac:dyDescent="0.25">
      <c r="K649" s="10" t="str">
        <f t="shared" si="10"/>
        <v/>
      </c>
    </row>
    <row r="650" spans="11:11" x14ac:dyDescent="0.25">
      <c r="K650" s="10" t="str">
        <f t="shared" si="10"/>
        <v/>
      </c>
    </row>
    <row r="651" spans="11:11" x14ac:dyDescent="0.25">
      <c r="K651" s="10" t="str">
        <f t="shared" si="10"/>
        <v/>
      </c>
    </row>
    <row r="652" spans="11:11" x14ac:dyDescent="0.25">
      <c r="K652" s="10" t="str">
        <f t="shared" si="10"/>
        <v/>
      </c>
    </row>
    <row r="653" spans="11:11" x14ac:dyDescent="0.25">
      <c r="K653" s="10" t="str">
        <f t="shared" si="10"/>
        <v/>
      </c>
    </row>
    <row r="654" spans="11:11" x14ac:dyDescent="0.25">
      <c r="K654" s="10" t="str">
        <f t="shared" si="10"/>
        <v/>
      </c>
    </row>
    <row r="655" spans="11:11" x14ac:dyDescent="0.25">
      <c r="K655" s="10" t="str">
        <f t="shared" si="10"/>
        <v/>
      </c>
    </row>
    <row r="656" spans="11:11" x14ac:dyDescent="0.25">
      <c r="K656" s="10" t="str">
        <f t="shared" si="10"/>
        <v/>
      </c>
    </row>
    <row r="657" spans="11:11" x14ac:dyDescent="0.25">
      <c r="K657" s="10" t="str">
        <f t="shared" si="10"/>
        <v/>
      </c>
    </row>
    <row r="658" spans="11:11" x14ac:dyDescent="0.25">
      <c r="K658" s="10" t="str">
        <f t="shared" si="10"/>
        <v/>
      </c>
    </row>
    <row r="659" spans="11:11" x14ac:dyDescent="0.25">
      <c r="K659" s="10" t="str">
        <f t="shared" si="10"/>
        <v/>
      </c>
    </row>
    <row r="660" spans="11:11" x14ac:dyDescent="0.25">
      <c r="K660" s="10" t="str">
        <f t="shared" si="10"/>
        <v/>
      </c>
    </row>
    <row r="661" spans="11:11" x14ac:dyDescent="0.25">
      <c r="K661" s="10" t="str">
        <f t="shared" si="10"/>
        <v/>
      </c>
    </row>
    <row r="662" spans="11:11" x14ac:dyDescent="0.25">
      <c r="K662" s="10" t="str">
        <f t="shared" si="10"/>
        <v/>
      </c>
    </row>
    <row r="663" spans="11:11" x14ac:dyDescent="0.25">
      <c r="K663" s="10" t="str">
        <f t="shared" si="10"/>
        <v/>
      </c>
    </row>
    <row r="664" spans="11:11" x14ac:dyDescent="0.25">
      <c r="K664" s="10" t="str">
        <f t="shared" si="10"/>
        <v/>
      </c>
    </row>
    <row r="665" spans="11:11" x14ac:dyDescent="0.25">
      <c r="K665" s="10" t="str">
        <f t="shared" si="10"/>
        <v/>
      </c>
    </row>
    <row r="666" spans="11:11" x14ac:dyDescent="0.25">
      <c r="K666" s="10" t="str">
        <f t="shared" si="10"/>
        <v/>
      </c>
    </row>
    <row r="667" spans="11:11" x14ac:dyDescent="0.25">
      <c r="K667" s="10" t="str">
        <f t="shared" si="10"/>
        <v/>
      </c>
    </row>
    <row r="668" spans="11:11" x14ac:dyDescent="0.25">
      <c r="K668" s="10" t="str">
        <f t="shared" si="10"/>
        <v/>
      </c>
    </row>
    <row r="669" spans="11:11" x14ac:dyDescent="0.25">
      <c r="K669" s="10" t="str">
        <f t="shared" si="10"/>
        <v/>
      </c>
    </row>
    <row r="670" spans="11:11" x14ac:dyDescent="0.25">
      <c r="K670" s="10" t="str">
        <f t="shared" si="10"/>
        <v/>
      </c>
    </row>
    <row r="671" spans="11:11" x14ac:dyDescent="0.25">
      <c r="K671" s="10" t="str">
        <f t="shared" si="10"/>
        <v/>
      </c>
    </row>
    <row r="672" spans="11:11" x14ac:dyDescent="0.25">
      <c r="K672" s="10" t="str">
        <f t="shared" si="10"/>
        <v/>
      </c>
    </row>
    <row r="673" spans="11:11" x14ac:dyDescent="0.25">
      <c r="K673" s="10" t="str">
        <f t="shared" si="10"/>
        <v/>
      </c>
    </row>
    <row r="674" spans="11:11" x14ac:dyDescent="0.25">
      <c r="K674" s="10" t="str">
        <f t="shared" si="10"/>
        <v/>
      </c>
    </row>
    <row r="675" spans="11:11" x14ac:dyDescent="0.25">
      <c r="K675" s="10" t="str">
        <f t="shared" si="10"/>
        <v/>
      </c>
    </row>
    <row r="676" spans="11:11" x14ac:dyDescent="0.25">
      <c r="K676" s="10" t="str">
        <f t="shared" si="10"/>
        <v/>
      </c>
    </row>
    <row r="677" spans="11:11" x14ac:dyDescent="0.25">
      <c r="K677" s="10" t="str">
        <f t="shared" si="10"/>
        <v/>
      </c>
    </row>
    <row r="678" spans="11:11" x14ac:dyDescent="0.25">
      <c r="K678" s="10" t="str">
        <f t="shared" si="10"/>
        <v/>
      </c>
    </row>
    <row r="679" spans="11:11" x14ac:dyDescent="0.25">
      <c r="K679" s="10" t="str">
        <f t="shared" si="10"/>
        <v/>
      </c>
    </row>
    <row r="680" spans="11:11" x14ac:dyDescent="0.25">
      <c r="K680" s="10" t="str">
        <f t="shared" si="10"/>
        <v/>
      </c>
    </row>
    <row r="681" spans="11:11" x14ac:dyDescent="0.25">
      <c r="K681" s="10" t="str">
        <f t="shared" si="10"/>
        <v/>
      </c>
    </row>
    <row r="682" spans="11:11" x14ac:dyDescent="0.25">
      <c r="K682" s="10" t="str">
        <f t="shared" si="10"/>
        <v/>
      </c>
    </row>
    <row r="683" spans="11:11" x14ac:dyDescent="0.25">
      <c r="K683" s="10" t="str">
        <f t="shared" si="10"/>
        <v/>
      </c>
    </row>
    <row r="684" spans="11:11" x14ac:dyDescent="0.25">
      <c r="K684" s="10" t="str">
        <f t="shared" si="10"/>
        <v/>
      </c>
    </row>
    <row r="685" spans="11:11" x14ac:dyDescent="0.25">
      <c r="K685" s="10" t="str">
        <f t="shared" si="10"/>
        <v/>
      </c>
    </row>
    <row r="686" spans="11:11" x14ac:dyDescent="0.25">
      <c r="K686" s="10" t="str">
        <f t="shared" si="10"/>
        <v/>
      </c>
    </row>
    <row r="687" spans="11:11" x14ac:dyDescent="0.25">
      <c r="K687" s="10" t="str">
        <f t="shared" si="10"/>
        <v/>
      </c>
    </row>
    <row r="688" spans="11:11" x14ac:dyDescent="0.25">
      <c r="K688" s="10" t="str">
        <f t="shared" si="10"/>
        <v/>
      </c>
    </row>
    <row r="689" spans="11:11" x14ac:dyDescent="0.25">
      <c r="K689" s="10" t="str">
        <f t="shared" si="10"/>
        <v/>
      </c>
    </row>
    <row r="690" spans="11:11" x14ac:dyDescent="0.25">
      <c r="K690" s="10" t="str">
        <f t="shared" si="10"/>
        <v/>
      </c>
    </row>
    <row r="691" spans="11:11" x14ac:dyDescent="0.25">
      <c r="K691" s="10" t="str">
        <f t="shared" si="10"/>
        <v/>
      </c>
    </row>
    <row r="692" spans="11:11" x14ac:dyDescent="0.25">
      <c r="K692" s="10" t="str">
        <f t="shared" si="10"/>
        <v/>
      </c>
    </row>
    <row r="693" spans="11:11" x14ac:dyDescent="0.25">
      <c r="K693" s="10" t="str">
        <f t="shared" si="10"/>
        <v/>
      </c>
    </row>
    <row r="694" spans="11:11" x14ac:dyDescent="0.25">
      <c r="K694" s="10" t="str">
        <f t="shared" si="10"/>
        <v/>
      </c>
    </row>
    <row r="695" spans="11:11" x14ac:dyDescent="0.25">
      <c r="K695" s="10" t="str">
        <f t="shared" si="10"/>
        <v/>
      </c>
    </row>
    <row r="696" spans="11:11" x14ac:dyDescent="0.25">
      <c r="K696" s="10" t="str">
        <f t="shared" si="10"/>
        <v/>
      </c>
    </row>
    <row r="697" spans="11:11" x14ac:dyDescent="0.25">
      <c r="K697" s="10" t="str">
        <f t="shared" si="10"/>
        <v/>
      </c>
    </row>
    <row r="698" spans="11:11" x14ac:dyDescent="0.25">
      <c r="K698" s="10" t="str">
        <f t="shared" si="10"/>
        <v/>
      </c>
    </row>
    <row r="699" spans="11:11" x14ac:dyDescent="0.25">
      <c r="K699" s="10" t="str">
        <f t="shared" si="10"/>
        <v/>
      </c>
    </row>
    <row r="700" spans="11:11" x14ac:dyDescent="0.25">
      <c r="K700" s="10" t="str">
        <f t="shared" si="10"/>
        <v/>
      </c>
    </row>
    <row r="701" spans="11:11" x14ac:dyDescent="0.25">
      <c r="K701" s="10" t="str">
        <f t="shared" si="10"/>
        <v/>
      </c>
    </row>
    <row r="702" spans="11:11" x14ac:dyDescent="0.25">
      <c r="K702" s="10" t="str">
        <f t="shared" si="10"/>
        <v/>
      </c>
    </row>
    <row r="703" spans="11:11" x14ac:dyDescent="0.25">
      <c r="K703" s="10" t="str">
        <f t="shared" si="10"/>
        <v/>
      </c>
    </row>
    <row r="704" spans="11:11" x14ac:dyDescent="0.25">
      <c r="K704" s="10" t="str">
        <f t="shared" si="10"/>
        <v/>
      </c>
    </row>
    <row r="705" spans="11:11" x14ac:dyDescent="0.25">
      <c r="K705" s="10" t="str">
        <f t="shared" si="10"/>
        <v/>
      </c>
    </row>
    <row r="706" spans="11:11" x14ac:dyDescent="0.25">
      <c r="K706" s="10" t="str">
        <f t="shared" si="10"/>
        <v/>
      </c>
    </row>
    <row r="707" spans="11:11" x14ac:dyDescent="0.25">
      <c r="K707" s="10" t="str">
        <f t="shared" si="10"/>
        <v/>
      </c>
    </row>
    <row r="708" spans="11:11" x14ac:dyDescent="0.25">
      <c r="K708" s="10" t="str">
        <f t="shared" si="10"/>
        <v/>
      </c>
    </row>
    <row r="709" spans="11:11" x14ac:dyDescent="0.25">
      <c r="K709" s="10" t="str">
        <f t="shared" si="10"/>
        <v/>
      </c>
    </row>
    <row r="710" spans="11:11" x14ac:dyDescent="0.25">
      <c r="K710" s="10" t="str">
        <f t="shared" ref="K710:K773" si="11">IF(F710="","",VALUE(TEXT(F710,"DD/MM/AAAA")))</f>
        <v/>
      </c>
    </row>
    <row r="711" spans="11:11" x14ac:dyDescent="0.25">
      <c r="K711" s="10" t="str">
        <f t="shared" si="11"/>
        <v/>
      </c>
    </row>
    <row r="712" spans="11:11" x14ac:dyDescent="0.25">
      <c r="K712" s="10" t="str">
        <f t="shared" si="11"/>
        <v/>
      </c>
    </row>
    <row r="713" spans="11:11" x14ac:dyDescent="0.25">
      <c r="K713" s="10" t="str">
        <f t="shared" si="11"/>
        <v/>
      </c>
    </row>
    <row r="714" spans="11:11" x14ac:dyDescent="0.25">
      <c r="K714" s="10" t="str">
        <f t="shared" si="11"/>
        <v/>
      </c>
    </row>
    <row r="715" spans="11:11" x14ac:dyDescent="0.25">
      <c r="K715" s="10" t="str">
        <f t="shared" si="11"/>
        <v/>
      </c>
    </row>
    <row r="716" spans="11:11" x14ac:dyDescent="0.25">
      <c r="K716" s="10" t="str">
        <f t="shared" si="11"/>
        <v/>
      </c>
    </row>
    <row r="717" spans="11:11" x14ac:dyDescent="0.25">
      <c r="K717" s="10" t="str">
        <f t="shared" si="11"/>
        <v/>
      </c>
    </row>
    <row r="718" spans="11:11" x14ac:dyDescent="0.25">
      <c r="K718" s="10" t="str">
        <f t="shared" si="11"/>
        <v/>
      </c>
    </row>
    <row r="719" spans="11:11" x14ac:dyDescent="0.25">
      <c r="K719" s="10" t="str">
        <f t="shared" si="11"/>
        <v/>
      </c>
    </row>
    <row r="720" spans="11:11" x14ac:dyDescent="0.25">
      <c r="K720" s="10" t="str">
        <f t="shared" si="11"/>
        <v/>
      </c>
    </row>
    <row r="721" spans="11:11" x14ac:dyDescent="0.25">
      <c r="K721" s="10" t="str">
        <f t="shared" si="11"/>
        <v/>
      </c>
    </row>
    <row r="722" spans="11:11" x14ac:dyDescent="0.25">
      <c r="K722" s="10" t="str">
        <f t="shared" si="11"/>
        <v/>
      </c>
    </row>
    <row r="723" spans="11:11" x14ac:dyDescent="0.25">
      <c r="K723" s="10" t="str">
        <f t="shared" si="11"/>
        <v/>
      </c>
    </row>
    <row r="724" spans="11:11" x14ac:dyDescent="0.25">
      <c r="K724" s="10" t="str">
        <f t="shared" si="11"/>
        <v/>
      </c>
    </row>
    <row r="725" spans="11:11" x14ac:dyDescent="0.25">
      <c r="K725" s="10" t="str">
        <f t="shared" si="11"/>
        <v/>
      </c>
    </row>
    <row r="726" spans="11:11" x14ac:dyDescent="0.25">
      <c r="K726" s="10" t="str">
        <f t="shared" si="11"/>
        <v/>
      </c>
    </row>
    <row r="727" spans="11:11" x14ac:dyDescent="0.25">
      <c r="K727" s="10" t="str">
        <f t="shared" si="11"/>
        <v/>
      </c>
    </row>
    <row r="728" spans="11:11" x14ac:dyDescent="0.25">
      <c r="K728" s="10" t="str">
        <f t="shared" si="11"/>
        <v/>
      </c>
    </row>
    <row r="729" spans="11:11" x14ac:dyDescent="0.25">
      <c r="K729" s="10" t="str">
        <f t="shared" si="11"/>
        <v/>
      </c>
    </row>
    <row r="730" spans="11:11" x14ac:dyDescent="0.25">
      <c r="K730" s="10" t="str">
        <f t="shared" si="11"/>
        <v/>
      </c>
    </row>
    <row r="731" spans="11:11" x14ac:dyDescent="0.25">
      <c r="K731" s="10" t="str">
        <f t="shared" si="11"/>
        <v/>
      </c>
    </row>
    <row r="732" spans="11:11" x14ac:dyDescent="0.25">
      <c r="K732" s="10" t="str">
        <f t="shared" si="11"/>
        <v/>
      </c>
    </row>
    <row r="733" spans="11:11" x14ac:dyDescent="0.25">
      <c r="K733" s="10" t="str">
        <f t="shared" si="11"/>
        <v/>
      </c>
    </row>
    <row r="734" spans="11:11" x14ac:dyDescent="0.25">
      <c r="K734" s="10" t="str">
        <f t="shared" si="11"/>
        <v/>
      </c>
    </row>
    <row r="735" spans="11:11" x14ac:dyDescent="0.25">
      <c r="K735" s="10" t="str">
        <f t="shared" si="11"/>
        <v/>
      </c>
    </row>
    <row r="736" spans="11:11" x14ac:dyDescent="0.25">
      <c r="K736" s="10" t="str">
        <f t="shared" si="11"/>
        <v/>
      </c>
    </row>
    <row r="737" spans="11:11" x14ac:dyDescent="0.25">
      <c r="K737" s="10" t="str">
        <f t="shared" si="11"/>
        <v/>
      </c>
    </row>
    <row r="738" spans="11:11" x14ac:dyDescent="0.25">
      <c r="K738" s="10" t="str">
        <f t="shared" si="11"/>
        <v/>
      </c>
    </row>
    <row r="739" spans="11:11" x14ac:dyDescent="0.25">
      <c r="K739" s="10" t="str">
        <f t="shared" si="11"/>
        <v/>
      </c>
    </row>
    <row r="740" spans="11:11" x14ac:dyDescent="0.25">
      <c r="K740" s="10" t="str">
        <f t="shared" si="11"/>
        <v/>
      </c>
    </row>
    <row r="741" spans="11:11" x14ac:dyDescent="0.25">
      <c r="K741" s="10" t="str">
        <f t="shared" si="11"/>
        <v/>
      </c>
    </row>
    <row r="742" spans="11:11" x14ac:dyDescent="0.25">
      <c r="K742" s="10" t="str">
        <f t="shared" si="11"/>
        <v/>
      </c>
    </row>
    <row r="743" spans="11:11" x14ac:dyDescent="0.25">
      <c r="K743" s="10" t="str">
        <f t="shared" si="11"/>
        <v/>
      </c>
    </row>
    <row r="744" spans="11:11" x14ac:dyDescent="0.25">
      <c r="K744" s="10" t="str">
        <f t="shared" si="11"/>
        <v/>
      </c>
    </row>
    <row r="745" spans="11:11" x14ac:dyDescent="0.25">
      <c r="K745" s="10" t="str">
        <f t="shared" si="11"/>
        <v/>
      </c>
    </row>
    <row r="746" spans="11:11" x14ac:dyDescent="0.25">
      <c r="K746" s="10" t="str">
        <f t="shared" si="11"/>
        <v/>
      </c>
    </row>
    <row r="747" spans="11:11" x14ac:dyDescent="0.25">
      <c r="K747" s="10" t="str">
        <f t="shared" si="11"/>
        <v/>
      </c>
    </row>
    <row r="748" spans="11:11" x14ac:dyDescent="0.25">
      <c r="K748" s="10" t="str">
        <f t="shared" si="11"/>
        <v/>
      </c>
    </row>
    <row r="749" spans="11:11" x14ac:dyDescent="0.25">
      <c r="K749" s="10" t="str">
        <f t="shared" si="11"/>
        <v/>
      </c>
    </row>
    <row r="750" spans="11:11" x14ac:dyDescent="0.25">
      <c r="K750" s="10" t="str">
        <f t="shared" si="11"/>
        <v/>
      </c>
    </row>
    <row r="751" spans="11:11" x14ac:dyDescent="0.25">
      <c r="K751" s="10" t="str">
        <f t="shared" si="11"/>
        <v/>
      </c>
    </row>
    <row r="752" spans="11:11" x14ac:dyDescent="0.25">
      <c r="K752" s="10" t="str">
        <f t="shared" si="11"/>
        <v/>
      </c>
    </row>
    <row r="753" spans="11:11" x14ac:dyDescent="0.25">
      <c r="K753" s="10" t="str">
        <f t="shared" si="11"/>
        <v/>
      </c>
    </row>
    <row r="754" spans="11:11" x14ac:dyDescent="0.25">
      <c r="K754" s="10" t="str">
        <f t="shared" si="11"/>
        <v/>
      </c>
    </row>
    <row r="755" spans="11:11" x14ac:dyDescent="0.25">
      <c r="K755" s="10" t="str">
        <f t="shared" si="11"/>
        <v/>
      </c>
    </row>
    <row r="756" spans="11:11" x14ac:dyDescent="0.25">
      <c r="K756" s="10" t="str">
        <f t="shared" si="11"/>
        <v/>
      </c>
    </row>
    <row r="757" spans="11:11" x14ac:dyDescent="0.25">
      <c r="K757" s="10" t="str">
        <f t="shared" si="11"/>
        <v/>
      </c>
    </row>
    <row r="758" spans="11:11" x14ac:dyDescent="0.25">
      <c r="K758" s="10" t="str">
        <f t="shared" si="11"/>
        <v/>
      </c>
    </row>
    <row r="759" spans="11:11" x14ac:dyDescent="0.25">
      <c r="K759" s="10" t="str">
        <f t="shared" si="11"/>
        <v/>
      </c>
    </row>
    <row r="760" spans="11:11" x14ac:dyDescent="0.25">
      <c r="K760" s="10" t="str">
        <f t="shared" si="11"/>
        <v/>
      </c>
    </row>
    <row r="761" spans="11:11" x14ac:dyDescent="0.25">
      <c r="K761" s="10" t="str">
        <f t="shared" si="11"/>
        <v/>
      </c>
    </row>
    <row r="762" spans="11:11" x14ac:dyDescent="0.25">
      <c r="K762" s="10" t="str">
        <f t="shared" si="11"/>
        <v/>
      </c>
    </row>
    <row r="763" spans="11:11" x14ac:dyDescent="0.25">
      <c r="K763" s="10" t="str">
        <f t="shared" si="11"/>
        <v/>
      </c>
    </row>
    <row r="764" spans="11:11" x14ac:dyDescent="0.25">
      <c r="K764" s="10" t="str">
        <f t="shared" si="11"/>
        <v/>
      </c>
    </row>
    <row r="765" spans="11:11" x14ac:dyDescent="0.25">
      <c r="K765" s="10" t="str">
        <f t="shared" si="11"/>
        <v/>
      </c>
    </row>
    <row r="766" spans="11:11" x14ac:dyDescent="0.25">
      <c r="K766" s="10" t="str">
        <f t="shared" si="11"/>
        <v/>
      </c>
    </row>
    <row r="767" spans="11:11" x14ac:dyDescent="0.25">
      <c r="K767" s="10" t="str">
        <f t="shared" si="11"/>
        <v/>
      </c>
    </row>
    <row r="768" spans="11:11" x14ac:dyDescent="0.25">
      <c r="K768" s="10" t="str">
        <f t="shared" si="11"/>
        <v/>
      </c>
    </row>
    <row r="769" spans="11:11" x14ac:dyDescent="0.25">
      <c r="K769" s="10" t="str">
        <f t="shared" si="11"/>
        <v/>
      </c>
    </row>
    <row r="770" spans="11:11" x14ac:dyDescent="0.25">
      <c r="K770" s="10" t="str">
        <f t="shared" si="11"/>
        <v/>
      </c>
    </row>
    <row r="771" spans="11:11" x14ac:dyDescent="0.25">
      <c r="K771" s="10" t="str">
        <f t="shared" si="11"/>
        <v/>
      </c>
    </row>
    <row r="772" spans="11:11" x14ac:dyDescent="0.25">
      <c r="K772" s="10" t="str">
        <f t="shared" si="11"/>
        <v/>
      </c>
    </row>
    <row r="773" spans="11:11" x14ac:dyDescent="0.25">
      <c r="K773" s="10" t="str">
        <f t="shared" si="11"/>
        <v/>
      </c>
    </row>
    <row r="774" spans="11:11" x14ac:dyDescent="0.25">
      <c r="K774" s="10" t="str">
        <f t="shared" ref="K774:K837" si="12">IF(F774="","",VALUE(TEXT(F774,"DD/MM/AAAA")))</f>
        <v/>
      </c>
    </row>
    <row r="775" spans="11:11" x14ac:dyDescent="0.25">
      <c r="K775" s="10" t="str">
        <f t="shared" si="12"/>
        <v/>
      </c>
    </row>
    <row r="776" spans="11:11" x14ac:dyDescent="0.25">
      <c r="K776" s="10" t="str">
        <f t="shared" si="12"/>
        <v/>
      </c>
    </row>
    <row r="777" spans="11:11" x14ac:dyDescent="0.25">
      <c r="K777" s="10" t="str">
        <f t="shared" si="12"/>
        <v/>
      </c>
    </row>
    <row r="778" spans="11:11" x14ac:dyDescent="0.25">
      <c r="K778" s="10" t="str">
        <f t="shared" si="12"/>
        <v/>
      </c>
    </row>
    <row r="779" spans="11:11" x14ac:dyDescent="0.25">
      <c r="K779" s="10" t="str">
        <f t="shared" si="12"/>
        <v/>
      </c>
    </row>
    <row r="780" spans="11:11" x14ac:dyDescent="0.25">
      <c r="K780" s="10" t="str">
        <f t="shared" si="12"/>
        <v/>
      </c>
    </row>
    <row r="781" spans="11:11" x14ac:dyDescent="0.25">
      <c r="K781" s="10" t="str">
        <f t="shared" si="12"/>
        <v/>
      </c>
    </row>
    <row r="782" spans="11:11" x14ac:dyDescent="0.25">
      <c r="K782" s="10" t="str">
        <f t="shared" si="12"/>
        <v/>
      </c>
    </row>
    <row r="783" spans="11:11" x14ac:dyDescent="0.25">
      <c r="K783" s="10" t="str">
        <f t="shared" si="12"/>
        <v/>
      </c>
    </row>
    <row r="784" spans="11:11" x14ac:dyDescent="0.25">
      <c r="K784" s="10" t="str">
        <f t="shared" si="12"/>
        <v/>
      </c>
    </row>
    <row r="785" spans="11:11" x14ac:dyDescent="0.25">
      <c r="K785" s="10" t="str">
        <f t="shared" si="12"/>
        <v/>
      </c>
    </row>
    <row r="786" spans="11:11" x14ac:dyDescent="0.25">
      <c r="K786" s="10" t="str">
        <f t="shared" si="12"/>
        <v/>
      </c>
    </row>
    <row r="787" spans="11:11" x14ac:dyDescent="0.25">
      <c r="K787" s="10" t="str">
        <f t="shared" si="12"/>
        <v/>
      </c>
    </row>
    <row r="788" spans="11:11" x14ac:dyDescent="0.25">
      <c r="K788" s="10" t="str">
        <f t="shared" si="12"/>
        <v/>
      </c>
    </row>
    <row r="789" spans="11:11" x14ac:dyDescent="0.25">
      <c r="K789" s="10" t="str">
        <f t="shared" si="12"/>
        <v/>
      </c>
    </row>
    <row r="790" spans="11:11" x14ac:dyDescent="0.25">
      <c r="K790" s="10" t="str">
        <f t="shared" si="12"/>
        <v/>
      </c>
    </row>
    <row r="791" spans="11:11" x14ac:dyDescent="0.25">
      <c r="K791" s="10" t="str">
        <f t="shared" si="12"/>
        <v/>
      </c>
    </row>
    <row r="792" spans="11:11" x14ac:dyDescent="0.25">
      <c r="K792" s="10" t="str">
        <f t="shared" si="12"/>
        <v/>
      </c>
    </row>
    <row r="793" spans="11:11" x14ac:dyDescent="0.25">
      <c r="K793" s="10" t="str">
        <f t="shared" si="12"/>
        <v/>
      </c>
    </row>
    <row r="794" spans="11:11" x14ac:dyDescent="0.25">
      <c r="K794" s="10" t="str">
        <f t="shared" si="12"/>
        <v/>
      </c>
    </row>
    <row r="795" spans="11:11" x14ac:dyDescent="0.25">
      <c r="K795" s="10" t="str">
        <f t="shared" si="12"/>
        <v/>
      </c>
    </row>
    <row r="796" spans="11:11" x14ac:dyDescent="0.25">
      <c r="K796" s="10" t="str">
        <f t="shared" si="12"/>
        <v/>
      </c>
    </row>
    <row r="797" spans="11:11" x14ac:dyDescent="0.25">
      <c r="K797" s="10" t="str">
        <f t="shared" si="12"/>
        <v/>
      </c>
    </row>
    <row r="798" spans="11:11" x14ac:dyDescent="0.25">
      <c r="K798" s="10" t="str">
        <f t="shared" si="12"/>
        <v/>
      </c>
    </row>
    <row r="799" spans="11:11" x14ac:dyDescent="0.25">
      <c r="K799" s="10" t="str">
        <f t="shared" si="12"/>
        <v/>
      </c>
    </row>
    <row r="800" spans="11:11" x14ac:dyDescent="0.25">
      <c r="K800" s="10" t="str">
        <f t="shared" si="12"/>
        <v/>
      </c>
    </row>
    <row r="801" spans="11:11" x14ac:dyDescent="0.25">
      <c r="K801" s="10" t="str">
        <f t="shared" si="12"/>
        <v/>
      </c>
    </row>
    <row r="802" spans="11:11" x14ac:dyDescent="0.25">
      <c r="K802" s="10" t="str">
        <f t="shared" si="12"/>
        <v/>
      </c>
    </row>
    <row r="803" spans="11:11" x14ac:dyDescent="0.25">
      <c r="K803" s="10" t="str">
        <f t="shared" si="12"/>
        <v/>
      </c>
    </row>
    <row r="804" spans="11:11" x14ac:dyDescent="0.25">
      <c r="K804" s="10" t="str">
        <f t="shared" si="12"/>
        <v/>
      </c>
    </row>
    <row r="805" spans="11:11" x14ac:dyDescent="0.25">
      <c r="K805" s="10" t="str">
        <f t="shared" si="12"/>
        <v/>
      </c>
    </row>
    <row r="806" spans="11:11" x14ac:dyDescent="0.25">
      <c r="K806" s="10" t="str">
        <f t="shared" si="12"/>
        <v/>
      </c>
    </row>
    <row r="807" spans="11:11" x14ac:dyDescent="0.25">
      <c r="K807" s="10" t="str">
        <f t="shared" si="12"/>
        <v/>
      </c>
    </row>
    <row r="808" spans="11:11" x14ac:dyDescent="0.25">
      <c r="K808" s="10" t="str">
        <f t="shared" si="12"/>
        <v/>
      </c>
    </row>
    <row r="809" spans="11:11" x14ac:dyDescent="0.25">
      <c r="K809" s="10" t="str">
        <f t="shared" si="12"/>
        <v/>
      </c>
    </row>
    <row r="810" spans="11:11" x14ac:dyDescent="0.25">
      <c r="K810" s="10" t="str">
        <f t="shared" si="12"/>
        <v/>
      </c>
    </row>
    <row r="811" spans="11:11" x14ac:dyDescent="0.25">
      <c r="K811" s="10" t="str">
        <f t="shared" si="12"/>
        <v/>
      </c>
    </row>
    <row r="812" spans="11:11" x14ac:dyDescent="0.25">
      <c r="K812" s="10" t="str">
        <f t="shared" si="12"/>
        <v/>
      </c>
    </row>
    <row r="813" spans="11:11" x14ac:dyDescent="0.25">
      <c r="K813" s="10" t="str">
        <f t="shared" si="12"/>
        <v/>
      </c>
    </row>
    <row r="814" spans="11:11" x14ac:dyDescent="0.25">
      <c r="K814" s="10" t="str">
        <f t="shared" si="12"/>
        <v/>
      </c>
    </row>
    <row r="815" spans="11:11" x14ac:dyDescent="0.25">
      <c r="K815" s="10" t="str">
        <f t="shared" si="12"/>
        <v/>
      </c>
    </row>
    <row r="816" spans="11:11" x14ac:dyDescent="0.25">
      <c r="K816" s="10" t="str">
        <f t="shared" si="12"/>
        <v/>
      </c>
    </row>
    <row r="817" spans="11:11" x14ac:dyDescent="0.25">
      <c r="K817" s="10" t="str">
        <f t="shared" si="12"/>
        <v/>
      </c>
    </row>
    <row r="818" spans="11:11" x14ac:dyDescent="0.25">
      <c r="K818" s="10" t="str">
        <f t="shared" si="12"/>
        <v/>
      </c>
    </row>
    <row r="819" spans="11:11" x14ac:dyDescent="0.25">
      <c r="K819" s="10" t="str">
        <f t="shared" si="12"/>
        <v/>
      </c>
    </row>
    <row r="820" spans="11:11" x14ac:dyDescent="0.25">
      <c r="K820" s="10" t="str">
        <f t="shared" si="12"/>
        <v/>
      </c>
    </row>
    <row r="821" spans="11:11" x14ac:dyDescent="0.25">
      <c r="K821" s="10" t="str">
        <f t="shared" si="12"/>
        <v/>
      </c>
    </row>
    <row r="822" spans="11:11" x14ac:dyDescent="0.25">
      <c r="K822" s="10" t="str">
        <f t="shared" si="12"/>
        <v/>
      </c>
    </row>
    <row r="823" spans="11:11" x14ac:dyDescent="0.25">
      <c r="K823" s="10" t="str">
        <f t="shared" si="12"/>
        <v/>
      </c>
    </row>
    <row r="824" spans="11:11" x14ac:dyDescent="0.25">
      <c r="K824" s="10" t="str">
        <f t="shared" si="12"/>
        <v/>
      </c>
    </row>
    <row r="825" spans="11:11" x14ac:dyDescent="0.25">
      <c r="K825" s="10" t="str">
        <f t="shared" si="12"/>
        <v/>
      </c>
    </row>
    <row r="826" spans="11:11" x14ac:dyDescent="0.25">
      <c r="K826" s="10" t="str">
        <f t="shared" si="12"/>
        <v/>
      </c>
    </row>
    <row r="827" spans="11:11" x14ac:dyDescent="0.25">
      <c r="K827" s="10" t="str">
        <f t="shared" si="12"/>
        <v/>
      </c>
    </row>
    <row r="828" spans="11:11" x14ac:dyDescent="0.25">
      <c r="K828" s="10" t="str">
        <f t="shared" si="12"/>
        <v/>
      </c>
    </row>
    <row r="829" spans="11:11" x14ac:dyDescent="0.25">
      <c r="K829" s="10" t="str">
        <f t="shared" si="12"/>
        <v/>
      </c>
    </row>
    <row r="830" spans="11:11" x14ac:dyDescent="0.25">
      <c r="K830" s="10" t="str">
        <f t="shared" si="12"/>
        <v/>
      </c>
    </row>
    <row r="831" spans="11:11" x14ac:dyDescent="0.25">
      <c r="K831" s="10" t="str">
        <f t="shared" si="12"/>
        <v/>
      </c>
    </row>
    <row r="832" spans="11:11" x14ac:dyDescent="0.25">
      <c r="K832" s="10" t="str">
        <f t="shared" si="12"/>
        <v/>
      </c>
    </row>
    <row r="833" spans="11:11" x14ac:dyDescent="0.25">
      <c r="K833" s="10" t="str">
        <f t="shared" si="12"/>
        <v/>
      </c>
    </row>
    <row r="834" spans="11:11" x14ac:dyDescent="0.25">
      <c r="K834" s="10" t="str">
        <f t="shared" si="12"/>
        <v/>
      </c>
    </row>
    <row r="835" spans="11:11" x14ac:dyDescent="0.25">
      <c r="K835" s="10" t="str">
        <f t="shared" si="12"/>
        <v/>
      </c>
    </row>
    <row r="836" spans="11:11" x14ac:dyDescent="0.25">
      <c r="K836" s="10" t="str">
        <f t="shared" si="12"/>
        <v/>
      </c>
    </row>
    <row r="837" spans="11:11" x14ac:dyDescent="0.25">
      <c r="K837" s="10" t="str">
        <f t="shared" si="12"/>
        <v/>
      </c>
    </row>
    <row r="838" spans="11:11" x14ac:dyDescent="0.25">
      <c r="K838" s="10" t="str">
        <f t="shared" ref="K838:K901" si="13">IF(F838="","",VALUE(TEXT(F838,"DD/MM/AAAA")))</f>
        <v/>
      </c>
    </row>
    <row r="839" spans="11:11" x14ac:dyDescent="0.25">
      <c r="K839" s="10" t="str">
        <f t="shared" si="13"/>
        <v/>
      </c>
    </row>
    <row r="840" spans="11:11" x14ac:dyDescent="0.25">
      <c r="K840" s="10" t="str">
        <f t="shared" si="13"/>
        <v/>
      </c>
    </row>
    <row r="841" spans="11:11" x14ac:dyDescent="0.25">
      <c r="K841" s="10" t="str">
        <f t="shared" si="13"/>
        <v/>
      </c>
    </row>
    <row r="842" spans="11:11" x14ac:dyDescent="0.25">
      <c r="K842" s="10" t="str">
        <f t="shared" si="13"/>
        <v/>
      </c>
    </row>
    <row r="843" spans="11:11" x14ac:dyDescent="0.25">
      <c r="K843" s="10" t="str">
        <f t="shared" si="13"/>
        <v/>
      </c>
    </row>
    <row r="844" spans="11:11" x14ac:dyDescent="0.25">
      <c r="K844" s="10" t="str">
        <f t="shared" si="13"/>
        <v/>
      </c>
    </row>
    <row r="845" spans="11:11" x14ac:dyDescent="0.25">
      <c r="K845" s="10" t="str">
        <f t="shared" si="13"/>
        <v/>
      </c>
    </row>
    <row r="846" spans="11:11" x14ac:dyDescent="0.25">
      <c r="K846" s="10" t="str">
        <f t="shared" si="13"/>
        <v/>
      </c>
    </row>
    <row r="847" spans="11:11" x14ac:dyDescent="0.25">
      <c r="K847" s="10" t="str">
        <f t="shared" si="13"/>
        <v/>
      </c>
    </row>
    <row r="848" spans="11:11" x14ac:dyDescent="0.25">
      <c r="K848" s="10" t="str">
        <f t="shared" si="13"/>
        <v/>
      </c>
    </row>
    <row r="849" spans="11:11" x14ac:dyDescent="0.25">
      <c r="K849" s="10" t="str">
        <f t="shared" si="13"/>
        <v/>
      </c>
    </row>
    <row r="850" spans="11:11" x14ac:dyDescent="0.25">
      <c r="K850" s="10" t="str">
        <f t="shared" si="13"/>
        <v/>
      </c>
    </row>
    <row r="851" spans="11:11" x14ac:dyDescent="0.25">
      <c r="K851" s="10" t="str">
        <f t="shared" si="13"/>
        <v/>
      </c>
    </row>
    <row r="852" spans="11:11" x14ac:dyDescent="0.25">
      <c r="K852" s="10" t="str">
        <f t="shared" si="13"/>
        <v/>
      </c>
    </row>
    <row r="853" spans="11:11" x14ac:dyDescent="0.25">
      <c r="K853" s="10" t="str">
        <f t="shared" si="13"/>
        <v/>
      </c>
    </row>
    <row r="854" spans="11:11" x14ac:dyDescent="0.25">
      <c r="K854" s="10" t="str">
        <f t="shared" si="13"/>
        <v/>
      </c>
    </row>
    <row r="855" spans="11:11" x14ac:dyDescent="0.25">
      <c r="K855" s="10" t="str">
        <f t="shared" si="13"/>
        <v/>
      </c>
    </row>
    <row r="856" spans="11:11" x14ac:dyDescent="0.25">
      <c r="K856" s="10" t="str">
        <f t="shared" si="13"/>
        <v/>
      </c>
    </row>
    <row r="857" spans="11:11" x14ac:dyDescent="0.25">
      <c r="K857" s="10" t="str">
        <f t="shared" si="13"/>
        <v/>
      </c>
    </row>
    <row r="858" spans="11:11" x14ac:dyDescent="0.25">
      <c r="K858" s="10" t="str">
        <f t="shared" si="13"/>
        <v/>
      </c>
    </row>
    <row r="859" spans="11:11" x14ac:dyDescent="0.25">
      <c r="K859" s="10" t="str">
        <f t="shared" si="13"/>
        <v/>
      </c>
    </row>
    <row r="860" spans="11:11" x14ac:dyDescent="0.25">
      <c r="K860" s="10" t="str">
        <f t="shared" si="13"/>
        <v/>
      </c>
    </row>
    <row r="861" spans="11:11" x14ac:dyDescent="0.25">
      <c r="K861" s="10" t="str">
        <f t="shared" si="13"/>
        <v/>
      </c>
    </row>
    <row r="862" spans="11:11" x14ac:dyDescent="0.25">
      <c r="K862" s="10" t="str">
        <f t="shared" si="13"/>
        <v/>
      </c>
    </row>
    <row r="863" spans="11:11" x14ac:dyDescent="0.25">
      <c r="K863" s="10" t="str">
        <f t="shared" si="13"/>
        <v/>
      </c>
    </row>
    <row r="864" spans="11:11" x14ac:dyDescent="0.25">
      <c r="K864" s="10" t="str">
        <f t="shared" si="13"/>
        <v/>
      </c>
    </row>
    <row r="865" spans="11:11" x14ac:dyDescent="0.25">
      <c r="K865" s="10" t="str">
        <f t="shared" si="13"/>
        <v/>
      </c>
    </row>
    <row r="866" spans="11:11" x14ac:dyDescent="0.25">
      <c r="K866" s="10" t="str">
        <f t="shared" si="13"/>
        <v/>
      </c>
    </row>
    <row r="867" spans="11:11" x14ac:dyDescent="0.25">
      <c r="K867" s="10" t="str">
        <f t="shared" si="13"/>
        <v/>
      </c>
    </row>
    <row r="868" spans="11:11" x14ac:dyDescent="0.25">
      <c r="K868" s="10" t="str">
        <f t="shared" si="13"/>
        <v/>
      </c>
    </row>
    <row r="869" spans="11:11" x14ac:dyDescent="0.25">
      <c r="K869" s="10" t="str">
        <f t="shared" si="13"/>
        <v/>
      </c>
    </row>
    <row r="870" spans="11:11" x14ac:dyDescent="0.25">
      <c r="K870" s="10" t="str">
        <f t="shared" si="13"/>
        <v/>
      </c>
    </row>
    <row r="871" spans="11:11" x14ac:dyDescent="0.25">
      <c r="K871" s="10" t="str">
        <f t="shared" si="13"/>
        <v/>
      </c>
    </row>
    <row r="872" spans="11:11" x14ac:dyDescent="0.25">
      <c r="K872" s="10" t="str">
        <f t="shared" si="13"/>
        <v/>
      </c>
    </row>
    <row r="873" spans="11:11" x14ac:dyDescent="0.25">
      <c r="K873" s="10" t="str">
        <f t="shared" si="13"/>
        <v/>
      </c>
    </row>
    <row r="874" spans="11:11" x14ac:dyDescent="0.25">
      <c r="K874" s="10" t="str">
        <f t="shared" si="13"/>
        <v/>
      </c>
    </row>
    <row r="875" spans="11:11" x14ac:dyDescent="0.25">
      <c r="K875" s="10" t="str">
        <f t="shared" si="13"/>
        <v/>
      </c>
    </row>
    <row r="876" spans="11:11" x14ac:dyDescent="0.25">
      <c r="K876" s="10" t="str">
        <f t="shared" si="13"/>
        <v/>
      </c>
    </row>
    <row r="877" spans="11:11" x14ac:dyDescent="0.25">
      <c r="K877" s="10" t="str">
        <f t="shared" si="13"/>
        <v/>
      </c>
    </row>
    <row r="878" spans="11:11" x14ac:dyDescent="0.25">
      <c r="K878" s="10" t="str">
        <f t="shared" si="13"/>
        <v/>
      </c>
    </row>
    <row r="879" spans="11:11" x14ac:dyDescent="0.25">
      <c r="K879" s="10" t="str">
        <f t="shared" si="13"/>
        <v/>
      </c>
    </row>
    <row r="880" spans="11:11" x14ac:dyDescent="0.25">
      <c r="K880" s="10" t="str">
        <f t="shared" si="13"/>
        <v/>
      </c>
    </row>
    <row r="881" spans="11:11" x14ac:dyDescent="0.25">
      <c r="K881" s="10" t="str">
        <f t="shared" si="13"/>
        <v/>
      </c>
    </row>
    <row r="882" spans="11:11" x14ac:dyDescent="0.25">
      <c r="K882" s="10" t="str">
        <f t="shared" si="13"/>
        <v/>
      </c>
    </row>
    <row r="883" spans="11:11" x14ac:dyDescent="0.25">
      <c r="K883" s="10" t="str">
        <f t="shared" si="13"/>
        <v/>
      </c>
    </row>
    <row r="884" spans="11:11" x14ac:dyDescent="0.25">
      <c r="K884" s="10" t="str">
        <f t="shared" si="13"/>
        <v/>
      </c>
    </row>
    <row r="885" spans="11:11" x14ac:dyDescent="0.25">
      <c r="K885" s="10" t="str">
        <f t="shared" si="13"/>
        <v/>
      </c>
    </row>
    <row r="886" spans="11:11" x14ac:dyDescent="0.25">
      <c r="K886" s="10" t="str">
        <f t="shared" si="13"/>
        <v/>
      </c>
    </row>
    <row r="887" spans="11:11" x14ac:dyDescent="0.25">
      <c r="K887" s="10" t="str">
        <f t="shared" si="13"/>
        <v/>
      </c>
    </row>
    <row r="888" spans="11:11" x14ac:dyDescent="0.25">
      <c r="K888" s="10" t="str">
        <f t="shared" si="13"/>
        <v/>
      </c>
    </row>
    <row r="889" spans="11:11" x14ac:dyDescent="0.25">
      <c r="K889" s="10" t="str">
        <f t="shared" si="13"/>
        <v/>
      </c>
    </row>
    <row r="890" spans="11:11" x14ac:dyDescent="0.25">
      <c r="K890" s="10" t="str">
        <f t="shared" si="13"/>
        <v/>
      </c>
    </row>
    <row r="891" spans="11:11" x14ac:dyDescent="0.25">
      <c r="K891" s="10" t="str">
        <f t="shared" si="13"/>
        <v/>
      </c>
    </row>
    <row r="892" spans="11:11" x14ac:dyDescent="0.25">
      <c r="K892" s="10" t="str">
        <f t="shared" si="13"/>
        <v/>
      </c>
    </row>
    <row r="893" spans="11:11" x14ac:dyDescent="0.25">
      <c r="K893" s="10" t="str">
        <f t="shared" si="13"/>
        <v/>
      </c>
    </row>
    <row r="894" spans="11:11" x14ac:dyDescent="0.25">
      <c r="K894" s="10" t="str">
        <f t="shared" si="13"/>
        <v/>
      </c>
    </row>
    <row r="895" spans="11:11" x14ac:dyDescent="0.25">
      <c r="K895" s="10" t="str">
        <f t="shared" si="13"/>
        <v/>
      </c>
    </row>
    <row r="896" spans="11:11" x14ac:dyDescent="0.25">
      <c r="K896" s="10" t="str">
        <f t="shared" si="13"/>
        <v/>
      </c>
    </row>
    <row r="897" spans="11:11" x14ac:dyDescent="0.25">
      <c r="K897" s="10" t="str">
        <f t="shared" si="13"/>
        <v/>
      </c>
    </row>
    <row r="898" spans="11:11" x14ac:dyDescent="0.25">
      <c r="K898" s="10" t="str">
        <f t="shared" si="13"/>
        <v/>
      </c>
    </row>
    <row r="899" spans="11:11" x14ac:dyDescent="0.25">
      <c r="K899" s="10" t="str">
        <f t="shared" si="13"/>
        <v/>
      </c>
    </row>
    <row r="900" spans="11:11" x14ac:dyDescent="0.25">
      <c r="K900" s="10" t="str">
        <f t="shared" si="13"/>
        <v/>
      </c>
    </row>
    <row r="901" spans="11:11" x14ac:dyDescent="0.25">
      <c r="K901" s="10" t="str">
        <f t="shared" si="13"/>
        <v/>
      </c>
    </row>
    <row r="902" spans="11:11" x14ac:dyDescent="0.25">
      <c r="K902" s="10" t="str">
        <f t="shared" ref="K902:K965" si="14">IF(F902="","",VALUE(TEXT(F902,"DD/MM/AAAA")))</f>
        <v/>
      </c>
    </row>
    <row r="903" spans="11:11" x14ac:dyDescent="0.25">
      <c r="K903" s="10" t="str">
        <f t="shared" si="14"/>
        <v/>
      </c>
    </row>
    <row r="904" spans="11:11" x14ac:dyDescent="0.25">
      <c r="K904" s="10" t="str">
        <f t="shared" si="14"/>
        <v/>
      </c>
    </row>
    <row r="905" spans="11:11" x14ac:dyDescent="0.25">
      <c r="K905" s="10" t="str">
        <f t="shared" si="14"/>
        <v/>
      </c>
    </row>
    <row r="906" spans="11:11" x14ac:dyDescent="0.25">
      <c r="K906" s="10" t="str">
        <f t="shared" si="14"/>
        <v/>
      </c>
    </row>
    <row r="907" spans="11:11" x14ac:dyDescent="0.25">
      <c r="K907" s="10" t="str">
        <f t="shared" si="14"/>
        <v/>
      </c>
    </row>
    <row r="908" spans="11:11" x14ac:dyDescent="0.25">
      <c r="K908" s="10" t="str">
        <f t="shared" si="14"/>
        <v/>
      </c>
    </row>
    <row r="909" spans="11:11" x14ac:dyDescent="0.25">
      <c r="K909" s="10" t="str">
        <f t="shared" si="14"/>
        <v/>
      </c>
    </row>
    <row r="910" spans="11:11" x14ac:dyDescent="0.25">
      <c r="K910" s="10" t="str">
        <f t="shared" si="14"/>
        <v/>
      </c>
    </row>
    <row r="911" spans="11:11" x14ac:dyDescent="0.25">
      <c r="K911" s="10" t="str">
        <f t="shared" si="14"/>
        <v/>
      </c>
    </row>
    <row r="912" spans="11:11" x14ac:dyDescent="0.25">
      <c r="K912" s="10" t="str">
        <f t="shared" si="14"/>
        <v/>
      </c>
    </row>
    <row r="913" spans="11:11" x14ac:dyDescent="0.25">
      <c r="K913" s="10" t="str">
        <f t="shared" si="14"/>
        <v/>
      </c>
    </row>
    <row r="914" spans="11:11" x14ac:dyDescent="0.25">
      <c r="K914" s="10" t="str">
        <f t="shared" si="14"/>
        <v/>
      </c>
    </row>
    <row r="915" spans="11:11" x14ac:dyDescent="0.25">
      <c r="K915" s="10" t="str">
        <f t="shared" si="14"/>
        <v/>
      </c>
    </row>
    <row r="916" spans="11:11" x14ac:dyDescent="0.25">
      <c r="K916" s="10" t="str">
        <f t="shared" si="14"/>
        <v/>
      </c>
    </row>
    <row r="917" spans="11:11" x14ac:dyDescent="0.25">
      <c r="K917" s="10" t="str">
        <f t="shared" si="14"/>
        <v/>
      </c>
    </row>
    <row r="918" spans="11:11" x14ac:dyDescent="0.25">
      <c r="K918" s="10" t="str">
        <f t="shared" si="14"/>
        <v/>
      </c>
    </row>
    <row r="919" spans="11:11" x14ac:dyDescent="0.25">
      <c r="K919" s="10" t="str">
        <f t="shared" si="14"/>
        <v/>
      </c>
    </row>
    <row r="920" spans="11:11" x14ac:dyDescent="0.25">
      <c r="K920" s="10" t="str">
        <f t="shared" si="14"/>
        <v/>
      </c>
    </row>
    <row r="921" spans="11:11" x14ac:dyDescent="0.25">
      <c r="K921" s="10" t="str">
        <f t="shared" si="14"/>
        <v/>
      </c>
    </row>
    <row r="922" spans="11:11" x14ac:dyDescent="0.25">
      <c r="K922" s="10" t="str">
        <f t="shared" si="14"/>
        <v/>
      </c>
    </row>
    <row r="923" spans="11:11" x14ac:dyDescent="0.25">
      <c r="K923" s="10" t="str">
        <f t="shared" si="14"/>
        <v/>
      </c>
    </row>
    <row r="924" spans="11:11" x14ac:dyDescent="0.25">
      <c r="K924" s="10" t="str">
        <f t="shared" si="14"/>
        <v/>
      </c>
    </row>
    <row r="925" spans="11:11" x14ac:dyDescent="0.25">
      <c r="K925" s="10" t="str">
        <f t="shared" si="14"/>
        <v/>
      </c>
    </row>
    <row r="926" spans="11:11" x14ac:dyDescent="0.25">
      <c r="K926" s="10" t="str">
        <f t="shared" si="14"/>
        <v/>
      </c>
    </row>
    <row r="927" spans="11:11" x14ac:dyDescent="0.25">
      <c r="K927" s="10" t="str">
        <f t="shared" si="14"/>
        <v/>
      </c>
    </row>
    <row r="928" spans="11:11" x14ac:dyDescent="0.25">
      <c r="K928" s="10" t="str">
        <f t="shared" si="14"/>
        <v/>
      </c>
    </row>
    <row r="929" spans="11:11" x14ac:dyDescent="0.25">
      <c r="K929" s="10" t="str">
        <f t="shared" si="14"/>
        <v/>
      </c>
    </row>
    <row r="930" spans="11:11" x14ac:dyDescent="0.25">
      <c r="K930" s="10" t="str">
        <f t="shared" si="14"/>
        <v/>
      </c>
    </row>
    <row r="931" spans="11:11" x14ac:dyDescent="0.25">
      <c r="K931" s="10" t="str">
        <f t="shared" si="14"/>
        <v/>
      </c>
    </row>
    <row r="932" spans="11:11" x14ac:dyDescent="0.25">
      <c r="K932" s="10" t="str">
        <f t="shared" si="14"/>
        <v/>
      </c>
    </row>
    <row r="933" spans="11:11" x14ac:dyDescent="0.25">
      <c r="K933" s="10" t="str">
        <f t="shared" si="14"/>
        <v/>
      </c>
    </row>
    <row r="934" spans="11:11" x14ac:dyDescent="0.25">
      <c r="K934" s="10" t="str">
        <f t="shared" si="14"/>
        <v/>
      </c>
    </row>
    <row r="935" spans="11:11" x14ac:dyDescent="0.25">
      <c r="K935" s="10" t="str">
        <f t="shared" si="14"/>
        <v/>
      </c>
    </row>
    <row r="936" spans="11:11" x14ac:dyDescent="0.25">
      <c r="K936" s="10" t="str">
        <f t="shared" si="14"/>
        <v/>
      </c>
    </row>
    <row r="937" spans="11:11" x14ac:dyDescent="0.25">
      <c r="K937" s="10" t="str">
        <f t="shared" si="14"/>
        <v/>
      </c>
    </row>
    <row r="938" spans="11:11" x14ac:dyDescent="0.25">
      <c r="K938" s="10" t="str">
        <f t="shared" si="14"/>
        <v/>
      </c>
    </row>
    <row r="939" spans="11:11" x14ac:dyDescent="0.25">
      <c r="K939" s="10" t="str">
        <f t="shared" si="14"/>
        <v/>
      </c>
    </row>
    <row r="940" spans="11:11" x14ac:dyDescent="0.25">
      <c r="K940" s="10" t="str">
        <f t="shared" si="14"/>
        <v/>
      </c>
    </row>
    <row r="941" spans="11:11" x14ac:dyDescent="0.25">
      <c r="K941" s="10" t="str">
        <f t="shared" si="14"/>
        <v/>
      </c>
    </row>
    <row r="942" spans="11:11" x14ac:dyDescent="0.25">
      <c r="K942" s="10" t="str">
        <f t="shared" si="14"/>
        <v/>
      </c>
    </row>
    <row r="943" spans="11:11" x14ac:dyDescent="0.25">
      <c r="K943" s="10" t="str">
        <f t="shared" si="14"/>
        <v/>
      </c>
    </row>
    <row r="944" spans="11:11" x14ac:dyDescent="0.25">
      <c r="K944" s="10" t="str">
        <f t="shared" si="14"/>
        <v/>
      </c>
    </row>
    <row r="945" spans="11:11" x14ac:dyDescent="0.25">
      <c r="K945" s="10" t="str">
        <f t="shared" si="14"/>
        <v/>
      </c>
    </row>
    <row r="946" spans="11:11" x14ac:dyDescent="0.25">
      <c r="K946" s="10" t="str">
        <f t="shared" si="14"/>
        <v/>
      </c>
    </row>
    <row r="947" spans="11:11" x14ac:dyDescent="0.25">
      <c r="K947" s="10" t="str">
        <f t="shared" si="14"/>
        <v/>
      </c>
    </row>
    <row r="948" spans="11:11" x14ac:dyDescent="0.25">
      <c r="K948" s="10" t="str">
        <f t="shared" si="14"/>
        <v/>
      </c>
    </row>
    <row r="949" spans="11:11" x14ac:dyDescent="0.25">
      <c r="K949" s="10" t="str">
        <f t="shared" si="14"/>
        <v/>
      </c>
    </row>
    <row r="950" spans="11:11" x14ac:dyDescent="0.25">
      <c r="K950" s="10" t="str">
        <f t="shared" si="14"/>
        <v/>
      </c>
    </row>
    <row r="951" spans="11:11" x14ac:dyDescent="0.25">
      <c r="K951" s="10" t="str">
        <f t="shared" si="14"/>
        <v/>
      </c>
    </row>
    <row r="952" spans="11:11" x14ac:dyDescent="0.25">
      <c r="K952" s="10" t="str">
        <f t="shared" si="14"/>
        <v/>
      </c>
    </row>
    <row r="953" spans="11:11" x14ac:dyDescent="0.25">
      <c r="K953" s="10" t="str">
        <f t="shared" si="14"/>
        <v/>
      </c>
    </row>
    <row r="954" spans="11:11" x14ac:dyDescent="0.25">
      <c r="K954" s="10" t="str">
        <f t="shared" si="14"/>
        <v/>
      </c>
    </row>
    <row r="955" spans="11:11" x14ac:dyDescent="0.25">
      <c r="K955" s="10" t="str">
        <f t="shared" si="14"/>
        <v/>
      </c>
    </row>
    <row r="956" spans="11:11" x14ac:dyDescent="0.25">
      <c r="K956" s="10" t="str">
        <f t="shared" si="14"/>
        <v/>
      </c>
    </row>
    <row r="957" spans="11:11" x14ac:dyDescent="0.25">
      <c r="K957" s="10" t="str">
        <f t="shared" si="14"/>
        <v/>
      </c>
    </row>
    <row r="958" spans="11:11" x14ac:dyDescent="0.25">
      <c r="K958" s="10" t="str">
        <f t="shared" si="14"/>
        <v/>
      </c>
    </row>
    <row r="959" spans="11:11" x14ac:dyDescent="0.25">
      <c r="K959" s="10" t="str">
        <f t="shared" si="14"/>
        <v/>
      </c>
    </row>
    <row r="960" spans="11:11" x14ac:dyDescent="0.25">
      <c r="K960" s="10" t="str">
        <f t="shared" si="14"/>
        <v/>
      </c>
    </row>
    <row r="961" spans="11:11" x14ac:dyDescent="0.25">
      <c r="K961" s="10" t="str">
        <f t="shared" si="14"/>
        <v/>
      </c>
    </row>
    <row r="962" spans="11:11" x14ac:dyDescent="0.25">
      <c r="K962" s="10" t="str">
        <f t="shared" si="14"/>
        <v/>
      </c>
    </row>
    <row r="963" spans="11:11" x14ac:dyDescent="0.25">
      <c r="K963" s="10" t="str">
        <f t="shared" si="14"/>
        <v/>
      </c>
    </row>
    <row r="964" spans="11:11" x14ac:dyDescent="0.25">
      <c r="K964" s="10" t="str">
        <f t="shared" si="14"/>
        <v/>
      </c>
    </row>
    <row r="965" spans="11:11" x14ac:dyDescent="0.25">
      <c r="K965" s="10" t="str">
        <f t="shared" si="14"/>
        <v/>
      </c>
    </row>
    <row r="966" spans="11:11" x14ac:dyDescent="0.25">
      <c r="K966" s="10" t="str">
        <f t="shared" ref="K966:K1029" si="15">IF(F966="","",VALUE(TEXT(F966,"DD/MM/AAAA")))</f>
        <v/>
      </c>
    </row>
    <row r="967" spans="11:11" x14ac:dyDescent="0.25">
      <c r="K967" s="10" t="str">
        <f t="shared" si="15"/>
        <v/>
      </c>
    </row>
    <row r="968" spans="11:11" x14ac:dyDescent="0.25">
      <c r="K968" s="10" t="str">
        <f t="shared" si="15"/>
        <v/>
      </c>
    </row>
    <row r="969" spans="11:11" x14ac:dyDescent="0.25">
      <c r="K969" s="10" t="str">
        <f t="shared" si="15"/>
        <v/>
      </c>
    </row>
    <row r="970" spans="11:11" x14ac:dyDescent="0.25">
      <c r="K970" s="10" t="str">
        <f t="shared" si="15"/>
        <v/>
      </c>
    </row>
    <row r="971" spans="11:11" x14ac:dyDescent="0.25">
      <c r="K971" s="10" t="str">
        <f t="shared" si="15"/>
        <v/>
      </c>
    </row>
    <row r="972" spans="11:11" x14ac:dyDescent="0.25">
      <c r="K972" s="10" t="str">
        <f t="shared" si="15"/>
        <v/>
      </c>
    </row>
    <row r="973" spans="11:11" x14ac:dyDescent="0.25">
      <c r="K973" s="10" t="str">
        <f t="shared" si="15"/>
        <v/>
      </c>
    </row>
    <row r="974" spans="11:11" x14ac:dyDescent="0.25">
      <c r="K974" s="10" t="str">
        <f t="shared" si="15"/>
        <v/>
      </c>
    </row>
    <row r="975" spans="11:11" x14ac:dyDescent="0.25">
      <c r="K975" s="10" t="str">
        <f t="shared" si="15"/>
        <v/>
      </c>
    </row>
    <row r="976" spans="11:11" x14ac:dyDescent="0.25">
      <c r="K976" s="10" t="str">
        <f t="shared" si="15"/>
        <v/>
      </c>
    </row>
    <row r="977" spans="11:11" x14ac:dyDescent="0.25">
      <c r="K977" s="10" t="str">
        <f t="shared" si="15"/>
        <v/>
      </c>
    </row>
    <row r="978" spans="11:11" x14ac:dyDescent="0.25">
      <c r="K978" s="10" t="str">
        <f t="shared" si="15"/>
        <v/>
      </c>
    </row>
    <row r="979" spans="11:11" x14ac:dyDescent="0.25">
      <c r="K979" s="10" t="str">
        <f t="shared" si="15"/>
        <v/>
      </c>
    </row>
    <row r="980" spans="11:11" x14ac:dyDescent="0.25">
      <c r="K980" s="10" t="str">
        <f t="shared" si="15"/>
        <v/>
      </c>
    </row>
    <row r="981" spans="11:11" x14ac:dyDescent="0.25">
      <c r="K981" s="10" t="str">
        <f t="shared" si="15"/>
        <v/>
      </c>
    </row>
    <row r="982" spans="11:11" x14ac:dyDescent="0.25">
      <c r="K982" s="10" t="str">
        <f t="shared" si="15"/>
        <v/>
      </c>
    </row>
    <row r="983" spans="11:11" x14ac:dyDescent="0.25">
      <c r="K983" s="10" t="str">
        <f t="shared" si="15"/>
        <v/>
      </c>
    </row>
    <row r="984" spans="11:11" x14ac:dyDescent="0.25">
      <c r="K984" s="10" t="str">
        <f t="shared" si="15"/>
        <v/>
      </c>
    </row>
    <row r="985" spans="11:11" x14ac:dyDescent="0.25">
      <c r="K985" s="10" t="str">
        <f t="shared" si="15"/>
        <v/>
      </c>
    </row>
    <row r="986" spans="11:11" x14ac:dyDescent="0.25">
      <c r="K986" s="10" t="str">
        <f t="shared" si="15"/>
        <v/>
      </c>
    </row>
    <row r="987" spans="11:11" x14ac:dyDescent="0.25">
      <c r="K987" s="10" t="str">
        <f t="shared" si="15"/>
        <v/>
      </c>
    </row>
    <row r="988" spans="11:11" x14ac:dyDescent="0.25">
      <c r="K988" s="10" t="str">
        <f t="shared" si="15"/>
        <v/>
      </c>
    </row>
    <row r="989" spans="11:11" x14ac:dyDescent="0.25">
      <c r="K989" s="10" t="str">
        <f t="shared" si="15"/>
        <v/>
      </c>
    </row>
    <row r="990" spans="11:11" x14ac:dyDescent="0.25">
      <c r="K990" s="10" t="str">
        <f t="shared" si="15"/>
        <v/>
      </c>
    </row>
    <row r="991" spans="11:11" x14ac:dyDescent="0.25">
      <c r="K991" s="10" t="str">
        <f t="shared" si="15"/>
        <v/>
      </c>
    </row>
    <row r="992" spans="11:11" x14ac:dyDescent="0.25">
      <c r="K992" s="10" t="str">
        <f t="shared" si="15"/>
        <v/>
      </c>
    </row>
    <row r="993" spans="11:11" x14ac:dyDescent="0.25">
      <c r="K993" s="10" t="str">
        <f t="shared" si="15"/>
        <v/>
      </c>
    </row>
    <row r="994" spans="11:11" x14ac:dyDescent="0.25">
      <c r="K994" s="10" t="str">
        <f t="shared" si="15"/>
        <v/>
      </c>
    </row>
    <row r="995" spans="11:11" x14ac:dyDescent="0.25">
      <c r="K995" s="10" t="str">
        <f t="shared" si="15"/>
        <v/>
      </c>
    </row>
    <row r="996" spans="11:11" x14ac:dyDescent="0.25">
      <c r="K996" s="10" t="str">
        <f t="shared" si="15"/>
        <v/>
      </c>
    </row>
    <row r="997" spans="11:11" x14ac:dyDescent="0.25">
      <c r="K997" s="10" t="str">
        <f t="shared" si="15"/>
        <v/>
      </c>
    </row>
    <row r="998" spans="11:11" x14ac:dyDescent="0.25">
      <c r="K998" s="10" t="str">
        <f t="shared" si="15"/>
        <v/>
      </c>
    </row>
    <row r="999" spans="11:11" x14ac:dyDescent="0.25">
      <c r="K999" s="10" t="str">
        <f t="shared" si="15"/>
        <v/>
      </c>
    </row>
    <row r="1000" spans="11:11" x14ac:dyDescent="0.25">
      <c r="K1000" s="10" t="str">
        <f t="shared" si="15"/>
        <v/>
      </c>
    </row>
    <row r="1001" spans="11:11" x14ac:dyDescent="0.25">
      <c r="K1001" s="10" t="str">
        <f t="shared" si="15"/>
        <v/>
      </c>
    </row>
    <row r="1002" spans="11:11" x14ac:dyDescent="0.25">
      <c r="K1002" s="10" t="str">
        <f t="shared" si="15"/>
        <v/>
      </c>
    </row>
    <row r="1003" spans="11:11" x14ac:dyDescent="0.25">
      <c r="K1003" s="10" t="str">
        <f t="shared" si="15"/>
        <v/>
      </c>
    </row>
    <row r="1004" spans="11:11" x14ac:dyDescent="0.25">
      <c r="K1004" s="10" t="str">
        <f t="shared" si="15"/>
        <v/>
      </c>
    </row>
    <row r="1005" spans="11:11" x14ac:dyDescent="0.25">
      <c r="K1005" s="10" t="str">
        <f t="shared" si="15"/>
        <v/>
      </c>
    </row>
    <row r="1006" spans="11:11" x14ac:dyDescent="0.25">
      <c r="K1006" s="10" t="str">
        <f t="shared" si="15"/>
        <v/>
      </c>
    </row>
    <row r="1007" spans="11:11" x14ac:dyDescent="0.25">
      <c r="K1007" s="10" t="str">
        <f t="shared" si="15"/>
        <v/>
      </c>
    </row>
    <row r="1008" spans="11:11" x14ac:dyDescent="0.25">
      <c r="K1008" s="10" t="str">
        <f t="shared" si="15"/>
        <v/>
      </c>
    </row>
    <row r="1009" spans="11:11" x14ac:dyDescent="0.25">
      <c r="K1009" s="10" t="str">
        <f t="shared" si="15"/>
        <v/>
      </c>
    </row>
    <row r="1010" spans="11:11" x14ac:dyDescent="0.25">
      <c r="K1010" s="10" t="str">
        <f t="shared" si="15"/>
        <v/>
      </c>
    </row>
    <row r="1011" spans="11:11" x14ac:dyDescent="0.25">
      <c r="K1011" s="10" t="str">
        <f t="shared" si="15"/>
        <v/>
      </c>
    </row>
    <row r="1012" spans="11:11" x14ac:dyDescent="0.25">
      <c r="K1012" s="10" t="str">
        <f t="shared" si="15"/>
        <v/>
      </c>
    </row>
    <row r="1013" spans="11:11" x14ac:dyDescent="0.25">
      <c r="K1013" s="10" t="str">
        <f t="shared" si="15"/>
        <v/>
      </c>
    </row>
    <row r="1014" spans="11:11" x14ac:dyDescent="0.25">
      <c r="K1014" s="10" t="str">
        <f t="shared" si="15"/>
        <v/>
      </c>
    </row>
    <row r="1015" spans="11:11" x14ac:dyDescent="0.25">
      <c r="K1015" s="10" t="str">
        <f t="shared" si="15"/>
        <v/>
      </c>
    </row>
    <row r="1016" spans="11:11" x14ac:dyDescent="0.25">
      <c r="K1016" s="10" t="str">
        <f t="shared" si="15"/>
        <v/>
      </c>
    </row>
    <row r="1017" spans="11:11" x14ac:dyDescent="0.25">
      <c r="K1017" s="10" t="str">
        <f t="shared" si="15"/>
        <v/>
      </c>
    </row>
    <row r="1018" spans="11:11" x14ac:dyDescent="0.25">
      <c r="K1018" s="10" t="str">
        <f t="shared" si="15"/>
        <v/>
      </c>
    </row>
    <row r="1019" spans="11:11" x14ac:dyDescent="0.25">
      <c r="K1019" s="10" t="str">
        <f t="shared" si="15"/>
        <v/>
      </c>
    </row>
    <row r="1020" spans="11:11" x14ac:dyDescent="0.25">
      <c r="K1020" s="10" t="str">
        <f t="shared" si="15"/>
        <v/>
      </c>
    </row>
    <row r="1021" spans="11:11" x14ac:dyDescent="0.25">
      <c r="K1021" s="10" t="str">
        <f t="shared" si="15"/>
        <v/>
      </c>
    </row>
    <row r="1022" spans="11:11" x14ac:dyDescent="0.25">
      <c r="K1022" s="10" t="str">
        <f t="shared" si="15"/>
        <v/>
      </c>
    </row>
    <row r="1023" spans="11:11" x14ac:dyDescent="0.25">
      <c r="K1023" s="10" t="str">
        <f t="shared" si="15"/>
        <v/>
      </c>
    </row>
    <row r="1024" spans="11:11" x14ac:dyDescent="0.25">
      <c r="K1024" s="10" t="str">
        <f t="shared" si="15"/>
        <v/>
      </c>
    </row>
    <row r="1025" spans="11:11" x14ac:dyDescent="0.25">
      <c r="K1025" s="10" t="str">
        <f t="shared" si="15"/>
        <v/>
      </c>
    </row>
    <row r="1026" spans="11:11" x14ac:dyDescent="0.25">
      <c r="K1026" s="10" t="str">
        <f t="shared" si="15"/>
        <v/>
      </c>
    </row>
    <row r="1027" spans="11:11" x14ac:dyDescent="0.25">
      <c r="K1027" s="10" t="str">
        <f t="shared" si="15"/>
        <v/>
      </c>
    </row>
    <row r="1028" spans="11:11" x14ac:dyDescent="0.25">
      <c r="K1028" s="10" t="str">
        <f t="shared" si="15"/>
        <v/>
      </c>
    </row>
    <row r="1029" spans="11:11" x14ac:dyDescent="0.25">
      <c r="K1029" s="10" t="str">
        <f t="shared" si="15"/>
        <v/>
      </c>
    </row>
    <row r="1030" spans="11:11" x14ac:dyDescent="0.25">
      <c r="K1030" s="10" t="str">
        <f t="shared" ref="K1030:K1093" si="16">IF(F1030="","",VALUE(TEXT(F1030,"DD/MM/AAAA")))</f>
        <v/>
      </c>
    </row>
    <row r="1031" spans="11:11" x14ac:dyDescent="0.25">
      <c r="K1031" s="10" t="str">
        <f t="shared" si="16"/>
        <v/>
      </c>
    </row>
    <row r="1032" spans="11:11" x14ac:dyDescent="0.25">
      <c r="K1032" s="10" t="str">
        <f t="shared" si="16"/>
        <v/>
      </c>
    </row>
    <row r="1033" spans="11:11" x14ac:dyDescent="0.25">
      <c r="K1033" s="10" t="str">
        <f t="shared" si="16"/>
        <v/>
      </c>
    </row>
    <row r="1034" spans="11:11" x14ac:dyDescent="0.25">
      <c r="K1034" s="10" t="str">
        <f t="shared" si="16"/>
        <v/>
      </c>
    </row>
    <row r="1035" spans="11:11" x14ac:dyDescent="0.25">
      <c r="K1035" s="10" t="str">
        <f t="shared" si="16"/>
        <v/>
      </c>
    </row>
    <row r="1036" spans="11:11" x14ac:dyDescent="0.25">
      <c r="K1036" s="10" t="str">
        <f t="shared" si="16"/>
        <v/>
      </c>
    </row>
    <row r="1037" spans="11:11" x14ac:dyDescent="0.25">
      <c r="K1037" s="10" t="str">
        <f t="shared" si="16"/>
        <v/>
      </c>
    </row>
    <row r="1038" spans="11:11" x14ac:dyDescent="0.25">
      <c r="K1038" s="10" t="str">
        <f t="shared" si="16"/>
        <v/>
      </c>
    </row>
    <row r="1039" spans="11:11" x14ac:dyDescent="0.25">
      <c r="K1039" s="10" t="str">
        <f t="shared" si="16"/>
        <v/>
      </c>
    </row>
    <row r="1040" spans="11:11" x14ac:dyDescent="0.25">
      <c r="K1040" s="10" t="str">
        <f t="shared" si="16"/>
        <v/>
      </c>
    </row>
    <row r="1041" spans="11:11" x14ac:dyDescent="0.25">
      <c r="K1041" s="10" t="str">
        <f t="shared" si="16"/>
        <v/>
      </c>
    </row>
    <row r="1042" spans="11:11" x14ac:dyDescent="0.25">
      <c r="K1042" s="10" t="str">
        <f t="shared" si="16"/>
        <v/>
      </c>
    </row>
    <row r="1043" spans="11:11" x14ac:dyDescent="0.25">
      <c r="K1043" s="10" t="str">
        <f t="shared" si="16"/>
        <v/>
      </c>
    </row>
    <row r="1044" spans="11:11" x14ac:dyDescent="0.25">
      <c r="K1044" s="10" t="str">
        <f t="shared" si="16"/>
        <v/>
      </c>
    </row>
    <row r="1045" spans="11:11" x14ac:dyDescent="0.25">
      <c r="K1045" s="10" t="str">
        <f t="shared" si="16"/>
        <v/>
      </c>
    </row>
    <row r="1046" spans="11:11" x14ac:dyDescent="0.25">
      <c r="K1046" s="10" t="str">
        <f t="shared" si="16"/>
        <v/>
      </c>
    </row>
    <row r="1047" spans="11:11" x14ac:dyDescent="0.25">
      <c r="K1047" s="10" t="str">
        <f t="shared" si="16"/>
        <v/>
      </c>
    </row>
    <row r="1048" spans="11:11" x14ac:dyDescent="0.25">
      <c r="K1048" s="10" t="str">
        <f t="shared" si="16"/>
        <v/>
      </c>
    </row>
    <row r="1049" spans="11:11" x14ac:dyDescent="0.25">
      <c r="K1049" s="10" t="str">
        <f t="shared" si="16"/>
        <v/>
      </c>
    </row>
    <row r="1050" spans="11:11" x14ac:dyDescent="0.25">
      <c r="K1050" s="10" t="str">
        <f t="shared" si="16"/>
        <v/>
      </c>
    </row>
    <row r="1051" spans="11:11" x14ac:dyDescent="0.25">
      <c r="K1051" s="10" t="str">
        <f t="shared" si="16"/>
        <v/>
      </c>
    </row>
    <row r="1052" spans="11:11" x14ac:dyDescent="0.25">
      <c r="K1052" s="10" t="str">
        <f t="shared" si="16"/>
        <v/>
      </c>
    </row>
    <row r="1053" spans="11:11" x14ac:dyDescent="0.25">
      <c r="K1053" s="10" t="str">
        <f t="shared" si="16"/>
        <v/>
      </c>
    </row>
    <row r="1054" spans="11:11" x14ac:dyDescent="0.25">
      <c r="K1054" s="10" t="str">
        <f t="shared" si="16"/>
        <v/>
      </c>
    </row>
    <row r="1055" spans="11:11" x14ac:dyDescent="0.25">
      <c r="K1055" s="10" t="str">
        <f t="shared" si="16"/>
        <v/>
      </c>
    </row>
    <row r="1056" spans="11:11" x14ac:dyDescent="0.25">
      <c r="K1056" s="10" t="str">
        <f t="shared" si="16"/>
        <v/>
      </c>
    </row>
    <row r="1057" spans="11:11" x14ac:dyDescent="0.25">
      <c r="K1057" s="10" t="str">
        <f t="shared" si="16"/>
        <v/>
      </c>
    </row>
    <row r="1058" spans="11:11" x14ac:dyDescent="0.25">
      <c r="K1058" s="10" t="str">
        <f t="shared" si="16"/>
        <v/>
      </c>
    </row>
    <row r="1059" spans="11:11" x14ac:dyDescent="0.25">
      <c r="K1059" s="10" t="str">
        <f t="shared" si="16"/>
        <v/>
      </c>
    </row>
    <row r="1060" spans="11:11" x14ac:dyDescent="0.25">
      <c r="K1060" s="10" t="str">
        <f t="shared" si="16"/>
        <v/>
      </c>
    </row>
    <row r="1061" spans="11:11" x14ac:dyDescent="0.25">
      <c r="K1061" s="10" t="str">
        <f t="shared" si="16"/>
        <v/>
      </c>
    </row>
    <row r="1062" spans="11:11" x14ac:dyDescent="0.25">
      <c r="K1062" s="10" t="str">
        <f t="shared" si="16"/>
        <v/>
      </c>
    </row>
    <row r="1063" spans="11:11" x14ac:dyDescent="0.25">
      <c r="K1063" s="10" t="str">
        <f t="shared" si="16"/>
        <v/>
      </c>
    </row>
    <row r="1064" spans="11:11" x14ac:dyDescent="0.25">
      <c r="K1064" s="10" t="str">
        <f t="shared" si="16"/>
        <v/>
      </c>
    </row>
    <row r="1065" spans="11:11" x14ac:dyDescent="0.25">
      <c r="K1065" s="10" t="str">
        <f t="shared" si="16"/>
        <v/>
      </c>
    </row>
    <row r="1066" spans="11:11" x14ac:dyDescent="0.25">
      <c r="K1066" s="10" t="str">
        <f t="shared" si="16"/>
        <v/>
      </c>
    </row>
    <row r="1067" spans="11:11" x14ac:dyDescent="0.25">
      <c r="K1067" s="10" t="str">
        <f t="shared" si="16"/>
        <v/>
      </c>
    </row>
    <row r="1068" spans="11:11" x14ac:dyDescent="0.25">
      <c r="K1068" s="10" t="str">
        <f t="shared" si="16"/>
        <v/>
      </c>
    </row>
    <row r="1069" spans="11:11" x14ac:dyDescent="0.25">
      <c r="K1069" s="10" t="str">
        <f t="shared" si="16"/>
        <v/>
      </c>
    </row>
    <row r="1070" spans="11:11" x14ac:dyDescent="0.25">
      <c r="K1070" s="10" t="str">
        <f t="shared" si="16"/>
        <v/>
      </c>
    </row>
    <row r="1071" spans="11:11" x14ac:dyDescent="0.25">
      <c r="K1071" s="10" t="str">
        <f t="shared" si="16"/>
        <v/>
      </c>
    </row>
    <row r="1072" spans="11:11" x14ac:dyDescent="0.25">
      <c r="K1072" s="10" t="str">
        <f t="shared" si="16"/>
        <v/>
      </c>
    </row>
    <row r="1073" spans="11:11" x14ac:dyDescent="0.25">
      <c r="K1073" s="10" t="str">
        <f t="shared" si="16"/>
        <v/>
      </c>
    </row>
    <row r="1074" spans="11:11" x14ac:dyDescent="0.25">
      <c r="K1074" s="10" t="str">
        <f t="shared" si="16"/>
        <v/>
      </c>
    </row>
    <row r="1075" spans="11:11" x14ac:dyDescent="0.25">
      <c r="K1075" s="10" t="str">
        <f t="shared" si="16"/>
        <v/>
      </c>
    </row>
    <row r="1076" spans="11:11" x14ac:dyDescent="0.25">
      <c r="K1076" s="10" t="str">
        <f t="shared" si="16"/>
        <v/>
      </c>
    </row>
    <row r="1077" spans="11:11" x14ac:dyDescent="0.25">
      <c r="K1077" s="10" t="str">
        <f t="shared" si="16"/>
        <v/>
      </c>
    </row>
    <row r="1078" spans="11:11" x14ac:dyDescent="0.25">
      <c r="K1078" s="10" t="str">
        <f t="shared" si="16"/>
        <v/>
      </c>
    </row>
    <row r="1079" spans="11:11" x14ac:dyDescent="0.25">
      <c r="K1079" s="10" t="str">
        <f t="shared" si="16"/>
        <v/>
      </c>
    </row>
    <row r="1080" spans="11:11" x14ac:dyDescent="0.25">
      <c r="K1080" s="10" t="str">
        <f t="shared" si="16"/>
        <v/>
      </c>
    </row>
    <row r="1081" spans="11:11" x14ac:dyDescent="0.25">
      <c r="K1081" s="10" t="str">
        <f t="shared" si="16"/>
        <v/>
      </c>
    </row>
    <row r="1082" spans="11:11" x14ac:dyDescent="0.25">
      <c r="K1082" s="10" t="str">
        <f t="shared" si="16"/>
        <v/>
      </c>
    </row>
    <row r="1083" spans="11:11" x14ac:dyDescent="0.25">
      <c r="K1083" s="10" t="str">
        <f t="shared" si="16"/>
        <v/>
      </c>
    </row>
    <row r="1084" spans="11:11" x14ac:dyDescent="0.25">
      <c r="K1084" s="10" t="str">
        <f t="shared" si="16"/>
        <v/>
      </c>
    </row>
    <row r="1085" spans="11:11" x14ac:dyDescent="0.25">
      <c r="K1085" s="10" t="str">
        <f t="shared" si="16"/>
        <v/>
      </c>
    </row>
    <row r="1086" spans="11:11" x14ac:dyDescent="0.25">
      <c r="K1086" s="10" t="str">
        <f t="shared" si="16"/>
        <v/>
      </c>
    </row>
    <row r="1087" spans="11:11" x14ac:dyDescent="0.25">
      <c r="K1087" s="10" t="str">
        <f t="shared" si="16"/>
        <v/>
      </c>
    </row>
    <row r="1088" spans="11:11" x14ac:dyDescent="0.25">
      <c r="K1088" s="10" t="str">
        <f t="shared" si="16"/>
        <v/>
      </c>
    </row>
    <row r="1089" spans="11:11" x14ac:dyDescent="0.25">
      <c r="K1089" s="10" t="str">
        <f t="shared" si="16"/>
        <v/>
      </c>
    </row>
    <row r="1090" spans="11:11" x14ac:dyDescent="0.25">
      <c r="K1090" s="10" t="str">
        <f t="shared" si="16"/>
        <v/>
      </c>
    </row>
    <row r="1091" spans="11:11" x14ac:dyDescent="0.25">
      <c r="K1091" s="10" t="str">
        <f t="shared" si="16"/>
        <v/>
      </c>
    </row>
    <row r="1092" spans="11:11" x14ac:dyDescent="0.25">
      <c r="K1092" s="10" t="str">
        <f t="shared" si="16"/>
        <v/>
      </c>
    </row>
    <row r="1093" spans="11:11" x14ac:dyDescent="0.25">
      <c r="K1093" s="10" t="str">
        <f t="shared" si="16"/>
        <v/>
      </c>
    </row>
    <row r="1094" spans="11:11" x14ac:dyDescent="0.25">
      <c r="K1094" s="10" t="str">
        <f t="shared" ref="K1094:K1157" si="17">IF(F1094="","",VALUE(TEXT(F1094,"DD/MM/AAAA")))</f>
        <v/>
      </c>
    </row>
    <row r="1095" spans="11:11" x14ac:dyDescent="0.25">
      <c r="K1095" s="10" t="str">
        <f t="shared" si="17"/>
        <v/>
      </c>
    </row>
    <row r="1096" spans="11:11" x14ac:dyDescent="0.25">
      <c r="K1096" s="10" t="str">
        <f t="shared" si="17"/>
        <v/>
      </c>
    </row>
    <row r="1097" spans="11:11" x14ac:dyDescent="0.25">
      <c r="K1097" s="10" t="str">
        <f t="shared" si="17"/>
        <v/>
      </c>
    </row>
    <row r="1098" spans="11:11" x14ac:dyDescent="0.25">
      <c r="K1098" s="10" t="str">
        <f t="shared" si="17"/>
        <v/>
      </c>
    </row>
    <row r="1099" spans="11:11" x14ac:dyDescent="0.25">
      <c r="K1099" s="10" t="str">
        <f t="shared" si="17"/>
        <v/>
      </c>
    </row>
    <row r="1100" spans="11:11" x14ac:dyDescent="0.25">
      <c r="K1100" s="10" t="str">
        <f t="shared" si="17"/>
        <v/>
      </c>
    </row>
    <row r="1101" spans="11:11" x14ac:dyDescent="0.25">
      <c r="K1101" s="10" t="str">
        <f t="shared" si="17"/>
        <v/>
      </c>
    </row>
    <row r="1102" spans="11:11" x14ac:dyDescent="0.25">
      <c r="K1102" s="10" t="str">
        <f t="shared" si="17"/>
        <v/>
      </c>
    </row>
    <row r="1103" spans="11:11" x14ac:dyDescent="0.25">
      <c r="K1103" s="10" t="str">
        <f t="shared" si="17"/>
        <v/>
      </c>
    </row>
    <row r="1104" spans="11:11" x14ac:dyDescent="0.25">
      <c r="K1104" s="10" t="str">
        <f t="shared" si="17"/>
        <v/>
      </c>
    </row>
    <row r="1105" spans="11:11" x14ac:dyDescent="0.25">
      <c r="K1105" s="10" t="str">
        <f t="shared" si="17"/>
        <v/>
      </c>
    </row>
    <row r="1106" spans="11:11" x14ac:dyDescent="0.25">
      <c r="K1106" s="10" t="str">
        <f t="shared" si="17"/>
        <v/>
      </c>
    </row>
    <row r="1107" spans="11:11" x14ac:dyDescent="0.25">
      <c r="K1107" s="10" t="str">
        <f t="shared" si="17"/>
        <v/>
      </c>
    </row>
    <row r="1108" spans="11:11" x14ac:dyDescent="0.25">
      <c r="K1108" s="10" t="str">
        <f t="shared" si="17"/>
        <v/>
      </c>
    </row>
    <row r="1109" spans="11:11" x14ac:dyDescent="0.25">
      <c r="K1109" s="10" t="str">
        <f t="shared" si="17"/>
        <v/>
      </c>
    </row>
    <row r="1110" spans="11:11" x14ac:dyDescent="0.25">
      <c r="K1110" s="10" t="str">
        <f t="shared" si="17"/>
        <v/>
      </c>
    </row>
    <row r="1111" spans="11:11" x14ac:dyDescent="0.25">
      <c r="K1111" s="10" t="str">
        <f t="shared" si="17"/>
        <v/>
      </c>
    </row>
    <row r="1112" spans="11:11" x14ac:dyDescent="0.25">
      <c r="K1112" s="10" t="str">
        <f t="shared" si="17"/>
        <v/>
      </c>
    </row>
    <row r="1113" spans="11:11" x14ac:dyDescent="0.25">
      <c r="K1113" s="10" t="str">
        <f t="shared" si="17"/>
        <v/>
      </c>
    </row>
    <row r="1114" spans="11:11" x14ac:dyDescent="0.25">
      <c r="K1114" s="10" t="str">
        <f t="shared" si="17"/>
        <v/>
      </c>
    </row>
    <row r="1115" spans="11:11" x14ac:dyDescent="0.25">
      <c r="K1115" s="10" t="str">
        <f t="shared" si="17"/>
        <v/>
      </c>
    </row>
    <row r="1116" spans="11:11" x14ac:dyDescent="0.25">
      <c r="K1116" s="10" t="str">
        <f t="shared" si="17"/>
        <v/>
      </c>
    </row>
    <row r="1117" spans="11:11" x14ac:dyDescent="0.25">
      <c r="K1117" s="10" t="str">
        <f t="shared" si="17"/>
        <v/>
      </c>
    </row>
    <row r="1118" spans="11:11" x14ac:dyDescent="0.25">
      <c r="K1118" s="10" t="str">
        <f t="shared" si="17"/>
        <v/>
      </c>
    </row>
    <row r="1119" spans="11:11" x14ac:dyDescent="0.25">
      <c r="K1119" s="10" t="str">
        <f t="shared" si="17"/>
        <v/>
      </c>
    </row>
    <row r="1120" spans="11:11" x14ac:dyDescent="0.25">
      <c r="K1120" s="10" t="str">
        <f t="shared" si="17"/>
        <v/>
      </c>
    </row>
    <row r="1121" spans="11:11" x14ac:dyDescent="0.25">
      <c r="K1121" s="10" t="str">
        <f t="shared" si="17"/>
        <v/>
      </c>
    </row>
    <row r="1122" spans="11:11" x14ac:dyDescent="0.25">
      <c r="K1122" s="10" t="str">
        <f t="shared" si="17"/>
        <v/>
      </c>
    </row>
    <row r="1123" spans="11:11" x14ac:dyDescent="0.25">
      <c r="K1123" s="10" t="str">
        <f t="shared" si="17"/>
        <v/>
      </c>
    </row>
    <row r="1124" spans="11:11" x14ac:dyDescent="0.25">
      <c r="K1124" s="10" t="str">
        <f t="shared" si="17"/>
        <v/>
      </c>
    </row>
    <row r="1125" spans="11:11" x14ac:dyDescent="0.25">
      <c r="K1125" s="10" t="str">
        <f t="shared" si="17"/>
        <v/>
      </c>
    </row>
    <row r="1126" spans="11:11" x14ac:dyDescent="0.25">
      <c r="K1126" s="10" t="str">
        <f t="shared" si="17"/>
        <v/>
      </c>
    </row>
    <row r="1127" spans="11:11" x14ac:dyDescent="0.25">
      <c r="K1127" s="10" t="str">
        <f t="shared" si="17"/>
        <v/>
      </c>
    </row>
    <row r="1128" spans="11:11" x14ac:dyDescent="0.25">
      <c r="K1128" s="10" t="str">
        <f t="shared" si="17"/>
        <v/>
      </c>
    </row>
    <row r="1129" spans="11:11" x14ac:dyDescent="0.25">
      <c r="K1129" s="10" t="str">
        <f t="shared" si="17"/>
        <v/>
      </c>
    </row>
    <row r="1130" spans="11:11" x14ac:dyDescent="0.25">
      <c r="K1130" s="10" t="str">
        <f t="shared" si="17"/>
        <v/>
      </c>
    </row>
    <row r="1131" spans="11:11" x14ac:dyDescent="0.25">
      <c r="K1131" s="10" t="str">
        <f t="shared" si="17"/>
        <v/>
      </c>
    </row>
    <row r="1132" spans="11:11" x14ac:dyDescent="0.25">
      <c r="K1132" s="10" t="str">
        <f t="shared" si="17"/>
        <v/>
      </c>
    </row>
    <row r="1133" spans="11:11" x14ac:dyDescent="0.25">
      <c r="K1133" s="10" t="str">
        <f t="shared" si="17"/>
        <v/>
      </c>
    </row>
    <row r="1134" spans="11:11" x14ac:dyDescent="0.25">
      <c r="K1134" s="10" t="str">
        <f t="shared" si="17"/>
        <v/>
      </c>
    </row>
    <row r="1135" spans="11:11" x14ac:dyDescent="0.25">
      <c r="K1135" s="10" t="str">
        <f t="shared" si="17"/>
        <v/>
      </c>
    </row>
    <row r="1136" spans="11:11" x14ac:dyDescent="0.25">
      <c r="K1136" s="10" t="str">
        <f t="shared" si="17"/>
        <v/>
      </c>
    </row>
    <row r="1137" spans="11:11" x14ac:dyDescent="0.25">
      <c r="K1137" s="10" t="str">
        <f t="shared" si="17"/>
        <v/>
      </c>
    </row>
    <row r="1138" spans="11:11" x14ac:dyDescent="0.25">
      <c r="K1138" s="10" t="str">
        <f t="shared" si="17"/>
        <v/>
      </c>
    </row>
    <row r="1139" spans="11:11" x14ac:dyDescent="0.25">
      <c r="K1139" s="10" t="str">
        <f t="shared" si="17"/>
        <v/>
      </c>
    </row>
    <row r="1140" spans="11:11" x14ac:dyDescent="0.25">
      <c r="K1140" s="10" t="str">
        <f t="shared" si="17"/>
        <v/>
      </c>
    </row>
    <row r="1141" spans="11:11" x14ac:dyDescent="0.25">
      <c r="K1141" s="10" t="str">
        <f t="shared" si="17"/>
        <v/>
      </c>
    </row>
    <row r="1142" spans="11:11" x14ac:dyDescent="0.25">
      <c r="K1142" s="10" t="str">
        <f t="shared" si="17"/>
        <v/>
      </c>
    </row>
    <row r="1143" spans="11:11" x14ac:dyDescent="0.25">
      <c r="K1143" s="10" t="str">
        <f t="shared" si="17"/>
        <v/>
      </c>
    </row>
    <row r="1144" spans="11:11" x14ac:dyDescent="0.25">
      <c r="K1144" s="10" t="str">
        <f t="shared" si="17"/>
        <v/>
      </c>
    </row>
    <row r="1145" spans="11:11" x14ac:dyDescent="0.25">
      <c r="K1145" s="10" t="str">
        <f t="shared" si="17"/>
        <v/>
      </c>
    </row>
    <row r="1146" spans="11:11" x14ac:dyDescent="0.25">
      <c r="K1146" s="10" t="str">
        <f t="shared" si="17"/>
        <v/>
      </c>
    </row>
    <row r="1147" spans="11:11" x14ac:dyDescent="0.25">
      <c r="K1147" s="10" t="str">
        <f t="shared" si="17"/>
        <v/>
      </c>
    </row>
    <row r="1148" spans="11:11" x14ac:dyDescent="0.25">
      <c r="K1148" s="10" t="str">
        <f t="shared" si="17"/>
        <v/>
      </c>
    </row>
    <row r="1149" spans="11:11" x14ac:dyDescent="0.25">
      <c r="K1149" s="10" t="str">
        <f t="shared" si="17"/>
        <v/>
      </c>
    </row>
    <row r="1150" spans="11:11" x14ac:dyDescent="0.25">
      <c r="K1150" s="10" t="str">
        <f t="shared" si="17"/>
        <v/>
      </c>
    </row>
    <row r="1151" spans="11:11" x14ac:dyDescent="0.25">
      <c r="K1151" s="10" t="str">
        <f t="shared" si="17"/>
        <v/>
      </c>
    </row>
    <row r="1152" spans="11:11" x14ac:dyDescent="0.25">
      <c r="K1152" s="10" t="str">
        <f t="shared" si="17"/>
        <v/>
      </c>
    </row>
    <row r="1153" spans="11:11" x14ac:dyDescent="0.25">
      <c r="K1153" s="10" t="str">
        <f t="shared" si="17"/>
        <v/>
      </c>
    </row>
    <row r="1154" spans="11:11" x14ac:dyDescent="0.25">
      <c r="K1154" s="10" t="str">
        <f t="shared" si="17"/>
        <v/>
      </c>
    </row>
    <row r="1155" spans="11:11" x14ac:dyDescent="0.25">
      <c r="K1155" s="10" t="str">
        <f t="shared" si="17"/>
        <v/>
      </c>
    </row>
    <row r="1156" spans="11:11" x14ac:dyDescent="0.25">
      <c r="K1156" s="10" t="str">
        <f t="shared" si="17"/>
        <v/>
      </c>
    </row>
    <row r="1157" spans="11:11" x14ac:dyDescent="0.25">
      <c r="K1157" s="10" t="str">
        <f t="shared" si="17"/>
        <v/>
      </c>
    </row>
    <row r="1158" spans="11:11" x14ac:dyDescent="0.25">
      <c r="K1158" s="10" t="str">
        <f t="shared" ref="K1158:K1221" si="18">IF(F1158="","",VALUE(TEXT(F1158,"DD/MM/AAAA")))</f>
        <v/>
      </c>
    </row>
    <row r="1159" spans="11:11" x14ac:dyDescent="0.25">
      <c r="K1159" s="10" t="str">
        <f t="shared" si="18"/>
        <v/>
      </c>
    </row>
    <row r="1160" spans="11:11" x14ac:dyDescent="0.25">
      <c r="K1160" s="10" t="str">
        <f t="shared" si="18"/>
        <v/>
      </c>
    </row>
    <row r="1161" spans="11:11" x14ac:dyDescent="0.25">
      <c r="K1161" s="10" t="str">
        <f t="shared" si="18"/>
        <v/>
      </c>
    </row>
    <row r="1162" spans="11:11" x14ac:dyDescent="0.25">
      <c r="K1162" s="10" t="str">
        <f t="shared" si="18"/>
        <v/>
      </c>
    </row>
    <row r="1163" spans="11:11" x14ac:dyDescent="0.25">
      <c r="K1163" s="10" t="str">
        <f t="shared" si="18"/>
        <v/>
      </c>
    </row>
    <row r="1164" spans="11:11" x14ac:dyDescent="0.25">
      <c r="K1164" s="10" t="str">
        <f t="shared" si="18"/>
        <v/>
      </c>
    </row>
    <row r="1165" spans="11:11" x14ac:dyDescent="0.25">
      <c r="K1165" s="10" t="str">
        <f t="shared" si="18"/>
        <v/>
      </c>
    </row>
    <row r="1166" spans="11:11" x14ac:dyDescent="0.25">
      <c r="K1166" s="10" t="str">
        <f t="shared" si="18"/>
        <v/>
      </c>
    </row>
    <row r="1167" spans="11:11" x14ac:dyDescent="0.25">
      <c r="K1167" s="10" t="str">
        <f t="shared" si="18"/>
        <v/>
      </c>
    </row>
    <row r="1168" spans="11:11" x14ac:dyDescent="0.25">
      <c r="K1168" s="10" t="str">
        <f t="shared" si="18"/>
        <v/>
      </c>
    </row>
    <row r="1169" spans="11:11" x14ac:dyDescent="0.25">
      <c r="K1169" s="10" t="str">
        <f t="shared" si="18"/>
        <v/>
      </c>
    </row>
    <row r="1170" spans="11:11" x14ac:dyDescent="0.25">
      <c r="K1170" s="10" t="str">
        <f t="shared" si="18"/>
        <v/>
      </c>
    </row>
    <row r="1171" spans="11:11" x14ac:dyDescent="0.25">
      <c r="K1171" s="10" t="str">
        <f t="shared" si="18"/>
        <v/>
      </c>
    </row>
    <row r="1172" spans="11:11" x14ac:dyDescent="0.25">
      <c r="K1172" s="10" t="str">
        <f t="shared" si="18"/>
        <v/>
      </c>
    </row>
    <row r="1173" spans="11:11" x14ac:dyDescent="0.25">
      <c r="K1173" s="10" t="str">
        <f t="shared" si="18"/>
        <v/>
      </c>
    </row>
    <row r="1174" spans="11:11" x14ac:dyDescent="0.25">
      <c r="K1174" s="10" t="str">
        <f t="shared" si="18"/>
        <v/>
      </c>
    </row>
    <row r="1175" spans="11:11" x14ac:dyDescent="0.25">
      <c r="K1175" s="10" t="str">
        <f t="shared" si="18"/>
        <v/>
      </c>
    </row>
    <row r="1176" spans="11:11" x14ac:dyDescent="0.25">
      <c r="K1176" s="10" t="str">
        <f t="shared" si="18"/>
        <v/>
      </c>
    </row>
    <row r="1177" spans="11:11" x14ac:dyDescent="0.25">
      <c r="K1177" s="10" t="str">
        <f t="shared" si="18"/>
        <v/>
      </c>
    </row>
    <row r="1178" spans="11:11" x14ac:dyDescent="0.25">
      <c r="K1178" s="10" t="str">
        <f t="shared" si="18"/>
        <v/>
      </c>
    </row>
    <row r="1179" spans="11:11" x14ac:dyDescent="0.25">
      <c r="K1179" s="10" t="str">
        <f t="shared" si="18"/>
        <v/>
      </c>
    </row>
    <row r="1180" spans="11:11" x14ac:dyDescent="0.25">
      <c r="K1180" s="10" t="str">
        <f t="shared" si="18"/>
        <v/>
      </c>
    </row>
    <row r="1181" spans="11:11" x14ac:dyDescent="0.25">
      <c r="K1181" s="10" t="str">
        <f t="shared" si="18"/>
        <v/>
      </c>
    </row>
    <row r="1182" spans="11:11" x14ac:dyDescent="0.25">
      <c r="K1182" s="10" t="str">
        <f t="shared" si="18"/>
        <v/>
      </c>
    </row>
    <row r="1183" spans="11:11" x14ac:dyDescent="0.25">
      <c r="K1183" s="10" t="str">
        <f t="shared" si="18"/>
        <v/>
      </c>
    </row>
    <row r="1184" spans="11:11" x14ac:dyDescent="0.25">
      <c r="K1184" s="10" t="str">
        <f t="shared" si="18"/>
        <v/>
      </c>
    </row>
    <row r="1185" spans="11:11" x14ac:dyDescent="0.25">
      <c r="K1185" s="10" t="str">
        <f t="shared" si="18"/>
        <v/>
      </c>
    </row>
    <row r="1186" spans="11:11" x14ac:dyDescent="0.25">
      <c r="K1186" s="10" t="str">
        <f t="shared" si="18"/>
        <v/>
      </c>
    </row>
    <row r="1187" spans="11:11" x14ac:dyDescent="0.25">
      <c r="K1187" s="10" t="str">
        <f t="shared" si="18"/>
        <v/>
      </c>
    </row>
    <row r="1188" spans="11:11" x14ac:dyDescent="0.25">
      <c r="K1188" s="10" t="str">
        <f t="shared" si="18"/>
        <v/>
      </c>
    </row>
    <row r="1189" spans="11:11" x14ac:dyDescent="0.25">
      <c r="K1189" s="10" t="str">
        <f t="shared" si="18"/>
        <v/>
      </c>
    </row>
    <row r="1190" spans="11:11" x14ac:dyDescent="0.25">
      <c r="K1190" s="10" t="str">
        <f t="shared" si="18"/>
        <v/>
      </c>
    </row>
    <row r="1191" spans="11:11" x14ac:dyDescent="0.25">
      <c r="K1191" s="10" t="str">
        <f t="shared" si="18"/>
        <v/>
      </c>
    </row>
    <row r="1192" spans="11:11" x14ac:dyDescent="0.25">
      <c r="K1192" s="10" t="str">
        <f t="shared" si="18"/>
        <v/>
      </c>
    </row>
    <row r="1193" spans="11:11" x14ac:dyDescent="0.25">
      <c r="K1193" s="10" t="str">
        <f t="shared" si="18"/>
        <v/>
      </c>
    </row>
    <row r="1194" spans="11:11" x14ac:dyDescent="0.25">
      <c r="K1194" s="10" t="str">
        <f t="shared" si="18"/>
        <v/>
      </c>
    </row>
    <row r="1195" spans="11:11" x14ac:dyDescent="0.25">
      <c r="K1195" s="10" t="str">
        <f t="shared" si="18"/>
        <v/>
      </c>
    </row>
    <row r="1196" spans="11:11" x14ac:dyDescent="0.25">
      <c r="K1196" s="10" t="str">
        <f t="shared" si="18"/>
        <v/>
      </c>
    </row>
    <row r="1197" spans="11:11" x14ac:dyDescent="0.25">
      <c r="K1197" s="10" t="str">
        <f t="shared" si="18"/>
        <v/>
      </c>
    </row>
    <row r="1198" spans="11:11" x14ac:dyDescent="0.25">
      <c r="K1198" s="10" t="str">
        <f t="shared" si="18"/>
        <v/>
      </c>
    </row>
    <row r="1199" spans="11:11" x14ac:dyDescent="0.25">
      <c r="K1199" s="10" t="str">
        <f t="shared" si="18"/>
        <v/>
      </c>
    </row>
    <row r="1200" spans="11:11" x14ac:dyDescent="0.25">
      <c r="K1200" s="10" t="str">
        <f t="shared" si="18"/>
        <v/>
      </c>
    </row>
    <row r="1201" spans="11:11" x14ac:dyDescent="0.25">
      <c r="K1201" s="10" t="str">
        <f t="shared" si="18"/>
        <v/>
      </c>
    </row>
    <row r="1202" spans="11:11" x14ac:dyDescent="0.25">
      <c r="K1202" s="10" t="str">
        <f t="shared" si="18"/>
        <v/>
      </c>
    </row>
    <row r="1203" spans="11:11" x14ac:dyDescent="0.25">
      <c r="K1203" s="10" t="str">
        <f t="shared" si="18"/>
        <v/>
      </c>
    </row>
    <row r="1204" spans="11:11" x14ac:dyDescent="0.25">
      <c r="K1204" s="10" t="str">
        <f t="shared" si="18"/>
        <v/>
      </c>
    </row>
    <row r="1205" spans="11:11" x14ac:dyDescent="0.25">
      <c r="K1205" s="10" t="str">
        <f t="shared" si="18"/>
        <v/>
      </c>
    </row>
    <row r="1206" spans="11:11" x14ac:dyDescent="0.25">
      <c r="K1206" s="10" t="str">
        <f t="shared" si="18"/>
        <v/>
      </c>
    </row>
    <row r="1207" spans="11:11" x14ac:dyDescent="0.25">
      <c r="K1207" s="10" t="str">
        <f t="shared" si="18"/>
        <v/>
      </c>
    </row>
    <row r="1208" spans="11:11" x14ac:dyDescent="0.25">
      <c r="K1208" s="10" t="str">
        <f t="shared" si="18"/>
        <v/>
      </c>
    </row>
    <row r="1209" spans="11:11" x14ac:dyDescent="0.25">
      <c r="K1209" s="10" t="str">
        <f t="shared" si="18"/>
        <v/>
      </c>
    </row>
    <row r="1210" spans="11:11" x14ac:dyDescent="0.25">
      <c r="K1210" s="10" t="str">
        <f t="shared" si="18"/>
        <v/>
      </c>
    </row>
    <row r="1211" spans="11:11" x14ac:dyDescent="0.25">
      <c r="K1211" s="10" t="str">
        <f t="shared" si="18"/>
        <v/>
      </c>
    </row>
    <row r="1212" spans="11:11" x14ac:dyDescent="0.25">
      <c r="K1212" s="10" t="str">
        <f t="shared" si="18"/>
        <v/>
      </c>
    </row>
    <row r="1213" spans="11:11" x14ac:dyDescent="0.25">
      <c r="K1213" s="10" t="str">
        <f t="shared" si="18"/>
        <v/>
      </c>
    </row>
    <row r="1214" spans="11:11" x14ac:dyDescent="0.25">
      <c r="K1214" s="10" t="str">
        <f t="shared" si="18"/>
        <v/>
      </c>
    </row>
    <row r="1215" spans="11:11" x14ac:dyDescent="0.25">
      <c r="K1215" s="10" t="str">
        <f t="shared" si="18"/>
        <v/>
      </c>
    </row>
    <row r="1216" spans="11:11" x14ac:dyDescent="0.25">
      <c r="K1216" s="10" t="str">
        <f t="shared" si="18"/>
        <v/>
      </c>
    </row>
    <row r="1217" spans="11:11" x14ac:dyDescent="0.25">
      <c r="K1217" s="10" t="str">
        <f t="shared" si="18"/>
        <v/>
      </c>
    </row>
    <row r="1218" spans="11:11" x14ac:dyDescent="0.25">
      <c r="K1218" s="10" t="str">
        <f t="shared" si="18"/>
        <v/>
      </c>
    </row>
    <row r="1219" spans="11:11" x14ac:dyDescent="0.25">
      <c r="K1219" s="10" t="str">
        <f t="shared" si="18"/>
        <v/>
      </c>
    </row>
    <row r="1220" spans="11:11" x14ac:dyDescent="0.25">
      <c r="K1220" s="10" t="str">
        <f t="shared" si="18"/>
        <v/>
      </c>
    </row>
    <row r="1221" spans="11:11" x14ac:dyDescent="0.25">
      <c r="K1221" s="10" t="str">
        <f t="shared" si="18"/>
        <v/>
      </c>
    </row>
    <row r="1222" spans="11:11" x14ac:dyDescent="0.25">
      <c r="K1222" s="10" t="str">
        <f t="shared" ref="K1222:K1285" si="19">IF(F1222="","",VALUE(TEXT(F1222,"DD/MM/AAAA")))</f>
        <v/>
      </c>
    </row>
    <row r="1223" spans="11:11" x14ac:dyDescent="0.25">
      <c r="K1223" s="10" t="str">
        <f t="shared" si="19"/>
        <v/>
      </c>
    </row>
    <row r="1224" spans="11:11" x14ac:dyDescent="0.25">
      <c r="K1224" s="10" t="str">
        <f t="shared" si="19"/>
        <v/>
      </c>
    </row>
    <row r="1225" spans="11:11" x14ac:dyDescent="0.25">
      <c r="K1225" s="10" t="str">
        <f t="shared" si="19"/>
        <v/>
      </c>
    </row>
    <row r="1226" spans="11:11" x14ac:dyDescent="0.25">
      <c r="K1226" s="10" t="str">
        <f t="shared" si="19"/>
        <v/>
      </c>
    </row>
    <row r="1227" spans="11:11" x14ac:dyDescent="0.25">
      <c r="K1227" s="10" t="str">
        <f t="shared" si="19"/>
        <v/>
      </c>
    </row>
    <row r="1228" spans="11:11" x14ac:dyDescent="0.25">
      <c r="K1228" s="10" t="str">
        <f t="shared" si="19"/>
        <v/>
      </c>
    </row>
    <row r="1229" spans="11:11" x14ac:dyDescent="0.25">
      <c r="K1229" s="10" t="str">
        <f t="shared" si="19"/>
        <v/>
      </c>
    </row>
    <row r="1230" spans="11:11" x14ac:dyDescent="0.25">
      <c r="K1230" s="10" t="str">
        <f t="shared" si="19"/>
        <v/>
      </c>
    </row>
    <row r="1231" spans="11:11" x14ac:dyDescent="0.25">
      <c r="K1231" s="10" t="str">
        <f t="shared" si="19"/>
        <v/>
      </c>
    </row>
    <row r="1232" spans="11:11" x14ac:dyDescent="0.25">
      <c r="K1232" s="10" t="str">
        <f t="shared" si="19"/>
        <v/>
      </c>
    </row>
    <row r="1233" spans="11:11" x14ac:dyDescent="0.25">
      <c r="K1233" s="10" t="str">
        <f t="shared" si="19"/>
        <v/>
      </c>
    </row>
    <row r="1234" spans="11:11" x14ac:dyDescent="0.25">
      <c r="K1234" s="10" t="str">
        <f t="shared" si="19"/>
        <v/>
      </c>
    </row>
    <row r="1235" spans="11:11" x14ac:dyDescent="0.25">
      <c r="K1235" s="10" t="str">
        <f t="shared" si="19"/>
        <v/>
      </c>
    </row>
    <row r="1236" spans="11:11" x14ac:dyDescent="0.25">
      <c r="K1236" s="10" t="str">
        <f t="shared" si="19"/>
        <v/>
      </c>
    </row>
    <row r="1237" spans="11:11" x14ac:dyDescent="0.25">
      <c r="K1237" s="10" t="str">
        <f t="shared" si="19"/>
        <v/>
      </c>
    </row>
    <row r="1238" spans="11:11" x14ac:dyDescent="0.25">
      <c r="K1238" s="10" t="str">
        <f t="shared" si="19"/>
        <v/>
      </c>
    </row>
    <row r="1239" spans="11:11" x14ac:dyDescent="0.25">
      <c r="K1239" s="10" t="str">
        <f t="shared" si="19"/>
        <v/>
      </c>
    </row>
    <row r="1240" spans="11:11" x14ac:dyDescent="0.25">
      <c r="K1240" s="10" t="str">
        <f t="shared" si="19"/>
        <v/>
      </c>
    </row>
    <row r="1241" spans="11:11" x14ac:dyDescent="0.25">
      <c r="K1241" s="10" t="str">
        <f t="shared" si="19"/>
        <v/>
      </c>
    </row>
    <row r="1242" spans="11:11" x14ac:dyDescent="0.25">
      <c r="K1242" s="10" t="str">
        <f t="shared" si="19"/>
        <v/>
      </c>
    </row>
    <row r="1243" spans="11:11" x14ac:dyDescent="0.25">
      <c r="K1243" s="10" t="str">
        <f t="shared" si="19"/>
        <v/>
      </c>
    </row>
    <row r="1244" spans="11:11" x14ac:dyDescent="0.25">
      <c r="K1244" s="10" t="str">
        <f t="shared" si="19"/>
        <v/>
      </c>
    </row>
    <row r="1245" spans="11:11" x14ac:dyDescent="0.25">
      <c r="K1245" s="10" t="str">
        <f t="shared" si="19"/>
        <v/>
      </c>
    </row>
    <row r="1246" spans="11:11" x14ac:dyDescent="0.25">
      <c r="K1246" s="10" t="str">
        <f t="shared" si="19"/>
        <v/>
      </c>
    </row>
    <row r="1247" spans="11:11" x14ac:dyDescent="0.25">
      <c r="K1247" s="10" t="str">
        <f t="shared" si="19"/>
        <v/>
      </c>
    </row>
    <row r="1248" spans="11:11" x14ac:dyDescent="0.25">
      <c r="K1248" s="10" t="str">
        <f t="shared" si="19"/>
        <v/>
      </c>
    </row>
    <row r="1249" spans="11:11" x14ac:dyDescent="0.25">
      <c r="K1249" s="10" t="str">
        <f t="shared" si="19"/>
        <v/>
      </c>
    </row>
    <row r="1250" spans="11:11" x14ac:dyDescent="0.25">
      <c r="K1250" s="10" t="str">
        <f t="shared" si="19"/>
        <v/>
      </c>
    </row>
    <row r="1251" spans="11:11" x14ac:dyDescent="0.25">
      <c r="K1251" s="10" t="str">
        <f t="shared" si="19"/>
        <v/>
      </c>
    </row>
    <row r="1252" spans="11:11" x14ac:dyDescent="0.25">
      <c r="K1252" s="10" t="str">
        <f t="shared" si="19"/>
        <v/>
      </c>
    </row>
    <row r="1253" spans="11:11" x14ac:dyDescent="0.25">
      <c r="K1253" s="10" t="str">
        <f t="shared" si="19"/>
        <v/>
      </c>
    </row>
    <row r="1254" spans="11:11" x14ac:dyDescent="0.25">
      <c r="K1254" s="10" t="str">
        <f t="shared" si="19"/>
        <v/>
      </c>
    </row>
    <row r="1255" spans="11:11" x14ac:dyDescent="0.25">
      <c r="K1255" s="10" t="str">
        <f t="shared" si="19"/>
        <v/>
      </c>
    </row>
    <row r="1256" spans="11:11" x14ac:dyDescent="0.25">
      <c r="K1256" s="10" t="str">
        <f t="shared" si="19"/>
        <v/>
      </c>
    </row>
    <row r="1257" spans="11:11" x14ac:dyDescent="0.25">
      <c r="K1257" s="10" t="str">
        <f t="shared" si="19"/>
        <v/>
      </c>
    </row>
    <row r="1258" spans="11:11" x14ac:dyDescent="0.25">
      <c r="K1258" s="10" t="str">
        <f t="shared" si="19"/>
        <v/>
      </c>
    </row>
    <row r="1259" spans="11:11" x14ac:dyDescent="0.25">
      <c r="K1259" s="10" t="str">
        <f t="shared" si="19"/>
        <v/>
      </c>
    </row>
    <row r="1260" spans="11:11" x14ac:dyDescent="0.25">
      <c r="K1260" s="10" t="str">
        <f t="shared" si="19"/>
        <v/>
      </c>
    </row>
    <row r="1261" spans="11:11" x14ac:dyDescent="0.25">
      <c r="K1261" s="10" t="str">
        <f t="shared" si="19"/>
        <v/>
      </c>
    </row>
    <row r="1262" spans="11:11" x14ac:dyDescent="0.25">
      <c r="K1262" s="10" t="str">
        <f t="shared" si="19"/>
        <v/>
      </c>
    </row>
    <row r="1263" spans="11:11" x14ac:dyDescent="0.25">
      <c r="K1263" s="10" t="str">
        <f t="shared" si="19"/>
        <v/>
      </c>
    </row>
    <row r="1264" spans="11:11" x14ac:dyDescent="0.25">
      <c r="K1264" s="10" t="str">
        <f t="shared" si="19"/>
        <v/>
      </c>
    </row>
    <row r="1265" spans="11:11" x14ac:dyDescent="0.25">
      <c r="K1265" s="10" t="str">
        <f t="shared" si="19"/>
        <v/>
      </c>
    </row>
    <row r="1266" spans="11:11" x14ac:dyDescent="0.25">
      <c r="K1266" s="10" t="str">
        <f t="shared" si="19"/>
        <v/>
      </c>
    </row>
    <row r="1267" spans="11:11" x14ac:dyDescent="0.25">
      <c r="K1267" s="10" t="str">
        <f t="shared" si="19"/>
        <v/>
      </c>
    </row>
    <row r="1268" spans="11:11" x14ac:dyDescent="0.25">
      <c r="K1268" s="10" t="str">
        <f t="shared" si="19"/>
        <v/>
      </c>
    </row>
    <row r="1269" spans="11:11" x14ac:dyDescent="0.25">
      <c r="K1269" s="10" t="str">
        <f t="shared" si="19"/>
        <v/>
      </c>
    </row>
    <row r="1270" spans="11:11" x14ac:dyDescent="0.25">
      <c r="K1270" s="10" t="str">
        <f t="shared" si="19"/>
        <v/>
      </c>
    </row>
    <row r="1271" spans="11:11" x14ac:dyDescent="0.25">
      <c r="K1271" s="10" t="str">
        <f t="shared" si="19"/>
        <v/>
      </c>
    </row>
    <row r="1272" spans="11:11" x14ac:dyDescent="0.25">
      <c r="K1272" s="10" t="str">
        <f t="shared" si="19"/>
        <v/>
      </c>
    </row>
    <row r="1273" spans="11:11" x14ac:dyDescent="0.25">
      <c r="K1273" s="10" t="str">
        <f t="shared" si="19"/>
        <v/>
      </c>
    </row>
    <row r="1274" spans="11:11" x14ac:dyDescent="0.25">
      <c r="K1274" s="10" t="str">
        <f t="shared" si="19"/>
        <v/>
      </c>
    </row>
    <row r="1275" spans="11:11" x14ac:dyDescent="0.25">
      <c r="K1275" s="10" t="str">
        <f t="shared" si="19"/>
        <v/>
      </c>
    </row>
    <row r="1276" spans="11:11" x14ac:dyDescent="0.25">
      <c r="K1276" s="10" t="str">
        <f t="shared" si="19"/>
        <v/>
      </c>
    </row>
    <row r="1277" spans="11:11" x14ac:dyDescent="0.25">
      <c r="K1277" s="10" t="str">
        <f t="shared" si="19"/>
        <v/>
      </c>
    </row>
    <row r="1278" spans="11:11" x14ac:dyDescent="0.25">
      <c r="K1278" s="10" t="str">
        <f t="shared" si="19"/>
        <v/>
      </c>
    </row>
    <row r="1279" spans="11:11" x14ac:dyDescent="0.25">
      <c r="K1279" s="10" t="str">
        <f t="shared" si="19"/>
        <v/>
      </c>
    </row>
    <row r="1280" spans="11:11" x14ac:dyDescent="0.25">
      <c r="K1280" s="10" t="str">
        <f t="shared" si="19"/>
        <v/>
      </c>
    </row>
    <row r="1281" spans="11:11" x14ac:dyDescent="0.25">
      <c r="K1281" s="10" t="str">
        <f t="shared" si="19"/>
        <v/>
      </c>
    </row>
    <row r="1282" spans="11:11" x14ac:dyDescent="0.25">
      <c r="K1282" s="10" t="str">
        <f t="shared" si="19"/>
        <v/>
      </c>
    </row>
    <row r="1283" spans="11:11" x14ac:dyDescent="0.25">
      <c r="K1283" s="10" t="str">
        <f t="shared" si="19"/>
        <v/>
      </c>
    </row>
    <row r="1284" spans="11:11" x14ac:dyDescent="0.25">
      <c r="K1284" s="10" t="str">
        <f t="shared" si="19"/>
        <v/>
      </c>
    </row>
    <row r="1285" spans="11:11" x14ac:dyDescent="0.25">
      <c r="K1285" s="10" t="str">
        <f t="shared" si="19"/>
        <v/>
      </c>
    </row>
    <row r="1286" spans="11:11" x14ac:dyDescent="0.25">
      <c r="K1286" s="10" t="str">
        <f t="shared" ref="K1286:K1349" si="20">IF(F1286="","",VALUE(TEXT(F1286,"DD/MM/AAAA")))</f>
        <v/>
      </c>
    </row>
    <row r="1287" spans="11:11" x14ac:dyDescent="0.25">
      <c r="K1287" s="10" t="str">
        <f t="shared" si="20"/>
        <v/>
      </c>
    </row>
    <row r="1288" spans="11:11" x14ac:dyDescent="0.25">
      <c r="K1288" s="10" t="str">
        <f t="shared" si="20"/>
        <v/>
      </c>
    </row>
    <row r="1289" spans="11:11" x14ac:dyDescent="0.25">
      <c r="K1289" s="10" t="str">
        <f t="shared" si="20"/>
        <v/>
      </c>
    </row>
    <row r="1290" spans="11:11" x14ac:dyDescent="0.25">
      <c r="K1290" s="10" t="str">
        <f t="shared" si="20"/>
        <v/>
      </c>
    </row>
    <row r="1291" spans="11:11" x14ac:dyDescent="0.25">
      <c r="K1291" s="10" t="str">
        <f t="shared" si="20"/>
        <v/>
      </c>
    </row>
    <row r="1292" spans="11:11" x14ac:dyDescent="0.25">
      <c r="K1292" s="10" t="str">
        <f t="shared" si="20"/>
        <v/>
      </c>
    </row>
    <row r="1293" spans="11:11" x14ac:dyDescent="0.25">
      <c r="K1293" s="10" t="str">
        <f t="shared" si="20"/>
        <v/>
      </c>
    </row>
    <row r="1294" spans="11:11" x14ac:dyDescent="0.25">
      <c r="K1294" s="10" t="str">
        <f t="shared" si="20"/>
        <v/>
      </c>
    </row>
    <row r="1295" spans="11:11" x14ac:dyDescent="0.25">
      <c r="K1295" s="10" t="str">
        <f t="shared" si="20"/>
        <v/>
      </c>
    </row>
    <row r="1296" spans="11:11" x14ac:dyDescent="0.25">
      <c r="K1296" s="10" t="str">
        <f t="shared" si="20"/>
        <v/>
      </c>
    </row>
    <row r="1297" spans="11:11" x14ac:dyDescent="0.25">
      <c r="K1297" s="10" t="str">
        <f t="shared" si="20"/>
        <v/>
      </c>
    </row>
    <row r="1298" spans="11:11" x14ac:dyDescent="0.25">
      <c r="K1298" s="10" t="str">
        <f t="shared" si="20"/>
        <v/>
      </c>
    </row>
    <row r="1299" spans="11:11" x14ac:dyDescent="0.25">
      <c r="K1299" s="10" t="str">
        <f t="shared" si="20"/>
        <v/>
      </c>
    </row>
    <row r="1300" spans="11:11" x14ac:dyDescent="0.25">
      <c r="K1300" s="10" t="str">
        <f t="shared" si="20"/>
        <v/>
      </c>
    </row>
    <row r="1301" spans="11:11" x14ac:dyDescent="0.25">
      <c r="K1301" s="10" t="str">
        <f t="shared" si="20"/>
        <v/>
      </c>
    </row>
    <row r="1302" spans="11:11" x14ac:dyDescent="0.25">
      <c r="K1302" s="10" t="str">
        <f t="shared" si="20"/>
        <v/>
      </c>
    </row>
    <row r="1303" spans="11:11" x14ac:dyDescent="0.25">
      <c r="K1303" s="10" t="str">
        <f t="shared" si="20"/>
        <v/>
      </c>
    </row>
    <row r="1304" spans="11:11" x14ac:dyDescent="0.25">
      <c r="K1304" s="10" t="str">
        <f t="shared" si="20"/>
        <v/>
      </c>
    </row>
    <row r="1305" spans="11:11" x14ac:dyDescent="0.25">
      <c r="K1305" s="10" t="str">
        <f t="shared" si="20"/>
        <v/>
      </c>
    </row>
    <row r="1306" spans="11:11" x14ac:dyDescent="0.25">
      <c r="K1306" s="10" t="str">
        <f t="shared" si="20"/>
        <v/>
      </c>
    </row>
    <row r="1307" spans="11:11" x14ac:dyDescent="0.25">
      <c r="K1307" s="10" t="str">
        <f t="shared" si="20"/>
        <v/>
      </c>
    </row>
    <row r="1308" spans="11:11" x14ac:dyDescent="0.25">
      <c r="K1308" s="10" t="str">
        <f t="shared" si="20"/>
        <v/>
      </c>
    </row>
    <row r="1309" spans="11:11" x14ac:dyDescent="0.25">
      <c r="K1309" s="10" t="str">
        <f t="shared" si="20"/>
        <v/>
      </c>
    </row>
    <row r="1310" spans="11:11" x14ac:dyDescent="0.25">
      <c r="K1310" s="10" t="str">
        <f t="shared" si="20"/>
        <v/>
      </c>
    </row>
    <row r="1311" spans="11:11" x14ac:dyDescent="0.25">
      <c r="K1311" s="10" t="str">
        <f t="shared" si="20"/>
        <v/>
      </c>
    </row>
    <row r="1312" spans="11:11" x14ac:dyDescent="0.25">
      <c r="K1312" s="10" t="str">
        <f t="shared" si="20"/>
        <v/>
      </c>
    </row>
    <row r="1313" spans="11:11" x14ac:dyDescent="0.25">
      <c r="K1313" s="10" t="str">
        <f t="shared" si="20"/>
        <v/>
      </c>
    </row>
    <row r="1314" spans="11:11" x14ac:dyDescent="0.25">
      <c r="K1314" s="10" t="str">
        <f t="shared" si="20"/>
        <v/>
      </c>
    </row>
    <row r="1315" spans="11:11" x14ac:dyDescent="0.25">
      <c r="K1315" s="10" t="str">
        <f t="shared" si="20"/>
        <v/>
      </c>
    </row>
    <row r="1316" spans="11:11" x14ac:dyDescent="0.25">
      <c r="K1316" s="10" t="str">
        <f t="shared" si="20"/>
        <v/>
      </c>
    </row>
    <row r="1317" spans="11:11" x14ac:dyDescent="0.25">
      <c r="K1317" s="10" t="str">
        <f t="shared" si="20"/>
        <v/>
      </c>
    </row>
    <row r="1318" spans="11:11" x14ac:dyDescent="0.25">
      <c r="K1318" s="10" t="str">
        <f t="shared" si="20"/>
        <v/>
      </c>
    </row>
    <row r="1319" spans="11:11" x14ac:dyDescent="0.25">
      <c r="K1319" s="10" t="str">
        <f t="shared" si="20"/>
        <v/>
      </c>
    </row>
    <row r="1320" spans="11:11" x14ac:dyDescent="0.25">
      <c r="K1320" s="10" t="str">
        <f t="shared" si="20"/>
        <v/>
      </c>
    </row>
    <row r="1321" spans="11:11" x14ac:dyDescent="0.25">
      <c r="K1321" s="10" t="str">
        <f t="shared" si="20"/>
        <v/>
      </c>
    </row>
    <row r="1322" spans="11:11" x14ac:dyDescent="0.25">
      <c r="K1322" s="10" t="str">
        <f t="shared" si="20"/>
        <v/>
      </c>
    </row>
    <row r="1323" spans="11:11" x14ac:dyDescent="0.25">
      <c r="K1323" s="10" t="str">
        <f t="shared" si="20"/>
        <v/>
      </c>
    </row>
    <row r="1324" spans="11:11" x14ac:dyDescent="0.25">
      <c r="K1324" s="10" t="str">
        <f t="shared" si="20"/>
        <v/>
      </c>
    </row>
    <row r="1325" spans="11:11" x14ac:dyDescent="0.25">
      <c r="K1325" s="10" t="str">
        <f t="shared" si="20"/>
        <v/>
      </c>
    </row>
    <row r="1326" spans="11:11" x14ac:dyDescent="0.25">
      <c r="K1326" s="10" t="str">
        <f t="shared" si="20"/>
        <v/>
      </c>
    </row>
    <row r="1327" spans="11:11" x14ac:dyDescent="0.25">
      <c r="K1327" s="10" t="str">
        <f t="shared" si="20"/>
        <v/>
      </c>
    </row>
    <row r="1328" spans="11:11" x14ac:dyDescent="0.25">
      <c r="K1328" s="10" t="str">
        <f t="shared" si="20"/>
        <v/>
      </c>
    </row>
    <row r="1329" spans="11:11" x14ac:dyDescent="0.25">
      <c r="K1329" s="10" t="str">
        <f t="shared" si="20"/>
        <v/>
      </c>
    </row>
    <row r="1330" spans="11:11" x14ac:dyDescent="0.25">
      <c r="K1330" s="10" t="str">
        <f t="shared" si="20"/>
        <v/>
      </c>
    </row>
    <row r="1331" spans="11:11" x14ac:dyDescent="0.25">
      <c r="K1331" s="10" t="str">
        <f t="shared" si="20"/>
        <v/>
      </c>
    </row>
    <row r="1332" spans="11:11" x14ac:dyDescent="0.25">
      <c r="K1332" s="10" t="str">
        <f t="shared" si="20"/>
        <v/>
      </c>
    </row>
    <row r="1333" spans="11:11" x14ac:dyDescent="0.25">
      <c r="K1333" s="10" t="str">
        <f t="shared" si="20"/>
        <v/>
      </c>
    </row>
    <row r="1334" spans="11:11" x14ac:dyDescent="0.25">
      <c r="K1334" s="10" t="str">
        <f t="shared" si="20"/>
        <v/>
      </c>
    </row>
    <row r="1335" spans="11:11" x14ac:dyDescent="0.25">
      <c r="K1335" s="10" t="str">
        <f t="shared" si="20"/>
        <v/>
      </c>
    </row>
    <row r="1336" spans="11:11" x14ac:dyDescent="0.25">
      <c r="K1336" s="10" t="str">
        <f t="shared" si="20"/>
        <v/>
      </c>
    </row>
    <row r="1337" spans="11:11" x14ac:dyDescent="0.25">
      <c r="K1337" s="10" t="str">
        <f t="shared" si="20"/>
        <v/>
      </c>
    </row>
    <row r="1338" spans="11:11" x14ac:dyDescent="0.25">
      <c r="K1338" s="10" t="str">
        <f t="shared" si="20"/>
        <v/>
      </c>
    </row>
    <row r="1339" spans="11:11" x14ac:dyDescent="0.25">
      <c r="K1339" s="10" t="str">
        <f t="shared" si="20"/>
        <v/>
      </c>
    </row>
    <row r="1340" spans="11:11" x14ac:dyDescent="0.25">
      <c r="K1340" s="10" t="str">
        <f t="shared" si="20"/>
        <v/>
      </c>
    </row>
    <row r="1341" spans="11:11" x14ac:dyDescent="0.25">
      <c r="K1341" s="10" t="str">
        <f t="shared" si="20"/>
        <v/>
      </c>
    </row>
    <row r="1342" spans="11:11" x14ac:dyDescent="0.25">
      <c r="K1342" s="10" t="str">
        <f t="shared" si="20"/>
        <v/>
      </c>
    </row>
    <row r="1343" spans="11:11" x14ac:dyDescent="0.25">
      <c r="K1343" s="10" t="str">
        <f t="shared" si="20"/>
        <v/>
      </c>
    </row>
    <row r="1344" spans="11:11" x14ac:dyDescent="0.25">
      <c r="K1344" s="10" t="str">
        <f t="shared" si="20"/>
        <v/>
      </c>
    </row>
    <row r="1345" spans="11:11" x14ac:dyDescent="0.25">
      <c r="K1345" s="10" t="str">
        <f t="shared" si="20"/>
        <v/>
      </c>
    </row>
    <row r="1346" spans="11:11" x14ac:dyDescent="0.25">
      <c r="K1346" s="10" t="str">
        <f t="shared" si="20"/>
        <v/>
      </c>
    </row>
    <row r="1347" spans="11:11" x14ac:dyDescent="0.25">
      <c r="K1347" s="10" t="str">
        <f t="shared" si="20"/>
        <v/>
      </c>
    </row>
    <row r="1348" spans="11:11" x14ac:dyDescent="0.25">
      <c r="K1348" s="10" t="str">
        <f t="shared" si="20"/>
        <v/>
      </c>
    </row>
    <row r="1349" spans="11:11" x14ac:dyDescent="0.25">
      <c r="K1349" s="10" t="str">
        <f t="shared" si="20"/>
        <v/>
      </c>
    </row>
    <row r="1350" spans="11:11" x14ac:dyDescent="0.25">
      <c r="K1350" s="10" t="str">
        <f t="shared" ref="K1350:K1413" si="21">IF(F1350="","",VALUE(TEXT(F1350,"DD/MM/AAAA")))</f>
        <v/>
      </c>
    </row>
    <row r="1351" spans="11:11" x14ac:dyDescent="0.25">
      <c r="K1351" s="10" t="str">
        <f t="shared" si="21"/>
        <v/>
      </c>
    </row>
    <row r="1352" spans="11:11" x14ac:dyDescent="0.25">
      <c r="K1352" s="10" t="str">
        <f t="shared" si="21"/>
        <v/>
      </c>
    </row>
    <row r="1353" spans="11:11" x14ac:dyDescent="0.25">
      <c r="K1353" s="10" t="str">
        <f t="shared" si="21"/>
        <v/>
      </c>
    </row>
    <row r="1354" spans="11:11" x14ac:dyDescent="0.25">
      <c r="K1354" s="10" t="str">
        <f t="shared" si="21"/>
        <v/>
      </c>
    </row>
    <row r="1355" spans="11:11" x14ac:dyDescent="0.25">
      <c r="K1355" s="10" t="str">
        <f t="shared" si="21"/>
        <v/>
      </c>
    </row>
    <row r="1356" spans="11:11" x14ac:dyDescent="0.25">
      <c r="K1356" s="10" t="str">
        <f t="shared" si="21"/>
        <v/>
      </c>
    </row>
    <row r="1357" spans="11:11" x14ac:dyDescent="0.25">
      <c r="K1357" s="10" t="str">
        <f t="shared" si="21"/>
        <v/>
      </c>
    </row>
    <row r="1358" spans="11:11" x14ac:dyDescent="0.25">
      <c r="K1358" s="10" t="str">
        <f t="shared" si="21"/>
        <v/>
      </c>
    </row>
    <row r="1359" spans="11:11" x14ac:dyDescent="0.25">
      <c r="K1359" s="10" t="str">
        <f t="shared" si="21"/>
        <v/>
      </c>
    </row>
    <row r="1360" spans="11:11" x14ac:dyDescent="0.25">
      <c r="K1360" s="10" t="str">
        <f t="shared" si="21"/>
        <v/>
      </c>
    </row>
    <row r="1361" spans="11:11" x14ac:dyDescent="0.25">
      <c r="K1361" s="10" t="str">
        <f t="shared" si="21"/>
        <v/>
      </c>
    </row>
    <row r="1362" spans="11:11" x14ac:dyDescent="0.25">
      <c r="K1362" s="10" t="str">
        <f t="shared" si="21"/>
        <v/>
      </c>
    </row>
    <row r="1363" spans="11:11" x14ac:dyDescent="0.25">
      <c r="K1363" s="10" t="str">
        <f t="shared" si="21"/>
        <v/>
      </c>
    </row>
    <row r="1364" spans="11:11" x14ac:dyDescent="0.25">
      <c r="K1364" s="10" t="str">
        <f t="shared" si="21"/>
        <v/>
      </c>
    </row>
    <row r="1365" spans="11:11" x14ac:dyDescent="0.25">
      <c r="K1365" s="10" t="str">
        <f t="shared" si="21"/>
        <v/>
      </c>
    </row>
    <row r="1366" spans="11:11" x14ac:dyDescent="0.25">
      <c r="K1366" s="10" t="str">
        <f t="shared" si="21"/>
        <v/>
      </c>
    </row>
    <row r="1367" spans="11:11" x14ac:dyDescent="0.25">
      <c r="K1367" s="10" t="str">
        <f t="shared" si="21"/>
        <v/>
      </c>
    </row>
    <row r="1368" spans="11:11" x14ac:dyDescent="0.25">
      <c r="K1368" s="10" t="str">
        <f t="shared" si="21"/>
        <v/>
      </c>
    </row>
    <row r="1369" spans="11:11" x14ac:dyDescent="0.25">
      <c r="K1369" s="10" t="str">
        <f t="shared" si="21"/>
        <v/>
      </c>
    </row>
    <row r="1370" spans="11:11" x14ac:dyDescent="0.25">
      <c r="K1370" s="10" t="str">
        <f t="shared" si="21"/>
        <v/>
      </c>
    </row>
    <row r="1371" spans="11:11" x14ac:dyDescent="0.25">
      <c r="K1371" s="10" t="str">
        <f t="shared" si="21"/>
        <v/>
      </c>
    </row>
    <row r="1372" spans="11:11" x14ac:dyDescent="0.25">
      <c r="K1372" s="10" t="str">
        <f t="shared" si="21"/>
        <v/>
      </c>
    </row>
    <row r="1373" spans="11:11" x14ac:dyDescent="0.25">
      <c r="K1373" s="10" t="str">
        <f t="shared" si="21"/>
        <v/>
      </c>
    </row>
    <row r="1374" spans="11:11" x14ac:dyDescent="0.25">
      <c r="K1374" s="10" t="str">
        <f t="shared" si="21"/>
        <v/>
      </c>
    </row>
    <row r="1375" spans="11:11" x14ac:dyDescent="0.25">
      <c r="K1375" s="10" t="str">
        <f t="shared" si="21"/>
        <v/>
      </c>
    </row>
    <row r="1376" spans="11:11" x14ac:dyDescent="0.25">
      <c r="K1376" s="10" t="str">
        <f t="shared" si="21"/>
        <v/>
      </c>
    </row>
    <row r="1377" spans="11:11" x14ac:dyDescent="0.25">
      <c r="K1377" s="10" t="str">
        <f t="shared" si="21"/>
        <v/>
      </c>
    </row>
    <row r="1378" spans="11:11" x14ac:dyDescent="0.25">
      <c r="K1378" s="10" t="str">
        <f t="shared" si="21"/>
        <v/>
      </c>
    </row>
    <row r="1379" spans="11:11" x14ac:dyDescent="0.25">
      <c r="K1379" s="10" t="str">
        <f t="shared" si="21"/>
        <v/>
      </c>
    </row>
    <row r="1380" spans="11:11" x14ac:dyDescent="0.25">
      <c r="K1380" s="10" t="str">
        <f t="shared" si="21"/>
        <v/>
      </c>
    </row>
    <row r="1381" spans="11:11" x14ac:dyDescent="0.25">
      <c r="K1381" s="10" t="str">
        <f t="shared" si="21"/>
        <v/>
      </c>
    </row>
    <row r="1382" spans="11:11" x14ac:dyDescent="0.25">
      <c r="K1382" s="10" t="str">
        <f t="shared" si="21"/>
        <v/>
      </c>
    </row>
    <row r="1383" spans="11:11" x14ac:dyDescent="0.25">
      <c r="K1383" s="10" t="str">
        <f t="shared" si="21"/>
        <v/>
      </c>
    </row>
    <row r="1384" spans="11:11" x14ac:dyDescent="0.25">
      <c r="K1384" s="10" t="str">
        <f t="shared" si="21"/>
        <v/>
      </c>
    </row>
    <row r="1385" spans="11:11" x14ac:dyDescent="0.25">
      <c r="K1385" s="10" t="str">
        <f t="shared" si="21"/>
        <v/>
      </c>
    </row>
    <row r="1386" spans="11:11" x14ac:dyDescent="0.25">
      <c r="K1386" s="10" t="str">
        <f t="shared" si="21"/>
        <v/>
      </c>
    </row>
    <row r="1387" spans="11:11" x14ac:dyDescent="0.25">
      <c r="K1387" s="10" t="str">
        <f t="shared" si="21"/>
        <v/>
      </c>
    </row>
    <row r="1388" spans="11:11" x14ac:dyDescent="0.25">
      <c r="K1388" s="10" t="str">
        <f t="shared" si="21"/>
        <v/>
      </c>
    </row>
    <row r="1389" spans="11:11" x14ac:dyDescent="0.25">
      <c r="K1389" s="10" t="str">
        <f t="shared" si="21"/>
        <v/>
      </c>
    </row>
    <row r="1390" spans="11:11" x14ac:dyDescent="0.25">
      <c r="K1390" s="10" t="str">
        <f t="shared" si="21"/>
        <v/>
      </c>
    </row>
    <row r="1391" spans="11:11" x14ac:dyDescent="0.25">
      <c r="K1391" s="10" t="str">
        <f t="shared" si="21"/>
        <v/>
      </c>
    </row>
    <row r="1392" spans="11:11" x14ac:dyDescent="0.25">
      <c r="K1392" s="10" t="str">
        <f t="shared" si="21"/>
        <v/>
      </c>
    </row>
    <row r="1393" spans="11:11" x14ac:dyDescent="0.25">
      <c r="K1393" s="10" t="str">
        <f t="shared" si="21"/>
        <v/>
      </c>
    </row>
    <row r="1394" spans="11:11" x14ac:dyDescent="0.25">
      <c r="K1394" s="10" t="str">
        <f t="shared" si="21"/>
        <v/>
      </c>
    </row>
    <row r="1395" spans="11:11" x14ac:dyDescent="0.25">
      <c r="K1395" s="10" t="str">
        <f t="shared" si="21"/>
        <v/>
      </c>
    </row>
    <row r="1396" spans="11:11" x14ac:dyDescent="0.25">
      <c r="K1396" s="10" t="str">
        <f t="shared" si="21"/>
        <v/>
      </c>
    </row>
    <row r="1397" spans="11:11" x14ac:dyDescent="0.25">
      <c r="K1397" s="10" t="str">
        <f t="shared" si="21"/>
        <v/>
      </c>
    </row>
    <row r="1398" spans="11:11" x14ac:dyDescent="0.25">
      <c r="K1398" s="10" t="str">
        <f t="shared" si="21"/>
        <v/>
      </c>
    </row>
    <row r="1399" spans="11:11" x14ac:dyDescent="0.25">
      <c r="K1399" s="10" t="str">
        <f t="shared" si="21"/>
        <v/>
      </c>
    </row>
    <row r="1400" spans="11:11" x14ac:dyDescent="0.25">
      <c r="K1400" s="10" t="str">
        <f t="shared" si="21"/>
        <v/>
      </c>
    </row>
    <row r="1401" spans="11:11" x14ac:dyDescent="0.25">
      <c r="K1401" s="10" t="str">
        <f t="shared" si="21"/>
        <v/>
      </c>
    </row>
    <row r="1402" spans="11:11" x14ac:dyDescent="0.25">
      <c r="K1402" s="10" t="str">
        <f t="shared" si="21"/>
        <v/>
      </c>
    </row>
    <row r="1403" spans="11:11" x14ac:dyDescent="0.25">
      <c r="K1403" s="10" t="str">
        <f t="shared" si="21"/>
        <v/>
      </c>
    </row>
    <row r="1404" spans="11:11" x14ac:dyDescent="0.25">
      <c r="K1404" s="10" t="str">
        <f t="shared" si="21"/>
        <v/>
      </c>
    </row>
    <row r="1405" spans="11:11" x14ac:dyDescent="0.25">
      <c r="K1405" s="10" t="str">
        <f t="shared" si="21"/>
        <v/>
      </c>
    </row>
    <row r="1406" spans="11:11" x14ac:dyDescent="0.25">
      <c r="K1406" s="10" t="str">
        <f t="shared" si="21"/>
        <v/>
      </c>
    </row>
    <row r="1407" spans="11:11" x14ac:dyDescent="0.25">
      <c r="K1407" s="10" t="str">
        <f t="shared" si="21"/>
        <v/>
      </c>
    </row>
    <row r="1408" spans="11:11" x14ac:dyDescent="0.25">
      <c r="K1408" s="10" t="str">
        <f t="shared" si="21"/>
        <v/>
      </c>
    </row>
    <row r="1409" spans="11:11" x14ac:dyDescent="0.25">
      <c r="K1409" s="10" t="str">
        <f t="shared" si="21"/>
        <v/>
      </c>
    </row>
    <row r="1410" spans="11:11" x14ac:dyDescent="0.25">
      <c r="K1410" s="10" t="str">
        <f t="shared" si="21"/>
        <v/>
      </c>
    </row>
    <row r="1411" spans="11:11" x14ac:dyDescent="0.25">
      <c r="K1411" s="10" t="str">
        <f t="shared" si="21"/>
        <v/>
      </c>
    </row>
    <row r="1412" spans="11:11" x14ac:dyDescent="0.25">
      <c r="K1412" s="10" t="str">
        <f t="shared" si="21"/>
        <v/>
      </c>
    </row>
    <row r="1413" spans="11:11" x14ac:dyDescent="0.25">
      <c r="K1413" s="10" t="str">
        <f t="shared" si="21"/>
        <v/>
      </c>
    </row>
    <row r="1414" spans="11:11" x14ac:dyDescent="0.25">
      <c r="K1414" s="10" t="str">
        <f t="shared" ref="K1414:K1477" si="22">IF(F1414="","",VALUE(TEXT(F1414,"DD/MM/AAAA")))</f>
        <v/>
      </c>
    </row>
    <row r="1415" spans="11:11" x14ac:dyDescent="0.25">
      <c r="K1415" s="10" t="str">
        <f t="shared" si="22"/>
        <v/>
      </c>
    </row>
    <row r="1416" spans="11:11" x14ac:dyDescent="0.25">
      <c r="K1416" s="10" t="str">
        <f t="shared" si="22"/>
        <v/>
      </c>
    </row>
    <row r="1417" spans="11:11" x14ac:dyDescent="0.25">
      <c r="K1417" s="10" t="str">
        <f t="shared" si="22"/>
        <v/>
      </c>
    </row>
    <row r="1418" spans="11:11" x14ac:dyDescent="0.25">
      <c r="K1418" s="10" t="str">
        <f t="shared" si="22"/>
        <v/>
      </c>
    </row>
    <row r="1419" spans="11:11" x14ac:dyDescent="0.25">
      <c r="K1419" s="10" t="str">
        <f t="shared" si="22"/>
        <v/>
      </c>
    </row>
    <row r="1420" spans="11:11" x14ac:dyDescent="0.25">
      <c r="K1420" s="10" t="str">
        <f t="shared" si="22"/>
        <v/>
      </c>
    </row>
    <row r="1421" spans="11:11" x14ac:dyDescent="0.25">
      <c r="K1421" s="10" t="str">
        <f t="shared" si="22"/>
        <v/>
      </c>
    </row>
    <row r="1422" spans="11:11" x14ac:dyDescent="0.25">
      <c r="K1422" s="10" t="str">
        <f t="shared" si="22"/>
        <v/>
      </c>
    </row>
    <row r="1423" spans="11:11" x14ac:dyDescent="0.25">
      <c r="K1423" s="10" t="str">
        <f t="shared" si="22"/>
        <v/>
      </c>
    </row>
    <row r="1424" spans="11:11" x14ac:dyDescent="0.25">
      <c r="K1424" s="10" t="str">
        <f t="shared" si="22"/>
        <v/>
      </c>
    </row>
    <row r="1425" spans="11:11" x14ac:dyDescent="0.25">
      <c r="K1425" s="10" t="str">
        <f t="shared" si="22"/>
        <v/>
      </c>
    </row>
    <row r="1426" spans="11:11" x14ac:dyDescent="0.25">
      <c r="K1426" s="10" t="str">
        <f t="shared" si="22"/>
        <v/>
      </c>
    </row>
    <row r="1427" spans="11:11" x14ac:dyDescent="0.25">
      <c r="K1427" s="10" t="str">
        <f t="shared" si="22"/>
        <v/>
      </c>
    </row>
    <row r="1428" spans="11:11" x14ac:dyDescent="0.25">
      <c r="K1428" s="10" t="str">
        <f t="shared" si="22"/>
        <v/>
      </c>
    </row>
    <row r="1429" spans="11:11" x14ac:dyDescent="0.25">
      <c r="K1429" s="10" t="str">
        <f t="shared" si="22"/>
        <v/>
      </c>
    </row>
    <row r="1430" spans="11:11" x14ac:dyDescent="0.25">
      <c r="K1430" s="10" t="str">
        <f t="shared" si="22"/>
        <v/>
      </c>
    </row>
    <row r="1431" spans="11:11" x14ac:dyDescent="0.25">
      <c r="K1431" s="10" t="str">
        <f t="shared" si="22"/>
        <v/>
      </c>
    </row>
    <row r="1432" spans="11:11" x14ac:dyDescent="0.25">
      <c r="K1432" s="10" t="str">
        <f t="shared" si="22"/>
        <v/>
      </c>
    </row>
    <row r="1433" spans="11:11" x14ac:dyDescent="0.25">
      <c r="K1433" s="10" t="str">
        <f t="shared" si="22"/>
        <v/>
      </c>
    </row>
    <row r="1434" spans="11:11" x14ac:dyDescent="0.25">
      <c r="K1434" s="10" t="str">
        <f t="shared" si="22"/>
        <v/>
      </c>
    </row>
    <row r="1435" spans="11:11" x14ac:dyDescent="0.25">
      <c r="K1435" s="10" t="str">
        <f t="shared" si="22"/>
        <v/>
      </c>
    </row>
    <row r="1436" spans="11:11" x14ac:dyDescent="0.25">
      <c r="K1436" s="10" t="str">
        <f t="shared" si="22"/>
        <v/>
      </c>
    </row>
    <row r="1437" spans="11:11" x14ac:dyDescent="0.25">
      <c r="K1437" s="10" t="str">
        <f t="shared" si="22"/>
        <v/>
      </c>
    </row>
    <row r="1438" spans="11:11" x14ac:dyDescent="0.25">
      <c r="K1438" s="10" t="str">
        <f t="shared" si="22"/>
        <v/>
      </c>
    </row>
    <row r="1439" spans="11:11" x14ac:dyDescent="0.25">
      <c r="K1439" s="10" t="str">
        <f t="shared" si="22"/>
        <v/>
      </c>
    </row>
    <row r="1440" spans="11:11" x14ac:dyDescent="0.25">
      <c r="K1440" s="10" t="str">
        <f t="shared" si="22"/>
        <v/>
      </c>
    </row>
    <row r="1441" spans="11:11" x14ac:dyDescent="0.25">
      <c r="K1441" s="10" t="str">
        <f t="shared" si="22"/>
        <v/>
      </c>
    </row>
    <row r="1442" spans="11:11" x14ac:dyDescent="0.25">
      <c r="K1442" s="10" t="str">
        <f t="shared" si="22"/>
        <v/>
      </c>
    </row>
    <row r="1443" spans="11:11" x14ac:dyDescent="0.25">
      <c r="K1443" s="10" t="str">
        <f t="shared" si="22"/>
        <v/>
      </c>
    </row>
    <row r="1444" spans="11:11" x14ac:dyDescent="0.25">
      <c r="K1444" s="10" t="str">
        <f t="shared" si="22"/>
        <v/>
      </c>
    </row>
    <row r="1445" spans="11:11" x14ac:dyDescent="0.25">
      <c r="K1445" s="10" t="str">
        <f t="shared" si="22"/>
        <v/>
      </c>
    </row>
    <row r="1446" spans="11:11" x14ac:dyDescent="0.25">
      <c r="K1446" s="10" t="str">
        <f t="shared" si="22"/>
        <v/>
      </c>
    </row>
    <row r="1447" spans="11:11" x14ac:dyDescent="0.25">
      <c r="K1447" s="10" t="str">
        <f t="shared" si="22"/>
        <v/>
      </c>
    </row>
    <row r="1448" spans="11:11" x14ac:dyDescent="0.25">
      <c r="K1448" s="10" t="str">
        <f t="shared" si="22"/>
        <v/>
      </c>
    </row>
    <row r="1449" spans="11:11" x14ac:dyDescent="0.25">
      <c r="K1449" s="10" t="str">
        <f t="shared" si="22"/>
        <v/>
      </c>
    </row>
    <row r="1450" spans="11:11" x14ac:dyDescent="0.25">
      <c r="K1450" s="10" t="str">
        <f t="shared" si="22"/>
        <v/>
      </c>
    </row>
    <row r="1451" spans="11:11" x14ac:dyDescent="0.25">
      <c r="K1451" s="10" t="str">
        <f t="shared" si="22"/>
        <v/>
      </c>
    </row>
    <row r="1452" spans="11:11" x14ac:dyDescent="0.25">
      <c r="K1452" s="10" t="str">
        <f t="shared" si="22"/>
        <v/>
      </c>
    </row>
    <row r="1453" spans="11:11" x14ac:dyDescent="0.25">
      <c r="K1453" s="10" t="str">
        <f t="shared" si="22"/>
        <v/>
      </c>
    </row>
    <row r="1454" spans="11:11" x14ac:dyDescent="0.25">
      <c r="K1454" s="10" t="str">
        <f t="shared" si="22"/>
        <v/>
      </c>
    </row>
    <row r="1455" spans="11:11" x14ac:dyDescent="0.25">
      <c r="K1455" s="10" t="str">
        <f t="shared" si="22"/>
        <v/>
      </c>
    </row>
    <row r="1456" spans="11:11" x14ac:dyDescent="0.25">
      <c r="K1456" s="10" t="str">
        <f t="shared" si="22"/>
        <v/>
      </c>
    </row>
    <row r="1457" spans="11:11" x14ac:dyDescent="0.25">
      <c r="K1457" s="10" t="str">
        <f t="shared" si="22"/>
        <v/>
      </c>
    </row>
    <row r="1458" spans="11:11" x14ac:dyDescent="0.25">
      <c r="K1458" s="10" t="str">
        <f t="shared" si="22"/>
        <v/>
      </c>
    </row>
    <row r="1459" spans="11:11" x14ac:dyDescent="0.25">
      <c r="K1459" s="10" t="str">
        <f t="shared" si="22"/>
        <v/>
      </c>
    </row>
    <row r="1460" spans="11:11" x14ac:dyDescent="0.25">
      <c r="K1460" s="10" t="str">
        <f t="shared" si="22"/>
        <v/>
      </c>
    </row>
    <row r="1461" spans="11:11" x14ac:dyDescent="0.25">
      <c r="K1461" s="10" t="str">
        <f t="shared" si="22"/>
        <v/>
      </c>
    </row>
    <row r="1462" spans="11:11" x14ac:dyDescent="0.25">
      <c r="K1462" s="10" t="str">
        <f t="shared" si="22"/>
        <v/>
      </c>
    </row>
    <row r="1463" spans="11:11" x14ac:dyDescent="0.25">
      <c r="K1463" s="10" t="str">
        <f t="shared" si="22"/>
        <v/>
      </c>
    </row>
    <row r="1464" spans="11:11" x14ac:dyDescent="0.25">
      <c r="K1464" s="10" t="str">
        <f t="shared" si="22"/>
        <v/>
      </c>
    </row>
    <row r="1465" spans="11:11" x14ac:dyDescent="0.25">
      <c r="K1465" s="10" t="str">
        <f t="shared" si="22"/>
        <v/>
      </c>
    </row>
    <row r="1466" spans="11:11" x14ac:dyDescent="0.25">
      <c r="K1466" s="10" t="str">
        <f t="shared" si="22"/>
        <v/>
      </c>
    </row>
    <row r="1467" spans="11:11" x14ac:dyDescent="0.25">
      <c r="K1467" s="10" t="str">
        <f t="shared" si="22"/>
        <v/>
      </c>
    </row>
    <row r="1468" spans="11:11" x14ac:dyDescent="0.25">
      <c r="K1468" s="10" t="str">
        <f t="shared" si="22"/>
        <v/>
      </c>
    </row>
    <row r="1469" spans="11:11" x14ac:dyDescent="0.25">
      <c r="K1469" s="10" t="str">
        <f t="shared" si="22"/>
        <v/>
      </c>
    </row>
    <row r="1470" spans="11:11" x14ac:dyDescent="0.25">
      <c r="K1470" s="10" t="str">
        <f t="shared" si="22"/>
        <v/>
      </c>
    </row>
    <row r="1471" spans="11:11" x14ac:dyDescent="0.25">
      <c r="K1471" s="10" t="str">
        <f t="shared" si="22"/>
        <v/>
      </c>
    </row>
    <row r="1472" spans="11:11" x14ac:dyDescent="0.25">
      <c r="K1472" s="10" t="str">
        <f t="shared" si="22"/>
        <v/>
      </c>
    </row>
    <row r="1473" spans="11:11" x14ac:dyDescent="0.25">
      <c r="K1473" s="10" t="str">
        <f t="shared" si="22"/>
        <v/>
      </c>
    </row>
    <row r="1474" spans="11:11" x14ac:dyDescent="0.25">
      <c r="K1474" s="10" t="str">
        <f t="shared" si="22"/>
        <v/>
      </c>
    </row>
    <row r="1475" spans="11:11" x14ac:dyDescent="0.25">
      <c r="K1475" s="10" t="str">
        <f t="shared" si="22"/>
        <v/>
      </c>
    </row>
    <row r="1476" spans="11:11" x14ac:dyDescent="0.25">
      <c r="K1476" s="10" t="str">
        <f t="shared" si="22"/>
        <v/>
      </c>
    </row>
    <row r="1477" spans="11:11" x14ac:dyDescent="0.25">
      <c r="K1477" s="10" t="str">
        <f t="shared" si="22"/>
        <v/>
      </c>
    </row>
    <row r="1478" spans="11:11" x14ac:dyDescent="0.25">
      <c r="K1478" s="10" t="str">
        <f t="shared" ref="K1478:K1503" si="23">IF(F1478="","",VALUE(TEXT(F1478,"DD/MM/AAAA")))</f>
        <v/>
      </c>
    </row>
    <row r="1479" spans="11:11" x14ac:dyDescent="0.25">
      <c r="K1479" s="10" t="str">
        <f t="shared" si="23"/>
        <v/>
      </c>
    </row>
    <row r="1480" spans="11:11" x14ac:dyDescent="0.25">
      <c r="K1480" s="10" t="str">
        <f t="shared" si="23"/>
        <v/>
      </c>
    </row>
    <row r="1481" spans="11:11" x14ac:dyDescent="0.25">
      <c r="K1481" s="10" t="str">
        <f t="shared" si="23"/>
        <v/>
      </c>
    </row>
    <row r="1482" spans="11:11" x14ac:dyDescent="0.25">
      <c r="K1482" s="10" t="str">
        <f t="shared" si="23"/>
        <v/>
      </c>
    </row>
    <row r="1483" spans="11:11" x14ac:dyDescent="0.25">
      <c r="K1483" s="10" t="str">
        <f t="shared" si="23"/>
        <v/>
      </c>
    </row>
    <row r="1484" spans="11:11" x14ac:dyDescent="0.25">
      <c r="K1484" s="10" t="str">
        <f t="shared" si="23"/>
        <v/>
      </c>
    </row>
    <row r="1485" spans="11:11" x14ac:dyDescent="0.25">
      <c r="K1485" s="10" t="str">
        <f t="shared" si="23"/>
        <v/>
      </c>
    </row>
    <row r="1486" spans="11:11" x14ac:dyDescent="0.25">
      <c r="K1486" s="10" t="str">
        <f t="shared" si="23"/>
        <v/>
      </c>
    </row>
    <row r="1487" spans="11:11" x14ac:dyDescent="0.25">
      <c r="K1487" s="10" t="str">
        <f t="shared" si="23"/>
        <v/>
      </c>
    </row>
    <row r="1488" spans="11:11" x14ac:dyDescent="0.25">
      <c r="K1488" s="10" t="str">
        <f t="shared" si="23"/>
        <v/>
      </c>
    </row>
    <row r="1489" spans="11:11" x14ac:dyDescent="0.25">
      <c r="K1489" s="10" t="str">
        <f t="shared" si="23"/>
        <v/>
      </c>
    </row>
    <row r="1490" spans="11:11" x14ac:dyDescent="0.25">
      <c r="K1490" s="10" t="str">
        <f t="shared" si="23"/>
        <v/>
      </c>
    </row>
    <row r="1491" spans="11:11" x14ac:dyDescent="0.25">
      <c r="K1491" s="10" t="str">
        <f t="shared" si="23"/>
        <v/>
      </c>
    </row>
    <row r="1492" spans="11:11" x14ac:dyDescent="0.25">
      <c r="K1492" s="10" t="str">
        <f t="shared" si="23"/>
        <v/>
      </c>
    </row>
    <row r="1493" spans="11:11" x14ac:dyDescent="0.25">
      <c r="K1493" s="10" t="str">
        <f t="shared" si="23"/>
        <v/>
      </c>
    </row>
    <row r="1494" spans="11:11" x14ac:dyDescent="0.25">
      <c r="K1494" s="10" t="str">
        <f t="shared" si="23"/>
        <v/>
      </c>
    </row>
    <row r="1495" spans="11:11" x14ac:dyDescent="0.25">
      <c r="K1495" s="10" t="str">
        <f t="shared" si="23"/>
        <v/>
      </c>
    </row>
    <row r="1496" spans="11:11" x14ac:dyDescent="0.25">
      <c r="K1496" s="10" t="str">
        <f t="shared" si="23"/>
        <v/>
      </c>
    </row>
    <row r="1497" spans="11:11" x14ac:dyDescent="0.25">
      <c r="K1497" s="10" t="str">
        <f t="shared" si="23"/>
        <v/>
      </c>
    </row>
    <row r="1498" spans="11:11" x14ac:dyDescent="0.25">
      <c r="K1498" s="10" t="str">
        <f t="shared" si="23"/>
        <v/>
      </c>
    </row>
    <row r="1499" spans="11:11" x14ac:dyDescent="0.25">
      <c r="K1499" s="10" t="str">
        <f t="shared" si="23"/>
        <v/>
      </c>
    </row>
    <row r="1500" spans="11:11" x14ac:dyDescent="0.25">
      <c r="K1500" s="10" t="str">
        <f t="shared" si="23"/>
        <v/>
      </c>
    </row>
    <row r="1501" spans="11:11" x14ac:dyDescent="0.25">
      <c r="K1501" s="10" t="str">
        <f t="shared" si="23"/>
        <v/>
      </c>
    </row>
    <row r="1502" spans="11:11" x14ac:dyDescent="0.25">
      <c r="K1502" s="10" t="str">
        <f t="shared" si="23"/>
        <v/>
      </c>
    </row>
    <row r="1503" spans="11:11" x14ac:dyDescent="0.25">
      <c r="K1503" s="10" t="str">
        <f t="shared" si="23"/>
        <v/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tabColor rgb="FF00979F"/>
  </sheetPr>
  <dimension ref="A2:BV150"/>
  <sheetViews>
    <sheetView showGridLines="0" workbookViewId="0">
      <pane xSplit="3" ySplit="5" topLeftCell="BD9" activePane="bottomRight" state="frozenSplit"/>
      <selection pane="topRight" activeCell="C25" sqref="C25"/>
      <selection pane="bottomLeft" activeCell="C25" sqref="C25"/>
      <selection pane="bottomRight" activeCell="BG21" sqref="BG21"/>
    </sheetView>
  </sheetViews>
  <sheetFormatPr defaultRowHeight="15" x14ac:dyDescent="0.25"/>
  <cols>
    <col min="1" max="1" width="1.7109375" style="8" customWidth="1"/>
    <col min="2" max="2" width="9.140625" style="2"/>
    <col min="3" max="3" width="42.42578125" style="3" customWidth="1"/>
    <col min="4" max="4" width="30.85546875" style="3" customWidth="1"/>
    <col min="5" max="5" width="18.28515625" style="11" customWidth="1"/>
    <col min="6" max="6" width="42.42578125" style="3" customWidth="1"/>
    <col min="7" max="7" width="1.7109375" style="1" customWidth="1"/>
    <col min="8" max="10" width="15" style="2" customWidth="1"/>
    <col min="11" max="11" width="9" style="2" customWidth="1"/>
    <col min="12" max="12" width="1.7109375" customWidth="1"/>
    <col min="13" max="19" width="9.140625" style="2"/>
    <col min="20" max="20" width="9.28515625" style="2" bestFit="1" customWidth="1"/>
    <col min="21" max="74" width="9.140625" style="2"/>
  </cols>
  <sheetData>
    <row r="2" spans="1:74" s="8" customFormat="1" x14ac:dyDescent="0.25">
      <c r="B2" s="2"/>
      <c r="C2" s="3"/>
      <c r="D2" s="3"/>
      <c r="E2" s="11"/>
      <c r="F2" s="3"/>
      <c r="H2" s="2"/>
      <c r="I2" s="2"/>
      <c r="J2" s="2"/>
      <c r="K2" s="2"/>
      <c r="M2" s="98">
        <f>M3</f>
        <v>42856</v>
      </c>
      <c r="N2" s="98"/>
      <c r="O2" s="98">
        <f>O3</f>
        <v>42857</v>
      </c>
      <c r="P2" s="98"/>
      <c r="Q2" s="98">
        <f>Q3</f>
        <v>42858</v>
      </c>
      <c r="R2" s="98"/>
      <c r="S2" s="98">
        <f>S3</f>
        <v>42859</v>
      </c>
      <c r="T2" s="98"/>
      <c r="U2" s="98">
        <f>U3</f>
        <v>42860</v>
      </c>
      <c r="V2" s="98"/>
      <c r="W2" s="98">
        <f>W3</f>
        <v>42861</v>
      </c>
      <c r="X2" s="98"/>
      <c r="Y2" s="98">
        <f>Y3</f>
        <v>42862</v>
      </c>
      <c r="Z2" s="98"/>
      <c r="AA2" s="98">
        <f>AA3</f>
        <v>42863</v>
      </c>
      <c r="AB2" s="98"/>
      <c r="AC2" s="98">
        <f>AC3</f>
        <v>42864</v>
      </c>
      <c r="AD2" s="98"/>
      <c r="AE2" s="98">
        <f>AE3</f>
        <v>42865</v>
      </c>
      <c r="AF2" s="98"/>
      <c r="AG2" s="98">
        <f>AG3</f>
        <v>42866</v>
      </c>
      <c r="AH2" s="98"/>
      <c r="AI2" s="98">
        <f>AI3</f>
        <v>42867</v>
      </c>
      <c r="AJ2" s="98"/>
      <c r="AK2" s="98">
        <f>AK3</f>
        <v>42868</v>
      </c>
      <c r="AL2" s="98"/>
      <c r="AM2" s="98">
        <f>AM3</f>
        <v>42869</v>
      </c>
      <c r="AN2" s="98"/>
      <c r="AO2" s="98">
        <f>AO3</f>
        <v>42870</v>
      </c>
      <c r="AP2" s="98"/>
      <c r="AQ2" s="98">
        <f>AQ3</f>
        <v>42871</v>
      </c>
      <c r="AR2" s="98"/>
      <c r="AS2" s="98">
        <f>AS3</f>
        <v>42872</v>
      </c>
      <c r="AT2" s="98"/>
      <c r="AU2" s="98">
        <f>AU3</f>
        <v>42873</v>
      </c>
      <c r="AV2" s="98"/>
      <c r="AW2" s="98">
        <f>AW3</f>
        <v>42874</v>
      </c>
      <c r="AX2" s="98"/>
      <c r="AY2" s="98">
        <f>AY3</f>
        <v>42875</v>
      </c>
      <c r="AZ2" s="98"/>
      <c r="BA2" s="98">
        <f>BA3</f>
        <v>42876</v>
      </c>
      <c r="BB2" s="98"/>
      <c r="BC2" s="98">
        <f>BC3</f>
        <v>42877</v>
      </c>
      <c r="BD2" s="98"/>
      <c r="BE2" s="98">
        <f>BE3</f>
        <v>42878</v>
      </c>
      <c r="BF2" s="98"/>
      <c r="BG2" s="98">
        <f>BG3</f>
        <v>42879</v>
      </c>
      <c r="BH2" s="98"/>
      <c r="BI2" s="98">
        <f>BI3</f>
        <v>42880</v>
      </c>
      <c r="BJ2" s="98"/>
      <c r="BK2" s="98">
        <f>BK3</f>
        <v>42881</v>
      </c>
      <c r="BL2" s="98"/>
      <c r="BM2" s="98">
        <f>BM3</f>
        <v>42882</v>
      </c>
      <c r="BN2" s="98"/>
      <c r="BO2" s="98">
        <f>BO3</f>
        <v>42883</v>
      </c>
      <c r="BP2" s="98"/>
      <c r="BQ2" s="98">
        <f>BQ3</f>
        <v>42884</v>
      </c>
      <c r="BR2" s="98"/>
      <c r="BS2" s="98">
        <f>BS3</f>
        <v>42885</v>
      </c>
      <c r="BT2" s="98"/>
      <c r="BU2" s="98">
        <f>BU3</f>
        <v>42886</v>
      </c>
      <c r="BV2" s="98"/>
    </row>
    <row r="3" spans="1:74" x14ac:dyDescent="0.25">
      <c r="G3" s="8"/>
      <c r="L3" s="8"/>
      <c r="M3" s="100">
        <v>42856</v>
      </c>
      <c r="N3" s="100"/>
      <c r="O3" s="99">
        <f>M3+1</f>
        <v>42857</v>
      </c>
      <c r="P3" s="99"/>
      <c r="Q3" s="99">
        <f>O3+1</f>
        <v>42858</v>
      </c>
      <c r="R3" s="99"/>
      <c r="S3" s="99">
        <f>Q3+1</f>
        <v>42859</v>
      </c>
      <c r="T3" s="99"/>
      <c r="U3" s="99">
        <f>S3+1</f>
        <v>42860</v>
      </c>
      <c r="V3" s="99"/>
      <c r="W3" s="99">
        <f>U3+1</f>
        <v>42861</v>
      </c>
      <c r="X3" s="99"/>
      <c r="Y3" s="99">
        <f>W3+1</f>
        <v>42862</v>
      </c>
      <c r="Z3" s="99"/>
      <c r="AA3" s="99">
        <f>Y3+1</f>
        <v>42863</v>
      </c>
      <c r="AB3" s="99"/>
      <c r="AC3" s="99">
        <f>AA3+1</f>
        <v>42864</v>
      </c>
      <c r="AD3" s="99"/>
      <c r="AE3" s="99">
        <f>AC3+1</f>
        <v>42865</v>
      </c>
      <c r="AF3" s="99"/>
      <c r="AG3" s="99">
        <f>AE3+1</f>
        <v>42866</v>
      </c>
      <c r="AH3" s="99"/>
      <c r="AI3" s="99">
        <f>AG3+1</f>
        <v>42867</v>
      </c>
      <c r="AJ3" s="99"/>
      <c r="AK3" s="99">
        <f>AI3+1</f>
        <v>42868</v>
      </c>
      <c r="AL3" s="99"/>
      <c r="AM3" s="99">
        <f>AK3+1</f>
        <v>42869</v>
      </c>
      <c r="AN3" s="99"/>
      <c r="AO3" s="99">
        <f>AM3+1</f>
        <v>42870</v>
      </c>
      <c r="AP3" s="99"/>
      <c r="AQ3" s="99">
        <f>AO3+1</f>
        <v>42871</v>
      </c>
      <c r="AR3" s="99"/>
      <c r="AS3" s="99">
        <f>AQ3+1</f>
        <v>42872</v>
      </c>
      <c r="AT3" s="99"/>
      <c r="AU3" s="99">
        <f>AS3+1</f>
        <v>42873</v>
      </c>
      <c r="AV3" s="99"/>
      <c r="AW3" s="99">
        <f>AU3+1</f>
        <v>42874</v>
      </c>
      <c r="AX3" s="99"/>
      <c r="AY3" s="99">
        <f>AW3+1</f>
        <v>42875</v>
      </c>
      <c r="AZ3" s="99"/>
      <c r="BA3" s="99">
        <f>AY3+1</f>
        <v>42876</v>
      </c>
      <c r="BB3" s="99"/>
      <c r="BC3" s="99">
        <f>BA3+1</f>
        <v>42877</v>
      </c>
      <c r="BD3" s="99"/>
      <c r="BE3" s="99">
        <f>BC3+1</f>
        <v>42878</v>
      </c>
      <c r="BF3" s="99"/>
      <c r="BG3" s="99">
        <f>BE3+1</f>
        <v>42879</v>
      </c>
      <c r="BH3" s="99"/>
      <c r="BI3" s="99">
        <f>BG3+1</f>
        <v>42880</v>
      </c>
      <c r="BJ3" s="99"/>
      <c r="BK3" s="99">
        <f>BI3+1</f>
        <v>42881</v>
      </c>
      <c r="BL3" s="99"/>
      <c r="BM3" s="99">
        <f>BK3+1</f>
        <v>42882</v>
      </c>
      <c r="BN3" s="99"/>
      <c r="BO3" s="99">
        <f>BM3+1</f>
        <v>42883</v>
      </c>
      <c r="BP3" s="99"/>
      <c r="BQ3" s="99">
        <f>BO3+1</f>
        <v>42884</v>
      </c>
      <c r="BR3" s="99"/>
      <c r="BS3" s="99">
        <f>BQ3+1</f>
        <v>42885</v>
      </c>
      <c r="BT3" s="99"/>
      <c r="BU3" s="99">
        <f>BS3+1</f>
        <v>42886</v>
      </c>
      <c r="BV3" s="99"/>
    </row>
    <row r="4" spans="1:74" s="1" customFormat="1" x14ac:dyDescent="0.25">
      <c r="A4" s="8"/>
      <c r="B4" s="2"/>
      <c r="C4" s="3"/>
      <c r="D4" s="3"/>
      <c r="E4" s="11"/>
      <c r="F4" s="3"/>
      <c r="G4" s="8"/>
      <c r="H4" s="12" t="s">
        <v>235</v>
      </c>
      <c r="I4" s="12" t="s">
        <v>236</v>
      </c>
      <c r="J4" s="12" t="s">
        <v>237</v>
      </c>
      <c r="K4" s="12" t="s">
        <v>238</v>
      </c>
      <c r="L4" s="8"/>
      <c r="M4" s="20" t="s">
        <v>1</v>
      </c>
      <c r="N4" s="20" t="s">
        <v>239</v>
      </c>
      <c r="O4" s="20" t="s">
        <v>1</v>
      </c>
      <c r="P4" s="20" t="s">
        <v>239</v>
      </c>
      <c r="Q4" s="20" t="s">
        <v>1</v>
      </c>
      <c r="R4" s="20" t="s">
        <v>239</v>
      </c>
      <c r="S4" s="20" t="s">
        <v>1</v>
      </c>
      <c r="T4" s="20" t="s">
        <v>239</v>
      </c>
      <c r="U4" s="20" t="s">
        <v>1</v>
      </c>
      <c r="V4" s="20" t="s">
        <v>239</v>
      </c>
      <c r="W4" s="20" t="s">
        <v>1</v>
      </c>
      <c r="X4" s="20" t="s">
        <v>239</v>
      </c>
      <c r="Y4" s="20" t="s">
        <v>1</v>
      </c>
      <c r="Z4" s="20" t="s">
        <v>239</v>
      </c>
      <c r="AA4" s="20" t="s">
        <v>1</v>
      </c>
      <c r="AB4" s="20" t="s">
        <v>239</v>
      </c>
      <c r="AC4" s="20" t="s">
        <v>1</v>
      </c>
      <c r="AD4" s="20" t="s">
        <v>239</v>
      </c>
      <c r="AE4" s="20" t="s">
        <v>1</v>
      </c>
      <c r="AF4" s="20" t="s">
        <v>239</v>
      </c>
      <c r="AG4" s="20" t="s">
        <v>1</v>
      </c>
      <c r="AH4" s="20" t="s">
        <v>239</v>
      </c>
      <c r="AI4" s="20" t="s">
        <v>1</v>
      </c>
      <c r="AJ4" s="20" t="s">
        <v>239</v>
      </c>
      <c r="AK4" s="20" t="s">
        <v>1</v>
      </c>
      <c r="AL4" s="20" t="s">
        <v>239</v>
      </c>
      <c r="AM4" s="20" t="s">
        <v>1</v>
      </c>
      <c r="AN4" s="20" t="s">
        <v>239</v>
      </c>
      <c r="AO4" s="20" t="s">
        <v>1</v>
      </c>
      <c r="AP4" s="20" t="s">
        <v>239</v>
      </c>
      <c r="AQ4" s="20" t="s">
        <v>1</v>
      </c>
      <c r="AR4" s="20" t="s">
        <v>239</v>
      </c>
      <c r="AS4" s="20" t="s">
        <v>1</v>
      </c>
      <c r="AT4" s="20" t="s">
        <v>239</v>
      </c>
      <c r="AU4" s="20" t="s">
        <v>1</v>
      </c>
      <c r="AV4" s="20" t="s">
        <v>239</v>
      </c>
      <c r="AW4" s="20" t="s">
        <v>1</v>
      </c>
      <c r="AX4" s="20" t="s">
        <v>239</v>
      </c>
      <c r="AY4" s="20" t="s">
        <v>1</v>
      </c>
      <c r="AZ4" s="20" t="s">
        <v>239</v>
      </c>
      <c r="BA4" s="20" t="s">
        <v>1</v>
      </c>
      <c r="BB4" s="20" t="s">
        <v>239</v>
      </c>
      <c r="BC4" s="20" t="s">
        <v>1</v>
      </c>
      <c r="BD4" s="20" t="s">
        <v>239</v>
      </c>
      <c r="BE4" s="20" t="s">
        <v>1</v>
      </c>
      <c r="BF4" s="20" t="s">
        <v>239</v>
      </c>
      <c r="BG4" s="20" t="s">
        <v>1</v>
      </c>
      <c r="BH4" s="20" t="s">
        <v>239</v>
      </c>
      <c r="BI4" s="20" t="s">
        <v>1</v>
      </c>
      <c r="BJ4" s="20" t="s">
        <v>239</v>
      </c>
      <c r="BK4" s="20" t="s">
        <v>1</v>
      </c>
      <c r="BL4" s="20" t="s">
        <v>239</v>
      </c>
      <c r="BM4" s="20" t="s">
        <v>1</v>
      </c>
      <c r="BN4" s="20" t="s">
        <v>239</v>
      </c>
      <c r="BO4" s="20" t="s">
        <v>1</v>
      </c>
      <c r="BP4" s="20" t="s">
        <v>239</v>
      </c>
      <c r="BQ4" s="20" t="s">
        <v>1</v>
      </c>
      <c r="BR4" s="20" t="s">
        <v>239</v>
      </c>
      <c r="BS4" s="20" t="s">
        <v>1</v>
      </c>
      <c r="BT4" s="20" t="s">
        <v>239</v>
      </c>
      <c r="BU4" s="20" t="s">
        <v>1</v>
      </c>
      <c r="BV4" s="20" t="s">
        <v>239</v>
      </c>
    </row>
    <row r="5" spans="1:74" x14ac:dyDescent="0.25">
      <c r="B5" s="12" t="s">
        <v>29</v>
      </c>
      <c r="C5" s="13" t="s">
        <v>30</v>
      </c>
      <c r="D5" s="13" t="s">
        <v>6</v>
      </c>
      <c r="E5" s="14" t="s">
        <v>31</v>
      </c>
      <c r="F5" s="13" t="s">
        <v>5</v>
      </c>
      <c r="G5" s="8"/>
      <c r="H5" s="25">
        <f>SUM(H6:H150)</f>
        <v>63.063888888888862</v>
      </c>
      <c r="I5" s="25">
        <f>SUM(I6:I150)</f>
        <v>43.380798611111111</v>
      </c>
      <c r="J5" s="25">
        <f>SUM(J6:J150)</f>
        <v>1.4466550925925921</v>
      </c>
      <c r="K5" s="26">
        <f t="shared" ref="K5" si="0">IF($B5="","",1-(IF(H5=0,1,J5/H5)))</f>
        <v>0.97706048393017075</v>
      </c>
      <c r="L5" s="8"/>
      <c r="M5" s="25">
        <f>IF(COUNTIF(BASE!$A:$A,PAUSAS!M$3)=0,"",SUM(M6:M150))</f>
        <v>0.87090277777777758</v>
      </c>
      <c r="N5" s="25">
        <f>IF(COUNTIF(BASE!$A:$A,PAUSAS!M$3)=0,"",SUM(N6:N150))</f>
        <v>2.752314814814814E-2</v>
      </c>
      <c r="O5" s="25">
        <f>IF(COUNTIF(BASE!$A:$A,PAUSAS!O$3)=0,"",SUM(O6:O150))</f>
        <v>1.4680439814814812</v>
      </c>
      <c r="P5" s="25">
        <f>IF(COUNTIF(BASE!$A:$A,PAUSAS!O$3)=0,"",SUM(P6:P150))</f>
        <v>5.4282407407407432E-2</v>
      </c>
      <c r="Q5" s="25">
        <f>IF(COUNTIF(BASE!$A:$A,PAUSAS!Q$3)=0,"",SUM(Q6:Q150))</f>
        <v>1.363136574074074</v>
      </c>
      <c r="R5" s="25">
        <f>IF(COUNTIF(BASE!$A:$A,PAUSAS!Q$3)=0,"",SUM(R6:R150))</f>
        <v>4.0706018518518516E-2</v>
      </c>
      <c r="S5" s="25">
        <f>IF(COUNTIF(BASE!$A:$A,PAUSAS!S$3)=0,"",SUM(S6:S150))</f>
        <v>1.589444444444444</v>
      </c>
      <c r="T5" s="25">
        <f>IF(COUNTIF(BASE!$A:$A,PAUSAS!S$3)=0,"",SUM(T6:T150))</f>
        <v>8.1782407407407401E-2</v>
      </c>
      <c r="U5" s="25">
        <f>IF(COUNTIF(BASE!$A:$A,PAUSAS!U$3)=0,"",SUM(U6:U150))</f>
        <v>1.3680092592592596</v>
      </c>
      <c r="V5" s="25">
        <f>IF(COUNTIF(BASE!$A:$A,PAUSAS!U$3)=0,"",SUM(V6:V150))</f>
        <v>1.9490740740740739E-2</v>
      </c>
      <c r="W5" s="25">
        <f>IF(COUNTIF(BASE!$A:$A,PAUSAS!W$3)=0,"",SUM(W6:W150))</f>
        <v>1.5817939814814816</v>
      </c>
      <c r="X5" s="25">
        <f>IF(COUNTIF(BASE!$A:$A,PAUSAS!W$3)=0,"",SUM(X6:X150))</f>
        <v>4.1249999999999995E-2</v>
      </c>
      <c r="Y5" s="25">
        <f>IF(COUNTIF(BASE!$A:$A,PAUSAS!Y$3)=0,"",SUM(Y6:Y150))</f>
        <v>0.6362268518518519</v>
      </c>
      <c r="Z5" s="25">
        <f>IF(COUNTIF(BASE!$A:$A,PAUSAS!Y$3)=0,"",SUM(Z6:Z150))</f>
        <v>5.4398148148148175E-3</v>
      </c>
      <c r="AA5" s="25">
        <f>IF(COUNTIF(BASE!$A:$A,PAUSAS!AA$3)=0,"",SUM(AA6:AA150))</f>
        <v>1.4863194444444445</v>
      </c>
      <c r="AB5" s="25">
        <f>IF(COUNTIF(BASE!$A:$A,PAUSAS!AA$3)=0,"",SUM(AB6:AB150))</f>
        <v>3.1030092592592592E-2</v>
      </c>
      <c r="AC5" s="25">
        <f>IF(COUNTIF(BASE!$A:$A,PAUSAS!AC$3)=0,"",SUM(AC6:AC150))</f>
        <v>1.4495138888888894</v>
      </c>
      <c r="AD5" s="25">
        <f>IF(COUNTIF(BASE!$A:$A,PAUSAS!AC$3)=0,"",SUM(AD6:AD150))</f>
        <v>5.6006944444444456E-2</v>
      </c>
      <c r="AE5" s="25">
        <f>IF(COUNTIF(BASE!$A:$A,PAUSAS!AE$3)=0,"",SUM(AE6:AE150))</f>
        <v>1.6875694444444453</v>
      </c>
      <c r="AF5" s="25">
        <f>IF(COUNTIF(BASE!$A:$A,PAUSAS!AE$3)=0,"",SUM(AF6:AF150))</f>
        <v>8.2395833333333335E-2</v>
      </c>
      <c r="AG5" s="25">
        <f>IF(COUNTIF(BASE!$A:$A,PAUSAS!AG$3)=0,"",SUM(AG6:AG150))</f>
        <v>1.7885069444444444</v>
      </c>
      <c r="AH5" s="25">
        <f>IF(COUNTIF(BASE!$A:$A,PAUSAS!AG$3)=0,"",SUM(AH6:AH150))</f>
        <v>0.13578703703703701</v>
      </c>
      <c r="AI5" s="25">
        <f>IF(COUNTIF(BASE!$A:$A,PAUSAS!AI$3)=0,"",SUM(AI6:AI150))</f>
        <v>1.4491666666666669</v>
      </c>
      <c r="AJ5" s="25">
        <f>IF(COUNTIF(BASE!$A:$A,PAUSAS!AI$3)=0,"",SUM(AJ6:AJ150))</f>
        <v>9.3240740740740749E-2</v>
      </c>
      <c r="AK5" s="25">
        <f>IF(COUNTIF(BASE!$A:$A,PAUSAS!AK$3)=0,"",SUM(AK6:AK150))</f>
        <v>1.7118634259259256</v>
      </c>
      <c r="AL5" s="25">
        <f>IF(COUNTIF(BASE!$A:$A,PAUSAS!AK$3)=0,"",SUM(AL6:AL150))</f>
        <v>8.2025462962962981E-2</v>
      </c>
      <c r="AM5" s="25">
        <f>IF(COUNTIF(BASE!$A:$A,PAUSAS!AM$3)=0,"",SUM(AM6:AM150))</f>
        <v>0.51906249999999987</v>
      </c>
      <c r="AN5" s="25">
        <f>IF(COUNTIF(BASE!$A:$A,PAUSAS!AM$3)=0,"",SUM(AN6:AN150))</f>
        <v>3.9120370370370507E-3</v>
      </c>
      <c r="AO5" s="25">
        <f>IF(COUNTIF(BASE!$A:$A,PAUSAS!AO$3)=0,"",SUM(AO6:AO150))</f>
        <v>1.6255439814814818</v>
      </c>
      <c r="AP5" s="25">
        <f>IF(COUNTIF(BASE!$A:$A,PAUSAS!AO$3)=0,"",SUM(AP6:AP150))</f>
        <v>6.9756944444444455E-2</v>
      </c>
      <c r="AQ5" s="25">
        <f>IF(COUNTIF(BASE!$A:$A,PAUSAS!AQ$3)=0,"",SUM(AQ6:AQ150))</f>
        <v>1.4533912037037042</v>
      </c>
      <c r="AR5" s="25">
        <f>IF(COUNTIF(BASE!$A:$A,PAUSAS!AQ$3)=0,"",SUM(AR6:AR150))</f>
        <v>5.0069444444444444E-2</v>
      </c>
      <c r="AS5" s="25">
        <f>IF(COUNTIF(BASE!$A:$A,PAUSAS!AS$3)=0,"",SUM(AS6:AS150))</f>
        <v>1.4535532407407408</v>
      </c>
      <c r="AT5" s="25">
        <f>IF(COUNTIF(BASE!$A:$A,PAUSAS!AS$3)=0,"",SUM(AT6:AT150))</f>
        <v>1.7858796296296314E-2</v>
      </c>
      <c r="AU5" s="25">
        <f>IF(COUNTIF(BASE!$A:$A,PAUSAS!AU$3)=0,"",SUM(AU6:AU150))</f>
        <v>1.5105092592592593</v>
      </c>
      <c r="AV5" s="25">
        <f>IF(COUNTIF(BASE!$A:$A,PAUSAS!AU$3)=0,"",SUM(AV6:AV150))</f>
        <v>3.1956018518518536E-2</v>
      </c>
      <c r="AW5" s="25">
        <f>IF(COUNTIF(BASE!$A:$A,PAUSAS!AW$3)=0,"",SUM(AW6:AW150))</f>
        <v>1.6083796296296293</v>
      </c>
      <c r="AX5" s="25">
        <f>IF(COUNTIF(BASE!$A:$A,PAUSAS!AW$3)=0,"",SUM(AX6:AX150))</f>
        <v>6.1099537037037077E-2</v>
      </c>
      <c r="AY5" s="25">
        <f>IF(COUNTIF(BASE!$A:$A,PAUSAS!AY$3)=0,"",SUM(AY6:AY150))</f>
        <v>1.6398842592592595</v>
      </c>
      <c r="AZ5" s="25">
        <f>IF(COUNTIF(BASE!$A:$A,PAUSAS!AY$3)=0,"",SUM(AZ6:AZ150))</f>
        <v>6.4131944444444422E-2</v>
      </c>
      <c r="BA5" s="25">
        <f>IF(COUNTIF(BASE!$A:$A,PAUSAS!BA$3)=0,"",SUM(BA6:BA150))</f>
        <v>0.5897916666666666</v>
      </c>
      <c r="BB5" s="25">
        <f>IF(COUNTIF(BASE!$A:$A,PAUSAS!BA$3)=0,"",SUM(BB6:BB150))</f>
        <v>9.1203703703703828E-3</v>
      </c>
      <c r="BC5" s="25">
        <f>IF(COUNTIF(BASE!$A:$A,PAUSAS!BC$3)=0,"",SUM(BC6:BC150))</f>
        <v>1.4366898148148144</v>
      </c>
      <c r="BD5" s="25">
        <f>IF(COUNTIF(BASE!$A:$A,PAUSAS!BC$3)=0,"",SUM(BD6:BD150))</f>
        <v>3.0555555555555558E-2</v>
      </c>
      <c r="BE5" s="25">
        <f>IF(COUNTIF(BASE!$A:$A,PAUSAS!BE$3)=0,"",SUM(BE6:BE150))</f>
        <v>1.6352314814814819</v>
      </c>
      <c r="BF5" s="25">
        <f>IF(COUNTIF(BASE!$A:$A,PAUSAS!BE$3)=0,"",SUM(BF6:BF150))</f>
        <v>6.3842592592592604E-2</v>
      </c>
      <c r="BG5" s="25">
        <f>IF(COUNTIF(BASE!$A:$A,PAUSAS!BG$3)=0,"",SUM(BG6:BG150))</f>
        <v>1.6693402777777779</v>
      </c>
      <c r="BH5" s="25">
        <f>IF(COUNTIF(BASE!$A:$A,PAUSAS!BG$3)=0,"",SUM(BH6:BH150))</f>
        <v>4.2650462962962973E-2</v>
      </c>
      <c r="BI5" s="25">
        <f>IF(COUNTIF(BASE!$A:$A,PAUSAS!BI$3)=0,"",SUM(BI6:BI150))</f>
        <v>1.4258333333333333</v>
      </c>
      <c r="BJ5" s="25">
        <f>IF(COUNTIF(BASE!$A:$A,PAUSAS!BI$3)=0,"",SUM(BJ6:BJ150))</f>
        <v>3.3437500000000009E-2</v>
      </c>
      <c r="BK5" s="25">
        <f>IF(COUNTIF(BASE!$A:$A,PAUSAS!BK$3)=0,"",SUM(BK6:BK150))</f>
        <v>1.5496759259259261</v>
      </c>
      <c r="BL5" s="25">
        <f>IF(COUNTIF(BASE!$A:$A,PAUSAS!BK$3)=0,"",SUM(BL6:BL150))</f>
        <v>4.6759259259259278E-2</v>
      </c>
      <c r="BM5" s="25">
        <f>IF(COUNTIF(BASE!$A:$A,PAUSAS!BM$3)=0,"",SUM(BM6:BM150))</f>
        <v>1.5988194444444452</v>
      </c>
      <c r="BN5" s="25">
        <f>IF(COUNTIF(BASE!$A:$A,PAUSAS!BM$3)=0,"",SUM(BN6:BN150))</f>
        <v>4.0590277777777781E-2</v>
      </c>
      <c r="BO5" s="25">
        <f>IF(COUNTIF(BASE!$A:$A,PAUSAS!BO$3)=0,"",SUM(BO6:BO150))</f>
        <v>0.60774305555555563</v>
      </c>
      <c r="BP5" s="25">
        <f>IF(COUNTIF(BASE!$A:$A,PAUSAS!BO$3)=0,"",SUM(BP6:BP150))</f>
        <v>1.2465277777777787E-2</v>
      </c>
      <c r="BQ5" s="25">
        <f>IF(COUNTIF(BASE!$A:$A,PAUSAS!BQ$3)=0,"",SUM(BQ6:BQ150))</f>
        <v>1.6081365740740745</v>
      </c>
      <c r="BR5" s="25">
        <f>IF(COUNTIF(BASE!$A:$A,PAUSAS!BQ$3)=0,"",SUM(BR6:BR150))</f>
        <v>4.1828703703703701E-2</v>
      </c>
      <c r="BS5" s="25">
        <f>IF(COUNTIF(BASE!$A:$A,PAUSAS!BS$3)=0,"",SUM(BS6:BS150))</f>
        <v>1.5003125000000002</v>
      </c>
      <c r="BT5" s="25">
        <f>IF(COUNTIF(BASE!$A:$A,PAUSAS!BS$3)=0,"",SUM(BT6:BT150))</f>
        <v>5.5208333333333345E-2</v>
      </c>
      <c r="BU5" s="25">
        <f>IF(COUNTIF(BASE!$A:$A,PAUSAS!BU$3)=0,"",SUM(BU6:BU150))</f>
        <v>1.4984027777777782</v>
      </c>
      <c r="BV5" s="25">
        <f>IF(COUNTIF(BASE!$A:$A,PAUSAS!BU$3)=0,"",SUM(BV6:BV150))</f>
        <v>2.0451388888888897E-2</v>
      </c>
    </row>
    <row r="6" spans="1:74" x14ac:dyDescent="0.25">
      <c r="B6" s="50">
        <v>91391</v>
      </c>
      <c r="C6" s="16" t="str">
        <f>IF($B6="","",VLOOKUP($B6,EQUIPE!$B:$E,2,0))</f>
        <v>MARIA BATISTA DE ALMEIDA</v>
      </c>
      <c r="D6" s="16" t="str">
        <f>IF($B6="","",VLOOKUP($B6,EQUIPE!$B:$F,5,0))</f>
        <v>ULTRAGAZ BO</v>
      </c>
      <c r="E6" s="18">
        <f>IF($B6="","",VLOOKUP($B6,EQUIPE!$B:$E,3,0))</f>
        <v>0.26388888888888884</v>
      </c>
      <c r="F6" s="16" t="str">
        <f>IF($B6="","",VLOOKUP($B6,EQUIPE!$B:$E,4,0))</f>
        <v>ADRIANA VERCOSA BARROS CEZANHOQUE</v>
      </c>
      <c r="G6" s="8"/>
      <c r="H6" s="18">
        <f>IF($B6="","",SUMIFS(ABS!$H:$H,ABS!$B:$B,PAUSAS!$B6)*SUMIFS(METAS!$D:$D,METAS!$B:$B,PAUSAS!$E6))</f>
        <v>0.7944444444444444</v>
      </c>
      <c r="I6" s="18">
        <f t="shared" ref="I6:I115" si="1">IF($B6="","",SUMIF($M$4:$BV$4,$M$4,$M6:$BV6))</f>
        <v>0.54729166666666662</v>
      </c>
      <c r="J6" s="18">
        <f t="shared" ref="J6:J115" si="2">IF($B6="","",SUMIF($M$4:$BV$4,$N$4,$M6:$BV6))</f>
        <v>4.7453703703704067E-4</v>
      </c>
      <c r="K6" s="19">
        <f>IF($B6="","",IF(H6=0,1,1-(J6/H6)))</f>
        <v>0.99940268065268067</v>
      </c>
      <c r="L6" s="8"/>
      <c r="M6" s="28">
        <f>IF($B6="","",IF(COUNTIF(BASE!$A:$A,PAUSAS!M$3)=0,"",SUMIFS(BASE!$AA:$AA,BASE!$A:$A,PAUSAS!M$3,BASE!$G:$G,PAUSAS!$B6)))</f>
        <v>0</v>
      </c>
      <c r="N6" s="28">
        <f>IF(M6="","",IF(SUMIFS(METAS!$D:$D,METAS!$B:$B,PAUSAS!$E6)&gt;=M6,0,M6-SUMIFS(METAS!$D:$D,METAS!$B:$B,PAUSAS!$E6)))</f>
        <v>0</v>
      </c>
      <c r="O6" s="18">
        <f>IF($B6="","",IF(COUNTIF(BASE!$A:$A,PAUSAS!O$3)=0,"",SUMIFS(BASE!$AA:$AA,BASE!$A:$A,PAUSAS!O$3,BASE!$G:$G,PAUSAS!$B6)))</f>
        <v>2.1712962962962962E-2</v>
      </c>
      <c r="P6" s="18">
        <f>IF(O6="","",IF(SUMIFS(METAS!$D:$D,METAS!$B:$B,PAUSAS!$E6)&gt;=O6,0,O6-SUMIFS(METAS!$D:$D,METAS!$B:$B,PAUSAS!$E6)))</f>
        <v>0</v>
      </c>
      <c r="Q6" s="28">
        <f>IF($B6="","",IF(COUNTIF(BASE!$A:$A,PAUSAS!Q$3)=0,"",SUMIFS(BASE!$AA:$AA,BASE!$A:$A,PAUSAS!Q$3,BASE!$G:$G,PAUSAS!$B6)))</f>
        <v>3.1030092592592595E-2</v>
      </c>
      <c r="R6" s="28">
        <f>IF(Q6="","",IF(SUMIFS(METAS!$D:$D,METAS!$B:$B,PAUSAS!$E6)&gt;=Q6,0,Q6-SUMIFS(METAS!$D:$D,METAS!$B:$B,PAUSAS!$E6)))</f>
        <v>4.7453703703704067E-4</v>
      </c>
      <c r="S6" s="18">
        <f>IF($B6="","",IF(COUNTIF(BASE!$A:$A,PAUSAS!S$3)=0,"",SUMIFS(BASE!$AA:$AA,BASE!$A:$A,PAUSAS!S$3,BASE!$G:$G,PAUSAS!$B6)))</f>
        <v>2.4884259259259259E-2</v>
      </c>
      <c r="T6" s="18">
        <f>IF(S6="","",IF(SUMIFS(METAS!$D:$D,METAS!$B:$B,PAUSAS!$E6)&gt;=S6,0,S6-SUMIFS(METAS!$D:$D,METAS!$B:$B,PAUSAS!$E6)))</f>
        <v>0</v>
      </c>
      <c r="U6" s="28">
        <f>IF($B6="","",IF(COUNTIF(BASE!$A:$A,PAUSAS!U$3)=0,"",SUMIFS(BASE!$AA:$AA,BASE!$A:$A,PAUSAS!U$3,BASE!$G:$G,PAUSAS!$B6)))</f>
        <v>2.4837962962962964E-2</v>
      </c>
      <c r="V6" s="28">
        <f>IF(U6="","",IF(SUMIFS(METAS!$D:$D,METAS!$B:$B,PAUSAS!$E6)&gt;=U6,0,U6-SUMIFS(METAS!$D:$D,METAS!$B:$B,PAUSAS!$E6)))</f>
        <v>0</v>
      </c>
      <c r="W6" s="18">
        <f>IF($B6="","",IF(COUNTIF(BASE!$A:$A,PAUSAS!W$3)=0,"",SUMIFS(BASE!$AA:$AA,BASE!$A:$A,PAUSAS!W$3,BASE!$G:$G,PAUSAS!$B6)))</f>
        <v>2.7002314814814816E-2</v>
      </c>
      <c r="X6" s="18">
        <f>IF(W6="","",IF(SUMIFS(METAS!$D:$D,METAS!$B:$B,PAUSAS!$E6)&gt;=W6,0,W6-SUMIFS(METAS!$D:$D,METAS!$B:$B,PAUSAS!$E6)))</f>
        <v>0</v>
      </c>
      <c r="Y6" s="28">
        <f>IF($B6="","",IF(COUNTIF(BASE!$A:$A,PAUSAS!Y$3)=0,"",SUMIFS(BASE!$AA:$AA,BASE!$A:$A,PAUSAS!Y$3,BASE!$G:$G,PAUSAS!$B6)))</f>
        <v>0</v>
      </c>
      <c r="Z6" s="28">
        <f>IF(Y6="","",IF(SUMIFS(METAS!$D:$D,METAS!$B:$B,PAUSAS!$E6)&gt;=Y6,0,Y6-SUMIFS(METAS!$D:$D,METAS!$B:$B,PAUSAS!$E6)))</f>
        <v>0</v>
      </c>
      <c r="AA6" s="18">
        <f>IF($B6="","",IF(COUNTIF(BASE!$A:$A,PAUSAS!AA$3)=0,"",SUMIFS(BASE!$AA:$AA,BASE!$A:$A,PAUSAS!AA$3,BASE!$G:$G,PAUSAS!$B6)))</f>
        <v>2.9490740740740738E-2</v>
      </c>
      <c r="AB6" s="18">
        <f>IF(AA6="","",IF(SUMIFS(METAS!$D:$D,METAS!$B:$B,PAUSAS!$E6)&gt;=AA6,0,AA6-SUMIFS(METAS!$D:$D,METAS!$B:$B,PAUSAS!$E6)))</f>
        <v>0</v>
      </c>
      <c r="AC6" s="28">
        <f>IF($B6="","",IF(COUNTIF(BASE!$A:$A,PAUSAS!AC$3)=0,"",SUMIFS(BASE!$AA:$AA,BASE!$A:$A,PAUSAS!AC$3,BASE!$G:$G,PAUSAS!$B6)))</f>
        <v>2.1203703703703704E-2</v>
      </c>
      <c r="AD6" s="28">
        <f>IF(AC6="","",IF(SUMIFS(METAS!$D:$D,METAS!$B:$B,PAUSAS!$E6)&gt;=AC6,0,AC6-SUMIFS(METAS!$D:$D,METAS!$B:$B,PAUSAS!$E6)))</f>
        <v>0</v>
      </c>
      <c r="AE6" s="18">
        <f>IF($B6="","",IF(COUNTIF(BASE!$A:$A,PAUSAS!AE$3)=0,"",SUMIFS(BASE!$AA:$AA,BASE!$A:$A,PAUSAS!AE$3,BASE!$G:$G,PAUSAS!$B6)))</f>
        <v>2.7094907407407408E-2</v>
      </c>
      <c r="AF6" s="18">
        <f>IF(AE6="","",IF(SUMIFS(METAS!$D:$D,METAS!$B:$B,PAUSAS!$E6)&gt;=AE6,0,AE6-SUMIFS(METAS!$D:$D,METAS!$B:$B,PAUSAS!$E6)))</f>
        <v>0</v>
      </c>
      <c r="AG6" s="28">
        <f>IF($B6="","",IF(COUNTIF(BASE!$A:$A,PAUSAS!AG$3)=0,"",SUMIFS(BASE!$AA:$AA,BASE!$A:$A,PAUSAS!AG$3,BASE!$G:$G,PAUSAS!$B6)))</f>
        <v>1.0937500000000001E-2</v>
      </c>
      <c r="AH6" s="28">
        <f>IF(AG6="","",IF(SUMIFS(METAS!$D:$D,METAS!$B:$B,PAUSAS!$E6)&gt;=AG6,0,AG6-SUMIFS(METAS!$D:$D,METAS!$B:$B,PAUSAS!$E6)))</f>
        <v>0</v>
      </c>
      <c r="AI6" s="18">
        <f>IF($B6="","",IF(COUNTIF(BASE!$A:$A,PAUSAS!AI$3)=0,"",SUMIFS(BASE!$AA:$AA,BASE!$A:$A,PAUSAS!AI$3,BASE!$G:$G,PAUSAS!$B6)))</f>
        <v>2.4363425925925927E-2</v>
      </c>
      <c r="AJ6" s="18">
        <f>IF(AI6="","",IF(SUMIFS(METAS!$D:$D,METAS!$B:$B,PAUSAS!$E6)&gt;=AI6,0,AI6-SUMIFS(METAS!$D:$D,METAS!$B:$B,PAUSAS!$E6)))</f>
        <v>0</v>
      </c>
      <c r="AK6" s="28">
        <f>IF($B6="","",IF(COUNTIF(BASE!$A:$A,PAUSAS!AK$3)=0,"",SUMIFS(BASE!$AA:$AA,BASE!$A:$A,PAUSAS!AK$3,BASE!$G:$G,PAUSAS!$B6)))</f>
        <v>1.1851851851851851E-2</v>
      </c>
      <c r="AL6" s="28">
        <f>IF(AK6="","",IF(SUMIFS(METAS!$D:$D,METAS!$B:$B,PAUSAS!$E6)&gt;=AK6,0,AK6-SUMIFS(METAS!$D:$D,METAS!$B:$B,PAUSAS!$E6)))</f>
        <v>0</v>
      </c>
      <c r="AM6" s="18">
        <f>IF($B6="","",IF(COUNTIF(BASE!$A:$A,PAUSAS!AM$3)=0,"",SUMIFS(BASE!$AA:$AA,BASE!$A:$A,PAUSAS!AM$3,BASE!$G:$G,PAUSAS!$B6)))</f>
        <v>0</v>
      </c>
      <c r="AN6" s="18">
        <f>IF(AM6="","",IF(SUMIFS(METAS!$D:$D,METAS!$B:$B,PAUSAS!$E6)&gt;=AM6,0,AM6-SUMIFS(METAS!$D:$D,METAS!$B:$B,PAUSAS!$E6)))</f>
        <v>0</v>
      </c>
      <c r="AO6" s="28">
        <f>IF($B6="","",IF(COUNTIF(BASE!$A:$A,PAUSAS!AO$3)=0,"",SUMIFS(BASE!$AA:$AA,BASE!$A:$A,PAUSAS!AO$3,BASE!$G:$G,PAUSAS!$B6)))</f>
        <v>1.9583333333333335E-2</v>
      </c>
      <c r="AP6" s="28">
        <f>IF(AO6="","",IF(SUMIFS(METAS!$D:$D,METAS!$B:$B,PAUSAS!$E6)&gt;=AO6,0,AO6-SUMIFS(METAS!$D:$D,METAS!$B:$B,PAUSAS!$E6)))</f>
        <v>0</v>
      </c>
      <c r="AQ6" s="18">
        <f>IF($B6="","",IF(COUNTIF(BASE!$A:$A,PAUSAS!AQ$3)=0,"",SUMIFS(BASE!$AA:$AA,BASE!$A:$A,PAUSAS!AQ$3,BASE!$G:$G,PAUSAS!$B6)))</f>
        <v>1.997685185185185E-2</v>
      </c>
      <c r="AR6" s="18">
        <f>IF(AQ6="","",IF(SUMIFS(METAS!$D:$D,METAS!$B:$B,PAUSAS!$E6)&gt;=AQ6,0,AQ6-SUMIFS(METAS!$D:$D,METAS!$B:$B,PAUSAS!$E6)))</f>
        <v>0</v>
      </c>
      <c r="AS6" s="28">
        <f>IF($B6="","",IF(COUNTIF(BASE!$A:$A,PAUSAS!AS$3)=0,"",SUMIFS(BASE!$AA:$AA,BASE!$A:$A,PAUSAS!AS$3,BASE!$G:$G,PAUSAS!$B6)))</f>
        <v>1.7708333333333333E-2</v>
      </c>
      <c r="AT6" s="28">
        <f>IF(AS6="","",IF(SUMIFS(METAS!$D:$D,METAS!$B:$B,PAUSAS!$E6)&gt;=AS6,0,AS6-SUMIFS(METAS!$D:$D,METAS!$B:$B,PAUSAS!$E6)))</f>
        <v>0</v>
      </c>
      <c r="AU6" s="18">
        <f>IF($B6="","",IF(COUNTIF(BASE!$A:$A,PAUSAS!AU$3)=0,"",SUMIFS(BASE!$AA:$AA,BASE!$A:$A,PAUSAS!AU$3,BASE!$G:$G,PAUSAS!$B6)))</f>
        <v>2.0983796296296299E-2</v>
      </c>
      <c r="AV6" s="18">
        <f>IF(AU6="","",IF(SUMIFS(METAS!$D:$D,METAS!$B:$B,PAUSAS!$E6)&gt;=AU6,0,AU6-SUMIFS(METAS!$D:$D,METAS!$B:$B,PAUSAS!$E6)))</f>
        <v>0</v>
      </c>
      <c r="AW6" s="28">
        <f>IF($B6="","",IF(COUNTIF(BASE!$A:$A,PAUSAS!AW$3)=0,"",SUMIFS(BASE!$AA:$AA,BASE!$A:$A,PAUSAS!AW$3,BASE!$G:$G,PAUSAS!$B6)))</f>
        <v>1.9988425925925927E-2</v>
      </c>
      <c r="AX6" s="28">
        <f>IF(AW6="","",IF(SUMIFS(METAS!$D:$D,METAS!$B:$B,PAUSAS!$E6)&gt;=AW6,0,AW6-SUMIFS(METAS!$D:$D,METAS!$B:$B,PAUSAS!$E6)))</f>
        <v>0</v>
      </c>
      <c r="AY6" s="18">
        <f>IF($B6="","",IF(COUNTIF(BASE!$A:$A,PAUSAS!AY$3)=0,"",SUMIFS(BASE!$AA:$AA,BASE!$A:$A,PAUSAS!AY$3,BASE!$G:$G,PAUSAS!$B6)))</f>
        <v>2.3043981481481485E-2</v>
      </c>
      <c r="AZ6" s="18">
        <f>IF(AY6="","",IF(SUMIFS(METAS!$D:$D,METAS!$B:$B,PAUSAS!$E6)&gt;=AY6,0,AY6-SUMIFS(METAS!$D:$D,METAS!$B:$B,PAUSAS!$E6)))</f>
        <v>0</v>
      </c>
      <c r="BA6" s="28">
        <f>IF($B6="","",IF(COUNTIF(BASE!$A:$A,PAUSAS!BA$3)=0,"",SUMIFS(BASE!$AA:$AA,BASE!$A:$A,PAUSAS!BA$3,BASE!$G:$G,PAUSAS!$B6)))</f>
        <v>0</v>
      </c>
      <c r="BB6" s="28">
        <f>IF(BA6="","",IF(SUMIFS(METAS!$D:$D,METAS!$B:$B,PAUSAS!$E6)&gt;=BA6,0,BA6-SUMIFS(METAS!$D:$D,METAS!$B:$B,PAUSAS!$E6)))</f>
        <v>0</v>
      </c>
      <c r="BC6" s="18">
        <f>IF($B6="","",IF(COUNTIF(BASE!$A:$A,PAUSAS!BC$3)=0,"",SUMIFS(BASE!$AA:$AA,BASE!$A:$A,PAUSAS!BC$3,BASE!$G:$G,PAUSAS!$B6)))</f>
        <v>2.2627314814814812E-2</v>
      </c>
      <c r="BD6" s="18">
        <f>IF(BC6="","",IF(SUMIFS(METAS!$D:$D,METAS!$B:$B,PAUSAS!$E6)&gt;=BC6,0,BC6-SUMIFS(METAS!$D:$D,METAS!$B:$B,PAUSAS!$E6)))</f>
        <v>0</v>
      </c>
      <c r="BE6" s="28">
        <f>IF($B6="","",IF(COUNTIF(BASE!$A:$A,PAUSAS!BE$3)=0,"",SUMIFS(BASE!$AA:$AA,BASE!$A:$A,PAUSAS!BE$3,BASE!$G:$G,PAUSAS!$B6)))</f>
        <v>1.9143518518518518E-2</v>
      </c>
      <c r="BF6" s="28">
        <f>IF(BE6="","",IF(SUMIFS(METAS!$D:$D,METAS!$B:$B,PAUSAS!$E6)&gt;=BE6,0,BE6-SUMIFS(METAS!$D:$D,METAS!$B:$B,PAUSAS!$E6)))</f>
        <v>0</v>
      </c>
      <c r="BG6" s="18">
        <f>IF($B6="","",IF(COUNTIF(BASE!$A:$A,PAUSAS!BG$3)=0,"",SUMIFS(BASE!$AA:$AA,BASE!$A:$A,PAUSAS!BG$3,BASE!$G:$G,PAUSAS!$B6)))</f>
        <v>2.3506944444444445E-2</v>
      </c>
      <c r="BH6" s="18">
        <f>IF(BG6="","",IF(SUMIFS(METAS!$D:$D,METAS!$B:$B,PAUSAS!$E6)&gt;=BG6,0,BG6-SUMIFS(METAS!$D:$D,METAS!$B:$B,PAUSAS!$E6)))</f>
        <v>0</v>
      </c>
      <c r="BI6" s="28">
        <f>IF($B6="","",IF(COUNTIF(BASE!$A:$A,PAUSAS!BI$3)=0,"",SUMIFS(BASE!$AA:$AA,BASE!$A:$A,PAUSAS!BI$3,BASE!$G:$G,PAUSAS!$B6)))</f>
        <v>2.0312499999999997E-2</v>
      </c>
      <c r="BJ6" s="28">
        <f>IF(BI6="","",IF(SUMIFS(METAS!$D:$D,METAS!$B:$B,PAUSAS!$E6)&gt;=BI6,0,BI6-SUMIFS(METAS!$D:$D,METAS!$B:$B,PAUSAS!$E6)))</f>
        <v>0</v>
      </c>
      <c r="BK6" s="18">
        <f>IF($B6="","",IF(COUNTIF(BASE!$A:$A,PAUSAS!BK$3)=0,"",SUMIFS(BASE!$AA:$AA,BASE!$A:$A,PAUSAS!BK$3,BASE!$G:$G,PAUSAS!$B6)))</f>
        <v>1.9537037037037037E-2</v>
      </c>
      <c r="BL6" s="18">
        <f>IF(BK6="","",IF(SUMIFS(METAS!$D:$D,METAS!$B:$B,PAUSAS!$E6)&gt;=BK6,0,BK6-SUMIFS(METAS!$D:$D,METAS!$B:$B,PAUSAS!$E6)))</f>
        <v>0</v>
      </c>
      <c r="BM6" s="28">
        <f>IF($B6="","",IF(COUNTIF(BASE!$A:$A,PAUSAS!BM$3)=0,"",SUMIFS(BASE!$AA:$AA,BASE!$A:$A,PAUSAS!BM$3,BASE!$G:$G,PAUSAS!$B6)))</f>
        <v>1.7615740740740741E-2</v>
      </c>
      <c r="BN6" s="28">
        <f>IF(BM6="","",IF(SUMIFS(METAS!$D:$D,METAS!$B:$B,PAUSAS!$E6)&gt;=BM6,0,BM6-SUMIFS(METAS!$D:$D,METAS!$B:$B,PAUSAS!$E6)))</f>
        <v>0</v>
      </c>
      <c r="BO6" s="18">
        <f>IF($B6="","",IF(COUNTIF(BASE!$A:$A,PAUSAS!BO$3)=0,"",SUMIFS(BASE!$AA:$AA,BASE!$A:$A,PAUSAS!BO$3,BASE!$G:$G,PAUSAS!$B6)))</f>
        <v>0</v>
      </c>
      <c r="BP6" s="18">
        <f>IF(BO6="","",IF(SUMIFS(METAS!$D:$D,METAS!$B:$B,PAUSAS!$E6)&gt;=BO6,0,BO6-SUMIFS(METAS!$D:$D,METAS!$B:$B,PAUSAS!$E6)))</f>
        <v>0</v>
      </c>
      <c r="BQ6" s="28">
        <f>IF($B6="","",IF(COUNTIF(BASE!$A:$A,PAUSAS!BQ$3)=0,"",SUMIFS(BASE!$AA:$AA,BASE!$A:$A,PAUSAS!BQ$3,BASE!$G:$G,PAUSAS!$B6)))</f>
        <v>1.8414351851851848E-2</v>
      </c>
      <c r="BR6" s="28">
        <f>IF(BQ6="","",IF(SUMIFS(METAS!$D:$D,METAS!$B:$B,PAUSAS!$E6)&gt;=BQ6,0,BQ6-SUMIFS(METAS!$D:$D,METAS!$B:$B,PAUSAS!$E6)))</f>
        <v>0</v>
      </c>
      <c r="BS6" s="18">
        <f>IF($B6="","",IF(COUNTIF(BASE!$A:$A,PAUSAS!BS$3)=0,"",SUMIFS(BASE!$AA:$AA,BASE!$A:$A,PAUSAS!BS$3,BASE!$G:$G,PAUSAS!$B6)))</f>
        <v>6.8402777777777776E-3</v>
      </c>
      <c r="BT6" s="18">
        <f>IF(BS6="","",IF(SUMIFS(METAS!$D:$D,METAS!$B:$B,PAUSAS!$E6)&gt;=BS6,0,BS6-SUMIFS(METAS!$D:$D,METAS!$B:$B,PAUSAS!$E6)))</f>
        <v>0</v>
      </c>
      <c r="BU6" s="28">
        <f>IF($B6="","",IF(COUNTIF(BASE!$A:$A,PAUSAS!BU$3)=0,"",SUMIFS(BASE!$AA:$AA,BASE!$A:$A,PAUSAS!BU$3,BASE!$G:$G,PAUSAS!$B6)))</f>
        <v>2.3599537037037037E-2</v>
      </c>
      <c r="BV6" s="28">
        <f>IF(BU6="","",IF(SUMIFS(METAS!$D:$D,METAS!$B:$B,PAUSAS!$E6)&gt;=BU6,0,BU6-SUMIFS(METAS!$D:$D,METAS!$B:$B,PAUSAS!$E6)))</f>
        <v>0</v>
      </c>
    </row>
    <row r="7" spans="1:74" s="8" customFormat="1" x14ac:dyDescent="0.25">
      <c r="B7" s="50">
        <v>91314</v>
      </c>
      <c r="C7" s="16" t="str">
        <f>IF($B7="","",VLOOKUP($B7,EQUIPE!$B:$E,2,0))</f>
        <v>MARIANE DOS SANTOS OLIVEIRA</v>
      </c>
      <c r="D7" s="16" t="str">
        <f>IF($B7="","",VLOOKUP($B7,EQUIPE!$B:$F,5,0))</f>
        <v>ULTRAGAZ BO</v>
      </c>
      <c r="E7" s="18">
        <f>IF($B7="","",VLOOKUP($B7,EQUIPE!$B:$E,3,0))</f>
        <v>0.26388888888888884</v>
      </c>
      <c r="F7" s="16" t="str">
        <f>IF($B7="","",VLOOKUP($B7,EQUIPE!$B:$E,4,0))</f>
        <v>DANIELA PEREZ</v>
      </c>
      <c r="H7" s="18">
        <f>IF($B7="","",SUMIFS(ABS!$H:$H,ABS!$B:$B,PAUSAS!$B7)*SUMIFS(METAS!$D:$D,METAS!$B:$B,PAUSAS!$E7))</f>
        <v>0.73333333333333328</v>
      </c>
      <c r="I7" s="18">
        <f t="shared" si="1"/>
        <v>0.66748842592592605</v>
      </c>
      <c r="J7" s="18">
        <f t="shared" si="2"/>
        <v>1.0659722222222223E-2</v>
      </c>
      <c r="K7" s="19">
        <f t="shared" ref="K7:K70" si="3">IF($B7="","",IF(H7=0,1,1-(J7/H7)))</f>
        <v>0.98546401515151516</v>
      </c>
      <c r="M7" s="28">
        <f>IF($B7="","",IF(COUNTIF(BASE!$A:$A,PAUSAS!M$3)=0,"",SUMIFS(BASE!$AA:$AA,BASE!$A:$A,PAUSAS!M$3,BASE!$G:$G,PAUSAS!$B7)))</f>
        <v>0</v>
      </c>
      <c r="N7" s="28">
        <f>IF(M7="","",IF(SUMIFS(METAS!$D:$D,METAS!$B:$B,PAUSAS!$E7)&gt;=M7,0,M7-SUMIFS(METAS!$D:$D,METAS!$B:$B,PAUSAS!$E7)))</f>
        <v>0</v>
      </c>
      <c r="O7" s="18">
        <f>IF($B7="","",IF(COUNTIF(BASE!$A:$A,PAUSAS!O$3)=0,"",SUMIFS(BASE!$AA:$AA,BASE!$A:$A,PAUSAS!O$3,BASE!$G:$G,PAUSAS!$B7)))</f>
        <v>3.2152777777777773E-2</v>
      </c>
      <c r="P7" s="18">
        <f>IF(O7="","",IF(SUMIFS(METAS!$D:$D,METAS!$B:$B,PAUSAS!$E7)&gt;=O7,0,O7-SUMIFS(METAS!$D:$D,METAS!$B:$B,PAUSAS!$E7)))</f>
        <v>1.5972222222222186E-3</v>
      </c>
      <c r="Q7" s="28">
        <f>IF($B7="","",IF(COUNTIF(BASE!$A:$A,PAUSAS!Q$3)=0,"",SUMIFS(BASE!$AA:$AA,BASE!$A:$A,PAUSAS!Q$3,BASE!$G:$G,PAUSAS!$B7)))</f>
        <v>3.2719907407407406E-2</v>
      </c>
      <c r="R7" s="28">
        <f>IF(Q7="","",IF(SUMIFS(METAS!$D:$D,METAS!$B:$B,PAUSAS!$E7)&gt;=Q7,0,Q7-SUMIFS(METAS!$D:$D,METAS!$B:$B,PAUSAS!$E7)))</f>
        <v>2.1643518518518513E-3</v>
      </c>
      <c r="S7" s="18">
        <f>IF($B7="","",IF(COUNTIF(BASE!$A:$A,PAUSAS!S$3)=0,"",SUMIFS(BASE!$AA:$AA,BASE!$A:$A,PAUSAS!S$3,BASE!$G:$G,PAUSAS!$B7)))</f>
        <v>3.0625000000000003E-2</v>
      </c>
      <c r="T7" s="18">
        <f>IF(S7="","",IF(SUMIFS(METAS!$D:$D,METAS!$B:$B,PAUSAS!$E7)&gt;=S7,0,S7-SUMIFS(METAS!$D:$D,METAS!$B:$B,PAUSAS!$E7)))</f>
        <v>6.9444444444448361E-5</v>
      </c>
      <c r="U7" s="28">
        <f>IF($B7="","",IF(COUNTIF(BASE!$A:$A,PAUSAS!U$3)=0,"",SUMIFS(BASE!$AA:$AA,BASE!$A:$A,PAUSAS!U$3,BASE!$G:$G,PAUSAS!$B7)))</f>
        <v>3.064814814814815E-2</v>
      </c>
      <c r="V7" s="28">
        <f>IF(U7="","",IF(SUMIFS(METAS!$D:$D,METAS!$B:$B,PAUSAS!$E7)&gt;=U7,0,U7-SUMIFS(METAS!$D:$D,METAS!$B:$B,PAUSAS!$E7)))</f>
        <v>9.2592592592595502E-5</v>
      </c>
      <c r="W7" s="18">
        <f>IF($B7="","",IF(COUNTIF(BASE!$A:$A,PAUSAS!W$3)=0,"",SUMIFS(BASE!$AA:$AA,BASE!$A:$A,PAUSAS!W$3,BASE!$G:$G,PAUSAS!$B7)))</f>
        <v>2.6620370370370371E-2</v>
      </c>
      <c r="X7" s="18">
        <f>IF(W7="","",IF(SUMIFS(METAS!$D:$D,METAS!$B:$B,PAUSAS!$E7)&gt;=W7,0,W7-SUMIFS(METAS!$D:$D,METAS!$B:$B,PAUSAS!$E7)))</f>
        <v>0</v>
      </c>
      <c r="Y7" s="28">
        <f>IF($B7="","",IF(COUNTIF(BASE!$A:$A,PAUSAS!Y$3)=0,"",SUMIFS(BASE!$AA:$AA,BASE!$A:$A,PAUSAS!Y$3,BASE!$G:$G,PAUSAS!$B7)))</f>
        <v>0</v>
      </c>
      <c r="Z7" s="28">
        <f>IF(Y7="","",IF(SUMIFS(METAS!$D:$D,METAS!$B:$B,PAUSAS!$E7)&gt;=Y7,0,Y7-SUMIFS(METAS!$D:$D,METAS!$B:$B,PAUSAS!$E7)))</f>
        <v>0</v>
      </c>
      <c r="AA7" s="18">
        <f>IF($B7="","",IF(COUNTIF(BASE!$A:$A,PAUSAS!AA$3)=0,"",SUMIFS(BASE!$AA:$AA,BASE!$A:$A,PAUSAS!AA$3,BASE!$G:$G,PAUSAS!$B7)))</f>
        <v>2.8807870370370366E-2</v>
      </c>
      <c r="AB7" s="18">
        <f>IF(AA7="","",IF(SUMIFS(METAS!$D:$D,METAS!$B:$B,PAUSAS!$E7)&gt;=AA7,0,AA7-SUMIFS(METAS!$D:$D,METAS!$B:$B,PAUSAS!$E7)))</f>
        <v>0</v>
      </c>
      <c r="AC7" s="28">
        <f>IF($B7="","",IF(COUNTIF(BASE!$A:$A,PAUSAS!AC$3)=0,"",SUMIFS(BASE!$AA:$AA,BASE!$A:$A,PAUSAS!AC$3,BASE!$G:$G,PAUSAS!$B7)))</f>
        <v>0</v>
      </c>
      <c r="AD7" s="28">
        <f>IF(AC7="","",IF(SUMIFS(METAS!$D:$D,METAS!$B:$B,PAUSAS!$E7)&gt;=AC7,0,AC7-SUMIFS(METAS!$D:$D,METAS!$B:$B,PAUSAS!$E7)))</f>
        <v>0</v>
      </c>
      <c r="AE7" s="18">
        <f>IF($B7="","",IF(COUNTIF(BASE!$A:$A,PAUSAS!AE$3)=0,"",SUMIFS(BASE!$AA:$AA,BASE!$A:$A,PAUSAS!AE$3,BASE!$G:$G,PAUSAS!$B7)))</f>
        <v>2.7974537037037034E-2</v>
      </c>
      <c r="AF7" s="18">
        <f>IF(AE7="","",IF(SUMIFS(METAS!$D:$D,METAS!$B:$B,PAUSAS!$E7)&gt;=AE7,0,AE7-SUMIFS(METAS!$D:$D,METAS!$B:$B,PAUSAS!$E7)))</f>
        <v>0</v>
      </c>
      <c r="AG7" s="28">
        <f>IF($B7="","",IF(COUNTIF(BASE!$A:$A,PAUSAS!AG$3)=0,"",SUMIFS(BASE!$AA:$AA,BASE!$A:$A,PAUSAS!AG$3,BASE!$G:$G,PAUSAS!$B7)))</f>
        <v>0</v>
      </c>
      <c r="AH7" s="28">
        <f>IF(AG7="","",IF(SUMIFS(METAS!$D:$D,METAS!$B:$B,PAUSAS!$E7)&gt;=AG7,0,AG7-SUMIFS(METAS!$D:$D,METAS!$B:$B,PAUSAS!$E7)))</f>
        <v>0</v>
      </c>
      <c r="AI7" s="18">
        <f>IF($B7="","",IF(COUNTIF(BASE!$A:$A,PAUSAS!AI$3)=0,"",SUMIFS(BASE!$AA:$AA,BASE!$A:$A,PAUSAS!AI$3,BASE!$G:$G,PAUSAS!$B7)))</f>
        <v>3.3784722222222216E-2</v>
      </c>
      <c r="AJ7" s="18">
        <f>IF(AI7="","",IF(SUMIFS(METAS!$D:$D,METAS!$B:$B,PAUSAS!$E7)&gt;=AI7,0,AI7-SUMIFS(METAS!$D:$D,METAS!$B:$B,PAUSAS!$E7)))</f>
        <v>3.2291666666666614E-3</v>
      </c>
      <c r="AK7" s="28">
        <f>IF($B7="","",IF(COUNTIF(BASE!$A:$A,PAUSAS!AK$3)=0,"",SUMIFS(BASE!$AA:$AA,BASE!$A:$A,PAUSAS!AK$3,BASE!$G:$G,PAUSAS!$B7)))</f>
        <v>2.747685185185185E-2</v>
      </c>
      <c r="AL7" s="28">
        <f>IF(AK7="","",IF(SUMIFS(METAS!$D:$D,METAS!$B:$B,PAUSAS!$E7)&gt;=AK7,0,AK7-SUMIFS(METAS!$D:$D,METAS!$B:$B,PAUSAS!$E7)))</f>
        <v>0</v>
      </c>
      <c r="AM7" s="18">
        <f>IF($B7="","",IF(COUNTIF(BASE!$A:$A,PAUSAS!AM$3)=0,"",SUMIFS(BASE!$AA:$AA,BASE!$A:$A,PAUSAS!AM$3,BASE!$G:$G,PAUSAS!$B7)))</f>
        <v>0</v>
      </c>
      <c r="AN7" s="18">
        <f>IF(AM7="","",IF(SUMIFS(METAS!$D:$D,METAS!$B:$B,PAUSAS!$E7)&gt;=AM7,0,AM7-SUMIFS(METAS!$D:$D,METAS!$B:$B,PAUSAS!$E7)))</f>
        <v>0</v>
      </c>
      <c r="AO7" s="28">
        <f>IF($B7="","",IF(COUNTIF(BASE!$A:$A,PAUSAS!AO$3)=0,"",SUMIFS(BASE!$AA:$AA,BASE!$A:$A,PAUSAS!AO$3,BASE!$G:$G,PAUSAS!$B7)))</f>
        <v>2.704861111111111E-2</v>
      </c>
      <c r="AP7" s="28">
        <f>IF(AO7="","",IF(SUMIFS(METAS!$D:$D,METAS!$B:$B,PAUSAS!$E7)&gt;=AO7,0,AO7-SUMIFS(METAS!$D:$D,METAS!$B:$B,PAUSAS!$E7)))</f>
        <v>0</v>
      </c>
      <c r="AQ7" s="18">
        <f>IF($B7="","",IF(COUNTIF(BASE!$A:$A,PAUSAS!AQ$3)=0,"",SUMIFS(BASE!$AA:$AA,BASE!$A:$A,PAUSAS!AQ$3,BASE!$G:$G,PAUSAS!$B7)))</f>
        <v>2.238425925925926E-2</v>
      </c>
      <c r="AR7" s="18">
        <f>IF(AQ7="","",IF(SUMIFS(METAS!$D:$D,METAS!$B:$B,PAUSAS!$E7)&gt;=AQ7,0,AQ7-SUMIFS(METAS!$D:$D,METAS!$B:$B,PAUSAS!$E7)))</f>
        <v>0</v>
      </c>
      <c r="AS7" s="28">
        <f>IF($B7="","",IF(COUNTIF(BASE!$A:$A,PAUSAS!AS$3)=0,"",SUMIFS(BASE!$AA:$AA,BASE!$A:$A,PAUSAS!AS$3,BASE!$G:$G,PAUSAS!$B7)))</f>
        <v>3.1967592592592589E-2</v>
      </c>
      <c r="AT7" s="28">
        <f>IF(AS7="","",IF(SUMIFS(METAS!$D:$D,METAS!$B:$B,PAUSAS!$E7)&gt;=AS7,0,AS7-SUMIFS(METAS!$D:$D,METAS!$B:$B,PAUSAS!$E7)))</f>
        <v>1.4120370370370346E-3</v>
      </c>
      <c r="AU7" s="18">
        <f>IF($B7="","",IF(COUNTIF(BASE!$A:$A,PAUSAS!AU$3)=0,"",SUMIFS(BASE!$AA:$AA,BASE!$A:$A,PAUSAS!AU$3,BASE!$G:$G,PAUSAS!$B7)))</f>
        <v>2.1041666666666667E-2</v>
      </c>
      <c r="AV7" s="18">
        <f>IF(AU7="","",IF(SUMIFS(METAS!$D:$D,METAS!$B:$B,PAUSAS!$E7)&gt;=AU7,0,AU7-SUMIFS(METAS!$D:$D,METAS!$B:$B,PAUSAS!$E7)))</f>
        <v>0</v>
      </c>
      <c r="AW7" s="28">
        <f>IF($B7="","",IF(COUNTIF(BASE!$A:$A,PAUSAS!AW$3)=0,"",SUMIFS(BASE!$AA:$AA,BASE!$A:$A,PAUSAS!AW$3,BASE!$G:$G,PAUSAS!$B7)))</f>
        <v>3.2627314814814817E-2</v>
      </c>
      <c r="AX7" s="28">
        <f>IF(AW7="","",IF(SUMIFS(METAS!$D:$D,METAS!$B:$B,PAUSAS!$E7)&gt;=AW7,0,AW7-SUMIFS(METAS!$D:$D,METAS!$B:$B,PAUSAS!$E7)))</f>
        <v>2.0717592592592628E-3</v>
      </c>
      <c r="AY7" s="18">
        <f>IF($B7="","",IF(COUNTIF(BASE!$A:$A,PAUSAS!AY$3)=0,"",SUMIFS(BASE!$AA:$AA,BASE!$A:$A,PAUSAS!AY$3,BASE!$G:$G,PAUSAS!$B7)))</f>
        <v>2.8923611111111108E-2</v>
      </c>
      <c r="AZ7" s="18">
        <f>IF(AY7="","",IF(SUMIFS(METAS!$D:$D,METAS!$B:$B,PAUSAS!$E7)&gt;=AY7,0,AY7-SUMIFS(METAS!$D:$D,METAS!$B:$B,PAUSAS!$E7)))</f>
        <v>0</v>
      </c>
      <c r="BA7" s="28">
        <f>IF($B7="","",IF(COUNTIF(BASE!$A:$A,PAUSAS!BA$3)=0,"",SUMIFS(BASE!$AA:$AA,BASE!$A:$A,PAUSAS!BA$3,BASE!$G:$G,PAUSAS!$B7)))</f>
        <v>0</v>
      </c>
      <c r="BB7" s="28">
        <f>IF(BA7="","",IF(SUMIFS(METAS!$D:$D,METAS!$B:$B,PAUSAS!$E7)&gt;=BA7,0,BA7-SUMIFS(METAS!$D:$D,METAS!$B:$B,PAUSAS!$E7)))</f>
        <v>0</v>
      </c>
      <c r="BC7" s="18">
        <f>IF($B7="","",IF(COUNTIF(BASE!$A:$A,PAUSAS!BC$3)=0,"",SUMIFS(BASE!$AA:$AA,BASE!$A:$A,PAUSAS!BC$3,BASE!$G:$G,PAUSAS!$B7)))</f>
        <v>2.7870370370370372E-2</v>
      </c>
      <c r="BD7" s="18">
        <f>IF(BC7="","",IF(SUMIFS(METAS!$D:$D,METAS!$B:$B,PAUSAS!$E7)&gt;=BC7,0,BC7-SUMIFS(METAS!$D:$D,METAS!$B:$B,PAUSAS!$E7)))</f>
        <v>0</v>
      </c>
      <c r="BE7" s="28">
        <f>IF($B7="","",IF(COUNTIF(BASE!$A:$A,PAUSAS!BE$3)=0,"",SUMIFS(BASE!$AA:$AA,BASE!$A:$A,PAUSAS!BE$3,BASE!$G:$G,PAUSAS!$B7)))</f>
        <v>2.8854166666666667E-2</v>
      </c>
      <c r="BF7" s="28">
        <f>IF(BE7="","",IF(SUMIFS(METAS!$D:$D,METAS!$B:$B,PAUSAS!$E7)&gt;=BE7,0,BE7-SUMIFS(METAS!$D:$D,METAS!$B:$B,PAUSAS!$E7)))</f>
        <v>0</v>
      </c>
      <c r="BG7" s="18">
        <f>IF($B7="","",IF(COUNTIF(BASE!$A:$A,PAUSAS!BG$3)=0,"",SUMIFS(BASE!$AA:$AA,BASE!$A:$A,PAUSAS!BG$3,BASE!$G:$G,PAUSAS!$B7)))</f>
        <v>2.8368055555555556E-2</v>
      </c>
      <c r="BH7" s="18">
        <f>IF(BG7="","",IF(SUMIFS(METAS!$D:$D,METAS!$B:$B,PAUSAS!$E7)&gt;=BG7,0,BG7-SUMIFS(METAS!$D:$D,METAS!$B:$B,PAUSAS!$E7)))</f>
        <v>0</v>
      </c>
      <c r="BI7" s="28">
        <f>IF($B7="","",IF(COUNTIF(BASE!$A:$A,PAUSAS!BI$3)=0,"",SUMIFS(BASE!$AA:$AA,BASE!$A:$A,PAUSAS!BI$3,BASE!$G:$G,PAUSAS!$B7)))</f>
        <v>3.0578703703703705E-2</v>
      </c>
      <c r="BJ7" s="28">
        <f>IF(BI7="","",IF(SUMIFS(METAS!$D:$D,METAS!$B:$B,PAUSAS!$E7)&gt;=BI7,0,BI7-SUMIFS(METAS!$D:$D,METAS!$B:$B,PAUSAS!$E7)))</f>
        <v>2.314814814815061E-5</v>
      </c>
      <c r="BK7" s="18">
        <f>IF($B7="","",IF(COUNTIF(BASE!$A:$A,PAUSAS!BK$3)=0,"",SUMIFS(BASE!$AA:$AA,BASE!$A:$A,PAUSAS!BK$3,BASE!$G:$G,PAUSAS!$B7)))</f>
        <v>0</v>
      </c>
      <c r="BL7" s="18">
        <f>IF(BK7="","",IF(SUMIFS(METAS!$D:$D,METAS!$B:$B,PAUSAS!$E7)&gt;=BK7,0,BK7-SUMIFS(METAS!$D:$D,METAS!$B:$B,PAUSAS!$E7)))</f>
        <v>0</v>
      </c>
      <c r="BM7" s="28">
        <f>IF($B7="","",IF(COUNTIF(BASE!$A:$A,PAUSAS!BM$3)=0,"",SUMIFS(BASE!$AA:$AA,BASE!$A:$A,PAUSAS!BM$3,BASE!$G:$G,PAUSAS!$B7)))</f>
        <v>2.8356481481481483E-2</v>
      </c>
      <c r="BN7" s="28">
        <f>IF(BM7="","",IF(SUMIFS(METAS!$D:$D,METAS!$B:$B,PAUSAS!$E7)&gt;=BM7,0,BM7-SUMIFS(METAS!$D:$D,METAS!$B:$B,PAUSAS!$E7)))</f>
        <v>0</v>
      </c>
      <c r="BO7" s="18">
        <f>IF($B7="","",IF(COUNTIF(BASE!$A:$A,PAUSAS!BO$3)=0,"",SUMIFS(BASE!$AA:$AA,BASE!$A:$A,PAUSAS!BO$3,BASE!$G:$G,PAUSAS!$B7)))</f>
        <v>0</v>
      </c>
      <c r="BP7" s="18">
        <f>IF(BO7="","",IF(SUMIFS(METAS!$D:$D,METAS!$B:$B,PAUSAS!$E7)&gt;=BO7,0,BO7-SUMIFS(METAS!$D:$D,METAS!$B:$B,PAUSAS!$E7)))</f>
        <v>0</v>
      </c>
      <c r="BQ7" s="28">
        <f>IF($B7="","",IF(COUNTIF(BASE!$A:$A,PAUSAS!BQ$3)=0,"",SUMIFS(BASE!$AA:$AA,BASE!$A:$A,PAUSAS!BQ$3,BASE!$G:$G,PAUSAS!$B7)))</f>
        <v>2.9456018518518517E-2</v>
      </c>
      <c r="BR7" s="28">
        <f>IF(BQ7="","",IF(SUMIFS(METAS!$D:$D,METAS!$B:$B,PAUSAS!$E7)&gt;=BQ7,0,BQ7-SUMIFS(METAS!$D:$D,METAS!$B:$B,PAUSAS!$E7)))</f>
        <v>0</v>
      </c>
      <c r="BS7" s="18">
        <f>IF($B7="","",IF(COUNTIF(BASE!$A:$A,PAUSAS!BS$3)=0,"",SUMIFS(BASE!$AA:$AA,BASE!$A:$A,PAUSAS!BS$3,BASE!$G:$G,PAUSAS!$B7)))</f>
        <v>2.9953703703703705E-2</v>
      </c>
      <c r="BT7" s="18">
        <f>IF(BS7="","",IF(SUMIFS(METAS!$D:$D,METAS!$B:$B,PAUSAS!$E7)&gt;=BS7,0,BS7-SUMIFS(METAS!$D:$D,METAS!$B:$B,PAUSAS!$E7)))</f>
        <v>0</v>
      </c>
      <c r="BU7" s="28">
        <f>IF($B7="","",IF(COUNTIF(BASE!$A:$A,PAUSAS!BU$3)=0,"",SUMIFS(BASE!$AA:$AA,BASE!$A:$A,PAUSAS!BU$3,BASE!$G:$G,PAUSAS!$B7)))</f>
        <v>2.9247685185185182E-2</v>
      </c>
      <c r="BV7" s="28">
        <f>IF(BU7="","",IF(SUMIFS(METAS!$D:$D,METAS!$B:$B,PAUSAS!$E7)&gt;=BU7,0,BU7-SUMIFS(METAS!$D:$D,METAS!$B:$B,PAUSAS!$E7)))</f>
        <v>0</v>
      </c>
    </row>
    <row r="8" spans="1:74" s="8" customFormat="1" x14ac:dyDescent="0.25">
      <c r="B8" s="50">
        <v>91154</v>
      </c>
      <c r="C8" s="16" t="str">
        <f>IF($B8="","",VLOOKUP($B8,EQUIPE!$B:$E,2,0))</f>
        <v>MONIQUE OLIVEIRA SANTANA</v>
      </c>
      <c r="D8" s="16" t="str">
        <f>IF($B8="","",VLOOKUP($B8,EQUIPE!$B:$F,5,0))</f>
        <v>ULTRAGAZ BO</v>
      </c>
      <c r="E8" s="18">
        <f>IF($B8="","",VLOOKUP($B8,EQUIPE!$B:$E,3,0))</f>
        <v>0.26388888888888895</v>
      </c>
      <c r="F8" s="16" t="str">
        <f>IF($B8="","",VLOOKUP($B8,EQUIPE!$B:$E,4,0))</f>
        <v>DANIELA PEREZ</v>
      </c>
      <c r="H8" s="18">
        <f>IF($B8="","",SUMIFS(ABS!$H:$H,ABS!$B:$B,PAUSAS!$B8)*SUMIFS(METAS!$D:$D,METAS!$B:$B,PAUSAS!$E8))</f>
        <v>0.61111111111111105</v>
      </c>
      <c r="I8" s="18">
        <f t="shared" si="1"/>
        <v>2.5451388888888888E-2</v>
      </c>
      <c r="J8" s="18">
        <f t="shared" si="2"/>
        <v>0</v>
      </c>
      <c r="K8" s="19">
        <f t="shared" si="3"/>
        <v>1</v>
      </c>
      <c r="M8" s="28">
        <f>IF($B8="","",IF(COUNTIF(BASE!$A:$A,PAUSAS!M$3)=0,"",SUMIFS(BASE!$AA:$AA,BASE!$A:$A,PAUSAS!M$3,BASE!$G:$G,PAUSAS!$B8)))</f>
        <v>0</v>
      </c>
      <c r="N8" s="28">
        <f>IF(M8="","",IF(SUMIFS(METAS!$D:$D,METAS!$B:$B,PAUSAS!$E8)&gt;=M8,0,M8-SUMIFS(METAS!$D:$D,METAS!$B:$B,PAUSAS!$E8)))</f>
        <v>0</v>
      </c>
      <c r="O8" s="18">
        <f>IF($B8="","",IF(COUNTIF(BASE!$A:$A,PAUSAS!O$3)=0,"",SUMIFS(BASE!$AA:$AA,BASE!$A:$A,PAUSAS!O$3,BASE!$G:$G,PAUSAS!$B8)))</f>
        <v>0</v>
      </c>
      <c r="P8" s="18">
        <f>IF(O8="","",IF(SUMIFS(METAS!$D:$D,METAS!$B:$B,PAUSAS!$E8)&gt;=O8,0,O8-SUMIFS(METAS!$D:$D,METAS!$B:$B,PAUSAS!$E8)))</f>
        <v>0</v>
      </c>
      <c r="Q8" s="28">
        <f>IF($B8="","",IF(COUNTIF(BASE!$A:$A,PAUSAS!Q$3)=0,"",SUMIFS(BASE!$AA:$AA,BASE!$A:$A,PAUSAS!Q$3,BASE!$G:$G,PAUSAS!$B8)))</f>
        <v>0</v>
      </c>
      <c r="R8" s="28">
        <f>IF(Q8="","",IF(SUMIFS(METAS!$D:$D,METAS!$B:$B,PAUSAS!$E8)&gt;=Q8,0,Q8-SUMIFS(METAS!$D:$D,METAS!$B:$B,PAUSAS!$E8)))</f>
        <v>0</v>
      </c>
      <c r="S8" s="18">
        <f>IF($B8="","",IF(COUNTIF(BASE!$A:$A,PAUSAS!S$3)=0,"",SUMIFS(BASE!$AA:$AA,BASE!$A:$A,PAUSAS!S$3,BASE!$G:$G,PAUSAS!$B8)))</f>
        <v>0</v>
      </c>
      <c r="T8" s="18">
        <f>IF(S8="","",IF(SUMIFS(METAS!$D:$D,METAS!$B:$B,PAUSAS!$E8)&gt;=S8,0,S8-SUMIFS(METAS!$D:$D,METAS!$B:$B,PAUSAS!$E8)))</f>
        <v>0</v>
      </c>
      <c r="U8" s="28">
        <f>IF($B8="","",IF(COUNTIF(BASE!$A:$A,PAUSAS!U$3)=0,"",SUMIFS(BASE!$AA:$AA,BASE!$A:$A,PAUSAS!U$3,BASE!$G:$G,PAUSAS!$B8)))</f>
        <v>0</v>
      </c>
      <c r="V8" s="28">
        <f>IF(U8="","",IF(SUMIFS(METAS!$D:$D,METAS!$B:$B,PAUSAS!$E8)&gt;=U8,0,U8-SUMIFS(METAS!$D:$D,METAS!$B:$B,PAUSAS!$E8)))</f>
        <v>0</v>
      </c>
      <c r="W8" s="18">
        <f>IF($B8="","",IF(COUNTIF(BASE!$A:$A,PAUSAS!W$3)=0,"",SUMIFS(BASE!$AA:$AA,BASE!$A:$A,PAUSAS!W$3,BASE!$G:$G,PAUSAS!$B8)))</f>
        <v>0</v>
      </c>
      <c r="X8" s="18">
        <f>IF(W8="","",IF(SUMIFS(METAS!$D:$D,METAS!$B:$B,PAUSAS!$E8)&gt;=W8,0,W8-SUMIFS(METAS!$D:$D,METAS!$B:$B,PAUSAS!$E8)))</f>
        <v>0</v>
      </c>
      <c r="Y8" s="28">
        <f>IF($B8="","",IF(COUNTIF(BASE!$A:$A,PAUSAS!Y$3)=0,"",SUMIFS(BASE!$AA:$AA,BASE!$A:$A,PAUSAS!Y$3,BASE!$G:$G,PAUSAS!$B8)))</f>
        <v>0</v>
      </c>
      <c r="Z8" s="28">
        <f>IF(Y8="","",IF(SUMIFS(METAS!$D:$D,METAS!$B:$B,PAUSAS!$E8)&gt;=Y8,0,Y8-SUMIFS(METAS!$D:$D,METAS!$B:$B,PAUSAS!$E8)))</f>
        <v>0</v>
      </c>
      <c r="AA8" s="18">
        <f>IF($B8="","",IF(COUNTIF(BASE!$A:$A,PAUSAS!AA$3)=0,"",SUMIFS(BASE!$AA:$AA,BASE!$A:$A,PAUSAS!AA$3,BASE!$G:$G,PAUSAS!$B8)))</f>
        <v>0</v>
      </c>
      <c r="AB8" s="18">
        <f>IF(AA8="","",IF(SUMIFS(METAS!$D:$D,METAS!$B:$B,PAUSAS!$E8)&gt;=AA8,0,AA8-SUMIFS(METAS!$D:$D,METAS!$B:$B,PAUSAS!$E8)))</f>
        <v>0</v>
      </c>
      <c r="AC8" s="28">
        <f>IF($B8="","",IF(COUNTIF(BASE!$A:$A,PAUSAS!AC$3)=0,"",SUMIFS(BASE!$AA:$AA,BASE!$A:$A,PAUSAS!AC$3,BASE!$G:$G,PAUSAS!$B8)))</f>
        <v>4.0393518518518521E-3</v>
      </c>
      <c r="AD8" s="28">
        <f>IF(AC8="","",IF(SUMIFS(METAS!$D:$D,METAS!$B:$B,PAUSAS!$E8)&gt;=AC8,0,AC8-SUMIFS(METAS!$D:$D,METAS!$B:$B,PAUSAS!$E8)))</f>
        <v>0</v>
      </c>
      <c r="AE8" s="18">
        <f>IF($B8="","",IF(COUNTIF(BASE!$A:$A,PAUSAS!AE$3)=0,"",SUMIFS(BASE!$AA:$AA,BASE!$A:$A,PAUSAS!AE$3,BASE!$G:$G,PAUSAS!$B8)))</f>
        <v>2.1412037037037035E-2</v>
      </c>
      <c r="AF8" s="18">
        <f>IF(AE8="","",IF(SUMIFS(METAS!$D:$D,METAS!$B:$B,PAUSAS!$E8)&gt;=AE8,0,AE8-SUMIFS(METAS!$D:$D,METAS!$B:$B,PAUSAS!$E8)))</f>
        <v>0</v>
      </c>
      <c r="AG8" s="28">
        <f>IF($B8="","",IF(COUNTIF(BASE!$A:$A,PAUSAS!AG$3)=0,"",SUMIFS(BASE!$AA:$AA,BASE!$A:$A,PAUSAS!AG$3,BASE!$G:$G,PAUSAS!$B8)))</f>
        <v>0</v>
      </c>
      <c r="AH8" s="28">
        <f>IF(AG8="","",IF(SUMIFS(METAS!$D:$D,METAS!$B:$B,PAUSAS!$E8)&gt;=AG8,0,AG8-SUMIFS(METAS!$D:$D,METAS!$B:$B,PAUSAS!$E8)))</f>
        <v>0</v>
      </c>
      <c r="AI8" s="18">
        <f>IF($B8="","",IF(COUNTIF(BASE!$A:$A,PAUSAS!AI$3)=0,"",SUMIFS(BASE!$AA:$AA,BASE!$A:$A,PAUSAS!AI$3,BASE!$G:$G,PAUSAS!$B8)))</f>
        <v>0</v>
      </c>
      <c r="AJ8" s="18">
        <f>IF(AI8="","",IF(SUMIFS(METAS!$D:$D,METAS!$B:$B,PAUSAS!$E8)&gt;=AI8,0,AI8-SUMIFS(METAS!$D:$D,METAS!$B:$B,PAUSAS!$E8)))</f>
        <v>0</v>
      </c>
      <c r="AK8" s="28">
        <f>IF($B8="","",IF(COUNTIF(BASE!$A:$A,PAUSAS!AK$3)=0,"",SUMIFS(BASE!$AA:$AA,BASE!$A:$A,PAUSAS!AK$3,BASE!$G:$G,PAUSAS!$B8)))</f>
        <v>0</v>
      </c>
      <c r="AL8" s="28">
        <f>IF(AK8="","",IF(SUMIFS(METAS!$D:$D,METAS!$B:$B,PAUSAS!$E8)&gt;=AK8,0,AK8-SUMIFS(METAS!$D:$D,METAS!$B:$B,PAUSAS!$E8)))</f>
        <v>0</v>
      </c>
      <c r="AM8" s="18">
        <f>IF($B8="","",IF(COUNTIF(BASE!$A:$A,PAUSAS!AM$3)=0,"",SUMIFS(BASE!$AA:$AA,BASE!$A:$A,PAUSAS!AM$3,BASE!$G:$G,PAUSAS!$B8)))</f>
        <v>0</v>
      </c>
      <c r="AN8" s="18">
        <f>IF(AM8="","",IF(SUMIFS(METAS!$D:$D,METAS!$B:$B,PAUSAS!$E8)&gt;=AM8,0,AM8-SUMIFS(METAS!$D:$D,METAS!$B:$B,PAUSAS!$E8)))</f>
        <v>0</v>
      </c>
      <c r="AO8" s="28">
        <f>IF($B8="","",IF(COUNTIF(BASE!$A:$A,PAUSAS!AO$3)=0,"",SUMIFS(BASE!$AA:$AA,BASE!$A:$A,PAUSAS!AO$3,BASE!$G:$G,PAUSAS!$B8)))</f>
        <v>0</v>
      </c>
      <c r="AP8" s="28">
        <f>IF(AO8="","",IF(SUMIFS(METAS!$D:$D,METAS!$B:$B,PAUSAS!$E8)&gt;=AO8,0,AO8-SUMIFS(METAS!$D:$D,METAS!$B:$B,PAUSAS!$E8)))</f>
        <v>0</v>
      </c>
      <c r="AQ8" s="18">
        <f>IF($B8="","",IF(COUNTIF(BASE!$A:$A,PAUSAS!AQ$3)=0,"",SUMIFS(BASE!$AA:$AA,BASE!$A:$A,PAUSAS!AQ$3,BASE!$G:$G,PAUSAS!$B8)))</f>
        <v>0</v>
      </c>
      <c r="AR8" s="18">
        <f>IF(AQ8="","",IF(SUMIFS(METAS!$D:$D,METAS!$B:$B,PAUSAS!$E8)&gt;=AQ8,0,AQ8-SUMIFS(METAS!$D:$D,METAS!$B:$B,PAUSAS!$E8)))</f>
        <v>0</v>
      </c>
      <c r="AS8" s="28">
        <f>IF($B8="","",IF(COUNTIF(BASE!$A:$A,PAUSAS!AS$3)=0,"",SUMIFS(BASE!$AA:$AA,BASE!$A:$A,PAUSAS!AS$3,BASE!$G:$G,PAUSAS!$B8)))</f>
        <v>0</v>
      </c>
      <c r="AT8" s="28">
        <f>IF(AS8="","",IF(SUMIFS(METAS!$D:$D,METAS!$B:$B,PAUSAS!$E8)&gt;=AS8,0,AS8-SUMIFS(METAS!$D:$D,METAS!$B:$B,PAUSAS!$E8)))</f>
        <v>0</v>
      </c>
      <c r="AU8" s="18">
        <f>IF($B8="","",IF(COUNTIF(BASE!$A:$A,PAUSAS!AU$3)=0,"",SUMIFS(BASE!$AA:$AA,BASE!$A:$A,PAUSAS!AU$3,BASE!$G:$G,PAUSAS!$B8)))</f>
        <v>0</v>
      </c>
      <c r="AV8" s="18">
        <f>IF(AU8="","",IF(SUMIFS(METAS!$D:$D,METAS!$B:$B,PAUSAS!$E8)&gt;=AU8,0,AU8-SUMIFS(METAS!$D:$D,METAS!$B:$B,PAUSAS!$E8)))</f>
        <v>0</v>
      </c>
      <c r="AW8" s="28">
        <f>IF($B8="","",IF(COUNTIF(BASE!$A:$A,PAUSAS!AW$3)=0,"",SUMIFS(BASE!$AA:$AA,BASE!$A:$A,PAUSAS!AW$3,BASE!$G:$G,PAUSAS!$B8)))</f>
        <v>0</v>
      </c>
      <c r="AX8" s="28">
        <f>IF(AW8="","",IF(SUMIFS(METAS!$D:$D,METAS!$B:$B,PAUSAS!$E8)&gt;=AW8,0,AW8-SUMIFS(METAS!$D:$D,METAS!$B:$B,PAUSAS!$E8)))</f>
        <v>0</v>
      </c>
      <c r="AY8" s="18">
        <f>IF($B8="","",IF(COUNTIF(BASE!$A:$A,PAUSAS!AY$3)=0,"",SUMIFS(BASE!$AA:$AA,BASE!$A:$A,PAUSAS!AY$3,BASE!$G:$G,PAUSAS!$B8)))</f>
        <v>0</v>
      </c>
      <c r="AZ8" s="18">
        <f>IF(AY8="","",IF(SUMIFS(METAS!$D:$D,METAS!$B:$B,PAUSAS!$E8)&gt;=AY8,0,AY8-SUMIFS(METAS!$D:$D,METAS!$B:$B,PAUSAS!$E8)))</f>
        <v>0</v>
      </c>
      <c r="BA8" s="28">
        <f>IF($B8="","",IF(COUNTIF(BASE!$A:$A,PAUSAS!BA$3)=0,"",SUMIFS(BASE!$AA:$AA,BASE!$A:$A,PAUSAS!BA$3,BASE!$G:$G,PAUSAS!$B8)))</f>
        <v>0</v>
      </c>
      <c r="BB8" s="28">
        <f>IF(BA8="","",IF(SUMIFS(METAS!$D:$D,METAS!$B:$B,PAUSAS!$E8)&gt;=BA8,0,BA8-SUMIFS(METAS!$D:$D,METAS!$B:$B,PAUSAS!$E8)))</f>
        <v>0</v>
      </c>
      <c r="BC8" s="18">
        <f>IF($B8="","",IF(COUNTIF(BASE!$A:$A,PAUSAS!BC$3)=0,"",SUMIFS(BASE!$AA:$AA,BASE!$A:$A,PAUSAS!BC$3,BASE!$G:$G,PAUSAS!$B8)))</f>
        <v>0</v>
      </c>
      <c r="BD8" s="18">
        <f>IF(BC8="","",IF(SUMIFS(METAS!$D:$D,METAS!$B:$B,PAUSAS!$E8)&gt;=BC8,0,BC8-SUMIFS(METAS!$D:$D,METAS!$B:$B,PAUSAS!$E8)))</f>
        <v>0</v>
      </c>
      <c r="BE8" s="28">
        <f>IF($B8="","",IF(COUNTIF(BASE!$A:$A,PAUSAS!BE$3)=0,"",SUMIFS(BASE!$AA:$AA,BASE!$A:$A,PAUSAS!BE$3,BASE!$G:$G,PAUSAS!$B8)))</f>
        <v>0</v>
      </c>
      <c r="BF8" s="28">
        <f>IF(BE8="","",IF(SUMIFS(METAS!$D:$D,METAS!$B:$B,PAUSAS!$E8)&gt;=BE8,0,BE8-SUMIFS(METAS!$D:$D,METAS!$B:$B,PAUSAS!$E8)))</f>
        <v>0</v>
      </c>
      <c r="BG8" s="18">
        <f>IF($B8="","",IF(COUNTIF(BASE!$A:$A,PAUSAS!BG$3)=0,"",SUMIFS(BASE!$AA:$AA,BASE!$A:$A,PAUSAS!BG$3,BASE!$G:$G,PAUSAS!$B8)))</f>
        <v>0</v>
      </c>
      <c r="BH8" s="18">
        <f>IF(BG8="","",IF(SUMIFS(METAS!$D:$D,METAS!$B:$B,PAUSAS!$E8)&gt;=BG8,0,BG8-SUMIFS(METAS!$D:$D,METAS!$B:$B,PAUSAS!$E8)))</f>
        <v>0</v>
      </c>
      <c r="BI8" s="28">
        <f>IF($B8="","",IF(COUNTIF(BASE!$A:$A,PAUSAS!BI$3)=0,"",SUMIFS(BASE!$AA:$AA,BASE!$A:$A,PAUSAS!BI$3,BASE!$G:$G,PAUSAS!$B8)))</f>
        <v>0</v>
      </c>
      <c r="BJ8" s="28">
        <f>IF(BI8="","",IF(SUMIFS(METAS!$D:$D,METAS!$B:$B,PAUSAS!$E8)&gt;=BI8,0,BI8-SUMIFS(METAS!$D:$D,METAS!$B:$B,PAUSAS!$E8)))</f>
        <v>0</v>
      </c>
      <c r="BK8" s="18">
        <f>IF($B8="","",IF(COUNTIF(BASE!$A:$A,PAUSAS!BK$3)=0,"",SUMIFS(BASE!$AA:$AA,BASE!$A:$A,PAUSAS!BK$3,BASE!$G:$G,PAUSAS!$B8)))</f>
        <v>0</v>
      </c>
      <c r="BL8" s="18">
        <f>IF(BK8="","",IF(SUMIFS(METAS!$D:$D,METAS!$B:$B,PAUSAS!$E8)&gt;=BK8,0,BK8-SUMIFS(METAS!$D:$D,METAS!$B:$B,PAUSAS!$E8)))</f>
        <v>0</v>
      </c>
      <c r="BM8" s="28">
        <f>IF($B8="","",IF(COUNTIF(BASE!$A:$A,PAUSAS!BM$3)=0,"",SUMIFS(BASE!$AA:$AA,BASE!$A:$A,PAUSAS!BM$3,BASE!$G:$G,PAUSAS!$B8)))</f>
        <v>0</v>
      </c>
      <c r="BN8" s="28">
        <f>IF(BM8="","",IF(SUMIFS(METAS!$D:$D,METAS!$B:$B,PAUSAS!$E8)&gt;=BM8,0,BM8-SUMIFS(METAS!$D:$D,METAS!$B:$B,PAUSAS!$E8)))</f>
        <v>0</v>
      </c>
      <c r="BO8" s="18">
        <f>IF($B8="","",IF(COUNTIF(BASE!$A:$A,PAUSAS!BO$3)=0,"",SUMIFS(BASE!$AA:$AA,BASE!$A:$A,PAUSAS!BO$3,BASE!$G:$G,PAUSAS!$B8)))</f>
        <v>0</v>
      </c>
      <c r="BP8" s="18">
        <f>IF(BO8="","",IF(SUMIFS(METAS!$D:$D,METAS!$B:$B,PAUSAS!$E8)&gt;=BO8,0,BO8-SUMIFS(METAS!$D:$D,METAS!$B:$B,PAUSAS!$E8)))</f>
        <v>0</v>
      </c>
      <c r="BQ8" s="28">
        <f>IF($B8="","",IF(COUNTIF(BASE!$A:$A,PAUSAS!BQ$3)=0,"",SUMIFS(BASE!$AA:$AA,BASE!$A:$A,PAUSAS!BQ$3,BASE!$G:$G,PAUSAS!$B8)))</f>
        <v>0</v>
      </c>
      <c r="BR8" s="28">
        <f>IF(BQ8="","",IF(SUMIFS(METAS!$D:$D,METAS!$B:$B,PAUSAS!$E8)&gt;=BQ8,0,BQ8-SUMIFS(METAS!$D:$D,METAS!$B:$B,PAUSAS!$E8)))</f>
        <v>0</v>
      </c>
      <c r="BS8" s="18">
        <f>IF($B8="","",IF(COUNTIF(BASE!$A:$A,PAUSAS!BS$3)=0,"",SUMIFS(BASE!$AA:$AA,BASE!$A:$A,PAUSAS!BS$3,BASE!$G:$G,PAUSAS!$B8)))</f>
        <v>0</v>
      </c>
      <c r="BT8" s="18">
        <f>IF(BS8="","",IF(SUMIFS(METAS!$D:$D,METAS!$B:$B,PAUSAS!$E8)&gt;=BS8,0,BS8-SUMIFS(METAS!$D:$D,METAS!$B:$B,PAUSAS!$E8)))</f>
        <v>0</v>
      </c>
      <c r="BU8" s="28">
        <f>IF($B8="","",IF(COUNTIF(BASE!$A:$A,PAUSAS!BU$3)=0,"",SUMIFS(BASE!$AA:$AA,BASE!$A:$A,PAUSAS!BU$3,BASE!$G:$G,PAUSAS!$B8)))</f>
        <v>0</v>
      </c>
      <c r="BV8" s="28">
        <f>IF(BU8="","",IF(SUMIFS(METAS!$D:$D,METAS!$B:$B,PAUSAS!$E8)&gt;=BU8,0,BU8-SUMIFS(METAS!$D:$D,METAS!$B:$B,PAUSAS!$E8)))</f>
        <v>0</v>
      </c>
    </row>
    <row r="9" spans="1:74" s="8" customFormat="1" x14ac:dyDescent="0.25">
      <c r="B9" s="50">
        <v>91371</v>
      </c>
      <c r="C9" s="16" t="str">
        <f>IF($B9="","",VLOOKUP($B9,EQUIPE!$B:$E,2,0))</f>
        <v>VANESSA DIAS RIBEIRO</v>
      </c>
      <c r="D9" s="16" t="str">
        <f>IF($B9="","",VLOOKUP($B9,EQUIPE!$B:$F,5,0))</f>
        <v>ULTRAGAZ BO</v>
      </c>
      <c r="E9" s="18">
        <f>IF($B9="","",VLOOKUP($B9,EQUIPE!$B:$E,3,0))</f>
        <v>0.26388888888888884</v>
      </c>
      <c r="F9" s="16" t="str">
        <f>IF($B9="","",VLOOKUP($B9,EQUIPE!$B:$E,4,0))</f>
        <v>DANIELA PEREZ</v>
      </c>
      <c r="H9" s="18">
        <f>IF($B9="","",SUMIFS(ABS!$H:$H,ABS!$B:$B,PAUSAS!$B9)*SUMIFS(METAS!$D:$D,METAS!$B:$B,PAUSAS!$E9))</f>
        <v>0.73333333333333328</v>
      </c>
      <c r="I9" s="18">
        <f t="shared" si="1"/>
        <v>0.12743055555555555</v>
      </c>
      <c r="J9" s="18">
        <f t="shared" si="2"/>
        <v>0</v>
      </c>
      <c r="K9" s="19">
        <f t="shared" si="3"/>
        <v>1</v>
      </c>
      <c r="M9" s="28">
        <f>IF($B9="","",IF(COUNTIF(BASE!$A:$A,PAUSAS!M$3)=0,"",SUMIFS(BASE!$AA:$AA,BASE!$A:$A,PAUSAS!M$3,BASE!$G:$G,PAUSAS!$B9)))</f>
        <v>0</v>
      </c>
      <c r="N9" s="28">
        <f>IF(M9="","",IF(SUMIFS(METAS!$D:$D,METAS!$B:$B,PAUSAS!$E9)&gt;=M9,0,M9-SUMIFS(METAS!$D:$D,METAS!$B:$B,PAUSAS!$E9)))</f>
        <v>0</v>
      </c>
      <c r="O9" s="18">
        <f>IF($B9="","",IF(COUNTIF(BASE!$A:$A,PAUSAS!O$3)=0,"",SUMIFS(BASE!$AA:$AA,BASE!$A:$A,PAUSAS!O$3,BASE!$G:$G,PAUSAS!$B9)))</f>
        <v>0</v>
      </c>
      <c r="P9" s="18">
        <f>IF(O9="","",IF(SUMIFS(METAS!$D:$D,METAS!$B:$B,PAUSAS!$E9)&gt;=O9,0,O9-SUMIFS(METAS!$D:$D,METAS!$B:$B,PAUSAS!$E9)))</f>
        <v>0</v>
      </c>
      <c r="Q9" s="28">
        <f>IF($B9="","",IF(COUNTIF(BASE!$A:$A,PAUSAS!Q$3)=0,"",SUMIFS(BASE!$AA:$AA,BASE!$A:$A,PAUSAS!Q$3,BASE!$G:$G,PAUSAS!$B9)))</f>
        <v>2.3310185185185187E-2</v>
      </c>
      <c r="R9" s="28">
        <f>IF(Q9="","",IF(SUMIFS(METAS!$D:$D,METAS!$B:$B,PAUSAS!$E9)&gt;=Q9,0,Q9-SUMIFS(METAS!$D:$D,METAS!$B:$B,PAUSAS!$E9)))</f>
        <v>0</v>
      </c>
      <c r="S9" s="18">
        <f>IF($B9="","",IF(COUNTIF(BASE!$A:$A,PAUSAS!S$3)=0,"",SUMIFS(BASE!$AA:$AA,BASE!$A:$A,PAUSAS!S$3,BASE!$G:$G,PAUSAS!$B9)))</f>
        <v>1.6793981481481479E-2</v>
      </c>
      <c r="T9" s="18">
        <f>IF(S9="","",IF(SUMIFS(METAS!$D:$D,METAS!$B:$B,PAUSAS!$E9)&gt;=S9,0,S9-SUMIFS(METAS!$D:$D,METAS!$B:$B,PAUSAS!$E9)))</f>
        <v>0</v>
      </c>
      <c r="U9" s="28">
        <f>IF($B9="","",IF(COUNTIF(BASE!$A:$A,PAUSAS!U$3)=0,"",SUMIFS(BASE!$AA:$AA,BASE!$A:$A,PAUSAS!U$3,BASE!$G:$G,PAUSAS!$B9)))</f>
        <v>6.9212962962962969E-3</v>
      </c>
      <c r="V9" s="28">
        <f>IF(U9="","",IF(SUMIFS(METAS!$D:$D,METAS!$B:$B,PAUSAS!$E9)&gt;=U9,0,U9-SUMIFS(METAS!$D:$D,METAS!$B:$B,PAUSAS!$E9)))</f>
        <v>0</v>
      </c>
      <c r="W9" s="18">
        <f>IF($B9="","",IF(COUNTIF(BASE!$A:$A,PAUSAS!W$3)=0,"",SUMIFS(BASE!$AA:$AA,BASE!$A:$A,PAUSAS!W$3,BASE!$G:$G,PAUSAS!$B9)))</f>
        <v>8.5763888888888886E-3</v>
      </c>
      <c r="X9" s="18">
        <f>IF(W9="","",IF(SUMIFS(METAS!$D:$D,METAS!$B:$B,PAUSAS!$E9)&gt;=W9,0,W9-SUMIFS(METAS!$D:$D,METAS!$B:$B,PAUSAS!$E9)))</f>
        <v>0</v>
      </c>
      <c r="Y9" s="28">
        <f>IF($B9="","",IF(COUNTIF(BASE!$A:$A,PAUSAS!Y$3)=0,"",SUMIFS(BASE!$AA:$AA,BASE!$A:$A,PAUSAS!Y$3,BASE!$G:$G,PAUSAS!$B9)))</f>
        <v>0</v>
      </c>
      <c r="Z9" s="28">
        <f>IF(Y9="","",IF(SUMIFS(METAS!$D:$D,METAS!$B:$B,PAUSAS!$E9)&gt;=Y9,0,Y9-SUMIFS(METAS!$D:$D,METAS!$B:$B,PAUSAS!$E9)))</f>
        <v>0</v>
      </c>
      <c r="AA9" s="18">
        <f>IF($B9="","",IF(COUNTIF(BASE!$A:$A,PAUSAS!AA$3)=0,"",SUMIFS(BASE!$AA:$AA,BASE!$A:$A,PAUSAS!AA$3,BASE!$G:$G,PAUSAS!$B9)))</f>
        <v>1.5081018518518516E-2</v>
      </c>
      <c r="AB9" s="18">
        <f>IF(AA9="","",IF(SUMIFS(METAS!$D:$D,METAS!$B:$B,PAUSAS!$E9)&gt;=AA9,0,AA9-SUMIFS(METAS!$D:$D,METAS!$B:$B,PAUSAS!$E9)))</f>
        <v>0</v>
      </c>
      <c r="AC9" s="28">
        <f>IF($B9="","",IF(COUNTIF(BASE!$A:$A,PAUSAS!AC$3)=0,"",SUMIFS(BASE!$AA:$AA,BASE!$A:$A,PAUSAS!AC$3,BASE!$G:$G,PAUSAS!$B9)))</f>
        <v>7.0601851851851847E-4</v>
      </c>
      <c r="AD9" s="28">
        <f>IF(AC9="","",IF(SUMIFS(METAS!$D:$D,METAS!$B:$B,PAUSAS!$E9)&gt;=AC9,0,AC9-SUMIFS(METAS!$D:$D,METAS!$B:$B,PAUSAS!$E9)))</f>
        <v>0</v>
      </c>
      <c r="AE9" s="18">
        <f>IF($B9="","",IF(COUNTIF(BASE!$A:$A,PAUSAS!AE$3)=0,"",SUMIFS(BASE!$AA:$AA,BASE!$A:$A,PAUSAS!AE$3,BASE!$G:$G,PAUSAS!$B9)))</f>
        <v>0</v>
      </c>
      <c r="AF9" s="18">
        <f>IF(AE9="","",IF(SUMIFS(METAS!$D:$D,METAS!$B:$B,PAUSAS!$E9)&gt;=AE9,0,AE9-SUMIFS(METAS!$D:$D,METAS!$B:$B,PAUSAS!$E9)))</f>
        <v>0</v>
      </c>
      <c r="AG9" s="28">
        <f>IF($B9="","",IF(COUNTIF(BASE!$A:$A,PAUSAS!AG$3)=0,"",SUMIFS(BASE!$AA:$AA,BASE!$A:$A,PAUSAS!AG$3,BASE!$G:$G,PAUSAS!$B9)))</f>
        <v>0</v>
      </c>
      <c r="AH9" s="28">
        <f>IF(AG9="","",IF(SUMIFS(METAS!$D:$D,METAS!$B:$B,PAUSAS!$E9)&gt;=AG9,0,AG9-SUMIFS(METAS!$D:$D,METAS!$B:$B,PAUSAS!$E9)))</f>
        <v>0</v>
      </c>
      <c r="AI9" s="18">
        <f>IF($B9="","",IF(COUNTIF(BASE!$A:$A,PAUSAS!AI$3)=0,"",SUMIFS(BASE!$AA:$AA,BASE!$A:$A,PAUSAS!AI$3,BASE!$G:$G,PAUSAS!$B9)))</f>
        <v>0</v>
      </c>
      <c r="AJ9" s="18">
        <f>IF(AI9="","",IF(SUMIFS(METAS!$D:$D,METAS!$B:$B,PAUSAS!$E9)&gt;=AI9,0,AI9-SUMIFS(METAS!$D:$D,METAS!$B:$B,PAUSAS!$E9)))</f>
        <v>0</v>
      </c>
      <c r="AK9" s="28">
        <f>IF($B9="","",IF(COUNTIF(BASE!$A:$A,PAUSAS!AK$3)=0,"",SUMIFS(BASE!$AA:$AA,BASE!$A:$A,PAUSAS!AK$3,BASE!$G:$G,PAUSAS!$B9)))</f>
        <v>0</v>
      </c>
      <c r="AL9" s="28">
        <f>IF(AK9="","",IF(SUMIFS(METAS!$D:$D,METAS!$B:$B,PAUSAS!$E9)&gt;=AK9,0,AK9-SUMIFS(METAS!$D:$D,METAS!$B:$B,PAUSAS!$E9)))</f>
        <v>0</v>
      </c>
      <c r="AM9" s="18">
        <f>IF($B9="","",IF(COUNTIF(BASE!$A:$A,PAUSAS!AM$3)=0,"",SUMIFS(BASE!$AA:$AA,BASE!$A:$A,PAUSAS!AM$3,BASE!$G:$G,PAUSAS!$B9)))</f>
        <v>0</v>
      </c>
      <c r="AN9" s="18">
        <f>IF(AM9="","",IF(SUMIFS(METAS!$D:$D,METAS!$B:$B,PAUSAS!$E9)&gt;=AM9,0,AM9-SUMIFS(METAS!$D:$D,METAS!$B:$B,PAUSAS!$E9)))</f>
        <v>0</v>
      </c>
      <c r="AO9" s="28">
        <f>IF($B9="","",IF(COUNTIF(BASE!$A:$A,PAUSAS!AO$3)=0,"",SUMIFS(BASE!$AA:$AA,BASE!$A:$A,PAUSAS!AO$3,BASE!$G:$G,PAUSAS!$B9)))</f>
        <v>0</v>
      </c>
      <c r="AP9" s="28">
        <f>IF(AO9="","",IF(SUMIFS(METAS!$D:$D,METAS!$B:$B,PAUSAS!$E9)&gt;=AO9,0,AO9-SUMIFS(METAS!$D:$D,METAS!$B:$B,PAUSAS!$E9)))</f>
        <v>0</v>
      </c>
      <c r="AQ9" s="18">
        <f>IF($B9="","",IF(COUNTIF(BASE!$A:$A,PAUSAS!AQ$3)=0,"",SUMIFS(BASE!$AA:$AA,BASE!$A:$A,PAUSAS!AQ$3,BASE!$G:$G,PAUSAS!$B9)))</f>
        <v>0</v>
      </c>
      <c r="AR9" s="18">
        <f>IF(AQ9="","",IF(SUMIFS(METAS!$D:$D,METAS!$B:$B,PAUSAS!$E9)&gt;=AQ9,0,AQ9-SUMIFS(METAS!$D:$D,METAS!$B:$B,PAUSAS!$E9)))</f>
        <v>0</v>
      </c>
      <c r="AS9" s="28">
        <f>IF($B9="","",IF(COUNTIF(BASE!$A:$A,PAUSAS!AS$3)=0,"",SUMIFS(BASE!$AA:$AA,BASE!$A:$A,PAUSAS!AS$3,BASE!$G:$G,PAUSAS!$B9)))</f>
        <v>0</v>
      </c>
      <c r="AT9" s="28">
        <f>IF(AS9="","",IF(SUMIFS(METAS!$D:$D,METAS!$B:$B,PAUSAS!$E9)&gt;=AS9,0,AS9-SUMIFS(METAS!$D:$D,METAS!$B:$B,PAUSAS!$E9)))</f>
        <v>0</v>
      </c>
      <c r="AU9" s="18">
        <f>IF($B9="","",IF(COUNTIF(BASE!$A:$A,PAUSAS!AU$3)=0,"",SUMIFS(BASE!$AA:$AA,BASE!$A:$A,PAUSAS!AU$3,BASE!$G:$G,PAUSAS!$B9)))</f>
        <v>0</v>
      </c>
      <c r="AV9" s="18">
        <f>IF(AU9="","",IF(SUMIFS(METAS!$D:$D,METAS!$B:$B,PAUSAS!$E9)&gt;=AU9,0,AU9-SUMIFS(METAS!$D:$D,METAS!$B:$B,PAUSAS!$E9)))</f>
        <v>0</v>
      </c>
      <c r="AW9" s="28">
        <f>IF($B9="","",IF(COUNTIF(BASE!$A:$A,PAUSAS!AW$3)=0,"",SUMIFS(BASE!$AA:$AA,BASE!$A:$A,PAUSAS!AW$3,BASE!$G:$G,PAUSAS!$B9)))</f>
        <v>0</v>
      </c>
      <c r="AX9" s="28">
        <f>IF(AW9="","",IF(SUMIFS(METAS!$D:$D,METAS!$B:$B,PAUSAS!$E9)&gt;=AW9,0,AW9-SUMIFS(METAS!$D:$D,METAS!$B:$B,PAUSAS!$E9)))</f>
        <v>0</v>
      </c>
      <c r="AY9" s="18">
        <f>IF($B9="","",IF(COUNTIF(BASE!$A:$A,PAUSAS!AY$3)=0,"",SUMIFS(BASE!$AA:$AA,BASE!$A:$A,PAUSAS!AY$3,BASE!$G:$G,PAUSAS!$B9)))</f>
        <v>9.8958333333333329E-3</v>
      </c>
      <c r="AZ9" s="18">
        <f>IF(AY9="","",IF(SUMIFS(METAS!$D:$D,METAS!$B:$B,PAUSAS!$E9)&gt;=AY9,0,AY9-SUMIFS(METAS!$D:$D,METAS!$B:$B,PAUSAS!$E9)))</f>
        <v>0</v>
      </c>
      <c r="BA9" s="28">
        <f>IF($B9="","",IF(COUNTIF(BASE!$A:$A,PAUSAS!BA$3)=0,"",SUMIFS(BASE!$AA:$AA,BASE!$A:$A,PAUSAS!BA$3,BASE!$G:$G,PAUSAS!$B9)))</f>
        <v>0</v>
      </c>
      <c r="BB9" s="28">
        <f>IF(BA9="","",IF(SUMIFS(METAS!$D:$D,METAS!$B:$B,PAUSAS!$E9)&gt;=BA9,0,BA9-SUMIFS(METAS!$D:$D,METAS!$B:$B,PAUSAS!$E9)))</f>
        <v>0</v>
      </c>
      <c r="BC9" s="18">
        <f>IF($B9="","",IF(COUNTIF(BASE!$A:$A,PAUSAS!BC$3)=0,"",SUMIFS(BASE!$AA:$AA,BASE!$A:$A,PAUSAS!BC$3,BASE!$G:$G,PAUSAS!$B9)))</f>
        <v>1.3761574074074074E-2</v>
      </c>
      <c r="BD9" s="18">
        <f>IF(BC9="","",IF(SUMIFS(METAS!$D:$D,METAS!$B:$B,PAUSAS!$E9)&gt;=BC9,0,BC9-SUMIFS(METAS!$D:$D,METAS!$B:$B,PAUSAS!$E9)))</f>
        <v>0</v>
      </c>
      <c r="BE9" s="28">
        <f>IF($B9="","",IF(COUNTIF(BASE!$A:$A,PAUSAS!BE$3)=0,"",SUMIFS(BASE!$AA:$AA,BASE!$A:$A,PAUSAS!BE$3,BASE!$G:$G,PAUSAS!$B9)))</f>
        <v>0</v>
      </c>
      <c r="BF9" s="28">
        <f>IF(BE9="","",IF(SUMIFS(METAS!$D:$D,METAS!$B:$B,PAUSAS!$E9)&gt;=BE9,0,BE9-SUMIFS(METAS!$D:$D,METAS!$B:$B,PAUSAS!$E9)))</f>
        <v>0</v>
      </c>
      <c r="BG9" s="18">
        <f>IF($B9="","",IF(COUNTIF(BASE!$A:$A,PAUSAS!BG$3)=0,"",SUMIFS(BASE!$AA:$AA,BASE!$A:$A,PAUSAS!BG$3,BASE!$G:$G,PAUSAS!$B9)))</f>
        <v>0</v>
      </c>
      <c r="BH9" s="18">
        <f>IF(BG9="","",IF(SUMIFS(METAS!$D:$D,METAS!$B:$B,PAUSAS!$E9)&gt;=BG9,0,BG9-SUMIFS(METAS!$D:$D,METAS!$B:$B,PAUSAS!$E9)))</f>
        <v>0</v>
      </c>
      <c r="BI9" s="28">
        <f>IF($B9="","",IF(COUNTIF(BASE!$A:$A,PAUSAS!BI$3)=0,"",SUMIFS(BASE!$AA:$AA,BASE!$A:$A,PAUSAS!BI$3,BASE!$G:$G,PAUSAS!$B9)))</f>
        <v>2.1145833333333336E-2</v>
      </c>
      <c r="BJ9" s="28">
        <f>IF(BI9="","",IF(SUMIFS(METAS!$D:$D,METAS!$B:$B,PAUSAS!$E9)&gt;=BI9,0,BI9-SUMIFS(METAS!$D:$D,METAS!$B:$B,PAUSAS!$E9)))</f>
        <v>0</v>
      </c>
      <c r="BK9" s="18">
        <f>IF($B9="","",IF(COUNTIF(BASE!$A:$A,PAUSAS!BK$3)=0,"",SUMIFS(BASE!$AA:$AA,BASE!$A:$A,PAUSAS!BK$3,BASE!$G:$G,PAUSAS!$B9)))</f>
        <v>0</v>
      </c>
      <c r="BL9" s="18">
        <f>IF(BK9="","",IF(SUMIFS(METAS!$D:$D,METAS!$B:$B,PAUSAS!$E9)&gt;=BK9,0,BK9-SUMIFS(METAS!$D:$D,METAS!$B:$B,PAUSAS!$E9)))</f>
        <v>0</v>
      </c>
      <c r="BM9" s="28">
        <f>IF($B9="","",IF(COUNTIF(BASE!$A:$A,PAUSAS!BM$3)=0,"",SUMIFS(BASE!$AA:$AA,BASE!$A:$A,PAUSAS!BM$3,BASE!$G:$G,PAUSAS!$B9)))</f>
        <v>0</v>
      </c>
      <c r="BN9" s="28">
        <f>IF(BM9="","",IF(SUMIFS(METAS!$D:$D,METAS!$B:$B,PAUSAS!$E9)&gt;=BM9,0,BM9-SUMIFS(METAS!$D:$D,METAS!$B:$B,PAUSAS!$E9)))</f>
        <v>0</v>
      </c>
      <c r="BO9" s="18">
        <f>IF($B9="","",IF(COUNTIF(BASE!$A:$A,PAUSAS!BO$3)=0,"",SUMIFS(BASE!$AA:$AA,BASE!$A:$A,PAUSAS!BO$3,BASE!$G:$G,PAUSAS!$B9)))</f>
        <v>0</v>
      </c>
      <c r="BP9" s="18">
        <f>IF(BO9="","",IF(SUMIFS(METAS!$D:$D,METAS!$B:$B,PAUSAS!$E9)&gt;=BO9,0,BO9-SUMIFS(METAS!$D:$D,METAS!$B:$B,PAUSAS!$E9)))</f>
        <v>0</v>
      </c>
      <c r="BQ9" s="28">
        <f>IF($B9="","",IF(COUNTIF(BASE!$A:$A,PAUSAS!BQ$3)=0,"",SUMIFS(BASE!$AA:$AA,BASE!$A:$A,PAUSAS!BQ$3,BASE!$G:$G,PAUSAS!$B9)))</f>
        <v>1.1238425925925928E-2</v>
      </c>
      <c r="BR9" s="28">
        <f>IF(BQ9="","",IF(SUMIFS(METAS!$D:$D,METAS!$B:$B,PAUSAS!$E9)&gt;=BQ9,0,BQ9-SUMIFS(METAS!$D:$D,METAS!$B:$B,PAUSAS!$E9)))</f>
        <v>0</v>
      </c>
      <c r="BS9" s="18">
        <f>IF($B9="","",IF(COUNTIF(BASE!$A:$A,PAUSAS!BS$3)=0,"",SUMIFS(BASE!$AA:$AA,BASE!$A:$A,PAUSAS!BS$3,BASE!$G:$G,PAUSAS!$B9)))</f>
        <v>0</v>
      </c>
      <c r="BT9" s="18">
        <f>IF(BS9="","",IF(SUMIFS(METAS!$D:$D,METAS!$B:$B,PAUSAS!$E9)&gt;=BS9,0,BS9-SUMIFS(METAS!$D:$D,METAS!$B:$B,PAUSAS!$E9)))</f>
        <v>0</v>
      </c>
      <c r="BU9" s="28">
        <f>IF($B9="","",IF(COUNTIF(BASE!$A:$A,PAUSAS!BU$3)=0,"",SUMIFS(BASE!$AA:$AA,BASE!$A:$A,PAUSAS!BU$3,BASE!$G:$G,PAUSAS!$B9)))</f>
        <v>0</v>
      </c>
      <c r="BV9" s="28">
        <f>IF(BU9="","",IF(SUMIFS(METAS!$D:$D,METAS!$B:$B,PAUSAS!$E9)&gt;=BU9,0,BU9-SUMIFS(METAS!$D:$D,METAS!$B:$B,PAUSAS!$E9)))</f>
        <v>0</v>
      </c>
    </row>
    <row r="10" spans="1:74" s="8" customFormat="1" x14ac:dyDescent="0.25">
      <c r="B10" s="50">
        <v>91173</v>
      </c>
      <c r="C10" s="16" t="str">
        <f>IF($B10="","",VLOOKUP($B10,EQUIPE!$B:$E,2,0))</f>
        <v xml:space="preserve">	GABRIELLE FERNANDA ROSA PACHECO LEITE </v>
      </c>
      <c r="D10" s="16" t="str">
        <f>IF($B10="","",VLOOKUP($B10,EQUIPE!$B:$F,5,0))</f>
        <v>ULTRAGAZ FRONT</v>
      </c>
      <c r="E10" s="18">
        <f>IF($B10="","",VLOOKUP($B10,EQUIPE!$B:$E,3,0))</f>
        <v>0.2638888888888889</v>
      </c>
      <c r="F10" s="16" t="str">
        <f>IF($B10="","",VLOOKUP($B10,EQUIPE!$B:$E,4,0))</f>
        <v>DANIELA PEREZ</v>
      </c>
      <c r="H10" s="18">
        <f>IF($B10="","",SUMIFS(ABS!$H:$H,ABS!$B:$B,PAUSAS!$B10)*SUMIFS(METAS!$D:$D,METAS!$B:$B,PAUSAS!$E10))</f>
        <v>0.73333333333333328</v>
      </c>
      <c r="I10" s="18">
        <f t="shared" si="1"/>
        <v>0.68871527777777763</v>
      </c>
      <c r="J10" s="18">
        <f t="shared" si="2"/>
        <v>4.5138888888889006E-4</v>
      </c>
      <c r="K10" s="19">
        <f t="shared" si="3"/>
        <v>0.9993844696969697</v>
      </c>
      <c r="M10" s="28">
        <f>IF($B10="","",IF(COUNTIF(BASE!$A:$A,PAUSAS!M$3)=0,"",SUMIFS(BASE!$AA:$AA,BASE!$A:$A,PAUSAS!M$3,BASE!$G:$G,PAUSAS!$B10)))</f>
        <v>0</v>
      </c>
      <c r="N10" s="28">
        <f>IF(M10="","",IF(SUMIFS(METAS!$D:$D,METAS!$B:$B,PAUSAS!$E10)&gt;=M10,0,M10-SUMIFS(METAS!$D:$D,METAS!$B:$B,PAUSAS!$E10)))</f>
        <v>0</v>
      </c>
      <c r="O10" s="18">
        <f>IF($B10="","",IF(COUNTIF(BASE!$A:$A,PAUSAS!O$3)=0,"",SUMIFS(BASE!$AA:$AA,BASE!$A:$A,PAUSAS!O$3,BASE!$G:$G,PAUSAS!$B10)))</f>
        <v>2.792824074074074E-2</v>
      </c>
      <c r="P10" s="18">
        <f>IF(O10="","",IF(SUMIFS(METAS!$D:$D,METAS!$B:$B,PAUSAS!$E10)&gt;=O10,0,O10-SUMIFS(METAS!$D:$D,METAS!$B:$B,PAUSAS!$E10)))</f>
        <v>0</v>
      </c>
      <c r="Q10" s="28">
        <f>IF($B10="","",IF(COUNTIF(BASE!$A:$A,PAUSAS!Q$3)=0,"",SUMIFS(BASE!$AA:$AA,BASE!$A:$A,PAUSAS!Q$3,BASE!$G:$G,PAUSAS!$B10)))</f>
        <v>2.796296296296296E-2</v>
      </c>
      <c r="R10" s="28">
        <f>IF(Q10="","",IF(SUMIFS(METAS!$D:$D,METAS!$B:$B,PAUSAS!$E10)&gt;=Q10,0,Q10-SUMIFS(METAS!$D:$D,METAS!$B:$B,PAUSAS!$E10)))</f>
        <v>0</v>
      </c>
      <c r="S10" s="18">
        <f>IF($B10="","",IF(COUNTIF(BASE!$A:$A,PAUSAS!S$3)=0,"",SUMIFS(BASE!$AA:$AA,BASE!$A:$A,PAUSAS!S$3,BASE!$G:$G,PAUSAS!$B10)))</f>
        <v>2.8518518518518516E-2</v>
      </c>
      <c r="T10" s="18">
        <f>IF(S10="","",IF(SUMIFS(METAS!$D:$D,METAS!$B:$B,PAUSAS!$E10)&gt;=S10,0,S10-SUMIFS(METAS!$D:$D,METAS!$B:$B,PAUSAS!$E10)))</f>
        <v>0</v>
      </c>
      <c r="U10" s="28">
        <f>IF($B10="","",IF(COUNTIF(BASE!$A:$A,PAUSAS!U$3)=0,"",SUMIFS(BASE!$AA:$AA,BASE!$A:$A,PAUSAS!U$3,BASE!$G:$G,PAUSAS!$B10)))</f>
        <v>2.8773148148148145E-2</v>
      </c>
      <c r="V10" s="28">
        <f>IF(U10="","",IF(SUMIFS(METAS!$D:$D,METAS!$B:$B,PAUSAS!$E10)&gt;=U10,0,U10-SUMIFS(METAS!$D:$D,METAS!$B:$B,PAUSAS!$E10)))</f>
        <v>0</v>
      </c>
      <c r="W10" s="18">
        <f>IF($B10="","",IF(COUNTIF(BASE!$A:$A,PAUSAS!W$3)=0,"",SUMIFS(BASE!$AA:$AA,BASE!$A:$A,PAUSAS!W$3,BASE!$G:$G,PAUSAS!$B10)))</f>
        <v>3.019675925925926E-2</v>
      </c>
      <c r="X10" s="18">
        <f>IF(W10="","",IF(SUMIFS(METAS!$D:$D,METAS!$B:$B,PAUSAS!$E10)&gt;=W10,0,W10-SUMIFS(METAS!$D:$D,METAS!$B:$B,PAUSAS!$E10)))</f>
        <v>0</v>
      </c>
      <c r="Y10" s="28">
        <f>IF($B10="","",IF(COUNTIF(BASE!$A:$A,PAUSAS!Y$3)=0,"",SUMIFS(BASE!$AA:$AA,BASE!$A:$A,PAUSAS!Y$3,BASE!$G:$G,PAUSAS!$B10)))</f>
        <v>2.8310185185185185E-2</v>
      </c>
      <c r="Z10" s="28">
        <f>IF(Y10="","",IF(SUMIFS(METAS!$D:$D,METAS!$B:$B,PAUSAS!$E10)&gt;=Y10,0,Y10-SUMIFS(METAS!$D:$D,METAS!$B:$B,PAUSAS!$E10)))</f>
        <v>0</v>
      </c>
      <c r="AA10" s="18">
        <f>IF($B10="","",IF(COUNTIF(BASE!$A:$A,PAUSAS!AA$3)=0,"",SUMIFS(BASE!$AA:$AA,BASE!$A:$A,PAUSAS!AA$3,BASE!$G:$G,PAUSAS!$B10)))</f>
        <v>0</v>
      </c>
      <c r="AB10" s="18">
        <f>IF(AA10="","",IF(SUMIFS(METAS!$D:$D,METAS!$B:$B,PAUSAS!$E10)&gt;=AA10,0,AA10-SUMIFS(METAS!$D:$D,METAS!$B:$B,PAUSAS!$E10)))</f>
        <v>0</v>
      </c>
      <c r="AC10" s="28">
        <f>IF($B10="","",IF(COUNTIF(BASE!$A:$A,PAUSAS!AC$3)=0,"",SUMIFS(BASE!$AA:$AA,BASE!$A:$A,PAUSAS!AC$3,BASE!$G:$G,PAUSAS!$B10)))</f>
        <v>2.792824074074074E-2</v>
      </c>
      <c r="AD10" s="28">
        <f>IF(AC10="","",IF(SUMIFS(METAS!$D:$D,METAS!$B:$B,PAUSAS!$E10)&gt;=AC10,0,AC10-SUMIFS(METAS!$D:$D,METAS!$B:$B,PAUSAS!$E10)))</f>
        <v>0</v>
      </c>
      <c r="AE10" s="18">
        <f>IF($B10="","",IF(COUNTIF(BASE!$A:$A,PAUSAS!AE$3)=0,"",SUMIFS(BASE!$AA:$AA,BASE!$A:$A,PAUSAS!AE$3,BASE!$G:$G,PAUSAS!$B10)))</f>
        <v>2.9467592592592594E-2</v>
      </c>
      <c r="AF10" s="18">
        <f>IF(AE10="","",IF(SUMIFS(METAS!$D:$D,METAS!$B:$B,PAUSAS!$E10)&gt;=AE10,0,AE10-SUMIFS(METAS!$D:$D,METAS!$B:$B,PAUSAS!$E10)))</f>
        <v>0</v>
      </c>
      <c r="AG10" s="28">
        <f>IF($B10="","",IF(COUNTIF(BASE!$A:$A,PAUSAS!AG$3)=0,"",SUMIFS(BASE!$AA:$AA,BASE!$A:$A,PAUSAS!AG$3,BASE!$G:$G,PAUSAS!$B10)))</f>
        <v>2.8680555555555556E-2</v>
      </c>
      <c r="AH10" s="28">
        <f>IF(AG10="","",IF(SUMIFS(METAS!$D:$D,METAS!$B:$B,PAUSAS!$E10)&gt;=AG10,0,AG10-SUMIFS(METAS!$D:$D,METAS!$B:$B,PAUSAS!$E10)))</f>
        <v>0</v>
      </c>
      <c r="AI10" s="18">
        <f>IF($B10="","",IF(COUNTIF(BASE!$A:$A,PAUSAS!AI$3)=0,"",SUMIFS(BASE!$AA:$AA,BASE!$A:$A,PAUSAS!AI$3,BASE!$G:$G,PAUSAS!$B10)))</f>
        <v>2.9490740740740741E-2</v>
      </c>
      <c r="AJ10" s="18">
        <f>IF(AI10="","",IF(SUMIFS(METAS!$D:$D,METAS!$B:$B,PAUSAS!$E10)&gt;=AI10,0,AI10-SUMIFS(METAS!$D:$D,METAS!$B:$B,PAUSAS!$E10)))</f>
        <v>0</v>
      </c>
      <c r="AK10" s="28">
        <f>IF($B10="","",IF(COUNTIF(BASE!$A:$A,PAUSAS!AK$3)=0,"",SUMIFS(BASE!$AA:$AA,BASE!$A:$A,PAUSAS!AK$3,BASE!$G:$G,PAUSAS!$B10)))</f>
        <v>2.9872685185185183E-2</v>
      </c>
      <c r="AL10" s="28">
        <f>IF(AK10="","",IF(SUMIFS(METAS!$D:$D,METAS!$B:$B,PAUSAS!$E10)&gt;=AK10,0,AK10-SUMIFS(METAS!$D:$D,METAS!$B:$B,PAUSAS!$E10)))</f>
        <v>0</v>
      </c>
      <c r="AM10" s="18">
        <f>IF($B10="","",IF(COUNTIF(BASE!$A:$A,PAUSAS!AM$3)=0,"",SUMIFS(BASE!$AA:$AA,BASE!$A:$A,PAUSAS!AM$3,BASE!$G:$G,PAUSAS!$B10)))</f>
        <v>0</v>
      </c>
      <c r="AN10" s="18">
        <f>IF(AM10="","",IF(SUMIFS(METAS!$D:$D,METAS!$B:$B,PAUSAS!$E10)&gt;=AM10,0,AM10-SUMIFS(METAS!$D:$D,METAS!$B:$B,PAUSAS!$E10)))</f>
        <v>0</v>
      </c>
      <c r="AO10" s="28">
        <f>IF($B10="","",IF(COUNTIF(BASE!$A:$A,PAUSAS!AO$3)=0,"",SUMIFS(BASE!$AA:$AA,BASE!$A:$A,PAUSAS!AO$3,BASE!$G:$G,PAUSAS!$B10)))</f>
        <v>2.9050925925925924E-2</v>
      </c>
      <c r="AP10" s="28">
        <f>IF(AO10="","",IF(SUMIFS(METAS!$D:$D,METAS!$B:$B,PAUSAS!$E10)&gt;=AO10,0,AO10-SUMIFS(METAS!$D:$D,METAS!$B:$B,PAUSAS!$E10)))</f>
        <v>0</v>
      </c>
      <c r="AQ10" s="18">
        <f>IF($B10="","",IF(COUNTIF(BASE!$A:$A,PAUSAS!AQ$3)=0,"",SUMIFS(BASE!$AA:$AA,BASE!$A:$A,PAUSAS!AQ$3,BASE!$G:$G,PAUSAS!$B10)))</f>
        <v>2.8449074074074071E-2</v>
      </c>
      <c r="AR10" s="18">
        <f>IF(AQ10="","",IF(SUMIFS(METAS!$D:$D,METAS!$B:$B,PAUSAS!$E10)&gt;=AQ10,0,AQ10-SUMIFS(METAS!$D:$D,METAS!$B:$B,PAUSAS!$E10)))</f>
        <v>0</v>
      </c>
      <c r="AS10" s="28">
        <f>IF($B10="","",IF(COUNTIF(BASE!$A:$A,PAUSAS!AS$3)=0,"",SUMIFS(BASE!$AA:$AA,BASE!$A:$A,PAUSAS!AS$3,BASE!$G:$G,PAUSAS!$B10)))</f>
        <v>2.8043981481481482E-2</v>
      </c>
      <c r="AT10" s="28">
        <f>IF(AS10="","",IF(SUMIFS(METAS!$D:$D,METAS!$B:$B,PAUSAS!$E10)&gt;=AS10,0,AS10-SUMIFS(METAS!$D:$D,METAS!$B:$B,PAUSAS!$E10)))</f>
        <v>0</v>
      </c>
      <c r="AU10" s="18">
        <f>IF($B10="","",IF(COUNTIF(BASE!$A:$A,PAUSAS!AU$3)=0,"",SUMIFS(BASE!$AA:$AA,BASE!$A:$A,PAUSAS!AU$3,BASE!$G:$G,PAUSAS!$B10)))</f>
        <v>2.9675925925925929E-2</v>
      </c>
      <c r="AV10" s="18">
        <f>IF(AU10="","",IF(SUMIFS(METAS!$D:$D,METAS!$B:$B,PAUSAS!$E10)&gt;=AU10,0,AU10-SUMIFS(METAS!$D:$D,METAS!$B:$B,PAUSAS!$E10)))</f>
        <v>0</v>
      </c>
      <c r="AW10" s="28">
        <f>IF($B10="","",IF(COUNTIF(BASE!$A:$A,PAUSAS!AW$3)=0,"",SUMIFS(BASE!$AA:$AA,BASE!$A:$A,PAUSAS!AW$3,BASE!$G:$G,PAUSAS!$B10)))</f>
        <v>0</v>
      </c>
      <c r="AX10" s="28">
        <f>IF(AW10="","",IF(SUMIFS(METAS!$D:$D,METAS!$B:$B,PAUSAS!$E10)&gt;=AW10,0,AW10-SUMIFS(METAS!$D:$D,METAS!$B:$B,PAUSAS!$E10)))</f>
        <v>0</v>
      </c>
      <c r="AY10" s="18">
        <f>IF($B10="","",IF(COUNTIF(BASE!$A:$A,PAUSAS!AY$3)=0,"",SUMIFS(BASE!$AA:$AA,BASE!$A:$A,PAUSAS!AY$3,BASE!$G:$G,PAUSAS!$B10)))</f>
        <v>2.8819444444444446E-2</v>
      </c>
      <c r="AZ10" s="18">
        <f>IF(AY10="","",IF(SUMIFS(METAS!$D:$D,METAS!$B:$B,PAUSAS!$E10)&gt;=AY10,0,AY10-SUMIFS(METAS!$D:$D,METAS!$B:$B,PAUSAS!$E10)))</f>
        <v>0</v>
      </c>
      <c r="BA10" s="28">
        <f>IF($B10="","",IF(COUNTIF(BASE!$A:$A,PAUSAS!BA$3)=0,"",SUMIFS(BASE!$AA:$AA,BASE!$A:$A,PAUSAS!BA$3,BASE!$G:$G,PAUSAS!$B10)))</f>
        <v>2.837962962962963E-2</v>
      </c>
      <c r="BB10" s="28">
        <f>IF(BA10="","",IF(SUMIFS(METAS!$D:$D,METAS!$B:$B,PAUSAS!$E10)&gt;=BA10,0,BA10-SUMIFS(METAS!$D:$D,METAS!$B:$B,PAUSAS!$E10)))</f>
        <v>0</v>
      </c>
      <c r="BC10" s="18">
        <f>IF($B10="","",IF(COUNTIF(BASE!$A:$A,PAUSAS!BC$3)=0,"",SUMIFS(BASE!$AA:$AA,BASE!$A:$A,PAUSAS!BC$3,BASE!$G:$G,PAUSAS!$B10)))</f>
        <v>2.7071759259259261E-2</v>
      </c>
      <c r="BD10" s="18">
        <f>IF(BC10="","",IF(SUMIFS(METAS!$D:$D,METAS!$B:$B,PAUSAS!$E10)&gt;=BC10,0,BC10-SUMIFS(METAS!$D:$D,METAS!$B:$B,PAUSAS!$E10)))</f>
        <v>0</v>
      </c>
      <c r="BE10" s="28">
        <f>IF($B10="","",IF(COUNTIF(BASE!$A:$A,PAUSAS!BE$3)=0,"",SUMIFS(BASE!$AA:$AA,BASE!$A:$A,PAUSAS!BE$3,BASE!$G:$G,PAUSAS!$B10)))</f>
        <v>0</v>
      </c>
      <c r="BF10" s="28">
        <f>IF(BE10="","",IF(SUMIFS(METAS!$D:$D,METAS!$B:$B,PAUSAS!$E10)&gt;=BE10,0,BE10-SUMIFS(METAS!$D:$D,METAS!$B:$B,PAUSAS!$E10)))</f>
        <v>0</v>
      </c>
      <c r="BG10" s="18">
        <f>IF($B10="","",IF(COUNTIF(BASE!$A:$A,PAUSAS!BG$3)=0,"",SUMIFS(BASE!$AA:$AA,BASE!$A:$A,PAUSAS!BG$3,BASE!$G:$G,PAUSAS!$B10)))</f>
        <v>3.1006944444444445E-2</v>
      </c>
      <c r="BH10" s="18">
        <f>IF(BG10="","",IF(SUMIFS(METAS!$D:$D,METAS!$B:$B,PAUSAS!$E10)&gt;=BG10,0,BG10-SUMIFS(METAS!$D:$D,METAS!$B:$B,PAUSAS!$E10)))</f>
        <v>4.5138888888889006E-4</v>
      </c>
      <c r="BI10" s="28">
        <f>IF($B10="","",IF(COUNTIF(BASE!$A:$A,PAUSAS!BI$3)=0,"",SUMIFS(BASE!$AA:$AA,BASE!$A:$A,PAUSAS!BI$3,BASE!$G:$G,PAUSAS!$B10)))</f>
        <v>2.8483796296296295E-2</v>
      </c>
      <c r="BJ10" s="28">
        <f>IF(BI10="","",IF(SUMIFS(METAS!$D:$D,METAS!$B:$B,PAUSAS!$E10)&gt;=BI10,0,BI10-SUMIFS(METAS!$D:$D,METAS!$B:$B,PAUSAS!$E10)))</f>
        <v>0</v>
      </c>
      <c r="BK10" s="18">
        <f>IF($B10="","",IF(COUNTIF(BASE!$A:$A,PAUSAS!BK$3)=0,"",SUMIFS(BASE!$AA:$AA,BASE!$A:$A,PAUSAS!BK$3,BASE!$G:$G,PAUSAS!$B10)))</f>
        <v>0</v>
      </c>
      <c r="BL10" s="18">
        <f>IF(BK10="","",IF(SUMIFS(METAS!$D:$D,METAS!$B:$B,PAUSAS!$E10)&gt;=BK10,0,BK10-SUMIFS(METAS!$D:$D,METAS!$B:$B,PAUSAS!$E10)))</f>
        <v>0</v>
      </c>
      <c r="BM10" s="28">
        <f>IF($B10="","",IF(COUNTIF(BASE!$A:$A,PAUSAS!BM$3)=0,"",SUMIFS(BASE!$AA:$AA,BASE!$A:$A,PAUSAS!BM$3,BASE!$G:$G,PAUSAS!$B10)))</f>
        <v>2.7384259259259261E-2</v>
      </c>
      <c r="BN10" s="28">
        <f>IF(BM10="","",IF(SUMIFS(METAS!$D:$D,METAS!$B:$B,PAUSAS!$E10)&gt;=BM10,0,BM10-SUMIFS(METAS!$D:$D,METAS!$B:$B,PAUSAS!$E10)))</f>
        <v>0</v>
      </c>
      <c r="BO10" s="18">
        <f>IF($B10="","",IF(COUNTIF(BASE!$A:$A,PAUSAS!BO$3)=0,"",SUMIFS(BASE!$AA:$AA,BASE!$A:$A,PAUSAS!BO$3,BASE!$G:$G,PAUSAS!$B10)))</f>
        <v>2.8969907407407403E-2</v>
      </c>
      <c r="BP10" s="18">
        <f>IF(BO10="","",IF(SUMIFS(METAS!$D:$D,METAS!$B:$B,PAUSAS!$E10)&gt;=BO10,0,BO10-SUMIFS(METAS!$D:$D,METAS!$B:$B,PAUSAS!$E10)))</f>
        <v>0</v>
      </c>
      <c r="BQ10" s="28">
        <f>IF($B10="","",IF(COUNTIF(BASE!$A:$A,PAUSAS!BQ$3)=0,"",SUMIFS(BASE!$AA:$AA,BASE!$A:$A,PAUSAS!BQ$3,BASE!$G:$G,PAUSAS!$B10)))</f>
        <v>2.8564814814814814E-2</v>
      </c>
      <c r="BR10" s="28">
        <f>IF(BQ10="","",IF(SUMIFS(METAS!$D:$D,METAS!$B:$B,PAUSAS!$E10)&gt;=BQ10,0,BQ10-SUMIFS(METAS!$D:$D,METAS!$B:$B,PAUSAS!$E10)))</f>
        <v>0</v>
      </c>
      <c r="BS10" s="18">
        <f>IF($B10="","",IF(COUNTIF(BASE!$A:$A,PAUSAS!BS$3)=0,"",SUMIFS(BASE!$AA:$AA,BASE!$A:$A,PAUSAS!BS$3,BASE!$G:$G,PAUSAS!$B10)))</f>
        <v>2.7685185185185188E-2</v>
      </c>
      <c r="BT10" s="18">
        <f>IF(BS10="","",IF(SUMIFS(METAS!$D:$D,METAS!$B:$B,PAUSAS!$E10)&gt;=BS10,0,BS10-SUMIFS(METAS!$D:$D,METAS!$B:$B,PAUSAS!$E10)))</f>
        <v>0</v>
      </c>
      <c r="BU10" s="28">
        <f>IF($B10="","",IF(COUNTIF(BASE!$A:$A,PAUSAS!BU$3)=0,"",SUMIFS(BASE!$AA:$AA,BASE!$A:$A,PAUSAS!BU$3,BASE!$G:$G,PAUSAS!$B10)))</f>
        <v>0</v>
      </c>
      <c r="BV10" s="28">
        <f>IF(BU10="","",IF(SUMIFS(METAS!$D:$D,METAS!$B:$B,PAUSAS!$E10)&gt;=BU10,0,BU10-SUMIFS(METAS!$D:$D,METAS!$B:$B,PAUSAS!$E10)))</f>
        <v>0</v>
      </c>
    </row>
    <row r="11" spans="1:74" s="8" customFormat="1" x14ac:dyDescent="0.25">
      <c r="B11" s="50">
        <v>91131</v>
      </c>
      <c r="C11" s="16" t="str">
        <f>IF($B11="","",VLOOKUP($B11,EQUIPE!$B:$E,2,0))</f>
        <v xml:space="preserve">	VERIDIANA DA SILVA PEREIRA </v>
      </c>
      <c r="D11" s="16" t="str">
        <f>IF($B11="","",VLOOKUP($B11,EQUIPE!$B:$F,5,0))</f>
        <v>ULTRAGAZ FRONT</v>
      </c>
      <c r="E11" s="18">
        <f>IF($B11="","",VLOOKUP($B11,EQUIPE!$B:$E,3,0))</f>
        <v>0.26388888888888884</v>
      </c>
      <c r="F11" s="16" t="str">
        <f>IF($B11="","",VLOOKUP($B11,EQUIPE!$B:$E,4,0))</f>
        <v>ADRIANA VERCOSA BARROS CEZANHOQUE</v>
      </c>
      <c r="H11" s="18">
        <f>IF($B11="","",SUMIFS(ABS!$H:$H,ABS!$B:$B,PAUSAS!$B11)*SUMIFS(METAS!$D:$D,METAS!$B:$B,PAUSAS!$E11))</f>
        <v>0.76388888888888884</v>
      </c>
      <c r="I11" s="18">
        <f t="shared" si="1"/>
        <v>0.74406249999999985</v>
      </c>
      <c r="J11" s="18">
        <f t="shared" si="2"/>
        <v>5.0810185185185229E-3</v>
      </c>
      <c r="K11" s="19">
        <f t="shared" si="3"/>
        <v>0.99334848484848481</v>
      </c>
      <c r="M11" s="28">
        <f>IF($B11="","",IF(COUNTIF(BASE!$A:$A,PAUSAS!M$3)=0,"",SUMIFS(BASE!$AA:$AA,BASE!$A:$A,PAUSAS!M$3,BASE!$G:$G,PAUSAS!$B11)))</f>
        <v>3.0324074074074073E-2</v>
      </c>
      <c r="N11" s="28">
        <f>IF(M11="","",IF(SUMIFS(METAS!$D:$D,METAS!$B:$B,PAUSAS!$E11)&gt;=M11,0,M11-SUMIFS(METAS!$D:$D,METAS!$B:$B,PAUSAS!$E11)))</f>
        <v>0</v>
      </c>
      <c r="O11" s="18">
        <f>IF($B11="","",IF(COUNTIF(BASE!$A:$A,PAUSAS!O$3)=0,"",SUMIFS(BASE!$AA:$AA,BASE!$A:$A,PAUSAS!O$3,BASE!$G:$G,PAUSAS!$B11)))</f>
        <v>0</v>
      </c>
      <c r="P11" s="18">
        <f>IF(O11="","",IF(SUMIFS(METAS!$D:$D,METAS!$B:$B,PAUSAS!$E11)&gt;=O11,0,O11-SUMIFS(METAS!$D:$D,METAS!$B:$B,PAUSAS!$E11)))</f>
        <v>0</v>
      </c>
      <c r="Q11" s="28">
        <f>IF($B11="","",IF(COUNTIF(BASE!$A:$A,PAUSAS!Q$3)=0,"",SUMIFS(BASE!$AA:$AA,BASE!$A:$A,PAUSAS!Q$3,BASE!$G:$G,PAUSAS!$B11)))</f>
        <v>2.9178240740740741E-2</v>
      </c>
      <c r="R11" s="28">
        <f>IF(Q11="","",IF(SUMIFS(METAS!$D:$D,METAS!$B:$B,PAUSAS!$E11)&gt;=Q11,0,Q11-SUMIFS(METAS!$D:$D,METAS!$B:$B,PAUSAS!$E11)))</f>
        <v>0</v>
      </c>
      <c r="S11" s="18">
        <f>IF($B11="","",IF(COUNTIF(BASE!$A:$A,PAUSAS!S$3)=0,"",SUMIFS(BASE!$AA:$AA,BASE!$A:$A,PAUSAS!S$3,BASE!$G:$G,PAUSAS!$B11)))</f>
        <v>3.0821759259259257E-2</v>
      </c>
      <c r="T11" s="18">
        <f>IF(S11="","",IF(SUMIFS(METAS!$D:$D,METAS!$B:$B,PAUSAS!$E11)&gt;=S11,0,S11-SUMIFS(METAS!$D:$D,METAS!$B:$B,PAUSAS!$E11)))</f>
        <v>2.6620370370370253E-4</v>
      </c>
      <c r="U11" s="28">
        <f>IF($B11="","",IF(COUNTIF(BASE!$A:$A,PAUSAS!U$3)=0,"",SUMIFS(BASE!$AA:$AA,BASE!$A:$A,PAUSAS!U$3,BASE!$G:$G,PAUSAS!$B11)))</f>
        <v>2.9421296296296296E-2</v>
      </c>
      <c r="V11" s="28">
        <f>IF(U11="","",IF(SUMIFS(METAS!$D:$D,METAS!$B:$B,PAUSAS!$E11)&gt;=U11,0,U11-SUMIFS(METAS!$D:$D,METAS!$B:$B,PAUSAS!$E11)))</f>
        <v>0</v>
      </c>
      <c r="W11" s="18">
        <f>IF($B11="","",IF(COUNTIF(BASE!$A:$A,PAUSAS!W$3)=0,"",SUMIFS(BASE!$AA:$AA,BASE!$A:$A,PAUSAS!W$3,BASE!$G:$G,PAUSAS!$B11)))</f>
        <v>2.8854166666666667E-2</v>
      </c>
      <c r="X11" s="18">
        <f>IF(W11="","",IF(SUMIFS(METAS!$D:$D,METAS!$B:$B,PAUSAS!$E11)&gt;=W11,0,W11-SUMIFS(METAS!$D:$D,METAS!$B:$B,PAUSAS!$E11)))</f>
        <v>0</v>
      </c>
      <c r="Y11" s="28">
        <f>IF($B11="","",IF(COUNTIF(BASE!$A:$A,PAUSAS!Y$3)=0,"",SUMIFS(BASE!$AA:$AA,BASE!$A:$A,PAUSAS!Y$3,BASE!$G:$G,PAUSAS!$B11)))</f>
        <v>0</v>
      </c>
      <c r="Z11" s="28">
        <f>IF(Y11="","",IF(SUMIFS(METAS!$D:$D,METAS!$B:$B,PAUSAS!$E11)&gt;=Y11,0,Y11-SUMIFS(METAS!$D:$D,METAS!$B:$B,PAUSAS!$E11)))</f>
        <v>0</v>
      </c>
      <c r="AA11" s="18">
        <f>IF($B11="","",IF(COUNTIF(BASE!$A:$A,PAUSAS!AA$3)=0,"",SUMIFS(BASE!$AA:$AA,BASE!$A:$A,PAUSAS!AA$3,BASE!$G:$G,PAUSAS!$B11)))</f>
        <v>2.9074074074074075E-2</v>
      </c>
      <c r="AB11" s="18">
        <f>IF(AA11="","",IF(SUMIFS(METAS!$D:$D,METAS!$B:$B,PAUSAS!$E11)&gt;=AA11,0,AA11-SUMIFS(METAS!$D:$D,METAS!$B:$B,PAUSAS!$E11)))</f>
        <v>0</v>
      </c>
      <c r="AC11" s="28">
        <f>IF($B11="","",IF(COUNTIF(BASE!$A:$A,PAUSAS!AC$3)=0,"",SUMIFS(BASE!$AA:$AA,BASE!$A:$A,PAUSAS!AC$3,BASE!$G:$G,PAUSAS!$B11)))</f>
        <v>2.224537037037037E-2</v>
      </c>
      <c r="AD11" s="28">
        <f>IF(AC11="","",IF(SUMIFS(METAS!$D:$D,METAS!$B:$B,PAUSAS!$E11)&gt;=AC11,0,AC11-SUMIFS(METAS!$D:$D,METAS!$B:$B,PAUSAS!$E11)))</f>
        <v>0</v>
      </c>
      <c r="AE11" s="18">
        <f>IF($B11="","",IF(COUNTIF(BASE!$A:$A,PAUSAS!AE$3)=0,"",SUMIFS(BASE!$AA:$AA,BASE!$A:$A,PAUSAS!AE$3,BASE!$G:$G,PAUSAS!$B11)))</f>
        <v>3.0115740740740742E-2</v>
      </c>
      <c r="AF11" s="18">
        <f>IF(AE11="","",IF(SUMIFS(METAS!$D:$D,METAS!$B:$B,PAUSAS!$E11)&gt;=AE11,0,AE11-SUMIFS(METAS!$D:$D,METAS!$B:$B,PAUSAS!$E11)))</f>
        <v>0</v>
      </c>
      <c r="AG11" s="28">
        <f>IF($B11="","",IF(COUNTIF(BASE!$A:$A,PAUSAS!AG$3)=0,"",SUMIFS(BASE!$AA:$AA,BASE!$A:$A,PAUSAS!AG$3,BASE!$G:$G,PAUSAS!$B11)))</f>
        <v>3.0740740740740742E-2</v>
      </c>
      <c r="AH11" s="28">
        <f>IF(AG11="","",IF(SUMIFS(METAS!$D:$D,METAS!$B:$B,PAUSAS!$E11)&gt;=AG11,0,AG11-SUMIFS(METAS!$D:$D,METAS!$B:$B,PAUSAS!$E11)))</f>
        <v>1.8518518518518753E-4</v>
      </c>
      <c r="AI11" s="18">
        <f>IF($B11="","",IF(COUNTIF(BASE!$A:$A,PAUSAS!AI$3)=0,"",SUMIFS(BASE!$AA:$AA,BASE!$A:$A,PAUSAS!AI$3,BASE!$G:$G,PAUSAS!$B11)))</f>
        <v>0</v>
      </c>
      <c r="AJ11" s="18">
        <f>IF(AI11="","",IF(SUMIFS(METAS!$D:$D,METAS!$B:$B,PAUSAS!$E11)&gt;=AI11,0,AI11-SUMIFS(METAS!$D:$D,METAS!$B:$B,PAUSAS!$E11)))</f>
        <v>0</v>
      </c>
      <c r="AK11" s="28">
        <f>IF($B11="","",IF(COUNTIF(BASE!$A:$A,PAUSAS!AK$3)=0,"",SUMIFS(BASE!$AA:$AA,BASE!$A:$A,PAUSAS!AK$3,BASE!$G:$G,PAUSAS!$B11)))</f>
        <v>2.9918981481481484E-2</v>
      </c>
      <c r="AL11" s="28">
        <f>IF(AK11="","",IF(SUMIFS(METAS!$D:$D,METAS!$B:$B,PAUSAS!$E11)&gt;=AK11,0,AK11-SUMIFS(METAS!$D:$D,METAS!$B:$B,PAUSAS!$E11)))</f>
        <v>0</v>
      </c>
      <c r="AM11" s="18">
        <f>IF($B11="","",IF(COUNTIF(BASE!$A:$A,PAUSAS!AM$3)=0,"",SUMIFS(BASE!$AA:$AA,BASE!$A:$A,PAUSAS!AM$3,BASE!$G:$G,PAUSAS!$B11)))</f>
        <v>3.0706018518518521E-2</v>
      </c>
      <c r="AN11" s="18">
        <f>IF(AM11="","",IF(SUMIFS(METAS!$D:$D,METAS!$B:$B,PAUSAS!$E11)&gt;=AM11,0,AM11-SUMIFS(METAS!$D:$D,METAS!$B:$B,PAUSAS!$E11)))</f>
        <v>1.5046296296296682E-4</v>
      </c>
      <c r="AO11" s="28">
        <f>IF($B11="","",IF(COUNTIF(BASE!$A:$A,PAUSAS!AO$3)=0,"",SUMIFS(BASE!$AA:$AA,BASE!$A:$A,PAUSAS!AO$3,BASE!$G:$G,PAUSAS!$B11)))</f>
        <v>0</v>
      </c>
      <c r="AP11" s="28">
        <f>IF(AO11="","",IF(SUMIFS(METAS!$D:$D,METAS!$B:$B,PAUSAS!$E11)&gt;=AO11,0,AO11-SUMIFS(METAS!$D:$D,METAS!$B:$B,PAUSAS!$E11)))</f>
        <v>0</v>
      </c>
      <c r="AQ11" s="18">
        <f>IF($B11="","",IF(COUNTIF(BASE!$A:$A,PAUSAS!AQ$3)=0,"",SUMIFS(BASE!$AA:$AA,BASE!$A:$A,PAUSAS!AQ$3,BASE!$G:$G,PAUSAS!$B11)))</f>
        <v>3.1157407407407404E-2</v>
      </c>
      <c r="AR11" s="18">
        <f>IF(AQ11="","",IF(SUMIFS(METAS!$D:$D,METAS!$B:$B,PAUSAS!$E11)&gt;=AQ11,0,AQ11-SUMIFS(METAS!$D:$D,METAS!$B:$B,PAUSAS!$E11)))</f>
        <v>6.0185185185184994E-4</v>
      </c>
      <c r="AS11" s="28">
        <f>IF($B11="","",IF(COUNTIF(BASE!$A:$A,PAUSAS!AS$3)=0,"",SUMIFS(BASE!$AA:$AA,BASE!$A:$A,PAUSAS!AS$3,BASE!$G:$G,PAUSAS!$B11)))</f>
        <v>3.0717592592592595E-2</v>
      </c>
      <c r="AT11" s="28">
        <f>IF(AS11="","",IF(SUMIFS(METAS!$D:$D,METAS!$B:$B,PAUSAS!$E11)&gt;=AS11,0,AS11-SUMIFS(METAS!$D:$D,METAS!$B:$B,PAUSAS!$E11)))</f>
        <v>1.6203703703704039E-4</v>
      </c>
      <c r="AU11" s="18">
        <f>IF($B11="","",IF(COUNTIF(BASE!$A:$A,PAUSAS!AU$3)=0,"",SUMIFS(BASE!$AA:$AA,BASE!$A:$A,PAUSAS!AU$3,BASE!$G:$G,PAUSAS!$B11)))</f>
        <v>0</v>
      </c>
      <c r="AV11" s="18">
        <f>IF(AU11="","",IF(SUMIFS(METAS!$D:$D,METAS!$B:$B,PAUSAS!$E11)&gt;=AU11,0,AU11-SUMIFS(METAS!$D:$D,METAS!$B:$B,PAUSAS!$E11)))</f>
        <v>0</v>
      </c>
      <c r="AW11" s="28">
        <f>IF($B11="","",IF(COUNTIF(BASE!$A:$A,PAUSAS!AW$3)=0,"",SUMIFS(BASE!$AA:$AA,BASE!$A:$A,PAUSAS!AW$3,BASE!$G:$G,PAUSAS!$B11)))</f>
        <v>3.0995370370370368E-2</v>
      </c>
      <c r="AX11" s="28">
        <f>IF(AW11="","",IF(SUMIFS(METAS!$D:$D,METAS!$B:$B,PAUSAS!$E11)&gt;=AW11,0,AW11-SUMIFS(METAS!$D:$D,METAS!$B:$B,PAUSAS!$E11)))</f>
        <v>4.3981481481481302E-4</v>
      </c>
      <c r="AY11" s="18">
        <f>IF($B11="","",IF(COUNTIF(BASE!$A:$A,PAUSAS!AY$3)=0,"",SUMIFS(BASE!$AA:$AA,BASE!$A:$A,PAUSAS!AY$3,BASE!$G:$G,PAUSAS!$B11)))</f>
        <v>3.0243055555555558E-2</v>
      </c>
      <c r="AZ11" s="18">
        <f>IF(AY11="","",IF(SUMIFS(METAS!$D:$D,METAS!$B:$B,PAUSAS!$E11)&gt;=AY11,0,AY11-SUMIFS(METAS!$D:$D,METAS!$B:$B,PAUSAS!$E11)))</f>
        <v>0</v>
      </c>
      <c r="BA11" s="28">
        <f>IF($B11="","",IF(COUNTIF(BASE!$A:$A,PAUSAS!BA$3)=0,"",SUMIFS(BASE!$AA:$AA,BASE!$A:$A,PAUSAS!BA$3,BASE!$G:$G,PAUSAS!$B11)))</f>
        <v>3.3831018518518517E-2</v>
      </c>
      <c r="BB11" s="28">
        <f>IF(BA11="","",IF(SUMIFS(METAS!$D:$D,METAS!$B:$B,PAUSAS!$E11)&gt;=BA11,0,BA11-SUMIFS(METAS!$D:$D,METAS!$B:$B,PAUSAS!$E11)))</f>
        <v>3.2754629629629627E-3</v>
      </c>
      <c r="BC11" s="18">
        <f>IF($B11="","",IF(COUNTIF(BASE!$A:$A,PAUSAS!BC$3)=0,"",SUMIFS(BASE!$AA:$AA,BASE!$A:$A,PAUSAS!BC$3,BASE!$G:$G,PAUSAS!$B11)))</f>
        <v>3.0381944444444448E-2</v>
      </c>
      <c r="BD11" s="18">
        <f>IF(BC11="","",IF(SUMIFS(METAS!$D:$D,METAS!$B:$B,PAUSAS!$E11)&gt;=BC11,0,BC11-SUMIFS(METAS!$D:$D,METAS!$B:$B,PAUSAS!$E11)))</f>
        <v>0</v>
      </c>
      <c r="BE11" s="28">
        <f>IF($B11="","",IF(COUNTIF(BASE!$A:$A,PAUSAS!BE$3)=0,"",SUMIFS(BASE!$AA:$AA,BASE!$A:$A,PAUSAS!BE$3,BASE!$G:$G,PAUSAS!$B11)))</f>
        <v>2.959490740740741E-2</v>
      </c>
      <c r="BF11" s="28">
        <f>IF(BE11="","",IF(SUMIFS(METAS!$D:$D,METAS!$B:$B,PAUSAS!$E11)&gt;=BE11,0,BE11-SUMIFS(METAS!$D:$D,METAS!$B:$B,PAUSAS!$E11)))</f>
        <v>0</v>
      </c>
      <c r="BG11" s="18">
        <f>IF($B11="","",IF(COUNTIF(BASE!$A:$A,PAUSAS!BG$3)=0,"",SUMIFS(BASE!$AA:$AA,BASE!$A:$A,PAUSAS!BG$3,BASE!$G:$G,PAUSAS!$B11)))</f>
        <v>2.9328703703703704E-2</v>
      </c>
      <c r="BH11" s="18">
        <f>IF(BG11="","",IF(SUMIFS(METAS!$D:$D,METAS!$B:$B,PAUSAS!$E11)&gt;=BG11,0,BG11-SUMIFS(METAS!$D:$D,METAS!$B:$B,PAUSAS!$E11)))</f>
        <v>0</v>
      </c>
      <c r="BI11" s="28">
        <f>IF($B11="","",IF(COUNTIF(BASE!$A:$A,PAUSAS!BI$3)=0,"",SUMIFS(BASE!$AA:$AA,BASE!$A:$A,PAUSAS!BI$3,BASE!$G:$G,PAUSAS!$B11)))</f>
        <v>0</v>
      </c>
      <c r="BJ11" s="28">
        <f>IF(BI11="","",IF(SUMIFS(METAS!$D:$D,METAS!$B:$B,PAUSAS!$E11)&gt;=BI11,0,BI11-SUMIFS(METAS!$D:$D,METAS!$B:$B,PAUSAS!$E11)))</f>
        <v>0</v>
      </c>
      <c r="BK11" s="18">
        <f>IF($B11="","",IF(COUNTIF(BASE!$A:$A,PAUSAS!BK$3)=0,"",SUMIFS(BASE!$AA:$AA,BASE!$A:$A,PAUSAS!BK$3,BASE!$G:$G,PAUSAS!$B11)))</f>
        <v>3.0092592592592591E-2</v>
      </c>
      <c r="BL11" s="18">
        <f>IF(BK11="","",IF(SUMIFS(METAS!$D:$D,METAS!$B:$B,PAUSAS!$E11)&gt;=BK11,0,BK11-SUMIFS(METAS!$D:$D,METAS!$B:$B,PAUSAS!$E11)))</f>
        <v>0</v>
      </c>
      <c r="BM11" s="28">
        <f>IF($B11="","",IF(COUNTIF(BASE!$A:$A,PAUSAS!BM$3)=0,"",SUMIFS(BASE!$AA:$AA,BASE!$A:$A,PAUSAS!BM$3,BASE!$G:$G,PAUSAS!$B11)))</f>
        <v>2.9166666666666667E-2</v>
      </c>
      <c r="BN11" s="28">
        <f>IF(BM11="","",IF(SUMIFS(METAS!$D:$D,METAS!$B:$B,PAUSAS!$E11)&gt;=BM11,0,BM11-SUMIFS(METAS!$D:$D,METAS!$B:$B,PAUSAS!$E11)))</f>
        <v>0</v>
      </c>
      <c r="BO11" s="18">
        <f>IF($B11="","",IF(COUNTIF(BASE!$A:$A,PAUSAS!BO$3)=0,"",SUMIFS(BASE!$AA:$AA,BASE!$A:$A,PAUSAS!BO$3,BASE!$G:$G,PAUSAS!$B11)))</f>
        <v>2.97337962962963E-2</v>
      </c>
      <c r="BP11" s="18">
        <f>IF(BO11="","",IF(SUMIFS(METAS!$D:$D,METAS!$B:$B,PAUSAS!$E11)&gt;=BO11,0,BO11-SUMIFS(METAS!$D:$D,METAS!$B:$B,PAUSAS!$E11)))</f>
        <v>0</v>
      </c>
      <c r="BQ11" s="28">
        <f>IF($B11="","",IF(COUNTIF(BASE!$A:$A,PAUSAS!BQ$3)=0,"",SUMIFS(BASE!$AA:$AA,BASE!$A:$A,PAUSAS!BQ$3,BASE!$G:$G,PAUSAS!$B11)))</f>
        <v>2.9120370370370373E-2</v>
      </c>
      <c r="BR11" s="28">
        <f>IF(BQ11="","",IF(SUMIFS(METAS!$D:$D,METAS!$B:$B,PAUSAS!$E11)&gt;=BQ11,0,BQ11-SUMIFS(METAS!$D:$D,METAS!$B:$B,PAUSAS!$E11)))</f>
        <v>0</v>
      </c>
      <c r="BS11" s="18">
        <f>IF($B11="","",IF(COUNTIF(BASE!$A:$A,PAUSAS!BS$3)=0,"",SUMIFS(BASE!$AA:$AA,BASE!$A:$A,PAUSAS!BS$3,BASE!$G:$G,PAUSAS!$B11)))</f>
        <v>2.9293981481481483E-2</v>
      </c>
      <c r="BT11" s="18">
        <f>IF(BS11="","",IF(SUMIFS(METAS!$D:$D,METAS!$B:$B,PAUSAS!$E11)&gt;=BS11,0,BS11-SUMIFS(METAS!$D:$D,METAS!$B:$B,PAUSAS!$E11)))</f>
        <v>0</v>
      </c>
      <c r="BU11" s="28">
        <f>IF($B11="","",IF(COUNTIF(BASE!$A:$A,PAUSAS!BU$3)=0,"",SUMIFS(BASE!$AA:$AA,BASE!$A:$A,PAUSAS!BU$3,BASE!$G:$G,PAUSAS!$B11)))</f>
        <v>2.9004629629629627E-2</v>
      </c>
      <c r="BV11" s="28">
        <f>IF(BU11="","",IF(SUMIFS(METAS!$D:$D,METAS!$B:$B,PAUSAS!$E11)&gt;=BU11,0,BU11-SUMIFS(METAS!$D:$D,METAS!$B:$B,PAUSAS!$E11)))</f>
        <v>0</v>
      </c>
    </row>
    <row r="12" spans="1:74" s="8" customFormat="1" x14ac:dyDescent="0.25">
      <c r="B12" s="50" t="s">
        <v>52</v>
      </c>
      <c r="C12" s="16" t="str">
        <f>IF($B12="","",VLOOKUP($B12,EQUIPE!$B:$E,2,0))</f>
        <v>BRUNO ALVES CAMELO</v>
      </c>
      <c r="D12" s="16" t="str">
        <f>IF($B12="","",VLOOKUP($B12,EQUIPE!$B:$F,5,0))</f>
        <v>ULTRAGAZ FRONT</v>
      </c>
      <c r="E12" s="18">
        <f>IF($B12="","",VLOOKUP($B12,EQUIPE!$B:$E,3,0))</f>
        <v>0.2638888888888889</v>
      </c>
      <c r="F12" s="16" t="str">
        <f>IF($B12="","",VLOOKUP($B12,EQUIPE!$B:$E,4,0))</f>
        <v>DANIELA PEREZ</v>
      </c>
      <c r="H12" s="18">
        <f>IF($B12="","",SUMIFS(ABS!$H:$H,ABS!$B:$B,PAUSAS!$B12)*SUMIFS(METAS!$D:$D,METAS!$B:$B,PAUSAS!$E12))</f>
        <v>0.70277777777777772</v>
      </c>
      <c r="I12" s="18">
        <f t="shared" si="1"/>
        <v>0</v>
      </c>
      <c r="J12" s="18">
        <f t="shared" si="2"/>
        <v>0</v>
      </c>
      <c r="K12" s="19">
        <f t="shared" si="3"/>
        <v>1</v>
      </c>
      <c r="M12" s="28">
        <f>IF($B12="","",IF(COUNTIF(BASE!$A:$A,PAUSAS!M$3)=0,"",SUMIFS(BASE!$AA:$AA,BASE!$A:$A,PAUSAS!M$3,BASE!$G:$G,PAUSAS!$B12)))</f>
        <v>0</v>
      </c>
      <c r="N12" s="28">
        <f>IF(M12="","",IF(SUMIFS(METAS!$D:$D,METAS!$B:$B,PAUSAS!$E12)&gt;=M12,0,M12-SUMIFS(METAS!$D:$D,METAS!$B:$B,PAUSAS!$E12)))</f>
        <v>0</v>
      </c>
      <c r="O12" s="18">
        <f>IF($B12="","",IF(COUNTIF(BASE!$A:$A,PAUSAS!O$3)=0,"",SUMIFS(BASE!$AA:$AA,BASE!$A:$A,PAUSAS!O$3,BASE!$G:$G,PAUSAS!$B12)))</f>
        <v>0</v>
      </c>
      <c r="P12" s="18">
        <f>IF(O12="","",IF(SUMIFS(METAS!$D:$D,METAS!$B:$B,PAUSAS!$E12)&gt;=O12,0,O12-SUMIFS(METAS!$D:$D,METAS!$B:$B,PAUSAS!$E12)))</f>
        <v>0</v>
      </c>
      <c r="Q12" s="28">
        <f>IF($B12="","",IF(COUNTIF(BASE!$A:$A,PAUSAS!Q$3)=0,"",SUMIFS(BASE!$AA:$AA,BASE!$A:$A,PAUSAS!Q$3,BASE!$G:$G,PAUSAS!$B12)))</f>
        <v>0</v>
      </c>
      <c r="R12" s="28">
        <f>IF(Q12="","",IF(SUMIFS(METAS!$D:$D,METAS!$B:$B,PAUSAS!$E12)&gt;=Q12,0,Q12-SUMIFS(METAS!$D:$D,METAS!$B:$B,PAUSAS!$E12)))</f>
        <v>0</v>
      </c>
      <c r="S12" s="18">
        <f>IF($B12="","",IF(COUNTIF(BASE!$A:$A,PAUSAS!S$3)=0,"",SUMIFS(BASE!$AA:$AA,BASE!$A:$A,PAUSAS!S$3,BASE!$G:$G,PAUSAS!$B12)))</f>
        <v>0</v>
      </c>
      <c r="T12" s="18">
        <f>IF(S12="","",IF(SUMIFS(METAS!$D:$D,METAS!$B:$B,PAUSAS!$E12)&gt;=S12,0,S12-SUMIFS(METAS!$D:$D,METAS!$B:$B,PAUSAS!$E12)))</f>
        <v>0</v>
      </c>
      <c r="U12" s="28">
        <f>IF($B12="","",IF(COUNTIF(BASE!$A:$A,PAUSAS!U$3)=0,"",SUMIFS(BASE!$AA:$AA,BASE!$A:$A,PAUSAS!U$3,BASE!$G:$G,PAUSAS!$B12)))</f>
        <v>0</v>
      </c>
      <c r="V12" s="28">
        <f>IF(U12="","",IF(SUMIFS(METAS!$D:$D,METAS!$B:$B,PAUSAS!$E12)&gt;=U12,0,U12-SUMIFS(METAS!$D:$D,METAS!$B:$B,PAUSAS!$E12)))</f>
        <v>0</v>
      </c>
      <c r="W12" s="18">
        <f>IF($B12="","",IF(COUNTIF(BASE!$A:$A,PAUSAS!W$3)=0,"",SUMIFS(BASE!$AA:$AA,BASE!$A:$A,PAUSAS!W$3,BASE!$G:$G,PAUSAS!$B12)))</f>
        <v>0</v>
      </c>
      <c r="X12" s="18">
        <f>IF(W12="","",IF(SUMIFS(METAS!$D:$D,METAS!$B:$B,PAUSAS!$E12)&gt;=W12,0,W12-SUMIFS(METAS!$D:$D,METAS!$B:$B,PAUSAS!$E12)))</f>
        <v>0</v>
      </c>
      <c r="Y12" s="28">
        <f>IF($B12="","",IF(COUNTIF(BASE!$A:$A,PAUSAS!Y$3)=0,"",SUMIFS(BASE!$AA:$AA,BASE!$A:$A,PAUSAS!Y$3,BASE!$G:$G,PAUSAS!$B12)))</f>
        <v>0</v>
      </c>
      <c r="Z12" s="28">
        <f>IF(Y12="","",IF(SUMIFS(METAS!$D:$D,METAS!$B:$B,PAUSAS!$E12)&gt;=Y12,0,Y12-SUMIFS(METAS!$D:$D,METAS!$B:$B,PAUSAS!$E12)))</f>
        <v>0</v>
      </c>
      <c r="AA12" s="18">
        <f>IF($B12="","",IF(COUNTIF(BASE!$A:$A,PAUSAS!AA$3)=0,"",SUMIFS(BASE!$AA:$AA,BASE!$A:$A,PAUSAS!AA$3,BASE!$G:$G,PAUSAS!$B12)))</f>
        <v>0</v>
      </c>
      <c r="AB12" s="18">
        <f>IF(AA12="","",IF(SUMIFS(METAS!$D:$D,METAS!$B:$B,PAUSAS!$E12)&gt;=AA12,0,AA12-SUMIFS(METAS!$D:$D,METAS!$B:$B,PAUSAS!$E12)))</f>
        <v>0</v>
      </c>
      <c r="AC12" s="28">
        <f>IF($B12="","",IF(COUNTIF(BASE!$A:$A,PAUSAS!AC$3)=0,"",SUMIFS(BASE!$AA:$AA,BASE!$A:$A,PAUSAS!AC$3,BASE!$G:$G,PAUSAS!$B12)))</f>
        <v>0</v>
      </c>
      <c r="AD12" s="28">
        <f>IF(AC12="","",IF(SUMIFS(METAS!$D:$D,METAS!$B:$B,PAUSAS!$E12)&gt;=AC12,0,AC12-SUMIFS(METAS!$D:$D,METAS!$B:$B,PAUSAS!$E12)))</f>
        <v>0</v>
      </c>
      <c r="AE12" s="18">
        <f>IF($B12="","",IF(COUNTIF(BASE!$A:$A,PAUSAS!AE$3)=0,"",SUMIFS(BASE!$AA:$AA,BASE!$A:$A,PAUSAS!AE$3,BASE!$G:$G,PAUSAS!$B12)))</f>
        <v>0</v>
      </c>
      <c r="AF12" s="18">
        <f>IF(AE12="","",IF(SUMIFS(METAS!$D:$D,METAS!$B:$B,PAUSAS!$E12)&gt;=AE12,0,AE12-SUMIFS(METAS!$D:$D,METAS!$B:$B,PAUSAS!$E12)))</f>
        <v>0</v>
      </c>
      <c r="AG12" s="28">
        <f>IF($B12="","",IF(COUNTIF(BASE!$A:$A,PAUSAS!AG$3)=0,"",SUMIFS(BASE!$AA:$AA,BASE!$A:$A,PAUSAS!AG$3,BASE!$G:$G,PAUSAS!$B12)))</f>
        <v>0</v>
      </c>
      <c r="AH12" s="28">
        <f>IF(AG12="","",IF(SUMIFS(METAS!$D:$D,METAS!$B:$B,PAUSAS!$E12)&gt;=AG12,0,AG12-SUMIFS(METAS!$D:$D,METAS!$B:$B,PAUSAS!$E12)))</f>
        <v>0</v>
      </c>
      <c r="AI12" s="18">
        <f>IF($B12="","",IF(COUNTIF(BASE!$A:$A,PAUSAS!AI$3)=0,"",SUMIFS(BASE!$AA:$AA,BASE!$A:$A,PAUSAS!AI$3,BASE!$G:$G,PAUSAS!$B12)))</f>
        <v>0</v>
      </c>
      <c r="AJ12" s="18">
        <f>IF(AI12="","",IF(SUMIFS(METAS!$D:$D,METAS!$B:$B,PAUSAS!$E12)&gt;=AI12,0,AI12-SUMIFS(METAS!$D:$D,METAS!$B:$B,PAUSAS!$E12)))</f>
        <v>0</v>
      </c>
      <c r="AK12" s="28">
        <f>IF($B12="","",IF(COUNTIF(BASE!$A:$A,PAUSAS!AK$3)=0,"",SUMIFS(BASE!$AA:$AA,BASE!$A:$A,PAUSAS!AK$3,BASE!$G:$G,PAUSAS!$B12)))</f>
        <v>0</v>
      </c>
      <c r="AL12" s="28">
        <f>IF(AK12="","",IF(SUMIFS(METAS!$D:$D,METAS!$B:$B,PAUSAS!$E12)&gt;=AK12,0,AK12-SUMIFS(METAS!$D:$D,METAS!$B:$B,PAUSAS!$E12)))</f>
        <v>0</v>
      </c>
      <c r="AM12" s="18">
        <f>IF($B12="","",IF(COUNTIF(BASE!$A:$A,PAUSAS!AM$3)=0,"",SUMIFS(BASE!$AA:$AA,BASE!$A:$A,PAUSAS!AM$3,BASE!$G:$G,PAUSAS!$B12)))</f>
        <v>0</v>
      </c>
      <c r="AN12" s="18">
        <f>IF(AM12="","",IF(SUMIFS(METAS!$D:$D,METAS!$B:$B,PAUSAS!$E12)&gt;=AM12,0,AM12-SUMIFS(METAS!$D:$D,METAS!$B:$B,PAUSAS!$E12)))</f>
        <v>0</v>
      </c>
      <c r="AO12" s="28">
        <f>IF($B12="","",IF(COUNTIF(BASE!$A:$A,PAUSAS!AO$3)=0,"",SUMIFS(BASE!$AA:$AA,BASE!$A:$A,PAUSAS!AO$3,BASE!$G:$G,PAUSAS!$B12)))</f>
        <v>0</v>
      </c>
      <c r="AP12" s="28">
        <f>IF(AO12="","",IF(SUMIFS(METAS!$D:$D,METAS!$B:$B,PAUSAS!$E12)&gt;=AO12,0,AO12-SUMIFS(METAS!$D:$D,METAS!$B:$B,PAUSAS!$E12)))</f>
        <v>0</v>
      </c>
      <c r="AQ12" s="18">
        <f>IF($B12="","",IF(COUNTIF(BASE!$A:$A,PAUSAS!AQ$3)=0,"",SUMIFS(BASE!$AA:$AA,BASE!$A:$A,PAUSAS!AQ$3,BASE!$G:$G,PAUSAS!$B12)))</f>
        <v>0</v>
      </c>
      <c r="AR12" s="18">
        <f>IF(AQ12="","",IF(SUMIFS(METAS!$D:$D,METAS!$B:$B,PAUSAS!$E12)&gt;=AQ12,0,AQ12-SUMIFS(METAS!$D:$D,METAS!$B:$B,PAUSAS!$E12)))</f>
        <v>0</v>
      </c>
      <c r="AS12" s="28">
        <f>IF($B12="","",IF(COUNTIF(BASE!$A:$A,PAUSAS!AS$3)=0,"",SUMIFS(BASE!$AA:$AA,BASE!$A:$A,PAUSAS!AS$3,BASE!$G:$G,PAUSAS!$B12)))</f>
        <v>0</v>
      </c>
      <c r="AT12" s="28">
        <f>IF(AS12="","",IF(SUMIFS(METAS!$D:$D,METAS!$B:$B,PAUSAS!$E12)&gt;=AS12,0,AS12-SUMIFS(METAS!$D:$D,METAS!$B:$B,PAUSAS!$E12)))</f>
        <v>0</v>
      </c>
      <c r="AU12" s="18">
        <f>IF($B12="","",IF(COUNTIF(BASE!$A:$A,PAUSAS!AU$3)=0,"",SUMIFS(BASE!$AA:$AA,BASE!$A:$A,PAUSAS!AU$3,BASE!$G:$G,PAUSAS!$B12)))</f>
        <v>0</v>
      </c>
      <c r="AV12" s="18">
        <f>IF(AU12="","",IF(SUMIFS(METAS!$D:$D,METAS!$B:$B,PAUSAS!$E12)&gt;=AU12,0,AU12-SUMIFS(METAS!$D:$D,METAS!$B:$B,PAUSAS!$E12)))</f>
        <v>0</v>
      </c>
      <c r="AW12" s="28">
        <f>IF($B12="","",IF(COUNTIF(BASE!$A:$A,PAUSAS!AW$3)=0,"",SUMIFS(BASE!$AA:$AA,BASE!$A:$A,PAUSAS!AW$3,BASE!$G:$G,PAUSAS!$B12)))</f>
        <v>0</v>
      </c>
      <c r="AX12" s="28">
        <f>IF(AW12="","",IF(SUMIFS(METAS!$D:$D,METAS!$B:$B,PAUSAS!$E12)&gt;=AW12,0,AW12-SUMIFS(METAS!$D:$D,METAS!$B:$B,PAUSAS!$E12)))</f>
        <v>0</v>
      </c>
      <c r="AY12" s="18">
        <f>IF($B12="","",IF(COUNTIF(BASE!$A:$A,PAUSAS!AY$3)=0,"",SUMIFS(BASE!$AA:$AA,BASE!$A:$A,PAUSAS!AY$3,BASE!$G:$G,PAUSAS!$B12)))</f>
        <v>0</v>
      </c>
      <c r="AZ12" s="18">
        <f>IF(AY12="","",IF(SUMIFS(METAS!$D:$D,METAS!$B:$B,PAUSAS!$E12)&gt;=AY12,0,AY12-SUMIFS(METAS!$D:$D,METAS!$B:$B,PAUSAS!$E12)))</f>
        <v>0</v>
      </c>
      <c r="BA12" s="28">
        <f>IF($B12="","",IF(COUNTIF(BASE!$A:$A,PAUSAS!BA$3)=0,"",SUMIFS(BASE!$AA:$AA,BASE!$A:$A,PAUSAS!BA$3,BASE!$G:$G,PAUSAS!$B12)))</f>
        <v>0</v>
      </c>
      <c r="BB12" s="28">
        <f>IF(BA12="","",IF(SUMIFS(METAS!$D:$D,METAS!$B:$B,PAUSAS!$E12)&gt;=BA12,0,BA12-SUMIFS(METAS!$D:$D,METAS!$B:$B,PAUSAS!$E12)))</f>
        <v>0</v>
      </c>
      <c r="BC12" s="18">
        <f>IF($B12="","",IF(COUNTIF(BASE!$A:$A,PAUSAS!BC$3)=0,"",SUMIFS(BASE!$AA:$AA,BASE!$A:$A,PAUSAS!BC$3,BASE!$G:$G,PAUSAS!$B12)))</f>
        <v>0</v>
      </c>
      <c r="BD12" s="18">
        <f>IF(BC12="","",IF(SUMIFS(METAS!$D:$D,METAS!$B:$B,PAUSAS!$E12)&gt;=BC12,0,BC12-SUMIFS(METAS!$D:$D,METAS!$B:$B,PAUSAS!$E12)))</f>
        <v>0</v>
      </c>
      <c r="BE12" s="28">
        <f>IF($B12="","",IF(COUNTIF(BASE!$A:$A,PAUSAS!BE$3)=0,"",SUMIFS(BASE!$AA:$AA,BASE!$A:$A,PAUSAS!BE$3,BASE!$G:$G,PAUSAS!$B12)))</f>
        <v>0</v>
      </c>
      <c r="BF12" s="28">
        <f>IF(BE12="","",IF(SUMIFS(METAS!$D:$D,METAS!$B:$B,PAUSAS!$E12)&gt;=BE12,0,BE12-SUMIFS(METAS!$D:$D,METAS!$B:$B,PAUSAS!$E12)))</f>
        <v>0</v>
      </c>
      <c r="BG12" s="18">
        <f>IF($B12="","",IF(COUNTIF(BASE!$A:$A,PAUSAS!BG$3)=0,"",SUMIFS(BASE!$AA:$AA,BASE!$A:$A,PAUSAS!BG$3,BASE!$G:$G,PAUSAS!$B12)))</f>
        <v>0</v>
      </c>
      <c r="BH12" s="18">
        <f>IF(BG12="","",IF(SUMIFS(METAS!$D:$D,METAS!$B:$B,PAUSAS!$E12)&gt;=BG12,0,BG12-SUMIFS(METAS!$D:$D,METAS!$B:$B,PAUSAS!$E12)))</f>
        <v>0</v>
      </c>
      <c r="BI12" s="28">
        <f>IF($B12="","",IF(COUNTIF(BASE!$A:$A,PAUSAS!BI$3)=0,"",SUMIFS(BASE!$AA:$AA,BASE!$A:$A,PAUSAS!BI$3,BASE!$G:$G,PAUSAS!$B12)))</f>
        <v>0</v>
      </c>
      <c r="BJ12" s="28">
        <f>IF(BI12="","",IF(SUMIFS(METAS!$D:$D,METAS!$B:$B,PAUSAS!$E12)&gt;=BI12,0,BI12-SUMIFS(METAS!$D:$D,METAS!$B:$B,PAUSAS!$E12)))</f>
        <v>0</v>
      </c>
      <c r="BK12" s="18">
        <f>IF($B12="","",IF(COUNTIF(BASE!$A:$A,PAUSAS!BK$3)=0,"",SUMIFS(BASE!$AA:$AA,BASE!$A:$A,PAUSAS!BK$3,BASE!$G:$G,PAUSAS!$B12)))</f>
        <v>0</v>
      </c>
      <c r="BL12" s="18">
        <f>IF(BK12="","",IF(SUMIFS(METAS!$D:$D,METAS!$B:$B,PAUSAS!$E12)&gt;=BK12,0,BK12-SUMIFS(METAS!$D:$D,METAS!$B:$B,PAUSAS!$E12)))</f>
        <v>0</v>
      </c>
      <c r="BM12" s="28">
        <f>IF($B12="","",IF(COUNTIF(BASE!$A:$A,PAUSAS!BM$3)=0,"",SUMIFS(BASE!$AA:$AA,BASE!$A:$A,PAUSAS!BM$3,BASE!$G:$G,PAUSAS!$B12)))</f>
        <v>0</v>
      </c>
      <c r="BN12" s="28">
        <f>IF(BM12="","",IF(SUMIFS(METAS!$D:$D,METAS!$B:$B,PAUSAS!$E12)&gt;=BM12,0,BM12-SUMIFS(METAS!$D:$D,METAS!$B:$B,PAUSAS!$E12)))</f>
        <v>0</v>
      </c>
      <c r="BO12" s="18">
        <f>IF($B12="","",IF(COUNTIF(BASE!$A:$A,PAUSAS!BO$3)=0,"",SUMIFS(BASE!$AA:$AA,BASE!$A:$A,PAUSAS!BO$3,BASE!$G:$G,PAUSAS!$B12)))</f>
        <v>0</v>
      </c>
      <c r="BP12" s="18">
        <f>IF(BO12="","",IF(SUMIFS(METAS!$D:$D,METAS!$B:$B,PAUSAS!$E12)&gt;=BO12,0,BO12-SUMIFS(METAS!$D:$D,METAS!$B:$B,PAUSAS!$E12)))</f>
        <v>0</v>
      </c>
      <c r="BQ12" s="28">
        <f>IF($B12="","",IF(COUNTIF(BASE!$A:$A,PAUSAS!BQ$3)=0,"",SUMIFS(BASE!$AA:$AA,BASE!$A:$A,PAUSAS!BQ$3,BASE!$G:$G,PAUSAS!$B12)))</f>
        <v>0</v>
      </c>
      <c r="BR12" s="28">
        <f>IF(BQ12="","",IF(SUMIFS(METAS!$D:$D,METAS!$B:$B,PAUSAS!$E12)&gt;=BQ12,0,BQ12-SUMIFS(METAS!$D:$D,METAS!$B:$B,PAUSAS!$E12)))</f>
        <v>0</v>
      </c>
      <c r="BS12" s="18">
        <f>IF($B12="","",IF(COUNTIF(BASE!$A:$A,PAUSAS!BS$3)=0,"",SUMIFS(BASE!$AA:$AA,BASE!$A:$A,PAUSAS!BS$3,BASE!$G:$G,PAUSAS!$B12)))</f>
        <v>0</v>
      </c>
      <c r="BT12" s="18">
        <f>IF(BS12="","",IF(SUMIFS(METAS!$D:$D,METAS!$B:$B,PAUSAS!$E12)&gt;=BS12,0,BS12-SUMIFS(METAS!$D:$D,METAS!$B:$B,PAUSAS!$E12)))</f>
        <v>0</v>
      </c>
      <c r="BU12" s="28">
        <f>IF($B12="","",IF(COUNTIF(BASE!$A:$A,PAUSAS!BU$3)=0,"",SUMIFS(BASE!$AA:$AA,BASE!$A:$A,PAUSAS!BU$3,BASE!$G:$G,PAUSAS!$B12)))</f>
        <v>0</v>
      </c>
      <c r="BV12" s="28">
        <f>IF(BU12="","",IF(SUMIFS(METAS!$D:$D,METAS!$B:$B,PAUSAS!$E12)&gt;=BU12,0,BU12-SUMIFS(METAS!$D:$D,METAS!$B:$B,PAUSAS!$E12)))</f>
        <v>0</v>
      </c>
    </row>
    <row r="13" spans="1:74" s="8" customFormat="1" x14ac:dyDescent="0.25">
      <c r="B13" s="50">
        <v>91138</v>
      </c>
      <c r="C13" s="16" t="str">
        <f>IF($B13="","",VLOOKUP($B13,EQUIPE!$B:$E,2,0))</f>
        <v>ELIZABETE DOS SANTOS</v>
      </c>
      <c r="D13" s="16" t="str">
        <f>IF($B13="","",VLOOKUP($B13,EQUIPE!$B:$F,5,0))</f>
        <v>ULTRAGAZ FRONT</v>
      </c>
      <c r="E13" s="18">
        <f>IF($B13="","",VLOOKUP($B13,EQUIPE!$B:$E,3,0))</f>
        <v>0.26388888888888895</v>
      </c>
      <c r="F13" s="16" t="str">
        <f>IF($B13="","",VLOOKUP($B13,EQUIPE!$B:$E,4,0))</f>
        <v>DANIELA PEREZ</v>
      </c>
      <c r="H13" s="18">
        <f>IF($B13="","",SUMIFS(ABS!$H:$H,ABS!$B:$B,PAUSAS!$B13)*SUMIFS(METAS!$D:$D,METAS!$B:$B,PAUSAS!$E13))</f>
        <v>0.76388888888888884</v>
      </c>
      <c r="I13" s="18">
        <f t="shared" si="1"/>
        <v>0.7599189814814814</v>
      </c>
      <c r="J13" s="18">
        <f t="shared" si="2"/>
        <v>2.2731481481481498E-2</v>
      </c>
      <c r="K13" s="19">
        <f t="shared" si="3"/>
        <v>0.97024242424242424</v>
      </c>
      <c r="M13" s="28">
        <f>IF($B13="","",IF(COUNTIF(BASE!$A:$A,PAUSAS!M$3)=0,"",SUMIFS(BASE!$AA:$AA,BASE!$A:$A,PAUSAS!M$3,BASE!$G:$G,PAUSAS!$B13)))</f>
        <v>0</v>
      </c>
      <c r="N13" s="28">
        <f>IF(M13="","",IF(SUMIFS(METAS!$D:$D,METAS!$B:$B,PAUSAS!$E13)&gt;=M13,0,M13-SUMIFS(METAS!$D:$D,METAS!$B:$B,PAUSAS!$E13)))</f>
        <v>0</v>
      </c>
      <c r="O13" s="18">
        <f>IF($B13="","",IF(COUNTIF(BASE!$A:$A,PAUSAS!O$3)=0,"",SUMIFS(BASE!$AA:$AA,BASE!$A:$A,PAUSAS!O$3,BASE!$G:$G,PAUSAS!$B13)))</f>
        <v>3.2685185185185185E-2</v>
      </c>
      <c r="P13" s="18">
        <f>IF(O13="","",IF(SUMIFS(METAS!$D:$D,METAS!$B:$B,PAUSAS!$E13)&gt;=O13,0,O13-SUMIFS(METAS!$D:$D,METAS!$B:$B,PAUSAS!$E13)))</f>
        <v>2.1296296296296306E-3</v>
      </c>
      <c r="Q13" s="28">
        <f>IF($B13="","",IF(COUNTIF(BASE!$A:$A,PAUSAS!Q$3)=0,"",SUMIFS(BASE!$AA:$AA,BASE!$A:$A,PAUSAS!Q$3,BASE!$G:$G,PAUSAS!$B13)))</f>
        <v>2.6354166666666665E-2</v>
      </c>
      <c r="R13" s="28">
        <f>IF(Q13="","",IF(SUMIFS(METAS!$D:$D,METAS!$B:$B,PAUSAS!$E13)&gt;=Q13,0,Q13-SUMIFS(METAS!$D:$D,METAS!$B:$B,PAUSAS!$E13)))</f>
        <v>0</v>
      </c>
      <c r="S13" s="18">
        <f>IF($B13="","",IF(COUNTIF(BASE!$A:$A,PAUSAS!S$3)=0,"",SUMIFS(BASE!$AA:$AA,BASE!$A:$A,PAUSAS!S$3,BASE!$G:$G,PAUSAS!$B13)))</f>
        <v>3.0914351851851853E-2</v>
      </c>
      <c r="T13" s="18">
        <f>IF(S13="","",IF(SUMIFS(METAS!$D:$D,METAS!$B:$B,PAUSAS!$E13)&gt;=S13,0,S13-SUMIFS(METAS!$D:$D,METAS!$B:$B,PAUSAS!$E13)))</f>
        <v>3.5879629629629803E-4</v>
      </c>
      <c r="U13" s="28">
        <f>IF($B13="","",IF(COUNTIF(BASE!$A:$A,PAUSAS!U$3)=0,"",SUMIFS(BASE!$AA:$AA,BASE!$A:$A,PAUSAS!U$3,BASE!$G:$G,PAUSAS!$B13)))</f>
        <v>0</v>
      </c>
      <c r="V13" s="28">
        <f>IF(U13="","",IF(SUMIFS(METAS!$D:$D,METAS!$B:$B,PAUSAS!$E13)&gt;=U13,0,U13-SUMIFS(METAS!$D:$D,METAS!$B:$B,PAUSAS!$E13)))</f>
        <v>0</v>
      </c>
      <c r="W13" s="18">
        <f>IF($B13="","",IF(COUNTIF(BASE!$A:$A,PAUSAS!W$3)=0,"",SUMIFS(BASE!$AA:$AA,BASE!$A:$A,PAUSAS!W$3,BASE!$G:$G,PAUSAS!$B13)))</f>
        <v>3.0960648148148147E-2</v>
      </c>
      <c r="X13" s="18">
        <f>IF(W13="","",IF(SUMIFS(METAS!$D:$D,METAS!$B:$B,PAUSAS!$E13)&gt;=W13,0,W13-SUMIFS(METAS!$D:$D,METAS!$B:$B,PAUSAS!$E13)))</f>
        <v>4.0509259259259231E-4</v>
      </c>
      <c r="Y13" s="28">
        <f>IF($B13="","",IF(COUNTIF(BASE!$A:$A,PAUSAS!Y$3)=0,"",SUMIFS(BASE!$AA:$AA,BASE!$A:$A,PAUSAS!Y$3,BASE!$G:$G,PAUSAS!$B13)))</f>
        <v>3.0266203703703701E-2</v>
      </c>
      <c r="Z13" s="28">
        <f>IF(Y13="","",IF(SUMIFS(METAS!$D:$D,METAS!$B:$B,PAUSAS!$E13)&gt;=Y13,0,Y13-SUMIFS(METAS!$D:$D,METAS!$B:$B,PAUSAS!$E13)))</f>
        <v>0</v>
      </c>
      <c r="AA13" s="18">
        <f>IF($B13="","",IF(COUNTIF(BASE!$A:$A,PAUSAS!AA$3)=0,"",SUMIFS(BASE!$AA:$AA,BASE!$A:$A,PAUSAS!AA$3,BASE!$G:$G,PAUSAS!$B13)))</f>
        <v>2.9918981481481484E-2</v>
      </c>
      <c r="AB13" s="18">
        <f>IF(AA13="","",IF(SUMIFS(METAS!$D:$D,METAS!$B:$B,PAUSAS!$E13)&gt;=AA13,0,AA13-SUMIFS(METAS!$D:$D,METAS!$B:$B,PAUSAS!$E13)))</f>
        <v>0</v>
      </c>
      <c r="AC13" s="28">
        <f>IF($B13="","",IF(COUNTIF(BASE!$A:$A,PAUSAS!AC$3)=0,"",SUMIFS(BASE!$AA:$AA,BASE!$A:$A,PAUSAS!AC$3,BASE!$G:$G,PAUSAS!$B13)))</f>
        <v>3.2708333333333339E-2</v>
      </c>
      <c r="AD13" s="28">
        <f>IF(AC13="","",IF(SUMIFS(METAS!$D:$D,METAS!$B:$B,PAUSAS!$E13)&gt;=AC13,0,AC13-SUMIFS(METAS!$D:$D,METAS!$B:$B,PAUSAS!$E13)))</f>
        <v>2.1527777777777847E-3</v>
      </c>
      <c r="AE13" s="18">
        <f>IF($B13="","",IF(COUNTIF(BASE!$A:$A,PAUSAS!AE$3)=0,"",SUMIFS(BASE!$AA:$AA,BASE!$A:$A,PAUSAS!AE$3,BASE!$G:$G,PAUSAS!$B13)))</f>
        <v>2.8437500000000001E-2</v>
      </c>
      <c r="AF13" s="18">
        <f>IF(AE13="","",IF(SUMIFS(METAS!$D:$D,METAS!$B:$B,PAUSAS!$E13)&gt;=AE13,0,AE13-SUMIFS(METAS!$D:$D,METAS!$B:$B,PAUSAS!$E13)))</f>
        <v>0</v>
      </c>
      <c r="AG13" s="28">
        <f>IF($B13="","",IF(COUNTIF(BASE!$A:$A,PAUSAS!AG$3)=0,"",SUMIFS(BASE!$AA:$AA,BASE!$A:$A,PAUSAS!AG$3,BASE!$G:$G,PAUSAS!$B13)))</f>
        <v>3.3657407407407414E-2</v>
      </c>
      <c r="AH13" s="28">
        <f>IF(AG13="","",IF(SUMIFS(METAS!$D:$D,METAS!$B:$B,PAUSAS!$E13)&gt;=AG13,0,AG13-SUMIFS(METAS!$D:$D,METAS!$B:$B,PAUSAS!$E13)))</f>
        <v>3.1018518518518591E-3</v>
      </c>
      <c r="AI13" s="18">
        <f>IF($B13="","",IF(COUNTIF(BASE!$A:$A,PAUSAS!AI$3)=0,"",SUMIFS(BASE!$AA:$AA,BASE!$A:$A,PAUSAS!AI$3,BASE!$G:$G,PAUSAS!$B13)))</f>
        <v>0</v>
      </c>
      <c r="AJ13" s="18">
        <f>IF(AI13="","",IF(SUMIFS(METAS!$D:$D,METAS!$B:$B,PAUSAS!$E13)&gt;=AI13,0,AI13-SUMIFS(METAS!$D:$D,METAS!$B:$B,PAUSAS!$E13)))</f>
        <v>0</v>
      </c>
      <c r="AK13" s="28">
        <f>IF($B13="","",IF(COUNTIF(BASE!$A:$A,PAUSAS!AK$3)=0,"",SUMIFS(BASE!$AA:$AA,BASE!$A:$A,PAUSAS!AK$3,BASE!$G:$G,PAUSAS!$B13)))</f>
        <v>4.0208333333333332E-2</v>
      </c>
      <c r="AL13" s="28">
        <f>IF(AK13="","",IF(SUMIFS(METAS!$D:$D,METAS!$B:$B,PAUSAS!$E13)&gt;=AK13,0,AK13-SUMIFS(METAS!$D:$D,METAS!$B:$B,PAUSAS!$E13)))</f>
        <v>9.6527777777777775E-3</v>
      </c>
      <c r="AM13" s="18">
        <f>IF($B13="","",IF(COUNTIF(BASE!$A:$A,PAUSAS!AM$3)=0,"",SUMIFS(BASE!$AA:$AA,BASE!$A:$A,PAUSAS!AM$3,BASE!$G:$G,PAUSAS!$B13)))</f>
        <v>0</v>
      </c>
      <c r="AN13" s="18">
        <f>IF(AM13="","",IF(SUMIFS(METAS!$D:$D,METAS!$B:$B,PAUSAS!$E13)&gt;=AM13,0,AM13-SUMIFS(METAS!$D:$D,METAS!$B:$B,PAUSAS!$E13)))</f>
        <v>0</v>
      </c>
      <c r="AO13" s="28">
        <f>IF($B13="","",IF(COUNTIF(BASE!$A:$A,PAUSAS!AO$3)=0,"",SUMIFS(BASE!$AA:$AA,BASE!$A:$A,PAUSAS!AO$3,BASE!$G:$G,PAUSAS!$B13)))</f>
        <v>2.8101851851851857E-2</v>
      </c>
      <c r="AP13" s="28">
        <f>IF(AO13="","",IF(SUMIFS(METAS!$D:$D,METAS!$B:$B,PAUSAS!$E13)&gt;=AO13,0,AO13-SUMIFS(METAS!$D:$D,METAS!$B:$B,PAUSAS!$E13)))</f>
        <v>0</v>
      </c>
      <c r="AQ13" s="18">
        <f>IF($B13="","",IF(COUNTIF(BASE!$A:$A,PAUSAS!AQ$3)=0,"",SUMIFS(BASE!$AA:$AA,BASE!$A:$A,PAUSAS!AQ$3,BASE!$G:$G,PAUSAS!$B13)))</f>
        <v>2.717592592592593E-2</v>
      </c>
      <c r="AR13" s="18">
        <f>IF(AQ13="","",IF(SUMIFS(METAS!$D:$D,METAS!$B:$B,PAUSAS!$E13)&gt;=AQ13,0,AQ13-SUMIFS(METAS!$D:$D,METAS!$B:$B,PAUSAS!$E13)))</f>
        <v>0</v>
      </c>
      <c r="AS13" s="28">
        <f>IF($B13="","",IF(COUNTIF(BASE!$A:$A,PAUSAS!AS$3)=0,"",SUMIFS(BASE!$AA:$AA,BASE!$A:$A,PAUSAS!AS$3,BASE!$G:$G,PAUSAS!$B13)))</f>
        <v>2.9270833333333333E-2</v>
      </c>
      <c r="AT13" s="28">
        <f>IF(AS13="","",IF(SUMIFS(METAS!$D:$D,METAS!$B:$B,PAUSAS!$E13)&gt;=AS13,0,AS13-SUMIFS(METAS!$D:$D,METAS!$B:$B,PAUSAS!$E13)))</f>
        <v>0</v>
      </c>
      <c r="AU13" s="18">
        <f>IF($B13="","",IF(COUNTIF(BASE!$A:$A,PAUSAS!AU$3)=0,"",SUMIFS(BASE!$AA:$AA,BASE!$A:$A,PAUSAS!AU$3,BASE!$G:$G,PAUSAS!$B13)))</f>
        <v>2.9965277777777778E-2</v>
      </c>
      <c r="AV13" s="18">
        <f>IF(AU13="","",IF(SUMIFS(METAS!$D:$D,METAS!$B:$B,PAUSAS!$E13)&gt;=AU13,0,AU13-SUMIFS(METAS!$D:$D,METAS!$B:$B,PAUSAS!$E13)))</f>
        <v>0</v>
      </c>
      <c r="AW13" s="28">
        <f>IF($B13="","",IF(COUNTIF(BASE!$A:$A,PAUSAS!AW$3)=0,"",SUMIFS(BASE!$AA:$AA,BASE!$A:$A,PAUSAS!AW$3,BASE!$G:$G,PAUSAS!$B13)))</f>
        <v>3.2407407407407406E-2</v>
      </c>
      <c r="AX13" s="28">
        <f>IF(AW13="","",IF(SUMIFS(METAS!$D:$D,METAS!$B:$B,PAUSAS!$E13)&gt;=AW13,0,AW13-SUMIFS(METAS!$D:$D,METAS!$B:$B,PAUSAS!$E13)))</f>
        <v>1.8518518518518511E-3</v>
      </c>
      <c r="AY13" s="18">
        <f>IF($B13="","",IF(COUNTIF(BASE!$A:$A,PAUSAS!AY$3)=0,"",SUMIFS(BASE!$AA:$AA,BASE!$A:$A,PAUSAS!AY$3,BASE!$G:$G,PAUSAS!$B13)))</f>
        <v>0</v>
      </c>
      <c r="AZ13" s="18">
        <f>IF(AY13="","",IF(SUMIFS(METAS!$D:$D,METAS!$B:$B,PAUSAS!$E13)&gt;=AY13,0,AY13-SUMIFS(METAS!$D:$D,METAS!$B:$B,PAUSAS!$E13)))</f>
        <v>0</v>
      </c>
      <c r="BA13" s="28">
        <f>IF($B13="","",IF(COUNTIF(BASE!$A:$A,PAUSAS!BA$3)=0,"",SUMIFS(BASE!$AA:$AA,BASE!$A:$A,PAUSAS!BA$3,BASE!$G:$G,PAUSAS!$B13)))</f>
        <v>2.6550925925925926E-2</v>
      </c>
      <c r="BB13" s="28">
        <f>IF(BA13="","",IF(SUMIFS(METAS!$D:$D,METAS!$B:$B,PAUSAS!$E13)&gt;=BA13,0,BA13-SUMIFS(METAS!$D:$D,METAS!$B:$B,PAUSAS!$E13)))</f>
        <v>0</v>
      </c>
      <c r="BC13" s="18">
        <f>IF($B13="","",IF(COUNTIF(BASE!$A:$A,PAUSAS!BC$3)=0,"",SUMIFS(BASE!$AA:$AA,BASE!$A:$A,PAUSAS!BC$3,BASE!$G:$G,PAUSAS!$B13)))</f>
        <v>2.8877314814814814E-2</v>
      </c>
      <c r="BD13" s="18">
        <f>IF(BC13="","",IF(SUMIFS(METAS!$D:$D,METAS!$B:$B,PAUSAS!$E13)&gt;=BC13,0,BC13-SUMIFS(METAS!$D:$D,METAS!$B:$B,PAUSAS!$E13)))</f>
        <v>0</v>
      </c>
      <c r="BE13" s="28">
        <f>IF($B13="","",IF(COUNTIF(BASE!$A:$A,PAUSAS!BE$3)=0,"",SUMIFS(BASE!$AA:$AA,BASE!$A:$A,PAUSAS!BE$3,BASE!$G:$G,PAUSAS!$B13)))</f>
        <v>3.0462962962962963E-2</v>
      </c>
      <c r="BF13" s="28">
        <f>IF(BE13="","",IF(SUMIFS(METAS!$D:$D,METAS!$B:$B,PAUSAS!$E13)&gt;=BE13,0,BE13-SUMIFS(METAS!$D:$D,METAS!$B:$B,PAUSAS!$E13)))</f>
        <v>0</v>
      </c>
      <c r="BG13" s="18">
        <f>IF($B13="","",IF(COUNTIF(BASE!$A:$A,PAUSAS!BG$3)=0,"",SUMIFS(BASE!$AA:$AA,BASE!$A:$A,PAUSAS!BG$3,BASE!$G:$G,PAUSAS!$B13)))</f>
        <v>2.9571759259259256E-2</v>
      </c>
      <c r="BH13" s="18">
        <f>IF(BG13="","",IF(SUMIFS(METAS!$D:$D,METAS!$B:$B,PAUSAS!$E13)&gt;=BG13,0,BG13-SUMIFS(METAS!$D:$D,METAS!$B:$B,PAUSAS!$E13)))</f>
        <v>0</v>
      </c>
      <c r="BI13" s="28">
        <f>IF($B13="","",IF(COUNTIF(BASE!$A:$A,PAUSAS!BI$3)=0,"",SUMIFS(BASE!$AA:$AA,BASE!$A:$A,PAUSAS!BI$3,BASE!$G:$G,PAUSAS!$B13)))</f>
        <v>0</v>
      </c>
      <c r="BJ13" s="28">
        <f>IF(BI13="","",IF(SUMIFS(METAS!$D:$D,METAS!$B:$B,PAUSAS!$E13)&gt;=BI13,0,BI13-SUMIFS(METAS!$D:$D,METAS!$B:$B,PAUSAS!$E13)))</f>
        <v>0</v>
      </c>
      <c r="BK13" s="18">
        <f>IF($B13="","",IF(COUNTIF(BASE!$A:$A,PAUSAS!BK$3)=0,"",SUMIFS(BASE!$AA:$AA,BASE!$A:$A,PAUSAS!BK$3,BASE!$G:$G,PAUSAS!$B13)))</f>
        <v>2.9722222222222219E-2</v>
      </c>
      <c r="BL13" s="18">
        <f>IF(BK13="","",IF(SUMIFS(METAS!$D:$D,METAS!$B:$B,PAUSAS!$E13)&gt;=BK13,0,BK13-SUMIFS(METAS!$D:$D,METAS!$B:$B,PAUSAS!$E13)))</f>
        <v>0</v>
      </c>
      <c r="BM13" s="28">
        <f>IF($B13="","",IF(COUNTIF(BASE!$A:$A,PAUSAS!BM$3)=0,"",SUMIFS(BASE!$AA:$AA,BASE!$A:$A,PAUSAS!BM$3,BASE!$G:$G,PAUSAS!$B13)))</f>
        <v>2.8958333333333336E-2</v>
      </c>
      <c r="BN13" s="28">
        <f>IF(BM13="","",IF(SUMIFS(METAS!$D:$D,METAS!$B:$B,PAUSAS!$E13)&gt;=BM13,0,BM13-SUMIFS(METAS!$D:$D,METAS!$B:$B,PAUSAS!$E13)))</f>
        <v>0</v>
      </c>
      <c r="BO13" s="18">
        <f>IF($B13="","",IF(COUNTIF(BASE!$A:$A,PAUSAS!BO$3)=0,"",SUMIFS(BASE!$AA:$AA,BASE!$A:$A,PAUSAS!BO$3,BASE!$G:$G,PAUSAS!$B13)))</f>
        <v>2.7997685185185181E-2</v>
      </c>
      <c r="BP13" s="18">
        <f>IF(BO13="","",IF(SUMIFS(METAS!$D:$D,METAS!$B:$B,PAUSAS!$E13)&gt;=BO13,0,BO13-SUMIFS(METAS!$D:$D,METAS!$B:$B,PAUSAS!$E13)))</f>
        <v>0</v>
      </c>
      <c r="BQ13" s="28">
        <f>IF($B13="","",IF(COUNTIF(BASE!$A:$A,PAUSAS!BQ$3)=0,"",SUMIFS(BASE!$AA:$AA,BASE!$A:$A,PAUSAS!BQ$3,BASE!$G:$G,PAUSAS!$B13)))</f>
        <v>3.1851851851851846E-2</v>
      </c>
      <c r="BR13" s="28">
        <f>IF(BQ13="","",IF(SUMIFS(METAS!$D:$D,METAS!$B:$B,PAUSAS!$E13)&gt;=BQ13,0,BQ13-SUMIFS(METAS!$D:$D,METAS!$B:$B,PAUSAS!$E13)))</f>
        <v>1.2962962962962919E-3</v>
      </c>
      <c r="BS13" s="18">
        <f>IF($B13="","",IF(COUNTIF(BASE!$A:$A,PAUSAS!BS$3)=0,"",SUMIFS(BASE!$AA:$AA,BASE!$A:$A,PAUSAS!BS$3,BASE!$G:$G,PAUSAS!$B13)))</f>
        <v>3.0590277777777779E-2</v>
      </c>
      <c r="BT13" s="18">
        <f>IF(BS13="","",IF(SUMIFS(METAS!$D:$D,METAS!$B:$B,PAUSAS!$E13)&gt;=BS13,0,BS13-SUMIFS(METAS!$D:$D,METAS!$B:$B,PAUSAS!$E13)))</f>
        <v>3.4722222222224181E-5</v>
      </c>
      <c r="BU13" s="28">
        <f>IF($B13="","",IF(COUNTIF(BASE!$A:$A,PAUSAS!BU$3)=0,"",SUMIFS(BASE!$AA:$AA,BASE!$A:$A,PAUSAS!BU$3,BASE!$G:$G,PAUSAS!$B13)))</f>
        <v>3.2303240740740743E-2</v>
      </c>
      <c r="BV13" s="28">
        <f>IF(BU13="","",IF(SUMIFS(METAS!$D:$D,METAS!$B:$B,PAUSAS!$E13)&gt;=BU13,0,BU13-SUMIFS(METAS!$D:$D,METAS!$B:$B,PAUSAS!$E13)))</f>
        <v>1.7476851851851889E-3</v>
      </c>
    </row>
    <row r="14" spans="1:74" s="8" customFormat="1" x14ac:dyDescent="0.25">
      <c r="B14" s="50">
        <v>91147</v>
      </c>
      <c r="C14" s="16" t="str">
        <f>IF($B14="","",VLOOKUP($B14,EQUIPE!$B:$E,2,0))</f>
        <v>FERNANDA NASCIMENTO SANTOS SILVA</v>
      </c>
      <c r="D14" s="16" t="str">
        <f>IF($B14="","",VLOOKUP($B14,EQUIPE!$B:$F,5,0))</f>
        <v>ULTRAGAZ FRONT</v>
      </c>
      <c r="E14" s="18">
        <f>IF($B14="","",VLOOKUP($B14,EQUIPE!$B:$E,3,0))</f>
        <v>0.26388888888888895</v>
      </c>
      <c r="F14" s="16" t="str">
        <f>IF($B14="","",VLOOKUP($B14,EQUIPE!$B:$E,4,0))</f>
        <v>ADRIANA VERCOSA BARROS CEZANHOQUE</v>
      </c>
      <c r="H14" s="18">
        <f>IF($B14="","",SUMIFS(ABS!$H:$H,ABS!$B:$B,PAUSAS!$B14)*SUMIFS(METAS!$D:$D,METAS!$B:$B,PAUSAS!$E14))</f>
        <v>0</v>
      </c>
      <c r="I14" s="18">
        <f t="shared" si="1"/>
        <v>0</v>
      </c>
      <c r="J14" s="18">
        <f t="shared" si="2"/>
        <v>0</v>
      </c>
      <c r="K14" s="19">
        <f t="shared" si="3"/>
        <v>1</v>
      </c>
      <c r="M14" s="28">
        <f>IF($B14="","",IF(COUNTIF(BASE!$A:$A,PAUSAS!M$3)=0,"",SUMIFS(BASE!$AA:$AA,BASE!$A:$A,PAUSAS!M$3,BASE!$G:$G,PAUSAS!$B14)))</f>
        <v>0</v>
      </c>
      <c r="N14" s="28">
        <f>IF(M14="","",IF(SUMIFS(METAS!$D:$D,METAS!$B:$B,PAUSAS!$E14)&gt;=M14,0,M14-SUMIFS(METAS!$D:$D,METAS!$B:$B,PAUSAS!$E14)))</f>
        <v>0</v>
      </c>
      <c r="O14" s="18">
        <f>IF($B14="","",IF(COUNTIF(BASE!$A:$A,PAUSAS!O$3)=0,"",SUMIFS(BASE!$AA:$AA,BASE!$A:$A,PAUSAS!O$3,BASE!$G:$G,PAUSAS!$B14)))</f>
        <v>0</v>
      </c>
      <c r="P14" s="18">
        <f>IF(O14="","",IF(SUMIFS(METAS!$D:$D,METAS!$B:$B,PAUSAS!$E14)&gt;=O14,0,O14-SUMIFS(METAS!$D:$D,METAS!$B:$B,PAUSAS!$E14)))</f>
        <v>0</v>
      </c>
      <c r="Q14" s="28">
        <f>IF($B14="","",IF(COUNTIF(BASE!$A:$A,PAUSAS!Q$3)=0,"",SUMIFS(BASE!$AA:$AA,BASE!$A:$A,PAUSAS!Q$3,BASE!$G:$G,PAUSAS!$B14)))</f>
        <v>0</v>
      </c>
      <c r="R14" s="28">
        <f>IF(Q14="","",IF(SUMIFS(METAS!$D:$D,METAS!$B:$B,PAUSAS!$E14)&gt;=Q14,0,Q14-SUMIFS(METAS!$D:$D,METAS!$B:$B,PAUSAS!$E14)))</f>
        <v>0</v>
      </c>
      <c r="S14" s="18">
        <f>IF($B14="","",IF(COUNTIF(BASE!$A:$A,PAUSAS!S$3)=0,"",SUMIFS(BASE!$AA:$AA,BASE!$A:$A,PAUSAS!S$3,BASE!$G:$G,PAUSAS!$B14)))</f>
        <v>0</v>
      </c>
      <c r="T14" s="18">
        <f>IF(S14="","",IF(SUMIFS(METAS!$D:$D,METAS!$B:$B,PAUSAS!$E14)&gt;=S14,0,S14-SUMIFS(METAS!$D:$D,METAS!$B:$B,PAUSAS!$E14)))</f>
        <v>0</v>
      </c>
      <c r="U14" s="28">
        <f>IF($B14="","",IF(COUNTIF(BASE!$A:$A,PAUSAS!U$3)=0,"",SUMIFS(BASE!$AA:$AA,BASE!$A:$A,PAUSAS!U$3,BASE!$G:$G,PAUSAS!$B14)))</f>
        <v>0</v>
      </c>
      <c r="V14" s="28">
        <f>IF(U14="","",IF(SUMIFS(METAS!$D:$D,METAS!$B:$B,PAUSAS!$E14)&gt;=U14,0,U14-SUMIFS(METAS!$D:$D,METAS!$B:$B,PAUSAS!$E14)))</f>
        <v>0</v>
      </c>
      <c r="W14" s="18">
        <f>IF($B14="","",IF(COUNTIF(BASE!$A:$A,PAUSAS!W$3)=0,"",SUMIFS(BASE!$AA:$AA,BASE!$A:$A,PAUSAS!W$3,BASE!$G:$G,PAUSAS!$B14)))</f>
        <v>0</v>
      </c>
      <c r="X14" s="18">
        <f>IF(W14="","",IF(SUMIFS(METAS!$D:$D,METAS!$B:$B,PAUSAS!$E14)&gt;=W14,0,W14-SUMIFS(METAS!$D:$D,METAS!$B:$B,PAUSAS!$E14)))</f>
        <v>0</v>
      </c>
      <c r="Y14" s="28">
        <f>IF($B14="","",IF(COUNTIF(BASE!$A:$A,PAUSAS!Y$3)=0,"",SUMIFS(BASE!$AA:$AA,BASE!$A:$A,PAUSAS!Y$3,BASE!$G:$G,PAUSAS!$B14)))</f>
        <v>0</v>
      </c>
      <c r="Z14" s="28">
        <f>IF(Y14="","",IF(SUMIFS(METAS!$D:$D,METAS!$B:$B,PAUSAS!$E14)&gt;=Y14,0,Y14-SUMIFS(METAS!$D:$D,METAS!$B:$B,PAUSAS!$E14)))</f>
        <v>0</v>
      </c>
      <c r="AA14" s="18">
        <f>IF($B14="","",IF(COUNTIF(BASE!$A:$A,PAUSAS!AA$3)=0,"",SUMIFS(BASE!$AA:$AA,BASE!$A:$A,PAUSAS!AA$3,BASE!$G:$G,PAUSAS!$B14)))</f>
        <v>0</v>
      </c>
      <c r="AB14" s="18">
        <f>IF(AA14="","",IF(SUMIFS(METAS!$D:$D,METAS!$B:$B,PAUSAS!$E14)&gt;=AA14,0,AA14-SUMIFS(METAS!$D:$D,METAS!$B:$B,PAUSAS!$E14)))</f>
        <v>0</v>
      </c>
      <c r="AC14" s="28">
        <f>IF($B14="","",IF(COUNTIF(BASE!$A:$A,PAUSAS!AC$3)=0,"",SUMIFS(BASE!$AA:$AA,BASE!$A:$A,PAUSAS!AC$3,BASE!$G:$G,PAUSAS!$B14)))</f>
        <v>0</v>
      </c>
      <c r="AD14" s="28">
        <f>IF(AC14="","",IF(SUMIFS(METAS!$D:$D,METAS!$B:$B,PAUSAS!$E14)&gt;=AC14,0,AC14-SUMIFS(METAS!$D:$D,METAS!$B:$B,PAUSAS!$E14)))</f>
        <v>0</v>
      </c>
      <c r="AE14" s="18">
        <f>IF($B14="","",IF(COUNTIF(BASE!$A:$A,PAUSAS!AE$3)=0,"",SUMIFS(BASE!$AA:$AA,BASE!$A:$A,PAUSAS!AE$3,BASE!$G:$G,PAUSAS!$B14)))</f>
        <v>0</v>
      </c>
      <c r="AF14" s="18">
        <f>IF(AE14="","",IF(SUMIFS(METAS!$D:$D,METAS!$B:$B,PAUSAS!$E14)&gt;=AE14,0,AE14-SUMIFS(METAS!$D:$D,METAS!$B:$B,PAUSAS!$E14)))</f>
        <v>0</v>
      </c>
      <c r="AG14" s="28">
        <f>IF($B14="","",IF(COUNTIF(BASE!$A:$A,PAUSAS!AG$3)=0,"",SUMIFS(BASE!$AA:$AA,BASE!$A:$A,PAUSAS!AG$3,BASE!$G:$G,PAUSAS!$B14)))</f>
        <v>0</v>
      </c>
      <c r="AH14" s="28">
        <f>IF(AG14="","",IF(SUMIFS(METAS!$D:$D,METAS!$B:$B,PAUSAS!$E14)&gt;=AG14,0,AG14-SUMIFS(METAS!$D:$D,METAS!$B:$B,PAUSAS!$E14)))</f>
        <v>0</v>
      </c>
      <c r="AI14" s="18">
        <f>IF($B14="","",IF(COUNTIF(BASE!$A:$A,PAUSAS!AI$3)=0,"",SUMIFS(BASE!$AA:$AA,BASE!$A:$A,PAUSAS!AI$3,BASE!$G:$G,PAUSAS!$B14)))</f>
        <v>0</v>
      </c>
      <c r="AJ14" s="18">
        <f>IF(AI14="","",IF(SUMIFS(METAS!$D:$D,METAS!$B:$B,PAUSAS!$E14)&gt;=AI14,0,AI14-SUMIFS(METAS!$D:$D,METAS!$B:$B,PAUSAS!$E14)))</f>
        <v>0</v>
      </c>
      <c r="AK14" s="28">
        <f>IF($B14="","",IF(COUNTIF(BASE!$A:$A,PAUSAS!AK$3)=0,"",SUMIFS(BASE!$AA:$AA,BASE!$A:$A,PAUSAS!AK$3,BASE!$G:$G,PAUSAS!$B14)))</f>
        <v>0</v>
      </c>
      <c r="AL14" s="28">
        <f>IF(AK14="","",IF(SUMIFS(METAS!$D:$D,METAS!$B:$B,PAUSAS!$E14)&gt;=AK14,0,AK14-SUMIFS(METAS!$D:$D,METAS!$B:$B,PAUSAS!$E14)))</f>
        <v>0</v>
      </c>
      <c r="AM14" s="18">
        <f>IF($B14="","",IF(COUNTIF(BASE!$A:$A,PAUSAS!AM$3)=0,"",SUMIFS(BASE!$AA:$AA,BASE!$A:$A,PAUSAS!AM$3,BASE!$G:$G,PAUSAS!$B14)))</f>
        <v>0</v>
      </c>
      <c r="AN14" s="18">
        <f>IF(AM14="","",IF(SUMIFS(METAS!$D:$D,METAS!$B:$B,PAUSAS!$E14)&gt;=AM14,0,AM14-SUMIFS(METAS!$D:$D,METAS!$B:$B,PAUSAS!$E14)))</f>
        <v>0</v>
      </c>
      <c r="AO14" s="28">
        <f>IF($B14="","",IF(COUNTIF(BASE!$A:$A,PAUSAS!AO$3)=0,"",SUMIFS(BASE!$AA:$AA,BASE!$A:$A,PAUSAS!AO$3,BASE!$G:$G,PAUSAS!$B14)))</f>
        <v>0</v>
      </c>
      <c r="AP14" s="28">
        <f>IF(AO14="","",IF(SUMIFS(METAS!$D:$D,METAS!$B:$B,PAUSAS!$E14)&gt;=AO14,0,AO14-SUMIFS(METAS!$D:$D,METAS!$B:$B,PAUSAS!$E14)))</f>
        <v>0</v>
      </c>
      <c r="AQ14" s="18">
        <f>IF($B14="","",IF(COUNTIF(BASE!$A:$A,PAUSAS!AQ$3)=0,"",SUMIFS(BASE!$AA:$AA,BASE!$A:$A,PAUSAS!AQ$3,BASE!$G:$G,PAUSAS!$B14)))</f>
        <v>0</v>
      </c>
      <c r="AR14" s="18">
        <f>IF(AQ14="","",IF(SUMIFS(METAS!$D:$D,METAS!$B:$B,PAUSAS!$E14)&gt;=AQ14,0,AQ14-SUMIFS(METAS!$D:$D,METAS!$B:$B,PAUSAS!$E14)))</f>
        <v>0</v>
      </c>
      <c r="AS14" s="28">
        <f>IF($B14="","",IF(COUNTIF(BASE!$A:$A,PAUSAS!AS$3)=0,"",SUMIFS(BASE!$AA:$AA,BASE!$A:$A,PAUSAS!AS$3,BASE!$G:$G,PAUSAS!$B14)))</f>
        <v>0</v>
      </c>
      <c r="AT14" s="28">
        <f>IF(AS14="","",IF(SUMIFS(METAS!$D:$D,METAS!$B:$B,PAUSAS!$E14)&gt;=AS14,0,AS14-SUMIFS(METAS!$D:$D,METAS!$B:$B,PAUSAS!$E14)))</f>
        <v>0</v>
      </c>
      <c r="AU14" s="18">
        <f>IF($B14="","",IF(COUNTIF(BASE!$A:$A,PAUSAS!AU$3)=0,"",SUMIFS(BASE!$AA:$AA,BASE!$A:$A,PAUSAS!AU$3,BASE!$G:$G,PAUSAS!$B14)))</f>
        <v>0</v>
      </c>
      <c r="AV14" s="18">
        <f>IF(AU14="","",IF(SUMIFS(METAS!$D:$D,METAS!$B:$B,PAUSAS!$E14)&gt;=AU14,0,AU14-SUMIFS(METAS!$D:$D,METAS!$B:$B,PAUSAS!$E14)))</f>
        <v>0</v>
      </c>
      <c r="AW14" s="28">
        <f>IF($B14="","",IF(COUNTIF(BASE!$A:$A,PAUSAS!AW$3)=0,"",SUMIFS(BASE!$AA:$AA,BASE!$A:$A,PAUSAS!AW$3,BASE!$G:$G,PAUSAS!$B14)))</f>
        <v>0</v>
      </c>
      <c r="AX14" s="28">
        <f>IF(AW14="","",IF(SUMIFS(METAS!$D:$D,METAS!$B:$B,PAUSAS!$E14)&gt;=AW14,0,AW14-SUMIFS(METAS!$D:$D,METAS!$B:$B,PAUSAS!$E14)))</f>
        <v>0</v>
      </c>
      <c r="AY14" s="18">
        <f>IF($B14="","",IF(COUNTIF(BASE!$A:$A,PAUSAS!AY$3)=0,"",SUMIFS(BASE!$AA:$AA,BASE!$A:$A,PAUSAS!AY$3,BASE!$G:$G,PAUSAS!$B14)))</f>
        <v>0</v>
      </c>
      <c r="AZ14" s="18">
        <f>IF(AY14="","",IF(SUMIFS(METAS!$D:$D,METAS!$B:$B,PAUSAS!$E14)&gt;=AY14,0,AY14-SUMIFS(METAS!$D:$D,METAS!$B:$B,PAUSAS!$E14)))</f>
        <v>0</v>
      </c>
      <c r="BA14" s="28">
        <f>IF($B14="","",IF(COUNTIF(BASE!$A:$A,PAUSAS!BA$3)=0,"",SUMIFS(BASE!$AA:$AA,BASE!$A:$A,PAUSAS!BA$3,BASE!$G:$G,PAUSAS!$B14)))</f>
        <v>0</v>
      </c>
      <c r="BB14" s="28">
        <f>IF(BA14="","",IF(SUMIFS(METAS!$D:$D,METAS!$B:$B,PAUSAS!$E14)&gt;=BA14,0,BA14-SUMIFS(METAS!$D:$D,METAS!$B:$B,PAUSAS!$E14)))</f>
        <v>0</v>
      </c>
      <c r="BC14" s="18">
        <f>IF($B14="","",IF(COUNTIF(BASE!$A:$A,PAUSAS!BC$3)=0,"",SUMIFS(BASE!$AA:$AA,BASE!$A:$A,PAUSAS!BC$3,BASE!$G:$G,PAUSAS!$B14)))</f>
        <v>0</v>
      </c>
      <c r="BD14" s="18">
        <f>IF(BC14="","",IF(SUMIFS(METAS!$D:$D,METAS!$B:$B,PAUSAS!$E14)&gt;=BC14,0,BC14-SUMIFS(METAS!$D:$D,METAS!$B:$B,PAUSAS!$E14)))</f>
        <v>0</v>
      </c>
      <c r="BE14" s="28">
        <f>IF($B14="","",IF(COUNTIF(BASE!$A:$A,PAUSAS!BE$3)=0,"",SUMIFS(BASE!$AA:$AA,BASE!$A:$A,PAUSAS!BE$3,BASE!$G:$G,PAUSAS!$B14)))</f>
        <v>0</v>
      </c>
      <c r="BF14" s="28">
        <f>IF(BE14="","",IF(SUMIFS(METAS!$D:$D,METAS!$B:$B,PAUSAS!$E14)&gt;=BE14,0,BE14-SUMIFS(METAS!$D:$D,METAS!$B:$B,PAUSAS!$E14)))</f>
        <v>0</v>
      </c>
      <c r="BG14" s="18">
        <f>IF($B14="","",IF(COUNTIF(BASE!$A:$A,PAUSAS!BG$3)=0,"",SUMIFS(BASE!$AA:$AA,BASE!$A:$A,PAUSAS!BG$3,BASE!$G:$G,PAUSAS!$B14)))</f>
        <v>0</v>
      </c>
      <c r="BH14" s="18">
        <f>IF(BG14="","",IF(SUMIFS(METAS!$D:$D,METAS!$B:$B,PAUSAS!$E14)&gt;=BG14,0,BG14-SUMIFS(METAS!$D:$D,METAS!$B:$B,PAUSAS!$E14)))</f>
        <v>0</v>
      </c>
      <c r="BI14" s="28">
        <f>IF($B14="","",IF(COUNTIF(BASE!$A:$A,PAUSAS!BI$3)=0,"",SUMIFS(BASE!$AA:$AA,BASE!$A:$A,PAUSAS!BI$3,BASE!$G:$G,PAUSAS!$B14)))</f>
        <v>0</v>
      </c>
      <c r="BJ14" s="28">
        <f>IF(BI14="","",IF(SUMIFS(METAS!$D:$D,METAS!$B:$B,PAUSAS!$E14)&gt;=BI14,0,BI14-SUMIFS(METAS!$D:$D,METAS!$B:$B,PAUSAS!$E14)))</f>
        <v>0</v>
      </c>
      <c r="BK14" s="18">
        <f>IF($B14="","",IF(COUNTIF(BASE!$A:$A,PAUSAS!BK$3)=0,"",SUMIFS(BASE!$AA:$AA,BASE!$A:$A,PAUSAS!BK$3,BASE!$G:$G,PAUSAS!$B14)))</f>
        <v>0</v>
      </c>
      <c r="BL14" s="18">
        <f>IF(BK14="","",IF(SUMIFS(METAS!$D:$D,METAS!$B:$B,PAUSAS!$E14)&gt;=BK14,0,BK14-SUMIFS(METAS!$D:$D,METAS!$B:$B,PAUSAS!$E14)))</f>
        <v>0</v>
      </c>
      <c r="BM14" s="28">
        <f>IF($B14="","",IF(COUNTIF(BASE!$A:$A,PAUSAS!BM$3)=0,"",SUMIFS(BASE!$AA:$AA,BASE!$A:$A,PAUSAS!BM$3,BASE!$G:$G,PAUSAS!$B14)))</f>
        <v>0</v>
      </c>
      <c r="BN14" s="28">
        <f>IF(BM14="","",IF(SUMIFS(METAS!$D:$D,METAS!$B:$B,PAUSAS!$E14)&gt;=BM14,0,BM14-SUMIFS(METAS!$D:$D,METAS!$B:$B,PAUSAS!$E14)))</f>
        <v>0</v>
      </c>
      <c r="BO14" s="18">
        <f>IF($B14="","",IF(COUNTIF(BASE!$A:$A,PAUSAS!BO$3)=0,"",SUMIFS(BASE!$AA:$AA,BASE!$A:$A,PAUSAS!BO$3,BASE!$G:$G,PAUSAS!$B14)))</f>
        <v>0</v>
      </c>
      <c r="BP14" s="18">
        <f>IF(BO14="","",IF(SUMIFS(METAS!$D:$D,METAS!$B:$B,PAUSAS!$E14)&gt;=BO14,0,BO14-SUMIFS(METAS!$D:$D,METAS!$B:$B,PAUSAS!$E14)))</f>
        <v>0</v>
      </c>
      <c r="BQ14" s="28">
        <f>IF($B14="","",IF(COUNTIF(BASE!$A:$A,PAUSAS!BQ$3)=0,"",SUMIFS(BASE!$AA:$AA,BASE!$A:$A,PAUSAS!BQ$3,BASE!$G:$G,PAUSAS!$B14)))</f>
        <v>0</v>
      </c>
      <c r="BR14" s="28">
        <f>IF(BQ14="","",IF(SUMIFS(METAS!$D:$D,METAS!$B:$B,PAUSAS!$E14)&gt;=BQ14,0,BQ14-SUMIFS(METAS!$D:$D,METAS!$B:$B,PAUSAS!$E14)))</f>
        <v>0</v>
      </c>
      <c r="BS14" s="18">
        <f>IF($B14="","",IF(COUNTIF(BASE!$A:$A,PAUSAS!BS$3)=0,"",SUMIFS(BASE!$AA:$AA,BASE!$A:$A,PAUSAS!BS$3,BASE!$G:$G,PAUSAS!$B14)))</f>
        <v>0</v>
      </c>
      <c r="BT14" s="18">
        <f>IF(BS14="","",IF(SUMIFS(METAS!$D:$D,METAS!$B:$B,PAUSAS!$E14)&gt;=BS14,0,BS14-SUMIFS(METAS!$D:$D,METAS!$B:$B,PAUSAS!$E14)))</f>
        <v>0</v>
      </c>
      <c r="BU14" s="28">
        <f>IF($B14="","",IF(COUNTIF(BASE!$A:$A,PAUSAS!BU$3)=0,"",SUMIFS(BASE!$AA:$AA,BASE!$A:$A,PAUSAS!BU$3,BASE!$G:$G,PAUSAS!$B14)))</f>
        <v>0</v>
      </c>
      <c r="BV14" s="28">
        <f>IF(BU14="","",IF(SUMIFS(METAS!$D:$D,METAS!$B:$B,PAUSAS!$E14)&gt;=BU14,0,BU14-SUMIFS(METAS!$D:$D,METAS!$B:$B,PAUSAS!$E14)))</f>
        <v>0</v>
      </c>
    </row>
    <row r="15" spans="1:74" s="8" customFormat="1" x14ac:dyDescent="0.25">
      <c r="B15" s="50">
        <v>91177</v>
      </c>
      <c r="C15" s="16" t="str">
        <f>IF($B15="","",VLOOKUP($B15,EQUIPE!$B:$E,2,0))</f>
        <v>GUILHERME SANCHES DE ARAÚJO</v>
      </c>
      <c r="D15" s="16" t="str">
        <f>IF($B15="","",VLOOKUP($B15,EQUIPE!$B:$F,5,0))</f>
        <v>ULTRAGAZ FRONT</v>
      </c>
      <c r="E15" s="18">
        <f>IF($B15="","",VLOOKUP($B15,EQUIPE!$B:$E,3,0))</f>
        <v>0.26388888888888884</v>
      </c>
      <c r="F15" s="16" t="str">
        <f>IF($B15="","",VLOOKUP($B15,EQUIPE!$B:$E,4,0))</f>
        <v>ADRIANA VERCOSA BARROS CEZANHOQUE</v>
      </c>
      <c r="H15" s="18">
        <f>IF($B15="","",SUMIFS(ABS!$H:$H,ABS!$B:$B,PAUSAS!$B15)*SUMIFS(METAS!$D:$D,METAS!$B:$B,PAUSAS!$E15))</f>
        <v>0.7944444444444444</v>
      </c>
      <c r="I15" s="18">
        <f t="shared" si="1"/>
        <v>0.57753472222222224</v>
      </c>
      <c r="J15" s="18">
        <f t="shared" si="2"/>
        <v>2.1643518518518513E-3</v>
      </c>
      <c r="K15" s="19">
        <f t="shared" si="3"/>
        <v>0.99727564102564104</v>
      </c>
      <c r="M15" s="28">
        <f>IF($B15="","",IF(COUNTIF(BASE!$A:$A,PAUSAS!M$3)=0,"",SUMIFS(BASE!$AA:$AA,BASE!$A:$A,PAUSAS!M$3,BASE!$G:$G,PAUSAS!$B15)))</f>
        <v>2.0439814814814817E-2</v>
      </c>
      <c r="N15" s="28">
        <f>IF(M15="","",IF(SUMIFS(METAS!$D:$D,METAS!$B:$B,PAUSAS!$E15)&gt;=M15,0,M15-SUMIFS(METAS!$D:$D,METAS!$B:$B,PAUSAS!$E15)))</f>
        <v>0</v>
      </c>
      <c r="O15" s="18">
        <f>IF($B15="","",IF(COUNTIF(BASE!$A:$A,PAUSAS!O$3)=0,"",SUMIFS(BASE!$AA:$AA,BASE!$A:$A,PAUSAS!O$3,BASE!$G:$G,PAUSAS!$B15)))</f>
        <v>2.8807870370370373E-2</v>
      </c>
      <c r="P15" s="18">
        <f>IF(O15="","",IF(SUMIFS(METAS!$D:$D,METAS!$B:$B,PAUSAS!$E15)&gt;=O15,0,O15-SUMIFS(METAS!$D:$D,METAS!$B:$B,PAUSAS!$E15)))</f>
        <v>0</v>
      </c>
      <c r="Q15" s="28">
        <f>IF($B15="","",IF(COUNTIF(BASE!$A:$A,PAUSAS!Q$3)=0,"",SUMIFS(BASE!$AA:$AA,BASE!$A:$A,PAUSAS!Q$3,BASE!$G:$G,PAUSAS!$B15)))</f>
        <v>2.8229166666666666E-2</v>
      </c>
      <c r="R15" s="28">
        <f>IF(Q15="","",IF(SUMIFS(METAS!$D:$D,METAS!$B:$B,PAUSAS!$E15)&gt;=Q15,0,Q15-SUMIFS(METAS!$D:$D,METAS!$B:$B,PAUSAS!$E15)))</f>
        <v>0</v>
      </c>
      <c r="S15" s="18">
        <f>IF($B15="","",IF(COUNTIF(BASE!$A:$A,PAUSAS!S$3)=0,"",SUMIFS(BASE!$AA:$AA,BASE!$A:$A,PAUSAS!S$3,BASE!$G:$G,PAUSAS!$B15)))</f>
        <v>0</v>
      </c>
      <c r="T15" s="18">
        <f>IF(S15="","",IF(SUMIFS(METAS!$D:$D,METAS!$B:$B,PAUSAS!$E15)&gt;=S15,0,S15-SUMIFS(METAS!$D:$D,METAS!$B:$B,PAUSAS!$E15)))</f>
        <v>0</v>
      </c>
      <c r="U15" s="28">
        <f>IF($B15="","",IF(COUNTIF(BASE!$A:$A,PAUSAS!U$3)=0,"",SUMIFS(BASE!$AA:$AA,BASE!$A:$A,PAUSAS!U$3,BASE!$G:$G,PAUSAS!$B15)))</f>
        <v>0</v>
      </c>
      <c r="V15" s="28">
        <f>IF(U15="","",IF(SUMIFS(METAS!$D:$D,METAS!$B:$B,PAUSAS!$E15)&gt;=U15,0,U15-SUMIFS(METAS!$D:$D,METAS!$B:$B,PAUSAS!$E15)))</f>
        <v>0</v>
      </c>
      <c r="W15" s="18">
        <f>IF($B15="","",IF(COUNTIF(BASE!$A:$A,PAUSAS!W$3)=0,"",SUMIFS(BASE!$AA:$AA,BASE!$A:$A,PAUSAS!W$3,BASE!$G:$G,PAUSAS!$B15)))</f>
        <v>2.1261574074074072E-2</v>
      </c>
      <c r="X15" s="18">
        <f>IF(W15="","",IF(SUMIFS(METAS!$D:$D,METAS!$B:$B,PAUSAS!$E15)&gt;=W15,0,W15-SUMIFS(METAS!$D:$D,METAS!$B:$B,PAUSAS!$E15)))</f>
        <v>0</v>
      </c>
      <c r="Y15" s="28">
        <f>IF($B15="","",IF(COUNTIF(BASE!$A:$A,PAUSAS!Y$3)=0,"",SUMIFS(BASE!$AA:$AA,BASE!$A:$A,PAUSAS!Y$3,BASE!$G:$G,PAUSAS!$B15)))</f>
        <v>0</v>
      </c>
      <c r="Z15" s="28">
        <f>IF(Y15="","",IF(SUMIFS(METAS!$D:$D,METAS!$B:$B,PAUSAS!$E15)&gt;=Y15,0,Y15-SUMIFS(METAS!$D:$D,METAS!$B:$B,PAUSAS!$E15)))</f>
        <v>0</v>
      </c>
      <c r="AA15" s="18">
        <f>IF($B15="","",IF(COUNTIF(BASE!$A:$A,PAUSAS!AA$3)=0,"",SUMIFS(BASE!$AA:$AA,BASE!$A:$A,PAUSAS!AA$3,BASE!$G:$G,PAUSAS!$B15)))</f>
        <v>0</v>
      </c>
      <c r="AB15" s="18">
        <f>IF(AA15="","",IF(SUMIFS(METAS!$D:$D,METAS!$B:$B,PAUSAS!$E15)&gt;=AA15,0,AA15-SUMIFS(METAS!$D:$D,METAS!$B:$B,PAUSAS!$E15)))</f>
        <v>0</v>
      </c>
      <c r="AC15" s="28">
        <f>IF($B15="","",IF(COUNTIF(BASE!$A:$A,PAUSAS!AC$3)=0,"",SUMIFS(BASE!$AA:$AA,BASE!$A:$A,PAUSAS!AC$3,BASE!$G:$G,PAUSAS!$B15)))</f>
        <v>2.8796296296296299E-2</v>
      </c>
      <c r="AD15" s="28">
        <f>IF(AC15="","",IF(SUMIFS(METAS!$D:$D,METAS!$B:$B,PAUSAS!$E15)&gt;=AC15,0,AC15-SUMIFS(METAS!$D:$D,METAS!$B:$B,PAUSAS!$E15)))</f>
        <v>0</v>
      </c>
      <c r="AE15" s="18">
        <f>IF($B15="","",IF(COUNTIF(BASE!$A:$A,PAUSAS!AE$3)=0,"",SUMIFS(BASE!$AA:$AA,BASE!$A:$A,PAUSAS!AE$3,BASE!$G:$G,PAUSAS!$B15)))</f>
        <v>2.8402777777777777E-2</v>
      </c>
      <c r="AF15" s="18">
        <f>IF(AE15="","",IF(SUMIFS(METAS!$D:$D,METAS!$B:$B,PAUSAS!$E15)&gt;=AE15,0,AE15-SUMIFS(METAS!$D:$D,METAS!$B:$B,PAUSAS!$E15)))</f>
        <v>0</v>
      </c>
      <c r="AG15" s="28">
        <f>IF($B15="","",IF(COUNTIF(BASE!$A:$A,PAUSAS!AG$3)=0,"",SUMIFS(BASE!$AA:$AA,BASE!$A:$A,PAUSAS!AG$3,BASE!$G:$G,PAUSAS!$B15)))</f>
        <v>3.2719907407407406E-2</v>
      </c>
      <c r="AH15" s="28">
        <f>IF(AG15="","",IF(SUMIFS(METAS!$D:$D,METAS!$B:$B,PAUSAS!$E15)&gt;=AG15,0,AG15-SUMIFS(METAS!$D:$D,METAS!$B:$B,PAUSAS!$E15)))</f>
        <v>2.1643518518518513E-3</v>
      </c>
      <c r="AI15" s="18">
        <f>IF($B15="","",IF(COUNTIF(BASE!$A:$A,PAUSAS!AI$3)=0,"",SUMIFS(BASE!$AA:$AA,BASE!$A:$A,PAUSAS!AI$3,BASE!$G:$G,PAUSAS!$B15)))</f>
        <v>2.9085648148148152E-2</v>
      </c>
      <c r="AJ15" s="18">
        <f>IF(AI15="","",IF(SUMIFS(METAS!$D:$D,METAS!$B:$B,PAUSAS!$E15)&gt;=AI15,0,AI15-SUMIFS(METAS!$D:$D,METAS!$B:$B,PAUSAS!$E15)))</f>
        <v>0</v>
      </c>
      <c r="AK15" s="28">
        <f>IF($B15="","",IF(COUNTIF(BASE!$A:$A,PAUSAS!AK$3)=0,"",SUMIFS(BASE!$AA:$AA,BASE!$A:$A,PAUSAS!AK$3,BASE!$G:$G,PAUSAS!$B15)))</f>
        <v>2.900462962962963E-2</v>
      </c>
      <c r="AL15" s="28">
        <f>IF(AK15="","",IF(SUMIFS(METAS!$D:$D,METAS!$B:$B,PAUSAS!$E15)&gt;=AK15,0,AK15-SUMIFS(METAS!$D:$D,METAS!$B:$B,PAUSAS!$E15)))</f>
        <v>0</v>
      </c>
      <c r="AM15" s="18">
        <f>IF($B15="","",IF(COUNTIF(BASE!$A:$A,PAUSAS!AM$3)=0,"",SUMIFS(BASE!$AA:$AA,BASE!$A:$A,PAUSAS!AM$3,BASE!$G:$G,PAUSAS!$B15)))</f>
        <v>0</v>
      </c>
      <c r="AN15" s="18">
        <f>IF(AM15="","",IF(SUMIFS(METAS!$D:$D,METAS!$B:$B,PAUSAS!$E15)&gt;=AM15,0,AM15-SUMIFS(METAS!$D:$D,METAS!$B:$B,PAUSAS!$E15)))</f>
        <v>0</v>
      </c>
      <c r="AO15" s="28">
        <f>IF($B15="","",IF(COUNTIF(BASE!$A:$A,PAUSAS!AO$3)=0,"",SUMIFS(BASE!$AA:$AA,BASE!$A:$A,PAUSAS!AO$3,BASE!$G:$G,PAUSAS!$B15)))</f>
        <v>0</v>
      </c>
      <c r="AP15" s="28">
        <f>IF(AO15="","",IF(SUMIFS(METAS!$D:$D,METAS!$B:$B,PAUSAS!$E15)&gt;=AO15,0,AO15-SUMIFS(METAS!$D:$D,METAS!$B:$B,PAUSAS!$E15)))</f>
        <v>0</v>
      </c>
      <c r="AQ15" s="18">
        <f>IF($B15="","",IF(COUNTIF(BASE!$A:$A,PAUSAS!AQ$3)=0,"",SUMIFS(BASE!$AA:$AA,BASE!$A:$A,PAUSAS!AQ$3,BASE!$G:$G,PAUSAS!$B15)))</f>
        <v>2.8182870370370372E-2</v>
      </c>
      <c r="AR15" s="18">
        <f>IF(AQ15="","",IF(SUMIFS(METAS!$D:$D,METAS!$B:$B,PAUSAS!$E15)&gt;=AQ15,0,AQ15-SUMIFS(METAS!$D:$D,METAS!$B:$B,PAUSAS!$E15)))</f>
        <v>0</v>
      </c>
      <c r="AS15" s="28">
        <f>IF($B15="","",IF(COUNTIF(BASE!$A:$A,PAUSAS!AS$3)=0,"",SUMIFS(BASE!$AA:$AA,BASE!$A:$A,PAUSAS!AS$3,BASE!$G:$G,PAUSAS!$B15)))</f>
        <v>2.0775462962962961E-2</v>
      </c>
      <c r="AT15" s="28">
        <f>IF(AS15="","",IF(SUMIFS(METAS!$D:$D,METAS!$B:$B,PAUSAS!$E15)&gt;=AS15,0,AS15-SUMIFS(METAS!$D:$D,METAS!$B:$B,PAUSAS!$E15)))</f>
        <v>0</v>
      </c>
      <c r="AU15" s="18">
        <f>IF($B15="","",IF(COUNTIF(BASE!$A:$A,PAUSAS!AU$3)=0,"",SUMIFS(BASE!$AA:$AA,BASE!$A:$A,PAUSAS!AU$3,BASE!$G:$G,PAUSAS!$B15)))</f>
        <v>2.150462962962963E-2</v>
      </c>
      <c r="AV15" s="18">
        <f>IF(AU15="","",IF(SUMIFS(METAS!$D:$D,METAS!$B:$B,PAUSAS!$E15)&gt;=AU15,0,AU15-SUMIFS(METAS!$D:$D,METAS!$B:$B,PAUSAS!$E15)))</f>
        <v>0</v>
      </c>
      <c r="AW15" s="28">
        <f>IF($B15="","",IF(COUNTIF(BASE!$A:$A,PAUSAS!AW$3)=0,"",SUMIFS(BASE!$AA:$AA,BASE!$A:$A,PAUSAS!AW$3,BASE!$G:$G,PAUSAS!$B15)))</f>
        <v>2.7916666666666666E-2</v>
      </c>
      <c r="AX15" s="28">
        <f>IF(AW15="","",IF(SUMIFS(METAS!$D:$D,METAS!$B:$B,PAUSAS!$E15)&gt;=AW15,0,AW15-SUMIFS(METAS!$D:$D,METAS!$B:$B,PAUSAS!$E15)))</f>
        <v>0</v>
      </c>
      <c r="AY15" s="18">
        <f>IF($B15="","",IF(COUNTIF(BASE!$A:$A,PAUSAS!AY$3)=0,"",SUMIFS(BASE!$AA:$AA,BASE!$A:$A,PAUSAS!AY$3,BASE!$G:$G,PAUSAS!$B15)))</f>
        <v>2.975694444444444E-2</v>
      </c>
      <c r="AZ15" s="18">
        <f>IF(AY15="","",IF(SUMIFS(METAS!$D:$D,METAS!$B:$B,PAUSAS!$E15)&gt;=AY15,0,AY15-SUMIFS(METAS!$D:$D,METAS!$B:$B,PAUSAS!$E15)))</f>
        <v>0</v>
      </c>
      <c r="BA15" s="28">
        <f>IF($B15="","",IF(COUNTIF(BASE!$A:$A,PAUSAS!BA$3)=0,"",SUMIFS(BASE!$AA:$AA,BASE!$A:$A,PAUSAS!BA$3,BASE!$G:$G,PAUSAS!$B15)))</f>
        <v>0</v>
      </c>
      <c r="BB15" s="28">
        <f>IF(BA15="","",IF(SUMIFS(METAS!$D:$D,METAS!$B:$B,PAUSAS!$E15)&gt;=BA15,0,BA15-SUMIFS(METAS!$D:$D,METAS!$B:$B,PAUSAS!$E15)))</f>
        <v>0</v>
      </c>
      <c r="BC15" s="18">
        <f>IF($B15="","",IF(COUNTIF(BASE!$A:$A,PAUSAS!BC$3)=0,"",SUMIFS(BASE!$AA:$AA,BASE!$A:$A,PAUSAS!BC$3,BASE!$G:$G,PAUSAS!$B15)))</f>
        <v>2.9699074074074072E-2</v>
      </c>
      <c r="BD15" s="18">
        <f>IF(BC15="","",IF(SUMIFS(METAS!$D:$D,METAS!$B:$B,PAUSAS!$E15)&gt;=BC15,0,BC15-SUMIFS(METAS!$D:$D,METAS!$B:$B,PAUSAS!$E15)))</f>
        <v>0</v>
      </c>
      <c r="BE15" s="28">
        <f>IF($B15="","",IF(COUNTIF(BASE!$A:$A,PAUSAS!BE$3)=0,"",SUMIFS(BASE!$AA:$AA,BASE!$A:$A,PAUSAS!BE$3,BASE!$G:$G,PAUSAS!$B15)))</f>
        <v>2.9166666666666667E-2</v>
      </c>
      <c r="BF15" s="28">
        <f>IF(BE15="","",IF(SUMIFS(METAS!$D:$D,METAS!$B:$B,PAUSAS!$E15)&gt;=BE15,0,BE15-SUMIFS(METAS!$D:$D,METAS!$B:$B,PAUSAS!$E15)))</f>
        <v>0</v>
      </c>
      <c r="BG15" s="18">
        <f>IF($B15="","",IF(COUNTIF(BASE!$A:$A,PAUSAS!BG$3)=0,"",SUMIFS(BASE!$AA:$AA,BASE!$A:$A,PAUSAS!BG$3,BASE!$G:$G,PAUSAS!$B15)))</f>
        <v>2.792824074074074E-2</v>
      </c>
      <c r="BH15" s="18">
        <f>IF(BG15="","",IF(SUMIFS(METAS!$D:$D,METAS!$B:$B,PAUSAS!$E15)&gt;=BG15,0,BG15-SUMIFS(METAS!$D:$D,METAS!$B:$B,PAUSAS!$E15)))</f>
        <v>0</v>
      </c>
      <c r="BI15" s="28">
        <f>IF($B15="","",IF(COUNTIF(BASE!$A:$A,PAUSAS!BI$3)=0,"",SUMIFS(BASE!$AA:$AA,BASE!$A:$A,PAUSAS!BI$3,BASE!$G:$G,PAUSAS!$B15)))</f>
        <v>2.8657407407407409E-2</v>
      </c>
      <c r="BJ15" s="28">
        <f>IF(BI15="","",IF(SUMIFS(METAS!$D:$D,METAS!$B:$B,PAUSAS!$E15)&gt;=BI15,0,BI15-SUMIFS(METAS!$D:$D,METAS!$B:$B,PAUSAS!$E15)))</f>
        <v>0</v>
      </c>
      <c r="BK15" s="18">
        <f>IF($B15="","",IF(COUNTIF(BASE!$A:$A,PAUSAS!BK$3)=0,"",SUMIFS(BASE!$AA:$AA,BASE!$A:$A,PAUSAS!BK$3,BASE!$G:$G,PAUSAS!$B15)))</f>
        <v>2.9456018518518517E-2</v>
      </c>
      <c r="BL15" s="18">
        <f>IF(BK15="","",IF(SUMIFS(METAS!$D:$D,METAS!$B:$B,PAUSAS!$E15)&gt;=BK15,0,BK15-SUMIFS(METAS!$D:$D,METAS!$B:$B,PAUSAS!$E15)))</f>
        <v>0</v>
      </c>
      <c r="BM15" s="28">
        <f>IF($B15="","",IF(COUNTIF(BASE!$A:$A,PAUSAS!BM$3)=0,"",SUMIFS(BASE!$AA:$AA,BASE!$A:$A,PAUSAS!BM$3,BASE!$G:$G,PAUSAS!$B15)))</f>
        <v>0</v>
      </c>
      <c r="BN15" s="28">
        <f>IF(BM15="","",IF(SUMIFS(METAS!$D:$D,METAS!$B:$B,PAUSAS!$E15)&gt;=BM15,0,BM15-SUMIFS(METAS!$D:$D,METAS!$B:$B,PAUSAS!$E15)))</f>
        <v>0</v>
      </c>
      <c r="BO15" s="18">
        <f>IF($B15="","",IF(COUNTIF(BASE!$A:$A,PAUSAS!BO$3)=0,"",SUMIFS(BASE!$AA:$AA,BASE!$A:$A,PAUSAS!BO$3,BASE!$G:$G,PAUSAS!$B15)))</f>
        <v>0</v>
      </c>
      <c r="BP15" s="18">
        <f>IF(BO15="","",IF(SUMIFS(METAS!$D:$D,METAS!$B:$B,PAUSAS!$E15)&gt;=BO15,0,BO15-SUMIFS(METAS!$D:$D,METAS!$B:$B,PAUSAS!$E15)))</f>
        <v>0</v>
      </c>
      <c r="BQ15" s="28">
        <f>IF($B15="","",IF(COUNTIF(BASE!$A:$A,PAUSAS!BQ$3)=0,"",SUMIFS(BASE!$AA:$AA,BASE!$A:$A,PAUSAS!BQ$3,BASE!$G:$G,PAUSAS!$B15)))</f>
        <v>2.8993055555555557E-2</v>
      </c>
      <c r="BR15" s="28">
        <f>IF(BQ15="","",IF(SUMIFS(METAS!$D:$D,METAS!$B:$B,PAUSAS!$E15)&gt;=BQ15,0,BQ15-SUMIFS(METAS!$D:$D,METAS!$B:$B,PAUSAS!$E15)))</f>
        <v>0</v>
      </c>
      <c r="BS15" s="18">
        <f>IF($B15="","",IF(COUNTIF(BASE!$A:$A,PAUSAS!BS$3)=0,"",SUMIFS(BASE!$AA:$AA,BASE!$A:$A,PAUSAS!BS$3,BASE!$G:$G,PAUSAS!$B15)))</f>
        <v>2.8750000000000005E-2</v>
      </c>
      <c r="BT15" s="18">
        <f>IF(BS15="","",IF(SUMIFS(METAS!$D:$D,METAS!$B:$B,PAUSAS!$E15)&gt;=BS15,0,BS15-SUMIFS(METAS!$D:$D,METAS!$B:$B,PAUSAS!$E15)))</f>
        <v>0</v>
      </c>
      <c r="BU15" s="28">
        <f>IF($B15="","",IF(COUNTIF(BASE!$A:$A,PAUSAS!BU$3)=0,"",SUMIFS(BASE!$AA:$AA,BASE!$A:$A,PAUSAS!BU$3,BASE!$G:$G,PAUSAS!$B15)))</f>
        <v>0</v>
      </c>
      <c r="BV15" s="28">
        <f>IF(BU15="","",IF(SUMIFS(METAS!$D:$D,METAS!$B:$B,PAUSAS!$E15)&gt;=BU15,0,BU15-SUMIFS(METAS!$D:$D,METAS!$B:$B,PAUSAS!$E15)))</f>
        <v>0</v>
      </c>
    </row>
    <row r="16" spans="1:74" s="8" customFormat="1" x14ac:dyDescent="0.25">
      <c r="B16" s="50">
        <v>91218</v>
      </c>
      <c r="C16" s="16" t="str">
        <f>IF($B16="","",VLOOKUP($B16,EQUIPE!$B:$E,2,0))</f>
        <v>JESSICA DA SILVA SANTOS</v>
      </c>
      <c r="D16" s="16" t="str">
        <f>IF($B16="","",VLOOKUP($B16,EQUIPE!$B:$F,5,0))</f>
        <v>ULTRAGAZ FRONT</v>
      </c>
      <c r="E16" s="18">
        <f>IF($B16="","",VLOOKUP($B16,EQUIPE!$B:$E,3,0))</f>
        <v>0.26388888888888884</v>
      </c>
      <c r="F16" s="16" t="str">
        <f>IF($B16="","",VLOOKUP($B16,EQUIPE!$B:$E,4,0))</f>
        <v>DANIELA PEREZ</v>
      </c>
      <c r="H16" s="18">
        <f>IF($B16="","",SUMIFS(ABS!$H:$H,ABS!$B:$B,PAUSAS!$B16)*SUMIFS(METAS!$D:$D,METAS!$B:$B,PAUSAS!$E16))</f>
        <v>0.58055555555555549</v>
      </c>
      <c r="I16" s="18">
        <f t="shared" si="1"/>
        <v>0.50821759259259258</v>
      </c>
      <c r="J16" s="18">
        <f t="shared" si="2"/>
        <v>2.7777777777777957E-4</v>
      </c>
      <c r="K16" s="19">
        <f t="shared" si="3"/>
        <v>0.99952153110047848</v>
      </c>
      <c r="M16" s="28">
        <f>IF($B16="","",IF(COUNTIF(BASE!$A:$A,PAUSAS!M$3)=0,"",SUMIFS(BASE!$AA:$AA,BASE!$A:$A,PAUSAS!M$3,BASE!$G:$G,PAUSAS!$B16)))</f>
        <v>2.7372685185185187E-2</v>
      </c>
      <c r="N16" s="28">
        <f>IF(M16="","",IF(SUMIFS(METAS!$D:$D,METAS!$B:$B,PAUSAS!$E16)&gt;=M16,0,M16-SUMIFS(METAS!$D:$D,METAS!$B:$B,PAUSAS!$E16)))</f>
        <v>0</v>
      </c>
      <c r="O16" s="18">
        <f>IF($B16="","",IF(COUNTIF(BASE!$A:$A,PAUSAS!O$3)=0,"",SUMIFS(BASE!$AA:$AA,BASE!$A:$A,PAUSAS!O$3,BASE!$G:$G,PAUSAS!$B16)))</f>
        <v>0</v>
      </c>
      <c r="P16" s="18">
        <f>IF(O16="","",IF(SUMIFS(METAS!$D:$D,METAS!$B:$B,PAUSAS!$E16)&gt;=O16,0,O16-SUMIFS(METAS!$D:$D,METAS!$B:$B,PAUSAS!$E16)))</f>
        <v>0</v>
      </c>
      <c r="Q16" s="28">
        <f>IF($B16="","",IF(COUNTIF(BASE!$A:$A,PAUSAS!Q$3)=0,"",SUMIFS(BASE!$AA:$AA,BASE!$A:$A,PAUSAS!Q$3,BASE!$G:$G,PAUSAS!$B16)))</f>
        <v>1.3379629629629628E-2</v>
      </c>
      <c r="R16" s="28">
        <f>IF(Q16="","",IF(SUMIFS(METAS!$D:$D,METAS!$B:$B,PAUSAS!$E16)&gt;=Q16,0,Q16-SUMIFS(METAS!$D:$D,METAS!$B:$B,PAUSAS!$E16)))</f>
        <v>0</v>
      </c>
      <c r="S16" s="18">
        <f>IF($B16="","",IF(COUNTIF(BASE!$A:$A,PAUSAS!S$3)=0,"",SUMIFS(BASE!$AA:$AA,BASE!$A:$A,PAUSAS!S$3,BASE!$G:$G,PAUSAS!$B16)))</f>
        <v>0</v>
      </c>
      <c r="T16" s="18">
        <f>IF(S16="","",IF(SUMIFS(METAS!$D:$D,METAS!$B:$B,PAUSAS!$E16)&gt;=S16,0,S16-SUMIFS(METAS!$D:$D,METAS!$B:$B,PAUSAS!$E16)))</f>
        <v>0</v>
      </c>
      <c r="U16" s="28">
        <f>IF($B16="","",IF(COUNTIF(BASE!$A:$A,PAUSAS!U$3)=0,"",SUMIFS(BASE!$AA:$AA,BASE!$A:$A,PAUSAS!U$3,BASE!$G:$G,PAUSAS!$B16)))</f>
        <v>2.8032407407407409E-2</v>
      </c>
      <c r="V16" s="28">
        <f>IF(U16="","",IF(SUMIFS(METAS!$D:$D,METAS!$B:$B,PAUSAS!$E16)&gt;=U16,0,U16-SUMIFS(METAS!$D:$D,METAS!$B:$B,PAUSAS!$E16)))</f>
        <v>0</v>
      </c>
      <c r="W16" s="18">
        <f>IF($B16="","",IF(COUNTIF(BASE!$A:$A,PAUSAS!W$3)=0,"",SUMIFS(BASE!$AA:$AA,BASE!$A:$A,PAUSAS!W$3,BASE!$G:$G,PAUSAS!$B16)))</f>
        <v>2.9861111111111109E-2</v>
      </c>
      <c r="X16" s="18">
        <f>IF(W16="","",IF(SUMIFS(METAS!$D:$D,METAS!$B:$B,PAUSAS!$E16)&gt;=W16,0,W16-SUMIFS(METAS!$D:$D,METAS!$B:$B,PAUSAS!$E16)))</f>
        <v>0</v>
      </c>
      <c r="Y16" s="28">
        <f>IF($B16="","",IF(COUNTIF(BASE!$A:$A,PAUSAS!Y$3)=0,"",SUMIFS(BASE!$AA:$AA,BASE!$A:$A,PAUSAS!Y$3,BASE!$G:$G,PAUSAS!$B16)))</f>
        <v>3.0138888888888892E-2</v>
      </c>
      <c r="Z16" s="28">
        <f>IF(Y16="","",IF(SUMIFS(METAS!$D:$D,METAS!$B:$B,PAUSAS!$E16)&gt;=Y16,0,Y16-SUMIFS(METAS!$D:$D,METAS!$B:$B,PAUSAS!$E16)))</f>
        <v>0</v>
      </c>
      <c r="AA16" s="18">
        <f>IF($B16="","",IF(COUNTIF(BASE!$A:$A,PAUSAS!AA$3)=0,"",SUMIFS(BASE!$AA:$AA,BASE!$A:$A,PAUSAS!AA$3,BASE!$G:$G,PAUSAS!$B16)))</f>
        <v>3.0833333333333334E-2</v>
      </c>
      <c r="AB16" s="18">
        <f>IF(AA16="","",IF(SUMIFS(METAS!$D:$D,METAS!$B:$B,PAUSAS!$E16)&gt;=AA16,0,AA16-SUMIFS(METAS!$D:$D,METAS!$B:$B,PAUSAS!$E16)))</f>
        <v>2.7777777777777957E-4</v>
      </c>
      <c r="AC16" s="28">
        <f>IF($B16="","",IF(COUNTIF(BASE!$A:$A,PAUSAS!AC$3)=0,"",SUMIFS(BASE!$AA:$AA,BASE!$A:$A,PAUSAS!AC$3,BASE!$G:$G,PAUSAS!$B16)))</f>
        <v>0</v>
      </c>
      <c r="AD16" s="28">
        <f>IF(AC16="","",IF(SUMIFS(METAS!$D:$D,METAS!$B:$B,PAUSAS!$E16)&gt;=AC16,0,AC16-SUMIFS(METAS!$D:$D,METAS!$B:$B,PAUSAS!$E16)))</f>
        <v>0</v>
      </c>
      <c r="AE16" s="18">
        <f>IF($B16="","",IF(COUNTIF(BASE!$A:$A,PAUSAS!AE$3)=0,"",SUMIFS(BASE!$AA:$AA,BASE!$A:$A,PAUSAS!AE$3,BASE!$G:$G,PAUSAS!$B16)))</f>
        <v>2.9259259259259263E-2</v>
      </c>
      <c r="AF16" s="18">
        <f>IF(AE16="","",IF(SUMIFS(METAS!$D:$D,METAS!$B:$B,PAUSAS!$E16)&gt;=AE16,0,AE16-SUMIFS(METAS!$D:$D,METAS!$B:$B,PAUSAS!$E16)))</f>
        <v>0</v>
      </c>
      <c r="AG16" s="28">
        <f>IF($B16="","",IF(COUNTIF(BASE!$A:$A,PAUSAS!AG$3)=0,"",SUMIFS(BASE!$AA:$AA,BASE!$A:$A,PAUSAS!AG$3,BASE!$G:$G,PAUSAS!$B16)))</f>
        <v>2.9247685185185189E-2</v>
      </c>
      <c r="AH16" s="28">
        <f>IF(AG16="","",IF(SUMIFS(METAS!$D:$D,METAS!$B:$B,PAUSAS!$E16)&gt;=AG16,0,AG16-SUMIFS(METAS!$D:$D,METAS!$B:$B,PAUSAS!$E16)))</f>
        <v>0</v>
      </c>
      <c r="AI16" s="18">
        <f>IF($B16="","",IF(COUNTIF(BASE!$A:$A,PAUSAS!AI$3)=0,"",SUMIFS(BASE!$AA:$AA,BASE!$A:$A,PAUSAS!AI$3,BASE!$G:$G,PAUSAS!$B16)))</f>
        <v>2.9016203703703704E-2</v>
      </c>
      <c r="AJ16" s="18">
        <f>IF(AI16="","",IF(SUMIFS(METAS!$D:$D,METAS!$B:$B,PAUSAS!$E16)&gt;=AI16,0,AI16-SUMIFS(METAS!$D:$D,METAS!$B:$B,PAUSAS!$E16)))</f>
        <v>0</v>
      </c>
      <c r="AK16" s="28">
        <f>IF($B16="","",IF(COUNTIF(BASE!$A:$A,PAUSAS!AK$3)=0,"",SUMIFS(BASE!$AA:$AA,BASE!$A:$A,PAUSAS!AK$3,BASE!$G:$G,PAUSAS!$B16)))</f>
        <v>2.9282407407407406E-2</v>
      </c>
      <c r="AL16" s="28">
        <f>IF(AK16="","",IF(SUMIFS(METAS!$D:$D,METAS!$B:$B,PAUSAS!$E16)&gt;=AK16,0,AK16-SUMIFS(METAS!$D:$D,METAS!$B:$B,PAUSAS!$E16)))</f>
        <v>0</v>
      </c>
      <c r="AM16" s="18">
        <f>IF($B16="","",IF(COUNTIF(BASE!$A:$A,PAUSAS!AM$3)=0,"",SUMIFS(BASE!$AA:$AA,BASE!$A:$A,PAUSAS!AM$3,BASE!$G:$G,PAUSAS!$B16)))</f>
        <v>0</v>
      </c>
      <c r="AN16" s="18">
        <f>IF(AM16="","",IF(SUMIFS(METAS!$D:$D,METAS!$B:$B,PAUSAS!$E16)&gt;=AM16,0,AM16-SUMIFS(METAS!$D:$D,METAS!$B:$B,PAUSAS!$E16)))</f>
        <v>0</v>
      </c>
      <c r="AO16" s="28">
        <f>IF($B16="","",IF(COUNTIF(BASE!$A:$A,PAUSAS!AO$3)=0,"",SUMIFS(BASE!$AA:$AA,BASE!$A:$A,PAUSAS!AO$3,BASE!$G:$G,PAUSAS!$B16)))</f>
        <v>0</v>
      </c>
      <c r="AP16" s="28">
        <f>IF(AO16="","",IF(SUMIFS(METAS!$D:$D,METAS!$B:$B,PAUSAS!$E16)&gt;=AO16,0,AO16-SUMIFS(METAS!$D:$D,METAS!$B:$B,PAUSAS!$E16)))</f>
        <v>0</v>
      </c>
      <c r="AQ16" s="18">
        <f>IF($B16="","",IF(COUNTIF(BASE!$A:$A,PAUSAS!AQ$3)=0,"",SUMIFS(BASE!$AA:$AA,BASE!$A:$A,PAUSAS!AQ$3,BASE!$G:$G,PAUSAS!$B16)))</f>
        <v>0</v>
      </c>
      <c r="AR16" s="18">
        <f>IF(AQ16="","",IF(SUMIFS(METAS!$D:$D,METAS!$B:$B,PAUSAS!$E16)&gt;=AQ16,0,AQ16-SUMIFS(METAS!$D:$D,METAS!$B:$B,PAUSAS!$E16)))</f>
        <v>0</v>
      </c>
      <c r="AS16" s="28">
        <f>IF($B16="","",IF(COUNTIF(BASE!$A:$A,PAUSAS!AS$3)=0,"",SUMIFS(BASE!$AA:$AA,BASE!$A:$A,PAUSAS!AS$3,BASE!$G:$G,PAUSAS!$B16)))</f>
        <v>0</v>
      </c>
      <c r="AT16" s="28">
        <f>IF(AS16="","",IF(SUMIFS(METAS!$D:$D,METAS!$B:$B,PAUSAS!$E16)&gt;=AS16,0,AS16-SUMIFS(METAS!$D:$D,METAS!$B:$B,PAUSAS!$E16)))</f>
        <v>0</v>
      </c>
      <c r="AU16" s="18">
        <f>IF($B16="","",IF(COUNTIF(BASE!$A:$A,PAUSAS!AU$3)=0,"",SUMIFS(BASE!$AA:$AA,BASE!$A:$A,PAUSAS!AU$3,BASE!$G:$G,PAUSAS!$B16)))</f>
        <v>2.9664351851851851E-2</v>
      </c>
      <c r="AV16" s="18">
        <f>IF(AU16="","",IF(SUMIFS(METAS!$D:$D,METAS!$B:$B,PAUSAS!$E16)&gt;=AU16,0,AU16-SUMIFS(METAS!$D:$D,METAS!$B:$B,PAUSAS!$E16)))</f>
        <v>0</v>
      </c>
      <c r="AW16" s="28">
        <f>IF($B16="","",IF(COUNTIF(BASE!$A:$A,PAUSAS!AW$3)=0,"",SUMIFS(BASE!$AA:$AA,BASE!$A:$A,PAUSAS!AW$3,BASE!$G:$G,PAUSAS!$B16)))</f>
        <v>3.0532407407407407E-2</v>
      </c>
      <c r="AX16" s="28">
        <f>IF(AW16="","",IF(SUMIFS(METAS!$D:$D,METAS!$B:$B,PAUSAS!$E16)&gt;=AW16,0,AW16-SUMIFS(METAS!$D:$D,METAS!$B:$B,PAUSAS!$E16)))</f>
        <v>0</v>
      </c>
      <c r="AY16" s="18">
        <f>IF($B16="","",IF(COUNTIF(BASE!$A:$A,PAUSAS!AY$3)=0,"",SUMIFS(BASE!$AA:$AA,BASE!$A:$A,PAUSAS!AY$3,BASE!$G:$G,PAUSAS!$B16)))</f>
        <v>2.9525462962962962E-2</v>
      </c>
      <c r="AZ16" s="18">
        <f>IF(AY16="","",IF(SUMIFS(METAS!$D:$D,METAS!$B:$B,PAUSAS!$E16)&gt;=AY16,0,AY16-SUMIFS(METAS!$D:$D,METAS!$B:$B,PAUSAS!$E16)))</f>
        <v>0</v>
      </c>
      <c r="BA16" s="28">
        <f>IF($B16="","",IF(COUNTIF(BASE!$A:$A,PAUSAS!BA$3)=0,"",SUMIFS(BASE!$AA:$AA,BASE!$A:$A,PAUSAS!BA$3,BASE!$G:$G,PAUSAS!$B16)))</f>
        <v>0</v>
      </c>
      <c r="BB16" s="28">
        <f>IF(BA16="","",IF(SUMIFS(METAS!$D:$D,METAS!$B:$B,PAUSAS!$E16)&gt;=BA16,0,BA16-SUMIFS(METAS!$D:$D,METAS!$B:$B,PAUSAS!$E16)))</f>
        <v>0</v>
      </c>
      <c r="BC16" s="18">
        <f>IF($B16="","",IF(COUNTIF(BASE!$A:$A,PAUSAS!BC$3)=0,"",SUMIFS(BASE!$AA:$AA,BASE!$A:$A,PAUSAS!BC$3,BASE!$G:$G,PAUSAS!$B16)))</f>
        <v>0</v>
      </c>
      <c r="BD16" s="18">
        <f>IF(BC16="","",IF(SUMIFS(METAS!$D:$D,METAS!$B:$B,PAUSAS!$E16)&gt;=BC16,0,BC16-SUMIFS(METAS!$D:$D,METAS!$B:$B,PAUSAS!$E16)))</f>
        <v>0</v>
      </c>
      <c r="BE16" s="28">
        <f>IF($B16="","",IF(COUNTIF(BASE!$A:$A,PAUSAS!BE$3)=0,"",SUMIFS(BASE!$AA:$AA,BASE!$A:$A,PAUSAS!BE$3,BASE!$G:$G,PAUSAS!$B16)))</f>
        <v>2.9664351851851848E-2</v>
      </c>
      <c r="BF16" s="28">
        <f>IF(BE16="","",IF(SUMIFS(METAS!$D:$D,METAS!$B:$B,PAUSAS!$E16)&gt;=BE16,0,BE16-SUMIFS(METAS!$D:$D,METAS!$B:$B,PAUSAS!$E16)))</f>
        <v>0</v>
      </c>
      <c r="BG16" s="18">
        <f>IF($B16="","",IF(COUNTIF(BASE!$A:$A,PAUSAS!BG$3)=0,"",SUMIFS(BASE!$AA:$AA,BASE!$A:$A,PAUSAS!BG$3,BASE!$G:$G,PAUSAS!$B16)))</f>
        <v>3.0162037037037036E-2</v>
      </c>
      <c r="BH16" s="18">
        <f>IF(BG16="","",IF(SUMIFS(METAS!$D:$D,METAS!$B:$B,PAUSAS!$E16)&gt;=BG16,0,BG16-SUMIFS(METAS!$D:$D,METAS!$B:$B,PAUSAS!$E16)))</f>
        <v>0</v>
      </c>
      <c r="BI16" s="28">
        <f>IF($B16="","",IF(COUNTIF(BASE!$A:$A,PAUSAS!BI$3)=0,"",SUMIFS(BASE!$AA:$AA,BASE!$A:$A,PAUSAS!BI$3,BASE!$G:$G,PAUSAS!$B16)))</f>
        <v>3.0069444444444447E-2</v>
      </c>
      <c r="BJ16" s="28">
        <f>IF(BI16="","",IF(SUMIFS(METAS!$D:$D,METAS!$B:$B,PAUSAS!$E16)&gt;=BI16,0,BI16-SUMIFS(METAS!$D:$D,METAS!$B:$B,PAUSAS!$E16)))</f>
        <v>0</v>
      </c>
      <c r="BK16" s="18">
        <f>IF($B16="","",IF(COUNTIF(BASE!$A:$A,PAUSAS!BK$3)=0,"",SUMIFS(BASE!$AA:$AA,BASE!$A:$A,PAUSAS!BK$3,BASE!$G:$G,PAUSAS!$B16)))</f>
        <v>0</v>
      </c>
      <c r="BL16" s="18">
        <f>IF(BK16="","",IF(SUMIFS(METAS!$D:$D,METAS!$B:$B,PAUSAS!$E16)&gt;=BK16,0,BK16-SUMIFS(METAS!$D:$D,METAS!$B:$B,PAUSAS!$E16)))</f>
        <v>0</v>
      </c>
      <c r="BM16" s="28">
        <f>IF($B16="","",IF(COUNTIF(BASE!$A:$A,PAUSAS!BM$3)=0,"",SUMIFS(BASE!$AA:$AA,BASE!$A:$A,PAUSAS!BM$3,BASE!$G:$G,PAUSAS!$B16)))</f>
        <v>0</v>
      </c>
      <c r="BN16" s="28">
        <f>IF(BM16="","",IF(SUMIFS(METAS!$D:$D,METAS!$B:$B,PAUSAS!$E16)&gt;=BM16,0,BM16-SUMIFS(METAS!$D:$D,METAS!$B:$B,PAUSAS!$E16)))</f>
        <v>0</v>
      </c>
      <c r="BO16" s="18">
        <f>IF($B16="","",IF(COUNTIF(BASE!$A:$A,PAUSAS!BO$3)=0,"",SUMIFS(BASE!$AA:$AA,BASE!$A:$A,PAUSAS!BO$3,BASE!$G:$G,PAUSAS!$B16)))</f>
        <v>0</v>
      </c>
      <c r="BP16" s="18">
        <f>IF(BO16="","",IF(SUMIFS(METAS!$D:$D,METAS!$B:$B,PAUSAS!$E16)&gt;=BO16,0,BO16-SUMIFS(METAS!$D:$D,METAS!$B:$B,PAUSAS!$E16)))</f>
        <v>0</v>
      </c>
      <c r="BQ16" s="28">
        <f>IF($B16="","",IF(COUNTIF(BASE!$A:$A,PAUSAS!BQ$3)=0,"",SUMIFS(BASE!$AA:$AA,BASE!$A:$A,PAUSAS!BQ$3,BASE!$G:$G,PAUSAS!$B16)))</f>
        <v>2.9733796296296293E-2</v>
      </c>
      <c r="BR16" s="28">
        <f>IF(BQ16="","",IF(SUMIFS(METAS!$D:$D,METAS!$B:$B,PAUSAS!$E16)&gt;=BQ16,0,BQ16-SUMIFS(METAS!$D:$D,METAS!$B:$B,PAUSAS!$E16)))</f>
        <v>0</v>
      </c>
      <c r="BS16" s="18">
        <f>IF($B16="","",IF(COUNTIF(BASE!$A:$A,PAUSAS!BS$3)=0,"",SUMIFS(BASE!$AA:$AA,BASE!$A:$A,PAUSAS!BS$3,BASE!$G:$G,PAUSAS!$B16)))</f>
        <v>0</v>
      </c>
      <c r="BT16" s="18">
        <f>IF(BS16="","",IF(SUMIFS(METAS!$D:$D,METAS!$B:$B,PAUSAS!$E16)&gt;=BS16,0,BS16-SUMIFS(METAS!$D:$D,METAS!$B:$B,PAUSAS!$E16)))</f>
        <v>0</v>
      </c>
      <c r="BU16" s="28">
        <f>IF($B16="","",IF(COUNTIF(BASE!$A:$A,PAUSAS!BU$3)=0,"",SUMIFS(BASE!$AA:$AA,BASE!$A:$A,PAUSAS!BU$3,BASE!$G:$G,PAUSAS!$B16)))</f>
        <v>2.2442129629629631E-2</v>
      </c>
      <c r="BV16" s="28">
        <f>IF(BU16="","",IF(SUMIFS(METAS!$D:$D,METAS!$B:$B,PAUSAS!$E16)&gt;=BU16,0,BU16-SUMIFS(METAS!$D:$D,METAS!$B:$B,PAUSAS!$E16)))</f>
        <v>0</v>
      </c>
    </row>
    <row r="17" spans="2:74" s="8" customFormat="1" x14ac:dyDescent="0.25">
      <c r="B17" s="50">
        <v>91311</v>
      </c>
      <c r="C17" s="16" t="str">
        <f>IF($B17="","",VLOOKUP($B17,EQUIPE!$B:$E,2,0))</f>
        <v>LARISSA RAMOS MARQUES</v>
      </c>
      <c r="D17" s="16" t="str">
        <f>IF($B17="","",VLOOKUP($B17,EQUIPE!$B:$F,5,0))</f>
        <v>ULTRAGAZ FRONT</v>
      </c>
      <c r="E17" s="18">
        <f>IF($B17="","",VLOOKUP($B17,EQUIPE!$B:$E,3,0))</f>
        <v>0.26388888888888884</v>
      </c>
      <c r="F17" s="16" t="str">
        <f>IF($B17="","",VLOOKUP($B17,EQUIPE!$B:$E,4,0))</f>
        <v>DANIELA PEREZ</v>
      </c>
      <c r="H17" s="18">
        <f>IF($B17="","",SUMIFS(ABS!$H:$H,ABS!$B:$B,PAUSAS!$B17)*SUMIFS(METAS!$D:$D,METAS!$B:$B,PAUSAS!$E17))</f>
        <v>0.61111111111111105</v>
      </c>
      <c r="I17" s="18">
        <f t="shared" si="1"/>
        <v>0.54211805555555559</v>
      </c>
      <c r="J17" s="18">
        <f t="shared" si="2"/>
        <v>6.3310185185185136E-3</v>
      </c>
      <c r="K17" s="19">
        <f t="shared" si="3"/>
        <v>0.9896401515151515</v>
      </c>
      <c r="M17" s="28">
        <f>IF($B17="","",IF(COUNTIF(BASE!$A:$A,PAUSAS!M$3)=0,"",SUMIFS(BASE!$AA:$AA,BASE!$A:$A,PAUSAS!M$3,BASE!$G:$G,PAUSAS!$B17)))</f>
        <v>0</v>
      </c>
      <c r="N17" s="28">
        <f>IF(M17="","",IF(SUMIFS(METAS!$D:$D,METAS!$B:$B,PAUSAS!$E17)&gt;=M17,0,M17-SUMIFS(METAS!$D:$D,METAS!$B:$B,PAUSAS!$E17)))</f>
        <v>0</v>
      </c>
      <c r="O17" s="18">
        <f>IF($B17="","",IF(COUNTIF(BASE!$A:$A,PAUSAS!O$3)=0,"",SUMIFS(BASE!$AA:$AA,BASE!$A:$A,PAUSAS!O$3,BASE!$G:$G,PAUSAS!$B17)))</f>
        <v>2.9988425925925925E-2</v>
      </c>
      <c r="P17" s="18">
        <f>IF(O17="","",IF(SUMIFS(METAS!$D:$D,METAS!$B:$B,PAUSAS!$E17)&gt;=O17,0,O17-SUMIFS(METAS!$D:$D,METAS!$B:$B,PAUSAS!$E17)))</f>
        <v>0</v>
      </c>
      <c r="Q17" s="28">
        <f>IF($B17="","",IF(COUNTIF(BASE!$A:$A,PAUSAS!Q$3)=0,"",SUMIFS(BASE!$AA:$AA,BASE!$A:$A,PAUSAS!Q$3,BASE!$G:$G,PAUSAS!$B17)))</f>
        <v>0</v>
      </c>
      <c r="R17" s="28">
        <f>IF(Q17="","",IF(SUMIFS(METAS!$D:$D,METAS!$B:$B,PAUSAS!$E17)&gt;=Q17,0,Q17-SUMIFS(METAS!$D:$D,METAS!$B:$B,PAUSAS!$E17)))</f>
        <v>0</v>
      </c>
      <c r="S17" s="18">
        <f>IF($B17="","",IF(COUNTIF(BASE!$A:$A,PAUSAS!S$3)=0,"",SUMIFS(BASE!$AA:$AA,BASE!$A:$A,PAUSAS!S$3,BASE!$G:$G,PAUSAS!$B17)))</f>
        <v>3.4328703703703702E-2</v>
      </c>
      <c r="T17" s="18">
        <f>IF(S17="","",IF(SUMIFS(METAS!$D:$D,METAS!$B:$B,PAUSAS!$E17)&gt;=S17,0,S17-SUMIFS(METAS!$D:$D,METAS!$B:$B,PAUSAS!$E17)))</f>
        <v>3.773148148148147E-3</v>
      </c>
      <c r="U17" s="28">
        <f>IF($B17="","",IF(COUNTIF(BASE!$A:$A,PAUSAS!U$3)=0,"",SUMIFS(BASE!$AA:$AA,BASE!$A:$A,PAUSAS!U$3,BASE!$G:$G,PAUSAS!$B17)))</f>
        <v>2.6203703703703705E-2</v>
      </c>
      <c r="V17" s="28">
        <f>IF(U17="","",IF(SUMIFS(METAS!$D:$D,METAS!$B:$B,PAUSAS!$E17)&gt;=U17,0,U17-SUMIFS(METAS!$D:$D,METAS!$B:$B,PAUSAS!$E17)))</f>
        <v>0</v>
      </c>
      <c r="W17" s="18">
        <f>IF($B17="","",IF(COUNTIF(BASE!$A:$A,PAUSAS!W$3)=0,"",SUMIFS(BASE!$AA:$AA,BASE!$A:$A,PAUSAS!W$3,BASE!$G:$G,PAUSAS!$B17)))</f>
        <v>2.7939814814814813E-2</v>
      </c>
      <c r="X17" s="18">
        <f>IF(W17="","",IF(SUMIFS(METAS!$D:$D,METAS!$B:$B,PAUSAS!$E17)&gt;=W17,0,W17-SUMIFS(METAS!$D:$D,METAS!$B:$B,PAUSAS!$E17)))</f>
        <v>0</v>
      </c>
      <c r="Y17" s="28">
        <f>IF($B17="","",IF(COUNTIF(BASE!$A:$A,PAUSAS!Y$3)=0,"",SUMIFS(BASE!$AA:$AA,BASE!$A:$A,PAUSAS!Y$3,BASE!$G:$G,PAUSAS!$B17)))</f>
        <v>0</v>
      </c>
      <c r="Z17" s="28">
        <f>IF(Y17="","",IF(SUMIFS(METAS!$D:$D,METAS!$B:$B,PAUSAS!$E17)&gt;=Y17,0,Y17-SUMIFS(METAS!$D:$D,METAS!$B:$B,PAUSAS!$E17)))</f>
        <v>0</v>
      </c>
      <c r="AA17" s="18">
        <f>IF($B17="","",IF(COUNTIF(BASE!$A:$A,PAUSAS!AA$3)=0,"",SUMIFS(BASE!$AA:$AA,BASE!$A:$A,PAUSAS!AA$3,BASE!$G:$G,PAUSAS!$B17)))</f>
        <v>2.7997685185185188E-2</v>
      </c>
      <c r="AB17" s="18">
        <f>IF(AA17="","",IF(SUMIFS(METAS!$D:$D,METAS!$B:$B,PAUSAS!$E17)&gt;=AA17,0,AA17-SUMIFS(METAS!$D:$D,METAS!$B:$B,PAUSAS!$E17)))</f>
        <v>0</v>
      </c>
      <c r="AC17" s="28">
        <f>IF($B17="","",IF(COUNTIF(BASE!$A:$A,PAUSAS!AC$3)=0,"",SUMIFS(BASE!$AA:$AA,BASE!$A:$A,PAUSAS!AC$3,BASE!$G:$G,PAUSAS!$B17)))</f>
        <v>2.6527777777777775E-2</v>
      </c>
      <c r="AD17" s="28">
        <f>IF(AC17="","",IF(SUMIFS(METAS!$D:$D,METAS!$B:$B,PAUSAS!$E17)&gt;=AC17,0,AC17-SUMIFS(METAS!$D:$D,METAS!$B:$B,PAUSAS!$E17)))</f>
        <v>0</v>
      </c>
      <c r="AE17" s="18">
        <f>IF($B17="","",IF(COUNTIF(BASE!$A:$A,PAUSAS!AE$3)=0,"",SUMIFS(BASE!$AA:$AA,BASE!$A:$A,PAUSAS!AE$3,BASE!$G:$G,PAUSAS!$B17)))</f>
        <v>2.7951388888888887E-2</v>
      </c>
      <c r="AF17" s="18">
        <f>IF(AE17="","",IF(SUMIFS(METAS!$D:$D,METAS!$B:$B,PAUSAS!$E17)&gt;=AE17,0,AE17-SUMIFS(METAS!$D:$D,METAS!$B:$B,PAUSAS!$E17)))</f>
        <v>0</v>
      </c>
      <c r="AG17" s="28">
        <f>IF($B17="","",IF(COUNTIF(BASE!$A:$A,PAUSAS!AG$3)=0,"",SUMIFS(BASE!$AA:$AA,BASE!$A:$A,PAUSAS!AG$3,BASE!$G:$G,PAUSAS!$B17)))</f>
        <v>1.4652777777777778E-2</v>
      </c>
      <c r="AH17" s="28">
        <f>IF(AG17="","",IF(SUMIFS(METAS!$D:$D,METAS!$B:$B,PAUSAS!$E17)&gt;=AG17,0,AG17-SUMIFS(METAS!$D:$D,METAS!$B:$B,PAUSAS!$E17)))</f>
        <v>0</v>
      </c>
      <c r="AI17" s="18">
        <f>IF($B17="","",IF(COUNTIF(BASE!$A:$A,PAUSAS!AI$3)=0,"",SUMIFS(BASE!$AA:$AA,BASE!$A:$A,PAUSAS!AI$3,BASE!$G:$G,PAUSAS!$B17)))</f>
        <v>2.0949074074074075E-2</v>
      </c>
      <c r="AJ17" s="18">
        <f>IF(AI17="","",IF(SUMIFS(METAS!$D:$D,METAS!$B:$B,PAUSAS!$E17)&gt;=AI17,0,AI17-SUMIFS(METAS!$D:$D,METAS!$B:$B,PAUSAS!$E17)))</f>
        <v>0</v>
      </c>
      <c r="AK17" s="28">
        <f>IF($B17="","",IF(COUNTIF(BASE!$A:$A,PAUSAS!AK$3)=0,"",SUMIFS(BASE!$AA:$AA,BASE!$A:$A,PAUSAS!AK$3,BASE!$G:$G,PAUSAS!$B17)))</f>
        <v>2.763888888888889E-2</v>
      </c>
      <c r="AL17" s="28">
        <f>IF(AK17="","",IF(SUMIFS(METAS!$D:$D,METAS!$B:$B,PAUSAS!$E17)&gt;=AK17,0,AK17-SUMIFS(METAS!$D:$D,METAS!$B:$B,PAUSAS!$E17)))</f>
        <v>0</v>
      </c>
      <c r="AM17" s="18">
        <f>IF($B17="","",IF(COUNTIF(BASE!$A:$A,PAUSAS!AM$3)=0,"",SUMIFS(BASE!$AA:$AA,BASE!$A:$A,PAUSAS!AM$3,BASE!$G:$G,PAUSAS!$B17)))</f>
        <v>0</v>
      </c>
      <c r="AN17" s="18">
        <f>IF(AM17="","",IF(SUMIFS(METAS!$D:$D,METAS!$B:$B,PAUSAS!$E17)&gt;=AM17,0,AM17-SUMIFS(METAS!$D:$D,METAS!$B:$B,PAUSAS!$E17)))</f>
        <v>0</v>
      </c>
      <c r="AO17" s="28">
        <f>IF($B17="","",IF(COUNTIF(BASE!$A:$A,PAUSAS!AO$3)=0,"",SUMIFS(BASE!$AA:$AA,BASE!$A:$A,PAUSAS!AO$3,BASE!$G:$G,PAUSAS!$B17)))</f>
        <v>2.8043981481481479E-2</v>
      </c>
      <c r="AP17" s="28">
        <f>IF(AO17="","",IF(SUMIFS(METAS!$D:$D,METAS!$B:$B,PAUSAS!$E17)&gt;=AO17,0,AO17-SUMIFS(METAS!$D:$D,METAS!$B:$B,PAUSAS!$E17)))</f>
        <v>0</v>
      </c>
      <c r="AQ17" s="18">
        <f>IF($B17="","",IF(COUNTIF(BASE!$A:$A,PAUSAS!AQ$3)=0,"",SUMIFS(BASE!$AA:$AA,BASE!$A:$A,PAUSAS!AQ$3,BASE!$G:$G,PAUSAS!$B17)))</f>
        <v>2.7835648148148151E-2</v>
      </c>
      <c r="AR17" s="18">
        <f>IF(AQ17="","",IF(SUMIFS(METAS!$D:$D,METAS!$B:$B,PAUSAS!$E17)&gt;=AQ17,0,AQ17-SUMIFS(METAS!$D:$D,METAS!$B:$B,PAUSAS!$E17)))</f>
        <v>0</v>
      </c>
      <c r="AS17" s="28">
        <f>IF($B17="","",IF(COUNTIF(BASE!$A:$A,PAUSAS!AS$3)=0,"",SUMIFS(BASE!$AA:$AA,BASE!$A:$A,PAUSAS!AS$3,BASE!$G:$G,PAUSAS!$B17)))</f>
        <v>0</v>
      </c>
      <c r="AT17" s="28">
        <f>IF(AS17="","",IF(SUMIFS(METAS!$D:$D,METAS!$B:$B,PAUSAS!$E17)&gt;=AS17,0,AS17-SUMIFS(METAS!$D:$D,METAS!$B:$B,PAUSAS!$E17)))</f>
        <v>0</v>
      </c>
      <c r="AU17" s="18">
        <f>IF($B17="","",IF(COUNTIF(BASE!$A:$A,PAUSAS!AU$3)=0,"",SUMIFS(BASE!$AA:$AA,BASE!$A:$A,PAUSAS!AU$3,BASE!$G:$G,PAUSAS!$B17)))</f>
        <v>2.7361111111111107E-2</v>
      </c>
      <c r="AV17" s="18">
        <f>IF(AU17="","",IF(SUMIFS(METAS!$D:$D,METAS!$B:$B,PAUSAS!$E17)&gt;=AU17,0,AU17-SUMIFS(METAS!$D:$D,METAS!$B:$B,PAUSAS!$E17)))</f>
        <v>0</v>
      </c>
      <c r="AW17" s="28">
        <f>IF($B17="","",IF(COUNTIF(BASE!$A:$A,PAUSAS!AW$3)=0,"",SUMIFS(BASE!$AA:$AA,BASE!$A:$A,PAUSAS!AW$3,BASE!$G:$G,PAUSAS!$B17)))</f>
        <v>2.6921296296296294E-2</v>
      </c>
      <c r="AX17" s="28">
        <f>IF(AW17="","",IF(SUMIFS(METAS!$D:$D,METAS!$B:$B,PAUSAS!$E17)&gt;=AW17,0,AW17-SUMIFS(METAS!$D:$D,METAS!$B:$B,PAUSAS!$E17)))</f>
        <v>0</v>
      </c>
      <c r="AY17" s="18">
        <f>IF($B17="","",IF(COUNTIF(BASE!$A:$A,PAUSAS!AY$3)=0,"",SUMIFS(BASE!$AA:$AA,BASE!$A:$A,PAUSAS!AY$3,BASE!$G:$G,PAUSAS!$B17)))</f>
        <v>2.914351851851852E-2</v>
      </c>
      <c r="AZ17" s="18">
        <f>IF(AY17="","",IF(SUMIFS(METAS!$D:$D,METAS!$B:$B,PAUSAS!$E17)&gt;=AY17,0,AY17-SUMIFS(METAS!$D:$D,METAS!$B:$B,PAUSAS!$E17)))</f>
        <v>0</v>
      </c>
      <c r="BA17" s="28">
        <f>IF($B17="","",IF(COUNTIF(BASE!$A:$A,PAUSAS!BA$3)=0,"",SUMIFS(BASE!$AA:$AA,BASE!$A:$A,PAUSAS!BA$3,BASE!$G:$G,PAUSAS!$B17)))</f>
        <v>0</v>
      </c>
      <c r="BB17" s="28">
        <f>IF(BA17="","",IF(SUMIFS(METAS!$D:$D,METAS!$B:$B,PAUSAS!$E17)&gt;=BA17,0,BA17-SUMIFS(METAS!$D:$D,METAS!$B:$B,PAUSAS!$E17)))</f>
        <v>0</v>
      </c>
      <c r="BC17" s="18">
        <f>IF($B17="","",IF(COUNTIF(BASE!$A:$A,PAUSAS!BC$3)=0,"",SUMIFS(BASE!$AA:$AA,BASE!$A:$A,PAUSAS!BC$3,BASE!$G:$G,PAUSAS!$B17)))</f>
        <v>2.9247685185185186E-2</v>
      </c>
      <c r="BD17" s="18">
        <f>IF(BC17="","",IF(SUMIFS(METAS!$D:$D,METAS!$B:$B,PAUSAS!$E17)&gt;=BC17,0,BC17-SUMIFS(METAS!$D:$D,METAS!$B:$B,PAUSAS!$E17)))</f>
        <v>0</v>
      </c>
      <c r="BE17" s="28">
        <f>IF($B17="","",IF(COUNTIF(BASE!$A:$A,PAUSAS!BE$3)=0,"",SUMIFS(BASE!$AA:$AA,BASE!$A:$A,PAUSAS!BE$3,BASE!$G:$G,PAUSAS!$B17)))</f>
        <v>2.7557870370370371E-2</v>
      </c>
      <c r="BF17" s="28">
        <f>IF(BE17="","",IF(SUMIFS(METAS!$D:$D,METAS!$B:$B,PAUSAS!$E17)&gt;=BE17,0,BE17-SUMIFS(METAS!$D:$D,METAS!$B:$B,PAUSAS!$E17)))</f>
        <v>0</v>
      </c>
      <c r="BG17" s="18">
        <f>IF($B17="","",IF(COUNTIF(BASE!$A:$A,PAUSAS!BG$3)=0,"",SUMIFS(BASE!$AA:$AA,BASE!$A:$A,PAUSAS!BG$3,BASE!$G:$G,PAUSAS!$B17)))</f>
        <v>2.8078703703703703E-2</v>
      </c>
      <c r="BH17" s="18">
        <f>IF(BG17="","",IF(SUMIFS(METAS!$D:$D,METAS!$B:$B,PAUSAS!$E17)&gt;=BG17,0,BG17-SUMIFS(METAS!$D:$D,METAS!$B:$B,PAUSAS!$E17)))</f>
        <v>0</v>
      </c>
      <c r="BI17" s="28">
        <f>IF($B17="","",IF(COUNTIF(BASE!$A:$A,PAUSAS!BI$3)=0,"",SUMIFS(BASE!$AA:$AA,BASE!$A:$A,PAUSAS!BI$3,BASE!$G:$G,PAUSAS!$B17)))</f>
        <v>2.0636574074074071E-2</v>
      </c>
      <c r="BJ17" s="28">
        <f>IF(BI17="","",IF(SUMIFS(METAS!$D:$D,METAS!$B:$B,PAUSAS!$E17)&gt;=BI17,0,BI17-SUMIFS(METAS!$D:$D,METAS!$B:$B,PAUSAS!$E17)))</f>
        <v>0</v>
      </c>
      <c r="BK17" s="18">
        <f>IF($B17="","",IF(COUNTIF(BASE!$A:$A,PAUSAS!BK$3)=0,"",SUMIFS(BASE!$AA:$AA,BASE!$A:$A,PAUSAS!BK$3,BASE!$G:$G,PAUSAS!$B17)))</f>
        <v>3.3113425925925921E-2</v>
      </c>
      <c r="BL17" s="18">
        <f>IF(BK17="","",IF(SUMIFS(METAS!$D:$D,METAS!$B:$B,PAUSAS!$E17)&gt;=BK17,0,BK17-SUMIFS(METAS!$D:$D,METAS!$B:$B,PAUSAS!$E17)))</f>
        <v>2.5578703703703666E-3</v>
      </c>
      <c r="BM17" s="28">
        <f>IF($B17="","",IF(COUNTIF(BASE!$A:$A,PAUSAS!BM$3)=0,"",SUMIFS(BASE!$AA:$AA,BASE!$A:$A,PAUSAS!BM$3,BASE!$G:$G,PAUSAS!$B17)))</f>
        <v>0</v>
      </c>
      <c r="BN17" s="28">
        <f>IF(BM17="","",IF(SUMIFS(METAS!$D:$D,METAS!$B:$B,PAUSAS!$E17)&gt;=BM17,0,BM17-SUMIFS(METAS!$D:$D,METAS!$B:$B,PAUSAS!$E17)))</f>
        <v>0</v>
      </c>
      <c r="BO17" s="18">
        <f>IF($B17="","",IF(COUNTIF(BASE!$A:$A,PAUSAS!BO$3)=0,"",SUMIFS(BASE!$AA:$AA,BASE!$A:$A,PAUSAS!BO$3,BASE!$G:$G,PAUSAS!$B17)))</f>
        <v>0</v>
      </c>
      <c r="BP17" s="18">
        <f>IF(BO17="","",IF(SUMIFS(METAS!$D:$D,METAS!$B:$B,PAUSAS!$E17)&gt;=BO17,0,BO17-SUMIFS(METAS!$D:$D,METAS!$B:$B,PAUSAS!$E17)))</f>
        <v>0</v>
      </c>
      <c r="BQ17" s="28">
        <f>IF($B17="","",IF(COUNTIF(BASE!$A:$A,PAUSAS!BQ$3)=0,"",SUMIFS(BASE!$AA:$AA,BASE!$A:$A,PAUSAS!BQ$3,BASE!$G:$G,PAUSAS!$B17)))</f>
        <v>0</v>
      </c>
      <c r="BR17" s="28">
        <f>IF(BQ17="","",IF(SUMIFS(METAS!$D:$D,METAS!$B:$B,PAUSAS!$E17)&gt;=BQ17,0,BQ17-SUMIFS(METAS!$D:$D,METAS!$B:$B,PAUSAS!$E17)))</f>
        <v>0</v>
      </c>
      <c r="BS17" s="18">
        <f>IF($B17="","",IF(COUNTIF(BASE!$A:$A,PAUSAS!BS$3)=0,"",SUMIFS(BASE!$AA:$AA,BASE!$A:$A,PAUSAS!BS$3,BASE!$G:$G,PAUSAS!$B17)))</f>
        <v>0</v>
      </c>
      <c r="BT17" s="18">
        <f>IF(BS17="","",IF(SUMIFS(METAS!$D:$D,METAS!$B:$B,PAUSAS!$E17)&gt;=BS17,0,BS17-SUMIFS(METAS!$D:$D,METAS!$B:$B,PAUSAS!$E17)))</f>
        <v>0</v>
      </c>
      <c r="BU17" s="28">
        <f>IF($B17="","",IF(COUNTIF(BASE!$A:$A,PAUSAS!BU$3)=0,"",SUMIFS(BASE!$AA:$AA,BASE!$A:$A,PAUSAS!BU$3,BASE!$G:$G,PAUSAS!$B17)))</f>
        <v>0</v>
      </c>
      <c r="BV17" s="28">
        <f>IF(BU17="","",IF(SUMIFS(METAS!$D:$D,METAS!$B:$B,PAUSAS!$E17)&gt;=BU17,0,BU17-SUMIFS(METAS!$D:$D,METAS!$B:$B,PAUSAS!$E17)))</f>
        <v>0</v>
      </c>
    </row>
    <row r="18" spans="2:74" s="8" customFormat="1" x14ac:dyDescent="0.25">
      <c r="B18" s="50">
        <v>91171</v>
      </c>
      <c r="C18" s="16" t="str">
        <f>IF($B18="","",VLOOKUP($B18,EQUIPE!$B:$E,2,0))</f>
        <v>MATHEUS ESTEVAM DA SILVA BARBOSA</v>
      </c>
      <c r="D18" s="16" t="str">
        <f>IF($B18="","",VLOOKUP($B18,EQUIPE!$B:$F,5,0))</f>
        <v>ULTRAGAZ FRONT</v>
      </c>
      <c r="E18" s="18">
        <f>IF($B18="","",VLOOKUP($B18,EQUIPE!$B:$E,3,0))</f>
        <v>0.26388888888888884</v>
      </c>
      <c r="F18" s="16" t="str">
        <f>IF($B18="","",VLOOKUP($B18,EQUIPE!$B:$E,4,0))</f>
        <v>DAIATRIZ DO NASCIMENTO</v>
      </c>
      <c r="H18" s="18">
        <f>IF($B18="","",SUMIFS(ABS!$H:$H,ABS!$B:$B,PAUSAS!$B18)*SUMIFS(METAS!$D:$D,METAS!$B:$B,PAUSAS!$E18))</f>
        <v>0.70277777777777772</v>
      </c>
      <c r="I18" s="18">
        <f t="shared" si="1"/>
        <v>0.57417824074074064</v>
      </c>
      <c r="J18" s="18">
        <f t="shared" si="2"/>
        <v>5.1273148148148172E-3</v>
      </c>
      <c r="K18" s="19">
        <f t="shared" si="3"/>
        <v>0.99270421607378134</v>
      </c>
      <c r="M18" s="28">
        <f>IF($B18="","",IF(COUNTIF(BASE!$A:$A,PAUSAS!M$3)=0,"",SUMIFS(BASE!$AA:$AA,BASE!$A:$A,PAUSAS!M$3,BASE!$G:$G,PAUSAS!$B18)))</f>
        <v>0</v>
      </c>
      <c r="N18" s="28">
        <f>IF(M18="","",IF(SUMIFS(METAS!$D:$D,METAS!$B:$B,PAUSAS!$E18)&gt;=M18,0,M18-SUMIFS(METAS!$D:$D,METAS!$B:$B,PAUSAS!$E18)))</f>
        <v>0</v>
      </c>
      <c r="O18" s="18">
        <f>IF($B18="","",IF(COUNTIF(BASE!$A:$A,PAUSAS!O$3)=0,"",SUMIFS(BASE!$AA:$AA,BASE!$A:$A,PAUSAS!O$3,BASE!$G:$G,PAUSAS!$B18)))</f>
        <v>3.064814814814815E-2</v>
      </c>
      <c r="P18" s="18">
        <f>IF(O18="","",IF(SUMIFS(METAS!$D:$D,METAS!$B:$B,PAUSAS!$E18)&gt;=O18,0,O18-SUMIFS(METAS!$D:$D,METAS!$B:$B,PAUSAS!$E18)))</f>
        <v>9.2592592592595502E-5</v>
      </c>
      <c r="Q18" s="28">
        <f>IF($B18="","",IF(COUNTIF(BASE!$A:$A,PAUSAS!Q$3)=0,"",SUMIFS(BASE!$AA:$AA,BASE!$A:$A,PAUSAS!Q$3,BASE!$G:$G,PAUSAS!$B18)))</f>
        <v>2.9201388888888888E-2</v>
      </c>
      <c r="R18" s="28">
        <f>IF(Q18="","",IF(SUMIFS(METAS!$D:$D,METAS!$B:$B,PAUSAS!$E18)&gt;=Q18,0,Q18-SUMIFS(METAS!$D:$D,METAS!$B:$B,PAUSAS!$E18)))</f>
        <v>0</v>
      </c>
      <c r="S18" s="18">
        <f>IF($B18="","",IF(COUNTIF(BASE!$A:$A,PAUSAS!S$3)=0,"",SUMIFS(BASE!$AA:$AA,BASE!$A:$A,PAUSAS!S$3,BASE!$G:$G,PAUSAS!$B18)))</f>
        <v>3.0138888888888889E-2</v>
      </c>
      <c r="T18" s="18">
        <f>IF(S18="","",IF(SUMIFS(METAS!$D:$D,METAS!$B:$B,PAUSAS!$E18)&gt;=S18,0,S18-SUMIFS(METAS!$D:$D,METAS!$B:$B,PAUSAS!$E18)))</f>
        <v>0</v>
      </c>
      <c r="U18" s="28">
        <f>IF($B18="","",IF(COUNTIF(BASE!$A:$A,PAUSAS!U$3)=0,"",SUMIFS(BASE!$AA:$AA,BASE!$A:$A,PAUSAS!U$3,BASE!$G:$G,PAUSAS!$B18)))</f>
        <v>0</v>
      </c>
      <c r="V18" s="28">
        <f>IF(U18="","",IF(SUMIFS(METAS!$D:$D,METAS!$B:$B,PAUSAS!$E18)&gt;=U18,0,U18-SUMIFS(METAS!$D:$D,METAS!$B:$B,PAUSAS!$E18)))</f>
        <v>0</v>
      </c>
      <c r="W18" s="18">
        <f>IF($B18="","",IF(COUNTIF(BASE!$A:$A,PAUSAS!W$3)=0,"",SUMIFS(BASE!$AA:$AA,BASE!$A:$A,PAUSAS!W$3,BASE!$G:$G,PAUSAS!$B18)))</f>
        <v>2.8067129629629629E-2</v>
      </c>
      <c r="X18" s="18">
        <f>IF(W18="","",IF(SUMIFS(METAS!$D:$D,METAS!$B:$B,PAUSAS!$E18)&gt;=W18,0,W18-SUMIFS(METAS!$D:$D,METAS!$B:$B,PAUSAS!$E18)))</f>
        <v>0</v>
      </c>
      <c r="Y18" s="28">
        <f>IF($B18="","",IF(COUNTIF(BASE!$A:$A,PAUSAS!Y$3)=0,"",SUMIFS(BASE!$AA:$AA,BASE!$A:$A,PAUSAS!Y$3,BASE!$G:$G,PAUSAS!$B18)))</f>
        <v>0</v>
      </c>
      <c r="Z18" s="28">
        <f>IF(Y18="","",IF(SUMIFS(METAS!$D:$D,METAS!$B:$B,PAUSAS!$E18)&gt;=Y18,0,Y18-SUMIFS(METAS!$D:$D,METAS!$B:$B,PAUSAS!$E18)))</f>
        <v>0</v>
      </c>
      <c r="AA18" s="18">
        <f>IF($B18="","",IF(COUNTIF(BASE!$A:$A,PAUSAS!AA$3)=0,"",SUMIFS(BASE!$AA:$AA,BASE!$A:$A,PAUSAS!AA$3,BASE!$G:$G,PAUSAS!$B18)))</f>
        <v>2.9212962962962961E-2</v>
      </c>
      <c r="AB18" s="18">
        <f>IF(AA18="","",IF(SUMIFS(METAS!$D:$D,METAS!$B:$B,PAUSAS!$E18)&gt;=AA18,0,AA18-SUMIFS(METAS!$D:$D,METAS!$B:$B,PAUSAS!$E18)))</f>
        <v>0</v>
      </c>
      <c r="AC18" s="28">
        <f>IF($B18="","",IF(COUNTIF(BASE!$A:$A,PAUSAS!AC$3)=0,"",SUMIFS(BASE!$AA:$AA,BASE!$A:$A,PAUSAS!AC$3,BASE!$G:$G,PAUSAS!$B18)))</f>
        <v>3.1145833333333334E-2</v>
      </c>
      <c r="AD18" s="28">
        <f>IF(AC18="","",IF(SUMIFS(METAS!$D:$D,METAS!$B:$B,PAUSAS!$E18)&gt;=AC18,0,AC18-SUMIFS(METAS!$D:$D,METAS!$B:$B,PAUSAS!$E18)))</f>
        <v>5.9027777777777984E-4</v>
      </c>
      <c r="AE18" s="18">
        <f>IF($B18="","",IF(COUNTIF(BASE!$A:$A,PAUSAS!AE$3)=0,"",SUMIFS(BASE!$AA:$AA,BASE!$A:$A,PAUSAS!AE$3,BASE!$G:$G,PAUSAS!$B18)))</f>
        <v>0</v>
      </c>
      <c r="AF18" s="18">
        <f>IF(AE18="","",IF(SUMIFS(METAS!$D:$D,METAS!$B:$B,PAUSAS!$E18)&gt;=AE18,0,AE18-SUMIFS(METAS!$D:$D,METAS!$B:$B,PAUSAS!$E18)))</f>
        <v>0</v>
      </c>
      <c r="AG18" s="28">
        <f>IF($B18="","",IF(COUNTIF(BASE!$A:$A,PAUSAS!AG$3)=0,"",SUMIFS(BASE!$AA:$AA,BASE!$A:$A,PAUSAS!AG$3,BASE!$G:$G,PAUSAS!$B18)))</f>
        <v>2.4432870370370369E-2</v>
      </c>
      <c r="AH18" s="28">
        <f>IF(AG18="","",IF(SUMIFS(METAS!$D:$D,METAS!$B:$B,PAUSAS!$E18)&gt;=AG18,0,AG18-SUMIFS(METAS!$D:$D,METAS!$B:$B,PAUSAS!$E18)))</f>
        <v>0</v>
      </c>
      <c r="AI18" s="18">
        <f>IF($B18="","",IF(COUNTIF(BASE!$A:$A,PAUSAS!AI$3)=0,"",SUMIFS(BASE!$AA:$AA,BASE!$A:$A,PAUSAS!AI$3,BASE!$G:$G,PAUSAS!$B18)))</f>
        <v>3.2777777777777774E-2</v>
      </c>
      <c r="AJ18" s="18">
        <f>IF(AI18="","",IF(SUMIFS(METAS!$D:$D,METAS!$B:$B,PAUSAS!$E18)&gt;=AI18,0,AI18-SUMIFS(METAS!$D:$D,METAS!$B:$B,PAUSAS!$E18)))</f>
        <v>2.2222222222222192E-3</v>
      </c>
      <c r="AK18" s="28">
        <f>IF($B18="","",IF(COUNTIF(BASE!$A:$A,PAUSAS!AK$3)=0,"",SUMIFS(BASE!$AA:$AA,BASE!$A:$A,PAUSAS!AK$3,BASE!$G:$G,PAUSAS!$B18)))</f>
        <v>3.079861111111111E-2</v>
      </c>
      <c r="AL18" s="28">
        <f>IF(AK18="","",IF(SUMIFS(METAS!$D:$D,METAS!$B:$B,PAUSAS!$E18)&gt;=AK18,0,AK18-SUMIFS(METAS!$D:$D,METAS!$B:$B,PAUSAS!$E18)))</f>
        <v>2.4305555555555539E-4</v>
      </c>
      <c r="AM18" s="18">
        <f>IF($B18="","",IF(COUNTIF(BASE!$A:$A,PAUSAS!AM$3)=0,"",SUMIFS(BASE!$AA:$AA,BASE!$A:$A,PAUSAS!AM$3,BASE!$G:$G,PAUSAS!$B18)))</f>
        <v>0</v>
      </c>
      <c r="AN18" s="18">
        <f>IF(AM18="","",IF(SUMIFS(METAS!$D:$D,METAS!$B:$B,PAUSAS!$E18)&gt;=AM18,0,AM18-SUMIFS(METAS!$D:$D,METAS!$B:$B,PAUSAS!$E18)))</f>
        <v>0</v>
      </c>
      <c r="AO18" s="28">
        <f>IF($B18="","",IF(COUNTIF(BASE!$A:$A,PAUSAS!AO$3)=0,"",SUMIFS(BASE!$AA:$AA,BASE!$A:$A,PAUSAS!AO$3,BASE!$G:$G,PAUSAS!$B18)))</f>
        <v>0</v>
      </c>
      <c r="AP18" s="28">
        <f>IF(AO18="","",IF(SUMIFS(METAS!$D:$D,METAS!$B:$B,PAUSAS!$E18)&gt;=AO18,0,AO18-SUMIFS(METAS!$D:$D,METAS!$B:$B,PAUSAS!$E18)))</f>
        <v>0</v>
      </c>
      <c r="AQ18" s="18">
        <f>IF($B18="","",IF(COUNTIF(BASE!$A:$A,PAUSAS!AQ$3)=0,"",SUMIFS(BASE!$AA:$AA,BASE!$A:$A,PAUSAS!AQ$3,BASE!$G:$G,PAUSAS!$B18)))</f>
        <v>3.0162037037037036E-2</v>
      </c>
      <c r="AR18" s="18">
        <f>IF(AQ18="","",IF(SUMIFS(METAS!$D:$D,METAS!$B:$B,PAUSAS!$E18)&gt;=AQ18,0,AQ18-SUMIFS(METAS!$D:$D,METAS!$B:$B,PAUSAS!$E18)))</f>
        <v>0</v>
      </c>
      <c r="AS18" s="28">
        <f>IF($B18="","",IF(COUNTIF(BASE!$A:$A,PAUSAS!AS$3)=0,"",SUMIFS(BASE!$AA:$AA,BASE!$A:$A,PAUSAS!AS$3,BASE!$G:$G,PAUSAS!$B18)))</f>
        <v>3.0925925925925926E-2</v>
      </c>
      <c r="AT18" s="28">
        <f>IF(AS18="","",IF(SUMIFS(METAS!$D:$D,METAS!$B:$B,PAUSAS!$E18)&gt;=AS18,0,AS18-SUMIFS(METAS!$D:$D,METAS!$B:$B,PAUSAS!$E18)))</f>
        <v>3.703703703703716E-4</v>
      </c>
      <c r="AU18" s="18">
        <f>IF($B18="","",IF(COUNTIF(BASE!$A:$A,PAUSAS!AU$3)=0,"",SUMIFS(BASE!$AA:$AA,BASE!$A:$A,PAUSAS!AU$3,BASE!$G:$G,PAUSAS!$B18)))</f>
        <v>2.9212962962962961E-2</v>
      </c>
      <c r="AV18" s="18">
        <f>IF(AU18="","",IF(SUMIFS(METAS!$D:$D,METAS!$B:$B,PAUSAS!$E18)&gt;=AU18,0,AU18-SUMIFS(METAS!$D:$D,METAS!$B:$B,PAUSAS!$E18)))</f>
        <v>0</v>
      </c>
      <c r="AW18" s="28">
        <f>IF($B18="","",IF(COUNTIF(BASE!$A:$A,PAUSAS!AW$3)=0,"",SUMIFS(BASE!$AA:$AA,BASE!$A:$A,PAUSAS!AW$3,BASE!$G:$G,PAUSAS!$B18)))</f>
        <v>3.1296296296296294E-2</v>
      </c>
      <c r="AX18" s="28">
        <f>IF(AW18="","",IF(SUMIFS(METAS!$D:$D,METAS!$B:$B,PAUSAS!$E18)&gt;=AW18,0,AW18-SUMIFS(METAS!$D:$D,METAS!$B:$B,PAUSAS!$E18)))</f>
        <v>7.4074074074073973E-4</v>
      </c>
      <c r="AY18" s="18">
        <f>IF($B18="","",IF(COUNTIF(BASE!$A:$A,PAUSAS!AY$3)=0,"",SUMIFS(BASE!$AA:$AA,BASE!$A:$A,PAUSAS!AY$3,BASE!$G:$G,PAUSAS!$B18)))</f>
        <v>7.5694444444444446E-3</v>
      </c>
      <c r="AZ18" s="18">
        <f>IF(AY18="","",IF(SUMIFS(METAS!$D:$D,METAS!$B:$B,PAUSAS!$E18)&gt;=AY18,0,AY18-SUMIFS(METAS!$D:$D,METAS!$B:$B,PAUSAS!$E18)))</f>
        <v>0</v>
      </c>
      <c r="BA18" s="28">
        <f>IF($B18="","",IF(COUNTIF(BASE!$A:$A,PAUSAS!BA$3)=0,"",SUMIFS(BASE!$AA:$AA,BASE!$A:$A,PAUSAS!BA$3,BASE!$G:$G,PAUSAS!$B18)))</f>
        <v>0</v>
      </c>
      <c r="BB18" s="28">
        <f>IF(BA18="","",IF(SUMIFS(METAS!$D:$D,METAS!$B:$B,PAUSAS!$E18)&gt;=BA18,0,BA18-SUMIFS(METAS!$D:$D,METAS!$B:$B,PAUSAS!$E18)))</f>
        <v>0</v>
      </c>
      <c r="BC18" s="18">
        <f>IF($B18="","",IF(COUNTIF(BASE!$A:$A,PAUSAS!BC$3)=0,"",SUMIFS(BASE!$AA:$AA,BASE!$A:$A,PAUSAS!BC$3,BASE!$G:$G,PAUSAS!$B18)))</f>
        <v>2.8518518518518519E-2</v>
      </c>
      <c r="BD18" s="18">
        <f>IF(BC18="","",IF(SUMIFS(METAS!$D:$D,METAS!$B:$B,PAUSAS!$E18)&gt;=BC18,0,BC18-SUMIFS(METAS!$D:$D,METAS!$B:$B,PAUSAS!$E18)))</f>
        <v>0</v>
      </c>
      <c r="BE18" s="28">
        <f>IF($B18="","",IF(COUNTIF(BASE!$A:$A,PAUSAS!BE$3)=0,"",SUMIFS(BASE!$AA:$AA,BASE!$A:$A,PAUSAS!BE$3,BASE!$G:$G,PAUSAS!$B18)))</f>
        <v>7.4074074074074068E-3</v>
      </c>
      <c r="BF18" s="28">
        <f>IF(BE18="","",IF(SUMIFS(METAS!$D:$D,METAS!$B:$B,PAUSAS!$E18)&gt;=BE18,0,BE18-SUMIFS(METAS!$D:$D,METAS!$B:$B,PAUSAS!$E18)))</f>
        <v>0</v>
      </c>
      <c r="BG18" s="18">
        <f>IF($B18="","",IF(COUNTIF(BASE!$A:$A,PAUSAS!BG$3)=0,"",SUMIFS(BASE!$AA:$AA,BASE!$A:$A,PAUSAS!BG$3,BASE!$G:$G,PAUSAS!$B18)))</f>
        <v>0</v>
      </c>
      <c r="BH18" s="18">
        <f>IF(BG18="","",IF(SUMIFS(METAS!$D:$D,METAS!$B:$B,PAUSAS!$E18)&gt;=BG18,0,BG18-SUMIFS(METAS!$D:$D,METAS!$B:$B,PAUSAS!$E18)))</f>
        <v>0</v>
      </c>
      <c r="BI18" s="28">
        <f>IF($B18="","",IF(COUNTIF(BASE!$A:$A,PAUSAS!BI$3)=0,"",SUMIFS(BASE!$AA:$AA,BASE!$A:$A,PAUSAS!BI$3,BASE!$G:$G,PAUSAS!$B18)))</f>
        <v>0</v>
      </c>
      <c r="BJ18" s="28">
        <f>IF(BI18="","",IF(SUMIFS(METAS!$D:$D,METAS!$B:$B,PAUSAS!$E18)&gt;=BI18,0,BI18-SUMIFS(METAS!$D:$D,METAS!$B:$B,PAUSAS!$E18)))</f>
        <v>0</v>
      </c>
      <c r="BK18" s="18">
        <f>IF($B18="","",IF(COUNTIF(BASE!$A:$A,PAUSAS!BK$3)=0,"",SUMIFS(BASE!$AA:$AA,BASE!$A:$A,PAUSAS!BK$3,BASE!$G:$G,PAUSAS!$B18)))</f>
        <v>3.142361111111111E-2</v>
      </c>
      <c r="BL18" s="18">
        <f>IF(BK18="","",IF(SUMIFS(METAS!$D:$D,METAS!$B:$B,PAUSAS!$E18)&gt;=BK18,0,BK18-SUMIFS(METAS!$D:$D,METAS!$B:$B,PAUSAS!$E18)))</f>
        <v>8.6805555555555594E-4</v>
      </c>
      <c r="BM18" s="28">
        <f>IF($B18="","",IF(COUNTIF(BASE!$A:$A,PAUSAS!BM$3)=0,"",SUMIFS(BASE!$AA:$AA,BASE!$A:$A,PAUSAS!BM$3,BASE!$G:$G,PAUSAS!$B18)))</f>
        <v>2.9837962962962962E-2</v>
      </c>
      <c r="BN18" s="28">
        <f>IF(BM18="","",IF(SUMIFS(METAS!$D:$D,METAS!$B:$B,PAUSAS!$E18)&gt;=BM18,0,BM18-SUMIFS(METAS!$D:$D,METAS!$B:$B,PAUSAS!$E18)))</f>
        <v>0</v>
      </c>
      <c r="BO18" s="18">
        <f>IF($B18="","",IF(COUNTIF(BASE!$A:$A,PAUSAS!BO$3)=0,"",SUMIFS(BASE!$AA:$AA,BASE!$A:$A,PAUSAS!BO$3,BASE!$G:$G,PAUSAS!$B18)))</f>
        <v>2.1631944444444443E-2</v>
      </c>
      <c r="BP18" s="18">
        <f>IF(BO18="","",IF(SUMIFS(METAS!$D:$D,METAS!$B:$B,PAUSAS!$E18)&gt;=BO18,0,BO18-SUMIFS(METAS!$D:$D,METAS!$B:$B,PAUSAS!$E18)))</f>
        <v>0</v>
      </c>
      <c r="BQ18" s="28">
        <f>IF($B18="","",IF(COUNTIF(BASE!$A:$A,PAUSAS!BQ$3)=0,"",SUMIFS(BASE!$AA:$AA,BASE!$A:$A,PAUSAS!BQ$3,BASE!$G:$G,PAUSAS!$B18)))</f>
        <v>3.0254629629629631E-2</v>
      </c>
      <c r="BR18" s="28">
        <f>IF(BQ18="","",IF(SUMIFS(METAS!$D:$D,METAS!$B:$B,PAUSAS!$E18)&gt;=BQ18,0,BQ18-SUMIFS(METAS!$D:$D,METAS!$B:$B,PAUSAS!$E18)))</f>
        <v>0</v>
      </c>
      <c r="BS18" s="18">
        <f>IF($B18="","",IF(COUNTIF(BASE!$A:$A,PAUSAS!BS$3)=0,"",SUMIFS(BASE!$AA:$AA,BASE!$A:$A,PAUSAS!BS$3,BASE!$G:$G,PAUSAS!$B18)))</f>
        <v>0</v>
      </c>
      <c r="BT18" s="18">
        <f>IF(BS18="","",IF(SUMIFS(METAS!$D:$D,METAS!$B:$B,PAUSAS!$E18)&gt;=BS18,0,BS18-SUMIFS(METAS!$D:$D,METAS!$B:$B,PAUSAS!$E18)))</f>
        <v>0</v>
      </c>
      <c r="BU18" s="28">
        <f>IF($B18="","",IF(COUNTIF(BASE!$A:$A,PAUSAS!BU$3)=0,"",SUMIFS(BASE!$AA:$AA,BASE!$A:$A,PAUSAS!BU$3,BASE!$G:$G,PAUSAS!$B18)))</f>
        <v>2.9513888888888888E-2</v>
      </c>
      <c r="BV18" s="28">
        <f>IF(BU18="","",IF(SUMIFS(METAS!$D:$D,METAS!$B:$B,PAUSAS!$E18)&gt;=BU18,0,BU18-SUMIFS(METAS!$D:$D,METAS!$B:$B,PAUSAS!$E18)))</f>
        <v>0</v>
      </c>
    </row>
    <row r="19" spans="2:74" s="8" customFormat="1" x14ac:dyDescent="0.25">
      <c r="B19" s="50">
        <v>91242</v>
      </c>
      <c r="C19" s="16" t="str">
        <f>IF($B19="","",VLOOKUP($B19,EQUIPE!$B:$E,2,0))</f>
        <v>PIN EXTRA</v>
      </c>
      <c r="D19" s="16" t="str">
        <f>IF($B19="","",VLOOKUP($B19,EQUIPE!$B:$F,5,0))</f>
        <v>ULTRAGAZ FRONT</v>
      </c>
      <c r="E19" s="18">
        <f>IF($B19="","",VLOOKUP($B19,EQUIPE!$B:$E,3,0))</f>
        <v>0</v>
      </c>
      <c r="F19" s="16" t="str">
        <f>IF($B19="","",VLOOKUP($B19,EQUIPE!$B:$E,4,0))</f>
        <v>DANIELA PEREZ</v>
      </c>
      <c r="H19" s="18">
        <f>IF($B19="","",SUMIFS(ABS!$H:$H,ABS!$B:$B,PAUSAS!$B19)*SUMIFS(METAS!$D:$D,METAS!$B:$B,PAUSAS!$E19))</f>
        <v>0</v>
      </c>
      <c r="I19" s="18">
        <f t="shared" si="1"/>
        <v>0</v>
      </c>
      <c r="J19" s="18">
        <f t="shared" si="2"/>
        <v>0</v>
      </c>
      <c r="K19" s="19">
        <f t="shared" si="3"/>
        <v>1</v>
      </c>
      <c r="M19" s="28">
        <f>IF($B19="","",IF(COUNTIF(BASE!$A:$A,PAUSAS!M$3)=0,"",SUMIFS(BASE!$AA:$AA,BASE!$A:$A,PAUSAS!M$3,BASE!$G:$G,PAUSAS!$B19)))</f>
        <v>0</v>
      </c>
      <c r="N19" s="28">
        <f>IF(M19="","",IF(SUMIFS(METAS!$D:$D,METAS!$B:$B,PAUSAS!$E19)&gt;=M19,0,M19-SUMIFS(METAS!$D:$D,METAS!$B:$B,PAUSAS!$E19)))</f>
        <v>0</v>
      </c>
      <c r="O19" s="18">
        <f>IF($B19="","",IF(COUNTIF(BASE!$A:$A,PAUSAS!O$3)=0,"",SUMIFS(BASE!$AA:$AA,BASE!$A:$A,PAUSAS!O$3,BASE!$G:$G,PAUSAS!$B19)))</f>
        <v>0</v>
      </c>
      <c r="P19" s="18">
        <f>IF(O19="","",IF(SUMIFS(METAS!$D:$D,METAS!$B:$B,PAUSAS!$E19)&gt;=O19,0,O19-SUMIFS(METAS!$D:$D,METAS!$B:$B,PAUSAS!$E19)))</f>
        <v>0</v>
      </c>
      <c r="Q19" s="28">
        <f>IF($B19="","",IF(COUNTIF(BASE!$A:$A,PAUSAS!Q$3)=0,"",SUMIFS(BASE!$AA:$AA,BASE!$A:$A,PAUSAS!Q$3,BASE!$G:$G,PAUSAS!$B19)))</f>
        <v>0</v>
      </c>
      <c r="R19" s="28">
        <f>IF(Q19="","",IF(SUMIFS(METAS!$D:$D,METAS!$B:$B,PAUSAS!$E19)&gt;=Q19,0,Q19-SUMIFS(METAS!$D:$D,METAS!$B:$B,PAUSAS!$E19)))</f>
        <v>0</v>
      </c>
      <c r="S19" s="18">
        <f>IF($B19="","",IF(COUNTIF(BASE!$A:$A,PAUSAS!S$3)=0,"",SUMIFS(BASE!$AA:$AA,BASE!$A:$A,PAUSAS!S$3,BASE!$G:$G,PAUSAS!$B19)))</f>
        <v>0</v>
      </c>
      <c r="T19" s="18">
        <f>IF(S19="","",IF(SUMIFS(METAS!$D:$D,METAS!$B:$B,PAUSAS!$E19)&gt;=S19,0,S19-SUMIFS(METAS!$D:$D,METAS!$B:$B,PAUSAS!$E19)))</f>
        <v>0</v>
      </c>
      <c r="U19" s="28">
        <f>IF($B19="","",IF(COUNTIF(BASE!$A:$A,PAUSAS!U$3)=0,"",SUMIFS(BASE!$AA:$AA,BASE!$A:$A,PAUSAS!U$3,BASE!$G:$G,PAUSAS!$B19)))</f>
        <v>0</v>
      </c>
      <c r="V19" s="28">
        <f>IF(U19="","",IF(SUMIFS(METAS!$D:$D,METAS!$B:$B,PAUSAS!$E19)&gt;=U19,0,U19-SUMIFS(METAS!$D:$D,METAS!$B:$B,PAUSAS!$E19)))</f>
        <v>0</v>
      </c>
      <c r="W19" s="18">
        <f>IF($B19="","",IF(COUNTIF(BASE!$A:$A,PAUSAS!W$3)=0,"",SUMIFS(BASE!$AA:$AA,BASE!$A:$A,PAUSAS!W$3,BASE!$G:$G,PAUSAS!$B19)))</f>
        <v>0</v>
      </c>
      <c r="X19" s="18">
        <f>IF(W19="","",IF(SUMIFS(METAS!$D:$D,METAS!$B:$B,PAUSAS!$E19)&gt;=W19,0,W19-SUMIFS(METAS!$D:$D,METAS!$B:$B,PAUSAS!$E19)))</f>
        <v>0</v>
      </c>
      <c r="Y19" s="28">
        <f>IF($B19="","",IF(COUNTIF(BASE!$A:$A,PAUSAS!Y$3)=0,"",SUMIFS(BASE!$AA:$AA,BASE!$A:$A,PAUSAS!Y$3,BASE!$G:$G,PAUSAS!$B19)))</f>
        <v>0</v>
      </c>
      <c r="Z19" s="28">
        <f>IF(Y19="","",IF(SUMIFS(METAS!$D:$D,METAS!$B:$B,PAUSAS!$E19)&gt;=Y19,0,Y19-SUMIFS(METAS!$D:$D,METAS!$B:$B,PAUSAS!$E19)))</f>
        <v>0</v>
      </c>
      <c r="AA19" s="18">
        <f>IF($B19="","",IF(COUNTIF(BASE!$A:$A,PAUSAS!AA$3)=0,"",SUMIFS(BASE!$AA:$AA,BASE!$A:$A,PAUSAS!AA$3,BASE!$G:$G,PAUSAS!$B19)))</f>
        <v>0</v>
      </c>
      <c r="AB19" s="18">
        <f>IF(AA19="","",IF(SUMIFS(METAS!$D:$D,METAS!$B:$B,PAUSAS!$E19)&gt;=AA19,0,AA19-SUMIFS(METAS!$D:$D,METAS!$B:$B,PAUSAS!$E19)))</f>
        <v>0</v>
      </c>
      <c r="AC19" s="28">
        <f>IF($B19="","",IF(COUNTIF(BASE!$A:$A,PAUSAS!AC$3)=0,"",SUMIFS(BASE!$AA:$AA,BASE!$A:$A,PAUSAS!AC$3,BASE!$G:$G,PAUSAS!$B19)))</f>
        <v>0</v>
      </c>
      <c r="AD19" s="28">
        <f>IF(AC19="","",IF(SUMIFS(METAS!$D:$D,METAS!$B:$B,PAUSAS!$E19)&gt;=AC19,0,AC19-SUMIFS(METAS!$D:$D,METAS!$B:$B,PAUSAS!$E19)))</f>
        <v>0</v>
      </c>
      <c r="AE19" s="18">
        <f>IF($B19="","",IF(COUNTIF(BASE!$A:$A,PAUSAS!AE$3)=0,"",SUMIFS(BASE!$AA:$AA,BASE!$A:$A,PAUSAS!AE$3,BASE!$G:$G,PAUSAS!$B19)))</f>
        <v>0</v>
      </c>
      <c r="AF19" s="18">
        <f>IF(AE19="","",IF(SUMIFS(METAS!$D:$D,METAS!$B:$B,PAUSAS!$E19)&gt;=AE19,0,AE19-SUMIFS(METAS!$D:$D,METAS!$B:$B,PAUSAS!$E19)))</f>
        <v>0</v>
      </c>
      <c r="AG19" s="28">
        <f>IF($B19="","",IF(COUNTIF(BASE!$A:$A,PAUSAS!AG$3)=0,"",SUMIFS(BASE!$AA:$AA,BASE!$A:$A,PAUSAS!AG$3,BASE!$G:$G,PAUSAS!$B19)))</f>
        <v>0</v>
      </c>
      <c r="AH19" s="28">
        <f>IF(AG19="","",IF(SUMIFS(METAS!$D:$D,METAS!$B:$B,PAUSAS!$E19)&gt;=AG19,0,AG19-SUMIFS(METAS!$D:$D,METAS!$B:$B,PAUSAS!$E19)))</f>
        <v>0</v>
      </c>
      <c r="AI19" s="18">
        <f>IF($B19="","",IF(COUNTIF(BASE!$A:$A,PAUSAS!AI$3)=0,"",SUMIFS(BASE!$AA:$AA,BASE!$A:$A,PAUSAS!AI$3,BASE!$G:$G,PAUSAS!$B19)))</f>
        <v>0</v>
      </c>
      <c r="AJ19" s="18">
        <f>IF(AI19="","",IF(SUMIFS(METAS!$D:$D,METAS!$B:$B,PAUSAS!$E19)&gt;=AI19,0,AI19-SUMIFS(METAS!$D:$D,METAS!$B:$B,PAUSAS!$E19)))</f>
        <v>0</v>
      </c>
      <c r="AK19" s="28">
        <f>IF($B19="","",IF(COUNTIF(BASE!$A:$A,PAUSAS!AK$3)=0,"",SUMIFS(BASE!$AA:$AA,BASE!$A:$A,PAUSAS!AK$3,BASE!$G:$G,PAUSAS!$B19)))</f>
        <v>0</v>
      </c>
      <c r="AL19" s="28">
        <f>IF(AK19="","",IF(SUMIFS(METAS!$D:$D,METAS!$B:$B,PAUSAS!$E19)&gt;=AK19,0,AK19-SUMIFS(METAS!$D:$D,METAS!$B:$B,PAUSAS!$E19)))</f>
        <v>0</v>
      </c>
      <c r="AM19" s="18">
        <f>IF($B19="","",IF(COUNTIF(BASE!$A:$A,PAUSAS!AM$3)=0,"",SUMIFS(BASE!$AA:$AA,BASE!$A:$A,PAUSAS!AM$3,BASE!$G:$G,PAUSAS!$B19)))</f>
        <v>0</v>
      </c>
      <c r="AN19" s="18">
        <f>IF(AM19="","",IF(SUMIFS(METAS!$D:$D,METAS!$B:$B,PAUSAS!$E19)&gt;=AM19,0,AM19-SUMIFS(METAS!$D:$D,METAS!$B:$B,PAUSAS!$E19)))</f>
        <v>0</v>
      </c>
      <c r="AO19" s="28">
        <f>IF($B19="","",IF(COUNTIF(BASE!$A:$A,PAUSAS!AO$3)=0,"",SUMIFS(BASE!$AA:$AA,BASE!$A:$A,PAUSAS!AO$3,BASE!$G:$G,PAUSAS!$B19)))</f>
        <v>0</v>
      </c>
      <c r="AP19" s="28">
        <f>IF(AO19="","",IF(SUMIFS(METAS!$D:$D,METAS!$B:$B,PAUSAS!$E19)&gt;=AO19,0,AO19-SUMIFS(METAS!$D:$D,METAS!$B:$B,PAUSAS!$E19)))</f>
        <v>0</v>
      </c>
      <c r="AQ19" s="18">
        <f>IF($B19="","",IF(COUNTIF(BASE!$A:$A,PAUSAS!AQ$3)=0,"",SUMIFS(BASE!$AA:$AA,BASE!$A:$A,PAUSAS!AQ$3,BASE!$G:$G,PAUSAS!$B19)))</f>
        <v>0</v>
      </c>
      <c r="AR19" s="18">
        <f>IF(AQ19="","",IF(SUMIFS(METAS!$D:$D,METAS!$B:$B,PAUSAS!$E19)&gt;=AQ19,0,AQ19-SUMIFS(METAS!$D:$D,METAS!$B:$B,PAUSAS!$E19)))</f>
        <v>0</v>
      </c>
      <c r="AS19" s="28">
        <f>IF($B19="","",IF(COUNTIF(BASE!$A:$A,PAUSAS!AS$3)=0,"",SUMIFS(BASE!$AA:$AA,BASE!$A:$A,PAUSAS!AS$3,BASE!$G:$G,PAUSAS!$B19)))</f>
        <v>0</v>
      </c>
      <c r="AT19" s="28">
        <f>IF(AS19="","",IF(SUMIFS(METAS!$D:$D,METAS!$B:$B,PAUSAS!$E19)&gt;=AS19,0,AS19-SUMIFS(METAS!$D:$D,METAS!$B:$B,PAUSAS!$E19)))</f>
        <v>0</v>
      </c>
      <c r="AU19" s="18">
        <f>IF($B19="","",IF(COUNTIF(BASE!$A:$A,PAUSAS!AU$3)=0,"",SUMIFS(BASE!$AA:$AA,BASE!$A:$A,PAUSAS!AU$3,BASE!$G:$G,PAUSAS!$B19)))</f>
        <v>0</v>
      </c>
      <c r="AV19" s="18">
        <f>IF(AU19="","",IF(SUMIFS(METAS!$D:$D,METAS!$B:$B,PAUSAS!$E19)&gt;=AU19,0,AU19-SUMIFS(METAS!$D:$D,METAS!$B:$B,PAUSAS!$E19)))</f>
        <v>0</v>
      </c>
      <c r="AW19" s="28">
        <f>IF($B19="","",IF(COUNTIF(BASE!$A:$A,PAUSAS!AW$3)=0,"",SUMIFS(BASE!$AA:$AA,BASE!$A:$A,PAUSAS!AW$3,BASE!$G:$G,PAUSAS!$B19)))</f>
        <v>0</v>
      </c>
      <c r="AX19" s="28">
        <f>IF(AW19="","",IF(SUMIFS(METAS!$D:$D,METAS!$B:$B,PAUSAS!$E19)&gt;=AW19,0,AW19-SUMIFS(METAS!$D:$D,METAS!$B:$B,PAUSAS!$E19)))</f>
        <v>0</v>
      </c>
      <c r="AY19" s="18">
        <f>IF($B19="","",IF(COUNTIF(BASE!$A:$A,PAUSAS!AY$3)=0,"",SUMIFS(BASE!$AA:$AA,BASE!$A:$A,PAUSAS!AY$3,BASE!$G:$G,PAUSAS!$B19)))</f>
        <v>0</v>
      </c>
      <c r="AZ19" s="18">
        <f>IF(AY19="","",IF(SUMIFS(METAS!$D:$D,METAS!$B:$B,PAUSAS!$E19)&gt;=AY19,0,AY19-SUMIFS(METAS!$D:$D,METAS!$B:$B,PAUSAS!$E19)))</f>
        <v>0</v>
      </c>
      <c r="BA19" s="28">
        <f>IF($B19="","",IF(COUNTIF(BASE!$A:$A,PAUSAS!BA$3)=0,"",SUMIFS(BASE!$AA:$AA,BASE!$A:$A,PAUSAS!BA$3,BASE!$G:$G,PAUSAS!$B19)))</f>
        <v>0</v>
      </c>
      <c r="BB19" s="28">
        <f>IF(BA19="","",IF(SUMIFS(METAS!$D:$D,METAS!$B:$B,PAUSAS!$E19)&gt;=BA19,0,BA19-SUMIFS(METAS!$D:$D,METAS!$B:$B,PAUSAS!$E19)))</f>
        <v>0</v>
      </c>
      <c r="BC19" s="18">
        <f>IF($B19="","",IF(COUNTIF(BASE!$A:$A,PAUSAS!BC$3)=0,"",SUMIFS(BASE!$AA:$AA,BASE!$A:$A,PAUSAS!BC$3,BASE!$G:$G,PAUSAS!$B19)))</f>
        <v>0</v>
      </c>
      <c r="BD19" s="18">
        <f>IF(BC19="","",IF(SUMIFS(METAS!$D:$D,METAS!$B:$B,PAUSAS!$E19)&gt;=BC19,0,BC19-SUMIFS(METAS!$D:$D,METAS!$B:$B,PAUSAS!$E19)))</f>
        <v>0</v>
      </c>
      <c r="BE19" s="28">
        <f>IF($B19="","",IF(COUNTIF(BASE!$A:$A,PAUSAS!BE$3)=0,"",SUMIFS(BASE!$AA:$AA,BASE!$A:$A,PAUSAS!BE$3,BASE!$G:$G,PAUSAS!$B19)))</f>
        <v>0</v>
      </c>
      <c r="BF19" s="28">
        <f>IF(BE19="","",IF(SUMIFS(METAS!$D:$D,METAS!$B:$B,PAUSAS!$E19)&gt;=BE19,0,BE19-SUMIFS(METAS!$D:$D,METAS!$B:$B,PAUSAS!$E19)))</f>
        <v>0</v>
      </c>
      <c r="BG19" s="18">
        <f>IF($B19="","",IF(COUNTIF(BASE!$A:$A,PAUSAS!BG$3)=0,"",SUMIFS(BASE!$AA:$AA,BASE!$A:$A,PAUSAS!BG$3,BASE!$G:$G,PAUSAS!$B19)))</f>
        <v>0</v>
      </c>
      <c r="BH19" s="18">
        <f>IF(BG19="","",IF(SUMIFS(METAS!$D:$D,METAS!$B:$B,PAUSAS!$E19)&gt;=BG19,0,BG19-SUMIFS(METAS!$D:$D,METAS!$B:$B,PAUSAS!$E19)))</f>
        <v>0</v>
      </c>
      <c r="BI19" s="28">
        <f>IF($B19="","",IF(COUNTIF(BASE!$A:$A,PAUSAS!BI$3)=0,"",SUMIFS(BASE!$AA:$AA,BASE!$A:$A,PAUSAS!BI$3,BASE!$G:$G,PAUSAS!$B19)))</f>
        <v>0</v>
      </c>
      <c r="BJ19" s="28">
        <f>IF(BI19="","",IF(SUMIFS(METAS!$D:$D,METAS!$B:$B,PAUSAS!$E19)&gt;=BI19,0,BI19-SUMIFS(METAS!$D:$D,METAS!$B:$B,PAUSAS!$E19)))</f>
        <v>0</v>
      </c>
      <c r="BK19" s="18">
        <f>IF($B19="","",IF(COUNTIF(BASE!$A:$A,PAUSAS!BK$3)=0,"",SUMIFS(BASE!$AA:$AA,BASE!$A:$A,PAUSAS!BK$3,BASE!$G:$G,PAUSAS!$B19)))</f>
        <v>0</v>
      </c>
      <c r="BL19" s="18">
        <f>IF(BK19="","",IF(SUMIFS(METAS!$D:$D,METAS!$B:$B,PAUSAS!$E19)&gt;=BK19,0,BK19-SUMIFS(METAS!$D:$D,METAS!$B:$B,PAUSAS!$E19)))</f>
        <v>0</v>
      </c>
      <c r="BM19" s="28">
        <f>IF($B19="","",IF(COUNTIF(BASE!$A:$A,PAUSAS!BM$3)=0,"",SUMIFS(BASE!$AA:$AA,BASE!$A:$A,PAUSAS!BM$3,BASE!$G:$G,PAUSAS!$B19)))</f>
        <v>0</v>
      </c>
      <c r="BN19" s="28">
        <f>IF(BM19="","",IF(SUMIFS(METAS!$D:$D,METAS!$B:$B,PAUSAS!$E19)&gt;=BM19,0,BM19-SUMIFS(METAS!$D:$D,METAS!$B:$B,PAUSAS!$E19)))</f>
        <v>0</v>
      </c>
      <c r="BO19" s="18">
        <f>IF($B19="","",IF(COUNTIF(BASE!$A:$A,PAUSAS!BO$3)=0,"",SUMIFS(BASE!$AA:$AA,BASE!$A:$A,PAUSAS!BO$3,BASE!$G:$G,PAUSAS!$B19)))</f>
        <v>0</v>
      </c>
      <c r="BP19" s="18">
        <f>IF(BO19="","",IF(SUMIFS(METAS!$D:$D,METAS!$B:$B,PAUSAS!$E19)&gt;=BO19,0,BO19-SUMIFS(METAS!$D:$D,METAS!$B:$B,PAUSAS!$E19)))</f>
        <v>0</v>
      </c>
      <c r="BQ19" s="28">
        <f>IF($B19="","",IF(COUNTIF(BASE!$A:$A,PAUSAS!BQ$3)=0,"",SUMIFS(BASE!$AA:$AA,BASE!$A:$A,PAUSAS!BQ$3,BASE!$G:$G,PAUSAS!$B19)))</f>
        <v>0</v>
      </c>
      <c r="BR19" s="28">
        <f>IF(BQ19="","",IF(SUMIFS(METAS!$D:$D,METAS!$B:$B,PAUSAS!$E19)&gt;=BQ19,0,BQ19-SUMIFS(METAS!$D:$D,METAS!$B:$B,PAUSAS!$E19)))</f>
        <v>0</v>
      </c>
      <c r="BS19" s="18">
        <f>IF($B19="","",IF(COUNTIF(BASE!$A:$A,PAUSAS!BS$3)=0,"",SUMIFS(BASE!$AA:$AA,BASE!$A:$A,PAUSAS!BS$3,BASE!$G:$G,PAUSAS!$B19)))</f>
        <v>0</v>
      </c>
      <c r="BT19" s="18">
        <f>IF(BS19="","",IF(SUMIFS(METAS!$D:$D,METAS!$B:$B,PAUSAS!$E19)&gt;=BS19,0,BS19-SUMIFS(METAS!$D:$D,METAS!$B:$B,PAUSAS!$E19)))</f>
        <v>0</v>
      </c>
      <c r="BU19" s="28">
        <f>IF($B19="","",IF(COUNTIF(BASE!$A:$A,PAUSAS!BU$3)=0,"",SUMIFS(BASE!$AA:$AA,BASE!$A:$A,PAUSAS!BU$3,BASE!$G:$G,PAUSAS!$B19)))</f>
        <v>0</v>
      </c>
      <c r="BV19" s="28">
        <f>IF(BU19="","",IF(SUMIFS(METAS!$D:$D,METAS!$B:$B,PAUSAS!$E19)&gt;=BU19,0,BU19-SUMIFS(METAS!$D:$D,METAS!$B:$B,PAUSAS!$E19)))</f>
        <v>0</v>
      </c>
    </row>
    <row r="20" spans="2:74" s="8" customFormat="1" x14ac:dyDescent="0.25">
      <c r="B20" s="50" t="s">
        <v>60</v>
      </c>
      <c r="C20" s="16" t="str">
        <f>IF($B20="","",VLOOKUP($B20,EQUIPE!$B:$E,2,0))</f>
        <v>RAFAEL LOPES PIRES</v>
      </c>
      <c r="D20" s="16" t="str">
        <f>IF($B20="","",VLOOKUP($B20,EQUIPE!$B:$F,5,0))</f>
        <v>ULTRAGAZ FRONT</v>
      </c>
      <c r="E20" s="18">
        <f>IF($B20="","",VLOOKUP($B20,EQUIPE!$B:$E,3,0))</f>
        <v>0.2638888888888889</v>
      </c>
      <c r="F20" s="16" t="str">
        <f>IF($B20="","",VLOOKUP($B20,EQUIPE!$B:$E,4,0))</f>
        <v>DANIELA PEREZ</v>
      </c>
      <c r="H20" s="18">
        <f>IF($B20="","",SUMIFS(ABS!$H:$H,ABS!$B:$B,PAUSAS!$B20)*SUMIFS(METAS!$D:$D,METAS!$B:$B,PAUSAS!$E20))</f>
        <v>0.7944444444444444</v>
      </c>
      <c r="I20" s="18">
        <f t="shared" si="1"/>
        <v>0</v>
      </c>
      <c r="J20" s="18">
        <f t="shared" si="2"/>
        <v>0</v>
      </c>
      <c r="K20" s="19">
        <f t="shared" si="3"/>
        <v>1</v>
      </c>
      <c r="M20" s="28">
        <f>IF($B20="","",IF(COUNTIF(BASE!$A:$A,PAUSAS!M$3)=0,"",SUMIFS(BASE!$AA:$AA,BASE!$A:$A,PAUSAS!M$3,BASE!$G:$G,PAUSAS!$B20)))</f>
        <v>0</v>
      </c>
      <c r="N20" s="28">
        <f>IF(M20="","",IF(SUMIFS(METAS!$D:$D,METAS!$B:$B,PAUSAS!$E20)&gt;=M20,0,M20-SUMIFS(METAS!$D:$D,METAS!$B:$B,PAUSAS!$E20)))</f>
        <v>0</v>
      </c>
      <c r="O20" s="18">
        <f>IF($B20="","",IF(COUNTIF(BASE!$A:$A,PAUSAS!O$3)=0,"",SUMIFS(BASE!$AA:$AA,BASE!$A:$A,PAUSAS!O$3,BASE!$G:$G,PAUSAS!$B20)))</f>
        <v>0</v>
      </c>
      <c r="P20" s="18">
        <f>IF(O20="","",IF(SUMIFS(METAS!$D:$D,METAS!$B:$B,PAUSAS!$E20)&gt;=O20,0,O20-SUMIFS(METAS!$D:$D,METAS!$B:$B,PAUSAS!$E20)))</f>
        <v>0</v>
      </c>
      <c r="Q20" s="28">
        <f>IF($B20="","",IF(COUNTIF(BASE!$A:$A,PAUSAS!Q$3)=0,"",SUMIFS(BASE!$AA:$AA,BASE!$A:$A,PAUSAS!Q$3,BASE!$G:$G,PAUSAS!$B20)))</f>
        <v>0</v>
      </c>
      <c r="R20" s="28">
        <f>IF(Q20="","",IF(SUMIFS(METAS!$D:$D,METAS!$B:$B,PAUSAS!$E20)&gt;=Q20,0,Q20-SUMIFS(METAS!$D:$D,METAS!$B:$B,PAUSAS!$E20)))</f>
        <v>0</v>
      </c>
      <c r="S20" s="18">
        <f>IF($B20="","",IF(COUNTIF(BASE!$A:$A,PAUSAS!S$3)=0,"",SUMIFS(BASE!$AA:$AA,BASE!$A:$A,PAUSAS!S$3,BASE!$G:$G,PAUSAS!$B20)))</f>
        <v>0</v>
      </c>
      <c r="T20" s="18">
        <f>IF(S20="","",IF(SUMIFS(METAS!$D:$D,METAS!$B:$B,PAUSAS!$E20)&gt;=S20,0,S20-SUMIFS(METAS!$D:$D,METAS!$B:$B,PAUSAS!$E20)))</f>
        <v>0</v>
      </c>
      <c r="U20" s="28">
        <f>IF($B20="","",IF(COUNTIF(BASE!$A:$A,PAUSAS!U$3)=0,"",SUMIFS(BASE!$AA:$AA,BASE!$A:$A,PAUSAS!U$3,BASE!$G:$G,PAUSAS!$B20)))</f>
        <v>0</v>
      </c>
      <c r="V20" s="28">
        <f>IF(U20="","",IF(SUMIFS(METAS!$D:$D,METAS!$B:$B,PAUSAS!$E20)&gt;=U20,0,U20-SUMIFS(METAS!$D:$D,METAS!$B:$B,PAUSAS!$E20)))</f>
        <v>0</v>
      </c>
      <c r="W20" s="18">
        <f>IF($B20="","",IF(COUNTIF(BASE!$A:$A,PAUSAS!W$3)=0,"",SUMIFS(BASE!$AA:$AA,BASE!$A:$A,PAUSAS!W$3,BASE!$G:$G,PAUSAS!$B20)))</f>
        <v>0</v>
      </c>
      <c r="X20" s="18">
        <f>IF(W20="","",IF(SUMIFS(METAS!$D:$D,METAS!$B:$B,PAUSAS!$E20)&gt;=W20,0,W20-SUMIFS(METAS!$D:$D,METAS!$B:$B,PAUSAS!$E20)))</f>
        <v>0</v>
      </c>
      <c r="Y20" s="28">
        <f>IF($B20="","",IF(COUNTIF(BASE!$A:$A,PAUSAS!Y$3)=0,"",SUMIFS(BASE!$AA:$AA,BASE!$A:$A,PAUSAS!Y$3,BASE!$G:$G,PAUSAS!$B20)))</f>
        <v>0</v>
      </c>
      <c r="Z20" s="28">
        <f>IF(Y20="","",IF(SUMIFS(METAS!$D:$D,METAS!$B:$B,PAUSAS!$E20)&gt;=Y20,0,Y20-SUMIFS(METAS!$D:$D,METAS!$B:$B,PAUSAS!$E20)))</f>
        <v>0</v>
      </c>
      <c r="AA20" s="18">
        <f>IF($B20="","",IF(COUNTIF(BASE!$A:$A,PAUSAS!AA$3)=0,"",SUMIFS(BASE!$AA:$AA,BASE!$A:$A,PAUSAS!AA$3,BASE!$G:$G,PAUSAS!$B20)))</f>
        <v>0</v>
      </c>
      <c r="AB20" s="18">
        <f>IF(AA20="","",IF(SUMIFS(METAS!$D:$D,METAS!$B:$B,PAUSAS!$E20)&gt;=AA20,0,AA20-SUMIFS(METAS!$D:$D,METAS!$B:$B,PAUSAS!$E20)))</f>
        <v>0</v>
      </c>
      <c r="AC20" s="28">
        <f>IF($B20="","",IF(COUNTIF(BASE!$A:$A,PAUSAS!AC$3)=0,"",SUMIFS(BASE!$AA:$AA,BASE!$A:$A,PAUSAS!AC$3,BASE!$G:$G,PAUSAS!$B20)))</f>
        <v>0</v>
      </c>
      <c r="AD20" s="28">
        <f>IF(AC20="","",IF(SUMIFS(METAS!$D:$D,METAS!$B:$B,PAUSAS!$E20)&gt;=AC20,0,AC20-SUMIFS(METAS!$D:$D,METAS!$B:$B,PAUSAS!$E20)))</f>
        <v>0</v>
      </c>
      <c r="AE20" s="18">
        <f>IF($B20="","",IF(COUNTIF(BASE!$A:$A,PAUSAS!AE$3)=0,"",SUMIFS(BASE!$AA:$AA,BASE!$A:$A,PAUSAS!AE$3,BASE!$G:$G,PAUSAS!$B20)))</f>
        <v>0</v>
      </c>
      <c r="AF20" s="18">
        <f>IF(AE20="","",IF(SUMIFS(METAS!$D:$D,METAS!$B:$B,PAUSAS!$E20)&gt;=AE20,0,AE20-SUMIFS(METAS!$D:$D,METAS!$B:$B,PAUSAS!$E20)))</f>
        <v>0</v>
      </c>
      <c r="AG20" s="28">
        <f>IF($B20="","",IF(COUNTIF(BASE!$A:$A,PAUSAS!AG$3)=0,"",SUMIFS(BASE!$AA:$AA,BASE!$A:$A,PAUSAS!AG$3,BASE!$G:$G,PAUSAS!$B20)))</f>
        <v>0</v>
      </c>
      <c r="AH20" s="28">
        <f>IF(AG20="","",IF(SUMIFS(METAS!$D:$D,METAS!$B:$B,PAUSAS!$E20)&gt;=AG20,0,AG20-SUMIFS(METAS!$D:$D,METAS!$B:$B,PAUSAS!$E20)))</f>
        <v>0</v>
      </c>
      <c r="AI20" s="18">
        <f>IF($B20="","",IF(COUNTIF(BASE!$A:$A,PAUSAS!AI$3)=0,"",SUMIFS(BASE!$AA:$AA,BASE!$A:$A,PAUSAS!AI$3,BASE!$G:$G,PAUSAS!$B20)))</f>
        <v>0</v>
      </c>
      <c r="AJ20" s="18">
        <f>IF(AI20="","",IF(SUMIFS(METAS!$D:$D,METAS!$B:$B,PAUSAS!$E20)&gt;=AI20,0,AI20-SUMIFS(METAS!$D:$D,METAS!$B:$B,PAUSAS!$E20)))</f>
        <v>0</v>
      </c>
      <c r="AK20" s="28">
        <f>IF($B20="","",IF(COUNTIF(BASE!$A:$A,PAUSAS!AK$3)=0,"",SUMIFS(BASE!$AA:$AA,BASE!$A:$A,PAUSAS!AK$3,BASE!$G:$G,PAUSAS!$B20)))</f>
        <v>0</v>
      </c>
      <c r="AL20" s="28">
        <f>IF(AK20="","",IF(SUMIFS(METAS!$D:$D,METAS!$B:$B,PAUSAS!$E20)&gt;=AK20,0,AK20-SUMIFS(METAS!$D:$D,METAS!$B:$B,PAUSAS!$E20)))</f>
        <v>0</v>
      </c>
      <c r="AM20" s="18">
        <f>IF($B20="","",IF(COUNTIF(BASE!$A:$A,PAUSAS!AM$3)=0,"",SUMIFS(BASE!$AA:$AA,BASE!$A:$A,PAUSAS!AM$3,BASE!$G:$G,PAUSAS!$B20)))</f>
        <v>0</v>
      </c>
      <c r="AN20" s="18">
        <f>IF(AM20="","",IF(SUMIFS(METAS!$D:$D,METAS!$B:$B,PAUSAS!$E20)&gt;=AM20,0,AM20-SUMIFS(METAS!$D:$D,METAS!$B:$B,PAUSAS!$E20)))</f>
        <v>0</v>
      </c>
      <c r="AO20" s="28">
        <f>IF($B20="","",IF(COUNTIF(BASE!$A:$A,PAUSAS!AO$3)=0,"",SUMIFS(BASE!$AA:$AA,BASE!$A:$A,PAUSAS!AO$3,BASE!$G:$G,PAUSAS!$B20)))</f>
        <v>0</v>
      </c>
      <c r="AP20" s="28">
        <f>IF(AO20="","",IF(SUMIFS(METAS!$D:$D,METAS!$B:$B,PAUSAS!$E20)&gt;=AO20,0,AO20-SUMIFS(METAS!$D:$D,METAS!$B:$B,PAUSAS!$E20)))</f>
        <v>0</v>
      </c>
      <c r="AQ20" s="18">
        <f>IF($B20="","",IF(COUNTIF(BASE!$A:$A,PAUSAS!AQ$3)=0,"",SUMIFS(BASE!$AA:$AA,BASE!$A:$A,PAUSAS!AQ$3,BASE!$G:$G,PAUSAS!$B20)))</f>
        <v>0</v>
      </c>
      <c r="AR20" s="18">
        <f>IF(AQ20="","",IF(SUMIFS(METAS!$D:$D,METAS!$B:$B,PAUSAS!$E20)&gt;=AQ20,0,AQ20-SUMIFS(METAS!$D:$D,METAS!$B:$B,PAUSAS!$E20)))</f>
        <v>0</v>
      </c>
      <c r="AS20" s="28">
        <f>IF($B20="","",IF(COUNTIF(BASE!$A:$A,PAUSAS!AS$3)=0,"",SUMIFS(BASE!$AA:$AA,BASE!$A:$A,PAUSAS!AS$3,BASE!$G:$G,PAUSAS!$B20)))</f>
        <v>0</v>
      </c>
      <c r="AT20" s="28">
        <f>IF(AS20="","",IF(SUMIFS(METAS!$D:$D,METAS!$B:$B,PAUSAS!$E20)&gt;=AS20,0,AS20-SUMIFS(METAS!$D:$D,METAS!$B:$B,PAUSAS!$E20)))</f>
        <v>0</v>
      </c>
      <c r="AU20" s="18">
        <f>IF($B20="","",IF(COUNTIF(BASE!$A:$A,PAUSAS!AU$3)=0,"",SUMIFS(BASE!$AA:$AA,BASE!$A:$A,PAUSAS!AU$3,BASE!$G:$G,PAUSAS!$B20)))</f>
        <v>0</v>
      </c>
      <c r="AV20" s="18">
        <f>IF(AU20="","",IF(SUMIFS(METAS!$D:$D,METAS!$B:$B,PAUSAS!$E20)&gt;=AU20,0,AU20-SUMIFS(METAS!$D:$D,METAS!$B:$B,PAUSAS!$E20)))</f>
        <v>0</v>
      </c>
      <c r="AW20" s="28">
        <f>IF($B20="","",IF(COUNTIF(BASE!$A:$A,PAUSAS!AW$3)=0,"",SUMIFS(BASE!$AA:$AA,BASE!$A:$A,PAUSAS!AW$3,BASE!$G:$G,PAUSAS!$B20)))</f>
        <v>0</v>
      </c>
      <c r="AX20" s="28">
        <f>IF(AW20="","",IF(SUMIFS(METAS!$D:$D,METAS!$B:$B,PAUSAS!$E20)&gt;=AW20,0,AW20-SUMIFS(METAS!$D:$D,METAS!$B:$B,PAUSAS!$E20)))</f>
        <v>0</v>
      </c>
      <c r="AY20" s="18">
        <f>IF($B20="","",IF(COUNTIF(BASE!$A:$A,PAUSAS!AY$3)=0,"",SUMIFS(BASE!$AA:$AA,BASE!$A:$A,PAUSAS!AY$3,BASE!$G:$G,PAUSAS!$B20)))</f>
        <v>0</v>
      </c>
      <c r="AZ20" s="18">
        <f>IF(AY20="","",IF(SUMIFS(METAS!$D:$D,METAS!$B:$B,PAUSAS!$E20)&gt;=AY20,0,AY20-SUMIFS(METAS!$D:$D,METAS!$B:$B,PAUSAS!$E20)))</f>
        <v>0</v>
      </c>
      <c r="BA20" s="28">
        <f>IF($B20="","",IF(COUNTIF(BASE!$A:$A,PAUSAS!BA$3)=0,"",SUMIFS(BASE!$AA:$AA,BASE!$A:$A,PAUSAS!BA$3,BASE!$G:$G,PAUSAS!$B20)))</f>
        <v>0</v>
      </c>
      <c r="BB20" s="28">
        <f>IF(BA20="","",IF(SUMIFS(METAS!$D:$D,METAS!$B:$B,PAUSAS!$E20)&gt;=BA20,0,BA20-SUMIFS(METAS!$D:$D,METAS!$B:$B,PAUSAS!$E20)))</f>
        <v>0</v>
      </c>
      <c r="BC20" s="18">
        <f>IF($B20="","",IF(COUNTIF(BASE!$A:$A,PAUSAS!BC$3)=0,"",SUMIFS(BASE!$AA:$AA,BASE!$A:$A,PAUSAS!BC$3,BASE!$G:$G,PAUSAS!$B20)))</f>
        <v>0</v>
      </c>
      <c r="BD20" s="18">
        <f>IF(BC20="","",IF(SUMIFS(METAS!$D:$D,METAS!$B:$B,PAUSAS!$E20)&gt;=BC20,0,BC20-SUMIFS(METAS!$D:$D,METAS!$B:$B,PAUSAS!$E20)))</f>
        <v>0</v>
      </c>
      <c r="BE20" s="28">
        <f>IF($B20="","",IF(COUNTIF(BASE!$A:$A,PAUSAS!BE$3)=0,"",SUMIFS(BASE!$AA:$AA,BASE!$A:$A,PAUSAS!BE$3,BASE!$G:$G,PAUSAS!$B20)))</f>
        <v>0</v>
      </c>
      <c r="BF20" s="28">
        <f>IF(BE20="","",IF(SUMIFS(METAS!$D:$D,METAS!$B:$B,PAUSAS!$E20)&gt;=BE20,0,BE20-SUMIFS(METAS!$D:$D,METAS!$B:$B,PAUSAS!$E20)))</f>
        <v>0</v>
      </c>
      <c r="BG20" s="18">
        <f>IF($B20="","",IF(COUNTIF(BASE!$A:$A,PAUSAS!BG$3)=0,"",SUMIFS(BASE!$AA:$AA,BASE!$A:$A,PAUSAS!BG$3,BASE!$G:$G,PAUSAS!$B20)))</f>
        <v>0</v>
      </c>
      <c r="BH20" s="18">
        <f>IF(BG20="","",IF(SUMIFS(METAS!$D:$D,METAS!$B:$B,PAUSAS!$E20)&gt;=BG20,0,BG20-SUMIFS(METAS!$D:$D,METAS!$B:$B,PAUSAS!$E20)))</f>
        <v>0</v>
      </c>
      <c r="BI20" s="28">
        <f>IF($B20="","",IF(COUNTIF(BASE!$A:$A,PAUSAS!BI$3)=0,"",SUMIFS(BASE!$AA:$AA,BASE!$A:$A,PAUSAS!BI$3,BASE!$G:$G,PAUSAS!$B20)))</f>
        <v>0</v>
      </c>
      <c r="BJ20" s="28">
        <f>IF(BI20="","",IF(SUMIFS(METAS!$D:$D,METAS!$B:$B,PAUSAS!$E20)&gt;=BI20,0,BI20-SUMIFS(METAS!$D:$D,METAS!$B:$B,PAUSAS!$E20)))</f>
        <v>0</v>
      </c>
      <c r="BK20" s="18">
        <f>IF($B20="","",IF(COUNTIF(BASE!$A:$A,PAUSAS!BK$3)=0,"",SUMIFS(BASE!$AA:$AA,BASE!$A:$A,PAUSAS!BK$3,BASE!$G:$G,PAUSAS!$B20)))</f>
        <v>0</v>
      </c>
      <c r="BL20" s="18">
        <f>IF(BK20="","",IF(SUMIFS(METAS!$D:$D,METAS!$B:$B,PAUSAS!$E20)&gt;=BK20,0,BK20-SUMIFS(METAS!$D:$D,METAS!$B:$B,PAUSAS!$E20)))</f>
        <v>0</v>
      </c>
      <c r="BM20" s="28">
        <f>IF($B20="","",IF(COUNTIF(BASE!$A:$A,PAUSAS!BM$3)=0,"",SUMIFS(BASE!$AA:$AA,BASE!$A:$A,PAUSAS!BM$3,BASE!$G:$G,PAUSAS!$B20)))</f>
        <v>0</v>
      </c>
      <c r="BN20" s="28">
        <f>IF(BM20="","",IF(SUMIFS(METAS!$D:$D,METAS!$B:$B,PAUSAS!$E20)&gt;=BM20,0,BM20-SUMIFS(METAS!$D:$D,METAS!$B:$B,PAUSAS!$E20)))</f>
        <v>0</v>
      </c>
      <c r="BO20" s="18">
        <f>IF($B20="","",IF(COUNTIF(BASE!$A:$A,PAUSAS!BO$3)=0,"",SUMIFS(BASE!$AA:$AA,BASE!$A:$A,PAUSAS!BO$3,BASE!$G:$G,PAUSAS!$B20)))</f>
        <v>0</v>
      </c>
      <c r="BP20" s="18">
        <f>IF(BO20="","",IF(SUMIFS(METAS!$D:$D,METAS!$B:$B,PAUSAS!$E20)&gt;=BO20,0,BO20-SUMIFS(METAS!$D:$D,METAS!$B:$B,PAUSAS!$E20)))</f>
        <v>0</v>
      </c>
      <c r="BQ20" s="28">
        <f>IF($B20="","",IF(COUNTIF(BASE!$A:$A,PAUSAS!BQ$3)=0,"",SUMIFS(BASE!$AA:$AA,BASE!$A:$A,PAUSAS!BQ$3,BASE!$G:$G,PAUSAS!$B20)))</f>
        <v>0</v>
      </c>
      <c r="BR20" s="28">
        <f>IF(BQ20="","",IF(SUMIFS(METAS!$D:$D,METAS!$B:$B,PAUSAS!$E20)&gt;=BQ20,0,BQ20-SUMIFS(METAS!$D:$D,METAS!$B:$B,PAUSAS!$E20)))</f>
        <v>0</v>
      </c>
      <c r="BS20" s="18">
        <f>IF($B20="","",IF(COUNTIF(BASE!$A:$A,PAUSAS!BS$3)=0,"",SUMIFS(BASE!$AA:$AA,BASE!$A:$A,PAUSAS!BS$3,BASE!$G:$G,PAUSAS!$B20)))</f>
        <v>0</v>
      </c>
      <c r="BT20" s="18">
        <f>IF(BS20="","",IF(SUMIFS(METAS!$D:$D,METAS!$B:$B,PAUSAS!$E20)&gt;=BS20,0,BS20-SUMIFS(METAS!$D:$D,METAS!$B:$B,PAUSAS!$E20)))</f>
        <v>0</v>
      </c>
      <c r="BU20" s="28">
        <f>IF($B20="","",IF(COUNTIF(BASE!$A:$A,PAUSAS!BU$3)=0,"",SUMIFS(BASE!$AA:$AA,BASE!$A:$A,PAUSAS!BU$3,BASE!$G:$G,PAUSAS!$B20)))</f>
        <v>0</v>
      </c>
      <c r="BV20" s="28">
        <f>IF(BU20="","",IF(SUMIFS(METAS!$D:$D,METAS!$B:$B,PAUSAS!$E20)&gt;=BU20,0,BU20-SUMIFS(METAS!$D:$D,METAS!$B:$B,PAUSAS!$E20)))</f>
        <v>0</v>
      </c>
    </row>
    <row r="21" spans="2:74" s="8" customFormat="1" x14ac:dyDescent="0.25">
      <c r="B21" s="50">
        <v>91124</v>
      </c>
      <c r="C21" s="16" t="str">
        <f>IF($B21="","",VLOOKUP($B21,EQUIPE!$B:$E,2,0))</f>
        <v>TAMIRES GABRIELE ROMANELI</v>
      </c>
      <c r="D21" s="16" t="str">
        <f>IF($B21="","",VLOOKUP($B21,EQUIPE!$B:$F,5,0))</f>
        <v>ULTRAGAZ FRONT</v>
      </c>
      <c r="E21" s="18">
        <f>IF($B21="","",VLOOKUP($B21,EQUIPE!$B:$E,3,0))</f>
        <v>0.26388888888888884</v>
      </c>
      <c r="F21" s="16" t="str">
        <f>IF($B21="","",VLOOKUP($B21,EQUIPE!$B:$E,4,0))</f>
        <v>DANIELA PEREZ</v>
      </c>
      <c r="H21" s="18">
        <f>IF($B21="","",SUMIFS(ABS!$H:$H,ABS!$B:$B,PAUSAS!$B21)*SUMIFS(METAS!$D:$D,METAS!$B:$B,PAUSAS!$E21))</f>
        <v>0.7944444444444444</v>
      </c>
      <c r="I21" s="18">
        <f t="shared" si="1"/>
        <v>0.76486111111111132</v>
      </c>
      <c r="J21" s="18">
        <f t="shared" si="2"/>
        <v>2.4988425925925928E-2</v>
      </c>
      <c r="K21" s="19">
        <f t="shared" si="3"/>
        <v>0.96854603729603728</v>
      </c>
      <c r="M21" s="28">
        <f>IF($B21="","",IF(COUNTIF(BASE!$A:$A,PAUSAS!M$3)=0,"",SUMIFS(BASE!$AA:$AA,BASE!$A:$A,PAUSAS!M$3,BASE!$G:$G,PAUSAS!$B21)))</f>
        <v>3.3969907407407407E-2</v>
      </c>
      <c r="N21" s="28">
        <f>IF(M21="","",IF(SUMIFS(METAS!$D:$D,METAS!$B:$B,PAUSAS!$E21)&gt;=M21,0,M21-SUMIFS(METAS!$D:$D,METAS!$B:$B,PAUSAS!$E21)))</f>
        <v>3.4143518518518524E-3</v>
      </c>
      <c r="O21" s="18">
        <f>IF($B21="","",IF(COUNTIF(BASE!$A:$A,PAUSAS!O$3)=0,"",SUMIFS(BASE!$AA:$AA,BASE!$A:$A,PAUSAS!O$3,BASE!$G:$G,PAUSAS!$B21)))</f>
        <v>0</v>
      </c>
      <c r="P21" s="18">
        <f>IF(O21="","",IF(SUMIFS(METAS!$D:$D,METAS!$B:$B,PAUSAS!$E21)&gt;=O21,0,O21-SUMIFS(METAS!$D:$D,METAS!$B:$B,PAUSAS!$E21)))</f>
        <v>0</v>
      </c>
      <c r="Q21" s="28">
        <f>IF($B21="","",IF(COUNTIF(BASE!$A:$A,PAUSAS!Q$3)=0,"",SUMIFS(BASE!$AA:$AA,BASE!$A:$A,PAUSAS!Q$3,BASE!$G:$G,PAUSAS!$B21)))</f>
        <v>3.3912037037037039E-2</v>
      </c>
      <c r="R21" s="28">
        <f>IF(Q21="","",IF(SUMIFS(METAS!$D:$D,METAS!$B:$B,PAUSAS!$E21)&gt;=Q21,0,Q21-SUMIFS(METAS!$D:$D,METAS!$B:$B,PAUSAS!$E21)))</f>
        <v>3.3564814814814846E-3</v>
      </c>
      <c r="S21" s="18">
        <f>IF($B21="","",IF(COUNTIF(BASE!$A:$A,PAUSAS!S$3)=0,"",SUMIFS(BASE!$AA:$AA,BASE!$A:$A,PAUSAS!S$3,BASE!$G:$G,PAUSAS!$B21)))</f>
        <v>3.1770833333333331E-2</v>
      </c>
      <c r="T21" s="18">
        <f>IF(S21="","",IF(SUMIFS(METAS!$D:$D,METAS!$B:$B,PAUSAS!$E21)&gt;=S21,0,S21-SUMIFS(METAS!$D:$D,METAS!$B:$B,PAUSAS!$E21)))</f>
        <v>1.2152777777777769E-3</v>
      </c>
      <c r="U21" s="28">
        <f>IF($B21="","",IF(COUNTIF(BASE!$A:$A,PAUSAS!U$3)=0,"",SUMIFS(BASE!$AA:$AA,BASE!$A:$A,PAUSAS!U$3,BASE!$G:$G,PAUSAS!$B21)))</f>
        <v>3.2812499999999994E-2</v>
      </c>
      <c r="V21" s="28">
        <f>IF(U21="","",IF(SUMIFS(METAS!$D:$D,METAS!$B:$B,PAUSAS!$E21)&gt;=U21,0,U21-SUMIFS(METAS!$D:$D,METAS!$B:$B,PAUSAS!$E21)))</f>
        <v>2.2569444444444399E-3</v>
      </c>
      <c r="W21" s="18">
        <f>IF($B21="","",IF(COUNTIF(BASE!$A:$A,PAUSAS!W$3)=0,"",SUMIFS(BASE!$AA:$AA,BASE!$A:$A,PAUSAS!W$3,BASE!$G:$G,PAUSAS!$B21)))</f>
        <v>2.087962962962963E-2</v>
      </c>
      <c r="X21" s="18">
        <f>IF(W21="","",IF(SUMIFS(METAS!$D:$D,METAS!$B:$B,PAUSAS!$E21)&gt;=W21,0,W21-SUMIFS(METAS!$D:$D,METAS!$B:$B,PAUSAS!$E21)))</f>
        <v>0</v>
      </c>
      <c r="Y21" s="28">
        <f>IF($B21="","",IF(COUNTIF(BASE!$A:$A,PAUSAS!Y$3)=0,"",SUMIFS(BASE!$AA:$AA,BASE!$A:$A,PAUSAS!Y$3,BASE!$G:$G,PAUSAS!$B21)))</f>
        <v>2.6956018518518518E-2</v>
      </c>
      <c r="Z21" s="28">
        <f>IF(Y21="","",IF(SUMIFS(METAS!$D:$D,METAS!$B:$B,PAUSAS!$E21)&gt;=Y21,0,Y21-SUMIFS(METAS!$D:$D,METAS!$B:$B,PAUSAS!$E21)))</f>
        <v>0</v>
      </c>
      <c r="AA21" s="18">
        <f>IF($B21="","",IF(COUNTIF(BASE!$A:$A,PAUSAS!AA$3)=0,"",SUMIFS(BASE!$AA:$AA,BASE!$A:$A,PAUSAS!AA$3,BASE!$G:$G,PAUSAS!$B21)))</f>
        <v>3.0289351851851852E-2</v>
      </c>
      <c r="AB21" s="18">
        <f>IF(AA21="","",IF(SUMIFS(METAS!$D:$D,METAS!$B:$B,PAUSAS!$E21)&gt;=AA21,0,AA21-SUMIFS(METAS!$D:$D,METAS!$B:$B,PAUSAS!$E21)))</f>
        <v>0</v>
      </c>
      <c r="AC21" s="28">
        <f>IF($B21="","",IF(COUNTIF(BASE!$A:$A,PAUSAS!AC$3)=0,"",SUMIFS(BASE!$AA:$AA,BASE!$A:$A,PAUSAS!AC$3,BASE!$G:$G,PAUSAS!$B21)))</f>
        <v>0</v>
      </c>
      <c r="AD21" s="28">
        <f>IF(AC21="","",IF(SUMIFS(METAS!$D:$D,METAS!$B:$B,PAUSAS!$E21)&gt;=AC21,0,AC21-SUMIFS(METAS!$D:$D,METAS!$B:$B,PAUSAS!$E21)))</f>
        <v>0</v>
      </c>
      <c r="AE21" s="18">
        <f>IF($B21="","",IF(COUNTIF(BASE!$A:$A,PAUSAS!AE$3)=0,"",SUMIFS(BASE!$AA:$AA,BASE!$A:$A,PAUSAS!AE$3,BASE!$G:$G,PAUSAS!$B21)))</f>
        <v>3.0439814814814815E-2</v>
      </c>
      <c r="AF21" s="18">
        <f>IF(AE21="","",IF(SUMIFS(METAS!$D:$D,METAS!$B:$B,PAUSAS!$E21)&gt;=AE21,0,AE21-SUMIFS(METAS!$D:$D,METAS!$B:$B,PAUSAS!$E21)))</f>
        <v>0</v>
      </c>
      <c r="AG21" s="28">
        <f>IF($B21="","",IF(COUNTIF(BASE!$A:$A,PAUSAS!AG$3)=0,"",SUMIFS(BASE!$AA:$AA,BASE!$A:$A,PAUSAS!AG$3,BASE!$G:$G,PAUSAS!$B21)))</f>
        <v>3.528935185185185E-2</v>
      </c>
      <c r="AH21" s="28">
        <f>IF(AG21="","",IF(SUMIFS(METAS!$D:$D,METAS!$B:$B,PAUSAS!$E21)&gt;=AG21,0,AG21-SUMIFS(METAS!$D:$D,METAS!$B:$B,PAUSAS!$E21)))</f>
        <v>4.733796296296295E-3</v>
      </c>
      <c r="AI21" s="18">
        <f>IF($B21="","",IF(COUNTIF(BASE!$A:$A,PAUSAS!AI$3)=0,"",SUMIFS(BASE!$AA:$AA,BASE!$A:$A,PAUSAS!AI$3,BASE!$G:$G,PAUSAS!$B21)))</f>
        <v>3.6076388888888887E-2</v>
      </c>
      <c r="AJ21" s="18">
        <f>IF(AI21="","",IF(SUMIFS(METAS!$D:$D,METAS!$B:$B,PAUSAS!$E21)&gt;=AI21,0,AI21-SUMIFS(METAS!$D:$D,METAS!$B:$B,PAUSAS!$E21)))</f>
        <v>5.5208333333333325E-3</v>
      </c>
      <c r="AK21" s="28">
        <f>IF($B21="","",IF(COUNTIF(BASE!$A:$A,PAUSAS!AK$3)=0,"",SUMIFS(BASE!$AA:$AA,BASE!$A:$A,PAUSAS!AK$3,BASE!$G:$G,PAUSAS!$B21)))</f>
        <v>2.9363425925925925E-2</v>
      </c>
      <c r="AL21" s="28">
        <f>IF(AK21="","",IF(SUMIFS(METAS!$D:$D,METAS!$B:$B,PAUSAS!$E21)&gt;=AK21,0,AK21-SUMIFS(METAS!$D:$D,METAS!$B:$B,PAUSAS!$E21)))</f>
        <v>0</v>
      </c>
      <c r="AM21" s="18">
        <f>IF($B21="","",IF(COUNTIF(BASE!$A:$A,PAUSAS!AM$3)=0,"",SUMIFS(BASE!$AA:$AA,BASE!$A:$A,PAUSAS!AM$3,BASE!$G:$G,PAUSAS!$B21)))</f>
        <v>0</v>
      </c>
      <c r="AN21" s="18">
        <f>IF(AM21="","",IF(SUMIFS(METAS!$D:$D,METAS!$B:$B,PAUSAS!$E21)&gt;=AM21,0,AM21-SUMIFS(METAS!$D:$D,METAS!$B:$B,PAUSAS!$E21)))</f>
        <v>0</v>
      </c>
      <c r="AO21" s="28">
        <f>IF($B21="","",IF(COUNTIF(BASE!$A:$A,PAUSAS!AO$3)=0,"",SUMIFS(BASE!$AA:$AA,BASE!$A:$A,PAUSAS!AO$3,BASE!$G:$G,PAUSAS!$B21)))</f>
        <v>2.2754629629629628E-2</v>
      </c>
      <c r="AP21" s="28">
        <f>IF(AO21="","",IF(SUMIFS(METAS!$D:$D,METAS!$B:$B,PAUSAS!$E21)&gt;=AO21,0,AO21-SUMIFS(METAS!$D:$D,METAS!$B:$B,PAUSAS!$E21)))</f>
        <v>0</v>
      </c>
      <c r="AQ21" s="18">
        <f>IF($B21="","",IF(COUNTIF(BASE!$A:$A,PAUSAS!AQ$3)=0,"",SUMIFS(BASE!$AA:$AA,BASE!$A:$A,PAUSAS!AQ$3,BASE!$G:$G,PAUSAS!$B21)))</f>
        <v>2.9386574074074075E-2</v>
      </c>
      <c r="AR21" s="18">
        <f>IF(AQ21="","",IF(SUMIFS(METAS!$D:$D,METAS!$B:$B,PAUSAS!$E21)&gt;=AQ21,0,AQ21-SUMIFS(METAS!$D:$D,METAS!$B:$B,PAUSAS!$E21)))</f>
        <v>0</v>
      </c>
      <c r="AS21" s="28">
        <f>IF($B21="","",IF(COUNTIF(BASE!$A:$A,PAUSAS!AS$3)=0,"",SUMIFS(BASE!$AA:$AA,BASE!$A:$A,PAUSAS!AS$3,BASE!$G:$G,PAUSAS!$B21)))</f>
        <v>3.2962962962962965E-2</v>
      </c>
      <c r="AT21" s="28">
        <f>IF(AS21="","",IF(SUMIFS(METAS!$D:$D,METAS!$B:$B,PAUSAS!$E21)&gt;=AS21,0,AS21-SUMIFS(METAS!$D:$D,METAS!$B:$B,PAUSAS!$E21)))</f>
        <v>2.4074074074074102E-3</v>
      </c>
      <c r="AU21" s="18">
        <f>IF($B21="","",IF(COUNTIF(BASE!$A:$A,PAUSAS!AU$3)=0,"",SUMIFS(BASE!$AA:$AA,BASE!$A:$A,PAUSAS!AU$3,BASE!$G:$G,PAUSAS!$B21)))</f>
        <v>2.7523148148148147E-2</v>
      </c>
      <c r="AV21" s="18">
        <f>IF(AU21="","",IF(SUMIFS(METAS!$D:$D,METAS!$B:$B,PAUSAS!$E21)&gt;=AU21,0,AU21-SUMIFS(METAS!$D:$D,METAS!$B:$B,PAUSAS!$E21)))</f>
        <v>0</v>
      </c>
      <c r="AW21" s="28">
        <f>IF($B21="","",IF(COUNTIF(BASE!$A:$A,PAUSAS!AW$3)=0,"",SUMIFS(BASE!$AA:$AA,BASE!$A:$A,PAUSAS!AW$3,BASE!$G:$G,PAUSAS!$B21)))</f>
        <v>3.2175925925925927E-2</v>
      </c>
      <c r="AX21" s="28">
        <f>IF(AW21="","",IF(SUMIFS(METAS!$D:$D,METAS!$B:$B,PAUSAS!$E21)&gt;=AW21,0,AW21-SUMIFS(METAS!$D:$D,METAS!$B:$B,PAUSAS!$E21)))</f>
        <v>1.6203703703703727E-3</v>
      </c>
      <c r="AY21" s="18">
        <f>IF($B21="","",IF(COUNTIF(BASE!$A:$A,PAUSAS!AY$3)=0,"",SUMIFS(BASE!$AA:$AA,BASE!$A:$A,PAUSAS!AY$3,BASE!$G:$G,PAUSAS!$B21)))</f>
        <v>0</v>
      </c>
      <c r="AZ21" s="18">
        <f>IF(AY21="","",IF(SUMIFS(METAS!$D:$D,METAS!$B:$B,PAUSAS!$E21)&gt;=AY21,0,AY21-SUMIFS(METAS!$D:$D,METAS!$B:$B,PAUSAS!$E21)))</f>
        <v>0</v>
      </c>
      <c r="BA21" s="28">
        <f>IF($B21="","",IF(COUNTIF(BASE!$A:$A,PAUSAS!BA$3)=0,"",SUMIFS(BASE!$AA:$AA,BASE!$A:$A,PAUSAS!BA$3,BASE!$G:$G,PAUSAS!$B21)))</f>
        <v>2.7789351851851857E-2</v>
      </c>
      <c r="BB21" s="28">
        <f>IF(BA21="","",IF(SUMIFS(METAS!$D:$D,METAS!$B:$B,PAUSAS!$E21)&gt;=BA21,0,BA21-SUMIFS(METAS!$D:$D,METAS!$B:$B,PAUSAS!$E21)))</f>
        <v>0</v>
      </c>
      <c r="BC21" s="18">
        <f>IF($B21="","",IF(COUNTIF(BASE!$A:$A,PAUSAS!BC$3)=0,"",SUMIFS(BASE!$AA:$AA,BASE!$A:$A,PAUSAS!BC$3,BASE!$G:$G,PAUSAS!$B21)))</f>
        <v>3.0543981481481478E-2</v>
      </c>
      <c r="BD21" s="18">
        <f>IF(BC21="","",IF(SUMIFS(METAS!$D:$D,METAS!$B:$B,PAUSAS!$E21)&gt;=BC21,0,BC21-SUMIFS(METAS!$D:$D,METAS!$B:$B,PAUSAS!$E21)))</f>
        <v>0</v>
      </c>
      <c r="BE21" s="28">
        <f>IF($B21="","",IF(COUNTIF(BASE!$A:$A,PAUSAS!BE$3)=0,"",SUMIFS(BASE!$AA:$AA,BASE!$A:$A,PAUSAS!BE$3,BASE!$G:$G,PAUSAS!$B21)))</f>
        <v>2.8738425925925928E-2</v>
      </c>
      <c r="BF21" s="28">
        <f>IF(BE21="","",IF(SUMIFS(METAS!$D:$D,METAS!$B:$B,PAUSAS!$E21)&gt;=BE21,0,BE21-SUMIFS(METAS!$D:$D,METAS!$B:$B,PAUSAS!$E21)))</f>
        <v>0</v>
      </c>
      <c r="BG21" s="18">
        <f>IF($B21="","",IF(COUNTIF(BASE!$A:$A,PAUSAS!BG$3)=0,"",SUMIFS(BASE!$AA:$AA,BASE!$A:$A,PAUSAS!BG$3,BASE!$G:$G,PAUSAS!$B21)))</f>
        <v>2.9340277777777778E-2</v>
      </c>
      <c r="BH21" s="18">
        <f>IF(BG21="","",IF(SUMIFS(METAS!$D:$D,METAS!$B:$B,PAUSAS!$E21)&gt;=BG21,0,BG21-SUMIFS(METAS!$D:$D,METAS!$B:$B,PAUSAS!$E21)))</f>
        <v>0</v>
      </c>
      <c r="BI21" s="28">
        <f>IF($B21="","",IF(COUNTIF(BASE!$A:$A,PAUSAS!BI$3)=0,"",SUMIFS(BASE!$AA:$AA,BASE!$A:$A,PAUSAS!BI$3,BASE!$G:$G,PAUSAS!$B21)))</f>
        <v>0</v>
      </c>
      <c r="BJ21" s="28">
        <f>IF(BI21="","",IF(SUMIFS(METAS!$D:$D,METAS!$B:$B,PAUSAS!$E21)&gt;=BI21,0,BI21-SUMIFS(METAS!$D:$D,METAS!$B:$B,PAUSAS!$E21)))</f>
        <v>0</v>
      </c>
      <c r="BK21" s="18">
        <f>IF($B21="","",IF(COUNTIF(BASE!$A:$A,PAUSAS!BK$3)=0,"",SUMIFS(BASE!$AA:$AA,BASE!$A:$A,PAUSAS!BK$3,BASE!$G:$G,PAUSAS!$B21)))</f>
        <v>2.6631944444444444E-2</v>
      </c>
      <c r="BL21" s="18">
        <f>IF(BK21="","",IF(SUMIFS(METAS!$D:$D,METAS!$B:$B,PAUSAS!$E21)&gt;=BK21,0,BK21-SUMIFS(METAS!$D:$D,METAS!$B:$B,PAUSAS!$E21)))</f>
        <v>0</v>
      </c>
      <c r="BM21" s="28">
        <f>IF($B21="","",IF(COUNTIF(BASE!$A:$A,PAUSAS!BM$3)=0,"",SUMIFS(BASE!$AA:$AA,BASE!$A:$A,PAUSAS!BM$3,BASE!$G:$G,PAUSAS!$B21)))</f>
        <v>2.9386574074074072E-2</v>
      </c>
      <c r="BN21" s="28">
        <f>IF(BM21="","",IF(SUMIFS(METAS!$D:$D,METAS!$B:$B,PAUSAS!$E21)&gt;=BM21,0,BM21-SUMIFS(METAS!$D:$D,METAS!$B:$B,PAUSAS!$E21)))</f>
        <v>0</v>
      </c>
      <c r="BO21" s="18">
        <f>IF($B21="","",IF(COUNTIF(BASE!$A:$A,PAUSAS!BO$3)=0,"",SUMIFS(BASE!$AA:$AA,BASE!$A:$A,PAUSAS!BO$3,BASE!$G:$G,PAUSAS!$B21)))</f>
        <v>1.4247685185185186E-2</v>
      </c>
      <c r="BP21" s="18">
        <f>IF(BO21="","",IF(SUMIFS(METAS!$D:$D,METAS!$B:$B,PAUSAS!$E21)&gt;=BO21,0,BO21-SUMIFS(METAS!$D:$D,METAS!$B:$B,PAUSAS!$E21)))</f>
        <v>0</v>
      </c>
      <c r="BQ21" s="28">
        <f>IF($B21="","",IF(COUNTIF(BASE!$A:$A,PAUSAS!BQ$3)=0,"",SUMIFS(BASE!$AA:$AA,BASE!$A:$A,PAUSAS!BQ$3,BASE!$G:$G,PAUSAS!$B21)))</f>
        <v>3.1018518518518518E-2</v>
      </c>
      <c r="BR21" s="28">
        <f>IF(BQ21="","",IF(SUMIFS(METAS!$D:$D,METAS!$B:$B,PAUSAS!$E21)&gt;=BQ21,0,BQ21-SUMIFS(METAS!$D:$D,METAS!$B:$B,PAUSAS!$E21)))</f>
        <v>4.6296296296296363E-4</v>
      </c>
      <c r="BS21" s="18">
        <f>IF($B21="","",IF(COUNTIF(BASE!$A:$A,PAUSAS!BS$3)=0,"",SUMIFS(BASE!$AA:$AA,BASE!$A:$A,PAUSAS!BS$3,BASE!$G:$G,PAUSAS!$B21)))</f>
        <v>3.006944444444444E-2</v>
      </c>
      <c r="BT21" s="18">
        <f>IF(BS21="","",IF(SUMIFS(METAS!$D:$D,METAS!$B:$B,PAUSAS!$E21)&gt;=BS21,0,BS21-SUMIFS(METAS!$D:$D,METAS!$B:$B,PAUSAS!$E21)))</f>
        <v>0</v>
      </c>
      <c r="BU21" s="28">
        <f>IF($B21="","",IF(COUNTIF(BASE!$A:$A,PAUSAS!BU$3)=0,"",SUMIFS(BASE!$AA:$AA,BASE!$A:$A,PAUSAS!BU$3,BASE!$G:$G,PAUSAS!$B21)))</f>
        <v>3.0532407407407404E-2</v>
      </c>
      <c r="BV21" s="28">
        <f>IF(BU21="","",IF(SUMIFS(METAS!$D:$D,METAS!$B:$B,PAUSAS!$E21)&gt;=BU21,0,BU21-SUMIFS(METAS!$D:$D,METAS!$B:$B,PAUSAS!$E21)))</f>
        <v>0</v>
      </c>
    </row>
    <row r="22" spans="2:74" s="8" customFormat="1" x14ac:dyDescent="0.25">
      <c r="B22" s="50">
        <v>91134</v>
      </c>
      <c r="C22" s="16" t="str">
        <f>IF($B22="","",VLOOKUP($B22,EQUIPE!$B:$E,2,0))</f>
        <v>THAYNA DE SOUZA DEVESA</v>
      </c>
      <c r="D22" s="16" t="str">
        <f>IF($B22="","",VLOOKUP($B22,EQUIPE!$B:$F,5,0))</f>
        <v>ULTRAGAZ FRONT</v>
      </c>
      <c r="E22" s="18">
        <f>IF($B22="","",VLOOKUP($B22,EQUIPE!$B:$E,3,0))</f>
        <v>0.26388888888888884</v>
      </c>
      <c r="F22" s="16" t="str">
        <f>IF($B22="","",VLOOKUP($B22,EQUIPE!$B:$E,4,0))</f>
        <v>ADRIANA VERCOSA BARROS CEZANHOQUE</v>
      </c>
      <c r="H22" s="18">
        <f>IF($B22="","",SUMIFS(ABS!$H:$H,ABS!$B:$B,PAUSAS!$B22)*SUMIFS(METAS!$D:$D,METAS!$B:$B,PAUSAS!$E22))</f>
        <v>0.73333333333333328</v>
      </c>
      <c r="I22" s="18">
        <f t="shared" si="1"/>
        <v>0.73297453703703697</v>
      </c>
      <c r="J22" s="18">
        <f t="shared" si="2"/>
        <v>2.2696759259259271E-2</v>
      </c>
      <c r="K22" s="19">
        <f t="shared" si="3"/>
        <v>0.96904987373737372</v>
      </c>
      <c r="M22" s="28">
        <f>IF($B22="","",IF(COUNTIF(BASE!$A:$A,PAUSAS!M$3)=0,"",SUMIFS(BASE!$AA:$AA,BASE!$A:$A,PAUSAS!M$3,BASE!$G:$G,PAUSAS!$B22)))</f>
        <v>2.6423611111111113E-2</v>
      </c>
      <c r="N22" s="28">
        <f>IF(M22="","",IF(SUMIFS(METAS!$D:$D,METAS!$B:$B,PAUSAS!$E22)&gt;=M22,0,M22-SUMIFS(METAS!$D:$D,METAS!$B:$B,PAUSAS!$E22)))</f>
        <v>0</v>
      </c>
      <c r="O22" s="18">
        <f>IF($B22="","",IF(COUNTIF(BASE!$A:$A,PAUSAS!O$3)=0,"",SUMIFS(BASE!$AA:$AA,BASE!$A:$A,PAUSAS!O$3,BASE!$G:$G,PAUSAS!$B22)))</f>
        <v>3.2407407407407413E-2</v>
      </c>
      <c r="P22" s="18">
        <f>IF(O22="","",IF(SUMIFS(METAS!$D:$D,METAS!$B:$B,PAUSAS!$E22)&gt;=O22,0,O22-SUMIFS(METAS!$D:$D,METAS!$B:$B,PAUSAS!$E22)))</f>
        <v>1.851851851851858E-3</v>
      </c>
      <c r="Q22" s="28">
        <f>IF($B22="","",IF(COUNTIF(BASE!$A:$A,PAUSAS!Q$3)=0,"",SUMIFS(BASE!$AA:$AA,BASE!$A:$A,PAUSAS!Q$3,BASE!$G:$G,PAUSAS!$B22)))</f>
        <v>0</v>
      </c>
      <c r="R22" s="28">
        <f>IF(Q22="","",IF(SUMIFS(METAS!$D:$D,METAS!$B:$B,PAUSAS!$E22)&gt;=Q22,0,Q22-SUMIFS(METAS!$D:$D,METAS!$B:$B,PAUSAS!$E22)))</f>
        <v>0</v>
      </c>
      <c r="S22" s="18">
        <f>IF($B22="","",IF(COUNTIF(BASE!$A:$A,PAUSAS!S$3)=0,"",SUMIFS(BASE!$AA:$AA,BASE!$A:$A,PAUSAS!S$3,BASE!$G:$G,PAUSAS!$B22)))</f>
        <v>3.2384259259259258E-2</v>
      </c>
      <c r="T22" s="18">
        <f>IF(S22="","",IF(SUMIFS(METAS!$D:$D,METAS!$B:$B,PAUSAS!$E22)&gt;=S22,0,S22-SUMIFS(METAS!$D:$D,METAS!$B:$B,PAUSAS!$E22)))</f>
        <v>1.8287037037037039E-3</v>
      </c>
      <c r="U22" s="28">
        <f>IF($B22="","",IF(COUNTIF(BASE!$A:$A,PAUSAS!U$3)=0,"",SUMIFS(BASE!$AA:$AA,BASE!$A:$A,PAUSAS!U$3,BASE!$G:$G,PAUSAS!$B22)))</f>
        <v>2.883101851851852E-2</v>
      </c>
      <c r="V22" s="28">
        <f>IF(U22="","",IF(SUMIFS(METAS!$D:$D,METAS!$B:$B,PAUSAS!$E22)&gt;=U22,0,U22-SUMIFS(METAS!$D:$D,METAS!$B:$B,PAUSAS!$E22)))</f>
        <v>0</v>
      </c>
      <c r="W22" s="18">
        <f>IF($B22="","",IF(COUNTIF(BASE!$A:$A,PAUSAS!W$3)=0,"",SUMIFS(BASE!$AA:$AA,BASE!$A:$A,PAUSAS!W$3,BASE!$G:$G,PAUSAS!$B22)))</f>
        <v>3.0787037037037036E-2</v>
      </c>
      <c r="X22" s="18">
        <f>IF(W22="","",IF(SUMIFS(METAS!$D:$D,METAS!$B:$B,PAUSAS!$E22)&gt;=W22,0,W22-SUMIFS(METAS!$D:$D,METAS!$B:$B,PAUSAS!$E22)))</f>
        <v>2.3148148148148182E-4</v>
      </c>
      <c r="Y22" s="28">
        <f>IF($B22="","",IF(COUNTIF(BASE!$A:$A,PAUSAS!Y$3)=0,"",SUMIFS(BASE!$AA:$AA,BASE!$A:$A,PAUSAS!Y$3,BASE!$G:$G,PAUSAS!$B22)))</f>
        <v>2.9988425925925925E-2</v>
      </c>
      <c r="Z22" s="28">
        <f>IF(Y22="","",IF(SUMIFS(METAS!$D:$D,METAS!$B:$B,PAUSAS!$E22)&gt;=Y22,0,Y22-SUMIFS(METAS!$D:$D,METAS!$B:$B,PAUSAS!$E22)))</f>
        <v>0</v>
      </c>
      <c r="AA22" s="18">
        <f>IF($B22="","",IF(COUNTIF(BASE!$A:$A,PAUSAS!AA$3)=0,"",SUMIFS(BASE!$AA:$AA,BASE!$A:$A,PAUSAS!AA$3,BASE!$G:$G,PAUSAS!$B22)))</f>
        <v>2.8888888888888888E-2</v>
      </c>
      <c r="AB22" s="18">
        <f>IF(AA22="","",IF(SUMIFS(METAS!$D:$D,METAS!$B:$B,PAUSAS!$E22)&gt;=AA22,0,AA22-SUMIFS(METAS!$D:$D,METAS!$B:$B,PAUSAS!$E22)))</f>
        <v>0</v>
      </c>
      <c r="AC22" s="28">
        <f>IF($B22="","",IF(COUNTIF(BASE!$A:$A,PAUSAS!AC$3)=0,"",SUMIFS(BASE!$AA:$AA,BASE!$A:$A,PAUSAS!AC$3,BASE!$G:$G,PAUSAS!$B22)))</f>
        <v>2.9965277777777778E-2</v>
      </c>
      <c r="AD22" s="28">
        <f>IF(AC22="","",IF(SUMIFS(METAS!$D:$D,METAS!$B:$B,PAUSAS!$E22)&gt;=AC22,0,AC22-SUMIFS(METAS!$D:$D,METAS!$B:$B,PAUSAS!$E22)))</f>
        <v>0</v>
      </c>
      <c r="AE22" s="18">
        <f>IF($B22="","",IF(COUNTIF(BASE!$A:$A,PAUSAS!AE$3)=0,"",SUMIFS(BASE!$AA:$AA,BASE!$A:$A,PAUSAS!AE$3,BASE!$G:$G,PAUSAS!$B22)))</f>
        <v>0</v>
      </c>
      <c r="AF22" s="18">
        <f>IF(AE22="","",IF(SUMIFS(METAS!$D:$D,METAS!$B:$B,PAUSAS!$E22)&gt;=AE22,0,AE22-SUMIFS(METAS!$D:$D,METAS!$B:$B,PAUSAS!$E22)))</f>
        <v>0</v>
      </c>
      <c r="AG22" s="28">
        <f>IF($B22="","",IF(COUNTIF(BASE!$A:$A,PAUSAS!AG$3)=0,"",SUMIFS(BASE!$AA:$AA,BASE!$A:$A,PAUSAS!AG$3,BASE!$G:$G,PAUSAS!$B22)))</f>
        <v>3.2800925925925921E-2</v>
      </c>
      <c r="AH22" s="28">
        <f>IF(AG22="","",IF(SUMIFS(METAS!$D:$D,METAS!$B:$B,PAUSAS!$E22)&gt;=AG22,0,AG22-SUMIFS(METAS!$D:$D,METAS!$B:$B,PAUSAS!$E22)))</f>
        <v>2.2453703703703663E-3</v>
      </c>
      <c r="AI22" s="18">
        <f>IF($B22="","",IF(COUNTIF(BASE!$A:$A,PAUSAS!AI$3)=0,"",SUMIFS(BASE!$AA:$AA,BASE!$A:$A,PAUSAS!AI$3,BASE!$G:$G,PAUSAS!$B22)))</f>
        <v>0</v>
      </c>
      <c r="AJ22" s="18">
        <f>IF(AI22="","",IF(SUMIFS(METAS!$D:$D,METAS!$B:$B,PAUSAS!$E22)&gt;=AI22,0,AI22-SUMIFS(METAS!$D:$D,METAS!$B:$B,PAUSAS!$E22)))</f>
        <v>0</v>
      </c>
      <c r="AK22" s="28">
        <f>IF($B22="","",IF(COUNTIF(BASE!$A:$A,PAUSAS!AK$3)=0,"",SUMIFS(BASE!$AA:$AA,BASE!$A:$A,PAUSAS!AK$3,BASE!$G:$G,PAUSAS!$B22)))</f>
        <v>3.8981481481481485E-2</v>
      </c>
      <c r="AL22" s="28">
        <f>IF(AK22="","",IF(SUMIFS(METAS!$D:$D,METAS!$B:$B,PAUSAS!$E22)&gt;=AK22,0,AK22-SUMIFS(METAS!$D:$D,METAS!$B:$B,PAUSAS!$E22)))</f>
        <v>8.4259259259259305E-3</v>
      </c>
      <c r="AM22" s="18">
        <f>IF($B22="","",IF(COUNTIF(BASE!$A:$A,PAUSAS!AM$3)=0,"",SUMIFS(BASE!$AA:$AA,BASE!$A:$A,PAUSAS!AM$3,BASE!$G:$G,PAUSAS!$B22)))</f>
        <v>3.4212962962962966E-2</v>
      </c>
      <c r="AN22" s="18">
        <f>IF(AM22="","",IF(SUMIFS(METAS!$D:$D,METAS!$B:$B,PAUSAS!$E22)&gt;=AM22,0,AM22-SUMIFS(METAS!$D:$D,METAS!$B:$B,PAUSAS!$E22)))</f>
        <v>3.6574074074074113E-3</v>
      </c>
      <c r="AO22" s="28">
        <f>IF($B22="","",IF(COUNTIF(BASE!$A:$A,PAUSAS!AO$3)=0,"",SUMIFS(BASE!$AA:$AA,BASE!$A:$A,PAUSAS!AO$3,BASE!$G:$G,PAUSAS!$B22)))</f>
        <v>2.7893518518518519E-2</v>
      </c>
      <c r="AP22" s="28">
        <f>IF(AO22="","",IF(SUMIFS(METAS!$D:$D,METAS!$B:$B,PAUSAS!$E22)&gt;=AO22,0,AO22-SUMIFS(METAS!$D:$D,METAS!$B:$B,PAUSAS!$E22)))</f>
        <v>0</v>
      </c>
      <c r="AQ22" s="18">
        <f>IF($B22="","",IF(COUNTIF(BASE!$A:$A,PAUSAS!AQ$3)=0,"",SUMIFS(BASE!$AA:$AA,BASE!$A:$A,PAUSAS!AQ$3,BASE!$G:$G,PAUSAS!$B22)))</f>
        <v>0</v>
      </c>
      <c r="AR22" s="18">
        <f>IF(AQ22="","",IF(SUMIFS(METAS!$D:$D,METAS!$B:$B,PAUSAS!$E22)&gt;=AQ22,0,AQ22-SUMIFS(METAS!$D:$D,METAS!$B:$B,PAUSAS!$E22)))</f>
        <v>0</v>
      </c>
      <c r="AS22" s="28">
        <f>IF($B22="","",IF(COUNTIF(BASE!$A:$A,PAUSAS!AS$3)=0,"",SUMIFS(BASE!$AA:$AA,BASE!$A:$A,PAUSAS!AS$3,BASE!$G:$G,PAUSAS!$B22)))</f>
        <v>0</v>
      </c>
      <c r="AT22" s="28">
        <f>IF(AS22="","",IF(SUMIFS(METAS!$D:$D,METAS!$B:$B,PAUSAS!$E22)&gt;=AS22,0,AS22-SUMIFS(METAS!$D:$D,METAS!$B:$B,PAUSAS!$E22)))</f>
        <v>0</v>
      </c>
      <c r="AU22" s="18">
        <f>IF($B22="","",IF(COUNTIF(BASE!$A:$A,PAUSAS!AU$3)=0,"",SUMIFS(BASE!$AA:$AA,BASE!$A:$A,PAUSAS!AU$3,BASE!$G:$G,PAUSAS!$B22)))</f>
        <v>2.9594907407407403E-2</v>
      </c>
      <c r="AV22" s="18">
        <f>IF(AU22="","",IF(SUMIFS(METAS!$D:$D,METAS!$B:$B,PAUSAS!$E22)&gt;=AU22,0,AU22-SUMIFS(METAS!$D:$D,METAS!$B:$B,PAUSAS!$E22)))</f>
        <v>0</v>
      </c>
      <c r="AW22" s="28">
        <f>IF($B22="","",IF(COUNTIF(BASE!$A:$A,PAUSAS!AW$3)=0,"",SUMIFS(BASE!$AA:$AA,BASE!$A:$A,PAUSAS!AW$3,BASE!$G:$G,PAUSAS!$B22)))</f>
        <v>3.2222222222222222E-2</v>
      </c>
      <c r="AX22" s="28">
        <f>IF(AW22="","",IF(SUMIFS(METAS!$D:$D,METAS!$B:$B,PAUSAS!$E22)&gt;=AW22,0,AW22-SUMIFS(METAS!$D:$D,METAS!$B:$B,PAUSAS!$E22)))</f>
        <v>1.666666666666667E-3</v>
      </c>
      <c r="AY22" s="18">
        <f>IF($B22="","",IF(COUNTIF(BASE!$A:$A,PAUSAS!AY$3)=0,"",SUMIFS(BASE!$AA:$AA,BASE!$A:$A,PAUSAS!AY$3,BASE!$G:$G,PAUSAS!$B22)))</f>
        <v>2.7094907407407408E-2</v>
      </c>
      <c r="AZ22" s="18">
        <f>IF(AY22="","",IF(SUMIFS(METAS!$D:$D,METAS!$B:$B,PAUSAS!$E22)&gt;=AY22,0,AY22-SUMIFS(METAS!$D:$D,METAS!$B:$B,PAUSAS!$E22)))</f>
        <v>0</v>
      </c>
      <c r="BA22" s="28">
        <f>IF($B22="","",IF(COUNTIF(BASE!$A:$A,PAUSAS!BA$3)=0,"",SUMIFS(BASE!$AA:$AA,BASE!$A:$A,PAUSAS!BA$3,BASE!$G:$G,PAUSAS!$B22)))</f>
        <v>3.0243055555555554E-2</v>
      </c>
      <c r="BB22" s="28">
        <f>IF(BA22="","",IF(SUMIFS(METAS!$D:$D,METAS!$B:$B,PAUSAS!$E22)&gt;=BA22,0,BA22-SUMIFS(METAS!$D:$D,METAS!$B:$B,PAUSAS!$E22)))</f>
        <v>0</v>
      </c>
      <c r="BC22" s="18">
        <f>IF($B22="","",IF(COUNTIF(BASE!$A:$A,PAUSAS!BC$3)=0,"",SUMIFS(BASE!$AA:$AA,BASE!$A:$A,PAUSAS!BC$3,BASE!$G:$G,PAUSAS!$B22)))</f>
        <v>2.9039351851851851E-2</v>
      </c>
      <c r="BD22" s="18">
        <f>IF(BC22="","",IF(SUMIFS(METAS!$D:$D,METAS!$B:$B,PAUSAS!$E22)&gt;=BC22,0,BC22-SUMIFS(METAS!$D:$D,METAS!$B:$B,PAUSAS!$E22)))</f>
        <v>0</v>
      </c>
      <c r="BE22" s="28">
        <f>IF($B22="","",IF(COUNTIF(BASE!$A:$A,PAUSAS!BE$3)=0,"",SUMIFS(BASE!$AA:$AA,BASE!$A:$A,PAUSAS!BE$3,BASE!$G:$G,PAUSAS!$B22)))</f>
        <v>3.0671296296296294E-2</v>
      </c>
      <c r="BF22" s="28">
        <f>IF(BE22="","",IF(SUMIFS(METAS!$D:$D,METAS!$B:$B,PAUSAS!$E22)&gt;=BE22,0,BE22-SUMIFS(METAS!$D:$D,METAS!$B:$B,PAUSAS!$E22)))</f>
        <v>1.1574074074073917E-4</v>
      </c>
      <c r="BG22" s="18">
        <f>IF($B22="","",IF(COUNTIF(BASE!$A:$A,PAUSAS!BG$3)=0,"",SUMIFS(BASE!$AA:$AA,BASE!$A:$A,PAUSAS!BG$3,BASE!$G:$G,PAUSAS!$B22)))</f>
        <v>0</v>
      </c>
      <c r="BH22" s="18">
        <f>IF(BG22="","",IF(SUMIFS(METAS!$D:$D,METAS!$B:$B,PAUSAS!$E22)&gt;=BG22,0,BG22-SUMIFS(METAS!$D:$D,METAS!$B:$B,PAUSAS!$E22)))</f>
        <v>0</v>
      </c>
      <c r="BI22" s="28">
        <f>IF($B22="","",IF(COUNTIF(BASE!$A:$A,PAUSAS!BI$3)=0,"",SUMIFS(BASE!$AA:$AA,BASE!$A:$A,PAUSAS!BI$3,BASE!$G:$G,PAUSAS!$B22)))</f>
        <v>2.8275462962962961E-2</v>
      </c>
      <c r="BJ22" s="28">
        <f>IF(BI22="","",IF(SUMIFS(METAS!$D:$D,METAS!$B:$B,PAUSAS!$E22)&gt;=BI22,0,BI22-SUMIFS(METAS!$D:$D,METAS!$B:$B,PAUSAS!$E22)))</f>
        <v>0</v>
      </c>
      <c r="BK22" s="18">
        <f>IF($B22="","",IF(COUNTIF(BASE!$A:$A,PAUSAS!BK$3)=0,"",SUMIFS(BASE!$AA:$AA,BASE!$A:$A,PAUSAS!BK$3,BASE!$G:$G,PAUSAS!$B22)))</f>
        <v>3.0254629629629631E-2</v>
      </c>
      <c r="BL22" s="18">
        <f>IF(BK22="","",IF(SUMIFS(METAS!$D:$D,METAS!$B:$B,PAUSAS!$E22)&gt;=BK22,0,BK22-SUMIFS(METAS!$D:$D,METAS!$B:$B,PAUSAS!$E22)))</f>
        <v>0</v>
      </c>
      <c r="BM22" s="28">
        <f>IF($B22="","",IF(COUNTIF(BASE!$A:$A,PAUSAS!BM$3)=0,"",SUMIFS(BASE!$AA:$AA,BASE!$A:$A,PAUSAS!BM$3,BASE!$G:$G,PAUSAS!$B22)))</f>
        <v>2.8611111111111111E-2</v>
      </c>
      <c r="BN22" s="28">
        <f>IF(BM22="","",IF(SUMIFS(METAS!$D:$D,METAS!$B:$B,PAUSAS!$E22)&gt;=BM22,0,BM22-SUMIFS(METAS!$D:$D,METAS!$B:$B,PAUSAS!$E22)))</f>
        <v>0</v>
      </c>
      <c r="BO22" s="18">
        <f>IF($B22="","",IF(COUNTIF(BASE!$A:$A,PAUSAS!BO$3)=0,"",SUMIFS(BASE!$AA:$AA,BASE!$A:$A,PAUSAS!BO$3,BASE!$G:$G,PAUSAS!$B22)))</f>
        <v>0</v>
      </c>
      <c r="BP22" s="18">
        <f>IF(BO22="","",IF(SUMIFS(METAS!$D:$D,METAS!$B:$B,PAUSAS!$E22)&gt;=BO22,0,BO22-SUMIFS(METAS!$D:$D,METAS!$B:$B,PAUSAS!$E22)))</f>
        <v>0</v>
      </c>
      <c r="BQ22" s="28">
        <f>IF($B22="","",IF(COUNTIF(BASE!$A:$A,PAUSAS!BQ$3)=0,"",SUMIFS(BASE!$AA:$AA,BASE!$A:$A,PAUSAS!BQ$3,BASE!$G:$G,PAUSAS!$B22)))</f>
        <v>2.9618055555555557E-2</v>
      </c>
      <c r="BR22" s="28">
        <f>IF(BQ22="","",IF(SUMIFS(METAS!$D:$D,METAS!$B:$B,PAUSAS!$E22)&gt;=BQ22,0,BQ22-SUMIFS(METAS!$D:$D,METAS!$B:$B,PAUSAS!$E22)))</f>
        <v>0</v>
      </c>
      <c r="BS22" s="18">
        <f>IF($B22="","",IF(COUNTIF(BASE!$A:$A,PAUSAS!BS$3)=0,"",SUMIFS(BASE!$AA:$AA,BASE!$A:$A,PAUSAS!BS$3,BASE!$G:$G,PAUSAS!$B22)))</f>
        <v>3.2210648148148148E-2</v>
      </c>
      <c r="BT22" s="18">
        <f>IF(BS22="","",IF(SUMIFS(METAS!$D:$D,METAS!$B:$B,PAUSAS!$E22)&gt;=BS22,0,BS22-SUMIFS(METAS!$D:$D,METAS!$B:$B,PAUSAS!$E22)))</f>
        <v>1.6550925925925934E-3</v>
      </c>
      <c r="BU22" s="28">
        <f>IF($B22="","",IF(COUNTIF(BASE!$A:$A,PAUSAS!BU$3)=0,"",SUMIFS(BASE!$AA:$AA,BASE!$A:$A,PAUSAS!BU$3,BASE!$G:$G,PAUSAS!$B22)))</f>
        <v>3.1574074074074074E-2</v>
      </c>
      <c r="BV22" s="28">
        <f>IF(BU22="","",IF(SUMIFS(METAS!$D:$D,METAS!$B:$B,PAUSAS!$E22)&gt;=BU22,0,BU22-SUMIFS(METAS!$D:$D,METAS!$B:$B,PAUSAS!$E22)))</f>
        <v>1.0185185185185193E-3</v>
      </c>
    </row>
    <row r="23" spans="2:74" s="8" customFormat="1" x14ac:dyDescent="0.25">
      <c r="B23" s="50">
        <v>91156</v>
      </c>
      <c r="C23" s="16" t="str">
        <f>IF($B23="","",VLOOKUP($B23,EQUIPE!$B:$E,2,0))</f>
        <v xml:space="preserve">	MATHEUS VIECK DAS DORES </v>
      </c>
      <c r="D23" s="16" t="str">
        <f>IF($B23="","",VLOOKUP($B23,EQUIPE!$B:$F,5,0))</f>
        <v>ULTRAGAZ BO</v>
      </c>
      <c r="E23" s="18">
        <f>IF($B23="","",VLOOKUP($B23,EQUIPE!$B:$E,3,0))</f>
        <v>0.26388888888888884</v>
      </c>
      <c r="F23" s="16" t="str">
        <f>IF($B23="","",VLOOKUP($B23,EQUIPE!$B:$E,4,0))</f>
        <v>ADRIANA VERCOSA BARROS CEZANHOQUE</v>
      </c>
      <c r="H23" s="18">
        <f>IF($B23="","",SUMIFS(ABS!$H:$H,ABS!$B:$B,PAUSAS!$B23)*SUMIFS(METAS!$D:$D,METAS!$B:$B,PAUSAS!$E23))</f>
        <v>0.7944444444444444</v>
      </c>
      <c r="I23" s="18">
        <f t="shared" si="1"/>
        <v>0.83839120370370368</v>
      </c>
      <c r="J23" s="18">
        <f t="shared" si="2"/>
        <v>0.12741898148148145</v>
      </c>
      <c r="K23" s="19">
        <f t="shared" si="3"/>
        <v>0.83961247086247093</v>
      </c>
      <c r="M23" s="28">
        <f>IF($B23="","",IF(COUNTIF(BASE!$A:$A,PAUSAS!M$3)=0,"",SUMIFS(BASE!$AA:$AA,BASE!$A:$A,PAUSAS!M$3,BASE!$G:$G,PAUSAS!$B23)))</f>
        <v>0</v>
      </c>
      <c r="N23" s="28">
        <f>IF(M23="","",IF(SUMIFS(METAS!$D:$D,METAS!$B:$B,PAUSAS!$E23)&gt;=M23,0,M23-SUMIFS(METAS!$D:$D,METAS!$B:$B,PAUSAS!$E23)))</f>
        <v>0</v>
      </c>
      <c r="O23" s="18">
        <f>IF($B23="","",IF(COUNTIF(BASE!$A:$A,PAUSAS!O$3)=0,"",SUMIFS(BASE!$AA:$AA,BASE!$A:$A,PAUSAS!O$3,BASE!$G:$G,PAUSAS!$B23)))</f>
        <v>2.6192129629629628E-2</v>
      </c>
      <c r="P23" s="18">
        <f>IF(O23="","",IF(SUMIFS(METAS!$D:$D,METAS!$B:$B,PAUSAS!$E23)&gt;=O23,0,O23-SUMIFS(METAS!$D:$D,METAS!$B:$B,PAUSAS!$E23)))</f>
        <v>0</v>
      </c>
      <c r="Q23" s="28">
        <f>IF($B23="","",IF(COUNTIF(BASE!$A:$A,PAUSAS!Q$3)=0,"",SUMIFS(BASE!$AA:$AA,BASE!$A:$A,PAUSAS!Q$3,BASE!$G:$G,PAUSAS!$B23)))</f>
        <v>2.737268518518518E-2</v>
      </c>
      <c r="R23" s="28">
        <f>IF(Q23="","",IF(SUMIFS(METAS!$D:$D,METAS!$B:$B,PAUSAS!$E23)&gt;=Q23,0,Q23-SUMIFS(METAS!$D:$D,METAS!$B:$B,PAUSAS!$E23)))</f>
        <v>0</v>
      </c>
      <c r="S23" s="18">
        <f>IF($B23="","",IF(COUNTIF(BASE!$A:$A,PAUSAS!S$3)=0,"",SUMIFS(BASE!$AA:$AA,BASE!$A:$A,PAUSAS!S$3,BASE!$G:$G,PAUSAS!$B23)))</f>
        <v>2.6018518518518521E-2</v>
      </c>
      <c r="T23" s="18">
        <f>IF(S23="","",IF(SUMIFS(METAS!$D:$D,METAS!$B:$B,PAUSAS!$E23)&gt;=S23,0,S23-SUMIFS(METAS!$D:$D,METAS!$B:$B,PAUSAS!$E23)))</f>
        <v>0</v>
      </c>
      <c r="U23" s="28">
        <f>IF($B23="","",IF(COUNTIF(BASE!$A:$A,PAUSAS!U$3)=0,"",SUMIFS(BASE!$AA:$AA,BASE!$A:$A,PAUSAS!U$3,BASE!$G:$G,PAUSAS!$B23)))</f>
        <v>2.9583333333333333E-2</v>
      </c>
      <c r="V23" s="28">
        <f>IF(U23="","",IF(SUMIFS(METAS!$D:$D,METAS!$B:$B,PAUSAS!$E23)&gt;=U23,0,U23-SUMIFS(METAS!$D:$D,METAS!$B:$B,PAUSAS!$E23)))</f>
        <v>0</v>
      </c>
      <c r="W23" s="18">
        <f>IF($B23="","",IF(COUNTIF(BASE!$A:$A,PAUSAS!W$3)=0,"",SUMIFS(BASE!$AA:$AA,BASE!$A:$A,PAUSAS!W$3,BASE!$G:$G,PAUSAS!$B23)))</f>
        <v>3.709490740740741E-2</v>
      </c>
      <c r="X23" s="18">
        <f>IF(W23="","",IF(SUMIFS(METAS!$D:$D,METAS!$B:$B,PAUSAS!$E23)&gt;=W23,0,W23-SUMIFS(METAS!$D:$D,METAS!$B:$B,PAUSAS!$E23)))</f>
        <v>6.5393518518518552E-3</v>
      </c>
      <c r="Y23" s="28">
        <f>IF($B23="","",IF(COUNTIF(BASE!$A:$A,PAUSAS!Y$3)=0,"",SUMIFS(BASE!$AA:$AA,BASE!$A:$A,PAUSAS!Y$3,BASE!$G:$G,PAUSAS!$B23)))</f>
        <v>0</v>
      </c>
      <c r="Z23" s="28">
        <f>IF(Y23="","",IF(SUMIFS(METAS!$D:$D,METAS!$B:$B,PAUSAS!$E23)&gt;=Y23,0,Y23-SUMIFS(METAS!$D:$D,METAS!$B:$B,PAUSAS!$E23)))</f>
        <v>0</v>
      </c>
      <c r="AA23" s="18">
        <f>IF($B23="","",IF(COUNTIF(BASE!$A:$A,PAUSAS!AA$3)=0,"",SUMIFS(BASE!$AA:$AA,BASE!$A:$A,PAUSAS!AA$3,BASE!$G:$G,PAUSAS!$B23)))</f>
        <v>2.9027777777777777E-2</v>
      </c>
      <c r="AB23" s="18">
        <f>IF(AA23="","",IF(SUMIFS(METAS!$D:$D,METAS!$B:$B,PAUSAS!$E23)&gt;=AA23,0,AA23-SUMIFS(METAS!$D:$D,METAS!$B:$B,PAUSAS!$E23)))</f>
        <v>0</v>
      </c>
      <c r="AC23" s="28">
        <f>IF($B23="","",IF(COUNTIF(BASE!$A:$A,PAUSAS!AC$3)=0,"",SUMIFS(BASE!$AA:$AA,BASE!$A:$A,PAUSAS!AC$3,BASE!$G:$G,PAUSAS!$B23)))</f>
        <v>2.4085648148148151E-2</v>
      </c>
      <c r="AD23" s="28">
        <f>IF(AC23="","",IF(SUMIFS(METAS!$D:$D,METAS!$B:$B,PAUSAS!$E23)&gt;=AC23,0,AC23-SUMIFS(METAS!$D:$D,METAS!$B:$B,PAUSAS!$E23)))</f>
        <v>0</v>
      </c>
      <c r="AE23" s="18">
        <f>IF($B23="","",IF(COUNTIF(BASE!$A:$A,PAUSAS!AE$3)=0,"",SUMIFS(BASE!$AA:$AA,BASE!$A:$A,PAUSAS!AE$3,BASE!$G:$G,PAUSAS!$B23)))</f>
        <v>0.10600694444444445</v>
      </c>
      <c r="AF23" s="18">
        <f>IF(AE23="","",IF(SUMIFS(METAS!$D:$D,METAS!$B:$B,PAUSAS!$E23)&gt;=AE23,0,AE23-SUMIFS(METAS!$D:$D,METAS!$B:$B,PAUSAS!$E23)))</f>
        <v>7.5451388888888887E-2</v>
      </c>
      <c r="AG23" s="28">
        <f>IF($B23="","",IF(COUNTIF(BASE!$A:$A,PAUSAS!AG$3)=0,"",SUMIFS(BASE!$AA:$AA,BASE!$A:$A,PAUSAS!AG$3,BASE!$G:$G,PAUSAS!$B23)))</f>
        <v>2.7662037037037037E-2</v>
      </c>
      <c r="AH23" s="28">
        <f>IF(AG23="","",IF(SUMIFS(METAS!$D:$D,METAS!$B:$B,PAUSAS!$E23)&gt;=AG23,0,AG23-SUMIFS(METAS!$D:$D,METAS!$B:$B,PAUSAS!$E23)))</f>
        <v>0</v>
      </c>
      <c r="AI23" s="18">
        <f>IF($B23="","",IF(COUNTIF(BASE!$A:$A,PAUSAS!AI$3)=0,"",SUMIFS(BASE!$AA:$AA,BASE!$A:$A,PAUSAS!AI$3,BASE!$G:$G,PAUSAS!$B23)))</f>
        <v>7.4884259259259262E-2</v>
      </c>
      <c r="AJ23" s="18">
        <f>IF(AI23="","",IF(SUMIFS(METAS!$D:$D,METAS!$B:$B,PAUSAS!$E23)&gt;=AI23,0,AI23-SUMIFS(METAS!$D:$D,METAS!$B:$B,PAUSAS!$E23)))</f>
        <v>4.4328703703703703E-2</v>
      </c>
      <c r="AK23" s="28">
        <f>IF($B23="","",IF(COUNTIF(BASE!$A:$A,PAUSAS!AK$3)=0,"",SUMIFS(BASE!$AA:$AA,BASE!$A:$A,PAUSAS!AK$3,BASE!$G:$G,PAUSAS!$B23)))</f>
        <v>3.0289351851851852E-2</v>
      </c>
      <c r="AL23" s="28">
        <f>IF(AK23="","",IF(SUMIFS(METAS!$D:$D,METAS!$B:$B,PAUSAS!$E23)&gt;=AK23,0,AK23-SUMIFS(METAS!$D:$D,METAS!$B:$B,PAUSAS!$E23)))</f>
        <v>0</v>
      </c>
      <c r="AM23" s="18">
        <f>IF($B23="","",IF(COUNTIF(BASE!$A:$A,PAUSAS!AM$3)=0,"",SUMIFS(BASE!$AA:$AA,BASE!$A:$A,PAUSAS!AM$3,BASE!$G:$G,PAUSAS!$B23)))</f>
        <v>0</v>
      </c>
      <c r="AN23" s="18">
        <f>IF(AM23="","",IF(SUMIFS(METAS!$D:$D,METAS!$B:$B,PAUSAS!$E23)&gt;=AM23,0,AM23-SUMIFS(METAS!$D:$D,METAS!$B:$B,PAUSAS!$E23)))</f>
        <v>0</v>
      </c>
      <c r="AO23" s="28">
        <f>IF($B23="","",IF(COUNTIF(BASE!$A:$A,PAUSAS!AO$3)=0,"",SUMIFS(BASE!$AA:$AA,BASE!$A:$A,PAUSAS!AO$3,BASE!$G:$G,PAUSAS!$B23)))</f>
        <v>2.506944444444445E-2</v>
      </c>
      <c r="AP23" s="28">
        <f>IF(AO23="","",IF(SUMIFS(METAS!$D:$D,METAS!$B:$B,PAUSAS!$E23)&gt;=AO23,0,AO23-SUMIFS(METAS!$D:$D,METAS!$B:$B,PAUSAS!$E23)))</f>
        <v>0</v>
      </c>
      <c r="AQ23" s="18">
        <f>IF($B23="","",IF(COUNTIF(BASE!$A:$A,PAUSAS!AQ$3)=0,"",SUMIFS(BASE!$AA:$AA,BASE!$A:$A,PAUSAS!AQ$3,BASE!$G:$G,PAUSAS!$B23)))</f>
        <v>2.6377314814814819E-2</v>
      </c>
      <c r="AR23" s="18">
        <f>IF(AQ23="","",IF(SUMIFS(METAS!$D:$D,METAS!$B:$B,PAUSAS!$E23)&gt;=AQ23,0,AQ23-SUMIFS(METAS!$D:$D,METAS!$B:$B,PAUSAS!$E23)))</f>
        <v>0</v>
      </c>
      <c r="AS23" s="28">
        <f>IF($B23="","",IF(COUNTIF(BASE!$A:$A,PAUSAS!AS$3)=0,"",SUMIFS(BASE!$AA:$AA,BASE!$A:$A,PAUSAS!AS$3,BASE!$G:$G,PAUSAS!$B23)))</f>
        <v>2.7071759259259261E-2</v>
      </c>
      <c r="AT23" s="28">
        <f>IF(AS23="","",IF(SUMIFS(METAS!$D:$D,METAS!$B:$B,PAUSAS!$E23)&gt;=AS23,0,AS23-SUMIFS(METAS!$D:$D,METAS!$B:$B,PAUSAS!$E23)))</f>
        <v>0</v>
      </c>
      <c r="AU23" s="18">
        <f>IF($B23="","",IF(COUNTIF(BASE!$A:$A,PAUSAS!AU$3)=0,"",SUMIFS(BASE!$AA:$AA,BASE!$A:$A,PAUSAS!AU$3,BASE!$G:$G,PAUSAS!$B23)))</f>
        <v>2.8437500000000001E-2</v>
      </c>
      <c r="AV23" s="18">
        <f>IF(AU23="","",IF(SUMIFS(METAS!$D:$D,METAS!$B:$B,PAUSAS!$E23)&gt;=AU23,0,AU23-SUMIFS(METAS!$D:$D,METAS!$B:$B,PAUSAS!$E23)))</f>
        <v>0</v>
      </c>
      <c r="AW23" s="28">
        <f>IF($B23="","",IF(COUNTIF(BASE!$A:$A,PAUSAS!AW$3)=0,"",SUMIFS(BASE!$AA:$AA,BASE!$A:$A,PAUSAS!AW$3,BASE!$G:$G,PAUSAS!$B23)))</f>
        <v>3.1631944444444442E-2</v>
      </c>
      <c r="AX23" s="28">
        <f>IF(AW23="","",IF(SUMIFS(METAS!$D:$D,METAS!$B:$B,PAUSAS!$E23)&gt;=AW23,0,AW23-SUMIFS(METAS!$D:$D,METAS!$B:$B,PAUSAS!$E23)))</f>
        <v>1.0763888888888871E-3</v>
      </c>
      <c r="AY23" s="18">
        <f>IF($B23="","",IF(COUNTIF(BASE!$A:$A,PAUSAS!AY$3)=0,"",SUMIFS(BASE!$AA:$AA,BASE!$A:$A,PAUSAS!AY$3,BASE!$G:$G,PAUSAS!$B23)))</f>
        <v>2.4247685185185188E-2</v>
      </c>
      <c r="AZ23" s="18">
        <f>IF(AY23="","",IF(SUMIFS(METAS!$D:$D,METAS!$B:$B,PAUSAS!$E23)&gt;=AY23,0,AY23-SUMIFS(METAS!$D:$D,METAS!$B:$B,PAUSAS!$E23)))</f>
        <v>0</v>
      </c>
      <c r="BA23" s="28">
        <f>IF($B23="","",IF(COUNTIF(BASE!$A:$A,PAUSAS!BA$3)=0,"",SUMIFS(BASE!$AA:$AA,BASE!$A:$A,PAUSAS!BA$3,BASE!$G:$G,PAUSAS!$B23)))</f>
        <v>0</v>
      </c>
      <c r="BB23" s="28">
        <f>IF(BA23="","",IF(SUMIFS(METAS!$D:$D,METAS!$B:$B,PAUSAS!$E23)&gt;=BA23,0,BA23-SUMIFS(METAS!$D:$D,METAS!$B:$B,PAUSAS!$E23)))</f>
        <v>0</v>
      </c>
      <c r="BC23" s="18">
        <f>IF($B23="","",IF(COUNTIF(BASE!$A:$A,PAUSAS!BC$3)=0,"",SUMIFS(BASE!$AA:$AA,BASE!$A:$A,PAUSAS!BC$3,BASE!$G:$G,PAUSAS!$B23)))</f>
        <v>2.5729166666666668E-2</v>
      </c>
      <c r="BD23" s="18">
        <f>IF(BC23="","",IF(SUMIFS(METAS!$D:$D,METAS!$B:$B,PAUSAS!$E23)&gt;=BC23,0,BC23-SUMIFS(METAS!$D:$D,METAS!$B:$B,PAUSAS!$E23)))</f>
        <v>0</v>
      </c>
      <c r="BE23" s="28">
        <f>IF($B23="","",IF(COUNTIF(BASE!$A:$A,PAUSAS!BE$3)=0,"",SUMIFS(BASE!$AA:$AA,BASE!$A:$A,PAUSAS!BE$3,BASE!$G:$G,PAUSAS!$B23)))</f>
        <v>2.599537037037037E-2</v>
      </c>
      <c r="BF23" s="28">
        <f>IF(BE23="","",IF(SUMIFS(METAS!$D:$D,METAS!$B:$B,PAUSAS!$E23)&gt;=BE23,0,BE23-SUMIFS(METAS!$D:$D,METAS!$B:$B,PAUSAS!$E23)))</f>
        <v>0</v>
      </c>
      <c r="BG23" s="18">
        <f>IF($B23="","",IF(COUNTIF(BASE!$A:$A,PAUSAS!BG$3)=0,"",SUMIFS(BASE!$AA:$AA,BASE!$A:$A,PAUSAS!BG$3,BASE!$G:$G,PAUSAS!$B23)))</f>
        <v>3.0578703703703702E-2</v>
      </c>
      <c r="BH23" s="18">
        <f>IF(BG23="","",IF(SUMIFS(METAS!$D:$D,METAS!$B:$B,PAUSAS!$E23)&gt;=BG23,0,BG23-SUMIFS(METAS!$D:$D,METAS!$B:$B,PAUSAS!$E23)))</f>
        <v>2.3148148148147141E-5</v>
      </c>
      <c r="BI23" s="28">
        <f>IF($B23="","",IF(COUNTIF(BASE!$A:$A,PAUSAS!BI$3)=0,"",SUMIFS(BASE!$AA:$AA,BASE!$A:$A,PAUSAS!BI$3,BASE!$G:$G,PAUSAS!$B23)))</f>
        <v>2.8726851851851851E-2</v>
      </c>
      <c r="BJ23" s="28">
        <f>IF(BI23="","",IF(SUMIFS(METAS!$D:$D,METAS!$B:$B,PAUSAS!$E23)&gt;=BI23,0,BI23-SUMIFS(METAS!$D:$D,METAS!$B:$B,PAUSAS!$E23)))</f>
        <v>0</v>
      </c>
      <c r="BK23" s="18">
        <f>IF($B23="","",IF(COUNTIF(BASE!$A:$A,PAUSAS!BK$3)=0,"",SUMIFS(BASE!$AA:$AA,BASE!$A:$A,PAUSAS!BK$3,BASE!$G:$G,PAUSAS!$B23)))</f>
        <v>3.0092592592592591E-2</v>
      </c>
      <c r="BL23" s="18">
        <f>IF(BK23="","",IF(SUMIFS(METAS!$D:$D,METAS!$B:$B,PAUSAS!$E23)&gt;=BK23,0,BK23-SUMIFS(METAS!$D:$D,METAS!$B:$B,PAUSAS!$E23)))</f>
        <v>0</v>
      </c>
      <c r="BM23" s="28">
        <f>IF($B23="","",IF(COUNTIF(BASE!$A:$A,PAUSAS!BM$3)=0,"",SUMIFS(BASE!$AA:$AA,BASE!$A:$A,PAUSAS!BM$3,BASE!$G:$G,PAUSAS!$B23)))</f>
        <v>2.4525462962962964E-2</v>
      </c>
      <c r="BN23" s="28">
        <f>IF(BM23="","",IF(SUMIFS(METAS!$D:$D,METAS!$B:$B,PAUSAS!$E23)&gt;=BM23,0,BM23-SUMIFS(METAS!$D:$D,METAS!$B:$B,PAUSAS!$E23)))</f>
        <v>0</v>
      </c>
      <c r="BO23" s="18">
        <f>IF($B23="","",IF(COUNTIF(BASE!$A:$A,PAUSAS!BO$3)=0,"",SUMIFS(BASE!$AA:$AA,BASE!$A:$A,PAUSAS!BO$3,BASE!$G:$G,PAUSAS!$B23)))</f>
        <v>0</v>
      </c>
      <c r="BP23" s="18">
        <f>IF(BO23="","",IF(SUMIFS(METAS!$D:$D,METAS!$B:$B,PAUSAS!$E23)&gt;=BO23,0,BO23-SUMIFS(METAS!$D:$D,METAS!$B:$B,PAUSAS!$E23)))</f>
        <v>0</v>
      </c>
      <c r="BQ23" s="28">
        <f>IF($B23="","",IF(COUNTIF(BASE!$A:$A,PAUSAS!BQ$3)=0,"",SUMIFS(BASE!$AA:$AA,BASE!$A:$A,PAUSAS!BQ$3,BASE!$G:$G,PAUSAS!$B23)))</f>
        <v>2.462962962962963E-2</v>
      </c>
      <c r="BR23" s="28">
        <f>IF(BQ23="","",IF(SUMIFS(METAS!$D:$D,METAS!$B:$B,PAUSAS!$E23)&gt;=BQ23,0,BQ23-SUMIFS(METAS!$D:$D,METAS!$B:$B,PAUSAS!$E23)))</f>
        <v>0</v>
      </c>
      <c r="BS23" s="18">
        <f>IF($B23="","",IF(COUNTIF(BASE!$A:$A,PAUSAS!BS$3)=0,"",SUMIFS(BASE!$AA:$AA,BASE!$A:$A,PAUSAS!BS$3,BASE!$G:$G,PAUSAS!$B23)))</f>
        <v>2.2025462962962962E-2</v>
      </c>
      <c r="BT23" s="18">
        <f>IF(BS23="","",IF(SUMIFS(METAS!$D:$D,METAS!$B:$B,PAUSAS!$E23)&gt;=BS23,0,BS23-SUMIFS(METAS!$D:$D,METAS!$B:$B,PAUSAS!$E23)))</f>
        <v>0</v>
      </c>
      <c r="BU23" s="28">
        <f>IF($B23="","",IF(COUNTIF(BASE!$A:$A,PAUSAS!BU$3)=0,"",SUMIFS(BASE!$AA:$AA,BASE!$A:$A,PAUSAS!BU$3,BASE!$G:$G,PAUSAS!$B23)))</f>
        <v>2.5034722222222222E-2</v>
      </c>
      <c r="BV23" s="28">
        <f>IF(BU23="","",IF(SUMIFS(METAS!$D:$D,METAS!$B:$B,PAUSAS!$E23)&gt;=BU23,0,BU23-SUMIFS(METAS!$D:$D,METAS!$B:$B,PAUSAS!$E23)))</f>
        <v>0</v>
      </c>
    </row>
    <row r="24" spans="2:74" s="8" customFormat="1" x14ac:dyDescent="0.25">
      <c r="B24" s="50">
        <v>91392</v>
      </c>
      <c r="C24" s="16" t="str">
        <f>IF($B24="","",VLOOKUP($B24,EQUIPE!$B:$E,2,0))</f>
        <v>GUSTAVO BERTELE DE OLIVEIRA</v>
      </c>
      <c r="D24" s="16" t="str">
        <f>IF($B24="","",VLOOKUP($B24,EQUIPE!$B:$F,5,0))</f>
        <v>ULTRAGAZ BO</v>
      </c>
      <c r="E24" s="18">
        <f>IF($B24="","",VLOOKUP($B24,EQUIPE!$B:$E,3,0))</f>
        <v>0.26388888888888884</v>
      </c>
      <c r="F24" s="16" t="str">
        <f>IF($B24="","",VLOOKUP($B24,EQUIPE!$B:$E,4,0))</f>
        <v>ADRIANA VERCOSA BARROS CEZANHOQUE</v>
      </c>
      <c r="H24" s="18">
        <f>IF($B24="","",SUMIFS(ABS!$H:$H,ABS!$B:$B,PAUSAS!$B24)*SUMIFS(METAS!$D:$D,METAS!$B:$B,PAUSAS!$E24))</f>
        <v>0.82499999999999996</v>
      </c>
      <c r="I24" s="18">
        <f t="shared" si="1"/>
        <v>0.11554398148148148</v>
      </c>
      <c r="J24" s="18">
        <f t="shared" si="2"/>
        <v>0</v>
      </c>
      <c r="K24" s="19">
        <f t="shared" si="3"/>
        <v>1</v>
      </c>
      <c r="M24" s="28">
        <f>IF($B24="","",IF(COUNTIF(BASE!$A:$A,PAUSAS!M$3)=0,"",SUMIFS(BASE!$AA:$AA,BASE!$A:$A,PAUSAS!M$3,BASE!$G:$G,PAUSAS!$B24)))</f>
        <v>1.9201388888888886E-2</v>
      </c>
      <c r="N24" s="28">
        <f>IF(M24="","",IF(SUMIFS(METAS!$D:$D,METAS!$B:$B,PAUSAS!$E24)&gt;=M24,0,M24-SUMIFS(METAS!$D:$D,METAS!$B:$B,PAUSAS!$E24)))</f>
        <v>0</v>
      </c>
      <c r="O24" s="18">
        <f>IF($B24="","",IF(COUNTIF(BASE!$A:$A,PAUSAS!O$3)=0,"",SUMIFS(BASE!$AA:$AA,BASE!$A:$A,PAUSAS!O$3,BASE!$G:$G,PAUSAS!$B24)))</f>
        <v>1.3125E-2</v>
      </c>
      <c r="P24" s="18">
        <f>IF(O24="","",IF(SUMIFS(METAS!$D:$D,METAS!$B:$B,PAUSAS!$E24)&gt;=O24,0,O24-SUMIFS(METAS!$D:$D,METAS!$B:$B,PAUSAS!$E24)))</f>
        <v>0</v>
      </c>
      <c r="Q24" s="28">
        <f>IF($B24="","",IF(COUNTIF(BASE!$A:$A,PAUSAS!Q$3)=0,"",SUMIFS(BASE!$AA:$AA,BASE!$A:$A,PAUSAS!Q$3,BASE!$G:$G,PAUSAS!$B24)))</f>
        <v>1.8263888888888889E-2</v>
      </c>
      <c r="R24" s="28">
        <f>IF(Q24="","",IF(SUMIFS(METAS!$D:$D,METAS!$B:$B,PAUSAS!$E24)&gt;=Q24,0,Q24-SUMIFS(METAS!$D:$D,METAS!$B:$B,PAUSAS!$E24)))</f>
        <v>0</v>
      </c>
      <c r="S24" s="18">
        <f>IF($B24="","",IF(COUNTIF(BASE!$A:$A,PAUSAS!S$3)=0,"",SUMIFS(BASE!$AA:$AA,BASE!$A:$A,PAUSAS!S$3,BASE!$G:$G,PAUSAS!$B24)))</f>
        <v>1.298611111111111E-2</v>
      </c>
      <c r="T24" s="18">
        <f>IF(S24="","",IF(SUMIFS(METAS!$D:$D,METAS!$B:$B,PAUSAS!$E24)&gt;=S24,0,S24-SUMIFS(METAS!$D:$D,METAS!$B:$B,PAUSAS!$E24)))</f>
        <v>0</v>
      </c>
      <c r="U24" s="28">
        <f>IF($B24="","",IF(COUNTIF(BASE!$A:$A,PAUSAS!U$3)=0,"",SUMIFS(BASE!$AA:$AA,BASE!$A:$A,PAUSAS!U$3,BASE!$G:$G,PAUSAS!$B24)))</f>
        <v>1.3078703703703703E-2</v>
      </c>
      <c r="V24" s="28">
        <f>IF(U24="","",IF(SUMIFS(METAS!$D:$D,METAS!$B:$B,PAUSAS!$E24)&gt;=U24,0,U24-SUMIFS(METAS!$D:$D,METAS!$B:$B,PAUSAS!$E24)))</f>
        <v>0</v>
      </c>
      <c r="W24" s="18">
        <f>IF($B24="","",IF(COUNTIF(BASE!$A:$A,PAUSAS!W$3)=0,"",SUMIFS(BASE!$AA:$AA,BASE!$A:$A,PAUSAS!W$3,BASE!$G:$G,PAUSAS!$B24)))</f>
        <v>1.3217592592592593E-2</v>
      </c>
      <c r="X24" s="18">
        <f>IF(W24="","",IF(SUMIFS(METAS!$D:$D,METAS!$B:$B,PAUSAS!$E24)&gt;=W24,0,W24-SUMIFS(METAS!$D:$D,METAS!$B:$B,PAUSAS!$E24)))</f>
        <v>0</v>
      </c>
      <c r="Y24" s="28">
        <f>IF($B24="","",IF(COUNTIF(BASE!$A:$A,PAUSAS!Y$3)=0,"",SUMIFS(BASE!$AA:$AA,BASE!$A:$A,PAUSAS!Y$3,BASE!$G:$G,PAUSAS!$B24)))</f>
        <v>0</v>
      </c>
      <c r="Z24" s="28">
        <f>IF(Y24="","",IF(SUMIFS(METAS!$D:$D,METAS!$B:$B,PAUSAS!$E24)&gt;=Y24,0,Y24-SUMIFS(METAS!$D:$D,METAS!$B:$B,PAUSAS!$E24)))</f>
        <v>0</v>
      </c>
      <c r="AA24" s="18">
        <f>IF($B24="","",IF(COUNTIF(BASE!$A:$A,PAUSAS!AA$3)=0,"",SUMIFS(BASE!$AA:$AA,BASE!$A:$A,PAUSAS!AA$3,BASE!$G:$G,PAUSAS!$B24)))</f>
        <v>1.3136574074074077E-2</v>
      </c>
      <c r="AB24" s="18">
        <f>IF(AA24="","",IF(SUMIFS(METAS!$D:$D,METAS!$B:$B,PAUSAS!$E24)&gt;=AA24,0,AA24-SUMIFS(METAS!$D:$D,METAS!$B:$B,PAUSAS!$E24)))</f>
        <v>0</v>
      </c>
      <c r="AC24" s="28">
        <f>IF($B24="","",IF(COUNTIF(BASE!$A:$A,PAUSAS!AC$3)=0,"",SUMIFS(BASE!$AA:$AA,BASE!$A:$A,PAUSAS!AC$3,BASE!$G:$G,PAUSAS!$B24)))</f>
        <v>1.2534722222222223E-2</v>
      </c>
      <c r="AD24" s="28">
        <f>IF(AC24="","",IF(SUMIFS(METAS!$D:$D,METAS!$B:$B,PAUSAS!$E24)&gt;=AC24,0,AC24-SUMIFS(METAS!$D:$D,METAS!$B:$B,PAUSAS!$E24)))</f>
        <v>0</v>
      </c>
      <c r="AE24" s="18">
        <f>IF($B24="","",IF(COUNTIF(BASE!$A:$A,PAUSAS!AE$3)=0,"",SUMIFS(BASE!$AA:$AA,BASE!$A:$A,PAUSAS!AE$3,BASE!$G:$G,PAUSAS!$B24)))</f>
        <v>0</v>
      </c>
      <c r="AF24" s="18">
        <f>IF(AE24="","",IF(SUMIFS(METAS!$D:$D,METAS!$B:$B,PAUSAS!$E24)&gt;=AE24,0,AE24-SUMIFS(METAS!$D:$D,METAS!$B:$B,PAUSAS!$E24)))</f>
        <v>0</v>
      </c>
      <c r="AG24" s="28">
        <f>IF($B24="","",IF(COUNTIF(BASE!$A:$A,PAUSAS!AG$3)=0,"",SUMIFS(BASE!$AA:$AA,BASE!$A:$A,PAUSAS!AG$3,BASE!$G:$G,PAUSAS!$B24)))</f>
        <v>0</v>
      </c>
      <c r="AH24" s="28">
        <f>IF(AG24="","",IF(SUMIFS(METAS!$D:$D,METAS!$B:$B,PAUSAS!$E24)&gt;=AG24,0,AG24-SUMIFS(METAS!$D:$D,METAS!$B:$B,PAUSAS!$E24)))</f>
        <v>0</v>
      </c>
      <c r="AI24" s="18">
        <f>IF($B24="","",IF(COUNTIF(BASE!$A:$A,PAUSAS!AI$3)=0,"",SUMIFS(BASE!$AA:$AA,BASE!$A:$A,PAUSAS!AI$3,BASE!$G:$G,PAUSAS!$B24)))</f>
        <v>0</v>
      </c>
      <c r="AJ24" s="18">
        <f>IF(AI24="","",IF(SUMIFS(METAS!$D:$D,METAS!$B:$B,PAUSAS!$E24)&gt;=AI24,0,AI24-SUMIFS(METAS!$D:$D,METAS!$B:$B,PAUSAS!$E24)))</f>
        <v>0</v>
      </c>
      <c r="AK24" s="28">
        <f>IF($B24="","",IF(COUNTIF(BASE!$A:$A,PAUSAS!AK$3)=0,"",SUMIFS(BASE!$AA:$AA,BASE!$A:$A,PAUSAS!AK$3,BASE!$G:$G,PAUSAS!$B24)))</f>
        <v>0</v>
      </c>
      <c r="AL24" s="28">
        <f>IF(AK24="","",IF(SUMIFS(METAS!$D:$D,METAS!$B:$B,PAUSAS!$E24)&gt;=AK24,0,AK24-SUMIFS(METAS!$D:$D,METAS!$B:$B,PAUSAS!$E24)))</f>
        <v>0</v>
      </c>
      <c r="AM24" s="18">
        <f>IF($B24="","",IF(COUNTIF(BASE!$A:$A,PAUSAS!AM$3)=0,"",SUMIFS(BASE!$AA:$AA,BASE!$A:$A,PAUSAS!AM$3,BASE!$G:$G,PAUSAS!$B24)))</f>
        <v>0</v>
      </c>
      <c r="AN24" s="18">
        <f>IF(AM24="","",IF(SUMIFS(METAS!$D:$D,METAS!$B:$B,PAUSAS!$E24)&gt;=AM24,0,AM24-SUMIFS(METAS!$D:$D,METAS!$B:$B,PAUSAS!$E24)))</f>
        <v>0</v>
      </c>
      <c r="AO24" s="28">
        <f>IF($B24="","",IF(COUNTIF(BASE!$A:$A,PAUSAS!AO$3)=0,"",SUMIFS(BASE!$AA:$AA,BASE!$A:$A,PAUSAS!AO$3,BASE!$G:$G,PAUSAS!$B24)))</f>
        <v>0</v>
      </c>
      <c r="AP24" s="28">
        <f>IF(AO24="","",IF(SUMIFS(METAS!$D:$D,METAS!$B:$B,PAUSAS!$E24)&gt;=AO24,0,AO24-SUMIFS(METAS!$D:$D,METAS!$B:$B,PAUSAS!$E24)))</f>
        <v>0</v>
      </c>
      <c r="AQ24" s="18">
        <f>IF($B24="","",IF(COUNTIF(BASE!$A:$A,PAUSAS!AQ$3)=0,"",SUMIFS(BASE!$AA:$AA,BASE!$A:$A,PAUSAS!AQ$3,BASE!$G:$G,PAUSAS!$B24)))</f>
        <v>0</v>
      </c>
      <c r="AR24" s="18">
        <f>IF(AQ24="","",IF(SUMIFS(METAS!$D:$D,METAS!$B:$B,PAUSAS!$E24)&gt;=AQ24,0,AQ24-SUMIFS(METAS!$D:$D,METAS!$B:$B,PAUSAS!$E24)))</f>
        <v>0</v>
      </c>
      <c r="AS24" s="28">
        <f>IF($B24="","",IF(COUNTIF(BASE!$A:$A,PAUSAS!AS$3)=0,"",SUMIFS(BASE!$AA:$AA,BASE!$A:$A,PAUSAS!AS$3,BASE!$G:$G,PAUSAS!$B24)))</f>
        <v>0</v>
      </c>
      <c r="AT24" s="28">
        <f>IF(AS24="","",IF(SUMIFS(METAS!$D:$D,METAS!$B:$B,PAUSAS!$E24)&gt;=AS24,0,AS24-SUMIFS(METAS!$D:$D,METAS!$B:$B,PAUSAS!$E24)))</f>
        <v>0</v>
      </c>
      <c r="AU24" s="18">
        <f>IF($B24="","",IF(COUNTIF(BASE!$A:$A,PAUSAS!AU$3)=0,"",SUMIFS(BASE!$AA:$AA,BASE!$A:$A,PAUSAS!AU$3,BASE!$G:$G,PAUSAS!$B24)))</f>
        <v>0</v>
      </c>
      <c r="AV24" s="18">
        <f>IF(AU24="","",IF(SUMIFS(METAS!$D:$D,METAS!$B:$B,PAUSAS!$E24)&gt;=AU24,0,AU24-SUMIFS(METAS!$D:$D,METAS!$B:$B,PAUSAS!$E24)))</f>
        <v>0</v>
      </c>
      <c r="AW24" s="28">
        <f>IF($B24="","",IF(COUNTIF(BASE!$A:$A,PAUSAS!AW$3)=0,"",SUMIFS(BASE!$AA:$AA,BASE!$A:$A,PAUSAS!AW$3,BASE!$G:$G,PAUSAS!$B24)))</f>
        <v>0</v>
      </c>
      <c r="AX24" s="28">
        <f>IF(AW24="","",IF(SUMIFS(METAS!$D:$D,METAS!$B:$B,PAUSAS!$E24)&gt;=AW24,0,AW24-SUMIFS(METAS!$D:$D,METAS!$B:$B,PAUSAS!$E24)))</f>
        <v>0</v>
      </c>
      <c r="AY24" s="18">
        <f>IF($B24="","",IF(COUNTIF(BASE!$A:$A,PAUSAS!AY$3)=0,"",SUMIFS(BASE!$AA:$AA,BASE!$A:$A,PAUSAS!AY$3,BASE!$G:$G,PAUSAS!$B24)))</f>
        <v>0</v>
      </c>
      <c r="AZ24" s="18">
        <f>IF(AY24="","",IF(SUMIFS(METAS!$D:$D,METAS!$B:$B,PAUSAS!$E24)&gt;=AY24,0,AY24-SUMIFS(METAS!$D:$D,METAS!$B:$B,PAUSAS!$E24)))</f>
        <v>0</v>
      </c>
      <c r="BA24" s="28">
        <f>IF($B24="","",IF(COUNTIF(BASE!$A:$A,PAUSAS!BA$3)=0,"",SUMIFS(BASE!$AA:$AA,BASE!$A:$A,PAUSAS!BA$3,BASE!$G:$G,PAUSAS!$B24)))</f>
        <v>0</v>
      </c>
      <c r="BB24" s="28">
        <f>IF(BA24="","",IF(SUMIFS(METAS!$D:$D,METAS!$B:$B,PAUSAS!$E24)&gt;=BA24,0,BA24-SUMIFS(METAS!$D:$D,METAS!$B:$B,PAUSAS!$E24)))</f>
        <v>0</v>
      </c>
      <c r="BC24" s="18">
        <f>IF($B24="","",IF(COUNTIF(BASE!$A:$A,PAUSAS!BC$3)=0,"",SUMIFS(BASE!$AA:$AA,BASE!$A:$A,PAUSAS!BC$3,BASE!$G:$G,PAUSAS!$B24)))</f>
        <v>0</v>
      </c>
      <c r="BD24" s="18">
        <f>IF(BC24="","",IF(SUMIFS(METAS!$D:$D,METAS!$B:$B,PAUSAS!$E24)&gt;=BC24,0,BC24-SUMIFS(METAS!$D:$D,METAS!$B:$B,PAUSAS!$E24)))</f>
        <v>0</v>
      </c>
      <c r="BE24" s="28">
        <f>IF($B24="","",IF(COUNTIF(BASE!$A:$A,PAUSAS!BE$3)=0,"",SUMIFS(BASE!$AA:$AA,BASE!$A:$A,PAUSAS!BE$3,BASE!$G:$G,PAUSAS!$B24)))</f>
        <v>0</v>
      </c>
      <c r="BF24" s="28">
        <f>IF(BE24="","",IF(SUMIFS(METAS!$D:$D,METAS!$B:$B,PAUSAS!$E24)&gt;=BE24,0,BE24-SUMIFS(METAS!$D:$D,METAS!$B:$B,PAUSAS!$E24)))</f>
        <v>0</v>
      </c>
      <c r="BG24" s="18">
        <f>IF($B24="","",IF(COUNTIF(BASE!$A:$A,PAUSAS!BG$3)=0,"",SUMIFS(BASE!$AA:$AA,BASE!$A:$A,PAUSAS!BG$3,BASE!$G:$G,PAUSAS!$B24)))</f>
        <v>0</v>
      </c>
      <c r="BH24" s="18">
        <f>IF(BG24="","",IF(SUMIFS(METAS!$D:$D,METAS!$B:$B,PAUSAS!$E24)&gt;=BG24,0,BG24-SUMIFS(METAS!$D:$D,METAS!$B:$B,PAUSAS!$E24)))</f>
        <v>0</v>
      </c>
      <c r="BI24" s="28">
        <f>IF($B24="","",IF(COUNTIF(BASE!$A:$A,PAUSAS!BI$3)=0,"",SUMIFS(BASE!$AA:$AA,BASE!$A:$A,PAUSAS!BI$3,BASE!$G:$G,PAUSAS!$B24)))</f>
        <v>0</v>
      </c>
      <c r="BJ24" s="28">
        <f>IF(BI24="","",IF(SUMIFS(METAS!$D:$D,METAS!$B:$B,PAUSAS!$E24)&gt;=BI24,0,BI24-SUMIFS(METAS!$D:$D,METAS!$B:$B,PAUSAS!$E24)))</f>
        <v>0</v>
      </c>
      <c r="BK24" s="18">
        <f>IF($B24="","",IF(COUNTIF(BASE!$A:$A,PAUSAS!BK$3)=0,"",SUMIFS(BASE!$AA:$AA,BASE!$A:$A,PAUSAS!BK$3,BASE!$G:$G,PAUSAS!$B24)))</f>
        <v>0</v>
      </c>
      <c r="BL24" s="18">
        <f>IF(BK24="","",IF(SUMIFS(METAS!$D:$D,METAS!$B:$B,PAUSAS!$E24)&gt;=BK24,0,BK24-SUMIFS(METAS!$D:$D,METAS!$B:$B,PAUSAS!$E24)))</f>
        <v>0</v>
      </c>
      <c r="BM24" s="28">
        <f>IF($B24="","",IF(COUNTIF(BASE!$A:$A,PAUSAS!BM$3)=0,"",SUMIFS(BASE!$AA:$AA,BASE!$A:$A,PAUSAS!BM$3,BASE!$G:$G,PAUSAS!$B24)))</f>
        <v>0</v>
      </c>
      <c r="BN24" s="28">
        <f>IF(BM24="","",IF(SUMIFS(METAS!$D:$D,METAS!$B:$B,PAUSAS!$E24)&gt;=BM24,0,BM24-SUMIFS(METAS!$D:$D,METAS!$B:$B,PAUSAS!$E24)))</f>
        <v>0</v>
      </c>
      <c r="BO24" s="18">
        <f>IF($B24="","",IF(COUNTIF(BASE!$A:$A,PAUSAS!BO$3)=0,"",SUMIFS(BASE!$AA:$AA,BASE!$A:$A,PAUSAS!BO$3,BASE!$G:$G,PAUSAS!$B24)))</f>
        <v>0</v>
      </c>
      <c r="BP24" s="18">
        <f>IF(BO24="","",IF(SUMIFS(METAS!$D:$D,METAS!$B:$B,PAUSAS!$E24)&gt;=BO24,0,BO24-SUMIFS(METAS!$D:$D,METAS!$B:$B,PAUSAS!$E24)))</f>
        <v>0</v>
      </c>
      <c r="BQ24" s="28">
        <f>IF($B24="","",IF(COUNTIF(BASE!$A:$A,PAUSAS!BQ$3)=0,"",SUMIFS(BASE!$AA:$AA,BASE!$A:$A,PAUSAS!BQ$3,BASE!$G:$G,PAUSAS!$B24)))</f>
        <v>0</v>
      </c>
      <c r="BR24" s="28">
        <f>IF(BQ24="","",IF(SUMIFS(METAS!$D:$D,METAS!$B:$B,PAUSAS!$E24)&gt;=BQ24,0,BQ24-SUMIFS(METAS!$D:$D,METAS!$B:$B,PAUSAS!$E24)))</f>
        <v>0</v>
      </c>
      <c r="BS24" s="18">
        <f>IF($B24="","",IF(COUNTIF(BASE!$A:$A,PAUSAS!BS$3)=0,"",SUMIFS(BASE!$AA:$AA,BASE!$A:$A,PAUSAS!BS$3,BASE!$G:$G,PAUSAS!$B24)))</f>
        <v>0</v>
      </c>
      <c r="BT24" s="18">
        <f>IF(BS24="","",IF(SUMIFS(METAS!$D:$D,METAS!$B:$B,PAUSAS!$E24)&gt;=BS24,0,BS24-SUMIFS(METAS!$D:$D,METAS!$B:$B,PAUSAS!$E24)))</f>
        <v>0</v>
      </c>
      <c r="BU24" s="28">
        <f>IF($B24="","",IF(COUNTIF(BASE!$A:$A,PAUSAS!BU$3)=0,"",SUMIFS(BASE!$AA:$AA,BASE!$A:$A,PAUSAS!BU$3,BASE!$G:$G,PAUSAS!$B24)))</f>
        <v>0</v>
      </c>
      <c r="BV24" s="28">
        <f>IF(BU24="","",IF(SUMIFS(METAS!$D:$D,METAS!$B:$B,PAUSAS!$E24)&gt;=BU24,0,BU24-SUMIFS(METAS!$D:$D,METAS!$B:$B,PAUSAS!$E24)))</f>
        <v>0</v>
      </c>
    </row>
    <row r="25" spans="2:74" s="8" customFormat="1" x14ac:dyDescent="0.25">
      <c r="B25" s="50">
        <v>91130</v>
      </c>
      <c r="C25" s="16" t="str">
        <f>IF($B25="","",VLOOKUP($B25,EQUIPE!$B:$E,2,0))</f>
        <v xml:space="preserve">LUCAS VIDOTTI DOS SANTOS </v>
      </c>
      <c r="D25" s="16" t="str">
        <f>IF($B25="","",VLOOKUP($B25,EQUIPE!$B:$F,5,0))</f>
        <v>ULTRAGAZ FRONT</v>
      </c>
      <c r="E25" s="18">
        <f>IF($B25="","",VLOOKUP($B25,EQUIPE!$B:$E,3,0))</f>
        <v>0.26388888888888884</v>
      </c>
      <c r="F25" s="16" t="str">
        <f>IF($B25="","",VLOOKUP($B25,EQUIPE!$B:$E,4,0))</f>
        <v>ADRIANA VERCOSA BARROS CEZANHOQUE</v>
      </c>
      <c r="H25" s="18">
        <f>IF($B25="","",SUMIFS(ABS!$H:$H,ABS!$B:$B,PAUSAS!$B25)*SUMIFS(METAS!$D:$D,METAS!$B:$B,PAUSAS!$E25))</f>
        <v>0.73333333333333328</v>
      </c>
      <c r="I25" s="18">
        <f t="shared" si="1"/>
        <v>0.6121064814814815</v>
      </c>
      <c r="J25" s="18">
        <f t="shared" si="2"/>
        <v>3.6689814814814814E-3</v>
      </c>
      <c r="K25" s="19">
        <f t="shared" si="3"/>
        <v>0.99499684343434347</v>
      </c>
      <c r="M25" s="28">
        <f>IF($B25="","",IF(COUNTIF(BASE!$A:$A,PAUSAS!M$3)=0,"",SUMIFS(BASE!$AA:$AA,BASE!$A:$A,PAUSAS!M$3,BASE!$G:$G,PAUSAS!$B25)))</f>
        <v>0</v>
      </c>
      <c r="N25" s="28">
        <f>IF(M25="","",IF(SUMIFS(METAS!$D:$D,METAS!$B:$B,PAUSAS!$E25)&gt;=M25,0,M25-SUMIFS(METAS!$D:$D,METAS!$B:$B,PAUSAS!$E25)))</f>
        <v>0</v>
      </c>
      <c r="O25" s="18">
        <f>IF($B25="","",IF(COUNTIF(BASE!$A:$A,PAUSAS!O$3)=0,"",SUMIFS(BASE!$AA:$AA,BASE!$A:$A,PAUSAS!O$3,BASE!$G:$G,PAUSAS!$B25)))</f>
        <v>2.8784722222222225E-2</v>
      </c>
      <c r="P25" s="18">
        <f>IF(O25="","",IF(SUMIFS(METAS!$D:$D,METAS!$B:$B,PAUSAS!$E25)&gt;=O25,0,O25-SUMIFS(METAS!$D:$D,METAS!$B:$B,PAUSAS!$E25)))</f>
        <v>0</v>
      </c>
      <c r="Q25" s="28">
        <f>IF($B25="","",IF(COUNTIF(BASE!$A:$A,PAUSAS!Q$3)=0,"",SUMIFS(BASE!$AA:$AA,BASE!$A:$A,PAUSAS!Q$3,BASE!$G:$G,PAUSAS!$B25)))</f>
        <v>2.6782407407407408E-2</v>
      </c>
      <c r="R25" s="28">
        <f>IF(Q25="","",IF(SUMIFS(METAS!$D:$D,METAS!$B:$B,PAUSAS!$E25)&gt;=Q25,0,Q25-SUMIFS(METAS!$D:$D,METAS!$B:$B,PAUSAS!$E25)))</f>
        <v>0</v>
      </c>
      <c r="S25" s="18">
        <f>IF($B25="","",IF(COUNTIF(BASE!$A:$A,PAUSAS!S$3)=0,"",SUMIFS(BASE!$AA:$AA,BASE!$A:$A,PAUSAS!S$3,BASE!$G:$G,PAUSAS!$B25)))</f>
        <v>2.8437499999999998E-2</v>
      </c>
      <c r="T25" s="18">
        <f>IF(S25="","",IF(SUMIFS(METAS!$D:$D,METAS!$B:$B,PAUSAS!$E25)&gt;=S25,0,S25-SUMIFS(METAS!$D:$D,METAS!$B:$B,PAUSAS!$E25)))</f>
        <v>0</v>
      </c>
      <c r="U25" s="28">
        <f>IF($B25="","",IF(COUNTIF(BASE!$A:$A,PAUSAS!U$3)=0,"",SUMIFS(BASE!$AA:$AA,BASE!$A:$A,PAUSAS!U$3,BASE!$G:$G,PAUSAS!$B25)))</f>
        <v>3.1053240740740739E-2</v>
      </c>
      <c r="V25" s="28">
        <f>IF(U25="","",IF(SUMIFS(METAS!$D:$D,METAS!$B:$B,PAUSAS!$E25)&gt;=U25,0,U25-SUMIFS(METAS!$D:$D,METAS!$B:$B,PAUSAS!$E25)))</f>
        <v>4.9768518518518434E-4</v>
      </c>
      <c r="W25" s="18">
        <f>IF($B25="","",IF(COUNTIF(BASE!$A:$A,PAUSAS!W$3)=0,"",SUMIFS(BASE!$AA:$AA,BASE!$A:$A,PAUSAS!W$3,BASE!$G:$G,PAUSAS!$B25)))</f>
        <v>2.9062499999999998E-2</v>
      </c>
      <c r="X25" s="18">
        <f>IF(W25="","",IF(SUMIFS(METAS!$D:$D,METAS!$B:$B,PAUSAS!$E25)&gt;=W25,0,W25-SUMIFS(METAS!$D:$D,METAS!$B:$B,PAUSAS!$E25)))</f>
        <v>0</v>
      </c>
      <c r="Y25" s="28">
        <f>IF($B25="","",IF(COUNTIF(BASE!$A:$A,PAUSAS!Y$3)=0,"",SUMIFS(BASE!$AA:$AA,BASE!$A:$A,PAUSAS!Y$3,BASE!$G:$G,PAUSAS!$B25)))</f>
        <v>3.125E-2</v>
      </c>
      <c r="Z25" s="28">
        <f>IF(Y25="","",IF(SUMIFS(METAS!$D:$D,METAS!$B:$B,PAUSAS!$E25)&gt;=Y25,0,Y25-SUMIFS(METAS!$D:$D,METAS!$B:$B,PAUSAS!$E25)))</f>
        <v>6.9444444444444545E-4</v>
      </c>
      <c r="AA25" s="18">
        <f>IF($B25="","",IF(COUNTIF(BASE!$A:$A,PAUSAS!AA$3)=0,"",SUMIFS(BASE!$AA:$AA,BASE!$A:$A,PAUSAS!AA$3,BASE!$G:$G,PAUSAS!$B25)))</f>
        <v>0</v>
      </c>
      <c r="AB25" s="18">
        <f>IF(AA25="","",IF(SUMIFS(METAS!$D:$D,METAS!$B:$B,PAUSAS!$E25)&gt;=AA25,0,AA25-SUMIFS(METAS!$D:$D,METAS!$B:$B,PAUSAS!$E25)))</f>
        <v>0</v>
      </c>
      <c r="AC25" s="28">
        <f>IF($B25="","",IF(COUNTIF(BASE!$A:$A,PAUSAS!AC$3)=0,"",SUMIFS(BASE!$AA:$AA,BASE!$A:$A,PAUSAS!AC$3,BASE!$G:$G,PAUSAS!$B25)))</f>
        <v>2.946759259259259E-2</v>
      </c>
      <c r="AD25" s="28">
        <f>IF(AC25="","",IF(SUMIFS(METAS!$D:$D,METAS!$B:$B,PAUSAS!$E25)&gt;=AC25,0,AC25-SUMIFS(METAS!$D:$D,METAS!$B:$B,PAUSAS!$E25)))</f>
        <v>0</v>
      </c>
      <c r="AE25" s="18">
        <f>IF($B25="","",IF(COUNTIF(BASE!$A:$A,PAUSAS!AE$3)=0,"",SUMIFS(BASE!$AA:$AA,BASE!$A:$A,PAUSAS!AE$3,BASE!$G:$G,PAUSAS!$B25)))</f>
        <v>0</v>
      </c>
      <c r="AF25" s="18">
        <f>IF(AE25="","",IF(SUMIFS(METAS!$D:$D,METAS!$B:$B,PAUSAS!$E25)&gt;=AE25,0,AE25-SUMIFS(METAS!$D:$D,METAS!$B:$B,PAUSAS!$E25)))</f>
        <v>0</v>
      </c>
      <c r="AG25" s="28">
        <f>IF($B25="","",IF(COUNTIF(BASE!$A:$A,PAUSAS!AG$3)=0,"",SUMIFS(BASE!$AA:$AA,BASE!$A:$A,PAUSAS!AG$3,BASE!$G:$G,PAUSAS!$B25)))</f>
        <v>3.0069444444444444E-2</v>
      </c>
      <c r="AH25" s="28">
        <f>IF(AG25="","",IF(SUMIFS(METAS!$D:$D,METAS!$B:$B,PAUSAS!$E25)&gt;=AG25,0,AG25-SUMIFS(METAS!$D:$D,METAS!$B:$B,PAUSAS!$E25)))</f>
        <v>0</v>
      </c>
      <c r="AI25" s="18">
        <f>IF($B25="","",IF(COUNTIF(BASE!$A:$A,PAUSAS!AI$3)=0,"",SUMIFS(BASE!$AA:$AA,BASE!$A:$A,PAUSAS!AI$3,BASE!$G:$G,PAUSAS!$B25)))</f>
        <v>3.2094907407407405E-2</v>
      </c>
      <c r="AJ25" s="18">
        <f>IF(AI25="","",IF(SUMIFS(METAS!$D:$D,METAS!$B:$B,PAUSAS!$E25)&gt;=AI25,0,AI25-SUMIFS(METAS!$D:$D,METAS!$B:$B,PAUSAS!$E25)))</f>
        <v>1.5393518518518508E-3</v>
      </c>
      <c r="AK25" s="28">
        <f>IF($B25="","",IF(COUNTIF(BASE!$A:$A,PAUSAS!AK$3)=0,"",SUMIFS(BASE!$AA:$AA,BASE!$A:$A,PAUSAS!AK$3,BASE!$G:$G,PAUSAS!$B25)))</f>
        <v>2.6851851851851856E-2</v>
      </c>
      <c r="AL25" s="28">
        <f>IF(AK25="","",IF(SUMIFS(METAS!$D:$D,METAS!$B:$B,PAUSAS!$E25)&gt;=AK25,0,AK25-SUMIFS(METAS!$D:$D,METAS!$B:$B,PAUSAS!$E25)))</f>
        <v>0</v>
      </c>
      <c r="AM25" s="18">
        <f>IF($B25="","",IF(COUNTIF(BASE!$A:$A,PAUSAS!AM$3)=0,"",SUMIFS(BASE!$AA:$AA,BASE!$A:$A,PAUSAS!AM$3,BASE!$G:$G,PAUSAS!$B25)))</f>
        <v>3.0219907407407411E-2</v>
      </c>
      <c r="AN25" s="18">
        <f>IF(AM25="","",IF(SUMIFS(METAS!$D:$D,METAS!$B:$B,PAUSAS!$E25)&gt;=AM25,0,AM25-SUMIFS(METAS!$D:$D,METAS!$B:$B,PAUSAS!$E25)))</f>
        <v>0</v>
      </c>
      <c r="AO25" s="28">
        <f>IF($B25="","",IF(COUNTIF(BASE!$A:$A,PAUSAS!AO$3)=0,"",SUMIFS(BASE!$AA:$AA,BASE!$A:$A,PAUSAS!AO$3,BASE!$G:$G,PAUSAS!$B25)))</f>
        <v>0</v>
      </c>
      <c r="AP25" s="28">
        <f>IF(AO25="","",IF(SUMIFS(METAS!$D:$D,METAS!$B:$B,PAUSAS!$E25)&gt;=AO25,0,AO25-SUMIFS(METAS!$D:$D,METAS!$B:$B,PAUSAS!$E25)))</f>
        <v>0</v>
      </c>
      <c r="AQ25" s="18">
        <f>IF($B25="","",IF(COUNTIF(BASE!$A:$A,PAUSAS!AQ$3)=0,"",SUMIFS(BASE!$AA:$AA,BASE!$A:$A,PAUSAS!AQ$3,BASE!$G:$G,PAUSAS!$B25)))</f>
        <v>2.8900462962962961E-2</v>
      </c>
      <c r="AR25" s="18">
        <f>IF(AQ25="","",IF(SUMIFS(METAS!$D:$D,METAS!$B:$B,PAUSAS!$E25)&gt;=AQ25,0,AQ25-SUMIFS(METAS!$D:$D,METAS!$B:$B,PAUSAS!$E25)))</f>
        <v>0</v>
      </c>
      <c r="AS25" s="28">
        <f>IF($B25="","",IF(COUNTIF(BASE!$A:$A,PAUSAS!AS$3)=0,"",SUMIFS(BASE!$AA:$AA,BASE!$A:$A,PAUSAS!AS$3,BASE!$G:$G,PAUSAS!$B25)))</f>
        <v>0</v>
      </c>
      <c r="AT25" s="28">
        <f>IF(AS25="","",IF(SUMIFS(METAS!$D:$D,METAS!$B:$B,PAUSAS!$E25)&gt;=AS25,0,AS25-SUMIFS(METAS!$D:$D,METAS!$B:$B,PAUSAS!$E25)))</f>
        <v>0</v>
      </c>
      <c r="AU25" s="18">
        <f>IF($B25="","",IF(COUNTIF(BASE!$A:$A,PAUSAS!AU$3)=0,"",SUMIFS(BASE!$AA:$AA,BASE!$A:$A,PAUSAS!AU$3,BASE!$G:$G,PAUSAS!$B25)))</f>
        <v>0</v>
      </c>
      <c r="AV25" s="18">
        <f>IF(AU25="","",IF(SUMIFS(METAS!$D:$D,METAS!$B:$B,PAUSAS!$E25)&gt;=AU25,0,AU25-SUMIFS(METAS!$D:$D,METAS!$B:$B,PAUSAS!$E25)))</f>
        <v>0</v>
      </c>
      <c r="AW25" s="28">
        <f>IF($B25="","",IF(COUNTIF(BASE!$A:$A,PAUSAS!AW$3)=0,"",SUMIFS(BASE!$AA:$AA,BASE!$A:$A,PAUSAS!AW$3,BASE!$G:$G,PAUSAS!$B25)))</f>
        <v>2.0092592592592592E-2</v>
      </c>
      <c r="AX25" s="28">
        <f>IF(AW25="","",IF(SUMIFS(METAS!$D:$D,METAS!$B:$B,PAUSAS!$E25)&gt;=AW25,0,AW25-SUMIFS(METAS!$D:$D,METAS!$B:$B,PAUSAS!$E25)))</f>
        <v>0</v>
      </c>
      <c r="AY25" s="18">
        <f>IF($B25="","",IF(COUNTIF(BASE!$A:$A,PAUSAS!AY$3)=0,"",SUMIFS(BASE!$AA:$AA,BASE!$A:$A,PAUSAS!AY$3,BASE!$G:$G,PAUSAS!$B25)))</f>
        <v>2.5069444444444443E-2</v>
      </c>
      <c r="AZ25" s="18">
        <f>IF(AY25="","",IF(SUMIFS(METAS!$D:$D,METAS!$B:$B,PAUSAS!$E25)&gt;=AY25,0,AY25-SUMIFS(METAS!$D:$D,METAS!$B:$B,PAUSAS!$E25)))</f>
        <v>0</v>
      </c>
      <c r="BA25" s="28">
        <f>IF($B25="","",IF(COUNTIF(BASE!$A:$A,PAUSAS!BA$3)=0,"",SUMIFS(BASE!$AA:$AA,BASE!$A:$A,PAUSAS!BA$3,BASE!$G:$G,PAUSAS!$B25)))</f>
        <v>0</v>
      </c>
      <c r="BB25" s="28">
        <f>IF(BA25="","",IF(SUMIFS(METAS!$D:$D,METAS!$B:$B,PAUSAS!$E25)&gt;=BA25,0,BA25-SUMIFS(METAS!$D:$D,METAS!$B:$B,PAUSAS!$E25)))</f>
        <v>0</v>
      </c>
      <c r="BC25" s="18">
        <f>IF($B25="","",IF(COUNTIF(BASE!$A:$A,PAUSAS!BC$3)=0,"",SUMIFS(BASE!$AA:$AA,BASE!$A:$A,PAUSAS!BC$3,BASE!$G:$G,PAUSAS!$B25)))</f>
        <v>2.7418981481481482E-2</v>
      </c>
      <c r="BD25" s="18">
        <f>IF(BC25="","",IF(SUMIFS(METAS!$D:$D,METAS!$B:$B,PAUSAS!$E25)&gt;=BC25,0,BC25-SUMIFS(METAS!$D:$D,METAS!$B:$B,PAUSAS!$E25)))</f>
        <v>0</v>
      </c>
      <c r="BE25" s="28">
        <f>IF($B25="","",IF(COUNTIF(BASE!$A:$A,PAUSAS!BE$3)=0,"",SUMIFS(BASE!$AA:$AA,BASE!$A:$A,PAUSAS!BE$3,BASE!$G:$G,PAUSAS!$B25)))</f>
        <v>2.824074074074074E-2</v>
      </c>
      <c r="BF25" s="28">
        <f>IF(BE25="","",IF(SUMIFS(METAS!$D:$D,METAS!$B:$B,PAUSAS!$E25)&gt;=BE25,0,BE25-SUMIFS(METAS!$D:$D,METAS!$B:$B,PAUSAS!$E25)))</f>
        <v>0</v>
      </c>
      <c r="BG25" s="18">
        <f>IF($B25="","",IF(COUNTIF(BASE!$A:$A,PAUSAS!BG$3)=0,"",SUMIFS(BASE!$AA:$AA,BASE!$A:$A,PAUSAS!BG$3,BASE!$G:$G,PAUSAS!$B25)))</f>
        <v>3.1099537037037037E-2</v>
      </c>
      <c r="BH25" s="18">
        <f>IF(BG25="","",IF(SUMIFS(METAS!$D:$D,METAS!$B:$B,PAUSAS!$E25)&gt;=BG25,0,BG25-SUMIFS(METAS!$D:$D,METAS!$B:$B,PAUSAS!$E25)))</f>
        <v>5.4398148148148209E-4</v>
      </c>
      <c r="BI25" s="28">
        <f>IF($B25="","",IF(COUNTIF(BASE!$A:$A,PAUSAS!BI$3)=0,"",SUMIFS(BASE!$AA:$AA,BASE!$A:$A,PAUSAS!BI$3,BASE!$G:$G,PAUSAS!$B25)))</f>
        <v>2.6655092592592591E-2</v>
      </c>
      <c r="BJ25" s="28">
        <f>IF(BI25="","",IF(SUMIFS(METAS!$D:$D,METAS!$B:$B,PAUSAS!$E25)&gt;=BI25,0,BI25-SUMIFS(METAS!$D:$D,METAS!$B:$B,PAUSAS!$E25)))</f>
        <v>0</v>
      </c>
      <c r="BK25" s="18">
        <f>IF($B25="","",IF(COUNTIF(BASE!$A:$A,PAUSAS!BK$3)=0,"",SUMIFS(BASE!$AA:$AA,BASE!$A:$A,PAUSAS!BK$3,BASE!$G:$G,PAUSAS!$B25)))</f>
        <v>1.3726851851851851E-2</v>
      </c>
      <c r="BL25" s="18">
        <f>IF(BK25="","",IF(SUMIFS(METAS!$D:$D,METAS!$B:$B,PAUSAS!$E25)&gt;=BK25,0,BK25-SUMIFS(METAS!$D:$D,METAS!$B:$B,PAUSAS!$E25)))</f>
        <v>0</v>
      </c>
      <c r="BM25" s="28">
        <f>IF($B25="","",IF(COUNTIF(BASE!$A:$A,PAUSAS!BM$3)=0,"",SUMIFS(BASE!$AA:$AA,BASE!$A:$A,PAUSAS!BM$3,BASE!$G:$G,PAUSAS!$B25)))</f>
        <v>0</v>
      </c>
      <c r="BN25" s="28">
        <f>IF(BM25="","",IF(SUMIFS(METAS!$D:$D,METAS!$B:$B,PAUSAS!$E25)&gt;=BM25,0,BM25-SUMIFS(METAS!$D:$D,METAS!$B:$B,PAUSAS!$E25)))</f>
        <v>0</v>
      </c>
      <c r="BO25" s="18">
        <f>IF($B25="","",IF(COUNTIF(BASE!$A:$A,PAUSAS!BO$3)=0,"",SUMIFS(BASE!$AA:$AA,BASE!$A:$A,PAUSAS!BO$3,BASE!$G:$G,PAUSAS!$B25)))</f>
        <v>0</v>
      </c>
      <c r="BP25" s="18">
        <f>IF(BO25="","",IF(SUMIFS(METAS!$D:$D,METAS!$B:$B,PAUSAS!$E25)&gt;=BO25,0,BO25-SUMIFS(METAS!$D:$D,METAS!$B:$B,PAUSAS!$E25)))</f>
        <v>0</v>
      </c>
      <c r="BQ25" s="28">
        <f>IF($B25="","",IF(COUNTIF(BASE!$A:$A,PAUSAS!BQ$3)=0,"",SUMIFS(BASE!$AA:$AA,BASE!$A:$A,PAUSAS!BQ$3,BASE!$G:$G,PAUSAS!$B25)))</f>
        <v>3.0949074074074073E-2</v>
      </c>
      <c r="BR25" s="28">
        <f>IF(BQ25="","",IF(SUMIFS(METAS!$D:$D,METAS!$B:$B,PAUSAS!$E25)&gt;=BQ25,0,BQ25-SUMIFS(METAS!$D:$D,METAS!$B:$B,PAUSAS!$E25)))</f>
        <v>3.9351851851851874E-4</v>
      </c>
      <c r="BS25" s="18">
        <f>IF($B25="","",IF(COUNTIF(BASE!$A:$A,PAUSAS!BS$3)=0,"",SUMIFS(BASE!$AA:$AA,BASE!$A:$A,PAUSAS!BS$3,BASE!$G:$G,PAUSAS!$B25)))</f>
        <v>3.0312499999999999E-2</v>
      </c>
      <c r="BT25" s="18">
        <f>IF(BS25="","",IF(SUMIFS(METAS!$D:$D,METAS!$B:$B,PAUSAS!$E25)&gt;=BS25,0,BS25-SUMIFS(METAS!$D:$D,METAS!$B:$B,PAUSAS!$E25)))</f>
        <v>0</v>
      </c>
      <c r="BU25" s="28">
        <f>IF($B25="","",IF(COUNTIF(BASE!$A:$A,PAUSAS!BU$3)=0,"",SUMIFS(BASE!$AA:$AA,BASE!$A:$A,PAUSAS!BU$3,BASE!$G:$G,PAUSAS!$B25)))</f>
        <v>2.5567129629629627E-2</v>
      </c>
      <c r="BV25" s="28">
        <f>IF(BU25="","",IF(SUMIFS(METAS!$D:$D,METAS!$B:$B,PAUSAS!$E25)&gt;=BU25,0,BU25-SUMIFS(METAS!$D:$D,METAS!$B:$B,PAUSAS!$E25)))</f>
        <v>0</v>
      </c>
    </row>
    <row r="26" spans="2:74" s="8" customFormat="1" x14ac:dyDescent="0.25">
      <c r="B26" s="50">
        <v>91376</v>
      </c>
      <c r="C26" s="16" t="str">
        <f>IF($B26="","",VLOOKUP($B26,EQUIPE!$B:$E,2,0))</f>
        <v>SAFIRA CAETANO GONÇALVES DE SANTANA</v>
      </c>
      <c r="D26" s="16" t="str">
        <f>IF($B26="","",VLOOKUP($B26,EQUIPE!$B:$F,5,0))</f>
        <v>ULTRAGAZ BO</v>
      </c>
      <c r="E26" s="18">
        <f>IF($B26="","",VLOOKUP($B26,EQUIPE!$B:$E,3,0))</f>
        <v>0.26388888888888884</v>
      </c>
      <c r="F26" s="16" t="str">
        <f>IF($B26="","",VLOOKUP($B26,EQUIPE!$B:$E,4,0))</f>
        <v>ADRIANA VERCOSA BARROS CEZANHOQUE</v>
      </c>
      <c r="H26" s="18">
        <f>IF($B26="","",SUMIFS(ABS!$H:$H,ABS!$B:$B,PAUSAS!$B26)*SUMIFS(METAS!$D:$D,METAS!$B:$B,PAUSAS!$E26))</f>
        <v>0.7944444444444444</v>
      </c>
      <c r="I26" s="18">
        <f t="shared" si="1"/>
        <v>0.32956018518518515</v>
      </c>
      <c r="J26" s="18">
        <f t="shared" si="2"/>
        <v>2.986111111111113E-3</v>
      </c>
      <c r="K26" s="19">
        <f t="shared" si="3"/>
        <v>0.99624125874125868</v>
      </c>
      <c r="M26" s="28">
        <f>IF($B26="","",IF(COUNTIF(BASE!$A:$A,PAUSAS!M$3)=0,"",SUMIFS(BASE!$AA:$AA,BASE!$A:$A,PAUSAS!M$3,BASE!$G:$G,PAUSAS!$B26)))</f>
        <v>0</v>
      </c>
      <c r="N26" s="28">
        <f>IF(M26="","",IF(SUMIFS(METAS!$D:$D,METAS!$B:$B,PAUSAS!$E26)&gt;=M26,0,M26-SUMIFS(METAS!$D:$D,METAS!$B:$B,PAUSAS!$E26)))</f>
        <v>0</v>
      </c>
      <c r="O26" s="18">
        <f>IF($B26="","",IF(COUNTIF(BASE!$A:$A,PAUSAS!O$3)=0,"",SUMIFS(BASE!$AA:$AA,BASE!$A:$A,PAUSAS!O$3,BASE!$G:$G,PAUSAS!$B26)))</f>
        <v>0</v>
      </c>
      <c r="P26" s="18">
        <f>IF(O26="","",IF(SUMIFS(METAS!$D:$D,METAS!$B:$B,PAUSAS!$E26)&gt;=O26,0,O26-SUMIFS(METAS!$D:$D,METAS!$B:$B,PAUSAS!$E26)))</f>
        <v>0</v>
      </c>
      <c r="Q26" s="28">
        <f>IF($B26="","",IF(COUNTIF(BASE!$A:$A,PAUSAS!Q$3)=0,"",SUMIFS(BASE!$AA:$AA,BASE!$A:$A,PAUSAS!Q$3,BASE!$G:$G,PAUSAS!$B26)))</f>
        <v>0</v>
      </c>
      <c r="R26" s="28">
        <f>IF(Q26="","",IF(SUMIFS(METAS!$D:$D,METAS!$B:$B,PAUSAS!$E26)&gt;=Q26,0,Q26-SUMIFS(METAS!$D:$D,METAS!$B:$B,PAUSAS!$E26)))</f>
        <v>0</v>
      </c>
      <c r="S26" s="18">
        <f>IF($B26="","",IF(COUNTIF(BASE!$A:$A,PAUSAS!S$3)=0,"",SUMIFS(BASE!$AA:$AA,BASE!$A:$A,PAUSAS!S$3,BASE!$G:$G,PAUSAS!$B26)))</f>
        <v>0</v>
      </c>
      <c r="T26" s="18">
        <f>IF(S26="","",IF(SUMIFS(METAS!$D:$D,METAS!$B:$B,PAUSAS!$E26)&gt;=S26,0,S26-SUMIFS(METAS!$D:$D,METAS!$B:$B,PAUSAS!$E26)))</f>
        <v>0</v>
      </c>
      <c r="U26" s="28">
        <f>IF($B26="","",IF(COUNTIF(BASE!$A:$A,PAUSAS!U$3)=0,"",SUMIFS(BASE!$AA:$AA,BASE!$A:$A,PAUSAS!U$3,BASE!$G:$G,PAUSAS!$B26)))</f>
        <v>0</v>
      </c>
      <c r="V26" s="28">
        <f>IF(U26="","",IF(SUMIFS(METAS!$D:$D,METAS!$B:$B,PAUSAS!$E26)&gt;=U26,0,U26-SUMIFS(METAS!$D:$D,METAS!$B:$B,PAUSAS!$E26)))</f>
        <v>0</v>
      </c>
      <c r="W26" s="18">
        <f>IF($B26="","",IF(COUNTIF(BASE!$A:$A,PAUSAS!W$3)=0,"",SUMIFS(BASE!$AA:$AA,BASE!$A:$A,PAUSAS!W$3,BASE!$G:$G,PAUSAS!$B26)))</f>
        <v>0</v>
      </c>
      <c r="X26" s="18">
        <f>IF(W26="","",IF(SUMIFS(METAS!$D:$D,METAS!$B:$B,PAUSAS!$E26)&gt;=W26,0,W26-SUMIFS(METAS!$D:$D,METAS!$B:$B,PAUSAS!$E26)))</f>
        <v>0</v>
      </c>
      <c r="Y26" s="28">
        <f>IF($B26="","",IF(COUNTIF(BASE!$A:$A,PAUSAS!Y$3)=0,"",SUMIFS(BASE!$AA:$AA,BASE!$A:$A,PAUSAS!Y$3,BASE!$G:$G,PAUSAS!$B26)))</f>
        <v>0</v>
      </c>
      <c r="Z26" s="28">
        <f>IF(Y26="","",IF(SUMIFS(METAS!$D:$D,METAS!$B:$B,PAUSAS!$E26)&gt;=Y26,0,Y26-SUMIFS(METAS!$D:$D,METAS!$B:$B,PAUSAS!$E26)))</f>
        <v>0</v>
      </c>
      <c r="AA26" s="18">
        <f>IF($B26="","",IF(COUNTIF(BASE!$A:$A,PAUSAS!AA$3)=0,"",SUMIFS(BASE!$AA:$AA,BASE!$A:$A,PAUSAS!AA$3,BASE!$G:$G,PAUSAS!$B26)))</f>
        <v>0</v>
      </c>
      <c r="AB26" s="18">
        <f>IF(AA26="","",IF(SUMIFS(METAS!$D:$D,METAS!$B:$B,PAUSAS!$E26)&gt;=AA26,0,AA26-SUMIFS(METAS!$D:$D,METAS!$B:$B,PAUSAS!$E26)))</f>
        <v>0</v>
      </c>
      <c r="AC26" s="28">
        <f>IF($B26="","",IF(COUNTIF(BASE!$A:$A,PAUSAS!AC$3)=0,"",SUMIFS(BASE!$AA:$AA,BASE!$A:$A,PAUSAS!AC$3,BASE!$G:$G,PAUSAS!$B26)))</f>
        <v>0</v>
      </c>
      <c r="AD26" s="28">
        <f>IF(AC26="","",IF(SUMIFS(METAS!$D:$D,METAS!$B:$B,PAUSAS!$E26)&gt;=AC26,0,AC26-SUMIFS(METAS!$D:$D,METAS!$B:$B,PAUSAS!$E26)))</f>
        <v>0</v>
      </c>
      <c r="AE26" s="18">
        <f>IF($B26="","",IF(COUNTIF(BASE!$A:$A,PAUSAS!AE$3)=0,"",SUMIFS(BASE!$AA:$AA,BASE!$A:$A,PAUSAS!AE$3,BASE!$G:$G,PAUSAS!$B26)))</f>
        <v>2.7777777777777776E-2</v>
      </c>
      <c r="AF26" s="18">
        <f>IF(AE26="","",IF(SUMIFS(METAS!$D:$D,METAS!$B:$B,PAUSAS!$E26)&gt;=AE26,0,AE26-SUMIFS(METAS!$D:$D,METAS!$B:$B,PAUSAS!$E26)))</f>
        <v>0</v>
      </c>
      <c r="AG26" s="28">
        <f>IF($B26="","",IF(COUNTIF(BASE!$A:$A,PAUSAS!AG$3)=0,"",SUMIFS(BASE!$AA:$AA,BASE!$A:$A,PAUSAS!AG$3,BASE!$G:$G,PAUSAS!$B26)))</f>
        <v>2.1689814814814815E-2</v>
      </c>
      <c r="AH26" s="28">
        <f>IF(AG26="","",IF(SUMIFS(METAS!$D:$D,METAS!$B:$B,PAUSAS!$E26)&gt;=AG26,0,AG26-SUMIFS(METAS!$D:$D,METAS!$B:$B,PAUSAS!$E26)))</f>
        <v>0</v>
      </c>
      <c r="AI26" s="18">
        <f>IF($B26="","",IF(COUNTIF(BASE!$A:$A,PAUSAS!AI$3)=0,"",SUMIFS(BASE!$AA:$AA,BASE!$A:$A,PAUSAS!AI$3,BASE!$G:$G,PAUSAS!$B26)))</f>
        <v>4.9189814814814816E-3</v>
      </c>
      <c r="AJ26" s="18">
        <f>IF(AI26="","",IF(SUMIFS(METAS!$D:$D,METAS!$B:$B,PAUSAS!$E26)&gt;=AI26,0,AI26-SUMIFS(METAS!$D:$D,METAS!$B:$B,PAUSAS!$E26)))</f>
        <v>0</v>
      </c>
      <c r="AK26" s="28">
        <f>IF($B26="","",IF(COUNTIF(BASE!$A:$A,PAUSAS!AK$3)=0,"",SUMIFS(BASE!$AA:$AA,BASE!$A:$A,PAUSAS!AK$3,BASE!$G:$G,PAUSAS!$B26)))</f>
        <v>2.1527777777777778E-2</v>
      </c>
      <c r="AL26" s="28">
        <f>IF(AK26="","",IF(SUMIFS(METAS!$D:$D,METAS!$B:$B,PAUSAS!$E26)&gt;=AK26,0,AK26-SUMIFS(METAS!$D:$D,METAS!$B:$B,PAUSAS!$E26)))</f>
        <v>0</v>
      </c>
      <c r="AM26" s="18">
        <f>IF($B26="","",IF(COUNTIF(BASE!$A:$A,PAUSAS!AM$3)=0,"",SUMIFS(BASE!$AA:$AA,BASE!$A:$A,PAUSAS!AM$3,BASE!$G:$G,PAUSAS!$B26)))</f>
        <v>0</v>
      </c>
      <c r="AN26" s="18">
        <f>IF(AM26="","",IF(SUMIFS(METAS!$D:$D,METAS!$B:$B,PAUSAS!$E26)&gt;=AM26,0,AM26-SUMIFS(METAS!$D:$D,METAS!$B:$B,PAUSAS!$E26)))</f>
        <v>0</v>
      </c>
      <c r="AO26" s="28">
        <f>IF($B26="","",IF(COUNTIF(BASE!$A:$A,PAUSAS!AO$3)=0,"",SUMIFS(BASE!$AA:$AA,BASE!$A:$A,PAUSAS!AO$3,BASE!$G:$G,PAUSAS!$B26)))</f>
        <v>2.0405092592592593E-2</v>
      </c>
      <c r="AP26" s="28">
        <f>IF(AO26="","",IF(SUMIFS(METAS!$D:$D,METAS!$B:$B,PAUSAS!$E26)&gt;=AO26,0,AO26-SUMIFS(METAS!$D:$D,METAS!$B:$B,PAUSAS!$E26)))</f>
        <v>0</v>
      </c>
      <c r="AQ26" s="18">
        <f>IF($B26="","",IF(COUNTIF(BASE!$A:$A,PAUSAS!AQ$3)=0,"",SUMIFS(BASE!$AA:$AA,BASE!$A:$A,PAUSAS!AQ$3,BASE!$G:$G,PAUSAS!$B26)))</f>
        <v>2.1886574074074076E-2</v>
      </c>
      <c r="AR26" s="18">
        <f>IF(AQ26="","",IF(SUMIFS(METAS!$D:$D,METAS!$B:$B,PAUSAS!$E26)&gt;=AQ26,0,AQ26-SUMIFS(METAS!$D:$D,METAS!$B:$B,PAUSAS!$E26)))</f>
        <v>0</v>
      </c>
      <c r="AS26" s="28">
        <f>IF($B26="","",IF(COUNTIF(BASE!$A:$A,PAUSAS!AS$3)=0,"",SUMIFS(BASE!$AA:$AA,BASE!$A:$A,PAUSAS!AS$3,BASE!$G:$G,PAUSAS!$B26)))</f>
        <v>0</v>
      </c>
      <c r="AT26" s="28">
        <f>IF(AS26="","",IF(SUMIFS(METAS!$D:$D,METAS!$B:$B,PAUSAS!$E26)&gt;=AS26,0,AS26-SUMIFS(METAS!$D:$D,METAS!$B:$B,PAUSAS!$E26)))</f>
        <v>0</v>
      </c>
      <c r="AU26" s="18">
        <f>IF($B26="","",IF(COUNTIF(BASE!$A:$A,PAUSAS!AU$3)=0,"",SUMIFS(BASE!$AA:$AA,BASE!$A:$A,PAUSAS!AU$3,BASE!$G:$G,PAUSAS!$B26)))</f>
        <v>2.6296296296296297E-2</v>
      </c>
      <c r="AV26" s="18">
        <f>IF(AU26="","",IF(SUMIFS(METAS!$D:$D,METAS!$B:$B,PAUSAS!$E26)&gt;=AU26,0,AU26-SUMIFS(METAS!$D:$D,METAS!$B:$B,PAUSAS!$E26)))</f>
        <v>0</v>
      </c>
      <c r="AW26" s="28">
        <f>IF($B26="","",IF(COUNTIF(BASE!$A:$A,PAUSAS!AW$3)=0,"",SUMIFS(BASE!$AA:$AA,BASE!$A:$A,PAUSAS!AW$3,BASE!$G:$G,PAUSAS!$B26)))</f>
        <v>2.7303240740740739E-2</v>
      </c>
      <c r="AX26" s="28">
        <f>IF(AW26="","",IF(SUMIFS(METAS!$D:$D,METAS!$B:$B,PAUSAS!$E26)&gt;=AW26,0,AW26-SUMIFS(METAS!$D:$D,METAS!$B:$B,PAUSAS!$E26)))</f>
        <v>0</v>
      </c>
      <c r="AY26" s="18">
        <f>IF($B26="","",IF(COUNTIF(BASE!$A:$A,PAUSAS!AY$3)=0,"",SUMIFS(BASE!$AA:$AA,BASE!$A:$A,PAUSAS!AY$3,BASE!$G:$G,PAUSAS!$B26)))</f>
        <v>0</v>
      </c>
      <c r="AZ26" s="18">
        <f>IF(AY26="","",IF(SUMIFS(METAS!$D:$D,METAS!$B:$B,PAUSAS!$E26)&gt;=AY26,0,AY26-SUMIFS(METAS!$D:$D,METAS!$B:$B,PAUSAS!$E26)))</f>
        <v>0</v>
      </c>
      <c r="BA26" s="28">
        <f>IF($B26="","",IF(COUNTIF(BASE!$A:$A,PAUSAS!BA$3)=0,"",SUMIFS(BASE!$AA:$AA,BASE!$A:$A,PAUSAS!BA$3,BASE!$G:$G,PAUSAS!$B26)))</f>
        <v>0</v>
      </c>
      <c r="BB26" s="28">
        <f>IF(BA26="","",IF(SUMIFS(METAS!$D:$D,METAS!$B:$B,PAUSAS!$E26)&gt;=BA26,0,BA26-SUMIFS(METAS!$D:$D,METAS!$B:$B,PAUSAS!$E26)))</f>
        <v>0</v>
      </c>
      <c r="BC26" s="18">
        <f>IF($B26="","",IF(COUNTIF(BASE!$A:$A,PAUSAS!BC$3)=0,"",SUMIFS(BASE!$AA:$AA,BASE!$A:$A,PAUSAS!BC$3,BASE!$G:$G,PAUSAS!$B26)))</f>
        <v>2.7858796296296298E-2</v>
      </c>
      <c r="BD26" s="18">
        <f>IF(BC26="","",IF(SUMIFS(METAS!$D:$D,METAS!$B:$B,PAUSAS!$E26)&gt;=BC26,0,BC26-SUMIFS(METAS!$D:$D,METAS!$B:$B,PAUSAS!$E26)))</f>
        <v>0</v>
      </c>
      <c r="BE26" s="28">
        <f>IF($B26="","",IF(COUNTIF(BASE!$A:$A,PAUSAS!BE$3)=0,"",SUMIFS(BASE!$AA:$AA,BASE!$A:$A,PAUSAS!BE$3,BASE!$G:$G,PAUSAS!$B26)))</f>
        <v>2.1875000000000002E-2</v>
      </c>
      <c r="BF26" s="28">
        <f>IF(BE26="","",IF(SUMIFS(METAS!$D:$D,METAS!$B:$B,PAUSAS!$E26)&gt;=BE26,0,BE26-SUMIFS(METAS!$D:$D,METAS!$B:$B,PAUSAS!$E26)))</f>
        <v>0</v>
      </c>
      <c r="BG26" s="18">
        <f>IF($B26="","",IF(COUNTIF(BASE!$A:$A,PAUSAS!BG$3)=0,"",SUMIFS(BASE!$AA:$AA,BASE!$A:$A,PAUSAS!BG$3,BASE!$G:$G,PAUSAS!$B26)))</f>
        <v>3.3067129629629627E-2</v>
      </c>
      <c r="BH26" s="18">
        <f>IF(BG26="","",IF(SUMIFS(METAS!$D:$D,METAS!$B:$B,PAUSAS!$E26)&gt;=BG26,0,BG26-SUMIFS(METAS!$D:$D,METAS!$B:$B,PAUSAS!$E26)))</f>
        <v>2.5115740740740723E-3</v>
      </c>
      <c r="BI26" s="28">
        <f>IF($B26="","",IF(COUNTIF(BASE!$A:$A,PAUSAS!BI$3)=0,"",SUMIFS(BASE!$AA:$AA,BASE!$A:$A,PAUSAS!BI$3,BASE!$G:$G,PAUSAS!$B26)))</f>
        <v>0</v>
      </c>
      <c r="BJ26" s="28">
        <f>IF(BI26="","",IF(SUMIFS(METAS!$D:$D,METAS!$B:$B,PAUSAS!$E26)&gt;=BI26,0,BI26-SUMIFS(METAS!$D:$D,METAS!$B:$B,PAUSAS!$E26)))</f>
        <v>0</v>
      </c>
      <c r="BK26" s="18">
        <f>IF($B26="","",IF(COUNTIF(BASE!$A:$A,PAUSAS!BK$3)=0,"",SUMIFS(BASE!$AA:$AA,BASE!$A:$A,PAUSAS!BK$3,BASE!$G:$G,PAUSAS!$B26)))</f>
        <v>2.1782407407407407E-2</v>
      </c>
      <c r="BL26" s="18">
        <f>IF(BK26="","",IF(SUMIFS(METAS!$D:$D,METAS!$B:$B,PAUSAS!$E26)&gt;=BK26,0,BK26-SUMIFS(METAS!$D:$D,METAS!$B:$B,PAUSAS!$E26)))</f>
        <v>0</v>
      </c>
      <c r="BM26" s="28">
        <f>IF($B26="","",IF(COUNTIF(BASE!$A:$A,PAUSAS!BM$3)=0,"",SUMIFS(BASE!$AA:$AA,BASE!$A:$A,PAUSAS!BM$3,BASE!$G:$G,PAUSAS!$B26)))</f>
        <v>7.0486111111111105E-3</v>
      </c>
      <c r="BN26" s="28">
        <f>IF(BM26="","",IF(SUMIFS(METAS!$D:$D,METAS!$B:$B,PAUSAS!$E26)&gt;=BM26,0,BM26-SUMIFS(METAS!$D:$D,METAS!$B:$B,PAUSAS!$E26)))</f>
        <v>0</v>
      </c>
      <c r="BO26" s="18">
        <f>IF($B26="","",IF(COUNTIF(BASE!$A:$A,PAUSAS!BO$3)=0,"",SUMIFS(BASE!$AA:$AA,BASE!$A:$A,PAUSAS!BO$3,BASE!$G:$G,PAUSAS!$B26)))</f>
        <v>0</v>
      </c>
      <c r="BP26" s="18">
        <f>IF(BO26="","",IF(SUMIFS(METAS!$D:$D,METAS!$B:$B,PAUSAS!$E26)&gt;=BO26,0,BO26-SUMIFS(METAS!$D:$D,METAS!$B:$B,PAUSAS!$E26)))</f>
        <v>0</v>
      </c>
      <c r="BQ26" s="28">
        <f>IF($B26="","",IF(COUNTIF(BASE!$A:$A,PAUSAS!BQ$3)=0,"",SUMIFS(BASE!$AA:$AA,BASE!$A:$A,PAUSAS!BQ$3,BASE!$G:$G,PAUSAS!$B26)))</f>
        <v>7.9745370370370369E-3</v>
      </c>
      <c r="BR26" s="28">
        <f>IF(BQ26="","",IF(SUMIFS(METAS!$D:$D,METAS!$B:$B,PAUSAS!$E26)&gt;=BQ26,0,BQ26-SUMIFS(METAS!$D:$D,METAS!$B:$B,PAUSAS!$E26)))</f>
        <v>0</v>
      </c>
      <c r="BS26" s="18">
        <f>IF($B26="","",IF(COUNTIF(BASE!$A:$A,PAUSAS!BS$3)=0,"",SUMIFS(BASE!$AA:$AA,BASE!$A:$A,PAUSAS!BS$3,BASE!$G:$G,PAUSAS!$B26)))</f>
        <v>7.1180555555555554E-3</v>
      </c>
      <c r="BT26" s="18">
        <f>IF(BS26="","",IF(SUMIFS(METAS!$D:$D,METAS!$B:$B,PAUSAS!$E26)&gt;=BS26,0,BS26-SUMIFS(METAS!$D:$D,METAS!$B:$B,PAUSAS!$E26)))</f>
        <v>0</v>
      </c>
      <c r="BU26" s="28">
        <f>IF($B26="","",IF(COUNTIF(BASE!$A:$A,PAUSAS!BU$3)=0,"",SUMIFS(BASE!$AA:$AA,BASE!$A:$A,PAUSAS!BU$3,BASE!$G:$G,PAUSAS!$B26)))</f>
        <v>3.1030092592592595E-2</v>
      </c>
      <c r="BV26" s="28">
        <f>IF(BU26="","",IF(SUMIFS(METAS!$D:$D,METAS!$B:$B,PAUSAS!$E26)&gt;=BU26,0,BU26-SUMIFS(METAS!$D:$D,METAS!$B:$B,PAUSAS!$E26)))</f>
        <v>4.7453703703704067E-4</v>
      </c>
    </row>
    <row r="27" spans="2:74" s="8" customFormat="1" x14ac:dyDescent="0.25">
      <c r="B27" s="50">
        <v>91155</v>
      </c>
      <c r="C27" s="16" t="str">
        <f>IF($B27="","",VLOOKUP($B27,EQUIPE!$B:$E,2,0))</f>
        <v>WELITON MESSIAS DE FREITAS</v>
      </c>
      <c r="D27" s="16" t="str">
        <f>IF($B27="","",VLOOKUP($B27,EQUIPE!$B:$F,5,0))</f>
        <v>ULTRAGAZ BO</v>
      </c>
      <c r="E27" s="18">
        <f>IF($B27="","",VLOOKUP($B27,EQUIPE!$B:$E,3,0))</f>
        <v>0.26388888888888884</v>
      </c>
      <c r="F27" s="16" t="str">
        <f>IF($B27="","",VLOOKUP($B27,EQUIPE!$B:$E,4,0))</f>
        <v>ADRIANA VERCOSA BARROS CEZANHOQUE</v>
      </c>
      <c r="H27" s="18">
        <f>IF($B27="","",SUMIFS(ABS!$H:$H,ABS!$B:$B,PAUSAS!$B27)*SUMIFS(METAS!$D:$D,METAS!$B:$B,PAUSAS!$E27))</f>
        <v>0.61111111111111105</v>
      </c>
      <c r="I27" s="18">
        <f t="shared" si="1"/>
        <v>0.50175925925925924</v>
      </c>
      <c r="J27" s="18">
        <f t="shared" si="2"/>
        <v>7.2662037037037053E-2</v>
      </c>
      <c r="K27" s="19">
        <f t="shared" si="3"/>
        <v>0.88109848484848485</v>
      </c>
      <c r="M27" s="28">
        <f>IF($B27="","",IF(COUNTIF(BASE!$A:$A,PAUSAS!M$3)=0,"",SUMIFS(BASE!$AA:$AA,BASE!$A:$A,PAUSAS!M$3,BASE!$G:$G,PAUSAS!$B27)))</f>
        <v>0</v>
      </c>
      <c r="N27" s="28">
        <f>IF(M27="","",IF(SUMIFS(METAS!$D:$D,METAS!$B:$B,PAUSAS!$E27)&gt;=M27,0,M27-SUMIFS(METAS!$D:$D,METAS!$B:$B,PAUSAS!$E27)))</f>
        <v>0</v>
      </c>
      <c r="O27" s="18">
        <f>IF($B27="","",IF(COUNTIF(BASE!$A:$A,PAUSAS!O$3)=0,"",SUMIFS(BASE!$AA:$AA,BASE!$A:$A,PAUSAS!O$3,BASE!$G:$G,PAUSAS!$B27)))</f>
        <v>4.1932870370370377E-2</v>
      </c>
      <c r="P27" s="18">
        <f>IF(O27="","",IF(SUMIFS(METAS!$D:$D,METAS!$B:$B,PAUSAS!$E27)&gt;=O27,0,O27-SUMIFS(METAS!$D:$D,METAS!$B:$B,PAUSAS!$E27)))</f>
        <v>1.1377314814814823E-2</v>
      </c>
      <c r="Q27" s="28">
        <f>IF($B27="","",IF(COUNTIF(BASE!$A:$A,PAUSAS!Q$3)=0,"",SUMIFS(BASE!$AA:$AA,BASE!$A:$A,PAUSAS!Q$3,BASE!$G:$G,PAUSAS!$B27)))</f>
        <v>2.8680555555555556E-2</v>
      </c>
      <c r="R27" s="28">
        <f>IF(Q27="","",IF(SUMIFS(METAS!$D:$D,METAS!$B:$B,PAUSAS!$E27)&gt;=Q27,0,Q27-SUMIFS(METAS!$D:$D,METAS!$B:$B,PAUSAS!$E27)))</f>
        <v>0</v>
      </c>
      <c r="S27" s="18">
        <f>IF($B27="","",IF(COUNTIF(BASE!$A:$A,PAUSAS!S$3)=0,"",SUMIFS(BASE!$AA:$AA,BASE!$A:$A,PAUSAS!S$3,BASE!$G:$G,PAUSAS!$B27)))</f>
        <v>2.4479166666666666E-2</v>
      </c>
      <c r="T27" s="18">
        <f>IF(S27="","",IF(SUMIFS(METAS!$D:$D,METAS!$B:$B,PAUSAS!$E27)&gt;=S27,0,S27-SUMIFS(METAS!$D:$D,METAS!$B:$B,PAUSAS!$E27)))</f>
        <v>0</v>
      </c>
      <c r="U27" s="28">
        <f>IF($B27="","",IF(COUNTIF(BASE!$A:$A,PAUSAS!U$3)=0,"",SUMIFS(BASE!$AA:$AA,BASE!$A:$A,PAUSAS!U$3,BASE!$G:$G,PAUSAS!$B27)))</f>
        <v>6.2847222222222228E-3</v>
      </c>
      <c r="V27" s="28">
        <f>IF(U27="","",IF(SUMIFS(METAS!$D:$D,METAS!$B:$B,PAUSAS!$E27)&gt;=U27,0,U27-SUMIFS(METAS!$D:$D,METAS!$B:$B,PAUSAS!$E27)))</f>
        <v>0</v>
      </c>
      <c r="W27" s="18">
        <f>IF($B27="","",IF(COUNTIF(BASE!$A:$A,PAUSAS!W$3)=0,"",SUMIFS(BASE!$AA:$AA,BASE!$A:$A,PAUSAS!W$3,BASE!$G:$G,PAUSAS!$B27)))</f>
        <v>5.4398148148148149E-3</v>
      </c>
      <c r="X27" s="18">
        <f>IF(W27="","",IF(SUMIFS(METAS!$D:$D,METAS!$B:$B,PAUSAS!$E27)&gt;=W27,0,W27-SUMIFS(METAS!$D:$D,METAS!$B:$B,PAUSAS!$E27)))</f>
        <v>0</v>
      </c>
      <c r="Y27" s="28">
        <f>IF($B27="","",IF(COUNTIF(BASE!$A:$A,PAUSAS!Y$3)=0,"",SUMIFS(BASE!$AA:$AA,BASE!$A:$A,PAUSAS!Y$3,BASE!$G:$G,PAUSAS!$B27)))</f>
        <v>0</v>
      </c>
      <c r="Z27" s="28">
        <f>IF(Y27="","",IF(SUMIFS(METAS!$D:$D,METAS!$B:$B,PAUSAS!$E27)&gt;=Y27,0,Y27-SUMIFS(METAS!$D:$D,METAS!$B:$B,PAUSAS!$E27)))</f>
        <v>0</v>
      </c>
      <c r="AA27" s="18">
        <f>IF($B27="","",IF(COUNTIF(BASE!$A:$A,PAUSAS!AA$3)=0,"",SUMIFS(BASE!$AA:$AA,BASE!$A:$A,PAUSAS!AA$3,BASE!$G:$G,PAUSAS!$B27)))</f>
        <v>1.6249999999999997E-2</v>
      </c>
      <c r="AB27" s="18">
        <f>IF(AA27="","",IF(SUMIFS(METAS!$D:$D,METAS!$B:$B,PAUSAS!$E27)&gt;=AA27,0,AA27-SUMIFS(METAS!$D:$D,METAS!$B:$B,PAUSAS!$E27)))</f>
        <v>0</v>
      </c>
      <c r="AC27" s="28">
        <f>IF($B27="","",IF(COUNTIF(BASE!$A:$A,PAUSAS!AC$3)=0,"",SUMIFS(BASE!$AA:$AA,BASE!$A:$A,PAUSAS!AC$3,BASE!$G:$G,PAUSAS!$B27)))</f>
        <v>7.2569444444444443E-3</v>
      </c>
      <c r="AD27" s="28">
        <f>IF(AC27="","",IF(SUMIFS(METAS!$D:$D,METAS!$B:$B,PAUSAS!$E27)&gt;=AC27,0,AC27-SUMIFS(METAS!$D:$D,METAS!$B:$B,PAUSAS!$E27)))</f>
        <v>0</v>
      </c>
      <c r="AE27" s="18">
        <f>IF($B27="","",IF(COUNTIF(BASE!$A:$A,PAUSAS!AE$3)=0,"",SUMIFS(BASE!$AA:$AA,BASE!$A:$A,PAUSAS!AE$3,BASE!$G:$G,PAUSAS!$B27)))</f>
        <v>0</v>
      </c>
      <c r="AF27" s="18">
        <f>IF(AE27="","",IF(SUMIFS(METAS!$D:$D,METAS!$B:$B,PAUSAS!$E27)&gt;=AE27,0,AE27-SUMIFS(METAS!$D:$D,METAS!$B:$B,PAUSAS!$E27)))</f>
        <v>0</v>
      </c>
      <c r="AG27" s="28">
        <f>IF($B27="","",IF(COUNTIF(BASE!$A:$A,PAUSAS!AG$3)=0,"",SUMIFS(BASE!$AA:$AA,BASE!$A:$A,PAUSAS!AG$3,BASE!$G:$G,PAUSAS!$B27)))</f>
        <v>0</v>
      </c>
      <c r="AH27" s="28">
        <f>IF(AG27="","",IF(SUMIFS(METAS!$D:$D,METAS!$B:$B,PAUSAS!$E27)&gt;=AG27,0,AG27-SUMIFS(METAS!$D:$D,METAS!$B:$B,PAUSAS!$E27)))</f>
        <v>0</v>
      </c>
      <c r="AI27" s="18">
        <f>IF($B27="","",IF(COUNTIF(BASE!$A:$A,PAUSAS!AI$3)=0,"",SUMIFS(BASE!$AA:$AA,BASE!$A:$A,PAUSAS!AI$3,BASE!$G:$G,PAUSAS!$B27)))</f>
        <v>0</v>
      </c>
      <c r="AJ27" s="18">
        <f>IF(AI27="","",IF(SUMIFS(METAS!$D:$D,METAS!$B:$B,PAUSAS!$E27)&gt;=AI27,0,AI27-SUMIFS(METAS!$D:$D,METAS!$B:$B,PAUSAS!$E27)))</f>
        <v>0</v>
      </c>
      <c r="AK27" s="28">
        <f>IF($B27="","",IF(COUNTIF(BASE!$A:$A,PAUSAS!AK$3)=0,"",SUMIFS(BASE!$AA:$AA,BASE!$A:$A,PAUSAS!AK$3,BASE!$G:$G,PAUSAS!$B27)))</f>
        <v>0</v>
      </c>
      <c r="AL27" s="28">
        <f>IF(AK27="","",IF(SUMIFS(METAS!$D:$D,METAS!$B:$B,PAUSAS!$E27)&gt;=AK27,0,AK27-SUMIFS(METAS!$D:$D,METAS!$B:$B,PAUSAS!$E27)))</f>
        <v>0</v>
      </c>
      <c r="AM27" s="18">
        <f>IF($B27="","",IF(COUNTIF(BASE!$A:$A,PAUSAS!AM$3)=0,"",SUMIFS(BASE!$AA:$AA,BASE!$A:$A,PAUSAS!AM$3,BASE!$G:$G,PAUSAS!$B27)))</f>
        <v>0</v>
      </c>
      <c r="AN27" s="18">
        <f>IF(AM27="","",IF(SUMIFS(METAS!$D:$D,METAS!$B:$B,PAUSAS!$E27)&gt;=AM27,0,AM27-SUMIFS(METAS!$D:$D,METAS!$B:$B,PAUSAS!$E27)))</f>
        <v>0</v>
      </c>
      <c r="AO27" s="28">
        <f>IF($B27="","",IF(COUNTIF(BASE!$A:$A,PAUSAS!AO$3)=0,"",SUMIFS(BASE!$AA:$AA,BASE!$A:$A,PAUSAS!AO$3,BASE!$G:$G,PAUSAS!$B27)))</f>
        <v>2.7731481481481482E-2</v>
      </c>
      <c r="AP27" s="28">
        <f>IF(AO27="","",IF(SUMIFS(METAS!$D:$D,METAS!$B:$B,PAUSAS!$E27)&gt;=AO27,0,AO27-SUMIFS(METAS!$D:$D,METAS!$B:$B,PAUSAS!$E27)))</f>
        <v>0</v>
      </c>
      <c r="AQ27" s="18">
        <f>IF($B27="","",IF(COUNTIF(BASE!$A:$A,PAUSAS!AQ$3)=0,"",SUMIFS(BASE!$AA:$AA,BASE!$A:$A,PAUSAS!AQ$3,BASE!$G:$G,PAUSAS!$B27)))</f>
        <v>4.8831018518518524E-2</v>
      </c>
      <c r="AR27" s="18">
        <f>IF(AQ27="","",IF(SUMIFS(METAS!$D:$D,METAS!$B:$B,PAUSAS!$E27)&gt;=AQ27,0,AQ27-SUMIFS(METAS!$D:$D,METAS!$B:$B,PAUSAS!$E27)))</f>
        <v>1.8275462962962969E-2</v>
      </c>
      <c r="AS27" s="28">
        <f>IF($B27="","",IF(COUNTIF(BASE!$A:$A,PAUSAS!AS$3)=0,"",SUMIFS(BASE!$AA:$AA,BASE!$A:$A,PAUSAS!AS$3,BASE!$G:$G,PAUSAS!$B27)))</f>
        <v>0</v>
      </c>
      <c r="AT27" s="28">
        <f>IF(AS27="","",IF(SUMIFS(METAS!$D:$D,METAS!$B:$B,PAUSAS!$E27)&gt;=AS27,0,AS27-SUMIFS(METAS!$D:$D,METAS!$B:$B,PAUSAS!$E27)))</f>
        <v>0</v>
      </c>
      <c r="AU27" s="18">
        <f>IF($B27="","",IF(COUNTIF(BASE!$A:$A,PAUSAS!AU$3)=0,"",SUMIFS(BASE!$AA:$AA,BASE!$A:$A,PAUSAS!AU$3,BASE!$G:$G,PAUSAS!$B27)))</f>
        <v>0</v>
      </c>
      <c r="AV27" s="18">
        <f>IF(AU27="","",IF(SUMIFS(METAS!$D:$D,METAS!$B:$B,PAUSAS!$E27)&gt;=AU27,0,AU27-SUMIFS(METAS!$D:$D,METAS!$B:$B,PAUSAS!$E27)))</f>
        <v>0</v>
      </c>
      <c r="AW27" s="28">
        <f>IF($B27="","",IF(COUNTIF(BASE!$A:$A,PAUSAS!AW$3)=0,"",SUMIFS(BASE!$AA:$AA,BASE!$A:$A,PAUSAS!AW$3,BASE!$G:$G,PAUSAS!$B27)))</f>
        <v>2.7615740740740743E-2</v>
      </c>
      <c r="AX27" s="28">
        <f>IF(AW27="","",IF(SUMIFS(METAS!$D:$D,METAS!$B:$B,PAUSAS!$E27)&gt;=AW27,0,AW27-SUMIFS(METAS!$D:$D,METAS!$B:$B,PAUSAS!$E27)))</f>
        <v>0</v>
      </c>
      <c r="AY27" s="18">
        <f>IF($B27="","",IF(COUNTIF(BASE!$A:$A,PAUSAS!AY$3)=0,"",SUMIFS(BASE!$AA:$AA,BASE!$A:$A,PAUSAS!AY$3,BASE!$G:$G,PAUSAS!$B27)))</f>
        <v>4.0960648148148142E-2</v>
      </c>
      <c r="AZ27" s="18">
        <f>IF(AY27="","",IF(SUMIFS(METAS!$D:$D,METAS!$B:$B,PAUSAS!$E27)&gt;=AY27,0,AY27-SUMIFS(METAS!$D:$D,METAS!$B:$B,PAUSAS!$E27)))</f>
        <v>1.0405092592592587E-2</v>
      </c>
      <c r="BA27" s="28">
        <f>IF($B27="","",IF(COUNTIF(BASE!$A:$A,PAUSAS!BA$3)=0,"",SUMIFS(BASE!$AA:$AA,BASE!$A:$A,PAUSAS!BA$3,BASE!$G:$G,PAUSAS!$B27)))</f>
        <v>0</v>
      </c>
      <c r="BB27" s="28">
        <f>IF(BA27="","",IF(SUMIFS(METAS!$D:$D,METAS!$B:$B,PAUSAS!$E27)&gt;=BA27,0,BA27-SUMIFS(METAS!$D:$D,METAS!$B:$B,PAUSAS!$E27)))</f>
        <v>0</v>
      </c>
      <c r="BC27" s="18">
        <f>IF($B27="","",IF(COUNTIF(BASE!$A:$A,PAUSAS!BC$3)=0,"",SUMIFS(BASE!$AA:$AA,BASE!$A:$A,PAUSAS!BC$3,BASE!$G:$G,PAUSAS!$B27)))</f>
        <v>2.5034722222222222E-2</v>
      </c>
      <c r="BD27" s="18">
        <f>IF(BC27="","",IF(SUMIFS(METAS!$D:$D,METAS!$B:$B,PAUSAS!$E27)&gt;=BC27,0,BC27-SUMIFS(METAS!$D:$D,METAS!$B:$B,PAUSAS!$E27)))</f>
        <v>0</v>
      </c>
      <c r="BE27" s="28">
        <f>IF($B27="","",IF(COUNTIF(BASE!$A:$A,PAUSAS!BE$3)=0,"",SUMIFS(BASE!$AA:$AA,BASE!$A:$A,PAUSAS!BE$3,BASE!$G:$G,PAUSAS!$B27)))</f>
        <v>2.3171296296296294E-2</v>
      </c>
      <c r="BF27" s="28">
        <f>IF(BE27="","",IF(SUMIFS(METAS!$D:$D,METAS!$B:$B,PAUSAS!$E27)&gt;=BE27,0,BE27-SUMIFS(METAS!$D:$D,METAS!$B:$B,PAUSAS!$E27)))</f>
        <v>0</v>
      </c>
      <c r="BG27" s="18">
        <f>IF($B27="","",IF(COUNTIF(BASE!$A:$A,PAUSAS!BG$3)=0,"",SUMIFS(BASE!$AA:$AA,BASE!$A:$A,PAUSAS!BG$3,BASE!$G:$G,PAUSAS!$B27)))</f>
        <v>5.9386574074074078E-2</v>
      </c>
      <c r="BH27" s="18">
        <f>IF(BG27="","",IF(SUMIFS(METAS!$D:$D,METAS!$B:$B,PAUSAS!$E27)&gt;=BG27,0,BG27-SUMIFS(METAS!$D:$D,METAS!$B:$B,PAUSAS!$E27)))</f>
        <v>2.8831018518518523E-2</v>
      </c>
      <c r="BI27" s="28">
        <f>IF($B27="","",IF(COUNTIF(BASE!$A:$A,PAUSAS!BI$3)=0,"",SUMIFS(BASE!$AA:$AA,BASE!$A:$A,PAUSAS!BI$3,BASE!$G:$G,PAUSAS!$B27)))</f>
        <v>1.8310185185185186E-2</v>
      </c>
      <c r="BJ27" s="28">
        <f>IF(BI27="","",IF(SUMIFS(METAS!$D:$D,METAS!$B:$B,PAUSAS!$E27)&gt;=BI27,0,BI27-SUMIFS(METAS!$D:$D,METAS!$B:$B,PAUSAS!$E27)))</f>
        <v>0</v>
      </c>
      <c r="BK27" s="18">
        <f>IF($B27="","",IF(COUNTIF(BASE!$A:$A,PAUSAS!BK$3)=0,"",SUMIFS(BASE!$AA:$AA,BASE!$A:$A,PAUSAS!BK$3,BASE!$G:$G,PAUSAS!$B27)))</f>
        <v>3.4328703703703708E-2</v>
      </c>
      <c r="BL27" s="18">
        <f>IF(BK27="","",IF(SUMIFS(METAS!$D:$D,METAS!$B:$B,PAUSAS!$E27)&gt;=BK27,0,BK27-SUMIFS(METAS!$D:$D,METAS!$B:$B,PAUSAS!$E27)))</f>
        <v>3.7731481481481539E-3</v>
      </c>
      <c r="BM27" s="28">
        <f>IF($B27="","",IF(COUNTIF(BASE!$A:$A,PAUSAS!BM$3)=0,"",SUMIFS(BASE!$AA:$AA,BASE!$A:$A,PAUSAS!BM$3,BASE!$G:$G,PAUSAS!$B27)))</f>
        <v>2.5717592592592594E-2</v>
      </c>
      <c r="BN27" s="28">
        <f>IF(BM27="","",IF(SUMIFS(METAS!$D:$D,METAS!$B:$B,PAUSAS!$E27)&gt;=BM27,0,BM27-SUMIFS(METAS!$D:$D,METAS!$B:$B,PAUSAS!$E27)))</f>
        <v>0</v>
      </c>
      <c r="BO27" s="18">
        <f>IF($B27="","",IF(COUNTIF(BASE!$A:$A,PAUSAS!BO$3)=0,"",SUMIFS(BASE!$AA:$AA,BASE!$A:$A,PAUSAS!BO$3,BASE!$G:$G,PAUSAS!$B27)))</f>
        <v>0</v>
      </c>
      <c r="BP27" s="18">
        <f>IF(BO27="","",IF(SUMIFS(METAS!$D:$D,METAS!$B:$B,PAUSAS!$E27)&gt;=BO27,0,BO27-SUMIFS(METAS!$D:$D,METAS!$B:$B,PAUSAS!$E27)))</f>
        <v>0</v>
      </c>
      <c r="BQ27" s="28">
        <f>IF($B27="","",IF(COUNTIF(BASE!$A:$A,PAUSAS!BQ$3)=0,"",SUMIFS(BASE!$AA:$AA,BASE!$A:$A,PAUSAS!BQ$3,BASE!$G:$G,PAUSAS!$B27)))</f>
        <v>6.0069444444444441E-3</v>
      </c>
      <c r="BR27" s="28">
        <f>IF(BQ27="","",IF(SUMIFS(METAS!$D:$D,METAS!$B:$B,PAUSAS!$E27)&gt;=BQ27,0,BQ27-SUMIFS(METAS!$D:$D,METAS!$B:$B,PAUSAS!$E27)))</f>
        <v>0</v>
      </c>
      <c r="BS27" s="18">
        <f>IF($B27="","",IF(COUNTIF(BASE!$A:$A,PAUSAS!BS$3)=0,"",SUMIFS(BASE!$AA:$AA,BASE!$A:$A,PAUSAS!BS$3,BASE!$G:$G,PAUSAS!$B27)))</f>
        <v>1.4803240740740742E-2</v>
      </c>
      <c r="BT27" s="18">
        <f>IF(BS27="","",IF(SUMIFS(METAS!$D:$D,METAS!$B:$B,PAUSAS!$E27)&gt;=BS27,0,BS27-SUMIFS(METAS!$D:$D,METAS!$B:$B,PAUSAS!$E27)))</f>
        <v>0</v>
      </c>
      <c r="BU27" s="28">
        <f>IF($B27="","",IF(COUNTIF(BASE!$A:$A,PAUSAS!BU$3)=0,"",SUMIFS(BASE!$AA:$AA,BASE!$A:$A,PAUSAS!BU$3,BASE!$G:$G,PAUSAS!$B27)))</f>
        <v>1.953703703703704E-2</v>
      </c>
      <c r="BV27" s="28">
        <f>IF(BU27="","",IF(SUMIFS(METAS!$D:$D,METAS!$B:$B,PAUSAS!$E27)&gt;=BU27,0,BU27-SUMIFS(METAS!$D:$D,METAS!$B:$B,PAUSAS!$E27)))</f>
        <v>0</v>
      </c>
    </row>
    <row r="28" spans="2:74" s="8" customFormat="1" x14ac:dyDescent="0.25">
      <c r="B28" s="50">
        <v>91141</v>
      </c>
      <c r="C28" s="16" t="str">
        <f>IF($B28="","",VLOOKUP($B28,EQUIPE!$B:$E,2,0))</f>
        <v xml:space="preserve">	LAERCIO SA SANTOS </v>
      </c>
      <c r="D28" s="16" t="str">
        <f>IF($B28="","",VLOOKUP($B28,EQUIPE!$B:$F,5,0))</f>
        <v>ULTRAGAZ FRONT</v>
      </c>
      <c r="E28" s="18">
        <f>IF($B28="","",VLOOKUP($B28,EQUIPE!$B:$E,3,0))</f>
        <v>0.26388888888888884</v>
      </c>
      <c r="F28" s="16" t="str">
        <f>IF($B28="","",VLOOKUP($B28,EQUIPE!$B:$E,4,0))</f>
        <v>ADRIANA VERCOSA BARROS CEZANHOQUE</v>
      </c>
      <c r="H28" s="18">
        <f>IF($B28="","",SUMIFS(ABS!$H:$H,ABS!$B:$B,PAUSAS!$B28)*SUMIFS(METAS!$D:$D,METAS!$B:$B,PAUSAS!$E28))</f>
        <v>0.73333333333333328</v>
      </c>
      <c r="I28" s="18">
        <f t="shared" si="1"/>
        <v>0.55249999999999999</v>
      </c>
      <c r="J28" s="18">
        <f t="shared" si="2"/>
        <v>2.2569444444444468E-3</v>
      </c>
      <c r="K28" s="19">
        <f t="shared" si="3"/>
        <v>0.99692234848484851</v>
      </c>
      <c r="M28" s="28">
        <f>IF($B28="","",IF(COUNTIF(BASE!$A:$A,PAUSAS!M$3)=0,"",SUMIFS(BASE!$AA:$AA,BASE!$A:$A,PAUSAS!M$3,BASE!$G:$G,PAUSAS!$B28)))</f>
        <v>0</v>
      </c>
      <c r="N28" s="28">
        <f>IF(M28="","",IF(SUMIFS(METAS!$D:$D,METAS!$B:$B,PAUSAS!$E28)&gt;=M28,0,M28-SUMIFS(METAS!$D:$D,METAS!$B:$B,PAUSAS!$E28)))</f>
        <v>0</v>
      </c>
      <c r="O28" s="18">
        <f>IF($B28="","",IF(COUNTIF(BASE!$A:$A,PAUSAS!O$3)=0,"",SUMIFS(BASE!$AA:$AA,BASE!$A:$A,PAUSAS!O$3,BASE!$G:$G,PAUSAS!$B28)))</f>
        <v>2.9502314814814815E-2</v>
      </c>
      <c r="P28" s="18">
        <f>IF(O28="","",IF(SUMIFS(METAS!$D:$D,METAS!$B:$B,PAUSAS!$E28)&gt;=O28,0,O28-SUMIFS(METAS!$D:$D,METAS!$B:$B,PAUSAS!$E28)))</f>
        <v>0</v>
      </c>
      <c r="Q28" s="28">
        <f>IF($B28="","",IF(COUNTIF(BASE!$A:$A,PAUSAS!Q$3)=0,"",SUMIFS(BASE!$AA:$AA,BASE!$A:$A,PAUSAS!Q$3,BASE!$G:$G,PAUSAS!$B28)))</f>
        <v>0</v>
      </c>
      <c r="R28" s="28">
        <f>IF(Q28="","",IF(SUMIFS(METAS!$D:$D,METAS!$B:$B,PAUSAS!$E28)&gt;=Q28,0,Q28-SUMIFS(METAS!$D:$D,METAS!$B:$B,PAUSAS!$E28)))</f>
        <v>0</v>
      </c>
      <c r="S28" s="18">
        <f>IF($B28="","",IF(COUNTIF(BASE!$A:$A,PAUSAS!S$3)=0,"",SUMIFS(BASE!$AA:$AA,BASE!$A:$A,PAUSAS!S$3,BASE!$G:$G,PAUSAS!$B28)))</f>
        <v>0</v>
      </c>
      <c r="T28" s="18">
        <f>IF(S28="","",IF(SUMIFS(METAS!$D:$D,METAS!$B:$B,PAUSAS!$E28)&gt;=S28,0,S28-SUMIFS(METAS!$D:$D,METAS!$B:$B,PAUSAS!$E28)))</f>
        <v>0</v>
      </c>
      <c r="U28" s="28">
        <f>IF($B28="","",IF(COUNTIF(BASE!$A:$A,PAUSAS!U$3)=0,"",SUMIFS(BASE!$AA:$AA,BASE!$A:$A,PAUSAS!U$3,BASE!$G:$G,PAUSAS!$B28)))</f>
        <v>2.7962962962962964E-2</v>
      </c>
      <c r="V28" s="28">
        <f>IF(U28="","",IF(SUMIFS(METAS!$D:$D,METAS!$B:$B,PAUSAS!$E28)&gt;=U28,0,U28-SUMIFS(METAS!$D:$D,METAS!$B:$B,PAUSAS!$E28)))</f>
        <v>0</v>
      </c>
      <c r="W28" s="18">
        <f>IF($B28="","",IF(COUNTIF(BASE!$A:$A,PAUSAS!W$3)=0,"",SUMIFS(BASE!$AA:$AA,BASE!$A:$A,PAUSAS!W$3,BASE!$G:$G,PAUSAS!$B28)))</f>
        <v>2.8368055555555553E-2</v>
      </c>
      <c r="X28" s="18">
        <f>IF(W28="","",IF(SUMIFS(METAS!$D:$D,METAS!$B:$B,PAUSAS!$E28)&gt;=W28,0,W28-SUMIFS(METAS!$D:$D,METAS!$B:$B,PAUSAS!$E28)))</f>
        <v>0</v>
      </c>
      <c r="Y28" s="28">
        <f>IF($B28="","",IF(COUNTIF(BASE!$A:$A,PAUSAS!Y$3)=0,"",SUMIFS(BASE!$AA:$AA,BASE!$A:$A,PAUSAS!Y$3,BASE!$G:$G,PAUSAS!$B28)))</f>
        <v>0</v>
      </c>
      <c r="Z28" s="28">
        <f>IF(Y28="","",IF(SUMIFS(METAS!$D:$D,METAS!$B:$B,PAUSAS!$E28)&gt;=Y28,0,Y28-SUMIFS(METAS!$D:$D,METAS!$B:$B,PAUSAS!$E28)))</f>
        <v>0</v>
      </c>
      <c r="AA28" s="18">
        <f>IF($B28="","",IF(COUNTIF(BASE!$A:$A,PAUSAS!AA$3)=0,"",SUMIFS(BASE!$AA:$AA,BASE!$A:$A,PAUSAS!AA$3,BASE!$G:$G,PAUSAS!$B28)))</f>
        <v>0</v>
      </c>
      <c r="AB28" s="18">
        <f>IF(AA28="","",IF(SUMIFS(METAS!$D:$D,METAS!$B:$B,PAUSAS!$E28)&gt;=AA28,0,AA28-SUMIFS(METAS!$D:$D,METAS!$B:$B,PAUSAS!$E28)))</f>
        <v>0</v>
      </c>
      <c r="AC28" s="28">
        <f>IF($B28="","",IF(COUNTIF(BASE!$A:$A,PAUSAS!AC$3)=0,"",SUMIFS(BASE!$AA:$AA,BASE!$A:$A,PAUSAS!AC$3,BASE!$G:$G,PAUSAS!$B28)))</f>
        <v>2.8402777777777777E-2</v>
      </c>
      <c r="AD28" s="28">
        <f>IF(AC28="","",IF(SUMIFS(METAS!$D:$D,METAS!$B:$B,PAUSAS!$E28)&gt;=AC28,0,AC28-SUMIFS(METAS!$D:$D,METAS!$B:$B,PAUSAS!$E28)))</f>
        <v>0</v>
      </c>
      <c r="AE28" s="18">
        <f>IF($B28="","",IF(COUNTIF(BASE!$A:$A,PAUSAS!AE$3)=0,"",SUMIFS(BASE!$AA:$AA,BASE!$A:$A,PAUSAS!AE$3,BASE!$G:$G,PAUSAS!$B28)))</f>
        <v>2.6238425925925929E-2</v>
      </c>
      <c r="AF28" s="18">
        <f>IF(AE28="","",IF(SUMIFS(METAS!$D:$D,METAS!$B:$B,PAUSAS!$E28)&gt;=AE28,0,AE28-SUMIFS(METAS!$D:$D,METAS!$B:$B,PAUSAS!$E28)))</f>
        <v>0</v>
      </c>
      <c r="AG28" s="28">
        <f>IF($B28="","",IF(COUNTIF(BASE!$A:$A,PAUSAS!AG$3)=0,"",SUMIFS(BASE!$AA:$AA,BASE!$A:$A,PAUSAS!AG$3,BASE!$G:$G,PAUSAS!$B28)))</f>
        <v>2.6226851851851855E-2</v>
      </c>
      <c r="AH28" s="28">
        <f>IF(AG28="","",IF(SUMIFS(METAS!$D:$D,METAS!$B:$B,PAUSAS!$E28)&gt;=AG28,0,AG28-SUMIFS(METAS!$D:$D,METAS!$B:$B,PAUSAS!$E28)))</f>
        <v>0</v>
      </c>
      <c r="AI28" s="18">
        <f>IF($B28="","",IF(COUNTIF(BASE!$A:$A,PAUSAS!AI$3)=0,"",SUMIFS(BASE!$AA:$AA,BASE!$A:$A,PAUSAS!AI$3,BASE!$G:$G,PAUSAS!$B28)))</f>
        <v>2.7962962962962967E-2</v>
      </c>
      <c r="AJ28" s="18">
        <f>IF(AI28="","",IF(SUMIFS(METAS!$D:$D,METAS!$B:$B,PAUSAS!$E28)&gt;=AI28,0,AI28-SUMIFS(METAS!$D:$D,METAS!$B:$B,PAUSAS!$E28)))</f>
        <v>0</v>
      </c>
      <c r="AK28" s="28">
        <f>IF($B28="","",IF(COUNTIF(BASE!$A:$A,PAUSAS!AK$3)=0,"",SUMIFS(BASE!$AA:$AA,BASE!$A:$A,PAUSAS!AK$3,BASE!$G:$G,PAUSAS!$B28)))</f>
        <v>2.721064814814815E-2</v>
      </c>
      <c r="AL28" s="28">
        <f>IF(AK28="","",IF(SUMIFS(METAS!$D:$D,METAS!$B:$B,PAUSAS!$E28)&gt;=AK28,0,AK28-SUMIFS(METAS!$D:$D,METAS!$B:$B,PAUSAS!$E28)))</f>
        <v>0</v>
      </c>
      <c r="AM28" s="18">
        <f>IF($B28="","",IF(COUNTIF(BASE!$A:$A,PAUSAS!AM$3)=0,"",SUMIFS(BASE!$AA:$AA,BASE!$A:$A,PAUSAS!AM$3,BASE!$G:$G,PAUSAS!$B28)))</f>
        <v>0</v>
      </c>
      <c r="AN28" s="18">
        <f>IF(AM28="","",IF(SUMIFS(METAS!$D:$D,METAS!$B:$B,PAUSAS!$E28)&gt;=AM28,0,AM28-SUMIFS(METAS!$D:$D,METAS!$B:$B,PAUSAS!$E28)))</f>
        <v>0</v>
      </c>
      <c r="AO28" s="28">
        <f>IF($B28="","",IF(COUNTIF(BASE!$A:$A,PAUSAS!AO$3)=0,"",SUMIFS(BASE!$AA:$AA,BASE!$A:$A,PAUSAS!AO$3,BASE!$G:$G,PAUSAS!$B28)))</f>
        <v>0</v>
      </c>
      <c r="AP28" s="28">
        <f>IF(AO28="","",IF(SUMIFS(METAS!$D:$D,METAS!$B:$B,PAUSAS!$E28)&gt;=AO28,0,AO28-SUMIFS(METAS!$D:$D,METAS!$B:$B,PAUSAS!$E28)))</f>
        <v>0</v>
      </c>
      <c r="AQ28" s="18">
        <f>IF($B28="","",IF(COUNTIF(BASE!$A:$A,PAUSAS!AQ$3)=0,"",SUMIFS(BASE!$AA:$AA,BASE!$A:$A,PAUSAS!AQ$3,BASE!$G:$G,PAUSAS!$B28)))</f>
        <v>2.6203703703703701E-2</v>
      </c>
      <c r="AR28" s="18">
        <f>IF(AQ28="","",IF(SUMIFS(METAS!$D:$D,METAS!$B:$B,PAUSAS!$E28)&gt;=AQ28,0,AQ28-SUMIFS(METAS!$D:$D,METAS!$B:$B,PAUSAS!$E28)))</f>
        <v>0</v>
      </c>
      <c r="AS28" s="28">
        <f>IF($B28="","",IF(COUNTIF(BASE!$A:$A,PAUSAS!AS$3)=0,"",SUMIFS(BASE!$AA:$AA,BASE!$A:$A,PAUSAS!AS$3,BASE!$G:$G,PAUSAS!$B28)))</f>
        <v>2.7280092592592592E-2</v>
      </c>
      <c r="AT28" s="28">
        <f>IF(AS28="","",IF(SUMIFS(METAS!$D:$D,METAS!$B:$B,PAUSAS!$E28)&gt;=AS28,0,AS28-SUMIFS(METAS!$D:$D,METAS!$B:$B,PAUSAS!$E28)))</f>
        <v>0</v>
      </c>
      <c r="AU28" s="18">
        <f>IF($B28="","",IF(COUNTIF(BASE!$A:$A,PAUSAS!AU$3)=0,"",SUMIFS(BASE!$AA:$AA,BASE!$A:$A,PAUSAS!AU$3,BASE!$G:$G,PAUSAS!$B28)))</f>
        <v>2.8969907407407409E-2</v>
      </c>
      <c r="AV28" s="18">
        <f>IF(AU28="","",IF(SUMIFS(METAS!$D:$D,METAS!$B:$B,PAUSAS!$E28)&gt;=AU28,0,AU28-SUMIFS(METAS!$D:$D,METAS!$B:$B,PAUSAS!$E28)))</f>
        <v>0</v>
      </c>
      <c r="AW28" s="28">
        <f>IF($B28="","",IF(COUNTIF(BASE!$A:$A,PAUSAS!AW$3)=0,"",SUMIFS(BASE!$AA:$AA,BASE!$A:$A,PAUSAS!AW$3,BASE!$G:$G,PAUSAS!$B28)))</f>
        <v>2.7118055555555555E-2</v>
      </c>
      <c r="AX28" s="28">
        <f>IF(AW28="","",IF(SUMIFS(METAS!$D:$D,METAS!$B:$B,PAUSAS!$E28)&gt;=AW28,0,AW28-SUMIFS(METAS!$D:$D,METAS!$B:$B,PAUSAS!$E28)))</f>
        <v>0</v>
      </c>
      <c r="AY28" s="18">
        <f>IF($B28="","",IF(COUNTIF(BASE!$A:$A,PAUSAS!AY$3)=0,"",SUMIFS(BASE!$AA:$AA,BASE!$A:$A,PAUSAS!AY$3,BASE!$G:$G,PAUSAS!$B28)))</f>
        <v>2.8020833333333332E-2</v>
      </c>
      <c r="AZ28" s="18">
        <f>IF(AY28="","",IF(SUMIFS(METAS!$D:$D,METAS!$B:$B,PAUSAS!$E28)&gt;=AY28,0,AY28-SUMIFS(METAS!$D:$D,METAS!$B:$B,PAUSAS!$E28)))</f>
        <v>0</v>
      </c>
      <c r="BA28" s="28">
        <f>IF($B28="","",IF(COUNTIF(BASE!$A:$A,PAUSAS!BA$3)=0,"",SUMIFS(BASE!$AA:$AA,BASE!$A:$A,PAUSAS!BA$3,BASE!$G:$G,PAUSAS!$B28)))</f>
        <v>0</v>
      </c>
      <c r="BB28" s="28">
        <f>IF(BA28="","",IF(SUMIFS(METAS!$D:$D,METAS!$B:$B,PAUSAS!$E28)&gt;=BA28,0,BA28-SUMIFS(METAS!$D:$D,METAS!$B:$B,PAUSAS!$E28)))</f>
        <v>0</v>
      </c>
      <c r="BC28" s="18">
        <f>IF($B28="","",IF(COUNTIF(BASE!$A:$A,PAUSAS!BC$3)=0,"",SUMIFS(BASE!$AA:$AA,BASE!$A:$A,PAUSAS!BC$3,BASE!$G:$G,PAUSAS!$B28)))</f>
        <v>0</v>
      </c>
      <c r="BD28" s="18">
        <f>IF(BC28="","",IF(SUMIFS(METAS!$D:$D,METAS!$B:$B,PAUSAS!$E28)&gt;=BC28,0,BC28-SUMIFS(METAS!$D:$D,METAS!$B:$B,PAUSAS!$E28)))</f>
        <v>0</v>
      </c>
      <c r="BE28" s="28">
        <f>IF($B28="","",IF(COUNTIF(BASE!$A:$A,PAUSAS!BE$3)=0,"",SUMIFS(BASE!$AA:$AA,BASE!$A:$A,PAUSAS!BE$3,BASE!$G:$G,PAUSAS!$B28)))</f>
        <v>2.5208333333333333E-2</v>
      </c>
      <c r="BF28" s="28">
        <f>IF(BE28="","",IF(SUMIFS(METAS!$D:$D,METAS!$B:$B,PAUSAS!$E28)&gt;=BE28,0,BE28-SUMIFS(METAS!$D:$D,METAS!$B:$B,PAUSAS!$E28)))</f>
        <v>0</v>
      </c>
      <c r="BG28" s="18">
        <f>IF($B28="","",IF(COUNTIF(BASE!$A:$A,PAUSAS!BG$3)=0,"",SUMIFS(BASE!$AA:$AA,BASE!$A:$A,PAUSAS!BG$3,BASE!$G:$G,PAUSAS!$B28)))</f>
        <v>2.6712962962962966E-2</v>
      </c>
      <c r="BH28" s="18">
        <f>IF(BG28="","",IF(SUMIFS(METAS!$D:$D,METAS!$B:$B,PAUSAS!$E28)&gt;=BG28,0,BG28-SUMIFS(METAS!$D:$D,METAS!$B:$B,PAUSAS!$E28)))</f>
        <v>0</v>
      </c>
      <c r="BI28" s="28">
        <f>IF($B28="","",IF(COUNTIF(BASE!$A:$A,PAUSAS!BI$3)=0,"",SUMIFS(BASE!$AA:$AA,BASE!$A:$A,PAUSAS!BI$3,BASE!$G:$G,PAUSAS!$B28)))</f>
        <v>2.7847222222222225E-2</v>
      </c>
      <c r="BJ28" s="28">
        <f>IF(BI28="","",IF(SUMIFS(METAS!$D:$D,METAS!$B:$B,PAUSAS!$E28)&gt;=BI28,0,BI28-SUMIFS(METAS!$D:$D,METAS!$B:$B,PAUSAS!$E28)))</f>
        <v>0</v>
      </c>
      <c r="BK28" s="18">
        <f>IF($B28="","",IF(COUNTIF(BASE!$A:$A,PAUSAS!BK$3)=0,"",SUMIFS(BASE!$AA:$AA,BASE!$A:$A,PAUSAS!BK$3,BASE!$G:$G,PAUSAS!$B28)))</f>
        <v>0</v>
      </c>
      <c r="BL28" s="18">
        <f>IF(BK28="","",IF(SUMIFS(METAS!$D:$D,METAS!$B:$B,PAUSAS!$E28)&gt;=BK28,0,BK28-SUMIFS(METAS!$D:$D,METAS!$B:$B,PAUSAS!$E28)))</f>
        <v>0</v>
      </c>
      <c r="BM28" s="28">
        <f>IF($B28="","",IF(COUNTIF(BASE!$A:$A,PAUSAS!BM$3)=0,"",SUMIFS(BASE!$AA:$AA,BASE!$A:$A,PAUSAS!BM$3,BASE!$G:$G,PAUSAS!$B28)))</f>
        <v>2.6805555555555555E-2</v>
      </c>
      <c r="BN28" s="28">
        <f>IF(BM28="","",IF(SUMIFS(METAS!$D:$D,METAS!$B:$B,PAUSAS!$E28)&gt;=BM28,0,BM28-SUMIFS(METAS!$D:$D,METAS!$B:$B,PAUSAS!$E28)))</f>
        <v>0</v>
      </c>
      <c r="BO28" s="18">
        <f>IF($B28="","",IF(COUNTIF(BASE!$A:$A,PAUSAS!BO$3)=0,"",SUMIFS(BASE!$AA:$AA,BASE!$A:$A,PAUSAS!BO$3,BASE!$G:$G,PAUSAS!$B28)))</f>
        <v>0</v>
      </c>
      <c r="BP28" s="18">
        <f>IF(BO28="","",IF(SUMIFS(METAS!$D:$D,METAS!$B:$B,PAUSAS!$E28)&gt;=BO28,0,BO28-SUMIFS(METAS!$D:$D,METAS!$B:$B,PAUSAS!$E28)))</f>
        <v>0</v>
      </c>
      <c r="BQ28" s="28">
        <f>IF($B28="","",IF(COUNTIF(BASE!$A:$A,PAUSAS!BQ$3)=0,"",SUMIFS(BASE!$AA:$AA,BASE!$A:$A,PAUSAS!BQ$3,BASE!$G:$G,PAUSAS!$B28)))</f>
        <v>2.7129629629629629E-2</v>
      </c>
      <c r="BR28" s="28">
        <f>IF(BQ28="","",IF(SUMIFS(METAS!$D:$D,METAS!$B:$B,PAUSAS!$E28)&gt;=BQ28,0,BQ28-SUMIFS(METAS!$D:$D,METAS!$B:$B,PAUSAS!$E28)))</f>
        <v>0</v>
      </c>
      <c r="BS28" s="18">
        <f>IF($B28="","",IF(COUNTIF(BASE!$A:$A,PAUSAS!BS$3)=0,"",SUMIFS(BASE!$AA:$AA,BASE!$A:$A,PAUSAS!BS$3,BASE!$G:$G,PAUSAS!$B28)))</f>
        <v>2.6516203703703702E-2</v>
      </c>
      <c r="BT28" s="18">
        <f>IF(BS28="","",IF(SUMIFS(METAS!$D:$D,METAS!$B:$B,PAUSAS!$E28)&gt;=BS28,0,BS28-SUMIFS(METAS!$D:$D,METAS!$B:$B,PAUSAS!$E28)))</f>
        <v>0</v>
      </c>
      <c r="BU28" s="28">
        <f>IF($B28="","",IF(COUNTIF(BASE!$A:$A,PAUSAS!BU$3)=0,"",SUMIFS(BASE!$AA:$AA,BASE!$A:$A,PAUSAS!BU$3,BASE!$G:$G,PAUSAS!$B28)))</f>
        <v>3.2812500000000001E-2</v>
      </c>
      <c r="BV28" s="28">
        <f>IF(BU28="","",IF(SUMIFS(METAS!$D:$D,METAS!$B:$B,PAUSAS!$E28)&gt;=BU28,0,BU28-SUMIFS(METAS!$D:$D,METAS!$B:$B,PAUSAS!$E28)))</f>
        <v>2.2569444444444468E-3</v>
      </c>
    </row>
    <row r="29" spans="2:74" s="8" customFormat="1" x14ac:dyDescent="0.25">
      <c r="B29" s="50">
        <v>91125</v>
      </c>
      <c r="C29" s="16" t="str">
        <f>IF($B29="","",VLOOKUP($B29,EQUIPE!$B:$E,2,0))</f>
        <v>ÁLAX QUEIROZ DA SILVA</v>
      </c>
      <c r="D29" s="16" t="str">
        <f>IF($B29="","",VLOOKUP($B29,EQUIPE!$B:$F,5,0))</f>
        <v>ULTRAGAZ FRONT</v>
      </c>
      <c r="E29" s="18">
        <f>IF($B29="","",VLOOKUP($B29,EQUIPE!$B:$E,3,0))</f>
        <v>0.26388888888888884</v>
      </c>
      <c r="F29" s="16" t="str">
        <f>IF($B29="","",VLOOKUP($B29,EQUIPE!$B:$E,4,0))</f>
        <v>ADRIANA VERCOSA BARROS CEZANHOQUE</v>
      </c>
      <c r="H29" s="18">
        <f>IF($B29="","",SUMIFS(ABS!$H:$H,ABS!$B:$B,PAUSAS!$B29)*SUMIFS(METAS!$D:$D,METAS!$B:$B,PAUSAS!$E29))</f>
        <v>0.73333333333333328</v>
      </c>
      <c r="I29" s="18">
        <f t="shared" si="1"/>
        <v>0.51554398148148139</v>
      </c>
      <c r="J29" s="18">
        <f t="shared" si="2"/>
        <v>4.6064814814814822E-3</v>
      </c>
      <c r="K29" s="19">
        <f t="shared" si="3"/>
        <v>0.99371843434343432</v>
      </c>
      <c r="M29" s="28">
        <f>IF($B29="","",IF(COUNTIF(BASE!$A:$A,PAUSAS!M$3)=0,"",SUMIFS(BASE!$AA:$AA,BASE!$A:$A,PAUSAS!M$3,BASE!$G:$G,PAUSAS!$B29)))</f>
        <v>0</v>
      </c>
      <c r="N29" s="28">
        <f>IF(M29="","",IF(SUMIFS(METAS!$D:$D,METAS!$B:$B,PAUSAS!$E29)&gt;=M29,0,M29-SUMIFS(METAS!$D:$D,METAS!$B:$B,PAUSAS!$E29)))</f>
        <v>0</v>
      </c>
      <c r="O29" s="18">
        <f>IF($B29="","",IF(COUNTIF(BASE!$A:$A,PAUSAS!O$3)=0,"",SUMIFS(BASE!$AA:$AA,BASE!$A:$A,PAUSAS!O$3,BASE!$G:$G,PAUSAS!$B29)))</f>
        <v>0</v>
      </c>
      <c r="P29" s="18">
        <f>IF(O29="","",IF(SUMIFS(METAS!$D:$D,METAS!$B:$B,PAUSAS!$E29)&gt;=O29,0,O29-SUMIFS(METAS!$D:$D,METAS!$B:$B,PAUSAS!$E29)))</f>
        <v>0</v>
      </c>
      <c r="Q29" s="28">
        <f>IF($B29="","",IF(COUNTIF(BASE!$A:$A,PAUSAS!Q$3)=0,"",SUMIFS(BASE!$AA:$AA,BASE!$A:$A,PAUSAS!Q$3,BASE!$G:$G,PAUSAS!$B29)))</f>
        <v>0</v>
      </c>
      <c r="R29" s="28">
        <f>IF(Q29="","",IF(SUMIFS(METAS!$D:$D,METAS!$B:$B,PAUSAS!$E29)&gt;=Q29,0,Q29-SUMIFS(METAS!$D:$D,METAS!$B:$B,PAUSAS!$E29)))</f>
        <v>0</v>
      </c>
      <c r="S29" s="18">
        <f>IF($B29="","",IF(COUNTIF(BASE!$A:$A,PAUSAS!S$3)=0,"",SUMIFS(BASE!$AA:$AA,BASE!$A:$A,PAUSAS!S$3,BASE!$G:$G,PAUSAS!$B29)))</f>
        <v>0</v>
      </c>
      <c r="T29" s="18">
        <f>IF(S29="","",IF(SUMIFS(METAS!$D:$D,METAS!$B:$B,PAUSAS!$E29)&gt;=S29,0,S29-SUMIFS(METAS!$D:$D,METAS!$B:$B,PAUSAS!$E29)))</f>
        <v>0</v>
      </c>
      <c r="U29" s="28">
        <f>IF($B29="","",IF(COUNTIF(BASE!$A:$A,PAUSAS!U$3)=0,"",SUMIFS(BASE!$AA:$AA,BASE!$A:$A,PAUSAS!U$3,BASE!$G:$G,PAUSAS!$B29)))</f>
        <v>0</v>
      </c>
      <c r="V29" s="28">
        <f>IF(U29="","",IF(SUMIFS(METAS!$D:$D,METAS!$B:$B,PAUSAS!$E29)&gt;=U29,0,U29-SUMIFS(METAS!$D:$D,METAS!$B:$B,PAUSAS!$E29)))</f>
        <v>0</v>
      </c>
      <c r="W29" s="18">
        <f>IF($B29="","",IF(COUNTIF(BASE!$A:$A,PAUSAS!W$3)=0,"",SUMIFS(BASE!$AA:$AA,BASE!$A:$A,PAUSAS!W$3,BASE!$G:$G,PAUSAS!$B29)))</f>
        <v>0</v>
      </c>
      <c r="X29" s="18">
        <f>IF(W29="","",IF(SUMIFS(METAS!$D:$D,METAS!$B:$B,PAUSAS!$E29)&gt;=W29,0,W29-SUMIFS(METAS!$D:$D,METAS!$B:$B,PAUSAS!$E29)))</f>
        <v>0</v>
      </c>
      <c r="Y29" s="28">
        <f>IF($B29="","",IF(COUNTIF(BASE!$A:$A,PAUSAS!Y$3)=0,"",SUMIFS(BASE!$AA:$AA,BASE!$A:$A,PAUSAS!Y$3,BASE!$G:$G,PAUSAS!$B29)))</f>
        <v>0</v>
      </c>
      <c r="Z29" s="28">
        <f>IF(Y29="","",IF(SUMIFS(METAS!$D:$D,METAS!$B:$B,PAUSAS!$E29)&gt;=Y29,0,Y29-SUMIFS(METAS!$D:$D,METAS!$B:$B,PAUSAS!$E29)))</f>
        <v>0</v>
      </c>
      <c r="AA29" s="18">
        <f>IF($B29="","",IF(COUNTIF(BASE!$A:$A,PAUSAS!AA$3)=0,"",SUMIFS(BASE!$AA:$AA,BASE!$A:$A,PAUSAS!AA$3,BASE!$G:$G,PAUSAS!$B29)))</f>
        <v>0</v>
      </c>
      <c r="AB29" s="18">
        <f>IF(AA29="","",IF(SUMIFS(METAS!$D:$D,METAS!$B:$B,PAUSAS!$E29)&gt;=AA29,0,AA29-SUMIFS(METAS!$D:$D,METAS!$B:$B,PAUSAS!$E29)))</f>
        <v>0</v>
      </c>
      <c r="AC29" s="28">
        <f>IF($B29="","",IF(COUNTIF(BASE!$A:$A,PAUSAS!AC$3)=0,"",SUMIFS(BASE!$AA:$AA,BASE!$A:$A,PAUSAS!AC$3,BASE!$G:$G,PAUSAS!$B29)))</f>
        <v>0</v>
      </c>
      <c r="AD29" s="28">
        <f>IF(AC29="","",IF(SUMIFS(METAS!$D:$D,METAS!$B:$B,PAUSAS!$E29)&gt;=AC29,0,AC29-SUMIFS(METAS!$D:$D,METAS!$B:$B,PAUSAS!$E29)))</f>
        <v>0</v>
      </c>
      <c r="AE29" s="18">
        <f>IF($B29="","",IF(COUNTIF(BASE!$A:$A,PAUSAS!AE$3)=0,"",SUMIFS(BASE!$AA:$AA,BASE!$A:$A,PAUSAS!AE$3,BASE!$G:$G,PAUSAS!$B29)))</f>
        <v>2.7569444444444445E-2</v>
      </c>
      <c r="AF29" s="18">
        <f>IF(AE29="","",IF(SUMIFS(METAS!$D:$D,METAS!$B:$B,PAUSAS!$E29)&gt;=AE29,0,AE29-SUMIFS(METAS!$D:$D,METAS!$B:$B,PAUSAS!$E29)))</f>
        <v>0</v>
      </c>
      <c r="AG29" s="28">
        <f>IF($B29="","",IF(COUNTIF(BASE!$A:$A,PAUSAS!AG$3)=0,"",SUMIFS(BASE!$AA:$AA,BASE!$A:$A,PAUSAS!AG$3,BASE!$G:$G,PAUSAS!$B29)))</f>
        <v>2.826388888888889E-2</v>
      </c>
      <c r="AH29" s="28">
        <f>IF(AG29="","",IF(SUMIFS(METAS!$D:$D,METAS!$B:$B,PAUSAS!$E29)&gt;=AG29,0,AG29-SUMIFS(METAS!$D:$D,METAS!$B:$B,PAUSAS!$E29)))</f>
        <v>0</v>
      </c>
      <c r="AI29" s="18">
        <f>IF($B29="","",IF(COUNTIF(BASE!$A:$A,PAUSAS!AI$3)=0,"",SUMIFS(BASE!$AA:$AA,BASE!$A:$A,PAUSAS!AI$3,BASE!$G:$G,PAUSAS!$B29)))</f>
        <v>2.8773148148148145E-2</v>
      </c>
      <c r="AJ29" s="18">
        <f>IF(AI29="","",IF(SUMIFS(METAS!$D:$D,METAS!$B:$B,PAUSAS!$E29)&gt;=AI29,0,AI29-SUMIFS(METAS!$D:$D,METAS!$B:$B,PAUSAS!$E29)))</f>
        <v>0</v>
      </c>
      <c r="AK29" s="28">
        <f>IF($B29="","",IF(COUNTIF(BASE!$A:$A,PAUSAS!AK$3)=0,"",SUMIFS(BASE!$AA:$AA,BASE!$A:$A,PAUSAS!AK$3,BASE!$G:$G,PAUSAS!$B29)))</f>
        <v>3.3842592592592591E-2</v>
      </c>
      <c r="AL29" s="28">
        <f>IF(AK29="","",IF(SUMIFS(METAS!$D:$D,METAS!$B:$B,PAUSAS!$E29)&gt;=AK29,0,AK29-SUMIFS(METAS!$D:$D,METAS!$B:$B,PAUSAS!$E29)))</f>
        <v>3.2870370370370362E-3</v>
      </c>
      <c r="AM29" s="18">
        <f>IF($B29="","",IF(COUNTIF(BASE!$A:$A,PAUSAS!AM$3)=0,"",SUMIFS(BASE!$AA:$AA,BASE!$A:$A,PAUSAS!AM$3,BASE!$G:$G,PAUSAS!$B29)))</f>
        <v>2.3784722222222221E-2</v>
      </c>
      <c r="AN29" s="18">
        <f>IF(AM29="","",IF(SUMIFS(METAS!$D:$D,METAS!$B:$B,PAUSAS!$E29)&gt;=AM29,0,AM29-SUMIFS(METAS!$D:$D,METAS!$B:$B,PAUSAS!$E29)))</f>
        <v>0</v>
      </c>
      <c r="AO29" s="28">
        <f>IF($B29="","",IF(COUNTIF(BASE!$A:$A,PAUSAS!AO$3)=0,"",SUMIFS(BASE!$AA:$AA,BASE!$A:$A,PAUSAS!AO$3,BASE!$G:$G,PAUSAS!$B29)))</f>
        <v>2.3229166666666669E-2</v>
      </c>
      <c r="AP29" s="28">
        <f>IF(AO29="","",IF(SUMIFS(METAS!$D:$D,METAS!$B:$B,PAUSAS!$E29)&gt;=AO29,0,AO29-SUMIFS(METAS!$D:$D,METAS!$B:$B,PAUSAS!$E29)))</f>
        <v>0</v>
      </c>
      <c r="AQ29" s="18">
        <f>IF($B29="","",IF(COUNTIF(BASE!$A:$A,PAUSAS!AQ$3)=0,"",SUMIFS(BASE!$AA:$AA,BASE!$A:$A,PAUSAS!AQ$3,BASE!$G:$G,PAUSAS!$B29)))</f>
        <v>0</v>
      </c>
      <c r="AR29" s="18">
        <f>IF(AQ29="","",IF(SUMIFS(METAS!$D:$D,METAS!$B:$B,PAUSAS!$E29)&gt;=AQ29,0,AQ29-SUMIFS(METAS!$D:$D,METAS!$B:$B,PAUSAS!$E29)))</f>
        <v>0</v>
      </c>
      <c r="AS29" s="28">
        <f>IF($B29="","",IF(COUNTIF(BASE!$A:$A,PAUSAS!AS$3)=0,"",SUMIFS(BASE!$AA:$AA,BASE!$A:$A,PAUSAS!AS$3,BASE!$G:$G,PAUSAS!$B29)))</f>
        <v>2.837962962962963E-2</v>
      </c>
      <c r="AT29" s="28">
        <f>IF(AS29="","",IF(SUMIFS(METAS!$D:$D,METAS!$B:$B,PAUSAS!$E29)&gt;=AS29,0,AS29-SUMIFS(METAS!$D:$D,METAS!$B:$B,PAUSAS!$E29)))</f>
        <v>0</v>
      </c>
      <c r="AU29" s="18">
        <f>IF($B29="","",IF(COUNTIF(BASE!$A:$A,PAUSAS!AU$3)=0,"",SUMIFS(BASE!$AA:$AA,BASE!$A:$A,PAUSAS!AU$3,BASE!$G:$G,PAUSAS!$B29)))</f>
        <v>2.7326388888888886E-2</v>
      </c>
      <c r="AV29" s="18">
        <f>IF(AU29="","",IF(SUMIFS(METAS!$D:$D,METAS!$B:$B,PAUSAS!$E29)&gt;=AU29,0,AU29-SUMIFS(METAS!$D:$D,METAS!$B:$B,PAUSAS!$E29)))</f>
        <v>0</v>
      </c>
      <c r="AW29" s="28">
        <f>IF($B29="","",IF(COUNTIF(BASE!$A:$A,PAUSAS!AW$3)=0,"",SUMIFS(BASE!$AA:$AA,BASE!$A:$A,PAUSAS!AW$3,BASE!$G:$G,PAUSAS!$B29)))</f>
        <v>2.2523148148148146E-2</v>
      </c>
      <c r="AX29" s="28">
        <f>IF(AW29="","",IF(SUMIFS(METAS!$D:$D,METAS!$B:$B,PAUSAS!$E29)&gt;=AW29,0,AW29-SUMIFS(METAS!$D:$D,METAS!$B:$B,PAUSAS!$E29)))</f>
        <v>0</v>
      </c>
      <c r="AY29" s="18">
        <f>IF($B29="","",IF(COUNTIF(BASE!$A:$A,PAUSAS!AY$3)=0,"",SUMIFS(BASE!$AA:$AA,BASE!$A:$A,PAUSAS!AY$3,BASE!$G:$G,PAUSAS!$B29)))</f>
        <v>2.4004629629629626E-2</v>
      </c>
      <c r="AZ29" s="18">
        <f>IF(AY29="","",IF(SUMIFS(METAS!$D:$D,METAS!$B:$B,PAUSAS!$E29)&gt;=AY29,0,AY29-SUMIFS(METAS!$D:$D,METAS!$B:$B,PAUSAS!$E29)))</f>
        <v>0</v>
      </c>
      <c r="BA29" s="28">
        <f>IF($B29="","",IF(COUNTIF(BASE!$A:$A,PAUSAS!BA$3)=0,"",SUMIFS(BASE!$AA:$AA,BASE!$A:$A,PAUSAS!BA$3,BASE!$G:$G,PAUSAS!$B29)))</f>
        <v>7.4305555555555548E-3</v>
      </c>
      <c r="BB29" s="28">
        <f>IF(BA29="","",IF(SUMIFS(METAS!$D:$D,METAS!$B:$B,PAUSAS!$E29)&gt;=BA29,0,BA29-SUMIFS(METAS!$D:$D,METAS!$B:$B,PAUSAS!$E29)))</f>
        <v>0</v>
      </c>
      <c r="BC29" s="18">
        <f>IF($B29="","",IF(COUNTIF(BASE!$A:$A,PAUSAS!BC$3)=0,"",SUMIFS(BASE!$AA:$AA,BASE!$A:$A,PAUSAS!BC$3,BASE!$G:$G,PAUSAS!$B29)))</f>
        <v>0</v>
      </c>
      <c r="BD29" s="18">
        <f>IF(BC29="","",IF(SUMIFS(METAS!$D:$D,METAS!$B:$B,PAUSAS!$E29)&gt;=BC29,0,BC29-SUMIFS(METAS!$D:$D,METAS!$B:$B,PAUSAS!$E29)))</f>
        <v>0</v>
      </c>
      <c r="BE29" s="28">
        <f>IF($B29="","",IF(COUNTIF(BASE!$A:$A,PAUSAS!BE$3)=0,"",SUMIFS(BASE!$AA:$AA,BASE!$A:$A,PAUSAS!BE$3,BASE!$G:$G,PAUSAS!$B29)))</f>
        <v>3.0300925925925926E-2</v>
      </c>
      <c r="BF29" s="28">
        <f>IF(BE29="","",IF(SUMIFS(METAS!$D:$D,METAS!$B:$B,PAUSAS!$E29)&gt;=BE29,0,BE29-SUMIFS(METAS!$D:$D,METAS!$B:$B,PAUSAS!$E29)))</f>
        <v>0</v>
      </c>
      <c r="BG29" s="18">
        <f>IF($B29="","",IF(COUNTIF(BASE!$A:$A,PAUSAS!BG$3)=0,"",SUMIFS(BASE!$AA:$AA,BASE!$A:$A,PAUSAS!BG$3,BASE!$G:$G,PAUSAS!$B29)))</f>
        <v>2.9664351851851851E-2</v>
      </c>
      <c r="BH29" s="18">
        <f>IF(BG29="","",IF(SUMIFS(METAS!$D:$D,METAS!$B:$B,PAUSAS!$E29)&gt;=BG29,0,BG29-SUMIFS(METAS!$D:$D,METAS!$B:$B,PAUSAS!$E29)))</f>
        <v>0</v>
      </c>
      <c r="BI29" s="28">
        <f>IF($B29="","",IF(COUNTIF(BASE!$A:$A,PAUSAS!BI$3)=0,"",SUMIFS(BASE!$AA:$AA,BASE!$A:$A,PAUSAS!BI$3,BASE!$G:$G,PAUSAS!$B29)))</f>
        <v>0.03</v>
      </c>
      <c r="BJ29" s="28">
        <f>IF(BI29="","",IF(SUMIFS(METAS!$D:$D,METAS!$B:$B,PAUSAS!$E29)&gt;=BI29,0,BI29-SUMIFS(METAS!$D:$D,METAS!$B:$B,PAUSAS!$E29)))</f>
        <v>0</v>
      </c>
      <c r="BK29" s="18">
        <f>IF($B29="","",IF(COUNTIF(BASE!$A:$A,PAUSAS!BK$3)=0,"",SUMIFS(BASE!$AA:$AA,BASE!$A:$A,PAUSAS!BK$3,BASE!$G:$G,PAUSAS!$B29)))</f>
        <v>3.0902777777777776E-2</v>
      </c>
      <c r="BL29" s="18">
        <f>IF(BK29="","",IF(SUMIFS(METAS!$D:$D,METAS!$B:$B,PAUSAS!$E29)&gt;=BK29,0,BK29-SUMIFS(METAS!$D:$D,METAS!$B:$B,PAUSAS!$E29)))</f>
        <v>3.4722222222222099E-4</v>
      </c>
      <c r="BM29" s="28">
        <f>IF($B29="","",IF(COUNTIF(BASE!$A:$A,PAUSAS!BM$3)=0,"",SUMIFS(BASE!$AA:$AA,BASE!$A:$A,PAUSAS!BM$3,BASE!$G:$G,PAUSAS!$B29)))</f>
        <v>3.152777777777778E-2</v>
      </c>
      <c r="BN29" s="28">
        <f>IF(BM29="","",IF(SUMIFS(METAS!$D:$D,METAS!$B:$B,PAUSAS!$E29)&gt;=BM29,0,BM29-SUMIFS(METAS!$D:$D,METAS!$B:$B,PAUSAS!$E29)))</f>
        <v>9.7222222222222501E-4</v>
      </c>
      <c r="BO29" s="18">
        <f>IF($B29="","",IF(COUNTIF(BASE!$A:$A,PAUSAS!BO$3)=0,"",SUMIFS(BASE!$AA:$AA,BASE!$A:$A,PAUSAS!BO$3,BASE!$G:$G,PAUSAS!$B29)))</f>
        <v>0</v>
      </c>
      <c r="BP29" s="18">
        <f>IF(BO29="","",IF(SUMIFS(METAS!$D:$D,METAS!$B:$B,PAUSAS!$E29)&gt;=BO29,0,BO29-SUMIFS(METAS!$D:$D,METAS!$B:$B,PAUSAS!$E29)))</f>
        <v>0</v>
      </c>
      <c r="BQ29" s="28">
        <f>IF($B29="","",IF(COUNTIF(BASE!$A:$A,PAUSAS!BQ$3)=0,"",SUMIFS(BASE!$AA:$AA,BASE!$A:$A,PAUSAS!BQ$3,BASE!$G:$G,PAUSAS!$B29)))</f>
        <v>2.9259259259259259E-2</v>
      </c>
      <c r="BR29" s="28">
        <f>IF(BQ29="","",IF(SUMIFS(METAS!$D:$D,METAS!$B:$B,PAUSAS!$E29)&gt;=BQ29,0,BQ29-SUMIFS(METAS!$D:$D,METAS!$B:$B,PAUSAS!$E29)))</f>
        <v>0</v>
      </c>
      <c r="BS29" s="18">
        <f>IF($B29="","",IF(COUNTIF(BASE!$A:$A,PAUSAS!BS$3)=0,"",SUMIFS(BASE!$AA:$AA,BASE!$A:$A,PAUSAS!BS$3,BASE!$G:$G,PAUSAS!$B29)))</f>
        <v>2.8796296296296296E-2</v>
      </c>
      <c r="BT29" s="18">
        <f>IF(BS29="","",IF(SUMIFS(METAS!$D:$D,METAS!$B:$B,PAUSAS!$E29)&gt;=BS29,0,BS29-SUMIFS(METAS!$D:$D,METAS!$B:$B,PAUSAS!$E29)))</f>
        <v>0</v>
      </c>
      <c r="BU29" s="28">
        <f>IF($B29="","",IF(COUNTIF(BASE!$A:$A,PAUSAS!BU$3)=0,"",SUMIFS(BASE!$AA:$AA,BASE!$A:$A,PAUSAS!BU$3,BASE!$G:$G,PAUSAS!$B29)))</f>
        <v>2.9965277777777778E-2</v>
      </c>
      <c r="BV29" s="28">
        <f>IF(BU29="","",IF(SUMIFS(METAS!$D:$D,METAS!$B:$B,PAUSAS!$E29)&gt;=BU29,0,BU29-SUMIFS(METAS!$D:$D,METAS!$B:$B,PAUSAS!$E29)))</f>
        <v>0</v>
      </c>
    </row>
    <row r="30" spans="2:74" s="8" customFormat="1" x14ac:dyDescent="0.25">
      <c r="B30" s="50">
        <v>91166</v>
      </c>
      <c r="C30" s="16" t="str">
        <f>IF($B30="","",VLOOKUP($B30,EQUIPE!$B:$E,2,0))</f>
        <v>AMANDA MICHELETTI SPINOLA</v>
      </c>
      <c r="D30" s="16" t="str">
        <f>IF($B30="","",VLOOKUP($B30,EQUIPE!$B:$F,5,0))</f>
        <v>ULTRAGAZ FRONT</v>
      </c>
      <c r="E30" s="18">
        <f>IF($B30="","",VLOOKUP($B30,EQUIPE!$B:$E,3,0))</f>
        <v>0.26388888888888884</v>
      </c>
      <c r="F30" s="16" t="str">
        <f>IF($B30="","",VLOOKUP($B30,EQUIPE!$B:$E,4,0))</f>
        <v>DANIELA PEREZ</v>
      </c>
      <c r="H30" s="18">
        <f>IF($B30="","",SUMIFS(ABS!$H:$H,ABS!$B:$B,PAUSAS!$B30)*SUMIFS(METAS!$D:$D,METAS!$B:$B,PAUSAS!$E30))</f>
        <v>0.42777777777777776</v>
      </c>
      <c r="I30" s="18">
        <f t="shared" si="1"/>
        <v>0.33439814814814822</v>
      </c>
      <c r="J30" s="18">
        <f t="shared" si="2"/>
        <v>2.4305555555555539E-4</v>
      </c>
      <c r="K30" s="19">
        <f t="shared" si="3"/>
        <v>0.99943181818181814</v>
      </c>
      <c r="M30" s="28">
        <f>IF($B30="","",IF(COUNTIF(BASE!$A:$A,PAUSAS!M$3)=0,"",SUMIFS(BASE!$AA:$AA,BASE!$A:$A,PAUSAS!M$3,BASE!$G:$G,PAUSAS!$B30)))</f>
        <v>0</v>
      </c>
      <c r="N30" s="28">
        <f>IF(M30="","",IF(SUMIFS(METAS!$D:$D,METAS!$B:$B,PAUSAS!$E30)&gt;=M30,0,M30-SUMIFS(METAS!$D:$D,METAS!$B:$B,PAUSAS!$E30)))</f>
        <v>0</v>
      </c>
      <c r="O30" s="18">
        <f>IF($B30="","",IF(COUNTIF(BASE!$A:$A,PAUSAS!O$3)=0,"",SUMIFS(BASE!$AA:$AA,BASE!$A:$A,PAUSAS!O$3,BASE!$G:$G,PAUSAS!$B30)))</f>
        <v>0</v>
      </c>
      <c r="P30" s="18">
        <f>IF(O30="","",IF(SUMIFS(METAS!$D:$D,METAS!$B:$B,PAUSAS!$E30)&gt;=O30,0,O30-SUMIFS(METAS!$D:$D,METAS!$B:$B,PAUSAS!$E30)))</f>
        <v>0</v>
      </c>
      <c r="Q30" s="28">
        <f>IF($B30="","",IF(COUNTIF(BASE!$A:$A,PAUSAS!Q$3)=0,"",SUMIFS(BASE!$AA:$AA,BASE!$A:$A,PAUSAS!Q$3,BASE!$G:$G,PAUSAS!$B30)))</f>
        <v>0</v>
      </c>
      <c r="R30" s="28">
        <f>IF(Q30="","",IF(SUMIFS(METAS!$D:$D,METAS!$B:$B,PAUSAS!$E30)&gt;=Q30,0,Q30-SUMIFS(METAS!$D:$D,METAS!$B:$B,PAUSAS!$E30)))</f>
        <v>0</v>
      </c>
      <c r="S30" s="18">
        <f>IF($B30="","",IF(COUNTIF(BASE!$A:$A,PAUSAS!S$3)=0,"",SUMIFS(BASE!$AA:$AA,BASE!$A:$A,PAUSAS!S$3,BASE!$G:$G,PAUSAS!$B30)))</f>
        <v>0</v>
      </c>
      <c r="T30" s="18">
        <f>IF(S30="","",IF(SUMIFS(METAS!$D:$D,METAS!$B:$B,PAUSAS!$E30)&gt;=S30,0,S30-SUMIFS(METAS!$D:$D,METAS!$B:$B,PAUSAS!$E30)))</f>
        <v>0</v>
      </c>
      <c r="U30" s="28">
        <f>IF($B30="","",IF(COUNTIF(BASE!$A:$A,PAUSAS!U$3)=0,"",SUMIFS(BASE!$AA:$AA,BASE!$A:$A,PAUSAS!U$3,BASE!$G:$G,PAUSAS!$B30)))</f>
        <v>2.8032407407407409E-2</v>
      </c>
      <c r="V30" s="28">
        <f>IF(U30="","",IF(SUMIFS(METAS!$D:$D,METAS!$B:$B,PAUSAS!$E30)&gt;=U30,0,U30-SUMIFS(METAS!$D:$D,METAS!$B:$B,PAUSAS!$E30)))</f>
        <v>0</v>
      </c>
      <c r="W30" s="18">
        <f>IF($B30="","",IF(COUNTIF(BASE!$A:$A,PAUSAS!W$3)=0,"",SUMIFS(BASE!$AA:$AA,BASE!$A:$A,PAUSAS!W$3,BASE!$G:$G,PAUSAS!$B30)))</f>
        <v>0</v>
      </c>
      <c r="X30" s="18">
        <f>IF(W30="","",IF(SUMIFS(METAS!$D:$D,METAS!$B:$B,PAUSAS!$E30)&gt;=W30,0,W30-SUMIFS(METAS!$D:$D,METAS!$B:$B,PAUSAS!$E30)))</f>
        <v>0</v>
      </c>
      <c r="Y30" s="28">
        <f>IF($B30="","",IF(COUNTIF(BASE!$A:$A,PAUSAS!Y$3)=0,"",SUMIFS(BASE!$AA:$AA,BASE!$A:$A,PAUSAS!Y$3,BASE!$G:$G,PAUSAS!$B30)))</f>
        <v>2.7141203703703706E-2</v>
      </c>
      <c r="Z30" s="28">
        <f>IF(Y30="","",IF(SUMIFS(METAS!$D:$D,METAS!$B:$B,PAUSAS!$E30)&gt;=Y30,0,Y30-SUMIFS(METAS!$D:$D,METAS!$B:$B,PAUSAS!$E30)))</f>
        <v>0</v>
      </c>
      <c r="AA30" s="18">
        <f>IF($B30="","",IF(COUNTIF(BASE!$A:$A,PAUSAS!AA$3)=0,"",SUMIFS(BASE!$AA:$AA,BASE!$A:$A,PAUSAS!AA$3,BASE!$G:$G,PAUSAS!$B30)))</f>
        <v>2.9374999999999998E-2</v>
      </c>
      <c r="AB30" s="18">
        <f>IF(AA30="","",IF(SUMIFS(METAS!$D:$D,METAS!$B:$B,PAUSAS!$E30)&gt;=AA30,0,AA30-SUMIFS(METAS!$D:$D,METAS!$B:$B,PAUSAS!$E30)))</f>
        <v>0</v>
      </c>
      <c r="AC30" s="28">
        <f>IF($B30="","",IF(COUNTIF(BASE!$A:$A,PAUSAS!AC$3)=0,"",SUMIFS(BASE!$AA:$AA,BASE!$A:$A,PAUSAS!AC$3,BASE!$G:$G,PAUSAS!$B30)))</f>
        <v>0</v>
      </c>
      <c r="AD30" s="28">
        <f>IF(AC30="","",IF(SUMIFS(METAS!$D:$D,METAS!$B:$B,PAUSAS!$E30)&gt;=AC30,0,AC30-SUMIFS(METAS!$D:$D,METAS!$B:$B,PAUSAS!$E30)))</f>
        <v>0</v>
      </c>
      <c r="AE30" s="18">
        <f>IF($B30="","",IF(COUNTIF(BASE!$A:$A,PAUSAS!AE$3)=0,"",SUMIFS(BASE!$AA:$AA,BASE!$A:$A,PAUSAS!AE$3,BASE!$G:$G,PAUSAS!$B30)))</f>
        <v>2.8807870370370373E-2</v>
      </c>
      <c r="AF30" s="18">
        <f>IF(AE30="","",IF(SUMIFS(METAS!$D:$D,METAS!$B:$B,PAUSAS!$E30)&gt;=AE30,0,AE30-SUMIFS(METAS!$D:$D,METAS!$B:$B,PAUSAS!$E30)))</f>
        <v>0</v>
      </c>
      <c r="AG30" s="28">
        <f>IF($B30="","",IF(COUNTIF(BASE!$A:$A,PAUSAS!AG$3)=0,"",SUMIFS(BASE!$AA:$AA,BASE!$A:$A,PAUSAS!AG$3,BASE!$G:$G,PAUSAS!$B30)))</f>
        <v>0</v>
      </c>
      <c r="AH30" s="28">
        <f>IF(AG30="","",IF(SUMIFS(METAS!$D:$D,METAS!$B:$B,PAUSAS!$E30)&gt;=AG30,0,AG30-SUMIFS(METAS!$D:$D,METAS!$B:$B,PAUSAS!$E30)))</f>
        <v>0</v>
      </c>
      <c r="AI30" s="18">
        <f>IF($B30="","",IF(COUNTIF(BASE!$A:$A,PAUSAS!AI$3)=0,"",SUMIFS(BASE!$AA:$AA,BASE!$A:$A,PAUSAS!AI$3,BASE!$G:$G,PAUSAS!$B30)))</f>
        <v>2.6122685185185186E-2</v>
      </c>
      <c r="AJ30" s="18">
        <f>IF(AI30="","",IF(SUMIFS(METAS!$D:$D,METAS!$B:$B,PAUSAS!$E30)&gt;=AI30,0,AI30-SUMIFS(METAS!$D:$D,METAS!$B:$B,PAUSAS!$E30)))</f>
        <v>0</v>
      </c>
      <c r="AK30" s="28">
        <f>IF($B30="","",IF(COUNTIF(BASE!$A:$A,PAUSAS!AK$3)=0,"",SUMIFS(BASE!$AA:$AA,BASE!$A:$A,PAUSAS!AK$3,BASE!$G:$G,PAUSAS!$B30)))</f>
        <v>3.079861111111111E-2</v>
      </c>
      <c r="AL30" s="28">
        <f>IF(AK30="","",IF(SUMIFS(METAS!$D:$D,METAS!$B:$B,PAUSAS!$E30)&gt;=AK30,0,AK30-SUMIFS(METAS!$D:$D,METAS!$B:$B,PAUSAS!$E30)))</f>
        <v>2.4305555555555539E-4</v>
      </c>
      <c r="AM30" s="18">
        <f>IF($B30="","",IF(COUNTIF(BASE!$A:$A,PAUSAS!AM$3)=0,"",SUMIFS(BASE!$AA:$AA,BASE!$A:$A,PAUSAS!AM$3,BASE!$G:$G,PAUSAS!$B30)))</f>
        <v>2.5983796296296297E-2</v>
      </c>
      <c r="AN30" s="18">
        <f>IF(AM30="","",IF(SUMIFS(METAS!$D:$D,METAS!$B:$B,PAUSAS!$E30)&gt;=AM30,0,AM30-SUMIFS(METAS!$D:$D,METAS!$B:$B,PAUSAS!$E30)))</f>
        <v>0</v>
      </c>
      <c r="AO30" s="28">
        <f>IF($B30="","",IF(COUNTIF(BASE!$A:$A,PAUSAS!AO$3)=0,"",SUMIFS(BASE!$AA:$AA,BASE!$A:$A,PAUSAS!AO$3,BASE!$G:$G,PAUSAS!$B30)))</f>
        <v>0</v>
      </c>
      <c r="AP30" s="28">
        <f>IF(AO30="","",IF(SUMIFS(METAS!$D:$D,METAS!$B:$B,PAUSAS!$E30)&gt;=AO30,0,AO30-SUMIFS(METAS!$D:$D,METAS!$B:$B,PAUSAS!$E30)))</f>
        <v>0</v>
      </c>
      <c r="AQ30" s="18">
        <f>IF($B30="","",IF(COUNTIF(BASE!$A:$A,PAUSAS!AQ$3)=0,"",SUMIFS(BASE!$AA:$AA,BASE!$A:$A,PAUSAS!AQ$3,BASE!$G:$G,PAUSAS!$B30)))</f>
        <v>0</v>
      </c>
      <c r="AR30" s="18">
        <f>IF(AQ30="","",IF(SUMIFS(METAS!$D:$D,METAS!$B:$B,PAUSAS!$E30)&gt;=AQ30,0,AQ30-SUMIFS(METAS!$D:$D,METAS!$B:$B,PAUSAS!$E30)))</f>
        <v>0</v>
      </c>
      <c r="AS30" s="28">
        <f>IF($B30="","",IF(COUNTIF(BASE!$A:$A,PAUSAS!AS$3)=0,"",SUMIFS(BASE!$AA:$AA,BASE!$A:$A,PAUSAS!AS$3,BASE!$G:$G,PAUSAS!$B30)))</f>
        <v>2.7696759259259261E-2</v>
      </c>
      <c r="AT30" s="28">
        <f>IF(AS30="","",IF(SUMIFS(METAS!$D:$D,METAS!$B:$B,PAUSAS!$E30)&gt;=AS30,0,AS30-SUMIFS(METAS!$D:$D,METAS!$B:$B,PAUSAS!$E30)))</f>
        <v>0</v>
      </c>
      <c r="AU30" s="18">
        <f>IF($B30="","",IF(COUNTIF(BASE!$A:$A,PAUSAS!AU$3)=0,"",SUMIFS(BASE!$AA:$AA,BASE!$A:$A,PAUSAS!AU$3,BASE!$G:$G,PAUSAS!$B30)))</f>
        <v>2.8182870370370372E-2</v>
      </c>
      <c r="AV30" s="18">
        <f>IF(AU30="","",IF(SUMIFS(METAS!$D:$D,METAS!$B:$B,PAUSAS!$E30)&gt;=AU30,0,AU30-SUMIFS(METAS!$D:$D,METAS!$B:$B,PAUSAS!$E30)))</f>
        <v>0</v>
      </c>
      <c r="AW30" s="28">
        <f>IF($B30="","",IF(COUNTIF(BASE!$A:$A,PAUSAS!AW$3)=0,"",SUMIFS(BASE!$AA:$AA,BASE!$A:$A,PAUSAS!AW$3,BASE!$G:$G,PAUSAS!$B30)))</f>
        <v>0</v>
      </c>
      <c r="AX30" s="28">
        <f>IF(AW30="","",IF(SUMIFS(METAS!$D:$D,METAS!$B:$B,PAUSAS!$E30)&gt;=AW30,0,AW30-SUMIFS(METAS!$D:$D,METAS!$B:$B,PAUSAS!$E30)))</f>
        <v>0</v>
      </c>
      <c r="AY30" s="18">
        <f>IF($B30="","",IF(COUNTIF(BASE!$A:$A,PAUSAS!AY$3)=0,"",SUMIFS(BASE!$AA:$AA,BASE!$A:$A,PAUSAS!AY$3,BASE!$G:$G,PAUSAS!$B30)))</f>
        <v>0</v>
      </c>
      <c r="AZ30" s="18">
        <f>IF(AY30="","",IF(SUMIFS(METAS!$D:$D,METAS!$B:$B,PAUSAS!$E30)&gt;=AY30,0,AY30-SUMIFS(METAS!$D:$D,METAS!$B:$B,PAUSAS!$E30)))</f>
        <v>0</v>
      </c>
      <c r="BA30" s="28">
        <f>IF($B30="","",IF(COUNTIF(BASE!$A:$A,PAUSAS!BA$3)=0,"",SUMIFS(BASE!$AA:$AA,BASE!$A:$A,PAUSAS!BA$3,BASE!$G:$G,PAUSAS!$B30)))</f>
        <v>0</v>
      </c>
      <c r="BB30" s="28">
        <f>IF(BA30="","",IF(SUMIFS(METAS!$D:$D,METAS!$B:$B,PAUSAS!$E30)&gt;=BA30,0,BA30-SUMIFS(METAS!$D:$D,METAS!$B:$B,PAUSAS!$E30)))</f>
        <v>0</v>
      </c>
      <c r="BC30" s="18">
        <f>IF($B30="","",IF(COUNTIF(BASE!$A:$A,PAUSAS!BC$3)=0,"",SUMIFS(BASE!$AA:$AA,BASE!$A:$A,PAUSAS!BC$3,BASE!$G:$G,PAUSAS!$B30)))</f>
        <v>0</v>
      </c>
      <c r="BD30" s="18">
        <f>IF(BC30="","",IF(SUMIFS(METAS!$D:$D,METAS!$B:$B,PAUSAS!$E30)&gt;=BC30,0,BC30-SUMIFS(METAS!$D:$D,METAS!$B:$B,PAUSAS!$E30)))</f>
        <v>0</v>
      </c>
      <c r="BE30" s="28">
        <f>IF($B30="","",IF(COUNTIF(BASE!$A:$A,PAUSAS!BE$3)=0,"",SUMIFS(BASE!$AA:$AA,BASE!$A:$A,PAUSAS!BE$3,BASE!$G:$G,PAUSAS!$B30)))</f>
        <v>2.6296296296296297E-2</v>
      </c>
      <c r="BF30" s="28">
        <f>IF(BE30="","",IF(SUMIFS(METAS!$D:$D,METAS!$B:$B,PAUSAS!$E30)&gt;=BE30,0,BE30-SUMIFS(METAS!$D:$D,METAS!$B:$B,PAUSAS!$E30)))</f>
        <v>0</v>
      </c>
      <c r="BG30" s="18">
        <f>IF($B30="","",IF(COUNTIF(BASE!$A:$A,PAUSAS!BG$3)=0,"",SUMIFS(BASE!$AA:$AA,BASE!$A:$A,PAUSAS!BG$3,BASE!$G:$G,PAUSAS!$B30)))</f>
        <v>2.8622685185185182E-2</v>
      </c>
      <c r="BH30" s="18">
        <f>IF(BG30="","",IF(SUMIFS(METAS!$D:$D,METAS!$B:$B,PAUSAS!$E30)&gt;=BG30,0,BG30-SUMIFS(METAS!$D:$D,METAS!$B:$B,PAUSAS!$E30)))</f>
        <v>0</v>
      </c>
      <c r="BI30" s="28">
        <f>IF($B30="","",IF(COUNTIF(BASE!$A:$A,PAUSAS!BI$3)=0,"",SUMIFS(BASE!$AA:$AA,BASE!$A:$A,PAUSAS!BI$3,BASE!$G:$G,PAUSAS!$B30)))</f>
        <v>0</v>
      </c>
      <c r="BJ30" s="28">
        <f>IF(BI30="","",IF(SUMIFS(METAS!$D:$D,METAS!$B:$B,PAUSAS!$E30)&gt;=BI30,0,BI30-SUMIFS(METAS!$D:$D,METAS!$B:$B,PAUSAS!$E30)))</f>
        <v>0</v>
      </c>
      <c r="BK30" s="18">
        <f>IF($B30="","",IF(COUNTIF(BASE!$A:$A,PAUSAS!BK$3)=0,"",SUMIFS(BASE!$AA:$AA,BASE!$A:$A,PAUSAS!BK$3,BASE!$G:$G,PAUSAS!$B30)))</f>
        <v>2.7337962962962967E-2</v>
      </c>
      <c r="BL30" s="18">
        <f>IF(BK30="","",IF(SUMIFS(METAS!$D:$D,METAS!$B:$B,PAUSAS!$E30)&gt;=BK30,0,BK30-SUMIFS(METAS!$D:$D,METAS!$B:$B,PAUSAS!$E30)))</f>
        <v>0</v>
      </c>
      <c r="BM30" s="28">
        <f>IF($B30="","",IF(COUNTIF(BASE!$A:$A,PAUSAS!BM$3)=0,"",SUMIFS(BASE!$AA:$AA,BASE!$A:$A,PAUSAS!BM$3,BASE!$G:$G,PAUSAS!$B30)))</f>
        <v>0</v>
      </c>
      <c r="BN30" s="28">
        <f>IF(BM30="","",IF(SUMIFS(METAS!$D:$D,METAS!$B:$B,PAUSAS!$E30)&gt;=BM30,0,BM30-SUMIFS(METAS!$D:$D,METAS!$B:$B,PAUSAS!$E30)))</f>
        <v>0</v>
      </c>
      <c r="BO30" s="18">
        <f>IF($B30="","",IF(COUNTIF(BASE!$A:$A,PAUSAS!BO$3)=0,"",SUMIFS(BASE!$AA:$AA,BASE!$A:$A,PAUSAS!BO$3,BASE!$G:$G,PAUSAS!$B30)))</f>
        <v>0</v>
      </c>
      <c r="BP30" s="18">
        <f>IF(BO30="","",IF(SUMIFS(METAS!$D:$D,METAS!$B:$B,PAUSAS!$E30)&gt;=BO30,0,BO30-SUMIFS(METAS!$D:$D,METAS!$B:$B,PAUSAS!$E30)))</f>
        <v>0</v>
      </c>
      <c r="BQ30" s="28">
        <f>IF($B30="","",IF(COUNTIF(BASE!$A:$A,PAUSAS!BQ$3)=0,"",SUMIFS(BASE!$AA:$AA,BASE!$A:$A,PAUSAS!BQ$3,BASE!$G:$G,PAUSAS!$B30)))</f>
        <v>0</v>
      </c>
      <c r="BR30" s="28">
        <f>IF(BQ30="","",IF(SUMIFS(METAS!$D:$D,METAS!$B:$B,PAUSAS!$E30)&gt;=BQ30,0,BQ30-SUMIFS(METAS!$D:$D,METAS!$B:$B,PAUSAS!$E30)))</f>
        <v>0</v>
      </c>
      <c r="BS30" s="18">
        <f>IF($B30="","",IF(COUNTIF(BASE!$A:$A,PAUSAS!BS$3)=0,"",SUMIFS(BASE!$AA:$AA,BASE!$A:$A,PAUSAS!BS$3,BASE!$G:$G,PAUSAS!$B30)))</f>
        <v>0</v>
      </c>
      <c r="BT30" s="18">
        <f>IF(BS30="","",IF(SUMIFS(METAS!$D:$D,METAS!$B:$B,PAUSAS!$E30)&gt;=BS30,0,BS30-SUMIFS(METAS!$D:$D,METAS!$B:$B,PAUSAS!$E30)))</f>
        <v>0</v>
      </c>
      <c r="BU30" s="28">
        <f>IF($B30="","",IF(COUNTIF(BASE!$A:$A,PAUSAS!BU$3)=0,"",SUMIFS(BASE!$AA:$AA,BASE!$A:$A,PAUSAS!BU$3,BASE!$G:$G,PAUSAS!$B30)))</f>
        <v>0</v>
      </c>
      <c r="BV30" s="28">
        <f>IF(BU30="","",IF(SUMIFS(METAS!$D:$D,METAS!$B:$B,PAUSAS!$E30)&gt;=BU30,0,BU30-SUMIFS(METAS!$D:$D,METAS!$B:$B,PAUSAS!$E30)))</f>
        <v>0</v>
      </c>
    </row>
    <row r="31" spans="2:74" s="8" customFormat="1" x14ac:dyDescent="0.25">
      <c r="B31" s="50">
        <v>91169</v>
      </c>
      <c r="C31" s="16" t="str">
        <f>IF($B31="","",VLOOKUP($B31,EQUIPE!$B:$E,2,0))</f>
        <v>DARLIANE AURELIANO DA SILVA</v>
      </c>
      <c r="D31" s="16" t="str">
        <f>IF($B31="","",VLOOKUP($B31,EQUIPE!$B:$F,5,0))</f>
        <v>ULTRAGAZ FRONT</v>
      </c>
      <c r="E31" s="18">
        <f>IF($B31="","",VLOOKUP($B31,EQUIPE!$B:$E,3,0))</f>
        <v>0.26388888888888884</v>
      </c>
      <c r="F31" s="16" t="str">
        <f>IF($B31="","",VLOOKUP($B31,EQUIPE!$B:$E,4,0))</f>
        <v>ADRIANA VERCOSA BARROS CEZANHOQUE</v>
      </c>
      <c r="H31" s="18">
        <f>IF($B31="","",SUMIFS(ABS!$H:$H,ABS!$B:$B,PAUSAS!$B31)*SUMIFS(METAS!$D:$D,METAS!$B:$B,PAUSAS!$E31))</f>
        <v>0.7944444444444444</v>
      </c>
      <c r="I31" s="18">
        <f t="shared" si="1"/>
        <v>0.78938657407407409</v>
      </c>
      <c r="J31" s="18">
        <f t="shared" si="2"/>
        <v>5.1261574074074071E-2</v>
      </c>
      <c r="K31" s="19">
        <f t="shared" si="3"/>
        <v>0.93547494172494172</v>
      </c>
      <c r="M31" s="28">
        <f>IF($B31="","",IF(COUNTIF(BASE!$A:$A,PAUSAS!M$3)=0,"",SUMIFS(BASE!$AA:$AA,BASE!$A:$A,PAUSAS!M$3,BASE!$G:$G,PAUSAS!$B31)))</f>
        <v>2.8425925925925927E-2</v>
      </c>
      <c r="N31" s="28">
        <f>IF(M31="","",IF(SUMIFS(METAS!$D:$D,METAS!$B:$B,PAUSAS!$E31)&gt;=M31,0,M31-SUMIFS(METAS!$D:$D,METAS!$B:$B,PAUSAS!$E31)))</f>
        <v>0</v>
      </c>
      <c r="O31" s="18">
        <f>IF($B31="","",IF(COUNTIF(BASE!$A:$A,PAUSAS!O$3)=0,"",SUMIFS(BASE!$AA:$AA,BASE!$A:$A,PAUSAS!O$3,BASE!$G:$G,PAUSAS!$B31)))</f>
        <v>0</v>
      </c>
      <c r="P31" s="18">
        <f>IF(O31="","",IF(SUMIFS(METAS!$D:$D,METAS!$B:$B,PAUSAS!$E31)&gt;=O31,0,O31-SUMIFS(METAS!$D:$D,METAS!$B:$B,PAUSAS!$E31)))</f>
        <v>0</v>
      </c>
      <c r="Q31" s="28">
        <f>IF($B31="","",IF(COUNTIF(BASE!$A:$A,PAUSAS!Q$3)=0,"",SUMIFS(BASE!$AA:$AA,BASE!$A:$A,PAUSAS!Q$3,BASE!$G:$G,PAUSAS!$B31)))</f>
        <v>2.7418981481481482E-2</v>
      </c>
      <c r="R31" s="28">
        <f>IF(Q31="","",IF(SUMIFS(METAS!$D:$D,METAS!$B:$B,PAUSAS!$E31)&gt;=Q31,0,Q31-SUMIFS(METAS!$D:$D,METAS!$B:$B,PAUSAS!$E31)))</f>
        <v>0</v>
      </c>
      <c r="S31" s="18">
        <f>IF($B31="","",IF(COUNTIF(BASE!$A:$A,PAUSAS!S$3)=0,"",SUMIFS(BASE!$AA:$AA,BASE!$A:$A,PAUSAS!S$3,BASE!$G:$G,PAUSAS!$B31)))</f>
        <v>6.0069444444444439E-2</v>
      </c>
      <c r="T31" s="18">
        <f>IF(S31="","",IF(SUMIFS(METAS!$D:$D,METAS!$B:$B,PAUSAS!$E31)&gt;=S31,0,S31-SUMIFS(METAS!$D:$D,METAS!$B:$B,PAUSAS!$E31)))</f>
        <v>2.9513888888888885E-2</v>
      </c>
      <c r="U31" s="28">
        <f>IF($B31="","",IF(COUNTIF(BASE!$A:$A,PAUSAS!U$3)=0,"",SUMIFS(BASE!$AA:$AA,BASE!$A:$A,PAUSAS!U$3,BASE!$G:$G,PAUSAS!$B31)))</f>
        <v>2.8287037037037041E-2</v>
      </c>
      <c r="V31" s="28">
        <f>IF(U31="","",IF(SUMIFS(METAS!$D:$D,METAS!$B:$B,PAUSAS!$E31)&gt;=U31,0,U31-SUMIFS(METAS!$D:$D,METAS!$B:$B,PAUSAS!$E31)))</f>
        <v>0</v>
      </c>
      <c r="W31" s="18">
        <f>IF($B31="","",IF(COUNTIF(BASE!$A:$A,PAUSAS!W$3)=0,"",SUMIFS(BASE!$AA:$AA,BASE!$A:$A,PAUSAS!W$3,BASE!$G:$G,PAUSAS!$B31)))</f>
        <v>2.7997685185185184E-2</v>
      </c>
      <c r="X31" s="18">
        <f>IF(W31="","",IF(SUMIFS(METAS!$D:$D,METAS!$B:$B,PAUSAS!$E31)&gt;=W31,0,W31-SUMIFS(METAS!$D:$D,METAS!$B:$B,PAUSAS!$E31)))</f>
        <v>0</v>
      </c>
      <c r="Y31" s="28">
        <f>IF($B31="","",IF(COUNTIF(BASE!$A:$A,PAUSAS!Y$3)=0,"",SUMIFS(BASE!$AA:$AA,BASE!$A:$A,PAUSAS!Y$3,BASE!$G:$G,PAUSAS!$B31)))</f>
        <v>2.7719907407407408E-2</v>
      </c>
      <c r="Z31" s="28">
        <f>IF(Y31="","",IF(SUMIFS(METAS!$D:$D,METAS!$B:$B,PAUSAS!$E31)&gt;=Y31,0,Y31-SUMIFS(METAS!$D:$D,METAS!$B:$B,PAUSAS!$E31)))</f>
        <v>0</v>
      </c>
      <c r="AA31" s="18">
        <f>IF($B31="","",IF(COUNTIF(BASE!$A:$A,PAUSAS!AA$3)=0,"",SUMIFS(BASE!$AA:$AA,BASE!$A:$A,PAUSAS!AA$3,BASE!$G:$G,PAUSAS!$B31)))</f>
        <v>2.8425925925925924E-2</v>
      </c>
      <c r="AB31" s="18">
        <f>IF(AA31="","",IF(SUMIFS(METAS!$D:$D,METAS!$B:$B,PAUSAS!$E31)&gt;=AA31,0,AA31-SUMIFS(METAS!$D:$D,METAS!$B:$B,PAUSAS!$E31)))</f>
        <v>0</v>
      </c>
      <c r="AC31" s="28">
        <f>IF($B31="","",IF(COUNTIF(BASE!$A:$A,PAUSAS!AC$3)=0,"",SUMIFS(BASE!$AA:$AA,BASE!$A:$A,PAUSAS!AC$3,BASE!$G:$G,PAUSAS!$B31)))</f>
        <v>0</v>
      </c>
      <c r="AD31" s="28">
        <f>IF(AC31="","",IF(SUMIFS(METAS!$D:$D,METAS!$B:$B,PAUSAS!$E31)&gt;=AC31,0,AC31-SUMIFS(METAS!$D:$D,METAS!$B:$B,PAUSAS!$E31)))</f>
        <v>0</v>
      </c>
      <c r="AE31" s="18">
        <f>IF($B31="","",IF(COUNTIF(BASE!$A:$A,PAUSAS!AE$3)=0,"",SUMIFS(BASE!$AA:$AA,BASE!$A:$A,PAUSAS!AE$3,BASE!$G:$G,PAUSAS!$B31)))</f>
        <v>2.7222222222222221E-2</v>
      </c>
      <c r="AF31" s="18">
        <f>IF(AE31="","",IF(SUMIFS(METAS!$D:$D,METAS!$B:$B,PAUSAS!$E31)&gt;=AE31,0,AE31-SUMIFS(METAS!$D:$D,METAS!$B:$B,PAUSAS!$E31)))</f>
        <v>0</v>
      </c>
      <c r="AG31" s="28">
        <f>IF($B31="","",IF(COUNTIF(BASE!$A:$A,PAUSAS!AG$3)=0,"",SUMIFS(BASE!$AA:$AA,BASE!$A:$A,PAUSAS!AG$3,BASE!$G:$G,PAUSAS!$B31)))</f>
        <v>2.8958333333333336E-2</v>
      </c>
      <c r="AH31" s="28">
        <f>IF(AG31="","",IF(SUMIFS(METAS!$D:$D,METAS!$B:$B,PAUSAS!$E31)&gt;=AG31,0,AG31-SUMIFS(METAS!$D:$D,METAS!$B:$B,PAUSAS!$E31)))</f>
        <v>0</v>
      </c>
      <c r="AI31" s="18">
        <f>IF($B31="","",IF(COUNTIF(BASE!$A:$A,PAUSAS!AI$3)=0,"",SUMIFS(BASE!$AA:$AA,BASE!$A:$A,PAUSAS!AI$3,BASE!$G:$G,PAUSAS!$B31)))</f>
        <v>2.7314814814814813E-2</v>
      </c>
      <c r="AJ31" s="18">
        <f>IF(AI31="","",IF(SUMIFS(METAS!$D:$D,METAS!$B:$B,PAUSAS!$E31)&gt;=AI31,0,AI31-SUMIFS(METAS!$D:$D,METAS!$B:$B,PAUSAS!$E31)))</f>
        <v>0</v>
      </c>
      <c r="AK31" s="28">
        <f>IF($B31="","",IF(COUNTIF(BASE!$A:$A,PAUSAS!AK$3)=0,"",SUMIFS(BASE!$AA:$AA,BASE!$A:$A,PAUSAS!AK$3,BASE!$G:$G,PAUSAS!$B31)))</f>
        <v>2.8148148148148148E-2</v>
      </c>
      <c r="AL31" s="28">
        <f>IF(AK31="","",IF(SUMIFS(METAS!$D:$D,METAS!$B:$B,PAUSAS!$E31)&gt;=AK31,0,AK31-SUMIFS(METAS!$D:$D,METAS!$B:$B,PAUSAS!$E31)))</f>
        <v>0</v>
      </c>
      <c r="AM31" s="18">
        <f>IF($B31="","",IF(COUNTIF(BASE!$A:$A,PAUSAS!AM$3)=0,"",SUMIFS(BASE!$AA:$AA,BASE!$A:$A,PAUSAS!AM$3,BASE!$G:$G,PAUSAS!$B31)))</f>
        <v>2.8946759259259255E-2</v>
      </c>
      <c r="AN31" s="18">
        <f>IF(AM31="","",IF(SUMIFS(METAS!$D:$D,METAS!$B:$B,PAUSAS!$E31)&gt;=AM31,0,AM31-SUMIFS(METAS!$D:$D,METAS!$B:$B,PAUSAS!$E31)))</f>
        <v>0</v>
      </c>
      <c r="AO31" s="28">
        <f>IF($B31="","",IF(COUNTIF(BASE!$A:$A,PAUSAS!AO$3)=0,"",SUMIFS(BASE!$AA:$AA,BASE!$A:$A,PAUSAS!AO$3,BASE!$G:$G,PAUSAS!$B31)))</f>
        <v>2.7719907407407408E-2</v>
      </c>
      <c r="AP31" s="28">
        <f>IF(AO31="","",IF(SUMIFS(METAS!$D:$D,METAS!$B:$B,PAUSAS!$E31)&gt;=AO31,0,AO31-SUMIFS(METAS!$D:$D,METAS!$B:$B,PAUSAS!$E31)))</f>
        <v>0</v>
      </c>
      <c r="AQ31" s="18">
        <f>IF($B31="","",IF(COUNTIF(BASE!$A:$A,PAUSAS!AQ$3)=0,"",SUMIFS(BASE!$AA:$AA,BASE!$A:$A,PAUSAS!AQ$3,BASE!$G:$G,PAUSAS!$B31)))</f>
        <v>0</v>
      </c>
      <c r="AR31" s="18">
        <f>IF(AQ31="","",IF(SUMIFS(METAS!$D:$D,METAS!$B:$B,PAUSAS!$E31)&gt;=AQ31,0,AQ31-SUMIFS(METAS!$D:$D,METAS!$B:$B,PAUSAS!$E31)))</f>
        <v>0</v>
      </c>
      <c r="AS31" s="28">
        <f>IF($B31="","",IF(COUNTIF(BASE!$A:$A,PAUSAS!AS$3)=0,"",SUMIFS(BASE!$AA:$AA,BASE!$A:$A,PAUSAS!AS$3,BASE!$G:$G,PAUSAS!$B31)))</f>
        <v>2.8032407407407405E-2</v>
      </c>
      <c r="AT31" s="28">
        <f>IF(AS31="","",IF(SUMIFS(METAS!$D:$D,METAS!$B:$B,PAUSAS!$E31)&gt;=AS31,0,AS31-SUMIFS(METAS!$D:$D,METAS!$B:$B,PAUSAS!$E31)))</f>
        <v>0</v>
      </c>
      <c r="AU31" s="18">
        <f>IF($B31="","",IF(COUNTIF(BASE!$A:$A,PAUSAS!AU$3)=0,"",SUMIFS(BASE!$AA:$AA,BASE!$A:$A,PAUSAS!AU$3,BASE!$G:$G,PAUSAS!$B31)))</f>
        <v>2.8333333333333335E-2</v>
      </c>
      <c r="AV31" s="18">
        <f>IF(AU31="","",IF(SUMIFS(METAS!$D:$D,METAS!$B:$B,PAUSAS!$E31)&gt;=AU31,0,AU31-SUMIFS(METAS!$D:$D,METAS!$B:$B,PAUSAS!$E31)))</f>
        <v>0</v>
      </c>
      <c r="AW31" s="28">
        <f>IF($B31="","",IF(COUNTIF(BASE!$A:$A,PAUSAS!AW$3)=0,"",SUMIFS(BASE!$AA:$AA,BASE!$A:$A,PAUSAS!AW$3,BASE!$G:$G,PAUSAS!$B31)))</f>
        <v>2.9166666666666667E-2</v>
      </c>
      <c r="AX31" s="28">
        <f>IF(AW31="","",IF(SUMIFS(METAS!$D:$D,METAS!$B:$B,PAUSAS!$E31)&gt;=AW31,0,AW31-SUMIFS(METAS!$D:$D,METAS!$B:$B,PAUSAS!$E31)))</f>
        <v>0</v>
      </c>
      <c r="AY31" s="18">
        <f>IF($B31="","",IF(COUNTIF(BASE!$A:$A,PAUSAS!AY$3)=0,"",SUMIFS(BASE!$AA:$AA,BASE!$A:$A,PAUSAS!AY$3,BASE!$G:$G,PAUSAS!$B31)))</f>
        <v>2.8634259259259262E-2</v>
      </c>
      <c r="AZ31" s="18">
        <f>IF(AY31="","",IF(SUMIFS(METAS!$D:$D,METAS!$B:$B,PAUSAS!$E31)&gt;=AY31,0,AY31-SUMIFS(METAS!$D:$D,METAS!$B:$B,PAUSAS!$E31)))</f>
        <v>0</v>
      </c>
      <c r="BA31" s="28">
        <f>IF($B31="","",IF(COUNTIF(BASE!$A:$A,PAUSAS!BA$3)=0,"",SUMIFS(BASE!$AA:$AA,BASE!$A:$A,PAUSAS!BA$3,BASE!$G:$G,PAUSAS!$B31)))</f>
        <v>0</v>
      </c>
      <c r="BB31" s="28">
        <f>IF(BA31="","",IF(SUMIFS(METAS!$D:$D,METAS!$B:$B,PAUSAS!$E31)&gt;=BA31,0,BA31-SUMIFS(METAS!$D:$D,METAS!$B:$B,PAUSAS!$E31)))</f>
        <v>0</v>
      </c>
      <c r="BC31" s="18">
        <f>IF($B31="","",IF(COUNTIF(BASE!$A:$A,PAUSAS!BC$3)=0,"",SUMIFS(BASE!$AA:$AA,BASE!$A:$A,PAUSAS!BC$3,BASE!$G:$G,PAUSAS!$B31)))</f>
        <v>2.7881944444444445E-2</v>
      </c>
      <c r="BD31" s="18">
        <f>IF(BC31="","",IF(SUMIFS(METAS!$D:$D,METAS!$B:$B,PAUSAS!$E31)&gt;=BC31,0,BC31-SUMIFS(METAS!$D:$D,METAS!$B:$B,PAUSAS!$E31)))</f>
        <v>0</v>
      </c>
      <c r="BE31" s="28">
        <f>IF($B31="","",IF(COUNTIF(BASE!$A:$A,PAUSAS!BE$3)=0,"",SUMIFS(BASE!$AA:$AA,BASE!$A:$A,PAUSAS!BE$3,BASE!$G:$G,PAUSAS!$B31)))</f>
        <v>2.8148148148148148E-2</v>
      </c>
      <c r="BF31" s="28">
        <f>IF(BE31="","",IF(SUMIFS(METAS!$D:$D,METAS!$B:$B,PAUSAS!$E31)&gt;=BE31,0,BE31-SUMIFS(METAS!$D:$D,METAS!$B:$B,PAUSAS!$E31)))</f>
        <v>0</v>
      </c>
      <c r="BG31" s="18">
        <f>IF($B31="","",IF(COUNTIF(BASE!$A:$A,PAUSAS!BG$3)=0,"",SUMIFS(BASE!$AA:$AA,BASE!$A:$A,PAUSAS!BG$3,BASE!$G:$G,PAUSAS!$B31)))</f>
        <v>2.7685185185185184E-2</v>
      </c>
      <c r="BH31" s="18">
        <f>IF(BG31="","",IF(SUMIFS(METAS!$D:$D,METAS!$B:$B,PAUSAS!$E31)&gt;=BG31,0,BG31-SUMIFS(METAS!$D:$D,METAS!$B:$B,PAUSAS!$E31)))</f>
        <v>0</v>
      </c>
      <c r="BI31" s="28">
        <f>IF($B31="","",IF(COUNTIF(BASE!$A:$A,PAUSAS!BI$3)=0,"",SUMIFS(BASE!$AA:$AA,BASE!$A:$A,PAUSAS!BI$3,BASE!$G:$G,PAUSAS!$B31)))</f>
        <v>2.822916666666667E-2</v>
      </c>
      <c r="BJ31" s="28">
        <f>IF(BI31="","",IF(SUMIFS(METAS!$D:$D,METAS!$B:$B,PAUSAS!$E31)&gt;=BI31,0,BI31-SUMIFS(METAS!$D:$D,METAS!$B:$B,PAUSAS!$E31)))</f>
        <v>0</v>
      </c>
      <c r="BK31" s="18">
        <f>IF($B31="","",IF(COUNTIF(BASE!$A:$A,PAUSAS!BK$3)=0,"",SUMIFS(BASE!$AA:$AA,BASE!$A:$A,PAUSAS!BK$3,BASE!$G:$G,PAUSAS!$B31)))</f>
        <v>2.7754629629629629E-2</v>
      </c>
      <c r="BL31" s="18">
        <f>IF(BK31="","",IF(SUMIFS(METAS!$D:$D,METAS!$B:$B,PAUSAS!$E31)&gt;=BK31,0,BK31-SUMIFS(METAS!$D:$D,METAS!$B:$B,PAUSAS!$E31)))</f>
        <v>0</v>
      </c>
      <c r="BM31" s="28">
        <f>IF($B31="","",IF(COUNTIF(BASE!$A:$A,PAUSAS!BM$3)=0,"",SUMIFS(BASE!$AA:$AA,BASE!$A:$A,PAUSAS!BM$3,BASE!$G:$G,PAUSAS!$B31)))</f>
        <v>0</v>
      </c>
      <c r="BN31" s="28">
        <f>IF(BM31="","",IF(SUMIFS(METAS!$D:$D,METAS!$B:$B,PAUSAS!$E31)&gt;=BM31,0,BM31-SUMIFS(METAS!$D:$D,METAS!$B:$B,PAUSAS!$E31)))</f>
        <v>0</v>
      </c>
      <c r="BO31" s="18">
        <f>IF($B31="","",IF(COUNTIF(BASE!$A:$A,PAUSAS!BO$3)=0,"",SUMIFS(BASE!$AA:$AA,BASE!$A:$A,PAUSAS!BO$3,BASE!$G:$G,PAUSAS!$B31)))</f>
        <v>2.7685185185185188E-2</v>
      </c>
      <c r="BP31" s="18">
        <f>IF(BO31="","",IF(SUMIFS(METAS!$D:$D,METAS!$B:$B,PAUSAS!$E31)&gt;=BO31,0,BO31-SUMIFS(METAS!$D:$D,METAS!$B:$B,PAUSAS!$E31)))</f>
        <v>0</v>
      </c>
      <c r="BQ31" s="28">
        <f>IF($B31="","",IF(COUNTIF(BASE!$A:$A,PAUSAS!BQ$3)=0,"",SUMIFS(BASE!$AA:$AA,BASE!$A:$A,PAUSAS!BQ$3,BASE!$G:$G,PAUSAS!$B31)))</f>
        <v>3.0254629629629631E-2</v>
      </c>
      <c r="BR31" s="28">
        <f>IF(BQ31="","",IF(SUMIFS(METAS!$D:$D,METAS!$B:$B,PAUSAS!$E31)&gt;=BQ31,0,BQ31-SUMIFS(METAS!$D:$D,METAS!$B:$B,PAUSAS!$E31)))</f>
        <v>0</v>
      </c>
      <c r="BS31" s="18">
        <f>IF($B31="","",IF(COUNTIF(BASE!$A:$A,PAUSAS!BS$3)=0,"",SUMIFS(BASE!$AA:$AA,BASE!$A:$A,PAUSAS!BS$3,BASE!$G:$G,PAUSAS!$B31)))</f>
        <v>5.230324074074074E-2</v>
      </c>
      <c r="BT31" s="18">
        <f>IF(BS31="","",IF(SUMIFS(METAS!$D:$D,METAS!$B:$B,PAUSAS!$E31)&gt;=BS31,0,BS31-SUMIFS(METAS!$D:$D,METAS!$B:$B,PAUSAS!$E31)))</f>
        <v>2.1747685185185186E-2</v>
      </c>
      <c r="BU31" s="28">
        <f>IF($B31="","",IF(COUNTIF(BASE!$A:$A,PAUSAS!BU$3)=0,"",SUMIFS(BASE!$AA:$AA,BASE!$A:$A,PAUSAS!BU$3,BASE!$G:$G,PAUSAS!$B31)))</f>
        <v>2.8622685185185182E-2</v>
      </c>
      <c r="BV31" s="28">
        <f>IF(BU31="","",IF(SUMIFS(METAS!$D:$D,METAS!$B:$B,PAUSAS!$E31)&gt;=BU31,0,BU31-SUMIFS(METAS!$D:$D,METAS!$B:$B,PAUSAS!$E31)))</f>
        <v>0</v>
      </c>
    </row>
    <row r="32" spans="2:74" s="8" customFormat="1" x14ac:dyDescent="0.25">
      <c r="B32" s="50">
        <v>91160</v>
      </c>
      <c r="C32" s="16" t="str">
        <f>IF($B32="","",VLOOKUP($B32,EQUIPE!$B:$E,2,0))</f>
        <v xml:space="preserve">GABRIEL MENEZES VIEIRA NOGUEIRA </v>
      </c>
      <c r="D32" s="16" t="str">
        <f>IF($B32="","",VLOOKUP($B32,EQUIPE!$B:$F,5,0))</f>
        <v>ULTRAGAZ FRONT</v>
      </c>
      <c r="E32" s="18">
        <f>IF($B32="","",VLOOKUP($B32,EQUIPE!$B:$E,3,0))</f>
        <v>0.26388888888888884</v>
      </c>
      <c r="F32" s="16" t="str">
        <f>IF($B32="","",VLOOKUP($B32,EQUIPE!$B:$E,4,0))</f>
        <v>ADRIANA VERCOSA BARROS CEZANHOQUE</v>
      </c>
      <c r="H32" s="18">
        <f>IF($B32="","",SUMIFS(ABS!$H:$H,ABS!$B:$B,PAUSAS!$B32)*SUMIFS(METAS!$D:$D,METAS!$B:$B,PAUSAS!$E32))</f>
        <v>0.7944444444444444</v>
      </c>
      <c r="I32" s="18">
        <f t="shared" si="1"/>
        <v>0.72267361111111117</v>
      </c>
      <c r="J32" s="18">
        <f t="shared" si="2"/>
        <v>0</v>
      </c>
      <c r="K32" s="19">
        <f t="shared" si="3"/>
        <v>1</v>
      </c>
      <c r="M32" s="28">
        <f>IF($B32="","",IF(COUNTIF(BASE!$A:$A,PAUSAS!M$3)=0,"",SUMIFS(BASE!$AA:$AA,BASE!$A:$A,PAUSAS!M$3,BASE!$G:$G,PAUSAS!$B32)))</f>
        <v>2.8009259259259262E-2</v>
      </c>
      <c r="N32" s="28">
        <f>IF(M32="","",IF(SUMIFS(METAS!$D:$D,METAS!$B:$B,PAUSAS!$E32)&gt;=M32,0,M32-SUMIFS(METAS!$D:$D,METAS!$B:$B,PAUSAS!$E32)))</f>
        <v>0</v>
      </c>
      <c r="O32" s="18">
        <f>IF($B32="","",IF(COUNTIF(BASE!$A:$A,PAUSAS!O$3)=0,"",SUMIFS(BASE!$AA:$AA,BASE!$A:$A,PAUSAS!O$3,BASE!$G:$G,PAUSAS!$B32)))</f>
        <v>2.8692129629629633E-2</v>
      </c>
      <c r="P32" s="18">
        <f>IF(O32="","",IF(SUMIFS(METAS!$D:$D,METAS!$B:$B,PAUSAS!$E32)&gt;=O32,0,O32-SUMIFS(METAS!$D:$D,METAS!$B:$B,PAUSAS!$E32)))</f>
        <v>0</v>
      </c>
      <c r="Q32" s="28">
        <f>IF($B32="","",IF(COUNTIF(BASE!$A:$A,PAUSAS!Q$3)=0,"",SUMIFS(BASE!$AA:$AA,BASE!$A:$A,PAUSAS!Q$3,BASE!$G:$G,PAUSAS!$B32)))</f>
        <v>2.7106481481481481E-2</v>
      </c>
      <c r="R32" s="28">
        <f>IF(Q32="","",IF(SUMIFS(METAS!$D:$D,METAS!$B:$B,PAUSAS!$E32)&gt;=Q32,0,Q32-SUMIFS(METAS!$D:$D,METAS!$B:$B,PAUSAS!$E32)))</f>
        <v>0</v>
      </c>
      <c r="S32" s="18">
        <f>IF($B32="","",IF(COUNTIF(BASE!$A:$A,PAUSAS!S$3)=0,"",SUMIFS(BASE!$AA:$AA,BASE!$A:$A,PAUSAS!S$3,BASE!$G:$G,PAUSAS!$B32)))</f>
        <v>0</v>
      </c>
      <c r="T32" s="18">
        <f>IF(S32="","",IF(SUMIFS(METAS!$D:$D,METAS!$B:$B,PAUSAS!$E32)&gt;=S32,0,S32-SUMIFS(METAS!$D:$D,METAS!$B:$B,PAUSAS!$E32)))</f>
        <v>0</v>
      </c>
      <c r="U32" s="28">
        <f>IF($B32="","",IF(COUNTIF(BASE!$A:$A,PAUSAS!U$3)=0,"",SUMIFS(BASE!$AA:$AA,BASE!$A:$A,PAUSAS!U$3,BASE!$G:$G,PAUSAS!$B32)))</f>
        <v>2.7488425925925923E-2</v>
      </c>
      <c r="V32" s="28">
        <f>IF(U32="","",IF(SUMIFS(METAS!$D:$D,METAS!$B:$B,PAUSAS!$E32)&gt;=U32,0,U32-SUMIFS(METAS!$D:$D,METAS!$B:$B,PAUSAS!$E32)))</f>
        <v>0</v>
      </c>
      <c r="W32" s="18">
        <f>IF($B32="","",IF(COUNTIF(BASE!$A:$A,PAUSAS!W$3)=0,"",SUMIFS(BASE!$AA:$AA,BASE!$A:$A,PAUSAS!W$3,BASE!$G:$G,PAUSAS!$B32)))</f>
        <v>2.7442129629629636E-2</v>
      </c>
      <c r="X32" s="18">
        <f>IF(W32="","",IF(SUMIFS(METAS!$D:$D,METAS!$B:$B,PAUSAS!$E32)&gt;=W32,0,W32-SUMIFS(METAS!$D:$D,METAS!$B:$B,PAUSAS!$E32)))</f>
        <v>0</v>
      </c>
      <c r="Y32" s="28">
        <f>IF($B32="","",IF(COUNTIF(BASE!$A:$A,PAUSAS!Y$3)=0,"",SUMIFS(BASE!$AA:$AA,BASE!$A:$A,PAUSAS!Y$3,BASE!$G:$G,PAUSAS!$B32)))</f>
        <v>0</v>
      </c>
      <c r="Z32" s="28">
        <f>IF(Y32="","",IF(SUMIFS(METAS!$D:$D,METAS!$B:$B,PAUSAS!$E32)&gt;=Y32,0,Y32-SUMIFS(METAS!$D:$D,METAS!$B:$B,PAUSAS!$E32)))</f>
        <v>0</v>
      </c>
      <c r="AA32" s="18">
        <f>IF($B32="","",IF(COUNTIF(BASE!$A:$A,PAUSAS!AA$3)=0,"",SUMIFS(BASE!$AA:$AA,BASE!$A:$A,PAUSAS!AA$3,BASE!$G:$G,PAUSAS!$B32)))</f>
        <v>2.7465277777777776E-2</v>
      </c>
      <c r="AB32" s="18">
        <f>IF(AA32="","",IF(SUMIFS(METAS!$D:$D,METAS!$B:$B,PAUSAS!$E32)&gt;=AA32,0,AA32-SUMIFS(METAS!$D:$D,METAS!$B:$B,PAUSAS!$E32)))</f>
        <v>0</v>
      </c>
      <c r="AC32" s="28">
        <f>IF($B32="","",IF(COUNTIF(BASE!$A:$A,PAUSAS!AC$3)=0,"",SUMIFS(BASE!$AA:$AA,BASE!$A:$A,PAUSAS!AC$3,BASE!$G:$G,PAUSAS!$B32)))</f>
        <v>2.7986111111111107E-2</v>
      </c>
      <c r="AD32" s="28">
        <f>IF(AC32="","",IF(SUMIFS(METAS!$D:$D,METAS!$B:$B,PAUSAS!$E32)&gt;=AC32,0,AC32-SUMIFS(METAS!$D:$D,METAS!$B:$B,PAUSAS!$E32)))</f>
        <v>0</v>
      </c>
      <c r="AE32" s="18">
        <f>IF($B32="","",IF(COUNTIF(BASE!$A:$A,PAUSAS!AE$3)=0,"",SUMIFS(BASE!$AA:$AA,BASE!$A:$A,PAUSAS!AE$3,BASE!$G:$G,PAUSAS!$B32)))</f>
        <v>2.8055555555555556E-2</v>
      </c>
      <c r="AF32" s="18">
        <f>IF(AE32="","",IF(SUMIFS(METAS!$D:$D,METAS!$B:$B,PAUSAS!$E32)&gt;=AE32,0,AE32-SUMIFS(METAS!$D:$D,METAS!$B:$B,PAUSAS!$E32)))</f>
        <v>0</v>
      </c>
      <c r="AG32" s="28">
        <f>IF($B32="","",IF(COUNTIF(BASE!$A:$A,PAUSAS!AG$3)=0,"",SUMIFS(BASE!$AA:$AA,BASE!$A:$A,PAUSAS!AG$3,BASE!$G:$G,PAUSAS!$B32)))</f>
        <v>2.8032407407407409E-2</v>
      </c>
      <c r="AH32" s="28">
        <f>IF(AG32="","",IF(SUMIFS(METAS!$D:$D,METAS!$B:$B,PAUSAS!$E32)&gt;=AG32,0,AG32-SUMIFS(METAS!$D:$D,METAS!$B:$B,PAUSAS!$E32)))</f>
        <v>0</v>
      </c>
      <c r="AI32" s="18">
        <f>IF($B32="","",IF(COUNTIF(BASE!$A:$A,PAUSAS!AI$3)=0,"",SUMIFS(BASE!$AA:$AA,BASE!$A:$A,PAUSAS!AI$3,BASE!$G:$G,PAUSAS!$B32)))</f>
        <v>2.8796296296296296E-2</v>
      </c>
      <c r="AJ32" s="18">
        <f>IF(AI32="","",IF(SUMIFS(METAS!$D:$D,METAS!$B:$B,PAUSAS!$E32)&gt;=AI32,0,AI32-SUMIFS(METAS!$D:$D,METAS!$B:$B,PAUSAS!$E32)))</f>
        <v>0</v>
      </c>
      <c r="AK32" s="28">
        <f>IF($B32="","",IF(COUNTIF(BASE!$A:$A,PAUSAS!AK$3)=0,"",SUMIFS(BASE!$AA:$AA,BASE!$A:$A,PAUSAS!AK$3,BASE!$G:$G,PAUSAS!$B32)))</f>
        <v>0</v>
      </c>
      <c r="AL32" s="28">
        <f>IF(AK32="","",IF(SUMIFS(METAS!$D:$D,METAS!$B:$B,PAUSAS!$E32)&gt;=AK32,0,AK32-SUMIFS(METAS!$D:$D,METAS!$B:$B,PAUSAS!$E32)))</f>
        <v>0</v>
      </c>
      <c r="AM32" s="18">
        <f>IF($B32="","",IF(COUNTIF(BASE!$A:$A,PAUSAS!AM$3)=0,"",SUMIFS(BASE!$AA:$AA,BASE!$A:$A,PAUSAS!AM$3,BASE!$G:$G,PAUSAS!$B32)))</f>
        <v>2.7523148148148147E-2</v>
      </c>
      <c r="AN32" s="18">
        <f>IF(AM32="","",IF(SUMIFS(METAS!$D:$D,METAS!$B:$B,PAUSAS!$E32)&gt;=AM32,0,AM32-SUMIFS(METAS!$D:$D,METAS!$B:$B,PAUSAS!$E32)))</f>
        <v>0</v>
      </c>
      <c r="AO32" s="28">
        <f>IF($B32="","",IF(COUNTIF(BASE!$A:$A,PAUSAS!AO$3)=0,"",SUMIFS(BASE!$AA:$AA,BASE!$A:$A,PAUSAS!AO$3,BASE!$G:$G,PAUSAS!$B32)))</f>
        <v>2.7997685185185188E-2</v>
      </c>
      <c r="AP32" s="28">
        <f>IF(AO32="","",IF(SUMIFS(METAS!$D:$D,METAS!$B:$B,PAUSAS!$E32)&gt;=AO32,0,AO32-SUMIFS(METAS!$D:$D,METAS!$B:$B,PAUSAS!$E32)))</f>
        <v>0</v>
      </c>
      <c r="AQ32" s="18">
        <f>IF($B32="","",IF(COUNTIF(BASE!$A:$A,PAUSAS!AQ$3)=0,"",SUMIFS(BASE!$AA:$AA,BASE!$A:$A,PAUSAS!AQ$3,BASE!$G:$G,PAUSAS!$B32)))</f>
        <v>2.8090277777777777E-2</v>
      </c>
      <c r="AR32" s="18">
        <f>IF(AQ32="","",IF(SUMIFS(METAS!$D:$D,METAS!$B:$B,PAUSAS!$E32)&gt;=AQ32,0,AQ32-SUMIFS(METAS!$D:$D,METAS!$B:$B,PAUSAS!$E32)))</f>
        <v>0</v>
      </c>
      <c r="AS32" s="28">
        <f>IF($B32="","",IF(COUNTIF(BASE!$A:$A,PAUSAS!AS$3)=0,"",SUMIFS(BASE!$AA:$AA,BASE!$A:$A,PAUSAS!AS$3,BASE!$G:$G,PAUSAS!$B32)))</f>
        <v>2.7766203703703703E-2</v>
      </c>
      <c r="AT32" s="28">
        <f>IF(AS32="","",IF(SUMIFS(METAS!$D:$D,METAS!$B:$B,PAUSAS!$E32)&gt;=AS32,0,AS32-SUMIFS(METAS!$D:$D,METAS!$B:$B,PAUSAS!$E32)))</f>
        <v>0</v>
      </c>
      <c r="AU32" s="18">
        <f>IF($B32="","",IF(COUNTIF(BASE!$A:$A,PAUSAS!AU$3)=0,"",SUMIFS(BASE!$AA:$AA,BASE!$A:$A,PAUSAS!AU$3,BASE!$G:$G,PAUSAS!$B32)))</f>
        <v>2.8773148148148152E-2</v>
      </c>
      <c r="AV32" s="18">
        <f>IF(AU32="","",IF(SUMIFS(METAS!$D:$D,METAS!$B:$B,PAUSAS!$E32)&gt;=AU32,0,AU32-SUMIFS(METAS!$D:$D,METAS!$B:$B,PAUSAS!$E32)))</f>
        <v>0</v>
      </c>
      <c r="AW32" s="28">
        <f>IF($B32="","",IF(COUNTIF(BASE!$A:$A,PAUSAS!AW$3)=0,"",SUMIFS(BASE!$AA:$AA,BASE!$A:$A,PAUSAS!AW$3,BASE!$G:$G,PAUSAS!$B32)))</f>
        <v>0</v>
      </c>
      <c r="AX32" s="28">
        <f>IF(AW32="","",IF(SUMIFS(METAS!$D:$D,METAS!$B:$B,PAUSAS!$E32)&gt;=AW32,0,AW32-SUMIFS(METAS!$D:$D,METAS!$B:$B,PAUSAS!$E32)))</f>
        <v>0</v>
      </c>
      <c r="AY32" s="18">
        <f>IF($B32="","",IF(COUNTIF(BASE!$A:$A,PAUSAS!AY$3)=0,"",SUMIFS(BASE!$AA:$AA,BASE!$A:$A,PAUSAS!AY$3,BASE!$G:$G,PAUSAS!$B32)))</f>
        <v>2.7337962962962967E-2</v>
      </c>
      <c r="AZ32" s="18">
        <f>IF(AY32="","",IF(SUMIFS(METAS!$D:$D,METAS!$B:$B,PAUSAS!$E32)&gt;=AY32,0,AY32-SUMIFS(METAS!$D:$D,METAS!$B:$B,PAUSAS!$E32)))</f>
        <v>0</v>
      </c>
      <c r="BA32" s="28">
        <f>IF($B32="","",IF(COUNTIF(BASE!$A:$A,PAUSAS!BA$3)=0,"",SUMIFS(BASE!$AA:$AA,BASE!$A:$A,PAUSAS!BA$3,BASE!$G:$G,PAUSAS!$B32)))</f>
        <v>2.8078703703703703E-2</v>
      </c>
      <c r="BB32" s="28">
        <f>IF(BA32="","",IF(SUMIFS(METAS!$D:$D,METAS!$B:$B,PAUSAS!$E32)&gt;=BA32,0,BA32-SUMIFS(METAS!$D:$D,METAS!$B:$B,PAUSAS!$E32)))</f>
        <v>0</v>
      </c>
      <c r="BC32" s="18">
        <f>IF($B32="","",IF(COUNTIF(BASE!$A:$A,PAUSAS!BC$3)=0,"",SUMIFS(BASE!$AA:$AA,BASE!$A:$A,PAUSAS!BC$3,BASE!$G:$G,PAUSAS!$B32)))</f>
        <v>2.8182870370370369E-2</v>
      </c>
      <c r="BD32" s="18">
        <f>IF(BC32="","",IF(SUMIFS(METAS!$D:$D,METAS!$B:$B,PAUSAS!$E32)&gt;=BC32,0,BC32-SUMIFS(METAS!$D:$D,METAS!$B:$B,PAUSAS!$E32)))</f>
        <v>0</v>
      </c>
      <c r="BE32" s="28">
        <f>IF($B32="","",IF(COUNTIF(BASE!$A:$A,PAUSAS!BE$3)=0,"",SUMIFS(BASE!$AA:$AA,BASE!$A:$A,PAUSAS!BE$3,BASE!$G:$G,PAUSAS!$B32)))</f>
        <v>2.8263888888888894E-2</v>
      </c>
      <c r="BF32" s="28">
        <f>IF(BE32="","",IF(SUMIFS(METAS!$D:$D,METAS!$B:$B,PAUSAS!$E32)&gt;=BE32,0,BE32-SUMIFS(METAS!$D:$D,METAS!$B:$B,PAUSAS!$E32)))</f>
        <v>0</v>
      </c>
      <c r="BG32" s="18">
        <f>IF($B32="","",IF(COUNTIF(BASE!$A:$A,PAUSAS!BG$3)=0,"",SUMIFS(BASE!$AA:$AA,BASE!$A:$A,PAUSAS!BG$3,BASE!$G:$G,PAUSAS!$B32)))</f>
        <v>2.6678240740740738E-2</v>
      </c>
      <c r="BH32" s="18">
        <f>IF(BG32="","",IF(SUMIFS(METAS!$D:$D,METAS!$B:$B,PAUSAS!$E32)&gt;=BG32,0,BG32-SUMIFS(METAS!$D:$D,METAS!$B:$B,PAUSAS!$E32)))</f>
        <v>0</v>
      </c>
      <c r="BI32" s="28">
        <f>IF($B32="","",IF(COUNTIF(BASE!$A:$A,PAUSAS!BI$3)=0,"",SUMIFS(BASE!$AA:$AA,BASE!$A:$A,PAUSAS!BI$3,BASE!$G:$G,PAUSAS!$B32)))</f>
        <v>2.7870370370370368E-2</v>
      </c>
      <c r="BJ32" s="28">
        <f>IF(BI32="","",IF(SUMIFS(METAS!$D:$D,METAS!$B:$B,PAUSAS!$E32)&gt;=BI32,0,BI32-SUMIFS(METAS!$D:$D,METAS!$B:$B,PAUSAS!$E32)))</f>
        <v>0</v>
      </c>
      <c r="BK32" s="18">
        <f>IF($B32="","",IF(COUNTIF(BASE!$A:$A,PAUSAS!BK$3)=0,"",SUMIFS(BASE!$AA:$AA,BASE!$A:$A,PAUSAS!BK$3,BASE!$G:$G,PAUSAS!$B32)))</f>
        <v>0</v>
      </c>
      <c r="BL32" s="18">
        <f>IF(BK32="","",IF(SUMIFS(METAS!$D:$D,METAS!$B:$B,PAUSAS!$E32)&gt;=BK32,0,BK32-SUMIFS(METAS!$D:$D,METAS!$B:$B,PAUSAS!$E32)))</f>
        <v>0</v>
      </c>
      <c r="BM32" s="28">
        <f>IF($B32="","",IF(COUNTIF(BASE!$A:$A,PAUSAS!BM$3)=0,"",SUMIFS(BASE!$AA:$AA,BASE!$A:$A,PAUSAS!BM$3,BASE!$G:$G,PAUSAS!$B32)))</f>
        <v>2.7442129629629629E-2</v>
      </c>
      <c r="BN32" s="28">
        <f>IF(BM32="","",IF(SUMIFS(METAS!$D:$D,METAS!$B:$B,PAUSAS!$E32)&gt;=BM32,0,BM32-SUMIFS(METAS!$D:$D,METAS!$B:$B,PAUSAS!$E32)))</f>
        <v>0</v>
      </c>
      <c r="BO32" s="18">
        <f>IF($B32="","",IF(COUNTIF(BASE!$A:$A,PAUSAS!BO$3)=0,"",SUMIFS(BASE!$AA:$AA,BASE!$A:$A,PAUSAS!BO$3,BASE!$G:$G,PAUSAS!$B32)))</f>
        <v>2.7291666666666665E-2</v>
      </c>
      <c r="BP32" s="18">
        <f>IF(BO32="","",IF(SUMIFS(METAS!$D:$D,METAS!$B:$B,PAUSAS!$E32)&gt;=BO32,0,BO32-SUMIFS(METAS!$D:$D,METAS!$B:$B,PAUSAS!$E32)))</f>
        <v>0</v>
      </c>
      <c r="BQ32" s="28">
        <f>IF($B32="","",IF(COUNTIF(BASE!$A:$A,PAUSAS!BQ$3)=0,"",SUMIFS(BASE!$AA:$AA,BASE!$A:$A,PAUSAS!BQ$3,BASE!$G:$G,PAUSAS!$B32)))</f>
        <v>2.7719907407407408E-2</v>
      </c>
      <c r="BR32" s="28">
        <f>IF(BQ32="","",IF(SUMIFS(METAS!$D:$D,METAS!$B:$B,PAUSAS!$E32)&gt;=BQ32,0,BQ32-SUMIFS(METAS!$D:$D,METAS!$B:$B,PAUSAS!$E32)))</f>
        <v>0</v>
      </c>
      <c r="BS32" s="18">
        <f>IF($B32="","",IF(COUNTIF(BASE!$A:$A,PAUSAS!BS$3)=0,"",SUMIFS(BASE!$AA:$AA,BASE!$A:$A,PAUSAS!BS$3,BASE!$G:$G,PAUSAS!$B32)))</f>
        <v>2.6782407407407408E-2</v>
      </c>
      <c r="BT32" s="18">
        <f>IF(BS32="","",IF(SUMIFS(METAS!$D:$D,METAS!$B:$B,PAUSAS!$E32)&gt;=BS32,0,BS32-SUMIFS(METAS!$D:$D,METAS!$B:$B,PAUSAS!$E32)))</f>
        <v>0</v>
      </c>
      <c r="BU32" s="28">
        <f>IF($B32="","",IF(COUNTIF(BASE!$A:$A,PAUSAS!BU$3)=0,"",SUMIFS(BASE!$AA:$AA,BASE!$A:$A,PAUSAS!BU$3,BASE!$G:$G,PAUSAS!$B32)))</f>
        <v>2.780092592592593E-2</v>
      </c>
      <c r="BV32" s="28">
        <f>IF(BU32="","",IF(SUMIFS(METAS!$D:$D,METAS!$B:$B,PAUSAS!$E32)&gt;=BU32,0,BU32-SUMIFS(METAS!$D:$D,METAS!$B:$B,PAUSAS!$E32)))</f>
        <v>0</v>
      </c>
    </row>
    <row r="33" spans="2:74" s="8" customFormat="1" x14ac:dyDescent="0.25">
      <c r="B33" s="50">
        <v>91149</v>
      </c>
      <c r="C33" s="16" t="str">
        <f>IF($B33="","",VLOOKUP($B33,EQUIPE!$B:$E,2,0))</f>
        <v>GABRIELA MATIAS SANTANA</v>
      </c>
      <c r="D33" s="16" t="str">
        <f>IF($B33="","",VLOOKUP($B33,EQUIPE!$B:$F,5,0))</f>
        <v>ULTRAGAZ FRONT</v>
      </c>
      <c r="E33" s="18">
        <f>IF($B33="","",VLOOKUP($B33,EQUIPE!$B:$E,3,0))</f>
        <v>0.26388888888888884</v>
      </c>
      <c r="F33" s="16" t="str">
        <f>IF($B33="","",VLOOKUP($B33,EQUIPE!$B:$E,4,0))</f>
        <v>ADRIANA VERCOSA BARROS CEZANHOQUE</v>
      </c>
      <c r="H33" s="18">
        <f>IF($B33="","",SUMIFS(ABS!$H:$H,ABS!$B:$B,PAUSAS!$B33)*SUMIFS(METAS!$D:$D,METAS!$B:$B,PAUSAS!$E33))</f>
        <v>0.7944444444444444</v>
      </c>
      <c r="I33" s="18">
        <f t="shared" si="1"/>
        <v>0.68791666666666651</v>
      </c>
      <c r="J33" s="18">
        <f t="shared" si="2"/>
        <v>0</v>
      </c>
      <c r="K33" s="19">
        <f t="shared" si="3"/>
        <v>1</v>
      </c>
      <c r="M33" s="28">
        <f>IF($B33="","",IF(COUNTIF(BASE!$A:$A,PAUSAS!M$3)=0,"",SUMIFS(BASE!$AA:$AA,BASE!$A:$A,PAUSAS!M$3,BASE!$G:$G,PAUSAS!$B33)))</f>
        <v>2.7361111111111114E-2</v>
      </c>
      <c r="N33" s="28">
        <f>IF(M33="","",IF(SUMIFS(METAS!$D:$D,METAS!$B:$B,PAUSAS!$E33)&gt;=M33,0,M33-SUMIFS(METAS!$D:$D,METAS!$B:$B,PAUSAS!$E33)))</f>
        <v>0</v>
      </c>
      <c r="O33" s="18">
        <f>IF($B33="","",IF(COUNTIF(BASE!$A:$A,PAUSAS!O$3)=0,"",SUMIFS(BASE!$AA:$AA,BASE!$A:$A,PAUSAS!O$3,BASE!$G:$G,PAUSAS!$B33)))</f>
        <v>2.6782407407407408E-2</v>
      </c>
      <c r="P33" s="18">
        <f>IF(O33="","",IF(SUMIFS(METAS!$D:$D,METAS!$B:$B,PAUSAS!$E33)&gt;=O33,0,O33-SUMIFS(METAS!$D:$D,METAS!$B:$B,PAUSAS!$E33)))</f>
        <v>0</v>
      </c>
      <c r="Q33" s="28">
        <f>IF($B33="","",IF(COUNTIF(BASE!$A:$A,PAUSAS!Q$3)=0,"",SUMIFS(BASE!$AA:$AA,BASE!$A:$A,PAUSAS!Q$3,BASE!$G:$G,PAUSAS!$B33)))</f>
        <v>2.6944444444444444E-2</v>
      </c>
      <c r="R33" s="28">
        <f>IF(Q33="","",IF(SUMIFS(METAS!$D:$D,METAS!$B:$B,PAUSAS!$E33)&gt;=Q33,0,Q33-SUMIFS(METAS!$D:$D,METAS!$B:$B,PAUSAS!$E33)))</f>
        <v>0</v>
      </c>
      <c r="S33" s="18">
        <f>IF($B33="","",IF(COUNTIF(BASE!$A:$A,PAUSAS!S$3)=0,"",SUMIFS(BASE!$AA:$AA,BASE!$A:$A,PAUSAS!S$3,BASE!$G:$G,PAUSAS!$B33)))</f>
        <v>2.7106481481481478E-2</v>
      </c>
      <c r="T33" s="18">
        <f>IF(S33="","",IF(SUMIFS(METAS!$D:$D,METAS!$B:$B,PAUSAS!$E33)&gt;=S33,0,S33-SUMIFS(METAS!$D:$D,METAS!$B:$B,PAUSAS!$E33)))</f>
        <v>0</v>
      </c>
      <c r="U33" s="28">
        <f>IF($B33="","",IF(COUNTIF(BASE!$A:$A,PAUSAS!U$3)=0,"",SUMIFS(BASE!$AA:$AA,BASE!$A:$A,PAUSAS!U$3,BASE!$G:$G,PAUSAS!$B33)))</f>
        <v>2.7534722222222224E-2</v>
      </c>
      <c r="V33" s="28">
        <f>IF(U33="","",IF(SUMIFS(METAS!$D:$D,METAS!$B:$B,PAUSAS!$E33)&gt;=U33,0,U33-SUMIFS(METAS!$D:$D,METAS!$B:$B,PAUSAS!$E33)))</f>
        <v>0</v>
      </c>
      <c r="W33" s="18">
        <f>IF($B33="","",IF(COUNTIF(BASE!$A:$A,PAUSAS!W$3)=0,"",SUMIFS(BASE!$AA:$AA,BASE!$A:$A,PAUSAS!W$3,BASE!$G:$G,PAUSAS!$B33)))</f>
        <v>0</v>
      </c>
      <c r="X33" s="18">
        <f>IF(W33="","",IF(SUMIFS(METAS!$D:$D,METAS!$B:$B,PAUSAS!$E33)&gt;=W33,0,W33-SUMIFS(METAS!$D:$D,METAS!$B:$B,PAUSAS!$E33)))</f>
        <v>0</v>
      </c>
      <c r="Y33" s="28">
        <f>IF($B33="","",IF(COUNTIF(BASE!$A:$A,PAUSAS!Y$3)=0,"",SUMIFS(BASE!$AA:$AA,BASE!$A:$A,PAUSAS!Y$3,BASE!$G:$G,PAUSAS!$B33)))</f>
        <v>2.5868055555555554E-2</v>
      </c>
      <c r="Z33" s="28">
        <f>IF(Y33="","",IF(SUMIFS(METAS!$D:$D,METAS!$B:$B,PAUSAS!$E33)&gt;=Y33,0,Y33-SUMIFS(METAS!$D:$D,METAS!$B:$B,PAUSAS!$E33)))</f>
        <v>0</v>
      </c>
      <c r="AA33" s="18">
        <f>IF($B33="","",IF(COUNTIF(BASE!$A:$A,PAUSAS!AA$3)=0,"",SUMIFS(BASE!$AA:$AA,BASE!$A:$A,PAUSAS!AA$3,BASE!$G:$G,PAUSAS!$B33)))</f>
        <v>2.8333333333333332E-2</v>
      </c>
      <c r="AB33" s="18">
        <f>IF(AA33="","",IF(SUMIFS(METAS!$D:$D,METAS!$B:$B,PAUSAS!$E33)&gt;=AA33,0,AA33-SUMIFS(METAS!$D:$D,METAS!$B:$B,PAUSAS!$E33)))</f>
        <v>0</v>
      </c>
      <c r="AC33" s="28">
        <f>IF($B33="","",IF(COUNTIF(BASE!$A:$A,PAUSAS!AC$3)=0,"",SUMIFS(BASE!$AA:$AA,BASE!$A:$A,PAUSAS!AC$3,BASE!$G:$G,PAUSAS!$B33)))</f>
        <v>2.7141203703703709E-2</v>
      </c>
      <c r="AD33" s="28">
        <f>IF(AC33="","",IF(SUMIFS(METAS!$D:$D,METAS!$B:$B,PAUSAS!$E33)&gt;=AC33,0,AC33-SUMIFS(METAS!$D:$D,METAS!$B:$B,PAUSAS!$E33)))</f>
        <v>0</v>
      </c>
      <c r="AE33" s="18">
        <f>IF($B33="","",IF(COUNTIF(BASE!$A:$A,PAUSAS!AE$3)=0,"",SUMIFS(BASE!$AA:$AA,BASE!$A:$A,PAUSAS!AE$3,BASE!$G:$G,PAUSAS!$B33)))</f>
        <v>2.6550925925925922E-2</v>
      </c>
      <c r="AF33" s="18">
        <f>IF(AE33="","",IF(SUMIFS(METAS!$D:$D,METAS!$B:$B,PAUSAS!$E33)&gt;=AE33,0,AE33-SUMIFS(METAS!$D:$D,METAS!$B:$B,PAUSAS!$E33)))</f>
        <v>0</v>
      </c>
      <c r="AG33" s="28">
        <f>IF($B33="","",IF(COUNTIF(BASE!$A:$A,PAUSAS!AG$3)=0,"",SUMIFS(BASE!$AA:$AA,BASE!$A:$A,PAUSAS!AG$3,BASE!$G:$G,PAUSAS!$B33)))</f>
        <v>2.8182870370370372E-2</v>
      </c>
      <c r="AH33" s="28">
        <f>IF(AG33="","",IF(SUMIFS(METAS!$D:$D,METAS!$B:$B,PAUSAS!$E33)&gt;=AG33,0,AG33-SUMIFS(METAS!$D:$D,METAS!$B:$B,PAUSAS!$E33)))</f>
        <v>0</v>
      </c>
      <c r="AI33" s="18">
        <f>IF($B33="","",IF(COUNTIF(BASE!$A:$A,PAUSAS!AI$3)=0,"",SUMIFS(BASE!$AA:$AA,BASE!$A:$A,PAUSAS!AI$3,BASE!$G:$G,PAUSAS!$B33)))</f>
        <v>0</v>
      </c>
      <c r="AJ33" s="18">
        <f>IF(AI33="","",IF(SUMIFS(METAS!$D:$D,METAS!$B:$B,PAUSAS!$E33)&gt;=AI33,0,AI33-SUMIFS(METAS!$D:$D,METAS!$B:$B,PAUSAS!$E33)))</f>
        <v>0</v>
      </c>
      <c r="AK33" s="28">
        <f>IF($B33="","",IF(COUNTIF(BASE!$A:$A,PAUSAS!AK$3)=0,"",SUMIFS(BASE!$AA:$AA,BASE!$A:$A,PAUSAS!AK$3,BASE!$G:$G,PAUSAS!$B33)))</f>
        <v>2.8043981481481482E-2</v>
      </c>
      <c r="AL33" s="28">
        <f>IF(AK33="","",IF(SUMIFS(METAS!$D:$D,METAS!$B:$B,PAUSAS!$E33)&gt;=AK33,0,AK33-SUMIFS(METAS!$D:$D,METAS!$B:$B,PAUSAS!$E33)))</f>
        <v>0</v>
      </c>
      <c r="AM33" s="18">
        <f>IF($B33="","",IF(COUNTIF(BASE!$A:$A,PAUSAS!AM$3)=0,"",SUMIFS(BASE!$AA:$AA,BASE!$A:$A,PAUSAS!AM$3,BASE!$G:$G,PAUSAS!$B33)))</f>
        <v>2.8136574074074071E-2</v>
      </c>
      <c r="AN33" s="18">
        <f>IF(AM33="","",IF(SUMIFS(METAS!$D:$D,METAS!$B:$B,PAUSAS!$E33)&gt;=AM33,0,AM33-SUMIFS(METAS!$D:$D,METAS!$B:$B,PAUSAS!$E33)))</f>
        <v>0</v>
      </c>
      <c r="AO33" s="28">
        <f>IF($B33="","",IF(COUNTIF(BASE!$A:$A,PAUSAS!AO$3)=0,"",SUMIFS(BASE!$AA:$AA,BASE!$A:$A,PAUSAS!AO$3,BASE!$G:$G,PAUSAS!$B33)))</f>
        <v>2.6909722222222224E-2</v>
      </c>
      <c r="AP33" s="28">
        <f>IF(AO33="","",IF(SUMIFS(METAS!$D:$D,METAS!$B:$B,PAUSAS!$E33)&gt;=AO33,0,AO33-SUMIFS(METAS!$D:$D,METAS!$B:$B,PAUSAS!$E33)))</f>
        <v>0</v>
      </c>
      <c r="AQ33" s="18">
        <f>IF($B33="","",IF(COUNTIF(BASE!$A:$A,PAUSAS!AQ$3)=0,"",SUMIFS(BASE!$AA:$AA,BASE!$A:$A,PAUSAS!AQ$3,BASE!$G:$G,PAUSAS!$B33)))</f>
        <v>2.9629629629629631E-2</v>
      </c>
      <c r="AR33" s="18">
        <f>IF(AQ33="","",IF(SUMIFS(METAS!$D:$D,METAS!$B:$B,PAUSAS!$E33)&gt;=AQ33,0,AQ33-SUMIFS(METAS!$D:$D,METAS!$B:$B,PAUSAS!$E33)))</f>
        <v>0</v>
      </c>
      <c r="AS33" s="28">
        <f>IF($B33="","",IF(COUNTIF(BASE!$A:$A,PAUSAS!AS$3)=0,"",SUMIFS(BASE!$AA:$AA,BASE!$A:$A,PAUSAS!AS$3,BASE!$G:$G,PAUSAS!$B33)))</f>
        <v>2.7581018518518519E-2</v>
      </c>
      <c r="AT33" s="28">
        <f>IF(AS33="","",IF(SUMIFS(METAS!$D:$D,METAS!$B:$B,PAUSAS!$E33)&gt;=AS33,0,AS33-SUMIFS(METAS!$D:$D,METAS!$B:$B,PAUSAS!$E33)))</f>
        <v>0</v>
      </c>
      <c r="AU33" s="18">
        <f>IF($B33="","",IF(COUNTIF(BASE!$A:$A,PAUSAS!AU$3)=0,"",SUMIFS(BASE!$AA:$AA,BASE!$A:$A,PAUSAS!AU$3,BASE!$G:$G,PAUSAS!$B33)))</f>
        <v>0</v>
      </c>
      <c r="AV33" s="18">
        <f>IF(AU33="","",IF(SUMIFS(METAS!$D:$D,METAS!$B:$B,PAUSAS!$E33)&gt;=AU33,0,AU33-SUMIFS(METAS!$D:$D,METAS!$B:$B,PAUSAS!$E33)))</f>
        <v>0</v>
      </c>
      <c r="AW33" s="28">
        <f>IF($B33="","",IF(COUNTIF(BASE!$A:$A,PAUSAS!AW$3)=0,"",SUMIFS(BASE!$AA:$AA,BASE!$A:$A,PAUSAS!AW$3,BASE!$G:$G,PAUSAS!$B33)))</f>
        <v>2.8275462962962961E-2</v>
      </c>
      <c r="AX33" s="28">
        <f>IF(AW33="","",IF(SUMIFS(METAS!$D:$D,METAS!$B:$B,PAUSAS!$E33)&gt;=AW33,0,AW33-SUMIFS(METAS!$D:$D,METAS!$B:$B,PAUSAS!$E33)))</f>
        <v>0</v>
      </c>
      <c r="AY33" s="18">
        <f>IF($B33="","",IF(COUNTIF(BASE!$A:$A,PAUSAS!AY$3)=0,"",SUMIFS(BASE!$AA:$AA,BASE!$A:$A,PAUSAS!AY$3,BASE!$G:$G,PAUSAS!$B33)))</f>
        <v>2.7337962962962963E-2</v>
      </c>
      <c r="AZ33" s="18">
        <f>IF(AY33="","",IF(SUMIFS(METAS!$D:$D,METAS!$B:$B,PAUSAS!$E33)&gt;=AY33,0,AY33-SUMIFS(METAS!$D:$D,METAS!$B:$B,PAUSAS!$E33)))</f>
        <v>0</v>
      </c>
      <c r="BA33" s="28">
        <f>IF($B33="","",IF(COUNTIF(BASE!$A:$A,PAUSAS!BA$3)=0,"",SUMIFS(BASE!$AA:$AA,BASE!$A:$A,PAUSAS!BA$3,BASE!$G:$G,PAUSAS!$B33)))</f>
        <v>2.8668981481481483E-2</v>
      </c>
      <c r="BB33" s="28">
        <f>IF(BA33="","",IF(SUMIFS(METAS!$D:$D,METAS!$B:$B,PAUSAS!$E33)&gt;=BA33,0,BA33-SUMIFS(METAS!$D:$D,METAS!$B:$B,PAUSAS!$E33)))</f>
        <v>0</v>
      </c>
      <c r="BC33" s="18">
        <f>IF($B33="","",IF(COUNTIF(BASE!$A:$A,PAUSAS!BC$3)=0,"",SUMIFS(BASE!$AA:$AA,BASE!$A:$A,PAUSAS!BC$3,BASE!$G:$G,PAUSAS!$B33)))</f>
        <v>2.7534722222222217E-2</v>
      </c>
      <c r="BD33" s="18">
        <f>IF(BC33="","",IF(SUMIFS(METAS!$D:$D,METAS!$B:$B,PAUSAS!$E33)&gt;=BC33,0,BC33-SUMIFS(METAS!$D:$D,METAS!$B:$B,PAUSAS!$E33)))</f>
        <v>0</v>
      </c>
      <c r="BE33" s="28">
        <f>IF($B33="","",IF(COUNTIF(BASE!$A:$A,PAUSAS!BE$3)=0,"",SUMIFS(BASE!$AA:$AA,BASE!$A:$A,PAUSAS!BE$3,BASE!$G:$G,PAUSAS!$B33)))</f>
        <v>2.7534722222222224E-2</v>
      </c>
      <c r="BF33" s="28">
        <f>IF(BE33="","",IF(SUMIFS(METAS!$D:$D,METAS!$B:$B,PAUSAS!$E33)&gt;=BE33,0,BE33-SUMIFS(METAS!$D:$D,METAS!$B:$B,PAUSAS!$E33)))</f>
        <v>0</v>
      </c>
      <c r="BG33" s="18">
        <f>IF($B33="","",IF(COUNTIF(BASE!$A:$A,PAUSAS!BG$3)=0,"",SUMIFS(BASE!$AA:$AA,BASE!$A:$A,PAUSAS!BG$3,BASE!$G:$G,PAUSAS!$B33)))</f>
        <v>0</v>
      </c>
      <c r="BH33" s="18">
        <f>IF(BG33="","",IF(SUMIFS(METAS!$D:$D,METAS!$B:$B,PAUSAS!$E33)&gt;=BG33,0,BG33-SUMIFS(METAS!$D:$D,METAS!$B:$B,PAUSAS!$E33)))</f>
        <v>0</v>
      </c>
      <c r="BI33" s="28">
        <f>IF($B33="","",IF(COUNTIF(BASE!$A:$A,PAUSAS!BI$3)=0,"",SUMIFS(BASE!$AA:$AA,BASE!$A:$A,PAUSAS!BI$3,BASE!$G:$G,PAUSAS!$B33)))</f>
        <v>2.748842592592593E-2</v>
      </c>
      <c r="BJ33" s="28">
        <f>IF(BI33="","",IF(SUMIFS(METAS!$D:$D,METAS!$B:$B,PAUSAS!$E33)&gt;=BI33,0,BI33-SUMIFS(METAS!$D:$D,METAS!$B:$B,PAUSAS!$E33)))</f>
        <v>0</v>
      </c>
      <c r="BK33" s="18">
        <f>IF($B33="","",IF(COUNTIF(BASE!$A:$A,PAUSAS!BK$3)=0,"",SUMIFS(BASE!$AA:$AA,BASE!$A:$A,PAUSAS!BK$3,BASE!$G:$G,PAUSAS!$B33)))</f>
        <v>2.7106481481481478E-2</v>
      </c>
      <c r="BL33" s="18">
        <f>IF(BK33="","",IF(SUMIFS(METAS!$D:$D,METAS!$B:$B,PAUSAS!$E33)&gt;=BK33,0,BK33-SUMIFS(METAS!$D:$D,METAS!$B:$B,PAUSAS!$E33)))</f>
        <v>0</v>
      </c>
      <c r="BM33" s="28">
        <f>IF($B33="","",IF(COUNTIF(BASE!$A:$A,PAUSAS!BM$3)=0,"",SUMIFS(BASE!$AA:$AA,BASE!$A:$A,PAUSAS!BM$3,BASE!$G:$G,PAUSAS!$B33)))</f>
        <v>2.7048611111111114E-2</v>
      </c>
      <c r="BN33" s="28">
        <f>IF(BM33="","",IF(SUMIFS(METAS!$D:$D,METAS!$B:$B,PAUSAS!$E33)&gt;=BM33,0,BM33-SUMIFS(METAS!$D:$D,METAS!$B:$B,PAUSAS!$E33)))</f>
        <v>0</v>
      </c>
      <c r="BO33" s="18">
        <f>IF($B33="","",IF(COUNTIF(BASE!$A:$A,PAUSAS!BO$3)=0,"",SUMIFS(BASE!$AA:$AA,BASE!$A:$A,PAUSAS!BO$3,BASE!$G:$G,PAUSAS!$B33)))</f>
        <v>0</v>
      </c>
      <c r="BP33" s="18">
        <f>IF(BO33="","",IF(SUMIFS(METAS!$D:$D,METAS!$B:$B,PAUSAS!$E33)&gt;=BO33,0,BO33-SUMIFS(METAS!$D:$D,METAS!$B:$B,PAUSAS!$E33)))</f>
        <v>0</v>
      </c>
      <c r="BQ33" s="28">
        <f>IF($B33="","",IF(COUNTIF(BASE!$A:$A,PAUSAS!BQ$3)=0,"",SUMIFS(BASE!$AA:$AA,BASE!$A:$A,PAUSAS!BQ$3,BASE!$G:$G,PAUSAS!$B33)))</f>
        <v>0</v>
      </c>
      <c r="BR33" s="28">
        <f>IF(BQ33="","",IF(SUMIFS(METAS!$D:$D,METAS!$B:$B,PAUSAS!$E33)&gt;=BQ33,0,BQ33-SUMIFS(METAS!$D:$D,METAS!$B:$B,PAUSAS!$E33)))</f>
        <v>0</v>
      </c>
      <c r="BS33" s="18">
        <f>IF($B33="","",IF(COUNTIF(BASE!$A:$A,PAUSAS!BS$3)=0,"",SUMIFS(BASE!$AA:$AA,BASE!$A:$A,PAUSAS!BS$3,BASE!$G:$G,PAUSAS!$B33)))</f>
        <v>2.6886574074074073E-2</v>
      </c>
      <c r="BT33" s="18">
        <f>IF(BS33="","",IF(SUMIFS(METAS!$D:$D,METAS!$B:$B,PAUSAS!$E33)&gt;=BS33,0,BS33-SUMIFS(METAS!$D:$D,METAS!$B:$B,PAUSAS!$E33)))</f>
        <v>0</v>
      </c>
      <c r="BU33" s="28">
        <f>IF($B33="","",IF(COUNTIF(BASE!$A:$A,PAUSAS!BU$3)=0,"",SUMIFS(BASE!$AA:$AA,BASE!$A:$A,PAUSAS!BU$3,BASE!$G:$G,PAUSAS!$B33)))</f>
        <v>2.7928240740740743E-2</v>
      </c>
      <c r="BV33" s="28">
        <f>IF(BU33="","",IF(SUMIFS(METAS!$D:$D,METAS!$B:$B,PAUSAS!$E33)&gt;=BU33,0,BU33-SUMIFS(METAS!$D:$D,METAS!$B:$B,PAUSAS!$E33)))</f>
        <v>0</v>
      </c>
    </row>
    <row r="34" spans="2:74" s="8" customFormat="1" x14ac:dyDescent="0.25">
      <c r="B34" s="50">
        <v>91151</v>
      </c>
      <c r="C34" s="16" t="str">
        <f>IF($B34="","",VLOOKUP($B34,EQUIPE!$B:$E,2,0))</f>
        <v>IGOR FERNANDES DA SILVA MACIEL</v>
      </c>
      <c r="D34" s="16" t="str">
        <f>IF($B34="","",VLOOKUP($B34,EQUIPE!$B:$F,5,0))</f>
        <v>ULTRAGAZ FRONT</v>
      </c>
      <c r="E34" s="18">
        <f>IF($B34="","",VLOOKUP($B34,EQUIPE!$B:$E,3,0))</f>
        <v>0.26388888888888884</v>
      </c>
      <c r="F34" s="16" t="str">
        <f>IF($B34="","",VLOOKUP($B34,EQUIPE!$B:$E,4,0))</f>
        <v>DANIELA PEREZ</v>
      </c>
      <c r="H34" s="18">
        <f>IF($B34="","",SUMIFS(ABS!$H:$H,ABS!$B:$B,PAUSAS!$B34)*SUMIFS(METAS!$D:$D,METAS!$B:$B,PAUSAS!$E34))</f>
        <v>0.76388888888888884</v>
      </c>
      <c r="I34" s="18">
        <f t="shared" si="1"/>
        <v>0.45847222222222217</v>
      </c>
      <c r="J34" s="18">
        <f t="shared" si="2"/>
        <v>9.3749999999999979E-3</v>
      </c>
      <c r="K34" s="19">
        <f t="shared" si="3"/>
        <v>0.98772727272727268</v>
      </c>
      <c r="M34" s="28">
        <f>IF($B34="","",IF(COUNTIF(BASE!$A:$A,PAUSAS!M$3)=0,"",SUMIFS(BASE!$AA:$AA,BASE!$A:$A,PAUSAS!M$3,BASE!$G:$G,PAUSAS!$B34)))</f>
        <v>8.4953703703703701E-3</v>
      </c>
      <c r="N34" s="28">
        <f>IF(M34="","",IF(SUMIFS(METAS!$D:$D,METAS!$B:$B,PAUSAS!$E34)&gt;=M34,0,M34-SUMIFS(METAS!$D:$D,METAS!$B:$B,PAUSAS!$E34)))</f>
        <v>0</v>
      </c>
      <c r="O34" s="18">
        <f>IF($B34="","",IF(COUNTIF(BASE!$A:$A,PAUSAS!O$3)=0,"",SUMIFS(BASE!$AA:$AA,BASE!$A:$A,PAUSAS!O$3,BASE!$G:$G,PAUSAS!$B34)))</f>
        <v>2.8217592592592593E-2</v>
      </c>
      <c r="P34" s="18">
        <f>IF(O34="","",IF(SUMIFS(METAS!$D:$D,METAS!$B:$B,PAUSAS!$E34)&gt;=O34,0,O34-SUMIFS(METAS!$D:$D,METAS!$B:$B,PAUSAS!$E34)))</f>
        <v>0</v>
      </c>
      <c r="Q34" s="28">
        <f>IF($B34="","",IF(COUNTIF(BASE!$A:$A,PAUSAS!Q$3)=0,"",SUMIFS(BASE!$AA:$AA,BASE!$A:$A,PAUSAS!Q$3,BASE!$G:$G,PAUSAS!$B34)))</f>
        <v>0</v>
      </c>
      <c r="R34" s="28">
        <f>IF(Q34="","",IF(SUMIFS(METAS!$D:$D,METAS!$B:$B,PAUSAS!$E34)&gt;=Q34,0,Q34-SUMIFS(METAS!$D:$D,METAS!$B:$B,PAUSAS!$E34)))</f>
        <v>0</v>
      </c>
      <c r="S34" s="18">
        <f>IF($B34="","",IF(COUNTIF(BASE!$A:$A,PAUSAS!S$3)=0,"",SUMIFS(BASE!$AA:$AA,BASE!$A:$A,PAUSAS!S$3,BASE!$G:$G,PAUSAS!$B34)))</f>
        <v>2.8113425925925931E-2</v>
      </c>
      <c r="T34" s="18">
        <f>IF(S34="","",IF(SUMIFS(METAS!$D:$D,METAS!$B:$B,PAUSAS!$E34)&gt;=S34,0,S34-SUMIFS(METAS!$D:$D,METAS!$B:$B,PAUSAS!$E34)))</f>
        <v>0</v>
      </c>
      <c r="U34" s="28">
        <f>IF($B34="","",IF(COUNTIF(BASE!$A:$A,PAUSAS!U$3)=0,"",SUMIFS(BASE!$AA:$AA,BASE!$A:$A,PAUSAS!U$3,BASE!$G:$G,PAUSAS!$B34)))</f>
        <v>2.8622685185185185E-2</v>
      </c>
      <c r="V34" s="28">
        <f>IF(U34="","",IF(SUMIFS(METAS!$D:$D,METAS!$B:$B,PAUSAS!$E34)&gt;=U34,0,U34-SUMIFS(METAS!$D:$D,METAS!$B:$B,PAUSAS!$E34)))</f>
        <v>0</v>
      </c>
      <c r="W34" s="18">
        <f>IF($B34="","",IF(COUNTIF(BASE!$A:$A,PAUSAS!W$3)=0,"",SUMIFS(BASE!$AA:$AA,BASE!$A:$A,PAUSAS!W$3,BASE!$G:$G,PAUSAS!$B34)))</f>
        <v>0</v>
      </c>
      <c r="X34" s="18">
        <f>IF(W34="","",IF(SUMIFS(METAS!$D:$D,METAS!$B:$B,PAUSAS!$E34)&gt;=W34,0,W34-SUMIFS(METAS!$D:$D,METAS!$B:$B,PAUSAS!$E34)))</f>
        <v>0</v>
      </c>
      <c r="Y34" s="28">
        <f>IF($B34="","",IF(COUNTIF(BASE!$A:$A,PAUSAS!Y$3)=0,"",SUMIFS(BASE!$AA:$AA,BASE!$A:$A,PAUSAS!Y$3,BASE!$G:$G,PAUSAS!$B34)))</f>
        <v>0</v>
      </c>
      <c r="Z34" s="28">
        <f>IF(Y34="","",IF(SUMIFS(METAS!$D:$D,METAS!$B:$B,PAUSAS!$E34)&gt;=Y34,0,Y34-SUMIFS(METAS!$D:$D,METAS!$B:$B,PAUSAS!$E34)))</f>
        <v>0</v>
      </c>
      <c r="AA34" s="18">
        <f>IF($B34="","",IF(COUNTIF(BASE!$A:$A,PAUSAS!AA$3)=0,"",SUMIFS(BASE!$AA:$AA,BASE!$A:$A,PAUSAS!AA$3,BASE!$G:$G,PAUSAS!$B34)))</f>
        <v>2.9826388888888888E-2</v>
      </c>
      <c r="AB34" s="18">
        <f>IF(AA34="","",IF(SUMIFS(METAS!$D:$D,METAS!$B:$B,PAUSAS!$E34)&gt;=AA34,0,AA34-SUMIFS(METAS!$D:$D,METAS!$B:$B,PAUSAS!$E34)))</f>
        <v>0</v>
      </c>
      <c r="AC34" s="28">
        <f>IF($B34="","",IF(COUNTIF(BASE!$A:$A,PAUSAS!AC$3)=0,"",SUMIFS(BASE!$AA:$AA,BASE!$A:$A,PAUSAS!AC$3,BASE!$G:$G,PAUSAS!$B34)))</f>
        <v>2.8888888888888888E-2</v>
      </c>
      <c r="AD34" s="28">
        <f>IF(AC34="","",IF(SUMIFS(METAS!$D:$D,METAS!$B:$B,PAUSAS!$E34)&gt;=AC34,0,AC34-SUMIFS(METAS!$D:$D,METAS!$B:$B,PAUSAS!$E34)))</f>
        <v>0</v>
      </c>
      <c r="AE34" s="18">
        <f>IF($B34="","",IF(COUNTIF(BASE!$A:$A,PAUSAS!AE$3)=0,"",SUMIFS(BASE!$AA:$AA,BASE!$A:$A,PAUSAS!AE$3,BASE!$G:$G,PAUSAS!$B34)))</f>
        <v>2.9305555555555557E-2</v>
      </c>
      <c r="AF34" s="18">
        <f>IF(AE34="","",IF(SUMIFS(METAS!$D:$D,METAS!$B:$B,PAUSAS!$E34)&gt;=AE34,0,AE34-SUMIFS(METAS!$D:$D,METAS!$B:$B,PAUSAS!$E34)))</f>
        <v>0</v>
      </c>
      <c r="AG34" s="28">
        <f>IF($B34="","",IF(COUNTIF(BASE!$A:$A,PAUSAS!AG$3)=0,"",SUMIFS(BASE!$AA:$AA,BASE!$A:$A,PAUSAS!AG$3,BASE!$G:$G,PAUSAS!$B34)))</f>
        <v>2.1909722222222223E-2</v>
      </c>
      <c r="AH34" s="28">
        <f>IF(AG34="","",IF(SUMIFS(METAS!$D:$D,METAS!$B:$B,PAUSAS!$E34)&gt;=AG34,0,AG34-SUMIFS(METAS!$D:$D,METAS!$B:$B,PAUSAS!$E34)))</f>
        <v>0</v>
      </c>
      <c r="AI34" s="18">
        <f>IF($B34="","",IF(COUNTIF(BASE!$A:$A,PAUSAS!AI$3)=0,"",SUMIFS(BASE!$AA:$AA,BASE!$A:$A,PAUSAS!AI$3,BASE!$G:$G,PAUSAS!$B34)))</f>
        <v>2.9189814814814814E-2</v>
      </c>
      <c r="AJ34" s="18">
        <f>IF(AI34="","",IF(SUMIFS(METAS!$D:$D,METAS!$B:$B,PAUSAS!$E34)&gt;=AI34,0,AI34-SUMIFS(METAS!$D:$D,METAS!$B:$B,PAUSAS!$E34)))</f>
        <v>0</v>
      </c>
      <c r="AK34" s="28">
        <f>IF($B34="","",IF(COUNTIF(BASE!$A:$A,PAUSAS!AK$3)=0,"",SUMIFS(BASE!$AA:$AA,BASE!$A:$A,PAUSAS!AK$3,BASE!$G:$G,PAUSAS!$B34)))</f>
        <v>0</v>
      </c>
      <c r="AL34" s="28">
        <f>IF(AK34="","",IF(SUMIFS(METAS!$D:$D,METAS!$B:$B,PAUSAS!$E34)&gt;=AK34,0,AK34-SUMIFS(METAS!$D:$D,METAS!$B:$B,PAUSAS!$E34)))</f>
        <v>0</v>
      </c>
      <c r="AM34" s="18">
        <f>IF($B34="","",IF(COUNTIF(BASE!$A:$A,PAUSAS!AM$3)=0,"",SUMIFS(BASE!$AA:$AA,BASE!$A:$A,PAUSAS!AM$3,BASE!$G:$G,PAUSAS!$B34)))</f>
        <v>0</v>
      </c>
      <c r="AN34" s="18">
        <f>IF(AM34="","",IF(SUMIFS(METAS!$D:$D,METAS!$B:$B,PAUSAS!$E34)&gt;=AM34,0,AM34-SUMIFS(METAS!$D:$D,METAS!$B:$B,PAUSAS!$E34)))</f>
        <v>0</v>
      </c>
      <c r="AO34" s="28">
        <f>IF($B34="","",IF(COUNTIF(BASE!$A:$A,PAUSAS!AO$3)=0,"",SUMIFS(BASE!$AA:$AA,BASE!$A:$A,PAUSAS!AO$3,BASE!$G:$G,PAUSAS!$B34)))</f>
        <v>3.9930555555555552E-2</v>
      </c>
      <c r="AP34" s="28">
        <f>IF(AO34="","",IF(SUMIFS(METAS!$D:$D,METAS!$B:$B,PAUSAS!$E34)&gt;=AO34,0,AO34-SUMIFS(METAS!$D:$D,METAS!$B:$B,PAUSAS!$E34)))</f>
        <v>9.3749999999999979E-3</v>
      </c>
      <c r="AQ34" s="18">
        <f>IF($B34="","",IF(COUNTIF(BASE!$A:$A,PAUSAS!AQ$3)=0,"",SUMIFS(BASE!$AA:$AA,BASE!$A:$A,PAUSAS!AQ$3,BASE!$G:$G,PAUSAS!$B34)))</f>
        <v>0</v>
      </c>
      <c r="AR34" s="18">
        <f>IF(AQ34="","",IF(SUMIFS(METAS!$D:$D,METAS!$B:$B,PAUSAS!$E34)&gt;=AQ34,0,AQ34-SUMIFS(METAS!$D:$D,METAS!$B:$B,PAUSAS!$E34)))</f>
        <v>0</v>
      </c>
      <c r="AS34" s="28">
        <f>IF($B34="","",IF(COUNTIF(BASE!$A:$A,PAUSAS!AS$3)=0,"",SUMIFS(BASE!$AA:$AA,BASE!$A:$A,PAUSAS!AS$3,BASE!$G:$G,PAUSAS!$B34)))</f>
        <v>0</v>
      </c>
      <c r="AT34" s="28">
        <f>IF(AS34="","",IF(SUMIFS(METAS!$D:$D,METAS!$B:$B,PAUSAS!$E34)&gt;=AS34,0,AS34-SUMIFS(METAS!$D:$D,METAS!$B:$B,PAUSAS!$E34)))</f>
        <v>0</v>
      </c>
      <c r="AU34" s="18">
        <f>IF($B34="","",IF(COUNTIF(BASE!$A:$A,PAUSAS!AU$3)=0,"",SUMIFS(BASE!$AA:$AA,BASE!$A:$A,PAUSAS!AU$3,BASE!$G:$G,PAUSAS!$B34)))</f>
        <v>0</v>
      </c>
      <c r="AV34" s="18">
        <f>IF(AU34="","",IF(SUMIFS(METAS!$D:$D,METAS!$B:$B,PAUSAS!$E34)&gt;=AU34,0,AU34-SUMIFS(METAS!$D:$D,METAS!$B:$B,PAUSAS!$E34)))</f>
        <v>0</v>
      </c>
      <c r="AW34" s="28">
        <f>IF($B34="","",IF(COUNTIF(BASE!$A:$A,PAUSAS!AW$3)=0,"",SUMIFS(BASE!$AA:$AA,BASE!$A:$A,PAUSAS!AW$3,BASE!$G:$G,PAUSAS!$B34)))</f>
        <v>2.9166666666666667E-2</v>
      </c>
      <c r="AX34" s="28">
        <f>IF(AW34="","",IF(SUMIFS(METAS!$D:$D,METAS!$B:$B,PAUSAS!$E34)&gt;=AW34,0,AW34-SUMIFS(METAS!$D:$D,METAS!$B:$B,PAUSAS!$E34)))</f>
        <v>0</v>
      </c>
      <c r="AY34" s="18">
        <f>IF($B34="","",IF(COUNTIF(BASE!$A:$A,PAUSAS!AY$3)=0,"",SUMIFS(BASE!$AA:$AA,BASE!$A:$A,PAUSAS!AY$3,BASE!$G:$G,PAUSAS!$B34)))</f>
        <v>2.074074074074074E-2</v>
      </c>
      <c r="AZ34" s="18">
        <f>IF(AY34="","",IF(SUMIFS(METAS!$D:$D,METAS!$B:$B,PAUSAS!$E34)&gt;=AY34,0,AY34-SUMIFS(METAS!$D:$D,METAS!$B:$B,PAUSAS!$E34)))</f>
        <v>0</v>
      </c>
      <c r="BA34" s="28">
        <f>IF($B34="","",IF(COUNTIF(BASE!$A:$A,PAUSAS!BA$3)=0,"",SUMIFS(BASE!$AA:$AA,BASE!$A:$A,PAUSAS!BA$3,BASE!$G:$G,PAUSAS!$B34)))</f>
        <v>0</v>
      </c>
      <c r="BB34" s="28">
        <f>IF(BA34="","",IF(SUMIFS(METAS!$D:$D,METAS!$B:$B,PAUSAS!$E34)&gt;=BA34,0,BA34-SUMIFS(METAS!$D:$D,METAS!$B:$B,PAUSAS!$E34)))</f>
        <v>0</v>
      </c>
      <c r="BC34" s="18">
        <f>IF($B34="","",IF(COUNTIF(BASE!$A:$A,PAUSAS!BC$3)=0,"",SUMIFS(BASE!$AA:$AA,BASE!$A:$A,PAUSAS!BC$3,BASE!$G:$G,PAUSAS!$B34)))</f>
        <v>2.1134259259259259E-2</v>
      </c>
      <c r="BD34" s="18">
        <f>IF(BC34="","",IF(SUMIFS(METAS!$D:$D,METAS!$B:$B,PAUSAS!$E34)&gt;=BC34,0,BC34-SUMIFS(METAS!$D:$D,METAS!$B:$B,PAUSAS!$E34)))</f>
        <v>0</v>
      </c>
      <c r="BE34" s="28">
        <f>IF($B34="","",IF(COUNTIF(BASE!$A:$A,PAUSAS!BE$3)=0,"",SUMIFS(BASE!$AA:$AA,BASE!$A:$A,PAUSAS!BE$3,BASE!$G:$G,PAUSAS!$B34)))</f>
        <v>0</v>
      </c>
      <c r="BF34" s="28">
        <f>IF(BE34="","",IF(SUMIFS(METAS!$D:$D,METAS!$B:$B,PAUSAS!$E34)&gt;=BE34,0,BE34-SUMIFS(METAS!$D:$D,METAS!$B:$B,PAUSAS!$E34)))</f>
        <v>0</v>
      </c>
      <c r="BG34" s="18">
        <f>IF($B34="","",IF(COUNTIF(BASE!$A:$A,PAUSAS!BG$3)=0,"",SUMIFS(BASE!$AA:$AA,BASE!$A:$A,PAUSAS!BG$3,BASE!$G:$G,PAUSAS!$B34)))</f>
        <v>2.9074074074074075E-2</v>
      </c>
      <c r="BH34" s="18">
        <f>IF(BG34="","",IF(SUMIFS(METAS!$D:$D,METAS!$B:$B,PAUSAS!$E34)&gt;=BG34,0,BG34-SUMIFS(METAS!$D:$D,METAS!$B:$B,PAUSAS!$E34)))</f>
        <v>0</v>
      </c>
      <c r="BI34" s="28">
        <f>IF($B34="","",IF(COUNTIF(BASE!$A:$A,PAUSAS!BI$3)=0,"",SUMIFS(BASE!$AA:$AA,BASE!$A:$A,PAUSAS!BI$3,BASE!$G:$G,PAUSAS!$B34)))</f>
        <v>2.9791666666666668E-2</v>
      </c>
      <c r="BJ34" s="28">
        <f>IF(BI34="","",IF(SUMIFS(METAS!$D:$D,METAS!$B:$B,PAUSAS!$E34)&gt;=BI34,0,BI34-SUMIFS(METAS!$D:$D,METAS!$B:$B,PAUSAS!$E34)))</f>
        <v>0</v>
      </c>
      <c r="BK34" s="18">
        <f>IF($B34="","",IF(COUNTIF(BASE!$A:$A,PAUSAS!BK$3)=0,"",SUMIFS(BASE!$AA:$AA,BASE!$A:$A,PAUSAS!BK$3,BASE!$G:$G,PAUSAS!$B34)))</f>
        <v>0</v>
      </c>
      <c r="BL34" s="18">
        <f>IF(BK34="","",IF(SUMIFS(METAS!$D:$D,METAS!$B:$B,PAUSAS!$E34)&gt;=BK34,0,BK34-SUMIFS(METAS!$D:$D,METAS!$B:$B,PAUSAS!$E34)))</f>
        <v>0</v>
      </c>
      <c r="BM34" s="28">
        <f>IF($B34="","",IF(COUNTIF(BASE!$A:$A,PAUSAS!BM$3)=0,"",SUMIFS(BASE!$AA:$AA,BASE!$A:$A,PAUSAS!BM$3,BASE!$G:$G,PAUSAS!$B34)))</f>
        <v>2.7581018518518519E-2</v>
      </c>
      <c r="BN34" s="28">
        <f>IF(BM34="","",IF(SUMIFS(METAS!$D:$D,METAS!$B:$B,PAUSAS!$E34)&gt;=BM34,0,BM34-SUMIFS(METAS!$D:$D,METAS!$B:$B,PAUSAS!$E34)))</f>
        <v>0</v>
      </c>
      <c r="BO34" s="18">
        <f>IF($B34="","",IF(COUNTIF(BASE!$A:$A,PAUSAS!BO$3)=0,"",SUMIFS(BASE!$AA:$AA,BASE!$A:$A,PAUSAS!BO$3,BASE!$G:$G,PAUSAS!$B34)))</f>
        <v>0</v>
      </c>
      <c r="BP34" s="18">
        <f>IF(BO34="","",IF(SUMIFS(METAS!$D:$D,METAS!$B:$B,PAUSAS!$E34)&gt;=BO34,0,BO34-SUMIFS(METAS!$D:$D,METAS!$B:$B,PAUSAS!$E34)))</f>
        <v>0</v>
      </c>
      <c r="BQ34" s="28">
        <f>IF($B34="","",IF(COUNTIF(BASE!$A:$A,PAUSAS!BQ$3)=0,"",SUMIFS(BASE!$AA:$AA,BASE!$A:$A,PAUSAS!BQ$3,BASE!$G:$G,PAUSAS!$B34)))</f>
        <v>2.8483796296296299E-2</v>
      </c>
      <c r="BR34" s="28">
        <f>IF(BQ34="","",IF(SUMIFS(METAS!$D:$D,METAS!$B:$B,PAUSAS!$E34)&gt;=BQ34,0,BQ34-SUMIFS(METAS!$D:$D,METAS!$B:$B,PAUSAS!$E34)))</f>
        <v>0</v>
      </c>
      <c r="BS34" s="18">
        <f>IF($B34="","",IF(COUNTIF(BASE!$A:$A,PAUSAS!BS$3)=0,"",SUMIFS(BASE!$AA:$AA,BASE!$A:$A,PAUSAS!BS$3,BASE!$G:$G,PAUSAS!$B34)))</f>
        <v>0</v>
      </c>
      <c r="BT34" s="18">
        <f>IF(BS34="","",IF(SUMIFS(METAS!$D:$D,METAS!$B:$B,PAUSAS!$E34)&gt;=BS34,0,BS34-SUMIFS(METAS!$D:$D,METAS!$B:$B,PAUSAS!$E34)))</f>
        <v>0</v>
      </c>
      <c r="BU34" s="28">
        <f>IF($B34="","",IF(COUNTIF(BASE!$A:$A,PAUSAS!BU$3)=0,"",SUMIFS(BASE!$AA:$AA,BASE!$A:$A,PAUSAS!BU$3,BASE!$G:$G,PAUSAS!$B34)))</f>
        <v>0</v>
      </c>
      <c r="BV34" s="28">
        <f>IF(BU34="","",IF(SUMIFS(METAS!$D:$D,METAS!$B:$B,PAUSAS!$E34)&gt;=BU34,0,BU34-SUMIFS(METAS!$D:$D,METAS!$B:$B,PAUSAS!$E34)))</f>
        <v>0</v>
      </c>
    </row>
    <row r="35" spans="2:74" s="8" customFormat="1" x14ac:dyDescent="0.25">
      <c r="B35" s="50">
        <v>91145</v>
      </c>
      <c r="C35" s="16" t="str">
        <f>IF($B35="","",VLOOKUP($B35,EQUIPE!$B:$E,2,0))</f>
        <v>JULIANA SANTOS DE AZEVEDO</v>
      </c>
      <c r="D35" s="16" t="str">
        <f>IF($B35="","",VLOOKUP($B35,EQUIPE!$B:$F,5,0))</f>
        <v>ULTRAGAZ FRONT</v>
      </c>
      <c r="E35" s="18">
        <f>IF($B35="","",VLOOKUP($B35,EQUIPE!$B:$E,3,0))</f>
        <v>0.26388888888888884</v>
      </c>
      <c r="F35" s="16" t="str">
        <f>IF($B35="","",VLOOKUP($B35,EQUIPE!$B:$E,4,0))</f>
        <v>DANIELA PEREZ</v>
      </c>
      <c r="H35" s="18">
        <f>IF($B35="","",SUMIFS(ABS!$H:$H,ABS!$B:$B,PAUSAS!$B35)*SUMIFS(METAS!$D:$D,METAS!$B:$B,PAUSAS!$E35))</f>
        <v>0.67222222222222217</v>
      </c>
      <c r="I35" s="18">
        <f t="shared" si="1"/>
        <v>0.64942129629629641</v>
      </c>
      <c r="J35" s="18">
        <f t="shared" si="2"/>
        <v>2.7546296296296346E-3</v>
      </c>
      <c r="K35" s="19">
        <f t="shared" si="3"/>
        <v>0.99590220385674932</v>
      </c>
      <c r="M35" s="28">
        <f>IF($B35="","",IF(COUNTIF(BASE!$A:$A,PAUSAS!M$3)=0,"",SUMIFS(BASE!$AA:$AA,BASE!$A:$A,PAUSAS!M$3,BASE!$G:$G,PAUSAS!$B35)))</f>
        <v>2.8726851851851851E-2</v>
      </c>
      <c r="N35" s="28">
        <f>IF(M35="","",IF(SUMIFS(METAS!$D:$D,METAS!$B:$B,PAUSAS!$E35)&gt;=M35,0,M35-SUMIFS(METAS!$D:$D,METAS!$B:$B,PAUSAS!$E35)))</f>
        <v>0</v>
      </c>
      <c r="O35" s="18">
        <f>IF($B35="","",IF(COUNTIF(BASE!$A:$A,PAUSAS!O$3)=0,"",SUMIFS(BASE!$AA:$AA,BASE!$A:$A,PAUSAS!O$3,BASE!$G:$G,PAUSAS!$B35)))</f>
        <v>2.869212962962963E-2</v>
      </c>
      <c r="P35" s="18">
        <f>IF(O35="","",IF(SUMIFS(METAS!$D:$D,METAS!$B:$B,PAUSAS!$E35)&gt;=O35,0,O35-SUMIFS(METAS!$D:$D,METAS!$B:$B,PAUSAS!$E35)))</f>
        <v>0</v>
      </c>
      <c r="Q35" s="28">
        <f>IF($B35="","",IF(COUNTIF(BASE!$A:$A,PAUSAS!Q$3)=0,"",SUMIFS(BASE!$AA:$AA,BASE!$A:$A,PAUSAS!Q$3,BASE!$G:$G,PAUSAS!$B35)))</f>
        <v>0</v>
      </c>
      <c r="R35" s="28">
        <f>IF(Q35="","",IF(SUMIFS(METAS!$D:$D,METAS!$B:$B,PAUSAS!$E35)&gt;=Q35,0,Q35-SUMIFS(METAS!$D:$D,METAS!$B:$B,PAUSAS!$E35)))</f>
        <v>0</v>
      </c>
      <c r="S35" s="18">
        <f>IF($B35="","",IF(COUNTIF(BASE!$A:$A,PAUSAS!S$3)=0,"",SUMIFS(BASE!$AA:$AA,BASE!$A:$A,PAUSAS!S$3,BASE!$G:$G,PAUSAS!$B35)))</f>
        <v>2.8090277777777777E-2</v>
      </c>
      <c r="T35" s="18">
        <f>IF(S35="","",IF(SUMIFS(METAS!$D:$D,METAS!$B:$B,PAUSAS!$E35)&gt;=S35,0,S35-SUMIFS(METAS!$D:$D,METAS!$B:$B,PAUSAS!$E35)))</f>
        <v>0</v>
      </c>
      <c r="U35" s="28">
        <f>IF($B35="","",IF(COUNTIF(BASE!$A:$A,PAUSAS!U$3)=0,"",SUMIFS(BASE!$AA:$AA,BASE!$A:$A,PAUSAS!U$3,BASE!$G:$G,PAUSAS!$B35)))</f>
        <v>2.6747685185185187E-2</v>
      </c>
      <c r="V35" s="28">
        <f>IF(U35="","",IF(SUMIFS(METAS!$D:$D,METAS!$B:$B,PAUSAS!$E35)&gt;=U35,0,U35-SUMIFS(METAS!$D:$D,METAS!$B:$B,PAUSAS!$E35)))</f>
        <v>0</v>
      </c>
      <c r="W35" s="18">
        <f>IF($B35="","",IF(COUNTIF(BASE!$A:$A,PAUSAS!W$3)=0,"",SUMIFS(BASE!$AA:$AA,BASE!$A:$A,PAUSAS!W$3,BASE!$G:$G,PAUSAS!$B35)))</f>
        <v>0</v>
      </c>
      <c r="X35" s="18">
        <f>IF(W35="","",IF(SUMIFS(METAS!$D:$D,METAS!$B:$B,PAUSAS!$E35)&gt;=W35,0,W35-SUMIFS(METAS!$D:$D,METAS!$B:$B,PAUSAS!$E35)))</f>
        <v>0</v>
      </c>
      <c r="Y35" s="28">
        <f>IF($B35="","",IF(COUNTIF(BASE!$A:$A,PAUSAS!Y$3)=0,"",SUMIFS(BASE!$AA:$AA,BASE!$A:$A,PAUSAS!Y$3,BASE!$G:$G,PAUSAS!$B35)))</f>
        <v>0</v>
      </c>
      <c r="Z35" s="28">
        <f>IF(Y35="","",IF(SUMIFS(METAS!$D:$D,METAS!$B:$B,PAUSAS!$E35)&gt;=Y35,0,Y35-SUMIFS(METAS!$D:$D,METAS!$B:$B,PAUSAS!$E35)))</f>
        <v>0</v>
      </c>
      <c r="AA35" s="18">
        <f>IF($B35="","",IF(COUNTIF(BASE!$A:$A,PAUSAS!AA$3)=0,"",SUMIFS(BASE!$AA:$AA,BASE!$A:$A,PAUSAS!AA$3,BASE!$G:$G,PAUSAS!$B35)))</f>
        <v>0</v>
      </c>
      <c r="AB35" s="18">
        <f>IF(AA35="","",IF(SUMIFS(METAS!$D:$D,METAS!$B:$B,PAUSAS!$E35)&gt;=AA35,0,AA35-SUMIFS(METAS!$D:$D,METAS!$B:$B,PAUSAS!$E35)))</f>
        <v>0</v>
      </c>
      <c r="AC35" s="28">
        <f>IF($B35="","",IF(COUNTIF(BASE!$A:$A,PAUSAS!AC$3)=0,"",SUMIFS(BASE!$AA:$AA,BASE!$A:$A,PAUSAS!AC$3,BASE!$G:$G,PAUSAS!$B35)))</f>
        <v>2.9120370370370373E-2</v>
      </c>
      <c r="AD35" s="28">
        <f>IF(AC35="","",IF(SUMIFS(METAS!$D:$D,METAS!$B:$B,PAUSAS!$E35)&gt;=AC35,0,AC35-SUMIFS(METAS!$D:$D,METAS!$B:$B,PAUSAS!$E35)))</f>
        <v>0</v>
      </c>
      <c r="AE35" s="18">
        <f>IF($B35="","",IF(COUNTIF(BASE!$A:$A,PAUSAS!AE$3)=0,"",SUMIFS(BASE!$AA:$AA,BASE!$A:$A,PAUSAS!AE$3,BASE!$G:$G,PAUSAS!$B35)))</f>
        <v>2.8182870370370372E-2</v>
      </c>
      <c r="AF35" s="18">
        <f>IF(AE35="","",IF(SUMIFS(METAS!$D:$D,METAS!$B:$B,PAUSAS!$E35)&gt;=AE35,0,AE35-SUMIFS(METAS!$D:$D,METAS!$B:$B,PAUSAS!$E35)))</f>
        <v>0</v>
      </c>
      <c r="AG35" s="28">
        <f>IF($B35="","",IF(COUNTIF(BASE!$A:$A,PAUSAS!AG$3)=0,"",SUMIFS(BASE!$AA:$AA,BASE!$A:$A,PAUSAS!AG$3,BASE!$G:$G,PAUSAS!$B35)))</f>
        <v>1.5925925925925927E-2</v>
      </c>
      <c r="AH35" s="28">
        <f>IF(AG35="","",IF(SUMIFS(METAS!$D:$D,METAS!$B:$B,PAUSAS!$E35)&gt;=AG35,0,AG35-SUMIFS(METAS!$D:$D,METAS!$B:$B,PAUSAS!$E35)))</f>
        <v>0</v>
      </c>
      <c r="AI35" s="18">
        <f>IF($B35="","",IF(COUNTIF(BASE!$A:$A,PAUSAS!AI$3)=0,"",SUMIFS(BASE!$AA:$AA,BASE!$A:$A,PAUSAS!AI$3,BASE!$G:$G,PAUSAS!$B35)))</f>
        <v>0</v>
      </c>
      <c r="AJ35" s="18">
        <f>IF(AI35="","",IF(SUMIFS(METAS!$D:$D,METAS!$B:$B,PAUSAS!$E35)&gt;=AI35,0,AI35-SUMIFS(METAS!$D:$D,METAS!$B:$B,PAUSAS!$E35)))</f>
        <v>0</v>
      </c>
      <c r="AK35" s="28">
        <f>IF($B35="","",IF(COUNTIF(BASE!$A:$A,PAUSAS!AK$3)=0,"",SUMIFS(BASE!$AA:$AA,BASE!$A:$A,PAUSAS!AK$3,BASE!$G:$G,PAUSAS!$B35)))</f>
        <v>2.7418981481481482E-2</v>
      </c>
      <c r="AL35" s="28">
        <f>IF(AK35="","",IF(SUMIFS(METAS!$D:$D,METAS!$B:$B,PAUSAS!$E35)&gt;=AK35,0,AK35-SUMIFS(METAS!$D:$D,METAS!$B:$B,PAUSAS!$E35)))</f>
        <v>0</v>
      </c>
      <c r="AM35" s="18">
        <f>IF($B35="","",IF(COUNTIF(BASE!$A:$A,PAUSAS!AM$3)=0,"",SUMIFS(BASE!$AA:$AA,BASE!$A:$A,PAUSAS!AM$3,BASE!$G:$G,PAUSAS!$B35)))</f>
        <v>2.8645833333333332E-2</v>
      </c>
      <c r="AN35" s="18">
        <f>IF(AM35="","",IF(SUMIFS(METAS!$D:$D,METAS!$B:$B,PAUSAS!$E35)&gt;=AM35,0,AM35-SUMIFS(METAS!$D:$D,METAS!$B:$B,PAUSAS!$E35)))</f>
        <v>0</v>
      </c>
      <c r="AO35" s="28">
        <f>IF($B35="","",IF(COUNTIF(BASE!$A:$A,PAUSAS!AO$3)=0,"",SUMIFS(BASE!$AA:$AA,BASE!$A:$A,PAUSAS!AO$3,BASE!$G:$G,PAUSAS!$B35)))</f>
        <v>2.9386574074074072E-2</v>
      </c>
      <c r="AP35" s="28">
        <f>IF(AO35="","",IF(SUMIFS(METAS!$D:$D,METAS!$B:$B,PAUSAS!$E35)&gt;=AO35,0,AO35-SUMIFS(METAS!$D:$D,METAS!$B:$B,PAUSAS!$E35)))</f>
        <v>0</v>
      </c>
      <c r="AQ35" s="18">
        <f>IF($B35="","",IF(COUNTIF(BASE!$A:$A,PAUSAS!AQ$3)=0,"",SUMIFS(BASE!$AA:$AA,BASE!$A:$A,PAUSAS!AQ$3,BASE!$G:$G,PAUSAS!$B35)))</f>
        <v>2.9328703703703704E-2</v>
      </c>
      <c r="AR35" s="18">
        <f>IF(AQ35="","",IF(SUMIFS(METAS!$D:$D,METAS!$B:$B,PAUSAS!$E35)&gt;=AQ35,0,AQ35-SUMIFS(METAS!$D:$D,METAS!$B:$B,PAUSAS!$E35)))</f>
        <v>0</v>
      </c>
      <c r="AS35" s="28">
        <f>IF($B35="","",IF(COUNTIF(BASE!$A:$A,PAUSAS!AS$3)=0,"",SUMIFS(BASE!$AA:$AA,BASE!$A:$A,PAUSAS!AS$3,BASE!$G:$G,PAUSAS!$B35)))</f>
        <v>2.7916666666666669E-2</v>
      </c>
      <c r="AT35" s="28">
        <f>IF(AS35="","",IF(SUMIFS(METAS!$D:$D,METAS!$B:$B,PAUSAS!$E35)&gt;=AS35,0,AS35-SUMIFS(METAS!$D:$D,METAS!$B:$B,PAUSAS!$E35)))</f>
        <v>0</v>
      </c>
      <c r="AU35" s="18">
        <f>IF($B35="","",IF(COUNTIF(BASE!$A:$A,PAUSAS!AU$3)=0,"",SUMIFS(BASE!$AA:$AA,BASE!$A:$A,PAUSAS!AU$3,BASE!$G:$G,PAUSAS!$B35)))</f>
        <v>0</v>
      </c>
      <c r="AV35" s="18">
        <f>IF(AU35="","",IF(SUMIFS(METAS!$D:$D,METAS!$B:$B,PAUSAS!$E35)&gt;=AU35,0,AU35-SUMIFS(METAS!$D:$D,METAS!$B:$B,PAUSAS!$E35)))</f>
        <v>0</v>
      </c>
      <c r="AW35" s="28">
        <f>IF($B35="","",IF(COUNTIF(BASE!$A:$A,PAUSAS!AW$3)=0,"",SUMIFS(BASE!$AA:$AA,BASE!$A:$A,PAUSAS!AW$3,BASE!$G:$G,PAUSAS!$B35)))</f>
        <v>2.9583333333333336E-2</v>
      </c>
      <c r="AX35" s="28">
        <f>IF(AW35="","",IF(SUMIFS(METAS!$D:$D,METAS!$B:$B,PAUSAS!$E35)&gt;=AW35,0,AW35-SUMIFS(METAS!$D:$D,METAS!$B:$B,PAUSAS!$E35)))</f>
        <v>0</v>
      </c>
      <c r="AY35" s="18">
        <f>IF($B35="","",IF(COUNTIF(BASE!$A:$A,PAUSAS!AY$3)=0,"",SUMIFS(BASE!$AA:$AA,BASE!$A:$A,PAUSAS!AY$3,BASE!$G:$G,PAUSAS!$B35)))</f>
        <v>2.7280092592592592E-2</v>
      </c>
      <c r="AZ35" s="18">
        <f>IF(AY35="","",IF(SUMIFS(METAS!$D:$D,METAS!$B:$B,PAUSAS!$E35)&gt;=AY35,0,AY35-SUMIFS(METAS!$D:$D,METAS!$B:$B,PAUSAS!$E35)))</f>
        <v>0</v>
      </c>
      <c r="BA35" s="28">
        <f>IF($B35="","",IF(COUNTIF(BASE!$A:$A,PAUSAS!BA$3)=0,"",SUMIFS(BASE!$AA:$AA,BASE!$A:$A,PAUSAS!BA$3,BASE!$G:$G,PAUSAS!$B35)))</f>
        <v>0</v>
      </c>
      <c r="BB35" s="28">
        <f>IF(BA35="","",IF(SUMIFS(METAS!$D:$D,METAS!$B:$B,PAUSAS!$E35)&gt;=BA35,0,BA35-SUMIFS(METAS!$D:$D,METAS!$B:$B,PAUSAS!$E35)))</f>
        <v>0</v>
      </c>
      <c r="BC35" s="18">
        <f>IF($B35="","",IF(COUNTIF(BASE!$A:$A,PAUSAS!BC$3)=0,"",SUMIFS(BASE!$AA:$AA,BASE!$A:$A,PAUSAS!BC$3,BASE!$G:$G,PAUSAS!$B35)))</f>
        <v>2.7743055555555556E-2</v>
      </c>
      <c r="BD35" s="18">
        <f>IF(BC35="","",IF(SUMIFS(METAS!$D:$D,METAS!$B:$B,PAUSAS!$E35)&gt;=BC35,0,BC35-SUMIFS(METAS!$D:$D,METAS!$B:$B,PAUSAS!$E35)))</f>
        <v>0</v>
      </c>
      <c r="BE35" s="28">
        <f>IF($B35="","",IF(COUNTIF(BASE!$A:$A,PAUSAS!BE$3)=0,"",SUMIFS(BASE!$AA:$AA,BASE!$A:$A,PAUSAS!BE$3,BASE!$G:$G,PAUSAS!$B35)))</f>
        <v>2.9525462962962962E-2</v>
      </c>
      <c r="BF35" s="28">
        <f>IF(BE35="","",IF(SUMIFS(METAS!$D:$D,METAS!$B:$B,PAUSAS!$E35)&gt;=BE35,0,BE35-SUMIFS(METAS!$D:$D,METAS!$B:$B,PAUSAS!$E35)))</f>
        <v>0</v>
      </c>
      <c r="BG35" s="18">
        <f>IF($B35="","",IF(COUNTIF(BASE!$A:$A,PAUSAS!BG$3)=0,"",SUMIFS(BASE!$AA:$AA,BASE!$A:$A,PAUSAS!BG$3,BASE!$G:$G,PAUSAS!$B35)))</f>
        <v>2.7465277777777779E-2</v>
      </c>
      <c r="BH35" s="18">
        <f>IF(BG35="","",IF(SUMIFS(METAS!$D:$D,METAS!$B:$B,PAUSAS!$E35)&gt;=BG35,0,BG35-SUMIFS(METAS!$D:$D,METAS!$B:$B,PAUSAS!$E35)))</f>
        <v>0</v>
      </c>
      <c r="BI35" s="28">
        <f>IF($B35="","",IF(COUNTIF(BASE!$A:$A,PAUSAS!BI$3)=0,"",SUMIFS(BASE!$AA:$AA,BASE!$A:$A,PAUSAS!BI$3,BASE!$G:$G,PAUSAS!$B35)))</f>
        <v>0</v>
      </c>
      <c r="BJ35" s="28">
        <f>IF(BI35="","",IF(SUMIFS(METAS!$D:$D,METAS!$B:$B,PAUSAS!$E35)&gt;=BI35,0,BI35-SUMIFS(METAS!$D:$D,METAS!$B:$B,PAUSAS!$E35)))</f>
        <v>0</v>
      </c>
      <c r="BK35" s="18">
        <f>IF($B35="","",IF(COUNTIF(BASE!$A:$A,PAUSAS!BK$3)=0,"",SUMIFS(BASE!$AA:$AA,BASE!$A:$A,PAUSAS!BK$3,BASE!$G:$G,PAUSAS!$B35)))</f>
        <v>3.1886574074074074E-2</v>
      </c>
      <c r="BL35" s="18">
        <f>IF(BK35="","",IF(SUMIFS(METAS!$D:$D,METAS!$B:$B,PAUSAS!$E35)&gt;=BK35,0,BK35-SUMIFS(METAS!$D:$D,METAS!$B:$B,PAUSAS!$E35)))</f>
        <v>1.3310185185185196E-3</v>
      </c>
      <c r="BM35" s="28">
        <f>IF($B35="","",IF(COUNTIF(BASE!$A:$A,PAUSAS!BM$3)=0,"",SUMIFS(BASE!$AA:$AA,BASE!$A:$A,PAUSAS!BM$3,BASE!$G:$G,PAUSAS!$B35)))</f>
        <v>2.8449074074074071E-2</v>
      </c>
      <c r="BN35" s="28">
        <f>IF(BM35="","",IF(SUMIFS(METAS!$D:$D,METAS!$B:$B,PAUSAS!$E35)&gt;=BM35,0,BM35-SUMIFS(METAS!$D:$D,METAS!$B:$B,PAUSAS!$E35)))</f>
        <v>0</v>
      </c>
      <c r="BO35" s="18">
        <f>IF($B35="","",IF(COUNTIF(BASE!$A:$A,PAUSAS!BO$3)=0,"",SUMIFS(BASE!$AA:$AA,BASE!$A:$A,PAUSAS!BO$3,BASE!$G:$G,PAUSAS!$B35)))</f>
        <v>3.0138888888888885E-2</v>
      </c>
      <c r="BP35" s="18">
        <f>IF(BO35="","",IF(SUMIFS(METAS!$D:$D,METAS!$B:$B,PAUSAS!$E35)&gt;=BO35,0,BO35-SUMIFS(METAS!$D:$D,METAS!$B:$B,PAUSAS!$E35)))</f>
        <v>0</v>
      </c>
      <c r="BQ35" s="28">
        <f>IF($B35="","",IF(COUNTIF(BASE!$A:$A,PAUSAS!BQ$3)=0,"",SUMIFS(BASE!$AA:$AA,BASE!$A:$A,PAUSAS!BQ$3,BASE!$G:$G,PAUSAS!$B35)))</f>
        <v>3.197916666666667E-2</v>
      </c>
      <c r="BR35" s="28">
        <f>IF(BQ35="","",IF(SUMIFS(METAS!$D:$D,METAS!$B:$B,PAUSAS!$E35)&gt;=BQ35,0,BQ35-SUMIFS(METAS!$D:$D,METAS!$B:$B,PAUSAS!$E35)))</f>
        <v>1.4236111111111151E-3</v>
      </c>
      <c r="BS35" s="18">
        <f>IF($B35="","",IF(COUNTIF(BASE!$A:$A,PAUSAS!BS$3)=0,"",SUMIFS(BASE!$AA:$AA,BASE!$A:$A,PAUSAS!BS$3,BASE!$G:$G,PAUSAS!$B35)))</f>
        <v>2.7557870370370371E-2</v>
      </c>
      <c r="BT35" s="18">
        <f>IF(BS35="","",IF(SUMIFS(METAS!$D:$D,METAS!$B:$B,PAUSAS!$E35)&gt;=BS35,0,BS35-SUMIFS(METAS!$D:$D,METAS!$B:$B,PAUSAS!$E35)))</f>
        <v>0</v>
      </c>
      <c r="BU35" s="28">
        <f>IF($B35="","",IF(COUNTIF(BASE!$A:$A,PAUSAS!BU$3)=0,"",SUMIFS(BASE!$AA:$AA,BASE!$A:$A,PAUSAS!BU$3,BASE!$G:$G,PAUSAS!$B35)))</f>
        <v>2.9629629629629627E-2</v>
      </c>
      <c r="BV35" s="28">
        <f>IF(BU35="","",IF(SUMIFS(METAS!$D:$D,METAS!$B:$B,PAUSAS!$E35)&gt;=BU35,0,BU35-SUMIFS(METAS!$D:$D,METAS!$B:$B,PAUSAS!$E35)))</f>
        <v>0</v>
      </c>
    </row>
    <row r="36" spans="2:74" s="8" customFormat="1" x14ac:dyDescent="0.25">
      <c r="B36" s="50">
        <v>91143</v>
      </c>
      <c r="C36" s="16" t="str">
        <f>IF($B36="","",VLOOKUP($B36,EQUIPE!$B:$E,2,0))</f>
        <v>MATEUS CERQUEIRA NUNES</v>
      </c>
      <c r="D36" s="16" t="str">
        <f>IF($B36="","",VLOOKUP($B36,EQUIPE!$B:$F,5,0))</f>
        <v>ULTRAGAZ FRONT</v>
      </c>
      <c r="E36" s="18">
        <f>IF($B36="","",VLOOKUP($B36,EQUIPE!$B:$E,3,0))</f>
        <v>0.26388888888888895</v>
      </c>
      <c r="F36" s="16" t="str">
        <f>IF($B36="","",VLOOKUP($B36,EQUIPE!$B:$E,4,0))</f>
        <v>DANIELA PEREZ</v>
      </c>
      <c r="H36" s="18">
        <f>IF($B36="","",SUMIFS(ABS!$H:$H,ABS!$B:$B,PAUSAS!$B36)*SUMIFS(METAS!$D:$D,METAS!$B:$B,PAUSAS!$E36))</f>
        <v>0.3972222222222222</v>
      </c>
      <c r="I36" s="18">
        <f t="shared" si="1"/>
        <v>0.32266203703703705</v>
      </c>
      <c r="J36" s="18">
        <f t="shared" si="2"/>
        <v>0</v>
      </c>
      <c r="K36" s="19">
        <f t="shared" si="3"/>
        <v>1</v>
      </c>
      <c r="M36" s="28">
        <f>IF($B36="","",IF(COUNTIF(BASE!$A:$A,PAUSAS!M$3)=0,"",SUMIFS(BASE!$AA:$AA,BASE!$A:$A,PAUSAS!M$3,BASE!$G:$G,PAUSAS!$B36)))</f>
        <v>2.5937500000000002E-2</v>
      </c>
      <c r="N36" s="28">
        <f>IF(M36="","",IF(SUMIFS(METAS!$D:$D,METAS!$B:$B,PAUSAS!$E36)&gt;=M36,0,M36-SUMIFS(METAS!$D:$D,METAS!$B:$B,PAUSAS!$E36)))</f>
        <v>0</v>
      </c>
      <c r="O36" s="18">
        <f>IF($B36="","",IF(COUNTIF(BASE!$A:$A,PAUSAS!O$3)=0,"",SUMIFS(BASE!$AA:$AA,BASE!$A:$A,PAUSAS!O$3,BASE!$G:$G,PAUSAS!$B36)))</f>
        <v>0</v>
      </c>
      <c r="P36" s="18">
        <f>IF(O36="","",IF(SUMIFS(METAS!$D:$D,METAS!$B:$B,PAUSAS!$E36)&gt;=O36,0,O36-SUMIFS(METAS!$D:$D,METAS!$B:$B,PAUSAS!$E36)))</f>
        <v>0</v>
      </c>
      <c r="Q36" s="28">
        <f>IF($B36="","",IF(COUNTIF(BASE!$A:$A,PAUSAS!Q$3)=0,"",SUMIFS(BASE!$AA:$AA,BASE!$A:$A,PAUSAS!Q$3,BASE!$G:$G,PAUSAS!$B36)))</f>
        <v>0</v>
      </c>
      <c r="R36" s="28">
        <f>IF(Q36="","",IF(SUMIFS(METAS!$D:$D,METAS!$B:$B,PAUSAS!$E36)&gt;=Q36,0,Q36-SUMIFS(METAS!$D:$D,METAS!$B:$B,PAUSAS!$E36)))</f>
        <v>0</v>
      </c>
      <c r="S36" s="18">
        <f>IF($B36="","",IF(COUNTIF(BASE!$A:$A,PAUSAS!S$3)=0,"",SUMIFS(BASE!$AA:$AA,BASE!$A:$A,PAUSAS!S$3,BASE!$G:$G,PAUSAS!$B36)))</f>
        <v>2.7245370370370371E-2</v>
      </c>
      <c r="T36" s="18">
        <f>IF(S36="","",IF(SUMIFS(METAS!$D:$D,METAS!$B:$B,PAUSAS!$E36)&gt;=S36,0,S36-SUMIFS(METAS!$D:$D,METAS!$B:$B,PAUSAS!$E36)))</f>
        <v>0</v>
      </c>
      <c r="U36" s="28">
        <f>IF($B36="","",IF(COUNTIF(BASE!$A:$A,PAUSAS!U$3)=0,"",SUMIFS(BASE!$AA:$AA,BASE!$A:$A,PAUSAS!U$3,BASE!$G:$G,PAUSAS!$B36)))</f>
        <v>0</v>
      </c>
      <c r="V36" s="28">
        <f>IF(U36="","",IF(SUMIFS(METAS!$D:$D,METAS!$B:$B,PAUSAS!$E36)&gt;=U36,0,U36-SUMIFS(METAS!$D:$D,METAS!$B:$B,PAUSAS!$E36)))</f>
        <v>0</v>
      </c>
      <c r="W36" s="18">
        <f>IF($B36="","",IF(COUNTIF(BASE!$A:$A,PAUSAS!W$3)=0,"",SUMIFS(BASE!$AA:$AA,BASE!$A:$A,PAUSAS!W$3,BASE!$G:$G,PAUSAS!$B36)))</f>
        <v>0</v>
      </c>
      <c r="X36" s="18">
        <f>IF(W36="","",IF(SUMIFS(METAS!$D:$D,METAS!$B:$B,PAUSAS!$E36)&gt;=W36,0,W36-SUMIFS(METAS!$D:$D,METAS!$B:$B,PAUSAS!$E36)))</f>
        <v>0</v>
      </c>
      <c r="Y36" s="28">
        <f>IF($B36="","",IF(COUNTIF(BASE!$A:$A,PAUSAS!Y$3)=0,"",SUMIFS(BASE!$AA:$AA,BASE!$A:$A,PAUSAS!Y$3,BASE!$G:$G,PAUSAS!$B36)))</f>
        <v>2.7141203703703706E-2</v>
      </c>
      <c r="Z36" s="28">
        <f>IF(Y36="","",IF(SUMIFS(METAS!$D:$D,METAS!$B:$B,PAUSAS!$E36)&gt;=Y36,0,Y36-SUMIFS(METAS!$D:$D,METAS!$B:$B,PAUSAS!$E36)))</f>
        <v>0</v>
      </c>
      <c r="AA36" s="18">
        <f>IF($B36="","",IF(COUNTIF(BASE!$A:$A,PAUSAS!AA$3)=0,"",SUMIFS(BASE!$AA:$AA,BASE!$A:$A,PAUSAS!AA$3,BASE!$G:$G,PAUSAS!$B36)))</f>
        <v>2.945601851851852E-2</v>
      </c>
      <c r="AB36" s="18">
        <f>IF(AA36="","",IF(SUMIFS(METAS!$D:$D,METAS!$B:$B,PAUSAS!$E36)&gt;=AA36,0,AA36-SUMIFS(METAS!$D:$D,METAS!$B:$B,PAUSAS!$E36)))</f>
        <v>0</v>
      </c>
      <c r="AC36" s="28">
        <f>IF($B36="","",IF(COUNTIF(BASE!$A:$A,PAUSAS!AC$3)=0,"",SUMIFS(BASE!$AA:$AA,BASE!$A:$A,PAUSAS!AC$3,BASE!$G:$G,PAUSAS!$B36)))</f>
        <v>0</v>
      </c>
      <c r="AD36" s="28">
        <f>IF(AC36="","",IF(SUMIFS(METAS!$D:$D,METAS!$B:$B,PAUSAS!$E36)&gt;=AC36,0,AC36-SUMIFS(METAS!$D:$D,METAS!$B:$B,PAUSAS!$E36)))</f>
        <v>0</v>
      </c>
      <c r="AE36" s="18">
        <f>IF($B36="","",IF(COUNTIF(BASE!$A:$A,PAUSAS!AE$3)=0,"",SUMIFS(BASE!$AA:$AA,BASE!$A:$A,PAUSAS!AE$3,BASE!$G:$G,PAUSAS!$B36)))</f>
        <v>2.8425925925925924E-2</v>
      </c>
      <c r="AF36" s="18">
        <f>IF(AE36="","",IF(SUMIFS(METAS!$D:$D,METAS!$B:$B,PAUSAS!$E36)&gt;=AE36,0,AE36-SUMIFS(METAS!$D:$D,METAS!$B:$B,PAUSAS!$E36)))</f>
        <v>0</v>
      </c>
      <c r="AG36" s="28">
        <f>IF($B36="","",IF(COUNTIF(BASE!$A:$A,PAUSAS!AG$3)=0,"",SUMIFS(BASE!$AA:$AA,BASE!$A:$A,PAUSAS!AG$3,BASE!$G:$G,PAUSAS!$B36)))</f>
        <v>0</v>
      </c>
      <c r="AH36" s="28">
        <f>IF(AG36="","",IF(SUMIFS(METAS!$D:$D,METAS!$B:$B,PAUSAS!$E36)&gt;=AG36,0,AG36-SUMIFS(METAS!$D:$D,METAS!$B:$B,PAUSAS!$E36)))</f>
        <v>0</v>
      </c>
      <c r="AI36" s="18">
        <f>IF($B36="","",IF(COUNTIF(BASE!$A:$A,PAUSAS!AI$3)=0,"",SUMIFS(BASE!$AA:$AA,BASE!$A:$A,PAUSAS!AI$3,BASE!$G:$G,PAUSAS!$B36)))</f>
        <v>0</v>
      </c>
      <c r="AJ36" s="18">
        <f>IF(AI36="","",IF(SUMIFS(METAS!$D:$D,METAS!$B:$B,PAUSAS!$E36)&gt;=AI36,0,AI36-SUMIFS(METAS!$D:$D,METAS!$B:$B,PAUSAS!$E36)))</f>
        <v>0</v>
      </c>
      <c r="AK36" s="28">
        <f>IF($B36="","",IF(COUNTIF(BASE!$A:$A,PAUSAS!AK$3)=0,"",SUMIFS(BASE!$AA:$AA,BASE!$A:$A,PAUSAS!AK$3,BASE!$G:$G,PAUSAS!$B36)))</f>
        <v>2.8067129629629629E-2</v>
      </c>
      <c r="AL36" s="28">
        <f>IF(AK36="","",IF(SUMIFS(METAS!$D:$D,METAS!$B:$B,PAUSAS!$E36)&gt;=AK36,0,AK36-SUMIFS(METAS!$D:$D,METAS!$B:$B,PAUSAS!$E36)))</f>
        <v>0</v>
      </c>
      <c r="AM36" s="18">
        <f>IF($B36="","",IF(COUNTIF(BASE!$A:$A,PAUSAS!AM$3)=0,"",SUMIFS(BASE!$AA:$AA,BASE!$A:$A,PAUSAS!AM$3,BASE!$G:$G,PAUSAS!$B36)))</f>
        <v>2.6747685185185183E-2</v>
      </c>
      <c r="AN36" s="18">
        <f>IF(AM36="","",IF(SUMIFS(METAS!$D:$D,METAS!$B:$B,PAUSAS!$E36)&gt;=AM36,0,AM36-SUMIFS(METAS!$D:$D,METAS!$B:$B,PAUSAS!$E36)))</f>
        <v>0</v>
      </c>
      <c r="AO36" s="28">
        <f>IF($B36="","",IF(COUNTIF(BASE!$A:$A,PAUSAS!AO$3)=0,"",SUMIFS(BASE!$AA:$AA,BASE!$A:$A,PAUSAS!AO$3,BASE!$G:$G,PAUSAS!$B36)))</f>
        <v>0</v>
      </c>
      <c r="AP36" s="28">
        <f>IF(AO36="","",IF(SUMIFS(METAS!$D:$D,METAS!$B:$B,PAUSAS!$E36)&gt;=AO36,0,AO36-SUMIFS(METAS!$D:$D,METAS!$B:$B,PAUSAS!$E36)))</f>
        <v>0</v>
      </c>
      <c r="AQ36" s="18">
        <f>IF($B36="","",IF(COUNTIF(BASE!$A:$A,PAUSAS!AQ$3)=0,"",SUMIFS(BASE!$AA:$AA,BASE!$A:$A,PAUSAS!AQ$3,BASE!$G:$G,PAUSAS!$B36)))</f>
        <v>0</v>
      </c>
      <c r="AR36" s="18">
        <f>IF(AQ36="","",IF(SUMIFS(METAS!$D:$D,METAS!$B:$B,PAUSAS!$E36)&gt;=AQ36,0,AQ36-SUMIFS(METAS!$D:$D,METAS!$B:$B,PAUSAS!$E36)))</f>
        <v>0</v>
      </c>
      <c r="AS36" s="28">
        <f>IF($B36="","",IF(COUNTIF(BASE!$A:$A,PAUSAS!AS$3)=0,"",SUMIFS(BASE!$AA:$AA,BASE!$A:$A,PAUSAS!AS$3,BASE!$G:$G,PAUSAS!$B36)))</f>
        <v>2.7349537037037033E-2</v>
      </c>
      <c r="AT36" s="28">
        <f>IF(AS36="","",IF(SUMIFS(METAS!$D:$D,METAS!$B:$B,PAUSAS!$E36)&gt;=AS36,0,AS36-SUMIFS(METAS!$D:$D,METAS!$B:$B,PAUSAS!$E36)))</f>
        <v>0</v>
      </c>
      <c r="AU36" s="18">
        <f>IF($B36="","",IF(COUNTIF(BASE!$A:$A,PAUSAS!AU$3)=0,"",SUMIFS(BASE!$AA:$AA,BASE!$A:$A,PAUSAS!AU$3,BASE!$G:$G,PAUSAS!$B36)))</f>
        <v>2.8067129629629629E-2</v>
      </c>
      <c r="AV36" s="18">
        <f>IF(AU36="","",IF(SUMIFS(METAS!$D:$D,METAS!$B:$B,PAUSAS!$E36)&gt;=AU36,0,AU36-SUMIFS(METAS!$D:$D,METAS!$B:$B,PAUSAS!$E36)))</f>
        <v>0</v>
      </c>
      <c r="AW36" s="28">
        <f>IF($B36="","",IF(COUNTIF(BASE!$A:$A,PAUSAS!AW$3)=0,"",SUMIFS(BASE!$AA:$AA,BASE!$A:$A,PAUSAS!AW$3,BASE!$G:$G,PAUSAS!$B36)))</f>
        <v>0</v>
      </c>
      <c r="AX36" s="28">
        <f>IF(AW36="","",IF(SUMIFS(METAS!$D:$D,METAS!$B:$B,PAUSAS!$E36)&gt;=AW36,0,AW36-SUMIFS(METAS!$D:$D,METAS!$B:$B,PAUSAS!$E36)))</f>
        <v>0</v>
      </c>
      <c r="AY36" s="18">
        <f>IF($B36="","",IF(COUNTIF(BASE!$A:$A,PAUSAS!AY$3)=0,"",SUMIFS(BASE!$AA:$AA,BASE!$A:$A,PAUSAS!AY$3,BASE!$G:$G,PAUSAS!$B36)))</f>
        <v>0</v>
      </c>
      <c r="AZ36" s="18">
        <f>IF(AY36="","",IF(SUMIFS(METAS!$D:$D,METAS!$B:$B,PAUSAS!$E36)&gt;=AY36,0,AY36-SUMIFS(METAS!$D:$D,METAS!$B:$B,PAUSAS!$E36)))</f>
        <v>0</v>
      </c>
      <c r="BA36" s="28">
        <f>IF($B36="","",IF(COUNTIF(BASE!$A:$A,PAUSAS!BA$3)=0,"",SUMIFS(BASE!$AA:$AA,BASE!$A:$A,PAUSAS!BA$3,BASE!$G:$G,PAUSAS!$B36)))</f>
        <v>0</v>
      </c>
      <c r="BB36" s="28">
        <f>IF(BA36="","",IF(SUMIFS(METAS!$D:$D,METAS!$B:$B,PAUSAS!$E36)&gt;=BA36,0,BA36-SUMIFS(METAS!$D:$D,METAS!$B:$B,PAUSAS!$E36)))</f>
        <v>0</v>
      </c>
      <c r="BC36" s="18">
        <f>IF($B36="","",IF(COUNTIF(BASE!$A:$A,PAUSAS!BC$3)=0,"",SUMIFS(BASE!$AA:$AA,BASE!$A:$A,PAUSAS!BC$3,BASE!$G:$G,PAUSAS!$B36)))</f>
        <v>0</v>
      </c>
      <c r="BD36" s="18">
        <f>IF(BC36="","",IF(SUMIFS(METAS!$D:$D,METAS!$B:$B,PAUSAS!$E36)&gt;=BC36,0,BC36-SUMIFS(METAS!$D:$D,METAS!$B:$B,PAUSAS!$E36)))</f>
        <v>0</v>
      </c>
      <c r="BE36" s="28">
        <f>IF($B36="","",IF(COUNTIF(BASE!$A:$A,PAUSAS!BE$3)=0,"",SUMIFS(BASE!$AA:$AA,BASE!$A:$A,PAUSAS!BE$3,BASE!$G:$G,PAUSAS!$B36)))</f>
        <v>2.6250000000000002E-2</v>
      </c>
      <c r="BF36" s="28">
        <f>IF(BE36="","",IF(SUMIFS(METAS!$D:$D,METAS!$B:$B,PAUSAS!$E36)&gt;=BE36,0,BE36-SUMIFS(METAS!$D:$D,METAS!$B:$B,PAUSAS!$E36)))</f>
        <v>0</v>
      </c>
      <c r="BG36" s="18">
        <f>IF($B36="","",IF(COUNTIF(BASE!$A:$A,PAUSAS!BG$3)=0,"",SUMIFS(BASE!$AA:$AA,BASE!$A:$A,PAUSAS!BG$3,BASE!$G:$G,PAUSAS!$B36)))</f>
        <v>2.6793981481481481E-2</v>
      </c>
      <c r="BH36" s="18">
        <f>IF(BG36="","",IF(SUMIFS(METAS!$D:$D,METAS!$B:$B,PAUSAS!$E36)&gt;=BG36,0,BG36-SUMIFS(METAS!$D:$D,METAS!$B:$B,PAUSAS!$E36)))</f>
        <v>0</v>
      </c>
      <c r="BI36" s="28">
        <f>IF($B36="","",IF(COUNTIF(BASE!$A:$A,PAUSAS!BI$3)=0,"",SUMIFS(BASE!$AA:$AA,BASE!$A:$A,PAUSAS!BI$3,BASE!$G:$G,PAUSAS!$B36)))</f>
        <v>0</v>
      </c>
      <c r="BJ36" s="28">
        <f>IF(BI36="","",IF(SUMIFS(METAS!$D:$D,METAS!$B:$B,PAUSAS!$E36)&gt;=BI36,0,BI36-SUMIFS(METAS!$D:$D,METAS!$B:$B,PAUSAS!$E36)))</f>
        <v>0</v>
      </c>
      <c r="BK36" s="18">
        <f>IF($B36="","",IF(COUNTIF(BASE!$A:$A,PAUSAS!BK$3)=0,"",SUMIFS(BASE!$AA:$AA,BASE!$A:$A,PAUSAS!BK$3,BASE!$G:$G,PAUSAS!$B36)))</f>
        <v>2.1180555555555557E-2</v>
      </c>
      <c r="BL36" s="18">
        <f>IF(BK36="","",IF(SUMIFS(METAS!$D:$D,METAS!$B:$B,PAUSAS!$E36)&gt;=BK36,0,BK36-SUMIFS(METAS!$D:$D,METAS!$B:$B,PAUSAS!$E36)))</f>
        <v>0</v>
      </c>
      <c r="BM36" s="28">
        <f>IF($B36="","",IF(COUNTIF(BASE!$A:$A,PAUSAS!BM$3)=0,"",SUMIFS(BASE!$AA:$AA,BASE!$A:$A,PAUSAS!BM$3,BASE!$G:$G,PAUSAS!$B36)))</f>
        <v>0</v>
      </c>
      <c r="BN36" s="28">
        <f>IF(BM36="","",IF(SUMIFS(METAS!$D:$D,METAS!$B:$B,PAUSAS!$E36)&gt;=BM36,0,BM36-SUMIFS(METAS!$D:$D,METAS!$B:$B,PAUSAS!$E36)))</f>
        <v>0</v>
      </c>
      <c r="BO36" s="18">
        <f>IF($B36="","",IF(COUNTIF(BASE!$A:$A,PAUSAS!BO$3)=0,"",SUMIFS(BASE!$AA:$AA,BASE!$A:$A,PAUSAS!BO$3,BASE!$G:$G,PAUSAS!$B36)))</f>
        <v>0</v>
      </c>
      <c r="BP36" s="18">
        <f>IF(BO36="","",IF(SUMIFS(METAS!$D:$D,METAS!$B:$B,PAUSAS!$E36)&gt;=BO36,0,BO36-SUMIFS(METAS!$D:$D,METAS!$B:$B,PAUSAS!$E36)))</f>
        <v>0</v>
      </c>
      <c r="BQ36" s="28">
        <f>IF($B36="","",IF(COUNTIF(BASE!$A:$A,PAUSAS!BQ$3)=0,"",SUMIFS(BASE!$AA:$AA,BASE!$A:$A,PAUSAS!BQ$3,BASE!$G:$G,PAUSAS!$B36)))</f>
        <v>0</v>
      </c>
      <c r="BR36" s="28">
        <f>IF(BQ36="","",IF(SUMIFS(METAS!$D:$D,METAS!$B:$B,PAUSAS!$E36)&gt;=BQ36,0,BQ36-SUMIFS(METAS!$D:$D,METAS!$B:$B,PAUSAS!$E36)))</f>
        <v>0</v>
      </c>
      <c r="BS36" s="18">
        <f>IF($B36="","",IF(COUNTIF(BASE!$A:$A,PAUSAS!BS$3)=0,"",SUMIFS(BASE!$AA:$AA,BASE!$A:$A,PAUSAS!BS$3,BASE!$G:$G,PAUSAS!$B36)))</f>
        <v>0</v>
      </c>
      <c r="BT36" s="18">
        <f>IF(BS36="","",IF(SUMIFS(METAS!$D:$D,METAS!$B:$B,PAUSAS!$E36)&gt;=BS36,0,BS36-SUMIFS(METAS!$D:$D,METAS!$B:$B,PAUSAS!$E36)))</f>
        <v>0</v>
      </c>
      <c r="BU36" s="28">
        <f>IF($B36="","",IF(COUNTIF(BASE!$A:$A,PAUSAS!BU$3)=0,"",SUMIFS(BASE!$AA:$AA,BASE!$A:$A,PAUSAS!BU$3,BASE!$G:$G,PAUSAS!$B36)))</f>
        <v>0</v>
      </c>
      <c r="BV36" s="28">
        <f>IF(BU36="","",IF(SUMIFS(METAS!$D:$D,METAS!$B:$B,PAUSAS!$E36)&gt;=BU36,0,BU36-SUMIFS(METAS!$D:$D,METAS!$B:$B,PAUSAS!$E36)))</f>
        <v>0</v>
      </c>
    </row>
    <row r="37" spans="2:74" s="8" customFormat="1" x14ac:dyDescent="0.25">
      <c r="B37" s="50">
        <v>91180</v>
      </c>
      <c r="C37" s="16" t="str">
        <f>IF($B37="","",VLOOKUP($B37,EQUIPE!$B:$E,2,0))</f>
        <v>PAULO CESAR FERREIRA ALMEIDA</v>
      </c>
      <c r="D37" s="16" t="str">
        <f>IF($B37="","",VLOOKUP($B37,EQUIPE!$B:$F,5,0))</f>
        <v>ULTRAGAZ FRONT</v>
      </c>
      <c r="E37" s="18">
        <f>IF($B37="","",VLOOKUP($B37,EQUIPE!$B:$E,3,0))</f>
        <v>0</v>
      </c>
      <c r="F37" s="16" t="str">
        <f>IF($B37="","",VLOOKUP($B37,EQUIPE!$B:$E,4,0))</f>
        <v>DANIELA PEREZ</v>
      </c>
      <c r="H37" s="18">
        <f>IF($B37="","",SUMIFS(ABS!$H:$H,ABS!$B:$B,PAUSAS!$B37)*SUMIFS(METAS!$D:$D,METAS!$B:$B,PAUSAS!$E37))</f>
        <v>0</v>
      </c>
      <c r="I37" s="18">
        <f t="shared" si="1"/>
        <v>0.56263888888888891</v>
      </c>
      <c r="J37" s="18">
        <f t="shared" si="2"/>
        <v>0.56263888888888891</v>
      </c>
      <c r="K37" s="19">
        <f t="shared" si="3"/>
        <v>1</v>
      </c>
      <c r="M37" s="28">
        <f>IF($B37="","",IF(COUNTIF(BASE!$A:$A,PAUSAS!M$3)=0,"",SUMIFS(BASE!$AA:$AA,BASE!$A:$A,PAUSAS!M$3,BASE!$G:$G,PAUSAS!$B37)))</f>
        <v>0</v>
      </c>
      <c r="N37" s="28">
        <f>IF(M37="","",IF(SUMIFS(METAS!$D:$D,METAS!$B:$B,PAUSAS!$E37)&gt;=M37,0,M37-SUMIFS(METAS!$D:$D,METAS!$B:$B,PAUSAS!$E37)))</f>
        <v>0</v>
      </c>
      <c r="O37" s="18">
        <f>IF($B37="","",IF(COUNTIF(BASE!$A:$A,PAUSAS!O$3)=0,"",SUMIFS(BASE!$AA:$AA,BASE!$A:$A,PAUSAS!O$3,BASE!$G:$G,PAUSAS!$B37)))</f>
        <v>3.063657407407407E-2</v>
      </c>
      <c r="P37" s="18">
        <f>IF(O37="","",IF(SUMIFS(METAS!$D:$D,METAS!$B:$B,PAUSAS!$E37)&gt;=O37,0,O37-SUMIFS(METAS!$D:$D,METAS!$B:$B,PAUSAS!$E37)))</f>
        <v>3.063657407407407E-2</v>
      </c>
      <c r="Q37" s="28">
        <f>IF($B37="","",IF(COUNTIF(BASE!$A:$A,PAUSAS!Q$3)=0,"",SUMIFS(BASE!$AA:$AA,BASE!$A:$A,PAUSAS!Q$3,BASE!$G:$G,PAUSAS!$B37)))</f>
        <v>2.8564814814814814E-2</v>
      </c>
      <c r="R37" s="28">
        <f>IF(Q37="","",IF(SUMIFS(METAS!$D:$D,METAS!$B:$B,PAUSAS!$E37)&gt;=Q37,0,Q37-SUMIFS(METAS!$D:$D,METAS!$B:$B,PAUSAS!$E37)))</f>
        <v>2.8564814814814814E-2</v>
      </c>
      <c r="S37" s="18">
        <f>IF($B37="","",IF(COUNTIF(BASE!$A:$A,PAUSAS!S$3)=0,"",SUMIFS(BASE!$AA:$AA,BASE!$A:$A,PAUSAS!S$3,BASE!$G:$G,PAUSAS!$B37)))</f>
        <v>0</v>
      </c>
      <c r="T37" s="18">
        <f>IF(S37="","",IF(SUMIFS(METAS!$D:$D,METAS!$B:$B,PAUSAS!$E37)&gt;=S37,0,S37-SUMIFS(METAS!$D:$D,METAS!$B:$B,PAUSAS!$E37)))</f>
        <v>0</v>
      </c>
      <c r="U37" s="28">
        <f>IF($B37="","",IF(COUNTIF(BASE!$A:$A,PAUSAS!U$3)=0,"",SUMIFS(BASE!$AA:$AA,BASE!$A:$A,PAUSAS!U$3,BASE!$G:$G,PAUSAS!$B37)))</f>
        <v>0</v>
      </c>
      <c r="V37" s="28">
        <f>IF(U37="","",IF(SUMIFS(METAS!$D:$D,METAS!$B:$B,PAUSAS!$E37)&gt;=U37,0,U37-SUMIFS(METAS!$D:$D,METAS!$B:$B,PAUSAS!$E37)))</f>
        <v>0</v>
      </c>
      <c r="W37" s="18">
        <f>IF($B37="","",IF(COUNTIF(BASE!$A:$A,PAUSAS!W$3)=0,"",SUMIFS(BASE!$AA:$AA,BASE!$A:$A,PAUSAS!W$3,BASE!$G:$G,PAUSAS!$B37)))</f>
        <v>2.6620370370370371E-2</v>
      </c>
      <c r="X37" s="18">
        <f>IF(W37="","",IF(SUMIFS(METAS!$D:$D,METAS!$B:$B,PAUSAS!$E37)&gt;=W37,0,W37-SUMIFS(METAS!$D:$D,METAS!$B:$B,PAUSAS!$E37)))</f>
        <v>2.6620370370370371E-2</v>
      </c>
      <c r="Y37" s="28">
        <f>IF($B37="","",IF(COUNTIF(BASE!$A:$A,PAUSAS!Y$3)=0,"",SUMIFS(BASE!$AA:$AA,BASE!$A:$A,PAUSAS!Y$3,BASE!$G:$G,PAUSAS!$B37)))</f>
        <v>0</v>
      </c>
      <c r="Z37" s="28">
        <f>IF(Y37="","",IF(SUMIFS(METAS!$D:$D,METAS!$B:$B,PAUSAS!$E37)&gt;=Y37,0,Y37-SUMIFS(METAS!$D:$D,METAS!$B:$B,PAUSAS!$E37)))</f>
        <v>0</v>
      </c>
      <c r="AA37" s="18">
        <f>IF($B37="","",IF(COUNTIF(BASE!$A:$A,PAUSAS!AA$3)=0,"",SUMIFS(BASE!$AA:$AA,BASE!$A:$A,PAUSAS!AA$3,BASE!$G:$G,PAUSAS!$B37)))</f>
        <v>3.0023148148148146E-2</v>
      </c>
      <c r="AB37" s="18">
        <f>IF(AA37="","",IF(SUMIFS(METAS!$D:$D,METAS!$B:$B,PAUSAS!$E37)&gt;=AA37,0,AA37-SUMIFS(METAS!$D:$D,METAS!$B:$B,PAUSAS!$E37)))</f>
        <v>3.0023148148148146E-2</v>
      </c>
      <c r="AC37" s="28">
        <f>IF($B37="","",IF(COUNTIF(BASE!$A:$A,PAUSAS!AC$3)=0,"",SUMIFS(BASE!$AA:$AA,BASE!$A:$A,PAUSAS!AC$3,BASE!$G:$G,PAUSAS!$B37)))</f>
        <v>2.9780092592592594E-2</v>
      </c>
      <c r="AD37" s="28">
        <f>IF(AC37="","",IF(SUMIFS(METAS!$D:$D,METAS!$B:$B,PAUSAS!$E37)&gt;=AC37,0,AC37-SUMIFS(METAS!$D:$D,METAS!$B:$B,PAUSAS!$E37)))</f>
        <v>2.9780092592592594E-2</v>
      </c>
      <c r="AE37" s="18">
        <f>IF($B37="","",IF(COUNTIF(BASE!$A:$A,PAUSAS!AE$3)=0,"",SUMIFS(BASE!$AA:$AA,BASE!$A:$A,PAUSAS!AE$3,BASE!$G:$G,PAUSAS!$B37)))</f>
        <v>0</v>
      </c>
      <c r="AF37" s="18">
        <f>IF(AE37="","",IF(SUMIFS(METAS!$D:$D,METAS!$B:$B,PAUSAS!$E37)&gt;=AE37,0,AE37-SUMIFS(METAS!$D:$D,METAS!$B:$B,PAUSAS!$E37)))</f>
        <v>0</v>
      </c>
      <c r="AG37" s="28">
        <f>IF($B37="","",IF(COUNTIF(BASE!$A:$A,PAUSAS!AG$3)=0,"",SUMIFS(BASE!$AA:$AA,BASE!$A:$A,PAUSAS!AG$3,BASE!$G:$G,PAUSAS!$B37)))</f>
        <v>5.1736111111111108E-2</v>
      </c>
      <c r="AH37" s="28">
        <f>IF(AG37="","",IF(SUMIFS(METAS!$D:$D,METAS!$B:$B,PAUSAS!$E37)&gt;=AG37,0,AG37-SUMIFS(METAS!$D:$D,METAS!$B:$B,PAUSAS!$E37)))</f>
        <v>5.1736111111111108E-2</v>
      </c>
      <c r="AI37" s="18">
        <f>IF($B37="","",IF(COUNTIF(BASE!$A:$A,PAUSAS!AI$3)=0,"",SUMIFS(BASE!$AA:$AA,BASE!$A:$A,PAUSAS!AI$3,BASE!$G:$G,PAUSAS!$B37)))</f>
        <v>2.6122685185185186E-2</v>
      </c>
      <c r="AJ37" s="18">
        <f>IF(AI37="","",IF(SUMIFS(METAS!$D:$D,METAS!$B:$B,PAUSAS!$E37)&gt;=AI37,0,AI37-SUMIFS(METAS!$D:$D,METAS!$B:$B,PAUSAS!$E37)))</f>
        <v>2.6122685185185186E-2</v>
      </c>
      <c r="AK37" s="28">
        <f>IF($B37="","",IF(COUNTIF(BASE!$A:$A,PAUSAS!AK$3)=0,"",SUMIFS(BASE!$AA:$AA,BASE!$A:$A,PAUSAS!AK$3,BASE!$G:$G,PAUSAS!$B37)))</f>
        <v>2.8854166666666667E-2</v>
      </c>
      <c r="AL37" s="28">
        <f>IF(AK37="","",IF(SUMIFS(METAS!$D:$D,METAS!$B:$B,PAUSAS!$E37)&gt;=AK37,0,AK37-SUMIFS(METAS!$D:$D,METAS!$B:$B,PAUSAS!$E37)))</f>
        <v>2.8854166666666667E-2</v>
      </c>
      <c r="AM37" s="18">
        <f>IF($B37="","",IF(COUNTIF(BASE!$A:$A,PAUSAS!AM$3)=0,"",SUMIFS(BASE!$AA:$AA,BASE!$A:$A,PAUSAS!AM$3,BASE!$G:$G,PAUSAS!$B37)))</f>
        <v>0</v>
      </c>
      <c r="AN37" s="18">
        <f>IF(AM37="","",IF(SUMIFS(METAS!$D:$D,METAS!$B:$B,PAUSAS!$E37)&gt;=AM37,0,AM37-SUMIFS(METAS!$D:$D,METAS!$B:$B,PAUSAS!$E37)))</f>
        <v>0</v>
      </c>
      <c r="AO37" s="28">
        <f>IF($B37="","",IF(COUNTIF(BASE!$A:$A,PAUSAS!AO$3)=0,"",SUMIFS(BASE!$AA:$AA,BASE!$A:$A,PAUSAS!AO$3,BASE!$G:$G,PAUSAS!$B37)))</f>
        <v>2.7071759259259261E-2</v>
      </c>
      <c r="AP37" s="28">
        <f>IF(AO37="","",IF(SUMIFS(METAS!$D:$D,METAS!$B:$B,PAUSAS!$E37)&gt;=AO37,0,AO37-SUMIFS(METAS!$D:$D,METAS!$B:$B,PAUSAS!$E37)))</f>
        <v>2.7071759259259261E-2</v>
      </c>
      <c r="AQ37" s="18">
        <f>IF($B37="","",IF(COUNTIF(BASE!$A:$A,PAUSAS!AQ$3)=0,"",SUMIFS(BASE!$AA:$AA,BASE!$A:$A,PAUSAS!AQ$3,BASE!$G:$G,PAUSAS!$B37)))</f>
        <v>2.7557870370370365E-2</v>
      </c>
      <c r="AR37" s="18">
        <f>IF(AQ37="","",IF(SUMIFS(METAS!$D:$D,METAS!$B:$B,PAUSAS!$E37)&gt;=AQ37,0,AQ37-SUMIFS(METAS!$D:$D,METAS!$B:$B,PAUSAS!$E37)))</f>
        <v>2.7557870370370365E-2</v>
      </c>
      <c r="AS37" s="28">
        <f>IF($B37="","",IF(COUNTIF(BASE!$A:$A,PAUSAS!AS$3)=0,"",SUMIFS(BASE!$AA:$AA,BASE!$A:$A,PAUSAS!AS$3,BASE!$G:$G,PAUSAS!$B37)))</f>
        <v>0</v>
      </c>
      <c r="AT37" s="28">
        <f>IF(AS37="","",IF(SUMIFS(METAS!$D:$D,METAS!$B:$B,PAUSAS!$E37)&gt;=AS37,0,AS37-SUMIFS(METAS!$D:$D,METAS!$B:$B,PAUSAS!$E37)))</f>
        <v>0</v>
      </c>
      <c r="AU37" s="18">
        <f>IF($B37="","",IF(COUNTIF(BASE!$A:$A,PAUSAS!AU$3)=0,"",SUMIFS(BASE!$AA:$AA,BASE!$A:$A,PAUSAS!AU$3,BASE!$G:$G,PAUSAS!$B37)))</f>
        <v>2.0335648148148148E-2</v>
      </c>
      <c r="AV37" s="18">
        <f>IF(AU37="","",IF(SUMIFS(METAS!$D:$D,METAS!$B:$B,PAUSAS!$E37)&gt;=AU37,0,AU37-SUMIFS(METAS!$D:$D,METAS!$B:$B,PAUSAS!$E37)))</f>
        <v>2.0335648148148148E-2</v>
      </c>
      <c r="AW37" s="28">
        <f>IF($B37="","",IF(COUNTIF(BASE!$A:$A,PAUSAS!AW$3)=0,"",SUMIFS(BASE!$AA:$AA,BASE!$A:$A,PAUSAS!AW$3,BASE!$G:$G,PAUSAS!$B37)))</f>
        <v>3.1446759259259258E-2</v>
      </c>
      <c r="AX37" s="28">
        <f>IF(AW37="","",IF(SUMIFS(METAS!$D:$D,METAS!$B:$B,PAUSAS!$E37)&gt;=AW37,0,AW37-SUMIFS(METAS!$D:$D,METAS!$B:$B,PAUSAS!$E37)))</f>
        <v>3.1446759259259258E-2</v>
      </c>
      <c r="AY37" s="18">
        <f>IF($B37="","",IF(COUNTIF(BASE!$A:$A,PAUSAS!AY$3)=0,"",SUMIFS(BASE!$AA:$AA,BASE!$A:$A,PAUSAS!AY$3,BASE!$G:$G,PAUSAS!$B37)))</f>
        <v>2.644675925925926E-2</v>
      </c>
      <c r="AZ37" s="18">
        <f>IF(AY37="","",IF(SUMIFS(METAS!$D:$D,METAS!$B:$B,PAUSAS!$E37)&gt;=AY37,0,AY37-SUMIFS(METAS!$D:$D,METAS!$B:$B,PAUSAS!$E37)))</f>
        <v>2.644675925925926E-2</v>
      </c>
      <c r="BA37" s="28">
        <f>IF($B37="","",IF(COUNTIF(BASE!$A:$A,PAUSAS!BA$3)=0,"",SUMIFS(BASE!$AA:$AA,BASE!$A:$A,PAUSAS!BA$3,BASE!$G:$G,PAUSAS!$B37)))</f>
        <v>0</v>
      </c>
      <c r="BB37" s="28">
        <f>IF(BA37="","",IF(SUMIFS(METAS!$D:$D,METAS!$B:$B,PAUSAS!$E37)&gt;=BA37,0,BA37-SUMIFS(METAS!$D:$D,METAS!$B:$B,PAUSAS!$E37)))</f>
        <v>0</v>
      </c>
      <c r="BC37" s="18">
        <f>IF($B37="","",IF(COUNTIF(BASE!$A:$A,PAUSAS!BC$3)=0,"",SUMIFS(BASE!$AA:$AA,BASE!$A:$A,PAUSAS!BC$3,BASE!$G:$G,PAUSAS!$B37)))</f>
        <v>2.8182870370370372E-2</v>
      </c>
      <c r="BD37" s="18">
        <f>IF(BC37="","",IF(SUMIFS(METAS!$D:$D,METAS!$B:$B,PAUSAS!$E37)&gt;=BC37,0,BC37-SUMIFS(METAS!$D:$D,METAS!$B:$B,PAUSAS!$E37)))</f>
        <v>2.8182870370370372E-2</v>
      </c>
      <c r="BE37" s="28">
        <f>IF($B37="","",IF(COUNTIF(BASE!$A:$A,PAUSAS!BE$3)=0,"",SUMIFS(BASE!$AA:$AA,BASE!$A:$A,PAUSAS!BE$3,BASE!$G:$G,PAUSAS!$B37)))</f>
        <v>2.9224537037037038E-2</v>
      </c>
      <c r="BF37" s="28">
        <f>IF(BE37="","",IF(SUMIFS(METAS!$D:$D,METAS!$B:$B,PAUSAS!$E37)&gt;=BE37,0,BE37-SUMIFS(METAS!$D:$D,METAS!$B:$B,PAUSAS!$E37)))</f>
        <v>2.9224537037037038E-2</v>
      </c>
      <c r="BG37" s="18">
        <f>IF($B37="","",IF(COUNTIF(BASE!$A:$A,PAUSAS!BG$3)=0,"",SUMIFS(BASE!$AA:$AA,BASE!$A:$A,PAUSAS!BG$3,BASE!$G:$G,PAUSAS!$B37)))</f>
        <v>0</v>
      </c>
      <c r="BH37" s="18">
        <f>IF(BG37="","",IF(SUMIFS(METAS!$D:$D,METAS!$B:$B,PAUSAS!$E37)&gt;=BG37,0,BG37-SUMIFS(METAS!$D:$D,METAS!$B:$B,PAUSAS!$E37)))</f>
        <v>0</v>
      </c>
      <c r="BI37" s="28">
        <f>IF($B37="","",IF(COUNTIF(BASE!$A:$A,PAUSAS!BI$3)=0,"",SUMIFS(BASE!$AA:$AA,BASE!$A:$A,PAUSAS!BI$3,BASE!$G:$G,PAUSAS!$B37)))</f>
        <v>2.7430555555555555E-2</v>
      </c>
      <c r="BJ37" s="28">
        <f>IF(BI37="","",IF(SUMIFS(METAS!$D:$D,METAS!$B:$B,PAUSAS!$E37)&gt;=BI37,0,BI37-SUMIFS(METAS!$D:$D,METAS!$B:$B,PAUSAS!$E37)))</f>
        <v>2.7430555555555555E-2</v>
      </c>
      <c r="BK37" s="18">
        <f>IF($B37="","",IF(COUNTIF(BASE!$A:$A,PAUSAS!BK$3)=0,"",SUMIFS(BASE!$AA:$AA,BASE!$A:$A,PAUSAS!BK$3,BASE!$G:$G,PAUSAS!$B37)))</f>
        <v>1.1574074074074075E-2</v>
      </c>
      <c r="BL37" s="18">
        <f>IF(BK37="","",IF(SUMIFS(METAS!$D:$D,METAS!$B:$B,PAUSAS!$E37)&gt;=BK37,0,BK37-SUMIFS(METAS!$D:$D,METAS!$B:$B,PAUSAS!$E37)))</f>
        <v>1.1574074074074075E-2</v>
      </c>
      <c r="BM37" s="28">
        <f>IF($B37="","",IF(COUNTIF(BASE!$A:$A,PAUSAS!BM$3)=0,"",SUMIFS(BASE!$AA:$AA,BASE!$A:$A,PAUSAS!BM$3,BASE!$G:$G,PAUSAS!$B37)))</f>
        <v>2.5601851851851855E-2</v>
      </c>
      <c r="BN37" s="28">
        <f>IF(BM37="","",IF(SUMIFS(METAS!$D:$D,METAS!$B:$B,PAUSAS!$E37)&gt;=BM37,0,BM37-SUMIFS(METAS!$D:$D,METAS!$B:$B,PAUSAS!$E37)))</f>
        <v>2.5601851851851855E-2</v>
      </c>
      <c r="BO37" s="18">
        <f>IF($B37="","",IF(COUNTIF(BASE!$A:$A,PAUSAS!BO$3)=0,"",SUMIFS(BASE!$AA:$AA,BASE!$A:$A,PAUSAS!BO$3,BASE!$G:$G,PAUSAS!$B37)))</f>
        <v>0</v>
      </c>
      <c r="BP37" s="18">
        <f>IF(BO37="","",IF(SUMIFS(METAS!$D:$D,METAS!$B:$B,PAUSAS!$E37)&gt;=BO37,0,BO37-SUMIFS(METAS!$D:$D,METAS!$B:$B,PAUSAS!$E37)))</f>
        <v>0</v>
      </c>
      <c r="BQ37" s="28">
        <f>IF($B37="","",IF(COUNTIF(BASE!$A:$A,PAUSAS!BQ$3)=0,"",SUMIFS(BASE!$AA:$AA,BASE!$A:$A,PAUSAS!BQ$3,BASE!$G:$G,PAUSAS!$B37)))</f>
        <v>2.6863425925925923E-2</v>
      </c>
      <c r="BR37" s="28">
        <f>IF(BQ37="","",IF(SUMIFS(METAS!$D:$D,METAS!$B:$B,PAUSAS!$E37)&gt;=BQ37,0,BQ37-SUMIFS(METAS!$D:$D,METAS!$B:$B,PAUSAS!$E37)))</f>
        <v>2.6863425925925923E-2</v>
      </c>
      <c r="BS37" s="18">
        <f>IF($B37="","",IF(COUNTIF(BASE!$A:$A,PAUSAS!BS$3)=0,"",SUMIFS(BASE!$AA:$AA,BASE!$A:$A,PAUSAS!BS$3,BASE!$G:$G,PAUSAS!$B37)))</f>
        <v>2.8564814814814814E-2</v>
      </c>
      <c r="BT37" s="18">
        <f>IF(BS37="","",IF(SUMIFS(METAS!$D:$D,METAS!$B:$B,PAUSAS!$E37)&gt;=BS37,0,BS37-SUMIFS(METAS!$D:$D,METAS!$B:$B,PAUSAS!$E37)))</f>
        <v>2.8564814814814814E-2</v>
      </c>
      <c r="BU37" s="28">
        <f>IF($B37="","",IF(COUNTIF(BASE!$A:$A,PAUSAS!BU$3)=0,"",SUMIFS(BASE!$AA:$AA,BASE!$A:$A,PAUSAS!BU$3,BASE!$G:$G,PAUSAS!$B37)))</f>
        <v>0</v>
      </c>
      <c r="BV37" s="28">
        <f>IF(BU37="","",IF(SUMIFS(METAS!$D:$D,METAS!$B:$B,PAUSAS!$E37)&gt;=BU37,0,BU37-SUMIFS(METAS!$D:$D,METAS!$B:$B,PAUSAS!$E37)))</f>
        <v>0</v>
      </c>
    </row>
    <row r="38" spans="2:74" s="8" customFormat="1" x14ac:dyDescent="0.25">
      <c r="B38" s="50">
        <v>91129</v>
      </c>
      <c r="C38" s="16" t="str">
        <f>IF($B38="","",VLOOKUP($B38,EQUIPE!$B:$E,2,0))</f>
        <v>RAUL MENDONCA DA VEIGA</v>
      </c>
      <c r="D38" s="16" t="str">
        <f>IF($B38="","",VLOOKUP($B38,EQUIPE!$B:$F,5,0))</f>
        <v>ULTRAGAZ FRONT</v>
      </c>
      <c r="E38" s="18">
        <f>IF($B38="","",VLOOKUP($B38,EQUIPE!$B:$E,3,0))</f>
        <v>0.26388888888888884</v>
      </c>
      <c r="F38" s="16" t="str">
        <f>IF($B38="","",VLOOKUP($B38,EQUIPE!$B:$E,4,0))</f>
        <v>ADRIANA VERCOSA BARROS CEZANHOQUE</v>
      </c>
      <c r="H38" s="18">
        <f>IF($B38="","",SUMIFS(ABS!$H:$H,ABS!$B:$B,PAUSAS!$B38)*SUMIFS(METAS!$D:$D,METAS!$B:$B,PAUSAS!$E38))</f>
        <v>0.76388888888888884</v>
      </c>
      <c r="I38" s="18">
        <f t="shared" si="1"/>
        <v>0.56645833333333329</v>
      </c>
      <c r="J38" s="18">
        <f t="shared" si="2"/>
        <v>0</v>
      </c>
      <c r="K38" s="19">
        <f t="shared" si="3"/>
        <v>1</v>
      </c>
      <c r="M38" s="28">
        <f>IF($B38="","",IF(COUNTIF(BASE!$A:$A,PAUSAS!M$3)=0,"",SUMIFS(BASE!$AA:$AA,BASE!$A:$A,PAUSAS!M$3,BASE!$G:$G,PAUSAS!$B38)))</f>
        <v>0</v>
      </c>
      <c r="N38" s="28">
        <f>IF(M38="","",IF(SUMIFS(METAS!$D:$D,METAS!$B:$B,PAUSAS!$E38)&gt;=M38,0,M38-SUMIFS(METAS!$D:$D,METAS!$B:$B,PAUSAS!$E38)))</f>
        <v>0</v>
      </c>
      <c r="O38" s="18">
        <f>IF($B38="","",IF(COUNTIF(BASE!$A:$A,PAUSAS!O$3)=0,"",SUMIFS(BASE!$AA:$AA,BASE!$A:$A,PAUSAS!O$3,BASE!$G:$G,PAUSAS!$B38)))</f>
        <v>2.8622685185185185E-2</v>
      </c>
      <c r="P38" s="18">
        <f>IF(O38="","",IF(SUMIFS(METAS!$D:$D,METAS!$B:$B,PAUSAS!$E38)&gt;=O38,0,O38-SUMIFS(METAS!$D:$D,METAS!$B:$B,PAUSAS!$E38)))</f>
        <v>0</v>
      </c>
      <c r="Q38" s="28">
        <f>IF($B38="","",IF(COUNTIF(BASE!$A:$A,PAUSAS!Q$3)=0,"",SUMIFS(BASE!$AA:$AA,BASE!$A:$A,PAUSAS!Q$3,BASE!$G:$G,PAUSAS!$B38)))</f>
        <v>0</v>
      </c>
      <c r="R38" s="28">
        <f>IF(Q38="","",IF(SUMIFS(METAS!$D:$D,METAS!$B:$B,PAUSAS!$E38)&gt;=Q38,0,Q38-SUMIFS(METAS!$D:$D,METAS!$B:$B,PAUSAS!$E38)))</f>
        <v>0</v>
      </c>
      <c r="S38" s="18">
        <f>IF($B38="","",IF(COUNTIF(BASE!$A:$A,PAUSAS!S$3)=0,"",SUMIFS(BASE!$AA:$AA,BASE!$A:$A,PAUSAS!S$3,BASE!$G:$G,PAUSAS!$B38)))</f>
        <v>2.7731481481481482E-2</v>
      </c>
      <c r="T38" s="18">
        <f>IF(S38="","",IF(SUMIFS(METAS!$D:$D,METAS!$B:$B,PAUSAS!$E38)&gt;=S38,0,S38-SUMIFS(METAS!$D:$D,METAS!$B:$B,PAUSAS!$E38)))</f>
        <v>0</v>
      </c>
      <c r="U38" s="28">
        <f>IF($B38="","",IF(COUNTIF(BASE!$A:$A,PAUSAS!U$3)=0,"",SUMIFS(BASE!$AA:$AA,BASE!$A:$A,PAUSAS!U$3,BASE!$G:$G,PAUSAS!$B38)))</f>
        <v>2.8680555555555556E-2</v>
      </c>
      <c r="V38" s="28">
        <f>IF(U38="","",IF(SUMIFS(METAS!$D:$D,METAS!$B:$B,PAUSAS!$E38)&gt;=U38,0,U38-SUMIFS(METAS!$D:$D,METAS!$B:$B,PAUSAS!$E38)))</f>
        <v>0</v>
      </c>
      <c r="W38" s="18">
        <f>IF($B38="","",IF(COUNTIF(BASE!$A:$A,PAUSAS!W$3)=0,"",SUMIFS(BASE!$AA:$AA,BASE!$A:$A,PAUSAS!W$3,BASE!$G:$G,PAUSAS!$B38)))</f>
        <v>0</v>
      </c>
      <c r="X38" s="18">
        <f>IF(W38="","",IF(SUMIFS(METAS!$D:$D,METAS!$B:$B,PAUSAS!$E38)&gt;=W38,0,W38-SUMIFS(METAS!$D:$D,METAS!$B:$B,PAUSAS!$E38)))</f>
        <v>0</v>
      </c>
      <c r="Y38" s="28">
        <f>IF($B38="","",IF(COUNTIF(BASE!$A:$A,PAUSAS!Y$3)=0,"",SUMIFS(BASE!$AA:$AA,BASE!$A:$A,PAUSAS!Y$3,BASE!$G:$G,PAUSAS!$B38)))</f>
        <v>0</v>
      </c>
      <c r="Z38" s="28">
        <f>IF(Y38="","",IF(SUMIFS(METAS!$D:$D,METAS!$B:$B,PAUSAS!$E38)&gt;=Y38,0,Y38-SUMIFS(METAS!$D:$D,METAS!$B:$B,PAUSAS!$E38)))</f>
        <v>0</v>
      </c>
      <c r="AA38" s="18">
        <f>IF($B38="","",IF(COUNTIF(BASE!$A:$A,PAUSAS!AA$3)=0,"",SUMIFS(BASE!$AA:$AA,BASE!$A:$A,PAUSAS!AA$3,BASE!$G:$G,PAUSAS!$B38)))</f>
        <v>2.8067129629629629E-2</v>
      </c>
      <c r="AB38" s="18">
        <f>IF(AA38="","",IF(SUMIFS(METAS!$D:$D,METAS!$B:$B,PAUSAS!$E38)&gt;=AA38,0,AA38-SUMIFS(METAS!$D:$D,METAS!$B:$B,PAUSAS!$E38)))</f>
        <v>0</v>
      </c>
      <c r="AC38" s="28">
        <f>IF($B38="","",IF(COUNTIF(BASE!$A:$A,PAUSAS!AC$3)=0,"",SUMIFS(BASE!$AA:$AA,BASE!$A:$A,PAUSAS!AC$3,BASE!$G:$G,PAUSAS!$B38)))</f>
        <v>2.9652777777777778E-2</v>
      </c>
      <c r="AD38" s="28">
        <f>IF(AC38="","",IF(SUMIFS(METAS!$D:$D,METAS!$B:$B,PAUSAS!$E38)&gt;=AC38,0,AC38-SUMIFS(METAS!$D:$D,METAS!$B:$B,PAUSAS!$E38)))</f>
        <v>0</v>
      </c>
      <c r="AE38" s="18">
        <f>IF($B38="","",IF(COUNTIF(BASE!$A:$A,PAUSAS!AE$3)=0,"",SUMIFS(BASE!$AA:$AA,BASE!$A:$A,PAUSAS!AE$3,BASE!$G:$G,PAUSAS!$B38)))</f>
        <v>2.8344907407407409E-2</v>
      </c>
      <c r="AF38" s="18">
        <f>IF(AE38="","",IF(SUMIFS(METAS!$D:$D,METAS!$B:$B,PAUSAS!$E38)&gt;=AE38,0,AE38-SUMIFS(METAS!$D:$D,METAS!$B:$B,PAUSAS!$E38)))</f>
        <v>0</v>
      </c>
      <c r="AG38" s="28">
        <f>IF($B38="","",IF(COUNTIF(BASE!$A:$A,PAUSAS!AG$3)=0,"",SUMIFS(BASE!$AA:$AA,BASE!$A:$A,PAUSAS!AG$3,BASE!$G:$G,PAUSAS!$B38)))</f>
        <v>2.989583333333333E-2</v>
      </c>
      <c r="AH38" s="28">
        <f>IF(AG38="","",IF(SUMIFS(METAS!$D:$D,METAS!$B:$B,PAUSAS!$E38)&gt;=AG38,0,AG38-SUMIFS(METAS!$D:$D,METAS!$B:$B,PAUSAS!$E38)))</f>
        <v>0</v>
      </c>
      <c r="AI38" s="18">
        <f>IF($B38="","",IF(COUNTIF(BASE!$A:$A,PAUSAS!AI$3)=0,"",SUMIFS(BASE!$AA:$AA,BASE!$A:$A,PAUSAS!AI$3,BASE!$G:$G,PAUSAS!$B38)))</f>
        <v>2.7881944444444445E-2</v>
      </c>
      <c r="AJ38" s="18">
        <f>IF(AI38="","",IF(SUMIFS(METAS!$D:$D,METAS!$B:$B,PAUSAS!$E38)&gt;=AI38,0,AI38-SUMIFS(METAS!$D:$D,METAS!$B:$B,PAUSAS!$E38)))</f>
        <v>0</v>
      </c>
      <c r="AK38" s="28">
        <f>IF($B38="","",IF(COUNTIF(BASE!$A:$A,PAUSAS!AK$3)=0,"",SUMIFS(BASE!$AA:$AA,BASE!$A:$A,PAUSAS!AK$3,BASE!$G:$G,PAUSAS!$B38)))</f>
        <v>0</v>
      </c>
      <c r="AL38" s="28">
        <f>IF(AK38="","",IF(SUMIFS(METAS!$D:$D,METAS!$B:$B,PAUSAS!$E38)&gt;=AK38,0,AK38-SUMIFS(METAS!$D:$D,METAS!$B:$B,PAUSAS!$E38)))</f>
        <v>0</v>
      </c>
      <c r="AM38" s="18">
        <f>IF($B38="","",IF(COUNTIF(BASE!$A:$A,PAUSAS!AM$3)=0,"",SUMIFS(BASE!$AA:$AA,BASE!$A:$A,PAUSAS!AM$3,BASE!$G:$G,PAUSAS!$B38)))</f>
        <v>0</v>
      </c>
      <c r="AN38" s="18">
        <f>IF(AM38="","",IF(SUMIFS(METAS!$D:$D,METAS!$B:$B,PAUSAS!$E38)&gt;=AM38,0,AM38-SUMIFS(METAS!$D:$D,METAS!$B:$B,PAUSAS!$E38)))</f>
        <v>0</v>
      </c>
      <c r="AO38" s="28">
        <f>IF($B38="","",IF(COUNTIF(BASE!$A:$A,PAUSAS!AO$3)=0,"",SUMIFS(BASE!$AA:$AA,BASE!$A:$A,PAUSAS!AO$3,BASE!$G:$G,PAUSAS!$B38)))</f>
        <v>2.6388888888888892E-2</v>
      </c>
      <c r="AP38" s="28">
        <f>IF(AO38="","",IF(SUMIFS(METAS!$D:$D,METAS!$B:$B,PAUSAS!$E38)&gt;=AO38,0,AO38-SUMIFS(METAS!$D:$D,METAS!$B:$B,PAUSAS!$E38)))</f>
        <v>0</v>
      </c>
      <c r="AQ38" s="18">
        <f>IF($B38="","",IF(COUNTIF(BASE!$A:$A,PAUSAS!AQ$3)=0,"",SUMIFS(BASE!$AA:$AA,BASE!$A:$A,PAUSAS!AQ$3,BASE!$G:$G,PAUSAS!$B38)))</f>
        <v>2.883101851851852E-2</v>
      </c>
      <c r="AR38" s="18">
        <f>IF(AQ38="","",IF(SUMIFS(METAS!$D:$D,METAS!$B:$B,PAUSAS!$E38)&gt;=AQ38,0,AQ38-SUMIFS(METAS!$D:$D,METAS!$B:$B,PAUSAS!$E38)))</f>
        <v>0</v>
      </c>
      <c r="AS38" s="28">
        <f>IF($B38="","",IF(COUNTIF(BASE!$A:$A,PAUSAS!AS$3)=0,"",SUMIFS(BASE!$AA:$AA,BASE!$A:$A,PAUSAS!AS$3,BASE!$G:$G,PAUSAS!$B38)))</f>
        <v>2.7731481481481482E-2</v>
      </c>
      <c r="AT38" s="28">
        <f>IF(AS38="","",IF(SUMIFS(METAS!$D:$D,METAS!$B:$B,PAUSAS!$E38)&gt;=AS38,0,AS38-SUMIFS(METAS!$D:$D,METAS!$B:$B,PAUSAS!$E38)))</f>
        <v>0</v>
      </c>
      <c r="AU38" s="18">
        <f>IF($B38="","",IF(COUNTIF(BASE!$A:$A,PAUSAS!AU$3)=0,"",SUMIFS(BASE!$AA:$AA,BASE!$A:$A,PAUSAS!AU$3,BASE!$G:$G,PAUSAS!$B38)))</f>
        <v>2.9918981481481477E-2</v>
      </c>
      <c r="AV38" s="18">
        <f>IF(AU38="","",IF(SUMIFS(METAS!$D:$D,METAS!$B:$B,PAUSAS!$E38)&gt;=AU38,0,AU38-SUMIFS(METAS!$D:$D,METAS!$B:$B,PAUSAS!$E38)))</f>
        <v>0</v>
      </c>
      <c r="AW38" s="28">
        <f>IF($B38="","",IF(COUNTIF(BASE!$A:$A,PAUSAS!AW$3)=0,"",SUMIFS(BASE!$AA:$AA,BASE!$A:$A,PAUSAS!AW$3,BASE!$G:$G,PAUSAS!$B38)))</f>
        <v>0</v>
      </c>
      <c r="AX38" s="28">
        <f>IF(AW38="","",IF(SUMIFS(METAS!$D:$D,METAS!$B:$B,PAUSAS!$E38)&gt;=AW38,0,AW38-SUMIFS(METAS!$D:$D,METAS!$B:$B,PAUSAS!$E38)))</f>
        <v>0</v>
      </c>
      <c r="AY38" s="18">
        <f>IF($B38="","",IF(COUNTIF(BASE!$A:$A,PAUSAS!AY$3)=0,"",SUMIFS(BASE!$AA:$AA,BASE!$A:$A,PAUSAS!AY$3,BASE!$G:$G,PAUSAS!$B38)))</f>
        <v>2.7060185185185187E-2</v>
      </c>
      <c r="AZ38" s="18">
        <f>IF(AY38="","",IF(SUMIFS(METAS!$D:$D,METAS!$B:$B,PAUSAS!$E38)&gt;=AY38,0,AY38-SUMIFS(METAS!$D:$D,METAS!$B:$B,PAUSAS!$E38)))</f>
        <v>0</v>
      </c>
      <c r="BA38" s="28">
        <f>IF($B38="","",IF(COUNTIF(BASE!$A:$A,PAUSAS!BA$3)=0,"",SUMIFS(BASE!$AA:$AA,BASE!$A:$A,PAUSAS!BA$3,BASE!$G:$G,PAUSAS!$B38)))</f>
        <v>0</v>
      </c>
      <c r="BB38" s="28">
        <f>IF(BA38="","",IF(SUMIFS(METAS!$D:$D,METAS!$B:$B,PAUSAS!$E38)&gt;=BA38,0,BA38-SUMIFS(METAS!$D:$D,METAS!$B:$B,PAUSAS!$E38)))</f>
        <v>0</v>
      </c>
      <c r="BC38" s="18">
        <f>IF($B38="","",IF(COUNTIF(BASE!$A:$A,PAUSAS!BC$3)=0,"",SUMIFS(BASE!$AA:$AA,BASE!$A:$A,PAUSAS!BC$3,BASE!$G:$G,PAUSAS!$B38)))</f>
        <v>2.9050925925925928E-2</v>
      </c>
      <c r="BD38" s="18">
        <f>IF(BC38="","",IF(SUMIFS(METAS!$D:$D,METAS!$B:$B,PAUSAS!$E38)&gt;=BC38,0,BC38-SUMIFS(METAS!$D:$D,METAS!$B:$B,PAUSAS!$E38)))</f>
        <v>0</v>
      </c>
      <c r="BE38" s="28">
        <f>IF($B38="","",IF(COUNTIF(BASE!$A:$A,PAUSAS!BE$3)=0,"",SUMIFS(BASE!$AA:$AA,BASE!$A:$A,PAUSAS!BE$3,BASE!$G:$G,PAUSAS!$B38)))</f>
        <v>2.7812499999999997E-2</v>
      </c>
      <c r="BF38" s="28">
        <f>IF(BE38="","",IF(SUMIFS(METAS!$D:$D,METAS!$B:$B,PAUSAS!$E38)&gt;=BE38,0,BE38-SUMIFS(METAS!$D:$D,METAS!$B:$B,PAUSAS!$E38)))</f>
        <v>0</v>
      </c>
      <c r="BG38" s="18">
        <f>IF($B38="","",IF(COUNTIF(BASE!$A:$A,PAUSAS!BG$3)=0,"",SUMIFS(BASE!$AA:$AA,BASE!$A:$A,PAUSAS!BG$3,BASE!$G:$G,PAUSAS!$B38)))</f>
        <v>2.8078703703703706E-2</v>
      </c>
      <c r="BH38" s="18">
        <f>IF(BG38="","",IF(SUMIFS(METAS!$D:$D,METAS!$B:$B,PAUSAS!$E38)&gt;=BG38,0,BG38-SUMIFS(METAS!$D:$D,METAS!$B:$B,PAUSAS!$E38)))</f>
        <v>0</v>
      </c>
      <c r="BI38" s="28">
        <f>IF($B38="","",IF(COUNTIF(BASE!$A:$A,PAUSAS!BI$3)=0,"",SUMIFS(BASE!$AA:$AA,BASE!$A:$A,PAUSAS!BI$3,BASE!$G:$G,PAUSAS!$B38)))</f>
        <v>2.747685185185185E-2</v>
      </c>
      <c r="BJ38" s="28">
        <f>IF(BI38="","",IF(SUMIFS(METAS!$D:$D,METAS!$B:$B,PAUSAS!$E38)&gt;=BI38,0,BI38-SUMIFS(METAS!$D:$D,METAS!$B:$B,PAUSAS!$E38)))</f>
        <v>0</v>
      </c>
      <c r="BK38" s="18">
        <f>IF($B38="","",IF(COUNTIF(BASE!$A:$A,PAUSAS!BK$3)=0,"",SUMIFS(BASE!$AA:$AA,BASE!$A:$A,PAUSAS!BK$3,BASE!$G:$G,PAUSAS!$B38)))</f>
        <v>2.8564814814814814E-2</v>
      </c>
      <c r="BL38" s="18">
        <f>IF(BK38="","",IF(SUMIFS(METAS!$D:$D,METAS!$B:$B,PAUSAS!$E38)&gt;=BK38,0,BK38-SUMIFS(METAS!$D:$D,METAS!$B:$B,PAUSAS!$E38)))</f>
        <v>0</v>
      </c>
      <c r="BM38" s="28">
        <f>IF($B38="","",IF(COUNTIF(BASE!$A:$A,PAUSAS!BM$3)=0,"",SUMIFS(BASE!$AA:$AA,BASE!$A:$A,PAUSAS!BM$3,BASE!$G:$G,PAUSAS!$B38)))</f>
        <v>0</v>
      </c>
      <c r="BN38" s="28">
        <f>IF(BM38="","",IF(SUMIFS(METAS!$D:$D,METAS!$B:$B,PAUSAS!$E38)&gt;=BM38,0,BM38-SUMIFS(METAS!$D:$D,METAS!$B:$B,PAUSAS!$E38)))</f>
        <v>0</v>
      </c>
      <c r="BO38" s="18">
        <f>IF($B38="","",IF(COUNTIF(BASE!$A:$A,PAUSAS!BO$3)=0,"",SUMIFS(BASE!$AA:$AA,BASE!$A:$A,PAUSAS!BO$3,BASE!$G:$G,PAUSAS!$B38)))</f>
        <v>0</v>
      </c>
      <c r="BP38" s="18">
        <f>IF(BO38="","",IF(SUMIFS(METAS!$D:$D,METAS!$B:$B,PAUSAS!$E38)&gt;=BO38,0,BO38-SUMIFS(METAS!$D:$D,METAS!$B:$B,PAUSAS!$E38)))</f>
        <v>0</v>
      </c>
      <c r="BQ38" s="28">
        <f>IF($B38="","",IF(COUNTIF(BASE!$A:$A,PAUSAS!BQ$3)=0,"",SUMIFS(BASE!$AA:$AA,BASE!$A:$A,PAUSAS!BQ$3,BASE!$G:$G,PAUSAS!$B38)))</f>
        <v>2.8726851851851851E-2</v>
      </c>
      <c r="BR38" s="28">
        <f>IF(BQ38="","",IF(SUMIFS(METAS!$D:$D,METAS!$B:$B,PAUSAS!$E38)&gt;=BQ38,0,BQ38-SUMIFS(METAS!$D:$D,METAS!$B:$B,PAUSAS!$E38)))</f>
        <v>0</v>
      </c>
      <c r="BS38" s="18">
        <f>IF($B38="","",IF(COUNTIF(BASE!$A:$A,PAUSAS!BS$3)=0,"",SUMIFS(BASE!$AA:$AA,BASE!$A:$A,PAUSAS!BS$3,BASE!$G:$G,PAUSAS!$B38)))</f>
        <v>2.7939814814814813E-2</v>
      </c>
      <c r="BT38" s="18">
        <f>IF(BS38="","",IF(SUMIFS(METAS!$D:$D,METAS!$B:$B,PAUSAS!$E38)&gt;=BS38,0,BS38-SUMIFS(METAS!$D:$D,METAS!$B:$B,PAUSAS!$E38)))</f>
        <v>0</v>
      </c>
      <c r="BU38" s="28">
        <f>IF($B38="","",IF(COUNTIF(BASE!$A:$A,PAUSAS!BU$3)=0,"",SUMIFS(BASE!$AA:$AA,BASE!$A:$A,PAUSAS!BU$3,BASE!$G:$G,PAUSAS!$B38)))</f>
        <v>0</v>
      </c>
      <c r="BV38" s="28">
        <f>IF(BU38="","",IF(SUMIFS(METAS!$D:$D,METAS!$B:$B,PAUSAS!$E38)&gt;=BU38,0,BU38-SUMIFS(METAS!$D:$D,METAS!$B:$B,PAUSAS!$E38)))</f>
        <v>0</v>
      </c>
    </row>
    <row r="39" spans="2:74" s="8" customFormat="1" x14ac:dyDescent="0.25">
      <c r="B39" s="50">
        <v>91215</v>
      </c>
      <c r="C39" s="16" t="str">
        <f>IF($B39="","",VLOOKUP($B39,EQUIPE!$B:$E,2,0))</f>
        <v>DAIATRIZ DO NASCIMENTO</v>
      </c>
      <c r="D39" s="16" t="str">
        <f>IF($B39="","",VLOOKUP($B39,EQUIPE!$B:$F,5,0))</f>
        <v>SUPERVISÃO</v>
      </c>
      <c r="E39" s="18">
        <f>IF($B39="","",VLOOKUP($B39,EQUIPE!$B:$E,3,0))</f>
        <v>0.375</v>
      </c>
      <c r="F39" s="16" t="str">
        <f>IF($B39="","",VLOOKUP($B39,EQUIPE!$B:$E,4,0))</f>
        <v>FERNANDA ESTEVES</v>
      </c>
      <c r="H39" s="18">
        <f>IF($B39="","",SUMIFS(ABS!$H:$H,ABS!$B:$B,PAUSAS!$B39)*SUMIFS(METAS!$D:$D,METAS!$B:$B,PAUSAS!$E39))</f>
        <v>1.4</v>
      </c>
      <c r="I39" s="18">
        <f t="shared" si="1"/>
        <v>0</v>
      </c>
      <c r="J39" s="18">
        <f t="shared" si="2"/>
        <v>0</v>
      </c>
      <c r="K39" s="19">
        <f t="shared" si="3"/>
        <v>1</v>
      </c>
      <c r="M39" s="28">
        <f>IF($B39="","",IF(COUNTIF(BASE!$A:$A,PAUSAS!M$3)=0,"",SUMIFS(BASE!$AA:$AA,BASE!$A:$A,PAUSAS!M$3,BASE!$G:$G,PAUSAS!$B39)))</f>
        <v>0</v>
      </c>
      <c r="N39" s="28">
        <f>IF(M39="","",IF(SUMIFS(METAS!$D:$D,METAS!$B:$B,PAUSAS!$E39)&gt;=M39,0,M39-SUMIFS(METAS!$D:$D,METAS!$B:$B,PAUSAS!$E39)))</f>
        <v>0</v>
      </c>
      <c r="O39" s="18">
        <f>IF($B39="","",IF(COUNTIF(BASE!$A:$A,PAUSAS!O$3)=0,"",SUMIFS(BASE!$AA:$AA,BASE!$A:$A,PAUSAS!O$3,BASE!$G:$G,PAUSAS!$B39)))</f>
        <v>0</v>
      </c>
      <c r="P39" s="18">
        <f>IF(O39="","",IF(SUMIFS(METAS!$D:$D,METAS!$B:$B,PAUSAS!$E39)&gt;=O39,0,O39-SUMIFS(METAS!$D:$D,METAS!$B:$B,PAUSAS!$E39)))</f>
        <v>0</v>
      </c>
      <c r="Q39" s="28">
        <f>IF($B39="","",IF(COUNTIF(BASE!$A:$A,PAUSAS!Q$3)=0,"",SUMIFS(BASE!$AA:$AA,BASE!$A:$A,PAUSAS!Q$3,BASE!$G:$G,PAUSAS!$B39)))</f>
        <v>0</v>
      </c>
      <c r="R39" s="28">
        <f>IF(Q39="","",IF(SUMIFS(METAS!$D:$D,METAS!$B:$B,PAUSAS!$E39)&gt;=Q39,0,Q39-SUMIFS(METAS!$D:$D,METAS!$B:$B,PAUSAS!$E39)))</f>
        <v>0</v>
      </c>
      <c r="S39" s="18">
        <f>IF($B39="","",IF(COUNTIF(BASE!$A:$A,PAUSAS!S$3)=0,"",SUMIFS(BASE!$AA:$AA,BASE!$A:$A,PAUSAS!S$3,BASE!$G:$G,PAUSAS!$B39)))</f>
        <v>0</v>
      </c>
      <c r="T39" s="18">
        <f>IF(S39="","",IF(SUMIFS(METAS!$D:$D,METAS!$B:$B,PAUSAS!$E39)&gt;=S39,0,S39-SUMIFS(METAS!$D:$D,METAS!$B:$B,PAUSAS!$E39)))</f>
        <v>0</v>
      </c>
      <c r="U39" s="28">
        <f>IF($B39="","",IF(COUNTIF(BASE!$A:$A,PAUSAS!U$3)=0,"",SUMIFS(BASE!$AA:$AA,BASE!$A:$A,PAUSAS!U$3,BASE!$G:$G,PAUSAS!$B39)))</f>
        <v>0</v>
      </c>
      <c r="V39" s="28">
        <f>IF(U39="","",IF(SUMIFS(METAS!$D:$D,METAS!$B:$B,PAUSAS!$E39)&gt;=U39,0,U39-SUMIFS(METAS!$D:$D,METAS!$B:$B,PAUSAS!$E39)))</f>
        <v>0</v>
      </c>
      <c r="W39" s="18">
        <f>IF($B39="","",IF(COUNTIF(BASE!$A:$A,PAUSAS!W$3)=0,"",SUMIFS(BASE!$AA:$AA,BASE!$A:$A,PAUSAS!W$3,BASE!$G:$G,PAUSAS!$B39)))</f>
        <v>0</v>
      </c>
      <c r="X39" s="18">
        <f>IF(W39="","",IF(SUMIFS(METAS!$D:$D,METAS!$B:$B,PAUSAS!$E39)&gt;=W39,0,W39-SUMIFS(METAS!$D:$D,METAS!$B:$B,PAUSAS!$E39)))</f>
        <v>0</v>
      </c>
      <c r="Y39" s="28">
        <f>IF($B39="","",IF(COUNTIF(BASE!$A:$A,PAUSAS!Y$3)=0,"",SUMIFS(BASE!$AA:$AA,BASE!$A:$A,PAUSAS!Y$3,BASE!$G:$G,PAUSAS!$B39)))</f>
        <v>0</v>
      </c>
      <c r="Z39" s="28">
        <f>IF(Y39="","",IF(SUMIFS(METAS!$D:$D,METAS!$B:$B,PAUSAS!$E39)&gt;=Y39,0,Y39-SUMIFS(METAS!$D:$D,METAS!$B:$B,PAUSAS!$E39)))</f>
        <v>0</v>
      </c>
      <c r="AA39" s="18">
        <f>IF($B39="","",IF(COUNTIF(BASE!$A:$A,PAUSAS!AA$3)=0,"",SUMIFS(BASE!$AA:$AA,BASE!$A:$A,PAUSAS!AA$3,BASE!$G:$G,PAUSAS!$B39)))</f>
        <v>0</v>
      </c>
      <c r="AB39" s="18">
        <f>IF(AA39="","",IF(SUMIFS(METAS!$D:$D,METAS!$B:$B,PAUSAS!$E39)&gt;=AA39,0,AA39-SUMIFS(METAS!$D:$D,METAS!$B:$B,PAUSAS!$E39)))</f>
        <v>0</v>
      </c>
      <c r="AC39" s="28">
        <f>IF($B39="","",IF(COUNTIF(BASE!$A:$A,PAUSAS!AC$3)=0,"",SUMIFS(BASE!$AA:$AA,BASE!$A:$A,PAUSAS!AC$3,BASE!$G:$G,PAUSAS!$B39)))</f>
        <v>0</v>
      </c>
      <c r="AD39" s="28">
        <f>IF(AC39="","",IF(SUMIFS(METAS!$D:$D,METAS!$B:$B,PAUSAS!$E39)&gt;=AC39,0,AC39-SUMIFS(METAS!$D:$D,METAS!$B:$B,PAUSAS!$E39)))</f>
        <v>0</v>
      </c>
      <c r="AE39" s="18">
        <f>IF($B39="","",IF(COUNTIF(BASE!$A:$A,PAUSAS!AE$3)=0,"",SUMIFS(BASE!$AA:$AA,BASE!$A:$A,PAUSAS!AE$3,BASE!$G:$G,PAUSAS!$B39)))</f>
        <v>0</v>
      </c>
      <c r="AF39" s="18">
        <f>IF(AE39="","",IF(SUMIFS(METAS!$D:$D,METAS!$B:$B,PAUSAS!$E39)&gt;=AE39,0,AE39-SUMIFS(METAS!$D:$D,METAS!$B:$B,PAUSAS!$E39)))</f>
        <v>0</v>
      </c>
      <c r="AG39" s="28">
        <f>IF($B39="","",IF(COUNTIF(BASE!$A:$A,PAUSAS!AG$3)=0,"",SUMIFS(BASE!$AA:$AA,BASE!$A:$A,PAUSAS!AG$3,BASE!$G:$G,PAUSAS!$B39)))</f>
        <v>0</v>
      </c>
      <c r="AH39" s="28">
        <f>IF(AG39="","",IF(SUMIFS(METAS!$D:$D,METAS!$B:$B,PAUSAS!$E39)&gt;=AG39,0,AG39-SUMIFS(METAS!$D:$D,METAS!$B:$B,PAUSAS!$E39)))</f>
        <v>0</v>
      </c>
      <c r="AI39" s="18">
        <f>IF($B39="","",IF(COUNTIF(BASE!$A:$A,PAUSAS!AI$3)=0,"",SUMIFS(BASE!$AA:$AA,BASE!$A:$A,PAUSAS!AI$3,BASE!$G:$G,PAUSAS!$B39)))</f>
        <v>0</v>
      </c>
      <c r="AJ39" s="18">
        <f>IF(AI39="","",IF(SUMIFS(METAS!$D:$D,METAS!$B:$B,PAUSAS!$E39)&gt;=AI39,0,AI39-SUMIFS(METAS!$D:$D,METAS!$B:$B,PAUSAS!$E39)))</f>
        <v>0</v>
      </c>
      <c r="AK39" s="28">
        <f>IF($B39="","",IF(COUNTIF(BASE!$A:$A,PAUSAS!AK$3)=0,"",SUMIFS(BASE!$AA:$AA,BASE!$A:$A,PAUSAS!AK$3,BASE!$G:$G,PAUSAS!$B39)))</f>
        <v>0</v>
      </c>
      <c r="AL39" s="28">
        <f>IF(AK39="","",IF(SUMIFS(METAS!$D:$D,METAS!$B:$B,PAUSAS!$E39)&gt;=AK39,0,AK39-SUMIFS(METAS!$D:$D,METAS!$B:$B,PAUSAS!$E39)))</f>
        <v>0</v>
      </c>
      <c r="AM39" s="18">
        <f>IF($B39="","",IF(COUNTIF(BASE!$A:$A,PAUSAS!AM$3)=0,"",SUMIFS(BASE!$AA:$AA,BASE!$A:$A,PAUSAS!AM$3,BASE!$G:$G,PAUSAS!$B39)))</f>
        <v>0</v>
      </c>
      <c r="AN39" s="18">
        <f>IF(AM39="","",IF(SUMIFS(METAS!$D:$D,METAS!$B:$B,PAUSAS!$E39)&gt;=AM39,0,AM39-SUMIFS(METAS!$D:$D,METAS!$B:$B,PAUSAS!$E39)))</f>
        <v>0</v>
      </c>
      <c r="AO39" s="28">
        <f>IF($B39="","",IF(COUNTIF(BASE!$A:$A,PAUSAS!AO$3)=0,"",SUMIFS(BASE!$AA:$AA,BASE!$A:$A,PAUSAS!AO$3,BASE!$G:$G,PAUSAS!$B39)))</f>
        <v>0</v>
      </c>
      <c r="AP39" s="28">
        <f>IF(AO39="","",IF(SUMIFS(METAS!$D:$D,METAS!$B:$B,PAUSAS!$E39)&gt;=AO39,0,AO39-SUMIFS(METAS!$D:$D,METAS!$B:$B,PAUSAS!$E39)))</f>
        <v>0</v>
      </c>
      <c r="AQ39" s="18">
        <f>IF($B39="","",IF(COUNTIF(BASE!$A:$A,PAUSAS!AQ$3)=0,"",SUMIFS(BASE!$AA:$AA,BASE!$A:$A,PAUSAS!AQ$3,BASE!$G:$G,PAUSAS!$B39)))</f>
        <v>0</v>
      </c>
      <c r="AR39" s="18">
        <f>IF(AQ39="","",IF(SUMIFS(METAS!$D:$D,METAS!$B:$B,PAUSAS!$E39)&gt;=AQ39,0,AQ39-SUMIFS(METAS!$D:$D,METAS!$B:$B,PAUSAS!$E39)))</f>
        <v>0</v>
      </c>
      <c r="AS39" s="28">
        <f>IF($B39="","",IF(COUNTIF(BASE!$A:$A,PAUSAS!AS$3)=0,"",SUMIFS(BASE!$AA:$AA,BASE!$A:$A,PAUSAS!AS$3,BASE!$G:$G,PAUSAS!$B39)))</f>
        <v>0</v>
      </c>
      <c r="AT39" s="28">
        <f>IF(AS39="","",IF(SUMIFS(METAS!$D:$D,METAS!$B:$B,PAUSAS!$E39)&gt;=AS39,0,AS39-SUMIFS(METAS!$D:$D,METAS!$B:$B,PAUSAS!$E39)))</f>
        <v>0</v>
      </c>
      <c r="AU39" s="18">
        <f>IF($B39="","",IF(COUNTIF(BASE!$A:$A,PAUSAS!AU$3)=0,"",SUMIFS(BASE!$AA:$AA,BASE!$A:$A,PAUSAS!AU$3,BASE!$G:$G,PAUSAS!$B39)))</f>
        <v>0</v>
      </c>
      <c r="AV39" s="18">
        <f>IF(AU39="","",IF(SUMIFS(METAS!$D:$D,METAS!$B:$B,PAUSAS!$E39)&gt;=AU39,0,AU39-SUMIFS(METAS!$D:$D,METAS!$B:$B,PAUSAS!$E39)))</f>
        <v>0</v>
      </c>
      <c r="AW39" s="28">
        <f>IF($B39="","",IF(COUNTIF(BASE!$A:$A,PAUSAS!AW$3)=0,"",SUMIFS(BASE!$AA:$AA,BASE!$A:$A,PAUSAS!AW$3,BASE!$G:$G,PAUSAS!$B39)))</f>
        <v>0</v>
      </c>
      <c r="AX39" s="28">
        <f>IF(AW39="","",IF(SUMIFS(METAS!$D:$D,METAS!$B:$B,PAUSAS!$E39)&gt;=AW39,0,AW39-SUMIFS(METAS!$D:$D,METAS!$B:$B,PAUSAS!$E39)))</f>
        <v>0</v>
      </c>
      <c r="AY39" s="18">
        <f>IF($B39="","",IF(COUNTIF(BASE!$A:$A,PAUSAS!AY$3)=0,"",SUMIFS(BASE!$AA:$AA,BASE!$A:$A,PAUSAS!AY$3,BASE!$G:$G,PAUSAS!$B39)))</f>
        <v>0</v>
      </c>
      <c r="AZ39" s="18">
        <f>IF(AY39="","",IF(SUMIFS(METAS!$D:$D,METAS!$B:$B,PAUSAS!$E39)&gt;=AY39,0,AY39-SUMIFS(METAS!$D:$D,METAS!$B:$B,PAUSAS!$E39)))</f>
        <v>0</v>
      </c>
      <c r="BA39" s="28">
        <f>IF($B39="","",IF(COUNTIF(BASE!$A:$A,PAUSAS!BA$3)=0,"",SUMIFS(BASE!$AA:$AA,BASE!$A:$A,PAUSAS!BA$3,BASE!$G:$G,PAUSAS!$B39)))</f>
        <v>0</v>
      </c>
      <c r="BB39" s="28">
        <f>IF(BA39="","",IF(SUMIFS(METAS!$D:$D,METAS!$B:$B,PAUSAS!$E39)&gt;=BA39,0,BA39-SUMIFS(METAS!$D:$D,METAS!$B:$B,PAUSAS!$E39)))</f>
        <v>0</v>
      </c>
      <c r="BC39" s="18">
        <f>IF($B39="","",IF(COUNTIF(BASE!$A:$A,PAUSAS!BC$3)=0,"",SUMIFS(BASE!$AA:$AA,BASE!$A:$A,PAUSAS!BC$3,BASE!$G:$G,PAUSAS!$B39)))</f>
        <v>0</v>
      </c>
      <c r="BD39" s="18">
        <f>IF(BC39="","",IF(SUMIFS(METAS!$D:$D,METAS!$B:$B,PAUSAS!$E39)&gt;=BC39,0,BC39-SUMIFS(METAS!$D:$D,METAS!$B:$B,PAUSAS!$E39)))</f>
        <v>0</v>
      </c>
      <c r="BE39" s="28">
        <f>IF($B39="","",IF(COUNTIF(BASE!$A:$A,PAUSAS!BE$3)=0,"",SUMIFS(BASE!$AA:$AA,BASE!$A:$A,PAUSAS!BE$3,BASE!$G:$G,PAUSAS!$B39)))</f>
        <v>0</v>
      </c>
      <c r="BF39" s="28">
        <f>IF(BE39="","",IF(SUMIFS(METAS!$D:$D,METAS!$B:$B,PAUSAS!$E39)&gt;=BE39,0,BE39-SUMIFS(METAS!$D:$D,METAS!$B:$B,PAUSAS!$E39)))</f>
        <v>0</v>
      </c>
      <c r="BG39" s="18">
        <f>IF($B39="","",IF(COUNTIF(BASE!$A:$A,PAUSAS!BG$3)=0,"",SUMIFS(BASE!$AA:$AA,BASE!$A:$A,PAUSAS!BG$3,BASE!$G:$G,PAUSAS!$B39)))</f>
        <v>0</v>
      </c>
      <c r="BH39" s="18">
        <f>IF(BG39="","",IF(SUMIFS(METAS!$D:$D,METAS!$B:$B,PAUSAS!$E39)&gt;=BG39,0,BG39-SUMIFS(METAS!$D:$D,METAS!$B:$B,PAUSAS!$E39)))</f>
        <v>0</v>
      </c>
      <c r="BI39" s="28">
        <f>IF($B39="","",IF(COUNTIF(BASE!$A:$A,PAUSAS!BI$3)=0,"",SUMIFS(BASE!$AA:$AA,BASE!$A:$A,PAUSAS!BI$3,BASE!$G:$G,PAUSAS!$B39)))</f>
        <v>0</v>
      </c>
      <c r="BJ39" s="28">
        <f>IF(BI39="","",IF(SUMIFS(METAS!$D:$D,METAS!$B:$B,PAUSAS!$E39)&gt;=BI39,0,BI39-SUMIFS(METAS!$D:$D,METAS!$B:$B,PAUSAS!$E39)))</f>
        <v>0</v>
      </c>
      <c r="BK39" s="18">
        <f>IF($B39="","",IF(COUNTIF(BASE!$A:$A,PAUSAS!BK$3)=0,"",SUMIFS(BASE!$AA:$AA,BASE!$A:$A,PAUSAS!BK$3,BASE!$G:$G,PAUSAS!$B39)))</f>
        <v>0</v>
      </c>
      <c r="BL39" s="18">
        <f>IF(BK39="","",IF(SUMIFS(METAS!$D:$D,METAS!$B:$B,PAUSAS!$E39)&gt;=BK39,0,BK39-SUMIFS(METAS!$D:$D,METAS!$B:$B,PAUSAS!$E39)))</f>
        <v>0</v>
      </c>
      <c r="BM39" s="28">
        <f>IF($B39="","",IF(COUNTIF(BASE!$A:$A,PAUSAS!BM$3)=0,"",SUMIFS(BASE!$AA:$AA,BASE!$A:$A,PAUSAS!BM$3,BASE!$G:$G,PAUSAS!$B39)))</f>
        <v>0</v>
      </c>
      <c r="BN39" s="28">
        <f>IF(BM39="","",IF(SUMIFS(METAS!$D:$D,METAS!$B:$B,PAUSAS!$E39)&gt;=BM39,0,BM39-SUMIFS(METAS!$D:$D,METAS!$B:$B,PAUSAS!$E39)))</f>
        <v>0</v>
      </c>
      <c r="BO39" s="18">
        <f>IF($B39="","",IF(COUNTIF(BASE!$A:$A,PAUSAS!BO$3)=0,"",SUMIFS(BASE!$AA:$AA,BASE!$A:$A,PAUSAS!BO$3,BASE!$G:$G,PAUSAS!$B39)))</f>
        <v>0</v>
      </c>
      <c r="BP39" s="18">
        <f>IF(BO39="","",IF(SUMIFS(METAS!$D:$D,METAS!$B:$B,PAUSAS!$E39)&gt;=BO39,0,BO39-SUMIFS(METAS!$D:$D,METAS!$B:$B,PAUSAS!$E39)))</f>
        <v>0</v>
      </c>
      <c r="BQ39" s="28">
        <f>IF($B39="","",IF(COUNTIF(BASE!$A:$A,PAUSAS!BQ$3)=0,"",SUMIFS(BASE!$AA:$AA,BASE!$A:$A,PAUSAS!BQ$3,BASE!$G:$G,PAUSAS!$B39)))</f>
        <v>0</v>
      </c>
      <c r="BR39" s="28">
        <f>IF(BQ39="","",IF(SUMIFS(METAS!$D:$D,METAS!$B:$B,PAUSAS!$E39)&gt;=BQ39,0,BQ39-SUMIFS(METAS!$D:$D,METAS!$B:$B,PAUSAS!$E39)))</f>
        <v>0</v>
      </c>
      <c r="BS39" s="18">
        <f>IF($B39="","",IF(COUNTIF(BASE!$A:$A,PAUSAS!BS$3)=0,"",SUMIFS(BASE!$AA:$AA,BASE!$A:$A,PAUSAS!BS$3,BASE!$G:$G,PAUSAS!$B39)))</f>
        <v>0</v>
      </c>
      <c r="BT39" s="18">
        <f>IF(BS39="","",IF(SUMIFS(METAS!$D:$D,METAS!$B:$B,PAUSAS!$E39)&gt;=BS39,0,BS39-SUMIFS(METAS!$D:$D,METAS!$B:$B,PAUSAS!$E39)))</f>
        <v>0</v>
      </c>
      <c r="BU39" s="28">
        <f>IF($B39="","",IF(COUNTIF(BASE!$A:$A,PAUSAS!BU$3)=0,"",SUMIFS(BASE!$AA:$AA,BASE!$A:$A,PAUSAS!BU$3,BASE!$G:$G,PAUSAS!$B39)))</f>
        <v>0</v>
      </c>
      <c r="BV39" s="28">
        <f>IF(BU39="","",IF(SUMIFS(METAS!$D:$D,METAS!$B:$B,PAUSAS!$E39)&gt;=BU39,0,BU39-SUMIFS(METAS!$D:$D,METAS!$B:$B,PAUSAS!$E39)))</f>
        <v>0</v>
      </c>
    </row>
    <row r="40" spans="2:74" s="8" customFormat="1" x14ac:dyDescent="0.25">
      <c r="B40" s="50">
        <v>91277</v>
      </c>
      <c r="C40" s="16" t="str">
        <f>IF($B40="","",VLOOKUP($B40,EQUIPE!$B:$E,2,0))</f>
        <v>DANIELA PEREZ</v>
      </c>
      <c r="D40" s="16" t="str">
        <f>IF($B40="","",VLOOKUP($B40,EQUIPE!$B:$F,5,0))</f>
        <v>SUPERVISÃO</v>
      </c>
      <c r="E40" s="18">
        <f>IF($B40="","",VLOOKUP($B40,EQUIPE!$B:$E,3,0))</f>
        <v>0.375</v>
      </c>
      <c r="F40" s="16" t="str">
        <f>IF($B40="","",VLOOKUP($B40,EQUIPE!$B:$E,4,0))</f>
        <v>FERNANDA ESTEVES</v>
      </c>
      <c r="H40" s="18">
        <f>IF($B40="","",SUMIFS(ABS!$H:$H,ABS!$B:$B,PAUSAS!$B40)*SUMIFS(METAS!$D:$D,METAS!$B:$B,PAUSAS!$E40))</f>
        <v>1.5166666666666666</v>
      </c>
      <c r="I40" s="18">
        <f t="shared" si="1"/>
        <v>0</v>
      </c>
      <c r="J40" s="18">
        <f t="shared" si="2"/>
        <v>0</v>
      </c>
      <c r="K40" s="19">
        <f t="shared" si="3"/>
        <v>1</v>
      </c>
      <c r="M40" s="28">
        <f>IF($B40="","",IF(COUNTIF(BASE!$A:$A,PAUSAS!M$3)=0,"",SUMIFS(BASE!$AA:$AA,BASE!$A:$A,PAUSAS!M$3,BASE!$G:$G,PAUSAS!$B40)))</f>
        <v>0</v>
      </c>
      <c r="N40" s="28">
        <f>IF(M40="","",IF(SUMIFS(METAS!$D:$D,METAS!$B:$B,PAUSAS!$E40)&gt;=M40,0,M40-SUMIFS(METAS!$D:$D,METAS!$B:$B,PAUSAS!$E40)))</f>
        <v>0</v>
      </c>
      <c r="O40" s="18">
        <f>IF($B40="","",IF(COUNTIF(BASE!$A:$A,PAUSAS!O$3)=0,"",SUMIFS(BASE!$AA:$AA,BASE!$A:$A,PAUSAS!O$3,BASE!$G:$G,PAUSAS!$B40)))</f>
        <v>0</v>
      </c>
      <c r="P40" s="18">
        <f>IF(O40="","",IF(SUMIFS(METAS!$D:$D,METAS!$B:$B,PAUSAS!$E40)&gt;=O40,0,O40-SUMIFS(METAS!$D:$D,METAS!$B:$B,PAUSAS!$E40)))</f>
        <v>0</v>
      </c>
      <c r="Q40" s="28">
        <f>IF($B40="","",IF(COUNTIF(BASE!$A:$A,PAUSAS!Q$3)=0,"",SUMIFS(BASE!$AA:$AA,BASE!$A:$A,PAUSAS!Q$3,BASE!$G:$G,PAUSAS!$B40)))</f>
        <v>0</v>
      </c>
      <c r="R40" s="28">
        <f>IF(Q40="","",IF(SUMIFS(METAS!$D:$D,METAS!$B:$B,PAUSAS!$E40)&gt;=Q40,0,Q40-SUMIFS(METAS!$D:$D,METAS!$B:$B,PAUSAS!$E40)))</f>
        <v>0</v>
      </c>
      <c r="S40" s="18">
        <f>IF($B40="","",IF(COUNTIF(BASE!$A:$A,PAUSAS!S$3)=0,"",SUMIFS(BASE!$AA:$AA,BASE!$A:$A,PAUSAS!S$3,BASE!$G:$G,PAUSAS!$B40)))</f>
        <v>0</v>
      </c>
      <c r="T40" s="18">
        <f>IF(S40="","",IF(SUMIFS(METAS!$D:$D,METAS!$B:$B,PAUSAS!$E40)&gt;=S40,0,S40-SUMIFS(METAS!$D:$D,METAS!$B:$B,PAUSAS!$E40)))</f>
        <v>0</v>
      </c>
      <c r="U40" s="28">
        <f>IF($B40="","",IF(COUNTIF(BASE!$A:$A,PAUSAS!U$3)=0,"",SUMIFS(BASE!$AA:$AA,BASE!$A:$A,PAUSAS!U$3,BASE!$G:$G,PAUSAS!$B40)))</f>
        <v>0</v>
      </c>
      <c r="V40" s="28">
        <f>IF(U40="","",IF(SUMIFS(METAS!$D:$D,METAS!$B:$B,PAUSAS!$E40)&gt;=U40,0,U40-SUMIFS(METAS!$D:$D,METAS!$B:$B,PAUSAS!$E40)))</f>
        <v>0</v>
      </c>
      <c r="W40" s="18">
        <f>IF($B40="","",IF(COUNTIF(BASE!$A:$A,PAUSAS!W$3)=0,"",SUMIFS(BASE!$AA:$AA,BASE!$A:$A,PAUSAS!W$3,BASE!$G:$G,PAUSAS!$B40)))</f>
        <v>0</v>
      </c>
      <c r="X40" s="18">
        <f>IF(W40="","",IF(SUMIFS(METAS!$D:$D,METAS!$B:$B,PAUSAS!$E40)&gt;=W40,0,W40-SUMIFS(METAS!$D:$D,METAS!$B:$B,PAUSAS!$E40)))</f>
        <v>0</v>
      </c>
      <c r="Y40" s="28">
        <f>IF($B40="","",IF(COUNTIF(BASE!$A:$A,PAUSAS!Y$3)=0,"",SUMIFS(BASE!$AA:$AA,BASE!$A:$A,PAUSAS!Y$3,BASE!$G:$G,PAUSAS!$B40)))</f>
        <v>0</v>
      </c>
      <c r="Z40" s="28">
        <f>IF(Y40="","",IF(SUMIFS(METAS!$D:$D,METAS!$B:$B,PAUSAS!$E40)&gt;=Y40,0,Y40-SUMIFS(METAS!$D:$D,METAS!$B:$B,PAUSAS!$E40)))</f>
        <v>0</v>
      </c>
      <c r="AA40" s="18">
        <f>IF($B40="","",IF(COUNTIF(BASE!$A:$A,PAUSAS!AA$3)=0,"",SUMIFS(BASE!$AA:$AA,BASE!$A:$A,PAUSAS!AA$3,BASE!$G:$G,PAUSAS!$B40)))</f>
        <v>0</v>
      </c>
      <c r="AB40" s="18">
        <f>IF(AA40="","",IF(SUMIFS(METAS!$D:$D,METAS!$B:$B,PAUSAS!$E40)&gt;=AA40,0,AA40-SUMIFS(METAS!$D:$D,METAS!$B:$B,PAUSAS!$E40)))</f>
        <v>0</v>
      </c>
      <c r="AC40" s="28">
        <f>IF($B40="","",IF(COUNTIF(BASE!$A:$A,PAUSAS!AC$3)=0,"",SUMIFS(BASE!$AA:$AA,BASE!$A:$A,PAUSAS!AC$3,BASE!$G:$G,PAUSAS!$B40)))</f>
        <v>0</v>
      </c>
      <c r="AD40" s="28">
        <f>IF(AC40="","",IF(SUMIFS(METAS!$D:$D,METAS!$B:$B,PAUSAS!$E40)&gt;=AC40,0,AC40-SUMIFS(METAS!$D:$D,METAS!$B:$B,PAUSAS!$E40)))</f>
        <v>0</v>
      </c>
      <c r="AE40" s="18">
        <f>IF($B40="","",IF(COUNTIF(BASE!$A:$A,PAUSAS!AE$3)=0,"",SUMIFS(BASE!$AA:$AA,BASE!$A:$A,PAUSAS!AE$3,BASE!$G:$G,PAUSAS!$B40)))</f>
        <v>0</v>
      </c>
      <c r="AF40" s="18">
        <f>IF(AE40="","",IF(SUMIFS(METAS!$D:$D,METAS!$B:$B,PAUSAS!$E40)&gt;=AE40,0,AE40-SUMIFS(METAS!$D:$D,METAS!$B:$B,PAUSAS!$E40)))</f>
        <v>0</v>
      </c>
      <c r="AG40" s="28">
        <f>IF($B40="","",IF(COUNTIF(BASE!$A:$A,PAUSAS!AG$3)=0,"",SUMIFS(BASE!$AA:$AA,BASE!$A:$A,PAUSAS!AG$3,BASE!$G:$G,PAUSAS!$B40)))</f>
        <v>0</v>
      </c>
      <c r="AH40" s="28">
        <f>IF(AG40="","",IF(SUMIFS(METAS!$D:$D,METAS!$B:$B,PAUSAS!$E40)&gt;=AG40,0,AG40-SUMIFS(METAS!$D:$D,METAS!$B:$B,PAUSAS!$E40)))</f>
        <v>0</v>
      </c>
      <c r="AI40" s="18">
        <f>IF($B40="","",IF(COUNTIF(BASE!$A:$A,PAUSAS!AI$3)=0,"",SUMIFS(BASE!$AA:$AA,BASE!$A:$A,PAUSAS!AI$3,BASE!$G:$G,PAUSAS!$B40)))</f>
        <v>0</v>
      </c>
      <c r="AJ40" s="18">
        <f>IF(AI40="","",IF(SUMIFS(METAS!$D:$D,METAS!$B:$B,PAUSAS!$E40)&gt;=AI40,0,AI40-SUMIFS(METAS!$D:$D,METAS!$B:$B,PAUSAS!$E40)))</f>
        <v>0</v>
      </c>
      <c r="AK40" s="28">
        <f>IF($B40="","",IF(COUNTIF(BASE!$A:$A,PAUSAS!AK$3)=0,"",SUMIFS(BASE!$AA:$AA,BASE!$A:$A,PAUSAS!AK$3,BASE!$G:$G,PAUSAS!$B40)))</f>
        <v>0</v>
      </c>
      <c r="AL40" s="28">
        <f>IF(AK40="","",IF(SUMIFS(METAS!$D:$D,METAS!$B:$B,PAUSAS!$E40)&gt;=AK40,0,AK40-SUMIFS(METAS!$D:$D,METAS!$B:$B,PAUSAS!$E40)))</f>
        <v>0</v>
      </c>
      <c r="AM40" s="18">
        <f>IF($B40="","",IF(COUNTIF(BASE!$A:$A,PAUSAS!AM$3)=0,"",SUMIFS(BASE!$AA:$AA,BASE!$A:$A,PAUSAS!AM$3,BASE!$G:$G,PAUSAS!$B40)))</f>
        <v>0</v>
      </c>
      <c r="AN40" s="18">
        <f>IF(AM40="","",IF(SUMIFS(METAS!$D:$D,METAS!$B:$B,PAUSAS!$E40)&gt;=AM40,0,AM40-SUMIFS(METAS!$D:$D,METAS!$B:$B,PAUSAS!$E40)))</f>
        <v>0</v>
      </c>
      <c r="AO40" s="28">
        <f>IF($B40="","",IF(COUNTIF(BASE!$A:$A,PAUSAS!AO$3)=0,"",SUMIFS(BASE!$AA:$AA,BASE!$A:$A,PAUSAS!AO$3,BASE!$G:$G,PAUSAS!$B40)))</f>
        <v>0</v>
      </c>
      <c r="AP40" s="28">
        <f>IF(AO40="","",IF(SUMIFS(METAS!$D:$D,METAS!$B:$B,PAUSAS!$E40)&gt;=AO40,0,AO40-SUMIFS(METAS!$D:$D,METAS!$B:$B,PAUSAS!$E40)))</f>
        <v>0</v>
      </c>
      <c r="AQ40" s="18">
        <f>IF($B40="","",IF(COUNTIF(BASE!$A:$A,PAUSAS!AQ$3)=0,"",SUMIFS(BASE!$AA:$AA,BASE!$A:$A,PAUSAS!AQ$3,BASE!$G:$G,PAUSAS!$B40)))</f>
        <v>0</v>
      </c>
      <c r="AR40" s="18">
        <f>IF(AQ40="","",IF(SUMIFS(METAS!$D:$D,METAS!$B:$B,PAUSAS!$E40)&gt;=AQ40,0,AQ40-SUMIFS(METAS!$D:$D,METAS!$B:$B,PAUSAS!$E40)))</f>
        <v>0</v>
      </c>
      <c r="AS40" s="28">
        <f>IF($B40="","",IF(COUNTIF(BASE!$A:$A,PAUSAS!AS$3)=0,"",SUMIFS(BASE!$AA:$AA,BASE!$A:$A,PAUSAS!AS$3,BASE!$G:$G,PAUSAS!$B40)))</f>
        <v>0</v>
      </c>
      <c r="AT40" s="28">
        <f>IF(AS40="","",IF(SUMIFS(METAS!$D:$D,METAS!$B:$B,PAUSAS!$E40)&gt;=AS40,0,AS40-SUMIFS(METAS!$D:$D,METAS!$B:$B,PAUSAS!$E40)))</f>
        <v>0</v>
      </c>
      <c r="AU40" s="18">
        <f>IF($B40="","",IF(COUNTIF(BASE!$A:$A,PAUSAS!AU$3)=0,"",SUMIFS(BASE!$AA:$AA,BASE!$A:$A,PAUSAS!AU$3,BASE!$G:$G,PAUSAS!$B40)))</f>
        <v>0</v>
      </c>
      <c r="AV40" s="18">
        <f>IF(AU40="","",IF(SUMIFS(METAS!$D:$D,METAS!$B:$B,PAUSAS!$E40)&gt;=AU40,0,AU40-SUMIFS(METAS!$D:$D,METAS!$B:$B,PAUSAS!$E40)))</f>
        <v>0</v>
      </c>
      <c r="AW40" s="28">
        <f>IF($B40="","",IF(COUNTIF(BASE!$A:$A,PAUSAS!AW$3)=0,"",SUMIFS(BASE!$AA:$AA,BASE!$A:$A,PAUSAS!AW$3,BASE!$G:$G,PAUSAS!$B40)))</f>
        <v>0</v>
      </c>
      <c r="AX40" s="28">
        <f>IF(AW40="","",IF(SUMIFS(METAS!$D:$D,METAS!$B:$B,PAUSAS!$E40)&gt;=AW40,0,AW40-SUMIFS(METAS!$D:$D,METAS!$B:$B,PAUSAS!$E40)))</f>
        <v>0</v>
      </c>
      <c r="AY40" s="18">
        <f>IF($B40="","",IF(COUNTIF(BASE!$A:$A,PAUSAS!AY$3)=0,"",SUMIFS(BASE!$AA:$AA,BASE!$A:$A,PAUSAS!AY$3,BASE!$G:$G,PAUSAS!$B40)))</f>
        <v>0</v>
      </c>
      <c r="AZ40" s="18">
        <f>IF(AY40="","",IF(SUMIFS(METAS!$D:$D,METAS!$B:$B,PAUSAS!$E40)&gt;=AY40,0,AY40-SUMIFS(METAS!$D:$D,METAS!$B:$B,PAUSAS!$E40)))</f>
        <v>0</v>
      </c>
      <c r="BA40" s="28">
        <f>IF($B40="","",IF(COUNTIF(BASE!$A:$A,PAUSAS!BA$3)=0,"",SUMIFS(BASE!$AA:$AA,BASE!$A:$A,PAUSAS!BA$3,BASE!$G:$G,PAUSAS!$B40)))</f>
        <v>0</v>
      </c>
      <c r="BB40" s="28">
        <f>IF(BA40="","",IF(SUMIFS(METAS!$D:$D,METAS!$B:$B,PAUSAS!$E40)&gt;=BA40,0,BA40-SUMIFS(METAS!$D:$D,METAS!$B:$B,PAUSAS!$E40)))</f>
        <v>0</v>
      </c>
      <c r="BC40" s="18">
        <f>IF($B40="","",IF(COUNTIF(BASE!$A:$A,PAUSAS!BC$3)=0,"",SUMIFS(BASE!$AA:$AA,BASE!$A:$A,PAUSAS!BC$3,BASE!$G:$G,PAUSAS!$B40)))</f>
        <v>0</v>
      </c>
      <c r="BD40" s="18">
        <f>IF(BC40="","",IF(SUMIFS(METAS!$D:$D,METAS!$B:$B,PAUSAS!$E40)&gt;=BC40,0,BC40-SUMIFS(METAS!$D:$D,METAS!$B:$B,PAUSAS!$E40)))</f>
        <v>0</v>
      </c>
      <c r="BE40" s="28">
        <f>IF($B40="","",IF(COUNTIF(BASE!$A:$A,PAUSAS!BE$3)=0,"",SUMIFS(BASE!$AA:$AA,BASE!$A:$A,PAUSAS!BE$3,BASE!$G:$G,PAUSAS!$B40)))</f>
        <v>0</v>
      </c>
      <c r="BF40" s="28">
        <f>IF(BE40="","",IF(SUMIFS(METAS!$D:$D,METAS!$B:$B,PAUSAS!$E40)&gt;=BE40,0,BE40-SUMIFS(METAS!$D:$D,METAS!$B:$B,PAUSAS!$E40)))</f>
        <v>0</v>
      </c>
      <c r="BG40" s="18">
        <f>IF($B40="","",IF(COUNTIF(BASE!$A:$A,PAUSAS!BG$3)=0,"",SUMIFS(BASE!$AA:$AA,BASE!$A:$A,PAUSAS!BG$3,BASE!$G:$G,PAUSAS!$B40)))</f>
        <v>0</v>
      </c>
      <c r="BH40" s="18">
        <f>IF(BG40="","",IF(SUMIFS(METAS!$D:$D,METAS!$B:$B,PAUSAS!$E40)&gt;=BG40,0,BG40-SUMIFS(METAS!$D:$D,METAS!$B:$B,PAUSAS!$E40)))</f>
        <v>0</v>
      </c>
      <c r="BI40" s="28">
        <f>IF($B40="","",IF(COUNTIF(BASE!$A:$A,PAUSAS!BI$3)=0,"",SUMIFS(BASE!$AA:$AA,BASE!$A:$A,PAUSAS!BI$3,BASE!$G:$G,PAUSAS!$B40)))</f>
        <v>0</v>
      </c>
      <c r="BJ40" s="28">
        <f>IF(BI40="","",IF(SUMIFS(METAS!$D:$D,METAS!$B:$B,PAUSAS!$E40)&gt;=BI40,0,BI40-SUMIFS(METAS!$D:$D,METAS!$B:$B,PAUSAS!$E40)))</f>
        <v>0</v>
      </c>
      <c r="BK40" s="18">
        <f>IF($B40="","",IF(COUNTIF(BASE!$A:$A,PAUSAS!BK$3)=0,"",SUMIFS(BASE!$AA:$AA,BASE!$A:$A,PAUSAS!BK$3,BASE!$G:$G,PAUSAS!$B40)))</f>
        <v>0</v>
      </c>
      <c r="BL40" s="18">
        <f>IF(BK40="","",IF(SUMIFS(METAS!$D:$D,METAS!$B:$B,PAUSAS!$E40)&gt;=BK40,0,BK40-SUMIFS(METAS!$D:$D,METAS!$B:$B,PAUSAS!$E40)))</f>
        <v>0</v>
      </c>
      <c r="BM40" s="28">
        <f>IF($B40="","",IF(COUNTIF(BASE!$A:$A,PAUSAS!BM$3)=0,"",SUMIFS(BASE!$AA:$AA,BASE!$A:$A,PAUSAS!BM$3,BASE!$G:$G,PAUSAS!$B40)))</f>
        <v>0</v>
      </c>
      <c r="BN40" s="28">
        <f>IF(BM40="","",IF(SUMIFS(METAS!$D:$D,METAS!$B:$B,PAUSAS!$E40)&gt;=BM40,0,BM40-SUMIFS(METAS!$D:$D,METAS!$B:$B,PAUSAS!$E40)))</f>
        <v>0</v>
      </c>
      <c r="BO40" s="18">
        <f>IF($B40="","",IF(COUNTIF(BASE!$A:$A,PAUSAS!BO$3)=0,"",SUMIFS(BASE!$AA:$AA,BASE!$A:$A,PAUSAS!BO$3,BASE!$G:$G,PAUSAS!$B40)))</f>
        <v>0</v>
      </c>
      <c r="BP40" s="18">
        <f>IF(BO40="","",IF(SUMIFS(METAS!$D:$D,METAS!$B:$B,PAUSAS!$E40)&gt;=BO40,0,BO40-SUMIFS(METAS!$D:$D,METAS!$B:$B,PAUSAS!$E40)))</f>
        <v>0</v>
      </c>
      <c r="BQ40" s="28">
        <f>IF($B40="","",IF(COUNTIF(BASE!$A:$A,PAUSAS!BQ$3)=0,"",SUMIFS(BASE!$AA:$AA,BASE!$A:$A,PAUSAS!BQ$3,BASE!$G:$G,PAUSAS!$B40)))</f>
        <v>0</v>
      </c>
      <c r="BR40" s="28">
        <f>IF(BQ40="","",IF(SUMIFS(METAS!$D:$D,METAS!$B:$B,PAUSAS!$E40)&gt;=BQ40,0,BQ40-SUMIFS(METAS!$D:$D,METAS!$B:$B,PAUSAS!$E40)))</f>
        <v>0</v>
      </c>
      <c r="BS40" s="18">
        <f>IF($B40="","",IF(COUNTIF(BASE!$A:$A,PAUSAS!BS$3)=0,"",SUMIFS(BASE!$AA:$AA,BASE!$A:$A,PAUSAS!BS$3,BASE!$G:$G,PAUSAS!$B40)))</f>
        <v>0</v>
      </c>
      <c r="BT40" s="18">
        <f>IF(BS40="","",IF(SUMIFS(METAS!$D:$D,METAS!$B:$B,PAUSAS!$E40)&gt;=BS40,0,BS40-SUMIFS(METAS!$D:$D,METAS!$B:$B,PAUSAS!$E40)))</f>
        <v>0</v>
      </c>
      <c r="BU40" s="28">
        <f>IF($B40="","",IF(COUNTIF(BASE!$A:$A,PAUSAS!BU$3)=0,"",SUMIFS(BASE!$AA:$AA,BASE!$A:$A,PAUSAS!BU$3,BASE!$G:$G,PAUSAS!$B40)))</f>
        <v>0</v>
      </c>
      <c r="BV40" s="28">
        <f>IF(BU40="","",IF(SUMIFS(METAS!$D:$D,METAS!$B:$B,PAUSAS!$E40)&gt;=BU40,0,BU40-SUMIFS(METAS!$D:$D,METAS!$B:$B,PAUSAS!$E40)))</f>
        <v>0</v>
      </c>
    </row>
    <row r="41" spans="2:74" s="8" customFormat="1" x14ac:dyDescent="0.25">
      <c r="B41" s="50">
        <v>91211</v>
      </c>
      <c r="C41" s="16" t="str">
        <f>IF($B41="","",VLOOKUP($B41,EQUIPE!$B:$E,2,0))</f>
        <v>MARCELA GOMES DE FARIAS</v>
      </c>
      <c r="D41" s="16" t="str">
        <f>IF($B41="","",VLOOKUP($B41,EQUIPE!$B:$F,5,0))</f>
        <v>SUPERVISÃO</v>
      </c>
      <c r="E41" s="18">
        <f>IF($B41="","",VLOOKUP($B41,EQUIPE!$B:$E,3,0))</f>
        <v>0.375</v>
      </c>
      <c r="F41" s="16" t="str">
        <f>IF($B41="","",VLOOKUP($B41,EQUIPE!$B:$E,4,0))</f>
        <v>FERNANDA ESTEVES</v>
      </c>
      <c r="H41" s="18">
        <f>IF($B41="","",SUMIFS(ABS!$H:$H,ABS!$B:$B,PAUSAS!$B41)*SUMIFS(METAS!$D:$D,METAS!$B:$B,PAUSAS!$E41))</f>
        <v>1.4</v>
      </c>
      <c r="I41" s="18">
        <f t="shared" si="1"/>
        <v>0</v>
      </c>
      <c r="J41" s="18">
        <f t="shared" si="2"/>
        <v>0</v>
      </c>
      <c r="K41" s="19">
        <f t="shared" si="3"/>
        <v>1</v>
      </c>
      <c r="M41" s="28">
        <f>IF($B41="","",IF(COUNTIF(BASE!$A:$A,PAUSAS!M$3)=0,"",SUMIFS(BASE!$AA:$AA,BASE!$A:$A,PAUSAS!M$3,BASE!$G:$G,PAUSAS!$B41)))</f>
        <v>0</v>
      </c>
      <c r="N41" s="28">
        <f>IF(M41="","",IF(SUMIFS(METAS!$D:$D,METAS!$B:$B,PAUSAS!$E41)&gt;=M41,0,M41-SUMIFS(METAS!$D:$D,METAS!$B:$B,PAUSAS!$E41)))</f>
        <v>0</v>
      </c>
      <c r="O41" s="18">
        <f>IF($B41="","",IF(COUNTIF(BASE!$A:$A,PAUSAS!O$3)=0,"",SUMIFS(BASE!$AA:$AA,BASE!$A:$A,PAUSAS!O$3,BASE!$G:$G,PAUSAS!$B41)))</f>
        <v>0</v>
      </c>
      <c r="P41" s="18">
        <f>IF(O41="","",IF(SUMIFS(METAS!$D:$D,METAS!$B:$B,PAUSAS!$E41)&gt;=O41,0,O41-SUMIFS(METAS!$D:$D,METAS!$B:$B,PAUSAS!$E41)))</f>
        <v>0</v>
      </c>
      <c r="Q41" s="28">
        <f>IF($B41="","",IF(COUNTIF(BASE!$A:$A,PAUSAS!Q$3)=0,"",SUMIFS(BASE!$AA:$AA,BASE!$A:$A,PAUSAS!Q$3,BASE!$G:$G,PAUSAS!$B41)))</f>
        <v>0</v>
      </c>
      <c r="R41" s="28">
        <f>IF(Q41="","",IF(SUMIFS(METAS!$D:$D,METAS!$B:$B,PAUSAS!$E41)&gt;=Q41,0,Q41-SUMIFS(METAS!$D:$D,METAS!$B:$B,PAUSAS!$E41)))</f>
        <v>0</v>
      </c>
      <c r="S41" s="18">
        <f>IF($B41="","",IF(COUNTIF(BASE!$A:$A,PAUSAS!S$3)=0,"",SUMIFS(BASE!$AA:$AA,BASE!$A:$A,PAUSAS!S$3,BASE!$G:$G,PAUSAS!$B41)))</f>
        <v>0</v>
      </c>
      <c r="T41" s="18">
        <f>IF(S41="","",IF(SUMIFS(METAS!$D:$D,METAS!$B:$B,PAUSAS!$E41)&gt;=S41,0,S41-SUMIFS(METAS!$D:$D,METAS!$B:$B,PAUSAS!$E41)))</f>
        <v>0</v>
      </c>
      <c r="U41" s="28">
        <f>IF($B41="","",IF(COUNTIF(BASE!$A:$A,PAUSAS!U$3)=0,"",SUMIFS(BASE!$AA:$AA,BASE!$A:$A,PAUSAS!U$3,BASE!$G:$G,PAUSAS!$B41)))</f>
        <v>0</v>
      </c>
      <c r="V41" s="28">
        <f>IF(U41="","",IF(SUMIFS(METAS!$D:$D,METAS!$B:$B,PAUSAS!$E41)&gt;=U41,0,U41-SUMIFS(METAS!$D:$D,METAS!$B:$B,PAUSAS!$E41)))</f>
        <v>0</v>
      </c>
      <c r="W41" s="18">
        <f>IF($B41="","",IF(COUNTIF(BASE!$A:$A,PAUSAS!W$3)=0,"",SUMIFS(BASE!$AA:$AA,BASE!$A:$A,PAUSAS!W$3,BASE!$G:$G,PAUSAS!$B41)))</f>
        <v>0</v>
      </c>
      <c r="X41" s="18">
        <f>IF(W41="","",IF(SUMIFS(METAS!$D:$D,METAS!$B:$B,PAUSAS!$E41)&gt;=W41,0,W41-SUMIFS(METAS!$D:$D,METAS!$B:$B,PAUSAS!$E41)))</f>
        <v>0</v>
      </c>
      <c r="Y41" s="28">
        <f>IF($B41="","",IF(COUNTIF(BASE!$A:$A,PAUSAS!Y$3)=0,"",SUMIFS(BASE!$AA:$AA,BASE!$A:$A,PAUSAS!Y$3,BASE!$G:$G,PAUSAS!$B41)))</f>
        <v>0</v>
      </c>
      <c r="Z41" s="28">
        <f>IF(Y41="","",IF(SUMIFS(METAS!$D:$D,METAS!$B:$B,PAUSAS!$E41)&gt;=Y41,0,Y41-SUMIFS(METAS!$D:$D,METAS!$B:$B,PAUSAS!$E41)))</f>
        <v>0</v>
      </c>
      <c r="AA41" s="18">
        <f>IF($B41="","",IF(COUNTIF(BASE!$A:$A,PAUSAS!AA$3)=0,"",SUMIFS(BASE!$AA:$AA,BASE!$A:$A,PAUSAS!AA$3,BASE!$G:$G,PAUSAS!$B41)))</f>
        <v>0</v>
      </c>
      <c r="AB41" s="18">
        <f>IF(AA41="","",IF(SUMIFS(METAS!$D:$D,METAS!$B:$B,PAUSAS!$E41)&gt;=AA41,0,AA41-SUMIFS(METAS!$D:$D,METAS!$B:$B,PAUSAS!$E41)))</f>
        <v>0</v>
      </c>
      <c r="AC41" s="28">
        <f>IF($B41="","",IF(COUNTIF(BASE!$A:$A,PAUSAS!AC$3)=0,"",SUMIFS(BASE!$AA:$AA,BASE!$A:$A,PAUSAS!AC$3,BASE!$G:$G,PAUSAS!$B41)))</f>
        <v>0</v>
      </c>
      <c r="AD41" s="28">
        <f>IF(AC41="","",IF(SUMIFS(METAS!$D:$D,METAS!$B:$B,PAUSAS!$E41)&gt;=AC41,0,AC41-SUMIFS(METAS!$D:$D,METAS!$B:$B,PAUSAS!$E41)))</f>
        <v>0</v>
      </c>
      <c r="AE41" s="18">
        <f>IF($B41="","",IF(COUNTIF(BASE!$A:$A,PAUSAS!AE$3)=0,"",SUMIFS(BASE!$AA:$AA,BASE!$A:$A,PAUSAS!AE$3,BASE!$G:$G,PAUSAS!$B41)))</f>
        <v>0</v>
      </c>
      <c r="AF41" s="18">
        <f>IF(AE41="","",IF(SUMIFS(METAS!$D:$D,METAS!$B:$B,PAUSAS!$E41)&gt;=AE41,0,AE41-SUMIFS(METAS!$D:$D,METAS!$B:$B,PAUSAS!$E41)))</f>
        <v>0</v>
      </c>
      <c r="AG41" s="28">
        <f>IF($B41="","",IF(COUNTIF(BASE!$A:$A,PAUSAS!AG$3)=0,"",SUMIFS(BASE!$AA:$AA,BASE!$A:$A,PAUSAS!AG$3,BASE!$G:$G,PAUSAS!$B41)))</f>
        <v>0</v>
      </c>
      <c r="AH41" s="28">
        <f>IF(AG41="","",IF(SUMIFS(METAS!$D:$D,METAS!$B:$B,PAUSAS!$E41)&gt;=AG41,0,AG41-SUMIFS(METAS!$D:$D,METAS!$B:$B,PAUSAS!$E41)))</f>
        <v>0</v>
      </c>
      <c r="AI41" s="18">
        <f>IF($B41="","",IF(COUNTIF(BASE!$A:$A,PAUSAS!AI$3)=0,"",SUMIFS(BASE!$AA:$AA,BASE!$A:$A,PAUSAS!AI$3,BASE!$G:$G,PAUSAS!$B41)))</f>
        <v>0</v>
      </c>
      <c r="AJ41" s="18">
        <f>IF(AI41="","",IF(SUMIFS(METAS!$D:$D,METAS!$B:$B,PAUSAS!$E41)&gt;=AI41,0,AI41-SUMIFS(METAS!$D:$D,METAS!$B:$B,PAUSAS!$E41)))</f>
        <v>0</v>
      </c>
      <c r="AK41" s="28">
        <f>IF($B41="","",IF(COUNTIF(BASE!$A:$A,PAUSAS!AK$3)=0,"",SUMIFS(BASE!$AA:$AA,BASE!$A:$A,PAUSAS!AK$3,BASE!$G:$G,PAUSAS!$B41)))</f>
        <v>0</v>
      </c>
      <c r="AL41" s="28">
        <f>IF(AK41="","",IF(SUMIFS(METAS!$D:$D,METAS!$B:$B,PAUSAS!$E41)&gt;=AK41,0,AK41-SUMIFS(METAS!$D:$D,METAS!$B:$B,PAUSAS!$E41)))</f>
        <v>0</v>
      </c>
      <c r="AM41" s="18">
        <f>IF($B41="","",IF(COUNTIF(BASE!$A:$A,PAUSAS!AM$3)=0,"",SUMIFS(BASE!$AA:$AA,BASE!$A:$A,PAUSAS!AM$3,BASE!$G:$G,PAUSAS!$B41)))</f>
        <v>0</v>
      </c>
      <c r="AN41" s="18">
        <f>IF(AM41="","",IF(SUMIFS(METAS!$D:$D,METAS!$B:$B,PAUSAS!$E41)&gt;=AM41,0,AM41-SUMIFS(METAS!$D:$D,METAS!$B:$B,PAUSAS!$E41)))</f>
        <v>0</v>
      </c>
      <c r="AO41" s="28">
        <f>IF($B41="","",IF(COUNTIF(BASE!$A:$A,PAUSAS!AO$3)=0,"",SUMIFS(BASE!$AA:$AA,BASE!$A:$A,PAUSAS!AO$3,BASE!$G:$G,PAUSAS!$B41)))</f>
        <v>0</v>
      </c>
      <c r="AP41" s="28">
        <f>IF(AO41="","",IF(SUMIFS(METAS!$D:$D,METAS!$B:$B,PAUSAS!$E41)&gt;=AO41,0,AO41-SUMIFS(METAS!$D:$D,METAS!$B:$B,PAUSAS!$E41)))</f>
        <v>0</v>
      </c>
      <c r="AQ41" s="18">
        <f>IF($B41="","",IF(COUNTIF(BASE!$A:$A,PAUSAS!AQ$3)=0,"",SUMIFS(BASE!$AA:$AA,BASE!$A:$A,PAUSAS!AQ$3,BASE!$G:$G,PAUSAS!$B41)))</f>
        <v>0</v>
      </c>
      <c r="AR41" s="18">
        <f>IF(AQ41="","",IF(SUMIFS(METAS!$D:$D,METAS!$B:$B,PAUSAS!$E41)&gt;=AQ41,0,AQ41-SUMIFS(METAS!$D:$D,METAS!$B:$B,PAUSAS!$E41)))</f>
        <v>0</v>
      </c>
      <c r="AS41" s="28">
        <f>IF($B41="","",IF(COUNTIF(BASE!$A:$A,PAUSAS!AS$3)=0,"",SUMIFS(BASE!$AA:$AA,BASE!$A:$A,PAUSAS!AS$3,BASE!$G:$G,PAUSAS!$B41)))</f>
        <v>0</v>
      </c>
      <c r="AT41" s="28">
        <f>IF(AS41="","",IF(SUMIFS(METAS!$D:$D,METAS!$B:$B,PAUSAS!$E41)&gt;=AS41,0,AS41-SUMIFS(METAS!$D:$D,METAS!$B:$B,PAUSAS!$E41)))</f>
        <v>0</v>
      </c>
      <c r="AU41" s="18">
        <f>IF($B41="","",IF(COUNTIF(BASE!$A:$A,PAUSAS!AU$3)=0,"",SUMIFS(BASE!$AA:$AA,BASE!$A:$A,PAUSAS!AU$3,BASE!$G:$G,PAUSAS!$B41)))</f>
        <v>0</v>
      </c>
      <c r="AV41" s="18">
        <f>IF(AU41="","",IF(SUMIFS(METAS!$D:$D,METAS!$B:$B,PAUSAS!$E41)&gt;=AU41,0,AU41-SUMIFS(METAS!$D:$D,METAS!$B:$B,PAUSAS!$E41)))</f>
        <v>0</v>
      </c>
      <c r="AW41" s="28">
        <f>IF($B41="","",IF(COUNTIF(BASE!$A:$A,PAUSAS!AW$3)=0,"",SUMIFS(BASE!$AA:$AA,BASE!$A:$A,PAUSAS!AW$3,BASE!$G:$G,PAUSAS!$B41)))</f>
        <v>0</v>
      </c>
      <c r="AX41" s="28">
        <f>IF(AW41="","",IF(SUMIFS(METAS!$D:$D,METAS!$B:$B,PAUSAS!$E41)&gt;=AW41,0,AW41-SUMIFS(METAS!$D:$D,METAS!$B:$B,PAUSAS!$E41)))</f>
        <v>0</v>
      </c>
      <c r="AY41" s="18">
        <f>IF($B41="","",IF(COUNTIF(BASE!$A:$A,PAUSAS!AY$3)=0,"",SUMIFS(BASE!$AA:$AA,BASE!$A:$A,PAUSAS!AY$3,BASE!$G:$G,PAUSAS!$B41)))</f>
        <v>0</v>
      </c>
      <c r="AZ41" s="18">
        <f>IF(AY41="","",IF(SUMIFS(METAS!$D:$D,METAS!$B:$B,PAUSAS!$E41)&gt;=AY41,0,AY41-SUMIFS(METAS!$D:$D,METAS!$B:$B,PAUSAS!$E41)))</f>
        <v>0</v>
      </c>
      <c r="BA41" s="28">
        <f>IF($B41="","",IF(COUNTIF(BASE!$A:$A,PAUSAS!BA$3)=0,"",SUMIFS(BASE!$AA:$AA,BASE!$A:$A,PAUSAS!BA$3,BASE!$G:$G,PAUSAS!$B41)))</f>
        <v>0</v>
      </c>
      <c r="BB41" s="28">
        <f>IF(BA41="","",IF(SUMIFS(METAS!$D:$D,METAS!$B:$B,PAUSAS!$E41)&gt;=BA41,0,BA41-SUMIFS(METAS!$D:$D,METAS!$B:$B,PAUSAS!$E41)))</f>
        <v>0</v>
      </c>
      <c r="BC41" s="18">
        <f>IF($B41="","",IF(COUNTIF(BASE!$A:$A,PAUSAS!BC$3)=0,"",SUMIFS(BASE!$AA:$AA,BASE!$A:$A,PAUSAS!BC$3,BASE!$G:$G,PAUSAS!$B41)))</f>
        <v>0</v>
      </c>
      <c r="BD41" s="18">
        <f>IF(BC41="","",IF(SUMIFS(METAS!$D:$D,METAS!$B:$B,PAUSAS!$E41)&gt;=BC41,0,BC41-SUMIFS(METAS!$D:$D,METAS!$B:$B,PAUSAS!$E41)))</f>
        <v>0</v>
      </c>
      <c r="BE41" s="28">
        <f>IF($B41="","",IF(COUNTIF(BASE!$A:$A,PAUSAS!BE$3)=0,"",SUMIFS(BASE!$AA:$AA,BASE!$A:$A,PAUSAS!BE$3,BASE!$G:$G,PAUSAS!$B41)))</f>
        <v>0</v>
      </c>
      <c r="BF41" s="28">
        <f>IF(BE41="","",IF(SUMIFS(METAS!$D:$D,METAS!$B:$B,PAUSAS!$E41)&gt;=BE41,0,BE41-SUMIFS(METAS!$D:$D,METAS!$B:$B,PAUSAS!$E41)))</f>
        <v>0</v>
      </c>
      <c r="BG41" s="18">
        <f>IF($B41="","",IF(COUNTIF(BASE!$A:$A,PAUSAS!BG$3)=0,"",SUMIFS(BASE!$AA:$AA,BASE!$A:$A,PAUSAS!BG$3,BASE!$G:$G,PAUSAS!$B41)))</f>
        <v>0</v>
      </c>
      <c r="BH41" s="18">
        <f>IF(BG41="","",IF(SUMIFS(METAS!$D:$D,METAS!$B:$B,PAUSAS!$E41)&gt;=BG41,0,BG41-SUMIFS(METAS!$D:$D,METAS!$B:$B,PAUSAS!$E41)))</f>
        <v>0</v>
      </c>
      <c r="BI41" s="28">
        <f>IF($B41="","",IF(COUNTIF(BASE!$A:$A,PAUSAS!BI$3)=0,"",SUMIFS(BASE!$AA:$AA,BASE!$A:$A,PAUSAS!BI$3,BASE!$G:$G,PAUSAS!$B41)))</f>
        <v>0</v>
      </c>
      <c r="BJ41" s="28">
        <f>IF(BI41="","",IF(SUMIFS(METAS!$D:$D,METAS!$B:$B,PAUSAS!$E41)&gt;=BI41,0,BI41-SUMIFS(METAS!$D:$D,METAS!$B:$B,PAUSAS!$E41)))</f>
        <v>0</v>
      </c>
      <c r="BK41" s="18">
        <f>IF($B41="","",IF(COUNTIF(BASE!$A:$A,PAUSAS!BK$3)=0,"",SUMIFS(BASE!$AA:$AA,BASE!$A:$A,PAUSAS!BK$3,BASE!$G:$G,PAUSAS!$B41)))</f>
        <v>0</v>
      </c>
      <c r="BL41" s="18">
        <f>IF(BK41="","",IF(SUMIFS(METAS!$D:$D,METAS!$B:$B,PAUSAS!$E41)&gt;=BK41,0,BK41-SUMIFS(METAS!$D:$D,METAS!$B:$B,PAUSAS!$E41)))</f>
        <v>0</v>
      </c>
      <c r="BM41" s="28">
        <f>IF($B41="","",IF(COUNTIF(BASE!$A:$A,PAUSAS!BM$3)=0,"",SUMIFS(BASE!$AA:$AA,BASE!$A:$A,PAUSAS!BM$3,BASE!$G:$G,PAUSAS!$B41)))</f>
        <v>0</v>
      </c>
      <c r="BN41" s="28">
        <f>IF(BM41="","",IF(SUMIFS(METAS!$D:$D,METAS!$B:$B,PAUSAS!$E41)&gt;=BM41,0,BM41-SUMIFS(METAS!$D:$D,METAS!$B:$B,PAUSAS!$E41)))</f>
        <v>0</v>
      </c>
      <c r="BO41" s="18">
        <f>IF($B41="","",IF(COUNTIF(BASE!$A:$A,PAUSAS!BO$3)=0,"",SUMIFS(BASE!$AA:$AA,BASE!$A:$A,PAUSAS!BO$3,BASE!$G:$G,PAUSAS!$B41)))</f>
        <v>0</v>
      </c>
      <c r="BP41" s="18">
        <f>IF(BO41="","",IF(SUMIFS(METAS!$D:$D,METAS!$B:$B,PAUSAS!$E41)&gt;=BO41,0,BO41-SUMIFS(METAS!$D:$D,METAS!$B:$B,PAUSAS!$E41)))</f>
        <v>0</v>
      </c>
      <c r="BQ41" s="28">
        <f>IF($B41="","",IF(COUNTIF(BASE!$A:$A,PAUSAS!BQ$3)=0,"",SUMIFS(BASE!$AA:$AA,BASE!$A:$A,PAUSAS!BQ$3,BASE!$G:$G,PAUSAS!$B41)))</f>
        <v>0</v>
      </c>
      <c r="BR41" s="28">
        <f>IF(BQ41="","",IF(SUMIFS(METAS!$D:$D,METAS!$B:$B,PAUSAS!$E41)&gt;=BQ41,0,BQ41-SUMIFS(METAS!$D:$D,METAS!$B:$B,PAUSAS!$E41)))</f>
        <v>0</v>
      </c>
      <c r="BS41" s="18">
        <f>IF($B41="","",IF(COUNTIF(BASE!$A:$A,PAUSAS!BS$3)=0,"",SUMIFS(BASE!$AA:$AA,BASE!$A:$A,PAUSAS!BS$3,BASE!$G:$G,PAUSAS!$B41)))</f>
        <v>0</v>
      </c>
      <c r="BT41" s="18">
        <f>IF(BS41="","",IF(SUMIFS(METAS!$D:$D,METAS!$B:$B,PAUSAS!$E41)&gt;=BS41,0,BS41-SUMIFS(METAS!$D:$D,METAS!$B:$B,PAUSAS!$E41)))</f>
        <v>0</v>
      </c>
      <c r="BU41" s="28">
        <f>IF($B41="","",IF(COUNTIF(BASE!$A:$A,PAUSAS!BU$3)=0,"",SUMIFS(BASE!$AA:$AA,BASE!$A:$A,PAUSAS!BU$3,BASE!$G:$G,PAUSAS!$B41)))</f>
        <v>0</v>
      </c>
      <c r="BV41" s="28">
        <f>IF(BU41="","",IF(SUMIFS(METAS!$D:$D,METAS!$B:$B,PAUSAS!$E41)&gt;=BU41,0,BU41-SUMIFS(METAS!$D:$D,METAS!$B:$B,PAUSAS!$E41)))</f>
        <v>0</v>
      </c>
    </row>
    <row r="42" spans="2:74" s="8" customFormat="1" x14ac:dyDescent="0.25">
      <c r="B42" s="50">
        <v>92305</v>
      </c>
      <c r="C42" s="16" t="str">
        <f>IF($B42="","",VLOOKUP($B42,EQUIPE!$B:$E,2,0))</f>
        <v>TATIANE REGINA DE BARROS</v>
      </c>
      <c r="D42" s="16" t="str">
        <f>IF($B42="","",VLOOKUP($B42,EQUIPE!$B:$F,5,0))</f>
        <v>SUPERVISÃO</v>
      </c>
      <c r="E42" s="18">
        <f>IF($B42="","",VLOOKUP($B42,EQUIPE!$B:$E,3,0))</f>
        <v>0.375</v>
      </c>
      <c r="F42" s="16" t="str">
        <f>IF($B42="","",VLOOKUP($B42,EQUIPE!$B:$E,4,0))</f>
        <v>FERNANDA ESTEVES</v>
      </c>
      <c r="H42" s="18">
        <f>IF($B42="","",SUMIFS(ABS!$H:$H,ABS!$B:$B,PAUSAS!$B42)*SUMIFS(METAS!$D:$D,METAS!$B:$B,PAUSAS!$E42))</f>
        <v>1.5166666666666666</v>
      </c>
      <c r="I42" s="18">
        <f t="shared" si="1"/>
        <v>0</v>
      </c>
      <c r="J42" s="18">
        <f t="shared" si="2"/>
        <v>0</v>
      </c>
      <c r="K42" s="19">
        <f t="shared" si="3"/>
        <v>1</v>
      </c>
      <c r="M42" s="28">
        <f>IF($B42="","",IF(COUNTIF(BASE!$A:$A,PAUSAS!M$3)=0,"",SUMIFS(BASE!$AA:$AA,BASE!$A:$A,PAUSAS!M$3,BASE!$G:$G,PAUSAS!$B42)))</f>
        <v>0</v>
      </c>
      <c r="N42" s="28">
        <f>IF(M42="","",IF(SUMIFS(METAS!$D:$D,METAS!$B:$B,PAUSAS!$E42)&gt;=M42,0,M42-SUMIFS(METAS!$D:$D,METAS!$B:$B,PAUSAS!$E42)))</f>
        <v>0</v>
      </c>
      <c r="O42" s="18">
        <f>IF($B42="","",IF(COUNTIF(BASE!$A:$A,PAUSAS!O$3)=0,"",SUMIFS(BASE!$AA:$AA,BASE!$A:$A,PAUSAS!O$3,BASE!$G:$G,PAUSAS!$B42)))</f>
        <v>0</v>
      </c>
      <c r="P42" s="18">
        <f>IF(O42="","",IF(SUMIFS(METAS!$D:$D,METAS!$B:$B,PAUSAS!$E42)&gt;=O42,0,O42-SUMIFS(METAS!$D:$D,METAS!$B:$B,PAUSAS!$E42)))</f>
        <v>0</v>
      </c>
      <c r="Q42" s="28">
        <f>IF($B42="","",IF(COUNTIF(BASE!$A:$A,PAUSAS!Q$3)=0,"",SUMIFS(BASE!$AA:$AA,BASE!$A:$A,PAUSAS!Q$3,BASE!$G:$G,PAUSAS!$B42)))</f>
        <v>0</v>
      </c>
      <c r="R42" s="28">
        <f>IF(Q42="","",IF(SUMIFS(METAS!$D:$D,METAS!$B:$B,PAUSAS!$E42)&gt;=Q42,0,Q42-SUMIFS(METAS!$D:$D,METAS!$B:$B,PAUSAS!$E42)))</f>
        <v>0</v>
      </c>
      <c r="S42" s="18">
        <f>IF($B42="","",IF(COUNTIF(BASE!$A:$A,PAUSAS!S$3)=0,"",SUMIFS(BASE!$AA:$AA,BASE!$A:$A,PAUSAS!S$3,BASE!$G:$G,PAUSAS!$B42)))</f>
        <v>0</v>
      </c>
      <c r="T42" s="18">
        <f>IF(S42="","",IF(SUMIFS(METAS!$D:$D,METAS!$B:$B,PAUSAS!$E42)&gt;=S42,0,S42-SUMIFS(METAS!$D:$D,METAS!$B:$B,PAUSAS!$E42)))</f>
        <v>0</v>
      </c>
      <c r="U42" s="28">
        <f>IF($B42="","",IF(COUNTIF(BASE!$A:$A,PAUSAS!U$3)=0,"",SUMIFS(BASE!$AA:$AA,BASE!$A:$A,PAUSAS!U$3,BASE!$G:$G,PAUSAS!$B42)))</f>
        <v>0</v>
      </c>
      <c r="V42" s="28">
        <f>IF(U42="","",IF(SUMIFS(METAS!$D:$D,METAS!$B:$B,PAUSAS!$E42)&gt;=U42,0,U42-SUMIFS(METAS!$D:$D,METAS!$B:$B,PAUSAS!$E42)))</f>
        <v>0</v>
      </c>
      <c r="W42" s="18">
        <f>IF($B42="","",IF(COUNTIF(BASE!$A:$A,PAUSAS!W$3)=0,"",SUMIFS(BASE!$AA:$AA,BASE!$A:$A,PAUSAS!W$3,BASE!$G:$G,PAUSAS!$B42)))</f>
        <v>0</v>
      </c>
      <c r="X42" s="18">
        <f>IF(W42="","",IF(SUMIFS(METAS!$D:$D,METAS!$B:$B,PAUSAS!$E42)&gt;=W42,0,W42-SUMIFS(METAS!$D:$D,METAS!$B:$B,PAUSAS!$E42)))</f>
        <v>0</v>
      </c>
      <c r="Y42" s="28">
        <f>IF($B42="","",IF(COUNTIF(BASE!$A:$A,PAUSAS!Y$3)=0,"",SUMIFS(BASE!$AA:$AA,BASE!$A:$A,PAUSAS!Y$3,BASE!$G:$G,PAUSAS!$B42)))</f>
        <v>0</v>
      </c>
      <c r="Z42" s="28">
        <f>IF(Y42="","",IF(SUMIFS(METAS!$D:$D,METAS!$B:$B,PAUSAS!$E42)&gt;=Y42,0,Y42-SUMIFS(METAS!$D:$D,METAS!$B:$B,PAUSAS!$E42)))</f>
        <v>0</v>
      </c>
      <c r="AA42" s="18">
        <f>IF($B42="","",IF(COUNTIF(BASE!$A:$A,PAUSAS!AA$3)=0,"",SUMIFS(BASE!$AA:$AA,BASE!$A:$A,PAUSAS!AA$3,BASE!$G:$G,PAUSAS!$B42)))</f>
        <v>0</v>
      </c>
      <c r="AB42" s="18">
        <f>IF(AA42="","",IF(SUMIFS(METAS!$D:$D,METAS!$B:$B,PAUSAS!$E42)&gt;=AA42,0,AA42-SUMIFS(METAS!$D:$D,METAS!$B:$B,PAUSAS!$E42)))</f>
        <v>0</v>
      </c>
      <c r="AC42" s="28">
        <f>IF($B42="","",IF(COUNTIF(BASE!$A:$A,PAUSAS!AC$3)=0,"",SUMIFS(BASE!$AA:$AA,BASE!$A:$A,PAUSAS!AC$3,BASE!$G:$G,PAUSAS!$B42)))</f>
        <v>0</v>
      </c>
      <c r="AD42" s="28">
        <f>IF(AC42="","",IF(SUMIFS(METAS!$D:$D,METAS!$B:$B,PAUSAS!$E42)&gt;=AC42,0,AC42-SUMIFS(METAS!$D:$D,METAS!$B:$B,PAUSAS!$E42)))</f>
        <v>0</v>
      </c>
      <c r="AE42" s="18">
        <f>IF($B42="","",IF(COUNTIF(BASE!$A:$A,PAUSAS!AE$3)=0,"",SUMIFS(BASE!$AA:$AA,BASE!$A:$A,PAUSAS!AE$3,BASE!$G:$G,PAUSAS!$B42)))</f>
        <v>0</v>
      </c>
      <c r="AF42" s="18">
        <f>IF(AE42="","",IF(SUMIFS(METAS!$D:$D,METAS!$B:$B,PAUSAS!$E42)&gt;=AE42,0,AE42-SUMIFS(METAS!$D:$D,METAS!$B:$B,PAUSAS!$E42)))</f>
        <v>0</v>
      </c>
      <c r="AG42" s="28">
        <f>IF($B42="","",IF(COUNTIF(BASE!$A:$A,PAUSAS!AG$3)=0,"",SUMIFS(BASE!$AA:$AA,BASE!$A:$A,PAUSAS!AG$3,BASE!$G:$G,PAUSAS!$B42)))</f>
        <v>0</v>
      </c>
      <c r="AH42" s="28">
        <f>IF(AG42="","",IF(SUMIFS(METAS!$D:$D,METAS!$B:$B,PAUSAS!$E42)&gt;=AG42,0,AG42-SUMIFS(METAS!$D:$D,METAS!$B:$B,PAUSAS!$E42)))</f>
        <v>0</v>
      </c>
      <c r="AI42" s="18">
        <f>IF($B42="","",IF(COUNTIF(BASE!$A:$A,PAUSAS!AI$3)=0,"",SUMIFS(BASE!$AA:$AA,BASE!$A:$A,PAUSAS!AI$3,BASE!$G:$G,PAUSAS!$B42)))</f>
        <v>0</v>
      </c>
      <c r="AJ42" s="18">
        <f>IF(AI42="","",IF(SUMIFS(METAS!$D:$D,METAS!$B:$B,PAUSAS!$E42)&gt;=AI42,0,AI42-SUMIFS(METAS!$D:$D,METAS!$B:$B,PAUSAS!$E42)))</f>
        <v>0</v>
      </c>
      <c r="AK42" s="28">
        <f>IF($B42="","",IF(COUNTIF(BASE!$A:$A,PAUSAS!AK$3)=0,"",SUMIFS(BASE!$AA:$AA,BASE!$A:$A,PAUSAS!AK$3,BASE!$G:$G,PAUSAS!$B42)))</f>
        <v>0</v>
      </c>
      <c r="AL42" s="28">
        <f>IF(AK42="","",IF(SUMIFS(METAS!$D:$D,METAS!$B:$B,PAUSAS!$E42)&gt;=AK42,0,AK42-SUMIFS(METAS!$D:$D,METAS!$B:$B,PAUSAS!$E42)))</f>
        <v>0</v>
      </c>
      <c r="AM42" s="18">
        <f>IF($B42="","",IF(COUNTIF(BASE!$A:$A,PAUSAS!AM$3)=0,"",SUMIFS(BASE!$AA:$AA,BASE!$A:$A,PAUSAS!AM$3,BASE!$G:$G,PAUSAS!$B42)))</f>
        <v>0</v>
      </c>
      <c r="AN42" s="18">
        <f>IF(AM42="","",IF(SUMIFS(METAS!$D:$D,METAS!$B:$B,PAUSAS!$E42)&gt;=AM42,0,AM42-SUMIFS(METAS!$D:$D,METAS!$B:$B,PAUSAS!$E42)))</f>
        <v>0</v>
      </c>
      <c r="AO42" s="28">
        <f>IF($B42="","",IF(COUNTIF(BASE!$A:$A,PAUSAS!AO$3)=0,"",SUMIFS(BASE!$AA:$AA,BASE!$A:$A,PAUSAS!AO$3,BASE!$G:$G,PAUSAS!$B42)))</f>
        <v>0</v>
      </c>
      <c r="AP42" s="28">
        <f>IF(AO42="","",IF(SUMIFS(METAS!$D:$D,METAS!$B:$B,PAUSAS!$E42)&gt;=AO42,0,AO42-SUMIFS(METAS!$D:$D,METAS!$B:$B,PAUSAS!$E42)))</f>
        <v>0</v>
      </c>
      <c r="AQ42" s="18">
        <f>IF($B42="","",IF(COUNTIF(BASE!$A:$A,PAUSAS!AQ$3)=0,"",SUMIFS(BASE!$AA:$AA,BASE!$A:$A,PAUSAS!AQ$3,BASE!$G:$G,PAUSAS!$B42)))</f>
        <v>0</v>
      </c>
      <c r="AR42" s="18">
        <f>IF(AQ42="","",IF(SUMIFS(METAS!$D:$D,METAS!$B:$B,PAUSAS!$E42)&gt;=AQ42,0,AQ42-SUMIFS(METAS!$D:$D,METAS!$B:$B,PAUSAS!$E42)))</f>
        <v>0</v>
      </c>
      <c r="AS42" s="28">
        <f>IF($B42="","",IF(COUNTIF(BASE!$A:$A,PAUSAS!AS$3)=0,"",SUMIFS(BASE!$AA:$AA,BASE!$A:$A,PAUSAS!AS$3,BASE!$G:$G,PAUSAS!$B42)))</f>
        <v>0</v>
      </c>
      <c r="AT42" s="28">
        <f>IF(AS42="","",IF(SUMIFS(METAS!$D:$D,METAS!$B:$B,PAUSAS!$E42)&gt;=AS42,0,AS42-SUMIFS(METAS!$D:$D,METAS!$B:$B,PAUSAS!$E42)))</f>
        <v>0</v>
      </c>
      <c r="AU42" s="18">
        <f>IF($B42="","",IF(COUNTIF(BASE!$A:$A,PAUSAS!AU$3)=0,"",SUMIFS(BASE!$AA:$AA,BASE!$A:$A,PAUSAS!AU$3,BASE!$G:$G,PAUSAS!$B42)))</f>
        <v>0</v>
      </c>
      <c r="AV42" s="18">
        <f>IF(AU42="","",IF(SUMIFS(METAS!$D:$D,METAS!$B:$B,PAUSAS!$E42)&gt;=AU42,0,AU42-SUMIFS(METAS!$D:$D,METAS!$B:$B,PAUSAS!$E42)))</f>
        <v>0</v>
      </c>
      <c r="AW42" s="28">
        <f>IF($B42="","",IF(COUNTIF(BASE!$A:$A,PAUSAS!AW$3)=0,"",SUMIFS(BASE!$AA:$AA,BASE!$A:$A,PAUSAS!AW$3,BASE!$G:$G,PAUSAS!$B42)))</f>
        <v>0</v>
      </c>
      <c r="AX42" s="28">
        <f>IF(AW42="","",IF(SUMIFS(METAS!$D:$D,METAS!$B:$B,PAUSAS!$E42)&gt;=AW42,0,AW42-SUMIFS(METAS!$D:$D,METAS!$B:$B,PAUSAS!$E42)))</f>
        <v>0</v>
      </c>
      <c r="AY42" s="18">
        <f>IF($B42="","",IF(COUNTIF(BASE!$A:$A,PAUSAS!AY$3)=0,"",SUMIFS(BASE!$AA:$AA,BASE!$A:$A,PAUSAS!AY$3,BASE!$G:$G,PAUSAS!$B42)))</f>
        <v>0</v>
      </c>
      <c r="AZ42" s="18">
        <f>IF(AY42="","",IF(SUMIFS(METAS!$D:$D,METAS!$B:$B,PAUSAS!$E42)&gt;=AY42,0,AY42-SUMIFS(METAS!$D:$D,METAS!$B:$B,PAUSAS!$E42)))</f>
        <v>0</v>
      </c>
      <c r="BA42" s="28">
        <f>IF($B42="","",IF(COUNTIF(BASE!$A:$A,PAUSAS!BA$3)=0,"",SUMIFS(BASE!$AA:$AA,BASE!$A:$A,PAUSAS!BA$3,BASE!$G:$G,PAUSAS!$B42)))</f>
        <v>0</v>
      </c>
      <c r="BB42" s="28">
        <f>IF(BA42="","",IF(SUMIFS(METAS!$D:$D,METAS!$B:$B,PAUSAS!$E42)&gt;=BA42,0,BA42-SUMIFS(METAS!$D:$D,METAS!$B:$B,PAUSAS!$E42)))</f>
        <v>0</v>
      </c>
      <c r="BC42" s="18">
        <f>IF($B42="","",IF(COUNTIF(BASE!$A:$A,PAUSAS!BC$3)=0,"",SUMIFS(BASE!$AA:$AA,BASE!$A:$A,PAUSAS!BC$3,BASE!$G:$G,PAUSAS!$B42)))</f>
        <v>0</v>
      </c>
      <c r="BD42" s="18">
        <f>IF(BC42="","",IF(SUMIFS(METAS!$D:$D,METAS!$B:$B,PAUSAS!$E42)&gt;=BC42,0,BC42-SUMIFS(METAS!$D:$D,METAS!$B:$B,PAUSAS!$E42)))</f>
        <v>0</v>
      </c>
      <c r="BE42" s="28">
        <f>IF($B42="","",IF(COUNTIF(BASE!$A:$A,PAUSAS!BE$3)=0,"",SUMIFS(BASE!$AA:$AA,BASE!$A:$A,PAUSAS!BE$3,BASE!$G:$G,PAUSAS!$B42)))</f>
        <v>0</v>
      </c>
      <c r="BF42" s="28">
        <f>IF(BE42="","",IF(SUMIFS(METAS!$D:$D,METAS!$B:$B,PAUSAS!$E42)&gt;=BE42,0,BE42-SUMIFS(METAS!$D:$D,METAS!$B:$B,PAUSAS!$E42)))</f>
        <v>0</v>
      </c>
      <c r="BG42" s="18">
        <f>IF($B42="","",IF(COUNTIF(BASE!$A:$A,PAUSAS!BG$3)=0,"",SUMIFS(BASE!$AA:$AA,BASE!$A:$A,PAUSAS!BG$3,BASE!$G:$G,PAUSAS!$B42)))</f>
        <v>0</v>
      </c>
      <c r="BH42" s="18">
        <f>IF(BG42="","",IF(SUMIFS(METAS!$D:$D,METAS!$B:$B,PAUSAS!$E42)&gt;=BG42,0,BG42-SUMIFS(METAS!$D:$D,METAS!$B:$B,PAUSAS!$E42)))</f>
        <v>0</v>
      </c>
      <c r="BI42" s="28">
        <f>IF($B42="","",IF(COUNTIF(BASE!$A:$A,PAUSAS!BI$3)=0,"",SUMIFS(BASE!$AA:$AA,BASE!$A:$A,PAUSAS!BI$3,BASE!$G:$G,PAUSAS!$B42)))</f>
        <v>0</v>
      </c>
      <c r="BJ42" s="28">
        <f>IF(BI42="","",IF(SUMIFS(METAS!$D:$D,METAS!$B:$B,PAUSAS!$E42)&gt;=BI42,0,BI42-SUMIFS(METAS!$D:$D,METAS!$B:$B,PAUSAS!$E42)))</f>
        <v>0</v>
      </c>
      <c r="BK42" s="18">
        <f>IF($B42="","",IF(COUNTIF(BASE!$A:$A,PAUSAS!BK$3)=0,"",SUMIFS(BASE!$AA:$AA,BASE!$A:$A,PAUSAS!BK$3,BASE!$G:$G,PAUSAS!$B42)))</f>
        <v>0</v>
      </c>
      <c r="BL42" s="18">
        <f>IF(BK42="","",IF(SUMIFS(METAS!$D:$D,METAS!$B:$B,PAUSAS!$E42)&gt;=BK42,0,BK42-SUMIFS(METAS!$D:$D,METAS!$B:$B,PAUSAS!$E42)))</f>
        <v>0</v>
      </c>
      <c r="BM42" s="28">
        <f>IF($B42="","",IF(COUNTIF(BASE!$A:$A,PAUSAS!BM$3)=0,"",SUMIFS(BASE!$AA:$AA,BASE!$A:$A,PAUSAS!BM$3,BASE!$G:$G,PAUSAS!$B42)))</f>
        <v>0</v>
      </c>
      <c r="BN42" s="28">
        <f>IF(BM42="","",IF(SUMIFS(METAS!$D:$D,METAS!$B:$B,PAUSAS!$E42)&gt;=BM42,0,BM42-SUMIFS(METAS!$D:$D,METAS!$B:$B,PAUSAS!$E42)))</f>
        <v>0</v>
      </c>
      <c r="BO42" s="18">
        <f>IF($B42="","",IF(COUNTIF(BASE!$A:$A,PAUSAS!BO$3)=0,"",SUMIFS(BASE!$AA:$AA,BASE!$A:$A,PAUSAS!BO$3,BASE!$G:$G,PAUSAS!$B42)))</f>
        <v>0</v>
      </c>
      <c r="BP42" s="18">
        <f>IF(BO42="","",IF(SUMIFS(METAS!$D:$D,METAS!$B:$B,PAUSAS!$E42)&gt;=BO42,0,BO42-SUMIFS(METAS!$D:$D,METAS!$B:$B,PAUSAS!$E42)))</f>
        <v>0</v>
      </c>
      <c r="BQ42" s="28">
        <f>IF($B42="","",IF(COUNTIF(BASE!$A:$A,PAUSAS!BQ$3)=0,"",SUMIFS(BASE!$AA:$AA,BASE!$A:$A,PAUSAS!BQ$3,BASE!$G:$G,PAUSAS!$B42)))</f>
        <v>0</v>
      </c>
      <c r="BR42" s="28">
        <f>IF(BQ42="","",IF(SUMIFS(METAS!$D:$D,METAS!$B:$B,PAUSAS!$E42)&gt;=BQ42,0,BQ42-SUMIFS(METAS!$D:$D,METAS!$B:$B,PAUSAS!$E42)))</f>
        <v>0</v>
      </c>
      <c r="BS42" s="18">
        <f>IF($B42="","",IF(COUNTIF(BASE!$A:$A,PAUSAS!BS$3)=0,"",SUMIFS(BASE!$AA:$AA,BASE!$A:$A,PAUSAS!BS$3,BASE!$G:$G,PAUSAS!$B42)))</f>
        <v>0</v>
      </c>
      <c r="BT42" s="18">
        <f>IF(BS42="","",IF(SUMIFS(METAS!$D:$D,METAS!$B:$B,PAUSAS!$E42)&gt;=BS42,0,BS42-SUMIFS(METAS!$D:$D,METAS!$B:$B,PAUSAS!$E42)))</f>
        <v>0</v>
      </c>
      <c r="BU42" s="28">
        <f>IF($B42="","",IF(COUNTIF(BASE!$A:$A,PAUSAS!BU$3)=0,"",SUMIFS(BASE!$AA:$AA,BASE!$A:$A,PAUSAS!BU$3,BASE!$G:$G,PAUSAS!$B42)))</f>
        <v>0</v>
      </c>
      <c r="BV42" s="28">
        <f>IF(BU42="","",IF(SUMIFS(METAS!$D:$D,METAS!$B:$B,PAUSAS!$E42)&gt;=BU42,0,BU42-SUMIFS(METAS!$D:$D,METAS!$B:$B,PAUSAS!$E42)))</f>
        <v>0</v>
      </c>
    </row>
    <row r="43" spans="2:74" s="8" customFormat="1" x14ac:dyDescent="0.25">
      <c r="B43" s="50">
        <v>91357</v>
      </c>
      <c r="C43" s="16" t="str">
        <f>IF($B43="","",VLOOKUP($B43,EQUIPE!$B:$E,2,0))</f>
        <v xml:space="preserve">	MARGELA DA FONSECA SANTOS </v>
      </c>
      <c r="D43" s="16" t="str">
        <f>IF($B43="","",VLOOKUP($B43,EQUIPE!$B:$F,5,0))</f>
        <v>ULTRAGAZ BO</v>
      </c>
      <c r="E43" s="18">
        <f>IF($B43="","",VLOOKUP($B43,EQUIPE!$B:$E,3,0))</f>
        <v>0.26388888888888895</v>
      </c>
      <c r="F43" s="16" t="str">
        <f>IF($B43="","",VLOOKUP($B43,EQUIPE!$B:$E,4,0))</f>
        <v>TATIANE REGINA DE BARROS</v>
      </c>
      <c r="H43" s="18">
        <f>IF($B43="","",SUMIFS(ABS!$H:$H,ABS!$B:$B,PAUSAS!$B43)*SUMIFS(METAS!$D:$D,METAS!$B:$B,PAUSAS!$E43))</f>
        <v>0.7944444444444444</v>
      </c>
      <c r="I43" s="18">
        <f t="shared" si="1"/>
        <v>0.77270833333333322</v>
      </c>
      <c r="J43" s="18">
        <f t="shared" si="2"/>
        <v>2.2743055555555561E-2</v>
      </c>
      <c r="K43" s="19">
        <f t="shared" si="3"/>
        <v>0.9713723776223776</v>
      </c>
      <c r="M43" s="28">
        <f>IF($B43="","",IF(COUNTIF(BASE!$A:$A,PAUSAS!M$3)=0,"",SUMIFS(BASE!$AA:$AA,BASE!$A:$A,PAUSAS!M$3,BASE!$G:$G,PAUSAS!$B43)))</f>
        <v>0</v>
      </c>
      <c r="N43" s="28">
        <f>IF(M43="","",IF(SUMIFS(METAS!$D:$D,METAS!$B:$B,PAUSAS!$E43)&gt;=M43,0,M43-SUMIFS(METAS!$D:$D,METAS!$B:$B,PAUSAS!$E43)))</f>
        <v>0</v>
      </c>
      <c r="O43" s="18">
        <f>IF($B43="","",IF(COUNTIF(BASE!$A:$A,PAUSAS!O$3)=0,"",SUMIFS(BASE!$AA:$AA,BASE!$A:$A,PAUSAS!O$3,BASE!$G:$G,PAUSAS!$B43)))</f>
        <v>1.4363425925925925E-2</v>
      </c>
      <c r="P43" s="18">
        <f>IF(O43="","",IF(SUMIFS(METAS!$D:$D,METAS!$B:$B,PAUSAS!$E43)&gt;=O43,0,O43-SUMIFS(METAS!$D:$D,METAS!$B:$B,PAUSAS!$E43)))</f>
        <v>0</v>
      </c>
      <c r="Q43" s="28">
        <f>IF($B43="","",IF(COUNTIF(BASE!$A:$A,PAUSAS!Q$3)=0,"",SUMIFS(BASE!$AA:$AA,BASE!$A:$A,PAUSAS!Q$3,BASE!$G:$G,PAUSAS!$B43)))</f>
        <v>3.0439814814814815E-2</v>
      </c>
      <c r="R43" s="28">
        <f>IF(Q43="","",IF(SUMIFS(METAS!$D:$D,METAS!$B:$B,PAUSAS!$E43)&gt;=Q43,0,Q43-SUMIFS(METAS!$D:$D,METAS!$B:$B,PAUSAS!$E43)))</f>
        <v>0</v>
      </c>
      <c r="S43" s="18">
        <f>IF($B43="","",IF(COUNTIF(BASE!$A:$A,PAUSAS!S$3)=0,"",SUMIFS(BASE!$AA:$AA,BASE!$A:$A,PAUSAS!S$3,BASE!$G:$G,PAUSAS!$B43)))</f>
        <v>2.9537037037037035E-2</v>
      </c>
      <c r="T43" s="18">
        <f>IF(S43="","",IF(SUMIFS(METAS!$D:$D,METAS!$B:$B,PAUSAS!$E43)&gt;=S43,0,S43-SUMIFS(METAS!$D:$D,METAS!$B:$B,PAUSAS!$E43)))</f>
        <v>0</v>
      </c>
      <c r="U43" s="28">
        <f>IF($B43="","",IF(COUNTIF(BASE!$A:$A,PAUSAS!U$3)=0,"",SUMIFS(BASE!$AA:$AA,BASE!$A:$A,PAUSAS!U$3,BASE!$G:$G,PAUSAS!$B43)))</f>
        <v>2.6793981481481481E-2</v>
      </c>
      <c r="V43" s="28">
        <f>IF(U43="","",IF(SUMIFS(METAS!$D:$D,METAS!$B:$B,PAUSAS!$E43)&gt;=U43,0,U43-SUMIFS(METAS!$D:$D,METAS!$B:$B,PAUSAS!$E43)))</f>
        <v>0</v>
      </c>
      <c r="W43" s="18">
        <f>IF($B43="","",IF(COUNTIF(BASE!$A:$A,PAUSAS!W$3)=0,"",SUMIFS(BASE!$AA:$AA,BASE!$A:$A,PAUSAS!W$3,BASE!$G:$G,PAUSAS!$B43)))</f>
        <v>2.9363425925925928E-2</v>
      </c>
      <c r="X43" s="18">
        <f>IF(W43="","",IF(SUMIFS(METAS!$D:$D,METAS!$B:$B,PAUSAS!$E43)&gt;=W43,0,W43-SUMIFS(METAS!$D:$D,METAS!$B:$B,PAUSAS!$E43)))</f>
        <v>0</v>
      </c>
      <c r="Y43" s="28">
        <f>IF($B43="","",IF(COUNTIF(BASE!$A:$A,PAUSAS!Y$3)=0,"",SUMIFS(BASE!$AA:$AA,BASE!$A:$A,PAUSAS!Y$3,BASE!$G:$G,PAUSAS!$B43)))</f>
        <v>0</v>
      </c>
      <c r="Z43" s="28">
        <f>IF(Y43="","",IF(SUMIFS(METAS!$D:$D,METAS!$B:$B,PAUSAS!$E43)&gt;=Y43,0,Y43-SUMIFS(METAS!$D:$D,METAS!$B:$B,PAUSAS!$E43)))</f>
        <v>0</v>
      </c>
      <c r="AA43" s="18">
        <f>IF($B43="","",IF(COUNTIF(BASE!$A:$A,PAUSAS!AA$3)=0,"",SUMIFS(BASE!$AA:$AA,BASE!$A:$A,PAUSAS!AA$3,BASE!$G:$G,PAUSAS!$B43)))</f>
        <v>2.886574074074074E-2</v>
      </c>
      <c r="AB43" s="18">
        <f>IF(AA43="","",IF(SUMIFS(METAS!$D:$D,METAS!$B:$B,PAUSAS!$E43)&gt;=AA43,0,AA43-SUMIFS(METAS!$D:$D,METAS!$B:$B,PAUSAS!$E43)))</f>
        <v>0</v>
      </c>
      <c r="AC43" s="28">
        <f>IF($B43="","",IF(COUNTIF(BASE!$A:$A,PAUSAS!AC$3)=0,"",SUMIFS(BASE!$AA:$AA,BASE!$A:$A,PAUSAS!AC$3,BASE!$G:$G,PAUSAS!$B43)))</f>
        <v>2.9467592592592594E-2</v>
      </c>
      <c r="AD43" s="28">
        <f>IF(AC43="","",IF(SUMIFS(METAS!$D:$D,METAS!$B:$B,PAUSAS!$E43)&gt;=AC43,0,AC43-SUMIFS(METAS!$D:$D,METAS!$B:$B,PAUSAS!$E43)))</f>
        <v>0</v>
      </c>
      <c r="AE43" s="18">
        <f>IF($B43="","",IF(COUNTIF(BASE!$A:$A,PAUSAS!AE$3)=0,"",SUMIFS(BASE!$AA:$AA,BASE!$A:$A,PAUSAS!AE$3,BASE!$G:$G,PAUSAS!$B43)))</f>
        <v>2.9606481481481484E-2</v>
      </c>
      <c r="AF43" s="18">
        <f>IF(AE43="","",IF(SUMIFS(METAS!$D:$D,METAS!$B:$B,PAUSAS!$E43)&gt;=AE43,0,AE43-SUMIFS(METAS!$D:$D,METAS!$B:$B,PAUSAS!$E43)))</f>
        <v>0</v>
      </c>
      <c r="AG43" s="28">
        <f>IF($B43="","",IF(COUNTIF(BASE!$A:$A,PAUSAS!AG$3)=0,"",SUMIFS(BASE!$AA:$AA,BASE!$A:$A,PAUSAS!AG$3,BASE!$G:$G,PAUSAS!$B43)))</f>
        <v>2.8668981481481476E-2</v>
      </c>
      <c r="AH43" s="28">
        <f>IF(AG43="","",IF(SUMIFS(METAS!$D:$D,METAS!$B:$B,PAUSAS!$E43)&gt;=AG43,0,AG43-SUMIFS(METAS!$D:$D,METAS!$B:$B,PAUSAS!$E43)))</f>
        <v>0</v>
      </c>
      <c r="AI43" s="18">
        <f>IF($B43="","",IF(COUNTIF(BASE!$A:$A,PAUSAS!AI$3)=0,"",SUMIFS(BASE!$AA:$AA,BASE!$A:$A,PAUSAS!AI$3,BASE!$G:$G,PAUSAS!$B43)))</f>
        <v>2.5740740740740745E-2</v>
      </c>
      <c r="AJ43" s="18">
        <f>IF(AI43="","",IF(SUMIFS(METAS!$D:$D,METAS!$B:$B,PAUSAS!$E43)&gt;=AI43,0,AI43-SUMIFS(METAS!$D:$D,METAS!$B:$B,PAUSAS!$E43)))</f>
        <v>0</v>
      </c>
      <c r="AK43" s="28">
        <f>IF($B43="","",IF(COUNTIF(BASE!$A:$A,PAUSAS!AK$3)=0,"",SUMIFS(BASE!$AA:$AA,BASE!$A:$A,PAUSAS!AK$3,BASE!$G:$G,PAUSAS!$B43)))</f>
        <v>3.5972222222222225E-2</v>
      </c>
      <c r="AL43" s="28">
        <f>IF(AK43="","",IF(SUMIFS(METAS!$D:$D,METAS!$B:$B,PAUSAS!$E43)&gt;=AK43,0,AK43-SUMIFS(METAS!$D:$D,METAS!$B:$B,PAUSAS!$E43)))</f>
        <v>5.4166666666666703E-3</v>
      </c>
      <c r="AM43" s="18">
        <f>IF($B43="","",IF(COUNTIF(BASE!$A:$A,PAUSAS!AM$3)=0,"",SUMIFS(BASE!$AA:$AA,BASE!$A:$A,PAUSAS!AM$3,BASE!$G:$G,PAUSAS!$B43)))</f>
        <v>0</v>
      </c>
      <c r="AN43" s="18">
        <f>IF(AM43="","",IF(SUMIFS(METAS!$D:$D,METAS!$B:$B,PAUSAS!$E43)&gt;=AM43,0,AM43-SUMIFS(METAS!$D:$D,METAS!$B:$B,PAUSAS!$E43)))</f>
        <v>0</v>
      </c>
      <c r="AO43" s="28">
        <f>IF($B43="","",IF(COUNTIF(BASE!$A:$A,PAUSAS!AO$3)=0,"",SUMIFS(BASE!$AA:$AA,BASE!$A:$A,PAUSAS!AO$3,BASE!$G:$G,PAUSAS!$B43)))</f>
        <v>3.1851851851851853E-2</v>
      </c>
      <c r="AP43" s="28">
        <f>IF(AO43="","",IF(SUMIFS(METAS!$D:$D,METAS!$B:$B,PAUSAS!$E43)&gt;=AO43,0,AO43-SUMIFS(METAS!$D:$D,METAS!$B:$B,PAUSAS!$E43)))</f>
        <v>1.2962962962962989E-3</v>
      </c>
      <c r="AQ43" s="18">
        <f>IF($B43="","",IF(COUNTIF(BASE!$A:$A,PAUSAS!AQ$3)=0,"",SUMIFS(BASE!$AA:$AA,BASE!$A:$A,PAUSAS!AQ$3,BASE!$G:$G,PAUSAS!$B43)))</f>
        <v>3.1539351851851853E-2</v>
      </c>
      <c r="AR43" s="18">
        <f>IF(AQ43="","",IF(SUMIFS(METAS!$D:$D,METAS!$B:$B,PAUSAS!$E43)&gt;=AQ43,0,AQ43-SUMIFS(METAS!$D:$D,METAS!$B:$B,PAUSAS!$E43)))</f>
        <v>9.8379629629629858E-4</v>
      </c>
      <c r="AS43" s="28">
        <f>IF($B43="","",IF(COUNTIF(BASE!$A:$A,PAUSAS!AS$3)=0,"",SUMIFS(BASE!$AA:$AA,BASE!$A:$A,PAUSAS!AS$3,BASE!$G:$G,PAUSAS!$B43)))</f>
        <v>2.9386574074074075E-2</v>
      </c>
      <c r="AT43" s="28">
        <f>IF(AS43="","",IF(SUMIFS(METAS!$D:$D,METAS!$B:$B,PAUSAS!$E43)&gt;=AS43,0,AS43-SUMIFS(METAS!$D:$D,METAS!$B:$B,PAUSAS!$E43)))</f>
        <v>0</v>
      </c>
      <c r="AU43" s="18">
        <f>IF($B43="","",IF(COUNTIF(BASE!$A:$A,PAUSAS!AU$3)=0,"",SUMIFS(BASE!$AA:$AA,BASE!$A:$A,PAUSAS!AU$3,BASE!$G:$G,PAUSAS!$B43)))</f>
        <v>2.958333333333333E-2</v>
      </c>
      <c r="AV43" s="18">
        <f>IF(AU43="","",IF(SUMIFS(METAS!$D:$D,METAS!$B:$B,PAUSAS!$E43)&gt;=AU43,0,AU43-SUMIFS(METAS!$D:$D,METAS!$B:$B,PAUSAS!$E43)))</f>
        <v>0</v>
      </c>
      <c r="AW43" s="28">
        <f>IF($B43="","",IF(COUNTIF(BASE!$A:$A,PAUSAS!AW$3)=0,"",SUMIFS(BASE!$AA:$AA,BASE!$A:$A,PAUSAS!AW$3,BASE!$G:$G,PAUSAS!$B43)))</f>
        <v>2.8368055555555556E-2</v>
      </c>
      <c r="AX43" s="28">
        <f>IF(AW43="","",IF(SUMIFS(METAS!$D:$D,METAS!$B:$B,PAUSAS!$E43)&gt;=AW43,0,AW43-SUMIFS(METAS!$D:$D,METAS!$B:$B,PAUSAS!$E43)))</f>
        <v>0</v>
      </c>
      <c r="AY43" s="18">
        <f>IF($B43="","",IF(COUNTIF(BASE!$A:$A,PAUSAS!AY$3)=0,"",SUMIFS(BASE!$AA:$AA,BASE!$A:$A,PAUSAS!AY$3,BASE!$G:$G,PAUSAS!$B43)))</f>
        <v>3.7835648148148146E-2</v>
      </c>
      <c r="AZ43" s="18">
        <f>IF(AY43="","",IF(SUMIFS(METAS!$D:$D,METAS!$B:$B,PAUSAS!$E43)&gt;=AY43,0,AY43-SUMIFS(METAS!$D:$D,METAS!$B:$B,PAUSAS!$E43)))</f>
        <v>7.2800925925925915E-3</v>
      </c>
      <c r="BA43" s="28">
        <f>IF($B43="","",IF(COUNTIF(BASE!$A:$A,PAUSAS!BA$3)=0,"",SUMIFS(BASE!$AA:$AA,BASE!$A:$A,PAUSAS!BA$3,BASE!$G:$G,PAUSAS!$B43)))</f>
        <v>0</v>
      </c>
      <c r="BB43" s="28">
        <f>IF(BA43="","",IF(SUMIFS(METAS!$D:$D,METAS!$B:$B,PAUSAS!$E43)&gt;=BA43,0,BA43-SUMIFS(METAS!$D:$D,METAS!$B:$B,PAUSAS!$E43)))</f>
        <v>0</v>
      </c>
      <c r="BC43" s="18">
        <f>IF($B43="","",IF(COUNTIF(BASE!$A:$A,PAUSAS!BC$3)=0,"",SUMIFS(BASE!$AA:$AA,BASE!$A:$A,PAUSAS!BC$3,BASE!$G:$G,PAUSAS!$B43)))</f>
        <v>3.1481481481481478E-2</v>
      </c>
      <c r="BD43" s="18">
        <f>IF(BC43="","",IF(SUMIFS(METAS!$D:$D,METAS!$B:$B,PAUSAS!$E43)&gt;=BC43,0,BC43-SUMIFS(METAS!$D:$D,METAS!$B:$B,PAUSAS!$E43)))</f>
        <v>9.2592592592592379E-4</v>
      </c>
      <c r="BE43" s="28">
        <f>IF($B43="","",IF(COUNTIF(BASE!$A:$A,PAUSAS!BE$3)=0,"",SUMIFS(BASE!$AA:$AA,BASE!$A:$A,PAUSAS!BE$3,BASE!$G:$G,PAUSAS!$B43)))</f>
        <v>3.0069444444444447E-2</v>
      </c>
      <c r="BF43" s="28">
        <f>IF(BE43="","",IF(SUMIFS(METAS!$D:$D,METAS!$B:$B,PAUSAS!$E43)&gt;=BE43,0,BE43-SUMIFS(METAS!$D:$D,METAS!$B:$B,PAUSAS!$E43)))</f>
        <v>0</v>
      </c>
      <c r="BG43" s="18">
        <f>IF($B43="","",IF(COUNTIF(BASE!$A:$A,PAUSAS!BG$3)=0,"",SUMIFS(BASE!$AA:$AA,BASE!$A:$A,PAUSAS!BG$3,BASE!$G:$G,PAUSAS!$B43)))</f>
        <v>3.6180555555555556E-2</v>
      </c>
      <c r="BH43" s="18">
        <f>IF(BG43="","",IF(SUMIFS(METAS!$D:$D,METAS!$B:$B,PAUSAS!$E43)&gt;=BG43,0,BG43-SUMIFS(METAS!$D:$D,METAS!$B:$B,PAUSAS!$E43)))</f>
        <v>5.6250000000000015E-3</v>
      </c>
      <c r="BI43" s="28">
        <f>IF($B43="","",IF(COUNTIF(BASE!$A:$A,PAUSAS!BI$3)=0,"",SUMIFS(BASE!$AA:$AA,BASE!$A:$A,PAUSAS!BI$3,BASE!$G:$G,PAUSAS!$B43)))</f>
        <v>2.8344907407407405E-2</v>
      </c>
      <c r="BJ43" s="28">
        <f>IF(BI43="","",IF(SUMIFS(METAS!$D:$D,METAS!$B:$B,PAUSAS!$E43)&gt;=BI43,0,BI43-SUMIFS(METAS!$D:$D,METAS!$B:$B,PAUSAS!$E43)))</f>
        <v>0</v>
      </c>
      <c r="BK43" s="18">
        <f>IF($B43="","",IF(COUNTIF(BASE!$A:$A,PAUSAS!BK$3)=0,"",SUMIFS(BASE!$AA:$AA,BASE!$A:$A,PAUSAS!BK$3,BASE!$G:$G,PAUSAS!$B43)))</f>
        <v>3.1770833333333331E-2</v>
      </c>
      <c r="BL43" s="18">
        <f>IF(BK43="","",IF(SUMIFS(METAS!$D:$D,METAS!$B:$B,PAUSAS!$E43)&gt;=BK43,0,BK43-SUMIFS(METAS!$D:$D,METAS!$B:$B,PAUSAS!$E43)))</f>
        <v>1.2152777777777769E-3</v>
      </c>
      <c r="BM43" s="28">
        <f>IF($B43="","",IF(COUNTIF(BASE!$A:$A,PAUSAS!BM$3)=0,"",SUMIFS(BASE!$AA:$AA,BASE!$A:$A,PAUSAS!BM$3,BASE!$G:$G,PAUSAS!$B43)))</f>
        <v>2.8564814814814817E-2</v>
      </c>
      <c r="BN43" s="28">
        <f>IF(BM43="","",IF(SUMIFS(METAS!$D:$D,METAS!$B:$B,PAUSAS!$E43)&gt;=BM43,0,BM43-SUMIFS(METAS!$D:$D,METAS!$B:$B,PAUSAS!$E43)))</f>
        <v>0</v>
      </c>
      <c r="BO43" s="18">
        <f>IF($B43="","",IF(COUNTIF(BASE!$A:$A,PAUSAS!BO$3)=0,"",SUMIFS(BASE!$AA:$AA,BASE!$A:$A,PAUSAS!BO$3,BASE!$G:$G,PAUSAS!$B43)))</f>
        <v>0</v>
      </c>
      <c r="BP43" s="18">
        <f>IF(BO43="","",IF(SUMIFS(METAS!$D:$D,METAS!$B:$B,PAUSAS!$E43)&gt;=BO43,0,BO43-SUMIFS(METAS!$D:$D,METAS!$B:$B,PAUSAS!$E43)))</f>
        <v>0</v>
      </c>
      <c r="BQ43" s="28">
        <f>IF($B43="","",IF(COUNTIF(BASE!$A:$A,PAUSAS!BQ$3)=0,"",SUMIFS(BASE!$AA:$AA,BASE!$A:$A,PAUSAS!BQ$3,BASE!$G:$G,PAUSAS!$B43)))</f>
        <v>2.8125000000000001E-2</v>
      </c>
      <c r="BR43" s="28">
        <f>IF(BQ43="","",IF(SUMIFS(METAS!$D:$D,METAS!$B:$B,PAUSAS!$E43)&gt;=BQ43,0,BQ43-SUMIFS(METAS!$D:$D,METAS!$B:$B,PAUSAS!$E43)))</f>
        <v>0</v>
      </c>
      <c r="BS43" s="18">
        <f>IF($B43="","",IF(COUNTIF(BASE!$A:$A,PAUSAS!BS$3)=0,"",SUMIFS(BASE!$AA:$AA,BASE!$A:$A,PAUSAS!BS$3,BASE!$G:$G,PAUSAS!$B43)))</f>
        <v>3.0497685185185183E-2</v>
      </c>
      <c r="BT43" s="18">
        <f>IF(BS43="","",IF(SUMIFS(METAS!$D:$D,METAS!$B:$B,PAUSAS!$E43)&gt;=BS43,0,BS43-SUMIFS(METAS!$D:$D,METAS!$B:$B,PAUSAS!$E43)))</f>
        <v>0</v>
      </c>
      <c r="BU43" s="28">
        <f>IF($B43="","",IF(COUNTIF(BASE!$A:$A,PAUSAS!BU$3)=0,"",SUMIFS(BASE!$AA:$AA,BASE!$A:$A,PAUSAS!BU$3,BASE!$G:$G,PAUSAS!$B43)))</f>
        <v>3.0289351851851852E-2</v>
      </c>
      <c r="BV43" s="28">
        <f>IF(BU43="","",IF(SUMIFS(METAS!$D:$D,METAS!$B:$B,PAUSAS!$E43)&gt;=BU43,0,BU43-SUMIFS(METAS!$D:$D,METAS!$B:$B,PAUSAS!$E43)))</f>
        <v>0</v>
      </c>
    </row>
    <row r="44" spans="2:74" s="8" customFormat="1" x14ac:dyDescent="0.25">
      <c r="B44" s="50">
        <v>91645</v>
      </c>
      <c r="C44" s="16" t="str">
        <f>IF($B44="","",VLOOKUP($B44,EQUIPE!$B:$E,2,0))</f>
        <v>ALAN DIAS DOS SANTOS</v>
      </c>
      <c r="D44" s="16" t="str">
        <f>IF($B44="","",VLOOKUP($B44,EQUIPE!$B:$F,5,0))</f>
        <v>ULTRAGAZ BO</v>
      </c>
      <c r="E44" s="18">
        <f>IF($B44="","",VLOOKUP($B44,EQUIPE!$B:$E,3,0))</f>
        <v>0.26388888888888884</v>
      </c>
      <c r="F44" s="16" t="str">
        <f>IF($B44="","",VLOOKUP($B44,EQUIPE!$B:$E,4,0))</f>
        <v>TATIANE REGINA DE BARROS</v>
      </c>
      <c r="H44" s="18">
        <f>IF($B44="","",SUMIFS(ABS!$H:$H,ABS!$B:$B,PAUSAS!$B44)*SUMIFS(METAS!$D:$D,METAS!$B:$B,PAUSAS!$E44))</f>
        <v>0.61111111111111105</v>
      </c>
      <c r="I44" s="18">
        <f t="shared" si="1"/>
        <v>0</v>
      </c>
      <c r="J44" s="18">
        <f t="shared" si="2"/>
        <v>0</v>
      </c>
      <c r="K44" s="19">
        <f t="shared" si="3"/>
        <v>1</v>
      </c>
      <c r="M44" s="28">
        <f>IF($B44="","",IF(COUNTIF(BASE!$A:$A,PAUSAS!M$3)=0,"",SUMIFS(BASE!$AA:$AA,BASE!$A:$A,PAUSAS!M$3,BASE!$G:$G,PAUSAS!$B44)))</f>
        <v>0</v>
      </c>
      <c r="N44" s="28">
        <f>IF(M44="","",IF(SUMIFS(METAS!$D:$D,METAS!$B:$B,PAUSAS!$E44)&gt;=M44,0,M44-SUMIFS(METAS!$D:$D,METAS!$B:$B,PAUSAS!$E44)))</f>
        <v>0</v>
      </c>
      <c r="O44" s="18">
        <f>IF($B44="","",IF(COUNTIF(BASE!$A:$A,PAUSAS!O$3)=0,"",SUMIFS(BASE!$AA:$AA,BASE!$A:$A,PAUSAS!O$3,BASE!$G:$G,PAUSAS!$B44)))</f>
        <v>0</v>
      </c>
      <c r="P44" s="18">
        <f>IF(O44="","",IF(SUMIFS(METAS!$D:$D,METAS!$B:$B,PAUSAS!$E44)&gt;=O44,0,O44-SUMIFS(METAS!$D:$D,METAS!$B:$B,PAUSAS!$E44)))</f>
        <v>0</v>
      </c>
      <c r="Q44" s="28">
        <f>IF($B44="","",IF(COUNTIF(BASE!$A:$A,PAUSAS!Q$3)=0,"",SUMIFS(BASE!$AA:$AA,BASE!$A:$A,PAUSAS!Q$3,BASE!$G:$G,PAUSAS!$B44)))</f>
        <v>0</v>
      </c>
      <c r="R44" s="28">
        <f>IF(Q44="","",IF(SUMIFS(METAS!$D:$D,METAS!$B:$B,PAUSAS!$E44)&gt;=Q44,0,Q44-SUMIFS(METAS!$D:$D,METAS!$B:$B,PAUSAS!$E44)))</f>
        <v>0</v>
      </c>
      <c r="S44" s="18">
        <f>IF($B44="","",IF(COUNTIF(BASE!$A:$A,PAUSAS!S$3)=0,"",SUMIFS(BASE!$AA:$AA,BASE!$A:$A,PAUSAS!S$3,BASE!$G:$G,PAUSAS!$B44)))</f>
        <v>0</v>
      </c>
      <c r="T44" s="18">
        <f>IF(S44="","",IF(SUMIFS(METAS!$D:$D,METAS!$B:$B,PAUSAS!$E44)&gt;=S44,0,S44-SUMIFS(METAS!$D:$D,METAS!$B:$B,PAUSAS!$E44)))</f>
        <v>0</v>
      </c>
      <c r="U44" s="28">
        <f>IF($B44="","",IF(COUNTIF(BASE!$A:$A,PAUSAS!U$3)=0,"",SUMIFS(BASE!$AA:$AA,BASE!$A:$A,PAUSAS!U$3,BASE!$G:$G,PAUSAS!$B44)))</f>
        <v>0</v>
      </c>
      <c r="V44" s="28">
        <f>IF(U44="","",IF(SUMIFS(METAS!$D:$D,METAS!$B:$B,PAUSAS!$E44)&gt;=U44,0,U44-SUMIFS(METAS!$D:$D,METAS!$B:$B,PAUSAS!$E44)))</f>
        <v>0</v>
      </c>
      <c r="W44" s="18">
        <f>IF($B44="","",IF(COUNTIF(BASE!$A:$A,PAUSAS!W$3)=0,"",SUMIFS(BASE!$AA:$AA,BASE!$A:$A,PAUSAS!W$3,BASE!$G:$G,PAUSAS!$B44)))</f>
        <v>0</v>
      </c>
      <c r="X44" s="18">
        <f>IF(W44="","",IF(SUMIFS(METAS!$D:$D,METAS!$B:$B,PAUSAS!$E44)&gt;=W44,0,W44-SUMIFS(METAS!$D:$D,METAS!$B:$B,PAUSAS!$E44)))</f>
        <v>0</v>
      </c>
      <c r="Y44" s="28">
        <f>IF($B44="","",IF(COUNTIF(BASE!$A:$A,PAUSAS!Y$3)=0,"",SUMIFS(BASE!$AA:$AA,BASE!$A:$A,PAUSAS!Y$3,BASE!$G:$G,PAUSAS!$B44)))</f>
        <v>0</v>
      </c>
      <c r="Z44" s="28">
        <f>IF(Y44="","",IF(SUMIFS(METAS!$D:$D,METAS!$B:$B,PAUSAS!$E44)&gt;=Y44,0,Y44-SUMIFS(METAS!$D:$D,METAS!$B:$B,PAUSAS!$E44)))</f>
        <v>0</v>
      </c>
      <c r="AA44" s="18">
        <f>IF($B44="","",IF(COUNTIF(BASE!$A:$A,PAUSAS!AA$3)=0,"",SUMIFS(BASE!$AA:$AA,BASE!$A:$A,PAUSAS!AA$3,BASE!$G:$G,PAUSAS!$B44)))</f>
        <v>0</v>
      </c>
      <c r="AB44" s="18">
        <f>IF(AA44="","",IF(SUMIFS(METAS!$D:$D,METAS!$B:$B,PAUSAS!$E44)&gt;=AA44,0,AA44-SUMIFS(METAS!$D:$D,METAS!$B:$B,PAUSAS!$E44)))</f>
        <v>0</v>
      </c>
      <c r="AC44" s="28">
        <f>IF($B44="","",IF(COUNTIF(BASE!$A:$A,PAUSAS!AC$3)=0,"",SUMIFS(BASE!$AA:$AA,BASE!$A:$A,PAUSAS!AC$3,BASE!$G:$G,PAUSAS!$B44)))</f>
        <v>0</v>
      </c>
      <c r="AD44" s="28">
        <f>IF(AC44="","",IF(SUMIFS(METAS!$D:$D,METAS!$B:$B,PAUSAS!$E44)&gt;=AC44,0,AC44-SUMIFS(METAS!$D:$D,METAS!$B:$B,PAUSAS!$E44)))</f>
        <v>0</v>
      </c>
      <c r="AE44" s="18">
        <f>IF($B44="","",IF(COUNTIF(BASE!$A:$A,PAUSAS!AE$3)=0,"",SUMIFS(BASE!$AA:$AA,BASE!$A:$A,PAUSAS!AE$3,BASE!$G:$G,PAUSAS!$B44)))</f>
        <v>0</v>
      </c>
      <c r="AF44" s="18">
        <f>IF(AE44="","",IF(SUMIFS(METAS!$D:$D,METAS!$B:$B,PAUSAS!$E44)&gt;=AE44,0,AE44-SUMIFS(METAS!$D:$D,METAS!$B:$B,PAUSAS!$E44)))</f>
        <v>0</v>
      </c>
      <c r="AG44" s="28">
        <f>IF($B44="","",IF(COUNTIF(BASE!$A:$A,PAUSAS!AG$3)=0,"",SUMIFS(BASE!$AA:$AA,BASE!$A:$A,PAUSAS!AG$3,BASE!$G:$G,PAUSAS!$B44)))</f>
        <v>0</v>
      </c>
      <c r="AH44" s="28">
        <f>IF(AG44="","",IF(SUMIFS(METAS!$D:$D,METAS!$B:$B,PAUSAS!$E44)&gt;=AG44,0,AG44-SUMIFS(METAS!$D:$D,METAS!$B:$B,PAUSAS!$E44)))</f>
        <v>0</v>
      </c>
      <c r="AI44" s="18">
        <f>IF($B44="","",IF(COUNTIF(BASE!$A:$A,PAUSAS!AI$3)=0,"",SUMIFS(BASE!$AA:$AA,BASE!$A:$A,PAUSAS!AI$3,BASE!$G:$G,PAUSAS!$B44)))</f>
        <v>0</v>
      </c>
      <c r="AJ44" s="18">
        <f>IF(AI44="","",IF(SUMIFS(METAS!$D:$D,METAS!$B:$B,PAUSAS!$E44)&gt;=AI44,0,AI44-SUMIFS(METAS!$D:$D,METAS!$B:$B,PAUSAS!$E44)))</f>
        <v>0</v>
      </c>
      <c r="AK44" s="28">
        <f>IF($B44="","",IF(COUNTIF(BASE!$A:$A,PAUSAS!AK$3)=0,"",SUMIFS(BASE!$AA:$AA,BASE!$A:$A,PAUSAS!AK$3,BASE!$G:$G,PAUSAS!$B44)))</f>
        <v>0</v>
      </c>
      <c r="AL44" s="28">
        <f>IF(AK44="","",IF(SUMIFS(METAS!$D:$D,METAS!$B:$B,PAUSAS!$E44)&gt;=AK44,0,AK44-SUMIFS(METAS!$D:$D,METAS!$B:$B,PAUSAS!$E44)))</f>
        <v>0</v>
      </c>
      <c r="AM44" s="18">
        <f>IF($B44="","",IF(COUNTIF(BASE!$A:$A,PAUSAS!AM$3)=0,"",SUMIFS(BASE!$AA:$AA,BASE!$A:$A,PAUSAS!AM$3,BASE!$G:$G,PAUSAS!$B44)))</f>
        <v>0</v>
      </c>
      <c r="AN44" s="18">
        <f>IF(AM44="","",IF(SUMIFS(METAS!$D:$D,METAS!$B:$B,PAUSAS!$E44)&gt;=AM44,0,AM44-SUMIFS(METAS!$D:$D,METAS!$B:$B,PAUSAS!$E44)))</f>
        <v>0</v>
      </c>
      <c r="AO44" s="28">
        <f>IF($B44="","",IF(COUNTIF(BASE!$A:$A,PAUSAS!AO$3)=0,"",SUMIFS(BASE!$AA:$AA,BASE!$A:$A,PAUSAS!AO$3,BASE!$G:$G,PAUSAS!$B44)))</f>
        <v>0</v>
      </c>
      <c r="AP44" s="28">
        <f>IF(AO44="","",IF(SUMIFS(METAS!$D:$D,METAS!$B:$B,PAUSAS!$E44)&gt;=AO44,0,AO44-SUMIFS(METAS!$D:$D,METAS!$B:$B,PAUSAS!$E44)))</f>
        <v>0</v>
      </c>
      <c r="AQ44" s="18">
        <f>IF($B44="","",IF(COUNTIF(BASE!$A:$A,PAUSAS!AQ$3)=0,"",SUMIFS(BASE!$AA:$AA,BASE!$A:$A,PAUSAS!AQ$3,BASE!$G:$G,PAUSAS!$B44)))</f>
        <v>0</v>
      </c>
      <c r="AR44" s="18">
        <f>IF(AQ44="","",IF(SUMIFS(METAS!$D:$D,METAS!$B:$B,PAUSAS!$E44)&gt;=AQ44,0,AQ44-SUMIFS(METAS!$D:$D,METAS!$B:$B,PAUSAS!$E44)))</f>
        <v>0</v>
      </c>
      <c r="AS44" s="28">
        <f>IF($B44="","",IF(COUNTIF(BASE!$A:$A,PAUSAS!AS$3)=0,"",SUMIFS(BASE!$AA:$AA,BASE!$A:$A,PAUSAS!AS$3,BASE!$G:$G,PAUSAS!$B44)))</f>
        <v>0</v>
      </c>
      <c r="AT44" s="28">
        <f>IF(AS44="","",IF(SUMIFS(METAS!$D:$D,METAS!$B:$B,PAUSAS!$E44)&gt;=AS44,0,AS44-SUMIFS(METAS!$D:$D,METAS!$B:$B,PAUSAS!$E44)))</f>
        <v>0</v>
      </c>
      <c r="AU44" s="18">
        <f>IF($B44="","",IF(COUNTIF(BASE!$A:$A,PAUSAS!AU$3)=0,"",SUMIFS(BASE!$AA:$AA,BASE!$A:$A,PAUSAS!AU$3,BASE!$G:$G,PAUSAS!$B44)))</f>
        <v>0</v>
      </c>
      <c r="AV44" s="18">
        <f>IF(AU44="","",IF(SUMIFS(METAS!$D:$D,METAS!$B:$B,PAUSAS!$E44)&gt;=AU44,0,AU44-SUMIFS(METAS!$D:$D,METAS!$B:$B,PAUSAS!$E44)))</f>
        <v>0</v>
      </c>
      <c r="AW44" s="28">
        <f>IF($B44="","",IF(COUNTIF(BASE!$A:$A,PAUSAS!AW$3)=0,"",SUMIFS(BASE!$AA:$AA,BASE!$A:$A,PAUSAS!AW$3,BASE!$G:$G,PAUSAS!$B44)))</f>
        <v>0</v>
      </c>
      <c r="AX44" s="28">
        <f>IF(AW44="","",IF(SUMIFS(METAS!$D:$D,METAS!$B:$B,PAUSAS!$E44)&gt;=AW44,0,AW44-SUMIFS(METAS!$D:$D,METAS!$B:$B,PAUSAS!$E44)))</f>
        <v>0</v>
      </c>
      <c r="AY44" s="18">
        <f>IF($B44="","",IF(COUNTIF(BASE!$A:$A,PAUSAS!AY$3)=0,"",SUMIFS(BASE!$AA:$AA,BASE!$A:$A,PAUSAS!AY$3,BASE!$G:$G,PAUSAS!$B44)))</f>
        <v>0</v>
      </c>
      <c r="AZ44" s="18">
        <f>IF(AY44="","",IF(SUMIFS(METAS!$D:$D,METAS!$B:$B,PAUSAS!$E44)&gt;=AY44,0,AY44-SUMIFS(METAS!$D:$D,METAS!$B:$B,PAUSAS!$E44)))</f>
        <v>0</v>
      </c>
      <c r="BA44" s="28">
        <f>IF($B44="","",IF(COUNTIF(BASE!$A:$A,PAUSAS!BA$3)=0,"",SUMIFS(BASE!$AA:$AA,BASE!$A:$A,PAUSAS!BA$3,BASE!$G:$G,PAUSAS!$B44)))</f>
        <v>0</v>
      </c>
      <c r="BB44" s="28">
        <f>IF(BA44="","",IF(SUMIFS(METAS!$D:$D,METAS!$B:$B,PAUSAS!$E44)&gt;=BA44,0,BA44-SUMIFS(METAS!$D:$D,METAS!$B:$B,PAUSAS!$E44)))</f>
        <v>0</v>
      </c>
      <c r="BC44" s="18">
        <f>IF($B44="","",IF(COUNTIF(BASE!$A:$A,PAUSAS!BC$3)=0,"",SUMIFS(BASE!$AA:$AA,BASE!$A:$A,PAUSAS!BC$3,BASE!$G:$G,PAUSAS!$B44)))</f>
        <v>0</v>
      </c>
      <c r="BD44" s="18">
        <f>IF(BC44="","",IF(SUMIFS(METAS!$D:$D,METAS!$B:$B,PAUSAS!$E44)&gt;=BC44,0,BC44-SUMIFS(METAS!$D:$D,METAS!$B:$B,PAUSAS!$E44)))</f>
        <v>0</v>
      </c>
      <c r="BE44" s="28">
        <f>IF($B44="","",IF(COUNTIF(BASE!$A:$A,PAUSAS!BE$3)=0,"",SUMIFS(BASE!$AA:$AA,BASE!$A:$A,PAUSAS!BE$3,BASE!$G:$G,PAUSAS!$B44)))</f>
        <v>0</v>
      </c>
      <c r="BF44" s="28">
        <f>IF(BE44="","",IF(SUMIFS(METAS!$D:$D,METAS!$B:$B,PAUSAS!$E44)&gt;=BE44,0,BE44-SUMIFS(METAS!$D:$D,METAS!$B:$B,PAUSAS!$E44)))</f>
        <v>0</v>
      </c>
      <c r="BG44" s="18">
        <f>IF($B44="","",IF(COUNTIF(BASE!$A:$A,PAUSAS!BG$3)=0,"",SUMIFS(BASE!$AA:$AA,BASE!$A:$A,PAUSAS!BG$3,BASE!$G:$G,PAUSAS!$B44)))</f>
        <v>0</v>
      </c>
      <c r="BH44" s="18">
        <f>IF(BG44="","",IF(SUMIFS(METAS!$D:$D,METAS!$B:$B,PAUSAS!$E44)&gt;=BG44,0,BG44-SUMIFS(METAS!$D:$D,METAS!$B:$B,PAUSAS!$E44)))</f>
        <v>0</v>
      </c>
      <c r="BI44" s="28">
        <f>IF($B44="","",IF(COUNTIF(BASE!$A:$A,PAUSAS!BI$3)=0,"",SUMIFS(BASE!$AA:$AA,BASE!$A:$A,PAUSAS!BI$3,BASE!$G:$G,PAUSAS!$B44)))</f>
        <v>0</v>
      </c>
      <c r="BJ44" s="28">
        <f>IF(BI44="","",IF(SUMIFS(METAS!$D:$D,METAS!$B:$B,PAUSAS!$E44)&gt;=BI44,0,BI44-SUMIFS(METAS!$D:$D,METAS!$B:$B,PAUSAS!$E44)))</f>
        <v>0</v>
      </c>
      <c r="BK44" s="18">
        <f>IF($B44="","",IF(COUNTIF(BASE!$A:$A,PAUSAS!BK$3)=0,"",SUMIFS(BASE!$AA:$AA,BASE!$A:$A,PAUSAS!BK$3,BASE!$G:$G,PAUSAS!$B44)))</f>
        <v>0</v>
      </c>
      <c r="BL44" s="18">
        <f>IF(BK44="","",IF(SUMIFS(METAS!$D:$D,METAS!$B:$B,PAUSAS!$E44)&gt;=BK44,0,BK44-SUMIFS(METAS!$D:$D,METAS!$B:$B,PAUSAS!$E44)))</f>
        <v>0</v>
      </c>
      <c r="BM44" s="28">
        <f>IF($B44="","",IF(COUNTIF(BASE!$A:$A,PAUSAS!BM$3)=0,"",SUMIFS(BASE!$AA:$AA,BASE!$A:$A,PAUSAS!BM$3,BASE!$G:$G,PAUSAS!$B44)))</f>
        <v>0</v>
      </c>
      <c r="BN44" s="28">
        <f>IF(BM44="","",IF(SUMIFS(METAS!$D:$D,METAS!$B:$B,PAUSAS!$E44)&gt;=BM44,0,BM44-SUMIFS(METAS!$D:$D,METAS!$B:$B,PAUSAS!$E44)))</f>
        <v>0</v>
      </c>
      <c r="BO44" s="18">
        <f>IF($B44="","",IF(COUNTIF(BASE!$A:$A,PAUSAS!BO$3)=0,"",SUMIFS(BASE!$AA:$AA,BASE!$A:$A,PAUSAS!BO$3,BASE!$G:$G,PAUSAS!$B44)))</f>
        <v>0</v>
      </c>
      <c r="BP44" s="18">
        <f>IF(BO44="","",IF(SUMIFS(METAS!$D:$D,METAS!$B:$B,PAUSAS!$E44)&gt;=BO44,0,BO44-SUMIFS(METAS!$D:$D,METAS!$B:$B,PAUSAS!$E44)))</f>
        <v>0</v>
      </c>
      <c r="BQ44" s="28">
        <f>IF($B44="","",IF(COUNTIF(BASE!$A:$A,PAUSAS!BQ$3)=0,"",SUMIFS(BASE!$AA:$AA,BASE!$A:$A,PAUSAS!BQ$3,BASE!$G:$G,PAUSAS!$B44)))</f>
        <v>0</v>
      </c>
      <c r="BR44" s="28">
        <f>IF(BQ44="","",IF(SUMIFS(METAS!$D:$D,METAS!$B:$B,PAUSAS!$E44)&gt;=BQ44,0,BQ44-SUMIFS(METAS!$D:$D,METAS!$B:$B,PAUSAS!$E44)))</f>
        <v>0</v>
      </c>
      <c r="BS44" s="18">
        <f>IF($B44="","",IF(COUNTIF(BASE!$A:$A,PAUSAS!BS$3)=0,"",SUMIFS(BASE!$AA:$AA,BASE!$A:$A,PAUSAS!BS$3,BASE!$G:$G,PAUSAS!$B44)))</f>
        <v>0</v>
      </c>
      <c r="BT44" s="18">
        <f>IF(BS44="","",IF(SUMIFS(METAS!$D:$D,METAS!$B:$B,PAUSAS!$E44)&gt;=BS44,0,BS44-SUMIFS(METAS!$D:$D,METAS!$B:$B,PAUSAS!$E44)))</f>
        <v>0</v>
      </c>
      <c r="BU44" s="28">
        <f>IF($B44="","",IF(COUNTIF(BASE!$A:$A,PAUSAS!BU$3)=0,"",SUMIFS(BASE!$AA:$AA,BASE!$A:$A,PAUSAS!BU$3,BASE!$G:$G,PAUSAS!$B44)))</f>
        <v>0</v>
      </c>
      <c r="BV44" s="28">
        <f>IF(BU44="","",IF(SUMIFS(METAS!$D:$D,METAS!$B:$B,PAUSAS!$E44)&gt;=BU44,0,BU44-SUMIFS(METAS!$D:$D,METAS!$B:$B,PAUSAS!$E44)))</f>
        <v>0</v>
      </c>
    </row>
    <row r="45" spans="2:74" s="8" customFormat="1" x14ac:dyDescent="0.25">
      <c r="B45" s="50">
        <v>91284</v>
      </c>
      <c r="C45" s="16" t="str">
        <f>IF($B45="","",VLOOKUP($B45,EQUIPE!$B:$E,2,0))</f>
        <v>BRUNA SILVA LIMA</v>
      </c>
      <c r="D45" s="16" t="str">
        <f>IF($B45="","",VLOOKUP($B45,EQUIPE!$B:$F,5,0))</f>
        <v>ULTRAGAZ BO</v>
      </c>
      <c r="E45" s="18">
        <f>IF($B45="","",VLOOKUP($B45,EQUIPE!$B:$E,3,0))</f>
        <v>0.2638888888888889</v>
      </c>
      <c r="F45" s="16" t="str">
        <f>IF($B45="","",VLOOKUP($B45,EQUIPE!$B:$E,4,0))</f>
        <v>TATIANE REGINA DE BARROS</v>
      </c>
      <c r="H45" s="18">
        <f>IF($B45="","",SUMIFS(ABS!$H:$H,ABS!$B:$B,PAUSAS!$B45)*SUMIFS(METAS!$D:$D,METAS!$B:$B,PAUSAS!$E45))</f>
        <v>0.54999999999999993</v>
      </c>
      <c r="I45" s="18">
        <f t="shared" si="1"/>
        <v>0.45508101851851857</v>
      </c>
      <c r="J45" s="18">
        <f t="shared" si="2"/>
        <v>9.8379629629630205E-4</v>
      </c>
      <c r="K45" s="19">
        <f t="shared" si="3"/>
        <v>0.99821127946127941</v>
      </c>
      <c r="M45" s="28">
        <f>IF($B45="","",IF(COUNTIF(BASE!$A:$A,PAUSAS!M$3)=0,"",SUMIFS(BASE!$AA:$AA,BASE!$A:$A,PAUSAS!M$3,BASE!$G:$G,PAUSAS!$B45)))</f>
        <v>0</v>
      </c>
      <c r="N45" s="28">
        <f>IF(M45="","",IF(SUMIFS(METAS!$D:$D,METAS!$B:$B,PAUSAS!$E45)&gt;=M45,0,M45-SUMIFS(METAS!$D:$D,METAS!$B:$B,PAUSAS!$E45)))</f>
        <v>0</v>
      </c>
      <c r="O45" s="18">
        <f>IF($B45="","",IF(COUNTIF(BASE!$A:$A,PAUSAS!O$3)=0,"",SUMIFS(BASE!$AA:$AA,BASE!$A:$A,PAUSAS!O$3,BASE!$G:$G,PAUSAS!$B45)))</f>
        <v>0</v>
      </c>
      <c r="P45" s="18">
        <f>IF(O45="","",IF(SUMIFS(METAS!$D:$D,METAS!$B:$B,PAUSAS!$E45)&gt;=O45,0,O45-SUMIFS(METAS!$D:$D,METAS!$B:$B,PAUSAS!$E45)))</f>
        <v>0</v>
      </c>
      <c r="Q45" s="28">
        <f>IF($B45="","",IF(COUNTIF(BASE!$A:$A,PAUSAS!Q$3)=0,"",SUMIFS(BASE!$AA:$AA,BASE!$A:$A,PAUSAS!Q$3,BASE!$G:$G,PAUSAS!$B45)))</f>
        <v>0</v>
      </c>
      <c r="R45" s="28">
        <f>IF(Q45="","",IF(SUMIFS(METAS!$D:$D,METAS!$B:$B,PAUSAS!$E45)&gt;=Q45,0,Q45-SUMIFS(METAS!$D:$D,METAS!$B:$B,PAUSAS!$E45)))</f>
        <v>0</v>
      </c>
      <c r="S45" s="18">
        <f>IF($B45="","",IF(COUNTIF(BASE!$A:$A,PAUSAS!S$3)=0,"",SUMIFS(BASE!$AA:$AA,BASE!$A:$A,PAUSAS!S$3,BASE!$G:$G,PAUSAS!$B45)))</f>
        <v>0</v>
      </c>
      <c r="T45" s="18">
        <f>IF(S45="","",IF(SUMIFS(METAS!$D:$D,METAS!$B:$B,PAUSAS!$E45)&gt;=S45,0,S45-SUMIFS(METAS!$D:$D,METAS!$B:$B,PAUSAS!$E45)))</f>
        <v>0</v>
      </c>
      <c r="U45" s="28">
        <f>IF($B45="","",IF(COUNTIF(BASE!$A:$A,PAUSAS!U$3)=0,"",SUMIFS(BASE!$AA:$AA,BASE!$A:$A,PAUSAS!U$3,BASE!$G:$G,PAUSAS!$B45)))</f>
        <v>0</v>
      </c>
      <c r="V45" s="28">
        <f>IF(U45="","",IF(SUMIFS(METAS!$D:$D,METAS!$B:$B,PAUSAS!$E45)&gt;=U45,0,U45-SUMIFS(METAS!$D:$D,METAS!$B:$B,PAUSAS!$E45)))</f>
        <v>0</v>
      </c>
      <c r="W45" s="18">
        <f>IF($B45="","",IF(COUNTIF(BASE!$A:$A,PAUSAS!W$3)=0,"",SUMIFS(BASE!$AA:$AA,BASE!$A:$A,PAUSAS!W$3,BASE!$G:$G,PAUSAS!$B45)))</f>
        <v>0</v>
      </c>
      <c r="X45" s="18">
        <f>IF(W45="","",IF(SUMIFS(METAS!$D:$D,METAS!$B:$B,PAUSAS!$E45)&gt;=W45,0,W45-SUMIFS(METAS!$D:$D,METAS!$B:$B,PAUSAS!$E45)))</f>
        <v>0</v>
      </c>
      <c r="Y45" s="28">
        <f>IF($B45="","",IF(COUNTIF(BASE!$A:$A,PAUSAS!Y$3)=0,"",SUMIFS(BASE!$AA:$AA,BASE!$A:$A,PAUSAS!Y$3,BASE!$G:$G,PAUSAS!$B45)))</f>
        <v>0</v>
      </c>
      <c r="Z45" s="28">
        <f>IF(Y45="","",IF(SUMIFS(METAS!$D:$D,METAS!$B:$B,PAUSAS!$E45)&gt;=Y45,0,Y45-SUMIFS(METAS!$D:$D,METAS!$B:$B,PAUSAS!$E45)))</f>
        <v>0</v>
      </c>
      <c r="AA45" s="18">
        <f>IF($B45="","",IF(COUNTIF(BASE!$A:$A,PAUSAS!AA$3)=0,"",SUMIFS(BASE!$AA:$AA,BASE!$A:$A,PAUSAS!AA$3,BASE!$G:$G,PAUSAS!$B45)))</f>
        <v>0</v>
      </c>
      <c r="AB45" s="18">
        <f>IF(AA45="","",IF(SUMIFS(METAS!$D:$D,METAS!$B:$B,PAUSAS!$E45)&gt;=AA45,0,AA45-SUMIFS(METAS!$D:$D,METAS!$B:$B,PAUSAS!$E45)))</f>
        <v>0</v>
      </c>
      <c r="AC45" s="28">
        <f>IF($B45="","",IF(COUNTIF(BASE!$A:$A,PAUSAS!AC$3)=0,"",SUMIFS(BASE!$AA:$AA,BASE!$A:$A,PAUSAS!AC$3,BASE!$G:$G,PAUSAS!$B45)))</f>
        <v>0</v>
      </c>
      <c r="AD45" s="28">
        <f>IF(AC45="","",IF(SUMIFS(METAS!$D:$D,METAS!$B:$B,PAUSAS!$E45)&gt;=AC45,0,AC45-SUMIFS(METAS!$D:$D,METAS!$B:$B,PAUSAS!$E45)))</f>
        <v>0</v>
      </c>
      <c r="AE45" s="18">
        <f>IF($B45="","",IF(COUNTIF(BASE!$A:$A,PAUSAS!AE$3)=0,"",SUMIFS(BASE!$AA:$AA,BASE!$A:$A,PAUSAS!AE$3,BASE!$G:$G,PAUSAS!$B45)))</f>
        <v>1.8854166666666665E-2</v>
      </c>
      <c r="AF45" s="18">
        <f>IF(AE45="","",IF(SUMIFS(METAS!$D:$D,METAS!$B:$B,PAUSAS!$E45)&gt;=AE45,0,AE45-SUMIFS(METAS!$D:$D,METAS!$B:$B,PAUSAS!$E45)))</f>
        <v>0</v>
      </c>
      <c r="AG45" s="28">
        <f>IF($B45="","",IF(COUNTIF(BASE!$A:$A,PAUSAS!AG$3)=0,"",SUMIFS(BASE!$AA:$AA,BASE!$A:$A,PAUSAS!AG$3,BASE!$G:$G,PAUSAS!$B45)))</f>
        <v>1.9351851851851853E-2</v>
      </c>
      <c r="AH45" s="28">
        <f>IF(AG45="","",IF(SUMIFS(METAS!$D:$D,METAS!$B:$B,PAUSAS!$E45)&gt;=AG45,0,AG45-SUMIFS(METAS!$D:$D,METAS!$B:$B,PAUSAS!$E45)))</f>
        <v>0</v>
      </c>
      <c r="AI45" s="18">
        <f>IF($B45="","",IF(COUNTIF(BASE!$A:$A,PAUSAS!AI$3)=0,"",SUMIFS(BASE!$AA:$AA,BASE!$A:$A,PAUSAS!AI$3,BASE!$G:$G,PAUSAS!$B45)))</f>
        <v>3.1053240740740742E-2</v>
      </c>
      <c r="AJ45" s="18">
        <f>IF(AI45="","",IF(SUMIFS(METAS!$D:$D,METAS!$B:$B,PAUSAS!$E45)&gt;=AI45,0,AI45-SUMIFS(METAS!$D:$D,METAS!$B:$B,PAUSAS!$E45)))</f>
        <v>4.9768518518518781E-4</v>
      </c>
      <c r="AK45" s="28">
        <f>IF($B45="","",IF(COUNTIF(BASE!$A:$A,PAUSAS!AK$3)=0,"",SUMIFS(BASE!$AA:$AA,BASE!$A:$A,PAUSAS!AK$3,BASE!$G:$G,PAUSAS!$B45)))</f>
        <v>2.6053240740740738E-2</v>
      </c>
      <c r="AL45" s="28">
        <f>IF(AK45="","",IF(SUMIFS(METAS!$D:$D,METAS!$B:$B,PAUSAS!$E45)&gt;=AK45,0,AK45-SUMIFS(METAS!$D:$D,METAS!$B:$B,PAUSAS!$E45)))</f>
        <v>0</v>
      </c>
      <c r="AM45" s="18">
        <f>IF($B45="","",IF(COUNTIF(BASE!$A:$A,PAUSAS!AM$3)=0,"",SUMIFS(BASE!$AA:$AA,BASE!$A:$A,PAUSAS!AM$3,BASE!$G:$G,PAUSAS!$B45)))</f>
        <v>0</v>
      </c>
      <c r="AN45" s="18">
        <f>IF(AM45="","",IF(SUMIFS(METAS!$D:$D,METAS!$B:$B,PAUSAS!$E45)&gt;=AM45,0,AM45-SUMIFS(METAS!$D:$D,METAS!$B:$B,PAUSAS!$E45)))</f>
        <v>0</v>
      </c>
      <c r="AO45" s="28">
        <f>IF($B45="","",IF(COUNTIF(BASE!$A:$A,PAUSAS!AO$3)=0,"",SUMIFS(BASE!$AA:$AA,BASE!$A:$A,PAUSAS!AO$3,BASE!$G:$G,PAUSAS!$B45)))</f>
        <v>2.9560185185185182E-2</v>
      </c>
      <c r="AP45" s="28">
        <f>IF(AO45="","",IF(SUMIFS(METAS!$D:$D,METAS!$B:$B,PAUSAS!$E45)&gt;=AO45,0,AO45-SUMIFS(METAS!$D:$D,METAS!$B:$B,PAUSAS!$E45)))</f>
        <v>0</v>
      </c>
      <c r="AQ45" s="18">
        <f>IF($B45="","",IF(COUNTIF(BASE!$A:$A,PAUSAS!AQ$3)=0,"",SUMIFS(BASE!$AA:$AA,BASE!$A:$A,PAUSAS!AQ$3,BASE!$G:$G,PAUSAS!$B45)))</f>
        <v>2.7951388888888887E-2</v>
      </c>
      <c r="AR45" s="18">
        <f>IF(AQ45="","",IF(SUMIFS(METAS!$D:$D,METAS!$B:$B,PAUSAS!$E45)&gt;=AQ45,0,AQ45-SUMIFS(METAS!$D:$D,METAS!$B:$B,PAUSAS!$E45)))</f>
        <v>0</v>
      </c>
      <c r="AS45" s="28">
        <f>IF($B45="","",IF(COUNTIF(BASE!$A:$A,PAUSAS!AS$3)=0,"",SUMIFS(BASE!$AA:$AA,BASE!$A:$A,PAUSAS!AS$3,BASE!$G:$G,PAUSAS!$B45)))</f>
        <v>0</v>
      </c>
      <c r="AT45" s="28">
        <f>IF(AS45="","",IF(SUMIFS(METAS!$D:$D,METAS!$B:$B,PAUSAS!$E45)&gt;=AS45,0,AS45-SUMIFS(METAS!$D:$D,METAS!$B:$B,PAUSAS!$E45)))</f>
        <v>0</v>
      </c>
      <c r="AU45" s="18">
        <f>IF($B45="","",IF(COUNTIF(BASE!$A:$A,PAUSAS!AU$3)=0,"",SUMIFS(BASE!$AA:$AA,BASE!$A:$A,PAUSAS!AU$3,BASE!$G:$G,PAUSAS!$B45)))</f>
        <v>2.7523148148148147E-2</v>
      </c>
      <c r="AV45" s="18">
        <f>IF(AU45="","",IF(SUMIFS(METAS!$D:$D,METAS!$B:$B,PAUSAS!$E45)&gt;=AU45,0,AU45-SUMIFS(METAS!$D:$D,METAS!$B:$B,PAUSAS!$E45)))</f>
        <v>0</v>
      </c>
      <c r="AW45" s="28">
        <f>IF($B45="","",IF(COUNTIF(BASE!$A:$A,PAUSAS!AW$3)=0,"",SUMIFS(BASE!$AA:$AA,BASE!$A:$A,PAUSAS!AW$3,BASE!$G:$G,PAUSAS!$B45)))</f>
        <v>2.721064814814815E-2</v>
      </c>
      <c r="AX45" s="28">
        <f>IF(AW45="","",IF(SUMIFS(METAS!$D:$D,METAS!$B:$B,PAUSAS!$E45)&gt;=AW45,0,AW45-SUMIFS(METAS!$D:$D,METAS!$B:$B,PAUSAS!$E45)))</f>
        <v>0</v>
      </c>
      <c r="AY45" s="18">
        <f>IF($B45="","",IF(COUNTIF(BASE!$A:$A,PAUSAS!AY$3)=0,"",SUMIFS(BASE!$AA:$AA,BASE!$A:$A,PAUSAS!AY$3,BASE!$G:$G,PAUSAS!$B45)))</f>
        <v>2.1747685185185186E-2</v>
      </c>
      <c r="AZ45" s="18">
        <f>IF(AY45="","",IF(SUMIFS(METAS!$D:$D,METAS!$B:$B,PAUSAS!$E45)&gt;=AY45,0,AY45-SUMIFS(METAS!$D:$D,METAS!$B:$B,PAUSAS!$E45)))</f>
        <v>0</v>
      </c>
      <c r="BA45" s="28">
        <f>IF($B45="","",IF(COUNTIF(BASE!$A:$A,PAUSAS!BA$3)=0,"",SUMIFS(BASE!$AA:$AA,BASE!$A:$A,PAUSAS!BA$3,BASE!$G:$G,PAUSAS!$B45)))</f>
        <v>0</v>
      </c>
      <c r="BB45" s="28">
        <f>IF(BA45="","",IF(SUMIFS(METAS!$D:$D,METAS!$B:$B,PAUSAS!$E45)&gt;=BA45,0,BA45-SUMIFS(METAS!$D:$D,METAS!$B:$B,PAUSAS!$E45)))</f>
        <v>0</v>
      </c>
      <c r="BC45" s="18">
        <f>IF($B45="","",IF(COUNTIF(BASE!$A:$A,PAUSAS!BC$3)=0,"",SUMIFS(BASE!$AA:$AA,BASE!$A:$A,PAUSAS!BC$3,BASE!$G:$G,PAUSAS!$B45)))</f>
        <v>2.9571759259259263E-2</v>
      </c>
      <c r="BD45" s="18">
        <f>IF(BC45="","",IF(SUMIFS(METAS!$D:$D,METAS!$B:$B,PAUSAS!$E45)&gt;=BC45,0,BC45-SUMIFS(METAS!$D:$D,METAS!$B:$B,PAUSAS!$E45)))</f>
        <v>0</v>
      </c>
      <c r="BE45" s="28">
        <f>IF($B45="","",IF(COUNTIF(BASE!$A:$A,PAUSAS!BE$3)=0,"",SUMIFS(BASE!$AA:$AA,BASE!$A:$A,PAUSAS!BE$3,BASE!$G:$G,PAUSAS!$B45)))</f>
        <v>2.883101851851852E-2</v>
      </c>
      <c r="BF45" s="28">
        <f>IF(BE45="","",IF(SUMIFS(METAS!$D:$D,METAS!$B:$B,PAUSAS!$E45)&gt;=BE45,0,BE45-SUMIFS(METAS!$D:$D,METAS!$B:$B,PAUSAS!$E45)))</f>
        <v>0</v>
      </c>
      <c r="BG45" s="18">
        <f>IF($B45="","",IF(COUNTIF(BASE!$A:$A,PAUSAS!BG$3)=0,"",SUMIFS(BASE!$AA:$AA,BASE!$A:$A,PAUSAS!BG$3,BASE!$G:$G,PAUSAS!$B45)))</f>
        <v>2.1134259259259259E-2</v>
      </c>
      <c r="BH45" s="18">
        <f>IF(BG45="","",IF(SUMIFS(METAS!$D:$D,METAS!$B:$B,PAUSAS!$E45)&gt;=BG45,0,BG45-SUMIFS(METAS!$D:$D,METAS!$B:$B,PAUSAS!$E45)))</f>
        <v>0</v>
      </c>
      <c r="BI45" s="28">
        <f>IF($B45="","",IF(COUNTIF(BASE!$A:$A,PAUSAS!BI$3)=0,"",SUMIFS(BASE!$AA:$AA,BASE!$A:$A,PAUSAS!BI$3,BASE!$G:$G,PAUSAS!$B45)))</f>
        <v>2.6979166666666665E-2</v>
      </c>
      <c r="BJ45" s="28">
        <f>IF(BI45="","",IF(SUMIFS(METAS!$D:$D,METAS!$B:$B,PAUSAS!$E45)&gt;=BI45,0,BI45-SUMIFS(METAS!$D:$D,METAS!$B:$B,PAUSAS!$E45)))</f>
        <v>0</v>
      </c>
      <c r="BK45" s="18">
        <f>IF($B45="","",IF(COUNTIF(BASE!$A:$A,PAUSAS!BK$3)=0,"",SUMIFS(BASE!$AA:$AA,BASE!$A:$A,PAUSAS!BK$3,BASE!$G:$G,PAUSAS!$B45)))</f>
        <v>3.1041666666666669E-2</v>
      </c>
      <c r="BL45" s="18">
        <f>IF(BK45="","",IF(SUMIFS(METAS!$D:$D,METAS!$B:$B,PAUSAS!$E45)&gt;=BK45,0,BK45-SUMIFS(METAS!$D:$D,METAS!$B:$B,PAUSAS!$E45)))</f>
        <v>4.8611111111111424E-4</v>
      </c>
      <c r="BM45" s="28">
        <f>IF($B45="","",IF(COUNTIF(BASE!$A:$A,PAUSAS!BM$3)=0,"",SUMIFS(BASE!$AA:$AA,BASE!$A:$A,PAUSAS!BM$3,BASE!$G:$G,PAUSAS!$B45)))</f>
        <v>1.4675925925925926E-2</v>
      </c>
      <c r="BN45" s="28">
        <f>IF(BM45="","",IF(SUMIFS(METAS!$D:$D,METAS!$B:$B,PAUSAS!$E45)&gt;=BM45,0,BM45-SUMIFS(METAS!$D:$D,METAS!$B:$B,PAUSAS!$E45)))</f>
        <v>0</v>
      </c>
      <c r="BO45" s="18">
        <f>IF($B45="","",IF(COUNTIF(BASE!$A:$A,PAUSAS!BO$3)=0,"",SUMIFS(BASE!$AA:$AA,BASE!$A:$A,PAUSAS!BO$3,BASE!$G:$G,PAUSAS!$B45)))</f>
        <v>0</v>
      </c>
      <c r="BP45" s="18">
        <f>IF(BO45="","",IF(SUMIFS(METAS!$D:$D,METAS!$B:$B,PAUSAS!$E45)&gt;=BO45,0,BO45-SUMIFS(METAS!$D:$D,METAS!$B:$B,PAUSAS!$E45)))</f>
        <v>0</v>
      </c>
      <c r="BQ45" s="28">
        <f>IF($B45="","",IF(COUNTIF(BASE!$A:$A,PAUSAS!BQ$3)=0,"",SUMIFS(BASE!$AA:$AA,BASE!$A:$A,PAUSAS!BQ$3,BASE!$G:$G,PAUSAS!$B45)))</f>
        <v>3.0393518518518521E-2</v>
      </c>
      <c r="BR45" s="28">
        <f>IF(BQ45="","",IF(SUMIFS(METAS!$D:$D,METAS!$B:$B,PAUSAS!$E45)&gt;=BQ45,0,BQ45-SUMIFS(METAS!$D:$D,METAS!$B:$B,PAUSAS!$E45)))</f>
        <v>0</v>
      </c>
      <c r="BS45" s="18">
        <f>IF($B45="","",IF(COUNTIF(BASE!$A:$A,PAUSAS!BS$3)=0,"",SUMIFS(BASE!$AA:$AA,BASE!$A:$A,PAUSAS!BS$3,BASE!$G:$G,PAUSAS!$B45)))</f>
        <v>2.0300925925925927E-2</v>
      </c>
      <c r="BT45" s="18">
        <f>IF(BS45="","",IF(SUMIFS(METAS!$D:$D,METAS!$B:$B,PAUSAS!$E45)&gt;=BS45,0,BS45-SUMIFS(METAS!$D:$D,METAS!$B:$B,PAUSAS!$E45)))</f>
        <v>0</v>
      </c>
      <c r="BU45" s="28">
        <f>IF($B45="","",IF(COUNTIF(BASE!$A:$A,PAUSAS!BU$3)=0,"",SUMIFS(BASE!$AA:$AA,BASE!$A:$A,PAUSAS!BU$3,BASE!$G:$G,PAUSAS!$B45)))</f>
        <v>2.2847222222222224E-2</v>
      </c>
      <c r="BV45" s="28">
        <f>IF(BU45="","",IF(SUMIFS(METAS!$D:$D,METAS!$B:$B,PAUSAS!$E45)&gt;=BU45,0,BU45-SUMIFS(METAS!$D:$D,METAS!$B:$B,PAUSAS!$E45)))</f>
        <v>0</v>
      </c>
    </row>
    <row r="46" spans="2:74" s="8" customFormat="1" x14ac:dyDescent="0.25">
      <c r="B46" s="50">
        <v>91282</v>
      </c>
      <c r="C46" s="16" t="str">
        <f>IF($B46="","",VLOOKUP($B46,EQUIPE!$B:$E,2,0))</f>
        <v>BRUNO TADEU CRESTI VIEIRA</v>
      </c>
      <c r="D46" s="16" t="str">
        <f>IF($B46="","",VLOOKUP($B46,EQUIPE!$B:$F,5,0))</f>
        <v>ULTRAGAZ BO</v>
      </c>
      <c r="E46" s="18">
        <f>IF($B46="","",VLOOKUP($B46,EQUIPE!$B:$E,3,0))</f>
        <v>0.2638888888888889</v>
      </c>
      <c r="F46" s="16" t="str">
        <f>IF($B46="","",VLOOKUP($B46,EQUIPE!$B:$E,4,0))</f>
        <v>TATIANE REGINA DE BARROS</v>
      </c>
      <c r="H46" s="18">
        <f>IF($B46="","",SUMIFS(ABS!$H:$H,ABS!$B:$B,PAUSAS!$B46)*SUMIFS(METAS!$D:$D,METAS!$B:$B,PAUSAS!$E46))</f>
        <v>0.7944444444444444</v>
      </c>
      <c r="I46" s="18">
        <f t="shared" si="1"/>
        <v>0.27446759259259257</v>
      </c>
      <c r="J46" s="18">
        <f t="shared" si="2"/>
        <v>2.5462962962962896E-4</v>
      </c>
      <c r="K46" s="19">
        <f t="shared" si="3"/>
        <v>0.99967948717948718</v>
      </c>
      <c r="M46" s="28">
        <f>IF($B46="","",IF(COUNTIF(BASE!$A:$A,PAUSAS!M$3)=0,"",SUMIFS(BASE!$AA:$AA,BASE!$A:$A,PAUSAS!M$3,BASE!$G:$G,PAUSAS!$B46)))</f>
        <v>0</v>
      </c>
      <c r="N46" s="28">
        <f>IF(M46="","",IF(SUMIFS(METAS!$D:$D,METAS!$B:$B,PAUSAS!$E46)&gt;=M46,0,M46-SUMIFS(METAS!$D:$D,METAS!$B:$B,PAUSAS!$E46)))</f>
        <v>0</v>
      </c>
      <c r="O46" s="18">
        <f>IF($B46="","",IF(COUNTIF(BASE!$A:$A,PAUSAS!O$3)=0,"",SUMIFS(BASE!$AA:$AA,BASE!$A:$A,PAUSAS!O$3,BASE!$G:$G,PAUSAS!$B46)))</f>
        <v>0</v>
      </c>
      <c r="P46" s="18">
        <f>IF(O46="","",IF(SUMIFS(METAS!$D:$D,METAS!$B:$B,PAUSAS!$E46)&gt;=O46,0,O46-SUMIFS(METAS!$D:$D,METAS!$B:$B,PAUSAS!$E46)))</f>
        <v>0</v>
      </c>
      <c r="Q46" s="28">
        <f>IF($B46="","",IF(COUNTIF(BASE!$A:$A,PAUSAS!Q$3)=0,"",SUMIFS(BASE!$AA:$AA,BASE!$A:$A,PAUSAS!Q$3,BASE!$G:$G,PAUSAS!$B46)))</f>
        <v>1.4988425925925926E-2</v>
      </c>
      <c r="R46" s="28">
        <f>IF(Q46="","",IF(SUMIFS(METAS!$D:$D,METAS!$B:$B,PAUSAS!$E46)&gt;=Q46,0,Q46-SUMIFS(METAS!$D:$D,METAS!$B:$B,PAUSAS!$E46)))</f>
        <v>0</v>
      </c>
      <c r="S46" s="18">
        <f>IF($B46="","",IF(COUNTIF(BASE!$A:$A,PAUSAS!S$3)=0,"",SUMIFS(BASE!$AA:$AA,BASE!$A:$A,PAUSAS!S$3,BASE!$G:$G,PAUSAS!$B46)))</f>
        <v>1.4479166666666668E-2</v>
      </c>
      <c r="T46" s="18">
        <f>IF(S46="","",IF(SUMIFS(METAS!$D:$D,METAS!$B:$B,PAUSAS!$E46)&gt;=S46,0,S46-SUMIFS(METAS!$D:$D,METAS!$B:$B,PAUSAS!$E46)))</f>
        <v>0</v>
      </c>
      <c r="U46" s="28">
        <f>IF($B46="","",IF(COUNTIF(BASE!$A:$A,PAUSAS!U$3)=0,"",SUMIFS(BASE!$AA:$AA,BASE!$A:$A,PAUSAS!U$3,BASE!$G:$G,PAUSAS!$B46)))</f>
        <v>1.3530092592592594E-2</v>
      </c>
      <c r="V46" s="28">
        <f>IF(U46="","",IF(SUMIFS(METAS!$D:$D,METAS!$B:$B,PAUSAS!$E46)&gt;=U46,0,U46-SUMIFS(METAS!$D:$D,METAS!$B:$B,PAUSAS!$E46)))</f>
        <v>0</v>
      </c>
      <c r="W46" s="18">
        <f>IF($B46="","",IF(COUNTIF(BASE!$A:$A,PAUSAS!W$3)=0,"",SUMIFS(BASE!$AA:$AA,BASE!$A:$A,PAUSAS!W$3,BASE!$G:$G,PAUSAS!$B46)))</f>
        <v>0</v>
      </c>
      <c r="X46" s="18">
        <f>IF(W46="","",IF(SUMIFS(METAS!$D:$D,METAS!$B:$B,PAUSAS!$E46)&gt;=W46,0,W46-SUMIFS(METAS!$D:$D,METAS!$B:$B,PAUSAS!$E46)))</f>
        <v>0</v>
      </c>
      <c r="Y46" s="28">
        <f>IF($B46="","",IF(COUNTIF(BASE!$A:$A,PAUSAS!Y$3)=0,"",SUMIFS(BASE!$AA:$AA,BASE!$A:$A,PAUSAS!Y$3,BASE!$G:$G,PAUSAS!$B46)))</f>
        <v>0</v>
      </c>
      <c r="Z46" s="28">
        <f>IF(Y46="","",IF(SUMIFS(METAS!$D:$D,METAS!$B:$B,PAUSAS!$E46)&gt;=Y46,0,Y46-SUMIFS(METAS!$D:$D,METAS!$B:$B,PAUSAS!$E46)))</f>
        <v>0</v>
      </c>
      <c r="AA46" s="18">
        <f>IF($B46="","",IF(COUNTIF(BASE!$A:$A,PAUSAS!AA$3)=0,"",SUMIFS(BASE!$AA:$AA,BASE!$A:$A,PAUSAS!AA$3,BASE!$G:$G,PAUSAS!$B46)))</f>
        <v>0</v>
      </c>
      <c r="AB46" s="18">
        <f>IF(AA46="","",IF(SUMIFS(METAS!$D:$D,METAS!$B:$B,PAUSAS!$E46)&gt;=AA46,0,AA46-SUMIFS(METAS!$D:$D,METAS!$B:$B,PAUSAS!$E46)))</f>
        <v>0</v>
      </c>
      <c r="AC46" s="28">
        <f>IF($B46="","",IF(COUNTIF(BASE!$A:$A,PAUSAS!AC$3)=0,"",SUMIFS(BASE!$AA:$AA,BASE!$A:$A,PAUSAS!AC$3,BASE!$G:$G,PAUSAS!$B46)))</f>
        <v>8.113425925925925E-3</v>
      </c>
      <c r="AD46" s="28">
        <f>IF(AC46="","",IF(SUMIFS(METAS!$D:$D,METAS!$B:$B,PAUSAS!$E46)&gt;=AC46,0,AC46-SUMIFS(METAS!$D:$D,METAS!$B:$B,PAUSAS!$E46)))</f>
        <v>0</v>
      </c>
      <c r="AE46" s="18">
        <f>IF($B46="","",IF(COUNTIF(BASE!$A:$A,PAUSAS!AE$3)=0,"",SUMIFS(BASE!$AA:$AA,BASE!$A:$A,PAUSAS!AE$3,BASE!$G:$G,PAUSAS!$B46)))</f>
        <v>1.252314814814815E-2</v>
      </c>
      <c r="AF46" s="18">
        <f>IF(AE46="","",IF(SUMIFS(METAS!$D:$D,METAS!$B:$B,PAUSAS!$E46)&gt;=AE46,0,AE46-SUMIFS(METAS!$D:$D,METAS!$B:$B,PAUSAS!$E46)))</f>
        <v>0</v>
      </c>
      <c r="AG46" s="28">
        <f>IF($B46="","",IF(COUNTIF(BASE!$A:$A,PAUSAS!AG$3)=0,"",SUMIFS(BASE!$AA:$AA,BASE!$A:$A,PAUSAS!AG$3,BASE!$G:$G,PAUSAS!$B46)))</f>
        <v>0</v>
      </c>
      <c r="AH46" s="28">
        <f>IF(AG46="","",IF(SUMIFS(METAS!$D:$D,METAS!$B:$B,PAUSAS!$E46)&gt;=AG46,0,AG46-SUMIFS(METAS!$D:$D,METAS!$B:$B,PAUSAS!$E46)))</f>
        <v>0</v>
      </c>
      <c r="AI46" s="18">
        <f>IF($B46="","",IF(COUNTIF(BASE!$A:$A,PAUSAS!AI$3)=0,"",SUMIFS(BASE!$AA:$AA,BASE!$A:$A,PAUSAS!AI$3,BASE!$G:$G,PAUSAS!$B46)))</f>
        <v>0</v>
      </c>
      <c r="AJ46" s="18">
        <f>IF(AI46="","",IF(SUMIFS(METAS!$D:$D,METAS!$B:$B,PAUSAS!$E46)&gt;=AI46,0,AI46-SUMIFS(METAS!$D:$D,METAS!$B:$B,PAUSAS!$E46)))</f>
        <v>0</v>
      </c>
      <c r="AK46" s="28">
        <f>IF($B46="","",IF(COUNTIF(BASE!$A:$A,PAUSAS!AK$3)=0,"",SUMIFS(BASE!$AA:$AA,BASE!$A:$A,PAUSAS!AK$3,BASE!$G:$G,PAUSAS!$B46)))</f>
        <v>1.3148148148148147E-2</v>
      </c>
      <c r="AL46" s="28">
        <f>IF(AK46="","",IF(SUMIFS(METAS!$D:$D,METAS!$B:$B,PAUSAS!$E46)&gt;=AK46,0,AK46-SUMIFS(METAS!$D:$D,METAS!$B:$B,PAUSAS!$E46)))</f>
        <v>0</v>
      </c>
      <c r="AM46" s="18">
        <f>IF($B46="","",IF(COUNTIF(BASE!$A:$A,PAUSAS!AM$3)=0,"",SUMIFS(BASE!$AA:$AA,BASE!$A:$A,PAUSAS!AM$3,BASE!$G:$G,PAUSAS!$B46)))</f>
        <v>0</v>
      </c>
      <c r="AN46" s="18">
        <f>IF(AM46="","",IF(SUMIFS(METAS!$D:$D,METAS!$B:$B,PAUSAS!$E46)&gt;=AM46,0,AM46-SUMIFS(METAS!$D:$D,METAS!$B:$B,PAUSAS!$E46)))</f>
        <v>0</v>
      </c>
      <c r="AO46" s="28">
        <f>IF($B46="","",IF(COUNTIF(BASE!$A:$A,PAUSAS!AO$3)=0,"",SUMIFS(BASE!$AA:$AA,BASE!$A:$A,PAUSAS!AO$3,BASE!$G:$G,PAUSAS!$B46)))</f>
        <v>3.0810185185185184E-2</v>
      </c>
      <c r="AP46" s="28">
        <f>IF(AO46="","",IF(SUMIFS(METAS!$D:$D,METAS!$B:$B,PAUSAS!$E46)&gt;=AO46,0,AO46-SUMIFS(METAS!$D:$D,METAS!$B:$B,PAUSAS!$E46)))</f>
        <v>2.5462962962962896E-4</v>
      </c>
      <c r="AQ46" s="18">
        <f>IF($B46="","",IF(COUNTIF(BASE!$A:$A,PAUSAS!AQ$3)=0,"",SUMIFS(BASE!$AA:$AA,BASE!$A:$A,PAUSAS!AQ$3,BASE!$G:$G,PAUSAS!$B46)))</f>
        <v>1.3888888888888888E-2</v>
      </c>
      <c r="AR46" s="18">
        <f>IF(AQ46="","",IF(SUMIFS(METAS!$D:$D,METAS!$B:$B,PAUSAS!$E46)&gt;=AQ46,0,AQ46-SUMIFS(METAS!$D:$D,METAS!$B:$B,PAUSAS!$E46)))</f>
        <v>0</v>
      </c>
      <c r="AS46" s="28">
        <f>IF($B46="","",IF(COUNTIF(BASE!$A:$A,PAUSAS!AS$3)=0,"",SUMIFS(BASE!$AA:$AA,BASE!$A:$A,PAUSAS!AS$3,BASE!$G:$G,PAUSAS!$B46)))</f>
        <v>1.4189814814814815E-2</v>
      </c>
      <c r="AT46" s="28">
        <f>IF(AS46="","",IF(SUMIFS(METAS!$D:$D,METAS!$B:$B,PAUSAS!$E46)&gt;=AS46,0,AS46-SUMIFS(METAS!$D:$D,METAS!$B:$B,PAUSAS!$E46)))</f>
        <v>0</v>
      </c>
      <c r="AU46" s="18">
        <f>IF($B46="","",IF(COUNTIF(BASE!$A:$A,PAUSAS!AU$3)=0,"",SUMIFS(BASE!$AA:$AA,BASE!$A:$A,PAUSAS!AU$3,BASE!$G:$G,PAUSAS!$B46)))</f>
        <v>1.4282407407407409E-2</v>
      </c>
      <c r="AV46" s="18">
        <f>IF(AU46="","",IF(SUMIFS(METAS!$D:$D,METAS!$B:$B,PAUSAS!$E46)&gt;=AU46,0,AU46-SUMIFS(METAS!$D:$D,METAS!$B:$B,PAUSAS!$E46)))</f>
        <v>0</v>
      </c>
      <c r="AW46" s="28">
        <f>IF($B46="","",IF(COUNTIF(BASE!$A:$A,PAUSAS!AW$3)=0,"",SUMIFS(BASE!$AA:$AA,BASE!$A:$A,PAUSAS!AW$3,BASE!$G:$G,PAUSAS!$B46)))</f>
        <v>1.4247685185185184E-2</v>
      </c>
      <c r="AX46" s="28">
        <f>IF(AW46="","",IF(SUMIFS(METAS!$D:$D,METAS!$B:$B,PAUSAS!$E46)&gt;=AW46,0,AW46-SUMIFS(METAS!$D:$D,METAS!$B:$B,PAUSAS!$E46)))</f>
        <v>0</v>
      </c>
      <c r="AY46" s="18">
        <f>IF($B46="","",IF(COUNTIF(BASE!$A:$A,PAUSAS!AY$3)=0,"",SUMIFS(BASE!$AA:$AA,BASE!$A:$A,PAUSAS!AY$3,BASE!$G:$G,PAUSAS!$B46)))</f>
        <v>1.7187499999999998E-2</v>
      </c>
      <c r="AZ46" s="18">
        <f>IF(AY46="","",IF(SUMIFS(METAS!$D:$D,METAS!$B:$B,PAUSAS!$E46)&gt;=AY46,0,AY46-SUMIFS(METAS!$D:$D,METAS!$B:$B,PAUSAS!$E46)))</f>
        <v>0</v>
      </c>
      <c r="BA46" s="28">
        <f>IF($B46="","",IF(COUNTIF(BASE!$A:$A,PAUSAS!BA$3)=0,"",SUMIFS(BASE!$AA:$AA,BASE!$A:$A,PAUSAS!BA$3,BASE!$G:$G,PAUSAS!$B46)))</f>
        <v>0</v>
      </c>
      <c r="BB46" s="28">
        <f>IF(BA46="","",IF(SUMIFS(METAS!$D:$D,METAS!$B:$B,PAUSAS!$E46)&gt;=BA46,0,BA46-SUMIFS(METAS!$D:$D,METAS!$B:$B,PAUSAS!$E46)))</f>
        <v>0</v>
      </c>
      <c r="BC46" s="18">
        <f>IF($B46="","",IF(COUNTIF(BASE!$A:$A,PAUSAS!BC$3)=0,"",SUMIFS(BASE!$AA:$AA,BASE!$A:$A,PAUSAS!BC$3,BASE!$G:$G,PAUSAS!$B46)))</f>
        <v>1.4317129629629631E-2</v>
      </c>
      <c r="BD46" s="18">
        <f>IF(BC46="","",IF(SUMIFS(METAS!$D:$D,METAS!$B:$B,PAUSAS!$E46)&gt;=BC46,0,BC46-SUMIFS(METAS!$D:$D,METAS!$B:$B,PAUSAS!$E46)))</f>
        <v>0</v>
      </c>
      <c r="BE46" s="28">
        <f>IF($B46="","",IF(COUNTIF(BASE!$A:$A,PAUSAS!BE$3)=0,"",SUMIFS(BASE!$AA:$AA,BASE!$A:$A,PAUSAS!BE$3,BASE!$G:$G,PAUSAS!$B46)))</f>
        <v>1.3784722222222224E-2</v>
      </c>
      <c r="BF46" s="28">
        <f>IF(BE46="","",IF(SUMIFS(METAS!$D:$D,METAS!$B:$B,PAUSAS!$E46)&gt;=BE46,0,BE46-SUMIFS(METAS!$D:$D,METAS!$B:$B,PAUSAS!$E46)))</f>
        <v>0</v>
      </c>
      <c r="BG46" s="18">
        <f>IF($B46="","",IF(COUNTIF(BASE!$A:$A,PAUSAS!BG$3)=0,"",SUMIFS(BASE!$AA:$AA,BASE!$A:$A,PAUSAS!BG$3,BASE!$G:$G,PAUSAS!$B46)))</f>
        <v>1.3136574074074077E-2</v>
      </c>
      <c r="BH46" s="18">
        <f>IF(BG46="","",IF(SUMIFS(METAS!$D:$D,METAS!$B:$B,PAUSAS!$E46)&gt;=BG46,0,BG46-SUMIFS(METAS!$D:$D,METAS!$B:$B,PAUSAS!$E46)))</f>
        <v>0</v>
      </c>
      <c r="BI46" s="28">
        <f>IF($B46="","",IF(COUNTIF(BASE!$A:$A,PAUSAS!BI$3)=0,"",SUMIFS(BASE!$AA:$AA,BASE!$A:$A,PAUSAS!BI$3,BASE!$G:$G,PAUSAS!$B46)))</f>
        <v>0</v>
      </c>
      <c r="BJ46" s="28">
        <f>IF(BI46="","",IF(SUMIFS(METAS!$D:$D,METAS!$B:$B,PAUSAS!$E46)&gt;=BI46,0,BI46-SUMIFS(METAS!$D:$D,METAS!$B:$B,PAUSAS!$E46)))</f>
        <v>0</v>
      </c>
      <c r="BK46" s="18">
        <f>IF($B46="","",IF(COUNTIF(BASE!$A:$A,PAUSAS!BK$3)=0,"",SUMIFS(BASE!$AA:$AA,BASE!$A:$A,PAUSAS!BK$3,BASE!$G:$G,PAUSAS!$B46)))</f>
        <v>0</v>
      </c>
      <c r="BL46" s="18">
        <f>IF(BK46="","",IF(SUMIFS(METAS!$D:$D,METAS!$B:$B,PAUSAS!$E46)&gt;=BK46,0,BK46-SUMIFS(METAS!$D:$D,METAS!$B:$B,PAUSAS!$E46)))</f>
        <v>0</v>
      </c>
      <c r="BM46" s="28">
        <f>IF($B46="","",IF(COUNTIF(BASE!$A:$A,PAUSAS!BM$3)=0,"",SUMIFS(BASE!$AA:$AA,BASE!$A:$A,PAUSAS!BM$3,BASE!$G:$G,PAUSAS!$B46)))</f>
        <v>1.1145833333333334E-2</v>
      </c>
      <c r="BN46" s="28">
        <f>IF(BM46="","",IF(SUMIFS(METAS!$D:$D,METAS!$B:$B,PAUSAS!$E46)&gt;=BM46,0,BM46-SUMIFS(METAS!$D:$D,METAS!$B:$B,PAUSAS!$E46)))</f>
        <v>0</v>
      </c>
      <c r="BO46" s="18">
        <f>IF($B46="","",IF(COUNTIF(BASE!$A:$A,PAUSAS!BO$3)=0,"",SUMIFS(BASE!$AA:$AA,BASE!$A:$A,PAUSAS!BO$3,BASE!$G:$G,PAUSAS!$B46)))</f>
        <v>0</v>
      </c>
      <c r="BP46" s="18">
        <f>IF(BO46="","",IF(SUMIFS(METAS!$D:$D,METAS!$B:$B,PAUSAS!$E46)&gt;=BO46,0,BO46-SUMIFS(METAS!$D:$D,METAS!$B:$B,PAUSAS!$E46)))</f>
        <v>0</v>
      </c>
      <c r="BQ46" s="28">
        <f>IF($B46="","",IF(COUNTIF(BASE!$A:$A,PAUSAS!BQ$3)=0,"",SUMIFS(BASE!$AA:$AA,BASE!$A:$A,PAUSAS!BQ$3,BASE!$G:$G,PAUSAS!$B46)))</f>
        <v>1.3125E-2</v>
      </c>
      <c r="BR46" s="28">
        <f>IF(BQ46="","",IF(SUMIFS(METAS!$D:$D,METAS!$B:$B,PAUSAS!$E46)&gt;=BQ46,0,BQ46-SUMIFS(METAS!$D:$D,METAS!$B:$B,PAUSAS!$E46)))</f>
        <v>0</v>
      </c>
      <c r="BS46" s="18">
        <f>IF($B46="","",IF(COUNTIF(BASE!$A:$A,PAUSAS!BS$3)=0,"",SUMIFS(BASE!$AA:$AA,BASE!$A:$A,PAUSAS!BS$3,BASE!$G:$G,PAUSAS!$B46)))</f>
        <v>1.3530092592592594E-2</v>
      </c>
      <c r="BT46" s="18">
        <f>IF(BS46="","",IF(SUMIFS(METAS!$D:$D,METAS!$B:$B,PAUSAS!$E46)&gt;=BS46,0,BS46-SUMIFS(METAS!$D:$D,METAS!$B:$B,PAUSAS!$E46)))</f>
        <v>0</v>
      </c>
      <c r="BU46" s="28">
        <f>IF($B46="","",IF(COUNTIF(BASE!$A:$A,PAUSAS!BU$3)=0,"",SUMIFS(BASE!$AA:$AA,BASE!$A:$A,PAUSAS!BU$3,BASE!$G:$G,PAUSAS!$B46)))</f>
        <v>1.4039351851851851E-2</v>
      </c>
      <c r="BV46" s="28">
        <f>IF(BU46="","",IF(SUMIFS(METAS!$D:$D,METAS!$B:$B,PAUSAS!$E46)&gt;=BU46,0,BU46-SUMIFS(METAS!$D:$D,METAS!$B:$B,PAUSAS!$E46)))</f>
        <v>0</v>
      </c>
    </row>
    <row r="47" spans="2:74" s="8" customFormat="1" x14ac:dyDescent="0.25">
      <c r="B47" s="50">
        <v>91276</v>
      </c>
      <c r="C47" s="16" t="str">
        <f>IF($B47="","",VLOOKUP($B47,EQUIPE!$B:$E,2,0))</f>
        <v>EDNA PEIXOTO</v>
      </c>
      <c r="D47" s="16" t="str">
        <f>IF($B47="","",VLOOKUP($B47,EQUIPE!$B:$F,5,0))</f>
        <v>ULTRAGAZ BO</v>
      </c>
      <c r="E47" s="18">
        <f>IF($B47="","",VLOOKUP($B47,EQUIPE!$B:$E,3,0))</f>
        <v>0.2638888888888889</v>
      </c>
      <c r="F47" s="16" t="str">
        <f>IF($B47="","",VLOOKUP($B47,EQUIPE!$B:$E,4,0))</f>
        <v>TATIANE REGINA DE BARROS</v>
      </c>
      <c r="H47" s="18">
        <f>IF($B47="","",SUMIFS(ABS!$H:$H,ABS!$B:$B,PAUSAS!$B47)*SUMIFS(METAS!$D:$D,METAS!$B:$B,PAUSAS!$E47))</f>
        <v>0.82499999999999996</v>
      </c>
      <c r="I47" s="18">
        <f t="shared" si="1"/>
        <v>0.74354166666666677</v>
      </c>
      <c r="J47" s="18">
        <f t="shared" si="2"/>
        <v>6.0740740740740748E-2</v>
      </c>
      <c r="K47" s="19">
        <f t="shared" si="3"/>
        <v>0.926374859708193</v>
      </c>
      <c r="M47" s="28">
        <f>IF($B47="","",IF(COUNTIF(BASE!$A:$A,PAUSAS!M$3)=0,"",SUMIFS(BASE!$AA:$AA,BASE!$A:$A,PAUSAS!M$3,BASE!$G:$G,PAUSAS!$B47)))</f>
        <v>2.1041666666666667E-2</v>
      </c>
      <c r="N47" s="28">
        <f>IF(M47="","",IF(SUMIFS(METAS!$D:$D,METAS!$B:$B,PAUSAS!$E47)&gt;=M47,0,M47-SUMIFS(METAS!$D:$D,METAS!$B:$B,PAUSAS!$E47)))</f>
        <v>0</v>
      </c>
      <c r="O47" s="18">
        <f>IF($B47="","",IF(COUNTIF(BASE!$A:$A,PAUSAS!O$3)=0,"",SUMIFS(BASE!$AA:$AA,BASE!$A:$A,PAUSAS!O$3,BASE!$G:$G,PAUSAS!$B47)))</f>
        <v>3.123842592592593E-2</v>
      </c>
      <c r="P47" s="18">
        <f>IF(O47="","",IF(SUMIFS(METAS!$D:$D,METAS!$B:$B,PAUSAS!$E47)&gt;=O47,0,O47-SUMIFS(METAS!$D:$D,METAS!$B:$B,PAUSAS!$E47)))</f>
        <v>6.8287037037037535E-4</v>
      </c>
      <c r="Q47" s="28">
        <f>IF($B47="","",IF(COUNTIF(BASE!$A:$A,PAUSAS!Q$3)=0,"",SUMIFS(BASE!$AA:$AA,BASE!$A:$A,PAUSAS!Q$3,BASE!$G:$G,PAUSAS!$B47)))</f>
        <v>1.4317129629629631E-2</v>
      </c>
      <c r="R47" s="28">
        <f>IF(Q47="","",IF(SUMIFS(METAS!$D:$D,METAS!$B:$B,PAUSAS!$E47)&gt;=Q47,0,Q47-SUMIFS(METAS!$D:$D,METAS!$B:$B,PAUSAS!$E47)))</f>
        <v>0</v>
      </c>
      <c r="S47" s="18">
        <f>IF($B47="","",IF(COUNTIF(BASE!$A:$A,PAUSAS!S$3)=0,"",SUMIFS(BASE!$AA:$AA,BASE!$A:$A,PAUSAS!S$3,BASE!$G:$G,PAUSAS!$B47)))</f>
        <v>1.5324074074074073E-2</v>
      </c>
      <c r="T47" s="18">
        <f>IF(S47="","",IF(SUMIFS(METAS!$D:$D,METAS!$B:$B,PAUSAS!$E47)&gt;=S47,0,S47-SUMIFS(METAS!$D:$D,METAS!$B:$B,PAUSAS!$E47)))</f>
        <v>0</v>
      </c>
      <c r="U47" s="28">
        <f>IF($B47="","",IF(COUNTIF(BASE!$A:$A,PAUSAS!U$3)=0,"",SUMIFS(BASE!$AA:$AA,BASE!$A:$A,PAUSAS!U$3,BASE!$G:$G,PAUSAS!$B47)))</f>
        <v>2.4803240740740744E-2</v>
      </c>
      <c r="V47" s="28">
        <f>IF(U47="","",IF(SUMIFS(METAS!$D:$D,METAS!$B:$B,PAUSAS!$E47)&gt;=U47,0,U47-SUMIFS(METAS!$D:$D,METAS!$B:$B,PAUSAS!$E47)))</f>
        <v>0</v>
      </c>
      <c r="W47" s="18">
        <f>IF($B47="","",IF(COUNTIF(BASE!$A:$A,PAUSAS!W$3)=0,"",SUMIFS(BASE!$AA:$AA,BASE!$A:$A,PAUSAS!W$3,BASE!$G:$G,PAUSAS!$B47)))</f>
        <v>1.5231481481481483E-2</v>
      </c>
      <c r="X47" s="18">
        <f>IF(W47="","",IF(SUMIFS(METAS!$D:$D,METAS!$B:$B,PAUSAS!$E47)&gt;=W47,0,W47-SUMIFS(METAS!$D:$D,METAS!$B:$B,PAUSAS!$E47)))</f>
        <v>0</v>
      </c>
      <c r="Y47" s="28">
        <f>IF($B47="","",IF(COUNTIF(BASE!$A:$A,PAUSAS!Y$3)=0,"",SUMIFS(BASE!$AA:$AA,BASE!$A:$A,PAUSAS!Y$3,BASE!$G:$G,PAUSAS!$B47)))</f>
        <v>0</v>
      </c>
      <c r="Z47" s="28">
        <f>IF(Y47="","",IF(SUMIFS(METAS!$D:$D,METAS!$B:$B,PAUSAS!$E47)&gt;=Y47,0,Y47-SUMIFS(METAS!$D:$D,METAS!$B:$B,PAUSAS!$E47)))</f>
        <v>0</v>
      </c>
      <c r="AA47" s="18">
        <f>IF($B47="","",IF(COUNTIF(BASE!$A:$A,PAUSAS!AA$3)=0,"",SUMIFS(BASE!$AA:$AA,BASE!$A:$A,PAUSAS!AA$3,BASE!$G:$G,PAUSAS!$B47)))</f>
        <v>2.7175925925925923E-2</v>
      </c>
      <c r="AB47" s="18">
        <f>IF(AA47="","",IF(SUMIFS(METAS!$D:$D,METAS!$B:$B,PAUSAS!$E47)&gt;=AA47,0,AA47-SUMIFS(METAS!$D:$D,METAS!$B:$B,PAUSAS!$E47)))</f>
        <v>0</v>
      </c>
      <c r="AC47" s="28">
        <f>IF($B47="","",IF(COUNTIF(BASE!$A:$A,PAUSAS!AC$3)=0,"",SUMIFS(BASE!$AA:$AA,BASE!$A:$A,PAUSAS!AC$3,BASE!$G:$G,PAUSAS!$B47)))</f>
        <v>5.2349537037037042E-2</v>
      </c>
      <c r="AD47" s="28">
        <f>IF(AC47="","",IF(SUMIFS(METAS!$D:$D,METAS!$B:$B,PAUSAS!$E47)&gt;=AC47,0,AC47-SUMIFS(METAS!$D:$D,METAS!$B:$B,PAUSAS!$E47)))</f>
        <v>2.1793981481481487E-2</v>
      </c>
      <c r="AE47" s="18">
        <f>IF($B47="","",IF(COUNTIF(BASE!$A:$A,PAUSAS!AE$3)=0,"",SUMIFS(BASE!$AA:$AA,BASE!$A:$A,PAUSAS!AE$3,BASE!$G:$G,PAUSAS!$B47)))</f>
        <v>1.6770833333333332E-2</v>
      </c>
      <c r="AF47" s="18">
        <f>IF(AE47="","",IF(SUMIFS(METAS!$D:$D,METAS!$B:$B,PAUSAS!$E47)&gt;=AE47,0,AE47-SUMIFS(METAS!$D:$D,METAS!$B:$B,PAUSAS!$E47)))</f>
        <v>0</v>
      </c>
      <c r="AG47" s="28">
        <f>IF($B47="","",IF(COUNTIF(BASE!$A:$A,PAUSAS!AG$3)=0,"",SUMIFS(BASE!$AA:$AA,BASE!$A:$A,PAUSAS!AG$3,BASE!$G:$G,PAUSAS!$B47)))</f>
        <v>1.967592592592593E-2</v>
      </c>
      <c r="AH47" s="28">
        <f>IF(AG47="","",IF(SUMIFS(METAS!$D:$D,METAS!$B:$B,PAUSAS!$E47)&gt;=AG47,0,AG47-SUMIFS(METAS!$D:$D,METAS!$B:$B,PAUSAS!$E47)))</f>
        <v>0</v>
      </c>
      <c r="AI47" s="18">
        <f>IF($B47="","",IF(COUNTIF(BASE!$A:$A,PAUSAS!AI$3)=0,"",SUMIFS(BASE!$AA:$AA,BASE!$A:$A,PAUSAS!AI$3,BASE!$G:$G,PAUSAS!$B47)))</f>
        <v>2.8460648148148148E-2</v>
      </c>
      <c r="AJ47" s="18">
        <f>IF(AI47="","",IF(SUMIFS(METAS!$D:$D,METAS!$B:$B,PAUSAS!$E47)&gt;=AI47,0,AI47-SUMIFS(METAS!$D:$D,METAS!$B:$B,PAUSAS!$E47)))</f>
        <v>0</v>
      </c>
      <c r="AK47" s="28">
        <f>IF($B47="","",IF(COUNTIF(BASE!$A:$A,PAUSAS!AK$3)=0,"",SUMIFS(BASE!$AA:$AA,BASE!$A:$A,PAUSAS!AK$3,BASE!$G:$G,PAUSAS!$B47)))</f>
        <v>1.4884259259259259E-2</v>
      </c>
      <c r="AL47" s="28">
        <f>IF(AK47="","",IF(SUMIFS(METAS!$D:$D,METAS!$B:$B,PAUSAS!$E47)&gt;=AK47,0,AK47-SUMIFS(METAS!$D:$D,METAS!$B:$B,PAUSAS!$E47)))</f>
        <v>0</v>
      </c>
      <c r="AM47" s="18">
        <f>IF($B47="","",IF(COUNTIF(BASE!$A:$A,PAUSAS!AM$3)=0,"",SUMIFS(BASE!$AA:$AA,BASE!$A:$A,PAUSAS!AM$3,BASE!$G:$G,PAUSAS!$B47)))</f>
        <v>0</v>
      </c>
      <c r="AN47" s="18">
        <f>IF(AM47="","",IF(SUMIFS(METAS!$D:$D,METAS!$B:$B,PAUSAS!$E47)&gt;=AM47,0,AM47-SUMIFS(METAS!$D:$D,METAS!$B:$B,PAUSAS!$E47)))</f>
        <v>0</v>
      </c>
      <c r="AO47" s="28">
        <f>IF($B47="","",IF(COUNTIF(BASE!$A:$A,PAUSAS!AO$3)=0,"",SUMIFS(BASE!$AA:$AA,BASE!$A:$A,PAUSAS!AO$3,BASE!$G:$G,PAUSAS!$B47)))</f>
        <v>3.9907407407407405E-2</v>
      </c>
      <c r="AP47" s="28">
        <f>IF(AO47="","",IF(SUMIFS(METAS!$D:$D,METAS!$B:$B,PAUSAS!$E47)&gt;=AO47,0,AO47-SUMIFS(METAS!$D:$D,METAS!$B:$B,PAUSAS!$E47)))</f>
        <v>9.3518518518518508E-3</v>
      </c>
      <c r="AQ47" s="18">
        <f>IF($B47="","",IF(COUNTIF(BASE!$A:$A,PAUSAS!AQ$3)=0,"",SUMIFS(BASE!$AA:$AA,BASE!$A:$A,PAUSAS!AQ$3,BASE!$G:$G,PAUSAS!$B47)))</f>
        <v>2.3333333333333334E-2</v>
      </c>
      <c r="AR47" s="18">
        <f>IF(AQ47="","",IF(SUMIFS(METAS!$D:$D,METAS!$B:$B,PAUSAS!$E47)&gt;=AQ47,0,AQ47-SUMIFS(METAS!$D:$D,METAS!$B:$B,PAUSAS!$E47)))</f>
        <v>0</v>
      </c>
      <c r="AS47" s="28">
        <f>IF($B47="","",IF(COUNTIF(BASE!$A:$A,PAUSAS!AS$3)=0,"",SUMIFS(BASE!$AA:$AA,BASE!$A:$A,PAUSAS!AS$3,BASE!$G:$G,PAUSAS!$B47)))</f>
        <v>2.3819444444444442E-2</v>
      </c>
      <c r="AT47" s="28">
        <f>IF(AS47="","",IF(SUMIFS(METAS!$D:$D,METAS!$B:$B,PAUSAS!$E47)&gt;=AS47,0,AS47-SUMIFS(METAS!$D:$D,METAS!$B:$B,PAUSAS!$E47)))</f>
        <v>0</v>
      </c>
      <c r="AU47" s="18">
        <f>IF($B47="","",IF(COUNTIF(BASE!$A:$A,PAUSAS!AU$3)=0,"",SUMIFS(BASE!$AA:$AA,BASE!$A:$A,PAUSAS!AU$3,BASE!$G:$G,PAUSAS!$B47)))</f>
        <v>3.064814814814815E-2</v>
      </c>
      <c r="AV47" s="18">
        <f>IF(AU47="","",IF(SUMIFS(METAS!$D:$D,METAS!$B:$B,PAUSAS!$E47)&gt;=AU47,0,AU47-SUMIFS(METAS!$D:$D,METAS!$B:$B,PAUSAS!$E47)))</f>
        <v>9.2592592592595502E-5</v>
      </c>
      <c r="AW47" s="28">
        <f>IF($B47="","",IF(COUNTIF(BASE!$A:$A,PAUSAS!AW$3)=0,"",SUMIFS(BASE!$AA:$AA,BASE!$A:$A,PAUSAS!AW$3,BASE!$G:$G,PAUSAS!$B47)))</f>
        <v>3.0416666666666668E-2</v>
      </c>
      <c r="AX47" s="28">
        <f>IF(AW47="","",IF(SUMIFS(METAS!$D:$D,METAS!$B:$B,PAUSAS!$E47)&gt;=AW47,0,AW47-SUMIFS(METAS!$D:$D,METAS!$B:$B,PAUSAS!$E47)))</f>
        <v>0</v>
      </c>
      <c r="AY47" s="18">
        <f>IF($B47="","",IF(COUNTIF(BASE!$A:$A,PAUSAS!AY$3)=0,"",SUMIFS(BASE!$AA:$AA,BASE!$A:$A,PAUSAS!AY$3,BASE!$G:$G,PAUSAS!$B47)))</f>
        <v>3.8506944444444441E-2</v>
      </c>
      <c r="AZ47" s="18">
        <f>IF(AY47="","",IF(SUMIFS(METAS!$D:$D,METAS!$B:$B,PAUSAS!$E47)&gt;=AY47,0,AY47-SUMIFS(METAS!$D:$D,METAS!$B:$B,PAUSAS!$E47)))</f>
        <v>7.9513888888888863E-3</v>
      </c>
      <c r="BA47" s="28">
        <f>IF($B47="","",IF(COUNTIF(BASE!$A:$A,PAUSAS!BA$3)=0,"",SUMIFS(BASE!$AA:$AA,BASE!$A:$A,PAUSAS!BA$3,BASE!$G:$G,PAUSAS!$B47)))</f>
        <v>0</v>
      </c>
      <c r="BB47" s="28">
        <f>IF(BA47="","",IF(SUMIFS(METAS!$D:$D,METAS!$B:$B,PAUSAS!$E47)&gt;=BA47,0,BA47-SUMIFS(METAS!$D:$D,METAS!$B:$B,PAUSAS!$E47)))</f>
        <v>0</v>
      </c>
      <c r="BC47" s="18">
        <f>IF($B47="","",IF(COUNTIF(BASE!$A:$A,PAUSAS!BC$3)=0,"",SUMIFS(BASE!$AA:$AA,BASE!$A:$A,PAUSAS!BC$3,BASE!$G:$G,PAUSAS!$B47)))</f>
        <v>2.4560185185185185E-2</v>
      </c>
      <c r="BD47" s="18">
        <f>IF(BC47="","",IF(SUMIFS(METAS!$D:$D,METAS!$B:$B,PAUSAS!$E47)&gt;=BC47,0,BC47-SUMIFS(METAS!$D:$D,METAS!$B:$B,PAUSAS!$E47)))</f>
        <v>0</v>
      </c>
      <c r="BE47" s="28">
        <f>IF($B47="","",IF(COUNTIF(BASE!$A:$A,PAUSAS!BE$3)=0,"",SUMIFS(BASE!$AA:$AA,BASE!$A:$A,PAUSAS!BE$3,BASE!$G:$G,PAUSAS!$B47)))</f>
        <v>3.5636574074074071E-2</v>
      </c>
      <c r="BF47" s="28">
        <f>IF(BE47="","",IF(SUMIFS(METAS!$D:$D,METAS!$B:$B,PAUSAS!$E47)&gt;=BE47,0,BE47-SUMIFS(METAS!$D:$D,METAS!$B:$B,PAUSAS!$E47)))</f>
        <v>5.081018518518516E-3</v>
      </c>
      <c r="BG47" s="18">
        <f>IF($B47="","",IF(COUNTIF(BASE!$A:$A,PAUSAS!BG$3)=0,"",SUMIFS(BASE!$AA:$AA,BASE!$A:$A,PAUSAS!BG$3,BASE!$G:$G,PAUSAS!$B47)))</f>
        <v>2.4259259259259258E-2</v>
      </c>
      <c r="BH47" s="18">
        <f>IF(BG47="","",IF(SUMIFS(METAS!$D:$D,METAS!$B:$B,PAUSAS!$E47)&gt;=BG47,0,BG47-SUMIFS(METAS!$D:$D,METAS!$B:$B,PAUSAS!$E47)))</f>
        <v>0</v>
      </c>
      <c r="BI47" s="28">
        <f>IF($B47="","",IF(COUNTIF(BASE!$A:$A,PAUSAS!BI$3)=0,"",SUMIFS(BASE!$AA:$AA,BASE!$A:$A,PAUSAS!BI$3,BASE!$G:$G,PAUSAS!$B47)))</f>
        <v>3.4594907407407408E-2</v>
      </c>
      <c r="BJ47" s="28">
        <f>IF(BI47="","",IF(SUMIFS(METAS!$D:$D,METAS!$B:$B,PAUSAS!$E47)&gt;=BI47,0,BI47-SUMIFS(METAS!$D:$D,METAS!$B:$B,PAUSAS!$E47)))</f>
        <v>4.039351851851853E-3</v>
      </c>
      <c r="BK47" s="18">
        <f>IF($B47="","",IF(COUNTIF(BASE!$A:$A,PAUSAS!BK$3)=0,"",SUMIFS(BASE!$AA:$AA,BASE!$A:$A,PAUSAS!BK$3,BASE!$G:$G,PAUSAS!$B47)))</f>
        <v>3.9039351851851853E-2</v>
      </c>
      <c r="BL47" s="18">
        <f>IF(BK47="","",IF(SUMIFS(METAS!$D:$D,METAS!$B:$B,PAUSAS!$E47)&gt;=BK47,0,BK47-SUMIFS(METAS!$D:$D,METAS!$B:$B,PAUSAS!$E47)))</f>
        <v>8.4837962962962983E-3</v>
      </c>
      <c r="BM47" s="28">
        <f>IF($B47="","",IF(COUNTIF(BASE!$A:$A,PAUSAS!BM$3)=0,"",SUMIFS(BASE!$AA:$AA,BASE!$A:$A,PAUSAS!BM$3,BASE!$G:$G,PAUSAS!$B47)))</f>
        <v>2.9664351851851851E-2</v>
      </c>
      <c r="BN47" s="28">
        <f>IF(BM47="","",IF(SUMIFS(METAS!$D:$D,METAS!$B:$B,PAUSAS!$E47)&gt;=BM47,0,BM47-SUMIFS(METAS!$D:$D,METAS!$B:$B,PAUSAS!$E47)))</f>
        <v>0</v>
      </c>
      <c r="BO47" s="18">
        <f>IF($B47="","",IF(COUNTIF(BASE!$A:$A,PAUSAS!BO$3)=0,"",SUMIFS(BASE!$AA:$AA,BASE!$A:$A,PAUSAS!BO$3,BASE!$G:$G,PAUSAS!$B47)))</f>
        <v>0</v>
      </c>
      <c r="BP47" s="18">
        <f>IF(BO47="","",IF(SUMIFS(METAS!$D:$D,METAS!$B:$B,PAUSAS!$E47)&gt;=BO47,0,BO47-SUMIFS(METAS!$D:$D,METAS!$B:$B,PAUSAS!$E47)))</f>
        <v>0</v>
      </c>
      <c r="BQ47" s="28">
        <f>IF($B47="","",IF(COUNTIF(BASE!$A:$A,PAUSAS!BQ$3)=0,"",SUMIFS(BASE!$AA:$AA,BASE!$A:$A,PAUSAS!BQ$3,BASE!$G:$G,PAUSAS!$B47)))</f>
        <v>3.2986111111111112E-2</v>
      </c>
      <c r="BR47" s="28">
        <f>IF(BQ47="","",IF(SUMIFS(METAS!$D:$D,METAS!$B:$B,PAUSAS!$E47)&gt;=BQ47,0,BQ47-SUMIFS(METAS!$D:$D,METAS!$B:$B,PAUSAS!$E47)))</f>
        <v>2.4305555555555573E-3</v>
      </c>
      <c r="BS47" s="18">
        <f>IF($B47="","",IF(COUNTIF(BASE!$A:$A,PAUSAS!BS$3)=0,"",SUMIFS(BASE!$AA:$AA,BASE!$A:$A,PAUSAS!BS$3,BASE!$G:$G,PAUSAS!$B47)))</f>
        <v>3.1388888888888897E-2</v>
      </c>
      <c r="BT47" s="18">
        <f>IF(BS47="","",IF(SUMIFS(METAS!$D:$D,METAS!$B:$B,PAUSAS!$E47)&gt;=BS47,0,BS47-SUMIFS(METAS!$D:$D,METAS!$B:$B,PAUSAS!$E47)))</f>
        <v>8.3333333333334217E-4</v>
      </c>
      <c r="BU47" s="28">
        <f>IF($B47="","",IF(COUNTIF(BASE!$A:$A,PAUSAS!BU$3)=0,"",SUMIFS(BASE!$AA:$AA,BASE!$A:$A,PAUSAS!BU$3,BASE!$G:$G,PAUSAS!$B47)))</f>
        <v>2.3506944444444445E-2</v>
      </c>
      <c r="BV47" s="28">
        <f>IF(BU47="","",IF(SUMIFS(METAS!$D:$D,METAS!$B:$B,PAUSAS!$E47)&gt;=BU47,0,BU47-SUMIFS(METAS!$D:$D,METAS!$B:$B,PAUSAS!$E47)))</f>
        <v>0</v>
      </c>
    </row>
    <row r="48" spans="2:74" s="8" customFormat="1" x14ac:dyDescent="0.25">
      <c r="B48" s="50">
        <v>91275</v>
      </c>
      <c r="C48" s="16" t="str">
        <f>IF($B48="","",VLOOKUP($B48,EQUIPE!$B:$E,2,0))</f>
        <v>GRAZIELA DA CONCEIÇÃO LORENZI</v>
      </c>
      <c r="D48" s="16" t="str">
        <f>IF($B48="","",VLOOKUP($B48,EQUIPE!$B:$F,5,0))</f>
        <v>ULTRAGAZ BO</v>
      </c>
      <c r="E48" s="18">
        <f>IF($B48="","",VLOOKUP($B48,EQUIPE!$B:$E,3,0))</f>
        <v>0.26388888888888895</v>
      </c>
      <c r="F48" s="16" t="str">
        <f>IF($B48="","",VLOOKUP($B48,EQUIPE!$B:$E,4,0))</f>
        <v>TATIANE REGINA DE BARROS</v>
      </c>
      <c r="H48" s="18">
        <f>IF($B48="","",SUMIFS(ABS!$H:$H,ABS!$B:$B,PAUSAS!$B48)*SUMIFS(METAS!$D:$D,METAS!$B:$B,PAUSAS!$E48))</f>
        <v>0.7944444444444444</v>
      </c>
      <c r="I48" s="18">
        <f t="shared" si="1"/>
        <v>0.70019675925925928</v>
      </c>
      <c r="J48" s="18">
        <f t="shared" si="2"/>
        <v>1.5393518518518508E-3</v>
      </c>
      <c r="K48" s="19">
        <f t="shared" si="3"/>
        <v>0.99806235431235435</v>
      </c>
      <c r="M48" s="28">
        <f>IF($B48="","",IF(COUNTIF(BASE!$A:$A,PAUSAS!M$3)=0,"",SUMIFS(BASE!$AA:$AA,BASE!$A:$A,PAUSAS!M$3,BASE!$G:$G,PAUSAS!$B48)))</f>
        <v>0</v>
      </c>
      <c r="N48" s="28">
        <f>IF(M48="","",IF(SUMIFS(METAS!$D:$D,METAS!$B:$B,PAUSAS!$E48)&gt;=M48,0,M48-SUMIFS(METAS!$D:$D,METAS!$B:$B,PAUSAS!$E48)))</f>
        <v>0</v>
      </c>
      <c r="O48" s="18">
        <f>IF($B48="","",IF(COUNTIF(BASE!$A:$A,PAUSAS!O$3)=0,"",SUMIFS(BASE!$AA:$AA,BASE!$A:$A,PAUSAS!O$3,BASE!$G:$G,PAUSAS!$B48)))</f>
        <v>2.7129629629629629E-2</v>
      </c>
      <c r="P48" s="18">
        <f>IF(O48="","",IF(SUMIFS(METAS!$D:$D,METAS!$B:$B,PAUSAS!$E48)&gt;=O48,0,O48-SUMIFS(METAS!$D:$D,METAS!$B:$B,PAUSAS!$E48)))</f>
        <v>0</v>
      </c>
      <c r="Q48" s="28">
        <f>IF($B48="","",IF(COUNTIF(BASE!$A:$A,PAUSAS!Q$3)=0,"",SUMIFS(BASE!$AA:$AA,BASE!$A:$A,PAUSAS!Q$3,BASE!$G:$G,PAUSAS!$B48)))</f>
        <v>2.4918981481481479E-2</v>
      </c>
      <c r="R48" s="28">
        <f>IF(Q48="","",IF(SUMIFS(METAS!$D:$D,METAS!$B:$B,PAUSAS!$E48)&gt;=Q48,0,Q48-SUMIFS(METAS!$D:$D,METAS!$B:$B,PAUSAS!$E48)))</f>
        <v>0</v>
      </c>
      <c r="S48" s="18">
        <f>IF($B48="","",IF(COUNTIF(BASE!$A:$A,PAUSAS!S$3)=0,"",SUMIFS(BASE!$AA:$AA,BASE!$A:$A,PAUSAS!S$3,BASE!$G:$G,PAUSAS!$B48)))</f>
        <v>2.6006944444444444E-2</v>
      </c>
      <c r="T48" s="18">
        <f>IF(S48="","",IF(SUMIFS(METAS!$D:$D,METAS!$B:$B,PAUSAS!$E48)&gt;=S48,0,S48-SUMIFS(METAS!$D:$D,METAS!$B:$B,PAUSAS!$E48)))</f>
        <v>0</v>
      </c>
      <c r="U48" s="28">
        <f>IF($B48="","",IF(COUNTIF(BASE!$A:$A,PAUSAS!U$3)=0,"",SUMIFS(BASE!$AA:$AA,BASE!$A:$A,PAUSAS!U$3,BASE!$G:$G,PAUSAS!$B48)))</f>
        <v>2.7916666666666666E-2</v>
      </c>
      <c r="V48" s="28">
        <f>IF(U48="","",IF(SUMIFS(METAS!$D:$D,METAS!$B:$B,PAUSAS!$E48)&gt;=U48,0,U48-SUMIFS(METAS!$D:$D,METAS!$B:$B,PAUSAS!$E48)))</f>
        <v>0</v>
      </c>
      <c r="W48" s="18">
        <f>IF($B48="","",IF(COUNTIF(BASE!$A:$A,PAUSAS!W$3)=0,"",SUMIFS(BASE!$AA:$AA,BASE!$A:$A,PAUSAS!W$3,BASE!$G:$G,PAUSAS!$B48)))</f>
        <v>2.6770833333333334E-2</v>
      </c>
      <c r="X48" s="18">
        <f>IF(W48="","",IF(SUMIFS(METAS!$D:$D,METAS!$B:$B,PAUSAS!$E48)&gt;=W48,0,W48-SUMIFS(METAS!$D:$D,METAS!$B:$B,PAUSAS!$E48)))</f>
        <v>0</v>
      </c>
      <c r="Y48" s="28">
        <f>IF($B48="","",IF(COUNTIF(BASE!$A:$A,PAUSAS!Y$3)=0,"",SUMIFS(BASE!$AA:$AA,BASE!$A:$A,PAUSAS!Y$3,BASE!$G:$G,PAUSAS!$B48)))</f>
        <v>0</v>
      </c>
      <c r="Z48" s="28">
        <f>IF(Y48="","",IF(SUMIFS(METAS!$D:$D,METAS!$B:$B,PAUSAS!$E48)&gt;=Y48,0,Y48-SUMIFS(METAS!$D:$D,METAS!$B:$B,PAUSAS!$E48)))</f>
        <v>0</v>
      </c>
      <c r="AA48" s="18">
        <f>IF($B48="","",IF(COUNTIF(BASE!$A:$A,PAUSAS!AA$3)=0,"",SUMIFS(BASE!$AA:$AA,BASE!$A:$A,PAUSAS!AA$3,BASE!$G:$G,PAUSAS!$B48)))</f>
        <v>2.6469907407407407E-2</v>
      </c>
      <c r="AB48" s="18">
        <f>IF(AA48="","",IF(SUMIFS(METAS!$D:$D,METAS!$B:$B,PAUSAS!$E48)&gt;=AA48,0,AA48-SUMIFS(METAS!$D:$D,METAS!$B:$B,PAUSAS!$E48)))</f>
        <v>0</v>
      </c>
      <c r="AC48" s="28">
        <f>IF($B48="","",IF(COUNTIF(BASE!$A:$A,PAUSAS!AC$3)=0,"",SUMIFS(BASE!$AA:$AA,BASE!$A:$A,PAUSAS!AC$3,BASE!$G:$G,PAUSAS!$B48)))</f>
        <v>2.7384259259259261E-2</v>
      </c>
      <c r="AD48" s="28">
        <f>IF(AC48="","",IF(SUMIFS(METAS!$D:$D,METAS!$B:$B,PAUSAS!$E48)&gt;=AC48,0,AC48-SUMIFS(METAS!$D:$D,METAS!$B:$B,PAUSAS!$E48)))</f>
        <v>0</v>
      </c>
      <c r="AE48" s="18">
        <f>IF($B48="","",IF(COUNTIF(BASE!$A:$A,PAUSAS!AE$3)=0,"",SUMIFS(BASE!$AA:$AA,BASE!$A:$A,PAUSAS!AE$3,BASE!$G:$G,PAUSAS!$B48)))</f>
        <v>2.8541666666666667E-2</v>
      </c>
      <c r="AF48" s="18">
        <f>IF(AE48="","",IF(SUMIFS(METAS!$D:$D,METAS!$B:$B,PAUSAS!$E48)&gt;=AE48,0,AE48-SUMIFS(METAS!$D:$D,METAS!$B:$B,PAUSAS!$E48)))</f>
        <v>0</v>
      </c>
      <c r="AG48" s="28">
        <f>IF($B48="","",IF(COUNTIF(BASE!$A:$A,PAUSAS!AG$3)=0,"",SUMIFS(BASE!$AA:$AA,BASE!$A:$A,PAUSAS!AG$3,BASE!$G:$G,PAUSAS!$B48)))</f>
        <v>3.2094907407407405E-2</v>
      </c>
      <c r="AH48" s="28">
        <f>IF(AG48="","",IF(SUMIFS(METAS!$D:$D,METAS!$B:$B,PAUSAS!$E48)&gt;=AG48,0,AG48-SUMIFS(METAS!$D:$D,METAS!$B:$B,PAUSAS!$E48)))</f>
        <v>1.5393518518518508E-3</v>
      </c>
      <c r="AI48" s="18">
        <f>IF($B48="","",IF(COUNTIF(BASE!$A:$A,PAUSAS!AI$3)=0,"",SUMIFS(BASE!$AA:$AA,BASE!$A:$A,PAUSAS!AI$3,BASE!$G:$G,PAUSAS!$B48)))</f>
        <v>2.5937500000000002E-2</v>
      </c>
      <c r="AJ48" s="18">
        <f>IF(AI48="","",IF(SUMIFS(METAS!$D:$D,METAS!$B:$B,PAUSAS!$E48)&gt;=AI48,0,AI48-SUMIFS(METAS!$D:$D,METAS!$B:$B,PAUSAS!$E48)))</f>
        <v>0</v>
      </c>
      <c r="AK48" s="28">
        <f>IF($B48="","",IF(COUNTIF(BASE!$A:$A,PAUSAS!AK$3)=0,"",SUMIFS(BASE!$AA:$AA,BASE!$A:$A,PAUSAS!AK$3,BASE!$G:$G,PAUSAS!$B48)))</f>
        <v>2.6932870370370371E-2</v>
      </c>
      <c r="AL48" s="28">
        <f>IF(AK48="","",IF(SUMIFS(METAS!$D:$D,METAS!$B:$B,PAUSAS!$E48)&gt;=AK48,0,AK48-SUMIFS(METAS!$D:$D,METAS!$B:$B,PAUSAS!$E48)))</f>
        <v>0</v>
      </c>
      <c r="AM48" s="18">
        <f>IF($B48="","",IF(COUNTIF(BASE!$A:$A,PAUSAS!AM$3)=0,"",SUMIFS(BASE!$AA:$AA,BASE!$A:$A,PAUSAS!AM$3,BASE!$G:$G,PAUSAS!$B48)))</f>
        <v>0</v>
      </c>
      <c r="AN48" s="18">
        <f>IF(AM48="","",IF(SUMIFS(METAS!$D:$D,METAS!$B:$B,PAUSAS!$E48)&gt;=AM48,0,AM48-SUMIFS(METAS!$D:$D,METAS!$B:$B,PAUSAS!$E48)))</f>
        <v>0</v>
      </c>
      <c r="AO48" s="28">
        <f>IF($B48="","",IF(COUNTIF(BASE!$A:$A,PAUSAS!AO$3)=0,"",SUMIFS(BASE!$AA:$AA,BASE!$A:$A,PAUSAS!AO$3,BASE!$G:$G,PAUSAS!$B48)))</f>
        <v>2.7060185185185187E-2</v>
      </c>
      <c r="AP48" s="28">
        <f>IF(AO48="","",IF(SUMIFS(METAS!$D:$D,METAS!$B:$B,PAUSAS!$E48)&gt;=AO48,0,AO48-SUMIFS(METAS!$D:$D,METAS!$B:$B,PAUSAS!$E48)))</f>
        <v>0</v>
      </c>
      <c r="AQ48" s="18">
        <f>IF($B48="","",IF(COUNTIF(BASE!$A:$A,PAUSAS!AQ$3)=0,"",SUMIFS(BASE!$AA:$AA,BASE!$A:$A,PAUSAS!AQ$3,BASE!$G:$G,PAUSAS!$B48)))</f>
        <v>2.582175925925926E-2</v>
      </c>
      <c r="AR48" s="18">
        <f>IF(AQ48="","",IF(SUMIFS(METAS!$D:$D,METAS!$B:$B,PAUSAS!$E48)&gt;=AQ48,0,AQ48-SUMIFS(METAS!$D:$D,METAS!$B:$B,PAUSAS!$E48)))</f>
        <v>0</v>
      </c>
      <c r="AS48" s="28">
        <f>IF($B48="","",IF(COUNTIF(BASE!$A:$A,PAUSAS!AS$3)=0,"",SUMIFS(BASE!$AA:$AA,BASE!$A:$A,PAUSAS!AS$3,BASE!$G:$G,PAUSAS!$B48)))</f>
        <v>2.6504629629629628E-2</v>
      </c>
      <c r="AT48" s="28">
        <f>IF(AS48="","",IF(SUMIFS(METAS!$D:$D,METAS!$B:$B,PAUSAS!$E48)&gt;=AS48,0,AS48-SUMIFS(METAS!$D:$D,METAS!$B:$B,PAUSAS!$E48)))</f>
        <v>0</v>
      </c>
      <c r="AU48" s="18">
        <f>IF($B48="","",IF(COUNTIF(BASE!$A:$A,PAUSAS!AU$3)=0,"",SUMIFS(BASE!$AA:$AA,BASE!$A:$A,PAUSAS!AU$3,BASE!$G:$G,PAUSAS!$B48)))</f>
        <v>2.6064814814814815E-2</v>
      </c>
      <c r="AV48" s="18">
        <f>IF(AU48="","",IF(SUMIFS(METAS!$D:$D,METAS!$B:$B,PAUSAS!$E48)&gt;=AU48,0,AU48-SUMIFS(METAS!$D:$D,METAS!$B:$B,PAUSAS!$E48)))</f>
        <v>0</v>
      </c>
      <c r="AW48" s="28">
        <f>IF($B48="","",IF(COUNTIF(BASE!$A:$A,PAUSAS!AW$3)=0,"",SUMIFS(BASE!$AA:$AA,BASE!$A:$A,PAUSAS!AW$3,BASE!$G:$G,PAUSAS!$B48)))</f>
        <v>2.8321759259259255E-2</v>
      </c>
      <c r="AX48" s="28">
        <f>IF(AW48="","",IF(SUMIFS(METAS!$D:$D,METAS!$B:$B,PAUSAS!$E48)&gt;=AW48,0,AW48-SUMIFS(METAS!$D:$D,METAS!$B:$B,PAUSAS!$E48)))</f>
        <v>0</v>
      </c>
      <c r="AY48" s="18">
        <f>IF($B48="","",IF(COUNTIF(BASE!$A:$A,PAUSAS!AY$3)=0,"",SUMIFS(BASE!$AA:$AA,BASE!$A:$A,PAUSAS!AY$3,BASE!$G:$G,PAUSAS!$B48)))</f>
        <v>2.4849537037037038E-2</v>
      </c>
      <c r="AZ48" s="18">
        <f>IF(AY48="","",IF(SUMIFS(METAS!$D:$D,METAS!$B:$B,PAUSAS!$E48)&gt;=AY48,0,AY48-SUMIFS(METAS!$D:$D,METAS!$B:$B,PAUSAS!$E48)))</f>
        <v>0</v>
      </c>
      <c r="BA48" s="28">
        <f>IF($B48="","",IF(COUNTIF(BASE!$A:$A,PAUSAS!BA$3)=0,"",SUMIFS(BASE!$AA:$AA,BASE!$A:$A,PAUSAS!BA$3,BASE!$G:$G,PAUSAS!$B48)))</f>
        <v>0</v>
      </c>
      <c r="BB48" s="28">
        <f>IF(BA48="","",IF(SUMIFS(METAS!$D:$D,METAS!$B:$B,PAUSAS!$E48)&gt;=BA48,0,BA48-SUMIFS(METAS!$D:$D,METAS!$B:$B,PAUSAS!$E48)))</f>
        <v>0</v>
      </c>
      <c r="BC48" s="18">
        <f>IF($B48="","",IF(COUNTIF(BASE!$A:$A,PAUSAS!BC$3)=0,"",SUMIFS(BASE!$AA:$AA,BASE!$A:$A,PAUSAS!BC$3,BASE!$G:$G,PAUSAS!$B48)))</f>
        <v>2.7615740740740739E-2</v>
      </c>
      <c r="BD48" s="18">
        <f>IF(BC48="","",IF(SUMIFS(METAS!$D:$D,METAS!$B:$B,PAUSAS!$E48)&gt;=BC48,0,BC48-SUMIFS(METAS!$D:$D,METAS!$B:$B,PAUSAS!$E48)))</f>
        <v>0</v>
      </c>
      <c r="BE48" s="28">
        <f>IF($B48="","",IF(COUNTIF(BASE!$A:$A,PAUSAS!BE$3)=0,"",SUMIFS(BASE!$AA:$AA,BASE!$A:$A,PAUSAS!BE$3,BASE!$G:$G,PAUSAS!$B48)))</f>
        <v>2.6724537037037036E-2</v>
      </c>
      <c r="BF48" s="28">
        <f>IF(BE48="","",IF(SUMIFS(METAS!$D:$D,METAS!$B:$B,PAUSAS!$E48)&gt;=BE48,0,BE48-SUMIFS(METAS!$D:$D,METAS!$B:$B,PAUSAS!$E48)))</f>
        <v>0</v>
      </c>
      <c r="BG48" s="18">
        <f>IF($B48="","",IF(COUNTIF(BASE!$A:$A,PAUSAS!BG$3)=0,"",SUMIFS(BASE!$AA:$AA,BASE!$A:$A,PAUSAS!BG$3,BASE!$G:$G,PAUSAS!$B48)))</f>
        <v>2.780092592592593E-2</v>
      </c>
      <c r="BH48" s="18">
        <f>IF(BG48="","",IF(SUMIFS(METAS!$D:$D,METAS!$B:$B,PAUSAS!$E48)&gt;=BG48,0,BG48-SUMIFS(METAS!$D:$D,METAS!$B:$B,PAUSAS!$E48)))</f>
        <v>0</v>
      </c>
      <c r="BI48" s="28">
        <f>IF($B48="","",IF(COUNTIF(BASE!$A:$A,PAUSAS!BI$3)=0,"",SUMIFS(BASE!$AA:$AA,BASE!$A:$A,PAUSAS!BI$3,BASE!$G:$G,PAUSAS!$B48)))</f>
        <v>2.5150462962962965E-2</v>
      </c>
      <c r="BJ48" s="28">
        <f>IF(BI48="","",IF(SUMIFS(METAS!$D:$D,METAS!$B:$B,PAUSAS!$E48)&gt;=BI48,0,BI48-SUMIFS(METAS!$D:$D,METAS!$B:$B,PAUSAS!$E48)))</f>
        <v>0</v>
      </c>
      <c r="BK48" s="18">
        <f>IF($B48="","",IF(COUNTIF(BASE!$A:$A,PAUSAS!BK$3)=0,"",SUMIFS(BASE!$AA:$AA,BASE!$A:$A,PAUSAS!BK$3,BASE!$G:$G,PAUSAS!$B48)))</f>
        <v>2.7881944444444445E-2</v>
      </c>
      <c r="BL48" s="18">
        <f>IF(BK48="","",IF(SUMIFS(METAS!$D:$D,METAS!$B:$B,PAUSAS!$E48)&gt;=BK48,0,BK48-SUMIFS(METAS!$D:$D,METAS!$B:$B,PAUSAS!$E48)))</f>
        <v>0</v>
      </c>
      <c r="BM48" s="28">
        <f>IF($B48="","",IF(COUNTIF(BASE!$A:$A,PAUSAS!BM$3)=0,"",SUMIFS(BASE!$AA:$AA,BASE!$A:$A,PAUSAS!BM$3,BASE!$G:$G,PAUSAS!$B48)))</f>
        <v>2.9131944444444446E-2</v>
      </c>
      <c r="BN48" s="28">
        <f>IF(BM48="","",IF(SUMIFS(METAS!$D:$D,METAS!$B:$B,PAUSAS!$E48)&gt;=BM48,0,BM48-SUMIFS(METAS!$D:$D,METAS!$B:$B,PAUSAS!$E48)))</f>
        <v>0</v>
      </c>
      <c r="BO48" s="18">
        <f>IF($B48="","",IF(COUNTIF(BASE!$A:$A,PAUSAS!BO$3)=0,"",SUMIFS(BASE!$AA:$AA,BASE!$A:$A,PAUSAS!BO$3,BASE!$G:$G,PAUSAS!$B48)))</f>
        <v>0</v>
      </c>
      <c r="BP48" s="18">
        <f>IF(BO48="","",IF(SUMIFS(METAS!$D:$D,METAS!$B:$B,PAUSAS!$E48)&gt;=BO48,0,BO48-SUMIFS(METAS!$D:$D,METAS!$B:$B,PAUSAS!$E48)))</f>
        <v>0</v>
      </c>
      <c r="BQ48" s="28">
        <f>IF($B48="","",IF(COUNTIF(BASE!$A:$A,PAUSAS!BQ$3)=0,"",SUMIFS(BASE!$AA:$AA,BASE!$A:$A,PAUSAS!BQ$3,BASE!$G:$G,PAUSAS!$B48)))</f>
        <v>2.5833333333333333E-2</v>
      </c>
      <c r="BR48" s="28">
        <f>IF(BQ48="","",IF(SUMIFS(METAS!$D:$D,METAS!$B:$B,PAUSAS!$E48)&gt;=BQ48,0,BQ48-SUMIFS(METAS!$D:$D,METAS!$B:$B,PAUSAS!$E48)))</f>
        <v>0</v>
      </c>
      <c r="BS48" s="18">
        <f>IF($B48="","",IF(COUNTIF(BASE!$A:$A,PAUSAS!BS$3)=0,"",SUMIFS(BASE!$AA:$AA,BASE!$A:$A,PAUSAS!BS$3,BASE!$G:$G,PAUSAS!$B48)))</f>
        <v>2.6701388888888886E-2</v>
      </c>
      <c r="BT48" s="18">
        <f>IF(BS48="","",IF(SUMIFS(METAS!$D:$D,METAS!$B:$B,PAUSAS!$E48)&gt;=BS48,0,BS48-SUMIFS(METAS!$D:$D,METAS!$B:$B,PAUSAS!$E48)))</f>
        <v>0</v>
      </c>
      <c r="BU48" s="28">
        <f>IF($B48="","",IF(COUNTIF(BASE!$A:$A,PAUSAS!BU$3)=0,"",SUMIFS(BASE!$AA:$AA,BASE!$A:$A,PAUSAS!BU$3,BASE!$G:$G,PAUSAS!$B48)))</f>
        <v>2.4629629629629626E-2</v>
      </c>
      <c r="BV48" s="28">
        <f>IF(BU48="","",IF(SUMIFS(METAS!$D:$D,METAS!$B:$B,PAUSAS!$E48)&gt;=BU48,0,BU48-SUMIFS(METAS!$D:$D,METAS!$B:$B,PAUSAS!$E48)))</f>
        <v>0</v>
      </c>
    </row>
    <row r="49" spans="2:74" s="8" customFormat="1" x14ac:dyDescent="0.25">
      <c r="B49" s="50">
        <v>91283</v>
      </c>
      <c r="C49" s="16" t="str">
        <f>IF($B49="","",VLOOKUP($B49,EQUIPE!$B:$E,2,0))</f>
        <v>KATIA PEREIRA DE SOUZA</v>
      </c>
      <c r="D49" s="16" t="str">
        <f>IF($B49="","",VLOOKUP($B49,EQUIPE!$B:$F,5,0))</f>
        <v>ULTRAGAZ BO</v>
      </c>
      <c r="E49" s="18">
        <f>IF($B49="","",VLOOKUP($B49,EQUIPE!$B:$E,3,0))</f>
        <v>0.26388888888888884</v>
      </c>
      <c r="F49" s="16" t="str">
        <f>IF($B49="","",VLOOKUP($B49,EQUIPE!$B:$E,4,0))</f>
        <v>TATIANE REGINA DE BARROS</v>
      </c>
      <c r="H49" s="18">
        <f>IF($B49="","",SUMIFS(ABS!$H:$H,ABS!$B:$B,PAUSAS!$B49)*SUMIFS(METAS!$D:$D,METAS!$B:$B,PAUSAS!$E49))</f>
        <v>0.7944444444444444</v>
      </c>
      <c r="I49" s="18">
        <f t="shared" si="1"/>
        <v>0.47886574074074068</v>
      </c>
      <c r="J49" s="18">
        <f t="shared" si="2"/>
        <v>6.4351851851851931E-3</v>
      </c>
      <c r="K49" s="19">
        <f t="shared" si="3"/>
        <v>0.99189976689976689</v>
      </c>
      <c r="M49" s="28">
        <f>IF($B49="","",IF(COUNTIF(BASE!$A:$A,PAUSAS!M$3)=0,"",SUMIFS(BASE!$AA:$AA,BASE!$A:$A,PAUSAS!M$3,BASE!$G:$G,PAUSAS!$B49)))</f>
        <v>0</v>
      </c>
      <c r="N49" s="28">
        <f>IF(M49="","",IF(SUMIFS(METAS!$D:$D,METAS!$B:$B,PAUSAS!$E49)&gt;=M49,0,M49-SUMIFS(METAS!$D:$D,METAS!$B:$B,PAUSAS!$E49)))</f>
        <v>0</v>
      </c>
      <c r="O49" s="18">
        <f>IF($B49="","",IF(COUNTIF(BASE!$A:$A,PAUSAS!O$3)=0,"",SUMIFS(BASE!$AA:$AA,BASE!$A:$A,PAUSAS!O$3,BASE!$G:$G,PAUSAS!$B49)))</f>
        <v>0</v>
      </c>
      <c r="P49" s="18">
        <f>IF(O49="","",IF(SUMIFS(METAS!$D:$D,METAS!$B:$B,PAUSAS!$E49)&gt;=O49,0,O49-SUMIFS(METAS!$D:$D,METAS!$B:$B,PAUSAS!$E49)))</f>
        <v>0</v>
      </c>
      <c r="Q49" s="28">
        <f>IF($B49="","",IF(COUNTIF(BASE!$A:$A,PAUSAS!Q$3)=0,"",SUMIFS(BASE!$AA:$AA,BASE!$A:$A,PAUSAS!Q$3,BASE!$G:$G,PAUSAS!$B49)))</f>
        <v>0</v>
      </c>
      <c r="R49" s="28">
        <f>IF(Q49="","",IF(SUMIFS(METAS!$D:$D,METAS!$B:$B,PAUSAS!$E49)&gt;=Q49,0,Q49-SUMIFS(METAS!$D:$D,METAS!$B:$B,PAUSAS!$E49)))</f>
        <v>0</v>
      </c>
      <c r="S49" s="18">
        <f>IF($B49="","",IF(COUNTIF(BASE!$A:$A,PAUSAS!S$3)=0,"",SUMIFS(BASE!$AA:$AA,BASE!$A:$A,PAUSAS!S$3,BASE!$G:$G,PAUSAS!$B49)))</f>
        <v>2.6956018518518518E-2</v>
      </c>
      <c r="T49" s="18">
        <f>IF(S49="","",IF(SUMIFS(METAS!$D:$D,METAS!$B:$B,PAUSAS!$E49)&gt;=S49,0,S49-SUMIFS(METAS!$D:$D,METAS!$B:$B,PAUSAS!$E49)))</f>
        <v>0</v>
      </c>
      <c r="U49" s="28">
        <f>IF($B49="","",IF(COUNTIF(BASE!$A:$A,PAUSAS!U$3)=0,"",SUMIFS(BASE!$AA:$AA,BASE!$A:$A,PAUSAS!U$3,BASE!$G:$G,PAUSAS!$B49)))</f>
        <v>2.3842592592592596E-2</v>
      </c>
      <c r="V49" s="28">
        <f>IF(U49="","",IF(SUMIFS(METAS!$D:$D,METAS!$B:$B,PAUSAS!$E49)&gt;=U49,0,U49-SUMIFS(METAS!$D:$D,METAS!$B:$B,PAUSAS!$E49)))</f>
        <v>0</v>
      </c>
      <c r="W49" s="18">
        <f>IF($B49="","",IF(COUNTIF(BASE!$A:$A,PAUSAS!W$3)=0,"",SUMIFS(BASE!$AA:$AA,BASE!$A:$A,PAUSAS!W$3,BASE!$G:$G,PAUSAS!$B49)))</f>
        <v>2.7499999999999997E-2</v>
      </c>
      <c r="X49" s="18">
        <f>IF(W49="","",IF(SUMIFS(METAS!$D:$D,METAS!$B:$B,PAUSAS!$E49)&gt;=W49,0,W49-SUMIFS(METAS!$D:$D,METAS!$B:$B,PAUSAS!$E49)))</f>
        <v>0</v>
      </c>
      <c r="Y49" s="28">
        <f>IF($B49="","",IF(COUNTIF(BASE!$A:$A,PAUSAS!Y$3)=0,"",SUMIFS(BASE!$AA:$AA,BASE!$A:$A,PAUSAS!Y$3,BASE!$G:$G,PAUSAS!$B49)))</f>
        <v>0</v>
      </c>
      <c r="Z49" s="28">
        <f>IF(Y49="","",IF(SUMIFS(METAS!$D:$D,METAS!$B:$B,PAUSAS!$E49)&gt;=Y49,0,Y49-SUMIFS(METAS!$D:$D,METAS!$B:$B,PAUSAS!$E49)))</f>
        <v>0</v>
      </c>
      <c r="AA49" s="18">
        <f>IF($B49="","",IF(COUNTIF(BASE!$A:$A,PAUSAS!AA$3)=0,"",SUMIFS(BASE!$AA:$AA,BASE!$A:$A,PAUSAS!AA$3,BASE!$G:$G,PAUSAS!$B49)))</f>
        <v>2.6111111111111113E-2</v>
      </c>
      <c r="AB49" s="18">
        <f>IF(AA49="","",IF(SUMIFS(METAS!$D:$D,METAS!$B:$B,PAUSAS!$E49)&gt;=AA49,0,AA49-SUMIFS(METAS!$D:$D,METAS!$B:$B,PAUSAS!$E49)))</f>
        <v>0</v>
      </c>
      <c r="AC49" s="28">
        <f>IF($B49="","",IF(COUNTIF(BASE!$A:$A,PAUSAS!AC$3)=0,"",SUMIFS(BASE!$AA:$AA,BASE!$A:$A,PAUSAS!AC$3,BASE!$G:$G,PAUSAS!$B49)))</f>
        <v>1.3449074074074073E-2</v>
      </c>
      <c r="AD49" s="28">
        <f>IF(AC49="","",IF(SUMIFS(METAS!$D:$D,METAS!$B:$B,PAUSAS!$E49)&gt;=AC49,0,AC49-SUMIFS(METAS!$D:$D,METAS!$B:$B,PAUSAS!$E49)))</f>
        <v>0</v>
      </c>
      <c r="AE49" s="18">
        <f>IF($B49="","",IF(COUNTIF(BASE!$A:$A,PAUSAS!AE$3)=0,"",SUMIFS(BASE!$AA:$AA,BASE!$A:$A,PAUSAS!AE$3,BASE!$G:$G,PAUSAS!$B49)))</f>
        <v>3.0613425925925926E-2</v>
      </c>
      <c r="AF49" s="18">
        <f>IF(AE49="","",IF(SUMIFS(METAS!$D:$D,METAS!$B:$B,PAUSAS!$E49)&gt;=AE49,0,AE49-SUMIFS(METAS!$D:$D,METAS!$B:$B,PAUSAS!$E49)))</f>
        <v>5.7870370370371321E-5</v>
      </c>
      <c r="AG49" s="28">
        <f>IF($B49="","",IF(COUNTIF(BASE!$A:$A,PAUSAS!AG$3)=0,"",SUMIFS(BASE!$AA:$AA,BASE!$A:$A,PAUSAS!AG$3,BASE!$G:$G,PAUSAS!$B49)))</f>
        <v>1.0821759259259258E-2</v>
      </c>
      <c r="AH49" s="28">
        <f>IF(AG49="","",IF(SUMIFS(METAS!$D:$D,METAS!$B:$B,PAUSAS!$E49)&gt;=AG49,0,AG49-SUMIFS(METAS!$D:$D,METAS!$B:$B,PAUSAS!$E49)))</f>
        <v>0</v>
      </c>
      <c r="AI49" s="18">
        <f>IF($B49="","",IF(COUNTIF(BASE!$A:$A,PAUSAS!AI$3)=0,"",SUMIFS(BASE!$AA:$AA,BASE!$A:$A,PAUSAS!AI$3,BASE!$G:$G,PAUSAS!$B49)))</f>
        <v>2.4375000000000001E-2</v>
      </c>
      <c r="AJ49" s="18">
        <f>IF(AI49="","",IF(SUMIFS(METAS!$D:$D,METAS!$B:$B,PAUSAS!$E49)&gt;=AI49,0,AI49-SUMIFS(METAS!$D:$D,METAS!$B:$B,PAUSAS!$E49)))</f>
        <v>0</v>
      </c>
      <c r="AK49" s="28">
        <f>IF($B49="","",IF(COUNTIF(BASE!$A:$A,PAUSAS!AK$3)=0,"",SUMIFS(BASE!$AA:$AA,BASE!$A:$A,PAUSAS!AK$3,BASE!$G:$G,PAUSAS!$B49)))</f>
        <v>2.3275462962962963E-2</v>
      </c>
      <c r="AL49" s="28">
        <f>IF(AK49="","",IF(SUMIFS(METAS!$D:$D,METAS!$B:$B,PAUSAS!$E49)&gt;=AK49,0,AK49-SUMIFS(METAS!$D:$D,METAS!$B:$B,PAUSAS!$E49)))</f>
        <v>0</v>
      </c>
      <c r="AM49" s="18">
        <f>IF($B49="","",IF(COUNTIF(BASE!$A:$A,PAUSAS!AM$3)=0,"",SUMIFS(BASE!$AA:$AA,BASE!$A:$A,PAUSAS!AM$3,BASE!$G:$G,PAUSAS!$B49)))</f>
        <v>0</v>
      </c>
      <c r="AN49" s="18">
        <f>IF(AM49="","",IF(SUMIFS(METAS!$D:$D,METAS!$B:$B,PAUSAS!$E49)&gt;=AM49,0,AM49-SUMIFS(METAS!$D:$D,METAS!$B:$B,PAUSAS!$E49)))</f>
        <v>0</v>
      </c>
      <c r="AO49" s="28">
        <f>IF($B49="","",IF(COUNTIF(BASE!$A:$A,PAUSAS!AO$3)=0,"",SUMIFS(BASE!$AA:$AA,BASE!$A:$A,PAUSAS!AO$3,BASE!$G:$G,PAUSAS!$B49)))</f>
        <v>2.4895833333333332E-2</v>
      </c>
      <c r="AP49" s="28">
        <f>IF(AO49="","",IF(SUMIFS(METAS!$D:$D,METAS!$B:$B,PAUSAS!$E49)&gt;=AO49,0,AO49-SUMIFS(METAS!$D:$D,METAS!$B:$B,PAUSAS!$E49)))</f>
        <v>0</v>
      </c>
      <c r="AQ49" s="18">
        <f>IF($B49="","",IF(COUNTIF(BASE!$A:$A,PAUSAS!AQ$3)=0,"",SUMIFS(BASE!$AA:$AA,BASE!$A:$A,PAUSAS!AQ$3,BASE!$G:$G,PAUSAS!$B49)))</f>
        <v>3.2731481481481479E-2</v>
      </c>
      <c r="AR49" s="18">
        <f>IF(AQ49="","",IF(SUMIFS(METAS!$D:$D,METAS!$B:$B,PAUSAS!$E49)&gt;=AQ49,0,AQ49-SUMIFS(METAS!$D:$D,METAS!$B:$B,PAUSAS!$E49)))</f>
        <v>2.1759259259259249E-3</v>
      </c>
      <c r="AS49" s="28">
        <f>IF($B49="","",IF(COUNTIF(BASE!$A:$A,PAUSAS!AS$3)=0,"",SUMIFS(BASE!$AA:$AA,BASE!$A:$A,PAUSAS!AS$3,BASE!$G:$G,PAUSAS!$B49)))</f>
        <v>2.4965277777777781E-2</v>
      </c>
      <c r="AT49" s="28">
        <f>IF(AS49="","",IF(SUMIFS(METAS!$D:$D,METAS!$B:$B,PAUSAS!$E49)&gt;=AS49,0,AS49-SUMIFS(METAS!$D:$D,METAS!$B:$B,PAUSAS!$E49)))</f>
        <v>0</v>
      </c>
      <c r="AU49" s="18">
        <f>IF($B49="","",IF(COUNTIF(BASE!$A:$A,PAUSAS!AU$3)=0,"",SUMIFS(BASE!$AA:$AA,BASE!$A:$A,PAUSAS!AU$3,BASE!$G:$G,PAUSAS!$B49)))</f>
        <v>3.4756944444444451E-2</v>
      </c>
      <c r="AV49" s="18">
        <f>IF(AU49="","",IF(SUMIFS(METAS!$D:$D,METAS!$B:$B,PAUSAS!$E49)&gt;=AU49,0,AU49-SUMIFS(METAS!$D:$D,METAS!$B:$B,PAUSAS!$E49)))</f>
        <v>4.2013888888888969E-3</v>
      </c>
      <c r="AW49" s="28">
        <f>IF($B49="","",IF(COUNTIF(BASE!$A:$A,PAUSAS!AW$3)=0,"",SUMIFS(BASE!$AA:$AA,BASE!$A:$A,PAUSAS!AW$3,BASE!$G:$G,PAUSAS!$B49)))</f>
        <v>7.5462962962962966E-3</v>
      </c>
      <c r="AX49" s="28">
        <f>IF(AW49="","",IF(SUMIFS(METAS!$D:$D,METAS!$B:$B,PAUSAS!$E49)&gt;=AW49,0,AW49-SUMIFS(METAS!$D:$D,METAS!$B:$B,PAUSAS!$E49)))</f>
        <v>0</v>
      </c>
      <c r="AY49" s="18">
        <f>IF($B49="","",IF(COUNTIF(BASE!$A:$A,PAUSAS!AY$3)=0,"",SUMIFS(BASE!$AA:$AA,BASE!$A:$A,PAUSAS!AY$3,BASE!$G:$G,PAUSAS!$B49)))</f>
        <v>2.2824074074074076E-2</v>
      </c>
      <c r="AZ49" s="18">
        <f>IF(AY49="","",IF(SUMIFS(METAS!$D:$D,METAS!$B:$B,PAUSAS!$E49)&gt;=AY49,0,AY49-SUMIFS(METAS!$D:$D,METAS!$B:$B,PAUSAS!$E49)))</f>
        <v>0</v>
      </c>
      <c r="BA49" s="28">
        <f>IF($B49="","",IF(COUNTIF(BASE!$A:$A,PAUSAS!BA$3)=0,"",SUMIFS(BASE!$AA:$AA,BASE!$A:$A,PAUSAS!BA$3,BASE!$G:$G,PAUSAS!$B49)))</f>
        <v>0</v>
      </c>
      <c r="BB49" s="28">
        <f>IF(BA49="","",IF(SUMIFS(METAS!$D:$D,METAS!$B:$B,PAUSAS!$E49)&gt;=BA49,0,BA49-SUMIFS(METAS!$D:$D,METAS!$B:$B,PAUSAS!$E49)))</f>
        <v>0</v>
      </c>
      <c r="BC49" s="18">
        <f>IF($B49="","",IF(COUNTIF(BASE!$A:$A,PAUSAS!BC$3)=0,"",SUMIFS(BASE!$AA:$AA,BASE!$A:$A,PAUSAS!BC$3,BASE!$G:$G,PAUSAS!$B49)))</f>
        <v>2.7349537037037037E-2</v>
      </c>
      <c r="BD49" s="18">
        <f>IF(BC49="","",IF(SUMIFS(METAS!$D:$D,METAS!$B:$B,PAUSAS!$E49)&gt;=BC49,0,BC49-SUMIFS(METAS!$D:$D,METAS!$B:$B,PAUSAS!$E49)))</f>
        <v>0</v>
      </c>
      <c r="BE49" s="28">
        <f>IF($B49="","",IF(COUNTIF(BASE!$A:$A,PAUSAS!BE$3)=0,"",SUMIFS(BASE!$AA:$AA,BASE!$A:$A,PAUSAS!BE$3,BASE!$G:$G,PAUSAS!$B49)))</f>
        <v>2.6319444444444444E-2</v>
      </c>
      <c r="BF49" s="28">
        <f>IF(BE49="","",IF(SUMIFS(METAS!$D:$D,METAS!$B:$B,PAUSAS!$E49)&gt;=BE49,0,BE49-SUMIFS(METAS!$D:$D,METAS!$B:$B,PAUSAS!$E49)))</f>
        <v>0</v>
      </c>
      <c r="BG49" s="18">
        <f>IF($B49="","",IF(COUNTIF(BASE!$A:$A,PAUSAS!BG$3)=0,"",SUMIFS(BASE!$AA:$AA,BASE!$A:$A,PAUSAS!BG$3,BASE!$G:$G,PAUSAS!$B49)))</f>
        <v>0</v>
      </c>
      <c r="BH49" s="18">
        <f>IF(BG49="","",IF(SUMIFS(METAS!$D:$D,METAS!$B:$B,PAUSAS!$E49)&gt;=BG49,0,BG49-SUMIFS(METAS!$D:$D,METAS!$B:$B,PAUSAS!$E49)))</f>
        <v>0</v>
      </c>
      <c r="BI49" s="28">
        <f>IF($B49="","",IF(COUNTIF(BASE!$A:$A,PAUSAS!BI$3)=0,"",SUMIFS(BASE!$AA:$AA,BASE!$A:$A,PAUSAS!BI$3,BASE!$G:$G,PAUSAS!$B49)))</f>
        <v>0</v>
      </c>
      <c r="BJ49" s="28">
        <f>IF(BI49="","",IF(SUMIFS(METAS!$D:$D,METAS!$B:$B,PAUSAS!$E49)&gt;=BI49,0,BI49-SUMIFS(METAS!$D:$D,METAS!$B:$B,PAUSAS!$E49)))</f>
        <v>0</v>
      </c>
      <c r="BK49" s="18">
        <f>IF($B49="","",IF(COUNTIF(BASE!$A:$A,PAUSAS!BK$3)=0,"",SUMIFS(BASE!$AA:$AA,BASE!$A:$A,PAUSAS!BK$3,BASE!$G:$G,PAUSAS!$B49)))</f>
        <v>0</v>
      </c>
      <c r="BL49" s="18">
        <f>IF(BK49="","",IF(SUMIFS(METAS!$D:$D,METAS!$B:$B,PAUSAS!$E49)&gt;=BK49,0,BK49-SUMIFS(METAS!$D:$D,METAS!$B:$B,PAUSAS!$E49)))</f>
        <v>0</v>
      </c>
      <c r="BM49" s="28">
        <f>IF($B49="","",IF(COUNTIF(BASE!$A:$A,PAUSAS!BM$3)=0,"",SUMIFS(BASE!$AA:$AA,BASE!$A:$A,PAUSAS!BM$3,BASE!$G:$G,PAUSAS!$B49)))</f>
        <v>1.7731481481481483E-2</v>
      </c>
      <c r="BN49" s="28">
        <f>IF(BM49="","",IF(SUMIFS(METAS!$D:$D,METAS!$B:$B,PAUSAS!$E49)&gt;=BM49,0,BM49-SUMIFS(METAS!$D:$D,METAS!$B:$B,PAUSAS!$E49)))</f>
        <v>0</v>
      </c>
      <c r="BO49" s="18">
        <f>IF($B49="","",IF(COUNTIF(BASE!$A:$A,PAUSAS!BO$3)=0,"",SUMIFS(BASE!$AA:$AA,BASE!$A:$A,PAUSAS!BO$3,BASE!$G:$G,PAUSAS!$B49)))</f>
        <v>0</v>
      </c>
      <c r="BP49" s="18">
        <f>IF(BO49="","",IF(SUMIFS(METAS!$D:$D,METAS!$B:$B,PAUSAS!$E49)&gt;=BO49,0,BO49-SUMIFS(METAS!$D:$D,METAS!$B:$B,PAUSAS!$E49)))</f>
        <v>0</v>
      </c>
      <c r="BQ49" s="28">
        <f>IF($B49="","",IF(COUNTIF(BASE!$A:$A,PAUSAS!BQ$3)=0,"",SUMIFS(BASE!$AA:$AA,BASE!$A:$A,PAUSAS!BQ$3,BASE!$G:$G,PAUSAS!$B49)))</f>
        <v>1.5833333333333335E-2</v>
      </c>
      <c r="BR49" s="28">
        <f>IF(BQ49="","",IF(SUMIFS(METAS!$D:$D,METAS!$B:$B,PAUSAS!$E49)&gt;=BQ49,0,BQ49-SUMIFS(METAS!$D:$D,METAS!$B:$B,PAUSAS!$E49)))</f>
        <v>0</v>
      </c>
      <c r="BS49" s="18">
        <f>IF($B49="","",IF(COUNTIF(BASE!$A:$A,PAUSAS!BS$3)=0,"",SUMIFS(BASE!$AA:$AA,BASE!$A:$A,PAUSAS!BS$3,BASE!$G:$G,PAUSAS!$B49)))</f>
        <v>2.3240740740740739E-2</v>
      </c>
      <c r="BT49" s="18">
        <f>IF(BS49="","",IF(SUMIFS(METAS!$D:$D,METAS!$B:$B,PAUSAS!$E49)&gt;=BS49,0,BS49-SUMIFS(METAS!$D:$D,METAS!$B:$B,PAUSAS!$E49)))</f>
        <v>0</v>
      </c>
      <c r="BU49" s="28">
        <f>IF($B49="","",IF(COUNTIF(BASE!$A:$A,PAUSAS!BU$3)=0,"",SUMIFS(BASE!$AA:$AA,BASE!$A:$A,PAUSAS!BU$3,BASE!$G:$G,PAUSAS!$B49)))</f>
        <v>1.3726851851851851E-2</v>
      </c>
      <c r="BV49" s="28">
        <f>IF(BU49="","",IF(SUMIFS(METAS!$D:$D,METAS!$B:$B,PAUSAS!$E49)&gt;=BU49,0,BU49-SUMIFS(METAS!$D:$D,METAS!$B:$B,PAUSAS!$E49)))</f>
        <v>0</v>
      </c>
    </row>
    <row r="50" spans="2:74" s="8" customFormat="1" x14ac:dyDescent="0.25">
      <c r="B50" s="50">
        <v>91278</v>
      </c>
      <c r="C50" s="16" t="str">
        <f>IF($B50="","",VLOOKUP($B50,EQUIPE!$B:$E,2,0))</f>
        <v>LEONARDO RODRIGUES DE SOUZA</v>
      </c>
      <c r="D50" s="16" t="str">
        <f>IF($B50="","",VLOOKUP($B50,EQUIPE!$B:$F,5,0))</f>
        <v>ULTRAGAZ BO</v>
      </c>
      <c r="E50" s="18">
        <f>IF($B50="","",VLOOKUP($B50,EQUIPE!$B:$E,3,0))</f>
        <v>0.2638888888888889</v>
      </c>
      <c r="F50" s="16" t="str">
        <f>IF($B50="","",VLOOKUP($B50,EQUIPE!$B:$E,4,0))</f>
        <v>TATIANE REGINA DE BARROS</v>
      </c>
      <c r="H50" s="18">
        <f>IF($B50="","",SUMIFS(ABS!$H:$H,ABS!$B:$B,PAUSAS!$B50)*SUMIFS(METAS!$D:$D,METAS!$B:$B,PAUSAS!$E50))</f>
        <v>0.82499999999999996</v>
      </c>
      <c r="I50" s="18">
        <f t="shared" si="1"/>
        <v>0.26775462962962965</v>
      </c>
      <c r="J50" s="18">
        <f t="shared" si="2"/>
        <v>0</v>
      </c>
      <c r="K50" s="19">
        <f t="shared" si="3"/>
        <v>1</v>
      </c>
      <c r="M50" s="28">
        <f>IF($B50="","",IF(COUNTIF(BASE!$A:$A,PAUSAS!M$3)=0,"",SUMIFS(BASE!$AA:$AA,BASE!$A:$A,PAUSAS!M$3,BASE!$G:$G,PAUSAS!$B50)))</f>
        <v>1.5983796296296295E-2</v>
      </c>
      <c r="N50" s="28">
        <f>IF(M50="","",IF(SUMIFS(METAS!$D:$D,METAS!$B:$B,PAUSAS!$E50)&gt;=M50,0,M50-SUMIFS(METAS!$D:$D,METAS!$B:$B,PAUSAS!$E50)))</f>
        <v>0</v>
      </c>
      <c r="O50" s="18">
        <f>IF($B50="","",IF(COUNTIF(BASE!$A:$A,PAUSAS!O$3)=0,"",SUMIFS(BASE!$AA:$AA,BASE!$A:$A,PAUSAS!O$3,BASE!$G:$G,PAUSAS!$B50)))</f>
        <v>1.8356481481481481E-2</v>
      </c>
      <c r="P50" s="18">
        <f>IF(O50="","",IF(SUMIFS(METAS!$D:$D,METAS!$B:$B,PAUSAS!$E50)&gt;=O50,0,O50-SUMIFS(METAS!$D:$D,METAS!$B:$B,PAUSAS!$E50)))</f>
        <v>0</v>
      </c>
      <c r="Q50" s="28">
        <f>IF($B50="","",IF(COUNTIF(BASE!$A:$A,PAUSAS!Q$3)=0,"",SUMIFS(BASE!$AA:$AA,BASE!$A:$A,PAUSAS!Q$3,BASE!$G:$G,PAUSAS!$B50)))</f>
        <v>0</v>
      </c>
      <c r="R50" s="28">
        <f>IF(Q50="","",IF(SUMIFS(METAS!$D:$D,METAS!$B:$B,PAUSAS!$E50)&gt;=Q50,0,Q50-SUMIFS(METAS!$D:$D,METAS!$B:$B,PAUSAS!$E50)))</f>
        <v>0</v>
      </c>
      <c r="S50" s="18">
        <f>IF($B50="","",IF(COUNTIF(BASE!$A:$A,PAUSAS!S$3)=0,"",SUMIFS(BASE!$AA:$AA,BASE!$A:$A,PAUSAS!S$3,BASE!$G:$G,PAUSAS!$B50)))</f>
        <v>0</v>
      </c>
      <c r="T50" s="18">
        <f>IF(S50="","",IF(SUMIFS(METAS!$D:$D,METAS!$B:$B,PAUSAS!$E50)&gt;=S50,0,S50-SUMIFS(METAS!$D:$D,METAS!$B:$B,PAUSAS!$E50)))</f>
        <v>0</v>
      </c>
      <c r="U50" s="28">
        <f>IF($B50="","",IF(COUNTIF(BASE!$A:$A,PAUSAS!U$3)=0,"",SUMIFS(BASE!$AA:$AA,BASE!$A:$A,PAUSAS!U$3,BASE!$G:$G,PAUSAS!$B50)))</f>
        <v>0</v>
      </c>
      <c r="V50" s="28">
        <f>IF(U50="","",IF(SUMIFS(METAS!$D:$D,METAS!$B:$B,PAUSAS!$E50)&gt;=U50,0,U50-SUMIFS(METAS!$D:$D,METAS!$B:$B,PAUSAS!$E50)))</f>
        <v>0</v>
      </c>
      <c r="W50" s="18">
        <f>IF($B50="","",IF(COUNTIF(BASE!$A:$A,PAUSAS!W$3)=0,"",SUMIFS(BASE!$AA:$AA,BASE!$A:$A,PAUSAS!W$3,BASE!$G:$G,PAUSAS!$B50)))</f>
        <v>0</v>
      </c>
      <c r="X50" s="18">
        <f>IF(W50="","",IF(SUMIFS(METAS!$D:$D,METAS!$B:$B,PAUSAS!$E50)&gt;=W50,0,W50-SUMIFS(METAS!$D:$D,METAS!$B:$B,PAUSAS!$E50)))</f>
        <v>0</v>
      </c>
      <c r="Y50" s="28">
        <f>IF($B50="","",IF(COUNTIF(BASE!$A:$A,PAUSAS!Y$3)=0,"",SUMIFS(BASE!$AA:$AA,BASE!$A:$A,PAUSAS!Y$3,BASE!$G:$G,PAUSAS!$B50)))</f>
        <v>0</v>
      </c>
      <c r="Z50" s="28">
        <f>IF(Y50="","",IF(SUMIFS(METAS!$D:$D,METAS!$B:$B,PAUSAS!$E50)&gt;=Y50,0,Y50-SUMIFS(METAS!$D:$D,METAS!$B:$B,PAUSAS!$E50)))</f>
        <v>0</v>
      </c>
      <c r="AA50" s="18">
        <f>IF($B50="","",IF(COUNTIF(BASE!$A:$A,PAUSAS!AA$3)=0,"",SUMIFS(BASE!$AA:$AA,BASE!$A:$A,PAUSAS!AA$3,BASE!$G:$G,PAUSAS!$B50)))</f>
        <v>0</v>
      </c>
      <c r="AB50" s="18">
        <f>IF(AA50="","",IF(SUMIFS(METAS!$D:$D,METAS!$B:$B,PAUSAS!$E50)&gt;=AA50,0,AA50-SUMIFS(METAS!$D:$D,METAS!$B:$B,PAUSAS!$E50)))</f>
        <v>0</v>
      </c>
      <c r="AC50" s="28">
        <f>IF($B50="","",IF(COUNTIF(BASE!$A:$A,PAUSAS!AC$3)=0,"",SUMIFS(BASE!$AA:$AA,BASE!$A:$A,PAUSAS!AC$3,BASE!$G:$G,PAUSAS!$B50)))</f>
        <v>1.9259259259259261E-2</v>
      </c>
      <c r="AD50" s="28">
        <f>IF(AC50="","",IF(SUMIFS(METAS!$D:$D,METAS!$B:$B,PAUSAS!$E50)&gt;=AC50,0,AC50-SUMIFS(METAS!$D:$D,METAS!$B:$B,PAUSAS!$E50)))</f>
        <v>0</v>
      </c>
      <c r="AE50" s="18">
        <f>IF($B50="","",IF(COUNTIF(BASE!$A:$A,PAUSAS!AE$3)=0,"",SUMIFS(BASE!$AA:$AA,BASE!$A:$A,PAUSAS!AE$3,BASE!$G:$G,PAUSAS!$B50)))</f>
        <v>1.6840277777777777E-2</v>
      </c>
      <c r="AF50" s="18">
        <f>IF(AE50="","",IF(SUMIFS(METAS!$D:$D,METAS!$B:$B,PAUSAS!$E50)&gt;=AE50,0,AE50-SUMIFS(METAS!$D:$D,METAS!$B:$B,PAUSAS!$E50)))</f>
        <v>0</v>
      </c>
      <c r="AG50" s="28">
        <f>IF($B50="","",IF(COUNTIF(BASE!$A:$A,PAUSAS!AG$3)=0,"",SUMIFS(BASE!$AA:$AA,BASE!$A:$A,PAUSAS!AG$3,BASE!$G:$G,PAUSAS!$B50)))</f>
        <v>0</v>
      </c>
      <c r="AH50" s="28">
        <f>IF(AG50="","",IF(SUMIFS(METAS!$D:$D,METAS!$B:$B,PAUSAS!$E50)&gt;=AG50,0,AG50-SUMIFS(METAS!$D:$D,METAS!$B:$B,PAUSAS!$E50)))</f>
        <v>0</v>
      </c>
      <c r="AI50" s="18">
        <f>IF($B50="","",IF(COUNTIF(BASE!$A:$A,PAUSAS!AI$3)=0,"",SUMIFS(BASE!$AA:$AA,BASE!$A:$A,PAUSAS!AI$3,BASE!$G:$G,PAUSAS!$B50)))</f>
        <v>0</v>
      </c>
      <c r="AJ50" s="18">
        <f>IF(AI50="","",IF(SUMIFS(METAS!$D:$D,METAS!$B:$B,PAUSAS!$E50)&gt;=AI50,0,AI50-SUMIFS(METAS!$D:$D,METAS!$B:$B,PAUSAS!$E50)))</f>
        <v>0</v>
      </c>
      <c r="AK50" s="28">
        <f>IF($B50="","",IF(COUNTIF(BASE!$A:$A,PAUSAS!AK$3)=0,"",SUMIFS(BASE!$AA:$AA,BASE!$A:$A,PAUSAS!AK$3,BASE!$G:$G,PAUSAS!$B50)))</f>
        <v>0</v>
      </c>
      <c r="AL50" s="28">
        <f>IF(AK50="","",IF(SUMIFS(METAS!$D:$D,METAS!$B:$B,PAUSAS!$E50)&gt;=AK50,0,AK50-SUMIFS(METAS!$D:$D,METAS!$B:$B,PAUSAS!$E50)))</f>
        <v>0</v>
      </c>
      <c r="AM50" s="18">
        <f>IF($B50="","",IF(COUNTIF(BASE!$A:$A,PAUSAS!AM$3)=0,"",SUMIFS(BASE!$AA:$AA,BASE!$A:$A,PAUSAS!AM$3,BASE!$G:$G,PAUSAS!$B50)))</f>
        <v>0</v>
      </c>
      <c r="AN50" s="18">
        <f>IF(AM50="","",IF(SUMIFS(METAS!$D:$D,METAS!$B:$B,PAUSAS!$E50)&gt;=AM50,0,AM50-SUMIFS(METAS!$D:$D,METAS!$B:$B,PAUSAS!$E50)))</f>
        <v>0</v>
      </c>
      <c r="AO50" s="28">
        <f>IF($B50="","",IF(COUNTIF(BASE!$A:$A,PAUSAS!AO$3)=0,"",SUMIFS(BASE!$AA:$AA,BASE!$A:$A,PAUSAS!AO$3,BASE!$G:$G,PAUSAS!$B50)))</f>
        <v>0</v>
      </c>
      <c r="AP50" s="28">
        <f>IF(AO50="","",IF(SUMIFS(METAS!$D:$D,METAS!$B:$B,PAUSAS!$E50)&gt;=AO50,0,AO50-SUMIFS(METAS!$D:$D,METAS!$B:$B,PAUSAS!$E50)))</f>
        <v>0</v>
      </c>
      <c r="AQ50" s="18">
        <f>IF($B50="","",IF(COUNTIF(BASE!$A:$A,PAUSAS!AQ$3)=0,"",SUMIFS(BASE!$AA:$AA,BASE!$A:$A,PAUSAS!AQ$3,BASE!$G:$G,PAUSAS!$B50)))</f>
        <v>0</v>
      </c>
      <c r="AR50" s="18">
        <f>IF(AQ50="","",IF(SUMIFS(METAS!$D:$D,METAS!$B:$B,PAUSAS!$E50)&gt;=AQ50,0,AQ50-SUMIFS(METAS!$D:$D,METAS!$B:$B,PAUSAS!$E50)))</f>
        <v>0</v>
      </c>
      <c r="AS50" s="28">
        <f>IF($B50="","",IF(COUNTIF(BASE!$A:$A,PAUSAS!AS$3)=0,"",SUMIFS(BASE!$AA:$AA,BASE!$A:$A,PAUSAS!AS$3,BASE!$G:$G,PAUSAS!$B50)))</f>
        <v>1.6435185185185188E-2</v>
      </c>
      <c r="AT50" s="28">
        <f>IF(AS50="","",IF(SUMIFS(METAS!$D:$D,METAS!$B:$B,PAUSAS!$E50)&gt;=AS50,0,AS50-SUMIFS(METAS!$D:$D,METAS!$B:$B,PAUSAS!$E50)))</f>
        <v>0</v>
      </c>
      <c r="AU50" s="18">
        <f>IF($B50="","",IF(COUNTIF(BASE!$A:$A,PAUSAS!AU$3)=0,"",SUMIFS(BASE!$AA:$AA,BASE!$A:$A,PAUSAS!AU$3,BASE!$G:$G,PAUSAS!$B50)))</f>
        <v>2.0694444444444446E-2</v>
      </c>
      <c r="AV50" s="18">
        <f>IF(AU50="","",IF(SUMIFS(METAS!$D:$D,METAS!$B:$B,PAUSAS!$E50)&gt;=AU50,0,AU50-SUMIFS(METAS!$D:$D,METAS!$B:$B,PAUSAS!$E50)))</f>
        <v>0</v>
      </c>
      <c r="AW50" s="28">
        <f>IF($B50="","",IF(COUNTIF(BASE!$A:$A,PAUSAS!AW$3)=0,"",SUMIFS(BASE!$AA:$AA,BASE!$A:$A,PAUSAS!AW$3,BASE!$G:$G,PAUSAS!$B50)))</f>
        <v>1.7094907407407409E-2</v>
      </c>
      <c r="AX50" s="28">
        <f>IF(AW50="","",IF(SUMIFS(METAS!$D:$D,METAS!$B:$B,PAUSAS!$E50)&gt;=AW50,0,AW50-SUMIFS(METAS!$D:$D,METAS!$B:$B,PAUSAS!$E50)))</f>
        <v>0</v>
      </c>
      <c r="AY50" s="18">
        <f>IF($B50="","",IF(COUNTIF(BASE!$A:$A,PAUSAS!AY$3)=0,"",SUMIFS(BASE!$AA:$AA,BASE!$A:$A,PAUSAS!AY$3,BASE!$G:$G,PAUSAS!$B50)))</f>
        <v>0</v>
      </c>
      <c r="AZ50" s="18">
        <f>IF(AY50="","",IF(SUMIFS(METAS!$D:$D,METAS!$B:$B,PAUSAS!$E50)&gt;=AY50,0,AY50-SUMIFS(METAS!$D:$D,METAS!$B:$B,PAUSAS!$E50)))</f>
        <v>0</v>
      </c>
      <c r="BA50" s="28">
        <f>IF($B50="","",IF(COUNTIF(BASE!$A:$A,PAUSAS!BA$3)=0,"",SUMIFS(BASE!$AA:$AA,BASE!$A:$A,PAUSAS!BA$3,BASE!$G:$G,PAUSAS!$B50)))</f>
        <v>0</v>
      </c>
      <c r="BB50" s="28">
        <f>IF(BA50="","",IF(SUMIFS(METAS!$D:$D,METAS!$B:$B,PAUSAS!$E50)&gt;=BA50,0,BA50-SUMIFS(METAS!$D:$D,METAS!$B:$B,PAUSAS!$E50)))</f>
        <v>0</v>
      </c>
      <c r="BC50" s="18">
        <f>IF($B50="","",IF(COUNTIF(BASE!$A:$A,PAUSAS!BC$3)=0,"",SUMIFS(BASE!$AA:$AA,BASE!$A:$A,PAUSAS!BC$3,BASE!$G:$G,PAUSAS!$B50)))</f>
        <v>0</v>
      </c>
      <c r="BD50" s="18">
        <f>IF(BC50="","",IF(SUMIFS(METAS!$D:$D,METAS!$B:$B,PAUSAS!$E50)&gt;=BC50,0,BC50-SUMIFS(METAS!$D:$D,METAS!$B:$B,PAUSAS!$E50)))</f>
        <v>0</v>
      </c>
      <c r="BE50" s="28">
        <f>IF($B50="","",IF(COUNTIF(BASE!$A:$A,PAUSAS!BE$3)=0,"",SUMIFS(BASE!$AA:$AA,BASE!$A:$A,PAUSAS!BE$3,BASE!$G:$G,PAUSAS!$B50)))</f>
        <v>1.7488425925925925E-2</v>
      </c>
      <c r="BF50" s="28">
        <f>IF(BE50="","",IF(SUMIFS(METAS!$D:$D,METAS!$B:$B,PAUSAS!$E50)&gt;=BE50,0,BE50-SUMIFS(METAS!$D:$D,METAS!$B:$B,PAUSAS!$E50)))</f>
        <v>0</v>
      </c>
      <c r="BG50" s="18">
        <f>IF($B50="","",IF(COUNTIF(BASE!$A:$A,PAUSAS!BG$3)=0,"",SUMIFS(BASE!$AA:$AA,BASE!$A:$A,PAUSAS!BG$3,BASE!$G:$G,PAUSAS!$B50)))</f>
        <v>2.298611111111111E-2</v>
      </c>
      <c r="BH50" s="18">
        <f>IF(BG50="","",IF(SUMIFS(METAS!$D:$D,METAS!$B:$B,PAUSAS!$E50)&gt;=BG50,0,BG50-SUMIFS(METAS!$D:$D,METAS!$B:$B,PAUSAS!$E50)))</f>
        <v>0</v>
      </c>
      <c r="BI50" s="28">
        <f>IF($B50="","",IF(COUNTIF(BASE!$A:$A,PAUSAS!BI$3)=0,"",SUMIFS(BASE!$AA:$AA,BASE!$A:$A,PAUSAS!BI$3,BASE!$G:$G,PAUSAS!$B50)))</f>
        <v>3.0405092592592591E-2</v>
      </c>
      <c r="BJ50" s="28">
        <f>IF(BI50="","",IF(SUMIFS(METAS!$D:$D,METAS!$B:$B,PAUSAS!$E50)&gt;=BI50,0,BI50-SUMIFS(METAS!$D:$D,METAS!$B:$B,PAUSAS!$E50)))</f>
        <v>0</v>
      </c>
      <c r="BK50" s="18">
        <f>IF($B50="","",IF(COUNTIF(BASE!$A:$A,PAUSAS!BK$3)=0,"",SUMIFS(BASE!$AA:$AA,BASE!$A:$A,PAUSAS!BK$3,BASE!$G:$G,PAUSAS!$B50)))</f>
        <v>1.5486111111111112E-2</v>
      </c>
      <c r="BL50" s="18">
        <f>IF(BK50="","",IF(SUMIFS(METAS!$D:$D,METAS!$B:$B,PAUSAS!$E50)&gt;=BK50,0,BK50-SUMIFS(METAS!$D:$D,METAS!$B:$B,PAUSAS!$E50)))</f>
        <v>0</v>
      </c>
      <c r="BM50" s="28">
        <f>IF($B50="","",IF(COUNTIF(BASE!$A:$A,PAUSAS!BM$3)=0,"",SUMIFS(BASE!$AA:$AA,BASE!$A:$A,PAUSAS!BM$3,BASE!$G:$G,PAUSAS!$B50)))</f>
        <v>1.8981481481481482E-3</v>
      </c>
      <c r="BN50" s="28">
        <f>IF(BM50="","",IF(SUMIFS(METAS!$D:$D,METAS!$B:$B,PAUSAS!$E50)&gt;=BM50,0,BM50-SUMIFS(METAS!$D:$D,METAS!$B:$B,PAUSAS!$E50)))</f>
        <v>0</v>
      </c>
      <c r="BO50" s="18">
        <f>IF($B50="","",IF(COUNTIF(BASE!$A:$A,PAUSAS!BO$3)=0,"",SUMIFS(BASE!$AA:$AA,BASE!$A:$A,PAUSAS!BO$3,BASE!$G:$G,PAUSAS!$B50)))</f>
        <v>0</v>
      </c>
      <c r="BP50" s="18">
        <f>IF(BO50="","",IF(SUMIFS(METAS!$D:$D,METAS!$B:$B,PAUSAS!$E50)&gt;=BO50,0,BO50-SUMIFS(METAS!$D:$D,METAS!$B:$B,PAUSAS!$E50)))</f>
        <v>0</v>
      </c>
      <c r="BQ50" s="28">
        <f>IF($B50="","",IF(COUNTIF(BASE!$A:$A,PAUSAS!BQ$3)=0,"",SUMIFS(BASE!$AA:$AA,BASE!$A:$A,PAUSAS!BQ$3,BASE!$G:$G,PAUSAS!$B50)))</f>
        <v>2.3541666666666669E-2</v>
      </c>
      <c r="BR50" s="28">
        <f>IF(BQ50="","",IF(SUMIFS(METAS!$D:$D,METAS!$B:$B,PAUSAS!$E50)&gt;=BQ50,0,BQ50-SUMIFS(METAS!$D:$D,METAS!$B:$B,PAUSAS!$E50)))</f>
        <v>0</v>
      </c>
      <c r="BS50" s="18">
        <f>IF($B50="","",IF(COUNTIF(BASE!$A:$A,PAUSAS!BS$3)=0,"",SUMIFS(BASE!$AA:$AA,BASE!$A:$A,PAUSAS!BS$3,BASE!$G:$G,PAUSAS!$B50)))</f>
        <v>1.7766203703703704E-2</v>
      </c>
      <c r="BT50" s="18">
        <f>IF(BS50="","",IF(SUMIFS(METAS!$D:$D,METAS!$B:$B,PAUSAS!$E50)&gt;=BS50,0,BS50-SUMIFS(METAS!$D:$D,METAS!$B:$B,PAUSAS!$E50)))</f>
        <v>0</v>
      </c>
      <c r="BU50" s="28">
        <f>IF($B50="","",IF(COUNTIF(BASE!$A:$A,PAUSAS!BU$3)=0,"",SUMIFS(BASE!$AA:$AA,BASE!$A:$A,PAUSAS!BU$3,BASE!$G:$G,PAUSAS!$B50)))</f>
        <v>1.3518518518518518E-2</v>
      </c>
      <c r="BV50" s="28">
        <f>IF(BU50="","",IF(SUMIFS(METAS!$D:$D,METAS!$B:$B,PAUSAS!$E50)&gt;=BU50,0,BU50-SUMIFS(METAS!$D:$D,METAS!$B:$B,PAUSAS!$E50)))</f>
        <v>0</v>
      </c>
    </row>
    <row r="51" spans="2:74" s="8" customFormat="1" x14ac:dyDescent="0.25">
      <c r="B51" s="50">
        <v>91368</v>
      </c>
      <c r="C51" s="16" t="str">
        <f>IF($B51="","",VLOOKUP($B51,EQUIPE!$B:$E,2,0))</f>
        <v>NICOLE MELO DOS SANTOS</v>
      </c>
      <c r="D51" s="16" t="str">
        <f>IF($B51="","",VLOOKUP($B51,EQUIPE!$B:$F,5,0))</f>
        <v>ULTRAGAZ BO</v>
      </c>
      <c r="E51" s="18">
        <f>IF($B51="","",VLOOKUP($B51,EQUIPE!$B:$E,3,0))</f>
        <v>0.26388888888888895</v>
      </c>
      <c r="F51" s="16" t="str">
        <f>IF($B51="","",VLOOKUP($B51,EQUIPE!$B:$E,4,0))</f>
        <v>TATIANE REGINA DE BARROS</v>
      </c>
      <c r="H51" s="18">
        <f>IF($B51="","",SUMIFS(ABS!$H:$H,ABS!$B:$B,PAUSAS!$B51)*SUMIFS(METAS!$D:$D,METAS!$B:$B,PAUSAS!$E51))</f>
        <v>0.82499999999999996</v>
      </c>
      <c r="I51" s="18">
        <f t="shared" si="1"/>
        <v>0.78498842592592588</v>
      </c>
      <c r="J51" s="18">
        <f t="shared" si="2"/>
        <v>7.9976851851851875E-3</v>
      </c>
      <c r="K51" s="19">
        <f t="shared" si="3"/>
        <v>0.99030583613916945</v>
      </c>
      <c r="M51" s="28">
        <f>IF($B51="","",IF(COUNTIF(BASE!$A:$A,PAUSAS!M$3)=0,"",SUMIFS(BASE!$AA:$AA,BASE!$A:$A,PAUSAS!M$3,BASE!$G:$G,PAUSAS!$B51)))</f>
        <v>2.8368055555555556E-2</v>
      </c>
      <c r="N51" s="28">
        <f>IF(M51="","",IF(SUMIFS(METAS!$D:$D,METAS!$B:$B,PAUSAS!$E51)&gt;=M51,0,M51-SUMIFS(METAS!$D:$D,METAS!$B:$B,PAUSAS!$E51)))</f>
        <v>0</v>
      </c>
      <c r="O51" s="18">
        <f>IF($B51="","",IF(COUNTIF(BASE!$A:$A,PAUSAS!O$3)=0,"",SUMIFS(BASE!$AA:$AA,BASE!$A:$A,PAUSAS!O$3,BASE!$G:$G,PAUSAS!$B51)))</f>
        <v>3.0289351851851852E-2</v>
      </c>
      <c r="P51" s="18">
        <f>IF(O51="","",IF(SUMIFS(METAS!$D:$D,METAS!$B:$B,PAUSAS!$E51)&gt;=O51,0,O51-SUMIFS(METAS!$D:$D,METAS!$B:$B,PAUSAS!$E51)))</f>
        <v>0</v>
      </c>
      <c r="Q51" s="28">
        <f>IF($B51="","",IF(COUNTIF(BASE!$A:$A,PAUSAS!Q$3)=0,"",SUMIFS(BASE!$AA:$AA,BASE!$A:$A,PAUSAS!Q$3,BASE!$G:$G,PAUSAS!$B51)))</f>
        <v>2.9756944444444447E-2</v>
      </c>
      <c r="R51" s="28">
        <f>IF(Q51="","",IF(SUMIFS(METAS!$D:$D,METAS!$B:$B,PAUSAS!$E51)&gt;=Q51,0,Q51-SUMIFS(METAS!$D:$D,METAS!$B:$B,PAUSAS!$E51)))</f>
        <v>0</v>
      </c>
      <c r="S51" s="18">
        <f>IF($B51="","",IF(COUNTIF(BASE!$A:$A,PAUSAS!S$3)=0,"",SUMIFS(BASE!$AA:$AA,BASE!$A:$A,PAUSAS!S$3,BASE!$G:$G,PAUSAS!$B51)))</f>
        <v>2.7800925925925923E-2</v>
      </c>
      <c r="T51" s="18">
        <f>IF(S51="","",IF(SUMIFS(METAS!$D:$D,METAS!$B:$B,PAUSAS!$E51)&gt;=S51,0,S51-SUMIFS(METAS!$D:$D,METAS!$B:$B,PAUSAS!$E51)))</f>
        <v>0</v>
      </c>
      <c r="U51" s="28">
        <f>IF($B51="","",IF(COUNTIF(BASE!$A:$A,PAUSAS!U$3)=0,"",SUMIFS(BASE!$AA:$AA,BASE!$A:$A,PAUSAS!U$3,BASE!$G:$G,PAUSAS!$B51)))</f>
        <v>2.792824074074074E-2</v>
      </c>
      <c r="V51" s="28">
        <f>IF(U51="","",IF(SUMIFS(METAS!$D:$D,METAS!$B:$B,PAUSAS!$E51)&gt;=U51,0,U51-SUMIFS(METAS!$D:$D,METAS!$B:$B,PAUSAS!$E51)))</f>
        <v>0</v>
      </c>
      <c r="W51" s="18">
        <f>IF($B51="","",IF(COUNTIF(BASE!$A:$A,PAUSAS!W$3)=0,"",SUMIFS(BASE!$AA:$AA,BASE!$A:$A,PAUSAS!W$3,BASE!$G:$G,PAUSAS!$B51)))</f>
        <v>2.7962962962962967E-2</v>
      </c>
      <c r="X51" s="18">
        <f>IF(W51="","",IF(SUMIFS(METAS!$D:$D,METAS!$B:$B,PAUSAS!$E51)&gt;=W51,0,W51-SUMIFS(METAS!$D:$D,METAS!$B:$B,PAUSAS!$E51)))</f>
        <v>0</v>
      </c>
      <c r="Y51" s="28">
        <f>IF($B51="","",IF(COUNTIF(BASE!$A:$A,PAUSAS!Y$3)=0,"",SUMIFS(BASE!$AA:$AA,BASE!$A:$A,PAUSAS!Y$3,BASE!$G:$G,PAUSAS!$B51)))</f>
        <v>0</v>
      </c>
      <c r="Z51" s="28">
        <f>IF(Y51="","",IF(SUMIFS(METAS!$D:$D,METAS!$B:$B,PAUSAS!$E51)&gt;=Y51,0,Y51-SUMIFS(METAS!$D:$D,METAS!$B:$B,PAUSAS!$E51)))</f>
        <v>0</v>
      </c>
      <c r="AA51" s="18">
        <f>IF($B51="","",IF(COUNTIF(BASE!$A:$A,PAUSAS!AA$3)=0,"",SUMIFS(BASE!$AA:$AA,BASE!$A:$A,PAUSAS!AA$3,BASE!$G:$G,PAUSAS!$B51)))</f>
        <v>2.8483796296296299E-2</v>
      </c>
      <c r="AB51" s="18">
        <f>IF(AA51="","",IF(SUMIFS(METAS!$D:$D,METAS!$B:$B,PAUSAS!$E51)&gt;=AA51,0,AA51-SUMIFS(METAS!$D:$D,METAS!$B:$B,PAUSAS!$E51)))</f>
        <v>0</v>
      </c>
      <c r="AC51" s="28">
        <f>IF($B51="","",IF(COUNTIF(BASE!$A:$A,PAUSAS!AC$3)=0,"",SUMIFS(BASE!$AA:$AA,BASE!$A:$A,PAUSAS!AC$3,BASE!$G:$G,PAUSAS!$B51)))</f>
        <v>2.9305555555555553E-2</v>
      </c>
      <c r="AD51" s="28">
        <f>IF(AC51="","",IF(SUMIFS(METAS!$D:$D,METAS!$B:$B,PAUSAS!$E51)&gt;=AC51,0,AC51-SUMIFS(METAS!$D:$D,METAS!$B:$B,PAUSAS!$E51)))</f>
        <v>0</v>
      </c>
      <c r="AE51" s="18">
        <f>IF($B51="","",IF(COUNTIF(BASE!$A:$A,PAUSAS!AE$3)=0,"",SUMIFS(BASE!$AA:$AA,BASE!$A:$A,PAUSAS!AE$3,BASE!$G:$G,PAUSAS!$B51)))</f>
        <v>2.8437499999999998E-2</v>
      </c>
      <c r="AF51" s="18">
        <f>IF(AE51="","",IF(SUMIFS(METAS!$D:$D,METAS!$B:$B,PAUSAS!$E51)&gt;=AE51,0,AE51-SUMIFS(METAS!$D:$D,METAS!$B:$B,PAUSAS!$E51)))</f>
        <v>0</v>
      </c>
      <c r="AG51" s="28">
        <f>IF($B51="","",IF(COUNTIF(BASE!$A:$A,PAUSAS!AG$3)=0,"",SUMIFS(BASE!$AA:$AA,BASE!$A:$A,PAUSAS!AG$3,BASE!$G:$G,PAUSAS!$B51)))</f>
        <v>2.841435185185185E-2</v>
      </c>
      <c r="AH51" s="28">
        <f>IF(AG51="","",IF(SUMIFS(METAS!$D:$D,METAS!$B:$B,PAUSAS!$E51)&gt;=AG51,0,AG51-SUMIFS(METAS!$D:$D,METAS!$B:$B,PAUSAS!$E51)))</f>
        <v>0</v>
      </c>
      <c r="AI51" s="18">
        <f>IF($B51="","",IF(COUNTIF(BASE!$A:$A,PAUSAS!AI$3)=0,"",SUMIFS(BASE!$AA:$AA,BASE!$A:$A,PAUSAS!AI$3,BASE!$G:$G,PAUSAS!$B51)))</f>
        <v>2.94212962962963E-2</v>
      </c>
      <c r="AJ51" s="18">
        <f>IF(AI51="","",IF(SUMIFS(METAS!$D:$D,METAS!$B:$B,PAUSAS!$E51)&gt;=AI51,0,AI51-SUMIFS(METAS!$D:$D,METAS!$B:$B,PAUSAS!$E51)))</f>
        <v>0</v>
      </c>
      <c r="AK51" s="28">
        <f>IF($B51="","",IF(COUNTIF(BASE!$A:$A,PAUSAS!AK$3)=0,"",SUMIFS(BASE!$AA:$AA,BASE!$A:$A,PAUSAS!AK$3,BASE!$G:$G,PAUSAS!$B51)))</f>
        <v>3.4236111111111113E-2</v>
      </c>
      <c r="AL51" s="28">
        <f>IF(AK51="","",IF(SUMIFS(METAS!$D:$D,METAS!$B:$B,PAUSAS!$E51)&gt;=AK51,0,AK51-SUMIFS(METAS!$D:$D,METAS!$B:$B,PAUSAS!$E51)))</f>
        <v>3.6805555555555584E-3</v>
      </c>
      <c r="AM51" s="18">
        <f>IF($B51="","",IF(COUNTIF(BASE!$A:$A,PAUSAS!AM$3)=0,"",SUMIFS(BASE!$AA:$AA,BASE!$A:$A,PAUSAS!AM$3,BASE!$G:$G,PAUSAS!$B51)))</f>
        <v>0</v>
      </c>
      <c r="AN51" s="18">
        <f>IF(AM51="","",IF(SUMIFS(METAS!$D:$D,METAS!$B:$B,PAUSAS!$E51)&gt;=AM51,0,AM51-SUMIFS(METAS!$D:$D,METAS!$B:$B,PAUSAS!$E51)))</f>
        <v>0</v>
      </c>
      <c r="AO51" s="28">
        <f>IF($B51="","",IF(COUNTIF(BASE!$A:$A,PAUSAS!AO$3)=0,"",SUMIFS(BASE!$AA:$AA,BASE!$A:$A,PAUSAS!AO$3,BASE!$G:$G,PAUSAS!$B51)))</f>
        <v>2.8148148148148148E-2</v>
      </c>
      <c r="AP51" s="28">
        <f>IF(AO51="","",IF(SUMIFS(METAS!$D:$D,METAS!$B:$B,PAUSAS!$E51)&gt;=AO51,0,AO51-SUMIFS(METAS!$D:$D,METAS!$B:$B,PAUSAS!$E51)))</f>
        <v>0</v>
      </c>
      <c r="AQ51" s="18">
        <f>IF($B51="","",IF(COUNTIF(BASE!$A:$A,PAUSAS!AQ$3)=0,"",SUMIFS(BASE!$AA:$AA,BASE!$A:$A,PAUSAS!AQ$3,BASE!$G:$G,PAUSAS!$B51)))</f>
        <v>2.8680555555555556E-2</v>
      </c>
      <c r="AR51" s="18">
        <f>IF(AQ51="","",IF(SUMIFS(METAS!$D:$D,METAS!$B:$B,PAUSAS!$E51)&gt;=AQ51,0,AQ51-SUMIFS(METAS!$D:$D,METAS!$B:$B,PAUSAS!$E51)))</f>
        <v>0</v>
      </c>
      <c r="AS51" s="28">
        <f>IF($B51="","",IF(COUNTIF(BASE!$A:$A,PAUSAS!AS$3)=0,"",SUMIFS(BASE!$AA:$AA,BASE!$A:$A,PAUSAS!AS$3,BASE!$G:$G,PAUSAS!$B51)))</f>
        <v>2.841435185185185E-2</v>
      </c>
      <c r="AT51" s="28">
        <f>IF(AS51="","",IF(SUMIFS(METAS!$D:$D,METAS!$B:$B,PAUSAS!$E51)&gt;=AS51,0,AS51-SUMIFS(METAS!$D:$D,METAS!$B:$B,PAUSAS!$E51)))</f>
        <v>0</v>
      </c>
      <c r="AU51" s="18">
        <f>IF($B51="","",IF(COUNTIF(BASE!$A:$A,PAUSAS!AU$3)=0,"",SUMIFS(BASE!$AA:$AA,BASE!$A:$A,PAUSAS!AU$3,BASE!$G:$G,PAUSAS!$B51)))</f>
        <v>3.1574074074074074E-2</v>
      </c>
      <c r="AV51" s="18">
        <f>IF(AU51="","",IF(SUMIFS(METAS!$D:$D,METAS!$B:$B,PAUSAS!$E51)&gt;=AU51,0,AU51-SUMIFS(METAS!$D:$D,METAS!$B:$B,PAUSAS!$E51)))</f>
        <v>1.0185185185185193E-3</v>
      </c>
      <c r="AW51" s="28">
        <f>IF($B51="","",IF(COUNTIF(BASE!$A:$A,PAUSAS!AW$3)=0,"",SUMIFS(BASE!$AA:$AA,BASE!$A:$A,PAUSAS!AW$3,BASE!$G:$G,PAUSAS!$B51)))</f>
        <v>2.8645833333333336E-2</v>
      </c>
      <c r="AX51" s="28">
        <f>IF(AW51="","",IF(SUMIFS(METAS!$D:$D,METAS!$B:$B,PAUSAS!$E51)&gt;=AW51,0,AW51-SUMIFS(METAS!$D:$D,METAS!$B:$B,PAUSAS!$E51)))</f>
        <v>0</v>
      </c>
      <c r="AY51" s="18">
        <f>IF($B51="","",IF(COUNTIF(BASE!$A:$A,PAUSAS!AY$3)=0,"",SUMIFS(BASE!$AA:$AA,BASE!$A:$A,PAUSAS!AY$3,BASE!$G:$G,PAUSAS!$B51)))</f>
        <v>2.6539351851851856E-2</v>
      </c>
      <c r="AZ51" s="18">
        <f>IF(AY51="","",IF(SUMIFS(METAS!$D:$D,METAS!$B:$B,PAUSAS!$E51)&gt;=AY51,0,AY51-SUMIFS(METAS!$D:$D,METAS!$B:$B,PAUSAS!$E51)))</f>
        <v>0</v>
      </c>
      <c r="BA51" s="28">
        <f>IF($B51="","",IF(COUNTIF(BASE!$A:$A,PAUSAS!BA$3)=0,"",SUMIFS(BASE!$AA:$AA,BASE!$A:$A,PAUSAS!BA$3,BASE!$G:$G,PAUSAS!$B51)))</f>
        <v>0</v>
      </c>
      <c r="BB51" s="28">
        <f>IF(BA51="","",IF(SUMIFS(METAS!$D:$D,METAS!$B:$B,PAUSAS!$E51)&gt;=BA51,0,BA51-SUMIFS(METAS!$D:$D,METAS!$B:$B,PAUSAS!$E51)))</f>
        <v>0</v>
      </c>
      <c r="BC51" s="18">
        <f>IF($B51="","",IF(COUNTIF(BASE!$A:$A,PAUSAS!BC$3)=0,"",SUMIFS(BASE!$AA:$AA,BASE!$A:$A,PAUSAS!BC$3,BASE!$G:$G,PAUSAS!$B51)))</f>
        <v>2.9178240740740741E-2</v>
      </c>
      <c r="BD51" s="18">
        <f>IF(BC51="","",IF(SUMIFS(METAS!$D:$D,METAS!$B:$B,PAUSAS!$E51)&gt;=BC51,0,BC51-SUMIFS(METAS!$D:$D,METAS!$B:$B,PAUSAS!$E51)))</f>
        <v>0</v>
      </c>
      <c r="BE51" s="28">
        <f>IF($B51="","",IF(COUNTIF(BASE!$A:$A,PAUSAS!BE$3)=0,"",SUMIFS(BASE!$AA:$AA,BASE!$A:$A,PAUSAS!BE$3,BASE!$G:$G,PAUSAS!$B51)))</f>
        <v>2.8738425925925928E-2</v>
      </c>
      <c r="BF51" s="28">
        <f>IF(BE51="","",IF(SUMIFS(METAS!$D:$D,METAS!$B:$B,PAUSAS!$E51)&gt;=BE51,0,BE51-SUMIFS(METAS!$D:$D,METAS!$B:$B,PAUSAS!$E51)))</f>
        <v>0</v>
      </c>
      <c r="BG51" s="18">
        <f>IF($B51="","",IF(COUNTIF(BASE!$A:$A,PAUSAS!BG$3)=0,"",SUMIFS(BASE!$AA:$AA,BASE!$A:$A,PAUSAS!BG$3,BASE!$G:$G,PAUSAS!$B51)))</f>
        <v>2.8900462962962961E-2</v>
      </c>
      <c r="BH51" s="18">
        <f>IF(BG51="","",IF(SUMIFS(METAS!$D:$D,METAS!$B:$B,PAUSAS!$E51)&gt;=BG51,0,BG51-SUMIFS(METAS!$D:$D,METAS!$B:$B,PAUSAS!$E51)))</f>
        <v>0</v>
      </c>
      <c r="BI51" s="28">
        <f>IF($B51="","",IF(COUNTIF(BASE!$A:$A,PAUSAS!BI$3)=0,"",SUMIFS(BASE!$AA:$AA,BASE!$A:$A,PAUSAS!BI$3,BASE!$G:$G,PAUSAS!$B51)))</f>
        <v>3.0023148148148149E-2</v>
      </c>
      <c r="BJ51" s="28">
        <f>IF(BI51="","",IF(SUMIFS(METAS!$D:$D,METAS!$B:$B,PAUSAS!$E51)&gt;=BI51,0,BI51-SUMIFS(METAS!$D:$D,METAS!$B:$B,PAUSAS!$E51)))</f>
        <v>0</v>
      </c>
      <c r="BK51" s="18">
        <f>IF($B51="","",IF(COUNTIF(BASE!$A:$A,PAUSAS!BK$3)=0,"",SUMIFS(BASE!$AA:$AA,BASE!$A:$A,PAUSAS!BK$3,BASE!$G:$G,PAUSAS!$B51)))</f>
        <v>2.8796296296296296E-2</v>
      </c>
      <c r="BL51" s="18">
        <f>IF(BK51="","",IF(SUMIFS(METAS!$D:$D,METAS!$B:$B,PAUSAS!$E51)&gt;=BK51,0,BK51-SUMIFS(METAS!$D:$D,METAS!$B:$B,PAUSAS!$E51)))</f>
        <v>0</v>
      </c>
      <c r="BM51" s="28">
        <f>IF($B51="","",IF(COUNTIF(BASE!$A:$A,PAUSAS!BM$3)=0,"",SUMIFS(BASE!$AA:$AA,BASE!$A:$A,PAUSAS!BM$3,BASE!$G:$G,PAUSAS!$B51)))</f>
        <v>2.9224537037037035E-2</v>
      </c>
      <c r="BN51" s="28">
        <f>IF(BM51="","",IF(SUMIFS(METAS!$D:$D,METAS!$B:$B,PAUSAS!$E51)&gt;=BM51,0,BM51-SUMIFS(METAS!$D:$D,METAS!$B:$B,PAUSAS!$E51)))</f>
        <v>0</v>
      </c>
      <c r="BO51" s="18">
        <f>IF($B51="","",IF(COUNTIF(BASE!$A:$A,PAUSAS!BO$3)=0,"",SUMIFS(BASE!$AA:$AA,BASE!$A:$A,PAUSAS!BO$3,BASE!$G:$G,PAUSAS!$B51)))</f>
        <v>0</v>
      </c>
      <c r="BP51" s="18">
        <f>IF(BO51="","",IF(SUMIFS(METAS!$D:$D,METAS!$B:$B,PAUSAS!$E51)&gt;=BO51,0,BO51-SUMIFS(METAS!$D:$D,METAS!$B:$B,PAUSAS!$E51)))</f>
        <v>0</v>
      </c>
      <c r="BQ51" s="28">
        <f>IF($B51="","",IF(COUNTIF(BASE!$A:$A,PAUSAS!BQ$3)=0,"",SUMIFS(BASE!$AA:$AA,BASE!$A:$A,PAUSAS!BQ$3,BASE!$G:$G,PAUSAS!$B51)))</f>
        <v>2.87037037037037E-2</v>
      </c>
      <c r="BR51" s="28">
        <f>IF(BQ51="","",IF(SUMIFS(METAS!$D:$D,METAS!$B:$B,PAUSAS!$E51)&gt;=BQ51,0,BQ51-SUMIFS(METAS!$D:$D,METAS!$B:$B,PAUSAS!$E51)))</f>
        <v>0</v>
      </c>
      <c r="BS51" s="18">
        <f>IF($B51="","",IF(COUNTIF(BASE!$A:$A,PAUSAS!BS$3)=0,"",SUMIFS(BASE!$AA:$AA,BASE!$A:$A,PAUSAS!BS$3,BASE!$G:$G,PAUSAS!$B51)))</f>
        <v>2.5162037037037038E-2</v>
      </c>
      <c r="BT51" s="18">
        <f>IF(BS51="","",IF(SUMIFS(METAS!$D:$D,METAS!$B:$B,PAUSAS!$E51)&gt;=BS51,0,BS51-SUMIFS(METAS!$D:$D,METAS!$B:$B,PAUSAS!$E51)))</f>
        <v>0</v>
      </c>
      <c r="BU51" s="28">
        <f>IF($B51="","",IF(COUNTIF(BASE!$A:$A,PAUSAS!BU$3)=0,"",SUMIFS(BASE!$AA:$AA,BASE!$A:$A,PAUSAS!BU$3,BASE!$G:$G,PAUSAS!$B51)))</f>
        <v>3.3854166666666664E-2</v>
      </c>
      <c r="BV51" s="28">
        <f>IF(BU51="","",IF(SUMIFS(METAS!$D:$D,METAS!$B:$B,PAUSAS!$E51)&gt;=BU51,0,BU51-SUMIFS(METAS!$D:$D,METAS!$B:$B,PAUSAS!$E51)))</f>
        <v>3.2986111111111098E-3</v>
      </c>
    </row>
    <row r="52" spans="2:74" s="8" customFormat="1" x14ac:dyDescent="0.25">
      <c r="B52" s="50">
        <v>91115</v>
      </c>
      <c r="C52" s="16" t="str">
        <f>IF($B52="","",VLOOKUP($B52,EQUIPE!$B:$E,2,0))</f>
        <v>CARLOS EDUARDO ESTEVÃO</v>
      </c>
      <c r="D52" s="16" t="str">
        <f>IF($B52="","",VLOOKUP($B52,EQUIPE!$B:$F,5,0))</f>
        <v>ULTRAGAZ BO</v>
      </c>
      <c r="E52" s="18">
        <f>IF($B52="","",VLOOKUP($B52,EQUIPE!$B:$E,3,0))</f>
        <v>0.2638888888888889</v>
      </c>
      <c r="F52" s="16" t="str">
        <f>IF($B52="","",VLOOKUP($B52,EQUIPE!$B:$E,4,0))</f>
        <v>MARCELA GOMES DE FARIAS</v>
      </c>
      <c r="H52" s="18">
        <f>IF($B52="","",SUMIFS(ABS!$H:$H,ABS!$B:$B,PAUSAS!$B52)*SUMIFS(METAS!$D:$D,METAS!$B:$B,PAUSAS!$E52))</f>
        <v>0.67222222222222217</v>
      </c>
      <c r="I52" s="18">
        <f t="shared" si="1"/>
        <v>0.5564930555555555</v>
      </c>
      <c r="J52" s="18">
        <f t="shared" si="2"/>
        <v>1.3425925925925931E-3</v>
      </c>
      <c r="K52" s="19">
        <f t="shared" si="3"/>
        <v>0.99800275482093659</v>
      </c>
      <c r="M52" s="28">
        <f>IF($B52="","",IF(COUNTIF(BASE!$A:$A,PAUSAS!M$3)=0,"",SUMIFS(BASE!$AA:$AA,BASE!$A:$A,PAUSAS!M$3,BASE!$G:$G,PAUSAS!$B52)))</f>
        <v>0</v>
      </c>
      <c r="N52" s="28">
        <f>IF(M52="","",IF(SUMIFS(METAS!$D:$D,METAS!$B:$B,PAUSAS!$E52)&gt;=M52,0,M52-SUMIFS(METAS!$D:$D,METAS!$B:$B,PAUSAS!$E52)))</f>
        <v>0</v>
      </c>
      <c r="O52" s="18">
        <f>IF($B52="","",IF(COUNTIF(BASE!$A:$A,PAUSAS!O$3)=0,"",SUMIFS(BASE!$AA:$AA,BASE!$A:$A,PAUSAS!O$3,BASE!$G:$G,PAUSAS!$B52)))</f>
        <v>2.5983796296296297E-2</v>
      </c>
      <c r="P52" s="18">
        <f>IF(O52="","",IF(SUMIFS(METAS!$D:$D,METAS!$B:$B,PAUSAS!$E52)&gt;=O52,0,O52-SUMIFS(METAS!$D:$D,METAS!$B:$B,PAUSAS!$E52)))</f>
        <v>0</v>
      </c>
      <c r="Q52" s="28">
        <f>IF($B52="","",IF(COUNTIF(BASE!$A:$A,PAUSAS!Q$3)=0,"",SUMIFS(BASE!$AA:$AA,BASE!$A:$A,PAUSAS!Q$3,BASE!$G:$G,PAUSAS!$B52)))</f>
        <v>2.5324074074074075E-2</v>
      </c>
      <c r="R52" s="28">
        <f>IF(Q52="","",IF(SUMIFS(METAS!$D:$D,METAS!$B:$B,PAUSAS!$E52)&gt;=Q52,0,Q52-SUMIFS(METAS!$D:$D,METAS!$B:$B,PAUSAS!$E52)))</f>
        <v>0</v>
      </c>
      <c r="S52" s="18">
        <f>IF($B52="","",IF(COUNTIF(BASE!$A:$A,PAUSAS!S$3)=0,"",SUMIFS(BASE!$AA:$AA,BASE!$A:$A,PAUSAS!S$3,BASE!$G:$G,PAUSAS!$B52)))</f>
        <v>0</v>
      </c>
      <c r="T52" s="18">
        <f>IF(S52="","",IF(SUMIFS(METAS!$D:$D,METAS!$B:$B,PAUSAS!$E52)&gt;=S52,0,S52-SUMIFS(METAS!$D:$D,METAS!$B:$B,PAUSAS!$E52)))</f>
        <v>0</v>
      </c>
      <c r="U52" s="28">
        <f>IF($B52="","",IF(COUNTIF(BASE!$A:$A,PAUSAS!U$3)=0,"",SUMIFS(BASE!$AA:$AA,BASE!$A:$A,PAUSAS!U$3,BASE!$G:$G,PAUSAS!$B52)))</f>
        <v>2.5810185185185186E-2</v>
      </c>
      <c r="V52" s="28">
        <f>IF(U52="","",IF(SUMIFS(METAS!$D:$D,METAS!$B:$B,PAUSAS!$E52)&gt;=U52,0,U52-SUMIFS(METAS!$D:$D,METAS!$B:$B,PAUSAS!$E52)))</f>
        <v>0</v>
      </c>
      <c r="W52" s="18">
        <f>IF($B52="","",IF(COUNTIF(BASE!$A:$A,PAUSAS!W$3)=0,"",SUMIFS(BASE!$AA:$AA,BASE!$A:$A,PAUSAS!W$3,BASE!$G:$G,PAUSAS!$B52)))</f>
        <v>2.5717592592592594E-2</v>
      </c>
      <c r="X52" s="18">
        <f>IF(W52="","",IF(SUMIFS(METAS!$D:$D,METAS!$B:$B,PAUSAS!$E52)&gt;=W52,0,W52-SUMIFS(METAS!$D:$D,METAS!$B:$B,PAUSAS!$E52)))</f>
        <v>0</v>
      </c>
      <c r="Y52" s="28">
        <f>IF($B52="","",IF(COUNTIF(BASE!$A:$A,PAUSAS!Y$3)=0,"",SUMIFS(BASE!$AA:$AA,BASE!$A:$A,PAUSAS!Y$3,BASE!$G:$G,PAUSAS!$B52)))</f>
        <v>0</v>
      </c>
      <c r="Z52" s="28">
        <f>IF(Y52="","",IF(SUMIFS(METAS!$D:$D,METAS!$B:$B,PAUSAS!$E52)&gt;=Y52,0,Y52-SUMIFS(METAS!$D:$D,METAS!$B:$B,PAUSAS!$E52)))</f>
        <v>0</v>
      </c>
      <c r="AA52" s="18">
        <f>IF($B52="","",IF(COUNTIF(BASE!$A:$A,PAUSAS!AA$3)=0,"",SUMIFS(BASE!$AA:$AA,BASE!$A:$A,PAUSAS!AA$3,BASE!$G:$G,PAUSAS!$B52)))</f>
        <v>2.5335648148148149E-2</v>
      </c>
      <c r="AB52" s="18">
        <f>IF(AA52="","",IF(SUMIFS(METAS!$D:$D,METAS!$B:$B,PAUSAS!$E52)&gt;=AA52,0,AA52-SUMIFS(METAS!$D:$D,METAS!$B:$B,PAUSAS!$E52)))</f>
        <v>0</v>
      </c>
      <c r="AC52" s="28">
        <f>IF($B52="","",IF(COUNTIF(BASE!$A:$A,PAUSAS!AC$3)=0,"",SUMIFS(BASE!$AA:$AA,BASE!$A:$A,PAUSAS!AC$3,BASE!$G:$G,PAUSAS!$B52)))</f>
        <v>2.7453703703703702E-2</v>
      </c>
      <c r="AD52" s="28">
        <f>IF(AC52="","",IF(SUMIFS(METAS!$D:$D,METAS!$B:$B,PAUSAS!$E52)&gt;=AC52,0,AC52-SUMIFS(METAS!$D:$D,METAS!$B:$B,PAUSAS!$E52)))</f>
        <v>0</v>
      </c>
      <c r="AE52" s="18">
        <f>IF($B52="","",IF(COUNTIF(BASE!$A:$A,PAUSAS!AE$3)=0,"",SUMIFS(BASE!$AA:$AA,BASE!$A:$A,PAUSAS!AE$3,BASE!$G:$G,PAUSAS!$B52)))</f>
        <v>2.371527777777778E-2</v>
      </c>
      <c r="AF52" s="18">
        <f>IF(AE52="","",IF(SUMIFS(METAS!$D:$D,METAS!$B:$B,PAUSAS!$E52)&gt;=AE52,0,AE52-SUMIFS(METAS!$D:$D,METAS!$B:$B,PAUSAS!$E52)))</f>
        <v>0</v>
      </c>
      <c r="AG52" s="28">
        <f>IF($B52="","",IF(COUNTIF(BASE!$A:$A,PAUSAS!AG$3)=0,"",SUMIFS(BASE!$AA:$AA,BASE!$A:$A,PAUSAS!AG$3,BASE!$G:$G,PAUSAS!$B52)))</f>
        <v>2.4282407407407412E-2</v>
      </c>
      <c r="AH52" s="28">
        <f>IF(AG52="","",IF(SUMIFS(METAS!$D:$D,METAS!$B:$B,PAUSAS!$E52)&gt;=AG52,0,AG52-SUMIFS(METAS!$D:$D,METAS!$B:$B,PAUSAS!$E52)))</f>
        <v>0</v>
      </c>
      <c r="AI52" s="18">
        <f>IF($B52="","",IF(COUNTIF(BASE!$A:$A,PAUSAS!AI$3)=0,"",SUMIFS(BASE!$AA:$AA,BASE!$A:$A,PAUSAS!AI$3,BASE!$G:$G,PAUSAS!$B52)))</f>
        <v>2.5138888888888888E-2</v>
      </c>
      <c r="AJ52" s="18">
        <f>IF(AI52="","",IF(SUMIFS(METAS!$D:$D,METAS!$B:$B,PAUSAS!$E52)&gt;=AI52,0,AI52-SUMIFS(METAS!$D:$D,METAS!$B:$B,PAUSAS!$E52)))</f>
        <v>0</v>
      </c>
      <c r="AK52" s="28">
        <f>IF($B52="","",IF(COUNTIF(BASE!$A:$A,PAUSAS!AK$3)=0,"",SUMIFS(BASE!$AA:$AA,BASE!$A:$A,PAUSAS!AK$3,BASE!$G:$G,PAUSAS!$B52)))</f>
        <v>3.1898148148148148E-2</v>
      </c>
      <c r="AL52" s="28">
        <f>IF(AK52="","",IF(SUMIFS(METAS!$D:$D,METAS!$B:$B,PAUSAS!$E52)&gt;=AK52,0,AK52-SUMIFS(METAS!$D:$D,METAS!$B:$B,PAUSAS!$E52)))</f>
        <v>1.3425925925925931E-3</v>
      </c>
      <c r="AM52" s="18">
        <f>IF($B52="","",IF(COUNTIF(BASE!$A:$A,PAUSAS!AM$3)=0,"",SUMIFS(BASE!$AA:$AA,BASE!$A:$A,PAUSAS!AM$3,BASE!$G:$G,PAUSAS!$B52)))</f>
        <v>0</v>
      </c>
      <c r="AN52" s="18">
        <f>IF(AM52="","",IF(SUMIFS(METAS!$D:$D,METAS!$B:$B,PAUSAS!$E52)&gt;=AM52,0,AM52-SUMIFS(METAS!$D:$D,METAS!$B:$B,PAUSAS!$E52)))</f>
        <v>0</v>
      </c>
      <c r="AO52" s="28">
        <f>IF($B52="","",IF(COUNTIF(BASE!$A:$A,PAUSAS!AO$3)=0,"",SUMIFS(BASE!$AA:$AA,BASE!$A:$A,PAUSAS!AO$3,BASE!$G:$G,PAUSAS!$B52)))</f>
        <v>2.5636574074074072E-2</v>
      </c>
      <c r="AP52" s="28">
        <f>IF(AO52="","",IF(SUMIFS(METAS!$D:$D,METAS!$B:$B,PAUSAS!$E52)&gt;=AO52,0,AO52-SUMIFS(METAS!$D:$D,METAS!$B:$B,PAUSAS!$E52)))</f>
        <v>0</v>
      </c>
      <c r="AQ52" s="18">
        <f>IF($B52="","",IF(COUNTIF(BASE!$A:$A,PAUSAS!AQ$3)=0,"",SUMIFS(BASE!$AA:$AA,BASE!$A:$A,PAUSAS!AQ$3,BASE!$G:$G,PAUSAS!$B52)))</f>
        <v>2.2731481481481481E-2</v>
      </c>
      <c r="AR52" s="18">
        <f>IF(AQ52="","",IF(SUMIFS(METAS!$D:$D,METAS!$B:$B,PAUSAS!$E52)&gt;=AQ52,0,AQ52-SUMIFS(METAS!$D:$D,METAS!$B:$B,PAUSAS!$E52)))</f>
        <v>0</v>
      </c>
      <c r="AS52" s="28">
        <f>IF($B52="","",IF(COUNTIF(BASE!$A:$A,PAUSAS!AS$3)=0,"",SUMIFS(BASE!$AA:$AA,BASE!$A:$A,PAUSAS!AS$3,BASE!$G:$G,PAUSAS!$B52)))</f>
        <v>2.4629629629629626E-2</v>
      </c>
      <c r="AT52" s="28">
        <f>IF(AS52="","",IF(SUMIFS(METAS!$D:$D,METAS!$B:$B,PAUSAS!$E52)&gt;=AS52,0,AS52-SUMIFS(METAS!$D:$D,METAS!$B:$B,PAUSAS!$E52)))</f>
        <v>0</v>
      </c>
      <c r="AU52" s="18">
        <f>IF($B52="","",IF(COUNTIF(BASE!$A:$A,PAUSAS!AU$3)=0,"",SUMIFS(BASE!$AA:$AA,BASE!$A:$A,PAUSAS!AU$3,BASE!$G:$G,PAUSAS!$B52)))</f>
        <v>2.5949074074074076E-2</v>
      </c>
      <c r="AV52" s="18">
        <f>IF(AU52="","",IF(SUMIFS(METAS!$D:$D,METAS!$B:$B,PAUSAS!$E52)&gt;=AU52,0,AU52-SUMIFS(METAS!$D:$D,METAS!$B:$B,PAUSAS!$E52)))</f>
        <v>0</v>
      </c>
      <c r="AW52" s="28">
        <f>IF($B52="","",IF(COUNTIF(BASE!$A:$A,PAUSAS!AW$3)=0,"",SUMIFS(BASE!$AA:$AA,BASE!$A:$A,PAUSAS!AW$3,BASE!$G:$G,PAUSAS!$B52)))</f>
        <v>2.5439814814814818E-2</v>
      </c>
      <c r="AX52" s="28">
        <f>IF(AW52="","",IF(SUMIFS(METAS!$D:$D,METAS!$B:$B,PAUSAS!$E52)&gt;=AW52,0,AW52-SUMIFS(METAS!$D:$D,METAS!$B:$B,PAUSAS!$E52)))</f>
        <v>0</v>
      </c>
      <c r="AY52" s="18">
        <f>IF($B52="","",IF(COUNTIF(BASE!$A:$A,PAUSAS!AY$3)=0,"",SUMIFS(BASE!$AA:$AA,BASE!$A:$A,PAUSAS!AY$3,BASE!$G:$G,PAUSAS!$B52)))</f>
        <v>2.7627314814814816E-2</v>
      </c>
      <c r="AZ52" s="18">
        <f>IF(AY52="","",IF(SUMIFS(METAS!$D:$D,METAS!$B:$B,PAUSAS!$E52)&gt;=AY52,0,AY52-SUMIFS(METAS!$D:$D,METAS!$B:$B,PAUSAS!$E52)))</f>
        <v>0</v>
      </c>
      <c r="BA52" s="28">
        <f>IF($B52="","",IF(COUNTIF(BASE!$A:$A,PAUSAS!BA$3)=0,"",SUMIFS(BASE!$AA:$AA,BASE!$A:$A,PAUSAS!BA$3,BASE!$G:$G,PAUSAS!$B52)))</f>
        <v>0</v>
      </c>
      <c r="BB52" s="28">
        <f>IF(BA52="","",IF(SUMIFS(METAS!$D:$D,METAS!$B:$B,PAUSAS!$E52)&gt;=BA52,0,BA52-SUMIFS(METAS!$D:$D,METAS!$B:$B,PAUSAS!$E52)))</f>
        <v>0</v>
      </c>
      <c r="BC52" s="18">
        <f>IF($B52="","",IF(COUNTIF(BASE!$A:$A,PAUSAS!BC$3)=0,"",SUMIFS(BASE!$AA:$AA,BASE!$A:$A,PAUSAS!BC$3,BASE!$G:$G,PAUSAS!$B52)))</f>
        <v>0</v>
      </c>
      <c r="BD52" s="18">
        <f>IF(BC52="","",IF(SUMIFS(METAS!$D:$D,METAS!$B:$B,PAUSAS!$E52)&gt;=BC52,0,BC52-SUMIFS(METAS!$D:$D,METAS!$B:$B,PAUSAS!$E52)))</f>
        <v>0</v>
      </c>
      <c r="BE52" s="28">
        <f>IF($B52="","",IF(COUNTIF(BASE!$A:$A,PAUSAS!BE$3)=0,"",SUMIFS(BASE!$AA:$AA,BASE!$A:$A,PAUSAS!BE$3,BASE!$G:$G,PAUSAS!$B52)))</f>
        <v>0</v>
      </c>
      <c r="BF52" s="28">
        <f>IF(BE52="","",IF(SUMIFS(METAS!$D:$D,METAS!$B:$B,PAUSAS!$E52)&gt;=BE52,0,BE52-SUMIFS(METAS!$D:$D,METAS!$B:$B,PAUSAS!$E52)))</f>
        <v>0</v>
      </c>
      <c r="BG52" s="18">
        <f>IF($B52="","",IF(COUNTIF(BASE!$A:$A,PAUSAS!BG$3)=0,"",SUMIFS(BASE!$AA:$AA,BASE!$A:$A,PAUSAS!BG$3,BASE!$G:$G,PAUSAS!$B52)))</f>
        <v>0</v>
      </c>
      <c r="BH52" s="18">
        <f>IF(BG52="","",IF(SUMIFS(METAS!$D:$D,METAS!$B:$B,PAUSAS!$E52)&gt;=BG52,0,BG52-SUMIFS(METAS!$D:$D,METAS!$B:$B,PAUSAS!$E52)))</f>
        <v>0</v>
      </c>
      <c r="BI52" s="28">
        <f>IF($B52="","",IF(COUNTIF(BASE!$A:$A,PAUSAS!BI$3)=0,"",SUMIFS(BASE!$AA:$AA,BASE!$A:$A,PAUSAS!BI$3,BASE!$G:$G,PAUSAS!$B52)))</f>
        <v>2.2511574074074073E-2</v>
      </c>
      <c r="BJ52" s="28">
        <f>IF(BI52="","",IF(SUMIFS(METAS!$D:$D,METAS!$B:$B,PAUSAS!$E52)&gt;=BI52,0,BI52-SUMIFS(METAS!$D:$D,METAS!$B:$B,PAUSAS!$E52)))</f>
        <v>0</v>
      </c>
      <c r="BK52" s="18">
        <f>IF($B52="","",IF(COUNTIF(BASE!$A:$A,PAUSAS!BK$3)=0,"",SUMIFS(BASE!$AA:$AA,BASE!$A:$A,PAUSAS!BK$3,BASE!$G:$G,PAUSAS!$B52)))</f>
        <v>2.3460648148148147E-2</v>
      </c>
      <c r="BL52" s="18">
        <f>IF(BK52="","",IF(SUMIFS(METAS!$D:$D,METAS!$B:$B,PAUSAS!$E52)&gt;=BK52,0,BK52-SUMIFS(METAS!$D:$D,METAS!$B:$B,PAUSAS!$E52)))</f>
        <v>0</v>
      </c>
      <c r="BM52" s="28">
        <f>IF($B52="","",IF(COUNTIF(BASE!$A:$A,PAUSAS!BM$3)=0,"",SUMIFS(BASE!$AA:$AA,BASE!$A:$A,PAUSAS!BM$3,BASE!$G:$G,PAUSAS!$B52)))</f>
        <v>2.3206018518518518E-2</v>
      </c>
      <c r="BN52" s="28">
        <f>IF(BM52="","",IF(SUMIFS(METAS!$D:$D,METAS!$B:$B,PAUSAS!$E52)&gt;=BM52,0,BM52-SUMIFS(METAS!$D:$D,METAS!$B:$B,PAUSAS!$E52)))</f>
        <v>0</v>
      </c>
      <c r="BO52" s="18">
        <f>IF($B52="","",IF(COUNTIF(BASE!$A:$A,PAUSAS!BO$3)=0,"",SUMIFS(BASE!$AA:$AA,BASE!$A:$A,PAUSAS!BO$3,BASE!$G:$G,PAUSAS!$B52)))</f>
        <v>0</v>
      </c>
      <c r="BP52" s="18">
        <f>IF(BO52="","",IF(SUMIFS(METAS!$D:$D,METAS!$B:$B,PAUSAS!$E52)&gt;=BO52,0,BO52-SUMIFS(METAS!$D:$D,METAS!$B:$B,PAUSAS!$E52)))</f>
        <v>0</v>
      </c>
      <c r="BQ52" s="28">
        <f>IF($B52="","",IF(COUNTIF(BASE!$A:$A,PAUSAS!BQ$3)=0,"",SUMIFS(BASE!$AA:$AA,BASE!$A:$A,PAUSAS!BQ$3,BASE!$G:$G,PAUSAS!$B52)))</f>
        <v>2.6504629629629628E-2</v>
      </c>
      <c r="BR52" s="28">
        <f>IF(BQ52="","",IF(SUMIFS(METAS!$D:$D,METAS!$B:$B,PAUSAS!$E52)&gt;=BQ52,0,BQ52-SUMIFS(METAS!$D:$D,METAS!$B:$B,PAUSAS!$E52)))</f>
        <v>0</v>
      </c>
      <c r="BS52" s="18">
        <f>IF($B52="","",IF(COUNTIF(BASE!$A:$A,PAUSAS!BS$3)=0,"",SUMIFS(BASE!$AA:$AA,BASE!$A:$A,PAUSAS!BS$3,BASE!$G:$G,PAUSAS!$B52)))</f>
        <v>2.49537037037037E-2</v>
      </c>
      <c r="BT52" s="18">
        <f>IF(BS52="","",IF(SUMIFS(METAS!$D:$D,METAS!$B:$B,PAUSAS!$E52)&gt;=BS52,0,BS52-SUMIFS(METAS!$D:$D,METAS!$B:$B,PAUSAS!$E52)))</f>
        <v>0</v>
      </c>
      <c r="BU52" s="28">
        <f>IF($B52="","",IF(COUNTIF(BASE!$A:$A,PAUSAS!BU$3)=0,"",SUMIFS(BASE!$AA:$AA,BASE!$A:$A,PAUSAS!BU$3,BASE!$G:$G,PAUSAS!$B52)))</f>
        <v>2.3182870370370375E-2</v>
      </c>
      <c r="BV52" s="28">
        <f>IF(BU52="","",IF(SUMIFS(METAS!$D:$D,METAS!$B:$B,PAUSAS!$E52)&gt;=BU52,0,BU52-SUMIFS(METAS!$D:$D,METAS!$B:$B,PAUSAS!$E52)))</f>
        <v>0</v>
      </c>
    </row>
    <row r="53" spans="2:74" s="8" customFormat="1" x14ac:dyDescent="0.25">
      <c r="B53" s="50">
        <v>91120</v>
      </c>
      <c r="C53" s="16" t="str">
        <f>IF($B53="","",VLOOKUP($B53,EQUIPE!$B:$E,2,0))</f>
        <v>ELAINE CRISTINA AP.DE  OLIVEIRA</v>
      </c>
      <c r="D53" s="16" t="str">
        <f>IF($B53="","",VLOOKUP($B53,EQUIPE!$B:$F,5,0))</f>
        <v>ULTRAGAZ BO</v>
      </c>
      <c r="E53" s="18">
        <f>IF($B53="","",VLOOKUP($B53,EQUIPE!$B:$E,3,0))</f>
        <v>0.2638888888888889</v>
      </c>
      <c r="F53" s="16" t="str">
        <f>IF($B53="","",VLOOKUP($B53,EQUIPE!$B:$E,4,0))</f>
        <v>MARCELA GOMES DE FARIAS</v>
      </c>
      <c r="H53" s="18">
        <f>IF($B53="","",SUMIFS(ABS!$H:$H,ABS!$B:$B,PAUSAS!$B53)*SUMIFS(METAS!$D:$D,METAS!$B:$B,PAUSAS!$E53))</f>
        <v>0.73333333333333328</v>
      </c>
      <c r="I53" s="18">
        <f t="shared" si="1"/>
        <v>0.56498842592592591</v>
      </c>
      <c r="J53" s="18">
        <f t="shared" si="2"/>
        <v>1.7939814814814832E-3</v>
      </c>
      <c r="K53" s="19">
        <f t="shared" si="3"/>
        <v>0.99755366161616166</v>
      </c>
      <c r="M53" s="28">
        <f>IF($B53="","",IF(COUNTIF(BASE!$A:$A,PAUSAS!M$3)=0,"",SUMIFS(BASE!$AA:$AA,BASE!$A:$A,PAUSAS!M$3,BASE!$G:$G,PAUSAS!$B53)))</f>
        <v>2.6423611111111113E-2</v>
      </c>
      <c r="N53" s="28">
        <f>IF(M53="","",IF(SUMIFS(METAS!$D:$D,METAS!$B:$B,PAUSAS!$E53)&gt;=M53,0,M53-SUMIFS(METAS!$D:$D,METAS!$B:$B,PAUSAS!$E53)))</f>
        <v>0</v>
      </c>
      <c r="O53" s="18">
        <f>IF($B53="","",IF(COUNTIF(BASE!$A:$A,PAUSAS!O$3)=0,"",SUMIFS(BASE!$AA:$AA,BASE!$A:$A,PAUSAS!O$3,BASE!$G:$G,PAUSAS!$B53)))</f>
        <v>0</v>
      </c>
      <c r="P53" s="18">
        <f>IF(O53="","",IF(SUMIFS(METAS!$D:$D,METAS!$B:$B,PAUSAS!$E53)&gt;=O53,0,O53-SUMIFS(METAS!$D:$D,METAS!$B:$B,PAUSAS!$E53)))</f>
        <v>0</v>
      </c>
      <c r="Q53" s="28">
        <f>IF($B53="","",IF(COUNTIF(BASE!$A:$A,PAUSAS!Q$3)=0,"",SUMIFS(BASE!$AA:$AA,BASE!$A:$A,PAUSAS!Q$3,BASE!$G:$G,PAUSAS!$B53)))</f>
        <v>2.6226851851851855E-2</v>
      </c>
      <c r="R53" s="28">
        <f>IF(Q53="","",IF(SUMIFS(METAS!$D:$D,METAS!$B:$B,PAUSAS!$E53)&gt;=Q53,0,Q53-SUMIFS(METAS!$D:$D,METAS!$B:$B,PAUSAS!$E53)))</f>
        <v>0</v>
      </c>
      <c r="S53" s="18">
        <f>IF($B53="","",IF(COUNTIF(BASE!$A:$A,PAUSAS!S$3)=0,"",SUMIFS(BASE!$AA:$AA,BASE!$A:$A,PAUSAS!S$3,BASE!$G:$G,PAUSAS!$B53)))</f>
        <v>2.8518518518518519E-2</v>
      </c>
      <c r="T53" s="18">
        <f>IF(S53="","",IF(SUMIFS(METAS!$D:$D,METAS!$B:$B,PAUSAS!$E53)&gt;=S53,0,S53-SUMIFS(METAS!$D:$D,METAS!$B:$B,PAUSAS!$E53)))</f>
        <v>0</v>
      </c>
      <c r="U53" s="28">
        <f>IF($B53="","",IF(COUNTIF(BASE!$A:$A,PAUSAS!U$3)=0,"",SUMIFS(BASE!$AA:$AA,BASE!$A:$A,PAUSAS!U$3,BASE!$G:$G,PAUSAS!$B53)))</f>
        <v>0</v>
      </c>
      <c r="V53" s="28">
        <f>IF(U53="","",IF(SUMIFS(METAS!$D:$D,METAS!$B:$B,PAUSAS!$E53)&gt;=U53,0,U53-SUMIFS(METAS!$D:$D,METAS!$B:$B,PAUSAS!$E53)))</f>
        <v>0</v>
      </c>
      <c r="W53" s="18">
        <f>IF($B53="","",IF(COUNTIF(BASE!$A:$A,PAUSAS!W$3)=0,"",SUMIFS(BASE!$AA:$AA,BASE!$A:$A,PAUSAS!W$3,BASE!$G:$G,PAUSAS!$B53)))</f>
        <v>2.6354166666666665E-2</v>
      </c>
      <c r="X53" s="18">
        <f>IF(W53="","",IF(SUMIFS(METAS!$D:$D,METAS!$B:$B,PAUSAS!$E53)&gt;=W53,0,W53-SUMIFS(METAS!$D:$D,METAS!$B:$B,PAUSAS!$E53)))</f>
        <v>0</v>
      </c>
      <c r="Y53" s="28">
        <f>IF($B53="","",IF(COUNTIF(BASE!$A:$A,PAUSAS!Y$3)=0,"",SUMIFS(BASE!$AA:$AA,BASE!$A:$A,PAUSAS!Y$3,BASE!$G:$G,PAUSAS!$B53)))</f>
        <v>0</v>
      </c>
      <c r="Z53" s="28">
        <f>IF(Y53="","",IF(SUMIFS(METAS!$D:$D,METAS!$B:$B,PAUSAS!$E53)&gt;=Y53,0,Y53-SUMIFS(METAS!$D:$D,METAS!$B:$B,PAUSAS!$E53)))</f>
        <v>0</v>
      </c>
      <c r="AA53" s="18">
        <f>IF($B53="","",IF(COUNTIF(BASE!$A:$A,PAUSAS!AA$3)=0,"",SUMIFS(BASE!$AA:$AA,BASE!$A:$A,PAUSAS!AA$3,BASE!$G:$G,PAUSAS!$B53)))</f>
        <v>1.7152777777777777E-2</v>
      </c>
      <c r="AB53" s="18">
        <f>IF(AA53="","",IF(SUMIFS(METAS!$D:$D,METAS!$B:$B,PAUSAS!$E53)&gt;=AA53,0,AA53-SUMIFS(METAS!$D:$D,METAS!$B:$B,PAUSAS!$E53)))</f>
        <v>0</v>
      </c>
      <c r="AC53" s="28">
        <f>IF($B53="","",IF(COUNTIF(BASE!$A:$A,PAUSAS!AC$3)=0,"",SUMIFS(BASE!$AA:$AA,BASE!$A:$A,PAUSAS!AC$3,BASE!$G:$G,PAUSAS!$B53)))</f>
        <v>2.5162037037037038E-2</v>
      </c>
      <c r="AD53" s="28">
        <f>IF(AC53="","",IF(SUMIFS(METAS!$D:$D,METAS!$B:$B,PAUSAS!$E53)&gt;=AC53,0,AC53-SUMIFS(METAS!$D:$D,METAS!$B:$B,PAUSAS!$E53)))</f>
        <v>0</v>
      </c>
      <c r="AE53" s="18">
        <f>IF($B53="","",IF(COUNTIF(BASE!$A:$A,PAUSAS!AE$3)=0,"",SUMIFS(BASE!$AA:$AA,BASE!$A:$A,PAUSAS!AE$3,BASE!$G:$G,PAUSAS!$B53)))</f>
        <v>2.6087962962962966E-2</v>
      </c>
      <c r="AF53" s="18">
        <f>IF(AE53="","",IF(SUMIFS(METAS!$D:$D,METAS!$B:$B,PAUSAS!$E53)&gt;=AE53,0,AE53-SUMIFS(METAS!$D:$D,METAS!$B:$B,PAUSAS!$E53)))</f>
        <v>0</v>
      </c>
      <c r="AG53" s="28">
        <f>IF($B53="","",IF(COUNTIF(BASE!$A:$A,PAUSAS!AG$3)=0,"",SUMIFS(BASE!$AA:$AA,BASE!$A:$A,PAUSAS!AG$3,BASE!$G:$G,PAUSAS!$B53)))</f>
        <v>2.1770833333333336E-2</v>
      </c>
      <c r="AH53" s="28">
        <f>IF(AG53="","",IF(SUMIFS(METAS!$D:$D,METAS!$B:$B,PAUSAS!$E53)&gt;=AG53,0,AG53-SUMIFS(METAS!$D:$D,METAS!$B:$B,PAUSAS!$E53)))</f>
        <v>0</v>
      </c>
      <c r="AI53" s="18">
        <f>IF($B53="","",IF(COUNTIF(BASE!$A:$A,PAUSAS!AI$3)=0,"",SUMIFS(BASE!$AA:$AA,BASE!$A:$A,PAUSAS!AI$3,BASE!$G:$G,PAUSAS!$B53)))</f>
        <v>1.6053240740740739E-2</v>
      </c>
      <c r="AJ53" s="18">
        <f>IF(AI53="","",IF(SUMIFS(METAS!$D:$D,METAS!$B:$B,PAUSAS!$E53)&gt;=AI53,0,AI53-SUMIFS(METAS!$D:$D,METAS!$B:$B,PAUSAS!$E53)))</f>
        <v>0</v>
      </c>
      <c r="AK53" s="28">
        <f>IF($B53="","",IF(COUNTIF(BASE!$A:$A,PAUSAS!AK$3)=0,"",SUMIFS(BASE!$AA:$AA,BASE!$A:$A,PAUSAS!AK$3,BASE!$G:$G,PAUSAS!$B53)))</f>
        <v>2.5613425925925925E-2</v>
      </c>
      <c r="AL53" s="28">
        <f>IF(AK53="","",IF(SUMIFS(METAS!$D:$D,METAS!$B:$B,PAUSAS!$E53)&gt;=AK53,0,AK53-SUMIFS(METAS!$D:$D,METAS!$B:$B,PAUSAS!$E53)))</f>
        <v>0</v>
      </c>
      <c r="AM53" s="18">
        <f>IF($B53="","",IF(COUNTIF(BASE!$A:$A,PAUSAS!AM$3)=0,"",SUMIFS(BASE!$AA:$AA,BASE!$A:$A,PAUSAS!AM$3,BASE!$G:$G,PAUSAS!$B53)))</f>
        <v>0</v>
      </c>
      <c r="AN53" s="18">
        <f>IF(AM53="","",IF(SUMIFS(METAS!$D:$D,METAS!$B:$B,PAUSAS!$E53)&gt;=AM53,0,AM53-SUMIFS(METAS!$D:$D,METAS!$B:$B,PAUSAS!$E53)))</f>
        <v>0</v>
      </c>
      <c r="AO53" s="28">
        <f>IF($B53="","",IF(COUNTIF(BASE!$A:$A,PAUSAS!AO$3)=0,"",SUMIFS(BASE!$AA:$AA,BASE!$A:$A,PAUSAS!AO$3,BASE!$G:$G,PAUSAS!$B53)))</f>
        <v>2.4803240740740737E-2</v>
      </c>
      <c r="AP53" s="28">
        <f>IF(AO53="","",IF(SUMIFS(METAS!$D:$D,METAS!$B:$B,PAUSAS!$E53)&gt;=AO53,0,AO53-SUMIFS(METAS!$D:$D,METAS!$B:$B,PAUSAS!$E53)))</f>
        <v>0</v>
      </c>
      <c r="AQ53" s="18">
        <f>IF($B53="","",IF(COUNTIF(BASE!$A:$A,PAUSAS!AQ$3)=0,"",SUMIFS(BASE!$AA:$AA,BASE!$A:$A,PAUSAS!AQ$3,BASE!$G:$G,PAUSAS!$B53)))</f>
        <v>2.6875E-2</v>
      </c>
      <c r="AR53" s="18">
        <f>IF(AQ53="","",IF(SUMIFS(METAS!$D:$D,METAS!$B:$B,PAUSAS!$E53)&gt;=AQ53,0,AQ53-SUMIFS(METAS!$D:$D,METAS!$B:$B,PAUSAS!$E53)))</f>
        <v>0</v>
      </c>
      <c r="AS53" s="28">
        <f>IF($B53="","",IF(COUNTIF(BASE!$A:$A,PAUSAS!AS$3)=0,"",SUMIFS(BASE!$AA:$AA,BASE!$A:$A,PAUSAS!AS$3,BASE!$G:$G,PAUSAS!$B53)))</f>
        <v>2.8530092592592593E-2</v>
      </c>
      <c r="AT53" s="28">
        <f>IF(AS53="","",IF(SUMIFS(METAS!$D:$D,METAS!$B:$B,PAUSAS!$E53)&gt;=AS53,0,AS53-SUMIFS(METAS!$D:$D,METAS!$B:$B,PAUSAS!$E53)))</f>
        <v>0</v>
      </c>
      <c r="AU53" s="18">
        <f>IF($B53="","",IF(COUNTIF(BASE!$A:$A,PAUSAS!AU$3)=0,"",SUMIFS(BASE!$AA:$AA,BASE!$A:$A,PAUSAS!AU$3,BASE!$G:$G,PAUSAS!$B53)))</f>
        <v>2.2754629629629628E-2</v>
      </c>
      <c r="AV53" s="18">
        <f>IF(AU53="","",IF(SUMIFS(METAS!$D:$D,METAS!$B:$B,PAUSAS!$E53)&gt;=AU53,0,AU53-SUMIFS(METAS!$D:$D,METAS!$B:$B,PAUSAS!$E53)))</f>
        <v>0</v>
      </c>
      <c r="AW53" s="28">
        <f>IF($B53="","",IF(COUNTIF(BASE!$A:$A,PAUSAS!AW$3)=0,"",SUMIFS(BASE!$AA:$AA,BASE!$A:$A,PAUSAS!AW$3,BASE!$G:$G,PAUSAS!$B53)))</f>
        <v>2.1365740740740741E-2</v>
      </c>
      <c r="AX53" s="28">
        <f>IF(AW53="","",IF(SUMIFS(METAS!$D:$D,METAS!$B:$B,PAUSAS!$E53)&gt;=AW53,0,AW53-SUMIFS(METAS!$D:$D,METAS!$B:$B,PAUSAS!$E53)))</f>
        <v>0</v>
      </c>
      <c r="AY53" s="18">
        <f>IF($B53="","",IF(COUNTIF(BASE!$A:$A,PAUSAS!AY$3)=0,"",SUMIFS(BASE!$AA:$AA,BASE!$A:$A,PAUSAS!AY$3,BASE!$G:$G,PAUSAS!$B53)))</f>
        <v>0</v>
      </c>
      <c r="AZ53" s="18">
        <f>IF(AY53="","",IF(SUMIFS(METAS!$D:$D,METAS!$B:$B,PAUSAS!$E53)&gt;=AY53,0,AY53-SUMIFS(METAS!$D:$D,METAS!$B:$B,PAUSAS!$E53)))</f>
        <v>0</v>
      </c>
      <c r="BA53" s="28">
        <f>IF($B53="","",IF(COUNTIF(BASE!$A:$A,PAUSAS!BA$3)=0,"",SUMIFS(BASE!$AA:$AA,BASE!$A:$A,PAUSAS!BA$3,BASE!$G:$G,PAUSAS!$B53)))</f>
        <v>0</v>
      </c>
      <c r="BB53" s="28">
        <f>IF(BA53="","",IF(SUMIFS(METAS!$D:$D,METAS!$B:$B,PAUSAS!$E53)&gt;=BA53,0,BA53-SUMIFS(METAS!$D:$D,METAS!$B:$B,PAUSAS!$E53)))</f>
        <v>0</v>
      </c>
      <c r="BC53" s="18">
        <f>IF($B53="","",IF(COUNTIF(BASE!$A:$A,PAUSAS!BC$3)=0,"",SUMIFS(BASE!$AA:$AA,BASE!$A:$A,PAUSAS!BC$3,BASE!$G:$G,PAUSAS!$B53)))</f>
        <v>0</v>
      </c>
      <c r="BD53" s="18">
        <f>IF(BC53="","",IF(SUMIFS(METAS!$D:$D,METAS!$B:$B,PAUSAS!$E53)&gt;=BC53,0,BC53-SUMIFS(METAS!$D:$D,METAS!$B:$B,PAUSAS!$E53)))</f>
        <v>0</v>
      </c>
      <c r="BE53" s="28">
        <f>IF($B53="","",IF(COUNTIF(BASE!$A:$A,PAUSAS!BE$3)=0,"",SUMIFS(BASE!$AA:$AA,BASE!$A:$A,PAUSAS!BE$3,BASE!$G:$G,PAUSAS!$B53)))</f>
        <v>3.2349537037037038E-2</v>
      </c>
      <c r="BF53" s="28">
        <f>IF(BE53="","",IF(SUMIFS(METAS!$D:$D,METAS!$B:$B,PAUSAS!$E53)&gt;=BE53,0,BE53-SUMIFS(METAS!$D:$D,METAS!$B:$B,PAUSAS!$E53)))</f>
        <v>1.7939814814814832E-3</v>
      </c>
      <c r="BG53" s="18">
        <f>IF($B53="","",IF(COUNTIF(BASE!$A:$A,PAUSAS!BG$3)=0,"",SUMIFS(BASE!$AA:$AA,BASE!$A:$A,PAUSAS!BG$3,BASE!$G:$G,PAUSAS!$B53)))</f>
        <v>2.5520833333333333E-2</v>
      </c>
      <c r="BH53" s="18">
        <f>IF(BG53="","",IF(SUMIFS(METAS!$D:$D,METAS!$B:$B,PAUSAS!$E53)&gt;=BG53,0,BG53-SUMIFS(METAS!$D:$D,METAS!$B:$B,PAUSAS!$E53)))</f>
        <v>0</v>
      </c>
      <c r="BI53" s="28">
        <f>IF($B53="","",IF(COUNTIF(BASE!$A:$A,PAUSAS!BI$3)=0,"",SUMIFS(BASE!$AA:$AA,BASE!$A:$A,PAUSAS!BI$3,BASE!$G:$G,PAUSAS!$B53)))</f>
        <v>2.435185185185185E-2</v>
      </c>
      <c r="BJ53" s="28">
        <f>IF(BI53="","",IF(SUMIFS(METAS!$D:$D,METAS!$B:$B,PAUSAS!$E53)&gt;=BI53,0,BI53-SUMIFS(METAS!$D:$D,METAS!$B:$B,PAUSAS!$E53)))</f>
        <v>0</v>
      </c>
      <c r="BK53" s="18">
        <f>IF($B53="","",IF(COUNTIF(BASE!$A:$A,PAUSAS!BK$3)=0,"",SUMIFS(BASE!$AA:$AA,BASE!$A:$A,PAUSAS!BK$3,BASE!$G:$G,PAUSAS!$B53)))</f>
        <v>1.9189814814814816E-2</v>
      </c>
      <c r="BL53" s="18">
        <f>IF(BK53="","",IF(SUMIFS(METAS!$D:$D,METAS!$B:$B,PAUSAS!$E53)&gt;=BK53,0,BK53-SUMIFS(METAS!$D:$D,METAS!$B:$B,PAUSAS!$E53)))</f>
        <v>0</v>
      </c>
      <c r="BM53" s="28">
        <f>IF($B53="","",IF(COUNTIF(BASE!$A:$A,PAUSAS!BM$3)=0,"",SUMIFS(BASE!$AA:$AA,BASE!$A:$A,PAUSAS!BM$3,BASE!$G:$G,PAUSAS!$B53)))</f>
        <v>2.6215277777777778E-2</v>
      </c>
      <c r="BN53" s="28">
        <f>IF(BM53="","",IF(SUMIFS(METAS!$D:$D,METAS!$B:$B,PAUSAS!$E53)&gt;=BM53,0,BM53-SUMIFS(METAS!$D:$D,METAS!$B:$B,PAUSAS!$E53)))</f>
        <v>0</v>
      </c>
      <c r="BO53" s="18">
        <f>IF($B53="","",IF(COUNTIF(BASE!$A:$A,PAUSAS!BO$3)=0,"",SUMIFS(BASE!$AA:$AA,BASE!$A:$A,PAUSAS!BO$3,BASE!$G:$G,PAUSAS!$B53)))</f>
        <v>0</v>
      </c>
      <c r="BP53" s="18">
        <f>IF(BO53="","",IF(SUMIFS(METAS!$D:$D,METAS!$B:$B,PAUSAS!$E53)&gt;=BO53,0,BO53-SUMIFS(METAS!$D:$D,METAS!$B:$B,PAUSAS!$E53)))</f>
        <v>0</v>
      </c>
      <c r="BQ53" s="28">
        <f>IF($B53="","",IF(COUNTIF(BASE!$A:$A,PAUSAS!BQ$3)=0,"",SUMIFS(BASE!$AA:$AA,BASE!$A:$A,PAUSAS!BQ$3,BASE!$G:$G,PAUSAS!$B53)))</f>
        <v>2.5474537037037039E-2</v>
      </c>
      <c r="BR53" s="28">
        <f>IF(BQ53="","",IF(SUMIFS(METAS!$D:$D,METAS!$B:$B,PAUSAS!$E53)&gt;=BQ53,0,BQ53-SUMIFS(METAS!$D:$D,METAS!$B:$B,PAUSAS!$E53)))</f>
        <v>0</v>
      </c>
      <c r="BS53" s="18">
        <f>IF($B53="","",IF(COUNTIF(BASE!$A:$A,PAUSAS!BS$3)=0,"",SUMIFS(BASE!$AA:$AA,BASE!$A:$A,PAUSAS!BS$3,BASE!$G:$G,PAUSAS!$B53)))</f>
        <v>2.7291666666666665E-2</v>
      </c>
      <c r="BT53" s="18">
        <f>IF(BS53="","",IF(SUMIFS(METAS!$D:$D,METAS!$B:$B,PAUSAS!$E53)&gt;=BS53,0,BS53-SUMIFS(METAS!$D:$D,METAS!$B:$B,PAUSAS!$E53)))</f>
        <v>0</v>
      </c>
      <c r="BU53" s="28">
        <f>IF($B53="","",IF(COUNTIF(BASE!$A:$A,PAUSAS!BU$3)=0,"",SUMIFS(BASE!$AA:$AA,BASE!$A:$A,PAUSAS!BU$3,BASE!$G:$G,PAUSAS!$B53)))</f>
        <v>2.0902777777777777E-2</v>
      </c>
      <c r="BV53" s="28">
        <f>IF(BU53="","",IF(SUMIFS(METAS!$D:$D,METAS!$B:$B,PAUSAS!$E53)&gt;=BU53,0,BU53-SUMIFS(METAS!$D:$D,METAS!$B:$B,PAUSAS!$E53)))</f>
        <v>0</v>
      </c>
    </row>
    <row r="54" spans="2:74" s="8" customFormat="1" x14ac:dyDescent="0.25">
      <c r="B54" s="50">
        <v>91121</v>
      </c>
      <c r="C54" s="16" t="str">
        <f>IF($B54="","",VLOOKUP($B54,EQUIPE!$B:$E,2,0))</f>
        <v>LEANDRO MITSUO DE ANDRADE ISHIBASHI</v>
      </c>
      <c r="D54" s="16" t="str">
        <f>IF($B54="","",VLOOKUP($B54,EQUIPE!$B:$F,5,0))</f>
        <v>ULTRAGAZ BO</v>
      </c>
      <c r="E54" s="18">
        <f>IF($B54="","",VLOOKUP($B54,EQUIPE!$B:$E,3,0))</f>
        <v>0.2638888888888889</v>
      </c>
      <c r="F54" s="16" t="str">
        <f>IF($B54="","",VLOOKUP($B54,EQUIPE!$B:$E,4,0))</f>
        <v>MARCELA GOMES DE FARIAS</v>
      </c>
      <c r="H54" s="18">
        <f>IF($B54="","",SUMIFS(ABS!$H:$H,ABS!$B:$B,PAUSAS!$B54)*SUMIFS(METAS!$D:$D,METAS!$B:$B,PAUSAS!$E54))</f>
        <v>0.7944444444444444</v>
      </c>
      <c r="I54" s="18">
        <f t="shared" si="1"/>
        <v>0.827662037037037</v>
      </c>
      <c r="J54" s="18">
        <f t="shared" si="2"/>
        <v>9.420138888888889E-2</v>
      </c>
      <c r="K54" s="19">
        <f t="shared" si="3"/>
        <v>0.88142482517482512</v>
      </c>
      <c r="M54" s="28">
        <f>IF($B54="","",IF(COUNTIF(BASE!$A:$A,PAUSAS!M$3)=0,"",SUMIFS(BASE!$AA:$AA,BASE!$A:$A,PAUSAS!M$3,BASE!$G:$G,PAUSAS!$B54)))</f>
        <v>0</v>
      </c>
      <c r="N54" s="28">
        <f>IF(M54="","",IF(SUMIFS(METAS!$D:$D,METAS!$B:$B,PAUSAS!$E54)&gt;=M54,0,M54-SUMIFS(METAS!$D:$D,METAS!$B:$B,PAUSAS!$E54)))</f>
        <v>0</v>
      </c>
      <c r="O54" s="18">
        <f>IF($B54="","",IF(COUNTIF(BASE!$A:$A,PAUSAS!O$3)=0,"",SUMIFS(BASE!$AA:$AA,BASE!$A:$A,PAUSAS!O$3,BASE!$G:$G,PAUSAS!$B54)))</f>
        <v>3.363425925925926E-2</v>
      </c>
      <c r="P54" s="18">
        <f>IF(O54="","",IF(SUMIFS(METAS!$D:$D,METAS!$B:$B,PAUSAS!$E54)&gt;=O54,0,O54-SUMIFS(METAS!$D:$D,METAS!$B:$B,PAUSAS!$E54)))</f>
        <v>3.078703703703705E-3</v>
      </c>
      <c r="Q54" s="28">
        <f>IF($B54="","",IF(COUNTIF(BASE!$A:$A,PAUSAS!Q$3)=0,"",SUMIFS(BASE!$AA:$AA,BASE!$A:$A,PAUSAS!Q$3,BASE!$G:$G,PAUSAS!$B54)))</f>
        <v>2.4861111111111112E-2</v>
      </c>
      <c r="R54" s="28">
        <f>IF(Q54="","",IF(SUMIFS(METAS!$D:$D,METAS!$B:$B,PAUSAS!$E54)&gt;=Q54,0,Q54-SUMIFS(METAS!$D:$D,METAS!$B:$B,PAUSAS!$E54)))</f>
        <v>0</v>
      </c>
      <c r="S54" s="18">
        <f>IF($B54="","",IF(COUNTIF(BASE!$A:$A,PAUSAS!S$3)=0,"",SUMIFS(BASE!$AA:$AA,BASE!$A:$A,PAUSAS!S$3,BASE!$G:$G,PAUSAS!$B54)))</f>
        <v>7.1030092592592589E-2</v>
      </c>
      <c r="T54" s="18">
        <f>IF(S54="","",IF(SUMIFS(METAS!$D:$D,METAS!$B:$B,PAUSAS!$E54)&gt;=S54,0,S54-SUMIFS(METAS!$D:$D,METAS!$B:$B,PAUSAS!$E54)))</f>
        <v>4.0474537037037031E-2</v>
      </c>
      <c r="U54" s="28">
        <f>IF($B54="","",IF(COUNTIF(BASE!$A:$A,PAUSAS!U$3)=0,"",SUMIFS(BASE!$AA:$AA,BASE!$A:$A,PAUSAS!U$3,BASE!$G:$G,PAUSAS!$B54)))</f>
        <v>3.9467592592592596E-2</v>
      </c>
      <c r="V54" s="28">
        <f>IF(U54="","",IF(SUMIFS(METAS!$D:$D,METAS!$B:$B,PAUSAS!$E54)&gt;=U54,0,U54-SUMIFS(METAS!$D:$D,METAS!$B:$B,PAUSAS!$E54)))</f>
        <v>8.9120370370370412E-3</v>
      </c>
      <c r="W54" s="18">
        <f>IF($B54="","",IF(COUNTIF(BASE!$A:$A,PAUSAS!W$3)=0,"",SUMIFS(BASE!$AA:$AA,BASE!$A:$A,PAUSAS!W$3,BASE!$G:$G,PAUSAS!$B54)))</f>
        <v>2.5613425925925928E-2</v>
      </c>
      <c r="X54" s="18">
        <f>IF(W54="","",IF(SUMIFS(METAS!$D:$D,METAS!$B:$B,PAUSAS!$E54)&gt;=W54,0,W54-SUMIFS(METAS!$D:$D,METAS!$B:$B,PAUSAS!$E54)))</f>
        <v>0</v>
      </c>
      <c r="Y54" s="28">
        <f>IF($B54="","",IF(COUNTIF(BASE!$A:$A,PAUSAS!Y$3)=0,"",SUMIFS(BASE!$AA:$AA,BASE!$A:$A,PAUSAS!Y$3,BASE!$G:$G,PAUSAS!$B54)))</f>
        <v>0</v>
      </c>
      <c r="Z54" s="28">
        <f>IF(Y54="","",IF(SUMIFS(METAS!$D:$D,METAS!$B:$B,PAUSAS!$E54)&gt;=Y54,0,Y54-SUMIFS(METAS!$D:$D,METAS!$B:$B,PAUSAS!$E54)))</f>
        <v>0</v>
      </c>
      <c r="AA54" s="18">
        <f>IF($B54="","",IF(COUNTIF(BASE!$A:$A,PAUSAS!AA$3)=0,"",SUMIFS(BASE!$AA:$AA,BASE!$A:$A,PAUSAS!AA$3,BASE!$G:$G,PAUSAS!$B54)))</f>
        <v>3.0150462962962962E-2</v>
      </c>
      <c r="AB54" s="18">
        <f>IF(AA54="","",IF(SUMIFS(METAS!$D:$D,METAS!$B:$B,PAUSAS!$E54)&gt;=AA54,0,AA54-SUMIFS(METAS!$D:$D,METAS!$B:$B,PAUSAS!$E54)))</f>
        <v>0</v>
      </c>
      <c r="AC54" s="28">
        <f>IF($B54="","",IF(COUNTIF(BASE!$A:$A,PAUSAS!AC$3)=0,"",SUMIFS(BASE!$AA:$AA,BASE!$A:$A,PAUSAS!AC$3,BASE!$G:$G,PAUSAS!$B54)))</f>
        <v>2.5057870370370369E-2</v>
      </c>
      <c r="AD54" s="28">
        <f>IF(AC54="","",IF(SUMIFS(METAS!$D:$D,METAS!$B:$B,PAUSAS!$E54)&gt;=AC54,0,AC54-SUMIFS(METAS!$D:$D,METAS!$B:$B,PAUSAS!$E54)))</f>
        <v>0</v>
      </c>
      <c r="AE54" s="18">
        <f>IF($B54="","",IF(COUNTIF(BASE!$A:$A,PAUSAS!AE$3)=0,"",SUMIFS(BASE!$AA:$AA,BASE!$A:$A,PAUSAS!AE$3,BASE!$G:$G,PAUSAS!$B54)))</f>
        <v>1.8090277777777778E-2</v>
      </c>
      <c r="AF54" s="18">
        <f>IF(AE54="","",IF(SUMIFS(METAS!$D:$D,METAS!$B:$B,PAUSAS!$E54)&gt;=AE54,0,AE54-SUMIFS(METAS!$D:$D,METAS!$B:$B,PAUSAS!$E54)))</f>
        <v>0</v>
      </c>
      <c r="AG54" s="28">
        <f>IF($B54="","",IF(COUNTIF(BASE!$A:$A,PAUSAS!AG$3)=0,"",SUMIFS(BASE!$AA:$AA,BASE!$A:$A,PAUSAS!AG$3,BASE!$G:$G,PAUSAS!$B54)))</f>
        <v>3.079861111111111E-2</v>
      </c>
      <c r="AH54" s="28">
        <f>IF(AG54="","",IF(SUMIFS(METAS!$D:$D,METAS!$B:$B,PAUSAS!$E54)&gt;=AG54,0,AG54-SUMIFS(METAS!$D:$D,METAS!$B:$B,PAUSAS!$E54)))</f>
        <v>2.4305555555555539E-4</v>
      </c>
      <c r="AI54" s="18">
        <f>IF($B54="","",IF(COUNTIF(BASE!$A:$A,PAUSAS!AI$3)=0,"",SUMIFS(BASE!$AA:$AA,BASE!$A:$A,PAUSAS!AI$3,BASE!$G:$G,PAUSAS!$B54)))</f>
        <v>3.0173611111111109E-2</v>
      </c>
      <c r="AJ54" s="18">
        <f>IF(AI54="","",IF(SUMIFS(METAS!$D:$D,METAS!$B:$B,PAUSAS!$E54)&gt;=AI54,0,AI54-SUMIFS(METAS!$D:$D,METAS!$B:$B,PAUSAS!$E54)))</f>
        <v>0</v>
      </c>
      <c r="AK54" s="28">
        <f>IF($B54="","",IF(COUNTIF(BASE!$A:$A,PAUSAS!AK$3)=0,"",SUMIFS(BASE!$AA:$AA,BASE!$A:$A,PAUSAS!AK$3,BASE!$G:$G,PAUSAS!$B54)))</f>
        <v>1.9490740740740743E-2</v>
      </c>
      <c r="AL54" s="28">
        <f>IF(AK54="","",IF(SUMIFS(METAS!$D:$D,METAS!$B:$B,PAUSAS!$E54)&gt;=AK54,0,AK54-SUMIFS(METAS!$D:$D,METAS!$B:$B,PAUSAS!$E54)))</f>
        <v>0</v>
      </c>
      <c r="AM54" s="18">
        <f>IF($B54="","",IF(COUNTIF(BASE!$A:$A,PAUSAS!AM$3)=0,"",SUMIFS(BASE!$AA:$AA,BASE!$A:$A,PAUSAS!AM$3,BASE!$G:$G,PAUSAS!$B54)))</f>
        <v>0</v>
      </c>
      <c r="AN54" s="18">
        <f>IF(AM54="","",IF(SUMIFS(METAS!$D:$D,METAS!$B:$B,PAUSAS!$E54)&gt;=AM54,0,AM54-SUMIFS(METAS!$D:$D,METAS!$B:$B,PAUSAS!$E54)))</f>
        <v>0</v>
      </c>
      <c r="AO54" s="28">
        <f>IF($B54="","",IF(COUNTIF(BASE!$A:$A,PAUSAS!AO$3)=0,"",SUMIFS(BASE!$AA:$AA,BASE!$A:$A,PAUSAS!AO$3,BASE!$G:$G,PAUSAS!$B54)))</f>
        <v>4.8576388888888891E-2</v>
      </c>
      <c r="AP54" s="28">
        <f>IF(AO54="","",IF(SUMIFS(METAS!$D:$D,METAS!$B:$B,PAUSAS!$E54)&gt;=AO54,0,AO54-SUMIFS(METAS!$D:$D,METAS!$B:$B,PAUSAS!$E54)))</f>
        <v>1.8020833333333337E-2</v>
      </c>
      <c r="AQ54" s="18">
        <f>IF($B54="","",IF(COUNTIF(BASE!$A:$A,PAUSAS!AQ$3)=0,"",SUMIFS(BASE!$AA:$AA,BASE!$A:$A,PAUSAS!AQ$3,BASE!$G:$G,PAUSAS!$B54)))</f>
        <v>2.6747685185185187E-2</v>
      </c>
      <c r="AR54" s="18">
        <f>IF(AQ54="","",IF(SUMIFS(METAS!$D:$D,METAS!$B:$B,PAUSAS!$E54)&gt;=AQ54,0,AQ54-SUMIFS(METAS!$D:$D,METAS!$B:$B,PAUSAS!$E54)))</f>
        <v>0</v>
      </c>
      <c r="AS54" s="28">
        <f>IF($B54="","",IF(COUNTIF(BASE!$A:$A,PAUSAS!AS$3)=0,"",SUMIFS(BASE!$AA:$AA,BASE!$A:$A,PAUSAS!AS$3,BASE!$G:$G,PAUSAS!$B54)))</f>
        <v>4.0023148148148155E-2</v>
      </c>
      <c r="AT54" s="28">
        <f>IF(AS54="","",IF(SUMIFS(METAS!$D:$D,METAS!$B:$B,PAUSAS!$E54)&gt;=AS54,0,AS54-SUMIFS(METAS!$D:$D,METAS!$B:$B,PAUSAS!$E54)))</f>
        <v>9.4675925925926004E-3</v>
      </c>
      <c r="AU54" s="18">
        <f>IF($B54="","",IF(COUNTIF(BASE!$A:$A,PAUSAS!AU$3)=0,"",SUMIFS(BASE!$AA:$AA,BASE!$A:$A,PAUSAS!AU$3,BASE!$G:$G,PAUSAS!$B54)))</f>
        <v>3.5949074074074078E-2</v>
      </c>
      <c r="AV54" s="18">
        <f>IF(AU54="","",IF(SUMIFS(METAS!$D:$D,METAS!$B:$B,PAUSAS!$E54)&gt;=AU54,0,AU54-SUMIFS(METAS!$D:$D,METAS!$B:$B,PAUSAS!$E54)))</f>
        <v>5.3935185185185232E-3</v>
      </c>
      <c r="AW54" s="28">
        <f>IF($B54="","",IF(COUNTIF(BASE!$A:$A,PAUSAS!AW$3)=0,"",SUMIFS(BASE!$AA:$AA,BASE!$A:$A,PAUSAS!AW$3,BASE!$G:$G,PAUSAS!$B54)))</f>
        <v>2.9814814814814815E-2</v>
      </c>
      <c r="AX54" s="28">
        <f>IF(AW54="","",IF(SUMIFS(METAS!$D:$D,METAS!$B:$B,PAUSAS!$E54)&gt;=AW54,0,AW54-SUMIFS(METAS!$D:$D,METAS!$B:$B,PAUSAS!$E54)))</f>
        <v>0</v>
      </c>
      <c r="AY54" s="18">
        <f>IF($B54="","",IF(COUNTIF(BASE!$A:$A,PAUSAS!AY$3)=0,"",SUMIFS(BASE!$AA:$AA,BASE!$A:$A,PAUSAS!AY$3,BASE!$G:$G,PAUSAS!$B54)))</f>
        <v>2.5902777777777782E-2</v>
      </c>
      <c r="AZ54" s="18">
        <f>IF(AY54="","",IF(SUMIFS(METAS!$D:$D,METAS!$B:$B,PAUSAS!$E54)&gt;=AY54,0,AY54-SUMIFS(METAS!$D:$D,METAS!$B:$B,PAUSAS!$E54)))</f>
        <v>0</v>
      </c>
      <c r="BA54" s="28">
        <f>IF($B54="","",IF(COUNTIF(BASE!$A:$A,PAUSAS!BA$3)=0,"",SUMIFS(BASE!$AA:$AA,BASE!$A:$A,PAUSAS!BA$3,BASE!$G:$G,PAUSAS!$B54)))</f>
        <v>0</v>
      </c>
      <c r="BB54" s="28">
        <f>IF(BA54="","",IF(SUMIFS(METAS!$D:$D,METAS!$B:$B,PAUSAS!$E54)&gt;=BA54,0,BA54-SUMIFS(METAS!$D:$D,METAS!$B:$B,PAUSAS!$E54)))</f>
        <v>0</v>
      </c>
      <c r="BC54" s="18">
        <f>IF($B54="","",IF(COUNTIF(BASE!$A:$A,PAUSAS!BC$3)=0,"",SUMIFS(BASE!$AA:$AA,BASE!$A:$A,PAUSAS!BC$3,BASE!$G:$G,PAUSAS!$B54)))</f>
        <v>3.1550925925925927E-2</v>
      </c>
      <c r="BD54" s="18">
        <f>IF(BC54="","",IF(SUMIFS(METAS!$D:$D,METAS!$B:$B,PAUSAS!$E54)&gt;=BC54,0,BC54-SUMIFS(METAS!$D:$D,METAS!$B:$B,PAUSAS!$E54)))</f>
        <v>9.9537037037037215E-4</v>
      </c>
      <c r="BE54" s="28">
        <f>IF($B54="","",IF(COUNTIF(BASE!$A:$A,PAUSAS!BE$3)=0,"",SUMIFS(BASE!$AA:$AA,BASE!$A:$A,PAUSAS!BE$3,BASE!$G:$G,PAUSAS!$B54)))</f>
        <v>3.1284722222222221E-2</v>
      </c>
      <c r="BF54" s="28">
        <f>IF(BE54="","",IF(SUMIFS(METAS!$D:$D,METAS!$B:$B,PAUSAS!$E54)&gt;=BE54,0,BE54-SUMIFS(METAS!$D:$D,METAS!$B:$B,PAUSAS!$E54)))</f>
        <v>7.2916666666666616E-4</v>
      </c>
      <c r="BG54" s="18">
        <f>IF($B54="","",IF(COUNTIF(BASE!$A:$A,PAUSAS!BG$3)=0,"",SUMIFS(BASE!$AA:$AA,BASE!$A:$A,PAUSAS!BG$3,BASE!$G:$G,PAUSAS!$B54)))</f>
        <v>2.5659722222222223E-2</v>
      </c>
      <c r="BH54" s="18">
        <f>IF(BG54="","",IF(SUMIFS(METAS!$D:$D,METAS!$B:$B,PAUSAS!$E54)&gt;=BG54,0,BG54-SUMIFS(METAS!$D:$D,METAS!$B:$B,PAUSAS!$E54)))</f>
        <v>0</v>
      </c>
      <c r="BI54" s="28">
        <f>IF($B54="","",IF(COUNTIF(BASE!$A:$A,PAUSAS!BI$3)=0,"",SUMIFS(BASE!$AA:$AA,BASE!$A:$A,PAUSAS!BI$3,BASE!$G:$G,PAUSAS!$B54)))</f>
        <v>3.0706018518518521E-2</v>
      </c>
      <c r="BJ54" s="28">
        <f>IF(BI54="","",IF(SUMIFS(METAS!$D:$D,METAS!$B:$B,PAUSAS!$E54)&gt;=BI54,0,BI54-SUMIFS(METAS!$D:$D,METAS!$B:$B,PAUSAS!$E54)))</f>
        <v>1.5046296296296682E-4</v>
      </c>
      <c r="BK54" s="18">
        <f>IF($B54="","",IF(COUNTIF(BASE!$A:$A,PAUSAS!BK$3)=0,"",SUMIFS(BASE!$AA:$AA,BASE!$A:$A,PAUSAS!BK$3,BASE!$G:$G,PAUSAS!$B54)))</f>
        <v>3.0601851851851852E-2</v>
      </c>
      <c r="BL54" s="18">
        <f>IF(BK54="","",IF(SUMIFS(METAS!$D:$D,METAS!$B:$B,PAUSAS!$E54)&gt;=BK54,0,BK54-SUMIFS(METAS!$D:$D,METAS!$B:$B,PAUSAS!$E54)))</f>
        <v>4.6296296296297751E-5</v>
      </c>
      <c r="BM54" s="28">
        <f>IF($B54="","",IF(COUNTIF(BASE!$A:$A,PAUSAS!BM$3)=0,"",SUMIFS(BASE!$AA:$AA,BASE!$A:$A,PAUSAS!BM$3,BASE!$G:$G,PAUSAS!$B54)))</f>
        <v>2.9027777777777777E-2</v>
      </c>
      <c r="BN54" s="28">
        <f>IF(BM54="","",IF(SUMIFS(METAS!$D:$D,METAS!$B:$B,PAUSAS!$E54)&gt;=BM54,0,BM54-SUMIFS(METAS!$D:$D,METAS!$B:$B,PAUSAS!$E54)))</f>
        <v>0</v>
      </c>
      <c r="BO54" s="18">
        <f>IF($B54="","",IF(COUNTIF(BASE!$A:$A,PAUSAS!BO$3)=0,"",SUMIFS(BASE!$AA:$AA,BASE!$A:$A,PAUSAS!BO$3,BASE!$G:$G,PAUSAS!$B54)))</f>
        <v>0</v>
      </c>
      <c r="BP54" s="18">
        <f>IF(BO54="","",IF(SUMIFS(METAS!$D:$D,METAS!$B:$B,PAUSAS!$E54)&gt;=BO54,0,BO54-SUMIFS(METAS!$D:$D,METAS!$B:$B,PAUSAS!$E54)))</f>
        <v>0</v>
      </c>
      <c r="BQ54" s="28">
        <f>IF($B54="","",IF(COUNTIF(BASE!$A:$A,PAUSAS!BQ$3)=0,"",SUMIFS(BASE!$AA:$AA,BASE!$A:$A,PAUSAS!BQ$3,BASE!$G:$G,PAUSAS!$B54)))</f>
        <v>3.7245370370370366E-2</v>
      </c>
      <c r="BR54" s="28">
        <f>IF(BQ54="","",IF(SUMIFS(METAS!$D:$D,METAS!$B:$B,PAUSAS!$E54)&gt;=BQ54,0,BQ54-SUMIFS(METAS!$D:$D,METAS!$B:$B,PAUSAS!$E54)))</f>
        <v>6.6898148148148116E-3</v>
      </c>
      <c r="BS54" s="18">
        <f>IF($B54="","",IF(COUNTIF(BASE!$A:$A,PAUSAS!BS$3)=0,"",SUMIFS(BASE!$AA:$AA,BASE!$A:$A,PAUSAS!BS$3,BASE!$G:$G,PAUSAS!$B54)))</f>
        <v>2.9953703703703705E-2</v>
      </c>
      <c r="BT54" s="18">
        <f>IF(BS54="","",IF(SUMIFS(METAS!$D:$D,METAS!$B:$B,PAUSAS!$E54)&gt;=BS54,0,BS54-SUMIFS(METAS!$D:$D,METAS!$B:$B,PAUSAS!$E54)))</f>
        <v>0</v>
      </c>
      <c r="BU54" s="28">
        <f>IF($B54="","",IF(COUNTIF(BASE!$A:$A,PAUSAS!BU$3)=0,"",SUMIFS(BASE!$AA:$AA,BASE!$A:$A,PAUSAS!BU$3,BASE!$G:$G,PAUSAS!$B54)))</f>
        <v>2.6249999999999999E-2</v>
      </c>
      <c r="BV54" s="28">
        <f>IF(BU54="","",IF(SUMIFS(METAS!$D:$D,METAS!$B:$B,PAUSAS!$E54)&gt;=BU54,0,BU54-SUMIFS(METAS!$D:$D,METAS!$B:$B,PAUSAS!$E54)))</f>
        <v>0</v>
      </c>
    </row>
    <row r="55" spans="2:74" s="8" customFormat="1" x14ac:dyDescent="0.25">
      <c r="B55" s="50">
        <v>91128</v>
      </c>
      <c r="C55" s="16" t="str">
        <f>IF($B55="","",VLOOKUP($B55,EQUIPE!$B:$E,2,0))</f>
        <v>BIANCA SILVA DOS SANTOS</v>
      </c>
      <c r="D55" s="16" t="str">
        <f>IF($B55="","",VLOOKUP($B55,EQUIPE!$B:$F,5,0))</f>
        <v>ULTRAGAZ FRONT</v>
      </c>
      <c r="E55" s="18">
        <f>IF($B55="","",VLOOKUP($B55,EQUIPE!$B:$E,3,0))</f>
        <v>0.2638888888888889</v>
      </c>
      <c r="F55" s="16" t="str">
        <f>IF($B55="","",VLOOKUP($B55,EQUIPE!$B:$E,4,0))</f>
        <v>MARCELA GOMES DE FARIAS</v>
      </c>
      <c r="H55" s="18">
        <f>IF($B55="","",SUMIFS(ABS!$H:$H,ABS!$B:$B,PAUSAS!$B55)*SUMIFS(METAS!$D:$D,METAS!$B:$B,PAUSAS!$E55))</f>
        <v>0.76388888888888884</v>
      </c>
      <c r="I55" s="18">
        <f t="shared" si="1"/>
        <v>0.62489583333333332</v>
      </c>
      <c r="J55" s="18">
        <f t="shared" si="2"/>
        <v>0</v>
      </c>
      <c r="K55" s="19">
        <f t="shared" si="3"/>
        <v>1</v>
      </c>
      <c r="M55" s="28">
        <f>IF($B55="","",IF(COUNTIF(BASE!$A:$A,PAUSAS!M$3)=0,"",SUMIFS(BASE!$AA:$AA,BASE!$A:$A,PAUSAS!M$3,BASE!$G:$G,PAUSAS!$B55)))</f>
        <v>2.7858796296296298E-2</v>
      </c>
      <c r="N55" s="28">
        <f>IF(M55="","",IF(SUMIFS(METAS!$D:$D,METAS!$B:$B,PAUSAS!$E55)&gt;=M55,0,M55-SUMIFS(METAS!$D:$D,METAS!$B:$B,PAUSAS!$E55)))</f>
        <v>0</v>
      </c>
      <c r="O55" s="18">
        <f>IF($B55="","",IF(COUNTIF(BASE!$A:$A,PAUSAS!O$3)=0,"",SUMIFS(BASE!$AA:$AA,BASE!$A:$A,PAUSAS!O$3,BASE!$G:$G,PAUSAS!$B55)))</f>
        <v>3.0208333333333337E-2</v>
      </c>
      <c r="P55" s="18">
        <f>IF(O55="","",IF(SUMIFS(METAS!$D:$D,METAS!$B:$B,PAUSAS!$E55)&gt;=O55,0,O55-SUMIFS(METAS!$D:$D,METAS!$B:$B,PAUSAS!$E55)))</f>
        <v>0</v>
      </c>
      <c r="Q55" s="28">
        <f>IF($B55="","",IF(COUNTIF(BASE!$A:$A,PAUSAS!Q$3)=0,"",SUMIFS(BASE!$AA:$AA,BASE!$A:$A,PAUSAS!Q$3,BASE!$G:$G,PAUSAS!$B55)))</f>
        <v>2.9768518518518521E-2</v>
      </c>
      <c r="R55" s="28">
        <f>IF(Q55="","",IF(SUMIFS(METAS!$D:$D,METAS!$B:$B,PAUSAS!$E55)&gt;=Q55,0,Q55-SUMIFS(METAS!$D:$D,METAS!$B:$B,PAUSAS!$E55)))</f>
        <v>0</v>
      </c>
      <c r="S55" s="18">
        <f>IF($B55="","",IF(COUNTIF(BASE!$A:$A,PAUSAS!S$3)=0,"",SUMIFS(BASE!$AA:$AA,BASE!$A:$A,PAUSAS!S$3,BASE!$G:$G,PAUSAS!$B55)))</f>
        <v>0</v>
      </c>
      <c r="T55" s="18">
        <f>IF(S55="","",IF(SUMIFS(METAS!$D:$D,METAS!$B:$B,PAUSAS!$E55)&gt;=S55,0,S55-SUMIFS(METAS!$D:$D,METAS!$B:$B,PAUSAS!$E55)))</f>
        <v>0</v>
      </c>
      <c r="U55" s="28">
        <f>IF($B55="","",IF(COUNTIF(BASE!$A:$A,PAUSAS!U$3)=0,"",SUMIFS(BASE!$AA:$AA,BASE!$A:$A,PAUSAS!U$3,BASE!$G:$G,PAUSAS!$B55)))</f>
        <v>2.8796296296296296E-2</v>
      </c>
      <c r="V55" s="28">
        <f>IF(U55="","",IF(SUMIFS(METAS!$D:$D,METAS!$B:$B,PAUSAS!$E55)&gt;=U55,0,U55-SUMIFS(METAS!$D:$D,METAS!$B:$B,PAUSAS!$E55)))</f>
        <v>0</v>
      </c>
      <c r="W55" s="18">
        <f>IF($B55="","",IF(COUNTIF(BASE!$A:$A,PAUSAS!W$3)=0,"",SUMIFS(BASE!$AA:$AA,BASE!$A:$A,PAUSAS!W$3,BASE!$G:$G,PAUSAS!$B55)))</f>
        <v>2.8750000000000005E-2</v>
      </c>
      <c r="X55" s="18">
        <f>IF(W55="","",IF(SUMIFS(METAS!$D:$D,METAS!$B:$B,PAUSAS!$E55)&gt;=W55,0,W55-SUMIFS(METAS!$D:$D,METAS!$B:$B,PAUSAS!$E55)))</f>
        <v>0</v>
      </c>
      <c r="Y55" s="28">
        <f>IF($B55="","",IF(COUNTIF(BASE!$A:$A,PAUSAS!Y$3)=0,"",SUMIFS(BASE!$AA:$AA,BASE!$A:$A,PAUSAS!Y$3,BASE!$G:$G,PAUSAS!$B55)))</f>
        <v>0</v>
      </c>
      <c r="Z55" s="28">
        <f>IF(Y55="","",IF(SUMIFS(METAS!$D:$D,METAS!$B:$B,PAUSAS!$E55)&gt;=Y55,0,Y55-SUMIFS(METAS!$D:$D,METAS!$B:$B,PAUSAS!$E55)))</f>
        <v>0</v>
      </c>
      <c r="AA55" s="18">
        <f>IF($B55="","",IF(COUNTIF(BASE!$A:$A,PAUSAS!AA$3)=0,"",SUMIFS(BASE!$AA:$AA,BASE!$A:$A,PAUSAS!AA$3,BASE!$G:$G,PAUSAS!$B55)))</f>
        <v>2.9606481481481484E-2</v>
      </c>
      <c r="AB55" s="18">
        <f>IF(AA55="","",IF(SUMIFS(METAS!$D:$D,METAS!$B:$B,PAUSAS!$E55)&gt;=AA55,0,AA55-SUMIFS(METAS!$D:$D,METAS!$B:$B,PAUSAS!$E55)))</f>
        <v>0</v>
      </c>
      <c r="AC55" s="28">
        <f>IF($B55="","",IF(COUNTIF(BASE!$A:$A,PAUSAS!AC$3)=0,"",SUMIFS(BASE!$AA:$AA,BASE!$A:$A,PAUSAS!AC$3,BASE!$G:$G,PAUSAS!$B55)))</f>
        <v>2.9050925925925928E-2</v>
      </c>
      <c r="AD55" s="28">
        <f>IF(AC55="","",IF(SUMIFS(METAS!$D:$D,METAS!$B:$B,PAUSAS!$E55)&gt;=AC55,0,AC55-SUMIFS(METAS!$D:$D,METAS!$B:$B,PAUSAS!$E55)))</f>
        <v>0</v>
      </c>
      <c r="AE55" s="18">
        <f>IF($B55="","",IF(COUNTIF(BASE!$A:$A,PAUSAS!AE$3)=0,"",SUMIFS(BASE!$AA:$AA,BASE!$A:$A,PAUSAS!AE$3,BASE!$G:$G,PAUSAS!$B55)))</f>
        <v>0</v>
      </c>
      <c r="AF55" s="18">
        <f>IF(AE55="","",IF(SUMIFS(METAS!$D:$D,METAS!$B:$B,PAUSAS!$E55)&gt;=AE55,0,AE55-SUMIFS(METAS!$D:$D,METAS!$B:$B,PAUSAS!$E55)))</f>
        <v>0</v>
      </c>
      <c r="AG55" s="28">
        <f>IF($B55="","",IF(COUNTIF(BASE!$A:$A,PAUSAS!AG$3)=0,"",SUMIFS(BASE!$AA:$AA,BASE!$A:$A,PAUSAS!AG$3,BASE!$G:$G,PAUSAS!$B55)))</f>
        <v>2.8263888888888887E-2</v>
      </c>
      <c r="AH55" s="28">
        <f>IF(AG55="","",IF(SUMIFS(METAS!$D:$D,METAS!$B:$B,PAUSAS!$E55)&gt;=AG55,0,AG55-SUMIFS(METAS!$D:$D,METAS!$B:$B,PAUSAS!$E55)))</f>
        <v>0</v>
      </c>
      <c r="AI55" s="18">
        <f>IF($B55="","",IF(COUNTIF(BASE!$A:$A,PAUSAS!AI$3)=0,"",SUMIFS(BASE!$AA:$AA,BASE!$A:$A,PAUSAS!AI$3,BASE!$G:$G,PAUSAS!$B55)))</f>
        <v>2.8506944444444442E-2</v>
      </c>
      <c r="AJ55" s="18">
        <f>IF(AI55="","",IF(SUMIFS(METAS!$D:$D,METAS!$B:$B,PAUSAS!$E55)&gt;=AI55,0,AI55-SUMIFS(METAS!$D:$D,METAS!$B:$B,PAUSAS!$E55)))</f>
        <v>0</v>
      </c>
      <c r="AK55" s="28">
        <f>IF($B55="","",IF(COUNTIF(BASE!$A:$A,PAUSAS!AK$3)=0,"",SUMIFS(BASE!$AA:$AA,BASE!$A:$A,PAUSAS!AK$3,BASE!$G:$G,PAUSAS!$B55)))</f>
        <v>2.8148148148148148E-2</v>
      </c>
      <c r="AL55" s="28">
        <f>IF(AK55="","",IF(SUMIFS(METAS!$D:$D,METAS!$B:$B,PAUSAS!$E55)&gt;=AK55,0,AK55-SUMIFS(METAS!$D:$D,METAS!$B:$B,PAUSAS!$E55)))</f>
        <v>0</v>
      </c>
      <c r="AM55" s="18">
        <f>IF($B55="","",IF(COUNTIF(BASE!$A:$A,PAUSAS!AM$3)=0,"",SUMIFS(BASE!$AA:$AA,BASE!$A:$A,PAUSAS!AM$3,BASE!$G:$G,PAUSAS!$B55)))</f>
        <v>0</v>
      </c>
      <c r="AN55" s="18">
        <f>IF(AM55="","",IF(SUMIFS(METAS!$D:$D,METAS!$B:$B,PAUSAS!$E55)&gt;=AM55,0,AM55-SUMIFS(METAS!$D:$D,METAS!$B:$B,PAUSAS!$E55)))</f>
        <v>0</v>
      </c>
      <c r="AO55" s="28">
        <f>IF($B55="","",IF(COUNTIF(BASE!$A:$A,PAUSAS!AO$3)=0,"",SUMIFS(BASE!$AA:$AA,BASE!$A:$A,PAUSAS!AO$3,BASE!$G:$G,PAUSAS!$B55)))</f>
        <v>2.8495370370370372E-2</v>
      </c>
      <c r="AP55" s="28">
        <f>IF(AO55="","",IF(SUMIFS(METAS!$D:$D,METAS!$B:$B,PAUSAS!$E55)&gt;=AO55,0,AO55-SUMIFS(METAS!$D:$D,METAS!$B:$B,PAUSAS!$E55)))</f>
        <v>0</v>
      </c>
      <c r="AQ55" s="18">
        <f>IF($B55="","",IF(COUNTIF(BASE!$A:$A,PAUSAS!AQ$3)=0,"",SUMIFS(BASE!$AA:$AA,BASE!$A:$A,PAUSAS!AQ$3,BASE!$G:$G,PAUSAS!$B55)))</f>
        <v>2.150462962962963E-2</v>
      </c>
      <c r="AR55" s="18">
        <f>IF(AQ55="","",IF(SUMIFS(METAS!$D:$D,METAS!$B:$B,PAUSAS!$E55)&gt;=AQ55,0,AQ55-SUMIFS(METAS!$D:$D,METAS!$B:$B,PAUSAS!$E55)))</f>
        <v>0</v>
      </c>
      <c r="AS55" s="28">
        <f>IF($B55="","",IF(COUNTIF(BASE!$A:$A,PAUSAS!AS$3)=0,"",SUMIFS(BASE!$AA:$AA,BASE!$A:$A,PAUSAS!AS$3,BASE!$G:$G,PAUSAS!$B55)))</f>
        <v>0</v>
      </c>
      <c r="AT55" s="28">
        <f>IF(AS55="","",IF(SUMIFS(METAS!$D:$D,METAS!$B:$B,PAUSAS!$E55)&gt;=AS55,0,AS55-SUMIFS(METAS!$D:$D,METAS!$B:$B,PAUSAS!$E55)))</f>
        <v>0</v>
      </c>
      <c r="AU55" s="18">
        <f>IF($B55="","",IF(COUNTIF(BASE!$A:$A,PAUSAS!AU$3)=0,"",SUMIFS(BASE!$AA:$AA,BASE!$A:$A,PAUSAS!AU$3,BASE!$G:$G,PAUSAS!$B55)))</f>
        <v>2.8645833333333336E-2</v>
      </c>
      <c r="AV55" s="18">
        <f>IF(AU55="","",IF(SUMIFS(METAS!$D:$D,METAS!$B:$B,PAUSAS!$E55)&gt;=AU55,0,AU55-SUMIFS(METAS!$D:$D,METAS!$B:$B,PAUSAS!$E55)))</f>
        <v>0</v>
      </c>
      <c r="AW55" s="28">
        <f>IF($B55="","",IF(COUNTIF(BASE!$A:$A,PAUSAS!AW$3)=0,"",SUMIFS(BASE!$AA:$AA,BASE!$A:$A,PAUSAS!AW$3,BASE!$G:$G,PAUSAS!$B55)))</f>
        <v>2.7557870370370371E-2</v>
      </c>
      <c r="AX55" s="28">
        <f>IF(AW55="","",IF(SUMIFS(METAS!$D:$D,METAS!$B:$B,PAUSAS!$E55)&gt;=AW55,0,AW55-SUMIFS(METAS!$D:$D,METAS!$B:$B,PAUSAS!$E55)))</f>
        <v>0</v>
      </c>
      <c r="AY55" s="18">
        <f>IF($B55="","",IF(COUNTIF(BASE!$A:$A,PAUSAS!AY$3)=0,"",SUMIFS(BASE!$AA:$AA,BASE!$A:$A,PAUSAS!AY$3,BASE!$G:$G,PAUSAS!$B55)))</f>
        <v>2.7557870370370371E-2</v>
      </c>
      <c r="AZ55" s="18">
        <f>IF(AY55="","",IF(SUMIFS(METAS!$D:$D,METAS!$B:$B,PAUSAS!$E55)&gt;=AY55,0,AY55-SUMIFS(METAS!$D:$D,METAS!$B:$B,PAUSAS!$E55)))</f>
        <v>0</v>
      </c>
      <c r="BA55" s="28">
        <f>IF($B55="","",IF(COUNTIF(BASE!$A:$A,PAUSAS!BA$3)=0,"",SUMIFS(BASE!$AA:$AA,BASE!$A:$A,PAUSAS!BA$3,BASE!$G:$G,PAUSAS!$B55)))</f>
        <v>0</v>
      </c>
      <c r="BB55" s="28">
        <f>IF(BA55="","",IF(SUMIFS(METAS!$D:$D,METAS!$B:$B,PAUSAS!$E55)&gt;=BA55,0,BA55-SUMIFS(METAS!$D:$D,METAS!$B:$B,PAUSAS!$E55)))</f>
        <v>0</v>
      </c>
      <c r="BC55" s="18">
        <f>IF($B55="","",IF(COUNTIF(BASE!$A:$A,PAUSAS!BC$3)=0,"",SUMIFS(BASE!$AA:$AA,BASE!$A:$A,PAUSAS!BC$3,BASE!$G:$G,PAUSAS!$B55)))</f>
        <v>2.8425925925925927E-2</v>
      </c>
      <c r="BD55" s="18">
        <f>IF(BC55="","",IF(SUMIFS(METAS!$D:$D,METAS!$B:$B,PAUSAS!$E55)&gt;=BC55,0,BC55-SUMIFS(METAS!$D:$D,METAS!$B:$B,PAUSAS!$E55)))</f>
        <v>0</v>
      </c>
      <c r="BE55" s="28">
        <f>IF($B55="","",IF(COUNTIF(BASE!$A:$A,PAUSAS!BE$3)=0,"",SUMIFS(BASE!$AA:$AA,BASE!$A:$A,PAUSAS!BE$3,BASE!$G:$G,PAUSAS!$B55)))</f>
        <v>0</v>
      </c>
      <c r="BF55" s="28">
        <f>IF(BE55="","",IF(SUMIFS(METAS!$D:$D,METAS!$B:$B,PAUSAS!$E55)&gt;=BE55,0,BE55-SUMIFS(METAS!$D:$D,METAS!$B:$B,PAUSAS!$E55)))</f>
        <v>0</v>
      </c>
      <c r="BG55" s="18">
        <f>IF($B55="","",IF(COUNTIF(BASE!$A:$A,PAUSAS!BG$3)=0,"",SUMIFS(BASE!$AA:$AA,BASE!$A:$A,PAUSAS!BG$3,BASE!$G:$G,PAUSAS!$B55)))</f>
        <v>2.9282407407407406E-2</v>
      </c>
      <c r="BH55" s="18">
        <f>IF(BG55="","",IF(SUMIFS(METAS!$D:$D,METAS!$B:$B,PAUSAS!$E55)&gt;=BG55,0,BG55-SUMIFS(METAS!$D:$D,METAS!$B:$B,PAUSAS!$E55)))</f>
        <v>0</v>
      </c>
      <c r="BI55" s="28">
        <f>IF($B55="","",IF(COUNTIF(BASE!$A:$A,PAUSAS!BI$3)=0,"",SUMIFS(BASE!$AA:$AA,BASE!$A:$A,PAUSAS!BI$3,BASE!$G:$G,PAUSAS!$B55)))</f>
        <v>2.7083333333333334E-2</v>
      </c>
      <c r="BJ55" s="28">
        <f>IF(BI55="","",IF(SUMIFS(METAS!$D:$D,METAS!$B:$B,PAUSAS!$E55)&gt;=BI55,0,BI55-SUMIFS(METAS!$D:$D,METAS!$B:$B,PAUSAS!$E55)))</f>
        <v>0</v>
      </c>
      <c r="BK55" s="18">
        <f>IF($B55="","",IF(COUNTIF(BASE!$A:$A,PAUSAS!BK$3)=0,"",SUMIFS(BASE!$AA:$AA,BASE!$A:$A,PAUSAS!BK$3,BASE!$G:$G,PAUSAS!$B55)))</f>
        <v>2.841435185185185E-2</v>
      </c>
      <c r="BL55" s="18">
        <f>IF(BK55="","",IF(SUMIFS(METAS!$D:$D,METAS!$B:$B,PAUSAS!$E55)&gt;=BK55,0,BK55-SUMIFS(METAS!$D:$D,METAS!$B:$B,PAUSAS!$E55)))</f>
        <v>0</v>
      </c>
      <c r="BM55" s="28">
        <f>IF($B55="","",IF(COUNTIF(BASE!$A:$A,PAUSAS!BM$3)=0,"",SUMIFS(BASE!$AA:$AA,BASE!$A:$A,PAUSAS!BM$3,BASE!$G:$G,PAUSAS!$B55)))</f>
        <v>2.6747685185185187E-2</v>
      </c>
      <c r="BN55" s="28">
        <f>IF(BM55="","",IF(SUMIFS(METAS!$D:$D,METAS!$B:$B,PAUSAS!$E55)&gt;=BM55,0,BM55-SUMIFS(METAS!$D:$D,METAS!$B:$B,PAUSAS!$E55)))</f>
        <v>0</v>
      </c>
      <c r="BO55" s="18">
        <f>IF($B55="","",IF(COUNTIF(BASE!$A:$A,PAUSAS!BO$3)=0,"",SUMIFS(BASE!$AA:$AA,BASE!$A:$A,PAUSAS!BO$3,BASE!$G:$G,PAUSAS!$B55)))</f>
        <v>7.2106481481481475E-3</v>
      </c>
      <c r="BP55" s="18">
        <f>IF(BO55="","",IF(SUMIFS(METAS!$D:$D,METAS!$B:$B,PAUSAS!$E55)&gt;=BO55,0,BO55-SUMIFS(METAS!$D:$D,METAS!$B:$B,PAUSAS!$E55)))</f>
        <v>0</v>
      </c>
      <c r="BQ55" s="28">
        <f>IF($B55="","",IF(COUNTIF(BASE!$A:$A,PAUSAS!BQ$3)=0,"",SUMIFS(BASE!$AA:$AA,BASE!$A:$A,PAUSAS!BQ$3,BASE!$G:$G,PAUSAS!$B55)))</f>
        <v>0</v>
      </c>
      <c r="BR55" s="28">
        <f>IF(BQ55="","",IF(SUMIFS(METAS!$D:$D,METAS!$B:$B,PAUSAS!$E55)&gt;=BQ55,0,BQ55-SUMIFS(METAS!$D:$D,METAS!$B:$B,PAUSAS!$E55)))</f>
        <v>0</v>
      </c>
      <c r="BS55" s="18">
        <f>IF($B55="","",IF(COUNTIF(BASE!$A:$A,PAUSAS!BS$3)=0,"",SUMIFS(BASE!$AA:$AA,BASE!$A:$A,PAUSAS!BS$3,BASE!$G:$G,PAUSAS!$B55)))</f>
        <v>2.8067129629629629E-2</v>
      </c>
      <c r="BT55" s="18">
        <f>IF(BS55="","",IF(SUMIFS(METAS!$D:$D,METAS!$B:$B,PAUSAS!$E55)&gt;=BS55,0,BS55-SUMIFS(METAS!$D:$D,METAS!$B:$B,PAUSAS!$E55)))</f>
        <v>0</v>
      </c>
      <c r="BU55" s="28">
        <f>IF($B55="","",IF(COUNTIF(BASE!$A:$A,PAUSAS!BU$3)=0,"",SUMIFS(BASE!$AA:$AA,BASE!$A:$A,PAUSAS!BU$3,BASE!$G:$G,PAUSAS!$B55)))</f>
        <v>2.6944444444444444E-2</v>
      </c>
      <c r="BV55" s="28">
        <f>IF(BU55="","",IF(SUMIFS(METAS!$D:$D,METAS!$B:$B,PAUSAS!$E55)&gt;=BU55,0,BU55-SUMIFS(METAS!$D:$D,METAS!$B:$B,PAUSAS!$E55)))</f>
        <v>0</v>
      </c>
    </row>
    <row r="56" spans="2:74" s="8" customFormat="1" x14ac:dyDescent="0.25">
      <c r="B56" s="50">
        <v>91389</v>
      </c>
      <c r="C56" s="16" t="str">
        <f>IF($B56="","",VLOOKUP($B56,EQUIPE!$B:$E,2,0))</f>
        <v>BRUNO LOPES MARINI</v>
      </c>
      <c r="D56" s="16" t="str">
        <f>IF($B56="","",VLOOKUP($B56,EQUIPE!$B:$F,5,0))</f>
        <v>ULTRAGAZ FRONT</v>
      </c>
      <c r="E56" s="18">
        <f>IF($B56="","",VLOOKUP($B56,EQUIPE!$B:$E,3,0))</f>
        <v>0.2638888888888889</v>
      </c>
      <c r="F56" s="16" t="str">
        <f>IF($B56="","",VLOOKUP($B56,EQUIPE!$B:$E,4,0))</f>
        <v>MARCELA GOMES DE FARIAS</v>
      </c>
      <c r="H56" s="18">
        <f>IF($B56="","",SUMIFS(ABS!$H:$H,ABS!$B:$B,PAUSAS!$B56)*SUMIFS(METAS!$D:$D,METAS!$B:$B,PAUSAS!$E56))</f>
        <v>0.76388888888888884</v>
      </c>
      <c r="I56" s="18">
        <f t="shared" si="1"/>
        <v>0.60193287037037035</v>
      </c>
      <c r="J56" s="18">
        <f t="shared" si="2"/>
        <v>2.4756944444444453E-2</v>
      </c>
      <c r="K56" s="19">
        <f t="shared" si="3"/>
        <v>0.96759090909090906</v>
      </c>
      <c r="M56" s="28">
        <f>IF($B56="","",IF(COUNTIF(BASE!$A:$A,PAUSAS!M$3)=0,"",SUMIFS(BASE!$AA:$AA,BASE!$A:$A,PAUSAS!M$3,BASE!$G:$G,PAUSAS!$B56)))</f>
        <v>0</v>
      </c>
      <c r="N56" s="28">
        <f>IF(M56="","",IF(SUMIFS(METAS!$D:$D,METAS!$B:$B,PAUSAS!$E56)&gt;=M56,0,M56-SUMIFS(METAS!$D:$D,METAS!$B:$B,PAUSAS!$E56)))</f>
        <v>0</v>
      </c>
      <c r="O56" s="18">
        <f>IF($B56="","",IF(COUNTIF(BASE!$A:$A,PAUSAS!O$3)=0,"",SUMIFS(BASE!$AA:$AA,BASE!$A:$A,PAUSAS!O$3,BASE!$G:$G,PAUSAS!$B56)))</f>
        <v>2.101851851851852E-2</v>
      </c>
      <c r="P56" s="18">
        <f>IF(O56="","",IF(SUMIFS(METAS!$D:$D,METAS!$B:$B,PAUSAS!$E56)&gt;=O56,0,O56-SUMIFS(METAS!$D:$D,METAS!$B:$B,PAUSAS!$E56)))</f>
        <v>0</v>
      </c>
      <c r="Q56" s="28">
        <f>IF($B56="","",IF(COUNTIF(BASE!$A:$A,PAUSAS!Q$3)=0,"",SUMIFS(BASE!$AA:$AA,BASE!$A:$A,PAUSAS!Q$3,BASE!$G:$G,PAUSAS!$B56)))</f>
        <v>2.568287037037037E-2</v>
      </c>
      <c r="R56" s="28">
        <f>IF(Q56="","",IF(SUMIFS(METAS!$D:$D,METAS!$B:$B,PAUSAS!$E56)&gt;=Q56,0,Q56-SUMIFS(METAS!$D:$D,METAS!$B:$B,PAUSAS!$E56)))</f>
        <v>0</v>
      </c>
      <c r="S56" s="18">
        <f>IF($B56="","",IF(COUNTIF(BASE!$A:$A,PAUSAS!S$3)=0,"",SUMIFS(BASE!$AA:$AA,BASE!$A:$A,PAUSAS!S$3,BASE!$G:$G,PAUSAS!$B56)))</f>
        <v>2.7569444444444445E-2</v>
      </c>
      <c r="T56" s="18">
        <f>IF(S56="","",IF(SUMIFS(METAS!$D:$D,METAS!$B:$B,PAUSAS!$E56)&gt;=S56,0,S56-SUMIFS(METAS!$D:$D,METAS!$B:$B,PAUSAS!$E56)))</f>
        <v>0</v>
      </c>
      <c r="U56" s="28">
        <f>IF($B56="","",IF(COUNTIF(BASE!$A:$A,PAUSAS!U$3)=0,"",SUMIFS(BASE!$AA:$AA,BASE!$A:$A,PAUSAS!U$3,BASE!$G:$G,PAUSAS!$B56)))</f>
        <v>3.4664351851851849E-2</v>
      </c>
      <c r="V56" s="28">
        <f>IF(U56="","",IF(SUMIFS(METAS!$D:$D,METAS!$B:$B,PAUSAS!$E56)&gt;=U56,0,U56-SUMIFS(METAS!$D:$D,METAS!$B:$B,PAUSAS!$E56)))</f>
        <v>4.1087962962962944E-3</v>
      </c>
      <c r="W56" s="18">
        <f>IF($B56="","",IF(COUNTIF(BASE!$A:$A,PAUSAS!W$3)=0,"",SUMIFS(BASE!$AA:$AA,BASE!$A:$A,PAUSAS!W$3,BASE!$G:$G,PAUSAS!$B56)))</f>
        <v>2.5092592592592593E-2</v>
      </c>
      <c r="X56" s="18">
        <f>IF(W56="","",IF(SUMIFS(METAS!$D:$D,METAS!$B:$B,PAUSAS!$E56)&gt;=W56,0,W56-SUMIFS(METAS!$D:$D,METAS!$B:$B,PAUSAS!$E56)))</f>
        <v>0</v>
      </c>
      <c r="Y56" s="28">
        <f>IF($B56="","",IF(COUNTIF(BASE!$A:$A,PAUSAS!Y$3)=0,"",SUMIFS(BASE!$AA:$AA,BASE!$A:$A,PAUSAS!Y$3,BASE!$G:$G,PAUSAS!$B56)))</f>
        <v>0</v>
      </c>
      <c r="Z56" s="28">
        <f>IF(Y56="","",IF(SUMIFS(METAS!$D:$D,METAS!$B:$B,PAUSAS!$E56)&gt;=Y56,0,Y56-SUMIFS(METAS!$D:$D,METAS!$B:$B,PAUSAS!$E56)))</f>
        <v>0</v>
      </c>
      <c r="AA56" s="18">
        <f>IF($B56="","",IF(COUNTIF(BASE!$A:$A,PAUSAS!AA$3)=0,"",SUMIFS(BASE!$AA:$AA,BASE!$A:$A,PAUSAS!AA$3,BASE!$G:$G,PAUSAS!$B56)))</f>
        <v>2.6400462962962966E-2</v>
      </c>
      <c r="AB56" s="18">
        <f>IF(AA56="","",IF(SUMIFS(METAS!$D:$D,METAS!$B:$B,PAUSAS!$E56)&gt;=AA56,0,AA56-SUMIFS(METAS!$D:$D,METAS!$B:$B,PAUSAS!$E56)))</f>
        <v>0</v>
      </c>
      <c r="AC56" s="28">
        <f>IF($B56="","",IF(COUNTIF(BASE!$A:$A,PAUSAS!AC$3)=0,"",SUMIFS(BASE!$AA:$AA,BASE!$A:$A,PAUSAS!AC$3,BASE!$G:$G,PAUSAS!$B56)))</f>
        <v>1.2905092592592595E-2</v>
      </c>
      <c r="AD56" s="28">
        <f>IF(AC56="","",IF(SUMIFS(METAS!$D:$D,METAS!$B:$B,PAUSAS!$E56)&gt;=AC56,0,AC56-SUMIFS(METAS!$D:$D,METAS!$B:$B,PAUSAS!$E56)))</f>
        <v>0</v>
      </c>
      <c r="AE56" s="18">
        <f>IF($B56="","",IF(COUNTIF(BASE!$A:$A,PAUSAS!AE$3)=0,"",SUMIFS(BASE!$AA:$AA,BASE!$A:$A,PAUSAS!AE$3,BASE!$G:$G,PAUSAS!$B56)))</f>
        <v>1.6851851851851851E-2</v>
      </c>
      <c r="AF56" s="18">
        <f>IF(AE56="","",IF(SUMIFS(METAS!$D:$D,METAS!$B:$B,PAUSAS!$E56)&gt;=AE56,0,AE56-SUMIFS(METAS!$D:$D,METAS!$B:$B,PAUSAS!$E56)))</f>
        <v>0</v>
      </c>
      <c r="AG56" s="28">
        <f>IF($B56="","",IF(COUNTIF(BASE!$A:$A,PAUSAS!AG$3)=0,"",SUMIFS(BASE!$AA:$AA,BASE!$A:$A,PAUSAS!AG$3,BASE!$G:$G,PAUSAS!$B56)))</f>
        <v>1.6284722222222221E-2</v>
      </c>
      <c r="AH56" s="28">
        <f>IF(AG56="","",IF(SUMIFS(METAS!$D:$D,METAS!$B:$B,PAUSAS!$E56)&gt;=AG56,0,AG56-SUMIFS(METAS!$D:$D,METAS!$B:$B,PAUSAS!$E56)))</f>
        <v>0</v>
      </c>
      <c r="AI56" s="18">
        <f>IF($B56="","",IF(COUNTIF(BASE!$A:$A,PAUSAS!AI$3)=0,"",SUMIFS(BASE!$AA:$AA,BASE!$A:$A,PAUSAS!AI$3,BASE!$G:$G,PAUSAS!$B56)))</f>
        <v>3.5011574074074077E-2</v>
      </c>
      <c r="AJ56" s="18">
        <f>IF(AI56="","",IF(SUMIFS(METAS!$D:$D,METAS!$B:$B,PAUSAS!$E56)&gt;=AI56,0,AI56-SUMIFS(METAS!$D:$D,METAS!$B:$B,PAUSAS!$E56)))</f>
        <v>4.4560185185185223E-3</v>
      </c>
      <c r="AK56" s="28">
        <f>IF($B56="","",IF(COUNTIF(BASE!$A:$A,PAUSAS!AK$3)=0,"",SUMIFS(BASE!$AA:$AA,BASE!$A:$A,PAUSAS!AK$3,BASE!$G:$G,PAUSAS!$B56)))</f>
        <v>9.2129629629629627E-3</v>
      </c>
      <c r="AL56" s="28">
        <f>IF(AK56="","",IF(SUMIFS(METAS!$D:$D,METAS!$B:$B,PAUSAS!$E56)&gt;=AK56,0,AK56-SUMIFS(METAS!$D:$D,METAS!$B:$B,PAUSAS!$E56)))</f>
        <v>0</v>
      </c>
      <c r="AM56" s="18">
        <f>IF($B56="","",IF(COUNTIF(BASE!$A:$A,PAUSAS!AM$3)=0,"",SUMIFS(BASE!$AA:$AA,BASE!$A:$A,PAUSAS!AM$3,BASE!$G:$G,PAUSAS!$B56)))</f>
        <v>0</v>
      </c>
      <c r="AN56" s="18">
        <f>IF(AM56="","",IF(SUMIFS(METAS!$D:$D,METAS!$B:$B,PAUSAS!$E56)&gt;=AM56,0,AM56-SUMIFS(METAS!$D:$D,METAS!$B:$B,PAUSAS!$E56)))</f>
        <v>0</v>
      </c>
      <c r="AO56" s="28">
        <f>IF($B56="","",IF(COUNTIF(BASE!$A:$A,PAUSAS!AO$3)=0,"",SUMIFS(BASE!$AA:$AA,BASE!$A:$A,PAUSAS!AO$3,BASE!$G:$G,PAUSAS!$B56)))</f>
        <v>2.3472222222222221E-2</v>
      </c>
      <c r="AP56" s="28">
        <f>IF(AO56="","",IF(SUMIFS(METAS!$D:$D,METAS!$B:$B,PAUSAS!$E56)&gt;=AO56,0,AO56-SUMIFS(METAS!$D:$D,METAS!$B:$B,PAUSAS!$E56)))</f>
        <v>0</v>
      </c>
      <c r="AQ56" s="18">
        <f>IF($B56="","",IF(COUNTIF(BASE!$A:$A,PAUSAS!AQ$3)=0,"",SUMIFS(BASE!$AA:$AA,BASE!$A:$A,PAUSAS!AQ$3,BASE!$G:$G,PAUSAS!$B56)))</f>
        <v>0</v>
      </c>
      <c r="AR56" s="18">
        <f>IF(AQ56="","",IF(SUMIFS(METAS!$D:$D,METAS!$B:$B,PAUSAS!$E56)&gt;=AQ56,0,AQ56-SUMIFS(METAS!$D:$D,METAS!$B:$B,PAUSAS!$E56)))</f>
        <v>0</v>
      </c>
      <c r="AS56" s="28">
        <f>IF($B56="","",IF(COUNTIF(BASE!$A:$A,PAUSAS!AS$3)=0,"",SUMIFS(BASE!$AA:$AA,BASE!$A:$A,PAUSAS!AS$3,BASE!$G:$G,PAUSAS!$B56)))</f>
        <v>0</v>
      </c>
      <c r="AT56" s="28">
        <f>IF(AS56="","",IF(SUMIFS(METAS!$D:$D,METAS!$B:$B,PAUSAS!$E56)&gt;=AS56,0,AS56-SUMIFS(METAS!$D:$D,METAS!$B:$B,PAUSAS!$E56)))</f>
        <v>0</v>
      </c>
      <c r="AU56" s="18">
        <f>IF($B56="","",IF(COUNTIF(BASE!$A:$A,PAUSAS!AU$3)=0,"",SUMIFS(BASE!$AA:$AA,BASE!$A:$A,PAUSAS!AU$3,BASE!$G:$G,PAUSAS!$B56)))</f>
        <v>2.7766203703703703E-2</v>
      </c>
      <c r="AV56" s="18">
        <f>IF(AU56="","",IF(SUMIFS(METAS!$D:$D,METAS!$B:$B,PAUSAS!$E56)&gt;=AU56,0,AU56-SUMIFS(METAS!$D:$D,METAS!$B:$B,PAUSAS!$E56)))</f>
        <v>0</v>
      </c>
      <c r="AW56" s="28">
        <f>IF($B56="","",IF(COUNTIF(BASE!$A:$A,PAUSAS!AW$3)=0,"",SUMIFS(BASE!$AA:$AA,BASE!$A:$A,PAUSAS!AW$3,BASE!$G:$G,PAUSAS!$B56)))</f>
        <v>3.3402777777777781E-2</v>
      </c>
      <c r="AX56" s="28">
        <f>IF(AW56="","",IF(SUMIFS(METAS!$D:$D,METAS!$B:$B,PAUSAS!$E56)&gt;=AW56,0,AW56-SUMIFS(METAS!$D:$D,METAS!$B:$B,PAUSAS!$E56)))</f>
        <v>2.8472222222222267E-3</v>
      </c>
      <c r="AY56" s="18">
        <f>IF($B56="","",IF(COUNTIF(BASE!$A:$A,PAUSAS!AY$3)=0,"",SUMIFS(BASE!$AA:$AA,BASE!$A:$A,PAUSAS!AY$3,BASE!$G:$G,PAUSAS!$B56)))</f>
        <v>3.0578703703703705E-2</v>
      </c>
      <c r="AZ56" s="18">
        <f>IF(AY56="","",IF(SUMIFS(METAS!$D:$D,METAS!$B:$B,PAUSAS!$E56)&gt;=AY56,0,AY56-SUMIFS(METAS!$D:$D,METAS!$B:$B,PAUSAS!$E56)))</f>
        <v>2.314814814815061E-5</v>
      </c>
      <c r="BA56" s="28">
        <f>IF($B56="","",IF(COUNTIF(BASE!$A:$A,PAUSAS!BA$3)=0,"",SUMIFS(BASE!$AA:$AA,BASE!$A:$A,PAUSAS!BA$3,BASE!$G:$G,PAUSAS!$B56)))</f>
        <v>0</v>
      </c>
      <c r="BB56" s="28">
        <f>IF(BA56="","",IF(SUMIFS(METAS!$D:$D,METAS!$B:$B,PAUSAS!$E56)&gt;=BA56,0,BA56-SUMIFS(METAS!$D:$D,METAS!$B:$B,PAUSAS!$E56)))</f>
        <v>0</v>
      </c>
      <c r="BC56" s="18">
        <f>IF($B56="","",IF(COUNTIF(BASE!$A:$A,PAUSAS!BC$3)=0,"",SUMIFS(BASE!$AA:$AA,BASE!$A:$A,PAUSAS!BC$3,BASE!$G:$G,PAUSAS!$B56)))</f>
        <v>2.7708333333333331E-2</v>
      </c>
      <c r="BD56" s="18">
        <f>IF(BC56="","",IF(SUMIFS(METAS!$D:$D,METAS!$B:$B,PAUSAS!$E56)&gt;=BC56,0,BC56-SUMIFS(METAS!$D:$D,METAS!$B:$B,PAUSAS!$E56)))</f>
        <v>0</v>
      </c>
      <c r="BE56" s="28">
        <f>IF($B56="","",IF(COUNTIF(BASE!$A:$A,PAUSAS!BE$3)=0,"",SUMIFS(BASE!$AA:$AA,BASE!$A:$A,PAUSAS!BE$3,BASE!$G:$G,PAUSAS!$B56)))</f>
        <v>2.5092592592592597E-2</v>
      </c>
      <c r="BF56" s="28">
        <f>IF(BE56="","",IF(SUMIFS(METAS!$D:$D,METAS!$B:$B,PAUSAS!$E56)&gt;=BE56,0,BE56-SUMIFS(METAS!$D:$D,METAS!$B:$B,PAUSAS!$E56)))</f>
        <v>0</v>
      </c>
      <c r="BG56" s="18">
        <f>IF($B56="","",IF(COUNTIF(BASE!$A:$A,PAUSAS!BG$3)=0,"",SUMIFS(BASE!$AA:$AA,BASE!$A:$A,PAUSAS!BG$3,BASE!$G:$G,PAUSAS!$B56)))</f>
        <v>2.3842592592592596E-2</v>
      </c>
      <c r="BH56" s="18">
        <f>IF(BG56="","",IF(SUMIFS(METAS!$D:$D,METAS!$B:$B,PAUSAS!$E56)&gt;=BG56,0,BG56-SUMIFS(METAS!$D:$D,METAS!$B:$B,PAUSAS!$E56)))</f>
        <v>0</v>
      </c>
      <c r="BI56" s="28">
        <f>IF($B56="","",IF(COUNTIF(BASE!$A:$A,PAUSAS!BI$3)=0,"",SUMIFS(BASE!$AA:$AA,BASE!$A:$A,PAUSAS!BI$3,BASE!$G:$G,PAUSAS!$B56)))</f>
        <v>8.4953703703703701E-3</v>
      </c>
      <c r="BJ56" s="28">
        <f>IF(BI56="","",IF(SUMIFS(METAS!$D:$D,METAS!$B:$B,PAUSAS!$E56)&gt;=BI56,0,BI56-SUMIFS(METAS!$D:$D,METAS!$B:$B,PAUSAS!$E56)))</f>
        <v>0</v>
      </c>
      <c r="BK56" s="18">
        <f>IF($B56="","",IF(COUNTIF(BASE!$A:$A,PAUSAS!BK$3)=0,"",SUMIFS(BASE!$AA:$AA,BASE!$A:$A,PAUSAS!BK$3,BASE!$G:$G,PAUSAS!$B56)))</f>
        <v>4.3877314814814813E-2</v>
      </c>
      <c r="BL56" s="18">
        <f>IF(BK56="","",IF(SUMIFS(METAS!$D:$D,METAS!$B:$B,PAUSAS!$E56)&gt;=BK56,0,BK56-SUMIFS(METAS!$D:$D,METAS!$B:$B,PAUSAS!$E56)))</f>
        <v>1.3321759259259259E-2</v>
      </c>
      <c r="BM56" s="28">
        <f>IF($B56="","",IF(COUNTIF(BASE!$A:$A,PAUSAS!BM$3)=0,"",SUMIFS(BASE!$AA:$AA,BASE!$A:$A,PAUSAS!BM$3,BASE!$G:$G,PAUSAS!$B56)))</f>
        <v>2.9166666666666667E-2</v>
      </c>
      <c r="BN56" s="28">
        <f>IF(BM56="","",IF(SUMIFS(METAS!$D:$D,METAS!$B:$B,PAUSAS!$E56)&gt;=BM56,0,BM56-SUMIFS(METAS!$D:$D,METAS!$B:$B,PAUSAS!$E56)))</f>
        <v>0</v>
      </c>
      <c r="BO56" s="18">
        <f>IF($B56="","",IF(COUNTIF(BASE!$A:$A,PAUSAS!BO$3)=0,"",SUMIFS(BASE!$AA:$AA,BASE!$A:$A,PAUSAS!BO$3,BASE!$G:$G,PAUSAS!$B56)))</f>
        <v>0</v>
      </c>
      <c r="BP56" s="18">
        <f>IF(BO56="","",IF(SUMIFS(METAS!$D:$D,METAS!$B:$B,PAUSAS!$E56)&gt;=BO56,0,BO56-SUMIFS(METAS!$D:$D,METAS!$B:$B,PAUSAS!$E56)))</f>
        <v>0</v>
      </c>
      <c r="BQ56" s="28">
        <f>IF($B56="","",IF(COUNTIF(BASE!$A:$A,PAUSAS!BQ$3)=0,"",SUMIFS(BASE!$AA:$AA,BASE!$A:$A,PAUSAS!BQ$3,BASE!$G:$G,PAUSAS!$B56)))</f>
        <v>2.6840277777777775E-2</v>
      </c>
      <c r="BR56" s="28">
        <f>IF(BQ56="","",IF(SUMIFS(METAS!$D:$D,METAS!$B:$B,PAUSAS!$E56)&gt;=BQ56,0,BQ56-SUMIFS(METAS!$D:$D,METAS!$B:$B,PAUSAS!$E56)))</f>
        <v>0</v>
      </c>
      <c r="BS56" s="18">
        <f>IF($B56="","",IF(COUNTIF(BASE!$A:$A,PAUSAS!BS$3)=0,"",SUMIFS(BASE!$AA:$AA,BASE!$A:$A,PAUSAS!BS$3,BASE!$G:$G,PAUSAS!$B56)))</f>
        <v>2.675925925925926E-2</v>
      </c>
      <c r="BT56" s="18">
        <f>IF(BS56="","",IF(SUMIFS(METAS!$D:$D,METAS!$B:$B,PAUSAS!$E56)&gt;=BS56,0,BS56-SUMIFS(METAS!$D:$D,METAS!$B:$B,PAUSAS!$E56)))</f>
        <v>0</v>
      </c>
      <c r="BU56" s="28">
        <f>IF($B56="","",IF(COUNTIF(BASE!$A:$A,PAUSAS!BU$3)=0,"",SUMIFS(BASE!$AA:$AA,BASE!$A:$A,PAUSAS!BU$3,BASE!$G:$G,PAUSAS!$B56)))</f>
        <v>2.4236111111111111E-2</v>
      </c>
      <c r="BV56" s="28">
        <f>IF(BU56="","",IF(SUMIFS(METAS!$D:$D,METAS!$B:$B,PAUSAS!$E56)&gt;=BU56,0,BU56-SUMIFS(METAS!$D:$D,METAS!$B:$B,PAUSAS!$E56)))</f>
        <v>0</v>
      </c>
    </row>
    <row r="57" spans="2:74" s="8" customFormat="1" x14ac:dyDescent="0.25">
      <c r="B57" s="50">
        <v>91163</v>
      </c>
      <c r="C57" s="16" t="str">
        <f>IF($B57="","",VLOOKUP($B57,EQUIPE!$B:$E,2,0))</f>
        <v>CRISTIANE DOS SANTOS SILVA</v>
      </c>
      <c r="D57" s="16" t="str">
        <f>IF($B57="","",VLOOKUP($B57,EQUIPE!$B:$F,5,0))</f>
        <v>ULTRAGAZ FRONT</v>
      </c>
      <c r="E57" s="18">
        <f>IF($B57="","",VLOOKUP($B57,EQUIPE!$B:$E,3,0))</f>
        <v>0.2638888888888889</v>
      </c>
      <c r="F57" s="16" t="str">
        <f>IF($B57="","",VLOOKUP($B57,EQUIPE!$B:$E,4,0))</f>
        <v>MARCELA GOMES DE FARIAS</v>
      </c>
      <c r="H57" s="18">
        <f>IF($B57="","",SUMIFS(ABS!$H:$H,ABS!$B:$B,PAUSAS!$B57)*SUMIFS(METAS!$D:$D,METAS!$B:$B,PAUSAS!$E57))</f>
        <v>0.73333333333333328</v>
      </c>
      <c r="I57" s="18">
        <f t="shared" si="1"/>
        <v>0.67835648148148153</v>
      </c>
      <c r="J57" s="18">
        <f t="shared" si="2"/>
        <v>9.6990740740740787E-3</v>
      </c>
      <c r="K57" s="19">
        <f t="shared" si="3"/>
        <v>0.9867739898989899</v>
      </c>
      <c r="M57" s="28">
        <f>IF($B57="","",IF(COUNTIF(BASE!$A:$A,PAUSAS!M$3)=0,"",SUMIFS(BASE!$AA:$AA,BASE!$A:$A,PAUSAS!M$3,BASE!$G:$G,PAUSAS!$B57)))</f>
        <v>0</v>
      </c>
      <c r="N57" s="28">
        <f>IF(M57="","",IF(SUMIFS(METAS!$D:$D,METAS!$B:$B,PAUSAS!$E57)&gt;=M57,0,M57-SUMIFS(METAS!$D:$D,METAS!$B:$B,PAUSAS!$E57)))</f>
        <v>0</v>
      </c>
      <c r="O57" s="18">
        <f>IF($B57="","",IF(COUNTIF(BASE!$A:$A,PAUSAS!O$3)=0,"",SUMIFS(BASE!$AA:$AA,BASE!$A:$A,PAUSAS!O$3,BASE!$G:$G,PAUSAS!$B57)))</f>
        <v>2.9386574074074075E-2</v>
      </c>
      <c r="P57" s="18">
        <f>IF(O57="","",IF(SUMIFS(METAS!$D:$D,METAS!$B:$B,PAUSAS!$E57)&gt;=O57,0,O57-SUMIFS(METAS!$D:$D,METAS!$B:$B,PAUSAS!$E57)))</f>
        <v>0</v>
      </c>
      <c r="Q57" s="28">
        <f>IF($B57="","",IF(COUNTIF(BASE!$A:$A,PAUSAS!Q$3)=0,"",SUMIFS(BASE!$AA:$AA,BASE!$A:$A,PAUSAS!Q$3,BASE!$G:$G,PAUSAS!$B57)))</f>
        <v>0</v>
      </c>
      <c r="R57" s="28">
        <f>IF(Q57="","",IF(SUMIFS(METAS!$D:$D,METAS!$B:$B,PAUSAS!$E57)&gt;=Q57,0,Q57-SUMIFS(METAS!$D:$D,METAS!$B:$B,PAUSAS!$E57)))</f>
        <v>0</v>
      </c>
      <c r="S57" s="18">
        <f>IF($B57="","",IF(COUNTIF(BASE!$A:$A,PAUSAS!S$3)=0,"",SUMIFS(BASE!$AA:$AA,BASE!$A:$A,PAUSAS!S$3,BASE!$G:$G,PAUSAS!$B57)))</f>
        <v>2.9837962962962962E-2</v>
      </c>
      <c r="T57" s="18">
        <f>IF(S57="","",IF(SUMIFS(METAS!$D:$D,METAS!$B:$B,PAUSAS!$E57)&gt;=S57,0,S57-SUMIFS(METAS!$D:$D,METAS!$B:$B,PAUSAS!$E57)))</f>
        <v>0</v>
      </c>
      <c r="U57" s="28">
        <f>IF($B57="","",IF(COUNTIF(BASE!$A:$A,PAUSAS!U$3)=0,"",SUMIFS(BASE!$AA:$AA,BASE!$A:$A,PAUSAS!U$3,BASE!$G:$G,PAUSAS!$B57)))</f>
        <v>2.4733796296296295E-2</v>
      </c>
      <c r="V57" s="28">
        <f>IF(U57="","",IF(SUMIFS(METAS!$D:$D,METAS!$B:$B,PAUSAS!$E57)&gt;=U57,0,U57-SUMIFS(METAS!$D:$D,METAS!$B:$B,PAUSAS!$E57)))</f>
        <v>0</v>
      </c>
      <c r="W57" s="18">
        <f>IF($B57="","",IF(COUNTIF(BASE!$A:$A,PAUSAS!W$3)=0,"",SUMIFS(BASE!$AA:$AA,BASE!$A:$A,PAUSAS!W$3,BASE!$G:$G,PAUSAS!$B57)))</f>
        <v>2.8287037037037038E-2</v>
      </c>
      <c r="X57" s="18">
        <f>IF(W57="","",IF(SUMIFS(METAS!$D:$D,METAS!$B:$B,PAUSAS!$E57)&gt;=W57,0,W57-SUMIFS(METAS!$D:$D,METAS!$B:$B,PAUSAS!$E57)))</f>
        <v>0</v>
      </c>
      <c r="Y57" s="28">
        <f>IF($B57="","",IF(COUNTIF(BASE!$A:$A,PAUSAS!Y$3)=0,"",SUMIFS(BASE!$AA:$AA,BASE!$A:$A,PAUSAS!Y$3,BASE!$G:$G,PAUSAS!$B57)))</f>
        <v>2.6319444444444444E-2</v>
      </c>
      <c r="Z57" s="28">
        <f>IF(Y57="","",IF(SUMIFS(METAS!$D:$D,METAS!$B:$B,PAUSAS!$E57)&gt;=Y57,0,Y57-SUMIFS(METAS!$D:$D,METAS!$B:$B,PAUSAS!$E57)))</f>
        <v>0</v>
      </c>
      <c r="AA57" s="18">
        <f>IF($B57="","",IF(COUNTIF(BASE!$A:$A,PAUSAS!AA$3)=0,"",SUMIFS(BASE!$AA:$AA,BASE!$A:$A,PAUSAS!AA$3,BASE!$G:$G,PAUSAS!$B57)))</f>
        <v>2.9803240740740741E-2</v>
      </c>
      <c r="AB57" s="18">
        <f>IF(AA57="","",IF(SUMIFS(METAS!$D:$D,METAS!$B:$B,PAUSAS!$E57)&gt;=AA57,0,AA57-SUMIFS(METAS!$D:$D,METAS!$B:$B,PAUSAS!$E57)))</f>
        <v>0</v>
      </c>
      <c r="AC57" s="28">
        <f>IF($B57="","",IF(COUNTIF(BASE!$A:$A,PAUSAS!AC$3)=0,"",SUMIFS(BASE!$AA:$AA,BASE!$A:$A,PAUSAS!AC$3,BASE!$G:$G,PAUSAS!$B57)))</f>
        <v>3.0937499999999996E-2</v>
      </c>
      <c r="AD57" s="28">
        <f>IF(AC57="","",IF(SUMIFS(METAS!$D:$D,METAS!$B:$B,PAUSAS!$E57)&gt;=AC57,0,AC57-SUMIFS(METAS!$D:$D,METAS!$B:$B,PAUSAS!$E57)))</f>
        <v>3.819444444444417E-4</v>
      </c>
      <c r="AE57" s="18">
        <f>IF($B57="","",IF(COUNTIF(BASE!$A:$A,PAUSAS!AE$3)=0,"",SUMIFS(BASE!$AA:$AA,BASE!$A:$A,PAUSAS!AE$3,BASE!$G:$G,PAUSAS!$B57)))</f>
        <v>0</v>
      </c>
      <c r="AF57" s="18">
        <f>IF(AE57="","",IF(SUMIFS(METAS!$D:$D,METAS!$B:$B,PAUSAS!$E57)&gt;=AE57,0,AE57-SUMIFS(METAS!$D:$D,METAS!$B:$B,PAUSAS!$E57)))</f>
        <v>0</v>
      </c>
      <c r="AG57" s="28">
        <f>IF($B57="","",IF(COUNTIF(BASE!$A:$A,PAUSAS!AG$3)=0,"",SUMIFS(BASE!$AA:$AA,BASE!$A:$A,PAUSAS!AG$3,BASE!$G:$G,PAUSAS!$B57)))</f>
        <v>3.3125000000000002E-2</v>
      </c>
      <c r="AH57" s="28">
        <f>IF(AG57="","",IF(SUMIFS(METAS!$D:$D,METAS!$B:$B,PAUSAS!$E57)&gt;=AG57,0,AG57-SUMIFS(METAS!$D:$D,METAS!$B:$B,PAUSAS!$E57)))</f>
        <v>2.5694444444444471E-3</v>
      </c>
      <c r="AI57" s="18">
        <f>IF($B57="","",IF(COUNTIF(BASE!$A:$A,PAUSAS!AI$3)=0,"",SUMIFS(BASE!$AA:$AA,BASE!$A:$A,PAUSAS!AI$3,BASE!$G:$G,PAUSAS!$B57)))</f>
        <v>0</v>
      </c>
      <c r="AJ57" s="18">
        <f>IF(AI57="","",IF(SUMIFS(METAS!$D:$D,METAS!$B:$B,PAUSAS!$E57)&gt;=AI57,0,AI57-SUMIFS(METAS!$D:$D,METAS!$B:$B,PAUSAS!$E57)))</f>
        <v>0</v>
      </c>
      <c r="AK57" s="28">
        <f>IF($B57="","",IF(COUNTIF(BASE!$A:$A,PAUSAS!AK$3)=0,"",SUMIFS(BASE!$AA:$AA,BASE!$A:$A,PAUSAS!AK$3,BASE!$G:$G,PAUSAS!$B57)))</f>
        <v>3.3483796296296296E-2</v>
      </c>
      <c r="AL57" s="28">
        <f>IF(AK57="","",IF(SUMIFS(METAS!$D:$D,METAS!$B:$B,PAUSAS!$E57)&gt;=AK57,0,AK57-SUMIFS(METAS!$D:$D,METAS!$B:$B,PAUSAS!$E57)))</f>
        <v>2.9282407407407417E-3</v>
      </c>
      <c r="AM57" s="18">
        <f>IF($B57="","",IF(COUNTIF(BASE!$A:$A,PAUSAS!AM$3)=0,"",SUMIFS(BASE!$AA:$AA,BASE!$A:$A,PAUSAS!AM$3,BASE!$G:$G,PAUSAS!$B57)))</f>
        <v>0</v>
      </c>
      <c r="AN57" s="18">
        <f>IF(AM57="","",IF(SUMIFS(METAS!$D:$D,METAS!$B:$B,PAUSAS!$E57)&gt;=AM57,0,AM57-SUMIFS(METAS!$D:$D,METAS!$B:$B,PAUSAS!$E57)))</f>
        <v>0</v>
      </c>
      <c r="AO57" s="28">
        <f>IF($B57="","",IF(COUNTIF(BASE!$A:$A,PAUSAS!AO$3)=0,"",SUMIFS(BASE!$AA:$AA,BASE!$A:$A,PAUSAS!AO$3,BASE!$G:$G,PAUSAS!$B57)))</f>
        <v>3.0231481481481481E-2</v>
      </c>
      <c r="AP57" s="28">
        <f>IF(AO57="","",IF(SUMIFS(METAS!$D:$D,METAS!$B:$B,PAUSAS!$E57)&gt;=AO57,0,AO57-SUMIFS(METAS!$D:$D,METAS!$B:$B,PAUSAS!$E57)))</f>
        <v>0</v>
      </c>
      <c r="AQ57" s="18">
        <f>IF($B57="","",IF(COUNTIF(BASE!$A:$A,PAUSAS!AQ$3)=0,"",SUMIFS(BASE!$AA:$AA,BASE!$A:$A,PAUSAS!AQ$3,BASE!$G:$G,PAUSAS!$B57)))</f>
        <v>3.0995370370370368E-2</v>
      </c>
      <c r="AR57" s="18">
        <f>IF(AQ57="","",IF(SUMIFS(METAS!$D:$D,METAS!$B:$B,PAUSAS!$E57)&gt;=AQ57,0,AQ57-SUMIFS(METAS!$D:$D,METAS!$B:$B,PAUSAS!$E57)))</f>
        <v>4.3981481481481302E-4</v>
      </c>
      <c r="AS57" s="28">
        <f>IF($B57="","",IF(COUNTIF(BASE!$A:$A,PAUSAS!AS$3)=0,"",SUMIFS(BASE!$AA:$AA,BASE!$A:$A,PAUSAS!AS$3,BASE!$G:$G,PAUSAS!$B57)))</f>
        <v>0</v>
      </c>
      <c r="AT57" s="28">
        <f>IF(AS57="","",IF(SUMIFS(METAS!$D:$D,METAS!$B:$B,PAUSAS!$E57)&gt;=AS57,0,AS57-SUMIFS(METAS!$D:$D,METAS!$B:$B,PAUSAS!$E57)))</f>
        <v>0</v>
      </c>
      <c r="AU57" s="18">
        <f>IF($B57="","",IF(COUNTIF(BASE!$A:$A,PAUSAS!AU$3)=0,"",SUMIFS(BASE!$AA:$AA,BASE!$A:$A,PAUSAS!AU$3,BASE!$G:$G,PAUSAS!$B57)))</f>
        <v>3.0624999999999999E-2</v>
      </c>
      <c r="AV57" s="18">
        <f>IF(AU57="","",IF(SUMIFS(METAS!$D:$D,METAS!$B:$B,PAUSAS!$E57)&gt;=AU57,0,AU57-SUMIFS(METAS!$D:$D,METAS!$B:$B,PAUSAS!$E57)))</f>
        <v>6.9444444444444892E-5</v>
      </c>
      <c r="AW57" s="28">
        <f>IF($B57="","",IF(COUNTIF(BASE!$A:$A,PAUSAS!AW$3)=0,"",SUMIFS(BASE!$AA:$AA,BASE!$A:$A,PAUSAS!AW$3,BASE!$G:$G,PAUSAS!$B57)))</f>
        <v>3.2789351851851854E-2</v>
      </c>
      <c r="AX57" s="28">
        <f>IF(AW57="","",IF(SUMIFS(METAS!$D:$D,METAS!$B:$B,PAUSAS!$E57)&gt;=AW57,0,AW57-SUMIFS(METAS!$D:$D,METAS!$B:$B,PAUSAS!$E57)))</f>
        <v>2.2337962962962997E-3</v>
      </c>
      <c r="AY57" s="18">
        <f>IF($B57="","",IF(COUNTIF(BASE!$A:$A,PAUSAS!AY$3)=0,"",SUMIFS(BASE!$AA:$AA,BASE!$A:$A,PAUSAS!AY$3,BASE!$G:$G,PAUSAS!$B57)))</f>
        <v>2.9224537037037035E-2</v>
      </c>
      <c r="AZ57" s="18">
        <f>IF(AY57="","",IF(SUMIFS(METAS!$D:$D,METAS!$B:$B,PAUSAS!$E57)&gt;=AY57,0,AY57-SUMIFS(METAS!$D:$D,METAS!$B:$B,PAUSAS!$E57)))</f>
        <v>0</v>
      </c>
      <c r="BA57" s="28">
        <f>IF($B57="","",IF(COUNTIF(BASE!$A:$A,PAUSAS!BA$3)=0,"",SUMIFS(BASE!$AA:$AA,BASE!$A:$A,PAUSAS!BA$3,BASE!$G:$G,PAUSAS!$B57)))</f>
        <v>2.792824074074074E-2</v>
      </c>
      <c r="BB57" s="28">
        <f>IF(BA57="","",IF(SUMIFS(METAS!$D:$D,METAS!$B:$B,PAUSAS!$E57)&gt;=BA57,0,BA57-SUMIFS(METAS!$D:$D,METAS!$B:$B,PAUSAS!$E57)))</f>
        <v>0</v>
      </c>
      <c r="BC57" s="18">
        <f>IF($B57="","",IF(COUNTIF(BASE!$A:$A,PAUSAS!BC$3)=0,"",SUMIFS(BASE!$AA:$AA,BASE!$A:$A,PAUSAS!BC$3,BASE!$G:$G,PAUSAS!$B57)))</f>
        <v>0</v>
      </c>
      <c r="BD57" s="18">
        <f>IF(BC57="","",IF(SUMIFS(METAS!$D:$D,METAS!$B:$B,PAUSAS!$E57)&gt;=BC57,0,BC57-SUMIFS(METAS!$D:$D,METAS!$B:$B,PAUSAS!$E57)))</f>
        <v>0</v>
      </c>
      <c r="BE57" s="28">
        <f>IF($B57="","",IF(COUNTIF(BASE!$A:$A,PAUSAS!BE$3)=0,"",SUMIFS(BASE!$AA:$AA,BASE!$A:$A,PAUSAS!BE$3,BASE!$G:$G,PAUSAS!$B57)))</f>
        <v>2.9155092592592594E-2</v>
      </c>
      <c r="BF57" s="28">
        <f>IF(BE57="","",IF(SUMIFS(METAS!$D:$D,METAS!$B:$B,PAUSAS!$E57)&gt;=BE57,0,BE57-SUMIFS(METAS!$D:$D,METAS!$B:$B,PAUSAS!$E57)))</f>
        <v>0</v>
      </c>
      <c r="BG57" s="18">
        <f>IF($B57="","",IF(COUNTIF(BASE!$A:$A,PAUSAS!BG$3)=0,"",SUMIFS(BASE!$AA:$AA,BASE!$A:$A,PAUSAS!BG$3,BASE!$G:$G,PAUSAS!$B57)))</f>
        <v>2.6122685185185186E-2</v>
      </c>
      <c r="BH57" s="18">
        <f>IF(BG57="","",IF(SUMIFS(METAS!$D:$D,METAS!$B:$B,PAUSAS!$E57)&gt;=BG57,0,BG57-SUMIFS(METAS!$D:$D,METAS!$B:$B,PAUSAS!$E57)))</f>
        <v>0</v>
      </c>
      <c r="BI57" s="28">
        <f>IF($B57="","",IF(COUNTIF(BASE!$A:$A,PAUSAS!BI$3)=0,"",SUMIFS(BASE!$AA:$AA,BASE!$A:$A,PAUSAS!BI$3,BASE!$G:$G,PAUSAS!$B57)))</f>
        <v>2.7291666666666669E-2</v>
      </c>
      <c r="BJ57" s="28">
        <f>IF(BI57="","",IF(SUMIFS(METAS!$D:$D,METAS!$B:$B,PAUSAS!$E57)&gt;=BI57,0,BI57-SUMIFS(METAS!$D:$D,METAS!$B:$B,PAUSAS!$E57)))</f>
        <v>0</v>
      </c>
      <c r="BK57" s="18">
        <f>IF($B57="","",IF(COUNTIF(BASE!$A:$A,PAUSAS!BK$3)=0,"",SUMIFS(BASE!$AA:$AA,BASE!$A:$A,PAUSAS!BK$3,BASE!$G:$G,PAUSAS!$B57)))</f>
        <v>2.8252314814814813E-2</v>
      </c>
      <c r="BL57" s="18">
        <f>IF(BK57="","",IF(SUMIFS(METAS!$D:$D,METAS!$B:$B,PAUSAS!$E57)&gt;=BK57,0,BK57-SUMIFS(METAS!$D:$D,METAS!$B:$B,PAUSAS!$E57)))</f>
        <v>0</v>
      </c>
      <c r="BM57" s="28">
        <f>IF($B57="","",IF(COUNTIF(BASE!$A:$A,PAUSAS!BM$3)=0,"",SUMIFS(BASE!$AA:$AA,BASE!$A:$A,PAUSAS!BM$3,BASE!$G:$G,PAUSAS!$B57)))</f>
        <v>2.9699074074074076E-2</v>
      </c>
      <c r="BN57" s="28">
        <f>IF(BM57="","",IF(SUMIFS(METAS!$D:$D,METAS!$B:$B,PAUSAS!$E57)&gt;=BM57,0,BM57-SUMIFS(METAS!$D:$D,METAS!$B:$B,PAUSAS!$E57)))</f>
        <v>0</v>
      </c>
      <c r="BO57" s="18">
        <f>IF($B57="","",IF(COUNTIF(BASE!$A:$A,PAUSAS!BO$3)=0,"",SUMIFS(BASE!$AA:$AA,BASE!$A:$A,PAUSAS!BO$3,BASE!$G:$G,PAUSAS!$B57)))</f>
        <v>3.1550925925925927E-2</v>
      </c>
      <c r="BP57" s="18">
        <f>IF(BO57="","",IF(SUMIFS(METAS!$D:$D,METAS!$B:$B,PAUSAS!$E57)&gt;=BO57,0,BO57-SUMIFS(METAS!$D:$D,METAS!$B:$B,PAUSAS!$E57)))</f>
        <v>9.9537037037037215E-4</v>
      </c>
      <c r="BQ57" s="28">
        <f>IF($B57="","",IF(COUNTIF(BASE!$A:$A,PAUSAS!BQ$3)=0,"",SUMIFS(BASE!$AA:$AA,BASE!$A:$A,PAUSAS!BQ$3,BASE!$G:$G,PAUSAS!$B57)))</f>
        <v>0</v>
      </c>
      <c r="BR57" s="28">
        <f>IF(BQ57="","",IF(SUMIFS(METAS!$D:$D,METAS!$B:$B,PAUSAS!$E57)&gt;=BQ57,0,BQ57-SUMIFS(METAS!$D:$D,METAS!$B:$B,PAUSAS!$E57)))</f>
        <v>0</v>
      </c>
      <c r="BS57" s="18">
        <f>IF($B57="","",IF(COUNTIF(BASE!$A:$A,PAUSAS!BS$3)=0,"",SUMIFS(BASE!$AA:$AA,BASE!$A:$A,PAUSAS!BS$3,BASE!$G:$G,PAUSAS!$B57)))</f>
        <v>3.0636574074074073E-2</v>
      </c>
      <c r="BT57" s="18">
        <f>IF(BS57="","",IF(SUMIFS(METAS!$D:$D,METAS!$B:$B,PAUSAS!$E57)&gt;=BS57,0,BS57-SUMIFS(METAS!$D:$D,METAS!$B:$B,PAUSAS!$E57)))</f>
        <v>8.1018518518518462E-5</v>
      </c>
      <c r="BU57" s="28">
        <f>IF($B57="","",IF(COUNTIF(BASE!$A:$A,PAUSAS!BU$3)=0,"",SUMIFS(BASE!$AA:$AA,BASE!$A:$A,PAUSAS!BU$3,BASE!$G:$G,PAUSAS!$B57)))</f>
        <v>2.7939814814814813E-2</v>
      </c>
      <c r="BV57" s="28">
        <f>IF(BU57="","",IF(SUMIFS(METAS!$D:$D,METAS!$B:$B,PAUSAS!$E57)&gt;=BU57,0,BU57-SUMIFS(METAS!$D:$D,METAS!$B:$B,PAUSAS!$E57)))</f>
        <v>0</v>
      </c>
    </row>
    <row r="58" spans="2:74" s="8" customFormat="1" x14ac:dyDescent="0.25">
      <c r="B58" s="50">
        <v>91167</v>
      </c>
      <c r="C58" s="16" t="str">
        <f>IF($B58="","",VLOOKUP($B58,EQUIPE!$B:$E,2,0))</f>
        <v>FABIANA SANTOS REIS</v>
      </c>
      <c r="D58" s="16" t="str">
        <f>IF($B58="","",VLOOKUP($B58,EQUIPE!$B:$F,5,0))</f>
        <v>ULTRAGAZ FRONT</v>
      </c>
      <c r="E58" s="18">
        <f>IF($B58="","",VLOOKUP($B58,EQUIPE!$B:$E,3,0))</f>
        <v>0.2638888888888889</v>
      </c>
      <c r="F58" s="16" t="str">
        <f>IF($B58="","",VLOOKUP($B58,EQUIPE!$B:$E,4,0))</f>
        <v>MARCELA GOMES DE FARIAS</v>
      </c>
      <c r="H58" s="18">
        <f>IF($B58="","",SUMIFS(ABS!$H:$H,ABS!$B:$B,PAUSAS!$B58)*SUMIFS(METAS!$D:$D,METAS!$B:$B,PAUSAS!$E58))</f>
        <v>0.76388888888888884</v>
      </c>
      <c r="I58" s="18">
        <f t="shared" si="1"/>
        <v>0.72089120370370374</v>
      </c>
      <c r="J58" s="18">
        <f t="shared" si="2"/>
        <v>9.2592592592592726E-4</v>
      </c>
      <c r="K58" s="19">
        <f t="shared" si="3"/>
        <v>0.99878787878787878</v>
      </c>
      <c r="M58" s="28">
        <f>IF($B58="","",IF(COUNTIF(BASE!$A:$A,PAUSAS!M$3)=0,"",SUMIFS(BASE!$AA:$AA,BASE!$A:$A,PAUSAS!M$3,BASE!$G:$G,PAUSAS!$B58)))</f>
        <v>0</v>
      </c>
      <c r="N58" s="28">
        <f>IF(M58="","",IF(SUMIFS(METAS!$D:$D,METAS!$B:$B,PAUSAS!$E58)&gt;=M58,0,M58-SUMIFS(METAS!$D:$D,METAS!$B:$B,PAUSAS!$E58)))</f>
        <v>0</v>
      </c>
      <c r="O58" s="18">
        <f>IF($B58="","",IF(COUNTIF(BASE!$A:$A,PAUSAS!O$3)=0,"",SUMIFS(BASE!$AA:$AA,BASE!$A:$A,PAUSAS!O$3,BASE!$G:$G,PAUSAS!$B58)))</f>
        <v>2.9664351851851851E-2</v>
      </c>
      <c r="P58" s="18">
        <f>IF(O58="","",IF(SUMIFS(METAS!$D:$D,METAS!$B:$B,PAUSAS!$E58)&gt;=O58,0,O58-SUMIFS(METAS!$D:$D,METAS!$B:$B,PAUSAS!$E58)))</f>
        <v>0</v>
      </c>
      <c r="Q58" s="28">
        <f>IF($B58="","",IF(COUNTIF(BASE!$A:$A,PAUSAS!Q$3)=0,"",SUMIFS(BASE!$AA:$AA,BASE!$A:$A,PAUSAS!Q$3,BASE!$G:$G,PAUSAS!$B58)))</f>
        <v>0</v>
      </c>
      <c r="R58" s="28">
        <f>IF(Q58="","",IF(SUMIFS(METAS!$D:$D,METAS!$B:$B,PAUSAS!$E58)&gt;=Q58,0,Q58-SUMIFS(METAS!$D:$D,METAS!$B:$B,PAUSAS!$E58)))</f>
        <v>0</v>
      </c>
      <c r="S58" s="18">
        <f>IF($B58="","",IF(COUNTIF(BASE!$A:$A,PAUSAS!S$3)=0,"",SUMIFS(BASE!$AA:$AA,BASE!$A:$A,PAUSAS!S$3,BASE!$G:$G,PAUSAS!$B58)))</f>
        <v>2.8969907407407406E-2</v>
      </c>
      <c r="T58" s="18">
        <f>IF(S58="","",IF(SUMIFS(METAS!$D:$D,METAS!$B:$B,PAUSAS!$E58)&gt;=S58,0,S58-SUMIFS(METAS!$D:$D,METAS!$B:$B,PAUSAS!$E58)))</f>
        <v>0</v>
      </c>
      <c r="U58" s="28">
        <f>IF($B58="","",IF(COUNTIF(BASE!$A:$A,PAUSAS!U$3)=0,"",SUMIFS(BASE!$AA:$AA,BASE!$A:$A,PAUSAS!U$3,BASE!$G:$G,PAUSAS!$B58)))</f>
        <v>2.9247685185185186E-2</v>
      </c>
      <c r="V58" s="28">
        <f>IF(U58="","",IF(SUMIFS(METAS!$D:$D,METAS!$B:$B,PAUSAS!$E58)&gt;=U58,0,U58-SUMIFS(METAS!$D:$D,METAS!$B:$B,PAUSAS!$E58)))</f>
        <v>0</v>
      </c>
      <c r="W58" s="18">
        <f>IF($B58="","",IF(COUNTIF(BASE!$A:$A,PAUSAS!W$3)=0,"",SUMIFS(BASE!$AA:$AA,BASE!$A:$A,PAUSAS!W$3,BASE!$G:$G,PAUSAS!$B58)))</f>
        <v>2.9884259259259256E-2</v>
      </c>
      <c r="X58" s="18">
        <f>IF(W58="","",IF(SUMIFS(METAS!$D:$D,METAS!$B:$B,PAUSAS!$E58)&gt;=W58,0,W58-SUMIFS(METAS!$D:$D,METAS!$B:$B,PAUSAS!$E58)))</f>
        <v>0</v>
      </c>
      <c r="Y58" s="28">
        <f>IF($B58="","",IF(COUNTIF(BASE!$A:$A,PAUSAS!Y$3)=0,"",SUMIFS(BASE!$AA:$AA,BASE!$A:$A,PAUSAS!Y$3,BASE!$G:$G,PAUSAS!$B58)))</f>
        <v>2.8229166666666666E-2</v>
      </c>
      <c r="Z58" s="28">
        <f>IF(Y58="","",IF(SUMIFS(METAS!$D:$D,METAS!$B:$B,PAUSAS!$E58)&gt;=Y58,0,Y58-SUMIFS(METAS!$D:$D,METAS!$B:$B,PAUSAS!$E58)))</f>
        <v>0</v>
      </c>
      <c r="AA58" s="18">
        <f>IF($B58="","",IF(COUNTIF(BASE!$A:$A,PAUSAS!AA$3)=0,"",SUMIFS(BASE!$AA:$AA,BASE!$A:$A,PAUSAS!AA$3,BASE!$G:$G,PAUSAS!$B58)))</f>
        <v>2.8460648148148152E-2</v>
      </c>
      <c r="AB58" s="18">
        <f>IF(AA58="","",IF(SUMIFS(METAS!$D:$D,METAS!$B:$B,PAUSAS!$E58)&gt;=AA58,0,AA58-SUMIFS(METAS!$D:$D,METAS!$B:$B,PAUSAS!$E58)))</f>
        <v>0</v>
      </c>
      <c r="AC58" s="28">
        <f>IF($B58="","",IF(COUNTIF(BASE!$A:$A,PAUSAS!AC$3)=0,"",SUMIFS(BASE!$AA:$AA,BASE!$A:$A,PAUSAS!AC$3,BASE!$G:$G,PAUSAS!$B58)))</f>
        <v>0</v>
      </c>
      <c r="AD58" s="28">
        <f>IF(AC58="","",IF(SUMIFS(METAS!$D:$D,METAS!$B:$B,PAUSAS!$E58)&gt;=AC58,0,AC58-SUMIFS(METAS!$D:$D,METAS!$B:$B,PAUSAS!$E58)))</f>
        <v>0</v>
      </c>
      <c r="AE58" s="18">
        <f>IF($B58="","",IF(COUNTIF(BASE!$A:$A,PAUSAS!AE$3)=0,"",SUMIFS(BASE!$AA:$AA,BASE!$A:$A,PAUSAS!AE$3,BASE!$G:$G,PAUSAS!$B58)))</f>
        <v>2.8298611111111111E-2</v>
      </c>
      <c r="AF58" s="18">
        <f>IF(AE58="","",IF(SUMIFS(METAS!$D:$D,METAS!$B:$B,PAUSAS!$E58)&gt;=AE58,0,AE58-SUMIFS(METAS!$D:$D,METAS!$B:$B,PAUSAS!$E58)))</f>
        <v>0</v>
      </c>
      <c r="AG58" s="28">
        <f>IF($B58="","",IF(COUNTIF(BASE!$A:$A,PAUSAS!AG$3)=0,"",SUMIFS(BASE!$AA:$AA,BASE!$A:$A,PAUSAS!AG$3,BASE!$G:$G,PAUSAS!$B58)))</f>
        <v>2.9421296296296293E-2</v>
      </c>
      <c r="AH58" s="28">
        <f>IF(AG58="","",IF(SUMIFS(METAS!$D:$D,METAS!$B:$B,PAUSAS!$E58)&gt;=AG58,0,AG58-SUMIFS(METAS!$D:$D,METAS!$B:$B,PAUSAS!$E58)))</f>
        <v>0</v>
      </c>
      <c r="AI58" s="18">
        <f>IF($B58="","",IF(COUNTIF(BASE!$A:$A,PAUSAS!AI$3)=0,"",SUMIFS(BASE!$AA:$AA,BASE!$A:$A,PAUSAS!AI$3,BASE!$G:$G,PAUSAS!$B58)))</f>
        <v>2.9837962962962962E-2</v>
      </c>
      <c r="AJ58" s="18">
        <f>IF(AI58="","",IF(SUMIFS(METAS!$D:$D,METAS!$B:$B,PAUSAS!$E58)&gt;=AI58,0,AI58-SUMIFS(METAS!$D:$D,METAS!$B:$B,PAUSAS!$E58)))</f>
        <v>0</v>
      </c>
      <c r="AK58" s="28">
        <f>IF($B58="","",IF(COUNTIF(BASE!$A:$A,PAUSAS!AK$3)=0,"",SUMIFS(BASE!$AA:$AA,BASE!$A:$A,PAUSAS!AK$3,BASE!$G:$G,PAUSAS!$B58)))</f>
        <v>2.8495370370370372E-2</v>
      </c>
      <c r="AL58" s="28">
        <f>IF(AK58="","",IF(SUMIFS(METAS!$D:$D,METAS!$B:$B,PAUSAS!$E58)&gt;=AK58,0,AK58-SUMIFS(METAS!$D:$D,METAS!$B:$B,PAUSAS!$E58)))</f>
        <v>0</v>
      </c>
      <c r="AM58" s="18">
        <f>IF($B58="","",IF(COUNTIF(BASE!$A:$A,PAUSAS!AM$3)=0,"",SUMIFS(BASE!$AA:$AA,BASE!$A:$A,PAUSAS!AM$3,BASE!$G:$G,PAUSAS!$B58)))</f>
        <v>0</v>
      </c>
      <c r="AN58" s="18">
        <f>IF(AM58="","",IF(SUMIFS(METAS!$D:$D,METAS!$B:$B,PAUSAS!$E58)&gt;=AM58,0,AM58-SUMIFS(METAS!$D:$D,METAS!$B:$B,PAUSAS!$E58)))</f>
        <v>0</v>
      </c>
      <c r="AO58" s="28">
        <f>IF($B58="","",IF(COUNTIF(BASE!$A:$A,PAUSAS!AO$3)=0,"",SUMIFS(BASE!$AA:$AA,BASE!$A:$A,PAUSAS!AO$3,BASE!$G:$G,PAUSAS!$B58)))</f>
        <v>2.9467592592592594E-2</v>
      </c>
      <c r="AP58" s="28">
        <f>IF(AO58="","",IF(SUMIFS(METAS!$D:$D,METAS!$B:$B,PAUSAS!$E58)&gt;=AO58,0,AO58-SUMIFS(METAS!$D:$D,METAS!$B:$B,PAUSAS!$E58)))</f>
        <v>0</v>
      </c>
      <c r="AQ58" s="18">
        <f>IF($B58="","",IF(COUNTIF(BASE!$A:$A,PAUSAS!AQ$3)=0,"",SUMIFS(BASE!$AA:$AA,BASE!$A:$A,PAUSAS!AQ$3,BASE!$G:$G,PAUSAS!$B58)))</f>
        <v>2.7245370370370371E-2</v>
      </c>
      <c r="AR58" s="18">
        <f>IF(AQ58="","",IF(SUMIFS(METAS!$D:$D,METAS!$B:$B,PAUSAS!$E58)&gt;=AQ58,0,AQ58-SUMIFS(METAS!$D:$D,METAS!$B:$B,PAUSAS!$E58)))</f>
        <v>0</v>
      </c>
      <c r="AS58" s="28">
        <f>IF($B58="","",IF(COUNTIF(BASE!$A:$A,PAUSAS!AS$3)=0,"",SUMIFS(BASE!$AA:$AA,BASE!$A:$A,PAUSAS!AS$3,BASE!$G:$G,PAUSAS!$B58)))</f>
        <v>2.9224537037037042E-2</v>
      </c>
      <c r="AT58" s="28">
        <f>IF(AS58="","",IF(SUMIFS(METAS!$D:$D,METAS!$B:$B,PAUSAS!$E58)&gt;=AS58,0,AS58-SUMIFS(METAS!$D:$D,METAS!$B:$B,PAUSAS!$E58)))</f>
        <v>0</v>
      </c>
      <c r="AU58" s="18">
        <f>IF($B58="","",IF(COUNTIF(BASE!$A:$A,PAUSAS!AU$3)=0,"",SUMIFS(BASE!$AA:$AA,BASE!$A:$A,PAUSAS!AU$3,BASE!$G:$G,PAUSAS!$B58)))</f>
        <v>0</v>
      </c>
      <c r="AV58" s="18">
        <f>IF(AU58="","",IF(SUMIFS(METAS!$D:$D,METAS!$B:$B,PAUSAS!$E58)&gt;=AU58,0,AU58-SUMIFS(METAS!$D:$D,METAS!$B:$B,PAUSAS!$E58)))</f>
        <v>0</v>
      </c>
      <c r="AW58" s="28">
        <f>IF($B58="","",IF(COUNTIF(BASE!$A:$A,PAUSAS!AW$3)=0,"",SUMIFS(BASE!$AA:$AA,BASE!$A:$A,PAUSAS!AW$3,BASE!$G:$G,PAUSAS!$B58)))</f>
        <v>2.8298611111111111E-2</v>
      </c>
      <c r="AX58" s="28">
        <f>IF(AW58="","",IF(SUMIFS(METAS!$D:$D,METAS!$B:$B,PAUSAS!$E58)&gt;=AW58,0,AW58-SUMIFS(METAS!$D:$D,METAS!$B:$B,PAUSAS!$E58)))</f>
        <v>0</v>
      </c>
      <c r="AY58" s="18">
        <f>IF($B58="","",IF(COUNTIF(BASE!$A:$A,PAUSAS!AY$3)=0,"",SUMIFS(BASE!$AA:$AA,BASE!$A:$A,PAUSAS!AY$3,BASE!$G:$G,PAUSAS!$B58)))</f>
        <v>2.7337962962962963E-2</v>
      </c>
      <c r="AZ58" s="18">
        <f>IF(AY58="","",IF(SUMIFS(METAS!$D:$D,METAS!$B:$B,PAUSAS!$E58)&gt;=AY58,0,AY58-SUMIFS(METAS!$D:$D,METAS!$B:$B,PAUSAS!$E58)))</f>
        <v>0</v>
      </c>
      <c r="BA58" s="28">
        <f>IF($B58="","",IF(COUNTIF(BASE!$A:$A,PAUSAS!BA$3)=0,"",SUMIFS(BASE!$AA:$AA,BASE!$A:$A,PAUSAS!BA$3,BASE!$G:$G,PAUSAS!$B58)))</f>
        <v>2.9513888888888892E-2</v>
      </c>
      <c r="BB58" s="28">
        <f>IF(BA58="","",IF(SUMIFS(METAS!$D:$D,METAS!$B:$B,PAUSAS!$E58)&gt;=BA58,0,BA58-SUMIFS(METAS!$D:$D,METAS!$B:$B,PAUSAS!$E58)))</f>
        <v>0</v>
      </c>
      <c r="BC58" s="18">
        <f>IF($B58="","",IF(COUNTIF(BASE!$A:$A,PAUSAS!BC$3)=0,"",SUMIFS(BASE!$AA:$AA,BASE!$A:$A,PAUSAS!BC$3,BASE!$G:$G,PAUSAS!$B58)))</f>
        <v>3.0648148148148147E-2</v>
      </c>
      <c r="BD58" s="18">
        <f>IF(BC58="","",IF(SUMIFS(METAS!$D:$D,METAS!$B:$B,PAUSAS!$E58)&gt;=BC58,0,BC58-SUMIFS(METAS!$D:$D,METAS!$B:$B,PAUSAS!$E58)))</f>
        <v>9.2592592592592032E-5</v>
      </c>
      <c r="BE58" s="28">
        <f>IF($B58="","",IF(COUNTIF(BASE!$A:$A,PAUSAS!BE$3)=0,"",SUMIFS(BASE!$AA:$AA,BASE!$A:$A,PAUSAS!BE$3,BASE!$G:$G,PAUSAS!$B58)))</f>
        <v>2.9189814814814814E-2</v>
      </c>
      <c r="BF58" s="28">
        <f>IF(BE58="","",IF(SUMIFS(METAS!$D:$D,METAS!$B:$B,PAUSAS!$E58)&gt;=BE58,0,BE58-SUMIFS(METAS!$D:$D,METAS!$B:$B,PAUSAS!$E58)))</f>
        <v>0</v>
      </c>
      <c r="BG58" s="18">
        <f>IF($B58="","",IF(COUNTIF(BASE!$A:$A,PAUSAS!BG$3)=0,"",SUMIFS(BASE!$AA:$AA,BASE!$A:$A,PAUSAS!BG$3,BASE!$G:$G,PAUSAS!$B58)))</f>
        <v>3.138888888888889E-2</v>
      </c>
      <c r="BH58" s="18">
        <f>IF(BG58="","",IF(SUMIFS(METAS!$D:$D,METAS!$B:$B,PAUSAS!$E58)&gt;=BG58,0,BG58-SUMIFS(METAS!$D:$D,METAS!$B:$B,PAUSAS!$E58)))</f>
        <v>8.3333333333333523E-4</v>
      </c>
      <c r="BI58" s="28">
        <f>IF($B58="","",IF(COUNTIF(BASE!$A:$A,PAUSAS!BI$3)=0,"",SUMIFS(BASE!$AA:$AA,BASE!$A:$A,PAUSAS!BI$3,BASE!$G:$G,PAUSAS!$B58)))</f>
        <v>0</v>
      </c>
      <c r="BJ58" s="28">
        <f>IF(BI58="","",IF(SUMIFS(METAS!$D:$D,METAS!$B:$B,PAUSAS!$E58)&gt;=BI58,0,BI58-SUMIFS(METAS!$D:$D,METAS!$B:$B,PAUSAS!$E58)))</f>
        <v>0</v>
      </c>
      <c r="BK58" s="18">
        <f>IF($B58="","",IF(COUNTIF(BASE!$A:$A,PAUSAS!BK$3)=0,"",SUMIFS(BASE!$AA:$AA,BASE!$A:$A,PAUSAS!BK$3,BASE!$G:$G,PAUSAS!$B58)))</f>
        <v>2.8333333333333332E-2</v>
      </c>
      <c r="BL58" s="18">
        <f>IF(BK58="","",IF(SUMIFS(METAS!$D:$D,METAS!$B:$B,PAUSAS!$E58)&gt;=BK58,0,BK58-SUMIFS(METAS!$D:$D,METAS!$B:$B,PAUSAS!$E58)))</f>
        <v>0</v>
      </c>
      <c r="BM58" s="28">
        <f>IF($B58="","",IF(COUNTIF(BASE!$A:$A,PAUSAS!BM$3)=0,"",SUMIFS(BASE!$AA:$AA,BASE!$A:$A,PAUSAS!BM$3,BASE!$G:$G,PAUSAS!$B58)))</f>
        <v>2.8645833333333336E-2</v>
      </c>
      <c r="BN58" s="28">
        <f>IF(BM58="","",IF(SUMIFS(METAS!$D:$D,METAS!$B:$B,PAUSAS!$E58)&gt;=BM58,0,BM58-SUMIFS(METAS!$D:$D,METAS!$B:$B,PAUSAS!$E58)))</f>
        <v>0</v>
      </c>
      <c r="BO58" s="18">
        <f>IF($B58="","",IF(COUNTIF(BASE!$A:$A,PAUSAS!BO$3)=0,"",SUMIFS(BASE!$AA:$AA,BASE!$A:$A,PAUSAS!BO$3,BASE!$G:$G,PAUSAS!$B58)))</f>
        <v>2.9942129629629624E-2</v>
      </c>
      <c r="BP58" s="18">
        <f>IF(BO58="","",IF(SUMIFS(METAS!$D:$D,METAS!$B:$B,PAUSAS!$E58)&gt;=BO58,0,BO58-SUMIFS(METAS!$D:$D,METAS!$B:$B,PAUSAS!$E58)))</f>
        <v>0</v>
      </c>
      <c r="BQ58" s="28">
        <f>IF($B58="","",IF(COUNTIF(BASE!$A:$A,PAUSAS!BQ$3)=0,"",SUMIFS(BASE!$AA:$AA,BASE!$A:$A,PAUSAS!BQ$3,BASE!$G:$G,PAUSAS!$B58)))</f>
        <v>2.8900462962962961E-2</v>
      </c>
      <c r="BR58" s="28">
        <f>IF(BQ58="","",IF(SUMIFS(METAS!$D:$D,METAS!$B:$B,PAUSAS!$E58)&gt;=BQ58,0,BQ58-SUMIFS(METAS!$D:$D,METAS!$B:$B,PAUSAS!$E58)))</f>
        <v>0</v>
      </c>
      <c r="BS58" s="18">
        <f>IF($B58="","",IF(COUNTIF(BASE!$A:$A,PAUSAS!BS$3)=0,"",SUMIFS(BASE!$AA:$AA,BASE!$A:$A,PAUSAS!BS$3,BASE!$G:$G,PAUSAS!$B58)))</f>
        <v>2.2349537037037036E-2</v>
      </c>
      <c r="BT58" s="18">
        <f>IF(BS58="","",IF(SUMIFS(METAS!$D:$D,METAS!$B:$B,PAUSAS!$E58)&gt;=BS58,0,BS58-SUMIFS(METAS!$D:$D,METAS!$B:$B,PAUSAS!$E58)))</f>
        <v>0</v>
      </c>
      <c r="BU58" s="28">
        <f>IF($B58="","",IF(COUNTIF(BASE!$A:$A,PAUSAS!BU$3)=0,"",SUMIFS(BASE!$AA:$AA,BASE!$A:$A,PAUSAS!BU$3,BASE!$G:$G,PAUSAS!$B58)))</f>
        <v>2.9895833333333333E-2</v>
      </c>
      <c r="BV58" s="28">
        <f>IF(BU58="","",IF(SUMIFS(METAS!$D:$D,METAS!$B:$B,PAUSAS!$E58)&gt;=BU58,0,BU58-SUMIFS(METAS!$D:$D,METAS!$B:$B,PAUSAS!$E58)))</f>
        <v>0</v>
      </c>
    </row>
    <row r="59" spans="2:74" s="8" customFormat="1" x14ac:dyDescent="0.25">
      <c r="B59" s="50">
        <v>91157</v>
      </c>
      <c r="C59" s="16" t="str">
        <f>IF($B59="","",VLOOKUP($B59,EQUIPE!$B:$E,2,0))</f>
        <v>RAISSA MARIA BARBOSA</v>
      </c>
      <c r="D59" s="16" t="str">
        <f>IF($B59="","",VLOOKUP($B59,EQUIPE!$B:$F,5,0))</f>
        <v>ULTRAGAZ FRONT</v>
      </c>
      <c r="E59" s="18">
        <f>IF($B59="","",VLOOKUP($B59,EQUIPE!$B:$E,3,0))</f>
        <v>0.2638888888888889</v>
      </c>
      <c r="F59" s="16" t="str">
        <f>IF($B59="","",VLOOKUP($B59,EQUIPE!$B:$E,4,0))</f>
        <v>ADRIANA VERCOSA BARROS CEZANHOQUE</v>
      </c>
      <c r="H59" s="18">
        <f>IF($B59="","",SUMIFS(ABS!$H:$H,ABS!$B:$B,PAUSAS!$B59)*SUMIFS(METAS!$D:$D,METAS!$B:$B,PAUSAS!$E59))</f>
        <v>0.7944444444444444</v>
      </c>
      <c r="I59" s="18">
        <f t="shared" si="1"/>
        <v>0.67675925925925939</v>
      </c>
      <c r="J59" s="18">
        <f t="shared" si="2"/>
        <v>0</v>
      </c>
      <c r="K59" s="19">
        <f t="shared" si="3"/>
        <v>1</v>
      </c>
      <c r="M59" s="28">
        <f>IF($B59="","",IF(COUNTIF(BASE!$A:$A,PAUSAS!M$3)=0,"",SUMIFS(BASE!$AA:$AA,BASE!$A:$A,PAUSAS!M$3,BASE!$G:$G,PAUSAS!$B59)))</f>
        <v>2.7569444444444445E-2</v>
      </c>
      <c r="N59" s="28">
        <f>IF(M59="","",IF(SUMIFS(METAS!$D:$D,METAS!$B:$B,PAUSAS!$E59)&gt;=M59,0,M59-SUMIFS(METAS!$D:$D,METAS!$B:$B,PAUSAS!$E59)))</f>
        <v>0</v>
      </c>
      <c r="O59" s="18">
        <f>IF($B59="","",IF(COUNTIF(BASE!$A:$A,PAUSAS!O$3)=0,"",SUMIFS(BASE!$AA:$AA,BASE!$A:$A,PAUSAS!O$3,BASE!$G:$G,PAUSAS!$B59)))</f>
        <v>2.721064814814815E-2</v>
      </c>
      <c r="P59" s="18">
        <f>IF(O59="","",IF(SUMIFS(METAS!$D:$D,METAS!$B:$B,PAUSAS!$E59)&gt;=O59,0,O59-SUMIFS(METAS!$D:$D,METAS!$B:$B,PAUSAS!$E59)))</f>
        <v>0</v>
      </c>
      <c r="Q59" s="28">
        <f>IF($B59="","",IF(COUNTIF(BASE!$A:$A,PAUSAS!Q$3)=0,"",SUMIFS(BASE!$AA:$AA,BASE!$A:$A,PAUSAS!Q$3,BASE!$G:$G,PAUSAS!$B59)))</f>
        <v>2.5752314814814815E-2</v>
      </c>
      <c r="R59" s="28">
        <f>IF(Q59="","",IF(SUMIFS(METAS!$D:$D,METAS!$B:$B,PAUSAS!$E59)&gt;=Q59,0,Q59-SUMIFS(METAS!$D:$D,METAS!$B:$B,PAUSAS!$E59)))</f>
        <v>0</v>
      </c>
      <c r="S59" s="18">
        <f>IF($B59="","",IF(COUNTIF(BASE!$A:$A,PAUSAS!S$3)=0,"",SUMIFS(BASE!$AA:$AA,BASE!$A:$A,PAUSAS!S$3,BASE!$G:$G,PAUSAS!$B59)))</f>
        <v>2.6620370370370371E-2</v>
      </c>
      <c r="T59" s="18">
        <f>IF(S59="","",IF(SUMIFS(METAS!$D:$D,METAS!$B:$B,PAUSAS!$E59)&gt;=S59,0,S59-SUMIFS(METAS!$D:$D,METAS!$B:$B,PAUSAS!$E59)))</f>
        <v>0</v>
      </c>
      <c r="U59" s="28">
        <f>IF($B59="","",IF(COUNTIF(BASE!$A:$A,PAUSAS!U$3)=0,"",SUMIFS(BASE!$AA:$AA,BASE!$A:$A,PAUSAS!U$3,BASE!$G:$G,PAUSAS!$B59)))</f>
        <v>2.5914351851851855E-2</v>
      </c>
      <c r="V59" s="28">
        <f>IF(U59="","",IF(SUMIFS(METAS!$D:$D,METAS!$B:$B,PAUSAS!$E59)&gt;=U59,0,U59-SUMIFS(METAS!$D:$D,METAS!$B:$B,PAUSAS!$E59)))</f>
        <v>0</v>
      </c>
      <c r="W59" s="18">
        <f>IF($B59="","",IF(COUNTIF(BASE!$A:$A,PAUSAS!W$3)=0,"",SUMIFS(BASE!$AA:$AA,BASE!$A:$A,PAUSAS!W$3,BASE!$G:$G,PAUSAS!$B59)))</f>
        <v>2.4305555555555552E-2</v>
      </c>
      <c r="X59" s="18">
        <f>IF(W59="","",IF(SUMIFS(METAS!$D:$D,METAS!$B:$B,PAUSAS!$E59)&gt;=W59,0,W59-SUMIFS(METAS!$D:$D,METAS!$B:$B,PAUSAS!$E59)))</f>
        <v>0</v>
      </c>
      <c r="Y59" s="28">
        <f>IF($B59="","",IF(COUNTIF(BASE!$A:$A,PAUSAS!Y$3)=0,"",SUMIFS(BASE!$AA:$AA,BASE!$A:$A,PAUSAS!Y$3,BASE!$G:$G,PAUSAS!$B59)))</f>
        <v>0</v>
      </c>
      <c r="Z59" s="28">
        <f>IF(Y59="","",IF(SUMIFS(METAS!$D:$D,METAS!$B:$B,PAUSAS!$E59)&gt;=Y59,0,Y59-SUMIFS(METAS!$D:$D,METAS!$B:$B,PAUSAS!$E59)))</f>
        <v>0</v>
      </c>
      <c r="AA59" s="18">
        <f>IF($B59="","",IF(COUNTIF(BASE!$A:$A,PAUSAS!AA$3)=0,"",SUMIFS(BASE!$AA:$AA,BASE!$A:$A,PAUSAS!AA$3,BASE!$G:$G,PAUSAS!$B59)))</f>
        <v>2.6678240740740738E-2</v>
      </c>
      <c r="AB59" s="18">
        <f>IF(AA59="","",IF(SUMIFS(METAS!$D:$D,METAS!$B:$B,PAUSAS!$E59)&gt;=AA59,0,AA59-SUMIFS(METAS!$D:$D,METAS!$B:$B,PAUSAS!$E59)))</f>
        <v>0</v>
      </c>
      <c r="AC59" s="28">
        <f>IF($B59="","",IF(COUNTIF(BASE!$A:$A,PAUSAS!AC$3)=0,"",SUMIFS(BASE!$AA:$AA,BASE!$A:$A,PAUSAS!AC$3,BASE!$G:$G,PAUSAS!$B59)))</f>
        <v>2.5509259259259259E-2</v>
      </c>
      <c r="AD59" s="28">
        <f>IF(AC59="","",IF(SUMIFS(METAS!$D:$D,METAS!$B:$B,PAUSAS!$E59)&gt;=AC59,0,AC59-SUMIFS(METAS!$D:$D,METAS!$B:$B,PAUSAS!$E59)))</f>
        <v>0</v>
      </c>
      <c r="AE59" s="18">
        <f>IF($B59="","",IF(COUNTIF(BASE!$A:$A,PAUSAS!AE$3)=0,"",SUMIFS(BASE!$AA:$AA,BASE!$A:$A,PAUSAS!AE$3,BASE!$G:$G,PAUSAS!$B59)))</f>
        <v>0</v>
      </c>
      <c r="AF59" s="18">
        <f>IF(AE59="","",IF(SUMIFS(METAS!$D:$D,METAS!$B:$B,PAUSAS!$E59)&gt;=AE59,0,AE59-SUMIFS(METAS!$D:$D,METAS!$B:$B,PAUSAS!$E59)))</f>
        <v>0</v>
      </c>
      <c r="AG59" s="28">
        <f>IF($B59="","",IF(COUNTIF(BASE!$A:$A,PAUSAS!AG$3)=0,"",SUMIFS(BASE!$AA:$AA,BASE!$A:$A,PAUSAS!AG$3,BASE!$G:$G,PAUSAS!$B59)))</f>
        <v>2.5381944444444443E-2</v>
      </c>
      <c r="AH59" s="28">
        <f>IF(AG59="","",IF(SUMIFS(METAS!$D:$D,METAS!$B:$B,PAUSAS!$E59)&gt;=AG59,0,AG59-SUMIFS(METAS!$D:$D,METAS!$B:$B,PAUSAS!$E59)))</f>
        <v>0</v>
      </c>
      <c r="AI59" s="18">
        <f>IF($B59="","",IF(COUNTIF(BASE!$A:$A,PAUSAS!AI$3)=0,"",SUMIFS(BASE!$AA:$AA,BASE!$A:$A,PAUSAS!AI$3,BASE!$G:$G,PAUSAS!$B59)))</f>
        <v>2.5474537037037039E-2</v>
      </c>
      <c r="AJ59" s="18">
        <f>IF(AI59="","",IF(SUMIFS(METAS!$D:$D,METAS!$B:$B,PAUSAS!$E59)&gt;=AI59,0,AI59-SUMIFS(METAS!$D:$D,METAS!$B:$B,PAUSAS!$E59)))</f>
        <v>0</v>
      </c>
      <c r="AK59" s="28">
        <f>IF($B59="","",IF(COUNTIF(BASE!$A:$A,PAUSAS!AK$3)=0,"",SUMIFS(BASE!$AA:$AA,BASE!$A:$A,PAUSAS!AK$3,BASE!$G:$G,PAUSAS!$B59)))</f>
        <v>2.6296296296296297E-2</v>
      </c>
      <c r="AL59" s="28">
        <f>IF(AK59="","",IF(SUMIFS(METAS!$D:$D,METAS!$B:$B,PAUSAS!$E59)&gt;=AK59,0,AK59-SUMIFS(METAS!$D:$D,METAS!$B:$B,PAUSAS!$E59)))</f>
        <v>0</v>
      </c>
      <c r="AM59" s="18">
        <f>IF($B59="","",IF(COUNTIF(BASE!$A:$A,PAUSAS!AM$3)=0,"",SUMIFS(BASE!$AA:$AA,BASE!$A:$A,PAUSAS!AM$3,BASE!$G:$G,PAUSAS!$B59)))</f>
        <v>2.6701388888888886E-2</v>
      </c>
      <c r="AN59" s="18">
        <f>IF(AM59="","",IF(SUMIFS(METAS!$D:$D,METAS!$B:$B,PAUSAS!$E59)&gt;=AM59,0,AM59-SUMIFS(METAS!$D:$D,METAS!$B:$B,PAUSAS!$E59)))</f>
        <v>0</v>
      </c>
      <c r="AO59" s="28">
        <f>IF($B59="","",IF(COUNTIF(BASE!$A:$A,PAUSAS!AO$3)=0,"",SUMIFS(BASE!$AA:$AA,BASE!$A:$A,PAUSAS!AO$3,BASE!$G:$G,PAUSAS!$B59)))</f>
        <v>2.5902777777777775E-2</v>
      </c>
      <c r="AP59" s="28">
        <f>IF(AO59="","",IF(SUMIFS(METAS!$D:$D,METAS!$B:$B,PAUSAS!$E59)&gt;=AO59,0,AO59-SUMIFS(METAS!$D:$D,METAS!$B:$B,PAUSAS!$E59)))</f>
        <v>0</v>
      </c>
      <c r="AQ59" s="18">
        <f>IF($B59="","",IF(COUNTIF(BASE!$A:$A,PAUSAS!AQ$3)=0,"",SUMIFS(BASE!$AA:$AA,BASE!$A:$A,PAUSAS!AQ$3,BASE!$G:$G,PAUSAS!$B59)))</f>
        <v>2.6111111111111113E-2</v>
      </c>
      <c r="AR59" s="18">
        <f>IF(AQ59="","",IF(SUMIFS(METAS!$D:$D,METAS!$B:$B,PAUSAS!$E59)&gt;=AQ59,0,AQ59-SUMIFS(METAS!$D:$D,METAS!$B:$B,PAUSAS!$E59)))</f>
        <v>0</v>
      </c>
      <c r="AS59" s="28">
        <f>IF($B59="","",IF(COUNTIF(BASE!$A:$A,PAUSAS!AS$3)=0,"",SUMIFS(BASE!$AA:$AA,BASE!$A:$A,PAUSAS!AS$3,BASE!$G:$G,PAUSAS!$B59)))</f>
        <v>0</v>
      </c>
      <c r="AT59" s="28">
        <f>IF(AS59="","",IF(SUMIFS(METAS!$D:$D,METAS!$B:$B,PAUSAS!$E59)&gt;=AS59,0,AS59-SUMIFS(METAS!$D:$D,METAS!$B:$B,PAUSAS!$E59)))</f>
        <v>0</v>
      </c>
      <c r="AU59" s="18">
        <f>IF($B59="","",IF(COUNTIF(BASE!$A:$A,PAUSAS!AU$3)=0,"",SUMIFS(BASE!$AA:$AA,BASE!$A:$A,PAUSAS!AU$3,BASE!$G:$G,PAUSAS!$B59)))</f>
        <v>2.642361111111111E-2</v>
      </c>
      <c r="AV59" s="18">
        <f>IF(AU59="","",IF(SUMIFS(METAS!$D:$D,METAS!$B:$B,PAUSAS!$E59)&gt;=AU59,0,AU59-SUMIFS(METAS!$D:$D,METAS!$B:$B,PAUSAS!$E59)))</f>
        <v>0</v>
      </c>
      <c r="AW59" s="28">
        <f>IF($B59="","",IF(COUNTIF(BASE!$A:$A,PAUSAS!AW$3)=0,"",SUMIFS(BASE!$AA:$AA,BASE!$A:$A,PAUSAS!AW$3,BASE!$G:$G,PAUSAS!$B59)))</f>
        <v>2.6099537037037036E-2</v>
      </c>
      <c r="AX59" s="28">
        <f>IF(AW59="","",IF(SUMIFS(METAS!$D:$D,METAS!$B:$B,PAUSAS!$E59)&gt;=AW59,0,AW59-SUMIFS(METAS!$D:$D,METAS!$B:$B,PAUSAS!$E59)))</f>
        <v>0</v>
      </c>
      <c r="AY59" s="18">
        <f>IF($B59="","",IF(COUNTIF(BASE!$A:$A,PAUSAS!AY$3)=0,"",SUMIFS(BASE!$AA:$AA,BASE!$A:$A,PAUSAS!AY$3,BASE!$G:$G,PAUSAS!$B59)))</f>
        <v>2.5439814814814811E-2</v>
      </c>
      <c r="AZ59" s="18">
        <f>IF(AY59="","",IF(SUMIFS(METAS!$D:$D,METAS!$B:$B,PAUSAS!$E59)&gt;=AY59,0,AY59-SUMIFS(METAS!$D:$D,METAS!$B:$B,PAUSAS!$E59)))</f>
        <v>0</v>
      </c>
      <c r="BA59" s="28">
        <f>IF($B59="","",IF(COUNTIF(BASE!$A:$A,PAUSAS!BA$3)=0,"",SUMIFS(BASE!$AA:$AA,BASE!$A:$A,PAUSAS!BA$3,BASE!$G:$G,PAUSAS!$B59)))</f>
        <v>2.4525462962962964E-2</v>
      </c>
      <c r="BB59" s="28">
        <f>IF(BA59="","",IF(SUMIFS(METAS!$D:$D,METAS!$B:$B,PAUSAS!$E59)&gt;=BA59,0,BA59-SUMIFS(METAS!$D:$D,METAS!$B:$B,PAUSAS!$E59)))</f>
        <v>0</v>
      </c>
      <c r="BC59" s="18">
        <f>IF($B59="","",IF(COUNTIF(BASE!$A:$A,PAUSAS!BC$3)=0,"",SUMIFS(BASE!$AA:$AA,BASE!$A:$A,PAUSAS!BC$3,BASE!$G:$G,PAUSAS!$B59)))</f>
        <v>2.5381944444444443E-2</v>
      </c>
      <c r="BD59" s="18">
        <f>IF(BC59="","",IF(SUMIFS(METAS!$D:$D,METAS!$B:$B,PAUSAS!$E59)&gt;=BC59,0,BC59-SUMIFS(METAS!$D:$D,METAS!$B:$B,PAUSAS!$E59)))</f>
        <v>0</v>
      </c>
      <c r="BE59" s="28">
        <f>IF($B59="","",IF(COUNTIF(BASE!$A:$A,PAUSAS!BE$3)=0,"",SUMIFS(BASE!$AA:$AA,BASE!$A:$A,PAUSAS!BE$3,BASE!$G:$G,PAUSAS!$B59)))</f>
        <v>0</v>
      </c>
      <c r="BF59" s="28">
        <f>IF(BE59="","",IF(SUMIFS(METAS!$D:$D,METAS!$B:$B,PAUSAS!$E59)&gt;=BE59,0,BE59-SUMIFS(METAS!$D:$D,METAS!$B:$B,PAUSAS!$E59)))</f>
        <v>0</v>
      </c>
      <c r="BG59" s="18">
        <f>IF($B59="","",IF(COUNTIF(BASE!$A:$A,PAUSAS!BG$3)=0,"",SUMIFS(BASE!$AA:$AA,BASE!$A:$A,PAUSAS!BG$3,BASE!$G:$G,PAUSAS!$B59)))</f>
        <v>2.5300925925925925E-2</v>
      </c>
      <c r="BH59" s="18">
        <f>IF(BG59="","",IF(SUMIFS(METAS!$D:$D,METAS!$B:$B,PAUSAS!$E59)&gt;=BG59,0,BG59-SUMIFS(METAS!$D:$D,METAS!$B:$B,PAUSAS!$E59)))</f>
        <v>0</v>
      </c>
      <c r="BI59" s="28">
        <f>IF($B59="","",IF(COUNTIF(BASE!$A:$A,PAUSAS!BI$3)=0,"",SUMIFS(BASE!$AA:$AA,BASE!$A:$A,PAUSAS!BI$3,BASE!$G:$G,PAUSAS!$B59)))</f>
        <v>2.7557870370370371E-2</v>
      </c>
      <c r="BJ59" s="28">
        <f>IF(BI59="","",IF(SUMIFS(METAS!$D:$D,METAS!$B:$B,PAUSAS!$E59)&gt;=BI59,0,BI59-SUMIFS(METAS!$D:$D,METAS!$B:$B,PAUSAS!$E59)))</f>
        <v>0</v>
      </c>
      <c r="BK59" s="18">
        <f>IF($B59="","",IF(COUNTIF(BASE!$A:$A,PAUSAS!BK$3)=0,"",SUMIFS(BASE!$AA:$AA,BASE!$A:$A,PAUSAS!BK$3,BASE!$G:$G,PAUSAS!$B59)))</f>
        <v>2.6562500000000003E-2</v>
      </c>
      <c r="BL59" s="18">
        <f>IF(BK59="","",IF(SUMIFS(METAS!$D:$D,METAS!$B:$B,PAUSAS!$E59)&gt;=BK59,0,BK59-SUMIFS(METAS!$D:$D,METAS!$B:$B,PAUSAS!$E59)))</f>
        <v>0</v>
      </c>
      <c r="BM59" s="28">
        <f>IF($B59="","",IF(COUNTIF(BASE!$A:$A,PAUSAS!BM$3)=0,"",SUMIFS(BASE!$AA:$AA,BASE!$A:$A,PAUSAS!BM$3,BASE!$G:$G,PAUSAS!$B59)))</f>
        <v>2.615740740740741E-2</v>
      </c>
      <c r="BN59" s="28">
        <f>IF(BM59="","",IF(SUMIFS(METAS!$D:$D,METAS!$B:$B,PAUSAS!$E59)&gt;=BM59,0,BM59-SUMIFS(METAS!$D:$D,METAS!$B:$B,PAUSAS!$E59)))</f>
        <v>0</v>
      </c>
      <c r="BO59" s="18">
        <f>IF($B59="","",IF(COUNTIF(BASE!$A:$A,PAUSAS!BO$3)=0,"",SUMIFS(BASE!$AA:$AA,BASE!$A:$A,PAUSAS!BO$3,BASE!$G:$G,PAUSAS!$B59)))</f>
        <v>2.6400462962962962E-2</v>
      </c>
      <c r="BP59" s="18">
        <f>IF(BO59="","",IF(SUMIFS(METAS!$D:$D,METAS!$B:$B,PAUSAS!$E59)&gt;=BO59,0,BO59-SUMIFS(METAS!$D:$D,METAS!$B:$B,PAUSAS!$E59)))</f>
        <v>0</v>
      </c>
      <c r="BQ59" s="28">
        <f>IF($B59="","",IF(COUNTIF(BASE!$A:$A,PAUSAS!BQ$3)=0,"",SUMIFS(BASE!$AA:$AA,BASE!$A:$A,PAUSAS!BQ$3,BASE!$G:$G,PAUSAS!$B59)))</f>
        <v>0</v>
      </c>
      <c r="BR59" s="28">
        <f>IF(BQ59="","",IF(SUMIFS(METAS!$D:$D,METAS!$B:$B,PAUSAS!$E59)&gt;=BQ59,0,BQ59-SUMIFS(METAS!$D:$D,METAS!$B:$B,PAUSAS!$E59)))</f>
        <v>0</v>
      </c>
      <c r="BS59" s="18">
        <f>IF($B59="","",IF(COUNTIF(BASE!$A:$A,PAUSAS!BS$3)=0,"",SUMIFS(BASE!$AA:$AA,BASE!$A:$A,PAUSAS!BS$3,BASE!$G:$G,PAUSAS!$B59)))</f>
        <v>2.7141203703703702E-2</v>
      </c>
      <c r="BT59" s="18">
        <f>IF(BS59="","",IF(SUMIFS(METAS!$D:$D,METAS!$B:$B,PAUSAS!$E59)&gt;=BS59,0,BS59-SUMIFS(METAS!$D:$D,METAS!$B:$B,PAUSAS!$E59)))</f>
        <v>0</v>
      </c>
      <c r="BU59" s="28">
        <f>IF($B59="","",IF(COUNTIF(BASE!$A:$A,PAUSAS!BU$3)=0,"",SUMIFS(BASE!$AA:$AA,BASE!$A:$A,PAUSAS!BU$3,BASE!$G:$G,PAUSAS!$B59)))</f>
        <v>2.434027777777778E-2</v>
      </c>
      <c r="BV59" s="28">
        <f>IF(BU59="","",IF(SUMIFS(METAS!$D:$D,METAS!$B:$B,PAUSAS!$E59)&gt;=BU59,0,BU59-SUMIFS(METAS!$D:$D,METAS!$B:$B,PAUSAS!$E59)))</f>
        <v>0</v>
      </c>
    </row>
    <row r="60" spans="2:74" s="8" customFormat="1" x14ac:dyDescent="0.25">
      <c r="B60" s="50">
        <v>91381</v>
      </c>
      <c r="C60" s="16" t="str">
        <f>IF($B60="","",VLOOKUP($B60,EQUIPE!$B:$E,2,0))</f>
        <v>GIOVANNA ARCINE CAROLINO</v>
      </c>
      <c r="D60" s="16" t="str">
        <f>IF($B60="","",VLOOKUP($B60,EQUIPE!$B:$F,5,0))</f>
        <v>ULTRAGAZ FRONT</v>
      </c>
      <c r="E60" s="18">
        <f>IF($B60="","",VLOOKUP($B60,EQUIPE!$B:$E,3,0))</f>
        <v>0.2638888888888889</v>
      </c>
      <c r="F60" s="16" t="str">
        <f>IF($B60="","",VLOOKUP($B60,EQUIPE!$B:$E,4,0))</f>
        <v>MARCELA GOMES DE FARIAS</v>
      </c>
      <c r="H60" s="18">
        <f>IF($B60="","",SUMIFS(ABS!$H:$H,ABS!$B:$B,PAUSAS!$B60)*SUMIFS(METAS!$D:$D,METAS!$B:$B,PAUSAS!$E60))</f>
        <v>0.76388888888888884</v>
      </c>
      <c r="I60" s="18">
        <f t="shared" si="1"/>
        <v>0.74106481481481468</v>
      </c>
      <c r="J60" s="18">
        <f t="shared" si="2"/>
        <v>1.4814814814814833E-2</v>
      </c>
      <c r="K60" s="19">
        <f t="shared" si="3"/>
        <v>0.98060606060606059</v>
      </c>
      <c r="M60" s="28">
        <f>IF($B60="","",IF(COUNTIF(BASE!$A:$A,PAUSAS!M$3)=0,"",SUMIFS(BASE!$AA:$AA,BASE!$A:$A,PAUSAS!M$3,BASE!$G:$G,PAUSAS!$B60)))</f>
        <v>0</v>
      </c>
      <c r="N60" s="28">
        <f>IF(M60="","",IF(SUMIFS(METAS!$D:$D,METAS!$B:$B,PAUSAS!$E60)&gt;=M60,0,M60-SUMIFS(METAS!$D:$D,METAS!$B:$B,PAUSAS!$E60)))</f>
        <v>0</v>
      </c>
      <c r="O60" s="18">
        <f>IF($B60="","",IF(COUNTIF(BASE!$A:$A,PAUSAS!O$3)=0,"",SUMIFS(BASE!$AA:$AA,BASE!$A:$A,PAUSAS!O$3,BASE!$G:$G,PAUSAS!$B60)))</f>
        <v>3.0462962962962963E-2</v>
      </c>
      <c r="P60" s="18">
        <f>IF(O60="","",IF(SUMIFS(METAS!$D:$D,METAS!$B:$B,PAUSAS!$E60)&gt;=O60,0,O60-SUMIFS(METAS!$D:$D,METAS!$B:$B,PAUSAS!$E60)))</f>
        <v>0</v>
      </c>
      <c r="Q60" s="28">
        <f>IF($B60="","",IF(COUNTIF(BASE!$A:$A,PAUSAS!Q$3)=0,"",SUMIFS(BASE!$AA:$AA,BASE!$A:$A,PAUSAS!Q$3,BASE!$G:$G,PAUSAS!$B60)))</f>
        <v>2.9664351851851851E-2</v>
      </c>
      <c r="R60" s="28">
        <f>IF(Q60="","",IF(SUMIFS(METAS!$D:$D,METAS!$B:$B,PAUSAS!$E60)&gt;=Q60,0,Q60-SUMIFS(METAS!$D:$D,METAS!$B:$B,PAUSAS!$E60)))</f>
        <v>0</v>
      </c>
      <c r="S60" s="18">
        <f>IF($B60="","",IF(COUNTIF(BASE!$A:$A,PAUSAS!S$3)=0,"",SUMIFS(BASE!$AA:$AA,BASE!$A:$A,PAUSAS!S$3,BASE!$G:$G,PAUSAS!$B60)))</f>
        <v>2.8553240740740744E-2</v>
      </c>
      <c r="T60" s="18">
        <f>IF(S60="","",IF(SUMIFS(METAS!$D:$D,METAS!$B:$B,PAUSAS!$E60)&gt;=S60,0,S60-SUMIFS(METAS!$D:$D,METAS!$B:$B,PAUSAS!$E60)))</f>
        <v>0</v>
      </c>
      <c r="U60" s="28">
        <f>IF($B60="","",IF(COUNTIF(BASE!$A:$A,PAUSAS!U$3)=0,"",SUMIFS(BASE!$AA:$AA,BASE!$A:$A,PAUSAS!U$3,BASE!$G:$G,PAUSAS!$B60)))</f>
        <v>2.8912037037037035E-2</v>
      </c>
      <c r="V60" s="28">
        <f>IF(U60="","",IF(SUMIFS(METAS!$D:$D,METAS!$B:$B,PAUSAS!$E60)&gt;=U60,0,U60-SUMIFS(METAS!$D:$D,METAS!$B:$B,PAUSAS!$E60)))</f>
        <v>0</v>
      </c>
      <c r="W60" s="18">
        <f>IF($B60="","",IF(COUNTIF(BASE!$A:$A,PAUSAS!W$3)=0,"",SUMIFS(BASE!$AA:$AA,BASE!$A:$A,PAUSAS!W$3,BASE!$G:$G,PAUSAS!$B60)))</f>
        <v>1.6562500000000001E-2</v>
      </c>
      <c r="X60" s="18">
        <f>IF(W60="","",IF(SUMIFS(METAS!$D:$D,METAS!$B:$B,PAUSAS!$E60)&gt;=W60,0,W60-SUMIFS(METAS!$D:$D,METAS!$B:$B,PAUSAS!$E60)))</f>
        <v>0</v>
      </c>
      <c r="Y60" s="28">
        <f>IF($B60="","",IF(COUNTIF(BASE!$A:$A,PAUSAS!Y$3)=0,"",SUMIFS(BASE!$AA:$AA,BASE!$A:$A,PAUSAS!Y$3,BASE!$G:$G,PAUSAS!$B60)))</f>
        <v>3.2175925925925927E-2</v>
      </c>
      <c r="Z60" s="28">
        <f>IF(Y60="","",IF(SUMIFS(METAS!$D:$D,METAS!$B:$B,PAUSAS!$E60)&gt;=Y60,0,Y60-SUMIFS(METAS!$D:$D,METAS!$B:$B,PAUSAS!$E60)))</f>
        <v>1.6203703703703727E-3</v>
      </c>
      <c r="AA60" s="18">
        <f>IF($B60="","",IF(COUNTIF(BASE!$A:$A,PAUSAS!AA$3)=0,"",SUMIFS(BASE!$AA:$AA,BASE!$A:$A,PAUSAS!AA$3,BASE!$G:$G,PAUSAS!$B60)))</f>
        <v>0</v>
      </c>
      <c r="AB60" s="18">
        <f>IF(AA60="","",IF(SUMIFS(METAS!$D:$D,METAS!$B:$B,PAUSAS!$E60)&gt;=AA60,0,AA60-SUMIFS(METAS!$D:$D,METAS!$B:$B,PAUSAS!$E60)))</f>
        <v>0</v>
      </c>
      <c r="AC60" s="28">
        <f>IF($B60="","",IF(COUNTIF(BASE!$A:$A,PAUSAS!AC$3)=0,"",SUMIFS(BASE!$AA:$AA,BASE!$A:$A,PAUSAS!AC$3,BASE!$G:$G,PAUSAS!$B60)))</f>
        <v>3.0613425925925929E-2</v>
      </c>
      <c r="AD60" s="28">
        <f>IF(AC60="","",IF(SUMIFS(METAS!$D:$D,METAS!$B:$B,PAUSAS!$E60)&gt;=AC60,0,AC60-SUMIFS(METAS!$D:$D,METAS!$B:$B,PAUSAS!$E60)))</f>
        <v>5.7870370370374791E-5</v>
      </c>
      <c r="AE60" s="18">
        <f>IF($B60="","",IF(COUNTIF(BASE!$A:$A,PAUSAS!AE$3)=0,"",SUMIFS(BASE!$AA:$AA,BASE!$A:$A,PAUSAS!AE$3,BASE!$G:$G,PAUSAS!$B60)))</f>
        <v>3.1851851851851853E-2</v>
      </c>
      <c r="AF60" s="18">
        <f>IF(AE60="","",IF(SUMIFS(METAS!$D:$D,METAS!$B:$B,PAUSAS!$E60)&gt;=AE60,0,AE60-SUMIFS(METAS!$D:$D,METAS!$B:$B,PAUSAS!$E60)))</f>
        <v>1.2962962962962989E-3</v>
      </c>
      <c r="AG60" s="28">
        <f>IF($B60="","",IF(COUNTIF(BASE!$A:$A,PAUSAS!AG$3)=0,"",SUMIFS(BASE!$AA:$AA,BASE!$A:$A,PAUSAS!AG$3,BASE!$G:$G,PAUSAS!$B60)))</f>
        <v>3.3611111111111105E-2</v>
      </c>
      <c r="AH60" s="28">
        <f>IF(AG60="","",IF(SUMIFS(METAS!$D:$D,METAS!$B:$B,PAUSAS!$E60)&gt;=AG60,0,AG60-SUMIFS(METAS!$D:$D,METAS!$B:$B,PAUSAS!$E60)))</f>
        <v>3.0555555555555509E-3</v>
      </c>
      <c r="AI60" s="18">
        <f>IF($B60="","",IF(COUNTIF(BASE!$A:$A,PAUSAS!AI$3)=0,"",SUMIFS(BASE!$AA:$AA,BASE!$A:$A,PAUSAS!AI$3,BASE!$G:$G,PAUSAS!$B60)))</f>
        <v>3.2175925925925927E-2</v>
      </c>
      <c r="AJ60" s="18">
        <f>IF(AI60="","",IF(SUMIFS(METAS!$D:$D,METAS!$B:$B,PAUSAS!$E60)&gt;=AI60,0,AI60-SUMIFS(METAS!$D:$D,METAS!$B:$B,PAUSAS!$E60)))</f>
        <v>1.6203703703703727E-3</v>
      </c>
      <c r="AK60" s="28">
        <f>IF($B60="","",IF(COUNTIF(BASE!$A:$A,PAUSAS!AK$3)=0,"",SUMIFS(BASE!$AA:$AA,BASE!$A:$A,PAUSAS!AK$3,BASE!$G:$G,PAUSAS!$B60)))</f>
        <v>0</v>
      </c>
      <c r="AL60" s="28">
        <f>IF(AK60="","",IF(SUMIFS(METAS!$D:$D,METAS!$B:$B,PAUSAS!$E60)&gt;=AK60,0,AK60-SUMIFS(METAS!$D:$D,METAS!$B:$B,PAUSAS!$E60)))</f>
        <v>0</v>
      </c>
      <c r="AM60" s="18">
        <f>IF($B60="","",IF(COUNTIF(BASE!$A:$A,PAUSAS!AM$3)=0,"",SUMIFS(BASE!$AA:$AA,BASE!$A:$A,PAUSAS!AM$3,BASE!$G:$G,PAUSAS!$B60)))</f>
        <v>2.3368055555555555E-2</v>
      </c>
      <c r="AN60" s="18">
        <f>IF(AM60="","",IF(SUMIFS(METAS!$D:$D,METAS!$B:$B,PAUSAS!$E60)&gt;=AM60,0,AM60-SUMIFS(METAS!$D:$D,METAS!$B:$B,PAUSAS!$E60)))</f>
        <v>0</v>
      </c>
      <c r="AO60" s="28">
        <f>IF($B60="","",IF(COUNTIF(BASE!$A:$A,PAUSAS!AO$3)=0,"",SUMIFS(BASE!$AA:$AA,BASE!$A:$A,PAUSAS!AO$3,BASE!$G:$G,PAUSAS!$B60)))</f>
        <v>2.7442129629629629E-2</v>
      </c>
      <c r="AP60" s="28">
        <f>IF(AO60="","",IF(SUMIFS(METAS!$D:$D,METAS!$B:$B,PAUSAS!$E60)&gt;=AO60,0,AO60-SUMIFS(METAS!$D:$D,METAS!$B:$B,PAUSAS!$E60)))</f>
        <v>0</v>
      </c>
      <c r="AQ60" s="18">
        <f>IF($B60="","",IF(COUNTIF(BASE!$A:$A,PAUSAS!AQ$3)=0,"",SUMIFS(BASE!$AA:$AA,BASE!$A:$A,PAUSAS!AQ$3,BASE!$G:$G,PAUSAS!$B60)))</f>
        <v>3.0011574074074072E-2</v>
      </c>
      <c r="AR60" s="18">
        <f>IF(AQ60="","",IF(SUMIFS(METAS!$D:$D,METAS!$B:$B,PAUSAS!$E60)&gt;=AQ60,0,AQ60-SUMIFS(METAS!$D:$D,METAS!$B:$B,PAUSAS!$E60)))</f>
        <v>0</v>
      </c>
      <c r="AS60" s="28">
        <f>IF($B60="","",IF(COUNTIF(BASE!$A:$A,PAUSAS!AS$3)=0,"",SUMIFS(BASE!$AA:$AA,BASE!$A:$A,PAUSAS!AS$3,BASE!$G:$G,PAUSAS!$B60)))</f>
        <v>3.0775462962962963E-2</v>
      </c>
      <c r="AT60" s="28">
        <f>IF(AS60="","",IF(SUMIFS(METAS!$D:$D,METAS!$B:$B,PAUSAS!$E60)&gt;=AS60,0,AS60-SUMIFS(METAS!$D:$D,METAS!$B:$B,PAUSAS!$E60)))</f>
        <v>2.1990740740740825E-4</v>
      </c>
      <c r="AU60" s="18">
        <f>IF($B60="","",IF(COUNTIF(BASE!$A:$A,PAUSAS!AU$3)=0,"",SUMIFS(BASE!$AA:$AA,BASE!$A:$A,PAUSAS!AU$3,BASE!$G:$G,PAUSAS!$B60)))</f>
        <v>0</v>
      </c>
      <c r="AV60" s="18">
        <f>IF(AU60="","",IF(SUMIFS(METAS!$D:$D,METAS!$B:$B,PAUSAS!$E60)&gt;=AU60,0,AU60-SUMIFS(METAS!$D:$D,METAS!$B:$B,PAUSAS!$E60)))</f>
        <v>0</v>
      </c>
      <c r="AW60" s="28">
        <f>IF($B60="","",IF(COUNTIF(BASE!$A:$A,PAUSAS!AW$3)=0,"",SUMIFS(BASE!$AA:$AA,BASE!$A:$A,PAUSAS!AW$3,BASE!$G:$G,PAUSAS!$B60)))</f>
        <v>3.1504629629629632E-2</v>
      </c>
      <c r="AX60" s="28">
        <f>IF(AW60="","",IF(SUMIFS(METAS!$D:$D,METAS!$B:$B,PAUSAS!$E60)&gt;=AW60,0,AW60-SUMIFS(METAS!$D:$D,METAS!$B:$B,PAUSAS!$E60)))</f>
        <v>9.4907407407407787E-4</v>
      </c>
      <c r="AY60" s="18">
        <f>IF($B60="","",IF(COUNTIF(BASE!$A:$A,PAUSAS!AY$3)=0,"",SUMIFS(BASE!$AA:$AA,BASE!$A:$A,PAUSAS!AY$3,BASE!$G:$G,PAUSAS!$B60)))</f>
        <v>3.0578703703703705E-2</v>
      </c>
      <c r="AZ60" s="18">
        <f>IF(AY60="","",IF(SUMIFS(METAS!$D:$D,METAS!$B:$B,PAUSAS!$E60)&gt;=AY60,0,AY60-SUMIFS(METAS!$D:$D,METAS!$B:$B,PAUSAS!$E60)))</f>
        <v>2.314814814815061E-5</v>
      </c>
      <c r="BA60" s="28">
        <f>IF($B60="","",IF(COUNTIF(BASE!$A:$A,PAUSAS!BA$3)=0,"",SUMIFS(BASE!$AA:$AA,BASE!$A:$A,PAUSAS!BA$3,BASE!$G:$G,PAUSAS!$B60)))</f>
        <v>3.0995370370370371E-2</v>
      </c>
      <c r="BB60" s="28">
        <f>IF(BA60="","",IF(SUMIFS(METAS!$D:$D,METAS!$B:$B,PAUSAS!$E60)&gt;=BA60,0,BA60-SUMIFS(METAS!$D:$D,METAS!$B:$B,PAUSAS!$E60)))</f>
        <v>4.3981481481481649E-4</v>
      </c>
      <c r="BC60" s="18">
        <f>IF($B60="","",IF(COUNTIF(BASE!$A:$A,PAUSAS!BC$3)=0,"",SUMIFS(BASE!$AA:$AA,BASE!$A:$A,PAUSAS!BC$3,BASE!$G:$G,PAUSAS!$B60)))</f>
        <v>2.7858796296296298E-2</v>
      </c>
      <c r="BD60" s="18">
        <f>IF(BC60="","",IF(SUMIFS(METAS!$D:$D,METAS!$B:$B,PAUSAS!$E60)&gt;=BC60,0,BC60-SUMIFS(METAS!$D:$D,METAS!$B:$B,PAUSAS!$E60)))</f>
        <v>0</v>
      </c>
      <c r="BE60" s="28">
        <f>IF($B60="","",IF(COUNTIF(BASE!$A:$A,PAUSAS!BE$3)=0,"",SUMIFS(BASE!$AA:$AA,BASE!$A:$A,PAUSAS!BE$3,BASE!$G:$G,PAUSAS!$B60)))</f>
        <v>0</v>
      </c>
      <c r="BF60" s="28">
        <f>IF(BE60="","",IF(SUMIFS(METAS!$D:$D,METAS!$B:$B,PAUSAS!$E60)&gt;=BE60,0,BE60-SUMIFS(METAS!$D:$D,METAS!$B:$B,PAUSAS!$E60)))</f>
        <v>0</v>
      </c>
      <c r="BG60" s="18">
        <f>IF($B60="","",IF(COUNTIF(BASE!$A:$A,PAUSAS!BG$3)=0,"",SUMIFS(BASE!$AA:$AA,BASE!$A:$A,PAUSAS!BG$3,BASE!$G:$G,PAUSAS!$B60)))</f>
        <v>3.2627314814814817E-2</v>
      </c>
      <c r="BH60" s="18">
        <f>IF(BG60="","",IF(SUMIFS(METAS!$D:$D,METAS!$B:$B,PAUSAS!$E60)&gt;=BG60,0,BG60-SUMIFS(METAS!$D:$D,METAS!$B:$B,PAUSAS!$E60)))</f>
        <v>2.0717592592592628E-3</v>
      </c>
      <c r="BI60" s="28">
        <f>IF($B60="","",IF(COUNTIF(BASE!$A:$A,PAUSAS!BI$3)=0,"",SUMIFS(BASE!$AA:$AA,BASE!$A:$A,PAUSAS!BI$3,BASE!$G:$G,PAUSAS!$B60)))</f>
        <v>2.9363425925925925E-2</v>
      </c>
      <c r="BJ60" s="28">
        <f>IF(BI60="","",IF(SUMIFS(METAS!$D:$D,METAS!$B:$B,PAUSAS!$E60)&gt;=BI60,0,BI60-SUMIFS(METAS!$D:$D,METAS!$B:$B,PAUSAS!$E60)))</f>
        <v>0</v>
      </c>
      <c r="BK60" s="18">
        <f>IF($B60="","",IF(COUNTIF(BASE!$A:$A,PAUSAS!BK$3)=0,"",SUMIFS(BASE!$AA:$AA,BASE!$A:$A,PAUSAS!BK$3,BASE!$G:$G,PAUSAS!$B60)))</f>
        <v>2.6921296296296297E-2</v>
      </c>
      <c r="BL60" s="18">
        <f>IF(BK60="","",IF(SUMIFS(METAS!$D:$D,METAS!$B:$B,PAUSAS!$E60)&gt;=BK60,0,BK60-SUMIFS(METAS!$D:$D,METAS!$B:$B,PAUSAS!$E60)))</f>
        <v>0</v>
      </c>
      <c r="BM60" s="28">
        <f>IF($B60="","",IF(COUNTIF(BASE!$A:$A,PAUSAS!BM$3)=0,"",SUMIFS(BASE!$AA:$AA,BASE!$A:$A,PAUSAS!BM$3,BASE!$G:$G,PAUSAS!$B60)))</f>
        <v>3.4016203703703701E-2</v>
      </c>
      <c r="BN60" s="28">
        <f>IF(BM60="","",IF(SUMIFS(METAS!$D:$D,METAS!$B:$B,PAUSAS!$E60)&gt;=BM60,0,BM60-SUMIFS(METAS!$D:$D,METAS!$B:$B,PAUSAS!$E60)))</f>
        <v>3.4606481481481467E-3</v>
      </c>
      <c r="BO60" s="18">
        <f>IF($B60="","",IF(COUNTIF(BASE!$A:$A,PAUSAS!BO$3)=0,"",SUMIFS(BASE!$AA:$AA,BASE!$A:$A,PAUSAS!BO$3,BASE!$G:$G,PAUSAS!$B60)))</f>
        <v>0</v>
      </c>
      <c r="BP60" s="18">
        <f>IF(BO60="","",IF(SUMIFS(METAS!$D:$D,METAS!$B:$B,PAUSAS!$E60)&gt;=BO60,0,BO60-SUMIFS(METAS!$D:$D,METAS!$B:$B,PAUSAS!$E60)))</f>
        <v>0</v>
      </c>
      <c r="BQ60" s="28">
        <f>IF($B60="","",IF(COUNTIF(BASE!$A:$A,PAUSAS!BQ$3)=0,"",SUMIFS(BASE!$AA:$AA,BASE!$A:$A,PAUSAS!BQ$3,BASE!$G:$G,PAUSAS!$B60)))</f>
        <v>3.0289351851851852E-2</v>
      </c>
      <c r="BR60" s="28">
        <f>IF(BQ60="","",IF(SUMIFS(METAS!$D:$D,METAS!$B:$B,PAUSAS!$E60)&gt;=BQ60,0,BQ60-SUMIFS(METAS!$D:$D,METAS!$B:$B,PAUSAS!$E60)))</f>
        <v>0</v>
      </c>
      <c r="BS60" s="18">
        <f>IF($B60="","",IF(COUNTIF(BASE!$A:$A,PAUSAS!BS$3)=0,"",SUMIFS(BASE!$AA:$AA,BASE!$A:$A,PAUSAS!BS$3,BASE!$G:$G,PAUSAS!$B60)))</f>
        <v>3.0277777777777778E-2</v>
      </c>
      <c r="BT60" s="18">
        <f>IF(BS60="","",IF(SUMIFS(METAS!$D:$D,METAS!$B:$B,PAUSAS!$E60)&gt;=BS60,0,BS60-SUMIFS(METAS!$D:$D,METAS!$B:$B,PAUSAS!$E60)))</f>
        <v>0</v>
      </c>
      <c r="BU60" s="28">
        <f>IF($B60="","",IF(COUNTIF(BASE!$A:$A,PAUSAS!BU$3)=0,"",SUMIFS(BASE!$AA:$AA,BASE!$A:$A,PAUSAS!BU$3,BASE!$G:$G,PAUSAS!$B60)))</f>
        <v>3.0451388888888885E-2</v>
      </c>
      <c r="BV60" s="28">
        <f>IF(BU60="","",IF(SUMIFS(METAS!$D:$D,METAS!$B:$B,PAUSAS!$E60)&gt;=BU60,0,BU60-SUMIFS(METAS!$D:$D,METAS!$B:$B,PAUSAS!$E60)))</f>
        <v>0</v>
      </c>
    </row>
    <row r="61" spans="2:74" s="8" customFormat="1" x14ac:dyDescent="0.25">
      <c r="B61" s="50">
        <v>91165</v>
      </c>
      <c r="C61" s="16" t="str">
        <f>IF($B61="","",VLOOKUP($B61,EQUIPE!$B:$E,2,0))</f>
        <v>JENNIFER MIRELLE DE ALMEIDA SANTOS</v>
      </c>
      <c r="D61" s="16" t="str">
        <f>IF($B61="","",VLOOKUP($B61,EQUIPE!$B:$F,5,0))</f>
        <v>ULTRAGAZ FRONT</v>
      </c>
      <c r="E61" s="18">
        <f>IF($B61="","",VLOOKUP($B61,EQUIPE!$B:$E,3,0))</f>
        <v>0.26388888888888895</v>
      </c>
      <c r="F61" s="16" t="str">
        <f>IF($B61="","",VLOOKUP($B61,EQUIPE!$B:$E,4,0))</f>
        <v>MARCELA GOMES DE FARIAS</v>
      </c>
      <c r="H61" s="18">
        <f>IF($B61="","",SUMIFS(ABS!$H:$H,ABS!$B:$B,PAUSAS!$B61)*SUMIFS(METAS!$D:$D,METAS!$B:$B,PAUSAS!$E61))</f>
        <v>0.70277777777777772</v>
      </c>
      <c r="I61" s="18">
        <f t="shared" si="1"/>
        <v>0.47780092592592588</v>
      </c>
      <c r="J61" s="18">
        <f t="shared" si="2"/>
        <v>4.1898148148148198E-3</v>
      </c>
      <c r="K61" s="19">
        <f t="shared" si="3"/>
        <v>0.99403820816864297</v>
      </c>
      <c r="M61" s="28">
        <f>IF($B61="","",IF(COUNTIF(BASE!$A:$A,PAUSAS!M$3)=0,"",SUMIFS(BASE!$AA:$AA,BASE!$A:$A,PAUSAS!M$3,BASE!$G:$G,PAUSAS!$B61)))</f>
        <v>0</v>
      </c>
      <c r="N61" s="28">
        <f>IF(M61="","",IF(SUMIFS(METAS!$D:$D,METAS!$B:$B,PAUSAS!$E61)&gt;=M61,0,M61-SUMIFS(METAS!$D:$D,METAS!$B:$B,PAUSAS!$E61)))</f>
        <v>0</v>
      </c>
      <c r="O61" s="18">
        <f>IF($B61="","",IF(COUNTIF(BASE!$A:$A,PAUSAS!O$3)=0,"",SUMIFS(BASE!$AA:$AA,BASE!$A:$A,PAUSAS!O$3,BASE!$G:$G,PAUSAS!$B61)))</f>
        <v>3.0312499999999999E-2</v>
      </c>
      <c r="P61" s="18">
        <f>IF(O61="","",IF(SUMIFS(METAS!$D:$D,METAS!$B:$B,PAUSAS!$E61)&gt;=O61,0,O61-SUMIFS(METAS!$D:$D,METAS!$B:$B,PAUSAS!$E61)))</f>
        <v>0</v>
      </c>
      <c r="Q61" s="28">
        <f>IF($B61="","",IF(COUNTIF(BASE!$A:$A,PAUSAS!Q$3)=0,"",SUMIFS(BASE!$AA:$AA,BASE!$A:$A,PAUSAS!Q$3,BASE!$G:$G,PAUSAS!$B61)))</f>
        <v>2.9409722222222219E-2</v>
      </c>
      <c r="R61" s="28">
        <f>IF(Q61="","",IF(SUMIFS(METAS!$D:$D,METAS!$B:$B,PAUSAS!$E61)&gt;=Q61,0,Q61-SUMIFS(METAS!$D:$D,METAS!$B:$B,PAUSAS!$E61)))</f>
        <v>0</v>
      </c>
      <c r="S61" s="18">
        <f>IF($B61="","",IF(COUNTIF(BASE!$A:$A,PAUSAS!S$3)=0,"",SUMIFS(BASE!$AA:$AA,BASE!$A:$A,PAUSAS!S$3,BASE!$G:$G,PAUSAS!$B61)))</f>
        <v>2.9988425925925925E-2</v>
      </c>
      <c r="T61" s="18">
        <f>IF(S61="","",IF(SUMIFS(METAS!$D:$D,METAS!$B:$B,PAUSAS!$E61)&gt;=S61,0,S61-SUMIFS(METAS!$D:$D,METAS!$B:$B,PAUSAS!$E61)))</f>
        <v>0</v>
      </c>
      <c r="U61" s="28">
        <f>IF($B61="","",IF(COUNTIF(BASE!$A:$A,PAUSAS!U$3)=0,"",SUMIFS(BASE!$AA:$AA,BASE!$A:$A,PAUSAS!U$3,BASE!$G:$G,PAUSAS!$B61)))</f>
        <v>0</v>
      </c>
      <c r="V61" s="28">
        <f>IF(U61="","",IF(SUMIFS(METAS!$D:$D,METAS!$B:$B,PAUSAS!$E61)&gt;=U61,0,U61-SUMIFS(METAS!$D:$D,METAS!$B:$B,PAUSAS!$E61)))</f>
        <v>0</v>
      </c>
      <c r="W61" s="18">
        <f>IF($B61="","",IF(COUNTIF(BASE!$A:$A,PAUSAS!W$3)=0,"",SUMIFS(BASE!$AA:$AA,BASE!$A:$A,PAUSAS!W$3,BASE!$G:$G,PAUSAS!$B61)))</f>
        <v>2.886574074074074E-2</v>
      </c>
      <c r="X61" s="18">
        <f>IF(W61="","",IF(SUMIFS(METAS!$D:$D,METAS!$B:$B,PAUSAS!$E61)&gt;=W61,0,W61-SUMIFS(METAS!$D:$D,METAS!$B:$B,PAUSAS!$E61)))</f>
        <v>0</v>
      </c>
      <c r="Y61" s="28">
        <f>IF($B61="","",IF(COUNTIF(BASE!$A:$A,PAUSAS!Y$3)=0,"",SUMIFS(BASE!$AA:$AA,BASE!$A:$A,PAUSAS!Y$3,BASE!$G:$G,PAUSAS!$B61)))</f>
        <v>0</v>
      </c>
      <c r="Z61" s="28">
        <f>IF(Y61="","",IF(SUMIFS(METAS!$D:$D,METAS!$B:$B,PAUSAS!$E61)&gt;=Y61,0,Y61-SUMIFS(METAS!$D:$D,METAS!$B:$B,PAUSAS!$E61)))</f>
        <v>0</v>
      </c>
      <c r="AA61" s="18">
        <f>IF($B61="","",IF(COUNTIF(BASE!$A:$A,PAUSAS!AA$3)=0,"",SUMIFS(BASE!$AA:$AA,BASE!$A:$A,PAUSAS!AA$3,BASE!$G:$G,PAUSAS!$B61)))</f>
        <v>3.0046296296296293E-2</v>
      </c>
      <c r="AB61" s="18">
        <f>IF(AA61="","",IF(SUMIFS(METAS!$D:$D,METAS!$B:$B,PAUSAS!$E61)&gt;=AA61,0,AA61-SUMIFS(METAS!$D:$D,METAS!$B:$B,PAUSAS!$E61)))</f>
        <v>0</v>
      </c>
      <c r="AC61" s="28">
        <f>IF($B61="","",IF(COUNTIF(BASE!$A:$A,PAUSAS!AC$3)=0,"",SUMIFS(BASE!$AA:$AA,BASE!$A:$A,PAUSAS!AC$3,BASE!$G:$G,PAUSAS!$B61)))</f>
        <v>3.0115740740740742E-2</v>
      </c>
      <c r="AD61" s="28">
        <f>IF(AC61="","",IF(SUMIFS(METAS!$D:$D,METAS!$B:$B,PAUSAS!$E61)&gt;=AC61,0,AC61-SUMIFS(METAS!$D:$D,METAS!$B:$B,PAUSAS!$E61)))</f>
        <v>0</v>
      </c>
      <c r="AE61" s="18">
        <f>IF($B61="","",IF(COUNTIF(BASE!$A:$A,PAUSAS!AE$3)=0,"",SUMIFS(BASE!$AA:$AA,BASE!$A:$A,PAUSAS!AE$3,BASE!$G:$G,PAUSAS!$B61)))</f>
        <v>0.03</v>
      </c>
      <c r="AF61" s="18">
        <f>IF(AE61="","",IF(SUMIFS(METAS!$D:$D,METAS!$B:$B,PAUSAS!$E61)&gt;=AE61,0,AE61-SUMIFS(METAS!$D:$D,METAS!$B:$B,PAUSAS!$E61)))</f>
        <v>0</v>
      </c>
      <c r="AG61" s="28">
        <f>IF($B61="","",IF(COUNTIF(BASE!$A:$A,PAUSAS!AG$3)=0,"",SUMIFS(BASE!$AA:$AA,BASE!$A:$A,PAUSAS!AG$3,BASE!$G:$G,PAUSAS!$B61)))</f>
        <v>3.3680555555555554E-2</v>
      </c>
      <c r="AH61" s="28">
        <f>IF(AG61="","",IF(SUMIFS(METAS!$D:$D,METAS!$B:$B,PAUSAS!$E61)&gt;=AG61,0,AG61-SUMIFS(METAS!$D:$D,METAS!$B:$B,PAUSAS!$E61)))</f>
        <v>3.1249999999999993E-3</v>
      </c>
      <c r="AI61" s="18">
        <f>IF($B61="","",IF(COUNTIF(BASE!$A:$A,PAUSAS!AI$3)=0,"",SUMIFS(BASE!$AA:$AA,BASE!$A:$A,PAUSAS!AI$3,BASE!$G:$G,PAUSAS!$B61)))</f>
        <v>0</v>
      </c>
      <c r="AJ61" s="18">
        <f>IF(AI61="","",IF(SUMIFS(METAS!$D:$D,METAS!$B:$B,PAUSAS!$E61)&gt;=AI61,0,AI61-SUMIFS(METAS!$D:$D,METAS!$B:$B,PAUSAS!$E61)))</f>
        <v>0</v>
      </c>
      <c r="AK61" s="28">
        <f>IF($B61="","",IF(COUNTIF(BASE!$A:$A,PAUSAS!AK$3)=0,"",SUMIFS(BASE!$AA:$AA,BASE!$A:$A,PAUSAS!AK$3,BASE!$G:$G,PAUSAS!$B61)))</f>
        <v>2.9502314814814815E-2</v>
      </c>
      <c r="AL61" s="28">
        <f>IF(AK61="","",IF(SUMIFS(METAS!$D:$D,METAS!$B:$B,PAUSAS!$E61)&gt;=AK61,0,AK61-SUMIFS(METAS!$D:$D,METAS!$B:$B,PAUSAS!$E61)))</f>
        <v>0</v>
      </c>
      <c r="AM61" s="18">
        <f>IF($B61="","",IF(COUNTIF(BASE!$A:$A,PAUSAS!AM$3)=0,"",SUMIFS(BASE!$AA:$AA,BASE!$A:$A,PAUSAS!AM$3,BASE!$G:$G,PAUSAS!$B61)))</f>
        <v>0</v>
      </c>
      <c r="AN61" s="18">
        <f>IF(AM61="","",IF(SUMIFS(METAS!$D:$D,METAS!$B:$B,PAUSAS!$E61)&gt;=AM61,0,AM61-SUMIFS(METAS!$D:$D,METAS!$B:$B,PAUSAS!$E61)))</f>
        <v>0</v>
      </c>
      <c r="AO61" s="28">
        <f>IF($B61="","",IF(COUNTIF(BASE!$A:$A,PAUSAS!AO$3)=0,"",SUMIFS(BASE!$AA:$AA,BASE!$A:$A,PAUSAS!AO$3,BASE!$G:$G,PAUSAS!$B61)))</f>
        <v>2.8148148148148151E-2</v>
      </c>
      <c r="AP61" s="28">
        <f>IF(AO61="","",IF(SUMIFS(METAS!$D:$D,METAS!$B:$B,PAUSAS!$E61)&gt;=AO61,0,AO61-SUMIFS(METAS!$D:$D,METAS!$B:$B,PAUSAS!$E61)))</f>
        <v>0</v>
      </c>
      <c r="AQ61" s="18">
        <f>IF($B61="","",IF(COUNTIF(BASE!$A:$A,PAUSAS!AQ$3)=0,"",SUMIFS(BASE!$AA:$AA,BASE!$A:$A,PAUSAS!AQ$3,BASE!$G:$G,PAUSAS!$B61)))</f>
        <v>2.9641203703703701E-2</v>
      </c>
      <c r="AR61" s="18">
        <f>IF(AQ61="","",IF(SUMIFS(METAS!$D:$D,METAS!$B:$B,PAUSAS!$E61)&gt;=AQ61,0,AQ61-SUMIFS(METAS!$D:$D,METAS!$B:$B,PAUSAS!$E61)))</f>
        <v>0</v>
      </c>
      <c r="AS61" s="28">
        <f>IF($B61="","",IF(COUNTIF(BASE!$A:$A,PAUSAS!AS$3)=0,"",SUMIFS(BASE!$AA:$AA,BASE!$A:$A,PAUSAS!AS$3,BASE!$G:$G,PAUSAS!$B61)))</f>
        <v>2.7824074074074071E-2</v>
      </c>
      <c r="AT61" s="28">
        <f>IF(AS61="","",IF(SUMIFS(METAS!$D:$D,METAS!$B:$B,PAUSAS!$E61)&gt;=AS61,0,AS61-SUMIFS(METAS!$D:$D,METAS!$B:$B,PAUSAS!$E61)))</f>
        <v>0</v>
      </c>
      <c r="AU61" s="18">
        <f>IF($B61="","",IF(COUNTIF(BASE!$A:$A,PAUSAS!AU$3)=0,"",SUMIFS(BASE!$AA:$AA,BASE!$A:$A,PAUSAS!AU$3,BASE!$G:$G,PAUSAS!$B61)))</f>
        <v>0</v>
      </c>
      <c r="AV61" s="18">
        <f>IF(AU61="","",IF(SUMIFS(METAS!$D:$D,METAS!$B:$B,PAUSAS!$E61)&gt;=AU61,0,AU61-SUMIFS(METAS!$D:$D,METAS!$B:$B,PAUSAS!$E61)))</f>
        <v>0</v>
      </c>
      <c r="AW61" s="28">
        <f>IF($B61="","",IF(COUNTIF(BASE!$A:$A,PAUSAS!AW$3)=0,"",SUMIFS(BASE!$AA:$AA,BASE!$A:$A,PAUSAS!AW$3,BASE!$G:$G,PAUSAS!$B61)))</f>
        <v>3.1620370370370375E-2</v>
      </c>
      <c r="AX61" s="28">
        <f>IF(AW61="","",IF(SUMIFS(METAS!$D:$D,METAS!$B:$B,PAUSAS!$E61)&gt;=AW61,0,AW61-SUMIFS(METAS!$D:$D,METAS!$B:$B,PAUSAS!$E61)))</f>
        <v>1.0648148148148205E-3</v>
      </c>
      <c r="AY61" s="18">
        <f>IF($B61="","",IF(COUNTIF(BASE!$A:$A,PAUSAS!AY$3)=0,"",SUMIFS(BASE!$AA:$AA,BASE!$A:$A,PAUSAS!AY$3,BASE!$G:$G,PAUSAS!$B61)))</f>
        <v>2.9050925925925924E-2</v>
      </c>
      <c r="AZ61" s="18">
        <f>IF(AY61="","",IF(SUMIFS(METAS!$D:$D,METAS!$B:$B,PAUSAS!$E61)&gt;=AY61,0,AY61-SUMIFS(METAS!$D:$D,METAS!$B:$B,PAUSAS!$E61)))</f>
        <v>0</v>
      </c>
      <c r="BA61" s="28">
        <f>IF($B61="","",IF(COUNTIF(BASE!$A:$A,PAUSAS!BA$3)=0,"",SUMIFS(BASE!$AA:$AA,BASE!$A:$A,PAUSAS!BA$3,BASE!$G:$G,PAUSAS!$B61)))</f>
        <v>0</v>
      </c>
      <c r="BB61" s="28">
        <f>IF(BA61="","",IF(SUMIFS(METAS!$D:$D,METAS!$B:$B,PAUSAS!$E61)&gt;=BA61,0,BA61-SUMIFS(METAS!$D:$D,METAS!$B:$B,PAUSAS!$E61)))</f>
        <v>0</v>
      </c>
      <c r="BC61" s="18">
        <f>IF($B61="","",IF(COUNTIF(BASE!$A:$A,PAUSAS!BC$3)=0,"",SUMIFS(BASE!$AA:$AA,BASE!$A:$A,PAUSAS!BC$3,BASE!$G:$G,PAUSAS!$B61)))</f>
        <v>0</v>
      </c>
      <c r="BD61" s="18">
        <f>IF(BC61="","",IF(SUMIFS(METAS!$D:$D,METAS!$B:$B,PAUSAS!$E61)&gt;=BC61,0,BC61-SUMIFS(METAS!$D:$D,METAS!$B:$B,PAUSAS!$E61)))</f>
        <v>0</v>
      </c>
      <c r="BE61" s="28">
        <f>IF($B61="","",IF(COUNTIF(BASE!$A:$A,PAUSAS!BE$3)=0,"",SUMIFS(BASE!$AA:$AA,BASE!$A:$A,PAUSAS!BE$3,BASE!$G:$G,PAUSAS!$B61)))</f>
        <v>0</v>
      </c>
      <c r="BF61" s="28">
        <f>IF(BE61="","",IF(SUMIFS(METAS!$D:$D,METAS!$B:$B,PAUSAS!$E61)&gt;=BE61,0,BE61-SUMIFS(METAS!$D:$D,METAS!$B:$B,PAUSAS!$E61)))</f>
        <v>0</v>
      </c>
      <c r="BG61" s="18">
        <f>IF($B61="","",IF(COUNTIF(BASE!$A:$A,PAUSAS!BG$3)=0,"",SUMIFS(BASE!$AA:$AA,BASE!$A:$A,PAUSAS!BG$3,BASE!$G:$G,PAUSAS!$B61)))</f>
        <v>0</v>
      </c>
      <c r="BH61" s="18">
        <f>IF(BG61="","",IF(SUMIFS(METAS!$D:$D,METAS!$B:$B,PAUSAS!$E61)&gt;=BG61,0,BG61-SUMIFS(METAS!$D:$D,METAS!$B:$B,PAUSAS!$E61)))</f>
        <v>0</v>
      </c>
      <c r="BI61" s="28">
        <f>IF($B61="","",IF(COUNTIF(BASE!$A:$A,PAUSAS!BI$3)=0,"",SUMIFS(BASE!$AA:$AA,BASE!$A:$A,PAUSAS!BI$3,BASE!$G:$G,PAUSAS!$B61)))</f>
        <v>0</v>
      </c>
      <c r="BJ61" s="28">
        <f>IF(BI61="","",IF(SUMIFS(METAS!$D:$D,METAS!$B:$B,PAUSAS!$E61)&gt;=BI61,0,BI61-SUMIFS(METAS!$D:$D,METAS!$B:$B,PAUSAS!$E61)))</f>
        <v>0</v>
      </c>
      <c r="BK61" s="18">
        <f>IF($B61="","",IF(COUNTIF(BASE!$A:$A,PAUSAS!BK$3)=0,"",SUMIFS(BASE!$AA:$AA,BASE!$A:$A,PAUSAS!BK$3,BASE!$G:$G,PAUSAS!$B61)))</f>
        <v>0</v>
      </c>
      <c r="BL61" s="18">
        <f>IF(BK61="","",IF(SUMIFS(METAS!$D:$D,METAS!$B:$B,PAUSAS!$E61)&gt;=BK61,0,BK61-SUMIFS(METAS!$D:$D,METAS!$B:$B,PAUSAS!$E61)))</f>
        <v>0</v>
      </c>
      <c r="BM61" s="28">
        <f>IF($B61="","",IF(COUNTIF(BASE!$A:$A,PAUSAS!BM$3)=0,"",SUMIFS(BASE!$AA:$AA,BASE!$A:$A,PAUSAS!BM$3,BASE!$G:$G,PAUSAS!$B61)))</f>
        <v>2.9374999999999998E-2</v>
      </c>
      <c r="BN61" s="28">
        <f>IF(BM61="","",IF(SUMIFS(METAS!$D:$D,METAS!$B:$B,PAUSAS!$E61)&gt;=BM61,0,BM61-SUMIFS(METAS!$D:$D,METAS!$B:$B,PAUSAS!$E61)))</f>
        <v>0</v>
      </c>
      <c r="BO61" s="18">
        <f>IF($B61="","",IF(COUNTIF(BASE!$A:$A,PAUSAS!BO$3)=0,"",SUMIFS(BASE!$AA:$AA,BASE!$A:$A,PAUSAS!BO$3,BASE!$G:$G,PAUSAS!$B61)))</f>
        <v>3.0219907407407407E-2</v>
      </c>
      <c r="BP61" s="18">
        <f>IF(BO61="","",IF(SUMIFS(METAS!$D:$D,METAS!$B:$B,PAUSAS!$E61)&gt;=BO61,0,BO61-SUMIFS(METAS!$D:$D,METAS!$B:$B,PAUSAS!$E61)))</f>
        <v>0</v>
      </c>
      <c r="BQ61" s="28">
        <f>IF($B61="","",IF(COUNTIF(BASE!$A:$A,PAUSAS!BQ$3)=0,"",SUMIFS(BASE!$AA:$AA,BASE!$A:$A,PAUSAS!BQ$3,BASE!$G:$G,PAUSAS!$B61)))</f>
        <v>0</v>
      </c>
      <c r="BR61" s="28">
        <f>IF(BQ61="","",IF(SUMIFS(METAS!$D:$D,METAS!$B:$B,PAUSAS!$E61)&gt;=BQ61,0,BQ61-SUMIFS(METAS!$D:$D,METAS!$B:$B,PAUSAS!$E61)))</f>
        <v>0</v>
      </c>
      <c r="BS61" s="18">
        <f>IF($B61="","",IF(COUNTIF(BASE!$A:$A,PAUSAS!BS$3)=0,"",SUMIFS(BASE!$AA:$AA,BASE!$A:$A,PAUSAS!BS$3,BASE!$G:$G,PAUSAS!$B61)))</f>
        <v>0</v>
      </c>
      <c r="BT61" s="18">
        <f>IF(BS61="","",IF(SUMIFS(METAS!$D:$D,METAS!$B:$B,PAUSAS!$E61)&gt;=BS61,0,BS61-SUMIFS(METAS!$D:$D,METAS!$B:$B,PAUSAS!$E61)))</f>
        <v>0</v>
      </c>
      <c r="BU61" s="28">
        <f>IF($B61="","",IF(COUNTIF(BASE!$A:$A,PAUSAS!BU$3)=0,"",SUMIFS(BASE!$AA:$AA,BASE!$A:$A,PAUSAS!BU$3,BASE!$G:$G,PAUSAS!$B61)))</f>
        <v>0</v>
      </c>
      <c r="BV61" s="28">
        <f>IF(BU61="","",IF(SUMIFS(METAS!$D:$D,METAS!$B:$B,PAUSAS!$E61)&gt;=BU61,0,BU61-SUMIFS(METAS!$D:$D,METAS!$B:$B,PAUSAS!$E61)))</f>
        <v>0</v>
      </c>
    </row>
    <row r="62" spans="2:74" s="8" customFormat="1" x14ac:dyDescent="0.25">
      <c r="B62" s="50">
        <v>91178</v>
      </c>
      <c r="C62" s="16" t="str">
        <f>IF($B62="","",VLOOKUP($B62,EQUIPE!$B:$E,2,0))</f>
        <v>JESSICA KETLEN CARNEIRO PEREIRA</v>
      </c>
      <c r="D62" s="16" t="str">
        <f>IF($B62="","",VLOOKUP($B62,EQUIPE!$B:$F,5,0))</f>
        <v>ULTRAGAZ FRONT</v>
      </c>
      <c r="E62" s="18">
        <f>IF($B62="","",VLOOKUP($B62,EQUIPE!$B:$E,3,0))</f>
        <v>0.26388888888888895</v>
      </c>
      <c r="F62" s="16" t="str">
        <f>IF($B62="","",VLOOKUP($B62,EQUIPE!$B:$E,4,0))</f>
        <v>MARCELA GOMES DE FARIAS</v>
      </c>
      <c r="H62" s="18">
        <f>IF($B62="","",SUMIFS(ABS!$H:$H,ABS!$B:$B,PAUSAS!$B62)*SUMIFS(METAS!$D:$D,METAS!$B:$B,PAUSAS!$E62))</f>
        <v>0.73333333333333328</v>
      </c>
      <c r="I62" s="18">
        <f t="shared" si="1"/>
        <v>0.65540509259259272</v>
      </c>
      <c r="J62" s="18">
        <f t="shared" si="2"/>
        <v>1.2696759259259272E-2</v>
      </c>
      <c r="K62" s="19">
        <f t="shared" si="3"/>
        <v>0.98268623737373739</v>
      </c>
      <c r="M62" s="28">
        <f>IF($B62="","",IF(COUNTIF(BASE!$A:$A,PAUSAS!M$3)=0,"",SUMIFS(BASE!$AA:$AA,BASE!$A:$A,PAUSAS!M$3,BASE!$G:$G,PAUSAS!$B62)))</f>
        <v>2.1747685185185182E-2</v>
      </c>
      <c r="N62" s="28">
        <f>IF(M62="","",IF(SUMIFS(METAS!$D:$D,METAS!$B:$B,PAUSAS!$E62)&gt;=M62,0,M62-SUMIFS(METAS!$D:$D,METAS!$B:$B,PAUSAS!$E62)))</f>
        <v>0</v>
      </c>
      <c r="O62" s="18">
        <f>IF($B62="","",IF(COUNTIF(BASE!$A:$A,PAUSAS!O$3)=0,"",SUMIFS(BASE!$AA:$AA,BASE!$A:$A,PAUSAS!O$3,BASE!$G:$G,PAUSAS!$B62)))</f>
        <v>0</v>
      </c>
      <c r="P62" s="18">
        <f>IF(O62="","",IF(SUMIFS(METAS!$D:$D,METAS!$B:$B,PAUSAS!$E62)&gt;=O62,0,O62-SUMIFS(METAS!$D:$D,METAS!$B:$B,PAUSAS!$E62)))</f>
        <v>0</v>
      </c>
      <c r="Q62" s="28">
        <f>IF($B62="","",IF(COUNTIF(BASE!$A:$A,PAUSAS!Q$3)=0,"",SUMIFS(BASE!$AA:$AA,BASE!$A:$A,PAUSAS!Q$3,BASE!$G:$G,PAUSAS!$B62)))</f>
        <v>2.8680555555555556E-2</v>
      </c>
      <c r="R62" s="28">
        <f>IF(Q62="","",IF(SUMIFS(METAS!$D:$D,METAS!$B:$B,PAUSAS!$E62)&gt;=Q62,0,Q62-SUMIFS(METAS!$D:$D,METAS!$B:$B,PAUSAS!$E62)))</f>
        <v>0</v>
      </c>
      <c r="S62" s="18">
        <f>IF($B62="","",IF(COUNTIF(BASE!$A:$A,PAUSAS!S$3)=0,"",SUMIFS(BASE!$AA:$AA,BASE!$A:$A,PAUSAS!S$3,BASE!$G:$G,PAUSAS!$B62)))</f>
        <v>2.9594907407407407E-2</v>
      </c>
      <c r="T62" s="18">
        <f>IF(S62="","",IF(SUMIFS(METAS!$D:$D,METAS!$B:$B,PAUSAS!$E62)&gt;=S62,0,S62-SUMIFS(METAS!$D:$D,METAS!$B:$B,PAUSAS!$E62)))</f>
        <v>0</v>
      </c>
      <c r="U62" s="28">
        <f>IF($B62="","",IF(COUNTIF(BASE!$A:$A,PAUSAS!U$3)=0,"",SUMIFS(BASE!$AA:$AA,BASE!$A:$A,PAUSAS!U$3,BASE!$G:$G,PAUSAS!$B62)))</f>
        <v>2.9097222222222226E-2</v>
      </c>
      <c r="V62" s="28">
        <f>IF(U62="","",IF(SUMIFS(METAS!$D:$D,METAS!$B:$B,PAUSAS!$E62)&gt;=U62,0,U62-SUMIFS(METAS!$D:$D,METAS!$B:$B,PAUSAS!$E62)))</f>
        <v>0</v>
      </c>
      <c r="W62" s="18">
        <f>IF($B62="","",IF(COUNTIF(BASE!$A:$A,PAUSAS!W$3)=0,"",SUMIFS(BASE!$AA:$AA,BASE!$A:$A,PAUSAS!W$3,BASE!$G:$G,PAUSAS!$B62)))</f>
        <v>3.0949074074074073E-2</v>
      </c>
      <c r="X62" s="18">
        <f>IF(W62="","",IF(SUMIFS(METAS!$D:$D,METAS!$B:$B,PAUSAS!$E62)&gt;=W62,0,W62-SUMIFS(METAS!$D:$D,METAS!$B:$B,PAUSAS!$E62)))</f>
        <v>3.9351851851851874E-4</v>
      </c>
      <c r="Y62" s="28">
        <f>IF($B62="","",IF(COUNTIF(BASE!$A:$A,PAUSAS!Y$3)=0,"",SUMIFS(BASE!$AA:$AA,BASE!$A:$A,PAUSAS!Y$3,BASE!$G:$G,PAUSAS!$B62)))</f>
        <v>3.1944444444444442E-2</v>
      </c>
      <c r="Z62" s="28">
        <f>IF(Y62="","",IF(SUMIFS(METAS!$D:$D,METAS!$B:$B,PAUSAS!$E62)&gt;=Y62,0,Y62-SUMIFS(METAS!$D:$D,METAS!$B:$B,PAUSAS!$E62)))</f>
        <v>1.3888888888888874E-3</v>
      </c>
      <c r="AA62" s="18">
        <f>IF($B62="","",IF(COUNTIF(BASE!$A:$A,PAUSAS!AA$3)=0,"",SUMIFS(BASE!$AA:$AA,BASE!$A:$A,PAUSAS!AA$3,BASE!$G:$G,PAUSAS!$B62)))</f>
        <v>0</v>
      </c>
      <c r="AB62" s="18">
        <f>IF(AA62="","",IF(SUMIFS(METAS!$D:$D,METAS!$B:$B,PAUSAS!$E62)&gt;=AA62,0,AA62-SUMIFS(METAS!$D:$D,METAS!$B:$B,PAUSAS!$E62)))</f>
        <v>0</v>
      </c>
      <c r="AC62" s="28">
        <f>IF($B62="","",IF(COUNTIF(BASE!$A:$A,PAUSAS!AC$3)=0,"",SUMIFS(BASE!$AA:$AA,BASE!$A:$A,PAUSAS!AC$3,BASE!$G:$G,PAUSAS!$B62)))</f>
        <v>0</v>
      </c>
      <c r="AD62" s="28">
        <f>IF(AC62="","",IF(SUMIFS(METAS!$D:$D,METAS!$B:$B,PAUSAS!$E62)&gt;=AC62,0,AC62-SUMIFS(METAS!$D:$D,METAS!$B:$B,PAUSAS!$E62)))</f>
        <v>0</v>
      </c>
      <c r="AE62" s="18">
        <f>IF($B62="","",IF(COUNTIF(BASE!$A:$A,PAUSAS!AE$3)=0,"",SUMIFS(BASE!$AA:$AA,BASE!$A:$A,PAUSAS!AE$3,BASE!$G:$G,PAUSAS!$B62)))</f>
        <v>3.2731481481481479E-2</v>
      </c>
      <c r="AF62" s="18">
        <f>IF(AE62="","",IF(SUMIFS(METAS!$D:$D,METAS!$B:$B,PAUSAS!$E62)&gt;=AE62,0,AE62-SUMIFS(METAS!$D:$D,METAS!$B:$B,PAUSAS!$E62)))</f>
        <v>2.1759259259259249E-3</v>
      </c>
      <c r="AG62" s="28">
        <f>IF($B62="","",IF(COUNTIF(BASE!$A:$A,PAUSAS!AG$3)=0,"",SUMIFS(BASE!$AA:$AA,BASE!$A:$A,PAUSAS!AG$3,BASE!$G:$G,PAUSAS!$B62)))</f>
        <v>2.8541666666666667E-2</v>
      </c>
      <c r="AH62" s="28">
        <f>IF(AG62="","",IF(SUMIFS(METAS!$D:$D,METAS!$B:$B,PAUSAS!$E62)&gt;=AG62,0,AG62-SUMIFS(METAS!$D:$D,METAS!$B:$B,PAUSAS!$E62)))</f>
        <v>0</v>
      </c>
      <c r="AI62" s="18">
        <f>IF($B62="","",IF(COUNTIF(BASE!$A:$A,PAUSAS!AI$3)=0,"",SUMIFS(BASE!$AA:$AA,BASE!$A:$A,PAUSAS!AI$3,BASE!$G:$G,PAUSAS!$B62)))</f>
        <v>2.8888888888888891E-2</v>
      </c>
      <c r="AJ62" s="18">
        <f>IF(AI62="","",IF(SUMIFS(METAS!$D:$D,METAS!$B:$B,PAUSAS!$E62)&gt;=AI62,0,AI62-SUMIFS(METAS!$D:$D,METAS!$B:$B,PAUSAS!$E62)))</f>
        <v>0</v>
      </c>
      <c r="AK62" s="28">
        <f>IF($B62="","",IF(COUNTIF(BASE!$A:$A,PAUSAS!AK$3)=0,"",SUMIFS(BASE!$AA:$AA,BASE!$A:$A,PAUSAS!AK$3,BASE!$G:$G,PAUSAS!$B62)))</f>
        <v>3.3657407407407414E-2</v>
      </c>
      <c r="AL62" s="28">
        <f>IF(AK62="","",IF(SUMIFS(METAS!$D:$D,METAS!$B:$B,PAUSAS!$E62)&gt;=AK62,0,AK62-SUMIFS(METAS!$D:$D,METAS!$B:$B,PAUSAS!$E62)))</f>
        <v>3.1018518518518591E-3</v>
      </c>
      <c r="AM62" s="18">
        <f>IF($B62="","",IF(COUNTIF(BASE!$A:$A,PAUSAS!AM$3)=0,"",SUMIFS(BASE!$AA:$AA,BASE!$A:$A,PAUSAS!AM$3,BASE!$G:$G,PAUSAS!$B62)))</f>
        <v>0</v>
      </c>
      <c r="AN62" s="18">
        <f>IF(AM62="","",IF(SUMIFS(METAS!$D:$D,METAS!$B:$B,PAUSAS!$E62)&gt;=AM62,0,AM62-SUMIFS(METAS!$D:$D,METAS!$B:$B,PAUSAS!$E62)))</f>
        <v>0</v>
      </c>
      <c r="AO62" s="28">
        <f>IF($B62="","",IF(COUNTIF(BASE!$A:$A,PAUSAS!AO$3)=0,"",SUMIFS(BASE!$AA:$AA,BASE!$A:$A,PAUSAS!AO$3,BASE!$G:$G,PAUSAS!$B62)))</f>
        <v>3.0324074074074073E-2</v>
      </c>
      <c r="AP62" s="28">
        <f>IF(AO62="","",IF(SUMIFS(METAS!$D:$D,METAS!$B:$B,PAUSAS!$E62)&gt;=AO62,0,AO62-SUMIFS(METAS!$D:$D,METAS!$B:$B,PAUSAS!$E62)))</f>
        <v>0</v>
      </c>
      <c r="AQ62" s="18">
        <f>IF($B62="","",IF(COUNTIF(BASE!$A:$A,PAUSAS!AQ$3)=0,"",SUMIFS(BASE!$AA:$AA,BASE!$A:$A,PAUSAS!AQ$3,BASE!$G:$G,PAUSAS!$B62)))</f>
        <v>0</v>
      </c>
      <c r="AR62" s="18">
        <f>IF(AQ62="","",IF(SUMIFS(METAS!$D:$D,METAS!$B:$B,PAUSAS!$E62)&gt;=AQ62,0,AQ62-SUMIFS(METAS!$D:$D,METAS!$B:$B,PAUSAS!$E62)))</f>
        <v>0</v>
      </c>
      <c r="AS62" s="28">
        <f>IF($B62="","",IF(COUNTIF(BASE!$A:$A,PAUSAS!AS$3)=0,"",SUMIFS(BASE!$AA:$AA,BASE!$A:$A,PAUSAS!AS$3,BASE!$G:$G,PAUSAS!$B62)))</f>
        <v>2.9756944444444447E-2</v>
      </c>
      <c r="AT62" s="28">
        <f>IF(AS62="","",IF(SUMIFS(METAS!$D:$D,METAS!$B:$B,PAUSAS!$E62)&gt;=AS62,0,AS62-SUMIFS(METAS!$D:$D,METAS!$B:$B,PAUSAS!$E62)))</f>
        <v>0</v>
      </c>
      <c r="AU62" s="18">
        <f>IF($B62="","",IF(COUNTIF(BASE!$A:$A,PAUSAS!AU$3)=0,"",SUMIFS(BASE!$AA:$AA,BASE!$A:$A,PAUSAS!AU$3,BASE!$G:$G,PAUSAS!$B62)))</f>
        <v>3.1134259259259257E-2</v>
      </c>
      <c r="AV62" s="18">
        <f>IF(AU62="","",IF(SUMIFS(METAS!$D:$D,METAS!$B:$B,PAUSAS!$E62)&gt;=AU62,0,AU62-SUMIFS(METAS!$D:$D,METAS!$B:$B,PAUSAS!$E62)))</f>
        <v>5.787037037037028E-4</v>
      </c>
      <c r="AW62" s="28">
        <f>IF($B62="","",IF(COUNTIF(BASE!$A:$A,PAUSAS!AW$3)=0,"",SUMIFS(BASE!$AA:$AA,BASE!$A:$A,PAUSAS!AW$3,BASE!$G:$G,PAUSAS!$B62)))</f>
        <v>0</v>
      </c>
      <c r="AX62" s="28">
        <f>IF(AW62="","",IF(SUMIFS(METAS!$D:$D,METAS!$B:$B,PAUSAS!$E62)&gt;=AW62,0,AW62-SUMIFS(METAS!$D:$D,METAS!$B:$B,PAUSAS!$E62)))</f>
        <v>0</v>
      </c>
      <c r="AY62" s="18">
        <f>IF($B62="","",IF(COUNTIF(BASE!$A:$A,PAUSAS!AY$3)=0,"",SUMIFS(BASE!$AA:$AA,BASE!$A:$A,PAUSAS!AY$3,BASE!$G:$G,PAUSAS!$B62)))</f>
        <v>3.1307870370370375E-2</v>
      </c>
      <c r="AZ62" s="18">
        <f>IF(AY62="","",IF(SUMIFS(METAS!$D:$D,METAS!$B:$B,PAUSAS!$E62)&gt;=AY62,0,AY62-SUMIFS(METAS!$D:$D,METAS!$B:$B,PAUSAS!$E62)))</f>
        <v>7.5231481481482024E-4</v>
      </c>
      <c r="BA62" s="28">
        <f>IF($B62="","",IF(COUNTIF(BASE!$A:$A,PAUSAS!BA$3)=0,"",SUMIFS(BASE!$AA:$AA,BASE!$A:$A,PAUSAS!BA$3,BASE!$G:$G,PAUSAS!$B62)))</f>
        <v>3.0833333333333338E-2</v>
      </c>
      <c r="BB62" s="28">
        <f>IF(BA62="","",IF(SUMIFS(METAS!$D:$D,METAS!$B:$B,PAUSAS!$E62)&gt;=BA62,0,BA62-SUMIFS(METAS!$D:$D,METAS!$B:$B,PAUSAS!$E62)))</f>
        <v>2.7777777777778304E-4</v>
      </c>
      <c r="BC62" s="18">
        <f>IF($B62="","",IF(COUNTIF(BASE!$A:$A,PAUSAS!BC$3)=0,"",SUMIFS(BASE!$AA:$AA,BASE!$A:$A,PAUSAS!BC$3,BASE!$G:$G,PAUSAS!$B62)))</f>
        <v>0</v>
      </c>
      <c r="BD62" s="18">
        <f>IF(BC62="","",IF(SUMIFS(METAS!$D:$D,METAS!$B:$B,PAUSAS!$E62)&gt;=BC62,0,BC62-SUMIFS(METAS!$D:$D,METAS!$B:$B,PAUSAS!$E62)))</f>
        <v>0</v>
      </c>
      <c r="BE62" s="28">
        <f>IF($B62="","",IF(COUNTIF(BASE!$A:$A,PAUSAS!BE$3)=0,"",SUMIFS(BASE!$AA:$AA,BASE!$A:$A,PAUSAS!BE$3,BASE!$G:$G,PAUSAS!$B62)))</f>
        <v>2.9166666666666667E-2</v>
      </c>
      <c r="BF62" s="28">
        <f>IF(BE62="","",IF(SUMIFS(METAS!$D:$D,METAS!$B:$B,PAUSAS!$E62)&gt;=BE62,0,BE62-SUMIFS(METAS!$D:$D,METAS!$B:$B,PAUSAS!$E62)))</f>
        <v>0</v>
      </c>
      <c r="BG62" s="18">
        <f>IF($B62="","",IF(COUNTIF(BASE!$A:$A,PAUSAS!BG$3)=0,"",SUMIFS(BASE!$AA:$AA,BASE!$A:$A,PAUSAS!BG$3,BASE!$G:$G,PAUSAS!$B62)))</f>
        <v>3.1273148148148147E-2</v>
      </c>
      <c r="BH62" s="18">
        <f>IF(BG62="","",IF(SUMIFS(METAS!$D:$D,METAS!$B:$B,PAUSAS!$E62)&gt;=BG62,0,BG62-SUMIFS(METAS!$D:$D,METAS!$B:$B,PAUSAS!$E62)))</f>
        <v>7.1759259259259259E-4</v>
      </c>
      <c r="BI62" s="28">
        <f>IF($B62="","",IF(COUNTIF(BASE!$A:$A,PAUSAS!BI$3)=0,"",SUMIFS(BASE!$AA:$AA,BASE!$A:$A,PAUSAS!BI$3,BASE!$G:$G,PAUSAS!$B62)))</f>
        <v>3.0138888888888889E-2</v>
      </c>
      <c r="BJ62" s="28">
        <f>IF(BI62="","",IF(SUMIFS(METAS!$D:$D,METAS!$B:$B,PAUSAS!$E62)&gt;=BI62,0,BI62-SUMIFS(METAS!$D:$D,METAS!$B:$B,PAUSAS!$E62)))</f>
        <v>0</v>
      </c>
      <c r="BK62" s="18">
        <f>IF($B62="","",IF(COUNTIF(BASE!$A:$A,PAUSAS!BK$3)=0,"",SUMIFS(BASE!$AA:$AA,BASE!$A:$A,PAUSAS!BK$3,BASE!$G:$G,PAUSAS!$B62)))</f>
        <v>2.900462962962963E-2</v>
      </c>
      <c r="BL62" s="18">
        <f>IF(BK62="","",IF(SUMIFS(METAS!$D:$D,METAS!$B:$B,PAUSAS!$E62)&gt;=BK62,0,BK62-SUMIFS(METAS!$D:$D,METAS!$B:$B,PAUSAS!$E62)))</f>
        <v>0</v>
      </c>
      <c r="BM62" s="28">
        <f>IF($B62="","",IF(COUNTIF(BASE!$A:$A,PAUSAS!BM$3)=0,"",SUMIFS(BASE!$AA:$AA,BASE!$A:$A,PAUSAS!BM$3,BASE!$G:$G,PAUSAS!$B62)))</f>
        <v>3.3865740740740738E-2</v>
      </c>
      <c r="BN62" s="28">
        <f>IF(BM62="","",IF(SUMIFS(METAS!$D:$D,METAS!$B:$B,PAUSAS!$E62)&gt;=BM62,0,BM62-SUMIFS(METAS!$D:$D,METAS!$B:$B,PAUSAS!$E62)))</f>
        <v>3.3101851851851834E-3</v>
      </c>
      <c r="BO62" s="18">
        <f>IF($B62="","",IF(COUNTIF(BASE!$A:$A,PAUSAS!BO$3)=0,"",SUMIFS(BASE!$AA:$AA,BASE!$A:$A,PAUSAS!BO$3,BASE!$G:$G,PAUSAS!$B62)))</f>
        <v>0</v>
      </c>
      <c r="BP62" s="18">
        <f>IF(BO62="","",IF(SUMIFS(METAS!$D:$D,METAS!$B:$B,PAUSAS!$E62)&gt;=BO62,0,BO62-SUMIFS(METAS!$D:$D,METAS!$B:$B,PAUSAS!$E62)))</f>
        <v>0</v>
      </c>
      <c r="BQ62" s="28">
        <f>IF($B62="","",IF(COUNTIF(BASE!$A:$A,PAUSAS!BQ$3)=0,"",SUMIFS(BASE!$AA:$AA,BASE!$A:$A,PAUSAS!BQ$3,BASE!$G:$G,PAUSAS!$B62)))</f>
        <v>2.2337962962962962E-2</v>
      </c>
      <c r="BR62" s="28">
        <f>IF(BQ62="","",IF(SUMIFS(METAS!$D:$D,METAS!$B:$B,PAUSAS!$E62)&gt;=BQ62,0,BQ62-SUMIFS(METAS!$D:$D,METAS!$B:$B,PAUSAS!$E62)))</f>
        <v>0</v>
      </c>
      <c r="BS62" s="18">
        <f>IF($B62="","",IF(COUNTIF(BASE!$A:$A,PAUSAS!BS$3)=0,"",SUMIFS(BASE!$AA:$AA,BASE!$A:$A,PAUSAS!BS$3,BASE!$G:$G,PAUSAS!$B62)))</f>
        <v>3.0428240740740742E-2</v>
      </c>
      <c r="BT62" s="18">
        <f>IF(BS62="","",IF(SUMIFS(METAS!$D:$D,METAS!$B:$B,PAUSAS!$E62)&gt;=BS62,0,BS62-SUMIFS(METAS!$D:$D,METAS!$B:$B,PAUSAS!$E62)))</f>
        <v>0</v>
      </c>
      <c r="BU62" s="28">
        <f>IF($B62="","",IF(COUNTIF(BASE!$A:$A,PAUSAS!BU$3)=0,"",SUMIFS(BASE!$AA:$AA,BASE!$A:$A,PAUSAS!BU$3,BASE!$G:$G,PAUSAS!$B62)))</f>
        <v>0</v>
      </c>
      <c r="BV62" s="28">
        <f>IF(BU62="","",IF(SUMIFS(METAS!$D:$D,METAS!$B:$B,PAUSAS!$E62)&gt;=BU62,0,BU62-SUMIFS(METAS!$D:$D,METAS!$B:$B,PAUSAS!$E62)))</f>
        <v>0</v>
      </c>
    </row>
    <row r="63" spans="2:74" s="8" customFormat="1" x14ac:dyDescent="0.25">
      <c r="B63" s="50">
        <v>91352</v>
      </c>
      <c r="C63" s="16" t="str">
        <f>IF($B63="","",VLOOKUP($B63,EQUIPE!$B:$E,2,0))</f>
        <v>JOHNATAN ANDERSON FAGUNDES MACHADO</v>
      </c>
      <c r="D63" s="16" t="str">
        <f>IF($B63="","",VLOOKUP($B63,EQUIPE!$B:$F,5,0))</f>
        <v>ULTRAGAZ FRONT</v>
      </c>
      <c r="E63" s="18">
        <f>IF($B63="","",VLOOKUP($B63,EQUIPE!$B:$E,3,0))</f>
        <v>0.2638888888888889</v>
      </c>
      <c r="F63" s="16" t="str">
        <f>IF($B63="","",VLOOKUP($B63,EQUIPE!$B:$E,4,0))</f>
        <v>TATIANE REGINA DE BARROS</v>
      </c>
      <c r="H63" s="18">
        <f>IF($B63="","",SUMIFS(ABS!$H:$H,ABS!$B:$B,PAUSAS!$B63)*SUMIFS(METAS!$D:$D,METAS!$B:$B,PAUSAS!$E63))</f>
        <v>0.64166666666666661</v>
      </c>
      <c r="I63" s="18">
        <f t="shared" si="1"/>
        <v>0</v>
      </c>
      <c r="J63" s="18">
        <f t="shared" si="2"/>
        <v>0</v>
      </c>
      <c r="K63" s="19">
        <f t="shared" si="3"/>
        <v>1</v>
      </c>
      <c r="M63" s="28">
        <f>IF($B63="","",IF(COUNTIF(BASE!$A:$A,PAUSAS!M$3)=0,"",SUMIFS(BASE!$AA:$AA,BASE!$A:$A,PAUSAS!M$3,BASE!$G:$G,PAUSAS!$B63)))</f>
        <v>0</v>
      </c>
      <c r="N63" s="28">
        <f>IF(M63="","",IF(SUMIFS(METAS!$D:$D,METAS!$B:$B,PAUSAS!$E63)&gt;=M63,0,M63-SUMIFS(METAS!$D:$D,METAS!$B:$B,PAUSAS!$E63)))</f>
        <v>0</v>
      </c>
      <c r="O63" s="18">
        <f>IF($B63="","",IF(COUNTIF(BASE!$A:$A,PAUSAS!O$3)=0,"",SUMIFS(BASE!$AA:$AA,BASE!$A:$A,PAUSAS!O$3,BASE!$G:$G,PAUSAS!$B63)))</f>
        <v>0</v>
      </c>
      <c r="P63" s="18">
        <f>IF(O63="","",IF(SUMIFS(METAS!$D:$D,METAS!$B:$B,PAUSAS!$E63)&gt;=O63,0,O63-SUMIFS(METAS!$D:$D,METAS!$B:$B,PAUSAS!$E63)))</f>
        <v>0</v>
      </c>
      <c r="Q63" s="28">
        <f>IF($B63="","",IF(COUNTIF(BASE!$A:$A,PAUSAS!Q$3)=0,"",SUMIFS(BASE!$AA:$AA,BASE!$A:$A,PAUSAS!Q$3,BASE!$G:$G,PAUSAS!$B63)))</f>
        <v>0</v>
      </c>
      <c r="R63" s="28">
        <f>IF(Q63="","",IF(SUMIFS(METAS!$D:$D,METAS!$B:$B,PAUSAS!$E63)&gt;=Q63,0,Q63-SUMIFS(METAS!$D:$D,METAS!$B:$B,PAUSAS!$E63)))</f>
        <v>0</v>
      </c>
      <c r="S63" s="18">
        <f>IF($B63="","",IF(COUNTIF(BASE!$A:$A,PAUSAS!S$3)=0,"",SUMIFS(BASE!$AA:$AA,BASE!$A:$A,PAUSAS!S$3,BASE!$G:$G,PAUSAS!$B63)))</f>
        <v>0</v>
      </c>
      <c r="T63" s="18">
        <f>IF(S63="","",IF(SUMIFS(METAS!$D:$D,METAS!$B:$B,PAUSAS!$E63)&gt;=S63,0,S63-SUMIFS(METAS!$D:$D,METAS!$B:$B,PAUSAS!$E63)))</f>
        <v>0</v>
      </c>
      <c r="U63" s="28">
        <f>IF($B63="","",IF(COUNTIF(BASE!$A:$A,PAUSAS!U$3)=0,"",SUMIFS(BASE!$AA:$AA,BASE!$A:$A,PAUSAS!U$3,BASE!$G:$G,PAUSAS!$B63)))</f>
        <v>0</v>
      </c>
      <c r="V63" s="28">
        <f>IF(U63="","",IF(SUMIFS(METAS!$D:$D,METAS!$B:$B,PAUSAS!$E63)&gt;=U63,0,U63-SUMIFS(METAS!$D:$D,METAS!$B:$B,PAUSAS!$E63)))</f>
        <v>0</v>
      </c>
      <c r="W63" s="18">
        <f>IF($B63="","",IF(COUNTIF(BASE!$A:$A,PAUSAS!W$3)=0,"",SUMIFS(BASE!$AA:$AA,BASE!$A:$A,PAUSAS!W$3,BASE!$G:$G,PAUSAS!$B63)))</f>
        <v>0</v>
      </c>
      <c r="X63" s="18">
        <f>IF(W63="","",IF(SUMIFS(METAS!$D:$D,METAS!$B:$B,PAUSAS!$E63)&gt;=W63,0,W63-SUMIFS(METAS!$D:$D,METAS!$B:$B,PAUSAS!$E63)))</f>
        <v>0</v>
      </c>
      <c r="Y63" s="28">
        <f>IF($B63="","",IF(COUNTIF(BASE!$A:$A,PAUSAS!Y$3)=0,"",SUMIFS(BASE!$AA:$AA,BASE!$A:$A,PAUSAS!Y$3,BASE!$G:$G,PAUSAS!$B63)))</f>
        <v>0</v>
      </c>
      <c r="Z63" s="28">
        <f>IF(Y63="","",IF(SUMIFS(METAS!$D:$D,METAS!$B:$B,PAUSAS!$E63)&gt;=Y63,0,Y63-SUMIFS(METAS!$D:$D,METAS!$B:$B,PAUSAS!$E63)))</f>
        <v>0</v>
      </c>
      <c r="AA63" s="18">
        <f>IF($B63="","",IF(COUNTIF(BASE!$A:$A,PAUSAS!AA$3)=0,"",SUMIFS(BASE!$AA:$AA,BASE!$A:$A,PAUSAS!AA$3,BASE!$G:$G,PAUSAS!$B63)))</f>
        <v>0</v>
      </c>
      <c r="AB63" s="18">
        <f>IF(AA63="","",IF(SUMIFS(METAS!$D:$D,METAS!$B:$B,PAUSAS!$E63)&gt;=AA63,0,AA63-SUMIFS(METAS!$D:$D,METAS!$B:$B,PAUSAS!$E63)))</f>
        <v>0</v>
      </c>
      <c r="AC63" s="28">
        <f>IF($B63="","",IF(COUNTIF(BASE!$A:$A,PAUSAS!AC$3)=0,"",SUMIFS(BASE!$AA:$AA,BASE!$A:$A,PAUSAS!AC$3,BASE!$G:$G,PAUSAS!$B63)))</f>
        <v>0</v>
      </c>
      <c r="AD63" s="28">
        <f>IF(AC63="","",IF(SUMIFS(METAS!$D:$D,METAS!$B:$B,PAUSAS!$E63)&gt;=AC63,0,AC63-SUMIFS(METAS!$D:$D,METAS!$B:$B,PAUSAS!$E63)))</f>
        <v>0</v>
      </c>
      <c r="AE63" s="18">
        <f>IF($B63="","",IF(COUNTIF(BASE!$A:$A,PAUSAS!AE$3)=0,"",SUMIFS(BASE!$AA:$AA,BASE!$A:$A,PAUSAS!AE$3,BASE!$G:$G,PAUSAS!$B63)))</f>
        <v>0</v>
      </c>
      <c r="AF63" s="18">
        <f>IF(AE63="","",IF(SUMIFS(METAS!$D:$D,METAS!$B:$B,PAUSAS!$E63)&gt;=AE63,0,AE63-SUMIFS(METAS!$D:$D,METAS!$B:$B,PAUSAS!$E63)))</f>
        <v>0</v>
      </c>
      <c r="AG63" s="28">
        <f>IF($B63="","",IF(COUNTIF(BASE!$A:$A,PAUSAS!AG$3)=0,"",SUMIFS(BASE!$AA:$AA,BASE!$A:$A,PAUSAS!AG$3,BASE!$G:$G,PAUSAS!$B63)))</f>
        <v>0</v>
      </c>
      <c r="AH63" s="28">
        <f>IF(AG63="","",IF(SUMIFS(METAS!$D:$D,METAS!$B:$B,PAUSAS!$E63)&gt;=AG63,0,AG63-SUMIFS(METAS!$D:$D,METAS!$B:$B,PAUSAS!$E63)))</f>
        <v>0</v>
      </c>
      <c r="AI63" s="18">
        <f>IF($B63="","",IF(COUNTIF(BASE!$A:$A,PAUSAS!AI$3)=0,"",SUMIFS(BASE!$AA:$AA,BASE!$A:$A,PAUSAS!AI$3,BASE!$G:$G,PAUSAS!$B63)))</f>
        <v>0</v>
      </c>
      <c r="AJ63" s="18">
        <f>IF(AI63="","",IF(SUMIFS(METAS!$D:$D,METAS!$B:$B,PAUSAS!$E63)&gt;=AI63,0,AI63-SUMIFS(METAS!$D:$D,METAS!$B:$B,PAUSAS!$E63)))</f>
        <v>0</v>
      </c>
      <c r="AK63" s="28">
        <f>IF($B63="","",IF(COUNTIF(BASE!$A:$A,PAUSAS!AK$3)=0,"",SUMIFS(BASE!$AA:$AA,BASE!$A:$A,PAUSAS!AK$3,BASE!$G:$G,PAUSAS!$B63)))</f>
        <v>0</v>
      </c>
      <c r="AL63" s="28">
        <f>IF(AK63="","",IF(SUMIFS(METAS!$D:$D,METAS!$B:$B,PAUSAS!$E63)&gt;=AK63,0,AK63-SUMIFS(METAS!$D:$D,METAS!$B:$B,PAUSAS!$E63)))</f>
        <v>0</v>
      </c>
      <c r="AM63" s="18">
        <f>IF($B63="","",IF(COUNTIF(BASE!$A:$A,PAUSAS!AM$3)=0,"",SUMIFS(BASE!$AA:$AA,BASE!$A:$A,PAUSAS!AM$3,BASE!$G:$G,PAUSAS!$B63)))</f>
        <v>0</v>
      </c>
      <c r="AN63" s="18">
        <f>IF(AM63="","",IF(SUMIFS(METAS!$D:$D,METAS!$B:$B,PAUSAS!$E63)&gt;=AM63,0,AM63-SUMIFS(METAS!$D:$D,METAS!$B:$B,PAUSAS!$E63)))</f>
        <v>0</v>
      </c>
      <c r="AO63" s="28">
        <f>IF($B63="","",IF(COUNTIF(BASE!$A:$A,PAUSAS!AO$3)=0,"",SUMIFS(BASE!$AA:$AA,BASE!$A:$A,PAUSAS!AO$3,BASE!$G:$G,PAUSAS!$B63)))</f>
        <v>0</v>
      </c>
      <c r="AP63" s="28">
        <f>IF(AO63="","",IF(SUMIFS(METAS!$D:$D,METAS!$B:$B,PAUSAS!$E63)&gt;=AO63,0,AO63-SUMIFS(METAS!$D:$D,METAS!$B:$B,PAUSAS!$E63)))</f>
        <v>0</v>
      </c>
      <c r="AQ63" s="18">
        <f>IF($B63="","",IF(COUNTIF(BASE!$A:$A,PAUSAS!AQ$3)=0,"",SUMIFS(BASE!$AA:$AA,BASE!$A:$A,PAUSAS!AQ$3,BASE!$G:$G,PAUSAS!$B63)))</f>
        <v>0</v>
      </c>
      <c r="AR63" s="18">
        <f>IF(AQ63="","",IF(SUMIFS(METAS!$D:$D,METAS!$B:$B,PAUSAS!$E63)&gt;=AQ63,0,AQ63-SUMIFS(METAS!$D:$D,METAS!$B:$B,PAUSAS!$E63)))</f>
        <v>0</v>
      </c>
      <c r="AS63" s="28">
        <f>IF($B63="","",IF(COUNTIF(BASE!$A:$A,PAUSAS!AS$3)=0,"",SUMIFS(BASE!$AA:$AA,BASE!$A:$A,PAUSAS!AS$3,BASE!$G:$G,PAUSAS!$B63)))</f>
        <v>0</v>
      </c>
      <c r="AT63" s="28">
        <f>IF(AS63="","",IF(SUMIFS(METAS!$D:$D,METAS!$B:$B,PAUSAS!$E63)&gt;=AS63,0,AS63-SUMIFS(METAS!$D:$D,METAS!$B:$B,PAUSAS!$E63)))</f>
        <v>0</v>
      </c>
      <c r="AU63" s="18">
        <f>IF($B63="","",IF(COUNTIF(BASE!$A:$A,PAUSAS!AU$3)=0,"",SUMIFS(BASE!$AA:$AA,BASE!$A:$A,PAUSAS!AU$3,BASE!$G:$G,PAUSAS!$B63)))</f>
        <v>0</v>
      </c>
      <c r="AV63" s="18">
        <f>IF(AU63="","",IF(SUMIFS(METAS!$D:$D,METAS!$B:$B,PAUSAS!$E63)&gt;=AU63,0,AU63-SUMIFS(METAS!$D:$D,METAS!$B:$B,PAUSAS!$E63)))</f>
        <v>0</v>
      </c>
      <c r="AW63" s="28">
        <f>IF($B63="","",IF(COUNTIF(BASE!$A:$A,PAUSAS!AW$3)=0,"",SUMIFS(BASE!$AA:$AA,BASE!$A:$A,PAUSAS!AW$3,BASE!$G:$G,PAUSAS!$B63)))</f>
        <v>0</v>
      </c>
      <c r="AX63" s="28">
        <f>IF(AW63="","",IF(SUMIFS(METAS!$D:$D,METAS!$B:$B,PAUSAS!$E63)&gt;=AW63,0,AW63-SUMIFS(METAS!$D:$D,METAS!$B:$B,PAUSAS!$E63)))</f>
        <v>0</v>
      </c>
      <c r="AY63" s="18">
        <f>IF($B63="","",IF(COUNTIF(BASE!$A:$A,PAUSAS!AY$3)=0,"",SUMIFS(BASE!$AA:$AA,BASE!$A:$A,PAUSAS!AY$3,BASE!$G:$G,PAUSAS!$B63)))</f>
        <v>0</v>
      </c>
      <c r="AZ63" s="18">
        <f>IF(AY63="","",IF(SUMIFS(METAS!$D:$D,METAS!$B:$B,PAUSAS!$E63)&gt;=AY63,0,AY63-SUMIFS(METAS!$D:$D,METAS!$B:$B,PAUSAS!$E63)))</f>
        <v>0</v>
      </c>
      <c r="BA63" s="28">
        <f>IF($B63="","",IF(COUNTIF(BASE!$A:$A,PAUSAS!BA$3)=0,"",SUMIFS(BASE!$AA:$AA,BASE!$A:$A,PAUSAS!BA$3,BASE!$G:$G,PAUSAS!$B63)))</f>
        <v>0</v>
      </c>
      <c r="BB63" s="28">
        <f>IF(BA63="","",IF(SUMIFS(METAS!$D:$D,METAS!$B:$B,PAUSAS!$E63)&gt;=BA63,0,BA63-SUMIFS(METAS!$D:$D,METAS!$B:$B,PAUSAS!$E63)))</f>
        <v>0</v>
      </c>
      <c r="BC63" s="18">
        <f>IF($B63="","",IF(COUNTIF(BASE!$A:$A,PAUSAS!BC$3)=0,"",SUMIFS(BASE!$AA:$AA,BASE!$A:$A,PAUSAS!BC$3,BASE!$G:$G,PAUSAS!$B63)))</f>
        <v>0</v>
      </c>
      <c r="BD63" s="18">
        <f>IF(BC63="","",IF(SUMIFS(METAS!$D:$D,METAS!$B:$B,PAUSAS!$E63)&gt;=BC63,0,BC63-SUMIFS(METAS!$D:$D,METAS!$B:$B,PAUSAS!$E63)))</f>
        <v>0</v>
      </c>
      <c r="BE63" s="28">
        <f>IF($B63="","",IF(COUNTIF(BASE!$A:$A,PAUSAS!BE$3)=0,"",SUMIFS(BASE!$AA:$AA,BASE!$A:$A,PAUSAS!BE$3,BASE!$G:$G,PAUSAS!$B63)))</f>
        <v>0</v>
      </c>
      <c r="BF63" s="28">
        <f>IF(BE63="","",IF(SUMIFS(METAS!$D:$D,METAS!$B:$B,PAUSAS!$E63)&gt;=BE63,0,BE63-SUMIFS(METAS!$D:$D,METAS!$B:$B,PAUSAS!$E63)))</f>
        <v>0</v>
      </c>
      <c r="BG63" s="18">
        <f>IF($B63="","",IF(COUNTIF(BASE!$A:$A,PAUSAS!BG$3)=0,"",SUMIFS(BASE!$AA:$AA,BASE!$A:$A,PAUSAS!BG$3,BASE!$G:$G,PAUSAS!$B63)))</f>
        <v>0</v>
      </c>
      <c r="BH63" s="18">
        <f>IF(BG63="","",IF(SUMIFS(METAS!$D:$D,METAS!$B:$B,PAUSAS!$E63)&gt;=BG63,0,BG63-SUMIFS(METAS!$D:$D,METAS!$B:$B,PAUSAS!$E63)))</f>
        <v>0</v>
      </c>
      <c r="BI63" s="28">
        <f>IF($B63="","",IF(COUNTIF(BASE!$A:$A,PAUSAS!BI$3)=0,"",SUMIFS(BASE!$AA:$AA,BASE!$A:$A,PAUSAS!BI$3,BASE!$G:$G,PAUSAS!$B63)))</f>
        <v>0</v>
      </c>
      <c r="BJ63" s="28">
        <f>IF(BI63="","",IF(SUMIFS(METAS!$D:$D,METAS!$B:$B,PAUSAS!$E63)&gt;=BI63,0,BI63-SUMIFS(METAS!$D:$D,METAS!$B:$B,PAUSAS!$E63)))</f>
        <v>0</v>
      </c>
      <c r="BK63" s="18">
        <f>IF($B63="","",IF(COUNTIF(BASE!$A:$A,PAUSAS!BK$3)=0,"",SUMIFS(BASE!$AA:$AA,BASE!$A:$A,PAUSAS!BK$3,BASE!$G:$G,PAUSAS!$B63)))</f>
        <v>0</v>
      </c>
      <c r="BL63" s="18">
        <f>IF(BK63="","",IF(SUMIFS(METAS!$D:$D,METAS!$B:$B,PAUSAS!$E63)&gt;=BK63,0,BK63-SUMIFS(METAS!$D:$D,METAS!$B:$B,PAUSAS!$E63)))</f>
        <v>0</v>
      </c>
      <c r="BM63" s="28">
        <f>IF($B63="","",IF(COUNTIF(BASE!$A:$A,PAUSAS!BM$3)=0,"",SUMIFS(BASE!$AA:$AA,BASE!$A:$A,PAUSAS!BM$3,BASE!$G:$G,PAUSAS!$B63)))</f>
        <v>0</v>
      </c>
      <c r="BN63" s="28">
        <f>IF(BM63="","",IF(SUMIFS(METAS!$D:$D,METAS!$B:$B,PAUSAS!$E63)&gt;=BM63,0,BM63-SUMIFS(METAS!$D:$D,METAS!$B:$B,PAUSAS!$E63)))</f>
        <v>0</v>
      </c>
      <c r="BO63" s="18">
        <f>IF($B63="","",IF(COUNTIF(BASE!$A:$A,PAUSAS!BO$3)=0,"",SUMIFS(BASE!$AA:$AA,BASE!$A:$A,PAUSAS!BO$3,BASE!$G:$G,PAUSAS!$B63)))</f>
        <v>0</v>
      </c>
      <c r="BP63" s="18">
        <f>IF(BO63="","",IF(SUMIFS(METAS!$D:$D,METAS!$B:$B,PAUSAS!$E63)&gt;=BO63,0,BO63-SUMIFS(METAS!$D:$D,METAS!$B:$B,PAUSAS!$E63)))</f>
        <v>0</v>
      </c>
      <c r="BQ63" s="28">
        <f>IF($B63="","",IF(COUNTIF(BASE!$A:$A,PAUSAS!BQ$3)=0,"",SUMIFS(BASE!$AA:$AA,BASE!$A:$A,PAUSAS!BQ$3,BASE!$G:$G,PAUSAS!$B63)))</f>
        <v>0</v>
      </c>
      <c r="BR63" s="28">
        <f>IF(BQ63="","",IF(SUMIFS(METAS!$D:$D,METAS!$B:$B,PAUSAS!$E63)&gt;=BQ63,0,BQ63-SUMIFS(METAS!$D:$D,METAS!$B:$B,PAUSAS!$E63)))</f>
        <v>0</v>
      </c>
      <c r="BS63" s="18">
        <f>IF($B63="","",IF(COUNTIF(BASE!$A:$A,PAUSAS!BS$3)=0,"",SUMIFS(BASE!$AA:$AA,BASE!$A:$A,PAUSAS!BS$3,BASE!$G:$G,PAUSAS!$B63)))</f>
        <v>0</v>
      </c>
      <c r="BT63" s="18">
        <f>IF(BS63="","",IF(SUMIFS(METAS!$D:$D,METAS!$B:$B,PAUSAS!$E63)&gt;=BS63,0,BS63-SUMIFS(METAS!$D:$D,METAS!$B:$B,PAUSAS!$E63)))</f>
        <v>0</v>
      </c>
      <c r="BU63" s="28">
        <f>IF($B63="","",IF(COUNTIF(BASE!$A:$A,PAUSAS!BU$3)=0,"",SUMIFS(BASE!$AA:$AA,BASE!$A:$A,PAUSAS!BU$3,BASE!$G:$G,PAUSAS!$B63)))</f>
        <v>0</v>
      </c>
      <c r="BV63" s="28">
        <f>IF(BU63="","",IF(SUMIFS(METAS!$D:$D,METAS!$B:$B,PAUSAS!$E63)&gt;=BU63,0,BU63-SUMIFS(METAS!$D:$D,METAS!$B:$B,PAUSAS!$E63)))</f>
        <v>0</v>
      </c>
    </row>
    <row r="64" spans="2:74" s="8" customFormat="1" x14ac:dyDescent="0.25">
      <c r="B64" s="50">
        <v>91179</v>
      </c>
      <c r="C64" s="16" t="str">
        <f>IF($B64="","",VLOOKUP($B64,EQUIPE!$B:$E,2,0))</f>
        <v>JOICE DE JESUS MARCIEL</v>
      </c>
      <c r="D64" s="16" t="str">
        <f>IF($B64="","",VLOOKUP($B64,EQUIPE!$B:$F,5,0))</f>
        <v>ULTRAGAZ FRONT</v>
      </c>
      <c r="E64" s="18">
        <f>IF($B64="","",VLOOKUP($B64,EQUIPE!$B:$E,3,0))</f>
        <v>0.2638888888888889</v>
      </c>
      <c r="F64" s="16" t="str">
        <f>IF($B64="","",VLOOKUP($B64,EQUIPE!$B:$E,4,0))</f>
        <v>MARCELA GOMES DE FARIAS</v>
      </c>
      <c r="H64" s="18">
        <f>IF($B64="","",SUMIFS(ABS!$H:$H,ABS!$B:$B,PAUSAS!$B64)*SUMIFS(METAS!$D:$D,METAS!$B:$B,PAUSAS!$E64))</f>
        <v>0.7944444444444444</v>
      </c>
      <c r="I64" s="18">
        <f t="shared" si="1"/>
        <v>0.71936342592592584</v>
      </c>
      <c r="J64" s="18">
        <f t="shared" si="2"/>
        <v>1.8391203703703712E-2</v>
      </c>
      <c r="K64" s="19">
        <f t="shared" si="3"/>
        <v>0.97685023310023311</v>
      </c>
      <c r="M64" s="28">
        <f>IF($B64="","",IF(COUNTIF(BASE!$A:$A,PAUSAS!M$3)=0,"",SUMIFS(BASE!$AA:$AA,BASE!$A:$A,PAUSAS!M$3,BASE!$G:$G,PAUSAS!$B64)))</f>
        <v>2.2337962962962962E-2</v>
      </c>
      <c r="N64" s="28">
        <f>IF(M64="","",IF(SUMIFS(METAS!$D:$D,METAS!$B:$B,PAUSAS!$E64)&gt;=M64,0,M64-SUMIFS(METAS!$D:$D,METAS!$B:$B,PAUSAS!$E64)))</f>
        <v>0</v>
      </c>
      <c r="O64" s="18">
        <f>IF($B64="","",IF(COUNTIF(BASE!$A:$A,PAUSAS!O$3)=0,"",SUMIFS(BASE!$AA:$AA,BASE!$A:$A,PAUSAS!O$3,BASE!$G:$G,PAUSAS!$B64)))</f>
        <v>2.9201388888888888E-2</v>
      </c>
      <c r="P64" s="18">
        <f>IF(O64="","",IF(SUMIFS(METAS!$D:$D,METAS!$B:$B,PAUSAS!$E64)&gt;=O64,0,O64-SUMIFS(METAS!$D:$D,METAS!$B:$B,PAUSAS!$E64)))</f>
        <v>0</v>
      </c>
      <c r="Q64" s="28">
        <f>IF($B64="","",IF(COUNTIF(BASE!$A:$A,PAUSAS!Q$3)=0,"",SUMIFS(BASE!$AA:$AA,BASE!$A:$A,PAUSAS!Q$3,BASE!$G:$G,PAUSAS!$B64)))</f>
        <v>0</v>
      </c>
      <c r="R64" s="28">
        <f>IF(Q64="","",IF(SUMIFS(METAS!$D:$D,METAS!$B:$B,PAUSAS!$E64)&gt;=Q64,0,Q64-SUMIFS(METAS!$D:$D,METAS!$B:$B,PAUSAS!$E64)))</f>
        <v>0</v>
      </c>
      <c r="S64" s="18">
        <f>IF($B64="","",IF(COUNTIF(BASE!$A:$A,PAUSAS!S$3)=0,"",SUMIFS(BASE!$AA:$AA,BASE!$A:$A,PAUSAS!S$3,BASE!$G:$G,PAUSAS!$B64)))</f>
        <v>2.7951388888888887E-2</v>
      </c>
      <c r="T64" s="18">
        <f>IF(S64="","",IF(SUMIFS(METAS!$D:$D,METAS!$B:$B,PAUSAS!$E64)&gt;=S64,0,S64-SUMIFS(METAS!$D:$D,METAS!$B:$B,PAUSAS!$E64)))</f>
        <v>0</v>
      </c>
      <c r="U64" s="28">
        <f>IF($B64="","",IF(COUNTIF(BASE!$A:$A,PAUSAS!U$3)=0,"",SUMIFS(BASE!$AA:$AA,BASE!$A:$A,PAUSAS!U$3,BASE!$G:$G,PAUSAS!$B64)))</f>
        <v>2.8645833333333336E-2</v>
      </c>
      <c r="V64" s="28">
        <f>IF(U64="","",IF(SUMIFS(METAS!$D:$D,METAS!$B:$B,PAUSAS!$E64)&gt;=U64,0,U64-SUMIFS(METAS!$D:$D,METAS!$B:$B,PAUSAS!$E64)))</f>
        <v>0</v>
      </c>
      <c r="W64" s="18">
        <f>IF($B64="","",IF(COUNTIF(BASE!$A:$A,PAUSAS!W$3)=0,"",SUMIFS(BASE!$AA:$AA,BASE!$A:$A,PAUSAS!W$3,BASE!$G:$G,PAUSAS!$B64)))</f>
        <v>3.0069444444444447E-2</v>
      </c>
      <c r="X64" s="18">
        <f>IF(W64="","",IF(SUMIFS(METAS!$D:$D,METAS!$B:$B,PAUSAS!$E64)&gt;=W64,0,W64-SUMIFS(METAS!$D:$D,METAS!$B:$B,PAUSAS!$E64)))</f>
        <v>0</v>
      </c>
      <c r="Y64" s="28">
        <f>IF($B64="","",IF(COUNTIF(BASE!$A:$A,PAUSAS!Y$3)=0,"",SUMIFS(BASE!$AA:$AA,BASE!$A:$A,PAUSAS!Y$3,BASE!$G:$G,PAUSAS!$B64)))</f>
        <v>2.5462962962962958E-2</v>
      </c>
      <c r="Z64" s="28">
        <f>IF(Y64="","",IF(SUMIFS(METAS!$D:$D,METAS!$B:$B,PAUSAS!$E64)&gt;=Y64,0,Y64-SUMIFS(METAS!$D:$D,METAS!$B:$B,PAUSAS!$E64)))</f>
        <v>0</v>
      </c>
      <c r="AA64" s="18">
        <f>IF($B64="","",IF(COUNTIF(BASE!$A:$A,PAUSAS!AA$3)=0,"",SUMIFS(BASE!$AA:$AA,BASE!$A:$A,PAUSAS!AA$3,BASE!$G:$G,PAUSAS!$B64)))</f>
        <v>2.9050925925925924E-2</v>
      </c>
      <c r="AB64" s="18">
        <f>IF(AA64="","",IF(SUMIFS(METAS!$D:$D,METAS!$B:$B,PAUSAS!$E64)&gt;=AA64,0,AA64-SUMIFS(METAS!$D:$D,METAS!$B:$B,PAUSAS!$E64)))</f>
        <v>0</v>
      </c>
      <c r="AC64" s="28">
        <f>IF($B64="","",IF(COUNTIF(BASE!$A:$A,PAUSAS!AC$3)=0,"",SUMIFS(BASE!$AA:$AA,BASE!$A:$A,PAUSAS!AC$3,BASE!$G:$G,PAUSAS!$B64)))</f>
        <v>0</v>
      </c>
      <c r="AD64" s="28">
        <f>IF(AC64="","",IF(SUMIFS(METAS!$D:$D,METAS!$B:$B,PAUSAS!$E64)&gt;=AC64,0,AC64-SUMIFS(METAS!$D:$D,METAS!$B:$B,PAUSAS!$E64)))</f>
        <v>0</v>
      </c>
      <c r="AE64" s="18">
        <f>IF($B64="","",IF(COUNTIF(BASE!$A:$A,PAUSAS!AE$3)=0,"",SUMIFS(BASE!$AA:$AA,BASE!$A:$A,PAUSAS!AE$3,BASE!$G:$G,PAUSAS!$B64)))</f>
        <v>2.9803240740740741E-2</v>
      </c>
      <c r="AF64" s="18">
        <f>IF(AE64="","",IF(SUMIFS(METAS!$D:$D,METAS!$B:$B,PAUSAS!$E64)&gt;=AE64,0,AE64-SUMIFS(METAS!$D:$D,METAS!$B:$B,PAUSAS!$E64)))</f>
        <v>0</v>
      </c>
      <c r="AG64" s="28">
        <f>IF($B64="","",IF(COUNTIF(BASE!$A:$A,PAUSAS!AG$3)=0,"",SUMIFS(BASE!$AA:$AA,BASE!$A:$A,PAUSAS!AG$3,BASE!$G:$G,PAUSAS!$B64)))</f>
        <v>4.6331018518518521E-2</v>
      </c>
      <c r="AH64" s="28">
        <f>IF(AG64="","",IF(SUMIFS(METAS!$D:$D,METAS!$B:$B,PAUSAS!$E64)&gt;=AG64,0,AG64-SUMIFS(METAS!$D:$D,METAS!$B:$B,PAUSAS!$E64)))</f>
        <v>1.5775462962962967E-2</v>
      </c>
      <c r="AI64" s="18">
        <f>IF($B64="","",IF(COUNTIF(BASE!$A:$A,PAUSAS!AI$3)=0,"",SUMIFS(BASE!$AA:$AA,BASE!$A:$A,PAUSAS!AI$3,BASE!$G:$G,PAUSAS!$B64)))</f>
        <v>2.2592592592592595E-2</v>
      </c>
      <c r="AJ64" s="18">
        <f>IF(AI64="","",IF(SUMIFS(METAS!$D:$D,METAS!$B:$B,PAUSAS!$E64)&gt;=AI64,0,AI64-SUMIFS(METAS!$D:$D,METAS!$B:$B,PAUSAS!$E64)))</f>
        <v>0</v>
      </c>
      <c r="AK64" s="28">
        <f>IF($B64="","",IF(COUNTIF(BASE!$A:$A,PAUSAS!AK$3)=0,"",SUMIFS(BASE!$AA:$AA,BASE!$A:$A,PAUSAS!AK$3,BASE!$G:$G,PAUSAS!$B64)))</f>
        <v>2.5706018518518517E-2</v>
      </c>
      <c r="AL64" s="28">
        <f>IF(AK64="","",IF(SUMIFS(METAS!$D:$D,METAS!$B:$B,PAUSAS!$E64)&gt;=AK64,0,AK64-SUMIFS(METAS!$D:$D,METAS!$B:$B,PAUSAS!$E64)))</f>
        <v>0</v>
      </c>
      <c r="AM64" s="18">
        <f>IF($B64="","",IF(COUNTIF(BASE!$A:$A,PAUSAS!AM$3)=0,"",SUMIFS(BASE!$AA:$AA,BASE!$A:$A,PAUSAS!AM$3,BASE!$G:$G,PAUSAS!$B64)))</f>
        <v>2.5983796296296297E-2</v>
      </c>
      <c r="AN64" s="18">
        <f>IF(AM64="","",IF(SUMIFS(METAS!$D:$D,METAS!$B:$B,PAUSAS!$E64)&gt;=AM64,0,AM64-SUMIFS(METAS!$D:$D,METAS!$B:$B,PAUSAS!$E64)))</f>
        <v>0</v>
      </c>
      <c r="AO64" s="28">
        <f>IF($B64="","",IF(COUNTIF(BASE!$A:$A,PAUSAS!AO$3)=0,"",SUMIFS(BASE!$AA:$AA,BASE!$A:$A,PAUSAS!AO$3,BASE!$G:$G,PAUSAS!$B64)))</f>
        <v>2.8217592592592593E-2</v>
      </c>
      <c r="AP64" s="28">
        <f>IF(AO64="","",IF(SUMIFS(METAS!$D:$D,METAS!$B:$B,PAUSAS!$E64)&gt;=AO64,0,AO64-SUMIFS(METAS!$D:$D,METAS!$B:$B,PAUSAS!$E64)))</f>
        <v>0</v>
      </c>
      <c r="AQ64" s="18">
        <f>IF($B64="","",IF(COUNTIF(BASE!$A:$A,PAUSAS!AQ$3)=0,"",SUMIFS(BASE!$AA:$AA,BASE!$A:$A,PAUSAS!AQ$3,BASE!$G:$G,PAUSAS!$B64)))</f>
        <v>0</v>
      </c>
      <c r="AR64" s="18">
        <f>IF(AQ64="","",IF(SUMIFS(METAS!$D:$D,METAS!$B:$B,PAUSAS!$E64)&gt;=AQ64,0,AQ64-SUMIFS(METAS!$D:$D,METAS!$B:$B,PAUSAS!$E64)))</f>
        <v>0</v>
      </c>
      <c r="AS64" s="28">
        <f>IF($B64="","",IF(COUNTIF(BASE!$A:$A,PAUSAS!AS$3)=0,"",SUMIFS(BASE!$AA:$AA,BASE!$A:$A,PAUSAS!AS$3,BASE!$G:$G,PAUSAS!$B64)))</f>
        <v>2.9386574074074075E-2</v>
      </c>
      <c r="AT64" s="28">
        <f>IF(AS64="","",IF(SUMIFS(METAS!$D:$D,METAS!$B:$B,PAUSAS!$E64)&gt;=AS64,0,AS64-SUMIFS(METAS!$D:$D,METAS!$B:$B,PAUSAS!$E64)))</f>
        <v>0</v>
      </c>
      <c r="AU64" s="18">
        <f>IF($B64="","",IF(COUNTIF(BASE!$A:$A,PAUSAS!AU$3)=0,"",SUMIFS(BASE!$AA:$AA,BASE!$A:$A,PAUSAS!AU$3,BASE!$G:$G,PAUSAS!$B64)))</f>
        <v>2.8923611111111115E-2</v>
      </c>
      <c r="AV64" s="18">
        <f>IF(AU64="","",IF(SUMIFS(METAS!$D:$D,METAS!$B:$B,PAUSAS!$E64)&gt;=AU64,0,AU64-SUMIFS(METAS!$D:$D,METAS!$B:$B,PAUSAS!$E64)))</f>
        <v>0</v>
      </c>
      <c r="AW64" s="28">
        <f>IF($B64="","",IF(COUNTIF(BASE!$A:$A,PAUSAS!AW$3)=0,"",SUMIFS(BASE!$AA:$AA,BASE!$A:$A,PAUSAS!AW$3,BASE!$G:$G,PAUSAS!$B64)))</f>
        <v>2.1840277777777778E-2</v>
      </c>
      <c r="AX64" s="28">
        <f>IF(AW64="","",IF(SUMIFS(METAS!$D:$D,METAS!$B:$B,PAUSAS!$E64)&gt;=AW64,0,AW64-SUMIFS(METAS!$D:$D,METAS!$B:$B,PAUSAS!$E64)))</f>
        <v>0</v>
      </c>
      <c r="AY64" s="18">
        <f>IF($B64="","",IF(COUNTIF(BASE!$A:$A,PAUSAS!AY$3)=0,"",SUMIFS(BASE!$AA:$AA,BASE!$A:$A,PAUSAS!AY$3,BASE!$G:$G,PAUSAS!$B64)))</f>
        <v>2.5208333333333333E-2</v>
      </c>
      <c r="AZ64" s="18">
        <f>IF(AY64="","",IF(SUMIFS(METAS!$D:$D,METAS!$B:$B,PAUSAS!$E64)&gt;=AY64,0,AY64-SUMIFS(METAS!$D:$D,METAS!$B:$B,PAUSAS!$E64)))</f>
        <v>0</v>
      </c>
      <c r="BA64" s="28">
        <f>IF($B64="","",IF(COUNTIF(BASE!$A:$A,PAUSAS!BA$3)=0,"",SUMIFS(BASE!$AA:$AA,BASE!$A:$A,PAUSAS!BA$3,BASE!$G:$G,PAUSAS!$B64)))</f>
        <v>3.3125000000000002E-2</v>
      </c>
      <c r="BB64" s="28">
        <f>IF(BA64="","",IF(SUMIFS(METAS!$D:$D,METAS!$B:$B,PAUSAS!$E64)&gt;=BA64,0,BA64-SUMIFS(METAS!$D:$D,METAS!$B:$B,PAUSAS!$E64)))</f>
        <v>2.5694444444444471E-3</v>
      </c>
      <c r="BC64" s="18">
        <f>IF($B64="","",IF(COUNTIF(BASE!$A:$A,PAUSAS!BC$3)=0,"",SUMIFS(BASE!$AA:$AA,BASE!$A:$A,PAUSAS!BC$3,BASE!$G:$G,PAUSAS!$B64)))</f>
        <v>0</v>
      </c>
      <c r="BD64" s="18">
        <f>IF(BC64="","",IF(SUMIFS(METAS!$D:$D,METAS!$B:$B,PAUSAS!$E64)&gt;=BC64,0,BC64-SUMIFS(METAS!$D:$D,METAS!$B:$B,PAUSAS!$E64)))</f>
        <v>0</v>
      </c>
      <c r="BE64" s="28">
        <f>IF($B64="","",IF(COUNTIF(BASE!$A:$A,PAUSAS!BE$3)=0,"",SUMIFS(BASE!$AA:$AA,BASE!$A:$A,PAUSAS!BE$3,BASE!$G:$G,PAUSAS!$B64)))</f>
        <v>2.8807870370370369E-2</v>
      </c>
      <c r="BF64" s="28">
        <f>IF(BE64="","",IF(SUMIFS(METAS!$D:$D,METAS!$B:$B,PAUSAS!$E64)&gt;=BE64,0,BE64-SUMIFS(METAS!$D:$D,METAS!$B:$B,PAUSAS!$E64)))</f>
        <v>0</v>
      </c>
      <c r="BG64" s="18">
        <f>IF($B64="","",IF(COUNTIF(BASE!$A:$A,PAUSAS!BG$3)=0,"",SUMIFS(BASE!$AA:$AA,BASE!$A:$A,PAUSAS!BG$3,BASE!$G:$G,PAUSAS!$B64)))</f>
        <v>2.224537037037037E-2</v>
      </c>
      <c r="BH64" s="18">
        <f>IF(BG64="","",IF(SUMIFS(METAS!$D:$D,METAS!$B:$B,PAUSAS!$E64)&gt;=BG64,0,BG64-SUMIFS(METAS!$D:$D,METAS!$B:$B,PAUSAS!$E64)))</f>
        <v>0</v>
      </c>
      <c r="BI64" s="28">
        <f>IF($B64="","",IF(COUNTIF(BASE!$A:$A,PAUSAS!BI$3)=0,"",SUMIFS(BASE!$AA:$AA,BASE!$A:$A,PAUSAS!BI$3,BASE!$G:$G,PAUSAS!$B64)))</f>
        <v>2.2233796296296293E-2</v>
      </c>
      <c r="BJ64" s="28">
        <f>IF(BI64="","",IF(SUMIFS(METAS!$D:$D,METAS!$B:$B,PAUSAS!$E64)&gt;=BI64,0,BI64-SUMIFS(METAS!$D:$D,METAS!$B:$B,PAUSAS!$E64)))</f>
        <v>0</v>
      </c>
      <c r="BK64" s="18">
        <f>IF($B64="","",IF(COUNTIF(BASE!$A:$A,PAUSAS!BK$3)=0,"",SUMIFS(BASE!$AA:$AA,BASE!$A:$A,PAUSAS!BK$3,BASE!$G:$G,PAUSAS!$B64)))</f>
        <v>3.0092592592592594E-2</v>
      </c>
      <c r="BL64" s="18">
        <f>IF(BK64="","",IF(SUMIFS(METAS!$D:$D,METAS!$B:$B,PAUSAS!$E64)&gt;=BK64,0,BK64-SUMIFS(METAS!$D:$D,METAS!$B:$B,PAUSAS!$E64)))</f>
        <v>0</v>
      </c>
      <c r="BM64" s="28">
        <f>IF($B64="","",IF(COUNTIF(BASE!$A:$A,PAUSAS!BM$3)=0,"",SUMIFS(BASE!$AA:$AA,BASE!$A:$A,PAUSAS!BM$3,BASE!$G:$G,PAUSAS!$B64)))</f>
        <v>2.2951388888888889E-2</v>
      </c>
      <c r="BN64" s="28">
        <f>IF(BM64="","",IF(SUMIFS(METAS!$D:$D,METAS!$B:$B,PAUSAS!$E64)&gt;=BM64,0,BM64-SUMIFS(METAS!$D:$D,METAS!$B:$B,PAUSAS!$E64)))</f>
        <v>0</v>
      </c>
      <c r="BO64" s="18">
        <f>IF($B64="","",IF(COUNTIF(BASE!$A:$A,PAUSAS!BO$3)=0,"",SUMIFS(BASE!$AA:$AA,BASE!$A:$A,PAUSAS!BO$3,BASE!$G:$G,PAUSAS!$B64)))</f>
        <v>0</v>
      </c>
      <c r="BP64" s="18">
        <f>IF(BO64="","",IF(SUMIFS(METAS!$D:$D,METAS!$B:$B,PAUSAS!$E64)&gt;=BO64,0,BO64-SUMIFS(METAS!$D:$D,METAS!$B:$B,PAUSAS!$E64)))</f>
        <v>0</v>
      </c>
      <c r="BQ64" s="28">
        <f>IF($B64="","",IF(COUNTIF(BASE!$A:$A,PAUSAS!BQ$3)=0,"",SUMIFS(BASE!$AA:$AA,BASE!$A:$A,PAUSAS!BQ$3,BASE!$G:$G,PAUSAS!$B64)))</f>
        <v>3.0601851851851852E-2</v>
      </c>
      <c r="BR64" s="28">
        <f>IF(BQ64="","",IF(SUMIFS(METAS!$D:$D,METAS!$B:$B,PAUSAS!$E64)&gt;=BQ64,0,BQ64-SUMIFS(METAS!$D:$D,METAS!$B:$B,PAUSAS!$E64)))</f>
        <v>4.6296296296297751E-5</v>
      </c>
      <c r="BS64" s="18">
        <f>IF($B64="","",IF(COUNTIF(BASE!$A:$A,PAUSAS!BS$3)=0,"",SUMIFS(BASE!$AA:$AA,BASE!$A:$A,PAUSAS!BS$3,BASE!$G:$G,PAUSAS!$B64)))</f>
        <v>2.3483796296296298E-2</v>
      </c>
      <c r="BT64" s="18">
        <f>IF(BS64="","",IF(SUMIFS(METAS!$D:$D,METAS!$B:$B,PAUSAS!$E64)&gt;=BS64,0,BS64-SUMIFS(METAS!$D:$D,METAS!$B:$B,PAUSAS!$E64)))</f>
        <v>0</v>
      </c>
      <c r="BU64" s="28">
        <f>IF($B64="","",IF(COUNTIF(BASE!$A:$A,PAUSAS!BU$3)=0,"",SUMIFS(BASE!$AA:$AA,BASE!$A:$A,PAUSAS!BU$3,BASE!$G:$G,PAUSAS!$B64)))</f>
        <v>2.9108796296296296E-2</v>
      </c>
      <c r="BV64" s="28">
        <f>IF(BU64="","",IF(SUMIFS(METAS!$D:$D,METAS!$B:$B,PAUSAS!$E64)&gt;=BU64,0,BU64-SUMIFS(METAS!$D:$D,METAS!$B:$B,PAUSAS!$E64)))</f>
        <v>0</v>
      </c>
    </row>
    <row r="65" spans="2:74" s="8" customFormat="1" x14ac:dyDescent="0.25">
      <c r="B65" s="50">
        <v>91388</v>
      </c>
      <c r="C65" s="16" t="str">
        <f>IF($B65="","",VLOOKUP($B65,EQUIPE!$B:$E,2,0))</f>
        <v>JULIANA SILVA DOS SANTOS</v>
      </c>
      <c r="D65" s="16" t="str">
        <f>IF($B65="","",VLOOKUP($B65,EQUIPE!$B:$F,5,0))</f>
        <v>ULTRAGAZ FRONT</v>
      </c>
      <c r="E65" s="18">
        <f>IF($B65="","",VLOOKUP($B65,EQUIPE!$B:$E,3,0))</f>
        <v>0.2638888888888889</v>
      </c>
      <c r="F65" s="16" t="str">
        <f>IF($B65="","",VLOOKUP($B65,EQUIPE!$B:$E,4,0))</f>
        <v>MARCELA GOMES DE FARIAS</v>
      </c>
      <c r="H65" s="18">
        <f>IF($B65="","",SUMIFS(ABS!$H:$H,ABS!$B:$B,PAUSAS!$B65)*SUMIFS(METAS!$D:$D,METAS!$B:$B,PAUSAS!$E65))</f>
        <v>0.76388888888888884</v>
      </c>
      <c r="I65" s="18">
        <f t="shared" si="1"/>
        <v>0.71704861111111118</v>
      </c>
      <c r="J65" s="18">
        <f t="shared" si="2"/>
        <v>8.7962962962963992E-4</v>
      </c>
      <c r="K65" s="19">
        <f t="shared" si="3"/>
        <v>0.99884848484848487</v>
      </c>
      <c r="M65" s="28">
        <f>IF($B65="","",IF(COUNTIF(BASE!$A:$A,PAUSAS!M$3)=0,"",SUMIFS(BASE!$AA:$AA,BASE!$A:$A,PAUSAS!M$3,BASE!$G:$G,PAUSAS!$B65)))</f>
        <v>0</v>
      </c>
      <c r="N65" s="28">
        <f>IF(M65="","",IF(SUMIFS(METAS!$D:$D,METAS!$B:$B,PAUSAS!$E65)&gt;=M65,0,M65-SUMIFS(METAS!$D:$D,METAS!$B:$B,PAUSAS!$E65)))</f>
        <v>0</v>
      </c>
      <c r="O65" s="18">
        <f>IF($B65="","",IF(COUNTIF(BASE!$A:$A,PAUSAS!O$3)=0,"",SUMIFS(BASE!$AA:$AA,BASE!$A:$A,PAUSAS!O$3,BASE!$G:$G,PAUSAS!$B65)))</f>
        <v>2.8425925925925924E-2</v>
      </c>
      <c r="P65" s="18">
        <f>IF(O65="","",IF(SUMIFS(METAS!$D:$D,METAS!$B:$B,PAUSAS!$E65)&gt;=O65,0,O65-SUMIFS(METAS!$D:$D,METAS!$B:$B,PAUSAS!$E65)))</f>
        <v>0</v>
      </c>
      <c r="Q65" s="28">
        <f>IF($B65="","",IF(COUNTIF(BASE!$A:$A,PAUSAS!Q$3)=0,"",SUMIFS(BASE!$AA:$AA,BASE!$A:$A,PAUSAS!Q$3,BASE!$G:$G,PAUSAS!$B65)))</f>
        <v>2.9745370370370366E-2</v>
      </c>
      <c r="R65" s="28">
        <f>IF(Q65="","",IF(SUMIFS(METAS!$D:$D,METAS!$B:$B,PAUSAS!$E65)&gt;=Q65,0,Q65-SUMIFS(METAS!$D:$D,METAS!$B:$B,PAUSAS!$E65)))</f>
        <v>0</v>
      </c>
      <c r="S65" s="18">
        <f>IF($B65="","",IF(COUNTIF(BASE!$A:$A,PAUSAS!S$3)=0,"",SUMIFS(BASE!$AA:$AA,BASE!$A:$A,PAUSAS!S$3,BASE!$G:$G,PAUSAS!$B65)))</f>
        <v>3.1041666666666669E-2</v>
      </c>
      <c r="T65" s="18">
        <f>IF(S65="","",IF(SUMIFS(METAS!$D:$D,METAS!$B:$B,PAUSAS!$E65)&gt;=S65,0,S65-SUMIFS(METAS!$D:$D,METAS!$B:$B,PAUSAS!$E65)))</f>
        <v>4.8611111111111424E-4</v>
      </c>
      <c r="U65" s="28">
        <f>IF($B65="","",IF(COUNTIF(BASE!$A:$A,PAUSAS!U$3)=0,"",SUMIFS(BASE!$AA:$AA,BASE!$A:$A,PAUSAS!U$3,BASE!$G:$G,PAUSAS!$B65)))</f>
        <v>2.8391203703703703E-2</v>
      </c>
      <c r="V65" s="28">
        <f>IF(U65="","",IF(SUMIFS(METAS!$D:$D,METAS!$B:$B,PAUSAS!$E65)&gt;=U65,0,U65-SUMIFS(METAS!$D:$D,METAS!$B:$B,PAUSAS!$E65)))</f>
        <v>0</v>
      </c>
      <c r="W65" s="18">
        <f>IF($B65="","",IF(COUNTIF(BASE!$A:$A,PAUSAS!W$3)=0,"",SUMIFS(BASE!$AA:$AA,BASE!$A:$A,PAUSAS!W$3,BASE!$G:$G,PAUSAS!$B65)))</f>
        <v>2.6967592592592592E-2</v>
      </c>
      <c r="X65" s="18">
        <f>IF(W65="","",IF(SUMIFS(METAS!$D:$D,METAS!$B:$B,PAUSAS!$E65)&gt;=W65,0,W65-SUMIFS(METAS!$D:$D,METAS!$B:$B,PAUSAS!$E65)))</f>
        <v>0</v>
      </c>
      <c r="Y65" s="28">
        <f>IF($B65="","",IF(COUNTIF(BASE!$A:$A,PAUSAS!Y$3)=0,"",SUMIFS(BASE!$AA:$AA,BASE!$A:$A,PAUSAS!Y$3,BASE!$G:$G,PAUSAS!$B65)))</f>
        <v>2.974537037037037E-2</v>
      </c>
      <c r="Z65" s="28">
        <f>IF(Y65="","",IF(SUMIFS(METAS!$D:$D,METAS!$B:$B,PAUSAS!$E65)&gt;=Y65,0,Y65-SUMIFS(METAS!$D:$D,METAS!$B:$B,PAUSAS!$E65)))</f>
        <v>0</v>
      </c>
      <c r="AA65" s="18">
        <f>IF($B65="","",IF(COUNTIF(BASE!$A:$A,PAUSAS!AA$3)=0,"",SUMIFS(BASE!$AA:$AA,BASE!$A:$A,PAUSAS!AA$3,BASE!$G:$G,PAUSAS!$B65)))</f>
        <v>0</v>
      </c>
      <c r="AB65" s="18">
        <f>IF(AA65="","",IF(SUMIFS(METAS!$D:$D,METAS!$B:$B,PAUSAS!$E65)&gt;=AA65,0,AA65-SUMIFS(METAS!$D:$D,METAS!$B:$B,PAUSAS!$E65)))</f>
        <v>0</v>
      </c>
      <c r="AC65" s="28">
        <f>IF($B65="","",IF(COUNTIF(BASE!$A:$A,PAUSAS!AC$3)=0,"",SUMIFS(BASE!$AA:$AA,BASE!$A:$A,PAUSAS!AC$3,BASE!$G:$G,PAUSAS!$B65)))</f>
        <v>2.8425925925925924E-2</v>
      </c>
      <c r="AD65" s="28">
        <f>IF(AC65="","",IF(SUMIFS(METAS!$D:$D,METAS!$B:$B,PAUSAS!$E65)&gt;=AC65,0,AC65-SUMIFS(METAS!$D:$D,METAS!$B:$B,PAUSAS!$E65)))</f>
        <v>0</v>
      </c>
      <c r="AE65" s="18">
        <f>IF($B65="","",IF(COUNTIF(BASE!$A:$A,PAUSAS!AE$3)=0,"",SUMIFS(BASE!$AA:$AA,BASE!$A:$A,PAUSAS!AE$3,BASE!$G:$G,PAUSAS!$B65)))</f>
        <v>2.9467592592592594E-2</v>
      </c>
      <c r="AF65" s="18">
        <f>IF(AE65="","",IF(SUMIFS(METAS!$D:$D,METAS!$B:$B,PAUSAS!$E65)&gt;=AE65,0,AE65-SUMIFS(METAS!$D:$D,METAS!$B:$B,PAUSAS!$E65)))</f>
        <v>0</v>
      </c>
      <c r="AG65" s="28">
        <f>IF($B65="","",IF(COUNTIF(BASE!$A:$A,PAUSAS!AG$3)=0,"",SUMIFS(BASE!$AA:$AA,BASE!$A:$A,PAUSAS!AG$3,BASE!$G:$G,PAUSAS!$B65)))</f>
        <v>3.0706018518518521E-2</v>
      </c>
      <c r="AH65" s="28">
        <f>IF(AG65="","",IF(SUMIFS(METAS!$D:$D,METAS!$B:$B,PAUSAS!$E65)&gt;=AG65,0,AG65-SUMIFS(METAS!$D:$D,METAS!$B:$B,PAUSAS!$E65)))</f>
        <v>1.5046296296296682E-4</v>
      </c>
      <c r="AI65" s="18">
        <f>IF($B65="","",IF(COUNTIF(BASE!$A:$A,PAUSAS!AI$3)=0,"",SUMIFS(BASE!$AA:$AA,BASE!$A:$A,PAUSAS!AI$3,BASE!$G:$G,PAUSAS!$B65)))</f>
        <v>2.9513888888888888E-2</v>
      </c>
      <c r="AJ65" s="18">
        <f>IF(AI65="","",IF(SUMIFS(METAS!$D:$D,METAS!$B:$B,PAUSAS!$E65)&gt;=AI65,0,AI65-SUMIFS(METAS!$D:$D,METAS!$B:$B,PAUSAS!$E65)))</f>
        <v>0</v>
      </c>
      <c r="AK65" s="28">
        <f>IF($B65="","",IF(COUNTIF(BASE!$A:$A,PAUSAS!AK$3)=0,"",SUMIFS(BASE!$AA:$AA,BASE!$A:$A,PAUSAS!AK$3,BASE!$G:$G,PAUSAS!$B65)))</f>
        <v>2.9270833333333336E-2</v>
      </c>
      <c r="AL65" s="28">
        <f>IF(AK65="","",IF(SUMIFS(METAS!$D:$D,METAS!$B:$B,PAUSAS!$E65)&gt;=AK65,0,AK65-SUMIFS(METAS!$D:$D,METAS!$B:$B,PAUSAS!$E65)))</f>
        <v>0</v>
      </c>
      <c r="AM65" s="18">
        <f>IF($B65="","",IF(COUNTIF(BASE!$A:$A,PAUSAS!AM$3)=0,"",SUMIFS(BASE!$AA:$AA,BASE!$A:$A,PAUSAS!AM$3,BASE!$G:$G,PAUSAS!$B65)))</f>
        <v>0</v>
      </c>
      <c r="AN65" s="18">
        <f>IF(AM65="","",IF(SUMIFS(METAS!$D:$D,METAS!$B:$B,PAUSAS!$E65)&gt;=AM65,0,AM65-SUMIFS(METAS!$D:$D,METAS!$B:$B,PAUSAS!$E65)))</f>
        <v>0</v>
      </c>
      <c r="AO65" s="28">
        <f>IF($B65="","",IF(COUNTIF(BASE!$A:$A,PAUSAS!AO$3)=0,"",SUMIFS(BASE!$AA:$AA,BASE!$A:$A,PAUSAS!AO$3,BASE!$G:$G,PAUSAS!$B65)))</f>
        <v>2.8657407407407406E-2</v>
      </c>
      <c r="AP65" s="28">
        <f>IF(AO65="","",IF(SUMIFS(METAS!$D:$D,METAS!$B:$B,PAUSAS!$E65)&gt;=AO65,0,AO65-SUMIFS(METAS!$D:$D,METAS!$B:$B,PAUSAS!$E65)))</f>
        <v>0</v>
      </c>
      <c r="AQ65" s="18">
        <f>IF($B65="","",IF(COUNTIF(BASE!$A:$A,PAUSAS!AQ$3)=0,"",SUMIFS(BASE!$AA:$AA,BASE!$A:$A,PAUSAS!AQ$3,BASE!$G:$G,PAUSAS!$B65)))</f>
        <v>2.7627314814814816E-2</v>
      </c>
      <c r="AR65" s="18">
        <f>IF(AQ65="","",IF(SUMIFS(METAS!$D:$D,METAS!$B:$B,PAUSAS!$E65)&gt;=AQ65,0,AQ65-SUMIFS(METAS!$D:$D,METAS!$B:$B,PAUSAS!$E65)))</f>
        <v>0</v>
      </c>
      <c r="AS65" s="28">
        <f>IF($B65="","",IF(COUNTIF(BASE!$A:$A,PAUSAS!AS$3)=0,"",SUMIFS(BASE!$AA:$AA,BASE!$A:$A,PAUSAS!AS$3,BASE!$G:$G,PAUSAS!$B65)))</f>
        <v>3.0798611111111113E-2</v>
      </c>
      <c r="AT65" s="28">
        <f>IF(AS65="","",IF(SUMIFS(METAS!$D:$D,METAS!$B:$B,PAUSAS!$E65)&gt;=AS65,0,AS65-SUMIFS(METAS!$D:$D,METAS!$B:$B,PAUSAS!$E65)))</f>
        <v>2.4305555555555886E-4</v>
      </c>
      <c r="AU65" s="18">
        <f>IF($B65="","",IF(COUNTIF(BASE!$A:$A,PAUSAS!AU$3)=0,"",SUMIFS(BASE!$AA:$AA,BASE!$A:$A,PAUSAS!AU$3,BASE!$G:$G,PAUSAS!$B65)))</f>
        <v>2.6875E-2</v>
      </c>
      <c r="AV65" s="18">
        <f>IF(AU65="","",IF(SUMIFS(METAS!$D:$D,METAS!$B:$B,PAUSAS!$E65)&gt;=AU65,0,AU65-SUMIFS(METAS!$D:$D,METAS!$B:$B,PAUSAS!$E65)))</f>
        <v>0</v>
      </c>
      <c r="AW65" s="28">
        <f>IF($B65="","",IF(COUNTIF(BASE!$A:$A,PAUSAS!AW$3)=0,"",SUMIFS(BASE!$AA:$AA,BASE!$A:$A,PAUSAS!AW$3,BASE!$G:$G,PAUSAS!$B65)))</f>
        <v>0</v>
      </c>
      <c r="AX65" s="28">
        <f>IF(AW65="","",IF(SUMIFS(METAS!$D:$D,METAS!$B:$B,PAUSAS!$E65)&gt;=AW65,0,AW65-SUMIFS(METAS!$D:$D,METAS!$B:$B,PAUSAS!$E65)))</f>
        <v>0</v>
      </c>
      <c r="AY65" s="18">
        <f>IF($B65="","",IF(COUNTIF(BASE!$A:$A,PAUSAS!AY$3)=0,"",SUMIFS(BASE!$AA:$AA,BASE!$A:$A,PAUSAS!AY$3,BASE!$G:$G,PAUSAS!$B65)))</f>
        <v>2.7997685185185184E-2</v>
      </c>
      <c r="AZ65" s="18">
        <f>IF(AY65="","",IF(SUMIFS(METAS!$D:$D,METAS!$B:$B,PAUSAS!$E65)&gt;=AY65,0,AY65-SUMIFS(METAS!$D:$D,METAS!$B:$B,PAUSAS!$E65)))</f>
        <v>0</v>
      </c>
      <c r="BA65" s="28">
        <f>IF($B65="","",IF(COUNTIF(BASE!$A:$A,PAUSAS!BA$3)=0,"",SUMIFS(BASE!$AA:$AA,BASE!$A:$A,PAUSAS!BA$3,BASE!$G:$G,PAUSAS!$B65)))</f>
        <v>2.959490740740741E-2</v>
      </c>
      <c r="BB65" s="28">
        <f>IF(BA65="","",IF(SUMIFS(METAS!$D:$D,METAS!$B:$B,PAUSAS!$E65)&gt;=BA65,0,BA65-SUMIFS(METAS!$D:$D,METAS!$B:$B,PAUSAS!$E65)))</f>
        <v>0</v>
      </c>
      <c r="BC65" s="18">
        <f>IF($B65="","",IF(COUNTIF(BASE!$A:$A,PAUSAS!BC$3)=0,"",SUMIFS(BASE!$AA:$AA,BASE!$A:$A,PAUSAS!BC$3,BASE!$G:$G,PAUSAS!$B65)))</f>
        <v>2.9710648148148146E-2</v>
      </c>
      <c r="BD65" s="18">
        <f>IF(BC65="","",IF(SUMIFS(METAS!$D:$D,METAS!$B:$B,PAUSAS!$E65)&gt;=BC65,0,BC65-SUMIFS(METAS!$D:$D,METAS!$B:$B,PAUSAS!$E65)))</f>
        <v>0</v>
      </c>
      <c r="BE65" s="28">
        <f>IF($B65="","",IF(COUNTIF(BASE!$A:$A,PAUSAS!BE$3)=0,"",SUMIFS(BASE!$AA:$AA,BASE!$A:$A,PAUSAS!BE$3,BASE!$G:$G,PAUSAS!$B65)))</f>
        <v>2.1712962962962962E-2</v>
      </c>
      <c r="BF65" s="28">
        <f>IF(BE65="","",IF(SUMIFS(METAS!$D:$D,METAS!$B:$B,PAUSAS!$E65)&gt;=BE65,0,BE65-SUMIFS(METAS!$D:$D,METAS!$B:$B,PAUSAS!$E65)))</f>
        <v>0</v>
      </c>
      <c r="BG65" s="18">
        <f>IF($B65="","",IF(COUNTIF(BASE!$A:$A,PAUSAS!BG$3)=0,"",SUMIFS(BASE!$AA:$AA,BASE!$A:$A,PAUSAS!BG$3,BASE!$G:$G,PAUSAS!$B65)))</f>
        <v>0</v>
      </c>
      <c r="BH65" s="18">
        <f>IF(BG65="","",IF(SUMIFS(METAS!$D:$D,METAS!$B:$B,PAUSAS!$E65)&gt;=BG65,0,BG65-SUMIFS(METAS!$D:$D,METAS!$B:$B,PAUSAS!$E65)))</f>
        <v>0</v>
      </c>
      <c r="BI65" s="28">
        <f>IF($B65="","",IF(COUNTIF(BASE!$A:$A,PAUSAS!BI$3)=0,"",SUMIFS(BASE!$AA:$AA,BASE!$A:$A,PAUSAS!BI$3,BASE!$G:$G,PAUSAS!$B65)))</f>
        <v>3.0000000000000002E-2</v>
      </c>
      <c r="BJ65" s="28">
        <f>IF(BI65="","",IF(SUMIFS(METAS!$D:$D,METAS!$B:$B,PAUSAS!$E65)&gt;=BI65,0,BI65-SUMIFS(METAS!$D:$D,METAS!$B:$B,PAUSAS!$E65)))</f>
        <v>0</v>
      </c>
      <c r="BK65" s="18">
        <f>IF($B65="","",IF(COUNTIF(BASE!$A:$A,PAUSAS!BK$3)=0,"",SUMIFS(BASE!$AA:$AA,BASE!$A:$A,PAUSAS!BK$3,BASE!$G:$G,PAUSAS!$B65)))</f>
        <v>2.9409722222222219E-2</v>
      </c>
      <c r="BL65" s="18">
        <f>IF(BK65="","",IF(SUMIFS(METAS!$D:$D,METAS!$B:$B,PAUSAS!$E65)&gt;=BK65,0,BK65-SUMIFS(METAS!$D:$D,METAS!$B:$B,PAUSAS!$E65)))</f>
        <v>0</v>
      </c>
      <c r="BM65" s="28">
        <f>IF($B65="","",IF(COUNTIF(BASE!$A:$A,PAUSAS!BM$3)=0,"",SUMIFS(BASE!$AA:$AA,BASE!$A:$A,PAUSAS!BM$3,BASE!$G:$G,PAUSAS!$B65)))</f>
        <v>2.8032407407407402E-2</v>
      </c>
      <c r="BN65" s="28">
        <f>IF(BM65="","",IF(SUMIFS(METAS!$D:$D,METAS!$B:$B,PAUSAS!$E65)&gt;=BM65,0,BM65-SUMIFS(METAS!$D:$D,METAS!$B:$B,PAUSAS!$E65)))</f>
        <v>0</v>
      </c>
      <c r="BO65" s="18">
        <f>IF($B65="","",IF(COUNTIF(BASE!$A:$A,PAUSAS!BO$3)=0,"",SUMIFS(BASE!$AA:$AA,BASE!$A:$A,PAUSAS!BO$3,BASE!$G:$G,PAUSAS!$B65)))</f>
        <v>2.7905092592592592E-2</v>
      </c>
      <c r="BP65" s="18">
        <f>IF(BO65="","",IF(SUMIFS(METAS!$D:$D,METAS!$B:$B,PAUSAS!$E65)&gt;=BO65,0,BO65-SUMIFS(METAS!$D:$D,METAS!$B:$B,PAUSAS!$E65)))</f>
        <v>0</v>
      </c>
      <c r="BQ65" s="28">
        <f>IF($B65="","",IF(COUNTIF(BASE!$A:$A,PAUSAS!BQ$3)=0,"",SUMIFS(BASE!$AA:$AA,BASE!$A:$A,PAUSAS!BQ$3,BASE!$G:$G,PAUSAS!$B65)))</f>
        <v>2.8969907407407409E-2</v>
      </c>
      <c r="BR65" s="28">
        <f>IF(BQ65="","",IF(SUMIFS(METAS!$D:$D,METAS!$B:$B,PAUSAS!$E65)&gt;=BQ65,0,BQ65-SUMIFS(METAS!$D:$D,METAS!$B:$B,PAUSAS!$E65)))</f>
        <v>0</v>
      </c>
      <c r="BS65" s="18">
        <f>IF($B65="","",IF(COUNTIF(BASE!$A:$A,PAUSAS!BS$3)=0,"",SUMIFS(BASE!$AA:$AA,BASE!$A:$A,PAUSAS!BS$3,BASE!$G:$G,PAUSAS!$B65)))</f>
        <v>2.8055555555555556E-2</v>
      </c>
      <c r="BT65" s="18">
        <f>IF(BS65="","",IF(SUMIFS(METAS!$D:$D,METAS!$B:$B,PAUSAS!$E65)&gt;=BS65,0,BS65-SUMIFS(METAS!$D:$D,METAS!$B:$B,PAUSAS!$E65)))</f>
        <v>0</v>
      </c>
      <c r="BU65" s="28">
        <f>IF($B65="","",IF(COUNTIF(BASE!$A:$A,PAUSAS!BU$3)=0,"",SUMIFS(BASE!$AA:$AA,BASE!$A:$A,PAUSAS!BU$3,BASE!$G:$G,PAUSAS!$B65)))</f>
        <v>0</v>
      </c>
      <c r="BV65" s="28">
        <f>IF(BU65="","",IF(SUMIFS(METAS!$D:$D,METAS!$B:$B,PAUSAS!$E65)&gt;=BU65,0,BU65-SUMIFS(METAS!$D:$D,METAS!$B:$B,PAUSAS!$E65)))</f>
        <v>0</v>
      </c>
    </row>
    <row r="66" spans="2:74" s="8" customFormat="1" x14ac:dyDescent="0.25">
      <c r="B66" s="50">
        <v>91140</v>
      </c>
      <c r="C66" s="16" t="str">
        <f>IF($B66="","",VLOOKUP($B66,EQUIPE!$B:$E,2,0))</f>
        <v>KARLINE SANTOS BARBOSA</v>
      </c>
      <c r="D66" s="16" t="str">
        <f>IF($B66="","",VLOOKUP($B66,EQUIPE!$B:$F,5,0))</f>
        <v>ULTRAGAZ FRONT</v>
      </c>
      <c r="E66" s="18">
        <f>IF($B66="","",VLOOKUP($B66,EQUIPE!$B:$E,3,0))</f>
        <v>0.2638888888888889</v>
      </c>
      <c r="F66" s="16" t="str">
        <f>IF($B66="","",VLOOKUP($B66,EQUIPE!$B:$E,4,0))</f>
        <v>MARCELA GOMES DE FARIAS</v>
      </c>
      <c r="H66" s="18">
        <f>IF($B66="","",SUMIFS(ABS!$H:$H,ABS!$B:$B,PAUSAS!$B66)*SUMIFS(METAS!$D:$D,METAS!$B:$B,PAUSAS!$E66))</f>
        <v>0.73333333333333328</v>
      </c>
      <c r="I66" s="18">
        <f t="shared" si="1"/>
        <v>0.66479166666666667</v>
      </c>
      <c r="J66" s="18">
        <f t="shared" si="2"/>
        <v>1.125000000000001E-2</v>
      </c>
      <c r="K66" s="19">
        <f t="shared" si="3"/>
        <v>0.98465909090909087</v>
      </c>
      <c r="M66" s="28">
        <f>IF($B66="","",IF(COUNTIF(BASE!$A:$A,PAUSAS!M$3)=0,"",SUMIFS(BASE!$AA:$AA,BASE!$A:$A,PAUSAS!M$3,BASE!$G:$G,PAUSAS!$B66)))</f>
        <v>0</v>
      </c>
      <c r="N66" s="28">
        <f>IF(M66="","",IF(SUMIFS(METAS!$D:$D,METAS!$B:$B,PAUSAS!$E66)&gt;=M66,0,M66-SUMIFS(METAS!$D:$D,METAS!$B:$B,PAUSAS!$E66)))</f>
        <v>0</v>
      </c>
      <c r="O66" s="18">
        <f>IF($B66="","",IF(COUNTIF(BASE!$A:$A,PAUSAS!O$3)=0,"",SUMIFS(BASE!$AA:$AA,BASE!$A:$A,PAUSAS!O$3,BASE!$G:$G,PAUSAS!$B66)))</f>
        <v>2.8842592592592593E-2</v>
      </c>
      <c r="P66" s="18">
        <f>IF(O66="","",IF(SUMIFS(METAS!$D:$D,METAS!$B:$B,PAUSAS!$E66)&gt;=O66,0,O66-SUMIFS(METAS!$D:$D,METAS!$B:$B,PAUSAS!$E66)))</f>
        <v>0</v>
      </c>
      <c r="Q66" s="28">
        <f>IF($B66="","",IF(COUNTIF(BASE!$A:$A,PAUSAS!Q$3)=0,"",SUMIFS(BASE!$AA:$AA,BASE!$A:$A,PAUSAS!Q$3,BASE!$G:$G,PAUSAS!$B66)))</f>
        <v>0</v>
      </c>
      <c r="R66" s="28">
        <f>IF(Q66="","",IF(SUMIFS(METAS!$D:$D,METAS!$B:$B,PAUSAS!$E66)&gt;=Q66,0,Q66-SUMIFS(METAS!$D:$D,METAS!$B:$B,PAUSAS!$E66)))</f>
        <v>0</v>
      </c>
      <c r="S66" s="18">
        <f>IF($B66="","",IF(COUNTIF(BASE!$A:$A,PAUSAS!S$3)=0,"",SUMIFS(BASE!$AA:$AA,BASE!$A:$A,PAUSAS!S$3,BASE!$G:$G,PAUSAS!$B66)))</f>
        <v>2.9872685185185186E-2</v>
      </c>
      <c r="T66" s="18">
        <f>IF(S66="","",IF(SUMIFS(METAS!$D:$D,METAS!$B:$B,PAUSAS!$E66)&gt;=S66,0,S66-SUMIFS(METAS!$D:$D,METAS!$B:$B,PAUSAS!$E66)))</f>
        <v>0</v>
      </c>
      <c r="U66" s="28">
        <f>IF($B66="","",IF(COUNTIF(BASE!$A:$A,PAUSAS!U$3)=0,"",SUMIFS(BASE!$AA:$AA,BASE!$A:$A,PAUSAS!U$3,BASE!$G:$G,PAUSAS!$B66)))</f>
        <v>2.644675925925926E-2</v>
      </c>
      <c r="V66" s="28">
        <f>IF(U66="","",IF(SUMIFS(METAS!$D:$D,METAS!$B:$B,PAUSAS!$E66)&gt;=U66,0,U66-SUMIFS(METAS!$D:$D,METAS!$B:$B,PAUSAS!$E66)))</f>
        <v>0</v>
      </c>
      <c r="W66" s="18">
        <f>IF($B66="","",IF(COUNTIF(BASE!$A:$A,PAUSAS!W$3)=0,"",SUMIFS(BASE!$AA:$AA,BASE!$A:$A,PAUSAS!W$3,BASE!$G:$G,PAUSAS!$B66)))</f>
        <v>3.0902777777777776E-2</v>
      </c>
      <c r="X66" s="18">
        <f>IF(W66="","",IF(SUMIFS(METAS!$D:$D,METAS!$B:$B,PAUSAS!$E66)&gt;=W66,0,W66-SUMIFS(METAS!$D:$D,METAS!$B:$B,PAUSAS!$E66)))</f>
        <v>3.4722222222222099E-4</v>
      </c>
      <c r="Y66" s="28">
        <f>IF($B66="","",IF(COUNTIF(BASE!$A:$A,PAUSAS!Y$3)=0,"",SUMIFS(BASE!$AA:$AA,BASE!$A:$A,PAUSAS!Y$3,BASE!$G:$G,PAUSAS!$B66)))</f>
        <v>3.1504629629629632E-2</v>
      </c>
      <c r="Z66" s="28">
        <f>IF(Y66="","",IF(SUMIFS(METAS!$D:$D,METAS!$B:$B,PAUSAS!$E66)&gt;=Y66,0,Y66-SUMIFS(METAS!$D:$D,METAS!$B:$B,PAUSAS!$E66)))</f>
        <v>9.4907407407407787E-4</v>
      </c>
      <c r="AA66" s="18">
        <f>IF($B66="","",IF(COUNTIF(BASE!$A:$A,PAUSAS!AA$3)=0,"",SUMIFS(BASE!$AA:$AA,BASE!$A:$A,PAUSAS!AA$3,BASE!$G:$G,PAUSAS!$B66)))</f>
        <v>2.8599537037037034E-2</v>
      </c>
      <c r="AB66" s="18">
        <f>IF(AA66="","",IF(SUMIFS(METAS!$D:$D,METAS!$B:$B,PAUSAS!$E66)&gt;=AA66,0,AA66-SUMIFS(METAS!$D:$D,METAS!$B:$B,PAUSAS!$E66)))</f>
        <v>0</v>
      </c>
      <c r="AC66" s="28">
        <f>IF($B66="","",IF(COUNTIF(BASE!$A:$A,PAUSAS!AC$3)=0,"",SUMIFS(BASE!$AA:$AA,BASE!$A:$A,PAUSAS!AC$3,BASE!$G:$G,PAUSAS!$B66)))</f>
        <v>0</v>
      </c>
      <c r="AD66" s="28">
        <f>IF(AC66="","",IF(SUMIFS(METAS!$D:$D,METAS!$B:$B,PAUSAS!$E66)&gt;=AC66,0,AC66-SUMIFS(METAS!$D:$D,METAS!$B:$B,PAUSAS!$E66)))</f>
        <v>0</v>
      </c>
      <c r="AE66" s="18">
        <f>IF($B66="","",IF(COUNTIF(BASE!$A:$A,PAUSAS!AE$3)=0,"",SUMIFS(BASE!$AA:$AA,BASE!$A:$A,PAUSAS!AE$3,BASE!$G:$G,PAUSAS!$B66)))</f>
        <v>3.0925925925925926E-2</v>
      </c>
      <c r="AF66" s="18">
        <f>IF(AE66="","",IF(SUMIFS(METAS!$D:$D,METAS!$B:$B,PAUSAS!$E66)&gt;=AE66,0,AE66-SUMIFS(METAS!$D:$D,METAS!$B:$B,PAUSAS!$E66)))</f>
        <v>3.703703703703716E-4</v>
      </c>
      <c r="AG66" s="28">
        <f>IF($B66="","",IF(COUNTIF(BASE!$A:$A,PAUSAS!AG$3)=0,"",SUMIFS(BASE!$AA:$AA,BASE!$A:$A,PAUSAS!AG$3,BASE!$G:$G,PAUSAS!$B66)))</f>
        <v>3.3506944444444443E-2</v>
      </c>
      <c r="AH66" s="28">
        <f>IF(AG66="","",IF(SUMIFS(METAS!$D:$D,METAS!$B:$B,PAUSAS!$E66)&gt;=AG66,0,AG66-SUMIFS(METAS!$D:$D,METAS!$B:$B,PAUSAS!$E66)))</f>
        <v>2.9513888888888888E-3</v>
      </c>
      <c r="AI66" s="18">
        <f>IF($B66="","",IF(COUNTIF(BASE!$A:$A,PAUSAS!AI$3)=0,"",SUMIFS(BASE!$AA:$AA,BASE!$A:$A,PAUSAS!AI$3,BASE!$G:$G,PAUSAS!$B66)))</f>
        <v>3.1759259259259265E-2</v>
      </c>
      <c r="AJ66" s="18">
        <f>IF(AI66="","",IF(SUMIFS(METAS!$D:$D,METAS!$B:$B,PAUSAS!$E66)&gt;=AI66,0,AI66-SUMIFS(METAS!$D:$D,METAS!$B:$B,PAUSAS!$E66)))</f>
        <v>1.2037037037037103E-3</v>
      </c>
      <c r="AK66" s="28">
        <f>IF($B66="","",IF(COUNTIF(BASE!$A:$A,PAUSAS!AK$3)=0,"",SUMIFS(BASE!$AA:$AA,BASE!$A:$A,PAUSAS!AK$3,BASE!$G:$G,PAUSAS!$B66)))</f>
        <v>2.8437499999999998E-2</v>
      </c>
      <c r="AL66" s="28">
        <f>IF(AK66="","",IF(SUMIFS(METAS!$D:$D,METAS!$B:$B,PAUSAS!$E66)&gt;=AK66,0,AK66-SUMIFS(METAS!$D:$D,METAS!$B:$B,PAUSAS!$E66)))</f>
        <v>0</v>
      </c>
      <c r="AM66" s="18">
        <f>IF($B66="","",IF(COUNTIF(BASE!$A:$A,PAUSAS!AM$3)=0,"",SUMIFS(BASE!$AA:$AA,BASE!$A:$A,PAUSAS!AM$3,BASE!$G:$G,PAUSAS!$B66)))</f>
        <v>0</v>
      </c>
      <c r="AN66" s="18">
        <f>IF(AM66="","",IF(SUMIFS(METAS!$D:$D,METAS!$B:$B,PAUSAS!$E66)&gt;=AM66,0,AM66-SUMIFS(METAS!$D:$D,METAS!$B:$B,PAUSAS!$E66)))</f>
        <v>0</v>
      </c>
      <c r="AO66" s="28">
        <f>IF($B66="","",IF(COUNTIF(BASE!$A:$A,PAUSAS!AO$3)=0,"",SUMIFS(BASE!$AA:$AA,BASE!$A:$A,PAUSAS!AO$3,BASE!$G:$G,PAUSAS!$B66)))</f>
        <v>2.3043981481481481E-2</v>
      </c>
      <c r="AP66" s="28">
        <f>IF(AO66="","",IF(SUMIFS(METAS!$D:$D,METAS!$B:$B,PAUSAS!$E66)&gt;=AO66,0,AO66-SUMIFS(METAS!$D:$D,METAS!$B:$B,PAUSAS!$E66)))</f>
        <v>0</v>
      </c>
      <c r="AQ66" s="18">
        <f>IF($B66="","",IF(COUNTIF(BASE!$A:$A,PAUSAS!AQ$3)=0,"",SUMIFS(BASE!$AA:$AA,BASE!$A:$A,PAUSAS!AQ$3,BASE!$G:$G,PAUSAS!$B66)))</f>
        <v>0</v>
      </c>
      <c r="AR66" s="18">
        <f>IF(AQ66="","",IF(SUMIFS(METAS!$D:$D,METAS!$B:$B,PAUSAS!$E66)&gt;=AQ66,0,AQ66-SUMIFS(METAS!$D:$D,METAS!$B:$B,PAUSAS!$E66)))</f>
        <v>0</v>
      </c>
      <c r="AS66" s="28">
        <f>IF($B66="","",IF(COUNTIF(BASE!$A:$A,PAUSAS!AS$3)=0,"",SUMIFS(BASE!$AA:$AA,BASE!$A:$A,PAUSAS!AS$3,BASE!$G:$G,PAUSAS!$B66)))</f>
        <v>2.8530092592592593E-2</v>
      </c>
      <c r="AT66" s="28">
        <f>IF(AS66="","",IF(SUMIFS(METAS!$D:$D,METAS!$B:$B,PAUSAS!$E66)&gt;=AS66,0,AS66-SUMIFS(METAS!$D:$D,METAS!$B:$B,PAUSAS!$E66)))</f>
        <v>0</v>
      </c>
      <c r="AU66" s="18">
        <f>IF($B66="","",IF(COUNTIF(BASE!$A:$A,PAUSAS!AU$3)=0,"",SUMIFS(BASE!$AA:$AA,BASE!$A:$A,PAUSAS!AU$3,BASE!$G:$G,PAUSAS!$B66)))</f>
        <v>3.0821759259259261E-2</v>
      </c>
      <c r="AV66" s="18">
        <f>IF(AU66="","",IF(SUMIFS(METAS!$D:$D,METAS!$B:$B,PAUSAS!$E66)&gt;=AU66,0,AU66-SUMIFS(METAS!$D:$D,METAS!$B:$B,PAUSAS!$E66)))</f>
        <v>2.66203703703706E-4</v>
      </c>
      <c r="AW66" s="28">
        <f>IF($B66="","",IF(COUNTIF(BASE!$A:$A,PAUSAS!AW$3)=0,"",SUMIFS(BASE!$AA:$AA,BASE!$A:$A,PAUSAS!AW$3,BASE!$G:$G,PAUSAS!$B66)))</f>
        <v>3.1932870370370368E-2</v>
      </c>
      <c r="AX66" s="28">
        <f>IF(AW66="","",IF(SUMIFS(METAS!$D:$D,METAS!$B:$B,PAUSAS!$E66)&gt;=AW66,0,AW66-SUMIFS(METAS!$D:$D,METAS!$B:$B,PAUSAS!$E66)))</f>
        <v>1.3773148148148139E-3</v>
      </c>
      <c r="AY66" s="18">
        <f>IF($B66="","",IF(COUNTIF(BASE!$A:$A,PAUSAS!AY$3)=0,"",SUMIFS(BASE!$AA:$AA,BASE!$A:$A,PAUSAS!AY$3,BASE!$G:$G,PAUSAS!$B66)))</f>
        <v>2.8912037037037038E-2</v>
      </c>
      <c r="AZ66" s="18">
        <f>IF(AY66="","",IF(SUMIFS(METAS!$D:$D,METAS!$B:$B,PAUSAS!$E66)&gt;=AY66,0,AY66-SUMIFS(METAS!$D:$D,METAS!$B:$B,PAUSAS!$E66)))</f>
        <v>0</v>
      </c>
      <c r="BA66" s="28">
        <f>IF($B66="","",IF(COUNTIF(BASE!$A:$A,PAUSAS!BA$3)=0,"",SUMIFS(BASE!$AA:$AA,BASE!$A:$A,PAUSAS!BA$3,BASE!$G:$G,PAUSAS!$B66)))</f>
        <v>2.2175925925925925E-2</v>
      </c>
      <c r="BB66" s="28">
        <f>IF(BA66="","",IF(SUMIFS(METAS!$D:$D,METAS!$B:$B,PAUSAS!$E66)&gt;=BA66,0,BA66-SUMIFS(METAS!$D:$D,METAS!$B:$B,PAUSAS!$E66)))</f>
        <v>0</v>
      </c>
      <c r="BC66" s="18">
        <f>IF($B66="","",IF(COUNTIF(BASE!$A:$A,PAUSAS!BC$3)=0,"",SUMIFS(BASE!$AA:$AA,BASE!$A:$A,PAUSAS!BC$3,BASE!$G:$G,PAUSAS!$B66)))</f>
        <v>0</v>
      </c>
      <c r="BD66" s="18">
        <f>IF(BC66="","",IF(SUMIFS(METAS!$D:$D,METAS!$B:$B,PAUSAS!$E66)&gt;=BC66,0,BC66-SUMIFS(METAS!$D:$D,METAS!$B:$B,PAUSAS!$E66)))</f>
        <v>0</v>
      </c>
      <c r="BE66" s="28">
        <f>IF($B66="","",IF(COUNTIF(BASE!$A:$A,PAUSAS!BE$3)=0,"",SUMIFS(BASE!$AA:$AA,BASE!$A:$A,PAUSAS!BE$3,BASE!$G:$G,PAUSAS!$B66)))</f>
        <v>2.7430555555555555E-2</v>
      </c>
      <c r="BF66" s="28">
        <f>IF(BE66="","",IF(SUMIFS(METAS!$D:$D,METAS!$B:$B,PAUSAS!$E66)&gt;=BE66,0,BE66-SUMIFS(METAS!$D:$D,METAS!$B:$B,PAUSAS!$E66)))</f>
        <v>0</v>
      </c>
      <c r="BG66" s="18">
        <f>IF($B66="","",IF(COUNTIF(BASE!$A:$A,PAUSAS!BG$3)=0,"",SUMIFS(BASE!$AA:$AA,BASE!$A:$A,PAUSAS!BG$3,BASE!$G:$G,PAUSAS!$B66)))</f>
        <v>2.5706018518518517E-2</v>
      </c>
      <c r="BH66" s="18">
        <f>IF(BG66="","",IF(SUMIFS(METAS!$D:$D,METAS!$B:$B,PAUSAS!$E66)&gt;=BG66,0,BG66-SUMIFS(METAS!$D:$D,METAS!$B:$B,PAUSAS!$E66)))</f>
        <v>0</v>
      </c>
      <c r="BI66" s="28">
        <f>IF($B66="","",IF(COUNTIF(BASE!$A:$A,PAUSAS!BI$3)=0,"",SUMIFS(BASE!$AA:$AA,BASE!$A:$A,PAUSAS!BI$3,BASE!$G:$G,PAUSAS!$B66)))</f>
        <v>0</v>
      </c>
      <c r="BJ66" s="28">
        <f>IF(BI66="","",IF(SUMIFS(METAS!$D:$D,METAS!$B:$B,PAUSAS!$E66)&gt;=BI66,0,BI66-SUMIFS(METAS!$D:$D,METAS!$B:$B,PAUSAS!$E66)))</f>
        <v>0</v>
      </c>
      <c r="BK66" s="18">
        <f>IF($B66="","",IF(COUNTIF(BASE!$A:$A,PAUSAS!BK$3)=0,"",SUMIFS(BASE!$AA:$AA,BASE!$A:$A,PAUSAS!BK$3,BASE!$G:$G,PAUSAS!$B66)))</f>
        <v>0</v>
      </c>
      <c r="BL66" s="18">
        <f>IF(BK66="","",IF(SUMIFS(METAS!$D:$D,METAS!$B:$B,PAUSAS!$E66)&gt;=BK66,0,BK66-SUMIFS(METAS!$D:$D,METAS!$B:$B,PAUSAS!$E66)))</f>
        <v>0</v>
      </c>
      <c r="BM66" s="28">
        <f>IF($B66="","",IF(COUNTIF(BASE!$A:$A,PAUSAS!BM$3)=0,"",SUMIFS(BASE!$AA:$AA,BASE!$A:$A,PAUSAS!BM$3,BASE!$G:$G,PAUSAS!$B66)))</f>
        <v>3.4166666666666665E-2</v>
      </c>
      <c r="BN66" s="28">
        <f>IF(BM66="","",IF(SUMIFS(METAS!$D:$D,METAS!$B:$B,PAUSAS!$E66)&gt;=BM66,0,BM66-SUMIFS(METAS!$D:$D,METAS!$B:$B,PAUSAS!$E66)))</f>
        <v>3.6111111111111101E-3</v>
      </c>
      <c r="BO66" s="18">
        <f>IF($B66="","",IF(COUNTIF(BASE!$A:$A,PAUSAS!BO$3)=0,"",SUMIFS(BASE!$AA:$AA,BASE!$A:$A,PAUSAS!BO$3,BASE!$G:$G,PAUSAS!$B66)))</f>
        <v>2.837962962962963E-2</v>
      </c>
      <c r="BP66" s="18">
        <f>IF(BO66="","",IF(SUMIFS(METAS!$D:$D,METAS!$B:$B,PAUSAS!$E66)&gt;=BO66,0,BO66-SUMIFS(METAS!$D:$D,METAS!$B:$B,PAUSAS!$E66)))</f>
        <v>0</v>
      </c>
      <c r="BQ66" s="28">
        <f>IF($B66="","",IF(COUNTIF(BASE!$A:$A,PAUSAS!BQ$3)=0,"",SUMIFS(BASE!$AA:$AA,BASE!$A:$A,PAUSAS!BQ$3,BASE!$G:$G,PAUSAS!$B66)))</f>
        <v>3.0532407407407411E-2</v>
      </c>
      <c r="BR66" s="28">
        <f>IF(BQ66="","",IF(SUMIFS(METAS!$D:$D,METAS!$B:$B,PAUSAS!$E66)&gt;=BQ66,0,BQ66-SUMIFS(METAS!$D:$D,METAS!$B:$B,PAUSAS!$E66)))</f>
        <v>0</v>
      </c>
      <c r="BS66" s="18">
        <f>IF($B66="","",IF(COUNTIF(BASE!$A:$A,PAUSAS!BS$3)=0,"",SUMIFS(BASE!$AA:$AA,BASE!$A:$A,PAUSAS!BS$3,BASE!$G:$G,PAUSAS!$B66)))</f>
        <v>3.0729166666666665E-2</v>
      </c>
      <c r="BT66" s="18">
        <f>IF(BS66="","",IF(SUMIFS(METAS!$D:$D,METAS!$B:$B,PAUSAS!$E66)&gt;=BS66,0,BS66-SUMIFS(METAS!$D:$D,METAS!$B:$B,PAUSAS!$E66)))</f>
        <v>1.7361111111111049E-4</v>
      </c>
      <c r="BU66" s="28">
        <f>IF($B66="","",IF(COUNTIF(BASE!$A:$A,PAUSAS!BU$3)=0,"",SUMIFS(BASE!$AA:$AA,BASE!$A:$A,PAUSAS!BU$3,BASE!$G:$G,PAUSAS!$B66)))</f>
        <v>2.1631944444444443E-2</v>
      </c>
      <c r="BV66" s="28">
        <f>IF(BU66="","",IF(SUMIFS(METAS!$D:$D,METAS!$B:$B,PAUSAS!$E66)&gt;=BU66,0,BU66-SUMIFS(METAS!$D:$D,METAS!$B:$B,PAUSAS!$E66)))</f>
        <v>0</v>
      </c>
    </row>
    <row r="67" spans="2:74" s="8" customFormat="1" x14ac:dyDescent="0.25">
      <c r="B67" s="50">
        <v>91142</v>
      </c>
      <c r="C67" s="16" t="str">
        <f>IF($B67="","",VLOOKUP($B67,EQUIPE!$B:$E,2,0))</f>
        <v>LARISSA APARECIDA MARTINS SILOTE</v>
      </c>
      <c r="D67" s="16" t="str">
        <f>IF($B67="","",VLOOKUP($B67,EQUIPE!$B:$F,5,0))</f>
        <v>ULTRAGAZ FRONT</v>
      </c>
      <c r="E67" s="18">
        <f>IF($B67="","",VLOOKUP($B67,EQUIPE!$B:$E,3,0))</f>
        <v>0.2638888888888889</v>
      </c>
      <c r="F67" s="16" t="str">
        <f>IF($B67="","",VLOOKUP($B67,EQUIPE!$B:$E,4,0))</f>
        <v>MARCELA GOMES DE FARIAS</v>
      </c>
      <c r="H67" s="18">
        <f>IF($B67="","",SUMIFS(ABS!$H:$H,ABS!$B:$B,PAUSAS!$B67)*SUMIFS(METAS!$D:$D,METAS!$B:$B,PAUSAS!$E67))</f>
        <v>0.15277777777777776</v>
      </c>
      <c r="I67" s="18">
        <f t="shared" si="1"/>
        <v>0.1215162037037037</v>
      </c>
      <c r="J67" s="18">
        <f t="shared" si="2"/>
        <v>0</v>
      </c>
      <c r="K67" s="19">
        <f t="shared" si="3"/>
        <v>1</v>
      </c>
      <c r="M67" s="28">
        <f>IF($B67="","",IF(COUNTIF(BASE!$A:$A,PAUSAS!M$3)=0,"",SUMIFS(BASE!$AA:$AA,BASE!$A:$A,PAUSAS!M$3,BASE!$G:$G,PAUSAS!$B67)))</f>
        <v>2.0995370370370373E-2</v>
      </c>
      <c r="N67" s="28">
        <f>IF(M67="","",IF(SUMIFS(METAS!$D:$D,METAS!$B:$B,PAUSAS!$E67)&gt;=M67,0,M67-SUMIFS(METAS!$D:$D,METAS!$B:$B,PAUSAS!$E67)))</f>
        <v>0</v>
      </c>
      <c r="O67" s="18">
        <f>IF($B67="","",IF(COUNTIF(BASE!$A:$A,PAUSAS!O$3)=0,"",SUMIFS(BASE!$AA:$AA,BASE!$A:$A,PAUSAS!O$3,BASE!$G:$G,PAUSAS!$B67)))</f>
        <v>2.7534722222222221E-2</v>
      </c>
      <c r="P67" s="18">
        <f>IF(O67="","",IF(SUMIFS(METAS!$D:$D,METAS!$B:$B,PAUSAS!$E67)&gt;=O67,0,O67-SUMIFS(METAS!$D:$D,METAS!$B:$B,PAUSAS!$E67)))</f>
        <v>0</v>
      </c>
      <c r="Q67" s="28">
        <f>IF($B67="","",IF(COUNTIF(BASE!$A:$A,PAUSAS!Q$3)=0,"",SUMIFS(BASE!$AA:$AA,BASE!$A:$A,PAUSAS!Q$3,BASE!$G:$G,PAUSAS!$B67)))</f>
        <v>2.7094907407407408E-2</v>
      </c>
      <c r="R67" s="28">
        <f>IF(Q67="","",IF(SUMIFS(METAS!$D:$D,METAS!$B:$B,PAUSAS!$E67)&gt;=Q67,0,Q67-SUMIFS(METAS!$D:$D,METAS!$B:$B,PAUSAS!$E67)))</f>
        <v>0</v>
      </c>
      <c r="S67" s="18">
        <f>IF($B67="","",IF(COUNTIF(BASE!$A:$A,PAUSAS!S$3)=0,"",SUMIFS(BASE!$AA:$AA,BASE!$A:$A,PAUSAS!S$3,BASE!$G:$G,PAUSAS!$B67)))</f>
        <v>2.7233796296296294E-2</v>
      </c>
      <c r="T67" s="18">
        <f>IF(S67="","",IF(SUMIFS(METAS!$D:$D,METAS!$B:$B,PAUSAS!$E67)&gt;=S67,0,S67-SUMIFS(METAS!$D:$D,METAS!$B:$B,PAUSAS!$E67)))</f>
        <v>0</v>
      </c>
      <c r="U67" s="28">
        <f>IF($B67="","",IF(COUNTIF(BASE!$A:$A,PAUSAS!U$3)=0,"",SUMIFS(BASE!$AA:$AA,BASE!$A:$A,PAUSAS!U$3,BASE!$G:$G,PAUSAS!$B67)))</f>
        <v>0</v>
      </c>
      <c r="V67" s="28">
        <f>IF(U67="","",IF(SUMIFS(METAS!$D:$D,METAS!$B:$B,PAUSAS!$E67)&gt;=U67,0,U67-SUMIFS(METAS!$D:$D,METAS!$B:$B,PAUSAS!$E67)))</f>
        <v>0</v>
      </c>
      <c r="W67" s="18">
        <f>IF($B67="","",IF(COUNTIF(BASE!$A:$A,PAUSAS!W$3)=0,"",SUMIFS(BASE!$AA:$AA,BASE!$A:$A,PAUSAS!W$3,BASE!$G:$G,PAUSAS!$B67)))</f>
        <v>0</v>
      </c>
      <c r="X67" s="18">
        <f>IF(W67="","",IF(SUMIFS(METAS!$D:$D,METAS!$B:$B,PAUSAS!$E67)&gt;=W67,0,W67-SUMIFS(METAS!$D:$D,METAS!$B:$B,PAUSAS!$E67)))</f>
        <v>0</v>
      </c>
      <c r="Y67" s="28">
        <f>IF($B67="","",IF(COUNTIF(BASE!$A:$A,PAUSAS!Y$3)=0,"",SUMIFS(BASE!$AA:$AA,BASE!$A:$A,PAUSAS!Y$3,BASE!$G:$G,PAUSAS!$B67)))</f>
        <v>0</v>
      </c>
      <c r="Z67" s="28">
        <f>IF(Y67="","",IF(SUMIFS(METAS!$D:$D,METAS!$B:$B,PAUSAS!$E67)&gt;=Y67,0,Y67-SUMIFS(METAS!$D:$D,METAS!$B:$B,PAUSAS!$E67)))</f>
        <v>0</v>
      </c>
      <c r="AA67" s="18">
        <f>IF($B67="","",IF(COUNTIF(BASE!$A:$A,PAUSAS!AA$3)=0,"",SUMIFS(BASE!$AA:$AA,BASE!$A:$A,PAUSAS!AA$3,BASE!$G:$G,PAUSAS!$B67)))</f>
        <v>1.8657407407407407E-2</v>
      </c>
      <c r="AB67" s="18">
        <f>IF(AA67="","",IF(SUMIFS(METAS!$D:$D,METAS!$B:$B,PAUSAS!$E67)&gt;=AA67,0,AA67-SUMIFS(METAS!$D:$D,METAS!$B:$B,PAUSAS!$E67)))</f>
        <v>0</v>
      </c>
      <c r="AC67" s="28">
        <f>IF($B67="","",IF(COUNTIF(BASE!$A:$A,PAUSAS!AC$3)=0,"",SUMIFS(BASE!$AA:$AA,BASE!$A:$A,PAUSAS!AC$3,BASE!$G:$G,PAUSAS!$B67)))</f>
        <v>0</v>
      </c>
      <c r="AD67" s="28">
        <f>IF(AC67="","",IF(SUMIFS(METAS!$D:$D,METAS!$B:$B,PAUSAS!$E67)&gt;=AC67,0,AC67-SUMIFS(METAS!$D:$D,METAS!$B:$B,PAUSAS!$E67)))</f>
        <v>0</v>
      </c>
      <c r="AE67" s="18">
        <f>IF($B67="","",IF(COUNTIF(BASE!$A:$A,PAUSAS!AE$3)=0,"",SUMIFS(BASE!$AA:$AA,BASE!$A:$A,PAUSAS!AE$3,BASE!$G:$G,PAUSAS!$B67)))</f>
        <v>0</v>
      </c>
      <c r="AF67" s="18">
        <f>IF(AE67="","",IF(SUMIFS(METAS!$D:$D,METAS!$B:$B,PAUSAS!$E67)&gt;=AE67,0,AE67-SUMIFS(METAS!$D:$D,METAS!$B:$B,PAUSAS!$E67)))</f>
        <v>0</v>
      </c>
      <c r="AG67" s="28">
        <f>IF($B67="","",IF(COUNTIF(BASE!$A:$A,PAUSAS!AG$3)=0,"",SUMIFS(BASE!$AA:$AA,BASE!$A:$A,PAUSAS!AG$3,BASE!$G:$G,PAUSAS!$B67)))</f>
        <v>0</v>
      </c>
      <c r="AH67" s="28">
        <f>IF(AG67="","",IF(SUMIFS(METAS!$D:$D,METAS!$B:$B,PAUSAS!$E67)&gt;=AG67,0,AG67-SUMIFS(METAS!$D:$D,METAS!$B:$B,PAUSAS!$E67)))</f>
        <v>0</v>
      </c>
      <c r="AI67" s="18">
        <f>IF($B67="","",IF(COUNTIF(BASE!$A:$A,PAUSAS!AI$3)=0,"",SUMIFS(BASE!$AA:$AA,BASE!$A:$A,PAUSAS!AI$3,BASE!$G:$G,PAUSAS!$B67)))</f>
        <v>0</v>
      </c>
      <c r="AJ67" s="18">
        <f>IF(AI67="","",IF(SUMIFS(METAS!$D:$D,METAS!$B:$B,PAUSAS!$E67)&gt;=AI67,0,AI67-SUMIFS(METAS!$D:$D,METAS!$B:$B,PAUSAS!$E67)))</f>
        <v>0</v>
      </c>
      <c r="AK67" s="28">
        <f>IF($B67="","",IF(COUNTIF(BASE!$A:$A,PAUSAS!AK$3)=0,"",SUMIFS(BASE!$AA:$AA,BASE!$A:$A,PAUSAS!AK$3,BASE!$G:$G,PAUSAS!$B67)))</f>
        <v>0</v>
      </c>
      <c r="AL67" s="28">
        <f>IF(AK67="","",IF(SUMIFS(METAS!$D:$D,METAS!$B:$B,PAUSAS!$E67)&gt;=AK67,0,AK67-SUMIFS(METAS!$D:$D,METAS!$B:$B,PAUSAS!$E67)))</f>
        <v>0</v>
      </c>
      <c r="AM67" s="18">
        <f>IF($B67="","",IF(COUNTIF(BASE!$A:$A,PAUSAS!AM$3)=0,"",SUMIFS(BASE!$AA:$AA,BASE!$A:$A,PAUSAS!AM$3,BASE!$G:$G,PAUSAS!$B67)))</f>
        <v>0</v>
      </c>
      <c r="AN67" s="18">
        <f>IF(AM67="","",IF(SUMIFS(METAS!$D:$D,METAS!$B:$B,PAUSAS!$E67)&gt;=AM67,0,AM67-SUMIFS(METAS!$D:$D,METAS!$B:$B,PAUSAS!$E67)))</f>
        <v>0</v>
      </c>
      <c r="AO67" s="28">
        <f>IF($B67="","",IF(COUNTIF(BASE!$A:$A,PAUSAS!AO$3)=0,"",SUMIFS(BASE!$AA:$AA,BASE!$A:$A,PAUSAS!AO$3,BASE!$G:$G,PAUSAS!$B67)))</f>
        <v>0</v>
      </c>
      <c r="AP67" s="28">
        <f>IF(AO67="","",IF(SUMIFS(METAS!$D:$D,METAS!$B:$B,PAUSAS!$E67)&gt;=AO67,0,AO67-SUMIFS(METAS!$D:$D,METAS!$B:$B,PAUSAS!$E67)))</f>
        <v>0</v>
      </c>
      <c r="AQ67" s="18">
        <f>IF($B67="","",IF(COUNTIF(BASE!$A:$A,PAUSAS!AQ$3)=0,"",SUMIFS(BASE!$AA:$AA,BASE!$A:$A,PAUSAS!AQ$3,BASE!$G:$G,PAUSAS!$B67)))</f>
        <v>0</v>
      </c>
      <c r="AR67" s="18">
        <f>IF(AQ67="","",IF(SUMIFS(METAS!$D:$D,METAS!$B:$B,PAUSAS!$E67)&gt;=AQ67,0,AQ67-SUMIFS(METAS!$D:$D,METAS!$B:$B,PAUSAS!$E67)))</f>
        <v>0</v>
      </c>
      <c r="AS67" s="28">
        <f>IF($B67="","",IF(COUNTIF(BASE!$A:$A,PAUSAS!AS$3)=0,"",SUMIFS(BASE!$AA:$AA,BASE!$A:$A,PAUSAS!AS$3,BASE!$G:$G,PAUSAS!$B67)))</f>
        <v>0</v>
      </c>
      <c r="AT67" s="28">
        <f>IF(AS67="","",IF(SUMIFS(METAS!$D:$D,METAS!$B:$B,PAUSAS!$E67)&gt;=AS67,0,AS67-SUMIFS(METAS!$D:$D,METAS!$B:$B,PAUSAS!$E67)))</f>
        <v>0</v>
      </c>
      <c r="AU67" s="18">
        <f>IF($B67="","",IF(COUNTIF(BASE!$A:$A,PAUSAS!AU$3)=0,"",SUMIFS(BASE!$AA:$AA,BASE!$A:$A,PAUSAS!AU$3,BASE!$G:$G,PAUSAS!$B67)))</f>
        <v>0</v>
      </c>
      <c r="AV67" s="18">
        <f>IF(AU67="","",IF(SUMIFS(METAS!$D:$D,METAS!$B:$B,PAUSAS!$E67)&gt;=AU67,0,AU67-SUMIFS(METAS!$D:$D,METAS!$B:$B,PAUSAS!$E67)))</f>
        <v>0</v>
      </c>
      <c r="AW67" s="28">
        <f>IF($B67="","",IF(COUNTIF(BASE!$A:$A,PAUSAS!AW$3)=0,"",SUMIFS(BASE!$AA:$AA,BASE!$A:$A,PAUSAS!AW$3,BASE!$G:$G,PAUSAS!$B67)))</f>
        <v>0</v>
      </c>
      <c r="AX67" s="28">
        <f>IF(AW67="","",IF(SUMIFS(METAS!$D:$D,METAS!$B:$B,PAUSAS!$E67)&gt;=AW67,0,AW67-SUMIFS(METAS!$D:$D,METAS!$B:$B,PAUSAS!$E67)))</f>
        <v>0</v>
      </c>
      <c r="AY67" s="18">
        <f>IF($B67="","",IF(COUNTIF(BASE!$A:$A,PAUSAS!AY$3)=0,"",SUMIFS(BASE!$AA:$AA,BASE!$A:$A,PAUSAS!AY$3,BASE!$G:$G,PAUSAS!$B67)))</f>
        <v>0</v>
      </c>
      <c r="AZ67" s="18">
        <f>IF(AY67="","",IF(SUMIFS(METAS!$D:$D,METAS!$B:$B,PAUSAS!$E67)&gt;=AY67,0,AY67-SUMIFS(METAS!$D:$D,METAS!$B:$B,PAUSAS!$E67)))</f>
        <v>0</v>
      </c>
      <c r="BA67" s="28">
        <f>IF($B67="","",IF(COUNTIF(BASE!$A:$A,PAUSAS!BA$3)=0,"",SUMIFS(BASE!$AA:$AA,BASE!$A:$A,PAUSAS!BA$3,BASE!$G:$G,PAUSAS!$B67)))</f>
        <v>0</v>
      </c>
      <c r="BB67" s="28">
        <f>IF(BA67="","",IF(SUMIFS(METAS!$D:$D,METAS!$B:$B,PAUSAS!$E67)&gt;=BA67,0,BA67-SUMIFS(METAS!$D:$D,METAS!$B:$B,PAUSAS!$E67)))</f>
        <v>0</v>
      </c>
      <c r="BC67" s="18">
        <f>IF($B67="","",IF(COUNTIF(BASE!$A:$A,PAUSAS!BC$3)=0,"",SUMIFS(BASE!$AA:$AA,BASE!$A:$A,PAUSAS!BC$3,BASE!$G:$G,PAUSAS!$B67)))</f>
        <v>0</v>
      </c>
      <c r="BD67" s="18">
        <f>IF(BC67="","",IF(SUMIFS(METAS!$D:$D,METAS!$B:$B,PAUSAS!$E67)&gt;=BC67,0,BC67-SUMIFS(METAS!$D:$D,METAS!$B:$B,PAUSAS!$E67)))</f>
        <v>0</v>
      </c>
      <c r="BE67" s="28">
        <f>IF($B67="","",IF(COUNTIF(BASE!$A:$A,PAUSAS!BE$3)=0,"",SUMIFS(BASE!$AA:$AA,BASE!$A:$A,PAUSAS!BE$3,BASE!$G:$G,PAUSAS!$B67)))</f>
        <v>0</v>
      </c>
      <c r="BF67" s="28">
        <f>IF(BE67="","",IF(SUMIFS(METAS!$D:$D,METAS!$B:$B,PAUSAS!$E67)&gt;=BE67,0,BE67-SUMIFS(METAS!$D:$D,METAS!$B:$B,PAUSAS!$E67)))</f>
        <v>0</v>
      </c>
      <c r="BG67" s="18">
        <f>IF($B67="","",IF(COUNTIF(BASE!$A:$A,PAUSAS!BG$3)=0,"",SUMIFS(BASE!$AA:$AA,BASE!$A:$A,PAUSAS!BG$3,BASE!$G:$G,PAUSAS!$B67)))</f>
        <v>0</v>
      </c>
      <c r="BH67" s="18">
        <f>IF(BG67="","",IF(SUMIFS(METAS!$D:$D,METAS!$B:$B,PAUSAS!$E67)&gt;=BG67,0,BG67-SUMIFS(METAS!$D:$D,METAS!$B:$B,PAUSAS!$E67)))</f>
        <v>0</v>
      </c>
      <c r="BI67" s="28">
        <f>IF($B67="","",IF(COUNTIF(BASE!$A:$A,PAUSAS!BI$3)=0,"",SUMIFS(BASE!$AA:$AA,BASE!$A:$A,PAUSAS!BI$3,BASE!$G:$G,PAUSAS!$B67)))</f>
        <v>0</v>
      </c>
      <c r="BJ67" s="28">
        <f>IF(BI67="","",IF(SUMIFS(METAS!$D:$D,METAS!$B:$B,PAUSAS!$E67)&gt;=BI67,0,BI67-SUMIFS(METAS!$D:$D,METAS!$B:$B,PAUSAS!$E67)))</f>
        <v>0</v>
      </c>
      <c r="BK67" s="18">
        <f>IF($B67="","",IF(COUNTIF(BASE!$A:$A,PAUSAS!BK$3)=0,"",SUMIFS(BASE!$AA:$AA,BASE!$A:$A,PAUSAS!BK$3,BASE!$G:$G,PAUSAS!$B67)))</f>
        <v>0</v>
      </c>
      <c r="BL67" s="18">
        <f>IF(BK67="","",IF(SUMIFS(METAS!$D:$D,METAS!$B:$B,PAUSAS!$E67)&gt;=BK67,0,BK67-SUMIFS(METAS!$D:$D,METAS!$B:$B,PAUSAS!$E67)))</f>
        <v>0</v>
      </c>
      <c r="BM67" s="28">
        <f>IF($B67="","",IF(COUNTIF(BASE!$A:$A,PAUSAS!BM$3)=0,"",SUMIFS(BASE!$AA:$AA,BASE!$A:$A,PAUSAS!BM$3,BASE!$G:$G,PAUSAS!$B67)))</f>
        <v>0</v>
      </c>
      <c r="BN67" s="28">
        <f>IF(BM67="","",IF(SUMIFS(METAS!$D:$D,METAS!$B:$B,PAUSAS!$E67)&gt;=BM67,0,BM67-SUMIFS(METAS!$D:$D,METAS!$B:$B,PAUSAS!$E67)))</f>
        <v>0</v>
      </c>
      <c r="BO67" s="18">
        <f>IF($B67="","",IF(COUNTIF(BASE!$A:$A,PAUSAS!BO$3)=0,"",SUMIFS(BASE!$AA:$AA,BASE!$A:$A,PAUSAS!BO$3,BASE!$G:$G,PAUSAS!$B67)))</f>
        <v>0</v>
      </c>
      <c r="BP67" s="18">
        <f>IF(BO67="","",IF(SUMIFS(METAS!$D:$D,METAS!$B:$B,PAUSAS!$E67)&gt;=BO67,0,BO67-SUMIFS(METAS!$D:$D,METAS!$B:$B,PAUSAS!$E67)))</f>
        <v>0</v>
      </c>
      <c r="BQ67" s="28">
        <f>IF($B67="","",IF(COUNTIF(BASE!$A:$A,PAUSAS!BQ$3)=0,"",SUMIFS(BASE!$AA:$AA,BASE!$A:$A,PAUSAS!BQ$3,BASE!$G:$G,PAUSAS!$B67)))</f>
        <v>0</v>
      </c>
      <c r="BR67" s="28">
        <f>IF(BQ67="","",IF(SUMIFS(METAS!$D:$D,METAS!$B:$B,PAUSAS!$E67)&gt;=BQ67,0,BQ67-SUMIFS(METAS!$D:$D,METAS!$B:$B,PAUSAS!$E67)))</f>
        <v>0</v>
      </c>
      <c r="BS67" s="18">
        <f>IF($B67="","",IF(COUNTIF(BASE!$A:$A,PAUSAS!BS$3)=0,"",SUMIFS(BASE!$AA:$AA,BASE!$A:$A,PAUSAS!BS$3,BASE!$G:$G,PAUSAS!$B67)))</f>
        <v>0</v>
      </c>
      <c r="BT67" s="18">
        <f>IF(BS67="","",IF(SUMIFS(METAS!$D:$D,METAS!$B:$B,PAUSAS!$E67)&gt;=BS67,0,BS67-SUMIFS(METAS!$D:$D,METAS!$B:$B,PAUSAS!$E67)))</f>
        <v>0</v>
      </c>
      <c r="BU67" s="28">
        <f>IF($B67="","",IF(COUNTIF(BASE!$A:$A,PAUSAS!BU$3)=0,"",SUMIFS(BASE!$AA:$AA,BASE!$A:$A,PAUSAS!BU$3,BASE!$G:$G,PAUSAS!$B67)))</f>
        <v>0</v>
      </c>
      <c r="BV67" s="28">
        <f>IF(BU67="","",IF(SUMIFS(METAS!$D:$D,METAS!$B:$B,PAUSAS!$E67)&gt;=BU67,0,BU67-SUMIFS(METAS!$D:$D,METAS!$B:$B,PAUSAS!$E67)))</f>
        <v>0</v>
      </c>
    </row>
    <row r="68" spans="2:74" s="8" customFormat="1" x14ac:dyDescent="0.25">
      <c r="B68" s="50">
        <v>91172</v>
      </c>
      <c r="C68" s="16" t="str">
        <f>IF($B68="","",VLOOKUP($B68,EQUIPE!$B:$E,2,0))</f>
        <v>LUANA DE MORAES SOUZA</v>
      </c>
      <c r="D68" s="16" t="str">
        <f>IF($B68="","",VLOOKUP($B68,EQUIPE!$B:$F,5,0))</f>
        <v>ULTRAGAZ FRONT</v>
      </c>
      <c r="E68" s="18">
        <f>IF($B68="","",VLOOKUP($B68,EQUIPE!$B:$E,3,0))</f>
        <v>0.2638888888888889</v>
      </c>
      <c r="F68" s="16" t="str">
        <f>IF($B68="","",VLOOKUP($B68,EQUIPE!$B:$E,4,0))</f>
        <v>MARCELA GOMES DE FARIAS</v>
      </c>
      <c r="H68" s="18">
        <f>IF($B68="","",SUMIFS(ABS!$H:$H,ABS!$B:$B,PAUSAS!$B68)*SUMIFS(METAS!$D:$D,METAS!$B:$B,PAUSAS!$E68))</f>
        <v>0.64166666666666661</v>
      </c>
      <c r="I68" s="18">
        <f t="shared" si="1"/>
        <v>0.61028935185185174</v>
      </c>
      <c r="J68" s="18">
        <f t="shared" si="2"/>
        <v>1.5092592592592598E-2</v>
      </c>
      <c r="K68" s="19">
        <f t="shared" si="3"/>
        <v>0.9764790764790765</v>
      </c>
      <c r="M68" s="28">
        <f>IF($B68="","",IF(COUNTIF(BASE!$A:$A,PAUSAS!M$3)=0,"",SUMIFS(BASE!$AA:$AA,BASE!$A:$A,PAUSAS!M$3,BASE!$G:$G,PAUSAS!$B68)))</f>
        <v>0</v>
      </c>
      <c r="N68" s="28">
        <f>IF(M68="","",IF(SUMIFS(METAS!$D:$D,METAS!$B:$B,PAUSAS!$E68)&gt;=M68,0,M68-SUMIFS(METAS!$D:$D,METAS!$B:$B,PAUSAS!$E68)))</f>
        <v>0</v>
      </c>
      <c r="O68" s="18">
        <f>IF($B68="","",IF(COUNTIF(BASE!$A:$A,PAUSAS!O$3)=0,"",SUMIFS(BASE!$AA:$AA,BASE!$A:$A,PAUSAS!O$3,BASE!$G:$G,PAUSAS!$B68)))</f>
        <v>2.2152777777777778E-2</v>
      </c>
      <c r="P68" s="18">
        <f>IF(O68="","",IF(SUMIFS(METAS!$D:$D,METAS!$B:$B,PAUSAS!$E68)&gt;=O68,0,O68-SUMIFS(METAS!$D:$D,METAS!$B:$B,PAUSAS!$E68)))</f>
        <v>0</v>
      </c>
      <c r="Q68" s="28">
        <f>IF($B68="","",IF(COUNTIF(BASE!$A:$A,PAUSAS!Q$3)=0,"",SUMIFS(BASE!$AA:$AA,BASE!$A:$A,PAUSAS!Q$3,BASE!$G:$G,PAUSAS!$B68)))</f>
        <v>0</v>
      </c>
      <c r="R68" s="28">
        <f>IF(Q68="","",IF(SUMIFS(METAS!$D:$D,METAS!$B:$B,PAUSAS!$E68)&gt;=Q68,0,Q68-SUMIFS(METAS!$D:$D,METAS!$B:$B,PAUSAS!$E68)))</f>
        <v>0</v>
      </c>
      <c r="S68" s="18">
        <f>IF($B68="","",IF(COUNTIF(BASE!$A:$A,PAUSAS!S$3)=0,"",SUMIFS(BASE!$AA:$AA,BASE!$A:$A,PAUSAS!S$3,BASE!$G:$G,PAUSAS!$B68)))</f>
        <v>0</v>
      </c>
      <c r="T68" s="18">
        <f>IF(S68="","",IF(SUMIFS(METAS!$D:$D,METAS!$B:$B,PAUSAS!$E68)&gt;=S68,0,S68-SUMIFS(METAS!$D:$D,METAS!$B:$B,PAUSAS!$E68)))</f>
        <v>0</v>
      </c>
      <c r="U68" s="28">
        <f>IF($B68="","",IF(COUNTIF(BASE!$A:$A,PAUSAS!U$3)=0,"",SUMIFS(BASE!$AA:$AA,BASE!$A:$A,PAUSAS!U$3,BASE!$G:$G,PAUSAS!$B68)))</f>
        <v>0</v>
      </c>
      <c r="V68" s="28">
        <f>IF(U68="","",IF(SUMIFS(METAS!$D:$D,METAS!$B:$B,PAUSAS!$E68)&gt;=U68,0,U68-SUMIFS(METAS!$D:$D,METAS!$B:$B,PAUSAS!$E68)))</f>
        <v>0</v>
      </c>
      <c r="W68" s="18">
        <f>IF($B68="","",IF(COUNTIF(BASE!$A:$A,PAUSAS!W$3)=0,"",SUMIFS(BASE!$AA:$AA,BASE!$A:$A,PAUSAS!W$3,BASE!$G:$G,PAUSAS!$B68)))</f>
        <v>2.8321759259259255E-2</v>
      </c>
      <c r="X68" s="18">
        <f>IF(W68="","",IF(SUMIFS(METAS!$D:$D,METAS!$B:$B,PAUSAS!$E68)&gt;=W68,0,W68-SUMIFS(METAS!$D:$D,METAS!$B:$B,PAUSAS!$E68)))</f>
        <v>0</v>
      </c>
      <c r="Y68" s="28">
        <f>IF($B68="","",IF(COUNTIF(BASE!$A:$A,PAUSAS!Y$3)=0,"",SUMIFS(BASE!$AA:$AA,BASE!$A:$A,PAUSAS!Y$3,BASE!$G:$G,PAUSAS!$B68)))</f>
        <v>3.0497685185185183E-2</v>
      </c>
      <c r="Z68" s="28">
        <f>IF(Y68="","",IF(SUMIFS(METAS!$D:$D,METAS!$B:$B,PAUSAS!$E68)&gt;=Y68,0,Y68-SUMIFS(METAS!$D:$D,METAS!$B:$B,PAUSAS!$E68)))</f>
        <v>0</v>
      </c>
      <c r="AA68" s="18">
        <f>IF($B68="","",IF(COUNTIF(BASE!$A:$A,PAUSAS!AA$3)=0,"",SUMIFS(BASE!$AA:$AA,BASE!$A:$A,PAUSAS!AA$3,BASE!$G:$G,PAUSAS!$B68)))</f>
        <v>0</v>
      </c>
      <c r="AB68" s="18">
        <f>IF(AA68="","",IF(SUMIFS(METAS!$D:$D,METAS!$B:$B,PAUSAS!$E68)&gt;=AA68,0,AA68-SUMIFS(METAS!$D:$D,METAS!$B:$B,PAUSAS!$E68)))</f>
        <v>0</v>
      </c>
      <c r="AC68" s="28">
        <f>IF($B68="","",IF(COUNTIF(BASE!$A:$A,PAUSAS!AC$3)=0,"",SUMIFS(BASE!$AA:$AA,BASE!$A:$A,PAUSAS!AC$3,BASE!$G:$G,PAUSAS!$B68)))</f>
        <v>2.6192129629629628E-2</v>
      </c>
      <c r="AD68" s="28">
        <f>IF(AC68="","",IF(SUMIFS(METAS!$D:$D,METAS!$B:$B,PAUSAS!$E68)&gt;=AC68,0,AC68-SUMIFS(METAS!$D:$D,METAS!$B:$B,PAUSAS!$E68)))</f>
        <v>0</v>
      </c>
      <c r="AE68" s="18">
        <f>IF($B68="","",IF(COUNTIF(BASE!$A:$A,PAUSAS!AE$3)=0,"",SUMIFS(BASE!$AA:$AA,BASE!$A:$A,PAUSAS!AE$3,BASE!$G:$G,PAUSAS!$B68)))</f>
        <v>2.9039351851851851E-2</v>
      </c>
      <c r="AF68" s="18">
        <f>IF(AE68="","",IF(SUMIFS(METAS!$D:$D,METAS!$B:$B,PAUSAS!$E68)&gt;=AE68,0,AE68-SUMIFS(METAS!$D:$D,METAS!$B:$B,PAUSAS!$E68)))</f>
        <v>0</v>
      </c>
      <c r="AG68" s="28">
        <f>IF($B68="","",IF(COUNTIF(BASE!$A:$A,PAUSAS!AG$3)=0,"",SUMIFS(BASE!$AA:$AA,BASE!$A:$A,PAUSAS!AG$3,BASE!$G:$G,PAUSAS!$B68)))</f>
        <v>2.9618055555555554E-2</v>
      </c>
      <c r="AH68" s="28">
        <f>IF(AG68="","",IF(SUMIFS(METAS!$D:$D,METAS!$B:$B,PAUSAS!$E68)&gt;=AG68,0,AG68-SUMIFS(METAS!$D:$D,METAS!$B:$B,PAUSAS!$E68)))</f>
        <v>0</v>
      </c>
      <c r="AI68" s="18">
        <f>IF($B68="","",IF(COUNTIF(BASE!$A:$A,PAUSAS!AI$3)=0,"",SUMIFS(BASE!$AA:$AA,BASE!$A:$A,PAUSAS!AI$3,BASE!$G:$G,PAUSAS!$B68)))</f>
        <v>2.8229166666666666E-2</v>
      </c>
      <c r="AJ68" s="18">
        <f>IF(AI68="","",IF(SUMIFS(METAS!$D:$D,METAS!$B:$B,PAUSAS!$E68)&gt;=AI68,0,AI68-SUMIFS(METAS!$D:$D,METAS!$B:$B,PAUSAS!$E68)))</f>
        <v>0</v>
      </c>
      <c r="AK68" s="28">
        <f>IF($B68="","",IF(COUNTIF(BASE!$A:$A,PAUSAS!AK$3)=0,"",SUMIFS(BASE!$AA:$AA,BASE!$A:$A,PAUSAS!AK$3,BASE!$G:$G,PAUSAS!$B68)))</f>
        <v>4.4606481481481483E-2</v>
      </c>
      <c r="AL68" s="28">
        <f>IF(AK68="","",IF(SUMIFS(METAS!$D:$D,METAS!$B:$B,PAUSAS!$E68)&gt;=AK68,0,AK68-SUMIFS(METAS!$D:$D,METAS!$B:$B,PAUSAS!$E68)))</f>
        <v>1.4050925925925929E-2</v>
      </c>
      <c r="AM68" s="18">
        <f>IF($B68="","",IF(COUNTIF(BASE!$A:$A,PAUSAS!AM$3)=0,"",SUMIFS(BASE!$AA:$AA,BASE!$A:$A,PAUSAS!AM$3,BASE!$G:$G,PAUSAS!$B68)))</f>
        <v>0</v>
      </c>
      <c r="AN68" s="18">
        <f>IF(AM68="","",IF(SUMIFS(METAS!$D:$D,METAS!$B:$B,PAUSAS!$E68)&gt;=AM68,0,AM68-SUMIFS(METAS!$D:$D,METAS!$B:$B,PAUSAS!$E68)))</f>
        <v>0</v>
      </c>
      <c r="AO68" s="28">
        <f>IF($B68="","",IF(COUNTIF(BASE!$A:$A,PAUSAS!AO$3)=0,"",SUMIFS(BASE!$AA:$AA,BASE!$A:$A,PAUSAS!AO$3,BASE!$G:$G,PAUSAS!$B68)))</f>
        <v>2.8460648148148145E-2</v>
      </c>
      <c r="AP68" s="28">
        <f>IF(AO68="","",IF(SUMIFS(METAS!$D:$D,METAS!$B:$B,PAUSAS!$E68)&gt;=AO68,0,AO68-SUMIFS(METAS!$D:$D,METAS!$B:$B,PAUSAS!$E68)))</f>
        <v>0</v>
      </c>
      <c r="AQ68" s="18">
        <f>IF($B68="","",IF(COUNTIF(BASE!$A:$A,PAUSAS!AQ$3)=0,"",SUMIFS(BASE!$AA:$AA,BASE!$A:$A,PAUSAS!AQ$3,BASE!$G:$G,PAUSAS!$B68)))</f>
        <v>2.7534722222222224E-2</v>
      </c>
      <c r="AR68" s="18">
        <f>IF(AQ68="","",IF(SUMIFS(METAS!$D:$D,METAS!$B:$B,PAUSAS!$E68)&gt;=AQ68,0,AQ68-SUMIFS(METAS!$D:$D,METAS!$B:$B,PAUSAS!$E68)))</f>
        <v>0</v>
      </c>
      <c r="AS68" s="28">
        <f>IF($B68="","",IF(COUNTIF(BASE!$A:$A,PAUSAS!AS$3)=0,"",SUMIFS(BASE!$AA:$AA,BASE!$A:$A,PAUSAS!AS$3,BASE!$G:$G,PAUSAS!$B68)))</f>
        <v>2.7164351851851853E-2</v>
      </c>
      <c r="AT68" s="28">
        <f>IF(AS68="","",IF(SUMIFS(METAS!$D:$D,METAS!$B:$B,PAUSAS!$E68)&gt;=AS68,0,AS68-SUMIFS(METAS!$D:$D,METAS!$B:$B,PAUSAS!$E68)))</f>
        <v>0</v>
      </c>
      <c r="AU68" s="18">
        <f>IF($B68="","",IF(COUNTIF(BASE!$A:$A,PAUSAS!AU$3)=0,"",SUMIFS(BASE!$AA:$AA,BASE!$A:$A,PAUSAS!AU$3,BASE!$G:$G,PAUSAS!$B68)))</f>
        <v>0</v>
      </c>
      <c r="AV68" s="18">
        <f>IF(AU68="","",IF(SUMIFS(METAS!$D:$D,METAS!$B:$B,PAUSAS!$E68)&gt;=AU68,0,AU68-SUMIFS(METAS!$D:$D,METAS!$B:$B,PAUSAS!$E68)))</f>
        <v>0</v>
      </c>
      <c r="AW68" s="28">
        <f>IF($B68="","",IF(COUNTIF(BASE!$A:$A,PAUSAS!AW$3)=0,"",SUMIFS(BASE!$AA:$AA,BASE!$A:$A,PAUSAS!AW$3,BASE!$G:$G,PAUSAS!$B68)))</f>
        <v>2.6689814814814816E-2</v>
      </c>
      <c r="AX68" s="28">
        <f>IF(AW68="","",IF(SUMIFS(METAS!$D:$D,METAS!$B:$B,PAUSAS!$E68)&gt;=AW68,0,AW68-SUMIFS(METAS!$D:$D,METAS!$B:$B,PAUSAS!$E68)))</f>
        <v>0</v>
      </c>
      <c r="AY68" s="18">
        <f>IF($B68="","",IF(COUNTIF(BASE!$A:$A,PAUSAS!AY$3)=0,"",SUMIFS(BASE!$AA:$AA,BASE!$A:$A,PAUSAS!AY$3,BASE!$G:$G,PAUSAS!$B68)))</f>
        <v>2.8923611111111108E-2</v>
      </c>
      <c r="AZ68" s="18">
        <f>IF(AY68="","",IF(SUMIFS(METAS!$D:$D,METAS!$B:$B,PAUSAS!$E68)&gt;=AY68,0,AY68-SUMIFS(METAS!$D:$D,METAS!$B:$B,PAUSAS!$E68)))</f>
        <v>0</v>
      </c>
      <c r="BA68" s="28">
        <f>IF($B68="","",IF(COUNTIF(BASE!$A:$A,PAUSAS!BA$3)=0,"",SUMIFS(BASE!$AA:$AA,BASE!$A:$A,PAUSAS!BA$3,BASE!$G:$G,PAUSAS!$B68)))</f>
        <v>3.107638888888889E-2</v>
      </c>
      <c r="BB68" s="28">
        <f>IF(BA68="","",IF(SUMIFS(METAS!$D:$D,METAS!$B:$B,PAUSAS!$E68)&gt;=BA68,0,BA68-SUMIFS(METAS!$D:$D,METAS!$B:$B,PAUSAS!$E68)))</f>
        <v>5.2083333333333495E-4</v>
      </c>
      <c r="BC68" s="18">
        <f>IF($B68="","",IF(COUNTIF(BASE!$A:$A,PAUSAS!BC$3)=0,"",SUMIFS(BASE!$AA:$AA,BASE!$A:$A,PAUSAS!BC$3,BASE!$G:$G,PAUSAS!$B68)))</f>
        <v>2.8472222222222222E-2</v>
      </c>
      <c r="BD68" s="18">
        <f>IF(BC68="","",IF(SUMIFS(METAS!$D:$D,METAS!$B:$B,PAUSAS!$E68)&gt;=BC68,0,BC68-SUMIFS(METAS!$D:$D,METAS!$B:$B,PAUSAS!$E68)))</f>
        <v>0</v>
      </c>
      <c r="BE68" s="28">
        <f>IF($B68="","",IF(COUNTIF(BASE!$A:$A,PAUSAS!BE$3)=0,"",SUMIFS(BASE!$AA:$AA,BASE!$A:$A,PAUSAS!BE$3,BASE!$G:$G,PAUSAS!$B68)))</f>
        <v>2.7129629629629629E-2</v>
      </c>
      <c r="BF68" s="28">
        <f>IF(BE68="","",IF(SUMIFS(METAS!$D:$D,METAS!$B:$B,PAUSAS!$E68)&gt;=BE68,0,BE68-SUMIFS(METAS!$D:$D,METAS!$B:$B,PAUSAS!$E68)))</f>
        <v>0</v>
      </c>
      <c r="BG68" s="18">
        <f>IF($B68="","",IF(COUNTIF(BASE!$A:$A,PAUSAS!BG$3)=0,"",SUMIFS(BASE!$AA:$AA,BASE!$A:$A,PAUSAS!BG$3,BASE!$G:$G,PAUSAS!$B68)))</f>
        <v>2.931712962962963E-2</v>
      </c>
      <c r="BH68" s="18">
        <f>IF(BG68="","",IF(SUMIFS(METAS!$D:$D,METAS!$B:$B,PAUSAS!$E68)&gt;=BG68,0,BG68-SUMIFS(METAS!$D:$D,METAS!$B:$B,PAUSAS!$E68)))</f>
        <v>0</v>
      </c>
      <c r="BI68" s="28">
        <f>IF($B68="","",IF(COUNTIF(BASE!$A:$A,PAUSAS!BI$3)=0,"",SUMIFS(BASE!$AA:$AA,BASE!$A:$A,PAUSAS!BI$3,BASE!$G:$G,PAUSAS!$B68)))</f>
        <v>0</v>
      </c>
      <c r="BJ68" s="28">
        <f>IF(BI68="","",IF(SUMIFS(METAS!$D:$D,METAS!$B:$B,PAUSAS!$E68)&gt;=BI68,0,BI68-SUMIFS(METAS!$D:$D,METAS!$B:$B,PAUSAS!$E68)))</f>
        <v>0</v>
      </c>
      <c r="BK68" s="18">
        <f>IF($B68="","",IF(COUNTIF(BASE!$A:$A,PAUSAS!BK$3)=0,"",SUMIFS(BASE!$AA:$AA,BASE!$A:$A,PAUSAS!BK$3,BASE!$G:$G,PAUSAS!$B68)))</f>
        <v>0</v>
      </c>
      <c r="BL68" s="18">
        <f>IF(BK68="","",IF(SUMIFS(METAS!$D:$D,METAS!$B:$B,PAUSAS!$E68)&gt;=BK68,0,BK68-SUMIFS(METAS!$D:$D,METAS!$B:$B,PAUSAS!$E68)))</f>
        <v>0</v>
      </c>
      <c r="BM68" s="28">
        <f>IF($B68="","",IF(COUNTIF(BASE!$A:$A,PAUSAS!BM$3)=0,"",SUMIFS(BASE!$AA:$AA,BASE!$A:$A,PAUSAS!BM$3,BASE!$G:$G,PAUSAS!$B68)))</f>
        <v>0</v>
      </c>
      <c r="BN68" s="28">
        <f>IF(BM68="","",IF(SUMIFS(METAS!$D:$D,METAS!$B:$B,PAUSAS!$E68)&gt;=BM68,0,BM68-SUMIFS(METAS!$D:$D,METAS!$B:$B,PAUSAS!$E68)))</f>
        <v>0</v>
      </c>
      <c r="BO68" s="18">
        <f>IF($B68="","",IF(COUNTIF(BASE!$A:$A,PAUSAS!BO$3)=0,"",SUMIFS(BASE!$AA:$AA,BASE!$A:$A,PAUSAS!BO$3,BASE!$G:$G,PAUSAS!$B68)))</f>
        <v>2.822916666666667E-2</v>
      </c>
      <c r="BP68" s="18">
        <f>IF(BO68="","",IF(SUMIFS(METAS!$D:$D,METAS!$B:$B,PAUSAS!$E68)&gt;=BO68,0,BO68-SUMIFS(METAS!$D:$D,METAS!$B:$B,PAUSAS!$E68)))</f>
        <v>0</v>
      </c>
      <c r="BQ68" s="28">
        <f>IF($B68="","",IF(COUNTIF(BASE!$A:$A,PAUSAS!BQ$3)=0,"",SUMIFS(BASE!$AA:$AA,BASE!$A:$A,PAUSAS!BQ$3,BASE!$G:$G,PAUSAS!$B68)))</f>
        <v>2.8750000000000005E-2</v>
      </c>
      <c r="BR68" s="28">
        <f>IF(BQ68="","",IF(SUMIFS(METAS!$D:$D,METAS!$B:$B,PAUSAS!$E68)&gt;=BQ68,0,BQ68-SUMIFS(METAS!$D:$D,METAS!$B:$B,PAUSAS!$E68)))</f>
        <v>0</v>
      </c>
      <c r="BS68" s="18">
        <f>IF($B68="","",IF(COUNTIF(BASE!$A:$A,PAUSAS!BS$3)=0,"",SUMIFS(BASE!$AA:$AA,BASE!$A:$A,PAUSAS!BS$3,BASE!$G:$G,PAUSAS!$B68)))</f>
        <v>2.8807870370370373E-2</v>
      </c>
      <c r="BT68" s="18">
        <f>IF(BS68="","",IF(SUMIFS(METAS!$D:$D,METAS!$B:$B,PAUSAS!$E68)&gt;=BS68,0,BS68-SUMIFS(METAS!$D:$D,METAS!$B:$B,PAUSAS!$E68)))</f>
        <v>0</v>
      </c>
      <c r="BU68" s="28">
        <f>IF($B68="","",IF(COUNTIF(BASE!$A:$A,PAUSAS!BU$3)=0,"",SUMIFS(BASE!$AA:$AA,BASE!$A:$A,PAUSAS!BU$3,BASE!$G:$G,PAUSAS!$B68)))</f>
        <v>3.107638888888889E-2</v>
      </c>
      <c r="BV68" s="28">
        <f>IF(BU68="","",IF(SUMIFS(METAS!$D:$D,METAS!$B:$B,PAUSAS!$E68)&gt;=BU68,0,BU68-SUMIFS(METAS!$D:$D,METAS!$B:$B,PAUSAS!$E68)))</f>
        <v>5.2083333333333495E-4</v>
      </c>
    </row>
    <row r="69" spans="2:74" s="8" customFormat="1" x14ac:dyDescent="0.25">
      <c r="B69" s="50">
        <v>91150</v>
      </c>
      <c r="C69" s="16" t="str">
        <f>IF($B69="","",VLOOKUP($B69,EQUIPE!$B:$E,2,0))</f>
        <v>RAIANE RIBEIRO DA SILVA</v>
      </c>
      <c r="D69" s="16" t="str">
        <f>IF($B69="","",VLOOKUP($B69,EQUIPE!$B:$F,5,0))</f>
        <v>ULTRAGAZ FRONT</v>
      </c>
      <c r="E69" s="18">
        <f>IF($B69="","",VLOOKUP($B69,EQUIPE!$B:$E,3,0))</f>
        <v>0.26388888888888895</v>
      </c>
      <c r="F69" s="16" t="str">
        <f>IF($B69="","",VLOOKUP($B69,EQUIPE!$B:$E,4,0))</f>
        <v>MARCELA GOMES DE FARIAS</v>
      </c>
      <c r="H69" s="18">
        <f>IF($B69="","",SUMIFS(ABS!$H:$H,ABS!$B:$B,PAUSAS!$B69)*SUMIFS(METAS!$D:$D,METAS!$B:$B,PAUSAS!$E69))</f>
        <v>0.73333333333333328</v>
      </c>
      <c r="I69" s="18">
        <f t="shared" si="1"/>
        <v>0.57391203703703697</v>
      </c>
      <c r="J69" s="18">
        <f t="shared" si="2"/>
        <v>9.5138888888888946E-3</v>
      </c>
      <c r="K69" s="19">
        <f t="shared" si="3"/>
        <v>0.98702651515151518</v>
      </c>
      <c r="M69" s="28">
        <f>IF($B69="","",IF(COUNTIF(BASE!$A:$A,PAUSAS!M$3)=0,"",SUMIFS(BASE!$AA:$AA,BASE!$A:$A,PAUSAS!M$3,BASE!$G:$G,PAUSAS!$B69)))</f>
        <v>0</v>
      </c>
      <c r="N69" s="28">
        <f>IF(M69="","",IF(SUMIFS(METAS!$D:$D,METAS!$B:$B,PAUSAS!$E69)&gt;=M69,0,M69-SUMIFS(METAS!$D:$D,METAS!$B:$B,PAUSAS!$E69)))</f>
        <v>0</v>
      </c>
      <c r="O69" s="18">
        <f>IF($B69="","",IF(COUNTIF(BASE!$A:$A,PAUSAS!O$3)=0,"",SUMIFS(BASE!$AA:$AA,BASE!$A:$A,PAUSAS!O$3,BASE!$G:$G,PAUSAS!$B69)))</f>
        <v>7.1527777777777787E-3</v>
      </c>
      <c r="P69" s="18">
        <f>IF(O69="","",IF(SUMIFS(METAS!$D:$D,METAS!$B:$B,PAUSAS!$E69)&gt;=O69,0,O69-SUMIFS(METAS!$D:$D,METAS!$B:$B,PAUSAS!$E69)))</f>
        <v>0</v>
      </c>
      <c r="Q69" s="28">
        <f>IF($B69="","",IF(COUNTIF(BASE!$A:$A,PAUSAS!Q$3)=0,"",SUMIFS(BASE!$AA:$AA,BASE!$A:$A,PAUSAS!Q$3,BASE!$G:$G,PAUSAS!$B69)))</f>
        <v>0</v>
      </c>
      <c r="R69" s="28">
        <f>IF(Q69="","",IF(SUMIFS(METAS!$D:$D,METAS!$B:$B,PAUSAS!$E69)&gt;=Q69,0,Q69-SUMIFS(METAS!$D:$D,METAS!$B:$B,PAUSAS!$E69)))</f>
        <v>0</v>
      </c>
      <c r="S69" s="18">
        <f>IF($B69="","",IF(COUNTIF(BASE!$A:$A,PAUSAS!S$3)=0,"",SUMIFS(BASE!$AA:$AA,BASE!$A:$A,PAUSAS!S$3,BASE!$G:$G,PAUSAS!$B69)))</f>
        <v>3.1134259259259257E-2</v>
      </c>
      <c r="T69" s="18">
        <f>IF(S69="","",IF(SUMIFS(METAS!$D:$D,METAS!$B:$B,PAUSAS!$E69)&gt;=S69,0,S69-SUMIFS(METAS!$D:$D,METAS!$B:$B,PAUSAS!$E69)))</f>
        <v>5.787037037037028E-4</v>
      </c>
      <c r="U69" s="28">
        <f>IF($B69="","",IF(COUNTIF(BASE!$A:$A,PAUSAS!U$3)=0,"",SUMIFS(BASE!$AA:$AA,BASE!$A:$A,PAUSAS!U$3,BASE!$G:$G,PAUSAS!$B69)))</f>
        <v>3.1909722222222221E-2</v>
      </c>
      <c r="V69" s="28">
        <f>IF(U69="","",IF(SUMIFS(METAS!$D:$D,METAS!$B:$B,PAUSAS!$E69)&gt;=U69,0,U69-SUMIFS(METAS!$D:$D,METAS!$B:$B,PAUSAS!$E69)))</f>
        <v>1.3541666666666667E-3</v>
      </c>
      <c r="W69" s="18">
        <f>IF($B69="","",IF(COUNTIF(BASE!$A:$A,PAUSAS!W$3)=0,"",SUMIFS(BASE!$AA:$AA,BASE!$A:$A,PAUSAS!W$3,BASE!$G:$G,PAUSAS!$B69)))</f>
        <v>3.125E-2</v>
      </c>
      <c r="X69" s="18">
        <f>IF(W69="","",IF(SUMIFS(METAS!$D:$D,METAS!$B:$B,PAUSAS!$E69)&gt;=W69,0,W69-SUMIFS(METAS!$D:$D,METAS!$B:$B,PAUSAS!$E69)))</f>
        <v>6.9444444444444545E-4</v>
      </c>
      <c r="Y69" s="28">
        <f>IF($B69="","",IF(COUNTIF(BASE!$A:$A,PAUSAS!Y$3)=0,"",SUMIFS(BASE!$AA:$AA,BASE!$A:$A,PAUSAS!Y$3,BASE!$G:$G,PAUSAS!$B69)))</f>
        <v>0</v>
      </c>
      <c r="Z69" s="28">
        <f>IF(Y69="","",IF(SUMIFS(METAS!$D:$D,METAS!$B:$B,PAUSAS!$E69)&gt;=Y69,0,Y69-SUMIFS(METAS!$D:$D,METAS!$B:$B,PAUSAS!$E69)))</f>
        <v>0</v>
      </c>
      <c r="AA69" s="18">
        <f>IF($B69="","",IF(COUNTIF(BASE!$A:$A,PAUSAS!AA$3)=0,"",SUMIFS(BASE!$AA:$AA,BASE!$A:$A,PAUSAS!AA$3,BASE!$G:$G,PAUSAS!$B69)))</f>
        <v>0</v>
      </c>
      <c r="AB69" s="18">
        <f>IF(AA69="","",IF(SUMIFS(METAS!$D:$D,METAS!$B:$B,PAUSAS!$E69)&gt;=AA69,0,AA69-SUMIFS(METAS!$D:$D,METAS!$B:$B,PAUSAS!$E69)))</f>
        <v>0</v>
      </c>
      <c r="AC69" s="28">
        <f>IF($B69="","",IF(COUNTIF(BASE!$A:$A,PAUSAS!AC$3)=0,"",SUMIFS(BASE!$AA:$AA,BASE!$A:$A,PAUSAS!AC$3,BASE!$G:$G,PAUSAS!$B69)))</f>
        <v>2.8587962962962961E-2</v>
      </c>
      <c r="AD69" s="28">
        <f>IF(AC69="","",IF(SUMIFS(METAS!$D:$D,METAS!$B:$B,PAUSAS!$E69)&gt;=AC69,0,AC69-SUMIFS(METAS!$D:$D,METAS!$B:$B,PAUSAS!$E69)))</f>
        <v>0</v>
      </c>
      <c r="AE69" s="18">
        <f>IF($B69="","",IF(COUNTIF(BASE!$A:$A,PAUSAS!AE$3)=0,"",SUMIFS(BASE!$AA:$AA,BASE!$A:$A,PAUSAS!AE$3,BASE!$G:$G,PAUSAS!$B69)))</f>
        <v>3.0497685185185183E-2</v>
      </c>
      <c r="AF69" s="18">
        <f>IF(AE69="","",IF(SUMIFS(METAS!$D:$D,METAS!$B:$B,PAUSAS!$E69)&gt;=AE69,0,AE69-SUMIFS(METAS!$D:$D,METAS!$B:$B,PAUSAS!$E69)))</f>
        <v>0</v>
      </c>
      <c r="AG69" s="28">
        <f>IF($B69="","",IF(COUNTIF(BASE!$A:$A,PAUSAS!AG$3)=0,"",SUMIFS(BASE!$AA:$AA,BASE!$A:$A,PAUSAS!AG$3,BASE!$G:$G,PAUSAS!$B69)))</f>
        <v>3.0763888888888889E-2</v>
      </c>
      <c r="AH69" s="28">
        <f>IF(AG69="","",IF(SUMIFS(METAS!$D:$D,METAS!$B:$B,PAUSAS!$E69)&gt;=AG69,0,AG69-SUMIFS(METAS!$D:$D,METAS!$B:$B,PAUSAS!$E69)))</f>
        <v>2.0833333333333467E-4</v>
      </c>
      <c r="AI69" s="18">
        <f>IF($B69="","",IF(COUNTIF(BASE!$A:$A,PAUSAS!AI$3)=0,"",SUMIFS(BASE!$AA:$AA,BASE!$A:$A,PAUSAS!AI$3,BASE!$G:$G,PAUSAS!$B69)))</f>
        <v>3.0682870370370367E-2</v>
      </c>
      <c r="AJ69" s="18">
        <f>IF(AI69="","",IF(SUMIFS(METAS!$D:$D,METAS!$B:$B,PAUSAS!$E69)&gt;=AI69,0,AI69-SUMIFS(METAS!$D:$D,METAS!$B:$B,PAUSAS!$E69)))</f>
        <v>1.2731481481481274E-4</v>
      </c>
      <c r="AK69" s="28">
        <f>IF($B69="","",IF(COUNTIF(BASE!$A:$A,PAUSAS!AK$3)=0,"",SUMIFS(BASE!$AA:$AA,BASE!$A:$A,PAUSAS!AK$3,BASE!$G:$G,PAUSAS!$B69)))</f>
        <v>2.9629629629629631E-2</v>
      </c>
      <c r="AL69" s="28">
        <f>IF(AK69="","",IF(SUMIFS(METAS!$D:$D,METAS!$B:$B,PAUSAS!$E69)&gt;=AK69,0,AK69-SUMIFS(METAS!$D:$D,METAS!$B:$B,PAUSAS!$E69)))</f>
        <v>0</v>
      </c>
      <c r="AM69" s="18">
        <f>IF($B69="","",IF(COUNTIF(BASE!$A:$A,PAUSAS!AM$3)=0,"",SUMIFS(BASE!$AA:$AA,BASE!$A:$A,PAUSAS!AM$3,BASE!$G:$G,PAUSAS!$B69)))</f>
        <v>0</v>
      </c>
      <c r="AN69" s="18">
        <f>IF(AM69="","",IF(SUMIFS(METAS!$D:$D,METAS!$B:$B,PAUSAS!$E69)&gt;=AM69,0,AM69-SUMIFS(METAS!$D:$D,METAS!$B:$B,PAUSAS!$E69)))</f>
        <v>0</v>
      </c>
      <c r="AO69" s="28">
        <f>IF($B69="","",IF(COUNTIF(BASE!$A:$A,PAUSAS!AO$3)=0,"",SUMIFS(BASE!$AA:$AA,BASE!$A:$A,PAUSAS!AO$3,BASE!$G:$G,PAUSAS!$B69)))</f>
        <v>3.034722222222222E-2</v>
      </c>
      <c r="AP69" s="28">
        <f>IF(AO69="","",IF(SUMIFS(METAS!$D:$D,METAS!$B:$B,PAUSAS!$E69)&gt;=AO69,0,AO69-SUMIFS(METAS!$D:$D,METAS!$B:$B,PAUSAS!$E69)))</f>
        <v>0</v>
      </c>
      <c r="AQ69" s="18">
        <f>IF($B69="","",IF(COUNTIF(BASE!$A:$A,PAUSAS!AQ$3)=0,"",SUMIFS(BASE!$AA:$AA,BASE!$A:$A,PAUSAS!AQ$3,BASE!$G:$G,PAUSAS!$B69)))</f>
        <v>0</v>
      </c>
      <c r="AR69" s="18">
        <f>IF(AQ69="","",IF(SUMIFS(METAS!$D:$D,METAS!$B:$B,PAUSAS!$E69)&gt;=AQ69,0,AQ69-SUMIFS(METAS!$D:$D,METAS!$B:$B,PAUSAS!$E69)))</f>
        <v>0</v>
      </c>
      <c r="AS69" s="28">
        <f>IF($B69="","",IF(COUNTIF(BASE!$A:$A,PAUSAS!AS$3)=0,"",SUMIFS(BASE!$AA:$AA,BASE!$A:$A,PAUSAS!AS$3,BASE!$G:$G,PAUSAS!$B69)))</f>
        <v>3.1631944444444442E-2</v>
      </c>
      <c r="AT69" s="28">
        <f>IF(AS69="","",IF(SUMIFS(METAS!$D:$D,METAS!$B:$B,PAUSAS!$E69)&gt;=AS69,0,AS69-SUMIFS(METAS!$D:$D,METAS!$B:$B,PAUSAS!$E69)))</f>
        <v>1.0763888888888871E-3</v>
      </c>
      <c r="AU69" s="18">
        <f>IF($B69="","",IF(COUNTIF(BASE!$A:$A,PAUSAS!AU$3)=0,"",SUMIFS(BASE!$AA:$AA,BASE!$A:$A,PAUSAS!AU$3,BASE!$G:$G,PAUSAS!$B69)))</f>
        <v>2.1550925925925925E-2</v>
      </c>
      <c r="AV69" s="18">
        <f>IF(AU69="","",IF(SUMIFS(METAS!$D:$D,METAS!$B:$B,PAUSAS!$E69)&gt;=AU69,0,AU69-SUMIFS(METAS!$D:$D,METAS!$B:$B,PAUSAS!$E69)))</f>
        <v>0</v>
      </c>
      <c r="AW69" s="28">
        <f>IF($B69="","",IF(COUNTIF(BASE!$A:$A,PAUSAS!AW$3)=0,"",SUMIFS(BASE!$AA:$AA,BASE!$A:$A,PAUSAS!AW$3,BASE!$G:$G,PAUSAS!$B69)))</f>
        <v>3.2002314814814817E-2</v>
      </c>
      <c r="AX69" s="28">
        <f>IF(AW69="","",IF(SUMIFS(METAS!$D:$D,METAS!$B:$B,PAUSAS!$E69)&gt;=AW69,0,AW69-SUMIFS(METAS!$D:$D,METAS!$B:$B,PAUSAS!$E69)))</f>
        <v>1.4467592592592622E-3</v>
      </c>
      <c r="AY69" s="18">
        <f>IF($B69="","",IF(COUNTIF(BASE!$A:$A,PAUSAS!AY$3)=0,"",SUMIFS(BASE!$AA:$AA,BASE!$A:$A,PAUSAS!AY$3,BASE!$G:$G,PAUSAS!$B69)))</f>
        <v>3.2407407407407413E-2</v>
      </c>
      <c r="AZ69" s="18">
        <f>IF(AY69="","",IF(SUMIFS(METAS!$D:$D,METAS!$B:$B,PAUSAS!$E69)&gt;=AY69,0,AY69-SUMIFS(METAS!$D:$D,METAS!$B:$B,PAUSAS!$E69)))</f>
        <v>1.851851851851858E-3</v>
      </c>
      <c r="BA69" s="28">
        <f>IF($B69="","",IF(COUNTIF(BASE!$A:$A,PAUSAS!BA$3)=0,"",SUMIFS(BASE!$AA:$AA,BASE!$A:$A,PAUSAS!BA$3,BASE!$G:$G,PAUSAS!$B69)))</f>
        <v>0</v>
      </c>
      <c r="BB69" s="28">
        <f>IF(BA69="","",IF(SUMIFS(METAS!$D:$D,METAS!$B:$B,PAUSAS!$E69)&gt;=BA69,0,BA69-SUMIFS(METAS!$D:$D,METAS!$B:$B,PAUSAS!$E69)))</f>
        <v>0</v>
      </c>
      <c r="BC69" s="18">
        <f>IF($B69="","",IF(COUNTIF(BASE!$A:$A,PAUSAS!BC$3)=0,"",SUMIFS(BASE!$AA:$AA,BASE!$A:$A,PAUSAS!BC$3,BASE!$G:$G,PAUSAS!$B69)))</f>
        <v>0</v>
      </c>
      <c r="BD69" s="18">
        <f>IF(BC69="","",IF(SUMIFS(METAS!$D:$D,METAS!$B:$B,PAUSAS!$E69)&gt;=BC69,0,BC69-SUMIFS(METAS!$D:$D,METAS!$B:$B,PAUSAS!$E69)))</f>
        <v>0</v>
      </c>
      <c r="BE69" s="28">
        <f>IF($B69="","",IF(COUNTIF(BASE!$A:$A,PAUSAS!BE$3)=0,"",SUMIFS(BASE!$AA:$AA,BASE!$A:$A,PAUSAS!BE$3,BASE!$G:$G,PAUSAS!$B69)))</f>
        <v>2.7604166666666666E-2</v>
      </c>
      <c r="BF69" s="28">
        <f>IF(BE69="","",IF(SUMIFS(METAS!$D:$D,METAS!$B:$B,PAUSAS!$E69)&gt;=BE69,0,BE69-SUMIFS(METAS!$D:$D,METAS!$B:$B,PAUSAS!$E69)))</f>
        <v>0</v>
      </c>
      <c r="BG69" s="18">
        <f>IF($B69="","",IF(COUNTIF(BASE!$A:$A,PAUSAS!BG$3)=0,"",SUMIFS(BASE!$AA:$AA,BASE!$A:$A,PAUSAS!BG$3,BASE!$G:$G,PAUSAS!$B69)))</f>
        <v>2.8900462962962961E-2</v>
      </c>
      <c r="BH69" s="18">
        <f>IF(BG69="","",IF(SUMIFS(METAS!$D:$D,METAS!$B:$B,PAUSAS!$E69)&gt;=BG69,0,BG69-SUMIFS(METAS!$D:$D,METAS!$B:$B,PAUSAS!$E69)))</f>
        <v>0</v>
      </c>
      <c r="BI69" s="28">
        <f>IF($B69="","",IF(COUNTIF(BASE!$A:$A,PAUSAS!BI$3)=0,"",SUMIFS(BASE!$AA:$AA,BASE!$A:$A,PAUSAS!BI$3,BASE!$G:$G,PAUSAS!$B69)))</f>
        <v>2.8726851851851851E-2</v>
      </c>
      <c r="BJ69" s="28">
        <f>IF(BI69="","",IF(SUMIFS(METAS!$D:$D,METAS!$B:$B,PAUSAS!$E69)&gt;=BI69,0,BI69-SUMIFS(METAS!$D:$D,METAS!$B:$B,PAUSAS!$E69)))</f>
        <v>0</v>
      </c>
      <c r="BK69" s="18">
        <f>IF($B69="","",IF(COUNTIF(BASE!$A:$A,PAUSAS!BK$3)=0,"",SUMIFS(BASE!$AA:$AA,BASE!$A:$A,PAUSAS!BK$3,BASE!$G:$G,PAUSAS!$B69)))</f>
        <v>0</v>
      </c>
      <c r="BL69" s="18">
        <f>IF(BK69="","",IF(SUMIFS(METAS!$D:$D,METAS!$B:$B,PAUSAS!$E69)&gt;=BK69,0,BK69-SUMIFS(METAS!$D:$D,METAS!$B:$B,PAUSAS!$E69)))</f>
        <v>0</v>
      </c>
      <c r="BM69" s="28">
        <f>IF($B69="","",IF(COUNTIF(BASE!$A:$A,PAUSAS!BM$3)=0,"",SUMIFS(BASE!$AA:$AA,BASE!$A:$A,PAUSAS!BM$3,BASE!$G:$G,PAUSAS!$B69)))</f>
        <v>2.810185185185185E-2</v>
      </c>
      <c r="BN69" s="28">
        <f>IF(BM69="","",IF(SUMIFS(METAS!$D:$D,METAS!$B:$B,PAUSAS!$E69)&gt;=BM69,0,BM69-SUMIFS(METAS!$D:$D,METAS!$B:$B,PAUSAS!$E69)))</f>
        <v>0</v>
      </c>
      <c r="BO69" s="18">
        <f>IF($B69="","",IF(COUNTIF(BASE!$A:$A,PAUSAS!BO$3)=0,"",SUMIFS(BASE!$AA:$AA,BASE!$A:$A,PAUSAS!BO$3,BASE!$G:$G,PAUSAS!$B69)))</f>
        <v>0</v>
      </c>
      <c r="BP69" s="18">
        <f>IF(BO69="","",IF(SUMIFS(METAS!$D:$D,METAS!$B:$B,PAUSAS!$E69)&gt;=BO69,0,BO69-SUMIFS(METAS!$D:$D,METAS!$B:$B,PAUSAS!$E69)))</f>
        <v>0</v>
      </c>
      <c r="BQ69" s="28">
        <f>IF($B69="","",IF(COUNTIF(BASE!$A:$A,PAUSAS!BQ$3)=0,"",SUMIFS(BASE!$AA:$AA,BASE!$A:$A,PAUSAS!BQ$3,BASE!$G:$G,PAUSAS!$B69)))</f>
        <v>0</v>
      </c>
      <c r="BR69" s="28">
        <f>IF(BQ69="","",IF(SUMIFS(METAS!$D:$D,METAS!$B:$B,PAUSAS!$E69)&gt;=BQ69,0,BQ69-SUMIFS(METAS!$D:$D,METAS!$B:$B,PAUSAS!$E69)))</f>
        <v>0</v>
      </c>
      <c r="BS69" s="18">
        <f>IF($B69="","",IF(COUNTIF(BASE!$A:$A,PAUSAS!BS$3)=0,"",SUMIFS(BASE!$AA:$AA,BASE!$A:$A,PAUSAS!BS$3,BASE!$G:$G,PAUSAS!$B69)))</f>
        <v>2.8298611111111108E-2</v>
      </c>
      <c r="BT69" s="18">
        <f>IF(BS69="","",IF(SUMIFS(METAS!$D:$D,METAS!$B:$B,PAUSAS!$E69)&gt;=BS69,0,BS69-SUMIFS(METAS!$D:$D,METAS!$B:$B,PAUSAS!$E69)))</f>
        <v>0</v>
      </c>
      <c r="BU69" s="28">
        <f>IF($B69="","",IF(COUNTIF(BASE!$A:$A,PAUSAS!BU$3)=0,"",SUMIFS(BASE!$AA:$AA,BASE!$A:$A,PAUSAS!BU$3,BASE!$G:$G,PAUSAS!$B69)))</f>
        <v>3.2731481481481479E-2</v>
      </c>
      <c r="BV69" s="28">
        <f>IF(BU69="","",IF(SUMIFS(METAS!$D:$D,METAS!$B:$B,PAUSAS!$E69)&gt;=BU69,0,BU69-SUMIFS(METAS!$D:$D,METAS!$B:$B,PAUSAS!$E69)))</f>
        <v>2.1759259259259249E-3</v>
      </c>
    </row>
    <row r="70" spans="2:74" s="8" customFormat="1" x14ac:dyDescent="0.25">
      <c r="B70" s="50">
        <v>91133</v>
      </c>
      <c r="C70" s="16" t="str">
        <f>IF($B70="","",VLOOKUP($B70,EQUIPE!$B:$E,2,0))</f>
        <v>WILLIAM GOMES DA SILVA</v>
      </c>
      <c r="D70" s="16" t="str">
        <f>IF($B70="","",VLOOKUP($B70,EQUIPE!$B:$F,5,0))</f>
        <v>ULTRAGAZ FRONT</v>
      </c>
      <c r="E70" s="18">
        <f>IF($B70="","",VLOOKUP($B70,EQUIPE!$B:$E,3,0))</f>
        <v>0.2638888888888889</v>
      </c>
      <c r="F70" s="16" t="str">
        <f>IF($B70="","",VLOOKUP($B70,EQUIPE!$B:$E,4,0))</f>
        <v>MARCELA GOMES DE FARIAS</v>
      </c>
      <c r="H70" s="18">
        <f>IF($B70="","",SUMIFS(ABS!$H:$H,ABS!$B:$B,PAUSAS!$B70)*SUMIFS(METAS!$D:$D,METAS!$B:$B,PAUSAS!$E70))</f>
        <v>0.76388888888888884</v>
      </c>
      <c r="I70" s="18">
        <f t="shared" si="1"/>
        <v>0.57819444444444434</v>
      </c>
      <c r="J70" s="18">
        <f t="shared" si="2"/>
        <v>5.8680555555555534E-3</v>
      </c>
      <c r="K70" s="19">
        <f t="shared" si="3"/>
        <v>0.99231818181818177</v>
      </c>
      <c r="M70" s="28">
        <f>IF($B70="","",IF(COUNTIF(BASE!$A:$A,PAUSAS!M$3)=0,"",SUMIFS(BASE!$AA:$AA,BASE!$A:$A,PAUSAS!M$3,BASE!$G:$G,PAUSAS!$B70)))</f>
        <v>3.2013888888888883E-2</v>
      </c>
      <c r="N70" s="28">
        <f>IF(M70="","",IF(SUMIFS(METAS!$D:$D,METAS!$B:$B,PAUSAS!$E70)&gt;=M70,0,M70-SUMIFS(METAS!$D:$D,METAS!$B:$B,PAUSAS!$E70)))</f>
        <v>1.4583333333333288E-3</v>
      </c>
      <c r="O70" s="18">
        <f>IF($B70="","",IF(COUNTIF(BASE!$A:$A,PAUSAS!O$3)=0,"",SUMIFS(BASE!$AA:$AA,BASE!$A:$A,PAUSAS!O$3,BASE!$G:$G,PAUSAS!$B70)))</f>
        <v>2.2499999999999999E-2</v>
      </c>
      <c r="P70" s="18">
        <f>IF(O70="","",IF(SUMIFS(METAS!$D:$D,METAS!$B:$B,PAUSAS!$E70)&gt;=O70,0,O70-SUMIFS(METAS!$D:$D,METAS!$B:$B,PAUSAS!$E70)))</f>
        <v>0</v>
      </c>
      <c r="Q70" s="28">
        <f>IF($B70="","",IF(COUNTIF(BASE!$A:$A,PAUSAS!Q$3)=0,"",SUMIFS(BASE!$AA:$AA,BASE!$A:$A,PAUSAS!Q$3,BASE!$G:$G,PAUSAS!$B70)))</f>
        <v>3.0671296296296294E-2</v>
      </c>
      <c r="R70" s="28">
        <f>IF(Q70="","",IF(SUMIFS(METAS!$D:$D,METAS!$B:$B,PAUSAS!$E70)&gt;=Q70,0,Q70-SUMIFS(METAS!$D:$D,METAS!$B:$B,PAUSAS!$E70)))</f>
        <v>1.1574074074073917E-4</v>
      </c>
      <c r="S70" s="18">
        <f>IF($B70="","",IF(COUNTIF(BASE!$A:$A,PAUSAS!S$3)=0,"",SUMIFS(BASE!$AA:$AA,BASE!$A:$A,PAUSAS!S$3,BASE!$G:$G,PAUSAS!$B70)))</f>
        <v>3.0358796296296293E-2</v>
      </c>
      <c r="T70" s="18">
        <f>IF(S70="","",IF(SUMIFS(METAS!$D:$D,METAS!$B:$B,PAUSAS!$E70)&gt;=S70,0,S70-SUMIFS(METAS!$D:$D,METAS!$B:$B,PAUSAS!$E70)))</f>
        <v>0</v>
      </c>
      <c r="U70" s="28">
        <f>IF($B70="","",IF(COUNTIF(BASE!$A:$A,PAUSAS!U$3)=0,"",SUMIFS(BASE!$AA:$AA,BASE!$A:$A,PAUSAS!U$3,BASE!$G:$G,PAUSAS!$B70)))</f>
        <v>3.2696759259259259E-2</v>
      </c>
      <c r="V70" s="28">
        <f>IF(U70="","",IF(SUMIFS(METAS!$D:$D,METAS!$B:$B,PAUSAS!$E70)&gt;=U70,0,U70-SUMIFS(METAS!$D:$D,METAS!$B:$B,PAUSAS!$E70)))</f>
        <v>2.1412037037037042E-3</v>
      </c>
      <c r="W70" s="18">
        <f>IF($B70="","",IF(COUNTIF(BASE!$A:$A,PAUSAS!W$3)=0,"",SUMIFS(BASE!$AA:$AA,BASE!$A:$A,PAUSAS!W$3,BASE!$G:$G,PAUSAS!$B70)))</f>
        <v>3.1481481481481485E-2</v>
      </c>
      <c r="X70" s="18">
        <f>IF(W70="","",IF(SUMIFS(METAS!$D:$D,METAS!$B:$B,PAUSAS!$E70)&gt;=W70,0,W70-SUMIFS(METAS!$D:$D,METAS!$B:$B,PAUSAS!$E70)))</f>
        <v>9.2592592592593073E-4</v>
      </c>
      <c r="Y70" s="28">
        <f>IF($B70="","",IF(COUNTIF(BASE!$A:$A,PAUSAS!Y$3)=0,"",SUMIFS(BASE!$AA:$AA,BASE!$A:$A,PAUSAS!Y$3,BASE!$G:$G,PAUSAS!$B70)))</f>
        <v>0</v>
      </c>
      <c r="Z70" s="28">
        <f>IF(Y70="","",IF(SUMIFS(METAS!$D:$D,METAS!$B:$B,PAUSAS!$E70)&gt;=Y70,0,Y70-SUMIFS(METAS!$D:$D,METAS!$B:$B,PAUSAS!$E70)))</f>
        <v>0</v>
      </c>
      <c r="AA70" s="18">
        <f>IF($B70="","",IF(COUNTIF(BASE!$A:$A,PAUSAS!AA$3)=0,"",SUMIFS(BASE!$AA:$AA,BASE!$A:$A,PAUSAS!AA$3,BASE!$G:$G,PAUSAS!$B70)))</f>
        <v>3.1284722222222221E-2</v>
      </c>
      <c r="AB70" s="18">
        <f>IF(AA70="","",IF(SUMIFS(METAS!$D:$D,METAS!$B:$B,PAUSAS!$E70)&gt;=AA70,0,AA70-SUMIFS(METAS!$D:$D,METAS!$B:$B,PAUSAS!$E70)))</f>
        <v>7.2916666666666616E-4</v>
      </c>
      <c r="AC70" s="28">
        <f>IF($B70="","",IF(COUNTIF(BASE!$A:$A,PAUSAS!AC$3)=0,"",SUMIFS(BASE!$AA:$AA,BASE!$A:$A,PAUSAS!AC$3,BASE!$G:$G,PAUSAS!$B70)))</f>
        <v>2.9918981481481477E-2</v>
      </c>
      <c r="AD70" s="28">
        <f>IF(AC70="","",IF(SUMIFS(METAS!$D:$D,METAS!$B:$B,PAUSAS!$E70)&gt;=AC70,0,AC70-SUMIFS(METAS!$D:$D,METAS!$B:$B,PAUSAS!$E70)))</f>
        <v>0</v>
      </c>
      <c r="AE70" s="18">
        <f>IF($B70="","",IF(COUNTIF(BASE!$A:$A,PAUSAS!AE$3)=0,"",SUMIFS(BASE!$AA:$AA,BASE!$A:$A,PAUSAS!AE$3,BASE!$G:$G,PAUSAS!$B70)))</f>
        <v>3.0277777777777778E-2</v>
      </c>
      <c r="AF70" s="18">
        <f>IF(AE70="","",IF(SUMIFS(METAS!$D:$D,METAS!$B:$B,PAUSAS!$E70)&gt;=AE70,0,AE70-SUMIFS(METAS!$D:$D,METAS!$B:$B,PAUSAS!$E70)))</f>
        <v>0</v>
      </c>
      <c r="AG70" s="28">
        <f>IF($B70="","",IF(COUNTIF(BASE!$A:$A,PAUSAS!AG$3)=0,"",SUMIFS(BASE!$AA:$AA,BASE!$A:$A,PAUSAS!AG$3,BASE!$G:$G,PAUSAS!$B70)))</f>
        <v>0</v>
      </c>
      <c r="AH70" s="28">
        <f>IF(AG70="","",IF(SUMIFS(METAS!$D:$D,METAS!$B:$B,PAUSAS!$E70)&gt;=AG70,0,AG70-SUMIFS(METAS!$D:$D,METAS!$B:$B,PAUSAS!$E70)))</f>
        <v>0</v>
      </c>
      <c r="AI70" s="18">
        <f>IF($B70="","",IF(COUNTIF(BASE!$A:$A,PAUSAS!AI$3)=0,"",SUMIFS(BASE!$AA:$AA,BASE!$A:$A,PAUSAS!AI$3,BASE!$G:$G,PAUSAS!$B70)))</f>
        <v>0</v>
      </c>
      <c r="AJ70" s="18">
        <f>IF(AI70="","",IF(SUMIFS(METAS!$D:$D,METAS!$B:$B,PAUSAS!$E70)&gt;=AI70,0,AI70-SUMIFS(METAS!$D:$D,METAS!$B:$B,PAUSAS!$E70)))</f>
        <v>0</v>
      </c>
      <c r="AK70" s="28">
        <f>IF($B70="","",IF(COUNTIF(BASE!$A:$A,PAUSAS!AK$3)=0,"",SUMIFS(BASE!$AA:$AA,BASE!$A:$A,PAUSAS!AK$3,BASE!$G:$G,PAUSAS!$B70)))</f>
        <v>0</v>
      </c>
      <c r="AL70" s="28">
        <f>IF(AK70="","",IF(SUMIFS(METAS!$D:$D,METAS!$B:$B,PAUSAS!$E70)&gt;=AK70,0,AK70-SUMIFS(METAS!$D:$D,METAS!$B:$B,PAUSAS!$E70)))</f>
        <v>0</v>
      </c>
      <c r="AM70" s="18">
        <f>IF($B70="","",IF(COUNTIF(BASE!$A:$A,PAUSAS!AM$3)=0,"",SUMIFS(BASE!$AA:$AA,BASE!$A:$A,PAUSAS!AM$3,BASE!$G:$G,PAUSAS!$B70)))</f>
        <v>0</v>
      </c>
      <c r="AN70" s="18">
        <f>IF(AM70="","",IF(SUMIFS(METAS!$D:$D,METAS!$B:$B,PAUSAS!$E70)&gt;=AM70,0,AM70-SUMIFS(METAS!$D:$D,METAS!$B:$B,PAUSAS!$E70)))</f>
        <v>0</v>
      </c>
      <c r="AO70" s="28">
        <f>IF($B70="","",IF(COUNTIF(BASE!$A:$A,PAUSAS!AO$3)=0,"",SUMIFS(BASE!$AA:$AA,BASE!$A:$A,PAUSAS!AO$3,BASE!$G:$G,PAUSAS!$B70)))</f>
        <v>0</v>
      </c>
      <c r="AP70" s="28">
        <f>IF(AO70="","",IF(SUMIFS(METAS!$D:$D,METAS!$B:$B,PAUSAS!$E70)&gt;=AO70,0,AO70-SUMIFS(METAS!$D:$D,METAS!$B:$B,PAUSAS!$E70)))</f>
        <v>0</v>
      </c>
      <c r="AQ70" s="18">
        <f>IF($B70="","",IF(COUNTIF(BASE!$A:$A,PAUSAS!AQ$3)=0,"",SUMIFS(BASE!$AA:$AA,BASE!$A:$A,PAUSAS!AQ$3,BASE!$G:$G,PAUSAS!$B70)))</f>
        <v>0</v>
      </c>
      <c r="AR70" s="18">
        <f>IF(AQ70="","",IF(SUMIFS(METAS!$D:$D,METAS!$B:$B,PAUSAS!$E70)&gt;=AQ70,0,AQ70-SUMIFS(METAS!$D:$D,METAS!$B:$B,PAUSAS!$E70)))</f>
        <v>0</v>
      </c>
      <c r="AS70" s="28">
        <f>IF($B70="","",IF(COUNTIF(BASE!$A:$A,PAUSAS!AS$3)=0,"",SUMIFS(BASE!$AA:$AA,BASE!$A:$A,PAUSAS!AS$3,BASE!$G:$G,PAUSAS!$B70)))</f>
        <v>2.1562500000000002E-2</v>
      </c>
      <c r="AT70" s="28">
        <f>IF(AS70="","",IF(SUMIFS(METAS!$D:$D,METAS!$B:$B,PAUSAS!$E70)&gt;=AS70,0,AS70-SUMIFS(METAS!$D:$D,METAS!$B:$B,PAUSAS!$E70)))</f>
        <v>0</v>
      </c>
      <c r="AU70" s="18">
        <f>IF($B70="","",IF(COUNTIF(BASE!$A:$A,PAUSAS!AU$3)=0,"",SUMIFS(BASE!$AA:$AA,BASE!$A:$A,PAUSAS!AU$3,BASE!$G:$G,PAUSAS!$B70)))</f>
        <v>3.0231481481481481E-2</v>
      </c>
      <c r="AV70" s="18">
        <f>IF(AU70="","",IF(SUMIFS(METAS!$D:$D,METAS!$B:$B,PAUSAS!$E70)&gt;=AU70,0,AU70-SUMIFS(METAS!$D:$D,METAS!$B:$B,PAUSAS!$E70)))</f>
        <v>0</v>
      </c>
      <c r="AW70" s="28">
        <f>IF($B70="","",IF(COUNTIF(BASE!$A:$A,PAUSAS!AW$3)=0,"",SUMIFS(BASE!$AA:$AA,BASE!$A:$A,PAUSAS!AW$3,BASE!$G:$G,PAUSAS!$B70)))</f>
        <v>3.0416666666666668E-2</v>
      </c>
      <c r="AX70" s="28">
        <f>IF(AW70="","",IF(SUMIFS(METAS!$D:$D,METAS!$B:$B,PAUSAS!$E70)&gt;=AW70,0,AW70-SUMIFS(METAS!$D:$D,METAS!$B:$B,PAUSAS!$E70)))</f>
        <v>0</v>
      </c>
      <c r="AY70" s="18">
        <f>IF($B70="","",IF(COUNTIF(BASE!$A:$A,PAUSAS!AY$3)=0,"",SUMIFS(BASE!$AA:$AA,BASE!$A:$A,PAUSAS!AY$3,BASE!$G:$G,PAUSAS!$B70)))</f>
        <v>3.1053240740740739E-2</v>
      </c>
      <c r="AZ70" s="18">
        <f>IF(AY70="","",IF(SUMIFS(METAS!$D:$D,METAS!$B:$B,PAUSAS!$E70)&gt;=AY70,0,AY70-SUMIFS(METAS!$D:$D,METAS!$B:$B,PAUSAS!$E70)))</f>
        <v>4.9768518518518434E-4</v>
      </c>
      <c r="BA70" s="28">
        <f>IF($B70="","",IF(COUNTIF(BASE!$A:$A,PAUSAS!BA$3)=0,"",SUMIFS(BASE!$AA:$AA,BASE!$A:$A,PAUSAS!BA$3,BASE!$G:$G,PAUSAS!$B70)))</f>
        <v>0</v>
      </c>
      <c r="BB70" s="28">
        <f>IF(BA70="","",IF(SUMIFS(METAS!$D:$D,METAS!$B:$B,PAUSAS!$E70)&gt;=BA70,0,BA70-SUMIFS(METAS!$D:$D,METAS!$B:$B,PAUSAS!$E70)))</f>
        <v>0</v>
      </c>
      <c r="BC70" s="18">
        <f>IF($B70="","",IF(COUNTIF(BASE!$A:$A,PAUSAS!BC$3)=0,"",SUMIFS(BASE!$AA:$AA,BASE!$A:$A,PAUSAS!BC$3,BASE!$G:$G,PAUSAS!$B70)))</f>
        <v>2.9027777777777777E-2</v>
      </c>
      <c r="BD70" s="18">
        <f>IF(BC70="","",IF(SUMIFS(METAS!$D:$D,METAS!$B:$B,PAUSAS!$E70)&gt;=BC70,0,BC70-SUMIFS(METAS!$D:$D,METAS!$B:$B,PAUSAS!$E70)))</f>
        <v>0</v>
      </c>
      <c r="BE70" s="28">
        <f>IF($B70="","",IF(COUNTIF(BASE!$A:$A,PAUSAS!BE$3)=0,"",SUMIFS(BASE!$AA:$AA,BASE!$A:$A,PAUSAS!BE$3,BASE!$G:$G,PAUSAS!$B70)))</f>
        <v>3.0138888888888889E-2</v>
      </c>
      <c r="BF70" s="28">
        <f>IF(BE70="","",IF(SUMIFS(METAS!$D:$D,METAS!$B:$B,PAUSAS!$E70)&gt;=BE70,0,BE70-SUMIFS(METAS!$D:$D,METAS!$B:$B,PAUSAS!$E70)))</f>
        <v>0</v>
      </c>
      <c r="BG70" s="18">
        <f>IF($B70="","",IF(COUNTIF(BASE!$A:$A,PAUSAS!BG$3)=0,"",SUMIFS(BASE!$AA:$AA,BASE!$A:$A,PAUSAS!BG$3,BASE!$G:$G,PAUSAS!$B70)))</f>
        <v>2.9409722222222219E-2</v>
      </c>
      <c r="BH70" s="18">
        <f>IF(BG70="","",IF(SUMIFS(METAS!$D:$D,METAS!$B:$B,PAUSAS!$E70)&gt;=BG70,0,BG70-SUMIFS(METAS!$D:$D,METAS!$B:$B,PAUSAS!$E70)))</f>
        <v>0</v>
      </c>
      <c r="BI70" s="28">
        <f>IF($B70="","",IF(COUNTIF(BASE!$A:$A,PAUSAS!BI$3)=0,"",SUMIFS(BASE!$AA:$AA,BASE!$A:$A,PAUSAS!BI$3,BASE!$G:$G,PAUSAS!$B70)))</f>
        <v>2.1944444444444444E-2</v>
      </c>
      <c r="BJ70" s="28">
        <f>IF(BI70="","",IF(SUMIFS(METAS!$D:$D,METAS!$B:$B,PAUSAS!$E70)&gt;=BI70,0,BI70-SUMIFS(METAS!$D:$D,METAS!$B:$B,PAUSAS!$E70)))</f>
        <v>0</v>
      </c>
      <c r="BK70" s="18">
        <f>IF($B70="","",IF(COUNTIF(BASE!$A:$A,PAUSAS!BK$3)=0,"",SUMIFS(BASE!$AA:$AA,BASE!$A:$A,PAUSAS!BK$3,BASE!$G:$G,PAUSAS!$B70)))</f>
        <v>3.003472222222222E-2</v>
      </c>
      <c r="BL70" s="18">
        <f>IF(BK70="","",IF(SUMIFS(METAS!$D:$D,METAS!$B:$B,PAUSAS!$E70)&gt;=BK70,0,BK70-SUMIFS(METAS!$D:$D,METAS!$B:$B,PAUSAS!$E70)))</f>
        <v>0</v>
      </c>
      <c r="BM70" s="28">
        <f>IF($B70="","",IF(COUNTIF(BASE!$A:$A,PAUSAS!BM$3)=0,"",SUMIFS(BASE!$AA:$AA,BASE!$A:$A,PAUSAS!BM$3,BASE!$G:$G,PAUSAS!$B70)))</f>
        <v>2.946759259259259E-2</v>
      </c>
      <c r="BN70" s="28">
        <f>IF(BM70="","",IF(SUMIFS(METAS!$D:$D,METAS!$B:$B,PAUSAS!$E70)&gt;=BM70,0,BM70-SUMIFS(METAS!$D:$D,METAS!$B:$B,PAUSAS!$E70)))</f>
        <v>0</v>
      </c>
      <c r="BO70" s="18">
        <f>IF($B70="","",IF(COUNTIF(BASE!$A:$A,PAUSAS!BO$3)=0,"",SUMIFS(BASE!$AA:$AA,BASE!$A:$A,PAUSAS!BO$3,BASE!$G:$G,PAUSAS!$B70)))</f>
        <v>0</v>
      </c>
      <c r="BP70" s="18">
        <f>IF(BO70="","",IF(SUMIFS(METAS!$D:$D,METAS!$B:$B,PAUSAS!$E70)&gt;=BO70,0,BO70-SUMIFS(METAS!$D:$D,METAS!$B:$B,PAUSAS!$E70)))</f>
        <v>0</v>
      </c>
      <c r="BQ70" s="28">
        <f>IF($B70="","",IF(COUNTIF(BASE!$A:$A,PAUSAS!BQ$3)=0,"",SUMIFS(BASE!$AA:$AA,BASE!$A:$A,PAUSAS!BQ$3,BASE!$G:$G,PAUSAS!$B70)))</f>
        <v>2.3703703703703706E-2</v>
      </c>
      <c r="BR70" s="28">
        <f>IF(BQ70="","",IF(SUMIFS(METAS!$D:$D,METAS!$B:$B,PAUSAS!$E70)&gt;=BQ70,0,BQ70-SUMIFS(METAS!$D:$D,METAS!$B:$B,PAUSAS!$E70)))</f>
        <v>0</v>
      </c>
      <c r="BS70" s="18">
        <f>IF($B70="","",IF(COUNTIF(BASE!$A:$A,PAUSAS!BS$3)=0,"",SUMIFS(BASE!$AA:$AA,BASE!$A:$A,PAUSAS!BS$3,BASE!$G:$G,PAUSAS!$B70)))</f>
        <v>0</v>
      </c>
      <c r="BT70" s="18">
        <f>IF(BS70="","",IF(SUMIFS(METAS!$D:$D,METAS!$B:$B,PAUSAS!$E70)&gt;=BS70,0,BS70-SUMIFS(METAS!$D:$D,METAS!$B:$B,PAUSAS!$E70)))</f>
        <v>0</v>
      </c>
      <c r="BU70" s="28">
        <f>IF($B70="","",IF(COUNTIF(BASE!$A:$A,PAUSAS!BU$3)=0,"",SUMIFS(BASE!$AA:$AA,BASE!$A:$A,PAUSAS!BU$3,BASE!$G:$G,PAUSAS!$B70)))</f>
        <v>0</v>
      </c>
      <c r="BV70" s="28">
        <f>IF(BU70="","",IF(SUMIFS(METAS!$D:$D,METAS!$B:$B,PAUSAS!$E70)&gt;=BU70,0,BU70-SUMIFS(METAS!$D:$D,METAS!$B:$B,PAUSAS!$E70)))</f>
        <v>0</v>
      </c>
    </row>
    <row r="71" spans="2:74" s="8" customFormat="1" x14ac:dyDescent="0.25">
      <c r="B71" s="50">
        <v>91137</v>
      </c>
      <c r="C71" s="16" t="str">
        <f>IF($B71="","",VLOOKUP($B71,EQUIPE!$B:$E,2,0))</f>
        <v>PIN EXTRA</v>
      </c>
      <c r="D71" s="16" t="str">
        <f>IF($B71="","",VLOOKUP($B71,EQUIPE!$B:$F,5,0))</f>
        <v>ULTRAGAZ FRONT</v>
      </c>
      <c r="E71" s="18">
        <f>IF($B71="","",VLOOKUP($B71,EQUIPE!$B:$E,3,0))</f>
        <v>0.2638888888888889</v>
      </c>
      <c r="F71" s="16" t="str">
        <f>IF($B71="","",VLOOKUP($B71,EQUIPE!$B:$E,4,0))</f>
        <v>DAIATRIZ DO NASCIMENTO</v>
      </c>
      <c r="H71" s="18">
        <f>IF($B71="","",SUMIFS(ABS!$H:$H,ABS!$B:$B,PAUSAS!$B71)*SUMIFS(METAS!$D:$D,METAS!$B:$B,PAUSAS!$E71))</f>
        <v>0</v>
      </c>
      <c r="I71" s="18">
        <f t="shared" si="1"/>
        <v>0</v>
      </c>
      <c r="J71" s="18">
        <f t="shared" si="2"/>
        <v>0</v>
      </c>
      <c r="K71" s="19">
        <f t="shared" ref="K71:K134" si="4">IF($B71="","",IF(H71=0,1,1-(J71/H71)))</f>
        <v>1</v>
      </c>
      <c r="M71" s="28">
        <f>IF($B71="","",IF(COUNTIF(BASE!$A:$A,PAUSAS!M$3)=0,"",SUMIFS(BASE!$AA:$AA,BASE!$A:$A,PAUSAS!M$3,BASE!$G:$G,PAUSAS!$B71)))</f>
        <v>0</v>
      </c>
      <c r="N71" s="28">
        <f>IF(M71="","",IF(SUMIFS(METAS!$D:$D,METAS!$B:$B,PAUSAS!$E71)&gt;=M71,0,M71-SUMIFS(METAS!$D:$D,METAS!$B:$B,PAUSAS!$E71)))</f>
        <v>0</v>
      </c>
      <c r="O71" s="18">
        <f>IF($B71="","",IF(COUNTIF(BASE!$A:$A,PAUSAS!O$3)=0,"",SUMIFS(BASE!$AA:$AA,BASE!$A:$A,PAUSAS!O$3,BASE!$G:$G,PAUSAS!$B71)))</f>
        <v>0</v>
      </c>
      <c r="P71" s="18">
        <f>IF(O71="","",IF(SUMIFS(METAS!$D:$D,METAS!$B:$B,PAUSAS!$E71)&gt;=O71,0,O71-SUMIFS(METAS!$D:$D,METAS!$B:$B,PAUSAS!$E71)))</f>
        <v>0</v>
      </c>
      <c r="Q71" s="28">
        <f>IF($B71="","",IF(COUNTIF(BASE!$A:$A,PAUSAS!Q$3)=0,"",SUMIFS(BASE!$AA:$AA,BASE!$A:$A,PAUSAS!Q$3,BASE!$G:$G,PAUSAS!$B71)))</f>
        <v>0</v>
      </c>
      <c r="R71" s="28">
        <f>IF(Q71="","",IF(SUMIFS(METAS!$D:$D,METAS!$B:$B,PAUSAS!$E71)&gt;=Q71,0,Q71-SUMIFS(METAS!$D:$D,METAS!$B:$B,PAUSAS!$E71)))</f>
        <v>0</v>
      </c>
      <c r="S71" s="18">
        <f>IF($B71="","",IF(COUNTIF(BASE!$A:$A,PAUSAS!S$3)=0,"",SUMIFS(BASE!$AA:$AA,BASE!$A:$A,PAUSAS!S$3,BASE!$G:$G,PAUSAS!$B71)))</f>
        <v>0</v>
      </c>
      <c r="T71" s="18">
        <f>IF(S71="","",IF(SUMIFS(METAS!$D:$D,METAS!$B:$B,PAUSAS!$E71)&gt;=S71,0,S71-SUMIFS(METAS!$D:$D,METAS!$B:$B,PAUSAS!$E71)))</f>
        <v>0</v>
      </c>
      <c r="U71" s="28">
        <f>IF($B71="","",IF(COUNTIF(BASE!$A:$A,PAUSAS!U$3)=0,"",SUMIFS(BASE!$AA:$AA,BASE!$A:$A,PAUSAS!U$3,BASE!$G:$G,PAUSAS!$B71)))</f>
        <v>0</v>
      </c>
      <c r="V71" s="28">
        <f>IF(U71="","",IF(SUMIFS(METAS!$D:$D,METAS!$B:$B,PAUSAS!$E71)&gt;=U71,0,U71-SUMIFS(METAS!$D:$D,METAS!$B:$B,PAUSAS!$E71)))</f>
        <v>0</v>
      </c>
      <c r="W71" s="18">
        <f>IF($B71="","",IF(COUNTIF(BASE!$A:$A,PAUSAS!W$3)=0,"",SUMIFS(BASE!$AA:$AA,BASE!$A:$A,PAUSAS!W$3,BASE!$G:$G,PAUSAS!$B71)))</f>
        <v>0</v>
      </c>
      <c r="X71" s="18">
        <f>IF(W71="","",IF(SUMIFS(METAS!$D:$D,METAS!$B:$B,PAUSAS!$E71)&gt;=W71,0,W71-SUMIFS(METAS!$D:$D,METAS!$B:$B,PAUSAS!$E71)))</f>
        <v>0</v>
      </c>
      <c r="Y71" s="28">
        <f>IF($B71="","",IF(COUNTIF(BASE!$A:$A,PAUSAS!Y$3)=0,"",SUMIFS(BASE!$AA:$AA,BASE!$A:$A,PAUSAS!Y$3,BASE!$G:$G,PAUSAS!$B71)))</f>
        <v>0</v>
      </c>
      <c r="Z71" s="28">
        <f>IF(Y71="","",IF(SUMIFS(METAS!$D:$D,METAS!$B:$B,PAUSAS!$E71)&gt;=Y71,0,Y71-SUMIFS(METAS!$D:$D,METAS!$B:$B,PAUSAS!$E71)))</f>
        <v>0</v>
      </c>
      <c r="AA71" s="18">
        <f>IF($B71="","",IF(COUNTIF(BASE!$A:$A,PAUSAS!AA$3)=0,"",SUMIFS(BASE!$AA:$AA,BASE!$A:$A,PAUSAS!AA$3,BASE!$G:$G,PAUSAS!$B71)))</f>
        <v>0</v>
      </c>
      <c r="AB71" s="18">
        <f>IF(AA71="","",IF(SUMIFS(METAS!$D:$D,METAS!$B:$B,PAUSAS!$E71)&gt;=AA71,0,AA71-SUMIFS(METAS!$D:$D,METAS!$B:$B,PAUSAS!$E71)))</f>
        <v>0</v>
      </c>
      <c r="AC71" s="28">
        <f>IF($B71="","",IF(COUNTIF(BASE!$A:$A,PAUSAS!AC$3)=0,"",SUMIFS(BASE!$AA:$AA,BASE!$A:$A,PAUSAS!AC$3,BASE!$G:$G,PAUSAS!$B71)))</f>
        <v>0</v>
      </c>
      <c r="AD71" s="28">
        <f>IF(AC71="","",IF(SUMIFS(METAS!$D:$D,METAS!$B:$B,PAUSAS!$E71)&gt;=AC71,0,AC71-SUMIFS(METAS!$D:$D,METAS!$B:$B,PAUSAS!$E71)))</f>
        <v>0</v>
      </c>
      <c r="AE71" s="18">
        <f>IF($B71="","",IF(COUNTIF(BASE!$A:$A,PAUSAS!AE$3)=0,"",SUMIFS(BASE!$AA:$AA,BASE!$A:$A,PAUSAS!AE$3,BASE!$G:$G,PAUSAS!$B71)))</f>
        <v>0</v>
      </c>
      <c r="AF71" s="18">
        <f>IF(AE71="","",IF(SUMIFS(METAS!$D:$D,METAS!$B:$B,PAUSAS!$E71)&gt;=AE71,0,AE71-SUMIFS(METAS!$D:$D,METAS!$B:$B,PAUSAS!$E71)))</f>
        <v>0</v>
      </c>
      <c r="AG71" s="28">
        <f>IF($B71="","",IF(COUNTIF(BASE!$A:$A,PAUSAS!AG$3)=0,"",SUMIFS(BASE!$AA:$AA,BASE!$A:$A,PAUSAS!AG$3,BASE!$G:$G,PAUSAS!$B71)))</f>
        <v>0</v>
      </c>
      <c r="AH71" s="28">
        <f>IF(AG71="","",IF(SUMIFS(METAS!$D:$D,METAS!$B:$B,PAUSAS!$E71)&gt;=AG71,0,AG71-SUMIFS(METAS!$D:$D,METAS!$B:$B,PAUSAS!$E71)))</f>
        <v>0</v>
      </c>
      <c r="AI71" s="18">
        <f>IF($B71="","",IF(COUNTIF(BASE!$A:$A,PAUSAS!AI$3)=0,"",SUMIFS(BASE!$AA:$AA,BASE!$A:$A,PAUSAS!AI$3,BASE!$G:$G,PAUSAS!$B71)))</f>
        <v>0</v>
      </c>
      <c r="AJ71" s="18">
        <f>IF(AI71="","",IF(SUMIFS(METAS!$D:$D,METAS!$B:$B,PAUSAS!$E71)&gt;=AI71,0,AI71-SUMIFS(METAS!$D:$D,METAS!$B:$B,PAUSAS!$E71)))</f>
        <v>0</v>
      </c>
      <c r="AK71" s="28">
        <f>IF($B71="","",IF(COUNTIF(BASE!$A:$A,PAUSAS!AK$3)=0,"",SUMIFS(BASE!$AA:$AA,BASE!$A:$A,PAUSAS!AK$3,BASE!$G:$G,PAUSAS!$B71)))</f>
        <v>0</v>
      </c>
      <c r="AL71" s="28">
        <f>IF(AK71="","",IF(SUMIFS(METAS!$D:$D,METAS!$B:$B,PAUSAS!$E71)&gt;=AK71,0,AK71-SUMIFS(METAS!$D:$D,METAS!$B:$B,PAUSAS!$E71)))</f>
        <v>0</v>
      </c>
      <c r="AM71" s="18">
        <f>IF($B71="","",IF(COUNTIF(BASE!$A:$A,PAUSAS!AM$3)=0,"",SUMIFS(BASE!$AA:$AA,BASE!$A:$A,PAUSAS!AM$3,BASE!$G:$G,PAUSAS!$B71)))</f>
        <v>0</v>
      </c>
      <c r="AN71" s="18">
        <f>IF(AM71="","",IF(SUMIFS(METAS!$D:$D,METAS!$B:$B,PAUSAS!$E71)&gt;=AM71,0,AM71-SUMIFS(METAS!$D:$D,METAS!$B:$B,PAUSAS!$E71)))</f>
        <v>0</v>
      </c>
      <c r="AO71" s="28">
        <f>IF($B71="","",IF(COUNTIF(BASE!$A:$A,PAUSAS!AO$3)=0,"",SUMIFS(BASE!$AA:$AA,BASE!$A:$A,PAUSAS!AO$3,BASE!$G:$G,PAUSAS!$B71)))</f>
        <v>0</v>
      </c>
      <c r="AP71" s="28">
        <f>IF(AO71="","",IF(SUMIFS(METAS!$D:$D,METAS!$B:$B,PAUSAS!$E71)&gt;=AO71,0,AO71-SUMIFS(METAS!$D:$D,METAS!$B:$B,PAUSAS!$E71)))</f>
        <v>0</v>
      </c>
      <c r="AQ71" s="18">
        <f>IF($B71="","",IF(COUNTIF(BASE!$A:$A,PAUSAS!AQ$3)=0,"",SUMIFS(BASE!$AA:$AA,BASE!$A:$A,PAUSAS!AQ$3,BASE!$G:$G,PAUSAS!$B71)))</f>
        <v>0</v>
      </c>
      <c r="AR71" s="18">
        <f>IF(AQ71="","",IF(SUMIFS(METAS!$D:$D,METAS!$B:$B,PAUSAS!$E71)&gt;=AQ71,0,AQ71-SUMIFS(METAS!$D:$D,METAS!$B:$B,PAUSAS!$E71)))</f>
        <v>0</v>
      </c>
      <c r="AS71" s="28">
        <f>IF($B71="","",IF(COUNTIF(BASE!$A:$A,PAUSAS!AS$3)=0,"",SUMIFS(BASE!$AA:$AA,BASE!$A:$A,PAUSAS!AS$3,BASE!$G:$G,PAUSAS!$B71)))</f>
        <v>0</v>
      </c>
      <c r="AT71" s="28">
        <f>IF(AS71="","",IF(SUMIFS(METAS!$D:$D,METAS!$B:$B,PAUSAS!$E71)&gt;=AS71,0,AS71-SUMIFS(METAS!$D:$D,METAS!$B:$B,PAUSAS!$E71)))</f>
        <v>0</v>
      </c>
      <c r="AU71" s="18">
        <f>IF($B71="","",IF(COUNTIF(BASE!$A:$A,PAUSAS!AU$3)=0,"",SUMIFS(BASE!$AA:$AA,BASE!$A:$A,PAUSAS!AU$3,BASE!$G:$G,PAUSAS!$B71)))</f>
        <v>0</v>
      </c>
      <c r="AV71" s="18">
        <f>IF(AU71="","",IF(SUMIFS(METAS!$D:$D,METAS!$B:$B,PAUSAS!$E71)&gt;=AU71,0,AU71-SUMIFS(METAS!$D:$D,METAS!$B:$B,PAUSAS!$E71)))</f>
        <v>0</v>
      </c>
      <c r="AW71" s="28">
        <f>IF($B71="","",IF(COUNTIF(BASE!$A:$A,PAUSAS!AW$3)=0,"",SUMIFS(BASE!$AA:$AA,BASE!$A:$A,PAUSAS!AW$3,BASE!$G:$G,PAUSAS!$B71)))</f>
        <v>0</v>
      </c>
      <c r="AX71" s="28">
        <f>IF(AW71="","",IF(SUMIFS(METAS!$D:$D,METAS!$B:$B,PAUSAS!$E71)&gt;=AW71,0,AW71-SUMIFS(METAS!$D:$D,METAS!$B:$B,PAUSAS!$E71)))</f>
        <v>0</v>
      </c>
      <c r="AY71" s="18">
        <f>IF($B71="","",IF(COUNTIF(BASE!$A:$A,PAUSAS!AY$3)=0,"",SUMIFS(BASE!$AA:$AA,BASE!$A:$A,PAUSAS!AY$3,BASE!$G:$G,PAUSAS!$B71)))</f>
        <v>0</v>
      </c>
      <c r="AZ71" s="18">
        <f>IF(AY71="","",IF(SUMIFS(METAS!$D:$D,METAS!$B:$B,PAUSAS!$E71)&gt;=AY71,0,AY71-SUMIFS(METAS!$D:$D,METAS!$B:$B,PAUSAS!$E71)))</f>
        <v>0</v>
      </c>
      <c r="BA71" s="28">
        <f>IF($B71="","",IF(COUNTIF(BASE!$A:$A,PAUSAS!BA$3)=0,"",SUMIFS(BASE!$AA:$AA,BASE!$A:$A,PAUSAS!BA$3,BASE!$G:$G,PAUSAS!$B71)))</f>
        <v>0</v>
      </c>
      <c r="BB71" s="28">
        <f>IF(BA71="","",IF(SUMIFS(METAS!$D:$D,METAS!$B:$B,PAUSAS!$E71)&gt;=BA71,0,BA71-SUMIFS(METAS!$D:$D,METAS!$B:$B,PAUSAS!$E71)))</f>
        <v>0</v>
      </c>
      <c r="BC71" s="18">
        <f>IF($B71="","",IF(COUNTIF(BASE!$A:$A,PAUSAS!BC$3)=0,"",SUMIFS(BASE!$AA:$AA,BASE!$A:$A,PAUSAS!BC$3,BASE!$G:$G,PAUSAS!$B71)))</f>
        <v>0</v>
      </c>
      <c r="BD71" s="18">
        <f>IF(BC71="","",IF(SUMIFS(METAS!$D:$D,METAS!$B:$B,PAUSAS!$E71)&gt;=BC71,0,BC71-SUMIFS(METAS!$D:$D,METAS!$B:$B,PAUSAS!$E71)))</f>
        <v>0</v>
      </c>
      <c r="BE71" s="28">
        <f>IF($B71="","",IF(COUNTIF(BASE!$A:$A,PAUSAS!BE$3)=0,"",SUMIFS(BASE!$AA:$AA,BASE!$A:$A,PAUSAS!BE$3,BASE!$G:$G,PAUSAS!$B71)))</f>
        <v>0</v>
      </c>
      <c r="BF71" s="28">
        <f>IF(BE71="","",IF(SUMIFS(METAS!$D:$D,METAS!$B:$B,PAUSAS!$E71)&gt;=BE71,0,BE71-SUMIFS(METAS!$D:$D,METAS!$B:$B,PAUSAS!$E71)))</f>
        <v>0</v>
      </c>
      <c r="BG71" s="18">
        <f>IF($B71="","",IF(COUNTIF(BASE!$A:$A,PAUSAS!BG$3)=0,"",SUMIFS(BASE!$AA:$AA,BASE!$A:$A,PAUSAS!BG$3,BASE!$G:$G,PAUSAS!$B71)))</f>
        <v>0</v>
      </c>
      <c r="BH71" s="18">
        <f>IF(BG71="","",IF(SUMIFS(METAS!$D:$D,METAS!$B:$B,PAUSAS!$E71)&gt;=BG71,0,BG71-SUMIFS(METAS!$D:$D,METAS!$B:$B,PAUSAS!$E71)))</f>
        <v>0</v>
      </c>
      <c r="BI71" s="28">
        <f>IF($B71="","",IF(COUNTIF(BASE!$A:$A,PAUSAS!BI$3)=0,"",SUMIFS(BASE!$AA:$AA,BASE!$A:$A,PAUSAS!BI$3,BASE!$G:$G,PAUSAS!$B71)))</f>
        <v>0</v>
      </c>
      <c r="BJ71" s="28">
        <f>IF(BI71="","",IF(SUMIFS(METAS!$D:$D,METAS!$B:$B,PAUSAS!$E71)&gt;=BI71,0,BI71-SUMIFS(METAS!$D:$D,METAS!$B:$B,PAUSAS!$E71)))</f>
        <v>0</v>
      </c>
      <c r="BK71" s="18">
        <f>IF($B71="","",IF(COUNTIF(BASE!$A:$A,PAUSAS!BK$3)=0,"",SUMIFS(BASE!$AA:$AA,BASE!$A:$A,PAUSAS!BK$3,BASE!$G:$G,PAUSAS!$B71)))</f>
        <v>0</v>
      </c>
      <c r="BL71" s="18">
        <f>IF(BK71="","",IF(SUMIFS(METAS!$D:$D,METAS!$B:$B,PAUSAS!$E71)&gt;=BK71,0,BK71-SUMIFS(METAS!$D:$D,METAS!$B:$B,PAUSAS!$E71)))</f>
        <v>0</v>
      </c>
      <c r="BM71" s="28">
        <f>IF($B71="","",IF(COUNTIF(BASE!$A:$A,PAUSAS!BM$3)=0,"",SUMIFS(BASE!$AA:$AA,BASE!$A:$A,PAUSAS!BM$3,BASE!$G:$G,PAUSAS!$B71)))</f>
        <v>0</v>
      </c>
      <c r="BN71" s="28">
        <f>IF(BM71="","",IF(SUMIFS(METAS!$D:$D,METAS!$B:$B,PAUSAS!$E71)&gt;=BM71,0,BM71-SUMIFS(METAS!$D:$D,METAS!$B:$B,PAUSAS!$E71)))</f>
        <v>0</v>
      </c>
      <c r="BO71" s="18">
        <f>IF($B71="","",IF(COUNTIF(BASE!$A:$A,PAUSAS!BO$3)=0,"",SUMIFS(BASE!$AA:$AA,BASE!$A:$A,PAUSAS!BO$3,BASE!$G:$G,PAUSAS!$B71)))</f>
        <v>0</v>
      </c>
      <c r="BP71" s="18">
        <f>IF(BO71="","",IF(SUMIFS(METAS!$D:$D,METAS!$B:$B,PAUSAS!$E71)&gt;=BO71,0,BO71-SUMIFS(METAS!$D:$D,METAS!$B:$B,PAUSAS!$E71)))</f>
        <v>0</v>
      </c>
      <c r="BQ71" s="28">
        <f>IF($B71="","",IF(COUNTIF(BASE!$A:$A,PAUSAS!BQ$3)=0,"",SUMIFS(BASE!$AA:$AA,BASE!$A:$A,PAUSAS!BQ$3,BASE!$G:$G,PAUSAS!$B71)))</f>
        <v>0</v>
      </c>
      <c r="BR71" s="28">
        <f>IF(BQ71="","",IF(SUMIFS(METAS!$D:$D,METAS!$B:$B,PAUSAS!$E71)&gt;=BQ71,0,BQ71-SUMIFS(METAS!$D:$D,METAS!$B:$B,PAUSAS!$E71)))</f>
        <v>0</v>
      </c>
      <c r="BS71" s="18">
        <f>IF($B71="","",IF(COUNTIF(BASE!$A:$A,PAUSAS!BS$3)=0,"",SUMIFS(BASE!$AA:$AA,BASE!$A:$A,PAUSAS!BS$3,BASE!$G:$G,PAUSAS!$B71)))</f>
        <v>0</v>
      </c>
      <c r="BT71" s="18">
        <f>IF(BS71="","",IF(SUMIFS(METAS!$D:$D,METAS!$B:$B,PAUSAS!$E71)&gt;=BS71,0,BS71-SUMIFS(METAS!$D:$D,METAS!$B:$B,PAUSAS!$E71)))</f>
        <v>0</v>
      </c>
      <c r="BU71" s="28">
        <f>IF($B71="","",IF(COUNTIF(BASE!$A:$A,PAUSAS!BU$3)=0,"",SUMIFS(BASE!$AA:$AA,BASE!$A:$A,PAUSAS!BU$3,BASE!$G:$G,PAUSAS!$B71)))</f>
        <v>0</v>
      </c>
      <c r="BV71" s="28">
        <f>IF(BU71="","",IF(SUMIFS(METAS!$D:$D,METAS!$B:$B,PAUSAS!$E71)&gt;=BU71,0,BU71-SUMIFS(METAS!$D:$D,METAS!$B:$B,PAUSAS!$E71)))</f>
        <v>0</v>
      </c>
    </row>
    <row r="72" spans="2:74" s="8" customFormat="1" x14ac:dyDescent="0.25">
      <c r="B72" s="50">
        <v>91146</v>
      </c>
      <c r="C72" s="16" t="str">
        <f>IF($B72="","",VLOOKUP($B72,EQUIPE!$B:$E,2,0))</f>
        <v>PIN EXTRA</v>
      </c>
      <c r="D72" s="16" t="str">
        <f>IF($B72="","",VLOOKUP($B72,EQUIPE!$B:$F,5,0))</f>
        <v>PIN EXTRA</v>
      </c>
      <c r="E72" s="18">
        <f>IF($B72="","",VLOOKUP($B72,EQUIPE!$B:$E,3,0))</f>
        <v>0.26388888888888895</v>
      </c>
      <c r="F72" s="16" t="str">
        <f>IF($B72="","",VLOOKUP($B72,EQUIPE!$B:$E,4,0))</f>
        <v>PIN EXTRA</v>
      </c>
      <c r="H72" s="18">
        <f>IF($B72="","",SUMIFS(ABS!$H:$H,ABS!$B:$B,PAUSAS!$B72)*SUMIFS(METAS!$D:$D,METAS!$B:$B,PAUSAS!$E72))</f>
        <v>0</v>
      </c>
      <c r="I72" s="18">
        <f t="shared" si="1"/>
        <v>0</v>
      </c>
      <c r="J72" s="18">
        <f t="shared" si="2"/>
        <v>0</v>
      </c>
      <c r="K72" s="19">
        <f t="shared" si="4"/>
        <v>1</v>
      </c>
      <c r="M72" s="28">
        <f>IF($B72="","",IF(COUNTIF(BASE!$A:$A,PAUSAS!M$3)=0,"",SUMIFS(BASE!$AA:$AA,BASE!$A:$A,PAUSAS!M$3,BASE!$G:$G,PAUSAS!$B72)))</f>
        <v>0</v>
      </c>
      <c r="N72" s="28">
        <f>IF(M72="","",IF(SUMIFS(METAS!$D:$D,METAS!$B:$B,PAUSAS!$E72)&gt;=M72,0,M72-SUMIFS(METAS!$D:$D,METAS!$B:$B,PAUSAS!$E72)))</f>
        <v>0</v>
      </c>
      <c r="O72" s="18">
        <f>IF($B72="","",IF(COUNTIF(BASE!$A:$A,PAUSAS!O$3)=0,"",SUMIFS(BASE!$AA:$AA,BASE!$A:$A,PAUSAS!O$3,BASE!$G:$G,PAUSAS!$B72)))</f>
        <v>0</v>
      </c>
      <c r="P72" s="18">
        <f>IF(O72="","",IF(SUMIFS(METAS!$D:$D,METAS!$B:$B,PAUSAS!$E72)&gt;=O72,0,O72-SUMIFS(METAS!$D:$D,METAS!$B:$B,PAUSAS!$E72)))</f>
        <v>0</v>
      </c>
      <c r="Q72" s="28">
        <f>IF($B72="","",IF(COUNTIF(BASE!$A:$A,PAUSAS!Q$3)=0,"",SUMIFS(BASE!$AA:$AA,BASE!$A:$A,PAUSAS!Q$3,BASE!$G:$G,PAUSAS!$B72)))</f>
        <v>0</v>
      </c>
      <c r="R72" s="28">
        <f>IF(Q72="","",IF(SUMIFS(METAS!$D:$D,METAS!$B:$B,PAUSAS!$E72)&gt;=Q72,0,Q72-SUMIFS(METAS!$D:$D,METAS!$B:$B,PAUSAS!$E72)))</f>
        <v>0</v>
      </c>
      <c r="S72" s="18">
        <f>IF($B72="","",IF(COUNTIF(BASE!$A:$A,PAUSAS!S$3)=0,"",SUMIFS(BASE!$AA:$AA,BASE!$A:$A,PAUSAS!S$3,BASE!$G:$G,PAUSAS!$B72)))</f>
        <v>0</v>
      </c>
      <c r="T72" s="18">
        <f>IF(S72="","",IF(SUMIFS(METAS!$D:$D,METAS!$B:$B,PAUSAS!$E72)&gt;=S72,0,S72-SUMIFS(METAS!$D:$D,METAS!$B:$B,PAUSAS!$E72)))</f>
        <v>0</v>
      </c>
      <c r="U72" s="28">
        <f>IF($B72="","",IF(COUNTIF(BASE!$A:$A,PAUSAS!U$3)=0,"",SUMIFS(BASE!$AA:$AA,BASE!$A:$A,PAUSAS!U$3,BASE!$G:$G,PAUSAS!$B72)))</f>
        <v>0</v>
      </c>
      <c r="V72" s="28">
        <f>IF(U72="","",IF(SUMIFS(METAS!$D:$D,METAS!$B:$B,PAUSAS!$E72)&gt;=U72,0,U72-SUMIFS(METAS!$D:$D,METAS!$B:$B,PAUSAS!$E72)))</f>
        <v>0</v>
      </c>
      <c r="W72" s="18">
        <f>IF($B72="","",IF(COUNTIF(BASE!$A:$A,PAUSAS!W$3)=0,"",SUMIFS(BASE!$AA:$AA,BASE!$A:$A,PAUSAS!W$3,BASE!$G:$G,PAUSAS!$B72)))</f>
        <v>0</v>
      </c>
      <c r="X72" s="18">
        <f>IF(W72="","",IF(SUMIFS(METAS!$D:$D,METAS!$B:$B,PAUSAS!$E72)&gt;=W72,0,W72-SUMIFS(METAS!$D:$D,METAS!$B:$B,PAUSAS!$E72)))</f>
        <v>0</v>
      </c>
      <c r="Y72" s="28">
        <f>IF($B72="","",IF(COUNTIF(BASE!$A:$A,PAUSAS!Y$3)=0,"",SUMIFS(BASE!$AA:$AA,BASE!$A:$A,PAUSAS!Y$3,BASE!$G:$G,PAUSAS!$B72)))</f>
        <v>0</v>
      </c>
      <c r="Z72" s="28">
        <f>IF(Y72="","",IF(SUMIFS(METAS!$D:$D,METAS!$B:$B,PAUSAS!$E72)&gt;=Y72,0,Y72-SUMIFS(METAS!$D:$D,METAS!$B:$B,PAUSAS!$E72)))</f>
        <v>0</v>
      </c>
      <c r="AA72" s="18">
        <f>IF($B72="","",IF(COUNTIF(BASE!$A:$A,PAUSAS!AA$3)=0,"",SUMIFS(BASE!$AA:$AA,BASE!$A:$A,PAUSAS!AA$3,BASE!$G:$G,PAUSAS!$B72)))</f>
        <v>0</v>
      </c>
      <c r="AB72" s="18">
        <f>IF(AA72="","",IF(SUMIFS(METAS!$D:$D,METAS!$B:$B,PAUSAS!$E72)&gt;=AA72,0,AA72-SUMIFS(METAS!$D:$D,METAS!$B:$B,PAUSAS!$E72)))</f>
        <v>0</v>
      </c>
      <c r="AC72" s="28">
        <f>IF($B72="","",IF(COUNTIF(BASE!$A:$A,PAUSAS!AC$3)=0,"",SUMIFS(BASE!$AA:$AA,BASE!$A:$A,PAUSAS!AC$3,BASE!$G:$G,PAUSAS!$B72)))</f>
        <v>0</v>
      </c>
      <c r="AD72" s="28">
        <f>IF(AC72="","",IF(SUMIFS(METAS!$D:$D,METAS!$B:$B,PAUSAS!$E72)&gt;=AC72,0,AC72-SUMIFS(METAS!$D:$D,METAS!$B:$B,PAUSAS!$E72)))</f>
        <v>0</v>
      </c>
      <c r="AE72" s="18">
        <f>IF($B72="","",IF(COUNTIF(BASE!$A:$A,PAUSAS!AE$3)=0,"",SUMIFS(BASE!$AA:$AA,BASE!$A:$A,PAUSAS!AE$3,BASE!$G:$G,PAUSAS!$B72)))</f>
        <v>0</v>
      </c>
      <c r="AF72" s="18">
        <f>IF(AE72="","",IF(SUMIFS(METAS!$D:$D,METAS!$B:$B,PAUSAS!$E72)&gt;=AE72,0,AE72-SUMIFS(METAS!$D:$D,METAS!$B:$B,PAUSAS!$E72)))</f>
        <v>0</v>
      </c>
      <c r="AG72" s="28">
        <f>IF($B72="","",IF(COUNTIF(BASE!$A:$A,PAUSAS!AG$3)=0,"",SUMIFS(BASE!$AA:$AA,BASE!$A:$A,PAUSAS!AG$3,BASE!$G:$G,PAUSAS!$B72)))</f>
        <v>0</v>
      </c>
      <c r="AH72" s="28">
        <f>IF(AG72="","",IF(SUMIFS(METAS!$D:$D,METAS!$B:$B,PAUSAS!$E72)&gt;=AG72,0,AG72-SUMIFS(METAS!$D:$D,METAS!$B:$B,PAUSAS!$E72)))</f>
        <v>0</v>
      </c>
      <c r="AI72" s="18">
        <f>IF($B72="","",IF(COUNTIF(BASE!$A:$A,PAUSAS!AI$3)=0,"",SUMIFS(BASE!$AA:$AA,BASE!$A:$A,PAUSAS!AI$3,BASE!$G:$G,PAUSAS!$B72)))</f>
        <v>0</v>
      </c>
      <c r="AJ72" s="18">
        <f>IF(AI72="","",IF(SUMIFS(METAS!$D:$D,METAS!$B:$B,PAUSAS!$E72)&gt;=AI72,0,AI72-SUMIFS(METAS!$D:$D,METAS!$B:$B,PAUSAS!$E72)))</f>
        <v>0</v>
      </c>
      <c r="AK72" s="28">
        <f>IF($B72="","",IF(COUNTIF(BASE!$A:$A,PAUSAS!AK$3)=0,"",SUMIFS(BASE!$AA:$AA,BASE!$A:$A,PAUSAS!AK$3,BASE!$G:$G,PAUSAS!$B72)))</f>
        <v>0</v>
      </c>
      <c r="AL72" s="28">
        <f>IF(AK72="","",IF(SUMIFS(METAS!$D:$D,METAS!$B:$B,PAUSAS!$E72)&gt;=AK72,0,AK72-SUMIFS(METAS!$D:$D,METAS!$B:$B,PAUSAS!$E72)))</f>
        <v>0</v>
      </c>
      <c r="AM72" s="18">
        <f>IF($B72="","",IF(COUNTIF(BASE!$A:$A,PAUSAS!AM$3)=0,"",SUMIFS(BASE!$AA:$AA,BASE!$A:$A,PAUSAS!AM$3,BASE!$G:$G,PAUSAS!$B72)))</f>
        <v>0</v>
      </c>
      <c r="AN72" s="18">
        <f>IF(AM72="","",IF(SUMIFS(METAS!$D:$D,METAS!$B:$B,PAUSAS!$E72)&gt;=AM72,0,AM72-SUMIFS(METAS!$D:$D,METAS!$B:$B,PAUSAS!$E72)))</f>
        <v>0</v>
      </c>
      <c r="AO72" s="28">
        <f>IF($B72="","",IF(COUNTIF(BASE!$A:$A,PAUSAS!AO$3)=0,"",SUMIFS(BASE!$AA:$AA,BASE!$A:$A,PAUSAS!AO$3,BASE!$G:$G,PAUSAS!$B72)))</f>
        <v>0</v>
      </c>
      <c r="AP72" s="28">
        <f>IF(AO72="","",IF(SUMIFS(METAS!$D:$D,METAS!$B:$B,PAUSAS!$E72)&gt;=AO72,0,AO72-SUMIFS(METAS!$D:$D,METAS!$B:$B,PAUSAS!$E72)))</f>
        <v>0</v>
      </c>
      <c r="AQ72" s="18">
        <f>IF($B72="","",IF(COUNTIF(BASE!$A:$A,PAUSAS!AQ$3)=0,"",SUMIFS(BASE!$AA:$AA,BASE!$A:$A,PAUSAS!AQ$3,BASE!$G:$G,PAUSAS!$B72)))</f>
        <v>0</v>
      </c>
      <c r="AR72" s="18">
        <f>IF(AQ72="","",IF(SUMIFS(METAS!$D:$D,METAS!$B:$B,PAUSAS!$E72)&gt;=AQ72,0,AQ72-SUMIFS(METAS!$D:$D,METAS!$B:$B,PAUSAS!$E72)))</f>
        <v>0</v>
      </c>
      <c r="AS72" s="28">
        <f>IF($B72="","",IF(COUNTIF(BASE!$A:$A,PAUSAS!AS$3)=0,"",SUMIFS(BASE!$AA:$AA,BASE!$A:$A,PAUSAS!AS$3,BASE!$G:$G,PAUSAS!$B72)))</f>
        <v>0</v>
      </c>
      <c r="AT72" s="28">
        <f>IF(AS72="","",IF(SUMIFS(METAS!$D:$D,METAS!$B:$B,PAUSAS!$E72)&gt;=AS72,0,AS72-SUMIFS(METAS!$D:$D,METAS!$B:$B,PAUSAS!$E72)))</f>
        <v>0</v>
      </c>
      <c r="AU72" s="18">
        <f>IF($B72="","",IF(COUNTIF(BASE!$A:$A,PAUSAS!AU$3)=0,"",SUMIFS(BASE!$AA:$AA,BASE!$A:$A,PAUSAS!AU$3,BASE!$G:$G,PAUSAS!$B72)))</f>
        <v>0</v>
      </c>
      <c r="AV72" s="18">
        <f>IF(AU72="","",IF(SUMIFS(METAS!$D:$D,METAS!$B:$B,PAUSAS!$E72)&gt;=AU72,0,AU72-SUMIFS(METAS!$D:$D,METAS!$B:$B,PAUSAS!$E72)))</f>
        <v>0</v>
      </c>
      <c r="AW72" s="28">
        <f>IF($B72="","",IF(COUNTIF(BASE!$A:$A,PAUSAS!AW$3)=0,"",SUMIFS(BASE!$AA:$AA,BASE!$A:$A,PAUSAS!AW$3,BASE!$G:$G,PAUSAS!$B72)))</f>
        <v>0</v>
      </c>
      <c r="AX72" s="28">
        <f>IF(AW72="","",IF(SUMIFS(METAS!$D:$D,METAS!$B:$B,PAUSAS!$E72)&gt;=AW72,0,AW72-SUMIFS(METAS!$D:$D,METAS!$B:$B,PAUSAS!$E72)))</f>
        <v>0</v>
      </c>
      <c r="AY72" s="18">
        <f>IF($B72="","",IF(COUNTIF(BASE!$A:$A,PAUSAS!AY$3)=0,"",SUMIFS(BASE!$AA:$AA,BASE!$A:$A,PAUSAS!AY$3,BASE!$G:$G,PAUSAS!$B72)))</f>
        <v>0</v>
      </c>
      <c r="AZ72" s="18">
        <f>IF(AY72="","",IF(SUMIFS(METAS!$D:$D,METAS!$B:$B,PAUSAS!$E72)&gt;=AY72,0,AY72-SUMIFS(METAS!$D:$D,METAS!$B:$B,PAUSAS!$E72)))</f>
        <v>0</v>
      </c>
      <c r="BA72" s="28">
        <f>IF($B72="","",IF(COUNTIF(BASE!$A:$A,PAUSAS!BA$3)=0,"",SUMIFS(BASE!$AA:$AA,BASE!$A:$A,PAUSAS!BA$3,BASE!$G:$G,PAUSAS!$B72)))</f>
        <v>0</v>
      </c>
      <c r="BB72" s="28">
        <f>IF(BA72="","",IF(SUMIFS(METAS!$D:$D,METAS!$B:$B,PAUSAS!$E72)&gt;=BA72,0,BA72-SUMIFS(METAS!$D:$D,METAS!$B:$B,PAUSAS!$E72)))</f>
        <v>0</v>
      </c>
      <c r="BC72" s="18">
        <f>IF($B72="","",IF(COUNTIF(BASE!$A:$A,PAUSAS!BC$3)=0,"",SUMIFS(BASE!$AA:$AA,BASE!$A:$A,PAUSAS!BC$3,BASE!$G:$G,PAUSAS!$B72)))</f>
        <v>0</v>
      </c>
      <c r="BD72" s="18">
        <f>IF(BC72="","",IF(SUMIFS(METAS!$D:$D,METAS!$B:$B,PAUSAS!$E72)&gt;=BC72,0,BC72-SUMIFS(METAS!$D:$D,METAS!$B:$B,PAUSAS!$E72)))</f>
        <v>0</v>
      </c>
      <c r="BE72" s="28">
        <f>IF($B72="","",IF(COUNTIF(BASE!$A:$A,PAUSAS!BE$3)=0,"",SUMIFS(BASE!$AA:$AA,BASE!$A:$A,PAUSAS!BE$3,BASE!$G:$G,PAUSAS!$B72)))</f>
        <v>0</v>
      </c>
      <c r="BF72" s="28">
        <f>IF(BE72="","",IF(SUMIFS(METAS!$D:$D,METAS!$B:$B,PAUSAS!$E72)&gt;=BE72,0,BE72-SUMIFS(METAS!$D:$D,METAS!$B:$B,PAUSAS!$E72)))</f>
        <v>0</v>
      </c>
      <c r="BG72" s="18">
        <f>IF($B72="","",IF(COUNTIF(BASE!$A:$A,PAUSAS!BG$3)=0,"",SUMIFS(BASE!$AA:$AA,BASE!$A:$A,PAUSAS!BG$3,BASE!$G:$G,PAUSAS!$B72)))</f>
        <v>0</v>
      </c>
      <c r="BH72" s="18">
        <f>IF(BG72="","",IF(SUMIFS(METAS!$D:$D,METAS!$B:$B,PAUSAS!$E72)&gt;=BG72,0,BG72-SUMIFS(METAS!$D:$D,METAS!$B:$B,PAUSAS!$E72)))</f>
        <v>0</v>
      </c>
      <c r="BI72" s="28">
        <f>IF($B72="","",IF(COUNTIF(BASE!$A:$A,PAUSAS!BI$3)=0,"",SUMIFS(BASE!$AA:$AA,BASE!$A:$A,PAUSAS!BI$3,BASE!$G:$G,PAUSAS!$B72)))</f>
        <v>0</v>
      </c>
      <c r="BJ72" s="28">
        <f>IF(BI72="","",IF(SUMIFS(METAS!$D:$D,METAS!$B:$B,PAUSAS!$E72)&gt;=BI72,0,BI72-SUMIFS(METAS!$D:$D,METAS!$B:$B,PAUSAS!$E72)))</f>
        <v>0</v>
      </c>
      <c r="BK72" s="18">
        <f>IF($B72="","",IF(COUNTIF(BASE!$A:$A,PAUSAS!BK$3)=0,"",SUMIFS(BASE!$AA:$AA,BASE!$A:$A,PAUSAS!BK$3,BASE!$G:$G,PAUSAS!$B72)))</f>
        <v>0</v>
      </c>
      <c r="BL72" s="18">
        <f>IF(BK72="","",IF(SUMIFS(METAS!$D:$D,METAS!$B:$B,PAUSAS!$E72)&gt;=BK72,0,BK72-SUMIFS(METAS!$D:$D,METAS!$B:$B,PAUSAS!$E72)))</f>
        <v>0</v>
      </c>
      <c r="BM72" s="28">
        <f>IF($B72="","",IF(COUNTIF(BASE!$A:$A,PAUSAS!BM$3)=0,"",SUMIFS(BASE!$AA:$AA,BASE!$A:$A,PAUSAS!BM$3,BASE!$G:$G,PAUSAS!$B72)))</f>
        <v>0</v>
      </c>
      <c r="BN72" s="28">
        <f>IF(BM72="","",IF(SUMIFS(METAS!$D:$D,METAS!$B:$B,PAUSAS!$E72)&gt;=BM72,0,BM72-SUMIFS(METAS!$D:$D,METAS!$B:$B,PAUSAS!$E72)))</f>
        <v>0</v>
      </c>
      <c r="BO72" s="18">
        <f>IF($B72="","",IF(COUNTIF(BASE!$A:$A,PAUSAS!BO$3)=0,"",SUMIFS(BASE!$AA:$AA,BASE!$A:$A,PAUSAS!BO$3,BASE!$G:$G,PAUSAS!$B72)))</f>
        <v>0</v>
      </c>
      <c r="BP72" s="18">
        <f>IF(BO72="","",IF(SUMIFS(METAS!$D:$D,METAS!$B:$B,PAUSAS!$E72)&gt;=BO72,0,BO72-SUMIFS(METAS!$D:$D,METAS!$B:$B,PAUSAS!$E72)))</f>
        <v>0</v>
      </c>
      <c r="BQ72" s="28">
        <f>IF($B72="","",IF(COUNTIF(BASE!$A:$A,PAUSAS!BQ$3)=0,"",SUMIFS(BASE!$AA:$AA,BASE!$A:$A,PAUSAS!BQ$3,BASE!$G:$G,PAUSAS!$B72)))</f>
        <v>0</v>
      </c>
      <c r="BR72" s="28">
        <f>IF(BQ72="","",IF(SUMIFS(METAS!$D:$D,METAS!$B:$B,PAUSAS!$E72)&gt;=BQ72,0,BQ72-SUMIFS(METAS!$D:$D,METAS!$B:$B,PAUSAS!$E72)))</f>
        <v>0</v>
      </c>
      <c r="BS72" s="18">
        <f>IF($B72="","",IF(COUNTIF(BASE!$A:$A,PAUSAS!BS$3)=0,"",SUMIFS(BASE!$AA:$AA,BASE!$A:$A,PAUSAS!BS$3,BASE!$G:$G,PAUSAS!$B72)))</f>
        <v>0</v>
      </c>
      <c r="BT72" s="18">
        <f>IF(BS72="","",IF(SUMIFS(METAS!$D:$D,METAS!$B:$B,PAUSAS!$E72)&gt;=BS72,0,BS72-SUMIFS(METAS!$D:$D,METAS!$B:$B,PAUSAS!$E72)))</f>
        <v>0</v>
      </c>
      <c r="BU72" s="28">
        <f>IF($B72="","",IF(COUNTIF(BASE!$A:$A,PAUSAS!BU$3)=0,"",SUMIFS(BASE!$AA:$AA,BASE!$A:$A,PAUSAS!BU$3,BASE!$G:$G,PAUSAS!$B72)))</f>
        <v>0</v>
      </c>
      <c r="BV72" s="28">
        <f>IF(BU72="","",IF(SUMIFS(METAS!$D:$D,METAS!$B:$B,PAUSAS!$E72)&gt;=BU72,0,BU72-SUMIFS(METAS!$D:$D,METAS!$B:$B,PAUSAS!$E72)))</f>
        <v>0</v>
      </c>
    </row>
    <row r="73" spans="2:74" s="8" customFormat="1" x14ac:dyDescent="0.25">
      <c r="B73" s="50">
        <v>91220</v>
      </c>
      <c r="C73" s="16" t="str">
        <f>IF($B73="","",VLOOKUP($B73,EQUIPE!$B:$E,2,0))</f>
        <v>PIN EXTRA</v>
      </c>
      <c r="D73" s="16" t="str">
        <f>IF($B73="","",VLOOKUP($B73,EQUIPE!$B:$F,5,0))</f>
        <v>PIN EXTRA</v>
      </c>
      <c r="E73" s="18">
        <f>IF($B73="","",VLOOKUP($B73,EQUIPE!$B:$E,3,0))</f>
        <v>0.26388888888888895</v>
      </c>
      <c r="F73" s="16" t="str">
        <f>IF($B73="","",VLOOKUP($B73,EQUIPE!$B:$E,4,0))</f>
        <v>PIN EXTRA</v>
      </c>
      <c r="H73" s="18">
        <f>IF($B73="","",SUMIFS(ABS!$H:$H,ABS!$B:$B,PAUSAS!$B73)*SUMIFS(METAS!$D:$D,METAS!$B:$B,PAUSAS!$E73))</f>
        <v>0</v>
      </c>
      <c r="I73" s="18">
        <f t="shared" si="1"/>
        <v>0</v>
      </c>
      <c r="J73" s="18">
        <f t="shared" si="2"/>
        <v>0</v>
      </c>
      <c r="K73" s="19">
        <f t="shared" si="4"/>
        <v>1</v>
      </c>
      <c r="M73" s="28">
        <f>IF($B73="","",IF(COUNTIF(BASE!$A:$A,PAUSAS!M$3)=0,"",SUMIFS(BASE!$AA:$AA,BASE!$A:$A,PAUSAS!M$3,BASE!$G:$G,PAUSAS!$B73)))</f>
        <v>0</v>
      </c>
      <c r="N73" s="28">
        <f>IF(M73="","",IF(SUMIFS(METAS!$D:$D,METAS!$B:$B,PAUSAS!$E73)&gt;=M73,0,M73-SUMIFS(METAS!$D:$D,METAS!$B:$B,PAUSAS!$E73)))</f>
        <v>0</v>
      </c>
      <c r="O73" s="18">
        <f>IF($B73="","",IF(COUNTIF(BASE!$A:$A,PAUSAS!O$3)=0,"",SUMIFS(BASE!$AA:$AA,BASE!$A:$A,PAUSAS!O$3,BASE!$G:$G,PAUSAS!$B73)))</f>
        <v>0</v>
      </c>
      <c r="P73" s="18">
        <f>IF(O73="","",IF(SUMIFS(METAS!$D:$D,METAS!$B:$B,PAUSAS!$E73)&gt;=O73,0,O73-SUMIFS(METAS!$D:$D,METAS!$B:$B,PAUSAS!$E73)))</f>
        <v>0</v>
      </c>
      <c r="Q73" s="28">
        <f>IF($B73="","",IF(COUNTIF(BASE!$A:$A,PAUSAS!Q$3)=0,"",SUMIFS(BASE!$AA:$AA,BASE!$A:$A,PAUSAS!Q$3,BASE!$G:$G,PAUSAS!$B73)))</f>
        <v>0</v>
      </c>
      <c r="R73" s="28">
        <f>IF(Q73="","",IF(SUMIFS(METAS!$D:$D,METAS!$B:$B,PAUSAS!$E73)&gt;=Q73,0,Q73-SUMIFS(METAS!$D:$D,METAS!$B:$B,PAUSAS!$E73)))</f>
        <v>0</v>
      </c>
      <c r="S73" s="18">
        <f>IF($B73="","",IF(COUNTIF(BASE!$A:$A,PAUSAS!S$3)=0,"",SUMIFS(BASE!$AA:$AA,BASE!$A:$A,PAUSAS!S$3,BASE!$G:$G,PAUSAS!$B73)))</f>
        <v>0</v>
      </c>
      <c r="T73" s="18">
        <f>IF(S73="","",IF(SUMIFS(METAS!$D:$D,METAS!$B:$B,PAUSAS!$E73)&gt;=S73,0,S73-SUMIFS(METAS!$D:$D,METAS!$B:$B,PAUSAS!$E73)))</f>
        <v>0</v>
      </c>
      <c r="U73" s="28">
        <f>IF($B73="","",IF(COUNTIF(BASE!$A:$A,PAUSAS!U$3)=0,"",SUMIFS(BASE!$AA:$AA,BASE!$A:$A,PAUSAS!U$3,BASE!$G:$G,PAUSAS!$B73)))</f>
        <v>0</v>
      </c>
      <c r="V73" s="28">
        <f>IF(U73="","",IF(SUMIFS(METAS!$D:$D,METAS!$B:$B,PAUSAS!$E73)&gt;=U73,0,U73-SUMIFS(METAS!$D:$D,METAS!$B:$B,PAUSAS!$E73)))</f>
        <v>0</v>
      </c>
      <c r="W73" s="18">
        <f>IF($B73="","",IF(COUNTIF(BASE!$A:$A,PAUSAS!W$3)=0,"",SUMIFS(BASE!$AA:$AA,BASE!$A:$A,PAUSAS!W$3,BASE!$G:$G,PAUSAS!$B73)))</f>
        <v>0</v>
      </c>
      <c r="X73" s="18">
        <f>IF(W73="","",IF(SUMIFS(METAS!$D:$D,METAS!$B:$B,PAUSAS!$E73)&gt;=W73,0,W73-SUMIFS(METAS!$D:$D,METAS!$B:$B,PAUSAS!$E73)))</f>
        <v>0</v>
      </c>
      <c r="Y73" s="28">
        <f>IF($B73="","",IF(COUNTIF(BASE!$A:$A,PAUSAS!Y$3)=0,"",SUMIFS(BASE!$AA:$AA,BASE!$A:$A,PAUSAS!Y$3,BASE!$G:$G,PAUSAS!$B73)))</f>
        <v>0</v>
      </c>
      <c r="Z73" s="28">
        <f>IF(Y73="","",IF(SUMIFS(METAS!$D:$D,METAS!$B:$B,PAUSAS!$E73)&gt;=Y73,0,Y73-SUMIFS(METAS!$D:$D,METAS!$B:$B,PAUSAS!$E73)))</f>
        <v>0</v>
      </c>
      <c r="AA73" s="18">
        <f>IF($B73="","",IF(COUNTIF(BASE!$A:$A,PAUSAS!AA$3)=0,"",SUMIFS(BASE!$AA:$AA,BASE!$A:$A,PAUSAS!AA$3,BASE!$G:$G,PAUSAS!$B73)))</f>
        <v>0</v>
      </c>
      <c r="AB73" s="18">
        <f>IF(AA73="","",IF(SUMIFS(METAS!$D:$D,METAS!$B:$B,PAUSAS!$E73)&gt;=AA73,0,AA73-SUMIFS(METAS!$D:$D,METAS!$B:$B,PAUSAS!$E73)))</f>
        <v>0</v>
      </c>
      <c r="AC73" s="28">
        <f>IF($B73="","",IF(COUNTIF(BASE!$A:$A,PAUSAS!AC$3)=0,"",SUMIFS(BASE!$AA:$AA,BASE!$A:$A,PAUSAS!AC$3,BASE!$G:$G,PAUSAS!$B73)))</f>
        <v>0</v>
      </c>
      <c r="AD73" s="28">
        <f>IF(AC73="","",IF(SUMIFS(METAS!$D:$D,METAS!$B:$B,PAUSAS!$E73)&gt;=AC73,0,AC73-SUMIFS(METAS!$D:$D,METAS!$B:$B,PAUSAS!$E73)))</f>
        <v>0</v>
      </c>
      <c r="AE73" s="18">
        <f>IF($B73="","",IF(COUNTIF(BASE!$A:$A,PAUSAS!AE$3)=0,"",SUMIFS(BASE!$AA:$AA,BASE!$A:$A,PAUSAS!AE$3,BASE!$G:$G,PAUSAS!$B73)))</f>
        <v>0</v>
      </c>
      <c r="AF73" s="18">
        <f>IF(AE73="","",IF(SUMIFS(METAS!$D:$D,METAS!$B:$B,PAUSAS!$E73)&gt;=AE73,0,AE73-SUMIFS(METAS!$D:$D,METAS!$B:$B,PAUSAS!$E73)))</f>
        <v>0</v>
      </c>
      <c r="AG73" s="28">
        <f>IF($B73="","",IF(COUNTIF(BASE!$A:$A,PAUSAS!AG$3)=0,"",SUMIFS(BASE!$AA:$AA,BASE!$A:$A,PAUSAS!AG$3,BASE!$G:$G,PAUSAS!$B73)))</f>
        <v>0</v>
      </c>
      <c r="AH73" s="28">
        <f>IF(AG73="","",IF(SUMIFS(METAS!$D:$D,METAS!$B:$B,PAUSAS!$E73)&gt;=AG73,0,AG73-SUMIFS(METAS!$D:$D,METAS!$B:$B,PAUSAS!$E73)))</f>
        <v>0</v>
      </c>
      <c r="AI73" s="18">
        <f>IF($B73="","",IF(COUNTIF(BASE!$A:$A,PAUSAS!AI$3)=0,"",SUMIFS(BASE!$AA:$AA,BASE!$A:$A,PAUSAS!AI$3,BASE!$G:$G,PAUSAS!$B73)))</f>
        <v>0</v>
      </c>
      <c r="AJ73" s="18">
        <f>IF(AI73="","",IF(SUMIFS(METAS!$D:$D,METAS!$B:$B,PAUSAS!$E73)&gt;=AI73,0,AI73-SUMIFS(METAS!$D:$D,METAS!$B:$B,PAUSAS!$E73)))</f>
        <v>0</v>
      </c>
      <c r="AK73" s="28">
        <f>IF($B73="","",IF(COUNTIF(BASE!$A:$A,PAUSAS!AK$3)=0,"",SUMIFS(BASE!$AA:$AA,BASE!$A:$A,PAUSAS!AK$3,BASE!$G:$G,PAUSAS!$B73)))</f>
        <v>0</v>
      </c>
      <c r="AL73" s="28">
        <f>IF(AK73="","",IF(SUMIFS(METAS!$D:$D,METAS!$B:$B,PAUSAS!$E73)&gt;=AK73,0,AK73-SUMIFS(METAS!$D:$D,METAS!$B:$B,PAUSAS!$E73)))</f>
        <v>0</v>
      </c>
      <c r="AM73" s="18">
        <f>IF($B73="","",IF(COUNTIF(BASE!$A:$A,PAUSAS!AM$3)=0,"",SUMIFS(BASE!$AA:$AA,BASE!$A:$A,PAUSAS!AM$3,BASE!$G:$G,PAUSAS!$B73)))</f>
        <v>0</v>
      </c>
      <c r="AN73" s="18">
        <f>IF(AM73="","",IF(SUMIFS(METAS!$D:$D,METAS!$B:$B,PAUSAS!$E73)&gt;=AM73,0,AM73-SUMIFS(METAS!$D:$D,METAS!$B:$B,PAUSAS!$E73)))</f>
        <v>0</v>
      </c>
      <c r="AO73" s="28">
        <f>IF($B73="","",IF(COUNTIF(BASE!$A:$A,PAUSAS!AO$3)=0,"",SUMIFS(BASE!$AA:$AA,BASE!$A:$A,PAUSAS!AO$3,BASE!$G:$G,PAUSAS!$B73)))</f>
        <v>0</v>
      </c>
      <c r="AP73" s="28">
        <f>IF(AO73="","",IF(SUMIFS(METAS!$D:$D,METAS!$B:$B,PAUSAS!$E73)&gt;=AO73,0,AO73-SUMIFS(METAS!$D:$D,METAS!$B:$B,PAUSAS!$E73)))</f>
        <v>0</v>
      </c>
      <c r="AQ73" s="18">
        <f>IF($B73="","",IF(COUNTIF(BASE!$A:$A,PAUSAS!AQ$3)=0,"",SUMIFS(BASE!$AA:$AA,BASE!$A:$A,PAUSAS!AQ$3,BASE!$G:$G,PAUSAS!$B73)))</f>
        <v>0</v>
      </c>
      <c r="AR73" s="18">
        <f>IF(AQ73="","",IF(SUMIFS(METAS!$D:$D,METAS!$B:$B,PAUSAS!$E73)&gt;=AQ73,0,AQ73-SUMIFS(METAS!$D:$D,METAS!$B:$B,PAUSAS!$E73)))</f>
        <v>0</v>
      </c>
      <c r="AS73" s="28">
        <f>IF($B73="","",IF(COUNTIF(BASE!$A:$A,PAUSAS!AS$3)=0,"",SUMIFS(BASE!$AA:$AA,BASE!$A:$A,PAUSAS!AS$3,BASE!$G:$G,PAUSAS!$B73)))</f>
        <v>0</v>
      </c>
      <c r="AT73" s="28">
        <f>IF(AS73="","",IF(SUMIFS(METAS!$D:$D,METAS!$B:$B,PAUSAS!$E73)&gt;=AS73,0,AS73-SUMIFS(METAS!$D:$D,METAS!$B:$B,PAUSAS!$E73)))</f>
        <v>0</v>
      </c>
      <c r="AU73" s="18">
        <f>IF($B73="","",IF(COUNTIF(BASE!$A:$A,PAUSAS!AU$3)=0,"",SUMIFS(BASE!$AA:$AA,BASE!$A:$A,PAUSAS!AU$3,BASE!$G:$G,PAUSAS!$B73)))</f>
        <v>0</v>
      </c>
      <c r="AV73" s="18">
        <f>IF(AU73="","",IF(SUMIFS(METAS!$D:$D,METAS!$B:$B,PAUSAS!$E73)&gt;=AU73,0,AU73-SUMIFS(METAS!$D:$D,METAS!$B:$B,PAUSAS!$E73)))</f>
        <v>0</v>
      </c>
      <c r="AW73" s="28">
        <f>IF($B73="","",IF(COUNTIF(BASE!$A:$A,PAUSAS!AW$3)=0,"",SUMIFS(BASE!$AA:$AA,BASE!$A:$A,PAUSAS!AW$3,BASE!$G:$G,PAUSAS!$B73)))</f>
        <v>0</v>
      </c>
      <c r="AX73" s="28">
        <f>IF(AW73="","",IF(SUMIFS(METAS!$D:$D,METAS!$B:$B,PAUSAS!$E73)&gt;=AW73,0,AW73-SUMIFS(METAS!$D:$D,METAS!$B:$B,PAUSAS!$E73)))</f>
        <v>0</v>
      </c>
      <c r="AY73" s="18">
        <f>IF($B73="","",IF(COUNTIF(BASE!$A:$A,PAUSAS!AY$3)=0,"",SUMIFS(BASE!$AA:$AA,BASE!$A:$A,PAUSAS!AY$3,BASE!$G:$G,PAUSAS!$B73)))</f>
        <v>0</v>
      </c>
      <c r="AZ73" s="18">
        <f>IF(AY73="","",IF(SUMIFS(METAS!$D:$D,METAS!$B:$B,PAUSAS!$E73)&gt;=AY73,0,AY73-SUMIFS(METAS!$D:$D,METAS!$B:$B,PAUSAS!$E73)))</f>
        <v>0</v>
      </c>
      <c r="BA73" s="28">
        <f>IF($B73="","",IF(COUNTIF(BASE!$A:$A,PAUSAS!BA$3)=0,"",SUMIFS(BASE!$AA:$AA,BASE!$A:$A,PAUSAS!BA$3,BASE!$G:$G,PAUSAS!$B73)))</f>
        <v>0</v>
      </c>
      <c r="BB73" s="28">
        <f>IF(BA73="","",IF(SUMIFS(METAS!$D:$D,METAS!$B:$B,PAUSAS!$E73)&gt;=BA73,0,BA73-SUMIFS(METAS!$D:$D,METAS!$B:$B,PAUSAS!$E73)))</f>
        <v>0</v>
      </c>
      <c r="BC73" s="18">
        <f>IF($B73="","",IF(COUNTIF(BASE!$A:$A,PAUSAS!BC$3)=0,"",SUMIFS(BASE!$AA:$AA,BASE!$A:$A,PAUSAS!BC$3,BASE!$G:$G,PAUSAS!$B73)))</f>
        <v>0</v>
      </c>
      <c r="BD73" s="18">
        <f>IF(BC73="","",IF(SUMIFS(METAS!$D:$D,METAS!$B:$B,PAUSAS!$E73)&gt;=BC73,0,BC73-SUMIFS(METAS!$D:$D,METAS!$B:$B,PAUSAS!$E73)))</f>
        <v>0</v>
      </c>
      <c r="BE73" s="28">
        <f>IF($B73="","",IF(COUNTIF(BASE!$A:$A,PAUSAS!BE$3)=0,"",SUMIFS(BASE!$AA:$AA,BASE!$A:$A,PAUSAS!BE$3,BASE!$G:$G,PAUSAS!$B73)))</f>
        <v>0</v>
      </c>
      <c r="BF73" s="28">
        <f>IF(BE73="","",IF(SUMIFS(METAS!$D:$D,METAS!$B:$B,PAUSAS!$E73)&gt;=BE73,0,BE73-SUMIFS(METAS!$D:$D,METAS!$B:$B,PAUSAS!$E73)))</f>
        <v>0</v>
      </c>
      <c r="BG73" s="18">
        <f>IF($B73="","",IF(COUNTIF(BASE!$A:$A,PAUSAS!BG$3)=0,"",SUMIFS(BASE!$AA:$AA,BASE!$A:$A,PAUSAS!BG$3,BASE!$G:$G,PAUSAS!$B73)))</f>
        <v>0</v>
      </c>
      <c r="BH73" s="18">
        <f>IF(BG73="","",IF(SUMIFS(METAS!$D:$D,METAS!$B:$B,PAUSAS!$E73)&gt;=BG73,0,BG73-SUMIFS(METAS!$D:$D,METAS!$B:$B,PAUSAS!$E73)))</f>
        <v>0</v>
      </c>
      <c r="BI73" s="28">
        <f>IF($B73="","",IF(COUNTIF(BASE!$A:$A,PAUSAS!BI$3)=0,"",SUMIFS(BASE!$AA:$AA,BASE!$A:$A,PAUSAS!BI$3,BASE!$G:$G,PAUSAS!$B73)))</f>
        <v>0</v>
      </c>
      <c r="BJ73" s="28">
        <f>IF(BI73="","",IF(SUMIFS(METAS!$D:$D,METAS!$B:$B,PAUSAS!$E73)&gt;=BI73,0,BI73-SUMIFS(METAS!$D:$D,METAS!$B:$B,PAUSAS!$E73)))</f>
        <v>0</v>
      </c>
      <c r="BK73" s="18">
        <f>IF($B73="","",IF(COUNTIF(BASE!$A:$A,PAUSAS!BK$3)=0,"",SUMIFS(BASE!$AA:$AA,BASE!$A:$A,PAUSAS!BK$3,BASE!$G:$G,PAUSAS!$B73)))</f>
        <v>0</v>
      </c>
      <c r="BL73" s="18">
        <f>IF(BK73="","",IF(SUMIFS(METAS!$D:$D,METAS!$B:$B,PAUSAS!$E73)&gt;=BK73,0,BK73-SUMIFS(METAS!$D:$D,METAS!$B:$B,PAUSAS!$E73)))</f>
        <v>0</v>
      </c>
      <c r="BM73" s="28">
        <f>IF($B73="","",IF(COUNTIF(BASE!$A:$A,PAUSAS!BM$3)=0,"",SUMIFS(BASE!$AA:$AA,BASE!$A:$A,PAUSAS!BM$3,BASE!$G:$G,PAUSAS!$B73)))</f>
        <v>0</v>
      </c>
      <c r="BN73" s="28">
        <f>IF(BM73="","",IF(SUMIFS(METAS!$D:$D,METAS!$B:$B,PAUSAS!$E73)&gt;=BM73,0,BM73-SUMIFS(METAS!$D:$D,METAS!$B:$B,PAUSAS!$E73)))</f>
        <v>0</v>
      </c>
      <c r="BO73" s="18">
        <f>IF($B73="","",IF(COUNTIF(BASE!$A:$A,PAUSAS!BO$3)=0,"",SUMIFS(BASE!$AA:$AA,BASE!$A:$A,PAUSAS!BO$3,BASE!$G:$G,PAUSAS!$B73)))</f>
        <v>0</v>
      </c>
      <c r="BP73" s="18">
        <f>IF(BO73="","",IF(SUMIFS(METAS!$D:$D,METAS!$B:$B,PAUSAS!$E73)&gt;=BO73,0,BO73-SUMIFS(METAS!$D:$D,METAS!$B:$B,PAUSAS!$E73)))</f>
        <v>0</v>
      </c>
      <c r="BQ73" s="28">
        <f>IF($B73="","",IF(COUNTIF(BASE!$A:$A,PAUSAS!BQ$3)=0,"",SUMIFS(BASE!$AA:$AA,BASE!$A:$A,PAUSAS!BQ$3,BASE!$G:$G,PAUSAS!$B73)))</f>
        <v>0</v>
      </c>
      <c r="BR73" s="28">
        <f>IF(BQ73="","",IF(SUMIFS(METAS!$D:$D,METAS!$B:$B,PAUSAS!$E73)&gt;=BQ73,0,BQ73-SUMIFS(METAS!$D:$D,METAS!$B:$B,PAUSAS!$E73)))</f>
        <v>0</v>
      </c>
      <c r="BS73" s="18">
        <f>IF($B73="","",IF(COUNTIF(BASE!$A:$A,PAUSAS!BS$3)=0,"",SUMIFS(BASE!$AA:$AA,BASE!$A:$A,PAUSAS!BS$3,BASE!$G:$G,PAUSAS!$B73)))</f>
        <v>0</v>
      </c>
      <c r="BT73" s="18">
        <f>IF(BS73="","",IF(SUMIFS(METAS!$D:$D,METAS!$B:$B,PAUSAS!$E73)&gt;=BS73,0,BS73-SUMIFS(METAS!$D:$D,METAS!$B:$B,PAUSAS!$E73)))</f>
        <v>0</v>
      </c>
      <c r="BU73" s="28">
        <f>IF($B73="","",IF(COUNTIF(BASE!$A:$A,PAUSAS!BU$3)=0,"",SUMIFS(BASE!$AA:$AA,BASE!$A:$A,PAUSAS!BU$3,BASE!$G:$G,PAUSAS!$B73)))</f>
        <v>0</v>
      </c>
      <c r="BV73" s="28">
        <f>IF(BU73="","",IF(SUMIFS(METAS!$D:$D,METAS!$B:$B,PAUSAS!$E73)&gt;=BU73,0,BU73-SUMIFS(METAS!$D:$D,METAS!$B:$B,PAUSAS!$E73)))</f>
        <v>0</v>
      </c>
    </row>
    <row r="74" spans="2:74" s="8" customFormat="1" x14ac:dyDescent="0.25">
      <c r="B74" s="50">
        <v>91257</v>
      </c>
      <c r="C74" s="16" t="str">
        <f>IF($B74="","",VLOOKUP($B74,EQUIPE!$B:$E,2,0))</f>
        <v>PIN EXTRA</v>
      </c>
      <c r="D74" s="16" t="str">
        <f>IF($B74="","",VLOOKUP($B74,EQUIPE!$B:$F,5,0))</f>
        <v>PIN EXTRA</v>
      </c>
      <c r="E74" s="18">
        <f>IF($B74="","",VLOOKUP($B74,EQUIPE!$B:$E,3,0))</f>
        <v>0.26388888888888884</v>
      </c>
      <c r="F74" s="16" t="str">
        <f>IF($B74="","",VLOOKUP($B74,EQUIPE!$B:$E,4,0))</f>
        <v>PIN EXTRA</v>
      </c>
      <c r="H74" s="18">
        <f>IF($B74="","",SUMIFS(ABS!$H:$H,ABS!$B:$B,PAUSAS!$B74)*SUMIFS(METAS!$D:$D,METAS!$B:$B,PAUSAS!$E74))</f>
        <v>0</v>
      </c>
      <c r="I74" s="18">
        <f t="shared" si="1"/>
        <v>0</v>
      </c>
      <c r="J74" s="18">
        <f t="shared" si="2"/>
        <v>0</v>
      </c>
      <c r="K74" s="19">
        <f t="shared" si="4"/>
        <v>1</v>
      </c>
      <c r="M74" s="28">
        <f>IF($B74="","",IF(COUNTIF(BASE!$A:$A,PAUSAS!M$3)=0,"",SUMIFS(BASE!$AA:$AA,BASE!$A:$A,PAUSAS!M$3,BASE!$G:$G,PAUSAS!$B74)))</f>
        <v>0</v>
      </c>
      <c r="N74" s="28">
        <f>IF(M74="","",IF(SUMIFS(METAS!$D:$D,METAS!$B:$B,PAUSAS!$E74)&gt;=M74,0,M74-SUMIFS(METAS!$D:$D,METAS!$B:$B,PAUSAS!$E74)))</f>
        <v>0</v>
      </c>
      <c r="O74" s="18">
        <f>IF($B74="","",IF(COUNTIF(BASE!$A:$A,PAUSAS!O$3)=0,"",SUMIFS(BASE!$AA:$AA,BASE!$A:$A,PAUSAS!O$3,BASE!$G:$G,PAUSAS!$B74)))</f>
        <v>0</v>
      </c>
      <c r="P74" s="18">
        <f>IF(O74="","",IF(SUMIFS(METAS!$D:$D,METAS!$B:$B,PAUSAS!$E74)&gt;=O74,0,O74-SUMIFS(METAS!$D:$D,METAS!$B:$B,PAUSAS!$E74)))</f>
        <v>0</v>
      </c>
      <c r="Q74" s="28">
        <f>IF($B74="","",IF(COUNTIF(BASE!$A:$A,PAUSAS!Q$3)=0,"",SUMIFS(BASE!$AA:$AA,BASE!$A:$A,PAUSAS!Q$3,BASE!$G:$G,PAUSAS!$B74)))</f>
        <v>0</v>
      </c>
      <c r="R74" s="28">
        <f>IF(Q74="","",IF(SUMIFS(METAS!$D:$D,METAS!$B:$B,PAUSAS!$E74)&gt;=Q74,0,Q74-SUMIFS(METAS!$D:$D,METAS!$B:$B,PAUSAS!$E74)))</f>
        <v>0</v>
      </c>
      <c r="S74" s="18">
        <f>IF($B74="","",IF(COUNTIF(BASE!$A:$A,PAUSAS!S$3)=0,"",SUMIFS(BASE!$AA:$AA,BASE!$A:$A,PAUSAS!S$3,BASE!$G:$G,PAUSAS!$B74)))</f>
        <v>0</v>
      </c>
      <c r="T74" s="18">
        <f>IF(S74="","",IF(SUMIFS(METAS!$D:$D,METAS!$B:$B,PAUSAS!$E74)&gt;=S74,0,S74-SUMIFS(METAS!$D:$D,METAS!$B:$B,PAUSAS!$E74)))</f>
        <v>0</v>
      </c>
      <c r="U74" s="28">
        <f>IF($B74="","",IF(COUNTIF(BASE!$A:$A,PAUSAS!U$3)=0,"",SUMIFS(BASE!$AA:$AA,BASE!$A:$A,PAUSAS!U$3,BASE!$G:$G,PAUSAS!$B74)))</f>
        <v>0</v>
      </c>
      <c r="V74" s="28">
        <f>IF(U74="","",IF(SUMIFS(METAS!$D:$D,METAS!$B:$B,PAUSAS!$E74)&gt;=U74,0,U74-SUMIFS(METAS!$D:$D,METAS!$B:$B,PAUSAS!$E74)))</f>
        <v>0</v>
      </c>
      <c r="W74" s="18">
        <f>IF($B74="","",IF(COUNTIF(BASE!$A:$A,PAUSAS!W$3)=0,"",SUMIFS(BASE!$AA:$AA,BASE!$A:$A,PAUSAS!W$3,BASE!$G:$G,PAUSAS!$B74)))</f>
        <v>0</v>
      </c>
      <c r="X74" s="18">
        <f>IF(W74="","",IF(SUMIFS(METAS!$D:$D,METAS!$B:$B,PAUSAS!$E74)&gt;=W74,0,W74-SUMIFS(METAS!$D:$D,METAS!$B:$B,PAUSAS!$E74)))</f>
        <v>0</v>
      </c>
      <c r="Y74" s="28">
        <f>IF($B74="","",IF(COUNTIF(BASE!$A:$A,PAUSAS!Y$3)=0,"",SUMIFS(BASE!$AA:$AA,BASE!$A:$A,PAUSAS!Y$3,BASE!$G:$G,PAUSAS!$B74)))</f>
        <v>0</v>
      </c>
      <c r="Z74" s="28">
        <f>IF(Y74="","",IF(SUMIFS(METAS!$D:$D,METAS!$B:$B,PAUSAS!$E74)&gt;=Y74,0,Y74-SUMIFS(METAS!$D:$D,METAS!$B:$B,PAUSAS!$E74)))</f>
        <v>0</v>
      </c>
      <c r="AA74" s="18">
        <f>IF($B74="","",IF(COUNTIF(BASE!$A:$A,PAUSAS!AA$3)=0,"",SUMIFS(BASE!$AA:$AA,BASE!$A:$A,PAUSAS!AA$3,BASE!$G:$G,PAUSAS!$B74)))</f>
        <v>0</v>
      </c>
      <c r="AB74" s="18">
        <f>IF(AA74="","",IF(SUMIFS(METAS!$D:$D,METAS!$B:$B,PAUSAS!$E74)&gt;=AA74,0,AA74-SUMIFS(METAS!$D:$D,METAS!$B:$B,PAUSAS!$E74)))</f>
        <v>0</v>
      </c>
      <c r="AC74" s="28">
        <f>IF($B74="","",IF(COUNTIF(BASE!$A:$A,PAUSAS!AC$3)=0,"",SUMIFS(BASE!$AA:$AA,BASE!$A:$A,PAUSAS!AC$3,BASE!$G:$G,PAUSAS!$B74)))</f>
        <v>0</v>
      </c>
      <c r="AD74" s="28">
        <f>IF(AC74="","",IF(SUMIFS(METAS!$D:$D,METAS!$B:$B,PAUSAS!$E74)&gt;=AC74,0,AC74-SUMIFS(METAS!$D:$D,METAS!$B:$B,PAUSAS!$E74)))</f>
        <v>0</v>
      </c>
      <c r="AE74" s="18">
        <f>IF($B74="","",IF(COUNTIF(BASE!$A:$A,PAUSAS!AE$3)=0,"",SUMIFS(BASE!$AA:$AA,BASE!$A:$A,PAUSAS!AE$3,BASE!$G:$G,PAUSAS!$B74)))</f>
        <v>0</v>
      </c>
      <c r="AF74" s="18">
        <f>IF(AE74="","",IF(SUMIFS(METAS!$D:$D,METAS!$B:$B,PAUSAS!$E74)&gt;=AE74,0,AE74-SUMIFS(METAS!$D:$D,METAS!$B:$B,PAUSAS!$E74)))</f>
        <v>0</v>
      </c>
      <c r="AG74" s="28">
        <f>IF($B74="","",IF(COUNTIF(BASE!$A:$A,PAUSAS!AG$3)=0,"",SUMIFS(BASE!$AA:$AA,BASE!$A:$A,PAUSAS!AG$3,BASE!$G:$G,PAUSAS!$B74)))</f>
        <v>0</v>
      </c>
      <c r="AH74" s="28">
        <f>IF(AG74="","",IF(SUMIFS(METAS!$D:$D,METAS!$B:$B,PAUSAS!$E74)&gt;=AG74,0,AG74-SUMIFS(METAS!$D:$D,METAS!$B:$B,PAUSAS!$E74)))</f>
        <v>0</v>
      </c>
      <c r="AI74" s="18">
        <f>IF($B74="","",IF(COUNTIF(BASE!$A:$A,PAUSAS!AI$3)=0,"",SUMIFS(BASE!$AA:$AA,BASE!$A:$A,PAUSAS!AI$3,BASE!$G:$G,PAUSAS!$B74)))</f>
        <v>0</v>
      </c>
      <c r="AJ74" s="18">
        <f>IF(AI74="","",IF(SUMIFS(METAS!$D:$D,METAS!$B:$B,PAUSAS!$E74)&gt;=AI74,0,AI74-SUMIFS(METAS!$D:$D,METAS!$B:$B,PAUSAS!$E74)))</f>
        <v>0</v>
      </c>
      <c r="AK74" s="28">
        <f>IF($B74="","",IF(COUNTIF(BASE!$A:$A,PAUSAS!AK$3)=0,"",SUMIFS(BASE!$AA:$AA,BASE!$A:$A,PAUSAS!AK$3,BASE!$G:$G,PAUSAS!$B74)))</f>
        <v>0</v>
      </c>
      <c r="AL74" s="28">
        <f>IF(AK74="","",IF(SUMIFS(METAS!$D:$D,METAS!$B:$B,PAUSAS!$E74)&gt;=AK74,0,AK74-SUMIFS(METAS!$D:$D,METAS!$B:$B,PAUSAS!$E74)))</f>
        <v>0</v>
      </c>
      <c r="AM74" s="18">
        <f>IF($B74="","",IF(COUNTIF(BASE!$A:$A,PAUSAS!AM$3)=0,"",SUMIFS(BASE!$AA:$AA,BASE!$A:$A,PAUSAS!AM$3,BASE!$G:$G,PAUSAS!$B74)))</f>
        <v>0</v>
      </c>
      <c r="AN74" s="18">
        <f>IF(AM74="","",IF(SUMIFS(METAS!$D:$D,METAS!$B:$B,PAUSAS!$E74)&gt;=AM74,0,AM74-SUMIFS(METAS!$D:$D,METAS!$B:$B,PAUSAS!$E74)))</f>
        <v>0</v>
      </c>
      <c r="AO74" s="28">
        <f>IF($B74="","",IF(COUNTIF(BASE!$A:$A,PAUSAS!AO$3)=0,"",SUMIFS(BASE!$AA:$AA,BASE!$A:$A,PAUSAS!AO$3,BASE!$G:$G,PAUSAS!$B74)))</f>
        <v>0</v>
      </c>
      <c r="AP74" s="28">
        <f>IF(AO74="","",IF(SUMIFS(METAS!$D:$D,METAS!$B:$B,PAUSAS!$E74)&gt;=AO74,0,AO74-SUMIFS(METAS!$D:$D,METAS!$B:$B,PAUSAS!$E74)))</f>
        <v>0</v>
      </c>
      <c r="AQ74" s="18">
        <f>IF($B74="","",IF(COUNTIF(BASE!$A:$A,PAUSAS!AQ$3)=0,"",SUMIFS(BASE!$AA:$AA,BASE!$A:$A,PAUSAS!AQ$3,BASE!$G:$G,PAUSAS!$B74)))</f>
        <v>0</v>
      </c>
      <c r="AR74" s="18">
        <f>IF(AQ74="","",IF(SUMIFS(METAS!$D:$D,METAS!$B:$B,PAUSAS!$E74)&gt;=AQ74,0,AQ74-SUMIFS(METAS!$D:$D,METAS!$B:$B,PAUSAS!$E74)))</f>
        <v>0</v>
      </c>
      <c r="AS74" s="28">
        <f>IF($B74="","",IF(COUNTIF(BASE!$A:$A,PAUSAS!AS$3)=0,"",SUMIFS(BASE!$AA:$AA,BASE!$A:$A,PAUSAS!AS$3,BASE!$G:$G,PAUSAS!$B74)))</f>
        <v>0</v>
      </c>
      <c r="AT74" s="28">
        <f>IF(AS74="","",IF(SUMIFS(METAS!$D:$D,METAS!$B:$B,PAUSAS!$E74)&gt;=AS74,0,AS74-SUMIFS(METAS!$D:$D,METAS!$B:$B,PAUSAS!$E74)))</f>
        <v>0</v>
      </c>
      <c r="AU74" s="18">
        <f>IF($B74="","",IF(COUNTIF(BASE!$A:$A,PAUSAS!AU$3)=0,"",SUMIFS(BASE!$AA:$AA,BASE!$A:$A,PAUSAS!AU$3,BASE!$G:$G,PAUSAS!$B74)))</f>
        <v>0</v>
      </c>
      <c r="AV74" s="18">
        <f>IF(AU74="","",IF(SUMIFS(METAS!$D:$D,METAS!$B:$B,PAUSAS!$E74)&gt;=AU74,0,AU74-SUMIFS(METAS!$D:$D,METAS!$B:$B,PAUSAS!$E74)))</f>
        <v>0</v>
      </c>
      <c r="AW74" s="28">
        <f>IF($B74="","",IF(COUNTIF(BASE!$A:$A,PAUSAS!AW$3)=0,"",SUMIFS(BASE!$AA:$AA,BASE!$A:$A,PAUSAS!AW$3,BASE!$G:$G,PAUSAS!$B74)))</f>
        <v>0</v>
      </c>
      <c r="AX74" s="28">
        <f>IF(AW74="","",IF(SUMIFS(METAS!$D:$D,METAS!$B:$B,PAUSAS!$E74)&gt;=AW74,0,AW74-SUMIFS(METAS!$D:$D,METAS!$B:$B,PAUSAS!$E74)))</f>
        <v>0</v>
      </c>
      <c r="AY74" s="18">
        <f>IF($B74="","",IF(COUNTIF(BASE!$A:$A,PAUSAS!AY$3)=0,"",SUMIFS(BASE!$AA:$AA,BASE!$A:$A,PAUSAS!AY$3,BASE!$G:$G,PAUSAS!$B74)))</f>
        <v>0</v>
      </c>
      <c r="AZ74" s="18">
        <f>IF(AY74="","",IF(SUMIFS(METAS!$D:$D,METAS!$B:$B,PAUSAS!$E74)&gt;=AY74,0,AY74-SUMIFS(METAS!$D:$D,METAS!$B:$B,PAUSAS!$E74)))</f>
        <v>0</v>
      </c>
      <c r="BA74" s="28">
        <f>IF($B74="","",IF(COUNTIF(BASE!$A:$A,PAUSAS!BA$3)=0,"",SUMIFS(BASE!$AA:$AA,BASE!$A:$A,PAUSAS!BA$3,BASE!$G:$G,PAUSAS!$B74)))</f>
        <v>0</v>
      </c>
      <c r="BB74" s="28">
        <f>IF(BA74="","",IF(SUMIFS(METAS!$D:$D,METAS!$B:$B,PAUSAS!$E74)&gt;=BA74,0,BA74-SUMIFS(METAS!$D:$D,METAS!$B:$B,PAUSAS!$E74)))</f>
        <v>0</v>
      </c>
      <c r="BC74" s="18">
        <f>IF($B74="","",IF(COUNTIF(BASE!$A:$A,PAUSAS!BC$3)=0,"",SUMIFS(BASE!$AA:$AA,BASE!$A:$A,PAUSAS!BC$3,BASE!$G:$G,PAUSAS!$B74)))</f>
        <v>0</v>
      </c>
      <c r="BD74" s="18">
        <f>IF(BC74="","",IF(SUMIFS(METAS!$D:$D,METAS!$B:$B,PAUSAS!$E74)&gt;=BC74,0,BC74-SUMIFS(METAS!$D:$D,METAS!$B:$B,PAUSAS!$E74)))</f>
        <v>0</v>
      </c>
      <c r="BE74" s="28">
        <f>IF($B74="","",IF(COUNTIF(BASE!$A:$A,PAUSAS!BE$3)=0,"",SUMIFS(BASE!$AA:$AA,BASE!$A:$A,PAUSAS!BE$3,BASE!$G:$G,PAUSAS!$B74)))</f>
        <v>0</v>
      </c>
      <c r="BF74" s="28">
        <f>IF(BE74="","",IF(SUMIFS(METAS!$D:$D,METAS!$B:$B,PAUSAS!$E74)&gt;=BE74,0,BE74-SUMIFS(METAS!$D:$D,METAS!$B:$B,PAUSAS!$E74)))</f>
        <v>0</v>
      </c>
      <c r="BG74" s="18">
        <f>IF($B74="","",IF(COUNTIF(BASE!$A:$A,PAUSAS!BG$3)=0,"",SUMIFS(BASE!$AA:$AA,BASE!$A:$A,PAUSAS!BG$3,BASE!$G:$G,PAUSAS!$B74)))</f>
        <v>0</v>
      </c>
      <c r="BH74" s="18">
        <f>IF(BG74="","",IF(SUMIFS(METAS!$D:$D,METAS!$B:$B,PAUSAS!$E74)&gt;=BG74,0,BG74-SUMIFS(METAS!$D:$D,METAS!$B:$B,PAUSAS!$E74)))</f>
        <v>0</v>
      </c>
      <c r="BI74" s="28">
        <f>IF($B74="","",IF(COUNTIF(BASE!$A:$A,PAUSAS!BI$3)=0,"",SUMIFS(BASE!$AA:$AA,BASE!$A:$A,PAUSAS!BI$3,BASE!$G:$G,PAUSAS!$B74)))</f>
        <v>0</v>
      </c>
      <c r="BJ74" s="28">
        <f>IF(BI74="","",IF(SUMIFS(METAS!$D:$D,METAS!$B:$B,PAUSAS!$E74)&gt;=BI74,0,BI74-SUMIFS(METAS!$D:$D,METAS!$B:$B,PAUSAS!$E74)))</f>
        <v>0</v>
      </c>
      <c r="BK74" s="18">
        <f>IF($B74="","",IF(COUNTIF(BASE!$A:$A,PAUSAS!BK$3)=0,"",SUMIFS(BASE!$AA:$AA,BASE!$A:$A,PAUSAS!BK$3,BASE!$G:$G,PAUSAS!$B74)))</f>
        <v>0</v>
      </c>
      <c r="BL74" s="18">
        <f>IF(BK74="","",IF(SUMIFS(METAS!$D:$D,METAS!$B:$B,PAUSAS!$E74)&gt;=BK74,0,BK74-SUMIFS(METAS!$D:$D,METAS!$B:$B,PAUSAS!$E74)))</f>
        <v>0</v>
      </c>
      <c r="BM74" s="28">
        <f>IF($B74="","",IF(COUNTIF(BASE!$A:$A,PAUSAS!BM$3)=0,"",SUMIFS(BASE!$AA:$AA,BASE!$A:$A,PAUSAS!BM$3,BASE!$G:$G,PAUSAS!$B74)))</f>
        <v>0</v>
      </c>
      <c r="BN74" s="28">
        <f>IF(BM74="","",IF(SUMIFS(METAS!$D:$D,METAS!$B:$B,PAUSAS!$E74)&gt;=BM74,0,BM74-SUMIFS(METAS!$D:$D,METAS!$B:$B,PAUSAS!$E74)))</f>
        <v>0</v>
      </c>
      <c r="BO74" s="18">
        <f>IF($B74="","",IF(COUNTIF(BASE!$A:$A,PAUSAS!BO$3)=0,"",SUMIFS(BASE!$AA:$AA,BASE!$A:$A,PAUSAS!BO$3,BASE!$G:$G,PAUSAS!$B74)))</f>
        <v>0</v>
      </c>
      <c r="BP74" s="18">
        <f>IF(BO74="","",IF(SUMIFS(METAS!$D:$D,METAS!$B:$B,PAUSAS!$E74)&gt;=BO74,0,BO74-SUMIFS(METAS!$D:$D,METAS!$B:$B,PAUSAS!$E74)))</f>
        <v>0</v>
      </c>
      <c r="BQ74" s="28">
        <f>IF($B74="","",IF(COUNTIF(BASE!$A:$A,PAUSAS!BQ$3)=0,"",SUMIFS(BASE!$AA:$AA,BASE!$A:$A,PAUSAS!BQ$3,BASE!$G:$G,PAUSAS!$B74)))</f>
        <v>0</v>
      </c>
      <c r="BR74" s="28">
        <f>IF(BQ74="","",IF(SUMIFS(METAS!$D:$D,METAS!$B:$B,PAUSAS!$E74)&gt;=BQ74,0,BQ74-SUMIFS(METAS!$D:$D,METAS!$B:$B,PAUSAS!$E74)))</f>
        <v>0</v>
      </c>
      <c r="BS74" s="18">
        <f>IF($B74="","",IF(COUNTIF(BASE!$A:$A,PAUSAS!BS$3)=0,"",SUMIFS(BASE!$AA:$AA,BASE!$A:$A,PAUSAS!BS$3,BASE!$G:$G,PAUSAS!$B74)))</f>
        <v>0</v>
      </c>
      <c r="BT74" s="18">
        <f>IF(BS74="","",IF(SUMIFS(METAS!$D:$D,METAS!$B:$B,PAUSAS!$E74)&gt;=BS74,0,BS74-SUMIFS(METAS!$D:$D,METAS!$B:$B,PAUSAS!$E74)))</f>
        <v>0</v>
      </c>
      <c r="BU74" s="28">
        <f>IF($B74="","",IF(COUNTIF(BASE!$A:$A,PAUSAS!BU$3)=0,"",SUMIFS(BASE!$AA:$AA,BASE!$A:$A,PAUSAS!BU$3,BASE!$G:$G,PAUSAS!$B74)))</f>
        <v>0</v>
      </c>
      <c r="BV74" s="28">
        <f>IF(BU74="","",IF(SUMIFS(METAS!$D:$D,METAS!$B:$B,PAUSAS!$E74)&gt;=BU74,0,BU74-SUMIFS(METAS!$D:$D,METAS!$B:$B,PAUSAS!$E74)))</f>
        <v>0</v>
      </c>
    </row>
    <row r="75" spans="2:74" s="8" customFormat="1" x14ac:dyDescent="0.25">
      <c r="B75" s="50">
        <v>91858</v>
      </c>
      <c r="C75" s="16" t="str">
        <f>IF($B75="","",VLOOKUP($B75,EQUIPE!$B:$E,2,0))</f>
        <v>PIN EXTRA</v>
      </c>
      <c r="D75" s="16" t="str">
        <f>IF($B75="","",VLOOKUP($B75,EQUIPE!$B:$F,5,0))</f>
        <v>PIN EXTRA</v>
      </c>
      <c r="E75" s="18">
        <f>IF($B75="","",VLOOKUP($B75,EQUIPE!$B:$E,3,0))</f>
        <v>0.2638888888888889</v>
      </c>
      <c r="F75" s="16" t="str">
        <f>IF($B75="","",VLOOKUP($B75,EQUIPE!$B:$E,4,0))</f>
        <v>PIN EXTRA</v>
      </c>
      <c r="H75" s="18">
        <f>IF($B75="","",SUMIFS(ABS!$H:$H,ABS!$B:$B,PAUSAS!$B75)*SUMIFS(METAS!$D:$D,METAS!$B:$B,PAUSAS!$E75))</f>
        <v>0</v>
      </c>
      <c r="I75" s="18">
        <f t="shared" si="1"/>
        <v>0</v>
      </c>
      <c r="J75" s="18">
        <f t="shared" si="2"/>
        <v>0</v>
      </c>
      <c r="K75" s="19">
        <f t="shared" si="4"/>
        <v>1</v>
      </c>
      <c r="M75" s="28">
        <f>IF($B75="","",IF(COUNTIF(BASE!$A:$A,PAUSAS!M$3)=0,"",SUMIFS(BASE!$AA:$AA,BASE!$A:$A,PAUSAS!M$3,BASE!$G:$G,PAUSAS!$B75)))</f>
        <v>0</v>
      </c>
      <c r="N75" s="28">
        <f>IF(M75="","",IF(SUMIFS(METAS!$D:$D,METAS!$B:$B,PAUSAS!$E75)&gt;=M75,0,M75-SUMIFS(METAS!$D:$D,METAS!$B:$B,PAUSAS!$E75)))</f>
        <v>0</v>
      </c>
      <c r="O75" s="18">
        <f>IF($B75="","",IF(COUNTIF(BASE!$A:$A,PAUSAS!O$3)=0,"",SUMIFS(BASE!$AA:$AA,BASE!$A:$A,PAUSAS!O$3,BASE!$G:$G,PAUSAS!$B75)))</f>
        <v>0</v>
      </c>
      <c r="P75" s="18">
        <f>IF(O75="","",IF(SUMIFS(METAS!$D:$D,METAS!$B:$B,PAUSAS!$E75)&gt;=O75,0,O75-SUMIFS(METAS!$D:$D,METAS!$B:$B,PAUSAS!$E75)))</f>
        <v>0</v>
      </c>
      <c r="Q75" s="28">
        <f>IF($B75="","",IF(COUNTIF(BASE!$A:$A,PAUSAS!Q$3)=0,"",SUMIFS(BASE!$AA:$AA,BASE!$A:$A,PAUSAS!Q$3,BASE!$G:$G,PAUSAS!$B75)))</f>
        <v>0</v>
      </c>
      <c r="R75" s="28">
        <f>IF(Q75="","",IF(SUMIFS(METAS!$D:$D,METAS!$B:$B,PAUSAS!$E75)&gt;=Q75,0,Q75-SUMIFS(METAS!$D:$D,METAS!$B:$B,PAUSAS!$E75)))</f>
        <v>0</v>
      </c>
      <c r="S75" s="18">
        <f>IF($B75="","",IF(COUNTIF(BASE!$A:$A,PAUSAS!S$3)=0,"",SUMIFS(BASE!$AA:$AA,BASE!$A:$A,PAUSAS!S$3,BASE!$G:$G,PAUSAS!$B75)))</f>
        <v>0</v>
      </c>
      <c r="T75" s="18">
        <f>IF(S75="","",IF(SUMIFS(METAS!$D:$D,METAS!$B:$B,PAUSAS!$E75)&gt;=S75,0,S75-SUMIFS(METAS!$D:$D,METAS!$B:$B,PAUSAS!$E75)))</f>
        <v>0</v>
      </c>
      <c r="U75" s="28">
        <f>IF($B75="","",IF(COUNTIF(BASE!$A:$A,PAUSAS!U$3)=0,"",SUMIFS(BASE!$AA:$AA,BASE!$A:$A,PAUSAS!U$3,BASE!$G:$G,PAUSAS!$B75)))</f>
        <v>0</v>
      </c>
      <c r="V75" s="28">
        <f>IF(U75="","",IF(SUMIFS(METAS!$D:$D,METAS!$B:$B,PAUSAS!$E75)&gt;=U75,0,U75-SUMIFS(METAS!$D:$D,METAS!$B:$B,PAUSAS!$E75)))</f>
        <v>0</v>
      </c>
      <c r="W75" s="18">
        <f>IF($B75="","",IF(COUNTIF(BASE!$A:$A,PAUSAS!W$3)=0,"",SUMIFS(BASE!$AA:$AA,BASE!$A:$A,PAUSAS!W$3,BASE!$G:$G,PAUSAS!$B75)))</f>
        <v>0</v>
      </c>
      <c r="X75" s="18">
        <f>IF(W75="","",IF(SUMIFS(METAS!$D:$D,METAS!$B:$B,PAUSAS!$E75)&gt;=W75,0,W75-SUMIFS(METAS!$D:$D,METAS!$B:$B,PAUSAS!$E75)))</f>
        <v>0</v>
      </c>
      <c r="Y75" s="28">
        <f>IF($B75="","",IF(COUNTIF(BASE!$A:$A,PAUSAS!Y$3)=0,"",SUMIFS(BASE!$AA:$AA,BASE!$A:$A,PAUSAS!Y$3,BASE!$G:$G,PAUSAS!$B75)))</f>
        <v>0</v>
      </c>
      <c r="Z75" s="28">
        <f>IF(Y75="","",IF(SUMIFS(METAS!$D:$D,METAS!$B:$B,PAUSAS!$E75)&gt;=Y75,0,Y75-SUMIFS(METAS!$D:$D,METAS!$B:$B,PAUSAS!$E75)))</f>
        <v>0</v>
      </c>
      <c r="AA75" s="18">
        <f>IF($B75="","",IF(COUNTIF(BASE!$A:$A,PAUSAS!AA$3)=0,"",SUMIFS(BASE!$AA:$AA,BASE!$A:$A,PAUSAS!AA$3,BASE!$G:$G,PAUSAS!$B75)))</f>
        <v>0</v>
      </c>
      <c r="AB75" s="18">
        <f>IF(AA75="","",IF(SUMIFS(METAS!$D:$D,METAS!$B:$B,PAUSAS!$E75)&gt;=AA75,0,AA75-SUMIFS(METAS!$D:$D,METAS!$B:$B,PAUSAS!$E75)))</f>
        <v>0</v>
      </c>
      <c r="AC75" s="28">
        <f>IF($B75="","",IF(COUNTIF(BASE!$A:$A,PAUSAS!AC$3)=0,"",SUMIFS(BASE!$AA:$AA,BASE!$A:$A,PAUSAS!AC$3,BASE!$G:$G,PAUSAS!$B75)))</f>
        <v>0</v>
      </c>
      <c r="AD75" s="28">
        <f>IF(AC75="","",IF(SUMIFS(METAS!$D:$D,METAS!$B:$B,PAUSAS!$E75)&gt;=AC75,0,AC75-SUMIFS(METAS!$D:$D,METAS!$B:$B,PAUSAS!$E75)))</f>
        <v>0</v>
      </c>
      <c r="AE75" s="18">
        <f>IF($B75="","",IF(COUNTIF(BASE!$A:$A,PAUSAS!AE$3)=0,"",SUMIFS(BASE!$AA:$AA,BASE!$A:$A,PAUSAS!AE$3,BASE!$G:$G,PAUSAS!$B75)))</f>
        <v>0</v>
      </c>
      <c r="AF75" s="18">
        <f>IF(AE75="","",IF(SUMIFS(METAS!$D:$D,METAS!$B:$B,PAUSAS!$E75)&gt;=AE75,0,AE75-SUMIFS(METAS!$D:$D,METAS!$B:$B,PAUSAS!$E75)))</f>
        <v>0</v>
      </c>
      <c r="AG75" s="28">
        <f>IF($B75="","",IF(COUNTIF(BASE!$A:$A,PAUSAS!AG$3)=0,"",SUMIFS(BASE!$AA:$AA,BASE!$A:$A,PAUSAS!AG$3,BASE!$G:$G,PAUSAS!$B75)))</f>
        <v>0</v>
      </c>
      <c r="AH75" s="28">
        <f>IF(AG75="","",IF(SUMIFS(METAS!$D:$D,METAS!$B:$B,PAUSAS!$E75)&gt;=AG75,0,AG75-SUMIFS(METAS!$D:$D,METAS!$B:$B,PAUSAS!$E75)))</f>
        <v>0</v>
      </c>
      <c r="AI75" s="18">
        <f>IF($B75="","",IF(COUNTIF(BASE!$A:$A,PAUSAS!AI$3)=0,"",SUMIFS(BASE!$AA:$AA,BASE!$A:$A,PAUSAS!AI$3,BASE!$G:$G,PAUSAS!$B75)))</f>
        <v>0</v>
      </c>
      <c r="AJ75" s="18">
        <f>IF(AI75="","",IF(SUMIFS(METAS!$D:$D,METAS!$B:$B,PAUSAS!$E75)&gt;=AI75,0,AI75-SUMIFS(METAS!$D:$D,METAS!$B:$B,PAUSAS!$E75)))</f>
        <v>0</v>
      </c>
      <c r="AK75" s="28">
        <f>IF($B75="","",IF(COUNTIF(BASE!$A:$A,PAUSAS!AK$3)=0,"",SUMIFS(BASE!$AA:$AA,BASE!$A:$A,PAUSAS!AK$3,BASE!$G:$G,PAUSAS!$B75)))</f>
        <v>0</v>
      </c>
      <c r="AL75" s="28">
        <f>IF(AK75="","",IF(SUMIFS(METAS!$D:$D,METAS!$B:$B,PAUSAS!$E75)&gt;=AK75,0,AK75-SUMIFS(METAS!$D:$D,METAS!$B:$B,PAUSAS!$E75)))</f>
        <v>0</v>
      </c>
      <c r="AM75" s="18">
        <f>IF($B75="","",IF(COUNTIF(BASE!$A:$A,PAUSAS!AM$3)=0,"",SUMIFS(BASE!$AA:$AA,BASE!$A:$A,PAUSAS!AM$3,BASE!$G:$G,PAUSAS!$B75)))</f>
        <v>0</v>
      </c>
      <c r="AN75" s="18">
        <f>IF(AM75="","",IF(SUMIFS(METAS!$D:$D,METAS!$B:$B,PAUSAS!$E75)&gt;=AM75,0,AM75-SUMIFS(METAS!$D:$D,METAS!$B:$B,PAUSAS!$E75)))</f>
        <v>0</v>
      </c>
      <c r="AO75" s="28">
        <f>IF($B75="","",IF(COUNTIF(BASE!$A:$A,PAUSAS!AO$3)=0,"",SUMIFS(BASE!$AA:$AA,BASE!$A:$A,PAUSAS!AO$3,BASE!$G:$G,PAUSAS!$B75)))</f>
        <v>0</v>
      </c>
      <c r="AP75" s="28">
        <f>IF(AO75="","",IF(SUMIFS(METAS!$D:$D,METAS!$B:$B,PAUSAS!$E75)&gt;=AO75,0,AO75-SUMIFS(METAS!$D:$D,METAS!$B:$B,PAUSAS!$E75)))</f>
        <v>0</v>
      </c>
      <c r="AQ75" s="18">
        <f>IF($B75="","",IF(COUNTIF(BASE!$A:$A,PAUSAS!AQ$3)=0,"",SUMIFS(BASE!$AA:$AA,BASE!$A:$A,PAUSAS!AQ$3,BASE!$G:$G,PAUSAS!$B75)))</f>
        <v>0</v>
      </c>
      <c r="AR75" s="18">
        <f>IF(AQ75="","",IF(SUMIFS(METAS!$D:$D,METAS!$B:$B,PAUSAS!$E75)&gt;=AQ75,0,AQ75-SUMIFS(METAS!$D:$D,METAS!$B:$B,PAUSAS!$E75)))</f>
        <v>0</v>
      </c>
      <c r="AS75" s="28">
        <f>IF($B75="","",IF(COUNTIF(BASE!$A:$A,PAUSAS!AS$3)=0,"",SUMIFS(BASE!$AA:$AA,BASE!$A:$A,PAUSAS!AS$3,BASE!$G:$G,PAUSAS!$B75)))</f>
        <v>0</v>
      </c>
      <c r="AT75" s="28">
        <f>IF(AS75="","",IF(SUMIFS(METAS!$D:$D,METAS!$B:$B,PAUSAS!$E75)&gt;=AS75,0,AS75-SUMIFS(METAS!$D:$D,METAS!$B:$B,PAUSAS!$E75)))</f>
        <v>0</v>
      </c>
      <c r="AU75" s="18">
        <f>IF($B75="","",IF(COUNTIF(BASE!$A:$A,PAUSAS!AU$3)=0,"",SUMIFS(BASE!$AA:$AA,BASE!$A:$A,PAUSAS!AU$3,BASE!$G:$G,PAUSAS!$B75)))</f>
        <v>0</v>
      </c>
      <c r="AV75" s="18">
        <f>IF(AU75="","",IF(SUMIFS(METAS!$D:$D,METAS!$B:$B,PAUSAS!$E75)&gt;=AU75,0,AU75-SUMIFS(METAS!$D:$D,METAS!$B:$B,PAUSAS!$E75)))</f>
        <v>0</v>
      </c>
      <c r="AW75" s="28">
        <f>IF($B75="","",IF(COUNTIF(BASE!$A:$A,PAUSAS!AW$3)=0,"",SUMIFS(BASE!$AA:$AA,BASE!$A:$A,PAUSAS!AW$3,BASE!$G:$G,PAUSAS!$B75)))</f>
        <v>0</v>
      </c>
      <c r="AX75" s="28">
        <f>IF(AW75="","",IF(SUMIFS(METAS!$D:$D,METAS!$B:$B,PAUSAS!$E75)&gt;=AW75,0,AW75-SUMIFS(METAS!$D:$D,METAS!$B:$B,PAUSAS!$E75)))</f>
        <v>0</v>
      </c>
      <c r="AY75" s="18">
        <f>IF($B75="","",IF(COUNTIF(BASE!$A:$A,PAUSAS!AY$3)=0,"",SUMIFS(BASE!$AA:$AA,BASE!$A:$A,PAUSAS!AY$3,BASE!$G:$G,PAUSAS!$B75)))</f>
        <v>0</v>
      </c>
      <c r="AZ75" s="18">
        <f>IF(AY75="","",IF(SUMIFS(METAS!$D:$D,METAS!$B:$B,PAUSAS!$E75)&gt;=AY75,0,AY75-SUMIFS(METAS!$D:$D,METAS!$B:$B,PAUSAS!$E75)))</f>
        <v>0</v>
      </c>
      <c r="BA75" s="28">
        <f>IF($B75="","",IF(COUNTIF(BASE!$A:$A,PAUSAS!BA$3)=0,"",SUMIFS(BASE!$AA:$AA,BASE!$A:$A,PAUSAS!BA$3,BASE!$G:$G,PAUSAS!$B75)))</f>
        <v>0</v>
      </c>
      <c r="BB75" s="28">
        <f>IF(BA75="","",IF(SUMIFS(METAS!$D:$D,METAS!$B:$B,PAUSAS!$E75)&gt;=BA75,0,BA75-SUMIFS(METAS!$D:$D,METAS!$B:$B,PAUSAS!$E75)))</f>
        <v>0</v>
      </c>
      <c r="BC75" s="18">
        <f>IF($B75="","",IF(COUNTIF(BASE!$A:$A,PAUSAS!BC$3)=0,"",SUMIFS(BASE!$AA:$AA,BASE!$A:$A,PAUSAS!BC$3,BASE!$G:$G,PAUSAS!$B75)))</f>
        <v>0</v>
      </c>
      <c r="BD75" s="18">
        <f>IF(BC75="","",IF(SUMIFS(METAS!$D:$D,METAS!$B:$B,PAUSAS!$E75)&gt;=BC75,0,BC75-SUMIFS(METAS!$D:$D,METAS!$B:$B,PAUSAS!$E75)))</f>
        <v>0</v>
      </c>
      <c r="BE75" s="28">
        <f>IF($B75="","",IF(COUNTIF(BASE!$A:$A,PAUSAS!BE$3)=0,"",SUMIFS(BASE!$AA:$AA,BASE!$A:$A,PAUSAS!BE$3,BASE!$G:$G,PAUSAS!$B75)))</f>
        <v>0</v>
      </c>
      <c r="BF75" s="28">
        <f>IF(BE75="","",IF(SUMIFS(METAS!$D:$D,METAS!$B:$B,PAUSAS!$E75)&gt;=BE75,0,BE75-SUMIFS(METAS!$D:$D,METAS!$B:$B,PAUSAS!$E75)))</f>
        <v>0</v>
      </c>
      <c r="BG75" s="18">
        <f>IF($B75="","",IF(COUNTIF(BASE!$A:$A,PAUSAS!BG$3)=0,"",SUMIFS(BASE!$AA:$AA,BASE!$A:$A,PAUSAS!BG$3,BASE!$G:$G,PAUSAS!$B75)))</f>
        <v>0</v>
      </c>
      <c r="BH75" s="18">
        <f>IF(BG75="","",IF(SUMIFS(METAS!$D:$D,METAS!$B:$B,PAUSAS!$E75)&gt;=BG75,0,BG75-SUMIFS(METAS!$D:$D,METAS!$B:$B,PAUSAS!$E75)))</f>
        <v>0</v>
      </c>
      <c r="BI75" s="28">
        <f>IF($B75="","",IF(COUNTIF(BASE!$A:$A,PAUSAS!BI$3)=0,"",SUMIFS(BASE!$AA:$AA,BASE!$A:$A,PAUSAS!BI$3,BASE!$G:$G,PAUSAS!$B75)))</f>
        <v>0</v>
      </c>
      <c r="BJ75" s="28">
        <f>IF(BI75="","",IF(SUMIFS(METAS!$D:$D,METAS!$B:$B,PAUSAS!$E75)&gt;=BI75,0,BI75-SUMIFS(METAS!$D:$D,METAS!$B:$B,PAUSAS!$E75)))</f>
        <v>0</v>
      </c>
      <c r="BK75" s="18">
        <f>IF($B75="","",IF(COUNTIF(BASE!$A:$A,PAUSAS!BK$3)=0,"",SUMIFS(BASE!$AA:$AA,BASE!$A:$A,PAUSAS!BK$3,BASE!$G:$G,PAUSAS!$B75)))</f>
        <v>0</v>
      </c>
      <c r="BL75" s="18">
        <f>IF(BK75="","",IF(SUMIFS(METAS!$D:$D,METAS!$B:$B,PAUSAS!$E75)&gt;=BK75,0,BK75-SUMIFS(METAS!$D:$D,METAS!$B:$B,PAUSAS!$E75)))</f>
        <v>0</v>
      </c>
      <c r="BM75" s="28">
        <f>IF($B75="","",IF(COUNTIF(BASE!$A:$A,PAUSAS!BM$3)=0,"",SUMIFS(BASE!$AA:$AA,BASE!$A:$A,PAUSAS!BM$3,BASE!$G:$G,PAUSAS!$B75)))</f>
        <v>0</v>
      </c>
      <c r="BN75" s="28">
        <f>IF(BM75="","",IF(SUMIFS(METAS!$D:$D,METAS!$B:$B,PAUSAS!$E75)&gt;=BM75,0,BM75-SUMIFS(METAS!$D:$D,METAS!$B:$B,PAUSAS!$E75)))</f>
        <v>0</v>
      </c>
      <c r="BO75" s="18">
        <f>IF($B75="","",IF(COUNTIF(BASE!$A:$A,PAUSAS!BO$3)=0,"",SUMIFS(BASE!$AA:$AA,BASE!$A:$A,PAUSAS!BO$3,BASE!$G:$G,PAUSAS!$B75)))</f>
        <v>0</v>
      </c>
      <c r="BP75" s="18">
        <f>IF(BO75="","",IF(SUMIFS(METAS!$D:$D,METAS!$B:$B,PAUSAS!$E75)&gt;=BO75,0,BO75-SUMIFS(METAS!$D:$D,METAS!$B:$B,PAUSAS!$E75)))</f>
        <v>0</v>
      </c>
      <c r="BQ75" s="28">
        <f>IF($B75="","",IF(COUNTIF(BASE!$A:$A,PAUSAS!BQ$3)=0,"",SUMIFS(BASE!$AA:$AA,BASE!$A:$A,PAUSAS!BQ$3,BASE!$G:$G,PAUSAS!$B75)))</f>
        <v>0</v>
      </c>
      <c r="BR75" s="28">
        <f>IF(BQ75="","",IF(SUMIFS(METAS!$D:$D,METAS!$B:$B,PAUSAS!$E75)&gt;=BQ75,0,BQ75-SUMIFS(METAS!$D:$D,METAS!$B:$B,PAUSAS!$E75)))</f>
        <v>0</v>
      </c>
      <c r="BS75" s="18">
        <f>IF($B75="","",IF(COUNTIF(BASE!$A:$A,PAUSAS!BS$3)=0,"",SUMIFS(BASE!$AA:$AA,BASE!$A:$A,PAUSAS!BS$3,BASE!$G:$G,PAUSAS!$B75)))</f>
        <v>0</v>
      </c>
      <c r="BT75" s="18">
        <f>IF(BS75="","",IF(SUMIFS(METAS!$D:$D,METAS!$B:$B,PAUSAS!$E75)&gt;=BS75,0,BS75-SUMIFS(METAS!$D:$D,METAS!$B:$B,PAUSAS!$E75)))</f>
        <v>0</v>
      </c>
      <c r="BU75" s="28">
        <f>IF($B75="","",IF(COUNTIF(BASE!$A:$A,PAUSAS!BU$3)=0,"",SUMIFS(BASE!$AA:$AA,BASE!$A:$A,PAUSAS!BU$3,BASE!$G:$G,PAUSAS!$B75)))</f>
        <v>0</v>
      </c>
      <c r="BV75" s="28">
        <f>IF(BU75="","",IF(SUMIFS(METAS!$D:$D,METAS!$B:$B,PAUSAS!$E75)&gt;=BU75,0,BU75-SUMIFS(METAS!$D:$D,METAS!$B:$B,PAUSAS!$E75)))</f>
        <v>0</v>
      </c>
    </row>
    <row r="76" spans="2:74" s="8" customFormat="1" x14ac:dyDescent="0.25">
      <c r="B76" s="50">
        <v>92184</v>
      </c>
      <c r="C76" s="16" t="str">
        <f>IF($B76="","",VLOOKUP($B76,EQUIPE!$B:$E,2,0))</f>
        <v>PIN EXTRA</v>
      </c>
      <c r="D76" s="16" t="str">
        <f>IF($B76="","",VLOOKUP($B76,EQUIPE!$B:$F,5,0))</f>
        <v>PIN EXTRA</v>
      </c>
      <c r="E76" s="18">
        <f>IF($B76="","",VLOOKUP($B76,EQUIPE!$B:$E,3,0))</f>
        <v>0.26388888888888895</v>
      </c>
      <c r="F76" s="16" t="str">
        <f>IF($B76="","",VLOOKUP($B76,EQUIPE!$B:$E,4,0))</f>
        <v>PIN EXTRA</v>
      </c>
      <c r="H76" s="18">
        <f>IF($B76="","",SUMIFS(ABS!$H:$H,ABS!$B:$B,PAUSAS!$B76)*SUMIFS(METAS!$D:$D,METAS!$B:$B,PAUSAS!$E76))</f>
        <v>0</v>
      </c>
      <c r="I76" s="18">
        <f t="shared" si="1"/>
        <v>0</v>
      </c>
      <c r="J76" s="18">
        <f t="shared" si="2"/>
        <v>0</v>
      </c>
      <c r="K76" s="19">
        <f t="shared" si="4"/>
        <v>1</v>
      </c>
      <c r="M76" s="28">
        <f>IF($B76="","",IF(COUNTIF(BASE!$A:$A,PAUSAS!M$3)=0,"",SUMIFS(BASE!$AA:$AA,BASE!$A:$A,PAUSAS!M$3,BASE!$G:$G,PAUSAS!$B76)))</f>
        <v>0</v>
      </c>
      <c r="N76" s="28">
        <f>IF(M76="","",IF(SUMIFS(METAS!$D:$D,METAS!$B:$B,PAUSAS!$E76)&gt;=M76,0,M76-SUMIFS(METAS!$D:$D,METAS!$B:$B,PAUSAS!$E76)))</f>
        <v>0</v>
      </c>
      <c r="O76" s="18">
        <f>IF($B76="","",IF(COUNTIF(BASE!$A:$A,PAUSAS!O$3)=0,"",SUMIFS(BASE!$AA:$AA,BASE!$A:$A,PAUSAS!O$3,BASE!$G:$G,PAUSAS!$B76)))</f>
        <v>0</v>
      </c>
      <c r="P76" s="18">
        <f>IF(O76="","",IF(SUMIFS(METAS!$D:$D,METAS!$B:$B,PAUSAS!$E76)&gt;=O76,0,O76-SUMIFS(METAS!$D:$D,METAS!$B:$B,PAUSAS!$E76)))</f>
        <v>0</v>
      </c>
      <c r="Q76" s="28">
        <f>IF($B76="","",IF(COUNTIF(BASE!$A:$A,PAUSAS!Q$3)=0,"",SUMIFS(BASE!$AA:$AA,BASE!$A:$A,PAUSAS!Q$3,BASE!$G:$G,PAUSAS!$B76)))</f>
        <v>0</v>
      </c>
      <c r="R76" s="28">
        <f>IF(Q76="","",IF(SUMIFS(METAS!$D:$D,METAS!$B:$B,PAUSAS!$E76)&gt;=Q76,0,Q76-SUMIFS(METAS!$D:$D,METAS!$B:$B,PAUSAS!$E76)))</f>
        <v>0</v>
      </c>
      <c r="S76" s="18">
        <f>IF($B76="","",IF(COUNTIF(BASE!$A:$A,PAUSAS!S$3)=0,"",SUMIFS(BASE!$AA:$AA,BASE!$A:$A,PAUSAS!S$3,BASE!$G:$G,PAUSAS!$B76)))</f>
        <v>0</v>
      </c>
      <c r="T76" s="18">
        <f>IF(S76="","",IF(SUMIFS(METAS!$D:$D,METAS!$B:$B,PAUSAS!$E76)&gt;=S76,0,S76-SUMIFS(METAS!$D:$D,METAS!$B:$B,PAUSAS!$E76)))</f>
        <v>0</v>
      </c>
      <c r="U76" s="28">
        <f>IF($B76="","",IF(COUNTIF(BASE!$A:$A,PAUSAS!U$3)=0,"",SUMIFS(BASE!$AA:$AA,BASE!$A:$A,PAUSAS!U$3,BASE!$G:$G,PAUSAS!$B76)))</f>
        <v>0</v>
      </c>
      <c r="V76" s="28">
        <f>IF(U76="","",IF(SUMIFS(METAS!$D:$D,METAS!$B:$B,PAUSAS!$E76)&gt;=U76,0,U76-SUMIFS(METAS!$D:$D,METAS!$B:$B,PAUSAS!$E76)))</f>
        <v>0</v>
      </c>
      <c r="W76" s="18">
        <f>IF($B76="","",IF(COUNTIF(BASE!$A:$A,PAUSAS!W$3)=0,"",SUMIFS(BASE!$AA:$AA,BASE!$A:$A,PAUSAS!W$3,BASE!$G:$G,PAUSAS!$B76)))</f>
        <v>0</v>
      </c>
      <c r="X76" s="18">
        <f>IF(W76="","",IF(SUMIFS(METAS!$D:$D,METAS!$B:$B,PAUSAS!$E76)&gt;=W76,0,W76-SUMIFS(METAS!$D:$D,METAS!$B:$B,PAUSAS!$E76)))</f>
        <v>0</v>
      </c>
      <c r="Y76" s="28">
        <f>IF($B76="","",IF(COUNTIF(BASE!$A:$A,PAUSAS!Y$3)=0,"",SUMIFS(BASE!$AA:$AA,BASE!$A:$A,PAUSAS!Y$3,BASE!$G:$G,PAUSAS!$B76)))</f>
        <v>0</v>
      </c>
      <c r="Z76" s="28">
        <f>IF(Y76="","",IF(SUMIFS(METAS!$D:$D,METAS!$B:$B,PAUSAS!$E76)&gt;=Y76,0,Y76-SUMIFS(METAS!$D:$D,METAS!$B:$B,PAUSAS!$E76)))</f>
        <v>0</v>
      </c>
      <c r="AA76" s="18">
        <f>IF($B76="","",IF(COUNTIF(BASE!$A:$A,PAUSAS!AA$3)=0,"",SUMIFS(BASE!$AA:$AA,BASE!$A:$A,PAUSAS!AA$3,BASE!$G:$G,PAUSAS!$B76)))</f>
        <v>0</v>
      </c>
      <c r="AB76" s="18">
        <f>IF(AA76="","",IF(SUMIFS(METAS!$D:$D,METAS!$B:$B,PAUSAS!$E76)&gt;=AA76,0,AA76-SUMIFS(METAS!$D:$D,METAS!$B:$B,PAUSAS!$E76)))</f>
        <v>0</v>
      </c>
      <c r="AC76" s="28">
        <f>IF($B76="","",IF(COUNTIF(BASE!$A:$A,PAUSAS!AC$3)=0,"",SUMIFS(BASE!$AA:$AA,BASE!$A:$A,PAUSAS!AC$3,BASE!$G:$G,PAUSAS!$B76)))</f>
        <v>0</v>
      </c>
      <c r="AD76" s="28">
        <f>IF(AC76="","",IF(SUMIFS(METAS!$D:$D,METAS!$B:$B,PAUSAS!$E76)&gt;=AC76,0,AC76-SUMIFS(METAS!$D:$D,METAS!$B:$B,PAUSAS!$E76)))</f>
        <v>0</v>
      </c>
      <c r="AE76" s="18">
        <f>IF($B76="","",IF(COUNTIF(BASE!$A:$A,PAUSAS!AE$3)=0,"",SUMIFS(BASE!$AA:$AA,BASE!$A:$A,PAUSAS!AE$3,BASE!$G:$G,PAUSAS!$B76)))</f>
        <v>0</v>
      </c>
      <c r="AF76" s="18">
        <f>IF(AE76="","",IF(SUMIFS(METAS!$D:$D,METAS!$B:$B,PAUSAS!$E76)&gt;=AE76,0,AE76-SUMIFS(METAS!$D:$D,METAS!$B:$B,PAUSAS!$E76)))</f>
        <v>0</v>
      </c>
      <c r="AG76" s="28">
        <f>IF($B76="","",IF(COUNTIF(BASE!$A:$A,PAUSAS!AG$3)=0,"",SUMIFS(BASE!$AA:$AA,BASE!$A:$A,PAUSAS!AG$3,BASE!$G:$G,PAUSAS!$B76)))</f>
        <v>0</v>
      </c>
      <c r="AH76" s="28">
        <f>IF(AG76="","",IF(SUMIFS(METAS!$D:$D,METAS!$B:$B,PAUSAS!$E76)&gt;=AG76,0,AG76-SUMIFS(METAS!$D:$D,METAS!$B:$B,PAUSAS!$E76)))</f>
        <v>0</v>
      </c>
      <c r="AI76" s="18">
        <f>IF($B76="","",IF(COUNTIF(BASE!$A:$A,PAUSAS!AI$3)=0,"",SUMIFS(BASE!$AA:$AA,BASE!$A:$A,PAUSAS!AI$3,BASE!$G:$G,PAUSAS!$B76)))</f>
        <v>0</v>
      </c>
      <c r="AJ76" s="18">
        <f>IF(AI76="","",IF(SUMIFS(METAS!$D:$D,METAS!$B:$B,PAUSAS!$E76)&gt;=AI76,0,AI76-SUMIFS(METAS!$D:$D,METAS!$B:$B,PAUSAS!$E76)))</f>
        <v>0</v>
      </c>
      <c r="AK76" s="28">
        <f>IF($B76="","",IF(COUNTIF(BASE!$A:$A,PAUSAS!AK$3)=0,"",SUMIFS(BASE!$AA:$AA,BASE!$A:$A,PAUSAS!AK$3,BASE!$G:$G,PAUSAS!$B76)))</f>
        <v>0</v>
      </c>
      <c r="AL76" s="28">
        <f>IF(AK76="","",IF(SUMIFS(METAS!$D:$D,METAS!$B:$B,PAUSAS!$E76)&gt;=AK76,0,AK76-SUMIFS(METAS!$D:$D,METAS!$B:$B,PAUSAS!$E76)))</f>
        <v>0</v>
      </c>
      <c r="AM76" s="18">
        <f>IF($B76="","",IF(COUNTIF(BASE!$A:$A,PAUSAS!AM$3)=0,"",SUMIFS(BASE!$AA:$AA,BASE!$A:$A,PAUSAS!AM$3,BASE!$G:$G,PAUSAS!$B76)))</f>
        <v>0</v>
      </c>
      <c r="AN76" s="18">
        <f>IF(AM76="","",IF(SUMIFS(METAS!$D:$D,METAS!$B:$B,PAUSAS!$E76)&gt;=AM76,0,AM76-SUMIFS(METAS!$D:$D,METAS!$B:$B,PAUSAS!$E76)))</f>
        <v>0</v>
      </c>
      <c r="AO76" s="28">
        <f>IF($B76="","",IF(COUNTIF(BASE!$A:$A,PAUSAS!AO$3)=0,"",SUMIFS(BASE!$AA:$AA,BASE!$A:$A,PAUSAS!AO$3,BASE!$G:$G,PAUSAS!$B76)))</f>
        <v>0</v>
      </c>
      <c r="AP76" s="28">
        <f>IF(AO76="","",IF(SUMIFS(METAS!$D:$D,METAS!$B:$B,PAUSAS!$E76)&gt;=AO76,0,AO76-SUMIFS(METAS!$D:$D,METAS!$B:$B,PAUSAS!$E76)))</f>
        <v>0</v>
      </c>
      <c r="AQ76" s="18">
        <f>IF($B76="","",IF(COUNTIF(BASE!$A:$A,PAUSAS!AQ$3)=0,"",SUMIFS(BASE!$AA:$AA,BASE!$A:$A,PAUSAS!AQ$3,BASE!$G:$G,PAUSAS!$B76)))</f>
        <v>0</v>
      </c>
      <c r="AR76" s="18">
        <f>IF(AQ76="","",IF(SUMIFS(METAS!$D:$D,METAS!$B:$B,PAUSAS!$E76)&gt;=AQ76,0,AQ76-SUMIFS(METAS!$D:$D,METAS!$B:$B,PAUSAS!$E76)))</f>
        <v>0</v>
      </c>
      <c r="AS76" s="28">
        <f>IF($B76="","",IF(COUNTIF(BASE!$A:$A,PAUSAS!AS$3)=0,"",SUMIFS(BASE!$AA:$AA,BASE!$A:$A,PAUSAS!AS$3,BASE!$G:$G,PAUSAS!$B76)))</f>
        <v>0</v>
      </c>
      <c r="AT76" s="28">
        <f>IF(AS76="","",IF(SUMIFS(METAS!$D:$D,METAS!$B:$B,PAUSAS!$E76)&gt;=AS76,0,AS76-SUMIFS(METAS!$D:$D,METAS!$B:$B,PAUSAS!$E76)))</f>
        <v>0</v>
      </c>
      <c r="AU76" s="18">
        <f>IF($B76="","",IF(COUNTIF(BASE!$A:$A,PAUSAS!AU$3)=0,"",SUMIFS(BASE!$AA:$AA,BASE!$A:$A,PAUSAS!AU$3,BASE!$G:$G,PAUSAS!$B76)))</f>
        <v>0</v>
      </c>
      <c r="AV76" s="18">
        <f>IF(AU76="","",IF(SUMIFS(METAS!$D:$D,METAS!$B:$B,PAUSAS!$E76)&gt;=AU76,0,AU76-SUMIFS(METAS!$D:$D,METAS!$B:$B,PAUSAS!$E76)))</f>
        <v>0</v>
      </c>
      <c r="AW76" s="28">
        <f>IF($B76="","",IF(COUNTIF(BASE!$A:$A,PAUSAS!AW$3)=0,"",SUMIFS(BASE!$AA:$AA,BASE!$A:$A,PAUSAS!AW$3,BASE!$G:$G,PAUSAS!$B76)))</f>
        <v>0</v>
      </c>
      <c r="AX76" s="28">
        <f>IF(AW76="","",IF(SUMIFS(METAS!$D:$D,METAS!$B:$B,PAUSAS!$E76)&gt;=AW76,0,AW76-SUMIFS(METAS!$D:$D,METAS!$B:$B,PAUSAS!$E76)))</f>
        <v>0</v>
      </c>
      <c r="AY76" s="18">
        <f>IF($B76="","",IF(COUNTIF(BASE!$A:$A,PAUSAS!AY$3)=0,"",SUMIFS(BASE!$AA:$AA,BASE!$A:$A,PAUSAS!AY$3,BASE!$G:$G,PAUSAS!$B76)))</f>
        <v>0</v>
      </c>
      <c r="AZ76" s="18">
        <f>IF(AY76="","",IF(SUMIFS(METAS!$D:$D,METAS!$B:$B,PAUSAS!$E76)&gt;=AY76,0,AY76-SUMIFS(METAS!$D:$D,METAS!$B:$B,PAUSAS!$E76)))</f>
        <v>0</v>
      </c>
      <c r="BA76" s="28">
        <f>IF($B76="","",IF(COUNTIF(BASE!$A:$A,PAUSAS!BA$3)=0,"",SUMIFS(BASE!$AA:$AA,BASE!$A:$A,PAUSAS!BA$3,BASE!$G:$G,PAUSAS!$B76)))</f>
        <v>0</v>
      </c>
      <c r="BB76" s="28">
        <f>IF(BA76="","",IF(SUMIFS(METAS!$D:$D,METAS!$B:$B,PAUSAS!$E76)&gt;=BA76,0,BA76-SUMIFS(METAS!$D:$D,METAS!$B:$B,PAUSAS!$E76)))</f>
        <v>0</v>
      </c>
      <c r="BC76" s="18">
        <f>IF($B76="","",IF(COUNTIF(BASE!$A:$A,PAUSAS!BC$3)=0,"",SUMIFS(BASE!$AA:$AA,BASE!$A:$A,PAUSAS!BC$3,BASE!$G:$G,PAUSAS!$B76)))</f>
        <v>0</v>
      </c>
      <c r="BD76" s="18">
        <f>IF(BC76="","",IF(SUMIFS(METAS!$D:$D,METAS!$B:$B,PAUSAS!$E76)&gt;=BC76,0,BC76-SUMIFS(METAS!$D:$D,METAS!$B:$B,PAUSAS!$E76)))</f>
        <v>0</v>
      </c>
      <c r="BE76" s="28">
        <f>IF($B76="","",IF(COUNTIF(BASE!$A:$A,PAUSAS!BE$3)=0,"",SUMIFS(BASE!$AA:$AA,BASE!$A:$A,PAUSAS!BE$3,BASE!$G:$G,PAUSAS!$B76)))</f>
        <v>0</v>
      </c>
      <c r="BF76" s="28">
        <f>IF(BE76="","",IF(SUMIFS(METAS!$D:$D,METAS!$B:$B,PAUSAS!$E76)&gt;=BE76,0,BE76-SUMIFS(METAS!$D:$D,METAS!$B:$B,PAUSAS!$E76)))</f>
        <v>0</v>
      </c>
      <c r="BG76" s="18">
        <f>IF($B76="","",IF(COUNTIF(BASE!$A:$A,PAUSAS!BG$3)=0,"",SUMIFS(BASE!$AA:$AA,BASE!$A:$A,PAUSAS!BG$3,BASE!$G:$G,PAUSAS!$B76)))</f>
        <v>0</v>
      </c>
      <c r="BH76" s="18">
        <f>IF(BG76="","",IF(SUMIFS(METAS!$D:$D,METAS!$B:$B,PAUSAS!$E76)&gt;=BG76,0,BG76-SUMIFS(METAS!$D:$D,METAS!$B:$B,PAUSAS!$E76)))</f>
        <v>0</v>
      </c>
      <c r="BI76" s="28">
        <f>IF($B76="","",IF(COUNTIF(BASE!$A:$A,PAUSAS!BI$3)=0,"",SUMIFS(BASE!$AA:$AA,BASE!$A:$A,PAUSAS!BI$3,BASE!$G:$G,PAUSAS!$B76)))</f>
        <v>0</v>
      </c>
      <c r="BJ76" s="28">
        <f>IF(BI76="","",IF(SUMIFS(METAS!$D:$D,METAS!$B:$B,PAUSAS!$E76)&gt;=BI76,0,BI76-SUMIFS(METAS!$D:$D,METAS!$B:$B,PAUSAS!$E76)))</f>
        <v>0</v>
      </c>
      <c r="BK76" s="18">
        <f>IF($B76="","",IF(COUNTIF(BASE!$A:$A,PAUSAS!BK$3)=0,"",SUMIFS(BASE!$AA:$AA,BASE!$A:$A,PAUSAS!BK$3,BASE!$G:$G,PAUSAS!$B76)))</f>
        <v>0</v>
      </c>
      <c r="BL76" s="18">
        <f>IF(BK76="","",IF(SUMIFS(METAS!$D:$D,METAS!$B:$B,PAUSAS!$E76)&gt;=BK76,0,BK76-SUMIFS(METAS!$D:$D,METAS!$B:$B,PAUSAS!$E76)))</f>
        <v>0</v>
      </c>
      <c r="BM76" s="28">
        <f>IF($B76="","",IF(COUNTIF(BASE!$A:$A,PAUSAS!BM$3)=0,"",SUMIFS(BASE!$AA:$AA,BASE!$A:$A,PAUSAS!BM$3,BASE!$G:$G,PAUSAS!$B76)))</f>
        <v>0</v>
      </c>
      <c r="BN76" s="28">
        <f>IF(BM76="","",IF(SUMIFS(METAS!$D:$D,METAS!$B:$B,PAUSAS!$E76)&gt;=BM76,0,BM76-SUMIFS(METAS!$D:$D,METAS!$B:$B,PAUSAS!$E76)))</f>
        <v>0</v>
      </c>
      <c r="BO76" s="18">
        <f>IF($B76="","",IF(COUNTIF(BASE!$A:$A,PAUSAS!BO$3)=0,"",SUMIFS(BASE!$AA:$AA,BASE!$A:$A,PAUSAS!BO$3,BASE!$G:$G,PAUSAS!$B76)))</f>
        <v>0</v>
      </c>
      <c r="BP76" s="18">
        <f>IF(BO76="","",IF(SUMIFS(METAS!$D:$D,METAS!$B:$B,PAUSAS!$E76)&gt;=BO76,0,BO76-SUMIFS(METAS!$D:$D,METAS!$B:$B,PAUSAS!$E76)))</f>
        <v>0</v>
      </c>
      <c r="BQ76" s="28">
        <f>IF($B76="","",IF(COUNTIF(BASE!$A:$A,PAUSAS!BQ$3)=0,"",SUMIFS(BASE!$AA:$AA,BASE!$A:$A,PAUSAS!BQ$3,BASE!$G:$G,PAUSAS!$B76)))</f>
        <v>0</v>
      </c>
      <c r="BR76" s="28">
        <f>IF(BQ76="","",IF(SUMIFS(METAS!$D:$D,METAS!$B:$B,PAUSAS!$E76)&gt;=BQ76,0,BQ76-SUMIFS(METAS!$D:$D,METAS!$B:$B,PAUSAS!$E76)))</f>
        <v>0</v>
      </c>
      <c r="BS76" s="18">
        <f>IF($B76="","",IF(COUNTIF(BASE!$A:$A,PAUSAS!BS$3)=0,"",SUMIFS(BASE!$AA:$AA,BASE!$A:$A,PAUSAS!BS$3,BASE!$G:$G,PAUSAS!$B76)))</f>
        <v>0</v>
      </c>
      <c r="BT76" s="18">
        <f>IF(BS76="","",IF(SUMIFS(METAS!$D:$D,METAS!$B:$B,PAUSAS!$E76)&gt;=BS76,0,BS76-SUMIFS(METAS!$D:$D,METAS!$B:$B,PAUSAS!$E76)))</f>
        <v>0</v>
      </c>
      <c r="BU76" s="28">
        <f>IF($B76="","",IF(COUNTIF(BASE!$A:$A,PAUSAS!BU$3)=0,"",SUMIFS(BASE!$AA:$AA,BASE!$A:$A,PAUSAS!BU$3,BASE!$G:$G,PAUSAS!$B76)))</f>
        <v>0</v>
      </c>
      <c r="BV76" s="28">
        <f>IF(BU76="","",IF(SUMIFS(METAS!$D:$D,METAS!$B:$B,PAUSAS!$E76)&gt;=BU76,0,BU76-SUMIFS(METAS!$D:$D,METAS!$B:$B,PAUSAS!$E76)))</f>
        <v>0</v>
      </c>
    </row>
    <row r="77" spans="2:74" s="8" customFormat="1" x14ac:dyDescent="0.25">
      <c r="B77" s="50">
        <v>91860</v>
      </c>
      <c r="C77" s="16" t="str">
        <f>IF($B77="","",VLOOKUP($B77,EQUIPE!$B:$E,2,0))</f>
        <v>PIN EXTRA</v>
      </c>
      <c r="D77" s="16" t="str">
        <f>IF($B77="","",VLOOKUP($B77,EQUIPE!$B:$F,5,0))</f>
        <v>PIN EXTRA</v>
      </c>
      <c r="E77" s="18">
        <f>IF($B77="","",VLOOKUP($B77,EQUIPE!$B:$E,3,0))</f>
        <v>0.2638888888888889</v>
      </c>
      <c r="F77" s="16" t="str">
        <f>IF($B77="","",VLOOKUP($B77,EQUIPE!$B:$E,4,0))</f>
        <v>PIN EXTRA</v>
      </c>
      <c r="H77" s="18">
        <f>IF($B77="","",SUMIFS(ABS!$H:$H,ABS!$B:$B,PAUSAS!$B77)*SUMIFS(METAS!$D:$D,METAS!$B:$B,PAUSAS!$E77))</f>
        <v>0</v>
      </c>
      <c r="I77" s="18">
        <f t="shared" si="1"/>
        <v>0</v>
      </c>
      <c r="J77" s="18">
        <f t="shared" si="2"/>
        <v>0</v>
      </c>
      <c r="K77" s="19">
        <f t="shared" si="4"/>
        <v>1</v>
      </c>
      <c r="M77" s="28">
        <f>IF($B77="","",IF(COUNTIF(BASE!$A:$A,PAUSAS!M$3)=0,"",SUMIFS(BASE!$AA:$AA,BASE!$A:$A,PAUSAS!M$3,BASE!$G:$G,PAUSAS!$B77)))</f>
        <v>0</v>
      </c>
      <c r="N77" s="28">
        <f>IF(M77="","",IF(SUMIFS(METAS!$D:$D,METAS!$B:$B,PAUSAS!$E77)&gt;=M77,0,M77-SUMIFS(METAS!$D:$D,METAS!$B:$B,PAUSAS!$E77)))</f>
        <v>0</v>
      </c>
      <c r="O77" s="18">
        <f>IF($B77="","",IF(COUNTIF(BASE!$A:$A,PAUSAS!O$3)=0,"",SUMIFS(BASE!$AA:$AA,BASE!$A:$A,PAUSAS!O$3,BASE!$G:$G,PAUSAS!$B77)))</f>
        <v>0</v>
      </c>
      <c r="P77" s="18">
        <f>IF(O77="","",IF(SUMIFS(METAS!$D:$D,METAS!$B:$B,PAUSAS!$E77)&gt;=O77,0,O77-SUMIFS(METAS!$D:$D,METAS!$B:$B,PAUSAS!$E77)))</f>
        <v>0</v>
      </c>
      <c r="Q77" s="28">
        <f>IF($B77="","",IF(COUNTIF(BASE!$A:$A,PAUSAS!Q$3)=0,"",SUMIFS(BASE!$AA:$AA,BASE!$A:$A,PAUSAS!Q$3,BASE!$G:$G,PAUSAS!$B77)))</f>
        <v>0</v>
      </c>
      <c r="R77" s="28">
        <f>IF(Q77="","",IF(SUMIFS(METAS!$D:$D,METAS!$B:$B,PAUSAS!$E77)&gt;=Q77,0,Q77-SUMIFS(METAS!$D:$D,METAS!$B:$B,PAUSAS!$E77)))</f>
        <v>0</v>
      </c>
      <c r="S77" s="18">
        <f>IF($B77="","",IF(COUNTIF(BASE!$A:$A,PAUSAS!S$3)=0,"",SUMIFS(BASE!$AA:$AA,BASE!$A:$A,PAUSAS!S$3,BASE!$G:$G,PAUSAS!$B77)))</f>
        <v>0</v>
      </c>
      <c r="T77" s="18">
        <f>IF(S77="","",IF(SUMIFS(METAS!$D:$D,METAS!$B:$B,PAUSAS!$E77)&gt;=S77,0,S77-SUMIFS(METAS!$D:$D,METAS!$B:$B,PAUSAS!$E77)))</f>
        <v>0</v>
      </c>
      <c r="U77" s="28">
        <f>IF($B77="","",IF(COUNTIF(BASE!$A:$A,PAUSAS!U$3)=0,"",SUMIFS(BASE!$AA:$AA,BASE!$A:$A,PAUSAS!U$3,BASE!$G:$G,PAUSAS!$B77)))</f>
        <v>0</v>
      </c>
      <c r="V77" s="28">
        <f>IF(U77="","",IF(SUMIFS(METAS!$D:$D,METAS!$B:$B,PAUSAS!$E77)&gt;=U77,0,U77-SUMIFS(METAS!$D:$D,METAS!$B:$B,PAUSAS!$E77)))</f>
        <v>0</v>
      </c>
      <c r="W77" s="18">
        <f>IF($B77="","",IF(COUNTIF(BASE!$A:$A,PAUSAS!W$3)=0,"",SUMIFS(BASE!$AA:$AA,BASE!$A:$A,PAUSAS!W$3,BASE!$G:$G,PAUSAS!$B77)))</f>
        <v>0</v>
      </c>
      <c r="X77" s="18">
        <f>IF(W77="","",IF(SUMIFS(METAS!$D:$D,METAS!$B:$B,PAUSAS!$E77)&gt;=W77,0,W77-SUMIFS(METAS!$D:$D,METAS!$B:$B,PAUSAS!$E77)))</f>
        <v>0</v>
      </c>
      <c r="Y77" s="28">
        <f>IF($B77="","",IF(COUNTIF(BASE!$A:$A,PAUSAS!Y$3)=0,"",SUMIFS(BASE!$AA:$AA,BASE!$A:$A,PAUSAS!Y$3,BASE!$G:$G,PAUSAS!$B77)))</f>
        <v>0</v>
      </c>
      <c r="Z77" s="28">
        <f>IF(Y77="","",IF(SUMIFS(METAS!$D:$D,METAS!$B:$B,PAUSAS!$E77)&gt;=Y77,0,Y77-SUMIFS(METAS!$D:$D,METAS!$B:$B,PAUSAS!$E77)))</f>
        <v>0</v>
      </c>
      <c r="AA77" s="18">
        <f>IF($B77="","",IF(COUNTIF(BASE!$A:$A,PAUSAS!AA$3)=0,"",SUMIFS(BASE!$AA:$AA,BASE!$A:$A,PAUSAS!AA$3,BASE!$G:$G,PAUSAS!$B77)))</f>
        <v>0</v>
      </c>
      <c r="AB77" s="18">
        <f>IF(AA77="","",IF(SUMIFS(METAS!$D:$D,METAS!$B:$B,PAUSAS!$E77)&gt;=AA77,0,AA77-SUMIFS(METAS!$D:$D,METAS!$B:$B,PAUSAS!$E77)))</f>
        <v>0</v>
      </c>
      <c r="AC77" s="28">
        <f>IF($B77="","",IF(COUNTIF(BASE!$A:$A,PAUSAS!AC$3)=0,"",SUMIFS(BASE!$AA:$AA,BASE!$A:$A,PAUSAS!AC$3,BASE!$G:$G,PAUSAS!$B77)))</f>
        <v>0</v>
      </c>
      <c r="AD77" s="28">
        <f>IF(AC77="","",IF(SUMIFS(METAS!$D:$D,METAS!$B:$B,PAUSAS!$E77)&gt;=AC77,0,AC77-SUMIFS(METAS!$D:$D,METAS!$B:$B,PAUSAS!$E77)))</f>
        <v>0</v>
      </c>
      <c r="AE77" s="18">
        <f>IF($B77="","",IF(COUNTIF(BASE!$A:$A,PAUSAS!AE$3)=0,"",SUMIFS(BASE!$AA:$AA,BASE!$A:$A,PAUSAS!AE$3,BASE!$G:$G,PAUSAS!$B77)))</f>
        <v>0</v>
      </c>
      <c r="AF77" s="18">
        <f>IF(AE77="","",IF(SUMIFS(METAS!$D:$D,METAS!$B:$B,PAUSAS!$E77)&gt;=AE77,0,AE77-SUMIFS(METAS!$D:$D,METAS!$B:$B,PAUSAS!$E77)))</f>
        <v>0</v>
      </c>
      <c r="AG77" s="28">
        <f>IF($B77="","",IF(COUNTIF(BASE!$A:$A,PAUSAS!AG$3)=0,"",SUMIFS(BASE!$AA:$AA,BASE!$A:$A,PAUSAS!AG$3,BASE!$G:$G,PAUSAS!$B77)))</f>
        <v>0</v>
      </c>
      <c r="AH77" s="28">
        <f>IF(AG77="","",IF(SUMIFS(METAS!$D:$D,METAS!$B:$B,PAUSAS!$E77)&gt;=AG77,0,AG77-SUMIFS(METAS!$D:$D,METAS!$B:$B,PAUSAS!$E77)))</f>
        <v>0</v>
      </c>
      <c r="AI77" s="18">
        <f>IF($B77="","",IF(COUNTIF(BASE!$A:$A,PAUSAS!AI$3)=0,"",SUMIFS(BASE!$AA:$AA,BASE!$A:$A,PAUSAS!AI$3,BASE!$G:$G,PAUSAS!$B77)))</f>
        <v>0</v>
      </c>
      <c r="AJ77" s="18">
        <f>IF(AI77="","",IF(SUMIFS(METAS!$D:$D,METAS!$B:$B,PAUSAS!$E77)&gt;=AI77,0,AI77-SUMIFS(METAS!$D:$D,METAS!$B:$B,PAUSAS!$E77)))</f>
        <v>0</v>
      </c>
      <c r="AK77" s="28">
        <f>IF($B77="","",IF(COUNTIF(BASE!$A:$A,PAUSAS!AK$3)=0,"",SUMIFS(BASE!$AA:$AA,BASE!$A:$A,PAUSAS!AK$3,BASE!$G:$G,PAUSAS!$B77)))</f>
        <v>0</v>
      </c>
      <c r="AL77" s="28">
        <f>IF(AK77="","",IF(SUMIFS(METAS!$D:$D,METAS!$B:$B,PAUSAS!$E77)&gt;=AK77,0,AK77-SUMIFS(METAS!$D:$D,METAS!$B:$B,PAUSAS!$E77)))</f>
        <v>0</v>
      </c>
      <c r="AM77" s="18">
        <f>IF($B77="","",IF(COUNTIF(BASE!$A:$A,PAUSAS!AM$3)=0,"",SUMIFS(BASE!$AA:$AA,BASE!$A:$A,PAUSAS!AM$3,BASE!$G:$G,PAUSAS!$B77)))</f>
        <v>0</v>
      </c>
      <c r="AN77" s="18">
        <f>IF(AM77="","",IF(SUMIFS(METAS!$D:$D,METAS!$B:$B,PAUSAS!$E77)&gt;=AM77,0,AM77-SUMIFS(METAS!$D:$D,METAS!$B:$B,PAUSAS!$E77)))</f>
        <v>0</v>
      </c>
      <c r="AO77" s="28">
        <f>IF($B77="","",IF(COUNTIF(BASE!$A:$A,PAUSAS!AO$3)=0,"",SUMIFS(BASE!$AA:$AA,BASE!$A:$A,PAUSAS!AO$3,BASE!$G:$G,PAUSAS!$B77)))</f>
        <v>0</v>
      </c>
      <c r="AP77" s="28">
        <f>IF(AO77="","",IF(SUMIFS(METAS!$D:$D,METAS!$B:$B,PAUSAS!$E77)&gt;=AO77,0,AO77-SUMIFS(METAS!$D:$D,METAS!$B:$B,PAUSAS!$E77)))</f>
        <v>0</v>
      </c>
      <c r="AQ77" s="18">
        <f>IF($B77="","",IF(COUNTIF(BASE!$A:$A,PAUSAS!AQ$3)=0,"",SUMIFS(BASE!$AA:$AA,BASE!$A:$A,PAUSAS!AQ$3,BASE!$G:$G,PAUSAS!$B77)))</f>
        <v>0</v>
      </c>
      <c r="AR77" s="18">
        <f>IF(AQ77="","",IF(SUMIFS(METAS!$D:$D,METAS!$B:$B,PAUSAS!$E77)&gt;=AQ77,0,AQ77-SUMIFS(METAS!$D:$D,METAS!$B:$B,PAUSAS!$E77)))</f>
        <v>0</v>
      </c>
      <c r="AS77" s="28">
        <f>IF($B77="","",IF(COUNTIF(BASE!$A:$A,PAUSAS!AS$3)=0,"",SUMIFS(BASE!$AA:$AA,BASE!$A:$A,PAUSAS!AS$3,BASE!$G:$G,PAUSAS!$B77)))</f>
        <v>0</v>
      </c>
      <c r="AT77" s="28">
        <f>IF(AS77="","",IF(SUMIFS(METAS!$D:$D,METAS!$B:$B,PAUSAS!$E77)&gt;=AS77,0,AS77-SUMIFS(METAS!$D:$D,METAS!$B:$B,PAUSAS!$E77)))</f>
        <v>0</v>
      </c>
      <c r="AU77" s="18">
        <f>IF($B77="","",IF(COUNTIF(BASE!$A:$A,PAUSAS!AU$3)=0,"",SUMIFS(BASE!$AA:$AA,BASE!$A:$A,PAUSAS!AU$3,BASE!$G:$G,PAUSAS!$B77)))</f>
        <v>0</v>
      </c>
      <c r="AV77" s="18">
        <f>IF(AU77="","",IF(SUMIFS(METAS!$D:$D,METAS!$B:$B,PAUSAS!$E77)&gt;=AU77,0,AU77-SUMIFS(METAS!$D:$D,METAS!$B:$B,PAUSAS!$E77)))</f>
        <v>0</v>
      </c>
      <c r="AW77" s="28">
        <f>IF($B77="","",IF(COUNTIF(BASE!$A:$A,PAUSAS!AW$3)=0,"",SUMIFS(BASE!$AA:$AA,BASE!$A:$A,PAUSAS!AW$3,BASE!$G:$G,PAUSAS!$B77)))</f>
        <v>0</v>
      </c>
      <c r="AX77" s="28">
        <f>IF(AW77="","",IF(SUMIFS(METAS!$D:$D,METAS!$B:$B,PAUSAS!$E77)&gt;=AW77,0,AW77-SUMIFS(METAS!$D:$D,METAS!$B:$B,PAUSAS!$E77)))</f>
        <v>0</v>
      </c>
      <c r="AY77" s="18">
        <f>IF($B77="","",IF(COUNTIF(BASE!$A:$A,PAUSAS!AY$3)=0,"",SUMIFS(BASE!$AA:$AA,BASE!$A:$A,PAUSAS!AY$3,BASE!$G:$G,PAUSAS!$B77)))</f>
        <v>0</v>
      </c>
      <c r="AZ77" s="18">
        <f>IF(AY77="","",IF(SUMIFS(METAS!$D:$D,METAS!$B:$B,PAUSAS!$E77)&gt;=AY77,0,AY77-SUMIFS(METAS!$D:$D,METAS!$B:$B,PAUSAS!$E77)))</f>
        <v>0</v>
      </c>
      <c r="BA77" s="28">
        <f>IF($B77="","",IF(COUNTIF(BASE!$A:$A,PAUSAS!BA$3)=0,"",SUMIFS(BASE!$AA:$AA,BASE!$A:$A,PAUSAS!BA$3,BASE!$G:$G,PAUSAS!$B77)))</f>
        <v>0</v>
      </c>
      <c r="BB77" s="28">
        <f>IF(BA77="","",IF(SUMIFS(METAS!$D:$D,METAS!$B:$B,PAUSAS!$E77)&gt;=BA77,0,BA77-SUMIFS(METAS!$D:$D,METAS!$B:$B,PAUSAS!$E77)))</f>
        <v>0</v>
      </c>
      <c r="BC77" s="18">
        <f>IF($B77="","",IF(COUNTIF(BASE!$A:$A,PAUSAS!BC$3)=0,"",SUMIFS(BASE!$AA:$AA,BASE!$A:$A,PAUSAS!BC$3,BASE!$G:$G,PAUSAS!$B77)))</f>
        <v>0</v>
      </c>
      <c r="BD77" s="18">
        <f>IF(BC77="","",IF(SUMIFS(METAS!$D:$D,METAS!$B:$B,PAUSAS!$E77)&gt;=BC77,0,BC77-SUMIFS(METAS!$D:$D,METAS!$B:$B,PAUSAS!$E77)))</f>
        <v>0</v>
      </c>
      <c r="BE77" s="28">
        <f>IF($B77="","",IF(COUNTIF(BASE!$A:$A,PAUSAS!BE$3)=0,"",SUMIFS(BASE!$AA:$AA,BASE!$A:$A,PAUSAS!BE$3,BASE!$G:$G,PAUSAS!$B77)))</f>
        <v>0</v>
      </c>
      <c r="BF77" s="28">
        <f>IF(BE77="","",IF(SUMIFS(METAS!$D:$D,METAS!$B:$B,PAUSAS!$E77)&gt;=BE77,0,BE77-SUMIFS(METAS!$D:$D,METAS!$B:$B,PAUSAS!$E77)))</f>
        <v>0</v>
      </c>
      <c r="BG77" s="18">
        <f>IF($B77="","",IF(COUNTIF(BASE!$A:$A,PAUSAS!BG$3)=0,"",SUMIFS(BASE!$AA:$AA,BASE!$A:$A,PAUSAS!BG$3,BASE!$G:$G,PAUSAS!$B77)))</f>
        <v>0</v>
      </c>
      <c r="BH77" s="18">
        <f>IF(BG77="","",IF(SUMIFS(METAS!$D:$D,METAS!$B:$B,PAUSAS!$E77)&gt;=BG77,0,BG77-SUMIFS(METAS!$D:$D,METAS!$B:$B,PAUSAS!$E77)))</f>
        <v>0</v>
      </c>
      <c r="BI77" s="28">
        <f>IF($B77="","",IF(COUNTIF(BASE!$A:$A,PAUSAS!BI$3)=0,"",SUMIFS(BASE!$AA:$AA,BASE!$A:$A,PAUSAS!BI$3,BASE!$G:$G,PAUSAS!$B77)))</f>
        <v>0</v>
      </c>
      <c r="BJ77" s="28">
        <f>IF(BI77="","",IF(SUMIFS(METAS!$D:$D,METAS!$B:$B,PAUSAS!$E77)&gt;=BI77,0,BI77-SUMIFS(METAS!$D:$D,METAS!$B:$B,PAUSAS!$E77)))</f>
        <v>0</v>
      </c>
      <c r="BK77" s="18">
        <f>IF($B77="","",IF(COUNTIF(BASE!$A:$A,PAUSAS!BK$3)=0,"",SUMIFS(BASE!$AA:$AA,BASE!$A:$A,PAUSAS!BK$3,BASE!$G:$G,PAUSAS!$B77)))</f>
        <v>0</v>
      </c>
      <c r="BL77" s="18">
        <f>IF(BK77="","",IF(SUMIFS(METAS!$D:$D,METAS!$B:$B,PAUSAS!$E77)&gt;=BK77,0,BK77-SUMIFS(METAS!$D:$D,METAS!$B:$B,PAUSAS!$E77)))</f>
        <v>0</v>
      </c>
      <c r="BM77" s="28">
        <f>IF($B77="","",IF(COUNTIF(BASE!$A:$A,PAUSAS!BM$3)=0,"",SUMIFS(BASE!$AA:$AA,BASE!$A:$A,PAUSAS!BM$3,BASE!$G:$G,PAUSAS!$B77)))</f>
        <v>0</v>
      </c>
      <c r="BN77" s="28">
        <f>IF(BM77="","",IF(SUMIFS(METAS!$D:$D,METAS!$B:$B,PAUSAS!$E77)&gt;=BM77,0,BM77-SUMIFS(METAS!$D:$D,METAS!$B:$B,PAUSAS!$E77)))</f>
        <v>0</v>
      </c>
      <c r="BO77" s="18">
        <f>IF($B77="","",IF(COUNTIF(BASE!$A:$A,PAUSAS!BO$3)=0,"",SUMIFS(BASE!$AA:$AA,BASE!$A:$A,PAUSAS!BO$3,BASE!$G:$G,PAUSAS!$B77)))</f>
        <v>0</v>
      </c>
      <c r="BP77" s="18">
        <f>IF(BO77="","",IF(SUMIFS(METAS!$D:$D,METAS!$B:$B,PAUSAS!$E77)&gt;=BO77,0,BO77-SUMIFS(METAS!$D:$D,METAS!$B:$B,PAUSAS!$E77)))</f>
        <v>0</v>
      </c>
      <c r="BQ77" s="28">
        <f>IF($B77="","",IF(COUNTIF(BASE!$A:$A,PAUSAS!BQ$3)=0,"",SUMIFS(BASE!$AA:$AA,BASE!$A:$A,PAUSAS!BQ$3,BASE!$G:$G,PAUSAS!$B77)))</f>
        <v>0</v>
      </c>
      <c r="BR77" s="28">
        <f>IF(BQ77="","",IF(SUMIFS(METAS!$D:$D,METAS!$B:$B,PAUSAS!$E77)&gt;=BQ77,0,BQ77-SUMIFS(METAS!$D:$D,METAS!$B:$B,PAUSAS!$E77)))</f>
        <v>0</v>
      </c>
      <c r="BS77" s="18">
        <f>IF($B77="","",IF(COUNTIF(BASE!$A:$A,PAUSAS!BS$3)=0,"",SUMIFS(BASE!$AA:$AA,BASE!$A:$A,PAUSAS!BS$3,BASE!$G:$G,PAUSAS!$B77)))</f>
        <v>0</v>
      </c>
      <c r="BT77" s="18">
        <f>IF(BS77="","",IF(SUMIFS(METAS!$D:$D,METAS!$B:$B,PAUSAS!$E77)&gt;=BS77,0,BS77-SUMIFS(METAS!$D:$D,METAS!$B:$B,PAUSAS!$E77)))</f>
        <v>0</v>
      </c>
      <c r="BU77" s="28">
        <f>IF($B77="","",IF(COUNTIF(BASE!$A:$A,PAUSAS!BU$3)=0,"",SUMIFS(BASE!$AA:$AA,BASE!$A:$A,PAUSAS!BU$3,BASE!$G:$G,PAUSAS!$B77)))</f>
        <v>0</v>
      </c>
      <c r="BV77" s="28">
        <f>IF(BU77="","",IF(SUMIFS(METAS!$D:$D,METAS!$B:$B,PAUSAS!$E77)&gt;=BU77,0,BU77-SUMIFS(METAS!$D:$D,METAS!$B:$B,PAUSAS!$E77)))</f>
        <v>0</v>
      </c>
    </row>
    <row r="78" spans="2:74" s="8" customFormat="1" x14ac:dyDescent="0.25">
      <c r="B78" s="50">
        <v>91216</v>
      </c>
      <c r="C78" s="16" t="str">
        <f>IF($B78="","",VLOOKUP($B78,EQUIPE!$B:$E,2,0))</f>
        <v>BRUNO FELIX DOS SANTOS</v>
      </c>
      <c r="D78" s="16" t="str">
        <f>IF($B78="","",VLOOKUP($B78,EQUIPE!$B:$F,5,0))</f>
        <v>ULTRAGAZ BO</v>
      </c>
      <c r="E78" s="18">
        <f>IF($B78="","",VLOOKUP($B78,EQUIPE!$B:$E,3,0))</f>
        <v>0.2638888888888889</v>
      </c>
      <c r="F78" s="16" t="str">
        <f>IF($B78="","",VLOOKUP($B78,EQUIPE!$B:$E,4,0))</f>
        <v>DAIATRIZ DO NASCIMENTO</v>
      </c>
      <c r="H78" s="18">
        <f>IF($B78="","",SUMIFS(ABS!$H:$H,ABS!$B:$B,PAUSAS!$B78)*SUMIFS(METAS!$D:$D,METAS!$B:$B,PAUSAS!$E78))</f>
        <v>0.7944444444444444</v>
      </c>
      <c r="I78" s="18">
        <f t="shared" si="1"/>
        <v>0.72339120370370369</v>
      </c>
      <c r="J78" s="18">
        <f t="shared" si="2"/>
        <v>2.2719907407407407E-2</v>
      </c>
      <c r="K78" s="19">
        <f t="shared" si="4"/>
        <v>0.97140151515151518</v>
      </c>
      <c r="M78" s="28">
        <f>IF($B78="","",IF(COUNTIF(BASE!$A:$A,PAUSAS!M$3)=0,"",SUMIFS(BASE!$AA:$AA,BASE!$A:$A,PAUSAS!M$3,BASE!$G:$G,PAUSAS!$B78)))</f>
        <v>5.3206018518518514E-2</v>
      </c>
      <c r="N78" s="28">
        <f>IF(M78="","",IF(SUMIFS(METAS!$D:$D,METAS!$B:$B,PAUSAS!$E78)&gt;=M78,0,M78-SUMIFS(METAS!$D:$D,METAS!$B:$B,PAUSAS!$E78)))</f>
        <v>2.2650462962962959E-2</v>
      </c>
      <c r="O78" s="18">
        <f>IF($B78="","",IF(COUNTIF(BASE!$A:$A,PAUSAS!O$3)=0,"",SUMIFS(BASE!$AA:$AA,BASE!$A:$A,PAUSAS!O$3,BASE!$G:$G,PAUSAS!$B78)))</f>
        <v>2.5625000000000002E-2</v>
      </c>
      <c r="P78" s="18">
        <f>IF(O78="","",IF(SUMIFS(METAS!$D:$D,METAS!$B:$B,PAUSAS!$E78)&gt;=O78,0,O78-SUMIFS(METAS!$D:$D,METAS!$B:$B,PAUSAS!$E78)))</f>
        <v>0</v>
      </c>
      <c r="Q78" s="28">
        <f>IF($B78="","",IF(COUNTIF(BASE!$A:$A,PAUSAS!Q$3)=0,"",SUMIFS(BASE!$AA:$AA,BASE!$A:$A,PAUSAS!Q$3,BASE!$G:$G,PAUSAS!$B78)))</f>
        <v>2.5451388888888888E-2</v>
      </c>
      <c r="R78" s="28">
        <f>IF(Q78="","",IF(SUMIFS(METAS!$D:$D,METAS!$B:$B,PAUSAS!$E78)&gt;=Q78,0,Q78-SUMIFS(METAS!$D:$D,METAS!$B:$B,PAUSAS!$E78)))</f>
        <v>0</v>
      </c>
      <c r="S78" s="18">
        <f>IF($B78="","",IF(COUNTIF(BASE!$A:$A,PAUSAS!S$3)=0,"",SUMIFS(BASE!$AA:$AA,BASE!$A:$A,PAUSAS!S$3,BASE!$G:$G,PAUSAS!$B78)))</f>
        <v>2.703703703703704E-2</v>
      </c>
      <c r="T78" s="18">
        <f>IF(S78="","",IF(SUMIFS(METAS!$D:$D,METAS!$B:$B,PAUSAS!$E78)&gt;=S78,0,S78-SUMIFS(METAS!$D:$D,METAS!$B:$B,PAUSAS!$E78)))</f>
        <v>0</v>
      </c>
      <c r="U78" s="28">
        <f>IF($B78="","",IF(COUNTIF(BASE!$A:$A,PAUSAS!U$3)=0,"",SUMIFS(BASE!$AA:$AA,BASE!$A:$A,PAUSAS!U$3,BASE!$G:$G,PAUSAS!$B78)))</f>
        <v>2.8321759259259258E-2</v>
      </c>
      <c r="V78" s="28">
        <f>IF(U78="","",IF(SUMIFS(METAS!$D:$D,METAS!$B:$B,PAUSAS!$E78)&gt;=U78,0,U78-SUMIFS(METAS!$D:$D,METAS!$B:$B,PAUSAS!$E78)))</f>
        <v>0</v>
      </c>
      <c r="W78" s="18">
        <f>IF($B78="","",IF(COUNTIF(BASE!$A:$A,PAUSAS!W$3)=0,"",SUMIFS(BASE!$AA:$AA,BASE!$A:$A,PAUSAS!W$3,BASE!$G:$G,PAUSAS!$B78)))</f>
        <v>3.0625000000000003E-2</v>
      </c>
      <c r="X78" s="18">
        <f>IF(W78="","",IF(SUMIFS(METAS!$D:$D,METAS!$B:$B,PAUSAS!$E78)&gt;=W78,0,W78-SUMIFS(METAS!$D:$D,METAS!$B:$B,PAUSAS!$E78)))</f>
        <v>6.9444444444448361E-5</v>
      </c>
      <c r="Y78" s="28">
        <f>IF($B78="","",IF(COUNTIF(BASE!$A:$A,PAUSAS!Y$3)=0,"",SUMIFS(BASE!$AA:$AA,BASE!$A:$A,PAUSAS!Y$3,BASE!$G:$G,PAUSAS!$B78)))</f>
        <v>0</v>
      </c>
      <c r="Z78" s="28">
        <f>IF(Y78="","",IF(SUMIFS(METAS!$D:$D,METAS!$B:$B,PAUSAS!$E78)&gt;=Y78,0,Y78-SUMIFS(METAS!$D:$D,METAS!$B:$B,PAUSAS!$E78)))</f>
        <v>0</v>
      </c>
      <c r="AA78" s="18">
        <f>IF($B78="","",IF(COUNTIF(BASE!$A:$A,PAUSAS!AA$3)=0,"",SUMIFS(BASE!$AA:$AA,BASE!$A:$A,PAUSAS!AA$3,BASE!$G:$G,PAUSAS!$B78)))</f>
        <v>2.6689814814814812E-2</v>
      </c>
      <c r="AB78" s="18">
        <f>IF(AA78="","",IF(SUMIFS(METAS!$D:$D,METAS!$B:$B,PAUSAS!$E78)&gt;=AA78,0,AA78-SUMIFS(METAS!$D:$D,METAS!$B:$B,PAUSAS!$E78)))</f>
        <v>0</v>
      </c>
      <c r="AC78" s="28">
        <f>IF($B78="","",IF(COUNTIF(BASE!$A:$A,PAUSAS!AC$3)=0,"",SUMIFS(BASE!$AA:$AA,BASE!$A:$A,PAUSAS!AC$3,BASE!$G:$G,PAUSAS!$B78)))</f>
        <v>2.5949074074074076E-2</v>
      </c>
      <c r="AD78" s="28">
        <f>IF(AC78="","",IF(SUMIFS(METAS!$D:$D,METAS!$B:$B,PAUSAS!$E78)&gt;=AC78,0,AC78-SUMIFS(METAS!$D:$D,METAS!$B:$B,PAUSAS!$E78)))</f>
        <v>0</v>
      </c>
      <c r="AE78" s="18">
        <f>IF($B78="","",IF(COUNTIF(BASE!$A:$A,PAUSAS!AE$3)=0,"",SUMIFS(BASE!$AA:$AA,BASE!$A:$A,PAUSAS!AE$3,BASE!$G:$G,PAUSAS!$B78)))</f>
        <v>2.7523148148148151E-2</v>
      </c>
      <c r="AF78" s="18">
        <f>IF(AE78="","",IF(SUMIFS(METAS!$D:$D,METAS!$B:$B,PAUSAS!$E78)&gt;=AE78,0,AE78-SUMIFS(METAS!$D:$D,METAS!$B:$B,PAUSAS!$E78)))</f>
        <v>0</v>
      </c>
      <c r="AG78" s="28">
        <f>IF($B78="","",IF(COUNTIF(BASE!$A:$A,PAUSAS!AG$3)=0,"",SUMIFS(BASE!$AA:$AA,BASE!$A:$A,PAUSAS!AG$3,BASE!$G:$G,PAUSAS!$B78)))</f>
        <v>2.7916666666666666E-2</v>
      </c>
      <c r="AH78" s="28">
        <f>IF(AG78="","",IF(SUMIFS(METAS!$D:$D,METAS!$B:$B,PAUSAS!$E78)&gt;=AG78,0,AG78-SUMIFS(METAS!$D:$D,METAS!$B:$B,PAUSAS!$E78)))</f>
        <v>0</v>
      </c>
      <c r="AI78" s="18">
        <f>IF($B78="","",IF(COUNTIF(BASE!$A:$A,PAUSAS!AI$3)=0,"",SUMIFS(BASE!$AA:$AA,BASE!$A:$A,PAUSAS!AI$3,BASE!$G:$G,PAUSAS!$B78)))</f>
        <v>2.8472222222222218E-2</v>
      </c>
      <c r="AJ78" s="18">
        <f>IF(AI78="","",IF(SUMIFS(METAS!$D:$D,METAS!$B:$B,PAUSAS!$E78)&gt;=AI78,0,AI78-SUMIFS(METAS!$D:$D,METAS!$B:$B,PAUSAS!$E78)))</f>
        <v>0</v>
      </c>
      <c r="AK78" s="28">
        <f>IF($B78="","",IF(COUNTIF(BASE!$A:$A,PAUSAS!AK$3)=0,"",SUMIFS(BASE!$AA:$AA,BASE!$A:$A,PAUSAS!AK$3,BASE!$G:$G,PAUSAS!$B78)))</f>
        <v>2.6365740740740742E-2</v>
      </c>
      <c r="AL78" s="28">
        <f>IF(AK78="","",IF(SUMIFS(METAS!$D:$D,METAS!$B:$B,PAUSAS!$E78)&gt;=AK78,0,AK78-SUMIFS(METAS!$D:$D,METAS!$B:$B,PAUSAS!$E78)))</f>
        <v>0</v>
      </c>
      <c r="AM78" s="18">
        <f>IF($B78="","",IF(COUNTIF(BASE!$A:$A,PAUSAS!AM$3)=0,"",SUMIFS(BASE!$AA:$AA,BASE!$A:$A,PAUSAS!AM$3,BASE!$G:$G,PAUSAS!$B78)))</f>
        <v>0</v>
      </c>
      <c r="AN78" s="18">
        <f>IF(AM78="","",IF(SUMIFS(METAS!$D:$D,METAS!$B:$B,PAUSAS!$E78)&gt;=AM78,0,AM78-SUMIFS(METAS!$D:$D,METAS!$B:$B,PAUSAS!$E78)))</f>
        <v>0</v>
      </c>
      <c r="AO78" s="28">
        <f>IF($B78="","",IF(COUNTIF(BASE!$A:$A,PAUSAS!AO$3)=0,"",SUMIFS(BASE!$AA:$AA,BASE!$A:$A,PAUSAS!AO$3,BASE!$G:$G,PAUSAS!$B78)))</f>
        <v>2.8807870370370373E-2</v>
      </c>
      <c r="AP78" s="28">
        <f>IF(AO78="","",IF(SUMIFS(METAS!$D:$D,METAS!$B:$B,PAUSAS!$E78)&gt;=AO78,0,AO78-SUMIFS(METAS!$D:$D,METAS!$B:$B,PAUSAS!$E78)))</f>
        <v>0</v>
      </c>
      <c r="AQ78" s="18">
        <f>IF($B78="","",IF(COUNTIF(BASE!$A:$A,PAUSAS!AQ$3)=0,"",SUMIFS(BASE!$AA:$AA,BASE!$A:$A,PAUSAS!AQ$3,BASE!$G:$G,PAUSAS!$B78)))</f>
        <v>2.6539351851851852E-2</v>
      </c>
      <c r="AR78" s="18">
        <f>IF(AQ78="","",IF(SUMIFS(METAS!$D:$D,METAS!$B:$B,PAUSAS!$E78)&gt;=AQ78,0,AQ78-SUMIFS(METAS!$D:$D,METAS!$B:$B,PAUSAS!$E78)))</f>
        <v>0</v>
      </c>
      <c r="AS78" s="28">
        <f>IF($B78="","",IF(COUNTIF(BASE!$A:$A,PAUSAS!AS$3)=0,"",SUMIFS(BASE!$AA:$AA,BASE!$A:$A,PAUSAS!AS$3,BASE!$G:$G,PAUSAS!$B78)))</f>
        <v>2.9097222222222222E-2</v>
      </c>
      <c r="AT78" s="28">
        <f>IF(AS78="","",IF(SUMIFS(METAS!$D:$D,METAS!$B:$B,PAUSAS!$E78)&gt;=AS78,0,AS78-SUMIFS(METAS!$D:$D,METAS!$B:$B,PAUSAS!$E78)))</f>
        <v>0</v>
      </c>
      <c r="AU78" s="18">
        <f>IF($B78="","",IF(COUNTIF(BASE!$A:$A,PAUSAS!AU$3)=0,"",SUMIFS(BASE!$AA:$AA,BASE!$A:$A,PAUSAS!AU$3,BASE!$G:$G,PAUSAS!$B78)))</f>
        <v>7.6620370370370366E-3</v>
      </c>
      <c r="AV78" s="18">
        <f>IF(AU78="","",IF(SUMIFS(METAS!$D:$D,METAS!$B:$B,PAUSAS!$E78)&gt;=AU78,0,AU78-SUMIFS(METAS!$D:$D,METAS!$B:$B,PAUSAS!$E78)))</f>
        <v>0</v>
      </c>
      <c r="AW78" s="28">
        <f>IF($B78="","",IF(COUNTIF(BASE!$A:$A,PAUSAS!AW$3)=0,"",SUMIFS(BASE!$AA:$AA,BASE!$A:$A,PAUSAS!AW$3,BASE!$G:$G,PAUSAS!$B78)))</f>
        <v>2.4618055555555553E-2</v>
      </c>
      <c r="AX78" s="28">
        <f>IF(AW78="","",IF(SUMIFS(METAS!$D:$D,METAS!$B:$B,PAUSAS!$E78)&gt;=AW78,0,AW78-SUMIFS(METAS!$D:$D,METAS!$B:$B,PAUSAS!$E78)))</f>
        <v>0</v>
      </c>
      <c r="AY78" s="18">
        <f>IF($B78="","",IF(COUNTIF(BASE!$A:$A,PAUSAS!AY$3)=0,"",SUMIFS(BASE!$AA:$AA,BASE!$A:$A,PAUSAS!AY$3,BASE!$G:$G,PAUSAS!$B78)))</f>
        <v>0</v>
      </c>
      <c r="AZ78" s="18">
        <f>IF(AY78="","",IF(SUMIFS(METAS!$D:$D,METAS!$B:$B,PAUSAS!$E78)&gt;=AY78,0,AY78-SUMIFS(METAS!$D:$D,METAS!$B:$B,PAUSAS!$E78)))</f>
        <v>0</v>
      </c>
      <c r="BA78" s="28">
        <f>IF($B78="","",IF(COUNTIF(BASE!$A:$A,PAUSAS!BA$3)=0,"",SUMIFS(BASE!$AA:$AA,BASE!$A:$A,PAUSAS!BA$3,BASE!$G:$G,PAUSAS!$B78)))</f>
        <v>0</v>
      </c>
      <c r="BB78" s="28">
        <f>IF(BA78="","",IF(SUMIFS(METAS!$D:$D,METAS!$B:$B,PAUSAS!$E78)&gt;=BA78,0,BA78-SUMIFS(METAS!$D:$D,METAS!$B:$B,PAUSAS!$E78)))</f>
        <v>0</v>
      </c>
      <c r="BC78" s="18">
        <f>IF($B78="","",IF(COUNTIF(BASE!$A:$A,PAUSAS!BC$3)=0,"",SUMIFS(BASE!$AA:$AA,BASE!$A:$A,PAUSAS!BC$3,BASE!$G:$G,PAUSAS!$B78)))</f>
        <v>2.960648148148148E-2</v>
      </c>
      <c r="BD78" s="18">
        <f>IF(BC78="","",IF(SUMIFS(METAS!$D:$D,METAS!$B:$B,PAUSAS!$E78)&gt;=BC78,0,BC78-SUMIFS(METAS!$D:$D,METAS!$B:$B,PAUSAS!$E78)))</f>
        <v>0</v>
      </c>
      <c r="BE78" s="28">
        <f>IF($B78="","",IF(COUNTIF(BASE!$A:$A,PAUSAS!BE$3)=0,"",SUMIFS(BASE!$AA:$AA,BASE!$A:$A,PAUSAS!BE$3,BASE!$G:$G,PAUSAS!$B78)))</f>
        <v>2.9166666666666667E-2</v>
      </c>
      <c r="BF78" s="28">
        <f>IF(BE78="","",IF(SUMIFS(METAS!$D:$D,METAS!$B:$B,PAUSAS!$E78)&gt;=BE78,0,BE78-SUMIFS(METAS!$D:$D,METAS!$B:$B,PAUSAS!$E78)))</f>
        <v>0</v>
      </c>
      <c r="BG78" s="18">
        <f>IF($B78="","",IF(COUNTIF(BASE!$A:$A,PAUSAS!BG$3)=0,"",SUMIFS(BASE!$AA:$AA,BASE!$A:$A,PAUSAS!BG$3,BASE!$G:$G,PAUSAS!$B78)))</f>
        <v>2.762731481481482E-2</v>
      </c>
      <c r="BH78" s="18">
        <f>IF(BG78="","",IF(SUMIFS(METAS!$D:$D,METAS!$B:$B,PAUSAS!$E78)&gt;=BG78,0,BG78-SUMIFS(METAS!$D:$D,METAS!$B:$B,PAUSAS!$E78)))</f>
        <v>0</v>
      </c>
      <c r="BI78" s="28">
        <f>IF($B78="","",IF(COUNTIF(BASE!$A:$A,PAUSAS!BI$3)=0,"",SUMIFS(BASE!$AA:$AA,BASE!$A:$A,PAUSAS!BI$3,BASE!$G:$G,PAUSAS!$B78)))</f>
        <v>2.6215277777777778E-2</v>
      </c>
      <c r="BJ78" s="28">
        <f>IF(BI78="","",IF(SUMIFS(METAS!$D:$D,METAS!$B:$B,PAUSAS!$E78)&gt;=BI78,0,BI78-SUMIFS(METAS!$D:$D,METAS!$B:$B,PAUSAS!$E78)))</f>
        <v>0</v>
      </c>
      <c r="BK78" s="18">
        <f>IF($B78="","",IF(COUNTIF(BASE!$A:$A,PAUSAS!BK$3)=0,"",SUMIFS(BASE!$AA:$AA,BASE!$A:$A,PAUSAS!BK$3,BASE!$G:$G,PAUSAS!$B78)))</f>
        <v>2.627314814814815E-2</v>
      </c>
      <c r="BL78" s="18">
        <f>IF(BK78="","",IF(SUMIFS(METAS!$D:$D,METAS!$B:$B,PAUSAS!$E78)&gt;=BK78,0,BK78-SUMIFS(METAS!$D:$D,METAS!$B:$B,PAUSAS!$E78)))</f>
        <v>0</v>
      </c>
      <c r="BM78" s="28">
        <f>IF($B78="","",IF(COUNTIF(BASE!$A:$A,PAUSAS!BM$3)=0,"",SUMIFS(BASE!$AA:$AA,BASE!$A:$A,PAUSAS!BM$3,BASE!$G:$G,PAUSAS!$B78)))</f>
        <v>2.9039351851851854E-2</v>
      </c>
      <c r="BN78" s="28">
        <f>IF(BM78="","",IF(SUMIFS(METAS!$D:$D,METAS!$B:$B,PAUSAS!$E78)&gt;=BM78,0,BM78-SUMIFS(METAS!$D:$D,METAS!$B:$B,PAUSAS!$E78)))</f>
        <v>0</v>
      </c>
      <c r="BO78" s="18">
        <f>IF($B78="","",IF(COUNTIF(BASE!$A:$A,PAUSAS!BO$3)=0,"",SUMIFS(BASE!$AA:$AA,BASE!$A:$A,PAUSAS!BO$3,BASE!$G:$G,PAUSAS!$B78)))</f>
        <v>0</v>
      </c>
      <c r="BP78" s="18">
        <f>IF(BO78="","",IF(SUMIFS(METAS!$D:$D,METAS!$B:$B,PAUSAS!$E78)&gt;=BO78,0,BO78-SUMIFS(METAS!$D:$D,METAS!$B:$B,PAUSAS!$E78)))</f>
        <v>0</v>
      </c>
      <c r="BQ78" s="28">
        <f>IF($B78="","",IF(COUNTIF(BASE!$A:$A,PAUSAS!BQ$3)=0,"",SUMIFS(BASE!$AA:$AA,BASE!$A:$A,PAUSAS!BQ$3,BASE!$G:$G,PAUSAS!$B78)))</f>
        <v>2.9444444444444447E-2</v>
      </c>
      <c r="BR78" s="28">
        <f>IF(BQ78="","",IF(SUMIFS(METAS!$D:$D,METAS!$B:$B,PAUSAS!$E78)&gt;=BQ78,0,BQ78-SUMIFS(METAS!$D:$D,METAS!$B:$B,PAUSAS!$E78)))</f>
        <v>0</v>
      </c>
      <c r="BS78" s="18">
        <f>IF($B78="","",IF(COUNTIF(BASE!$A:$A,PAUSAS!BS$3)=0,"",SUMIFS(BASE!$AA:$AA,BASE!$A:$A,PAUSAS!BS$3,BASE!$G:$G,PAUSAS!$B78)))</f>
        <v>2.7638888888888893E-2</v>
      </c>
      <c r="BT78" s="18">
        <f>IF(BS78="","",IF(SUMIFS(METAS!$D:$D,METAS!$B:$B,PAUSAS!$E78)&gt;=BS78,0,BS78-SUMIFS(METAS!$D:$D,METAS!$B:$B,PAUSAS!$E78)))</f>
        <v>0</v>
      </c>
      <c r="BU78" s="28">
        <f>IF($B78="","",IF(COUNTIF(BASE!$A:$A,PAUSAS!BU$3)=0,"",SUMIFS(BASE!$AA:$AA,BASE!$A:$A,PAUSAS!BU$3,BASE!$G:$G,PAUSAS!$B78)))</f>
        <v>2.8472222222222225E-2</v>
      </c>
      <c r="BV78" s="28">
        <f>IF(BU78="","",IF(SUMIFS(METAS!$D:$D,METAS!$B:$B,PAUSAS!$E78)&gt;=BU78,0,BU78-SUMIFS(METAS!$D:$D,METAS!$B:$B,PAUSAS!$E78)))</f>
        <v>0</v>
      </c>
    </row>
    <row r="79" spans="2:74" s="8" customFormat="1" x14ac:dyDescent="0.25">
      <c r="B79" s="50">
        <v>91396</v>
      </c>
      <c r="C79" s="16" t="str">
        <f>IF($B79="","",VLOOKUP($B79,EQUIPE!$B:$E,2,0))</f>
        <v>DANIELA MARIA DOS SANTOS</v>
      </c>
      <c r="D79" s="16" t="str">
        <f>IF($B79="","",VLOOKUP($B79,EQUIPE!$B:$F,5,0))</f>
        <v>ULTRAGAZ BO</v>
      </c>
      <c r="E79" s="18">
        <f>IF($B79="","",VLOOKUP($B79,EQUIPE!$B:$E,3,0))</f>
        <v>0.26388888888888895</v>
      </c>
      <c r="F79" s="16" t="str">
        <f>IF($B79="","",VLOOKUP($B79,EQUIPE!$B:$E,4,0))</f>
        <v>DAIATRIZ DO NASCIMENTO</v>
      </c>
      <c r="H79" s="18">
        <f>IF($B79="","",SUMIFS(ABS!$H:$H,ABS!$B:$B,PAUSAS!$B79)*SUMIFS(METAS!$D:$D,METAS!$B:$B,PAUSAS!$E79))</f>
        <v>0.82499999999999996</v>
      </c>
      <c r="I79" s="18">
        <f t="shared" si="1"/>
        <v>0.58905092592592601</v>
      </c>
      <c r="J79" s="18">
        <f t="shared" si="2"/>
        <v>0</v>
      </c>
      <c r="K79" s="19">
        <f t="shared" si="4"/>
        <v>1</v>
      </c>
      <c r="M79" s="28">
        <f>IF($B79="","",IF(COUNTIF(BASE!$A:$A,PAUSAS!M$3)=0,"",SUMIFS(BASE!$AA:$AA,BASE!$A:$A,PAUSAS!M$3,BASE!$G:$G,PAUSAS!$B79)))</f>
        <v>2.5532407407407406E-2</v>
      </c>
      <c r="N79" s="28">
        <f>IF(M79="","",IF(SUMIFS(METAS!$D:$D,METAS!$B:$B,PAUSAS!$E79)&gt;=M79,0,M79-SUMIFS(METAS!$D:$D,METAS!$B:$B,PAUSAS!$E79)))</f>
        <v>0</v>
      </c>
      <c r="O79" s="18">
        <f>IF($B79="","",IF(COUNTIF(BASE!$A:$A,PAUSAS!O$3)=0,"",SUMIFS(BASE!$AA:$AA,BASE!$A:$A,PAUSAS!O$3,BASE!$G:$G,PAUSAS!$B79)))</f>
        <v>2.1759259259259256E-2</v>
      </c>
      <c r="P79" s="18">
        <f>IF(O79="","",IF(SUMIFS(METAS!$D:$D,METAS!$B:$B,PAUSAS!$E79)&gt;=O79,0,O79-SUMIFS(METAS!$D:$D,METAS!$B:$B,PAUSAS!$E79)))</f>
        <v>0</v>
      </c>
      <c r="Q79" s="28">
        <f>IF($B79="","",IF(COUNTIF(BASE!$A:$A,PAUSAS!Q$3)=0,"",SUMIFS(BASE!$AA:$AA,BASE!$A:$A,PAUSAS!Q$3,BASE!$G:$G,PAUSAS!$B79)))</f>
        <v>2.509259259259259E-2</v>
      </c>
      <c r="R79" s="28">
        <f>IF(Q79="","",IF(SUMIFS(METAS!$D:$D,METAS!$B:$B,PAUSAS!$E79)&gt;=Q79,0,Q79-SUMIFS(METAS!$D:$D,METAS!$B:$B,PAUSAS!$E79)))</f>
        <v>0</v>
      </c>
      <c r="S79" s="18">
        <f>IF($B79="","",IF(COUNTIF(BASE!$A:$A,PAUSAS!S$3)=0,"",SUMIFS(BASE!$AA:$AA,BASE!$A:$A,PAUSAS!S$3,BASE!$G:$G,PAUSAS!$B79)))</f>
        <v>2.5127314814814818E-2</v>
      </c>
      <c r="T79" s="18">
        <f>IF(S79="","",IF(SUMIFS(METAS!$D:$D,METAS!$B:$B,PAUSAS!$E79)&gt;=S79,0,S79-SUMIFS(METAS!$D:$D,METAS!$B:$B,PAUSAS!$E79)))</f>
        <v>0</v>
      </c>
      <c r="U79" s="28">
        <f>IF($B79="","",IF(COUNTIF(BASE!$A:$A,PAUSAS!U$3)=0,"",SUMIFS(BASE!$AA:$AA,BASE!$A:$A,PAUSAS!U$3,BASE!$G:$G,PAUSAS!$B79)))</f>
        <v>2.371527777777778E-2</v>
      </c>
      <c r="V79" s="28">
        <f>IF(U79="","",IF(SUMIFS(METAS!$D:$D,METAS!$B:$B,PAUSAS!$E79)&gt;=U79,0,U79-SUMIFS(METAS!$D:$D,METAS!$B:$B,PAUSAS!$E79)))</f>
        <v>0</v>
      </c>
      <c r="W79" s="18">
        <f>IF($B79="","",IF(COUNTIF(BASE!$A:$A,PAUSAS!W$3)=0,"",SUMIFS(BASE!$AA:$AA,BASE!$A:$A,PAUSAS!W$3,BASE!$G:$G,PAUSAS!$B79)))</f>
        <v>2.2928240740740742E-2</v>
      </c>
      <c r="X79" s="18">
        <f>IF(W79="","",IF(SUMIFS(METAS!$D:$D,METAS!$B:$B,PAUSAS!$E79)&gt;=W79,0,W79-SUMIFS(METAS!$D:$D,METAS!$B:$B,PAUSAS!$E79)))</f>
        <v>0</v>
      </c>
      <c r="Y79" s="28">
        <f>IF($B79="","",IF(COUNTIF(BASE!$A:$A,PAUSAS!Y$3)=0,"",SUMIFS(BASE!$AA:$AA,BASE!$A:$A,PAUSAS!Y$3,BASE!$G:$G,PAUSAS!$B79)))</f>
        <v>0</v>
      </c>
      <c r="Z79" s="28">
        <f>IF(Y79="","",IF(SUMIFS(METAS!$D:$D,METAS!$B:$B,PAUSAS!$E79)&gt;=Y79,0,Y79-SUMIFS(METAS!$D:$D,METAS!$B:$B,PAUSAS!$E79)))</f>
        <v>0</v>
      </c>
      <c r="AA79" s="18">
        <f>IF($B79="","",IF(COUNTIF(BASE!$A:$A,PAUSAS!AA$3)=0,"",SUMIFS(BASE!$AA:$AA,BASE!$A:$A,PAUSAS!AA$3,BASE!$G:$G,PAUSAS!$B79)))</f>
        <v>2.3206018518518518E-2</v>
      </c>
      <c r="AB79" s="18">
        <f>IF(AA79="","",IF(SUMIFS(METAS!$D:$D,METAS!$B:$B,PAUSAS!$E79)&gt;=AA79,0,AA79-SUMIFS(METAS!$D:$D,METAS!$B:$B,PAUSAS!$E79)))</f>
        <v>0</v>
      </c>
      <c r="AC79" s="28">
        <f>IF($B79="","",IF(COUNTIF(BASE!$A:$A,PAUSAS!AC$3)=0,"",SUMIFS(BASE!$AA:$AA,BASE!$A:$A,PAUSAS!AC$3,BASE!$G:$G,PAUSAS!$B79)))</f>
        <v>2.3773148148148147E-2</v>
      </c>
      <c r="AD79" s="28">
        <f>IF(AC79="","",IF(SUMIFS(METAS!$D:$D,METAS!$B:$B,PAUSAS!$E79)&gt;=AC79,0,AC79-SUMIFS(METAS!$D:$D,METAS!$B:$B,PAUSAS!$E79)))</f>
        <v>0</v>
      </c>
      <c r="AE79" s="18">
        <f>IF($B79="","",IF(COUNTIF(BASE!$A:$A,PAUSAS!AE$3)=0,"",SUMIFS(BASE!$AA:$AA,BASE!$A:$A,PAUSAS!AE$3,BASE!$G:$G,PAUSAS!$B79)))</f>
        <v>2.2789351851851852E-2</v>
      </c>
      <c r="AF79" s="18">
        <f>IF(AE79="","",IF(SUMIFS(METAS!$D:$D,METAS!$B:$B,PAUSAS!$E79)&gt;=AE79,0,AE79-SUMIFS(METAS!$D:$D,METAS!$B:$B,PAUSAS!$E79)))</f>
        <v>0</v>
      </c>
      <c r="AG79" s="28">
        <f>IF($B79="","",IF(COUNTIF(BASE!$A:$A,PAUSAS!AG$3)=0,"",SUMIFS(BASE!$AA:$AA,BASE!$A:$A,PAUSAS!AG$3,BASE!$G:$G,PAUSAS!$B79)))</f>
        <v>1.7662037037037039E-2</v>
      </c>
      <c r="AH79" s="28">
        <f>IF(AG79="","",IF(SUMIFS(METAS!$D:$D,METAS!$B:$B,PAUSAS!$E79)&gt;=AG79,0,AG79-SUMIFS(METAS!$D:$D,METAS!$B:$B,PAUSAS!$E79)))</f>
        <v>0</v>
      </c>
      <c r="AI79" s="18">
        <f>IF($B79="","",IF(COUNTIF(BASE!$A:$A,PAUSAS!AI$3)=0,"",SUMIFS(BASE!$AA:$AA,BASE!$A:$A,PAUSAS!AI$3,BASE!$G:$G,PAUSAS!$B79)))</f>
        <v>2.2256944444444447E-2</v>
      </c>
      <c r="AJ79" s="18">
        <f>IF(AI79="","",IF(SUMIFS(METAS!$D:$D,METAS!$B:$B,PAUSAS!$E79)&gt;=AI79,0,AI79-SUMIFS(METAS!$D:$D,METAS!$B:$B,PAUSAS!$E79)))</f>
        <v>0</v>
      </c>
      <c r="AK79" s="28">
        <f>IF($B79="","",IF(COUNTIF(BASE!$A:$A,PAUSAS!AK$3)=0,"",SUMIFS(BASE!$AA:$AA,BASE!$A:$A,PAUSAS!AK$3,BASE!$G:$G,PAUSAS!$B79)))</f>
        <v>2.2881944444444444E-2</v>
      </c>
      <c r="AL79" s="28">
        <f>IF(AK79="","",IF(SUMIFS(METAS!$D:$D,METAS!$B:$B,PAUSAS!$E79)&gt;=AK79,0,AK79-SUMIFS(METAS!$D:$D,METAS!$B:$B,PAUSAS!$E79)))</f>
        <v>0</v>
      </c>
      <c r="AM79" s="18">
        <f>IF($B79="","",IF(COUNTIF(BASE!$A:$A,PAUSAS!AM$3)=0,"",SUMIFS(BASE!$AA:$AA,BASE!$A:$A,PAUSAS!AM$3,BASE!$G:$G,PAUSAS!$B79)))</f>
        <v>0</v>
      </c>
      <c r="AN79" s="18">
        <f>IF(AM79="","",IF(SUMIFS(METAS!$D:$D,METAS!$B:$B,PAUSAS!$E79)&gt;=AM79,0,AM79-SUMIFS(METAS!$D:$D,METAS!$B:$B,PAUSAS!$E79)))</f>
        <v>0</v>
      </c>
      <c r="AO79" s="28">
        <f>IF($B79="","",IF(COUNTIF(BASE!$A:$A,PAUSAS!AO$3)=0,"",SUMIFS(BASE!$AA:$AA,BASE!$A:$A,PAUSAS!AO$3,BASE!$G:$G,PAUSAS!$B79)))</f>
        <v>1.7627314814814814E-2</v>
      </c>
      <c r="AP79" s="28">
        <f>IF(AO79="","",IF(SUMIFS(METAS!$D:$D,METAS!$B:$B,PAUSAS!$E79)&gt;=AO79,0,AO79-SUMIFS(METAS!$D:$D,METAS!$B:$B,PAUSAS!$E79)))</f>
        <v>0</v>
      </c>
      <c r="AQ79" s="18">
        <f>IF($B79="","",IF(COUNTIF(BASE!$A:$A,PAUSAS!AQ$3)=0,"",SUMIFS(BASE!$AA:$AA,BASE!$A:$A,PAUSAS!AQ$3,BASE!$G:$G,PAUSAS!$B79)))</f>
        <v>1.6701388888888891E-2</v>
      </c>
      <c r="AR79" s="18">
        <f>IF(AQ79="","",IF(SUMIFS(METAS!$D:$D,METAS!$B:$B,PAUSAS!$E79)&gt;=AQ79,0,AQ79-SUMIFS(METAS!$D:$D,METAS!$B:$B,PAUSAS!$E79)))</f>
        <v>0</v>
      </c>
      <c r="AS79" s="28">
        <f>IF($B79="","",IF(COUNTIF(BASE!$A:$A,PAUSAS!AS$3)=0,"",SUMIFS(BASE!$AA:$AA,BASE!$A:$A,PAUSAS!AS$3,BASE!$G:$G,PAUSAS!$B79)))</f>
        <v>2.1307870370370369E-2</v>
      </c>
      <c r="AT79" s="28">
        <f>IF(AS79="","",IF(SUMIFS(METAS!$D:$D,METAS!$B:$B,PAUSAS!$E79)&gt;=AS79,0,AS79-SUMIFS(METAS!$D:$D,METAS!$B:$B,PAUSAS!$E79)))</f>
        <v>0</v>
      </c>
      <c r="AU79" s="18">
        <f>IF($B79="","",IF(COUNTIF(BASE!$A:$A,PAUSAS!AU$3)=0,"",SUMIFS(BASE!$AA:$AA,BASE!$A:$A,PAUSAS!AU$3,BASE!$G:$G,PAUSAS!$B79)))</f>
        <v>2.0763888888888887E-2</v>
      </c>
      <c r="AV79" s="18">
        <f>IF(AU79="","",IF(SUMIFS(METAS!$D:$D,METAS!$B:$B,PAUSAS!$E79)&gt;=AU79,0,AU79-SUMIFS(METAS!$D:$D,METAS!$B:$B,PAUSAS!$E79)))</f>
        <v>0</v>
      </c>
      <c r="AW79" s="28">
        <f>IF($B79="","",IF(COUNTIF(BASE!$A:$A,PAUSAS!AW$3)=0,"",SUMIFS(BASE!$AA:$AA,BASE!$A:$A,PAUSAS!AW$3,BASE!$G:$G,PAUSAS!$B79)))</f>
        <v>1.7511574074074072E-2</v>
      </c>
      <c r="AX79" s="28">
        <f>IF(AW79="","",IF(SUMIFS(METAS!$D:$D,METAS!$B:$B,PAUSAS!$E79)&gt;=AW79,0,AW79-SUMIFS(METAS!$D:$D,METAS!$B:$B,PAUSAS!$E79)))</f>
        <v>0</v>
      </c>
      <c r="AY79" s="18">
        <f>IF($B79="","",IF(COUNTIF(BASE!$A:$A,PAUSAS!AY$3)=0,"",SUMIFS(BASE!$AA:$AA,BASE!$A:$A,PAUSAS!AY$3,BASE!$G:$G,PAUSAS!$B79)))</f>
        <v>2.3379629629629632E-2</v>
      </c>
      <c r="AZ79" s="18">
        <f>IF(AY79="","",IF(SUMIFS(METAS!$D:$D,METAS!$B:$B,PAUSAS!$E79)&gt;=AY79,0,AY79-SUMIFS(METAS!$D:$D,METAS!$B:$B,PAUSAS!$E79)))</f>
        <v>0</v>
      </c>
      <c r="BA79" s="28">
        <f>IF($B79="","",IF(COUNTIF(BASE!$A:$A,PAUSAS!BA$3)=0,"",SUMIFS(BASE!$AA:$AA,BASE!$A:$A,PAUSAS!BA$3,BASE!$G:$G,PAUSAS!$B79)))</f>
        <v>0</v>
      </c>
      <c r="BB79" s="28">
        <f>IF(BA79="","",IF(SUMIFS(METAS!$D:$D,METAS!$B:$B,PAUSAS!$E79)&gt;=BA79,0,BA79-SUMIFS(METAS!$D:$D,METAS!$B:$B,PAUSAS!$E79)))</f>
        <v>0</v>
      </c>
      <c r="BC79" s="18">
        <f>IF($B79="","",IF(COUNTIF(BASE!$A:$A,PAUSAS!BC$3)=0,"",SUMIFS(BASE!$AA:$AA,BASE!$A:$A,PAUSAS!BC$3,BASE!$G:$G,PAUSAS!$B79)))</f>
        <v>2.4409722222222222E-2</v>
      </c>
      <c r="BD79" s="18">
        <f>IF(BC79="","",IF(SUMIFS(METAS!$D:$D,METAS!$B:$B,PAUSAS!$E79)&gt;=BC79,0,BC79-SUMIFS(METAS!$D:$D,METAS!$B:$B,PAUSAS!$E79)))</f>
        <v>0</v>
      </c>
      <c r="BE79" s="28">
        <f>IF($B79="","",IF(COUNTIF(BASE!$A:$A,PAUSAS!BE$3)=0,"",SUMIFS(BASE!$AA:$AA,BASE!$A:$A,PAUSAS!BE$3,BASE!$G:$G,PAUSAS!$B79)))</f>
        <v>2.2881944444444448E-2</v>
      </c>
      <c r="BF79" s="28">
        <f>IF(BE79="","",IF(SUMIFS(METAS!$D:$D,METAS!$B:$B,PAUSAS!$E79)&gt;=BE79,0,BE79-SUMIFS(METAS!$D:$D,METAS!$B:$B,PAUSAS!$E79)))</f>
        <v>0</v>
      </c>
      <c r="BG79" s="18">
        <f>IF($B79="","",IF(COUNTIF(BASE!$A:$A,PAUSAS!BG$3)=0,"",SUMIFS(BASE!$AA:$AA,BASE!$A:$A,PAUSAS!BG$3,BASE!$G:$G,PAUSAS!$B79)))</f>
        <v>2.1990740740740741E-2</v>
      </c>
      <c r="BH79" s="18">
        <f>IF(BG79="","",IF(SUMIFS(METAS!$D:$D,METAS!$B:$B,PAUSAS!$E79)&gt;=BG79,0,BG79-SUMIFS(METAS!$D:$D,METAS!$B:$B,PAUSAS!$E79)))</f>
        <v>0</v>
      </c>
      <c r="BI79" s="28">
        <f>IF($B79="","",IF(COUNTIF(BASE!$A:$A,PAUSAS!BI$3)=0,"",SUMIFS(BASE!$AA:$AA,BASE!$A:$A,PAUSAS!BI$3,BASE!$G:$G,PAUSAS!$B79)))</f>
        <v>9.4212962962962957E-3</v>
      </c>
      <c r="BJ79" s="28">
        <f>IF(BI79="","",IF(SUMIFS(METAS!$D:$D,METAS!$B:$B,PAUSAS!$E79)&gt;=BI79,0,BI79-SUMIFS(METAS!$D:$D,METAS!$B:$B,PAUSAS!$E79)))</f>
        <v>0</v>
      </c>
      <c r="BK79" s="18">
        <f>IF($B79="","",IF(COUNTIF(BASE!$A:$A,PAUSAS!BK$3)=0,"",SUMIFS(BASE!$AA:$AA,BASE!$A:$A,PAUSAS!BK$3,BASE!$G:$G,PAUSAS!$B79)))</f>
        <v>1.9895833333333335E-2</v>
      </c>
      <c r="BL79" s="18">
        <f>IF(BK79="","",IF(SUMIFS(METAS!$D:$D,METAS!$B:$B,PAUSAS!$E79)&gt;=BK79,0,BK79-SUMIFS(METAS!$D:$D,METAS!$B:$B,PAUSAS!$E79)))</f>
        <v>0</v>
      </c>
      <c r="BM79" s="28">
        <f>IF($B79="","",IF(COUNTIF(BASE!$A:$A,PAUSAS!BM$3)=0,"",SUMIFS(BASE!$AA:$AA,BASE!$A:$A,PAUSAS!BM$3,BASE!$G:$G,PAUSAS!$B79)))</f>
        <v>2.4733796296296299E-2</v>
      </c>
      <c r="BN79" s="28">
        <f>IF(BM79="","",IF(SUMIFS(METAS!$D:$D,METAS!$B:$B,PAUSAS!$E79)&gt;=BM79,0,BM79-SUMIFS(METAS!$D:$D,METAS!$B:$B,PAUSAS!$E79)))</f>
        <v>0</v>
      </c>
      <c r="BO79" s="18">
        <f>IF($B79="","",IF(COUNTIF(BASE!$A:$A,PAUSAS!BO$3)=0,"",SUMIFS(BASE!$AA:$AA,BASE!$A:$A,PAUSAS!BO$3,BASE!$G:$G,PAUSAS!$B79)))</f>
        <v>0</v>
      </c>
      <c r="BP79" s="18">
        <f>IF(BO79="","",IF(SUMIFS(METAS!$D:$D,METAS!$B:$B,PAUSAS!$E79)&gt;=BO79,0,BO79-SUMIFS(METAS!$D:$D,METAS!$B:$B,PAUSAS!$E79)))</f>
        <v>0</v>
      </c>
      <c r="BQ79" s="28">
        <f>IF($B79="","",IF(COUNTIF(BASE!$A:$A,PAUSAS!BQ$3)=0,"",SUMIFS(BASE!$AA:$AA,BASE!$A:$A,PAUSAS!BQ$3,BASE!$G:$G,PAUSAS!$B79)))</f>
        <v>2.3900462962962964E-2</v>
      </c>
      <c r="BR79" s="28">
        <f>IF(BQ79="","",IF(SUMIFS(METAS!$D:$D,METAS!$B:$B,PAUSAS!$E79)&gt;=BQ79,0,BQ79-SUMIFS(METAS!$D:$D,METAS!$B:$B,PAUSAS!$E79)))</f>
        <v>0</v>
      </c>
      <c r="BS79" s="18">
        <f>IF($B79="","",IF(COUNTIF(BASE!$A:$A,PAUSAS!BS$3)=0,"",SUMIFS(BASE!$AA:$AA,BASE!$A:$A,PAUSAS!BS$3,BASE!$G:$G,PAUSAS!$B79)))</f>
        <v>2.4386574074074074E-2</v>
      </c>
      <c r="BT79" s="18">
        <f>IF(BS79="","",IF(SUMIFS(METAS!$D:$D,METAS!$B:$B,PAUSAS!$E79)&gt;=BS79,0,BS79-SUMIFS(METAS!$D:$D,METAS!$B:$B,PAUSAS!$E79)))</f>
        <v>0</v>
      </c>
      <c r="BU79" s="28">
        <f>IF($B79="","",IF(COUNTIF(BASE!$A:$A,PAUSAS!BU$3)=0,"",SUMIFS(BASE!$AA:$AA,BASE!$A:$A,PAUSAS!BU$3,BASE!$G:$G,PAUSAS!$B79)))</f>
        <v>2.3414351851851853E-2</v>
      </c>
      <c r="BV79" s="28">
        <f>IF(BU79="","",IF(SUMIFS(METAS!$D:$D,METAS!$B:$B,PAUSAS!$E79)&gt;=BU79,0,BU79-SUMIFS(METAS!$D:$D,METAS!$B:$B,PAUSAS!$E79)))</f>
        <v>0</v>
      </c>
    </row>
    <row r="80" spans="2:74" s="8" customFormat="1" x14ac:dyDescent="0.25">
      <c r="B80" s="50">
        <v>91395</v>
      </c>
      <c r="C80" s="16" t="str">
        <f>IF($B80="","",VLOOKUP($B80,EQUIPE!$B:$E,2,0))</f>
        <v>ED CARLOS RODRIGUES GUIMARÃES SANTOS</v>
      </c>
      <c r="D80" s="16" t="str">
        <f>IF($B80="","",VLOOKUP($B80,EQUIPE!$B:$F,5,0))</f>
        <v>ULTRAGAZ BO</v>
      </c>
      <c r="E80" s="18">
        <f>IF($B80="","",VLOOKUP($B80,EQUIPE!$B:$E,3,0))</f>
        <v>0.26388888888888895</v>
      </c>
      <c r="F80" s="16" t="str">
        <f>IF($B80="","",VLOOKUP($B80,EQUIPE!$B:$E,4,0))</f>
        <v>DAIATRIZ DO NASCIMENTO</v>
      </c>
      <c r="H80" s="18">
        <f>IF($B80="","",SUMIFS(ABS!$H:$H,ABS!$B:$B,PAUSAS!$B80)*SUMIFS(METAS!$D:$D,METAS!$B:$B,PAUSAS!$E80))</f>
        <v>0.7944444444444444</v>
      </c>
      <c r="I80" s="18">
        <f t="shared" si="1"/>
        <v>0.61687500000000006</v>
      </c>
      <c r="J80" s="18">
        <f t="shared" si="2"/>
        <v>4.4131944444444446E-2</v>
      </c>
      <c r="K80" s="19">
        <f t="shared" si="4"/>
        <v>0.94444930069930066</v>
      </c>
      <c r="M80" s="28">
        <f>IF($B80="","",IF(COUNTIF(BASE!$A:$A,PAUSAS!M$3)=0,"",SUMIFS(BASE!$AA:$AA,BASE!$A:$A,PAUSAS!M$3,BASE!$G:$G,PAUSAS!$B80)))</f>
        <v>0</v>
      </c>
      <c r="N80" s="28">
        <f>IF(M80="","",IF(SUMIFS(METAS!$D:$D,METAS!$B:$B,PAUSAS!$E80)&gt;=M80,0,M80-SUMIFS(METAS!$D:$D,METAS!$B:$B,PAUSAS!$E80)))</f>
        <v>0</v>
      </c>
      <c r="O80" s="18">
        <f>IF($B80="","",IF(COUNTIF(BASE!$A:$A,PAUSAS!O$3)=0,"",SUMIFS(BASE!$AA:$AA,BASE!$A:$A,PAUSAS!O$3,BASE!$G:$G,PAUSAS!$B80)))</f>
        <v>2.6631944444444444E-2</v>
      </c>
      <c r="P80" s="18">
        <f>IF(O80="","",IF(SUMIFS(METAS!$D:$D,METAS!$B:$B,PAUSAS!$E80)&gt;=O80,0,O80-SUMIFS(METAS!$D:$D,METAS!$B:$B,PAUSAS!$E80)))</f>
        <v>0</v>
      </c>
      <c r="Q80" s="28">
        <f>IF($B80="","",IF(COUNTIF(BASE!$A:$A,PAUSAS!Q$3)=0,"",SUMIFS(BASE!$AA:$AA,BASE!$A:$A,PAUSAS!Q$3,BASE!$G:$G,PAUSAS!$B80)))</f>
        <v>0</v>
      </c>
      <c r="R80" s="28">
        <f>IF(Q80="","",IF(SUMIFS(METAS!$D:$D,METAS!$B:$B,PAUSAS!$E80)&gt;=Q80,0,Q80-SUMIFS(METAS!$D:$D,METAS!$B:$B,PAUSAS!$E80)))</f>
        <v>0</v>
      </c>
      <c r="S80" s="18">
        <f>IF($B80="","",IF(COUNTIF(BASE!$A:$A,PAUSAS!S$3)=0,"",SUMIFS(BASE!$AA:$AA,BASE!$A:$A,PAUSAS!S$3,BASE!$G:$G,PAUSAS!$B80)))</f>
        <v>2.042824074074074E-2</v>
      </c>
      <c r="T80" s="18">
        <f>IF(S80="","",IF(SUMIFS(METAS!$D:$D,METAS!$B:$B,PAUSAS!$E80)&gt;=S80,0,S80-SUMIFS(METAS!$D:$D,METAS!$B:$B,PAUSAS!$E80)))</f>
        <v>0</v>
      </c>
      <c r="U80" s="28">
        <f>IF($B80="","",IF(COUNTIF(BASE!$A:$A,PAUSAS!U$3)=0,"",SUMIFS(BASE!$AA:$AA,BASE!$A:$A,PAUSAS!U$3,BASE!$G:$G,PAUSAS!$B80)))</f>
        <v>1.7384259259259259E-2</v>
      </c>
      <c r="V80" s="28">
        <f>IF(U80="","",IF(SUMIFS(METAS!$D:$D,METAS!$B:$B,PAUSAS!$E80)&gt;=U80,0,U80-SUMIFS(METAS!$D:$D,METAS!$B:$B,PAUSAS!$E80)))</f>
        <v>0</v>
      </c>
      <c r="W80" s="18">
        <f>IF($B80="","",IF(COUNTIF(BASE!$A:$A,PAUSAS!W$3)=0,"",SUMIFS(BASE!$AA:$AA,BASE!$A:$A,PAUSAS!W$3,BASE!$G:$G,PAUSAS!$B80)))</f>
        <v>1.9583333333333335E-2</v>
      </c>
      <c r="X80" s="18">
        <f>IF(W80="","",IF(SUMIFS(METAS!$D:$D,METAS!$B:$B,PAUSAS!$E80)&gt;=W80,0,W80-SUMIFS(METAS!$D:$D,METAS!$B:$B,PAUSAS!$E80)))</f>
        <v>0</v>
      </c>
      <c r="Y80" s="28">
        <f>IF($B80="","",IF(COUNTIF(BASE!$A:$A,PAUSAS!Y$3)=0,"",SUMIFS(BASE!$AA:$AA,BASE!$A:$A,PAUSAS!Y$3,BASE!$G:$G,PAUSAS!$B80)))</f>
        <v>0</v>
      </c>
      <c r="Z80" s="28">
        <f>IF(Y80="","",IF(SUMIFS(METAS!$D:$D,METAS!$B:$B,PAUSAS!$E80)&gt;=Y80,0,Y80-SUMIFS(METAS!$D:$D,METAS!$B:$B,PAUSAS!$E80)))</f>
        <v>0</v>
      </c>
      <c r="AA80" s="18">
        <f>IF($B80="","",IF(COUNTIF(BASE!$A:$A,PAUSAS!AA$3)=0,"",SUMIFS(BASE!$AA:$AA,BASE!$A:$A,PAUSAS!AA$3,BASE!$G:$G,PAUSAS!$B80)))</f>
        <v>1.667824074074074E-2</v>
      </c>
      <c r="AB80" s="18">
        <f>IF(AA80="","",IF(SUMIFS(METAS!$D:$D,METAS!$B:$B,PAUSAS!$E80)&gt;=AA80,0,AA80-SUMIFS(METAS!$D:$D,METAS!$B:$B,PAUSAS!$E80)))</f>
        <v>0</v>
      </c>
      <c r="AC80" s="28">
        <f>IF($B80="","",IF(COUNTIF(BASE!$A:$A,PAUSAS!AC$3)=0,"",SUMIFS(BASE!$AA:$AA,BASE!$A:$A,PAUSAS!AC$3,BASE!$G:$G,PAUSAS!$B80)))</f>
        <v>2.4976851851851847E-2</v>
      </c>
      <c r="AD80" s="28">
        <f>IF(AC80="","",IF(SUMIFS(METAS!$D:$D,METAS!$B:$B,PAUSAS!$E80)&gt;=AC80,0,AC80-SUMIFS(METAS!$D:$D,METAS!$B:$B,PAUSAS!$E80)))</f>
        <v>0</v>
      </c>
      <c r="AE80" s="18">
        <f>IF($B80="","",IF(COUNTIF(BASE!$A:$A,PAUSAS!AE$3)=0,"",SUMIFS(BASE!$AA:$AA,BASE!$A:$A,PAUSAS!AE$3,BASE!$G:$G,PAUSAS!$B80)))</f>
        <v>2.5787037037037032E-2</v>
      </c>
      <c r="AF80" s="18">
        <f>IF(AE80="","",IF(SUMIFS(METAS!$D:$D,METAS!$B:$B,PAUSAS!$E80)&gt;=AE80,0,AE80-SUMIFS(METAS!$D:$D,METAS!$B:$B,PAUSAS!$E80)))</f>
        <v>0</v>
      </c>
      <c r="AG80" s="28">
        <f>IF($B80="","",IF(COUNTIF(BASE!$A:$A,PAUSAS!AG$3)=0,"",SUMIFS(BASE!$AA:$AA,BASE!$A:$A,PAUSAS!AG$3,BASE!$G:$G,PAUSAS!$B80)))</f>
        <v>6.4803240740740745E-2</v>
      </c>
      <c r="AH80" s="28">
        <f>IF(AG80="","",IF(SUMIFS(METAS!$D:$D,METAS!$B:$B,PAUSAS!$E80)&gt;=AG80,0,AG80-SUMIFS(METAS!$D:$D,METAS!$B:$B,PAUSAS!$E80)))</f>
        <v>3.4247685185185187E-2</v>
      </c>
      <c r="AI80" s="18">
        <f>IF($B80="","",IF(COUNTIF(BASE!$A:$A,PAUSAS!AI$3)=0,"",SUMIFS(BASE!$AA:$AA,BASE!$A:$A,PAUSAS!AI$3,BASE!$G:$G,PAUSAS!$B80)))</f>
        <v>3.184027777777778E-2</v>
      </c>
      <c r="AJ80" s="18">
        <f>IF(AI80="","",IF(SUMIFS(METAS!$D:$D,METAS!$B:$B,PAUSAS!$E80)&gt;=AI80,0,AI80-SUMIFS(METAS!$D:$D,METAS!$B:$B,PAUSAS!$E80)))</f>
        <v>1.2847222222222253E-3</v>
      </c>
      <c r="AK80" s="28">
        <f>IF($B80="","",IF(COUNTIF(BASE!$A:$A,PAUSAS!AK$3)=0,"",SUMIFS(BASE!$AA:$AA,BASE!$A:$A,PAUSAS!AK$3,BASE!$G:$G,PAUSAS!$B80)))</f>
        <v>2.8055555555555556E-2</v>
      </c>
      <c r="AL80" s="28">
        <f>IF(AK80="","",IF(SUMIFS(METAS!$D:$D,METAS!$B:$B,PAUSAS!$E80)&gt;=AK80,0,AK80-SUMIFS(METAS!$D:$D,METAS!$B:$B,PAUSAS!$E80)))</f>
        <v>0</v>
      </c>
      <c r="AM80" s="18">
        <f>IF($B80="","",IF(COUNTIF(BASE!$A:$A,PAUSAS!AM$3)=0,"",SUMIFS(BASE!$AA:$AA,BASE!$A:$A,PAUSAS!AM$3,BASE!$G:$G,PAUSAS!$B80)))</f>
        <v>0</v>
      </c>
      <c r="AN80" s="18">
        <f>IF(AM80="","",IF(SUMIFS(METAS!$D:$D,METAS!$B:$B,PAUSAS!$E80)&gt;=AM80,0,AM80-SUMIFS(METAS!$D:$D,METAS!$B:$B,PAUSAS!$E80)))</f>
        <v>0</v>
      </c>
      <c r="AO80" s="28">
        <f>IF($B80="","",IF(COUNTIF(BASE!$A:$A,PAUSAS!AO$3)=0,"",SUMIFS(BASE!$AA:$AA,BASE!$A:$A,PAUSAS!AO$3,BASE!$G:$G,PAUSAS!$B80)))</f>
        <v>3.1828703703703706E-2</v>
      </c>
      <c r="AP80" s="28">
        <f>IF(AO80="","",IF(SUMIFS(METAS!$D:$D,METAS!$B:$B,PAUSAS!$E80)&gt;=AO80,0,AO80-SUMIFS(METAS!$D:$D,METAS!$B:$B,PAUSAS!$E80)))</f>
        <v>1.2731481481481517E-3</v>
      </c>
      <c r="AQ80" s="18">
        <f>IF($B80="","",IF(COUNTIF(BASE!$A:$A,PAUSAS!AQ$3)=0,"",SUMIFS(BASE!$AA:$AA,BASE!$A:$A,PAUSAS!AQ$3,BASE!$G:$G,PAUSAS!$B80)))</f>
        <v>1.4363425925925925E-2</v>
      </c>
      <c r="AR80" s="18">
        <f>IF(AQ80="","",IF(SUMIFS(METAS!$D:$D,METAS!$B:$B,PAUSAS!$E80)&gt;=AQ80,0,AQ80-SUMIFS(METAS!$D:$D,METAS!$B:$B,PAUSAS!$E80)))</f>
        <v>0</v>
      </c>
      <c r="AS80" s="28">
        <f>IF($B80="","",IF(COUNTIF(BASE!$A:$A,PAUSAS!AS$3)=0,"",SUMIFS(BASE!$AA:$AA,BASE!$A:$A,PAUSAS!AS$3,BASE!$G:$G,PAUSAS!$B80)))</f>
        <v>1.9780092592592592E-2</v>
      </c>
      <c r="AT80" s="28">
        <f>IF(AS80="","",IF(SUMIFS(METAS!$D:$D,METAS!$B:$B,PAUSAS!$E80)&gt;=AS80,0,AS80-SUMIFS(METAS!$D:$D,METAS!$B:$B,PAUSAS!$E80)))</f>
        <v>0</v>
      </c>
      <c r="AU80" s="18">
        <f>IF($B80="","",IF(COUNTIF(BASE!$A:$A,PAUSAS!AU$3)=0,"",SUMIFS(BASE!$AA:$AA,BASE!$A:$A,PAUSAS!AU$3,BASE!$G:$G,PAUSAS!$B80)))</f>
        <v>2.087962962962963E-2</v>
      </c>
      <c r="AV80" s="18">
        <f>IF(AU80="","",IF(SUMIFS(METAS!$D:$D,METAS!$B:$B,PAUSAS!$E80)&gt;=AU80,0,AU80-SUMIFS(METAS!$D:$D,METAS!$B:$B,PAUSAS!$E80)))</f>
        <v>0</v>
      </c>
      <c r="AW80" s="28">
        <f>IF($B80="","",IF(COUNTIF(BASE!$A:$A,PAUSAS!AW$3)=0,"",SUMIFS(BASE!$AA:$AA,BASE!$A:$A,PAUSAS!AW$3,BASE!$G:$G,PAUSAS!$B80)))</f>
        <v>2.4375000000000001E-2</v>
      </c>
      <c r="AX80" s="28">
        <f>IF(AW80="","",IF(SUMIFS(METAS!$D:$D,METAS!$B:$B,PAUSAS!$E80)&gt;=AW80,0,AW80-SUMIFS(METAS!$D:$D,METAS!$B:$B,PAUSAS!$E80)))</f>
        <v>0</v>
      </c>
      <c r="AY80" s="18">
        <f>IF($B80="","",IF(COUNTIF(BASE!$A:$A,PAUSAS!AY$3)=0,"",SUMIFS(BASE!$AA:$AA,BASE!$A:$A,PAUSAS!AY$3,BASE!$G:$G,PAUSAS!$B80)))</f>
        <v>3.788194444444444E-2</v>
      </c>
      <c r="AZ80" s="18">
        <f>IF(AY80="","",IF(SUMIFS(METAS!$D:$D,METAS!$B:$B,PAUSAS!$E80)&gt;=AY80,0,AY80-SUMIFS(METAS!$D:$D,METAS!$B:$B,PAUSAS!$E80)))</f>
        <v>7.3263888888888858E-3</v>
      </c>
      <c r="BA80" s="28">
        <f>IF($B80="","",IF(COUNTIF(BASE!$A:$A,PAUSAS!BA$3)=0,"",SUMIFS(BASE!$AA:$AA,BASE!$A:$A,PAUSAS!BA$3,BASE!$G:$G,PAUSAS!$B80)))</f>
        <v>0</v>
      </c>
      <c r="BB80" s="28">
        <f>IF(BA80="","",IF(SUMIFS(METAS!$D:$D,METAS!$B:$B,PAUSAS!$E80)&gt;=BA80,0,BA80-SUMIFS(METAS!$D:$D,METAS!$B:$B,PAUSAS!$E80)))</f>
        <v>0</v>
      </c>
      <c r="BC80" s="18">
        <f>IF($B80="","",IF(COUNTIF(BASE!$A:$A,PAUSAS!BC$3)=0,"",SUMIFS(BASE!$AA:$AA,BASE!$A:$A,PAUSAS!BC$3,BASE!$G:$G,PAUSAS!$B80)))</f>
        <v>2.193287037037037E-2</v>
      </c>
      <c r="BD80" s="18">
        <f>IF(BC80="","",IF(SUMIFS(METAS!$D:$D,METAS!$B:$B,PAUSAS!$E80)&gt;=BC80,0,BC80-SUMIFS(METAS!$D:$D,METAS!$B:$B,PAUSAS!$E80)))</f>
        <v>0</v>
      </c>
      <c r="BE80" s="28">
        <f>IF($B80="","",IF(COUNTIF(BASE!$A:$A,PAUSAS!BE$3)=0,"",SUMIFS(BASE!$AA:$AA,BASE!$A:$A,PAUSAS!BE$3,BASE!$G:$G,PAUSAS!$B80)))</f>
        <v>2.1782407407407407E-2</v>
      </c>
      <c r="BF80" s="28">
        <f>IF(BE80="","",IF(SUMIFS(METAS!$D:$D,METAS!$B:$B,PAUSAS!$E80)&gt;=BE80,0,BE80-SUMIFS(METAS!$D:$D,METAS!$B:$B,PAUSAS!$E80)))</f>
        <v>0</v>
      </c>
      <c r="BG80" s="18">
        <f>IF($B80="","",IF(COUNTIF(BASE!$A:$A,PAUSAS!BG$3)=0,"",SUMIFS(BASE!$AA:$AA,BASE!$A:$A,PAUSAS!BG$3,BASE!$G:$G,PAUSAS!$B80)))</f>
        <v>1.3564814814814816E-2</v>
      </c>
      <c r="BH80" s="18">
        <f>IF(BG80="","",IF(SUMIFS(METAS!$D:$D,METAS!$B:$B,PAUSAS!$E80)&gt;=BG80,0,BG80-SUMIFS(METAS!$D:$D,METAS!$B:$B,PAUSAS!$E80)))</f>
        <v>0</v>
      </c>
      <c r="BI80" s="28">
        <f>IF($B80="","",IF(COUNTIF(BASE!$A:$A,PAUSAS!BI$3)=0,"",SUMIFS(BASE!$AA:$AA,BASE!$A:$A,PAUSAS!BI$3,BASE!$G:$G,PAUSAS!$B80)))</f>
        <v>1.375E-2</v>
      </c>
      <c r="BJ80" s="28">
        <f>IF(BI80="","",IF(SUMIFS(METAS!$D:$D,METAS!$B:$B,PAUSAS!$E80)&gt;=BI80,0,BI80-SUMIFS(METAS!$D:$D,METAS!$B:$B,PAUSAS!$E80)))</f>
        <v>0</v>
      </c>
      <c r="BK80" s="18">
        <f>IF($B80="","",IF(COUNTIF(BASE!$A:$A,PAUSAS!BK$3)=0,"",SUMIFS(BASE!$AA:$AA,BASE!$A:$A,PAUSAS!BK$3,BASE!$G:$G,PAUSAS!$B80)))</f>
        <v>2.6932870370370371E-2</v>
      </c>
      <c r="BL80" s="18">
        <f>IF(BK80="","",IF(SUMIFS(METAS!$D:$D,METAS!$B:$B,PAUSAS!$E80)&gt;=BK80,0,BK80-SUMIFS(METAS!$D:$D,METAS!$B:$B,PAUSAS!$E80)))</f>
        <v>0</v>
      </c>
      <c r="BM80" s="28">
        <f>IF($B80="","",IF(COUNTIF(BASE!$A:$A,PAUSAS!BM$3)=0,"",SUMIFS(BASE!$AA:$AA,BASE!$A:$A,PAUSAS!BM$3,BASE!$G:$G,PAUSAS!$B80)))</f>
        <v>2.824074074074074E-2</v>
      </c>
      <c r="BN80" s="28">
        <f>IF(BM80="","",IF(SUMIFS(METAS!$D:$D,METAS!$B:$B,PAUSAS!$E80)&gt;=BM80,0,BM80-SUMIFS(METAS!$D:$D,METAS!$B:$B,PAUSAS!$E80)))</f>
        <v>0</v>
      </c>
      <c r="BO80" s="18">
        <f>IF($B80="","",IF(COUNTIF(BASE!$A:$A,PAUSAS!BO$3)=0,"",SUMIFS(BASE!$AA:$AA,BASE!$A:$A,PAUSAS!BO$3,BASE!$G:$G,PAUSAS!$B80)))</f>
        <v>0</v>
      </c>
      <c r="BP80" s="18">
        <f>IF(BO80="","",IF(SUMIFS(METAS!$D:$D,METAS!$B:$B,PAUSAS!$E80)&gt;=BO80,0,BO80-SUMIFS(METAS!$D:$D,METAS!$B:$B,PAUSAS!$E80)))</f>
        <v>0</v>
      </c>
      <c r="BQ80" s="28">
        <f>IF($B80="","",IF(COUNTIF(BASE!$A:$A,PAUSAS!BQ$3)=0,"",SUMIFS(BASE!$AA:$AA,BASE!$A:$A,PAUSAS!BQ$3,BASE!$G:$G,PAUSAS!$B80)))</f>
        <v>2.0752314814814814E-2</v>
      </c>
      <c r="BR80" s="28">
        <f>IF(BQ80="","",IF(SUMIFS(METAS!$D:$D,METAS!$B:$B,PAUSAS!$E80)&gt;=BQ80,0,BQ80-SUMIFS(METAS!$D:$D,METAS!$B:$B,PAUSAS!$E80)))</f>
        <v>0</v>
      </c>
      <c r="BS80" s="18">
        <f>IF($B80="","",IF(COUNTIF(BASE!$A:$A,PAUSAS!BS$3)=0,"",SUMIFS(BASE!$AA:$AA,BASE!$A:$A,PAUSAS!BS$3,BASE!$G:$G,PAUSAS!$B80)))</f>
        <v>2.2164351851851852E-2</v>
      </c>
      <c r="BT80" s="18">
        <f>IF(BS80="","",IF(SUMIFS(METAS!$D:$D,METAS!$B:$B,PAUSAS!$E80)&gt;=BS80,0,BS80-SUMIFS(METAS!$D:$D,METAS!$B:$B,PAUSAS!$E80)))</f>
        <v>0</v>
      </c>
      <c r="BU80" s="28">
        <f>IF($B80="","",IF(COUNTIF(BASE!$A:$A,PAUSAS!BU$3)=0,"",SUMIFS(BASE!$AA:$AA,BASE!$A:$A,PAUSAS!BU$3,BASE!$G:$G,PAUSAS!$B80)))</f>
        <v>2.2476851851851852E-2</v>
      </c>
      <c r="BV80" s="28">
        <f>IF(BU80="","",IF(SUMIFS(METAS!$D:$D,METAS!$B:$B,PAUSAS!$E80)&gt;=BU80,0,BU80-SUMIFS(METAS!$D:$D,METAS!$B:$B,PAUSAS!$E80)))</f>
        <v>0</v>
      </c>
    </row>
    <row r="81" spans="2:74" s="8" customFormat="1" x14ac:dyDescent="0.25">
      <c r="B81" s="50">
        <v>91320</v>
      </c>
      <c r="C81" s="16" t="str">
        <f>IF($B81="","",VLOOKUP($B81,EQUIPE!$B:$E,2,0))</f>
        <v xml:space="preserve">GISLAINEY KELLY DE SOUZA SILVA </v>
      </c>
      <c r="D81" s="16" t="str">
        <f>IF($B81="","",VLOOKUP($B81,EQUIPE!$B:$F,5,0))</f>
        <v>ULTRAGAZ BO</v>
      </c>
      <c r="E81" s="18">
        <f>IF($B81="","",VLOOKUP($B81,EQUIPE!$B:$E,3,0))</f>
        <v>0.26388888888888895</v>
      </c>
      <c r="F81" s="16" t="str">
        <f>IF($B81="","",VLOOKUP($B81,EQUIPE!$B:$E,4,0))</f>
        <v>DAIATRIZ DO NASCIMENTO</v>
      </c>
      <c r="H81" s="18">
        <f>IF($B81="","",SUMIFS(ABS!$H:$H,ABS!$B:$B,PAUSAS!$B81)*SUMIFS(METAS!$D:$D,METAS!$B:$B,PAUSAS!$E81))</f>
        <v>0.7944444444444444</v>
      </c>
      <c r="I81" s="18">
        <f t="shared" si="1"/>
        <v>0.60072916666666665</v>
      </c>
      <c r="J81" s="18">
        <f t="shared" si="2"/>
        <v>6.4467592592592597E-3</v>
      </c>
      <c r="K81" s="19">
        <f t="shared" si="4"/>
        <v>0.99188519813519815</v>
      </c>
      <c r="M81" s="28">
        <f>IF($B81="","",IF(COUNTIF(BASE!$A:$A,PAUSAS!M$3)=0,"",SUMIFS(BASE!$AA:$AA,BASE!$A:$A,PAUSAS!M$3,BASE!$G:$G,PAUSAS!$B81)))</f>
        <v>0</v>
      </c>
      <c r="N81" s="28">
        <f>IF(M81="","",IF(SUMIFS(METAS!$D:$D,METAS!$B:$B,PAUSAS!$E81)&gt;=M81,0,M81-SUMIFS(METAS!$D:$D,METAS!$B:$B,PAUSAS!$E81)))</f>
        <v>0</v>
      </c>
      <c r="O81" s="18">
        <f>IF($B81="","",IF(COUNTIF(BASE!$A:$A,PAUSAS!O$3)=0,"",SUMIFS(BASE!$AA:$AA,BASE!$A:$A,PAUSAS!O$3,BASE!$G:$G,PAUSAS!$B81)))</f>
        <v>2.3946759259259258E-2</v>
      </c>
      <c r="P81" s="18">
        <f>IF(O81="","",IF(SUMIFS(METAS!$D:$D,METAS!$B:$B,PAUSAS!$E81)&gt;=O81,0,O81-SUMIFS(METAS!$D:$D,METAS!$B:$B,PAUSAS!$E81)))</f>
        <v>0</v>
      </c>
      <c r="Q81" s="28">
        <f>IF($B81="","",IF(COUNTIF(BASE!$A:$A,PAUSAS!Q$3)=0,"",SUMIFS(BASE!$AA:$AA,BASE!$A:$A,PAUSAS!Q$3,BASE!$G:$G,PAUSAS!$B81)))</f>
        <v>2.2916666666666669E-2</v>
      </c>
      <c r="R81" s="28">
        <f>IF(Q81="","",IF(SUMIFS(METAS!$D:$D,METAS!$B:$B,PAUSAS!$E81)&gt;=Q81,0,Q81-SUMIFS(METAS!$D:$D,METAS!$B:$B,PAUSAS!$E81)))</f>
        <v>0</v>
      </c>
      <c r="S81" s="18">
        <f>IF($B81="","",IF(COUNTIF(BASE!$A:$A,PAUSAS!S$3)=0,"",SUMIFS(BASE!$AA:$AA,BASE!$A:$A,PAUSAS!S$3,BASE!$G:$G,PAUSAS!$B81)))</f>
        <v>2.2129629629629628E-2</v>
      </c>
      <c r="T81" s="18">
        <f>IF(S81="","",IF(SUMIFS(METAS!$D:$D,METAS!$B:$B,PAUSAS!$E81)&gt;=S81,0,S81-SUMIFS(METAS!$D:$D,METAS!$B:$B,PAUSAS!$E81)))</f>
        <v>0</v>
      </c>
      <c r="U81" s="28">
        <f>IF($B81="","",IF(COUNTIF(BASE!$A:$A,PAUSAS!U$3)=0,"",SUMIFS(BASE!$AA:$AA,BASE!$A:$A,PAUSAS!U$3,BASE!$G:$G,PAUSAS!$B81)))</f>
        <v>1.9259259259259257E-2</v>
      </c>
      <c r="V81" s="28">
        <f>IF(U81="","",IF(SUMIFS(METAS!$D:$D,METAS!$B:$B,PAUSAS!$E81)&gt;=U81,0,U81-SUMIFS(METAS!$D:$D,METAS!$B:$B,PAUSAS!$E81)))</f>
        <v>0</v>
      </c>
      <c r="W81" s="18">
        <f>IF($B81="","",IF(COUNTIF(BASE!$A:$A,PAUSAS!W$3)=0,"",SUMIFS(BASE!$AA:$AA,BASE!$A:$A,PAUSAS!W$3,BASE!$G:$G,PAUSAS!$B81)))</f>
        <v>2.7453703703703702E-2</v>
      </c>
      <c r="X81" s="18">
        <f>IF(W81="","",IF(SUMIFS(METAS!$D:$D,METAS!$B:$B,PAUSAS!$E81)&gt;=W81,0,W81-SUMIFS(METAS!$D:$D,METAS!$B:$B,PAUSAS!$E81)))</f>
        <v>0</v>
      </c>
      <c r="Y81" s="28">
        <f>IF($B81="","",IF(COUNTIF(BASE!$A:$A,PAUSAS!Y$3)=0,"",SUMIFS(BASE!$AA:$AA,BASE!$A:$A,PAUSAS!Y$3,BASE!$G:$G,PAUSAS!$B81)))</f>
        <v>0</v>
      </c>
      <c r="Z81" s="28">
        <f>IF(Y81="","",IF(SUMIFS(METAS!$D:$D,METAS!$B:$B,PAUSAS!$E81)&gt;=Y81,0,Y81-SUMIFS(METAS!$D:$D,METAS!$B:$B,PAUSAS!$E81)))</f>
        <v>0</v>
      </c>
      <c r="AA81" s="18">
        <f>IF($B81="","",IF(COUNTIF(BASE!$A:$A,PAUSAS!AA$3)=0,"",SUMIFS(BASE!$AA:$AA,BASE!$A:$A,PAUSAS!AA$3,BASE!$G:$G,PAUSAS!$B81)))</f>
        <v>2.3356481481481482E-2</v>
      </c>
      <c r="AB81" s="18">
        <f>IF(AA81="","",IF(SUMIFS(METAS!$D:$D,METAS!$B:$B,PAUSAS!$E81)&gt;=AA81,0,AA81-SUMIFS(METAS!$D:$D,METAS!$B:$B,PAUSAS!$E81)))</f>
        <v>0</v>
      </c>
      <c r="AC81" s="28">
        <f>IF($B81="","",IF(COUNTIF(BASE!$A:$A,PAUSAS!AC$3)=0,"",SUMIFS(BASE!$AA:$AA,BASE!$A:$A,PAUSAS!AC$3,BASE!$G:$G,PAUSAS!$B81)))</f>
        <v>2.5833333333333333E-2</v>
      </c>
      <c r="AD81" s="28">
        <f>IF(AC81="","",IF(SUMIFS(METAS!$D:$D,METAS!$B:$B,PAUSAS!$E81)&gt;=AC81,0,AC81-SUMIFS(METAS!$D:$D,METAS!$B:$B,PAUSAS!$E81)))</f>
        <v>0</v>
      </c>
      <c r="AE81" s="18">
        <f>IF($B81="","",IF(COUNTIF(BASE!$A:$A,PAUSAS!AE$3)=0,"",SUMIFS(BASE!$AA:$AA,BASE!$A:$A,PAUSAS!AE$3,BASE!$G:$G,PAUSAS!$B81)))</f>
        <v>2.6261574074074076E-2</v>
      </c>
      <c r="AF81" s="18">
        <f>IF(AE81="","",IF(SUMIFS(METAS!$D:$D,METAS!$B:$B,PAUSAS!$E81)&gt;=AE81,0,AE81-SUMIFS(METAS!$D:$D,METAS!$B:$B,PAUSAS!$E81)))</f>
        <v>0</v>
      </c>
      <c r="AG81" s="28">
        <f>IF($B81="","",IF(COUNTIF(BASE!$A:$A,PAUSAS!AG$3)=0,"",SUMIFS(BASE!$AA:$AA,BASE!$A:$A,PAUSAS!AG$3,BASE!$G:$G,PAUSAS!$B81)))</f>
        <v>2.6481481481481481E-2</v>
      </c>
      <c r="AH81" s="28">
        <f>IF(AG81="","",IF(SUMIFS(METAS!$D:$D,METAS!$B:$B,PAUSAS!$E81)&gt;=AG81,0,AG81-SUMIFS(METAS!$D:$D,METAS!$B:$B,PAUSAS!$E81)))</f>
        <v>0</v>
      </c>
      <c r="AI81" s="18">
        <f>IF($B81="","",IF(COUNTIF(BASE!$A:$A,PAUSAS!AI$3)=0,"",SUMIFS(BASE!$AA:$AA,BASE!$A:$A,PAUSAS!AI$3,BASE!$G:$G,PAUSAS!$B81)))</f>
        <v>2.3379629629629632E-2</v>
      </c>
      <c r="AJ81" s="18">
        <f>IF(AI81="","",IF(SUMIFS(METAS!$D:$D,METAS!$B:$B,PAUSAS!$E81)&gt;=AI81,0,AI81-SUMIFS(METAS!$D:$D,METAS!$B:$B,PAUSAS!$E81)))</f>
        <v>0</v>
      </c>
      <c r="AK81" s="28">
        <f>IF($B81="","",IF(COUNTIF(BASE!$A:$A,PAUSAS!AK$3)=0,"",SUMIFS(BASE!$AA:$AA,BASE!$A:$A,PAUSAS!AK$3,BASE!$G:$G,PAUSAS!$B81)))</f>
        <v>2.1365740740740741E-2</v>
      </c>
      <c r="AL81" s="28">
        <f>IF(AK81="","",IF(SUMIFS(METAS!$D:$D,METAS!$B:$B,PAUSAS!$E81)&gt;=AK81,0,AK81-SUMIFS(METAS!$D:$D,METAS!$B:$B,PAUSAS!$E81)))</f>
        <v>0</v>
      </c>
      <c r="AM81" s="18">
        <f>IF($B81="","",IF(COUNTIF(BASE!$A:$A,PAUSAS!AM$3)=0,"",SUMIFS(BASE!$AA:$AA,BASE!$A:$A,PAUSAS!AM$3,BASE!$G:$G,PAUSAS!$B81)))</f>
        <v>0</v>
      </c>
      <c r="AN81" s="18">
        <f>IF(AM81="","",IF(SUMIFS(METAS!$D:$D,METAS!$B:$B,PAUSAS!$E81)&gt;=AM81,0,AM81-SUMIFS(METAS!$D:$D,METAS!$B:$B,PAUSAS!$E81)))</f>
        <v>0</v>
      </c>
      <c r="AO81" s="28">
        <f>IF($B81="","",IF(COUNTIF(BASE!$A:$A,PAUSAS!AO$3)=0,"",SUMIFS(BASE!$AA:$AA,BASE!$A:$A,PAUSAS!AO$3,BASE!$G:$G,PAUSAS!$B81)))</f>
        <v>2.1388888888888888E-2</v>
      </c>
      <c r="AP81" s="28">
        <f>IF(AO81="","",IF(SUMIFS(METAS!$D:$D,METAS!$B:$B,PAUSAS!$E81)&gt;=AO81,0,AO81-SUMIFS(METAS!$D:$D,METAS!$B:$B,PAUSAS!$E81)))</f>
        <v>0</v>
      </c>
      <c r="AQ81" s="18">
        <f>IF($B81="","",IF(COUNTIF(BASE!$A:$A,PAUSAS!AQ$3)=0,"",SUMIFS(BASE!$AA:$AA,BASE!$A:$A,PAUSAS!AQ$3,BASE!$G:$G,PAUSAS!$B81)))</f>
        <v>2.2615740740740742E-2</v>
      </c>
      <c r="AR81" s="18">
        <f>IF(AQ81="","",IF(SUMIFS(METAS!$D:$D,METAS!$B:$B,PAUSAS!$E81)&gt;=AQ81,0,AQ81-SUMIFS(METAS!$D:$D,METAS!$B:$B,PAUSAS!$E81)))</f>
        <v>0</v>
      </c>
      <c r="AS81" s="28">
        <f>IF($B81="","",IF(COUNTIF(BASE!$A:$A,PAUSAS!AS$3)=0,"",SUMIFS(BASE!$AA:$AA,BASE!$A:$A,PAUSAS!AS$3,BASE!$G:$G,PAUSAS!$B81)))</f>
        <v>2.3229166666666665E-2</v>
      </c>
      <c r="AT81" s="28">
        <f>IF(AS81="","",IF(SUMIFS(METAS!$D:$D,METAS!$B:$B,PAUSAS!$E81)&gt;=AS81,0,AS81-SUMIFS(METAS!$D:$D,METAS!$B:$B,PAUSAS!$E81)))</f>
        <v>0</v>
      </c>
      <c r="AU81" s="18">
        <f>IF($B81="","",IF(COUNTIF(BASE!$A:$A,PAUSAS!AU$3)=0,"",SUMIFS(BASE!$AA:$AA,BASE!$A:$A,PAUSAS!AU$3,BASE!$G:$G,PAUSAS!$B81)))</f>
        <v>1.9756944444444445E-2</v>
      </c>
      <c r="AV81" s="18">
        <f>IF(AU81="","",IF(SUMIFS(METAS!$D:$D,METAS!$B:$B,PAUSAS!$E81)&gt;=AU81,0,AU81-SUMIFS(METAS!$D:$D,METAS!$B:$B,PAUSAS!$E81)))</f>
        <v>0</v>
      </c>
      <c r="AW81" s="28">
        <f>IF($B81="","",IF(COUNTIF(BASE!$A:$A,PAUSAS!AW$3)=0,"",SUMIFS(BASE!$AA:$AA,BASE!$A:$A,PAUSAS!AW$3,BASE!$G:$G,PAUSAS!$B81)))</f>
        <v>3.7002314814814814E-2</v>
      </c>
      <c r="AX81" s="28">
        <f>IF(AW81="","",IF(SUMIFS(METAS!$D:$D,METAS!$B:$B,PAUSAS!$E81)&gt;=AW81,0,AW81-SUMIFS(METAS!$D:$D,METAS!$B:$B,PAUSAS!$E81)))</f>
        <v>6.4467592592592597E-3</v>
      </c>
      <c r="AY81" s="18">
        <f>IF($B81="","",IF(COUNTIF(BASE!$A:$A,PAUSAS!AY$3)=0,"",SUMIFS(BASE!$AA:$AA,BASE!$A:$A,PAUSAS!AY$3,BASE!$G:$G,PAUSAS!$B81)))</f>
        <v>2.1516203703703704E-2</v>
      </c>
      <c r="AZ81" s="18">
        <f>IF(AY81="","",IF(SUMIFS(METAS!$D:$D,METAS!$B:$B,PAUSAS!$E81)&gt;=AY81,0,AY81-SUMIFS(METAS!$D:$D,METAS!$B:$B,PAUSAS!$E81)))</f>
        <v>0</v>
      </c>
      <c r="BA81" s="28">
        <f>IF($B81="","",IF(COUNTIF(BASE!$A:$A,PAUSAS!BA$3)=0,"",SUMIFS(BASE!$AA:$AA,BASE!$A:$A,PAUSAS!BA$3,BASE!$G:$G,PAUSAS!$B81)))</f>
        <v>0</v>
      </c>
      <c r="BB81" s="28">
        <f>IF(BA81="","",IF(SUMIFS(METAS!$D:$D,METAS!$B:$B,PAUSAS!$E81)&gt;=BA81,0,BA81-SUMIFS(METAS!$D:$D,METAS!$B:$B,PAUSAS!$E81)))</f>
        <v>0</v>
      </c>
      <c r="BC81" s="18">
        <f>IF($B81="","",IF(COUNTIF(BASE!$A:$A,PAUSAS!BC$3)=0,"",SUMIFS(BASE!$AA:$AA,BASE!$A:$A,PAUSAS!BC$3,BASE!$G:$G,PAUSAS!$B81)))</f>
        <v>2.1435185185185182E-2</v>
      </c>
      <c r="BD81" s="18">
        <f>IF(BC81="","",IF(SUMIFS(METAS!$D:$D,METAS!$B:$B,PAUSAS!$E81)&gt;=BC81,0,BC81-SUMIFS(METAS!$D:$D,METAS!$B:$B,PAUSAS!$E81)))</f>
        <v>0</v>
      </c>
      <c r="BE81" s="28">
        <f>IF($B81="","",IF(COUNTIF(BASE!$A:$A,PAUSAS!BE$3)=0,"",SUMIFS(BASE!$AA:$AA,BASE!$A:$A,PAUSAS!BE$3,BASE!$G:$G,PAUSAS!$B81)))</f>
        <v>2.2465277777777778E-2</v>
      </c>
      <c r="BF81" s="28">
        <f>IF(BE81="","",IF(SUMIFS(METAS!$D:$D,METAS!$B:$B,PAUSAS!$E81)&gt;=BE81,0,BE81-SUMIFS(METAS!$D:$D,METAS!$B:$B,PAUSAS!$E81)))</f>
        <v>0</v>
      </c>
      <c r="BG81" s="18">
        <f>IF($B81="","",IF(COUNTIF(BASE!$A:$A,PAUSAS!BG$3)=0,"",SUMIFS(BASE!$AA:$AA,BASE!$A:$A,PAUSAS!BG$3,BASE!$G:$G,PAUSAS!$B81)))</f>
        <v>2.1747685185185189E-2</v>
      </c>
      <c r="BH81" s="18">
        <f>IF(BG81="","",IF(SUMIFS(METAS!$D:$D,METAS!$B:$B,PAUSAS!$E81)&gt;=BG81,0,BG81-SUMIFS(METAS!$D:$D,METAS!$B:$B,PAUSAS!$E81)))</f>
        <v>0</v>
      </c>
      <c r="BI81" s="28">
        <f>IF($B81="","",IF(COUNTIF(BASE!$A:$A,PAUSAS!BI$3)=0,"",SUMIFS(BASE!$AA:$AA,BASE!$A:$A,PAUSAS!BI$3,BASE!$G:$G,PAUSAS!$B81)))</f>
        <v>2.3287037037037037E-2</v>
      </c>
      <c r="BJ81" s="28">
        <f>IF(BI81="","",IF(SUMIFS(METAS!$D:$D,METAS!$B:$B,PAUSAS!$E81)&gt;=BI81,0,BI81-SUMIFS(METAS!$D:$D,METAS!$B:$B,PAUSAS!$E81)))</f>
        <v>0</v>
      </c>
      <c r="BK81" s="18">
        <f>IF($B81="","",IF(COUNTIF(BASE!$A:$A,PAUSAS!BK$3)=0,"",SUMIFS(BASE!$AA:$AA,BASE!$A:$A,PAUSAS!BK$3,BASE!$G:$G,PAUSAS!$B81)))</f>
        <v>2.0532407407407409E-2</v>
      </c>
      <c r="BL81" s="18">
        <f>IF(BK81="","",IF(SUMIFS(METAS!$D:$D,METAS!$B:$B,PAUSAS!$E81)&gt;=BK81,0,BK81-SUMIFS(METAS!$D:$D,METAS!$B:$B,PAUSAS!$E81)))</f>
        <v>0</v>
      </c>
      <c r="BM81" s="28">
        <f>IF($B81="","",IF(COUNTIF(BASE!$A:$A,PAUSAS!BM$3)=0,"",SUMIFS(BASE!$AA:$AA,BASE!$A:$A,PAUSAS!BM$3,BASE!$G:$G,PAUSAS!$B81)))</f>
        <v>1.9409722222222224E-2</v>
      </c>
      <c r="BN81" s="28">
        <f>IF(BM81="","",IF(SUMIFS(METAS!$D:$D,METAS!$B:$B,PAUSAS!$E81)&gt;=BM81,0,BM81-SUMIFS(METAS!$D:$D,METAS!$B:$B,PAUSAS!$E81)))</f>
        <v>0</v>
      </c>
      <c r="BO81" s="18">
        <f>IF($B81="","",IF(COUNTIF(BASE!$A:$A,PAUSAS!BO$3)=0,"",SUMIFS(BASE!$AA:$AA,BASE!$A:$A,PAUSAS!BO$3,BASE!$G:$G,PAUSAS!$B81)))</f>
        <v>0</v>
      </c>
      <c r="BP81" s="18">
        <f>IF(BO81="","",IF(SUMIFS(METAS!$D:$D,METAS!$B:$B,PAUSAS!$E81)&gt;=BO81,0,BO81-SUMIFS(METAS!$D:$D,METAS!$B:$B,PAUSAS!$E81)))</f>
        <v>0</v>
      </c>
      <c r="BQ81" s="28">
        <f>IF($B81="","",IF(COUNTIF(BASE!$A:$A,PAUSAS!BQ$3)=0,"",SUMIFS(BASE!$AA:$AA,BASE!$A:$A,PAUSAS!BQ$3,BASE!$G:$G,PAUSAS!$B81)))</f>
        <v>2.2905092592592595E-2</v>
      </c>
      <c r="BR81" s="28">
        <f>IF(BQ81="","",IF(SUMIFS(METAS!$D:$D,METAS!$B:$B,PAUSAS!$E81)&gt;=BQ81,0,BQ81-SUMIFS(METAS!$D:$D,METAS!$B:$B,PAUSAS!$E81)))</f>
        <v>0</v>
      </c>
      <c r="BS81" s="18">
        <f>IF($B81="","",IF(COUNTIF(BASE!$A:$A,PAUSAS!BS$3)=0,"",SUMIFS(BASE!$AA:$AA,BASE!$A:$A,PAUSAS!BS$3,BASE!$G:$G,PAUSAS!$B81)))</f>
        <v>1.684027777777778E-2</v>
      </c>
      <c r="BT81" s="18">
        <f>IF(BS81="","",IF(SUMIFS(METAS!$D:$D,METAS!$B:$B,PAUSAS!$E81)&gt;=BS81,0,BS81-SUMIFS(METAS!$D:$D,METAS!$B:$B,PAUSAS!$E81)))</f>
        <v>0</v>
      </c>
      <c r="BU81" s="28">
        <f>IF($B81="","",IF(COUNTIF(BASE!$A:$A,PAUSAS!BU$3)=0,"",SUMIFS(BASE!$AA:$AA,BASE!$A:$A,PAUSAS!BU$3,BASE!$G:$G,PAUSAS!$B81)))</f>
        <v>2.4212962962962964E-2</v>
      </c>
      <c r="BV81" s="28">
        <f>IF(BU81="","",IF(SUMIFS(METAS!$D:$D,METAS!$B:$B,PAUSAS!$E81)&gt;=BU81,0,BU81-SUMIFS(METAS!$D:$D,METAS!$B:$B,PAUSAS!$E81)))</f>
        <v>0</v>
      </c>
    </row>
    <row r="82" spans="2:74" s="8" customFormat="1" x14ac:dyDescent="0.25">
      <c r="B82" s="50">
        <v>91152</v>
      </c>
      <c r="C82" s="16" t="str">
        <f>IF($B82="","",VLOOKUP($B82,EQUIPE!$B:$E,2,0))</f>
        <v>HELLEN CASSIA MEDRADO DOS SANTOS</v>
      </c>
      <c r="D82" s="16" t="str">
        <f>IF($B82="","",VLOOKUP($B82,EQUIPE!$B:$F,5,0))</f>
        <v>ULTRAGAZ BO</v>
      </c>
      <c r="E82" s="18">
        <f>IF($B82="","",VLOOKUP($B82,EQUIPE!$B:$E,3,0))</f>
        <v>0.26388888888888895</v>
      </c>
      <c r="F82" s="16" t="str">
        <f>IF($B82="","",VLOOKUP($B82,EQUIPE!$B:$E,4,0))</f>
        <v>DAIATRIZ DO NASCIMENTO</v>
      </c>
      <c r="H82" s="18">
        <f>IF($B82="","",SUMIFS(ABS!$H:$H,ABS!$B:$B,PAUSAS!$B82)*SUMIFS(METAS!$D:$D,METAS!$B:$B,PAUSAS!$E82))</f>
        <v>0.7944444444444444</v>
      </c>
      <c r="I82" s="18">
        <f t="shared" si="1"/>
        <v>0</v>
      </c>
      <c r="J82" s="18">
        <f t="shared" si="2"/>
        <v>0</v>
      </c>
      <c r="K82" s="19">
        <f t="shared" si="4"/>
        <v>1</v>
      </c>
      <c r="M82" s="28">
        <f>IF($B82="","",IF(COUNTIF(BASE!$A:$A,PAUSAS!M$3)=0,"",SUMIFS(BASE!$AA:$AA,BASE!$A:$A,PAUSAS!M$3,BASE!$G:$G,PAUSAS!$B82)))</f>
        <v>0</v>
      </c>
      <c r="N82" s="28">
        <f>IF(M82="","",IF(SUMIFS(METAS!$D:$D,METAS!$B:$B,PAUSAS!$E82)&gt;=M82,0,M82-SUMIFS(METAS!$D:$D,METAS!$B:$B,PAUSAS!$E82)))</f>
        <v>0</v>
      </c>
      <c r="O82" s="18">
        <f>IF($B82="","",IF(COUNTIF(BASE!$A:$A,PAUSAS!O$3)=0,"",SUMIFS(BASE!$AA:$AA,BASE!$A:$A,PAUSAS!O$3,BASE!$G:$G,PAUSAS!$B82)))</f>
        <v>0</v>
      </c>
      <c r="P82" s="18">
        <f>IF(O82="","",IF(SUMIFS(METAS!$D:$D,METAS!$B:$B,PAUSAS!$E82)&gt;=O82,0,O82-SUMIFS(METAS!$D:$D,METAS!$B:$B,PAUSAS!$E82)))</f>
        <v>0</v>
      </c>
      <c r="Q82" s="28">
        <f>IF($B82="","",IF(COUNTIF(BASE!$A:$A,PAUSAS!Q$3)=0,"",SUMIFS(BASE!$AA:$AA,BASE!$A:$A,PAUSAS!Q$3,BASE!$G:$G,PAUSAS!$B82)))</f>
        <v>0</v>
      </c>
      <c r="R82" s="28">
        <f>IF(Q82="","",IF(SUMIFS(METAS!$D:$D,METAS!$B:$B,PAUSAS!$E82)&gt;=Q82,0,Q82-SUMIFS(METAS!$D:$D,METAS!$B:$B,PAUSAS!$E82)))</f>
        <v>0</v>
      </c>
      <c r="S82" s="18">
        <f>IF($B82="","",IF(COUNTIF(BASE!$A:$A,PAUSAS!S$3)=0,"",SUMIFS(BASE!$AA:$AA,BASE!$A:$A,PAUSAS!S$3,BASE!$G:$G,PAUSAS!$B82)))</f>
        <v>0</v>
      </c>
      <c r="T82" s="18">
        <f>IF(S82="","",IF(SUMIFS(METAS!$D:$D,METAS!$B:$B,PAUSAS!$E82)&gt;=S82,0,S82-SUMIFS(METAS!$D:$D,METAS!$B:$B,PAUSAS!$E82)))</f>
        <v>0</v>
      </c>
      <c r="U82" s="28">
        <f>IF($B82="","",IF(COUNTIF(BASE!$A:$A,PAUSAS!U$3)=0,"",SUMIFS(BASE!$AA:$AA,BASE!$A:$A,PAUSAS!U$3,BASE!$G:$G,PAUSAS!$B82)))</f>
        <v>0</v>
      </c>
      <c r="V82" s="28">
        <f>IF(U82="","",IF(SUMIFS(METAS!$D:$D,METAS!$B:$B,PAUSAS!$E82)&gt;=U82,0,U82-SUMIFS(METAS!$D:$D,METAS!$B:$B,PAUSAS!$E82)))</f>
        <v>0</v>
      </c>
      <c r="W82" s="18">
        <f>IF($B82="","",IF(COUNTIF(BASE!$A:$A,PAUSAS!W$3)=0,"",SUMIFS(BASE!$AA:$AA,BASE!$A:$A,PAUSAS!W$3,BASE!$G:$G,PAUSAS!$B82)))</f>
        <v>0</v>
      </c>
      <c r="X82" s="18">
        <f>IF(W82="","",IF(SUMIFS(METAS!$D:$D,METAS!$B:$B,PAUSAS!$E82)&gt;=W82,0,W82-SUMIFS(METAS!$D:$D,METAS!$B:$B,PAUSAS!$E82)))</f>
        <v>0</v>
      </c>
      <c r="Y82" s="28">
        <f>IF($B82="","",IF(COUNTIF(BASE!$A:$A,PAUSAS!Y$3)=0,"",SUMIFS(BASE!$AA:$AA,BASE!$A:$A,PAUSAS!Y$3,BASE!$G:$G,PAUSAS!$B82)))</f>
        <v>0</v>
      </c>
      <c r="Z82" s="28">
        <f>IF(Y82="","",IF(SUMIFS(METAS!$D:$D,METAS!$B:$B,PAUSAS!$E82)&gt;=Y82,0,Y82-SUMIFS(METAS!$D:$D,METAS!$B:$B,PAUSAS!$E82)))</f>
        <v>0</v>
      </c>
      <c r="AA82" s="18">
        <f>IF($B82="","",IF(COUNTIF(BASE!$A:$A,PAUSAS!AA$3)=0,"",SUMIFS(BASE!$AA:$AA,BASE!$A:$A,PAUSAS!AA$3,BASE!$G:$G,PAUSAS!$B82)))</f>
        <v>0</v>
      </c>
      <c r="AB82" s="18">
        <f>IF(AA82="","",IF(SUMIFS(METAS!$D:$D,METAS!$B:$B,PAUSAS!$E82)&gt;=AA82,0,AA82-SUMIFS(METAS!$D:$D,METAS!$B:$B,PAUSAS!$E82)))</f>
        <v>0</v>
      </c>
      <c r="AC82" s="28">
        <f>IF($B82="","",IF(COUNTIF(BASE!$A:$A,PAUSAS!AC$3)=0,"",SUMIFS(BASE!$AA:$AA,BASE!$A:$A,PAUSAS!AC$3,BASE!$G:$G,PAUSAS!$B82)))</f>
        <v>0</v>
      </c>
      <c r="AD82" s="28">
        <f>IF(AC82="","",IF(SUMIFS(METAS!$D:$D,METAS!$B:$B,PAUSAS!$E82)&gt;=AC82,0,AC82-SUMIFS(METAS!$D:$D,METAS!$B:$B,PAUSAS!$E82)))</f>
        <v>0</v>
      </c>
      <c r="AE82" s="18">
        <f>IF($B82="","",IF(COUNTIF(BASE!$A:$A,PAUSAS!AE$3)=0,"",SUMIFS(BASE!$AA:$AA,BASE!$A:$A,PAUSAS!AE$3,BASE!$G:$G,PAUSAS!$B82)))</f>
        <v>0</v>
      </c>
      <c r="AF82" s="18">
        <f>IF(AE82="","",IF(SUMIFS(METAS!$D:$D,METAS!$B:$B,PAUSAS!$E82)&gt;=AE82,0,AE82-SUMIFS(METAS!$D:$D,METAS!$B:$B,PAUSAS!$E82)))</f>
        <v>0</v>
      </c>
      <c r="AG82" s="28">
        <f>IF($B82="","",IF(COUNTIF(BASE!$A:$A,PAUSAS!AG$3)=0,"",SUMIFS(BASE!$AA:$AA,BASE!$A:$A,PAUSAS!AG$3,BASE!$G:$G,PAUSAS!$B82)))</f>
        <v>0</v>
      </c>
      <c r="AH82" s="28">
        <f>IF(AG82="","",IF(SUMIFS(METAS!$D:$D,METAS!$B:$B,PAUSAS!$E82)&gt;=AG82,0,AG82-SUMIFS(METAS!$D:$D,METAS!$B:$B,PAUSAS!$E82)))</f>
        <v>0</v>
      </c>
      <c r="AI82" s="18">
        <f>IF($B82="","",IF(COUNTIF(BASE!$A:$A,PAUSAS!AI$3)=0,"",SUMIFS(BASE!$AA:$AA,BASE!$A:$A,PAUSAS!AI$3,BASE!$G:$G,PAUSAS!$B82)))</f>
        <v>0</v>
      </c>
      <c r="AJ82" s="18">
        <f>IF(AI82="","",IF(SUMIFS(METAS!$D:$D,METAS!$B:$B,PAUSAS!$E82)&gt;=AI82,0,AI82-SUMIFS(METAS!$D:$D,METAS!$B:$B,PAUSAS!$E82)))</f>
        <v>0</v>
      </c>
      <c r="AK82" s="28">
        <f>IF($B82="","",IF(COUNTIF(BASE!$A:$A,PAUSAS!AK$3)=0,"",SUMIFS(BASE!$AA:$AA,BASE!$A:$A,PAUSAS!AK$3,BASE!$G:$G,PAUSAS!$B82)))</f>
        <v>0</v>
      </c>
      <c r="AL82" s="28">
        <f>IF(AK82="","",IF(SUMIFS(METAS!$D:$D,METAS!$B:$B,PAUSAS!$E82)&gt;=AK82,0,AK82-SUMIFS(METAS!$D:$D,METAS!$B:$B,PAUSAS!$E82)))</f>
        <v>0</v>
      </c>
      <c r="AM82" s="18">
        <f>IF($B82="","",IF(COUNTIF(BASE!$A:$A,PAUSAS!AM$3)=0,"",SUMIFS(BASE!$AA:$AA,BASE!$A:$A,PAUSAS!AM$3,BASE!$G:$G,PAUSAS!$B82)))</f>
        <v>0</v>
      </c>
      <c r="AN82" s="18">
        <f>IF(AM82="","",IF(SUMIFS(METAS!$D:$D,METAS!$B:$B,PAUSAS!$E82)&gt;=AM82,0,AM82-SUMIFS(METAS!$D:$D,METAS!$B:$B,PAUSAS!$E82)))</f>
        <v>0</v>
      </c>
      <c r="AO82" s="28">
        <f>IF($B82="","",IF(COUNTIF(BASE!$A:$A,PAUSAS!AO$3)=0,"",SUMIFS(BASE!$AA:$AA,BASE!$A:$A,PAUSAS!AO$3,BASE!$G:$G,PAUSAS!$B82)))</f>
        <v>0</v>
      </c>
      <c r="AP82" s="28">
        <f>IF(AO82="","",IF(SUMIFS(METAS!$D:$D,METAS!$B:$B,PAUSAS!$E82)&gt;=AO82,0,AO82-SUMIFS(METAS!$D:$D,METAS!$B:$B,PAUSAS!$E82)))</f>
        <v>0</v>
      </c>
      <c r="AQ82" s="18">
        <f>IF($B82="","",IF(COUNTIF(BASE!$A:$A,PAUSAS!AQ$3)=0,"",SUMIFS(BASE!$AA:$AA,BASE!$A:$A,PAUSAS!AQ$3,BASE!$G:$G,PAUSAS!$B82)))</f>
        <v>0</v>
      </c>
      <c r="AR82" s="18">
        <f>IF(AQ82="","",IF(SUMIFS(METAS!$D:$D,METAS!$B:$B,PAUSAS!$E82)&gt;=AQ82,0,AQ82-SUMIFS(METAS!$D:$D,METAS!$B:$B,PAUSAS!$E82)))</f>
        <v>0</v>
      </c>
      <c r="AS82" s="28">
        <f>IF($B82="","",IF(COUNTIF(BASE!$A:$A,PAUSAS!AS$3)=0,"",SUMIFS(BASE!$AA:$AA,BASE!$A:$A,PAUSAS!AS$3,BASE!$G:$G,PAUSAS!$B82)))</f>
        <v>0</v>
      </c>
      <c r="AT82" s="28">
        <f>IF(AS82="","",IF(SUMIFS(METAS!$D:$D,METAS!$B:$B,PAUSAS!$E82)&gt;=AS82,0,AS82-SUMIFS(METAS!$D:$D,METAS!$B:$B,PAUSAS!$E82)))</f>
        <v>0</v>
      </c>
      <c r="AU82" s="18">
        <f>IF($B82="","",IF(COUNTIF(BASE!$A:$A,PAUSAS!AU$3)=0,"",SUMIFS(BASE!$AA:$AA,BASE!$A:$A,PAUSAS!AU$3,BASE!$G:$G,PAUSAS!$B82)))</f>
        <v>0</v>
      </c>
      <c r="AV82" s="18">
        <f>IF(AU82="","",IF(SUMIFS(METAS!$D:$D,METAS!$B:$B,PAUSAS!$E82)&gt;=AU82,0,AU82-SUMIFS(METAS!$D:$D,METAS!$B:$B,PAUSAS!$E82)))</f>
        <v>0</v>
      </c>
      <c r="AW82" s="28">
        <f>IF($B82="","",IF(COUNTIF(BASE!$A:$A,PAUSAS!AW$3)=0,"",SUMIFS(BASE!$AA:$AA,BASE!$A:$A,PAUSAS!AW$3,BASE!$G:$G,PAUSAS!$B82)))</f>
        <v>0</v>
      </c>
      <c r="AX82" s="28">
        <f>IF(AW82="","",IF(SUMIFS(METAS!$D:$D,METAS!$B:$B,PAUSAS!$E82)&gt;=AW82,0,AW82-SUMIFS(METAS!$D:$D,METAS!$B:$B,PAUSAS!$E82)))</f>
        <v>0</v>
      </c>
      <c r="AY82" s="18">
        <f>IF($B82="","",IF(COUNTIF(BASE!$A:$A,PAUSAS!AY$3)=0,"",SUMIFS(BASE!$AA:$AA,BASE!$A:$A,PAUSAS!AY$3,BASE!$G:$G,PAUSAS!$B82)))</f>
        <v>0</v>
      </c>
      <c r="AZ82" s="18">
        <f>IF(AY82="","",IF(SUMIFS(METAS!$D:$D,METAS!$B:$B,PAUSAS!$E82)&gt;=AY82,0,AY82-SUMIFS(METAS!$D:$D,METAS!$B:$B,PAUSAS!$E82)))</f>
        <v>0</v>
      </c>
      <c r="BA82" s="28">
        <f>IF($B82="","",IF(COUNTIF(BASE!$A:$A,PAUSAS!BA$3)=0,"",SUMIFS(BASE!$AA:$AA,BASE!$A:$A,PAUSAS!BA$3,BASE!$G:$G,PAUSAS!$B82)))</f>
        <v>0</v>
      </c>
      <c r="BB82" s="28">
        <f>IF(BA82="","",IF(SUMIFS(METAS!$D:$D,METAS!$B:$B,PAUSAS!$E82)&gt;=BA82,0,BA82-SUMIFS(METAS!$D:$D,METAS!$B:$B,PAUSAS!$E82)))</f>
        <v>0</v>
      </c>
      <c r="BC82" s="18">
        <f>IF($B82="","",IF(COUNTIF(BASE!$A:$A,PAUSAS!BC$3)=0,"",SUMIFS(BASE!$AA:$AA,BASE!$A:$A,PAUSAS!BC$3,BASE!$G:$G,PAUSAS!$B82)))</f>
        <v>0</v>
      </c>
      <c r="BD82" s="18">
        <f>IF(BC82="","",IF(SUMIFS(METAS!$D:$D,METAS!$B:$B,PAUSAS!$E82)&gt;=BC82,0,BC82-SUMIFS(METAS!$D:$D,METAS!$B:$B,PAUSAS!$E82)))</f>
        <v>0</v>
      </c>
      <c r="BE82" s="28">
        <f>IF($B82="","",IF(COUNTIF(BASE!$A:$A,PAUSAS!BE$3)=0,"",SUMIFS(BASE!$AA:$AA,BASE!$A:$A,PAUSAS!BE$3,BASE!$G:$G,PAUSAS!$B82)))</f>
        <v>0</v>
      </c>
      <c r="BF82" s="28">
        <f>IF(BE82="","",IF(SUMIFS(METAS!$D:$D,METAS!$B:$B,PAUSAS!$E82)&gt;=BE82,0,BE82-SUMIFS(METAS!$D:$D,METAS!$B:$B,PAUSAS!$E82)))</f>
        <v>0</v>
      </c>
      <c r="BG82" s="18">
        <f>IF($B82="","",IF(COUNTIF(BASE!$A:$A,PAUSAS!BG$3)=0,"",SUMIFS(BASE!$AA:$AA,BASE!$A:$A,PAUSAS!BG$3,BASE!$G:$G,PAUSAS!$B82)))</f>
        <v>0</v>
      </c>
      <c r="BH82" s="18">
        <f>IF(BG82="","",IF(SUMIFS(METAS!$D:$D,METAS!$B:$B,PAUSAS!$E82)&gt;=BG82,0,BG82-SUMIFS(METAS!$D:$D,METAS!$B:$B,PAUSAS!$E82)))</f>
        <v>0</v>
      </c>
      <c r="BI82" s="28">
        <f>IF($B82="","",IF(COUNTIF(BASE!$A:$A,PAUSAS!BI$3)=0,"",SUMIFS(BASE!$AA:$AA,BASE!$A:$A,PAUSAS!BI$3,BASE!$G:$G,PAUSAS!$B82)))</f>
        <v>0</v>
      </c>
      <c r="BJ82" s="28">
        <f>IF(BI82="","",IF(SUMIFS(METAS!$D:$D,METAS!$B:$B,PAUSAS!$E82)&gt;=BI82,0,BI82-SUMIFS(METAS!$D:$D,METAS!$B:$B,PAUSAS!$E82)))</f>
        <v>0</v>
      </c>
      <c r="BK82" s="18">
        <f>IF($B82="","",IF(COUNTIF(BASE!$A:$A,PAUSAS!BK$3)=0,"",SUMIFS(BASE!$AA:$AA,BASE!$A:$A,PAUSAS!BK$3,BASE!$G:$G,PAUSAS!$B82)))</f>
        <v>0</v>
      </c>
      <c r="BL82" s="18">
        <f>IF(BK82="","",IF(SUMIFS(METAS!$D:$D,METAS!$B:$B,PAUSAS!$E82)&gt;=BK82,0,BK82-SUMIFS(METAS!$D:$D,METAS!$B:$B,PAUSAS!$E82)))</f>
        <v>0</v>
      </c>
      <c r="BM82" s="28">
        <f>IF($B82="","",IF(COUNTIF(BASE!$A:$A,PAUSAS!BM$3)=0,"",SUMIFS(BASE!$AA:$AA,BASE!$A:$A,PAUSAS!BM$3,BASE!$G:$G,PAUSAS!$B82)))</f>
        <v>0</v>
      </c>
      <c r="BN82" s="28">
        <f>IF(BM82="","",IF(SUMIFS(METAS!$D:$D,METAS!$B:$B,PAUSAS!$E82)&gt;=BM82,0,BM82-SUMIFS(METAS!$D:$D,METAS!$B:$B,PAUSAS!$E82)))</f>
        <v>0</v>
      </c>
      <c r="BO82" s="18">
        <f>IF($B82="","",IF(COUNTIF(BASE!$A:$A,PAUSAS!BO$3)=0,"",SUMIFS(BASE!$AA:$AA,BASE!$A:$A,PAUSAS!BO$3,BASE!$G:$G,PAUSAS!$B82)))</f>
        <v>0</v>
      </c>
      <c r="BP82" s="18">
        <f>IF(BO82="","",IF(SUMIFS(METAS!$D:$D,METAS!$B:$B,PAUSAS!$E82)&gt;=BO82,0,BO82-SUMIFS(METAS!$D:$D,METAS!$B:$B,PAUSAS!$E82)))</f>
        <v>0</v>
      </c>
      <c r="BQ82" s="28">
        <f>IF($B82="","",IF(COUNTIF(BASE!$A:$A,PAUSAS!BQ$3)=0,"",SUMIFS(BASE!$AA:$AA,BASE!$A:$A,PAUSAS!BQ$3,BASE!$G:$G,PAUSAS!$B82)))</f>
        <v>0</v>
      </c>
      <c r="BR82" s="28">
        <f>IF(BQ82="","",IF(SUMIFS(METAS!$D:$D,METAS!$B:$B,PAUSAS!$E82)&gt;=BQ82,0,BQ82-SUMIFS(METAS!$D:$D,METAS!$B:$B,PAUSAS!$E82)))</f>
        <v>0</v>
      </c>
      <c r="BS82" s="18">
        <f>IF($B82="","",IF(COUNTIF(BASE!$A:$A,PAUSAS!BS$3)=0,"",SUMIFS(BASE!$AA:$AA,BASE!$A:$A,PAUSAS!BS$3,BASE!$G:$G,PAUSAS!$B82)))</f>
        <v>0</v>
      </c>
      <c r="BT82" s="18">
        <f>IF(BS82="","",IF(SUMIFS(METAS!$D:$D,METAS!$B:$B,PAUSAS!$E82)&gt;=BS82,0,BS82-SUMIFS(METAS!$D:$D,METAS!$B:$B,PAUSAS!$E82)))</f>
        <v>0</v>
      </c>
      <c r="BU82" s="28">
        <f>IF($B82="","",IF(COUNTIF(BASE!$A:$A,PAUSAS!BU$3)=0,"",SUMIFS(BASE!$AA:$AA,BASE!$A:$A,PAUSAS!BU$3,BASE!$G:$G,PAUSAS!$B82)))</f>
        <v>0</v>
      </c>
      <c r="BV82" s="28">
        <f>IF(BU82="","",IF(SUMIFS(METAS!$D:$D,METAS!$B:$B,PAUSAS!$E82)&gt;=BU82,0,BU82-SUMIFS(METAS!$D:$D,METAS!$B:$B,PAUSAS!$E82)))</f>
        <v>0</v>
      </c>
    </row>
    <row r="83" spans="2:74" s="8" customFormat="1" x14ac:dyDescent="0.25">
      <c r="B83" s="50">
        <v>91399</v>
      </c>
      <c r="C83" s="16" t="str">
        <f>IF($B83="","",VLOOKUP($B83,EQUIPE!$B:$E,2,0))</f>
        <v xml:space="preserve">JUCELIA SANTOS DE SOUZA </v>
      </c>
      <c r="D83" s="16" t="str">
        <f>IF($B83="","",VLOOKUP($B83,EQUIPE!$B:$F,5,0))</f>
        <v>ULTRAGAZ BO</v>
      </c>
      <c r="E83" s="18">
        <f>IF($B83="","",VLOOKUP($B83,EQUIPE!$B:$E,3,0))</f>
        <v>0.2638888888888889</v>
      </c>
      <c r="F83" s="16" t="str">
        <f>IF($B83="","",VLOOKUP($B83,EQUIPE!$B:$E,4,0))</f>
        <v>DAIATRIZ DO NASCIMENTO</v>
      </c>
      <c r="H83" s="18">
        <f>IF($B83="","",SUMIFS(ABS!$H:$H,ABS!$B:$B,PAUSAS!$B83)*SUMIFS(METAS!$D:$D,METAS!$B:$B,PAUSAS!$E83))</f>
        <v>0.7944444444444444</v>
      </c>
      <c r="I83" s="18">
        <f t="shared" si="1"/>
        <v>0.65440972222222216</v>
      </c>
      <c r="J83" s="18">
        <f t="shared" si="2"/>
        <v>2.9305555555555564E-2</v>
      </c>
      <c r="K83" s="19">
        <f t="shared" si="4"/>
        <v>0.96311188811188808</v>
      </c>
      <c r="M83" s="28">
        <f>IF($B83="","",IF(COUNTIF(BASE!$A:$A,PAUSAS!M$3)=0,"",SUMIFS(BASE!$AA:$AA,BASE!$A:$A,PAUSAS!M$3,BASE!$G:$G,PAUSAS!$B83)))</f>
        <v>0</v>
      </c>
      <c r="N83" s="28">
        <f>IF(M83="","",IF(SUMIFS(METAS!$D:$D,METAS!$B:$B,PAUSAS!$E83)&gt;=M83,0,M83-SUMIFS(METAS!$D:$D,METAS!$B:$B,PAUSAS!$E83)))</f>
        <v>0</v>
      </c>
      <c r="O83" s="18">
        <f>IF($B83="","",IF(COUNTIF(BASE!$A:$A,PAUSAS!O$3)=0,"",SUMIFS(BASE!$AA:$AA,BASE!$A:$A,PAUSAS!O$3,BASE!$G:$G,PAUSAS!$B83)))</f>
        <v>2.3078703703703705E-2</v>
      </c>
      <c r="P83" s="18">
        <f>IF(O83="","",IF(SUMIFS(METAS!$D:$D,METAS!$B:$B,PAUSAS!$E83)&gt;=O83,0,O83-SUMIFS(METAS!$D:$D,METAS!$B:$B,PAUSAS!$E83)))</f>
        <v>0</v>
      </c>
      <c r="Q83" s="28">
        <f>IF($B83="","",IF(COUNTIF(BASE!$A:$A,PAUSAS!Q$3)=0,"",SUMIFS(BASE!$AA:$AA,BASE!$A:$A,PAUSAS!Q$3,BASE!$G:$G,PAUSAS!$B83)))</f>
        <v>3.1851851851851853E-2</v>
      </c>
      <c r="R83" s="28">
        <f>IF(Q83="","",IF(SUMIFS(METAS!$D:$D,METAS!$B:$B,PAUSAS!$E83)&gt;=Q83,0,Q83-SUMIFS(METAS!$D:$D,METAS!$B:$B,PAUSAS!$E83)))</f>
        <v>1.2962962962962989E-3</v>
      </c>
      <c r="S83" s="18">
        <f>IF($B83="","",IF(COUNTIF(BASE!$A:$A,PAUSAS!S$3)=0,"",SUMIFS(BASE!$AA:$AA,BASE!$A:$A,PAUSAS!S$3,BASE!$G:$G,PAUSAS!$B83)))</f>
        <v>3.2500000000000001E-2</v>
      </c>
      <c r="T83" s="18">
        <f>IF(S83="","",IF(SUMIFS(METAS!$D:$D,METAS!$B:$B,PAUSAS!$E83)&gt;=S83,0,S83-SUMIFS(METAS!$D:$D,METAS!$B:$B,PAUSAS!$E83)))</f>
        <v>1.9444444444444466E-3</v>
      </c>
      <c r="U83" s="28">
        <f>IF($B83="","",IF(COUNTIF(BASE!$A:$A,PAUSAS!U$3)=0,"",SUMIFS(BASE!$AA:$AA,BASE!$A:$A,PAUSAS!U$3,BASE!$G:$G,PAUSAS!$B83)))</f>
        <v>7.6388888888888886E-3</v>
      </c>
      <c r="V83" s="28">
        <f>IF(U83="","",IF(SUMIFS(METAS!$D:$D,METAS!$B:$B,PAUSAS!$E83)&gt;=U83,0,U83-SUMIFS(METAS!$D:$D,METAS!$B:$B,PAUSAS!$E83)))</f>
        <v>0</v>
      </c>
      <c r="W83" s="18">
        <f>IF($B83="","",IF(COUNTIF(BASE!$A:$A,PAUSAS!W$3)=0,"",SUMIFS(BASE!$AA:$AA,BASE!$A:$A,PAUSAS!W$3,BASE!$G:$G,PAUSAS!$B83)))</f>
        <v>2.1388888888888888E-2</v>
      </c>
      <c r="X83" s="18">
        <f>IF(W83="","",IF(SUMIFS(METAS!$D:$D,METAS!$B:$B,PAUSAS!$E83)&gt;=W83,0,W83-SUMIFS(METAS!$D:$D,METAS!$B:$B,PAUSAS!$E83)))</f>
        <v>0</v>
      </c>
      <c r="Y83" s="28">
        <f>IF($B83="","",IF(COUNTIF(BASE!$A:$A,PAUSAS!Y$3)=0,"",SUMIFS(BASE!$AA:$AA,BASE!$A:$A,PAUSAS!Y$3,BASE!$G:$G,PAUSAS!$B83)))</f>
        <v>0</v>
      </c>
      <c r="Z83" s="28">
        <f>IF(Y83="","",IF(SUMIFS(METAS!$D:$D,METAS!$B:$B,PAUSAS!$E83)&gt;=Y83,0,Y83-SUMIFS(METAS!$D:$D,METAS!$B:$B,PAUSAS!$E83)))</f>
        <v>0</v>
      </c>
      <c r="AA83" s="18">
        <f>IF($B83="","",IF(COUNTIF(BASE!$A:$A,PAUSAS!AA$3)=0,"",SUMIFS(BASE!$AA:$AA,BASE!$A:$A,PAUSAS!AA$3,BASE!$G:$G,PAUSAS!$B83)))</f>
        <v>2.6261574074074076E-2</v>
      </c>
      <c r="AB83" s="18">
        <f>IF(AA83="","",IF(SUMIFS(METAS!$D:$D,METAS!$B:$B,PAUSAS!$E83)&gt;=AA83,0,AA83-SUMIFS(METAS!$D:$D,METAS!$B:$B,PAUSAS!$E83)))</f>
        <v>0</v>
      </c>
      <c r="AC83" s="28">
        <f>IF($B83="","",IF(COUNTIF(BASE!$A:$A,PAUSAS!AC$3)=0,"",SUMIFS(BASE!$AA:$AA,BASE!$A:$A,PAUSAS!AC$3,BASE!$G:$G,PAUSAS!$B83)))</f>
        <v>2.7939814814814817E-2</v>
      </c>
      <c r="AD83" s="28">
        <f>IF(AC83="","",IF(SUMIFS(METAS!$D:$D,METAS!$B:$B,PAUSAS!$E83)&gt;=AC83,0,AC83-SUMIFS(METAS!$D:$D,METAS!$B:$B,PAUSAS!$E83)))</f>
        <v>0</v>
      </c>
      <c r="AE83" s="18">
        <f>IF($B83="","",IF(COUNTIF(BASE!$A:$A,PAUSAS!AE$3)=0,"",SUMIFS(BASE!$AA:$AA,BASE!$A:$A,PAUSAS!AE$3,BASE!$G:$G,PAUSAS!$B83)))</f>
        <v>1.6053240740740739E-2</v>
      </c>
      <c r="AF83" s="18">
        <f>IF(AE83="","",IF(SUMIFS(METAS!$D:$D,METAS!$B:$B,PAUSAS!$E83)&gt;=AE83,0,AE83-SUMIFS(METAS!$D:$D,METAS!$B:$B,PAUSAS!$E83)))</f>
        <v>0</v>
      </c>
      <c r="AG83" s="28">
        <f>IF($B83="","",IF(COUNTIF(BASE!$A:$A,PAUSAS!AG$3)=0,"",SUMIFS(BASE!$AA:$AA,BASE!$A:$A,PAUSAS!AG$3,BASE!$G:$G,PAUSAS!$B83)))</f>
        <v>1.6759259259259258E-2</v>
      </c>
      <c r="AH83" s="28">
        <f>IF(AG83="","",IF(SUMIFS(METAS!$D:$D,METAS!$B:$B,PAUSAS!$E83)&gt;=AG83,0,AG83-SUMIFS(METAS!$D:$D,METAS!$B:$B,PAUSAS!$E83)))</f>
        <v>0</v>
      </c>
      <c r="AI83" s="18">
        <f>IF($B83="","",IF(COUNTIF(BASE!$A:$A,PAUSAS!AI$3)=0,"",SUMIFS(BASE!$AA:$AA,BASE!$A:$A,PAUSAS!AI$3,BASE!$G:$G,PAUSAS!$B83)))</f>
        <v>3.0532407407407407E-2</v>
      </c>
      <c r="AJ83" s="18">
        <f>IF(AI83="","",IF(SUMIFS(METAS!$D:$D,METAS!$B:$B,PAUSAS!$E83)&gt;=AI83,0,AI83-SUMIFS(METAS!$D:$D,METAS!$B:$B,PAUSAS!$E83)))</f>
        <v>0</v>
      </c>
      <c r="AK83" s="28">
        <f>IF($B83="","",IF(COUNTIF(BASE!$A:$A,PAUSAS!AK$3)=0,"",SUMIFS(BASE!$AA:$AA,BASE!$A:$A,PAUSAS!AK$3,BASE!$G:$G,PAUSAS!$B83)))</f>
        <v>2.3310185185185184E-2</v>
      </c>
      <c r="AL83" s="28">
        <f>IF(AK83="","",IF(SUMIFS(METAS!$D:$D,METAS!$B:$B,PAUSAS!$E83)&gt;=AK83,0,AK83-SUMIFS(METAS!$D:$D,METAS!$B:$B,PAUSAS!$E83)))</f>
        <v>0</v>
      </c>
      <c r="AM83" s="18">
        <f>IF($B83="","",IF(COUNTIF(BASE!$A:$A,PAUSAS!AM$3)=0,"",SUMIFS(BASE!$AA:$AA,BASE!$A:$A,PAUSAS!AM$3,BASE!$G:$G,PAUSAS!$B83)))</f>
        <v>0</v>
      </c>
      <c r="AN83" s="18">
        <f>IF(AM83="","",IF(SUMIFS(METAS!$D:$D,METAS!$B:$B,PAUSAS!$E83)&gt;=AM83,0,AM83-SUMIFS(METAS!$D:$D,METAS!$B:$B,PAUSAS!$E83)))</f>
        <v>0</v>
      </c>
      <c r="AO83" s="28">
        <f>IF($B83="","",IF(COUNTIF(BASE!$A:$A,PAUSAS!AO$3)=0,"",SUMIFS(BASE!$AA:$AA,BASE!$A:$A,PAUSAS!AO$3,BASE!$G:$G,PAUSAS!$B83)))</f>
        <v>2.9826388888888888E-2</v>
      </c>
      <c r="AP83" s="28">
        <f>IF(AO83="","",IF(SUMIFS(METAS!$D:$D,METAS!$B:$B,PAUSAS!$E83)&gt;=AO83,0,AO83-SUMIFS(METAS!$D:$D,METAS!$B:$B,PAUSAS!$E83)))</f>
        <v>0</v>
      </c>
      <c r="AQ83" s="18">
        <f>IF($B83="","",IF(COUNTIF(BASE!$A:$A,PAUSAS!AQ$3)=0,"",SUMIFS(BASE!$AA:$AA,BASE!$A:$A,PAUSAS!AQ$3,BASE!$G:$G,PAUSAS!$B83)))</f>
        <v>1.2280092592592592E-2</v>
      </c>
      <c r="AR83" s="18">
        <f>IF(AQ83="","",IF(SUMIFS(METAS!$D:$D,METAS!$B:$B,PAUSAS!$E83)&gt;=AQ83,0,AQ83-SUMIFS(METAS!$D:$D,METAS!$B:$B,PAUSAS!$E83)))</f>
        <v>0</v>
      </c>
      <c r="AS83" s="28">
        <f>IF($B83="","",IF(COUNTIF(BASE!$A:$A,PAUSAS!AS$3)=0,"",SUMIFS(BASE!$AA:$AA,BASE!$A:$A,PAUSAS!AS$3,BASE!$G:$G,PAUSAS!$B83)))</f>
        <v>3.1087962962962963E-2</v>
      </c>
      <c r="AT83" s="28">
        <f>IF(AS83="","",IF(SUMIFS(METAS!$D:$D,METAS!$B:$B,PAUSAS!$E83)&gt;=AS83,0,AS83-SUMIFS(METAS!$D:$D,METAS!$B:$B,PAUSAS!$E83)))</f>
        <v>5.3240740740740852E-4</v>
      </c>
      <c r="AU83" s="18">
        <f>IF($B83="","",IF(COUNTIF(BASE!$A:$A,PAUSAS!AU$3)=0,"",SUMIFS(BASE!$AA:$AA,BASE!$A:$A,PAUSAS!AU$3,BASE!$G:$G,PAUSAS!$B83)))</f>
        <v>2.4386574074074074E-2</v>
      </c>
      <c r="AV83" s="18">
        <f>IF(AU83="","",IF(SUMIFS(METAS!$D:$D,METAS!$B:$B,PAUSAS!$E83)&gt;=AU83,0,AU83-SUMIFS(METAS!$D:$D,METAS!$B:$B,PAUSAS!$E83)))</f>
        <v>0</v>
      </c>
      <c r="AW83" s="28">
        <f>IF($B83="","",IF(COUNTIF(BASE!$A:$A,PAUSAS!AW$3)=0,"",SUMIFS(BASE!$AA:$AA,BASE!$A:$A,PAUSAS!AW$3,BASE!$G:$G,PAUSAS!$B83)))</f>
        <v>2.7673611111111111E-2</v>
      </c>
      <c r="AX83" s="28">
        <f>IF(AW83="","",IF(SUMIFS(METAS!$D:$D,METAS!$B:$B,PAUSAS!$E83)&gt;=AW83,0,AW83-SUMIFS(METAS!$D:$D,METAS!$B:$B,PAUSAS!$E83)))</f>
        <v>0</v>
      </c>
      <c r="AY83" s="18">
        <f>IF($B83="","",IF(COUNTIF(BASE!$A:$A,PAUSAS!AY$3)=0,"",SUMIFS(BASE!$AA:$AA,BASE!$A:$A,PAUSAS!AY$3,BASE!$G:$G,PAUSAS!$B83)))</f>
        <v>2.7881944444444445E-2</v>
      </c>
      <c r="AZ83" s="18">
        <f>IF(AY83="","",IF(SUMIFS(METAS!$D:$D,METAS!$B:$B,PAUSAS!$E83)&gt;=AY83,0,AY83-SUMIFS(METAS!$D:$D,METAS!$B:$B,PAUSAS!$E83)))</f>
        <v>0</v>
      </c>
      <c r="BA83" s="28">
        <f>IF($B83="","",IF(COUNTIF(BASE!$A:$A,PAUSAS!BA$3)=0,"",SUMIFS(BASE!$AA:$AA,BASE!$A:$A,PAUSAS!BA$3,BASE!$G:$G,PAUSAS!$B83)))</f>
        <v>0</v>
      </c>
      <c r="BB83" s="28">
        <f>IF(BA83="","",IF(SUMIFS(METAS!$D:$D,METAS!$B:$B,PAUSAS!$E83)&gt;=BA83,0,BA83-SUMIFS(METAS!$D:$D,METAS!$B:$B,PAUSAS!$E83)))</f>
        <v>0</v>
      </c>
      <c r="BC83" s="18">
        <f>IF($B83="","",IF(COUNTIF(BASE!$A:$A,PAUSAS!BC$3)=0,"",SUMIFS(BASE!$AA:$AA,BASE!$A:$A,PAUSAS!BC$3,BASE!$G:$G,PAUSAS!$B83)))</f>
        <v>0</v>
      </c>
      <c r="BD83" s="18">
        <f>IF(BC83="","",IF(SUMIFS(METAS!$D:$D,METAS!$B:$B,PAUSAS!$E83)&gt;=BC83,0,BC83-SUMIFS(METAS!$D:$D,METAS!$B:$B,PAUSAS!$E83)))</f>
        <v>0</v>
      </c>
      <c r="BE83" s="28">
        <f>IF($B83="","",IF(COUNTIF(BASE!$A:$A,PAUSAS!BE$3)=0,"",SUMIFS(BASE!$AA:$AA,BASE!$A:$A,PAUSAS!BE$3,BASE!$G:$G,PAUSAS!$B83)))</f>
        <v>4.6643518518518522E-2</v>
      </c>
      <c r="BF83" s="28">
        <f>IF(BE83="","",IF(SUMIFS(METAS!$D:$D,METAS!$B:$B,PAUSAS!$E83)&gt;=BE83,0,BE83-SUMIFS(METAS!$D:$D,METAS!$B:$B,PAUSAS!$E83)))</f>
        <v>1.6087962962962967E-2</v>
      </c>
      <c r="BG83" s="18">
        <f>IF($B83="","",IF(COUNTIF(BASE!$A:$A,PAUSAS!BG$3)=0,"",SUMIFS(BASE!$AA:$AA,BASE!$A:$A,PAUSAS!BG$3,BASE!$G:$G,PAUSAS!$B83)))</f>
        <v>2.119212962962963E-2</v>
      </c>
      <c r="BH83" s="18">
        <f>IF(BG83="","",IF(SUMIFS(METAS!$D:$D,METAS!$B:$B,PAUSAS!$E83)&gt;=BG83,0,BG83-SUMIFS(METAS!$D:$D,METAS!$B:$B,PAUSAS!$E83)))</f>
        <v>0</v>
      </c>
      <c r="BI83" s="28">
        <f>IF($B83="","",IF(COUNTIF(BASE!$A:$A,PAUSAS!BI$3)=0,"",SUMIFS(BASE!$AA:$AA,BASE!$A:$A,PAUSAS!BI$3,BASE!$G:$G,PAUSAS!$B83)))</f>
        <v>2.7962962962962967E-2</v>
      </c>
      <c r="BJ83" s="28">
        <f>IF(BI83="","",IF(SUMIFS(METAS!$D:$D,METAS!$B:$B,PAUSAS!$E83)&gt;=BI83,0,BI83-SUMIFS(METAS!$D:$D,METAS!$B:$B,PAUSAS!$E83)))</f>
        <v>0</v>
      </c>
      <c r="BK83" s="18">
        <f>IF($B83="","",IF(COUNTIF(BASE!$A:$A,PAUSAS!BK$3)=0,"",SUMIFS(BASE!$AA:$AA,BASE!$A:$A,PAUSAS!BK$3,BASE!$G:$G,PAUSAS!$B83)))</f>
        <v>3.142361111111111E-2</v>
      </c>
      <c r="BL83" s="18">
        <f>IF(BK83="","",IF(SUMIFS(METAS!$D:$D,METAS!$B:$B,PAUSAS!$E83)&gt;=BK83,0,BK83-SUMIFS(METAS!$D:$D,METAS!$B:$B,PAUSAS!$E83)))</f>
        <v>8.6805555555555594E-4</v>
      </c>
      <c r="BM83" s="28">
        <f>IF($B83="","",IF(COUNTIF(BASE!$A:$A,PAUSAS!BM$3)=0,"",SUMIFS(BASE!$AA:$AA,BASE!$A:$A,PAUSAS!BM$3,BASE!$G:$G,PAUSAS!$B83)))</f>
        <v>2.9328703703703704E-2</v>
      </c>
      <c r="BN83" s="28">
        <f>IF(BM83="","",IF(SUMIFS(METAS!$D:$D,METAS!$B:$B,PAUSAS!$E83)&gt;=BM83,0,BM83-SUMIFS(METAS!$D:$D,METAS!$B:$B,PAUSAS!$E83)))</f>
        <v>0</v>
      </c>
      <c r="BO83" s="18">
        <f>IF($B83="","",IF(COUNTIF(BASE!$A:$A,PAUSAS!BO$3)=0,"",SUMIFS(BASE!$AA:$AA,BASE!$A:$A,PAUSAS!BO$3,BASE!$G:$G,PAUSAS!$B83)))</f>
        <v>0</v>
      </c>
      <c r="BP83" s="18">
        <f>IF(BO83="","",IF(SUMIFS(METAS!$D:$D,METAS!$B:$B,PAUSAS!$E83)&gt;=BO83,0,BO83-SUMIFS(METAS!$D:$D,METAS!$B:$B,PAUSAS!$E83)))</f>
        <v>0</v>
      </c>
      <c r="BQ83" s="28">
        <f>IF($B83="","",IF(COUNTIF(BASE!$A:$A,PAUSAS!BQ$3)=0,"",SUMIFS(BASE!$AA:$AA,BASE!$A:$A,PAUSAS!BQ$3,BASE!$G:$G,PAUSAS!$B83)))</f>
        <v>2.7893518518518515E-2</v>
      </c>
      <c r="BR83" s="28">
        <f>IF(BQ83="","",IF(SUMIFS(METAS!$D:$D,METAS!$B:$B,PAUSAS!$E83)&gt;=BQ83,0,BQ83-SUMIFS(METAS!$D:$D,METAS!$B:$B,PAUSAS!$E83)))</f>
        <v>0</v>
      </c>
      <c r="BS83" s="18">
        <f>IF($B83="","",IF(COUNTIF(BASE!$A:$A,PAUSAS!BS$3)=0,"",SUMIFS(BASE!$AA:$AA,BASE!$A:$A,PAUSAS!BS$3,BASE!$G:$G,PAUSAS!$B83)))</f>
        <v>2.0381944444444446E-2</v>
      </c>
      <c r="BT83" s="18">
        <f>IF(BS83="","",IF(SUMIFS(METAS!$D:$D,METAS!$B:$B,PAUSAS!$E83)&gt;=BS83,0,BS83-SUMIFS(METAS!$D:$D,METAS!$B:$B,PAUSAS!$E83)))</f>
        <v>0</v>
      </c>
      <c r="BU83" s="28">
        <f>IF($B83="","",IF(COUNTIF(BASE!$A:$A,PAUSAS!BU$3)=0,"",SUMIFS(BASE!$AA:$AA,BASE!$A:$A,PAUSAS!BU$3,BASE!$G:$G,PAUSAS!$B83)))</f>
        <v>3.9131944444444441E-2</v>
      </c>
      <c r="BV83" s="28">
        <f>IF(BU83="","",IF(SUMIFS(METAS!$D:$D,METAS!$B:$B,PAUSAS!$E83)&gt;=BU83,0,BU83-SUMIFS(METAS!$D:$D,METAS!$B:$B,PAUSAS!$E83)))</f>
        <v>8.5763888888888869E-3</v>
      </c>
    </row>
    <row r="84" spans="2:74" s="8" customFormat="1" x14ac:dyDescent="0.25">
      <c r="B84" s="50">
        <v>91122</v>
      </c>
      <c r="C84" s="16" t="str">
        <f>IF($B84="","",VLOOKUP($B84,EQUIPE!$B:$E,2,0))</f>
        <v>NATALY SOUSA ANDRADE SANTOS</v>
      </c>
      <c r="D84" s="16" t="str">
        <f>IF($B84="","",VLOOKUP($B84,EQUIPE!$B:$F,5,0))</f>
        <v>ULTRAGAZ BO</v>
      </c>
      <c r="E84" s="18">
        <f>IF($B84="","",VLOOKUP($B84,EQUIPE!$B:$E,3,0))</f>
        <v>0.2638888888888889</v>
      </c>
      <c r="F84" s="16" t="str">
        <f>IF($B84="","",VLOOKUP($B84,EQUIPE!$B:$E,4,0))</f>
        <v>DAIATRIZ DO NASCIMENTO</v>
      </c>
      <c r="H84" s="18">
        <f>IF($B84="","",SUMIFS(ABS!$H:$H,ABS!$B:$B,PAUSAS!$B84)*SUMIFS(METAS!$D:$D,METAS!$B:$B,PAUSAS!$E84))</f>
        <v>0.33611111111111108</v>
      </c>
      <c r="I84" s="18">
        <f t="shared" si="1"/>
        <v>0</v>
      </c>
      <c r="J84" s="18">
        <f t="shared" si="2"/>
        <v>0</v>
      </c>
      <c r="K84" s="19">
        <f t="shared" si="4"/>
        <v>1</v>
      </c>
      <c r="M84" s="28">
        <f>IF($B84="","",IF(COUNTIF(BASE!$A:$A,PAUSAS!M$3)=0,"",SUMIFS(BASE!$AA:$AA,BASE!$A:$A,PAUSAS!M$3,BASE!$G:$G,PAUSAS!$B84)))</f>
        <v>0</v>
      </c>
      <c r="N84" s="28">
        <f>IF(M84="","",IF(SUMIFS(METAS!$D:$D,METAS!$B:$B,PAUSAS!$E84)&gt;=M84,0,M84-SUMIFS(METAS!$D:$D,METAS!$B:$B,PAUSAS!$E84)))</f>
        <v>0</v>
      </c>
      <c r="O84" s="18">
        <f>IF($B84="","",IF(COUNTIF(BASE!$A:$A,PAUSAS!O$3)=0,"",SUMIFS(BASE!$AA:$AA,BASE!$A:$A,PAUSAS!O$3,BASE!$G:$G,PAUSAS!$B84)))</f>
        <v>0</v>
      </c>
      <c r="P84" s="18">
        <f>IF(O84="","",IF(SUMIFS(METAS!$D:$D,METAS!$B:$B,PAUSAS!$E84)&gt;=O84,0,O84-SUMIFS(METAS!$D:$D,METAS!$B:$B,PAUSAS!$E84)))</f>
        <v>0</v>
      </c>
      <c r="Q84" s="28">
        <f>IF($B84="","",IF(COUNTIF(BASE!$A:$A,PAUSAS!Q$3)=0,"",SUMIFS(BASE!$AA:$AA,BASE!$A:$A,PAUSAS!Q$3,BASE!$G:$G,PAUSAS!$B84)))</f>
        <v>0</v>
      </c>
      <c r="R84" s="28">
        <f>IF(Q84="","",IF(SUMIFS(METAS!$D:$D,METAS!$B:$B,PAUSAS!$E84)&gt;=Q84,0,Q84-SUMIFS(METAS!$D:$D,METAS!$B:$B,PAUSAS!$E84)))</f>
        <v>0</v>
      </c>
      <c r="S84" s="18">
        <f>IF($B84="","",IF(COUNTIF(BASE!$A:$A,PAUSAS!S$3)=0,"",SUMIFS(BASE!$AA:$AA,BASE!$A:$A,PAUSAS!S$3,BASE!$G:$G,PAUSAS!$B84)))</f>
        <v>0</v>
      </c>
      <c r="T84" s="18">
        <f>IF(S84="","",IF(SUMIFS(METAS!$D:$D,METAS!$B:$B,PAUSAS!$E84)&gt;=S84,0,S84-SUMIFS(METAS!$D:$D,METAS!$B:$B,PAUSAS!$E84)))</f>
        <v>0</v>
      </c>
      <c r="U84" s="28">
        <f>IF($B84="","",IF(COUNTIF(BASE!$A:$A,PAUSAS!U$3)=0,"",SUMIFS(BASE!$AA:$AA,BASE!$A:$A,PAUSAS!U$3,BASE!$G:$G,PAUSAS!$B84)))</f>
        <v>0</v>
      </c>
      <c r="V84" s="28">
        <f>IF(U84="","",IF(SUMIFS(METAS!$D:$D,METAS!$B:$B,PAUSAS!$E84)&gt;=U84,0,U84-SUMIFS(METAS!$D:$D,METAS!$B:$B,PAUSAS!$E84)))</f>
        <v>0</v>
      </c>
      <c r="W84" s="18">
        <f>IF($B84="","",IF(COUNTIF(BASE!$A:$A,PAUSAS!W$3)=0,"",SUMIFS(BASE!$AA:$AA,BASE!$A:$A,PAUSAS!W$3,BASE!$G:$G,PAUSAS!$B84)))</f>
        <v>0</v>
      </c>
      <c r="X84" s="18">
        <f>IF(W84="","",IF(SUMIFS(METAS!$D:$D,METAS!$B:$B,PAUSAS!$E84)&gt;=W84,0,W84-SUMIFS(METAS!$D:$D,METAS!$B:$B,PAUSAS!$E84)))</f>
        <v>0</v>
      </c>
      <c r="Y84" s="28">
        <f>IF($B84="","",IF(COUNTIF(BASE!$A:$A,PAUSAS!Y$3)=0,"",SUMIFS(BASE!$AA:$AA,BASE!$A:$A,PAUSAS!Y$3,BASE!$G:$G,PAUSAS!$B84)))</f>
        <v>0</v>
      </c>
      <c r="Z84" s="28">
        <f>IF(Y84="","",IF(SUMIFS(METAS!$D:$D,METAS!$B:$B,PAUSAS!$E84)&gt;=Y84,0,Y84-SUMIFS(METAS!$D:$D,METAS!$B:$B,PAUSAS!$E84)))</f>
        <v>0</v>
      </c>
      <c r="AA84" s="18">
        <f>IF($B84="","",IF(COUNTIF(BASE!$A:$A,PAUSAS!AA$3)=0,"",SUMIFS(BASE!$AA:$AA,BASE!$A:$A,PAUSAS!AA$3,BASE!$G:$G,PAUSAS!$B84)))</f>
        <v>0</v>
      </c>
      <c r="AB84" s="18">
        <f>IF(AA84="","",IF(SUMIFS(METAS!$D:$D,METAS!$B:$B,PAUSAS!$E84)&gt;=AA84,0,AA84-SUMIFS(METAS!$D:$D,METAS!$B:$B,PAUSAS!$E84)))</f>
        <v>0</v>
      </c>
      <c r="AC84" s="28">
        <f>IF($B84="","",IF(COUNTIF(BASE!$A:$A,PAUSAS!AC$3)=0,"",SUMIFS(BASE!$AA:$AA,BASE!$A:$A,PAUSAS!AC$3,BASE!$G:$G,PAUSAS!$B84)))</f>
        <v>0</v>
      </c>
      <c r="AD84" s="28">
        <f>IF(AC84="","",IF(SUMIFS(METAS!$D:$D,METAS!$B:$B,PAUSAS!$E84)&gt;=AC84,0,AC84-SUMIFS(METAS!$D:$D,METAS!$B:$B,PAUSAS!$E84)))</f>
        <v>0</v>
      </c>
      <c r="AE84" s="18">
        <f>IF($B84="","",IF(COUNTIF(BASE!$A:$A,PAUSAS!AE$3)=0,"",SUMIFS(BASE!$AA:$AA,BASE!$A:$A,PAUSAS!AE$3,BASE!$G:$G,PAUSAS!$B84)))</f>
        <v>0</v>
      </c>
      <c r="AF84" s="18">
        <f>IF(AE84="","",IF(SUMIFS(METAS!$D:$D,METAS!$B:$B,PAUSAS!$E84)&gt;=AE84,0,AE84-SUMIFS(METAS!$D:$D,METAS!$B:$B,PAUSAS!$E84)))</f>
        <v>0</v>
      </c>
      <c r="AG84" s="28">
        <f>IF($B84="","",IF(COUNTIF(BASE!$A:$A,PAUSAS!AG$3)=0,"",SUMIFS(BASE!$AA:$AA,BASE!$A:$A,PAUSAS!AG$3,BASE!$G:$G,PAUSAS!$B84)))</f>
        <v>0</v>
      </c>
      <c r="AH84" s="28">
        <f>IF(AG84="","",IF(SUMIFS(METAS!$D:$D,METAS!$B:$B,PAUSAS!$E84)&gt;=AG84,0,AG84-SUMIFS(METAS!$D:$D,METAS!$B:$B,PAUSAS!$E84)))</f>
        <v>0</v>
      </c>
      <c r="AI84" s="18">
        <f>IF($B84="","",IF(COUNTIF(BASE!$A:$A,PAUSAS!AI$3)=0,"",SUMIFS(BASE!$AA:$AA,BASE!$A:$A,PAUSAS!AI$3,BASE!$G:$G,PAUSAS!$B84)))</f>
        <v>0</v>
      </c>
      <c r="AJ84" s="18">
        <f>IF(AI84="","",IF(SUMIFS(METAS!$D:$D,METAS!$B:$B,PAUSAS!$E84)&gt;=AI84,0,AI84-SUMIFS(METAS!$D:$D,METAS!$B:$B,PAUSAS!$E84)))</f>
        <v>0</v>
      </c>
      <c r="AK84" s="28">
        <f>IF($B84="","",IF(COUNTIF(BASE!$A:$A,PAUSAS!AK$3)=0,"",SUMIFS(BASE!$AA:$AA,BASE!$A:$A,PAUSAS!AK$3,BASE!$G:$G,PAUSAS!$B84)))</f>
        <v>0</v>
      </c>
      <c r="AL84" s="28">
        <f>IF(AK84="","",IF(SUMIFS(METAS!$D:$D,METAS!$B:$B,PAUSAS!$E84)&gt;=AK84,0,AK84-SUMIFS(METAS!$D:$D,METAS!$B:$B,PAUSAS!$E84)))</f>
        <v>0</v>
      </c>
      <c r="AM84" s="18">
        <f>IF($B84="","",IF(COUNTIF(BASE!$A:$A,PAUSAS!AM$3)=0,"",SUMIFS(BASE!$AA:$AA,BASE!$A:$A,PAUSAS!AM$3,BASE!$G:$G,PAUSAS!$B84)))</f>
        <v>0</v>
      </c>
      <c r="AN84" s="18">
        <f>IF(AM84="","",IF(SUMIFS(METAS!$D:$D,METAS!$B:$B,PAUSAS!$E84)&gt;=AM84,0,AM84-SUMIFS(METAS!$D:$D,METAS!$B:$B,PAUSAS!$E84)))</f>
        <v>0</v>
      </c>
      <c r="AO84" s="28">
        <f>IF($B84="","",IF(COUNTIF(BASE!$A:$A,PAUSAS!AO$3)=0,"",SUMIFS(BASE!$AA:$AA,BASE!$A:$A,PAUSAS!AO$3,BASE!$G:$G,PAUSAS!$B84)))</f>
        <v>0</v>
      </c>
      <c r="AP84" s="28">
        <f>IF(AO84="","",IF(SUMIFS(METAS!$D:$D,METAS!$B:$B,PAUSAS!$E84)&gt;=AO84,0,AO84-SUMIFS(METAS!$D:$D,METAS!$B:$B,PAUSAS!$E84)))</f>
        <v>0</v>
      </c>
      <c r="AQ84" s="18">
        <f>IF($B84="","",IF(COUNTIF(BASE!$A:$A,PAUSAS!AQ$3)=0,"",SUMIFS(BASE!$AA:$AA,BASE!$A:$A,PAUSAS!AQ$3,BASE!$G:$G,PAUSAS!$B84)))</f>
        <v>0</v>
      </c>
      <c r="AR84" s="18">
        <f>IF(AQ84="","",IF(SUMIFS(METAS!$D:$D,METAS!$B:$B,PAUSAS!$E84)&gt;=AQ84,0,AQ84-SUMIFS(METAS!$D:$D,METAS!$B:$B,PAUSAS!$E84)))</f>
        <v>0</v>
      </c>
      <c r="AS84" s="28">
        <f>IF($B84="","",IF(COUNTIF(BASE!$A:$A,PAUSAS!AS$3)=0,"",SUMIFS(BASE!$AA:$AA,BASE!$A:$A,PAUSAS!AS$3,BASE!$G:$G,PAUSAS!$B84)))</f>
        <v>0</v>
      </c>
      <c r="AT84" s="28">
        <f>IF(AS84="","",IF(SUMIFS(METAS!$D:$D,METAS!$B:$B,PAUSAS!$E84)&gt;=AS84,0,AS84-SUMIFS(METAS!$D:$D,METAS!$B:$B,PAUSAS!$E84)))</f>
        <v>0</v>
      </c>
      <c r="AU84" s="18">
        <f>IF($B84="","",IF(COUNTIF(BASE!$A:$A,PAUSAS!AU$3)=0,"",SUMIFS(BASE!$AA:$AA,BASE!$A:$A,PAUSAS!AU$3,BASE!$G:$G,PAUSAS!$B84)))</f>
        <v>0</v>
      </c>
      <c r="AV84" s="18">
        <f>IF(AU84="","",IF(SUMIFS(METAS!$D:$D,METAS!$B:$B,PAUSAS!$E84)&gt;=AU84,0,AU84-SUMIFS(METAS!$D:$D,METAS!$B:$B,PAUSAS!$E84)))</f>
        <v>0</v>
      </c>
      <c r="AW84" s="28">
        <f>IF($B84="","",IF(COUNTIF(BASE!$A:$A,PAUSAS!AW$3)=0,"",SUMIFS(BASE!$AA:$AA,BASE!$A:$A,PAUSAS!AW$3,BASE!$G:$G,PAUSAS!$B84)))</f>
        <v>0</v>
      </c>
      <c r="AX84" s="28">
        <f>IF(AW84="","",IF(SUMIFS(METAS!$D:$D,METAS!$B:$B,PAUSAS!$E84)&gt;=AW84,0,AW84-SUMIFS(METAS!$D:$D,METAS!$B:$B,PAUSAS!$E84)))</f>
        <v>0</v>
      </c>
      <c r="AY84" s="18">
        <f>IF($B84="","",IF(COUNTIF(BASE!$A:$A,PAUSAS!AY$3)=0,"",SUMIFS(BASE!$AA:$AA,BASE!$A:$A,PAUSAS!AY$3,BASE!$G:$G,PAUSAS!$B84)))</f>
        <v>0</v>
      </c>
      <c r="AZ84" s="18">
        <f>IF(AY84="","",IF(SUMIFS(METAS!$D:$D,METAS!$B:$B,PAUSAS!$E84)&gt;=AY84,0,AY84-SUMIFS(METAS!$D:$D,METAS!$B:$B,PAUSAS!$E84)))</f>
        <v>0</v>
      </c>
      <c r="BA84" s="28">
        <f>IF($B84="","",IF(COUNTIF(BASE!$A:$A,PAUSAS!BA$3)=0,"",SUMIFS(BASE!$AA:$AA,BASE!$A:$A,PAUSAS!BA$3,BASE!$G:$G,PAUSAS!$B84)))</f>
        <v>0</v>
      </c>
      <c r="BB84" s="28">
        <f>IF(BA84="","",IF(SUMIFS(METAS!$D:$D,METAS!$B:$B,PAUSAS!$E84)&gt;=BA84,0,BA84-SUMIFS(METAS!$D:$D,METAS!$B:$B,PAUSAS!$E84)))</f>
        <v>0</v>
      </c>
      <c r="BC84" s="18">
        <f>IF($B84="","",IF(COUNTIF(BASE!$A:$A,PAUSAS!BC$3)=0,"",SUMIFS(BASE!$AA:$AA,BASE!$A:$A,PAUSAS!BC$3,BASE!$G:$G,PAUSAS!$B84)))</f>
        <v>0</v>
      </c>
      <c r="BD84" s="18">
        <f>IF(BC84="","",IF(SUMIFS(METAS!$D:$D,METAS!$B:$B,PAUSAS!$E84)&gt;=BC84,0,BC84-SUMIFS(METAS!$D:$D,METAS!$B:$B,PAUSAS!$E84)))</f>
        <v>0</v>
      </c>
      <c r="BE84" s="28">
        <f>IF($B84="","",IF(COUNTIF(BASE!$A:$A,PAUSAS!BE$3)=0,"",SUMIFS(BASE!$AA:$AA,BASE!$A:$A,PAUSAS!BE$3,BASE!$G:$G,PAUSAS!$B84)))</f>
        <v>0</v>
      </c>
      <c r="BF84" s="28">
        <f>IF(BE84="","",IF(SUMIFS(METAS!$D:$D,METAS!$B:$B,PAUSAS!$E84)&gt;=BE84,0,BE84-SUMIFS(METAS!$D:$D,METAS!$B:$B,PAUSAS!$E84)))</f>
        <v>0</v>
      </c>
      <c r="BG84" s="18">
        <f>IF($B84="","",IF(COUNTIF(BASE!$A:$A,PAUSAS!BG$3)=0,"",SUMIFS(BASE!$AA:$AA,BASE!$A:$A,PAUSAS!BG$3,BASE!$G:$G,PAUSAS!$B84)))</f>
        <v>0</v>
      </c>
      <c r="BH84" s="18">
        <f>IF(BG84="","",IF(SUMIFS(METAS!$D:$D,METAS!$B:$B,PAUSAS!$E84)&gt;=BG84,0,BG84-SUMIFS(METAS!$D:$D,METAS!$B:$B,PAUSAS!$E84)))</f>
        <v>0</v>
      </c>
      <c r="BI84" s="28">
        <f>IF($B84="","",IF(COUNTIF(BASE!$A:$A,PAUSAS!BI$3)=0,"",SUMIFS(BASE!$AA:$AA,BASE!$A:$A,PAUSAS!BI$3,BASE!$G:$G,PAUSAS!$B84)))</f>
        <v>0</v>
      </c>
      <c r="BJ84" s="28">
        <f>IF(BI84="","",IF(SUMIFS(METAS!$D:$D,METAS!$B:$B,PAUSAS!$E84)&gt;=BI84,0,BI84-SUMIFS(METAS!$D:$D,METAS!$B:$B,PAUSAS!$E84)))</f>
        <v>0</v>
      </c>
      <c r="BK84" s="18">
        <f>IF($B84="","",IF(COUNTIF(BASE!$A:$A,PAUSAS!BK$3)=0,"",SUMIFS(BASE!$AA:$AA,BASE!$A:$A,PAUSAS!BK$3,BASE!$G:$G,PAUSAS!$B84)))</f>
        <v>0</v>
      </c>
      <c r="BL84" s="18">
        <f>IF(BK84="","",IF(SUMIFS(METAS!$D:$D,METAS!$B:$B,PAUSAS!$E84)&gt;=BK84,0,BK84-SUMIFS(METAS!$D:$D,METAS!$B:$B,PAUSAS!$E84)))</f>
        <v>0</v>
      </c>
      <c r="BM84" s="28">
        <f>IF($B84="","",IF(COUNTIF(BASE!$A:$A,PAUSAS!BM$3)=0,"",SUMIFS(BASE!$AA:$AA,BASE!$A:$A,PAUSAS!BM$3,BASE!$G:$G,PAUSAS!$B84)))</f>
        <v>0</v>
      </c>
      <c r="BN84" s="28">
        <f>IF(BM84="","",IF(SUMIFS(METAS!$D:$D,METAS!$B:$B,PAUSAS!$E84)&gt;=BM84,0,BM84-SUMIFS(METAS!$D:$D,METAS!$B:$B,PAUSAS!$E84)))</f>
        <v>0</v>
      </c>
      <c r="BO84" s="18">
        <f>IF($B84="","",IF(COUNTIF(BASE!$A:$A,PAUSAS!BO$3)=0,"",SUMIFS(BASE!$AA:$AA,BASE!$A:$A,PAUSAS!BO$3,BASE!$G:$G,PAUSAS!$B84)))</f>
        <v>0</v>
      </c>
      <c r="BP84" s="18">
        <f>IF(BO84="","",IF(SUMIFS(METAS!$D:$D,METAS!$B:$B,PAUSAS!$E84)&gt;=BO84,0,BO84-SUMIFS(METAS!$D:$D,METAS!$B:$B,PAUSAS!$E84)))</f>
        <v>0</v>
      </c>
      <c r="BQ84" s="28">
        <f>IF($B84="","",IF(COUNTIF(BASE!$A:$A,PAUSAS!BQ$3)=0,"",SUMIFS(BASE!$AA:$AA,BASE!$A:$A,PAUSAS!BQ$3,BASE!$G:$G,PAUSAS!$B84)))</f>
        <v>0</v>
      </c>
      <c r="BR84" s="28">
        <f>IF(BQ84="","",IF(SUMIFS(METAS!$D:$D,METAS!$B:$B,PAUSAS!$E84)&gt;=BQ84,0,BQ84-SUMIFS(METAS!$D:$D,METAS!$B:$B,PAUSAS!$E84)))</f>
        <v>0</v>
      </c>
      <c r="BS84" s="18">
        <f>IF($B84="","",IF(COUNTIF(BASE!$A:$A,PAUSAS!BS$3)=0,"",SUMIFS(BASE!$AA:$AA,BASE!$A:$A,PAUSAS!BS$3,BASE!$G:$G,PAUSAS!$B84)))</f>
        <v>0</v>
      </c>
      <c r="BT84" s="18">
        <f>IF(BS84="","",IF(SUMIFS(METAS!$D:$D,METAS!$B:$B,PAUSAS!$E84)&gt;=BS84,0,BS84-SUMIFS(METAS!$D:$D,METAS!$B:$B,PAUSAS!$E84)))</f>
        <v>0</v>
      </c>
      <c r="BU84" s="28">
        <f>IF($B84="","",IF(COUNTIF(BASE!$A:$A,PAUSAS!BU$3)=0,"",SUMIFS(BASE!$AA:$AA,BASE!$A:$A,PAUSAS!BU$3,BASE!$G:$G,PAUSAS!$B84)))</f>
        <v>0</v>
      </c>
      <c r="BV84" s="28">
        <f>IF(BU84="","",IF(SUMIFS(METAS!$D:$D,METAS!$B:$B,PAUSAS!$E84)&gt;=BU84,0,BU84-SUMIFS(METAS!$D:$D,METAS!$B:$B,PAUSAS!$E84)))</f>
        <v>0</v>
      </c>
    </row>
    <row r="85" spans="2:74" s="8" customFormat="1" x14ac:dyDescent="0.25">
      <c r="B85" s="50">
        <v>91123</v>
      </c>
      <c r="C85" s="16" t="str">
        <f>IF($B85="","",VLOOKUP($B85,EQUIPE!$B:$E,2,0))</f>
        <v>SARA LUANA MAXIMIANO</v>
      </c>
      <c r="D85" s="16" t="str">
        <f>IF($B85="","",VLOOKUP($B85,EQUIPE!$B:$F,5,0))</f>
        <v>ULTRAGAZ BO</v>
      </c>
      <c r="E85" s="18">
        <f>IF($B85="","",VLOOKUP($B85,EQUIPE!$B:$E,3,0))</f>
        <v>0.26388888888888895</v>
      </c>
      <c r="F85" s="16" t="str">
        <f>IF($B85="","",VLOOKUP($B85,EQUIPE!$B:$E,4,0))</f>
        <v>MARCELA GOMES DE FARIAS</v>
      </c>
      <c r="H85" s="18">
        <f>IF($B85="","",SUMIFS(ABS!$H:$H,ABS!$B:$B,PAUSAS!$B85)*SUMIFS(METAS!$D:$D,METAS!$B:$B,PAUSAS!$E85))</f>
        <v>0.76388888888888884</v>
      </c>
      <c r="I85" s="18">
        <f t="shared" si="1"/>
        <v>0.58748842592592598</v>
      </c>
      <c r="J85" s="18">
        <f t="shared" si="2"/>
        <v>0</v>
      </c>
      <c r="K85" s="19">
        <f t="shared" si="4"/>
        <v>1</v>
      </c>
      <c r="M85" s="28">
        <f>IF($B85="","",IF(COUNTIF(BASE!$A:$A,PAUSAS!M$3)=0,"",SUMIFS(BASE!$AA:$AA,BASE!$A:$A,PAUSAS!M$3,BASE!$G:$G,PAUSAS!$B85)))</f>
        <v>0</v>
      </c>
      <c r="N85" s="28">
        <f>IF(M85="","",IF(SUMIFS(METAS!$D:$D,METAS!$B:$B,PAUSAS!$E85)&gt;=M85,0,M85-SUMIFS(METAS!$D:$D,METAS!$B:$B,PAUSAS!$E85)))</f>
        <v>0</v>
      </c>
      <c r="O85" s="18">
        <f>IF($B85="","",IF(COUNTIF(BASE!$A:$A,PAUSAS!O$3)=0,"",SUMIFS(BASE!$AA:$AA,BASE!$A:$A,PAUSAS!O$3,BASE!$G:$G,PAUSAS!$B85)))</f>
        <v>2.4062500000000001E-2</v>
      </c>
      <c r="P85" s="18">
        <f>IF(O85="","",IF(SUMIFS(METAS!$D:$D,METAS!$B:$B,PAUSAS!$E85)&gt;=O85,0,O85-SUMIFS(METAS!$D:$D,METAS!$B:$B,PAUSAS!$E85)))</f>
        <v>0</v>
      </c>
      <c r="Q85" s="28">
        <f>IF($B85="","",IF(COUNTIF(BASE!$A:$A,PAUSAS!Q$3)=0,"",SUMIFS(BASE!$AA:$AA,BASE!$A:$A,PAUSAS!Q$3,BASE!$G:$G,PAUSAS!$B85)))</f>
        <v>2.5023148148148149E-2</v>
      </c>
      <c r="R85" s="28">
        <f>IF(Q85="","",IF(SUMIFS(METAS!$D:$D,METAS!$B:$B,PAUSAS!$E85)&gt;=Q85,0,Q85-SUMIFS(METAS!$D:$D,METAS!$B:$B,PAUSAS!$E85)))</f>
        <v>0</v>
      </c>
      <c r="S85" s="18">
        <f>IF($B85="","",IF(COUNTIF(BASE!$A:$A,PAUSAS!S$3)=0,"",SUMIFS(BASE!$AA:$AA,BASE!$A:$A,PAUSAS!S$3,BASE!$G:$G,PAUSAS!$B85)))</f>
        <v>2.3148148148148147E-2</v>
      </c>
      <c r="T85" s="18">
        <f>IF(S85="","",IF(SUMIFS(METAS!$D:$D,METAS!$B:$B,PAUSAS!$E85)&gt;=S85,0,S85-SUMIFS(METAS!$D:$D,METAS!$B:$B,PAUSAS!$E85)))</f>
        <v>0</v>
      </c>
      <c r="U85" s="28">
        <f>IF($B85="","",IF(COUNTIF(BASE!$A:$A,PAUSAS!U$3)=0,"",SUMIFS(BASE!$AA:$AA,BASE!$A:$A,PAUSAS!U$3,BASE!$G:$G,PAUSAS!$B85)))</f>
        <v>0</v>
      </c>
      <c r="V85" s="28">
        <f>IF(U85="","",IF(SUMIFS(METAS!$D:$D,METAS!$B:$B,PAUSAS!$E85)&gt;=U85,0,U85-SUMIFS(METAS!$D:$D,METAS!$B:$B,PAUSAS!$E85)))</f>
        <v>0</v>
      </c>
      <c r="W85" s="18">
        <f>IF($B85="","",IF(COUNTIF(BASE!$A:$A,PAUSAS!W$3)=0,"",SUMIFS(BASE!$AA:$AA,BASE!$A:$A,PAUSAS!W$3,BASE!$G:$G,PAUSAS!$B85)))</f>
        <v>2.9918981481481484E-2</v>
      </c>
      <c r="X85" s="18">
        <f>IF(W85="","",IF(SUMIFS(METAS!$D:$D,METAS!$B:$B,PAUSAS!$E85)&gt;=W85,0,W85-SUMIFS(METAS!$D:$D,METAS!$B:$B,PAUSAS!$E85)))</f>
        <v>0</v>
      </c>
      <c r="Y85" s="28">
        <f>IF($B85="","",IF(COUNTIF(BASE!$A:$A,PAUSAS!Y$3)=0,"",SUMIFS(BASE!$AA:$AA,BASE!$A:$A,PAUSAS!Y$3,BASE!$G:$G,PAUSAS!$B85)))</f>
        <v>0</v>
      </c>
      <c r="Z85" s="28">
        <f>IF(Y85="","",IF(SUMIFS(METAS!$D:$D,METAS!$B:$B,PAUSAS!$E85)&gt;=Y85,0,Y85-SUMIFS(METAS!$D:$D,METAS!$B:$B,PAUSAS!$E85)))</f>
        <v>0</v>
      </c>
      <c r="AA85" s="18">
        <f>IF($B85="","",IF(COUNTIF(BASE!$A:$A,PAUSAS!AA$3)=0,"",SUMIFS(BASE!$AA:$AA,BASE!$A:$A,PAUSAS!AA$3,BASE!$G:$G,PAUSAS!$B85)))</f>
        <v>2.3599537037037037E-2</v>
      </c>
      <c r="AB85" s="18">
        <f>IF(AA85="","",IF(SUMIFS(METAS!$D:$D,METAS!$B:$B,PAUSAS!$E85)&gt;=AA85,0,AA85-SUMIFS(METAS!$D:$D,METAS!$B:$B,PAUSAS!$E85)))</f>
        <v>0</v>
      </c>
      <c r="AC85" s="28">
        <f>IF($B85="","",IF(COUNTIF(BASE!$A:$A,PAUSAS!AC$3)=0,"",SUMIFS(BASE!$AA:$AA,BASE!$A:$A,PAUSAS!AC$3,BASE!$G:$G,PAUSAS!$B85)))</f>
        <v>2.1226851851851851E-2</v>
      </c>
      <c r="AD85" s="28">
        <f>IF(AC85="","",IF(SUMIFS(METAS!$D:$D,METAS!$B:$B,PAUSAS!$E85)&gt;=AC85,0,AC85-SUMIFS(METAS!$D:$D,METAS!$B:$B,PAUSAS!$E85)))</f>
        <v>0</v>
      </c>
      <c r="AE85" s="18">
        <f>IF($B85="","",IF(COUNTIF(BASE!$A:$A,PAUSAS!AE$3)=0,"",SUMIFS(BASE!$AA:$AA,BASE!$A:$A,PAUSAS!AE$3,BASE!$G:$G,PAUSAS!$B85)))</f>
        <v>2.34375E-2</v>
      </c>
      <c r="AF85" s="18">
        <f>IF(AE85="","",IF(SUMIFS(METAS!$D:$D,METAS!$B:$B,PAUSAS!$E85)&gt;=AE85,0,AE85-SUMIFS(METAS!$D:$D,METAS!$B:$B,PAUSAS!$E85)))</f>
        <v>0</v>
      </c>
      <c r="AG85" s="28">
        <f>IF($B85="","",IF(COUNTIF(BASE!$A:$A,PAUSAS!AG$3)=0,"",SUMIFS(BASE!$AA:$AA,BASE!$A:$A,PAUSAS!AG$3,BASE!$G:$G,PAUSAS!$B85)))</f>
        <v>2.7511574074074074E-2</v>
      </c>
      <c r="AH85" s="28">
        <f>IF(AG85="","",IF(SUMIFS(METAS!$D:$D,METAS!$B:$B,PAUSAS!$E85)&gt;=AG85,0,AG85-SUMIFS(METAS!$D:$D,METAS!$B:$B,PAUSAS!$E85)))</f>
        <v>0</v>
      </c>
      <c r="AI85" s="18">
        <f>IF($B85="","",IF(COUNTIF(BASE!$A:$A,PAUSAS!AI$3)=0,"",SUMIFS(BASE!$AA:$AA,BASE!$A:$A,PAUSAS!AI$3,BASE!$G:$G,PAUSAS!$B85)))</f>
        <v>1.8958333333333334E-2</v>
      </c>
      <c r="AJ85" s="18">
        <f>IF(AI85="","",IF(SUMIFS(METAS!$D:$D,METAS!$B:$B,PAUSAS!$E85)&gt;=AI85,0,AI85-SUMIFS(METAS!$D:$D,METAS!$B:$B,PAUSAS!$E85)))</f>
        <v>0</v>
      </c>
      <c r="AK85" s="28">
        <f>IF($B85="","",IF(COUNTIF(BASE!$A:$A,PAUSAS!AK$3)=0,"",SUMIFS(BASE!$AA:$AA,BASE!$A:$A,PAUSAS!AK$3,BASE!$G:$G,PAUSAS!$B85)))</f>
        <v>2.4166666666666663E-2</v>
      </c>
      <c r="AL85" s="28">
        <f>IF(AK85="","",IF(SUMIFS(METAS!$D:$D,METAS!$B:$B,PAUSAS!$E85)&gt;=AK85,0,AK85-SUMIFS(METAS!$D:$D,METAS!$B:$B,PAUSAS!$E85)))</f>
        <v>0</v>
      </c>
      <c r="AM85" s="18">
        <f>IF($B85="","",IF(COUNTIF(BASE!$A:$A,PAUSAS!AM$3)=0,"",SUMIFS(BASE!$AA:$AA,BASE!$A:$A,PAUSAS!AM$3,BASE!$G:$G,PAUSAS!$B85)))</f>
        <v>0</v>
      </c>
      <c r="AN85" s="18">
        <f>IF(AM85="","",IF(SUMIFS(METAS!$D:$D,METAS!$B:$B,PAUSAS!$E85)&gt;=AM85,0,AM85-SUMIFS(METAS!$D:$D,METAS!$B:$B,PAUSAS!$E85)))</f>
        <v>0</v>
      </c>
      <c r="AO85" s="28">
        <f>IF($B85="","",IF(COUNTIF(BASE!$A:$A,PAUSAS!AO$3)=0,"",SUMIFS(BASE!$AA:$AA,BASE!$A:$A,PAUSAS!AO$3,BASE!$G:$G,PAUSAS!$B85)))</f>
        <v>2.284722222222222E-2</v>
      </c>
      <c r="AP85" s="28">
        <f>IF(AO85="","",IF(SUMIFS(METAS!$D:$D,METAS!$B:$B,PAUSAS!$E85)&gt;=AO85,0,AO85-SUMIFS(METAS!$D:$D,METAS!$B:$B,PAUSAS!$E85)))</f>
        <v>0</v>
      </c>
      <c r="AQ85" s="18">
        <f>IF($B85="","",IF(COUNTIF(BASE!$A:$A,PAUSAS!AQ$3)=0,"",SUMIFS(BASE!$AA:$AA,BASE!$A:$A,PAUSAS!AQ$3,BASE!$G:$G,PAUSAS!$B85)))</f>
        <v>2.2025462962962962E-2</v>
      </c>
      <c r="AR85" s="18">
        <f>IF(AQ85="","",IF(SUMIFS(METAS!$D:$D,METAS!$B:$B,PAUSAS!$E85)&gt;=AQ85,0,AQ85-SUMIFS(METAS!$D:$D,METAS!$B:$B,PAUSAS!$E85)))</f>
        <v>0</v>
      </c>
      <c r="AS85" s="28">
        <f>IF($B85="","",IF(COUNTIF(BASE!$A:$A,PAUSAS!AS$3)=0,"",SUMIFS(BASE!$AA:$AA,BASE!$A:$A,PAUSAS!AS$3,BASE!$G:$G,PAUSAS!$B85)))</f>
        <v>2.5312500000000002E-2</v>
      </c>
      <c r="AT85" s="28">
        <f>IF(AS85="","",IF(SUMIFS(METAS!$D:$D,METAS!$B:$B,PAUSAS!$E85)&gt;=AS85,0,AS85-SUMIFS(METAS!$D:$D,METAS!$B:$B,PAUSAS!$E85)))</f>
        <v>0</v>
      </c>
      <c r="AU85" s="18">
        <f>IF($B85="","",IF(COUNTIF(BASE!$A:$A,PAUSAS!AU$3)=0,"",SUMIFS(BASE!$AA:$AA,BASE!$A:$A,PAUSAS!AU$3,BASE!$G:$G,PAUSAS!$B85)))</f>
        <v>2.2951388888888889E-2</v>
      </c>
      <c r="AV85" s="18">
        <f>IF(AU85="","",IF(SUMIFS(METAS!$D:$D,METAS!$B:$B,PAUSAS!$E85)&gt;=AU85,0,AU85-SUMIFS(METAS!$D:$D,METAS!$B:$B,PAUSAS!$E85)))</f>
        <v>0</v>
      </c>
      <c r="AW85" s="28">
        <f>IF($B85="","",IF(COUNTIF(BASE!$A:$A,PAUSAS!AW$3)=0,"",SUMIFS(BASE!$AA:$AA,BASE!$A:$A,PAUSAS!AW$3,BASE!$G:$G,PAUSAS!$B85)))</f>
        <v>2.6909722222222224E-2</v>
      </c>
      <c r="AX85" s="28">
        <f>IF(AW85="","",IF(SUMIFS(METAS!$D:$D,METAS!$B:$B,PAUSAS!$E85)&gt;=AW85,0,AW85-SUMIFS(METAS!$D:$D,METAS!$B:$B,PAUSAS!$E85)))</f>
        <v>0</v>
      </c>
      <c r="AY85" s="18">
        <f>IF($B85="","",IF(COUNTIF(BASE!$A:$A,PAUSAS!AY$3)=0,"",SUMIFS(BASE!$AA:$AA,BASE!$A:$A,PAUSAS!AY$3,BASE!$G:$G,PAUSAS!$B85)))</f>
        <v>2.4814814814814817E-2</v>
      </c>
      <c r="AZ85" s="18">
        <f>IF(AY85="","",IF(SUMIFS(METAS!$D:$D,METAS!$B:$B,PAUSAS!$E85)&gt;=AY85,0,AY85-SUMIFS(METAS!$D:$D,METAS!$B:$B,PAUSAS!$E85)))</f>
        <v>0</v>
      </c>
      <c r="BA85" s="28">
        <f>IF($B85="","",IF(COUNTIF(BASE!$A:$A,PAUSAS!BA$3)=0,"",SUMIFS(BASE!$AA:$AA,BASE!$A:$A,PAUSAS!BA$3,BASE!$G:$G,PAUSAS!$B85)))</f>
        <v>0</v>
      </c>
      <c r="BB85" s="28">
        <f>IF(BA85="","",IF(SUMIFS(METAS!$D:$D,METAS!$B:$B,PAUSAS!$E85)&gt;=BA85,0,BA85-SUMIFS(METAS!$D:$D,METAS!$B:$B,PAUSAS!$E85)))</f>
        <v>0</v>
      </c>
      <c r="BC85" s="18">
        <f>IF($B85="","",IF(COUNTIF(BASE!$A:$A,PAUSAS!BC$3)=0,"",SUMIFS(BASE!$AA:$AA,BASE!$A:$A,PAUSAS!BC$3,BASE!$G:$G,PAUSAS!$B85)))</f>
        <v>2.2280092592592591E-2</v>
      </c>
      <c r="BD85" s="18">
        <f>IF(BC85="","",IF(SUMIFS(METAS!$D:$D,METAS!$B:$B,PAUSAS!$E85)&gt;=BC85,0,BC85-SUMIFS(METAS!$D:$D,METAS!$B:$B,PAUSAS!$E85)))</f>
        <v>0</v>
      </c>
      <c r="BE85" s="28">
        <f>IF($B85="","",IF(COUNTIF(BASE!$A:$A,PAUSAS!BE$3)=0,"",SUMIFS(BASE!$AA:$AA,BASE!$A:$A,PAUSAS!BE$3,BASE!$G:$G,PAUSAS!$B85)))</f>
        <v>2.4097222222222221E-2</v>
      </c>
      <c r="BF85" s="28">
        <f>IF(BE85="","",IF(SUMIFS(METAS!$D:$D,METAS!$B:$B,PAUSAS!$E85)&gt;=BE85,0,BE85-SUMIFS(METAS!$D:$D,METAS!$B:$B,PAUSAS!$E85)))</f>
        <v>0</v>
      </c>
      <c r="BG85" s="18">
        <f>IF($B85="","",IF(COUNTIF(BASE!$A:$A,PAUSAS!BG$3)=0,"",SUMIFS(BASE!$AA:$AA,BASE!$A:$A,PAUSAS!BG$3,BASE!$G:$G,PAUSAS!$B85)))</f>
        <v>2.447916666666667E-2</v>
      </c>
      <c r="BH85" s="18">
        <f>IF(BG85="","",IF(SUMIFS(METAS!$D:$D,METAS!$B:$B,PAUSAS!$E85)&gt;=BG85,0,BG85-SUMIFS(METAS!$D:$D,METAS!$B:$B,PAUSAS!$E85)))</f>
        <v>0</v>
      </c>
      <c r="BI85" s="28">
        <f>IF($B85="","",IF(COUNTIF(BASE!$A:$A,PAUSAS!BI$3)=0,"",SUMIFS(BASE!$AA:$AA,BASE!$A:$A,PAUSAS!BI$3,BASE!$G:$G,PAUSAS!$B85)))</f>
        <v>2.0358796296296298E-2</v>
      </c>
      <c r="BJ85" s="28">
        <f>IF(BI85="","",IF(SUMIFS(METAS!$D:$D,METAS!$B:$B,PAUSAS!$E85)&gt;=BI85,0,BI85-SUMIFS(METAS!$D:$D,METAS!$B:$B,PAUSAS!$E85)))</f>
        <v>0</v>
      </c>
      <c r="BK85" s="18">
        <f>IF($B85="","",IF(COUNTIF(BASE!$A:$A,PAUSAS!BK$3)=0,"",SUMIFS(BASE!$AA:$AA,BASE!$A:$A,PAUSAS!BK$3,BASE!$G:$G,PAUSAS!$B85)))</f>
        <v>2.2025462962962962E-2</v>
      </c>
      <c r="BL85" s="18">
        <f>IF(BK85="","",IF(SUMIFS(METAS!$D:$D,METAS!$B:$B,PAUSAS!$E85)&gt;=BK85,0,BK85-SUMIFS(METAS!$D:$D,METAS!$B:$B,PAUSAS!$E85)))</f>
        <v>0</v>
      </c>
      <c r="BM85" s="28">
        <f>IF($B85="","",IF(COUNTIF(BASE!$A:$A,PAUSAS!BM$3)=0,"",SUMIFS(BASE!$AA:$AA,BASE!$A:$A,PAUSAS!BM$3,BASE!$G:$G,PAUSAS!$B85)))</f>
        <v>1.9537037037037037E-2</v>
      </c>
      <c r="BN85" s="28">
        <f>IF(BM85="","",IF(SUMIFS(METAS!$D:$D,METAS!$B:$B,PAUSAS!$E85)&gt;=BM85,0,BM85-SUMIFS(METAS!$D:$D,METAS!$B:$B,PAUSAS!$E85)))</f>
        <v>0</v>
      </c>
      <c r="BO85" s="18">
        <f>IF($B85="","",IF(COUNTIF(BASE!$A:$A,PAUSAS!BO$3)=0,"",SUMIFS(BASE!$AA:$AA,BASE!$A:$A,PAUSAS!BO$3,BASE!$G:$G,PAUSAS!$B85)))</f>
        <v>0</v>
      </c>
      <c r="BP85" s="18">
        <f>IF(BO85="","",IF(SUMIFS(METAS!$D:$D,METAS!$B:$B,PAUSAS!$E85)&gt;=BO85,0,BO85-SUMIFS(METAS!$D:$D,METAS!$B:$B,PAUSAS!$E85)))</f>
        <v>0</v>
      </c>
      <c r="BQ85" s="28">
        <f>IF($B85="","",IF(COUNTIF(BASE!$A:$A,PAUSAS!BQ$3)=0,"",SUMIFS(BASE!$AA:$AA,BASE!$A:$A,PAUSAS!BQ$3,BASE!$G:$G,PAUSAS!$B85)))</f>
        <v>2.3807870370370368E-2</v>
      </c>
      <c r="BR85" s="28">
        <f>IF(BQ85="","",IF(SUMIFS(METAS!$D:$D,METAS!$B:$B,PAUSAS!$E85)&gt;=BQ85,0,BQ85-SUMIFS(METAS!$D:$D,METAS!$B:$B,PAUSAS!$E85)))</f>
        <v>0</v>
      </c>
      <c r="BS85" s="18">
        <f>IF($B85="","",IF(COUNTIF(BASE!$A:$A,PAUSAS!BS$3)=0,"",SUMIFS(BASE!$AA:$AA,BASE!$A:$A,PAUSAS!BS$3,BASE!$G:$G,PAUSAS!$B85)))</f>
        <v>1.9560185185185184E-2</v>
      </c>
      <c r="BT85" s="18">
        <f>IF(BS85="","",IF(SUMIFS(METAS!$D:$D,METAS!$B:$B,PAUSAS!$E85)&gt;=BS85,0,BS85-SUMIFS(METAS!$D:$D,METAS!$B:$B,PAUSAS!$E85)))</f>
        <v>0</v>
      </c>
      <c r="BU85" s="28">
        <f>IF($B85="","",IF(COUNTIF(BASE!$A:$A,PAUSAS!BU$3)=0,"",SUMIFS(BASE!$AA:$AA,BASE!$A:$A,PAUSAS!BU$3,BASE!$G:$G,PAUSAS!$B85)))</f>
        <v>2.5428240740740744E-2</v>
      </c>
      <c r="BV85" s="28">
        <f>IF(BU85="","",IF(SUMIFS(METAS!$D:$D,METAS!$B:$B,PAUSAS!$E85)&gt;=BU85,0,BU85-SUMIFS(METAS!$D:$D,METAS!$B:$B,PAUSAS!$E85)))</f>
        <v>0</v>
      </c>
    </row>
    <row r="86" spans="2:74" s="8" customFormat="1" x14ac:dyDescent="0.25">
      <c r="B86" s="50">
        <v>91126</v>
      </c>
      <c r="C86" s="16" t="str">
        <f>IF($B86="","",VLOOKUP($B86,EQUIPE!$B:$E,2,0))</f>
        <v>ALINE FLORENTINO DO NASCIMENTO</v>
      </c>
      <c r="D86" s="16" t="str">
        <f>IF($B86="","",VLOOKUP($B86,EQUIPE!$B:$F,5,0))</f>
        <v>ULTRAGAZ FRONT</v>
      </c>
      <c r="E86" s="18">
        <f>IF($B86="","",VLOOKUP($B86,EQUIPE!$B:$E,3,0))</f>
        <v>0.2638888888888889</v>
      </c>
      <c r="F86" s="16" t="str">
        <f>IF($B86="","",VLOOKUP($B86,EQUIPE!$B:$E,4,0))</f>
        <v>DAIATRIZ DO NASCIMENTO</v>
      </c>
      <c r="H86" s="18">
        <f>IF($B86="","",SUMIFS(ABS!$H:$H,ABS!$B:$B,PAUSAS!$B86)*SUMIFS(METAS!$D:$D,METAS!$B:$B,PAUSAS!$E86))</f>
        <v>0.64166666666666661</v>
      </c>
      <c r="I86" s="18">
        <f t="shared" si="1"/>
        <v>0.56686342592592598</v>
      </c>
      <c r="J86" s="18">
        <f t="shared" si="2"/>
        <v>1.157407407407704E-5</v>
      </c>
      <c r="K86" s="19">
        <f t="shared" si="4"/>
        <v>0.99998196248196247</v>
      </c>
      <c r="M86" s="28">
        <f>IF($B86="","",IF(COUNTIF(BASE!$A:$A,PAUSAS!M$3)=0,"",SUMIFS(BASE!$AA:$AA,BASE!$A:$A,PAUSAS!M$3,BASE!$G:$G,PAUSAS!$B86)))</f>
        <v>2.8773148148148148E-2</v>
      </c>
      <c r="N86" s="28">
        <f>IF(M86="","",IF(SUMIFS(METAS!$D:$D,METAS!$B:$B,PAUSAS!$E86)&gt;=M86,0,M86-SUMIFS(METAS!$D:$D,METAS!$B:$B,PAUSAS!$E86)))</f>
        <v>0</v>
      </c>
      <c r="O86" s="18">
        <f>IF($B86="","",IF(COUNTIF(BASE!$A:$A,PAUSAS!O$3)=0,"",SUMIFS(BASE!$AA:$AA,BASE!$A:$A,PAUSAS!O$3,BASE!$G:$G,PAUSAS!$B86)))</f>
        <v>7.9745370370370369E-3</v>
      </c>
      <c r="P86" s="18">
        <f>IF(O86="","",IF(SUMIFS(METAS!$D:$D,METAS!$B:$B,PAUSAS!$E86)&gt;=O86,0,O86-SUMIFS(METAS!$D:$D,METAS!$B:$B,PAUSAS!$E86)))</f>
        <v>0</v>
      </c>
      <c r="Q86" s="28">
        <f>IF($B86="","",IF(COUNTIF(BASE!$A:$A,PAUSAS!Q$3)=0,"",SUMIFS(BASE!$AA:$AA,BASE!$A:$A,PAUSAS!Q$3,BASE!$G:$G,PAUSAS!$B86)))</f>
        <v>2.9143518518518517E-2</v>
      </c>
      <c r="R86" s="28">
        <f>IF(Q86="","",IF(SUMIFS(METAS!$D:$D,METAS!$B:$B,PAUSAS!$E86)&gt;=Q86,0,Q86-SUMIFS(METAS!$D:$D,METAS!$B:$B,PAUSAS!$E86)))</f>
        <v>0</v>
      </c>
      <c r="S86" s="18">
        <f>IF($B86="","",IF(COUNTIF(BASE!$A:$A,PAUSAS!S$3)=0,"",SUMIFS(BASE!$AA:$AA,BASE!$A:$A,PAUSAS!S$3,BASE!$G:$G,PAUSAS!$B86)))</f>
        <v>0</v>
      </c>
      <c r="T86" s="18">
        <f>IF(S86="","",IF(SUMIFS(METAS!$D:$D,METAS!$B:$B,PAUSAS!$E86)&gt;=S86,0,S86-SUMIFS(METAS!$D:$D,METAS!$B:$B,PAUSAS!$E86)))</f>
        <v>0</v>
      </c>
      <c r="U86" s="28">
        <f>IF($B86="","",IF(COUNTIF(BASE!$A:$A,PAUSAS!U$3)=0,"",SUMIFS(BASE!$AA:$AA,BASE!$A:$A,PAUSAS!U$3,BASE!$G:$G,PAUSAS!$B86)))</f>
        <v>2.7372685185185187E-2</v>
      </c>
      <c r="V86" s="28">
        <f>IF(U86="","",IF(SUMIFS(METAS!$D:$D,METAS!$B:$B,PAUSAS!$E86)&gt;=U86,0,U86-SUMIFS(METAS!$D:$D,METAS!$B:$B,PAUSAS!$E86)))</f>
        <v>0</v>
      </c>
      <c r="W86" s="18">
        <f>IF($B86="","",IF(COUNTIF(BASE!$A:$A,PAUSAS!W$3)=0,"",SUMIFS(BASE!$AA:$AA,BASE!$A:$A,PAUSAS!W$3,BASE!$G:$G,PAUSAS!$B86)))</f>
        <v>2.841435185185185E-2</v>
      </c>
      <c r="X86" s="18">
        <f>IF(W86="","",IF(SUMIFS(METAS!$D:$D,METAS!$B:$B,PAUSAS!$E86)&gt;=W86,0,W86-SUMIFS(METAS!$D:$D,METAS!$B:$B,PAUSAS!$E86)))</f>
        <v>0</v>
      </c>
      <c r="Y86" s="28">
        <f>IF($B86="","",IF(COUNTIF(BASE!$A:$A,PAUSAS!Y$3)=0,"",SUMIFS(BASE!$AA:$AA,BASE!$A:$A,PAUSAS!Y$3,BASE!$G:$G,PAUSAS!$B86)))</f>
        <v>2.0590277777777777E-2</v>
      </c>
      <c r="Z86" s="28">
        <f>IF(Y86="","",IF(SUMIFS(METAS!$D:$D,METAS!$B:$B,PAUSAS!$E86)&gt;=Y86,0,Y86-SUMIFS(METAS!$D:$D,METAS!$B:$B,PAUSAS!$E86)))</f>
        <v>0</v>
      </c>
      <c r="AA86" s="18">
        <f>IF($B86="","",IF(COUNTIF(BASE!$A:$A,PAUSAS!AA$3)=0,"",SUMIFS(BASE!$AA:$AA,BASE!$A:$A,PAUSAS!AA$3,BASE!$G:$G,PAUSAS!$B86)))</f>
        <v>2.6956018518518518E-2</v>
      </c>
      <c r="AB86" s="18">
        <f>IF(AA86="","",IF(SUMIFS(METAS!$D:$D,METAS!$B:$B,PAUSAS!$E86)&gt;=AA86,0,AA86-SUMIFS(METAS!$D:$D,METAS!$B:$B,PAUSAS!$E86)))</f>
        <v>0</v>
      </c>
      <c r="AC86" s="28">
        <f>IF($B86="","",IF(COUNTIF(BASE!$A:$A,PAUSAS!AC$3)=0,"",SUMIFS(BASE!$AA:$AA,BASE!$A:$A,PAUSAS!AC$3,BASE!$G:$G,PAUSAS!$B86)))</f>
        <v>2.1770833333333333E-2</v>
      </c>
      <c r="AD86" s="28">
        <f>IF(AC86="","",IF(SUMIFS(METAS!$D:$D,METAS!$B:$B,PAUSAS!$E86)&gt;=AC86,0,AC86-SUMIFS(METAS!$D:$D,METAS!$B:$B,PAUSAS!$E86)))</f>
        <v>0</v>
      </c>
      <c r="AE86" s="18">
        <f>IF($B86="","",IF(COUNTIF(BASE!$A:$A,PAUSAS!AE$3)=0,"",SUMIFS(BASE!$AA:$AA,BASE!$A:$A,PAUSAS!AE$3,BASE!$G:$G,PAUSAS!$B86)))</f>
        <v>0</v>
      </c>
      <c r="AF86" s="18">
        <f>IF(AE86="","",IF(SUMIFS(METAS!$D:$D,METAS!$B:$B,PAUSAS!$E86)&gt;=AE86,0,AE86-SUMIFS(METAS!$D:$D,METAS!$B:$B,PAUSAS!$E86)))</f>
        <v>0</v>
      </c>
      <c r="AG86" s="28">
        <f>IF($B86="","",IF(COUNTIF(BASE!$A:$A,PAUSAS!AG$3)=0,"",SUMIFS(BASE!$AA:$AA,BASE!$A:$A,PAUSAS!AG$3,BASE!$G:$G,PAUSAS!$B86)))</f>
        <v>2.8402777777777777E-2</v>
      </c>
      <c r="AH86" s="28">
        <f>IF(AG86="","",IF(SUMIFS(METAS!$D:$D,METAS!$B:$B,PAUSAS!$E86)&gt;=AG86,0,AG86-SUMIFS(METAS!$D:$D,METAS!$B:$B,PAUSAS!$E86)))</f>
        <v>0</v>
      </c>
      <c r="AI86" s="18">
        <f>IF($B86="","",IF(COUNTIF(BASE!$A:$A,PAUSAS!AI$3)=0,"",SUMIFS(BASE!$AA:$AA,BASE!$A:$A,PAUSAS!AI$3,BASE!$G:$G,PAUSAS!$B86)))</f>
        <v>2.841435185185185E-2</v>
      </c>
      <c r="AJ86" s="18">
        <f>IF(AI86="","",IF(SUMIFS(METAS!$D:$D,METAS!$B:$B,PAUSAS!$E86)&gt;=AI86,0,AI86-SUMIFS(METAS!$D:$D,METAS!$B:$B,PAUSAS!$E86)))</f>
        <v>0</v>
      </c>
      <c r="AK86" s="28">
        <f>IF($B86="","",IF(COUNTIF(BASE!$A:$A,PAUSAS!AK$3)=0,"",SUMIFS(BASE!$AA:$AA,BASE!$A:$A,PAUSAS!AK$3,BASE!$G:$G,PAUSAS!$B86)))</f>
        <v>2.8321759259259262E-2</v>
      </c>
      <c r="AL86" s="28">
        <f>IF(AK86="","",IF(SUMIFS(METAS!$D:$D,METAS!$B:$B,PAUSAS!$E86)&gt;=AK86,0,AK86-SUMIFS(METAS!$D:$D,METAS!$B:$B,PAUSAS!$E86)))</f>
        <v>0</v>
      </c>
      <c r="AM86" s="18">
        <f>IF($B86="","",IF(COUNTIF(BASE!$A:$A,PAUSAS!AM$3)=0,"",SUMIFS(BASE!$AA:$AA,BASE!$A:$A,PAUSAS!AM$3,BASE!$G:$G,PAUSAS!$B86)))</f>
        <v>0</v>
      </c>
      <c r="AN86" s="18">
        <f>IF(AM86="","",IF(SUMIFS(METAS!$D:$D,METAS!$B:$B,PAUSAS!$E86)&gt;=AM86,0,AM86-SUMIFS(METAS!$D:$D,METAS!$B:$B,PAUSAS!$E86)))</f>
        <v>0</v>
      </c>
      <c r="AO86" s="28">
        <f>IF($B86="","",IF(COUNTIF(BASE!$A:$A,PAUSAS!AO$3)=0,"",SUMIFS(BASE!$AA:$AA,BASE!$A:$A,PAUSAS!AO$3,BASE!$G:$G,PAUSAS!$B86)))</f>
        <v>3.0567129629629632E-2</v>
      </c>
      <c r="AP86" s="28">
        <f>IF(AO86="","",IF(SUMIFS(METAS!$D:$D,METAS!$B:$B,PAUSAS!$E86)&gt;=AO86,0,AO86-SUMIFS(METAS!$D:$D,METAS!$B:$B,PAUSAS!$E86)))</f>
        <v>1.157407407407704E-5</v>
      </c>
      <c r="AQ86" s="18">
        <f>IF($B86="","",IF(COUNTIF(BASE!$A:$A,PAUSAS!AQ$3)=0,"",SUMIFS(BASE!$AA:$AA,BASE!$A:$A,PAUSAS!AQ$3,BASE!$G:$G,PAUSAS!$B86)))</f>
        <v>2.9236111111111112E-2</v>
      </c>
      <c r="AR86" s="18">
        <f>IF(AQ86="","",IF(SUMIFS(METAS!$D:$D,METAS!$B:$B,PAUSAS!$E86)&gt;=AQ86,0,AQ86-SUMIFS(METAS!$D:$D,METAS!$B:$B,PAUSAS!$E86)))</f>
        <v>0</v>
      </c>
      <c r="AS86" s="28">
        <f>IF($B86="","",IF(COUNTIF(BASE!$A:$A,PAUSAS!AS$3)=0,"",SUMIFS(BASE!$AA:$AA,BASE!$A:$A,PAUSAS!AS$3,BASE!$G:$G,PAUSAS!$B86)))</f>
        <v>0</v>
      </c>
      <c r="AT86" s="28">
        <f>IF(AS86="","",IF(SUMIFS(METAS!$D:$D,METAS!$B:$B,PAUSAS!$E86)&gt;=AS86,0,AS86-SUMIFS(METAS!$D:$D,METAS!$B:$B,PAUSAS!$E86)))</f>
        <v>0</v>
      </c>
      <c r="AU86" s="18">
        <f>IF($B86="","",IF(COUNTIF(BASE!$A:$A,PAUSAS!AU$3)=0,"",SUMIFS(BASE!$AA:$AA,BASE!$A:$A,PAUSAS!AU$3,BASE!$G:$G,PAUSAS!$B86)))</f>
        <v>0</v>
      </c>
      <c r="AV86" s="18">
        <f>IF(AU86="","",IF(SUMIFS(METAS!$D:$D,METAS!$B:$B,PAUSAS!$E86)&gt;=AU86,0,AU86-SUMIFS(METAS!$D:$D,METAS!$B:$B,PAUSAS!$E86)))</f>
        <v>0</v>
      </c>
      <c r="AW86" s="28">
        <f>IF($B86="","",IF(COUNTIF(BASE!$A:$A,PAUSAS!AW$3)=0,"",SUMIFS(BASE!$AA:$AA,BASE!$A:$A,PAUSAS!AW$3,BASE!$G:$G,PAUSAS!$B86)))</f>
        <v>0</v>
      </c>
      <c r="AX86" s="28">
        <f>IF(AW86="","",IF(SUMIFS(METAS!$D:$D,METAS!$B:$B,PAUSAS!$E86)&gt;=AW86,0,AW86-SUMIFS(METAS!$D:$D,METAS!$B:$B,PAUSAS!$E86)))</f>
        <v>0</v>
      </c>
      <c r="AY86" s="18">
        <f>IF($B86="","",IF(COUNTIF(BASE!$A:$A,PAUSAS!AY$3)=0,"",SUMIFS(BASE!$AA:$AA,BASE!$A:$A,PAUSAS!AY$3,BASE!$G:$G,PAUSAS!$B86)))</f>
        <v>2.9305555555555553E-2</v>
      </c>
      <c r="AZ86" s="18">
        <f>IF(AY86="","",IF(SUMIFS(METAS!$D:$D,METAS!$B:$B,PAUSAS!$E86)&gt;=AY86,0,AY86-SUMIFS(METAS!$D:$D,METAS!$B:$B,PAUSAS!$E86)))</f>
        <v>0</v>
      </c>
      <c r="BA86" s="28">
        <f>IF($B86="","",IF(COUNTIF(BASE!$A:$A,PAUSAS!BA$3)=0,"",SUMIFS(BASE!$AA:$AA,BASE!$A:$A,PAUSAS!BA$3,BASE!$G:$G,PAUSAS!$B86)))</f>
        <v>0</v>
      </c>
      <c r="BB86" s="28">
        <f>IF(BA86="","",IF(SUMIFS(METAS!$D:$D,METAS!$B:$B,PAUSAS!$E86)&gt;=BA86,0,BA86-SUMIFS(METAS!$D:$D,METAS!$B:$B,PAUSAS!$E86)))</f>
        <v>0</v>
      </c>
      <c r="BC86" s="18">
        <f>IF($B86="","",IF(COUNTIF(BASE!$A:$A,PAUSAS!BC$3)=0,"",SUMIFS(BASE!$AA:$AA,BASE!$A:$A,PAUSAS!BC$3,BASE!$G:$G,PAUSAS!$B86)))</f>
        <v>2.8194444444444446E-2</v>
      </c>
      <c r="BD86" s="18">
        <f>IF(BC86="","",IF(SUMIFS(METAS!$D:$D,METAS!$B:$B,PAUSAS!$E86)&gt;=BC86,0,BC86-SUMIFS(METAS!$D:$D,METAS!$B:$B,PAUSAS!$E86)))</f>
        <v>0</v>
      </c>
      <c r="BE86" s="28">
        <f>IF($B86="","",IF(COUNTIF(BASE!$A:$A,PAUSAS!BE$3)=0,"",SUMIFS(BASE!$AA:$AA,BASE!$A:$A,PAUSAS!BE$3,BASE!$G:$G,PAUSAS!$B86)))</f>
        <v>0</v>
      </c>
      <c r="BF86" s="28">
        <f>IF(BE86="","",IF(SUMIFS(METAS!$D:$D,METAS!$B:$B,PAUSAS!$E86)&gt;=BE86,0,BE86-SUMIFS(METAS!$D:$D,METAS!$B:$B,PAUSAS!$E86)))</f>
        <v>0</v>
      </c>
      <c r="BG86" s="18">
        <f>IF($B86="","",IF(COUNTIF(BASE!$A:$A,PAUSAS!BG$3)=0,"",SUMIFS(BASE!$AA:$AA,BASE!$A:$A,PAUSAS!BG$3,BASE!$G:$G,PAUSAS!$B86)))</f>
        <v>2.8483796296296299E-2</v>
      </c>
      <c r="BH86" s="18">
        <f>IF(BG86="","",IF(SUMIFS(METAS!$D:$D,METAS!$B:$B,PAUSAS!$E86)&gt;=BG86,0,BG86-SUMIFS(METAS!$D:$D,METAS!$B:$B,PAUSAS!$E86)))</f>
        <v>0</v>
      </c>
      <c r="BI86" s="28">
        <f>IF($B86="","",IF(COUNTIF(BASE!$A:$A,PAUSAS!BI$3)=0,"",SUMIFS(BASE!$AA:$AA,BASE!$A:$A,PAUSAS!BI$3,BASE!$G:$G,PAUSAS!$B86)))</f>
        <v>2.8391203703703703E-2</v>
      </c>
      <c r="BJ86" s="28">
        <f>IF(BI86="","",IF(SUMIFS(METAS!$D:$D,METAS!$B:$B,PAUSAS!$E86)&gt;=BI86,0,BI86-SUMIFS(METAS!$D:$D,METAS!$B:$B,PAUSAS!$E86)))</f>
        <v>0</v>
      </c>
      <c r="BK86" s="18">
        <f>IF($B86="","",IF(COUNTIF(BASE!$A:$A,PAUSAS!BK$3)=0,"",SUMIFS(BASE!$AA:$AA,BASE!$A:$A,PAUSAS!BK$3,BASE!$G:$G,PAUSAS!$B86)))</f>
        <v>2.97337962962963E-2</v>
      </c>
      <c r="BL86" s="18">
        <f>IF(BK86="","",IF(SUMIFS(METAS!$D:$D,METAS!$B:$B,PAUSAS!$E86)&gt;=BK86,0,BK86-SUMIFS(METAS!$D:$D,METAS!$B:$B,PAUSAS!$E86)))</f>
        <v>0</v>
      </c>
      <c r="BM86" s="28">
        <f>IF($B86="","",IF(COUNTIF(BASE!$A:$A,PAUSAS!BM$3)=0,"",SUMIFS(BASE!$AA:$AA,BASE!$A:$A,PAUSAS!BM$3,BASE!$G:$G,PAUSAS!$B86)))</f>
        <v>3.0011574074074072E-2</v>
      </c>
      <c r="BN86" s="28">
        <f>IF(BM86="","",IF(SUMIFS(METAS!$D:$D,METAS!$B:$B,PAUSAS!$E86)&gt;=BM86,0,BM86-SUMIFS(METAS!$D:$D,METAS!$B:$B,PAUSAS!$E86)))</f>
        <v>0</v>
      </c>
      <c r="BO86" s="18">
        <f>IF($B86="","",IF(COUNTIF(BASE!$A:$A,PAUSAS!BO$3)=0,"",SUMIFS(BASE!$AA:$AA,BASE!$A:$A,PAUSAS!BO$3,BASE!$G:$G,PAUSAS!$B86)))</f>
        <v>0</v>
      </c>
      <c r="BP86" s="18">
        <f>IF(BO86="","",IF(SUMIFS(METAS!$D:$D,METAS!$B:$B,PAUSAS!$E86)&gt;=BO86,0,BO86-SUMIFS(METAS!$D:$D,METAS!$B:$B,PAUSAS!$E86)))</f>
        <v>0</v>
      </c>
      <c r="BQ86" s="28">
        <f>IF($B86="","",IF(COUNTIF(BASE!$A:$A,PAUSAS!BQ$3)=0,"",SUMIFS(BASE!$AA:$AA,BASE!$A:$A,PAUSAS!BQ$3,BASE!$G:$G,PAUSAS!$B86)))</f>
        <v>0</v>
      </c>
      <c r="BR86" s="28">
        <f>IF(BQ86="","",IF(SUMIFS(METAS!$D:$D,METAS!$B:$B,PAUSAS!$E86)&gt;=BQ86,0,BQ86-SUMIFS(METAS!$D:$D,METAS!$B:$B,PAUSAS!$E86)))</f>
        <v>0</v>
      </c>
      <c r="BS86" s="18">
        <f>IF($B86="","",IF(COUNTIF(BASE!$A:$A,PAUSAS!BS$3)=0,"",SUMIFS(BASE!$AA:$AA,BASE!$A:$A,PAUSAS!BS$3,BASE!$G:$G,PAUSAS!$B86)))</f>
        <v>2.8784722222222222E-2</v>
      </c>
      <c r="BT86" s="18">
        <f>IF(BS86="","",IF(SUMIFS(METAS!$D:$D,METAS!$B:$B,PAUSAS!$E86)&gt;=BS86,0,BS86-SUMIFS(METAS!$D:$D,METAS!$B:$B,PAUSAS!$E86)))</f>
        <v>0</v>
      </c>
      <c r="BU86" s="28">
        <f>IF($B86="","",IF(COUNTIF(BASE!$A:$A,PAUSAS!BU$3)=0,"",SUMIFS(BASE!$AA:$AA,BASE!$A:$A,PAUSAS!BU$3,BASE!$G:$G,PAUSAS!$B86)))</f>
        <v>2.8020833333333332E-2</v>
      </c>
      <c r="BV86" s="28">
        <f>IF(BU86="","",IF(SUMIFS(METAS!$D:$D,METAS!$B:$B,PAUSAS!$E86)&gt;=BU86,0,BU86-SUMIFS(METAS!$D:$D,METAS!$B:$B,PAUSAS!$E86)))</f>
        <v>0</v>
      </c>
    </row>
    <row r="87" spans="2:74" s="8" customFormat="1" x14ac:dyDescent="0.25">
      <c r="B87" s="50">
        <v>91161</v>
      </c>
      <c r="C87" s="16" t="str">
        <f>IF($B87="","",VLOOKUP($B87,EQUIPE!$B:$E,2,0))</f>
        <v>AMANDA BEATRIZ SANTOS</v>
      </c>
      <c r="D87" s="16" t="str">
        <f>IF($B87="","",VLOOKUP($B87,EQUIPE!$B:$F,5,0))</f>
        <v>ULTRAGAZ FRONT</v>
      </c>
      <c r="E87" s="18">
        <f>IF($B87="","",VLOOKUP($B87,EQUIPE!$B:$E,3,0))</f>
        <v>0.2638888888888889</v>
      </c>
      <c r="F87" s="16" t="str">
        <f>IF($B87="","",VLOOKUP($B87,EQUIPE!$B:$E,4,0))</f>
        <v>DAIATRIZ DO NASCIMENTO</v>
      </c>
      <c r="H87" s="18">
        <f>IF($B87="","",SUMIFS(ABS!$H:$H,ABS!$B:$B,PAUSAS!$B87)*SUMIFS(METAS!$D:$D,METAS!$B:$B,PAUSAS!$E87))</f>
        <v>0.73333333333333328</v>
      </c>
      <c r="I87" s="18">
        <f t="shared" si="1"/>
        <v>0.69405092592592599</v>
      </c>
      <c r="J87" s="18">
        <f t="shared" si="2"/>
        <v>5.3703703703703795E-3</v>
      </c>
      <c r="K87" s="19">
        <f t="shared" si="4"/>
        <v>0.99267676767676771</v>
      </c>
      <c r="M87" s="28">
        <f>IF($B87="","",IF(COUNTIF(BASE!$A:$A,PAUSAS!M$3)=0,"",SUMIFS(BASE!$AA:$AA,BASE!$A:$A,PAUSAS!M$3,BASE!$G:$G,PAUSAS!$B87)))</f>
        <v>1.3634259259259261E-2</v>
      </c>
      <c r="N87" s="28">
        <f>IF(M87="","",IF(SUMIFS(METAS!$D:$D,METAS!$B:$B,PAUSAS!$E87)&gt;=M87,0,M87-SUMIFS(METAS!$D:$D,METAS!$B:$B,PAUSAS!$E87)))</f>
        <v>0</v>
      </c>
      <c r="O87" s="18">
        <f>IF($B87="","",IF(COUNTIF(BASE!$A:$A,PAUSAS!O$3)=0,"",SUMIFS(BASE!$AA:$AA,BASE!$A:$A,PAUSAS!O$3,BASE!$G:$G,PAUSAS!$B87)))</f>
        <v>2.8287037037037034E-2</v>
      </c>
      <c r="P87" s="18">
        <f>IF(O87="","",IF(SUMIFS(METAS!$D:$D,METAS!$B:$B,PAUSAS!$E87)&gt;=O87,0,O87-SUMIFS(METAS!$D:$D,METAS!$B:$B,PAUSAS!$E87)))</f>
        <v>0</v>
      </c>
      <c r="Q87" s="28">
        <f>IF($B87="","",IF(COUNTIF(BASE!$A:$A,PAUSAS!Q$3)=0,"",SUMIFS(BASE!$AA:$AA,BASE!$A:$A,PAUSAS!Q$3,BASE!$G:$G,PAUSAS!$B87)))</f>
        <v>2.9942129629629628E-2</v>
      </c>
      <c r="R87" s="28">
        <f>IF(Q87="","",IF(SUMIFS(METAS!$D:$D,METAS!$B:$B,PAUSAS!$E87)&gt;=Q87,0,Q87-SUMIFS(METAS!$D:$D,METAS!$B:$B,PAUSAS!$E87)))</f>
        <v>0</v>
      </c>
      <c r="S87" s="18">
        <f>IF($B87="","",IF(COUNTIF(BASE!$A:$A,PAUSAS!S$3)=0,"",SUMIFS(BASE!$AA:$AA,BASE!$A:$A,PAUSAS!S$3,BASE!$G:$G,PAUSAS!$B87)))</f>
        <v>2.7025462962962959E-2</v>
      </c>
      <c r="T87" s="18">
        <f>IF(S87="","",IF(SUMIFS(METAS!$D:$D,METAS!$B:$B,PAUSAS!$E87)&gt;=S87,0,S87-SUMIFS(METAS!$D:$D,METAS!$B:$B,PAUSAS!$E87)))</f>
        <v>0</v>
      </c>
      <c r="U87" s="28">
        <f>IF($B87="","",IF(COUNTIF(BASE!$A:$A,PAUSAS!U$3)=0,"",SUMIFS(BASE!$AA:$AA,BASE!$A:$A,PAUSAS!U$3,BASE!$G:$G,PAUSAS!$B87)))</f>
        <v>0</v>
      </c>
      <c r="V87" s="28">
        <f>IF(U87="","",IF(SUMIFS(METAS!$D:$D,METAS!$B:$B,PAUSAS!$E87)&gt;=U87,0,U87-SUMIFS(METAS!$D:$D,METAS!$B:$B,PAUSAS!$E87)))</f>
        <v>0</v>
      </c>
      <c r="W87" s="18">
        <f>IF($B87="","",IF(COUNTIF(BASE!$A:$A,PAUSAS!W$3)=0,"",SUMIFS(BASE!$AA:$AA,BASE!$A:$A,PAUSAS!W$3,BASE!$G:$G,PAUSAS!$B87)))</f>
        <v>3.0856481481481481E-2</v>
      </c>
      <c r="X87" s="18">
        <f>IF(W87="","",IF(SUMIFS(METAS!$D:$D,METAS!$B:$B,PAUSAS!$E87)&gt;=W87,0,W87-SUMIFS(METAS!$D:$D,METAS!$B:$B,PAUSAS!$E87)))</f>
        <v>3.0092592592592671E-4</v>
      </c>
      <c r="Y87" s="28">
        <f>IF($B87="","",IF(COUNTIF(BASE!$A:$A,PAUSAS!Y$3)=0,"",SUMIFS(BASE!$AA:$AA,BASE!$A:$A,PAUSAS!Y$3,BASE!$G:$G,PAUSAS!$B87)))</f>
        <v>0</v>
      </c>
      <c r="Z87" s="28">
        <f>IF(Y87="","",IF(SUMIFS(METAS!$D:$D,METAS!$B:$B,PAUSAS!$E87)&gt;=Y87,0,Y87-SUMIFS(METAS!$D:$D,METAS!$B:$B,PAUSAS!$E87)))</f>
        <v>0</v>
      </c>
      <c r="AA87" s="18">
        <f>IF($B87="","",IF(COUNTIF(BASE!$A:$A,PAUSAS!AA$3)=0,"",SUMIFS(BASE!$AA:$AA,BASE!$A:$A,PAUSAS!AA$3,BASE!$G:$G,PAUSAS!$B87)))</f>
        <v>2.9780092592592594E-2</v>
      </c>
      <c r="AB87" s="18">
        <f>IF(AA87="","",IF(SUMIFS(METAS!$D:$D,METAS!$B:$B,PAUSAS!$E87)&gt;=AA87,0,AA87-SUMIFS(METAS!$D:$D,METAS!$B:$B,PAUSAS!$E87)))</f>
        <v>0</v>
      </c>
      <c r="AC87" s="28">
        <f>IF($B87="","",IF(COUNTIF(BASE!$A:$A,PAUSAS!AC$3)=0,"",SUMIFS(BASE!$AA:$AA,BASE!$A:$A,PAUSAS!AC$3,BASE!$G:$G,PAUSAS!$B87)))</f>
        <v>3.0416666666666668E-2</v>
      </c>
      <c r="AD87" s="28">
        <f>IF(AC87="","",IF(SUMIFS(METAS!$D:$D,METAS!$B:$B,PAUSAS!$E87)&gt;=AC87,0,AC87-SUMIFS(METAS!$D:$D,METAS!$B:$B,PAUSAS!$E87)))</f>
        <v>0</v>
      </c>
      <c r="AE87" s="18">
        <f>IF($B87="","",IF(COUNTIF(BASE!$A:$A,PAUSAS!AE$3)=0,"",SUMIFS(BASE!$AA:$AA,BASE!$A:$A,PAUSAS!AE$3,BASE!$G:$G,PAUSAS!$B87)))</f>
        <v>2.7523148148148151E-2</v>
      </c>
      <c r="AF87" s="18">
        <f>IF(AE87="","",IF(SUMIFS(METAS!$D:$D,METAS!$B:$B,PAUSAS!$E87)&gt;=AE87,0,AE87-SUMIFS(METAS!$D:$D,METAS!$B:$B,PAUSAS!$E87)))</f>
        <v>0</v>
      </c>
      <c r="AG87" s="28">
        <f>IF($B87="","",IF(COUNTIF(BASE!$A:$A,PAUSAS!AG$3)=0,"",SUMIFS(BASE!$AA:$AA,BASE!$A:$A,PAUSAS!AG$3,BASE!$G:$G,PAUSAS!$B87)))</f>
        <v>2.8344907407407409E-2</v>
      </c>
      <c r="AH87" s="28">
        <f>IF(AG87="","",IF(SUMIFS(METAS!$D:$D,METAS!$B:$B,PAUSAS!$E87)&gt;=AG87,0,AG87-SUMIFS(METAS!$D:$D,METAS!$B:$B,PAUSAS!$E87)))</f>
        <v>0</v>
      </c>
      <c r="AI87" s="18">
        <f>IF($B87="","",IF(COUNTIF(BASE!$A:$A,PAUSAS!AI$3)=0,"",SUMIFS(BASE!$AA:$AA,BASE!$A:$A,PAUSAS!AI$3,BASE!$G:$G,PAUSAS!$B87)))</f>
        <v>0</v>
      </c>
      <c r="AJ87" s="18">
        <f>IF(AI87="","",IF(SUMIFS(METAS!$D:$D,METAS!$B:$B,PAUSAS!$E87)&gt;=AI87,0,AI87-SUMIFS(METAS!$D:$D,METAS!$B:$B,PAUSAS!$E87)))</f>
        <v>0</v>
      </c>
      <c r="AK87" s="28">
        <f>IF($B87="","",IF(COUNTIF(BASE!$A:$A,PAUSAS!AK$3)=0,"",SUMIFS(BASE!$AA:$AA,BASE!$A:$A,PAUSAS!AK$3,BASE!$G:$G,PAUSAS!$B87)))</f>
        <v>2.9629629629629631E-2</v>
      </c>
      <c r="AL87" s="28">
        <f>IF(AK87="","",IF(SUMIFS(METAS!$D:$D,METAS!$B:$B,PAUSAS!$E87)&gt;=AK87,0,AK87-SUMIFS(METAS!$D:$D,METAS!$B:$B,PAUSAS!$E87)))</f>
        <v>0</v>
      </c>
      <c r="AM87" s="18">
        <f>IF($B87="","",IF(COUNTIF(BASE!$A:$A,PAUSAS!AM$3)=0,"",SUMIFS(BASE!$AA:$AA,BASE!$A:$A,PAUSAS!AM$3,BASE!$G:$G,PAUSAS!$B87)))</f>
        <v>2.6944444444444444E-2</v>
      </c>
      <c r="AN87" s="18">
        <f>IF(AM87="","",IF(SUMIFS(METAS!$D:$D,METAS!$B:$B,PAUSAS!$E87)&gt;=AM87,0,AM87-SUMIFS(METAS!$D:$D,METAS!$B:$B,PAUSAS!$E87)))</f>
        <v>0</v>
      </c>
      <c r="AO87" s="28">
        <f>IF($B87="","",IF(COUNTIF(BASE!$A:$A,PAUSAS!AO$3)=0,"",SUMIFS(BASE!$AA:$AA,BASE!$A:$A,PAUSAS!AO$3,BASE!$G:$G,PAUSAS!$B87)))</f>
        <v>3.1006944444444448E-2</v>
      </c>
      <c r="AP87" s="28">
        <f>IF(AO87="","",IF(SUMIFS(METAS!$D:$D,METAS!$B:$B,PAUSAS!$E87)&gt;=AO87,0,AO87-SUMIFS(METAS!$D:$D,METAS!$B:$B,PAUSAS!$E87)))</f>
        <v>4.5138888888889353E-4</v>
      </c>
      <c r="AQ87" s="18">
        <f>IF($B87="","",IF(COUNTIF(BASE!$A:$A,PAUSAS!AQ$3)=0,"",SUMIFS(BASE!$AA:$AA,BASE!$A:$A,PAUSAS!AQ$3,BASE!$G:$G,PAUSAS!$B87)))</f>
        <v>2.8749999999999998E-2</v>
      </c>
      <c r="AR87" s="18">
        <f>IF(AQ87="","",IF(SUMIFS(METAS!$D:$D,METAS!$B:$B,PAUSAS!$E87)&gt;=AQ87,0,AQ87-SUMIFS(METAS!$D:$D,METAS!$B:$B,PAUSAS!$E87)))</f>
        <v>0</v>
      </c>
      <c r="AS87" s="28">
        <f>IF($B87="","",IF(COUNTIF(BASE!$A:$A,PAUSAS!AS$3)=0,"",SUMIFS(BASE!$AA:$AA,BASE!$A:$A,PAUSAS!AS$3,BASE!$G:$G,PAUSAS!$B87)))</f>
        <v>0</v>
      </c>
      <c r="AT87" s="28">
        <f>IF(AS87="","",IF(SUMIFS(METAS!$D:$D,METAS!$B:$B,PAUSAS!$E87)&gt;=AS87,0,AS87-SUMIFS(METAS!$D:$D,METAS!$B:$B,PAUSAS!$E87)))</f>
        <v>0</v>
      </c>
      <c r="AU87" s="18">
        <f>IF($B87="","",IF(COUNTIF(BASE!$A:$A,PAUSAS!AU$3)=0,"",SUMIFS(BASE!$AA:$AA,BASE!$A:$A,PAUSAS!AU$3,BASE!$G:$G,PAUSAS!$B87)))</f>
        <v>2.8819444444444446E-2</v>
      </c>
      <c r="AV87" s="18">
        <f>IF(AU87="","",IF(SUMIFS(METAS!$D:$D,METAS!$B:$B,PAUSAS!$E87)&gt;=AU87,0,AU87-SUMIFS(METAS!$D:$D,METAS!$B:$B,PAUSAS!$E87)))</f>
        <v>0</v>
      </c>
      <c r="AW87" s="28">
        <f>IF($B87="","",IF(COUNTIF(BASE!$A:$A,PAUSAS!AW$3)=0,"",SUMIFS(BASE!$AA:$AA,BASE!$A:$A,PAUSAS!AW$3,BASE!$G:$G,PAUSAS!$B87)))</f>
        <v>2.9513888888888888E-2</v>
      </c>
      <c r="AX87" s="28">
        <f>IF(AW87="","",IF(SUMIFS(METAS!$D:$D,METAS!$B:$B,PAUSAS!$E87)&gt;=AW87,0,AW87-SUMIFS(METAS!$D:$D,METAS!$B:$B,PAUSAS!$E87)))</f>
        <v>0</v>
      </c>
      <c r="AY87" s="18">
        <f>IF($B87="","",IF(COUNTIF(BASE!$A:$A,PAUSAS!AY$3)=0,"",SUMIFS(BASE!$AA:$AA,BASE!$A:$A,PAUSAS!AY$3,BASE!$G:$G,PAUSAS!$B87)))</f>
        <v>3.1770833333333331E-2</v>
      </c>
      <c r="AZ87" s="18">
        <f>IF(AY87="","",IF(SUMIFS(METAS!$D:$D,METAS!$B:$B,PAUSAS!$E87)&gt;=AY87,0,AY87-SUMIFS(METAS!$D:$D,METAS!$B:$B,PAUSAS!$E87)))</f>
        <v>1.2152777777777769E-3</v>
      </c>
      <c r="BA87" s="28">
        <f>IF($B87="","",IF(COUNTIF(BASE!$A:$A,PAUSAS!BA$3)=0,"",SUMIFS(BASE!$AA:$AA,BASE!$A:$A,PAUSAS!BA$3,BASE!$G:$G,PAUSAS!$B87)))</f>
        <v>0</v>
      </c>
      <c r="BB87" s="28">
        <f>IF(BA87="","",IF(SUMIFS(METAS!$D:$D,METAS!$B:$B,PAUSAS!$E87)&gt;=BA87,0,BA87-SUMIFS(METAS!$D:$D,METAS!$B:$B,PAUSAS!$E87)))</f>
        <v>0</v>
      </c>
      <c r="BC87" s="18">
        <f>IF($B87="","",IF(COUNTIF(BASE!$A:$A,PAUSAS!BC$3)=0,"",SUMIFS(BASE!$AA:$AA,BASE!$A:$A,PAUSAS!BC$3,BASE!$G:$G,PAUSAS!$B87)))</f>
        <v>2.7581018518518519E-2</v>
      </c>
      <c r="BD87" s="18">
        <f>IF(BC87="","",IF(SUMIFS(METAS!$D:$D,METAS!$B:$B,PAUSAS!$E87)&gt;=BC87,0,BC87-SUMIFS(METAS!$D:$D,METAS!$B:$B,PAUSAS!$E87)))</f>
        <v>0</v>
      </c>
      <c r="BE87" s="28">
        <f>IF($B87="","",IF(COUNTIF(BASE!$A:$A,PAUSAS!BE$3)=0,"",SUMIFS(BASE!$AA:$AA,BASE!$A:$A,PAUSAS!BE$3,BASE!$G:$G,PAUSAS!$B87)))</f>
        <v>2.9502314814814815E-2</v>
      </c>
      <c r="BF87" s="28">
        <f>IF(BE87="","",IF(SUMIFS(METAS!$D:$D,METAS!$B:$B,PAUSAS!$E87)&gt;=BE87,0,BE87-SUMIFS(METAS!$D:$D,METAS!$B:$B,PAUSAS!$E87)))</f>
        <v>0</v>
      </c>
      <c r="BG87" s="18">
        <f>IF($B87="","",IF(COUNTIF(BASE!$A:$A,PAUSAS!BG$3)=0,"",SUMIFS(BASE!$AA:$AA,BASE!$A:$A,PAUSAS!BG$3,BASE!$G:$G,PAUSAS!$B87)))</f>
        <v>0</v>
      </c>
      <c r="BH87" s="18">
        <f>IF(BG87="","",IF(SUMIFS(METAS!$D:$D,METAS!$B:$B,PAUSAS!$E87)&gt;=BG87,0,BG87-SUMIFS(METAS!$D:$D,METAS!$B:$B,PAUSAS!$E87)))</f>
        <v>0</v>
      </c>
      <c r="BI87" s="28">
        <f>IF($B87="","",IF(COUNTIF(BASE!$A:$A,PAUSAS!BI$3)=0,"",SUMIFS(BASE!$AA:$AA,BASE!$A:$A,PAUSAS!BI$3,BASE!$G:$G,PAUSAS!$B87)))</f>
        <v>3.0115740740740742E-2</v>
      </c>
      <c r="BJ87" s="28">
        <f>IF(BI87="","",IF(SUMIFS(METAS!$D:$D,METAS!$B:$B,PAUSAS!$E87)&gt;=BI87,0,BI87-SUMIFS(METAS!$D:$D,METAS!$B:$B,PAUSAS!$E87)))</f>
        <v>0</v>
      </c>
      <c r="BK87" s="18">
        <f>IF($B87="","",IF(COUNTIF(BASE!$A:$A,PAUSAS!BK$3)=0,"",SUMIFS(BASE!$AA:$AA,BASE!$A:$A,PAUSAS!BK$3,BASE!$G:$G,PAUSAS!$B87)))</f>
        <v>3.0891203703703705E-2</v>
      </c>
      <c r="BL87" s="18">
        <f>IF(BK87="","",IF(SUMIFS(METAS!$D:$D,METAS!$B:$B,PAUSAS!$E87)&gt;=BK87,0,BK87-SUMIFS(METAS!$D:$D,METAS!$B:$B,PAUSAS!$E87)))</f>
        <v>3.3564814814815089E-4</v>
      </c>
      <c r="BM87" s="28">
        <f>IF($B87="","",IF(COUNTIF(BASE!$A:$A,PAUSAS!BM$3)=0,"",SUMIFS(BASE!$AA:$AA,BASE!$A:$A,PAUSAS!BM$3,BASE!$G:$G,PAUSAS!$B87)))</f>
        <v>3.2256944444444442E-2</v>
      </c>
      <c r="BN87" s="28">
        <f>IF(BM87="","",IF(SUMIFS(METAS!$D:$D,METAS!$B:$B,PAUSAS!$E87)&gt;=BM87,0,BM87-SUMIFS(METAS!$D:$D,METAS!$B:$B,PAUSAS!$E87)))</f>
        <v>1.7013888888888877E-3</v>
      </c>
      <c r="BO87" s="18">
        <f>IF($B87="","",IF(COUNTIF(BASE!$A:$A,PAUSAS!BO$3)=0,"",SUMIFS(BASE!$AA:$AA,BASE!$A:$A,PAUSAS!BO$3,BASE!$G:$G,PAUSAS!$B87)))</f>
        <v>3.1550925925925927E-2</v>
      </c>
      <c r="BP87" s="18">
        <f>IF(BO87="","",IF(SUMIFS(METAS!$D:$D,METAS!$B:$B,PAUSAS!$E87)&gt;=BO87,0,BO87-SUMIFS(METAS!$D:$D,METAS!$B:$B,PAUSAS!$E87)))</f>
        <v>9.9537037037037215E-4</v>
      </c>
      <c r="BQ87" s="28">
        <f>IF($B87="","",IF(COUNTIF(BASE!$A:$A,PAUSAS!BQ$3)=0,"",SUMIFS(BASE!$AA:$AA,BASE!$A:$A,PAUSAS!BQ$3,BASE!$G:$G,PAUSAS!$B87)))</f>
        <v>3.0925925925925926E-2</v>
      </c>
      <c r="BR87" s="28">
        <f>IF(BQ87="","",IF(SUMIFS(METAS!$D:$D,METAS!$B:$B,PAUSAS!$E87)&gt;=BQ87,0,BQ87-SUMIFS(METAS!$D:$D,METAS!$B:$B,PAUSAS!$E87)))</f>
        <v>3.703703703703716E-4</v>
      </c>
      <c r="BS87" s="18">
        <f>IF($B87="","",IF(COUNTIF(BASE!$A:$A,PAUSAS!BS$3)=0,"",SUMIFS(BASE!$AA:$AA,BASE!$A:$A,PAUSAS!BS$3,BASE!$G:$G,PAUSAS!$B87)))</f>
        <v>0</v>
      </c>
      <c r="BT87" s="18">
        <f>IF(BS87="","",IF(SUMIFS(METAS!$D:$D,METAS!$B:$B,PAUSAS!$E87)&gt;=BS87,0,BS87-SUMIFS(METAS!$D:$D,METAS!$B:$B,PAUSAS!$E87)))</f>
        <v>0</v>
      </c>
      <c r="BU87" s="28">
        <f>IF($B87="","",IF(COUNTIF(BASE!$A:$A,PAUSAS!BU$3)=0,"",SUMIFS(BASE!$AA:$AA,BASE!$A:$A,PAUSAS!BU$3,BASE!$G:$G,PAUSAS!$B87)))</f>
        <v>2.8981481481481483E-2</v>
      </c>
      <c r="BV87" s="28">
        <f>IF(BU87="","",IF(SUMIFS(METAS!$D:$D,METAS!$B:$B,PAUSAS!$E87)&gt;=BU87,0,BU87-SUMIFS(METAS!$D:$D,METAS!$B:$B,PAUSAS!$E87)))</f>
        <v>0</v>
      </c>
    </row>
    <row r="88" spans="2:74" s="8" customFormat="1" x14ac:dyDescent="0.25">
      <c r="B88" s="50">
        <v>91174</v>
      </c>
      <c r="C88" s="16" t="str">
        <f>IF($B88="","",VLOOKUP($B88,EQUIPE!$B:$E,2,0))</f>
        <v>ELIANE SANTOS SILVA</v>
      </c>
      <c r="D88" s="16" t="str">
        <f>IF($B88="","",VLOOKUP($B88,EQUIPE!$B:$F,5,0))</f>
        <v>ULTRAGAZ FRONT</v>
      </c>
      <c r="E88" s="18">
        <f>IF($B88="","",VLOOKUP($B88,EQUIPE!$B:$E,3,0))</f>
        <v>0.2638888888888889</v>
      </c>
      <c r="F88" s="16" t="str">
        <f>IF($B88="","",VLOOKUP($B88,EQUIPE!$B:$E,4,0))</f>
        <v>DAIATRIZ DO NASCIMENTO</v>
      </c>
      <c r="H88" s="18">
        <f>IF($B88="","",SUMIFS(ABS!$H:$H,ABS!$B:$B,PAUSAS!$B88)*SUMIFS(METAS!$D:$D,METAS!$B:$B,PAUSAS!$E88))</f>
        <v>0.76388888888888884</v>
      </c>
      <c r="I88" s="18">
        <f t="shared" si="1"/>
        <v>0.74932870370370375</v>
      </c>
      <c r="J88" s="18">
        <f t="shared" si="2"/>
        <v>6.2152777777777779E-3</v>
      </c>
      <c r="K88" s="19">
        <f t="shared" si="4"/>
        <v>0.99186363636363639</v>
      </c>
      <c r="M88" s="28">
        <f>IF($B88="","",IF(COUNTIF(BASE!$A:$A,PAUSAS!M$3)=0,"",SUMIFS(BASE!$AA:$AA,BASE!$A:$A,PAUSAS!M$3,BASE!$G:$G,PAUSAS!$B88)))</f>
        <v>2.9942129629629631E-2</v>
      </c>
      <c r="N88" s="28">
        <f>IF(M88="","",IF(SUMIFS(METAS!$D:$D,METAS!$B:$B,PAUSAS!$E88)&gt;=M88,0,M88-SUMIFS(METAS!$D:$D,METAS!$B:$B,PAUSAS!$E88)))</f>
        <v>0</v>
      </c>
      <c r="O88" s="18">
        <f>IF($B88="","",IF(COUNTIF(BASE!$A:$A,PAUSAS!O$3)=0,"",SUMIFS(BASE!$AA:$AA,BASE!$A:$A,PAUSAS!O$3,BASE!$G:$G,PAUSAS!$B88)))</f>
        <v>0</v>
      </c>
      <c r="P88" s="18">
        <f>IF(O88="","",IF(SUMIFS(METAS!$D:$D,METAS!$B:$B,PAUSAS!$E88)&gt;=O88,0,O88-SUMIFS(METAS!$D:$D,METAS!$B:$B,PAUSAS!$E88)))</f>
        <v>0</v>
      </c>
      <c r="Q88" s="28">
        <f>IF($B88="","",IF(COUNTIF(BASE!$A:$A,PAUSAS!Q$3)=0,"",SUMIFS(BASE!$AA:$AA,BASE!$A:$A,PAUSAS!Q$3,BASE!$G:$G,PAUSAS!$B88)))</f>
        <v>3.0682870370370367E-2</v>
      </c>
      <c r="R88" s="28">
        <f>IF(Q88="","",IF(SUMIFS(METAS!$D:$D,METAS!$B:$B,PAUSAS!$E88)&gt;=Q88,0,Q88-SUMIFS(METAS!$D:$D,METAS!$B:$B,PAUSAS!$E88)))</f>
        <v>1.2731481481481274E-4</v>
      </c>
      <c r="S88" s="18">
        <f>IF($B88="","",IF(COUNTIF(BASE!$A:$A,PAUSAS!S$3)=0,"",SUMIFS(BASE!$AA:$AA,BASE!$A:$A,PAUSAS!S$3,BASE!$G:$G,PAUSAS!$B88)))</f>
        <v>2.9537037037037035E-2</v>
      </c>
      <c r="T88" s="18">
        <f>IF(S88="","",IF(SUMIFS(METAS!$D:$D,METAS!$B:$B,PAUSAS!$E88)&gt;=S88,0,S88-SUMIFS(METAS!$D:$D,METAS!$B:$B,PAUSAS!$E88)))</f>
        <v>0</v>
      </c>
      <c r="U88" s="28">
        <f>IF($B88="","",IF(COUNTIF(BASE!$A:$A,PAUSAS!U$3)=0,"",SUMIFS(BASE!$AA:$AA,BASE!$A:$A,PAUSAS!U$3,BASE!$G:$G,PAUSAS!$B88)))</f>
        <v>0</v>
      </c>
      <c r="V88" s="28">
        <f>IF(U88="","",IF(SUMIFS(METAS!$D:$D,METAS!$B:$B,PAUSAS!$E88)&gt;=U88,0,U88-SUMIFS(METAS!$D:$D,METAS!$B:$B,PAUSAS!$E88)))</f>
        <v>0</v>
      </c>
      <c r="W88" s="18">
        <f>IF($B88="","",IF(COUNTIF(BASE!$A:$A,PAUSAS!W$3)=0,"",SUMIFS(BASE!$AA:$AA,BASE!$A:$A,PAUSAS!W$3,BASE!$G:$G,PAUSAS!$B88)))</f>
        <v>3.168981481481481E-2</v>
      </c>
      <c r="X88" s="18">
        <f>IF(W88="","",IF(SUMIFS(METAS!$D:$D,METAS!$B:$B,PAUSAS!$E88)&gt;=W88,0,W88-SUMIFS(METAS!$D:$D,METAS!$B:$B,PAUSAS!$E88)))</f>
        <v>1.134259259259255E-3</v>
      </c>
      <c r="Y88" s="28">
        <f>IF($B88="","",IF(COUNTIF(BASE!$A:$A,PAUSAS!Y$3)=0,"",SUMIFS(BASE!$AA:$AA,BASE!$A:$A,PAUSAS!Y$3,BASE!$G:$G,PAUSAS!$B88)))</f>
        <v>2.9374999999999998E-2</v>
      </c>
      <c r="Z88" s="28">
        <f>IF(Y88="","",IF(SUMIFS(METAS!$D:$D,METAS!$B:$B,PAUSAS!$E88)&gt;=Y88,0,Y88-SUMIFS(METAS!$D:$D,METAS!$B:$B,PAUSAS!$E88)))</f>
        <v>0</v>
      </c>
      <c r="AA88" s="18">
        <f>IF($B88="","",IF(COUNTIF(BASE!$A:$A,PAUSAS!AA$3)=0,"",SUMIFS(BASE!$AA:$AA,BASE!$A:$A,PAUSAS!AA$3,BASE!$G:$G,PAUSAS!$B88)))</f>
        <v>3.0520833333333334E-2</v>
      </c>
      <c r="AB88" s="18">
        <f>IF(AA88="","",IF(SUMIFS(METAS!$D:$D,METAS!$B:$B,PAUSAS!$E88)&gt;=AA88,0,AA88-SUMIFS(METAS!$D:$D,METAS!$B:$B,PAUSAS!$E88)))</f>
        <v>0</v>
      </c>
      <c r="AC88" s="28">
        <f>IF($B88="","",IF(COUNTIF(BASE!$A:$A,PAUSAS!AC$3)=0,"",SUMIFS(BASE!$AA:$AA,BASE!$A:$A,PAUSAS!AC$3,BASE!$G:$G,PAUSAS!$B88)))</f>
        <v>2.9768518518518521E-2</v>
      </c>
      <c r="AD88" s="28">
        <f>IF(AC88="","",IF(SUMIFS(METAS!$D:$D,METAS!$B:$B,PAUSAS!$E88)&gt;=AC88,0,AC88-SUMIFS(METAS!$D:$D,METAS!$B:$B,PAUSAS!$E88)))</f>
        <v>0</v>
      </c>
      <c r="AE88" s="18">
        <f>IF($B88="","",IF(COUNTIF(BASE!$A:$A,PAUSAS!AE$3)=0,"",SUMIFS(BASE!$AA:$AA,BASE!$A:$A,PAUSAS!AE$3,BASE!$G:$G,PAUSAS!$B88)))</f>
        <v>0</v>
      </c>
      <c r="AF88" s="18">
        <f>IF(AE88="","",IF(SUMIFS(METAS!$D:$D,METAS!$B:$B,PAUSAS!$E88)&gt;=AE88,0,AE88-SUMIFS(METAS!$D:$D,METAS!$B:$B,PAUSAS!$E88)))</f>
        <v>0</v>
      </c>
      <c r="AG88" s="28">
        <f>IF($B88="","",IF(COUNTIF(BASE!$A:$A,PAUSAS!AG$3)=0,"",SUMIFS(BASE!$AA:$AA,BASE!$A:$A,PAUSAS!AG$3,BASE!$G:$G,PAUSAS!$B88)))</f>
        <v>3.065972222222222E-2</v>
      </c>
      <c r="AH88" s="28">
        <f>IF(AG88="","",IF(SUMIFS(METAS!$D:$D,METAS!$B:$B,PAUSAS!$E88)&gt;=AG88,0,AG88-SUMIFS(METAS!$D:$D,METAS!$B:$B,PAUSAS!$E88)))</f>
        <v>1.041666666666656E-4</v>
      </c>
      <c r="AI88" s="18">
        <f>IF($B88="","",IF(COUNTIF(BASE!$A:$A,PAUSAS!AI$3)=0,"",SUMIFS(BASE!$AA:$AA,BASE!$A:$A,PAUSAS!AI$3,BASE!$G:$G,PAUSAS!$B88)))</f>
        <v>3.1643518518518515E-2</v>
      </c>
      <c r="AJ88" s="18">
        <f>IF(AI88="","",IF(SUMIFS(METAS!$D:$D,METAS!$B:$B,PAUSAS!$E88)&gt;=AI88,0,AI88-SUMIFS(METAS!$D:$D,METAS!$B:$B,PAUSAS!$E88)))</f>
        <v>1.0879629629629607E-3</v>
      </c>
      <c r="AK88" s="28">
        <f>IF($B88="","",IF(COUNTIF(BASE!$A:$A,PAUSAS!AK$3)=0,"",SUMIFS(BASE!$AA:$AA,BASE!$A:$A,PAUSAS!AK$3,BASE!$G:$G,PAUSAS!$B88)))</f>
        <v>3.107638888888889E-2</v>
      </c>
      <c r="AL88" s="28">
        <f>IF(AK88="","",IF(SUMIFS(METAS!$D:$D,METAS!$B:$B,PAUSAS!$E88)&gt;=AK88,0,AK88-SUMIFS(METAS!$D:$D,METAS!$B:$B,PAUSAS!$E88)))</f>
        <v>5.2083333333333495E-4</v>
      </c>
      <c r="AM88" s="18">
        <f>IF($B88="","",IF(COUNTIF(BASE!$A:$A,PAUSAS!AM$3)=0,"",SUMIFS(BASE!$AA:$AA,BASE!$A:$A,PAUSAS!AM$3,BASE!$G:$G,PAUSAS!$B88)))</f>
        <v>3.0659722222222227E-2</v>
      </c>
      <c r="AN88" s="18">
        <f>IF(AM88="","",IF(SUMIFS(METAS!$D:$D,METAS!$B:$B,PAUSAS!$E88)&gt;=AM88,0,AM88-SUMIFS(METAS!$D:$D,METAS!$B:$B,PAUSAS!$E88)))</f>
        <v>1.0416666666667254E-4</v>
      </c>
      <c r="AO88" s="28">
        <f>IF($B88="","",IF(COUNTIF(BASE!$A:$A,PAUSAS!AO$3)=0,"",SUMIFS(BASE!$AA:$AA,BASE!$A:$A,PAUSAS!AO$3,BASE!$G:$G,PAUSAS!$B88)))</f>
        <v>3.3206018518518517E-2</v>
      </c>
      <c r="AP88" s="28">
        <f>IF(AO88="","",IF(SUMIFS(METAS!$D:$D,METAS!$B:$B,PAUSAS!$E88)&gt;=AO88,0,AO88-SUMIFS(METAS!$D:$D,METAS!$B:$B,PAUSAS!$E88)))</f>
        <v>2.6504629629629621E-3</v>
      </c>
      <c r="AQ88" s="18">
        <f>IF($B88="","",IF(COUNTIF(BASE!$A:$A,PAUSAS!AQ$3)=0,"",SUMIFS(BASE!$AA:$AA,BASE!$A:$A,PAUSAS!AQ$3,BASE!$G:$G,PAUSAS!$B88)))</f>
        <v>0</v>
      </c>
      <c r="AR88" s="18">
        <f>IF(AQ88="","",IF(SUMIFS(METAS!$D:$D,METAS!$B:$B,PAUSAS!$E88)&gt;=AQ88,0,AQ88-SUMIFS(METAS!$D:$D,METAS!$B:$B,PAUSAS!$E88)))</f>
        <v>0</v>
      </c>
      <c r="AS88" s="28">
        <f>IF($B88="","",IF(COUNTIF(BASE!$A:$A,PAUSAS!AS$3)=0,"",SUMIFS(BASE!$AA:$AA,BASE!$A:$A,PAUSAS!AS$3,BASE!$G:$G,PAUSAS!$B88)))</f>
        <v>3.0092592592592594E-2</v>
      </c>
      <c r="AT88" s="28">
        <f>IF(AS88="","",IF(SUMIFS(METAS!$D:$D,METAS!$B:$B,PAUSAS!$E88)&gt;=AS88,0,AS88-SUMIFS(METAS!$D:$D,METAS!$B:$B,PAUSAS!$E88)))</f>
        <v>0</v>
      </c>
      <c r="AU88" s="18">
        <f>IF($B88="","",IF(COUNTIF(BASE!$A:$A,PAUSAS!AU$3)=0,"",SUMIFS(BASE!$AA:$AA,BASE!$A:$A,PAUSAS!AU$3,BASE!$G:$G,PAUSAS!$B88)))</f>
        <v>2.928240740740741E-2</v>
      </c>
      <c r="AV88" s="18">
        <f>IF(AU88="","",IF(SUMIFS(METAS!$D:$D,METAS!$B:$B,PAUSAS!$E88)&gt;=AU88,0,AU88-SUMIFS(METAS!$D:$D,METAS!$B:$B,PAUSAS!$E88)))</f>
        <v>0</v>
      </c>
      <c r="AW88" s="28">
        <f>IF($B88="","",IF(COUNTIF(BASE!$A:$A,PAUSAS!AW$3)=0,"",SUMIFS(BASE!$AA:$AA,BASE!$A:$A,PAUSAS!AW$3,BASE!$G:$G,PAUSAS!$B88)))</f>
        <v>3.1041666666666669E-2</v>
      </c>
      <c r="AX88" s="28">
        <f>IF(AW88="","",IF(SUMIFS(METAS!$D:$D,METAS!$B:$B,PAUSAS!$E88)&gt;=AW88,0,AW88-SUMIFS(METAS!$D:$D,METAS!$B:$B,PAUSAS!$E88)))</f>
        <v>4.8611111111111424E-4</v>
      </c>
      <c r="AY88" s="18">
        <f>IF($B88="","",IF(COUNTIF(BASE!$A:$A,PAUSAS!AY$3)=0,"",SUMIFS(BASE!$AA:$AA,BASE!$A:$A,PAUSAS!AY$3,BASE!$G:$G,PAUSAS!$B88)))</f>
        <v>2.8113425925925924E-2</v>
      </c>
      <c r="AZ88" s="18">
        <f>IF(AY88="","",IF(SUMIFS(METAS!$D:$D,METAS!$B:$B,PAUSAS!$E88)&gt;=AY88,0,AY88-SUMIFS(METAS!$D:$D,METAS!$B:$B,PAUSAS!$E88)))</f>
        <v>0</v>
      </c>
      <c r="BA88" s="28">
        <f>IF($B88="","",IF(COUNTIF(BASE!$A:$A,PAUSAS!BA$3)=0,"",SUMIFS(BASE!$AA:$AA,BASE!$A:$A,PAUSAS!BA$3,BASE!$G:$G,PAUSAS!$B88)))</f>
        <v>2.7662037037037037E-2</v>
      </c>
      <c r="BB88" s="28">
        <f>IF(BA88="","",IF(SUMIFS(METAS!$D:$D,METAS!$B:$B,PAUSAS!$E88)&gt;=BA88,0,BA88-SUMIFS(METAS!$D:$D,METAS!$B:$B,PAUSAS!$E88)))</f>
        <v>0</v>
      </c>
      <c r="BC88" s="18">
        <f>IF($B88="","",IF(COUNTIF(BASE!$A:$A,PAUSAS!BC$3)=0,"",SUMIFS(BASE!$AA:$AA,BASE!$A:$A,PAUSAS!BC$3,BASE!$G:$G,PAUSAS!$B88)))</f>
        <v>0</v>
      </c>
      <c r="BD88" s="18">
        <f>IF(BC88="","",IF(SUMIFS(METAS!$D:$D,METAS!$B:$B,PAUSAS!$E88)&gt;=BC88,0,BC88-SUMIFS(METAS!$D:$D,METAS!$B:$B,PAUSAS!$E88)))</f>
        <v>0</v>
      </c>
      <c r="BE88" s="28">
        <f>IF($B88="","",IF(COUNTIF(BASE!$A:$A,PAUSAS!BE$3)=0,"",SUMIFS(BASE!$AA:$AA,BASE!$A:$A,PAUSAS!BE$3,BASE!$G:$G,PAUSAS!$B88)))</f>
        <v>2.9907407407407407E-2</v>
      </c>
      <c r="BF88" s="28">
        <f>IF(BE88="","",IF(SUMIFS(METAS!$D:$D,METAS!$B:$B,PAUSAS!$E88)&gt;=BE88,0,BE88-SUMIFS(METAS!$D:$D,METAS!$B:$B,PAUSAS!$E88)))</f>
        <v>0</v>
      </c>
      <c r="BG88" s="18">
        <f>IF($B88="","",IF(COUNTIF(BASE!$A:$A,PAUSAS!BG$3)=0,"",SUMIFS(BASE!$AA:$AA,BASE!$A:$A,PAUSAS!BG$3,BASE!$G:$G,PAUSAS!$B88)))</f>
        <v>2.8067129629629629E-2</v>
      </c>
      <c r="BH88" s="18">
        <f>IF(BG88="","",IF(SUMIFS(METAS!$D:$D,METAS!$B:$B,PAUSAS!$E88)&gt;=BG88,0,BG88-SUMIFS(METAS!$D:$D,METAS!$B:$B,PAUSAS!$E88)))</f>
        <v>0</v>
      </c>
      <c r="BI88" s="28">
        <f>IF($B88="","",IF(COUNTIF(BASE!$A:$A,PAUSAS!BI$3)=0,"",SUMIFS(BASE!$AA:$AA,BASE!$A:$A,PAUSAS!BI$3,BASE!$G:$G,PAUSAS!$B88)))</f>
        <v>2.9328703703703704E-2</v>
      </c>
      <c r="BJ88" s="28">
        <f>IF(BI88="","",IF(SUMIFS(METAS!$D:$D,METAS!$B:$B,PAUSAS!$E88)&gt;=BI88,0,BI88-SUMIFS(METAS!$D:$D,METAS!$B:$B,PAUSAS!$E88)))</f>
        <v>0</v>
      </c>
      <c r="BK88" s="18">
        <f>IF($B88="","",IF(COUNTIF(BASE!$A:$A,PAUSAS!BK$3)=0,"",SUMIFS(BASE!$AA:$AA,BASE!$A:$A,PAUSAS!BK$3,BASE!$G:$G,PAUSAS!$B88)))</f>
        <v>3.0104166666666668E-2</v>
      </c>
      <c r="BL88" s="18">
        <f>IF(BK88="","",IF(SUMIFS(METAS!$D:$D,METAS!$B:$B,PAUSAS!$E88)&gt;=BK88,0,BK88-SUMIFS(METAS!$D:$D,METAS!$B:$B,PAUSAS!$E88)))</f>
        <v>0</v>
      </c>
      <c r="BM88" s="28">
        <f>IF($B88="","",IF(COUNTIF(BASE!$A:$A,PAUSAS!BM$3)=0,"",SUMIFS(BASE!$AA:$AA,BASE!$A:$A,PAUSAS!BM$3,BASE!$G:$G,PAUSAS!$B88)))</f>
        <v>2.9027777777777777E-2</v>
      </c>
      <c r="BN88" s="28">
        <f>IF(BM88="","",IF(SUMIFS(METAS!$D:$D,METAS!$B:$B,PAUSAS!$E88)&gt;=BM88,0,BM88-SUMIFS(METAS!$D:$D,METAS!$B:$B,PAUSAS!$E88)))</f>
        <v>0</v>
      </c>
      <c r="BO88" s="18">
        <f>IF($B88="","",IF(COUNTIF(BASE!$A:$A,PAUSAS!BO$3)=0,"",SUMIFS(BASE!$AA:$AA,BASE!$A:$A,PAUSAS!BO$3,BASE!$G:$G,PAUSAS!$B88)))</f>
        <v>0</v>
      </c>
      <c r="BP88" s="18">
        <f>IF(BO88="","",IF(SUMIFS(METAS!$D:$D,METAS!$B:$B,PAUSAS!$E88)&gt;=BO88,0,BO88-SUMIFS(METAS!$D:$D,METAS!$B:$B,PAUSAS!$E88)))</f>
        <v>0</v>
      </c>
      <c r="BQ88" s="28">
        <f>IF($B88="","",IF(COUNTIF(BASE!$A:$A,PAUSAS!BQ$3)=0,"",SUMIFS(BASE!$AA:$AA,BASE!$A:$A,PAUSAS!BQ$3,BASE!$G:$G,PAUSAS!$B88)))</f>
        <v>2.8668981481481483E-2</v>
      </c>
      <c r="BR88" s="28">
        <f>IF(BQ88="","",IF(SUMIFS(METAS!$D:$D,METAS!$B:$B,PAUSAS!$E88)&gt;=BQ88,0,BQ88-SUMIFS(METAS!$D:$D,METAS!$B:$B,PAUSAS!$E88)))</f>
        <v>0</v>
      </c>
      <c r="BS88" s="18">
        <f>IF($B88="","",IF(COUNTIF(BASE!$A:$A,PAUSAS!BS$3)=0,"",SUMIFS(BASE!$AA:$AA,BASE!$A:$A,PAUSAS!BS$3,BASE!$G:$G,PAUSAS!$B88)))</f>
        <v>2.9861111111111109E-2</v>
      </c>
      <c r="BT88" s="18">
        <f>IF(BS88="","",IF(SUMIFS(METAS!$D:$D,METAS!$B:$B,PAUSAS!$E88)&gt;=BS88,0,BS88-SUMIFS(METAS!$D:$D,METAS!$B:$B,PAUSAS!$E88)))</f>
        <v>0</v>
      </c>
      <c r="BU88" s="28">
        <f>IF($B88="","",IF(COUNTIF(BASE!$A:$A,PAUSAS!BU$3)=0,"",SUMIFS(BASE!$AA:$AA,BASE!$A:$A,PAUSAS!BU$3,BASE!$G:$G,PAUSAS!$B88)))</f>
        <v>2.9409722222222226E-2</v>
      </c>
      <c r="BV88" s="28">
        <f>IF(BU88="","",IF(SUMIFS(METAS!$D:$D,METAS!$B:$B,PAUSAS!$E88)&gt;=BU88,0,BU88-SUMIFS(METAS!$D:$D,METAS!$B:$B,PAUSAS!$E88)))</f>
        <v>0</v>
      </c>
    </row>
    <row r="89" spans="2:74" s="8" customFormat="1" x14ac:dyDescent="0.25">
      <c r="B89" s="50">
        <v>91148</v>
      </c>
      <c r="C89" s="16" t="str">
        <f>IF($B89="","",VLOOKUP($B89,EQUIPE!$B:$E,2,0))</f>
        <v>FABIANA BARÃO RODRIGUES</v>
      </c>
      <c r="D89" s="16" t="str">
        <f>IF($B89="","",VLOOKUP($B89,EQUIPE!$B:$F,5,0))</f>
        <v>ULTRAGAZ FRONT</v>
      </c>
      <c r="E89" s="18">
        <f>IF($B89="","",VLOOKUP($B89,EQUIPE!$B:$E,3,0))</f>
        <v>0.2638888888888889</v>
      </c>
      <c r="F89" s="16" t="str">
        <f>IF($B89="","",VLOOKUP($B89,EQUIPE!$B:$E,4,0))</f>
        <v>DAIATRIZ DO NASCIMENTO</v>
      </c>
      <c r="H89" s="18">
        <f>IF($B89="","",SUMIFS(ABS!$H:$H,ABS!$B:$B,PAUSAS!$B89)*SUMIFS(METAS!$D:$D,METAS!$B:$B,PAUSAS!$E89))</f>
        <v>0.7944444444444444</v>
      </c>
      <c r="I89" s="18">
        <f t="shared" si="1"/>
        <v>0.70201388888888883</v>
      </c>
      <c r="J89" s="18">
        <f t="shared" si="2"/>
        <v>1.3090277777777787E-2</v>
      </c>
      <c r="K89" s="19">
        <f t="shared" si="4"/>
        <v>0.98352272727272727</v>
      </c>
      <c r="M89" s="28">
        <f>IF($B89="","",IF(COUNTIF(BASE!$A:$A,PAUSAS!M$3)=0,"",SUMIFS(BASE!$AA:$AA,BASE!$A:$A,PAUSAS!M$3,BASE!$G:$G,PAUSAS!$B89)))</f>
        <v>2.8229166666666666E-2</v>
      </c>
      <c r="N89" s="28">
        <f>IF(M89="","",IF(SUMIFS(METAS!$D:$D,METAS!$B:$B,PAUSAS!$E89)&gt;=M89,0,M89-SUMIFS(METAS!$D:$D,METAS!$B:$B,PAUSAS!$E89)))</f>
        <v>0</v>
      </c>
      <c r="O89" s="18">
        <f>IF($B89="","",IF(COUNTIF(BASE!$A:$A,PAUSAS!O$3)=0,"",SUMIFS(BASE!$AA:$AA,BASE!$A:$A,PAUSAS!O$3,BASE!$G:$G,PAUSAS!$B89)))</f>
        <v>3.0729166666666669E-2</v>
      </c>
      <c r="P89" s="18">
        <f>IF(O89="","",IF(SUMIFS(METAS!$D:$D,METAS!$B:$B,PAUSAS!$E89)&gt;=O89,0,O89-SUMIFS(METAS!$D:$D,METAS!$B:$B,PAUSAS!$E89)))</f>
        <v>1.7361111111111396E-4</v>
      </c>
      <c r="Q89" s="28">
        <f>IF($B89="","",IF(COUNTIF(BASE!$A:$A,PAUSAS!Q$3)=0,"",SUMIFS(BASE!$AA:$AA,BASE!$A:$A,PAUSAS!Q$3,BASE!$G:$G,PAUSAS!$B89)))</f>
        <v>3.5115740740740739E-2</v>
      </c>
      <c r="R89" s="28">
        <f>IF(Q89="","",IF(SUMIFS(METAS!$D:$D,METAS!$B:$B,PAUSAS!$E89)&gt;=Q89,0,Q89-SUMIFS(METAS!$D:$D,METAS!$B:$B,PAUSAS!$E89)))</f>
        <v>4.5601851851851845E-3</v>
      </c>
      <c r="S89" s="18">
        <f>IF($B89="","",IF(COUNTIF(BASE!$A:$A,PAUSAS!S$3)=0,"",SUMIFS(BASE!$AA:$AA,BASE!$A:$A,PAUSAS!S$3,BASE!$G:$G,PAUSAS!$B89)))</f>
        <v>0</v>
      </c>
      <c r="T89" s="18">
        <f>IF(S89="","",IF(SUMIFS(METAS!$D:$D,METAS!$B:$B,PAUSAS!$E89)&gt;=S89,0,S89-SUMIFS(METAS!$D:$D,METAS!$B:$B,PAUSAS!$E89)))</f>
        <v>0</v>
      </c>
      <c r="U89" s="28">
        <f>IF($B89="","",IF(COUNTIF(BASE!$A:$A,PAUSAS!U$3)=0,"",SUMIFS(BASE!$AA:$AA,BASE!$A:$A,PAUSAS!U$3,BASE!$G:$G,PAUSAS!$B89)))</f>
        <v>3.0682870370370367E-2</v>
      </c>
      <c r="V89" s="28">
        <f>IF(U89="","",IF(SUMIFS(METAS!$D:$D,METAS!$B:$B,PAUSAS!$E89)&gt;=U89,0,U89-SUMIFS(METAS!$D:$D,METAS!$B:$B,PAUSAS!$E89)))</f>
        <v>1.2731481481481274E-4</v>
      </c>
      <c r="W89" s="18">
        <f>IF($B89="","",IF(COUNTIF(BASE!$A:$A,PAUSAS!W$3)=0,"",SUMIFS(BASE!$AA:$AA,BASE!$A:$A,PAUSAS!W$3,BASE!$G:$G,PAUSAS!$B89)))</f>
        <v>2.8449074074074075E-2</v>
      </c>
      <c r="X89" s="18">
        <f>IF(W89="","",IF(SUMIFS(METAS!$D:$D,METAS!$B:$B,PAUSAS!$E89)&gt;=W89,0,W89-SUMIFS(METAS!$D:$D,METAS!$B:$B,PAUSAS!$E89)))</f>
        <v>0</v>
      </c>
      <c r="Y89" s="28">
        <f>IF($B89="","",IF(COUNTIF(BASE!$A:$A,PAUSAS!Y$3)=0,"",SUMIFS(BASE!$AA:$AA,BASE!$A:$A,PAUSAS!Y$3,BASE!$G:$G,PAUSAS!$B89)))</f>
        <v>2.7013888888888889E-2</v>
      </c>
      <c r="Z89" s="28">
        <f>IF(Y89="","",IF(SUMIFS(METAS!$D:$D,METAS!$B:$B,PAUSAS!$E89)&gt;=Y89,0,Y89-SUMIFS(METAS!$D:$D,METAS!$B:$B,PAUSAS!$E89)))</f>
        <v>0</v>
      </c>
      <c r="AA89" s="18">
        <f>IF($B89="","",IF(COUNTIF(BASE!$A:$A,PAUSAS!AA$3)=0,"",SUMIFS(BASE!$AA:$AA,BASE!$A:$A,PAUSAS!AA$3,BASE!$G:$G,PAUSAS!$B89)))</f>
        <v>3.0381944444444444E-2</v>
      </c>
      <c r="AB89" s="18">
        <f>IF(AA89="","",IF(SUMIFS(METAS!$D:$D,METAS!$B:$B,PAUSAS!$E89)&gt;=AA89,0,AA89-SUMIFS(METAS!$D:$D,METAS!$B:$B,PAUSAS!$E89)))</f>
        <v>0</v>
      </c>
      <c r="AC89" s="28">
        <f>IF($B89="","",IF(COUNTIF(BASE!$A:$A,PAUSAS!AC$3)=0,"",SUMIFS(BASE!$AA:$AA,BASE!$A:$A,PAUSAS!AC$3,BASE!$G:$G,PAUSAS!$B89)))</f>
        <v>0</v>
      </c>
      <c r="AD89" s="28">
        <f>IF(AC89="","",IF(SUMIFS(METAS!$D:$D,METAS!$B:$B,PAUSAS!$E89)&gt;=AC89,0,AC89-SUMIFS(METAS!$D:$D,METAS!$B:$B,PAUSAS!$E89)))</f>
        <v>0</v>
      </c>
      <c r="AE89" s="18">
        <f>IF($B89="","",IF(COUNTIF(BASE!$A:$A,PAUSAS!AE$3)=0,"",SUMIFS(BASE!$AA:$AA,BASE!$A:$A,PAUSAS!AE$3,BASE!$G:$G,PAUSAS!$B89)))</f>
        <v>3.1030092592592595E-2</v>
      </c>
      <c r="AF89" s="18">
        <f>IF(AE89="","",IF(SUMIFS(METAS!$D:$D,METAS!$B:$B,PAUSAS!$E89)&gt;=AE89,0,AE89-SUMIFS(METAS!$D:$D,METAS!$B:$B,PAUSAS!$E89)))</f>
        <v>4.7453703703704067E-4</v>
      </c>
      <c r="AG89" s="28">
        <f>IF($B89="","",IF(COUNTIF(BASE!$A:$A,PAUSAS!AG$3)=0,"",SUMIFS(BASE!$AA:$AA,BASE!$A:$A,PAUSAS!AG$3,BASE!$G:$G,PAUSAS!$B89)))</f>
        <v>2.7152777777777779E-2</v>
      </c>
      <c r="AH89" s="28">
        <f>IF(AG89="","",IF(SUMIFS(METAS!$D:$D,METAS!$B:$B,PAUSAS!$E89)&gt;=AG89,0,AG89-SUMIFS(METAS!$D:$D,METAS!$B:$B,PAUSAS!$E89)))</f>
        <v>0</v>
      </c>
      <c r="AI89" s="18">
        <f>IF($B89="","",IF(COUNTIF(BASE!$A:$A,PAUSAS!AI$3)=0,"",SUMIFS(BASE!$AA:$AA,BASE!$A:$A,PAUSAS!AI$3,BASE!$G:$G,PAUSAS!$B89)))</f>
        <v>1.1898148148148149E-2</v>
      </c>
      <c r="AJ89" s="18">
        <f>IF(AI89="","",IF(SUMIFS(METAS!$D:$D,METAS!$B:$B,PAUSAS!$E89)&gt;=AI89,0,AI89-SUMIFS(METAS!$D:$D,METAS!$B:$B,PAUSAS!$E89)))</f>
        <v>0</v>
      </c>
      <c r="AK89" s="28">
        <f>IF($B89="","",IF(COUNTIF(BASE!$A:$A,PAUSAS!AK$3)=0,"",SUMIFS(BASE!$AA:$AA,BASE!$A:$A,PAUSAS!AK$3,BASE!$G:$G,PAUSAS!$B89)))</f>
        <v>2.915509259259259E-2</v>
      </c>
      <c r="AL89" s="28">
        <f>IF(AK89="","",IF(SUMIFS(METAS!$D:$D,METAS!$B:$B,PAUSAS!$E89)&gt;=AK89,0,AK89-SUMIFS(METAS!$D:$D,METAS!$B:$B,PAUSAS!$E89)))</f>
        <v>0</v>
      </c>
      <c r="AM89" s="18">
        <f>IF($B89="","",IF(COUNTIF(BASE!$A:$A,PAUSAS!AM$3)=0,"",SUMIFS(BASE!$AA:$AA,BASE!$A:$A,PAUSAS!AM$3,BASE!$G:$G,PAUSAS!$B89)))</f>
        <v>2.9756944444444447E-2</v>
      </c>
      <c r="AN89" s="18">
        <f>IF(AM89="","",IF(SUMIFS(METAS!$D:$D,METAS!$B:$B,PAUSAS!$E89)&gt;=AM89,0,AM89-SUMIFS(METAS!$D:$D,METAS!$B:$B,PAUSAS!$E89)))</f>
        <v>0</v>
      </c>
      <c r="AO89" s="28">
        <f>IF($B89="","",IF(COUNTIF(BASE!$A:$A,PAUSAS!AO$3)=0,"",SUMIFS(BASE!$AA:$AA,BASE!$A:$A,PAUSAS!AO$3,BASE!$G:$G,PAUSAS!$B89)))</f>
        <v>2.8750000000000005E-2</v>
      </c>
      <c r="AP89" s="28">
        <f>IF(AO89="","",IF(SUMIFS(METAS!$D:$D,METAS!$B:$B,PAUSAS!$E89)&gt;=AO89,0,AO89-SUMIFS(METAS!$D:$D,METAS!$B:$B,PAUSAS!$E89)))</f>
        <v>0</v>
      </c>
      <c r="AQ89" s="18">
        <f>IF($B89="","",IF(COUNTIF(BASE!$A:$A,PAUSAS!AQ$3)=0,"",SUMIFS(BASE!$AA:$AA,BASE!$A:$A,PAUSAS!AQ$3,BASE!$G:$G,PAUSAS!$B89)))</f>
        <v>0</v>
      </c>
      <c r="AR89" s="18">
        <f>IF(AQ89="","",IF(SUMIFS(METAS!$D:$D,METAS!$B:$B,PAUSAS!$E89)&gt;=AQ89,0,AQ89-SUMIFS(METAS!$D:$D,METAS!$B:$B,PAUSAS!$E89)))</f>
        <v>0</v>
      </c>
      <c r="AS89" s="28">
        <f>IF($B89="","",IF(COUNTIF(BASE!$A:$A,PAUSAS!AS$3)=0,"",SUMIFS(BASE!$AA:$AA,BASE!$A:$A,PAUSAS!AS$3,BASE!$G:$G,PAUSAS!$B89)))</f>
        <v>2.9131944444444446E-2</v>
      </c>
      <c r="AT89" s="28">
        <f>IF(AS89="","",IF(SUMIFS(METAS!$D:$D,METAS!$B:$B,PAUSAS!$E89)&gt;=AS89,0,AS89-SUMIFS(METAS!$D:$D,METAS!$B:$B,PAUSAS!$E89)))</f>
        <v>0</v>
      </c>
      <c r="AU89" s="18">
        <f>IF($B89="","",IF(COUNTIF(BASE!$A:$A,PAUSAS!AU$3)=0,"",SUMIFS(BASE!$AA:$AA,BASE!$A:$A,PAUSAS!AU$3,BASE!$G:$G,PAUSAS!$B89)))</f>
        <v>2.7187500000000003E-2</v>
      </c>
      <c r="AV89" s="18">
        <f>IF(AU89="","",IF(SUMIFS(METAS!$D:$D,METAS!$B:$B,PAUSAS!$E89)&gt;=AU89,0,AU89-SUMIFS(METAS!$D:$D,METAS!$B:$B,PAUSAS!$E89)))</f>
        <v>0</v>
      </c>
      <c r="AW89" s="28">
        <f>IF($B89="","",IF(COUNTIF(BASE!$A:$A,PAUSAS!AW$3)=0,"",SUMIFS(BASE!$AA:$AA,BASE!$A:$A,PAUSAS!AW$3,BASE!$G:$G,PAUSAS!$B89)))</f>
        <v>3.318287037037037E-2</v>
      </c>
      <c r="AX89" s="28">
        <f>IF(AW89="","",IF(SUMIFS(METAS!$D:$D,METAS!$B:$B,PAUSAS!$E89)&gt;=AW89,0,AW89-SUMIFS(METAS!$D:$D,METAS!$B:$B,PAUSAS!$E89)))</f>
        <v>2.627314814814815E-3</v>
      </c>
      <c r="AY89" s="18">
        <f>IF($B89="","",IF(COUNTIF(BASE!$A:$A,PAUSAS!AY$3)=0,"",SUMIFS(BASE!$AA:$AA,BASE!$A:$A,PAUSAS!AY$3,BASE!$G:$G,PAUSAS!$B89)))</f>
        <v>2.9768518518518514E-2</v>
      </c>
      <c r="AZ89" s="18">
        <f>IF(AY89="","",IF(SUMIFS(METAS!$D:$D,METAS!$B:$B,PAUSAS!$E89)&gt;=AY89,0,AY89-SUMIFS(METAS!$D:$D,METAS!$B:$B,PAUSAS!$E89)))</f>
        <v>0</v>
      </c>
      <c r="BA89" s="28">
        <f>IF($B89="","",IF(COUNTIF(BASE!$A:$A,PAUSAS!BA$3)=0,"",SUMIFS(BASE!$AA:$AA,BASE!$A:$A,PAUSAS!BA$3,BASE!$G:$G,PAUSAS!$B89)))</f>
        <v>3.229166666666667E-2</v>
      </c>
      <c r="BB89" s="28">
        <f>IF(BA89="","",IF(SUMIFS(METAS!$D:$D,METAS!$B:$B,PAUSAS!$E89)&gt;=BA89,0,BA89-SUMIFS(METAS!$D:$D,METAS!$B:$B,PAUSAS!$E89)))</f>
        <v>1.7361111111111154E-3</v>
      </c>
      <c r="BC89" s="18">
        <f>IF($B89="","",IF(COUNTIF(BASE!$A:$A,PAUSAS!BC$3)=0,"",SUMIFS(BASE!$AA:$AA,BASE!$A:$A,PAUSAS!BC$3,BASE!$G:$G,PAUSAS!$B89)))</f>
        <v>0</v>
      </c>
      <c r="BD89" s="18">
        <f>IF(BC89="","",IF(SUMIFS(METAS!$D:$D,METAS!$B:$B,PAUSAS!$E89)&gt;=BC89,0,BC89-SUMIFS(METAS!$D:$D,METAS!$B:$B,PAUSAS!$E89)))</f>
        <v>0</v>
      </c>
      <c r="BE89" s="28">
        <f>IF($B89="","",IF(COUNTIF(BASE!$A:$A,PAUSAS!BE$3)=0,"",SUMIFS(BASE!$AA:$AA,BASE!$A:$A,PAUSAS!BE$3,BASE!$G:$G,PAUSAS!$B89)))</f>
        <v>3.111111111111111E-2</v>
      </c>
      <c r="BF89" s="28">
        <f>IF(BE89="","",IF(SUMIFS(METAS!$D:$D,METAS!$B:$B,PAUSAS!$E89)&gt;=BE89,0,BE89-SUMIFS(METAS!$D:$D,METAS!$B:$B,PAUSAS!$E89)))</f>
        <v>5.5555555555555566E-4</v>
      </c>
      <c r="BG89" s="18">
        <f>IF($B89="","",IF(COUNTIF(BASE!$A:$A,PAUSAS!BG$3)=0,"",SUMIFS(BASE!$AA:$AA,BASE!$A:$A,PAUSAS!BG$3,BASE!$G:$G,PAUSAS!$B89)))</f>
        <v>3.1597222222222221E-2</v>
      </c>
      <c r="BH89" s="18">
        <f>IF(BG89="","",IF(SUMIFS(METAS!$D:$D,METAS!$B:$B,PAUSAS!$E89)&gt;=BG89,0,BG89-SUMIFS(METAS!$D:$D,METAS!$B:$B,PAUSAS!$E89)))</f>
        <v>1.0416666666666664E-3</v>
      </c>
      <c r="BI89" s="28">
        <f>IF($B89="","",IF(COUNTIF(BASE!$A:$A,PAUSAS!BI$3)=0,"",SUMIFS(BASE!$AA:$AA,BASE!$A:$A,PAUSAS!BI$3,BASE!$G:$G,PAUSAS!$B89)))</f>
        <v>3.2349537037037038E-2</v>
      </c>
      <c r="BJ89" s="28">
        <f>IF(BI89="","",IF(SUMIFS(METAS!$D:$D,METAS!$B:$B,PAUSAS!$E89)&gt;=BI89,0,BI89-SUMIFS(METAS!$D:$D,METAS!$B:$B,PAUSAS!$E89)))</f>
        <v>1.7939814814814832E-3</v>
      </c>
      <c r="BK89" s="18">
        <f>IF($B89="","",IF(COUNTIF(BASE!$A:$A,PAUSAS!BK$3)=0,"",SUMIFS(BASE!$AA:$AA,BASE!$A:$A,PAUSAS!BK$3,BASE!$G:$G,PAUSAS!$B89)))</f>
        <v>2.9687499999999999E-2</v>
      </c>
      <c r="BL89" s="18">
        <f>IF(BK89="","",IF(SUMIFS(METAS!$D:$D,METAS!$B:$B,PAUSAS!$E89)&gt;=BK89,0,BK89-SUMIFS(METAS!$D:$D,METAS!$B:$B,PAUSAS!$E89)))</f>
        <v>0</v>
      </c>
      <c r="BM89" s="28">
        <f>IF($B89="","",IF(COUNTIF(BASE!$A:$A,PAUSAS!BM$3)=0,"",SUMIFS(BASE!$AA:$AA,BASE!$A:$A,PAUSAS!BM$3,BASE!$G:$G,PAUSAS!$B89)))</f>
        <v>2.7986111111111114E-2</v>
      </c>
      <c r="BN89" s="28">
        <f>IF(BM89="","",IF(SUMIFS(METAS!$D:$D,METAS!$B:$B,PAUSAS!$E89)&gt;=BM89,0,BM89-SUMIFS(METAS!$D:$D,METAS!$B:$B,PAUSAS!$E89)))</f>
        <v>0</v>
      </c>
      <c r="BO89" s="18">
        <f>IF($B89="","",IF(COUNTIF(BASE!$A:$A,PAUSAS!BO$3)=0,"",SUMIFS(BASE!$AA:$AA,BASE!$A:$A,PAUSAS!BO$3,BASE!$G:$G,PAUSAS!$B89)))</f>
        <v>0</v>
      </c>
      <c r="BP89" s="18">
        <f>IF(BO89="","",IF(SUMIFS(METAS!$D:$D,METAS!$B:$B,PAUSAS!$E89)&gt;=BO89,0,BO89-SUMIFS(METAS!$D:$D,METAS!$B:$B,PAUSAS!$E89)))</f>
        <v>0</v>
      </c>
      <c r="BQ89" s="28">
        <f>IF($B89="","",IF(COUNTIF(BASE!$A:$A,PAUSAS!BQ$3)=0,"",SUMIFS(BASE!$AA:$AA,BASE!$A:$A,PAUSAS!BQ$3,BASE!$G:$G,PAUSAS!$B89)))</f>
        <v>2.9374999999999998E-2</v>
      </c>
      <c r="BR89" s="28">
        <f>IF(BQ89="","",IF(SUMIFS(METAS!$D:$D,METAS!$B:$B,PAUSAS!$E89)&gt;=BQ89,0,BQ89-SUMIFS(METAS!$D:$D,METAS!$B:$B,PAUSAS!$E89)))</f>
        <v>0</v>
      </c>
      <c r="BS89" s="18">
        <f>IF($B89="","",IF(COUNTIF(BASE!$A:$A,PAUSAS!BS$3)=0,"",SUMIFS(BASE!$AA:$AA,BASE!$A:$A,PAUSAS!BS$3,BASE!$G:$G,PAUSAS!$B89)))</f>
        <v>0</v>
      </c>
      <c r="BT89" s="18">
        <f>IF(BS89="","",IF(SUMIFS(METAS!$D:$D,METAS!$B:$B,PAUSAS!$E89)&gt;=BS89,0,BS89-SUMIFS(METAS!$D:$D,METAS!$B:$B,PAUSAS!$E89)))</f>
        <v>0</v>
      </c>
      <c r="BU89" s="28">
        <f>IF($B89="","",IF(COUNTIF(BASE!$A:$A,PAUSAS!BU$3)=0,"",SUMIFS(BASE!$AA:$AA,BASE!$A:$A,PAUSAS!BU$3,BASE!$G:$G,PAUSAS!$B89)))</f>
        <v>0</v>
      </c>
      <c r="BV89" s="28">
        <f>IF(BU89="","",IF(SUMIFS(METAS!$D:$D,METAS!$B:$B,PAUSAS!$E89)&gt;=BU89,0,BU89-SUMIFS(METAS!$D:$D,METAS!$B:$B,PAUSAS!$E89)))</f>
        <v>0</v>
      </c>
    </row>
    <row r="90" spans="2:74" s="8" customFormat="1" x14ac:dyDescent="0.25">
      <c r="B90" s="50">
        <v>91144</v>
      </c>
      <c r="C90" s="16" t="str">
        <f>IF($B90="","",VLOOKUP($B90,EQUIPE!$B:$E,2,0))</f>
        <v>GRAZIELI DOS SANTOS VIEIRA</v>
      </c>
      <c r="D90" s="16" t="str">
        <f>IF($B90="","",VLOOKUP($B90,EQUIPE!$B:$F,5,0))</f>
        <v>ULTRAGAZ FRONT</v>
      </c>
      <c r="E90" s="18">
        <f>IF($B90="","",VLOOKUP($B90,EQUIPE!$B:$E,3,0))</f>
        <v>0.2638888888888889</v>
      </c>
      <c r="F90" s="16" t="str">
        <f>IF($B90="","",VLOOKUP($B90,EQUIPE!$B:$E,4,0))</f>
        <v>DAIATRIZ DO NASCIMENTO</v>
      </c>
      <c r="H90" s="18">
        <f>IF($B90="","",SUMIFS(ABS!$H:$H,ABS!$B:$B,PAUSAS!$B90)*SUMIFS(METAS!$D:$D,METAS!$B:$B,PAUSAS!$E90))</f>
        <v>0.51944444444444438</v>
      </c>
      <c r="I90" s="18">
        <f t="shared" si="1"/>
        <v>0.41954861111111114</v>
      </c>
      <c r="J90" s="18">
        <f t="shared" si="2"/>
        <v>5.5671296296296302E-3</v>
      </c>
      <c r="K90" s="19">
        <f t="shared" si="4"/>
        <v>0.98928253119429588</v>
      </c>
      <c r="M90" s="28">
        <f>IF($B90="","",IF(COUNTIF(BASE!$A:$A,PAUSAS!M$3)=0,"",SUMIFS(BASE!$AA:$AA,BASE!$A:$A,PAUSAS!M$3,BASE!$G:$G,PAUSAS!$B90)))</f>
        <v>2.7407407407407408E-2</v>
      </c>
      <c r="N90" s="28">
        <f>IF(M90="","",IF(SUMIFS(METAS!$D:$D,METAS!$B:$B,PAUSAS!$E90)&gt;=M90,0,M90-SUMIFS(METAS!$D:$D,METAS!$B:$B,PAUSAS!$E90)))</f>
        <v>0</v>
      </c>
      <c r="O90" s="18">
        <f>IF($B90="","",IF(COUNTIF(BASE!$A:$A,PAUSAS!O$3)=0,"",SUMIFS(BASE!$AA:$AA,BASE!$A:$A,PAUSAS!O$3,BASE!$G:$G,PAUSAS!$B90)))</f>
        <v>0</v>
      </c>
      <c r="P90" s="18">
        <f>IF(O90="","",IF(SUMIFS(METAS!$D:$D,METAS!$B:$B,PAUSAS!$E90)&gt;=O90,0,O90-SUMIFS(METAS!$D:$D,METAS!$B:$B,PAUSAS!$E90)))</f>
        <v>0</v>
      </c>
      <c r="Q90" s="28">
        <f>IF($B90="","",IF(COUNTIF(BASE!$A:$A,PAUSAS!Q$3)=0,"",SUMIFS(BASE!$AA:$AA,BASE!$A:$A,PAUSAS!Q$3,BASE!$G:$G,PAUSAS!$B90)))</f>
        <v>2.7546296296296298E-2</v>
      </c>
      <c r="R90" s="28">
        <f>IF(Q90="","",IF(SUMIFS(METAS!$D:$D,METAS!$B:$B,PAUSAS!$E90)&gt;=Q90,0,Q90-SUMIFS(METAS!$D:$D,METAS!$B:$B,PAUSAS!$E90)))</f>
        <v>0</v>
      </c>
      <c r="S90" s="18">
        <f>IF($B90="","",IF(COUNTIF(BASE!$A:$A,PAUSAS!S$3)=0,"",SUMIFS(BASE!$AA:$AA,BASE!$A:$A,PAUSAS!S$3,BASE!$G:$G,PAUSAS!$B90)))</f>
        <v>7.013888888888889E-3</v>
      </c>
      <c r="T90" s="18">
        <f>IF(S90="","",IF(SUMIFS(METAS!$D:$D,METAS!$B:$B,PAUSAS!$E90)&gt;=S90,0,S90-SUMIFS(METAS!$D:$D,METAS!$B:$B,PAUSAS!$E90)))</f>
        <v>0</v>
      </c>
      <c r="U90" s="28">
        <f>IF($B90="","",IF(COUNTIF(BASE!$A:$A,PAUSAS!U$3)=0,"",SUMIFS(BASE!$AA:$AA,BASE!$A:$A,PAUSAS!U$3,BASE!$G:$G,PAUSAS!$B90)))</f>
        <v>2.6932870370370371E-2</v>
      </c>
      <c r="V90" s="28">
        <f>IF(U90="","",IF(SUMIFS(METAS!$D:$D,METAS!$B:$B,PAUSAS!$E90)&gt;=U90,0,U90-SUMIFS(METAS!$D:$D,METAS!$B:$B,PAUSAS!$E90)))</f>
        <v>0</v>
      </c>
      <c r="W90" s="18">
        <f>IF($B90="","",IF(COUNTIF(BASE!$A:$A,PAUSAS!W$3)=0,"",SUMIFS(BASE!$AA:$AA,BASE!$A:$A,PAUSAS!W$3,BASE!$G:$G,PAUSAS!$B90)))</f>
        <v>3.4039351851851848E-2</v>
      </c>
      <c r="X90" s="18">
        <f>IF(W90="","",IF(SUMIFS(METAS!$D:$D,METAS!$B:$B,PAUSAS!$E90)&gt;=W90,0,W90-SUMIFS(METAS!$D:$D,METAS!$B:$B,PAUSAS!$E90)))</f>
        <v>3.4837962962962939E-3</v>
      </c>
      <c r="Y90" s="28">
        <f>IF($B90="","",IF(COUNTIF(BASE!$A:$A,PAUSAS!Y$3)=0,"",SUMIFS(BASE!$AA:$AA,BASE!$A:$A,PAUSAS!Y$3,BASE!$G:$G,PAUSAS!$B90)))</f>
        <v>7.2453703703703708E-3</v>
      </c>
      <c r="Z90" s="28">
        <f>IF(Y90="","",IF(SUMIFS(METAS!$D:$D,METAS!$B:$B,PAUSAS!$E90)&gt;=Y90,0,Y90-SUMIFS(METAS!$D:$D,METAS!$B:$B,PAUSAS!$E90)))</f>
        <v>0</v>
      </c>
      <c r="AA90" s="18">
        <f>IF($B90="","",IF(COUNTIF(BASE!$A:$A,PAUSAS!AA$3)=0,"",SUMIFS(BASE!$AA:$AA,BASE!$A:$A,PAUSAS!AA$3,BASE!$G:$G,PAUSAS!$B90)))</f>
        <v>0</v>
      </c>
      <c r="AB90" s="18">
        <f>IF(AA90="","",IF(SUMIFS(METAS!$D:$D,METAS!$B:$B,PAUSAS!$E90)&gt;=AA90,0,AA90-SUMIFS(METAS!$D:$D,METAS!$B:$B,PAUSAS!$E90)))</f>
        <v>0</v>
      </c>
      <c r="AC90" s="28">
        <f>IF($B90="","",IF(COUNTIF(BASE!$A:$A,PAUSAS!AC$3)=0,"",SUMIFS(BASE!$AA:$AA,BASE!$A:$A,PAUSAS!AC$3,BASE!$G:$G,PAUSAS!$B90)))</f>
        <v>2.9039351851851851E-2</v>
      </c>
      <c r="AD90" s="28">
        <f>IF(AC90="","",IF(SUMIFS(METAS!$D:$D,METAS!$B:$B,PAUSAS!$E90)&gt;=AC90,0,AC90-SUMIFS(METAS!$D:$D,METAS!$B:$B,PAUSAS!$E90)))</f>
        <v>0</v>
      </c>
      <c r="AE90" s="18">
        <f>IF($B90="","",IF(COUNTIF(BASE!$A:$A,PAUSAS!AE$3)=0,"",SUMIFS(BASE!$AA:$AA,BASE!$A:$A,PAUSAS!AE$3,BASE!$G:$G,PAUSAS!$B90)))</f>
        <v>2.9872685185185183E-2</v>
      </c>
      <c r="AF90" s="18">
        <f>IF(AE90="","",IF(SUMIFS(METAS!$D:$D,METAS!$B:$B,PAUSAS!$E90)&gt;=AE90,0,AE90-SUMIFS(METAS!$D:$D,METAS!$B:$B,PAUSAS!$E90)))</f>
        <v>0</v>
      </c>
      <c r="AG90" s="28">
        <f>IF($B90="","",IF(COUNTIF(BASE!$A:$A,PAUSAS!AG$3)=0,"",SUMIFS(BASE!$AA:$AA,BASE!$A:$A,PAUSAS!AG$3,BASE!$G:$G,PAUSAS!$B90)))</f>
        <v>3.2638888888888891E-2</v>
      </c>
      <c r="AH90" s="28">
        <f>IF(AG90="","",IF(SUMIFS(METAS!$D:$D,METAS!$B:$B,PAUSAS!$E90)&gt;=AG90,0,AG90-SUMIFS(METAS!$D:$D,METAS!$B:$B,PAUSAS!$E90)))</f>
        <v>2.0833333333333363E-3</v>
      </c>
      <c r="AI90" s="18">
        <f>IF($B90="","",IF(COUNTIF(BASE!$A:$A,PAUSAS!AI$3)=0,"",SUMIFS(BASE!$AA:$AA,BASE!$A:$A,PAUSAS!AI$3,BASE!$G:$G,PAUSAS!$B90)))</f>
        <v>0</v>
      </c>
      <c r="AJ90" s="18">
        <f>IF(AI90="","",IF(SUMIFS(METAS!$D:$D,METAS!$B:$B,PAUSAS!$E90)&gt;=AI90,0,AI90-SUMIFS(METAS!$D:$D,METAS!$B:$B,PAUSAS!$E90)))</f>
        <v>0</v>
      </c>
      <c r="AK90" s="28">
        <f>IF($B90="","",IF(COUNTIF(BASE!$A:$A,PAUSAS!AK$3)=0,"",SUMIFS(BASE!$AA:$AA,BASE!$A:$A,PAUSAS!AK$3,BASE!$G:$G,PAUSAS!$B90)))</f>
        <v>0</v>
      </c>
      <c r="AL90" s="28">
        <f>IF(AK90="","",IF(SUMIFS(METAS!$D:$D,METAS!$B:$B,PAUSAS!$E90)&gt;=AK90,0,AK90-SUMIFS(METAS!$D:$D,METAS!$B:$B,PAUSAS!$E90)))</f>
        <v>0</v>
      </c>
      <c r="AM90" s="18">
        <f>IF($B90="","",IF(COUNTIF(BASE!$A:$A,PAUSAS!AM$3)=0,"",SUMIFS(BASE!$AA:$AA,BASE!$A:$A,PAUSAS!AM$3,BASE!$G:$G,PAUSAS!$B90)))</f>
        <v>0</v>
      </c>
      <c r="AN90" s="18">
        <f>IF(AM90="","",IF(SUMIFS(METAS!$D:$D,METAS!$B:$B,PAUSAS!$E90)&gt;=AM90,0,AM90-SUMIFS(METAS!$D:$D,METAS!$B:$B,PAUSAS!$E90)))</f>
        <v>0</v>
      </c>
      <c r="AO90" s="28">
        <f>IF($B90="","",IF(COUNTIF(BASE!$A:$A,PAUSAS!AO$3)=0,"",SUMIFS(BASE!$AA:$AA,BASE!$A:$A,PAUSAS!AO$3,BASE!$G:$G,PAUSAS!$B90)))</f>
        <v>0</v>
      </c>
      <c r="AP90" s="28">
        <f>IF(AO90="","",IF(SUMIFS(METAS!$D:$D,METAS!$B:$B,PAUSAS!$E90)&gt;=AO90,0,AO90-SUMIFS(METAS!$D:$D,METAS!$B:$B,PAUSAS!$E90)))</f>
        <v>0</v>
      </c>
      <c r="AQ90" s="18">
        <f>IF($B90="","",IF(COUNTIF(BASE!$A:$A,PAUSAS!AQ$3)=0,"",SUMIFS(BASE!$AA:$AA,BASE!$A:$A,PAUSAS!AQ$3,BASE!$G:$G,PAUSAS!$B90)))</f>
        <v>2.8368055555555556E-2</v>
      </c>
      <c r="AR90" s="18">
        <f>IF(AQ90="","",IF(SUMIFS(METAS!$D:$D,METAS!$B:$B,PAUSAS!$E90)&gt;=AQ90,0,AQ90-SUMIFS(METAS!$D:$D,METAS!$B:$B,PAUSAS!$E90)))</f>
        <v>0</v>
      </c>
      <c r="AS90" s="28">
        <f>IF($B90="","",IF(COUNTIF(BASE!$A:$A,PAUSAS!AS$3)=0,"",SUMIFS(BASE!$AA:$AA,BASE!$A:$A,PAUSAS!AS$3,BASE!$G:$G,PAUSAS!$B90)))</f>
        <v>0</v>
      </c>
      <c r="AT90" s="28">
        <f>IF(AS90="","",IF(SUMIFS(METAS!$D:$D,METAS!$B:$B,PAUSAS!$E90)&gt;=AS90,0,AS90-SUMIFS(METAS!$D:$D,METAS!$B:$B,PAUSAS!$E90)))</f>
        <v>0</v>
      </c>
      <c r="AU90" s="18">
        <f>IF($B90="","",IF(COUNTIF(BASE!$A:$A,PAUSAS!AU$3)=0,"",SUMIFS(BASE!$AA:$AA,BASE!$A:$A,PAUSAS!AU$3,BASE!$G:$G,PAUSAS!$B90)))</f>
        <v>0</v>
      </c>
      <c r="AV90" s="18">
        <f>IF(AU90="","",IF(SUMIFS(METAS!$D:$D,METAS!$B:$B,PAUSAS!$E90)&gt;=AU90,0,AU90-SUMIFS(METAS!$D:$D,METAS!$B:$B,PAUSAS!$E90)))</f>
        <v>0</v>
      </c>
      <c r="AW90" s="28">
        <f>IF($B90="","",IF(COUNTIF(BASE!$A:$A,PAUSAS!AW$3)=0,"",SUMIFS(BASE!$AA:$AA,BASE!$A:$A,PAUSAS!AW$3,BASE!$G:$G,PAUSAS!$B90)))</f>
        <v>0</v>
      </c>
      <c r="AX90" s="28">
        <f>IF(AW90="","",IF(SUMIFS(METAS!$D:$D,METAS!$B:$B,PAUSAS!$E90)&gt;=AW90,0,AW90-SUMIFS(METAS!$D:$D,METAS!$B:$B,PAUSAS!$E90)))</f>
        <v>0</v>
      </c>
      <c r="AY90" s="18">
        <f>IF($B90="","",IF(COUNTIF(BASE!$A:$A,PAUSAS!AY$3)=0,"",SUMIFS(BASE!$AA:$AA,BASE!$A:$A,PAUSAS!AY$3,BASE!$G:$G,PAUSAS!$B90)))</f>
        <v>0</v>
      </c>
      <c r="AZ90" s="18">
        <f>IF(AY90="","",IF(SUMIFS(METAS!$D:$D,METAS!$B:$B,PAUSAS!$E90)&gt;=AY90,0,AY90-SUMIFS(METAS!$D:$D,METAS!$B:$B,PAUSAS!$E90)))</f>
        <v>0</v>
      </c>
      <c r="BA90" s="28">
        <f>IF($B90="","",IF(COUNTIF(BASE!$A:$A,PAUSAS!BA$3)=0,"",SUMIFS(BASE!$AA:$AA,BASE!$A:$A,PAUSAS!BA$3,BASE!$G:$G,PAUSAS!$B90)))</f>
        <v>0</v>
      </c>
      <c r="BB90" s="28">
        <f>IF(BA90="","",IF(SUMIFS(METAS!$D:$D,METAS!$B:$B,PAUSAS!$E90)&gt;=BA90,0,BA90-SUMIFS(METAS!$D:$D,METAS!$B:$B,PAUSAS!$E90)))</f>
        <v>0</v>
      </c>
      <c r="BC90" s="18">
        <f>IF($B90="","",IF(COUNTIF(BASE!$A:$A,PAUSAS!BC$3)=0,"",SUMIFS(BASE!$AA:$AA,BASE!$A:$A,PAUSAS!BC$3,BASE!$G:$G,PAUSAS!$B90)))</f>
        <v>2.7986111111111111E-2</v>
      </c>
      <c r="BD90" s="18">
        <f>IF(BC90="","",IF(SUMIFS(METAS!$D:$D,METAS!$B:$B,PAUSAS!$E90)&gt;=BC90,0,BC90-SUMIFS(METAS!$D:$D,METAS!$B:$B,PAUSAS!$E90)))</f>
        <v>0</v>
      </c>
      <c r="BE90" s="28">
        <f>IF($B90="","",IF(COUNTIF(BASE!$A:$A,PAUSAS!BE$3)=0,"",SUMIFS(BASE!$AA:$AA,BASE!$A:$A,PAUSAS!BE$3,BASE!$G:$G,PAUSAS!$B90)))</f>
        <v>0</v>
      </c>
      <c r="BF90" s="28">
        <f>IF(BE90="","",IF(SUMIFS(METAS!$D:$D,METAS!$B:$B,PAUSAS!$E90)&gt;=BE90,0,BE90-SUMIFS(METAS!$D:$D,METAS!$B:$B,PAUSAS!$E90)))</f>
        <v>0</v>
      </c>
      <c r="BG90" s="18">
        <f>IF($B90="","",IF(COUNTIF(BASE!$A:$A,PAUSAS!BG$3)=0,"",SUMIFS(BASE!$AA:$AA,BASE!$A:$A,PAUSAS!BG$3,BASE!$G:$G,PAUSAS!$B90)))</f>
        <v>2.5405092592592597E-2</v>
      </c>
      <c r="BH90" s="18">
        <f>IF(BG90="","",IF(SUMIFS(METAS!$D:$D,METAS!$B:$B,PAUSAS!$E90)&gt;=BG90,0,BG90-SUMIFS(METAS!$D:$D,METAS!$B:$B,PAUSAS!$E90)))</f>
        <v>0</v>
      </c>
      <c r="BI90" s="28">
        <f>IF($B90="","",IF(COUNTIF(BASE!$A:$A,PAUSAS!BI$3)=0,"",SUMIFS(BASE!$AA:$AA,BASE!$A:$A,PAUSAS!BI$3,BASE!$G:$G,PAUSAS!$B90)))</f>
        <v>2.6643518518518518E-2</v>
      </c>
      <c r="BJ90" s="28">
        <f>IF(BI90="","",IF(SUMIFS(METAS!$D:$D,METAS!$B:$B,PAUSAS!$E90)&gt;=BI90,0,BI90-SUMIFS(METAS!$D:$D,METAS!$B:$B,PAUSAS!$E90)))</f>
        <v>0</v>
      </c>
      <c r="BK90" s="18">
        <f>IF($B90="","",IF(COUNTIF(BASE!$A:$A,PAUSAS!BK$3)=0,"",SUMIFS(BASE!$AA:$AA,BASE!$A:$A,PAUSAS!BK$3,BASE!$G:$G,PAUSAS!$B90)))</f>
        <v>2.6874999999999996E-2</v>
      </c>
      <c r="BL90" s="18">
        <f>IF(BK90="","",IF(SUMIFS(METAS!$D:$D,METAS!$B:$B,PAUSAS!$E90)&gt;=BK90,0,BK90-SUMIFS(METAS!$D:$D,METAS!$B:$B,PAUSAS!$E90)))</f>
        <v>0</v>
      </c>
      <c r="BM90" s="28">
        <f>IF($B90="","",IF(COUNTIF(BASE!$A:$A,PAUSAS!BM$3)=0,"",SUMIFS(BASE!$AA:$AA,BASE!$A:$A,PAUSAS!BM$3,BASE!$G:$G,PAUSAS!$B90)))</f>
        <v>6.3541666666666668E-3</v>
      </c>
      <c r="BN90" s="28">
        <f>IF(BM90="","",IF(SUMIFS(METAS!$D:$D,METAS!$B:$B,PAUSAS!$E90)&gt;=BM90,0,BM90-SUMIFS(METAS!$D:$D,METAS!$B:$B,PAUSAS!$E90)))</f>
        <v>0</v>
      </c>
      <c r="BO90" s="18">
        <f>IF($B90="","",IF(COUNTIF(BASE!$A:$A,PAUSAS!BO$3)=0,"",SUMIFS(BASE!$AA:$AA,BASE!$A:$A,PAUSAS!BO$3,BASE!$G:$G,PAUSAS!$B90)))</f>
        <v>0</v>
      </c>
      <c r="BP90" s="18">
        <f>IF(BO90="","",IF(SUMIFS(METAS!$D:$D,METAS!$B:$B,PAUSAS!$E90)&gt;=BO90,0,BO90-SUMIFS(METAS!$D:$D,METAS!$B:$B,PAUSAS!$E90)))</f>
        <v>0</v>
      </c>
      <c r="BQ90" s="28">
        <f>IF($B90="","",IF(COUNTIF(BASE!$A:$A,PAUSAS!BQ$3)=0,"",SUMIFS(BASE!$AA:$AA,BASE!$A:$A,PAUSAS!BQ$3,BASE!$G:$G,PAUSAS!$B90)))</f>
        <v>2.9513888888888888E-2</v>
      </c>
      <c r="BR90" s="28">
        <f>IF(BQ90="","",IF(SUMIFS(METAS!$D:$D,METAS!$B:$B,PAUSAS!$E90)&gt;=BQ90,0,BQ90-SUMIFS(METAS!$D:$D,METAS!$B:$B,PAUSAS!$E90)))</f>
        <v>0</v>
      </c>
      <c r="BS90" s="18">
        <f>IF($B90="","",IF(COUNTIF(BASE!$A:$A,PAUSAS!BS$3)=0,"",SUMIFS(BASE!$AA:$AA,BASE!$A:$A,PAUSAS!BS$3,BASE!$G:$G,PAUSAS!$B90)))</f>
        <v>0</v>
      </c>
      <c r="BT90" s="18">
        <f>IF(BS90="","",IF(SUMIFS(METAS!$D:$D,METAS!$B:$B,PAUSAS!$E90)&gt;=BS90,0,BS90-SUMIFS(METAS!$D:$D,METAS!$B:$B,PAUSAS!$E90)))</f>
        <v>0</v>
      </c>
      <c r="BU90" s="28">
        <f>IF($B90="","",IF(COUNTIF(BASE!$A:$A,PAUSAS!BU$3)=0,"",SUMIFS(BASE!$AA:$AA,BASE!$A:$A,PAUSAS!BU$3,BASE!$G:$G,PAUSAS!$B90)))</f>
        <v>2.6666666666666665E-2</v>
      </c>
      <c r="BV90" s="28">
        <f>IF(BU90="","",IF(SUMIFS(METAS!$D:$D,METAS!$B:$B,PAUSAS!$E90)&gt;=BU90,0,BU90-SUMIFS(METAS!$D:$D,METAS!$B:$B,PAUSAS!$E90)))</f>
        <v>0</v>
      </c>
    </row>
    <row r="91" spans="2:74" s="8" customFormat="1" x14ac:dyDescent="0.25">
      <c r="B91" s="50">
        <v>91132</v>
      </c>
      <c r="C91" s="16" t="str">
        <f>IF($B91="","",VLOOKUP($B91,EQUIPE!$B:$E,2,0))</f>
        <v>JAQUELINE DE ARAUJO</v>
      </c>
      <c r="D91" s="16" t="str">
        <f>IF($B91="","",VLOOKUP($B91,EQUIPE!$B:$F,5,0))</f>
        <v>ULTRAGAZ FRONT</v>
      </c>
      <c r="E91" s="18">
        <f>IF($B91="","",VLOOKUP($B91,EQUIPE!$B:$E,3,0))</f>
        <v>0.2638888888888889</v>
      </c>
      <c r="F91" s="16" t="str">
        <f>IF($B91="","",VLOOKUP($B91,EQUIPE!$B:$E,4,0))</f>
        <v>DAIATRIZ DO NASCIMENTO</v>
      </c>
      <c r="H91" s="18">
        <f>IF($B91="","",SUMIFS(ABS!$H:$H,ABS!$B:$B,PAUSAS!$B91)*SUMIFS(METAS!$D:$D,METAS!$B:$B,PAUSAS!$E91))</f>
        <v>0.70277777777777772</v>
      </c>
      <c r="I91" s="18">
        <f t="shared" si="1"/>
        <v>0.6814351851851852</v>
      </c>
      <c r="J91" s="18">
        <f t="shared" si="2"/>
        <v>5.1504629629629609E-3</v>
      </c>
      <c r="K91" s="19">
        <f t="shared" si="4"/>
        <v>0.99267127799736499</v>
      </c>
      <c r="M91" s="28">
        <f>IF($B91="","",IF(COUNTIF(BASE!$A:$A,PAUSAS!M$3)=0,"",SUMIFS(BASE!$AA:$AA,BASE!$A:$A,PAUSAS!M$3,BASE!$G:$G,PAUSAS!$B91)))</f>
        <v>3.019675925925926E-2</v>
      </c>
      <c r="N91" s="28">
        <f>IF(M91="","",IF(SUMIFS(METAS!$D:$D,METAS!$B:$B,PAUSAS!$E91)&gt;=M91,0,M91-SUMIFS(METAS!$D:$D,METAS!$B:$B,PAUSAS!$E91)))</f>
        <v>0</v>
      </c>
      <c r="O91" s="18">
        <f>IF($B91="","",IF(COUNTIF(BASE!$A:$A,PAUSAS!O$3)=0,"",SUMIFS(BASE!$AA:$AA,BASE!$A:$A,PAUSAS!O$3,BASE!$G:$G,PAUSAS!$B91)))</f>
        <v>2.8715277777777777E-2</v>
      </c>
      <c r="P91" s="18">
        <f>IF(O91="","",IF(SUMIFS(METAS!$D:$D,METAS!$B:$B,PAUSAS!$E91)&gt;=O91,0,O91-SUMIFS(METAS!$D:$D,METAS!$B:$B,PAUSAS!$E91)))</f>
        <v>0</v>
      </c>
      <c r="Q91" s="28">
        <f>IF($B91="","",IF(COUNTIF(BASE!$A:$A,PAUSAS!Q$3)=0,"",SUMIFS(BASE!$AA:$AA,BASE!$A:$A,PAUSAS!Q$3,BASE!$G:$G,PAUSAS!$B91)))</f>
        <v>3.0509259259259257E-2</v>
      </c>
      <c r="R91" s="28">
        <f>IF(Q91="","",IF(SUMIFS(METAS!$D:$D,METAS!$B:$B,PAUSAS!$E91)&gt;=Q91,0,Q91-SUMIFS(METAS!$D:$D,METAS!$B:$B,PAUSAS!$E91)))</f>
        <v>0</v>
      </c>
      <c r="S91" s="18">
        <f>IF($B91="","",IF(COUNTIF(BASE!$A:$A,PAUSAS!S$3)=0,"",SUMIFS(BASE!$AA:$AA,BASE!$A:$A,PAUSAS!S$3,BASE!$G:$G,PAUSAS!$B91)))</f>
        <v>3.0104166666666668E-2</v>
      </c>
      <c r="T91" s="18">
        <f>IF(S91="","",IF(SUMIFS(METAS!$D:$D,METAS!$B:$B,PAUSAS!$E91)&gt;=S91,0,S91-SUMIFS(METAS!$D:$D,METAS!$B:$B,PAUSAS!$E91)))</f>
        <v>0</v>
      </c>
      <c r="U91" s="28">
        <f>IF($B91="","",IF(COUNTIF(BASE!$A:$A,PAUSAS!U$3)=0,"",SUMIFS(BASE!$AA:$AA,BASE!$A:$A,PAUSAS!U$3,BASE!$G:$G,PAUSAS!$B91)))</f>
        <v>0</v>
      </c>
      <c r="V91" s="28">
        <f>IF(U91="","",IF(SUMIFS(METAS!$D:$D,METAS!$B:$B,PAUSAS!$E91)&gt;=U91,0,U91-SUMIFS(METAS!$D:$D,METAS!$B:$B,PAUSAS!$E91)))</f>
        <v>0</v>
      </c>
      <c r="W91" s="18">
        <f>IF($B91="","",IF(COUNTIF(BASE!$A:$A,PAUSAS!W$3)=0,"",SUMIFS(BASE!$AA:$AA,BASE!$A:$A,PAUSAS!W$3,BASE!$G:$G,PAUSAS!$B91)))</f>
        <v>3.0196759259259263E-2</v>
      </c>
      <c r="X91" s="18">
        <f>IF(W91="","",IF(SUMIFS(METAS!$D:$D,METAS!$B:$B,PAUSAS!$E91)&gt;=W91,0,W91-SUMIFS(METAS!$D:$D,METAS!$B:$B,PAUSAS!$E91)))</f>
        <v>0</v>
      </c>
      <c r="Y91" s="28">
        <f>IF($B91="","",IF(COUNTIF(BASE!$A:$A,PAUSAS!Y$3)=0,"",SUMIFS(BASE!$AA:$AA,BASE!$A:$A,PAUSAS!Y$3,BASE!$G:$G,PAUSAS!$B91)))</f>
        <v>0</v>
      </c>
      <c r="Z91" s="28">
        <f>IF(Y91="","",IF(SUMIFS(METAS!$D:$D,METAS!$B:$B,PAUSAS!$E91)&gt;=Y91,0,Y91-SUMIFS(METAS!$D:$D,METAS!$B:$B,PAUSAS!$E91)))</f>
        <v>0</v>
      </c>
      <c r="AA91" s="18">
        <f>IF($B91="","",IF(COUNTIF(BASE!$A:$A,PAUSAS!AA$3)=0,"",SUMIFS(BASE!$AA:$AA,BASE!$A:$A,PAUSAS!AA$3,BASE!$G:$G,PAUSAS!$B91)))</f>
        <v>2.8715277777777777E-2</v>
      </c>
      <c r="AB91" s="18">
        <f>IF(AA91="","",IF(SUMIFS(METAS!$D:$D,METAS!$B:$B,PAUSAS!$E91)&gt;=AA91,0,AA91-SUMIFS(METAS!$D:$D,METAS!$B:$B,PAUSAS!$E91)))</f>
        <v>0</v>
      </c>
      <c r="AC91" s="28">
        <f>IF($B91="","",IF(COUNTIF(BASE!$A:$A,PAUSAS!AC$3)=0,"",SUMIFS(BASE!$AA:$AA,BASE!$A:$A,PAUSAS!AC$3,BASE!$G:$G,PAUSAS!$B91)))</f>
        <v>3.0671296296296294E-2</v>
      </c>
      <c r="AD91" s="28">
        <f>IF(AC91="","",IF(SUMIFS(METAS!$D:$D,METAS!$B:$B,PAUSAS!$E91)&gt;=AC91,0,AC91-SUMIFS(METAS!$D:$D,METAS!$B:$B,PAUSAS!$E91)))</f>
        <v>1.1574074074073917E-4</v>
      </c>
      <c r="AE91" s="18">
        <f>IF($B91="","",IF(COUNTIF(BASE!$A:$A,PAUSAS!AE$3)=0,"",SUMIFS(BASE!$AA:$AA,BASE!$A:$A,PAUSAS!AE$3,BASE!$G:$G,PAUSAS!$B91)))</f>
        <v>0</v>
      </c>
      <c r="AF91" s="18">
        <f>IF(AE91="","",IF(SUMIFS(METAS!$D:$D,METAS!$B:$B,PAUSAS!$E91)&gt;=AE91,0,AE91-SUMIFS(METAS!$D:$D,METAS!$B:$B,PAUSAS!$E91)))</f>
        <v>0</v>
      </c>
      <c r="AG91" s="28">
        <f>IF($B91="","",IF(COUNTIF(BASE!$A:$A,PAUSAS!AG$3)=0,"",SUMIFS(BASE!$AA:$AA,BASE!$A:$A,PAUSAS!AG$3,BASE!$G:$G,PAUSAS!$B91)))</f>
        <v>3.3611111111111112E-2</v>
      </c>
      <c r="AH91" s="28">
        <f>IF(AG91="","",IF(SUMIFS(METAS!$D:$D,METAS!$B:$B,PAUSAS!$E91)&gt;=AG91,0,AG91-SUMIFS(METAS!$D:$D,METAS!$B:$B,PAUSAS!$E91)))</f>
        <v>3.0555555555555579E-3</v>
      </c>
      <c r="AI91" s="18">
        <f>IF($B91="","",IF(COUNTIF(BASE!$A:$A,PAUSAS!AI$3)=0,"",SUMIFS(BASE!$AA:$AA,BASE!$A:$A,PAUSAS!AI$3,BASE!$G:$G,PAUSAS!$B91)))</f>
        <v>3.0162037037037036E-2</v>
      </c>
      <c r="AJ91" s="18">
        <f>IF(AI91="","",IF(SUMIFS(METAS!$D:$D,METAS!$B:$B,PAUSAS!$E91)&gt;=AI91,0,AI91-SUMIFS(METAS!$D:$D,METAS!$B:$B,PAUSAS!$E91)))</f>
        <v>0</v>
      </c>
      <c r="AK91" s="28">
        <f>IF($B91="","",IF(COUNTIF(BASE!$A:$A,PAUSAS!AK$3)=0,"",SUMIFS(BASE!$AA:$AA,BASE!$A:$A,PAUSAS!AK$3,BASE!$G:$G,PAUSAS!$B91)))</f>
        <v>3.0543981481481484E-2</v>
      </c>
      <c r="AL91" s="28">
        <f>IF(AK91="","",IF(SUMIFS(METAS!$D:$D,METAS!$B:$B,PAUSAS!$E91)&gt;=AK91,0,AK91-SUMIFS(METAS!$D:$D,METAS!$B:$B,PAUSAS!$E91)))</f>
        <v>0</v>
      </c>
      <c r="AM91" s="18">
        <f>IF($B91="","",IF(COUNTIF(BASE!$A:$A,PAUSAS!AM$3)=0,"",SUMIFS(BASE!$AA:$AA,BASE!$A:$A,PAUSAS!AM$3,BASE!$G:$G,PAUSAS!$B91)))</f>
        <v>2.1111111111111108E-2</v>
      </c>
      <c r="AN91" s="18">
        <f>IF(AM91="","",IF(SUMIFS(METAS!$D:$D,METAS!$B:$B,PAUSAS!$E91)&gt;=AM91,0,AM91-SUMIFS(METAS!$D:$D,METAS!$B:$B,PAUSAS!$E91)))</f>
        <v>0</v>
      </c>
      <c r="AO91" s="28">
        <f>IF($B91="","",IF(COUNTIF(BASE!$A:$A,PAUSAS!AO$3)=0,"",SUMIFS(BASE!$AA:$AA,BASE!$A:$A,PAUSAS!AO$3,BASE!$G:$G,PAUSAS!$B91)))</f>
        <v>2.9479166666666667E-2</v>
      </c>
      <c r="AP91" s="28">
        <f>IF(AO91="","",IF(SUMIFS(METAS!$D:$D,METAS!$B:$B,PAUSAS!$E91)&gt;=AO91,0,AO91-SUMIFS(METAS!$D:$D,METAS!$B:$B,PAUSAS!$E91)))</f>
        <v>0</v>
      </c>
      <c r="AQ91" s="18">
        <f>IF($B91="","",IF(COUNTIF(BASE!$A:$A,PAUSAS!AQ$3)=0,"",SUMIFS(BASE!$AA:$AA,BASE!$A:$A,PAUSAS!AQ$3,BASE!$G:$G,PAUSAS!$B91)))</f>
        <v>0.03</v>
      </c>
      <c r="AR91" s="18">
        <f>IF(AQ91="","",IF(SUMIFS(METAS!$D:$D,METAS!$B:$B,PAUSAS!$E91)&gt;=AQ91,0,AQ91-SUMIFS(METAS!$D:$D,METAS!$B:$B,PAUSAS!$E91)))</f>
        <v>0</v>
      </c>
      <c r="AS91" s="28">
        <f>IF($B91="","",IF(COUNTIF(BASE!$A:$A,PAUSAS!AS$3)=0,"",SUMIFS(BASE!$AA:$AA,BASE!$A:$A,PAUSAS!AS$3,BASE!$G:$G,PAUSAS!$B91)))</f>
        <v>0</v>
      </c>
      <c r="AT91" s="28">
        <f>IF(AS91="","",IF(SUMIFS(METAS!$D:$D,METAS!$B:$B,PAUSAS!$E91)&gt;=AS91,0,AS91-SUMIFS(METAS!$D:$D,METAS!$B:$B,PAUSAS!$E91)))</f>
        <v>0</v>
      </c>
      <c r="AU91" s="18">
        <f>IF($B91="","",IF(COUNTIF(BASE!$A:$A,PAUSAS!AU$3)=0,"",SUMIFS(BASE!$AA:$AA,BASE!$A:$A,PAUSAS!AU$3,BASE!$G:$G,PAUSAS!$B91)))</f>
        <v>3.0393518518518521E-2</v>
      </c>
      <c r="AV91" s="18">
        <f>IF(AU91="","",IF(SUMIFS(METAS!$D:$D,METAS!$B:$B,PAUSAS!$E91)&gt;=AU91,0,AU91-SUMIFS(METAS!$D:$D,METAS!$B:$B,PAUSAS!$E91)))</f>
        <v>0</v>
      </c>
      <c r="AW91" s="28">
        <f>IF($B91="","",IF(COUNTIF(BASE!$A:$A,PAUSAS!AW$3)=0,"",SUMIFS(BASE!$AA:$AA,BASE!$A:$A,PAUSAS!AW$3,BASE!$G:$G,PAUSAS!$B91)))</f>
        <v>3.1261574074074074E-2</v>
      </c>
      <c r="AX91" s="28">
        <f>IF(AW91="","",IF(SUMIFS(METAS!$D:$D,METAS!$B:$B,PAUSAS!$E91)&gt;=AW91,0,AW91-SUMIFS(METAS!$D:$D,METAS!$B:$B,PAUSAS!$E91)))</f>
        <v>7.0601851851851902E-4</v>
      </c>
      <c r="AY91" s="18">
        <f>IF($B91="","",IF(COUNTIF(BASE!$A:$A,PAUSAS!AY$3)=0,"",SUMIFS(BASE!$AA:$AA,BASE!$A:$A,PAUSAS!AY$3,BASE!$G:$G,PAUSAS!$B91)))</f>
        <v>0</v>
      </c>
      <c r="AZ91" s="18">
        <f>IF(AY91="","",IF(SUMIFS(METAS!$D:$D,METAS!$B:$B,PAUSAS!$E91)&gt;=AY91,0,AY91-SUMIFS(METAS!$D:$D,METAS!$B:$B,PAUSAS!$E91)))</f>
        <v>0</v>
      </c>
      <c r="BA91" s="28">
        <f>IF($B91="","",IF(COUNTIF(BASE!$A:$A,PAUSAS!BA$3)=0,"",SUMIFS(BASE!$AA:$AA,BASE!$A:$A,PAUSAS!BA$3,BASE!$G:$G,PAUSAS!$B91)))</f>
        <v>0</v>
      </c>
      <c r="BB91" s="28">
        <f>IF(BA91="","",IF(SUMIFS(METAS!$D:$D,METAS!$B:$B,PAUSAS!$E91)&gt;=BA91,0,BA91-SUMIFS(METAS!$D:$D,METAS!$B:$B,PAUSAS!$E91)))</f>
        <v>0</v>
      </c>
      <c r="BC91" s="18">
        <f>IF($B91="","",IF(COUNTIF(BASE!$A:$A,PAUSAS!BC$3)=0,"",SUMIFS(BASE!$AA:$AA,BASE!$A:$A,PAUSAS!BC$3,BASE!$G:$G,PAUSAS!$B91)))</f>
        <v>3.0138888888888889E-2</v>
      </c>
      <c r="BD91" s="18">
        <f>IF(BC91="","",IF(SUMIFS(METAS!$D:$D,METAS!$B:$B,PAUSAS!$E91)&gt;=BC91,0,BC91-SUMIFS(METAS!$D:$D,METAS!$B:$B,PAUSAS!$E91)))</f>
        <v>0</v>
      </c>
      <c r="BE91" s="28">
        <f>IF($B91="","",IF(COUNTIF(BASE!$A:$A,PAUSAS!BE$3)=0,"",SUMIFS(BASE!$AA:$AA,BASE!$A:$A,PAUSAS!BE$3,BASE!$G:$G,PAUSAS!$B91)))</f>
        <v>0</v>
      </c>
      <c r="BF91" s="28">
        <f>IF(BE91="","",IF(SUMIFS(METAS!$D:$D,METAS!$B:$B,PAUSAS!$E91)&gt;=BE91,0,BE91-SUMIFS(METAS!$D:$D,METAS!$B:$B,PAUSAS!$E91)))</f>
        <v>0</v>
      </c>
      <c r="BG91" s="18">
        <f>IF($B91="","",IF(COUNTIF(BASE!$A:$A,PAUSAS!BG$3)=0,"",SUMIFS(BASE!$AA:$AA,BASE!$A:$A,PAUSAS!BG$3,BASE!$G:$G,PAUSAS!$B91)))</f>
        <v>2.7881944444444445E-2</v>
      </c>
      <c r="BH91" s="18">
        <f>IF(BG91="","",IF(SUMIFS(METAS!$D:$D,METAS!$B:$B,PAUSAS!$E91)&gt;=BG91,0,BG91-SUMIFS(METAS!$D:$D,METAS!$B:$B,PAUSAS!$E91)))</f>
        <v>0</v>
      </c>
      <c r="BI91" s="28">
        <f>IF($B91="","",IF(COUNTIF(BASE!$A:$A,PAUSAS!BI$3)=0,"",SUMIFS(BASE!$AA:$AA,BASE!$A:$A,PAUSAS!BI$3,BASE!$G:$G,PAUSAS!$B91)))</f>
        <v>2.9293981481481476E-2</v>
      </c>
      <c r="BJ91" s="28">
        <f>IF(BI91="","",IF(SUMIFS(METAS!$D:$D,METAS!$B:$B,PAUSAS!$E91)&gt;=BI91,0,BI91-SUMIFS(METAS!$D:$D,METAS!$B:$B,PAUSAS!$E91)))</f>
        <v>0</v>
      </c>
      <c r="BK91" s="18">
        <f>IF($B91="","",IF(COUNTIF(BASE!$A:$A,PAUSAS!BK$3)=0,"",SUMIFS(BASE!$AA:$AA,BASE!$A:$A,PAUSAS!BK$3,BASE!$G:$G,PAUSAS!$B91)))</f>
        <v>2.8495370370370369E-2</v>
      </c>
      <c r="BL91" s="18">
        <f>IF(BK91="","",IF(SUMIFS(METAS!$D:$D,METAS!$B:$B,PAUSAS!$E91)&gt;=BK91,0,BK91-SUMIFS(METAS!$D:$D,METAS!$B:$B,PAUSAS!$E91)))</f>
        <v>0</v>
      </c>
      <c r="BM91" s="28">
        <f>IF($B91="","",IF(COUNTIF(BASE!$A:$A,PAUSAS!BM$3)=0,"",SUMIFS(BASE!$AA:$AA,BASE!$A:$A,PAUSAS!BM$3,BASE!$G:$G,PAUSAS!$B91)))</f>
        <v>3.1828703703703699E-2</v>
      </c>
      <c r="BN91" s="28">
        <f>IF(BM91="","",IF(SUMIFS(METAS!$D:$D,METAS!$B:$B,PAUSAS!$E91)&gt;=BM91,0,BM91-SUMIFS(METAS!$D:$D,METAS!$B:$B,PAUSAS!$E91)))</f>
        <v>1.2731481481481448E-3</v>
      </c>
      <c r="BO91" s="18">
        <f>IF($B91="","",IF(COUNTIF(BASE!$A:$A,PAUSAS!BO$3)=0,"",SUMIFS(BASE!$AA:$AA,BASE!$A:$A,PAUSAS!BO$3,BASE!$G:$G,PAUSAS!$B91)))</f>
        <v>2.9814814814814815E-2</v>
      </c>
      <c r="BP91" s="18">
        <f>IF(BO91="","",IF(SUMIFS(METAS!$D:$D,METAS!$B:$B,PAUSAS!$E91)&gt;=BO91,0,BO91-SUMIFS(METAS!$D:$D,METAS!$B:$B,PAUSAS!$E91)))</f>
        <v>0</v>
      </c>
      <c r="BQ91" s="28">
        <f>IF($B91="","",IF(COUNTIF(BASE!$A:$A,PAUSAS!BQ$3)=0,"",SUMIFS(BASE!$AA:$AA,BASE!$A:$A,PAUSAS!BQ$3,BASE!$G:$G,PAUSAS!$B91)))</f>
        <v>2.9490740740740738E-2</v>
      </c>
      <c r="BR91" s="28">
        <f>IF(BQ91="","",IF(SUMIFS(METAS!$D:$D,METAS!$B:$B,PAUSAS!$E91)&gt;=BQ91,0,BQ91-SUMIFS(METAS!$D:$D,METAS!$B:$B,PAUSAS!$E91)))</f>
        <v>0</v>
      </c>
      <c r="BS91" s="18">
        <f>IF($B91="","",IF(COUNTIF(BASE!$A:$A,PAUSAS!BS$3)=0,"",SUMIFS(BASE!$AA:$AA,BASE!$A:$A,PAUSAS!BS$3,BASE!$G:$G,PAUSAS!$B91)))</f>
        <v>0</v>
      </c>
      <c r="BT91" s="18">
        <f>IF(BS91="","",IF(SUMIFS(METAS!$D:$D,METAS!$B:$B,PAUSAS!$E91)&gt;=BS91,0,BS91-SUMIFS(METAS!$D:$D,METAS!$B:$B,PAUSAS!$E91)))</f>
        <v>0</v>
      </c>
      <c r="BU91" s="28">
        <f>IF($B91="","",IF(COUNTIF(BASE!$A:$A,PAUSAS!BU$3)=0,"",SUMIFS(BASE!$AA:$AA,BASE!$A:$A,PAUSAS!BU$3,BASE!$G:$G,PAUSAS!$B91)))</f>
        <v>2.8819444444444443E-2</v>
      </c>
      <c r="BV91" s="28">
        <f>IF(BU91="","",IF(SUMIFS(METAS!$D:$D,METAS!$B:$B,PAUSAS!$E91)&gt;=BU91,0,BU91-SUMIFS(METAS!$D:$D,METAS!$B:$B,PAUSAS!$E91)))</f>
        <v>0</v>
      </c>
    </row>
    <row r="92" spans="2:74" s="8" customFormat="1" x14ac:dyDescent="0.25">
      <c r="B92" s="50">
        <v>91127</v>
      </c>
      <c r="C92" s="16" t="str">
        <f>IF($B92="","",VLOOKUP($B92,EQUIPE!$B:$E,2,0))</f>
        <v>LIDIANE VIANA GARCIA</v>
      </c>
      <c r="D92" s="16" t="str">
        <f>IF($B92="","",VLOOKUP($B92,EQUIPE!$B:$F,5,0))</f>
        <v>ULTRAGAZ FRONT</v>
      </c>
      <c r="E92" s="18">
        <f>IF($B92="","",VLOOKUP($B92,EQUIPE!$B:$E,3,0))</f>
        <v>0.2638888888888889</v>
      </c>
      <c r="F92" s="16" t="str">
        <f>IF($B92="","",VLOOKUP($B92,EQUIPE!$B:$E,4,0))</f>
        <v>DAIATRIZ DO NASCIMENTO</v>
      </c>
      <c r="H92" s="18">
        <f>IF($B92="","",SUMIFS(ABS!$H:$H,ABS!$B:$B,PAUSAS!$B92)*SUMIFS(METAS!$D:$D,METAS!$B:$B,PAUSAS!$E92))</f>
        <v>0.73333333333333328</v>
      </c>
      <c r="I92" s="18">
        <f t="shared" si="1"/>
        <v>0.36318287037037045</v>
      </c>
      <c r="J92" s="18">
        <f t="shared" si="2"/>
        <v>0</v>
      </c>
      <c r="K92" s="19">
        <f t="shared" si="4"/>
        <v>1</v>
      </c>
      <c r="M92" s="28">
        <f>IF($B92="","",IF(COUNTIF(BASE!$A:$A,PAUSAS!M$3)=0,"",SUMIFS(BASE!$AA:$AA,BASE!$A:$A,PAUSAS!M$3,BASE!$G:$G,PAUSAS!$B92)))</f>
        <v>0</v>
      </c>
      <c r="N92" s="28">
        <f>IF(M92="","",IF(SUMIFS(METAS!$D:$D,METAS!$B:$B,PAUSAS!$E92)&gt;=M92,0,M92-SUMIFS(METAS!$D:$D,METAS!$B:$B,PAUSAS!$E92)))</f>
        <v>0</v>
      </c>
      <c r="O92" s="18">
        <f>IF($B92="","",IF(COUNTIF(BASE!$A:$A,PAUSAS!O$3)=0,"",SUMIFS(BASE!$AA:$AA,BASE!$A:$A,PAUSAS!O$3,BASE!$G:$G,PAUSAS!$B92)))</f>
        <v>0</v>
      </c>
      <c r="P92" s="18">
        <f>IF(O92="","",IF(SUMIFS(METAS!$D:$D,METAS!$B:$B,PAUSAS!$E92)&gt;=O92,0,O92-SUMIFS(METAS!$D:$D,METAS!$B:$B,PAUSAS!$E92)))</f>
        <v>0</v>
      </c>
      <c r="Q92" s="28">
        <f>IF($B92="","",IF(COUNTIF(BASE!$A:$A,PAUSAS!Q$3)=0,"",SUMIFS(BASE!$AA:$AA,BASE!$A:$A,PAUSAS!Q$3,BASE!$G:$G,PAUSAS!$B92)))</f>
        <v>0</v>
      </c>
      <c r="R92" s="28">
        <f>IF(Q92="","",IF(SUMIFS(METAS!$D:$D,METAS!$B:$B,PAUSAS!$E92)&gt;=Q92,0,Q92-SUMIFS(METAS!$D:$D,METAS!$B:$B,PAUSAS!$E92)))</f>
        <v>0</v>
      </c>
      <c r="S92" s="18">
        <f>IF($B92="","",IF(COUNTIF(BASE!$A:$A,PAUSAS!S$3)=0,"",SUMIFS(BASE!$AA:$AA,BASE!$A:$A,PAUSAS!S$3,BASE!$G:$G,PAUSAS!$B92)))</f>
        <v>0</v>
      </c>
      <c r="T92" s="18">
        <f>IF(S92="","",IF(SUMIFS(METAS!$D:$D,METAS!$B:$B,PAUSAS!$E92)&gt;=S92,0,S92-SUMIFS(METAS!$D:$D,METAS!$B:$B,PAUSAS!$E92)))</f>
        <v>0</v>
      </c>
      <c r="U92" s="28">
        <f>IF($B92="","",IF(COUNTIF(BASE!$A:$A,PAUSAS!U$3)=0,"",SUMIFS(BASE!$AA:$AA,BASE!$A:$A,PAUSAS!U$3,BASE!$G:$G,PAUSAS!$B92)))</f>
        <v>0</v>
      </c>
      <c r="V92" s="28">
        <f>IF(U92="","",IF(SUMIFS(METAS!$D:$D,METAS!$B:$B,PAUSAS!$E92)&gt;=U92,0,U92-SUMIFS(METAS!$D:$D,METAS!$B:$B,PAUSAS!$E92)))</f>
        <v>0</v>
      </c>
      <c r="W92" s="18">
        <f>IF($B92="","",IF(COUNTIF(BASE!$A:$A,PAUSAS!W$3)=0,"",SUMIFS(BASE!$AA:$AA,BASE!$A:$A,PAUSAS!W$3,BASE!$G:$G,PAUSAS!$B92)))</f>
        <v>0</v>
      </c>
      <c r="X92" s="18">
        <f>IF(W92="","",IF(SUMIFS(METAS!$D:$D,METAS!$B:$B,PAUSAS!$E92)&gt;=W92,0,W92-SUMIFS(METAS!$D:$D,METAS!$B:$B,PAUSAS!$E92)))</f>
        <v>0</v>
      </c>
      <c r="Y92" s="28">
        <f>IF($B92="","",IF(COUNTIF(BASE!$A:$A,PAUSAS!Y$3)=0,"",SUMIFS(BASE!$AA:$AA,BASE!$A:$A,PAUSAS!Y$3,BASE!$G:$G,PAUSAS!$B92)))</f>
        <v>0</v>
      </c>
      <c r="Z92" s="28">
        <f>IF(Y92="","",IF(SUMIFS(METAS!$D:$D,METAS!$B:$B,PAUSAS!$E92)&gt;=Y92,0,Y92-SUMIFS(METAS!$D:$D,METAS!$B:$B,PAUSAS!$E92)))</f>
        <v>0</v>
      </c>
      <c r="AA92" s="18">
        <f>IF($B92="","",IF(COUNTIF(BASE!$A:$A,PAUSAS!AA$3)=0,"",SUMIFS(BASE!$AA:$AA,BASE!$A:$A,PAUSAS!AA$3,BASE!$G:$G,PAUSAS!$B92)))</f>
        <v>0</v>
      </c>
      <c r="AB92" s="18">
        <f>IF(AA92="","",IF(SUMIFS(METAS!$D:$D,METAS!$B:$B,PAUSAS!$E92)&gt;=AA92,0,AA92-SUMIFS(METAS!$D:$D,METAS!$B:$B,PAUSAS!$E92)))</f>
        <v>0</v>
      </c>
      <c r="AC92" s="28">
        <f>IF($B92="","",IF(COUNTIF(BASE!$A:$A,PAUSAS!AC$3)=0,"",SUMIFS(BASE!$AA:$AA,BASE!$A:$A,PAUSAS!AC$3,BASE!$G:$G,PAUSAS!$B92)))</f>
        <v>0</v>
      </c>
      <c r="AD92" s="28">
        <f>IF(AC92="","",IF(SUMIFS(METAS!$D:$D,METAS!$B:$B,PAUSAS!$E92)&gt;=AC92,0,AC92-SUMIFS(METAS!$D:$D,METAS!$B:$B,PAUSAS!$E92)))</f>
        <v>0</v>
      </c>
      <c r="AE92" s="18">
        <f>IF($B92="","",IF(COUNTIF(BASE!$A:$A,PAUSAS!AE$3)=0,"",SUMIFS(BASE!$AA:$AA,BASE!$A:$A,PAUSAS!AE$3,BASE!$G:$G,PAUSAS!$B92)))</f>
        <v>0</v>
      </c>
      <c r="AF92" s="18">
        <f>IF(AE92="","",IF(SUMIFS(METAS!$D:$D,METAS!$B:$B,PAUSAS!$E92)&gt;=AE92,0,AE92-SUMIFS(METAS!$D:$D,METAS!$B:$B,PAUSAS!$E92)))</f>
        <v>0</v>
      </c>
      <c r="AG92" s="28">
        <f>IF($B92="","",IF(COUNTIF(BASE!$A:$A,PAUSAS!AG$3)=0,"",SUMIFS(BASE!$AA:$AA,BASE!$A:$A,PAUSAS!AG$3,BASE!$G:$G,PAUSAS!$B92)))</f>
        <v>0</v>
      </c>
      <c r="AH92" s="28">
        <f>IF(AG92="","",IF(SUMIFS(METAS!$D:$D,METAS!$B:$B,PAUSAS!$E92)&gt;=AG92,0,AG92-SUMIFS(METAS!$D:$D,METAS!$B:$B,PAUSAS!$E92)))</f>
        <v>0</v>
      </c>
      <c r="AI92" s="18">
        <f>IF($B92="","",IF(COUNTIF(BASE!$A:$A,PAUSAS!AI$3)=0,"",SUMIFS(BASE!$AA:$AA,BASE!$A:$A,PAUSAS!AI$3,BASE!$G:$G,PAUSAS!$B92)))</f>
        <v>0</v>
      </c>
      <c r="AJ92" s="18">
        <f>IF(AI92="","",IF(SUMIFS(METAS!$D:$D,METAS!$B:$B,PAUSAS!$E92)&gt;=AI92,0,AI92-SUMIFS(METAS!$D:$D,METAS!$B:$B,PAUSAS!$E92)))</f>
        <v>0</v>
      </c>
      <c r="AK92" s="28">
        <f>IF($B92="","",IF(COUNTIF(BASE!$A:$A,PAUSAS!AK$3)=0,"",SUMIFS(BASE!$AA:$AA,BASE!$A:$A,PAUSAS!AK$3,BASE!$G:$G,PAUSAS!$B92)))</f>
        <v>0</v>
      </c>
      <c r="AL92" s="28">
        <f>IF(AK92="","",IF(SUMIFS(METAS!$D:$D,METAS!$B:$B,PAUSAS!$E92)&gt;=AK92,0,AK92-SUMIFS(METAS!$D:$D,METAS!$B:$B,PAUSAS!$E92)))</f>
        <v>0</v>
      </c>
      <c r="AM92" s="18">
        <f>IF($B92="","",IF(COUNTIF(BASE!$A:$A,PAUSAS!AM$3)=0,"",SUMIFS(BASE!$AA:$AA,BASE!$A:$A,PAUSAS!AM$3,BASE!$G:$G,PAUSAS!$B92)))</f>
        <v>0</v>
      </c>
      <c r="AN92" s="18">
        <f>IF(AM92="","",IF(SUMIFS(METAS!$D:$D,METAS!$B:$B,PAUSAS!$E92)&gt;=AM92,0,AM92-SUMIFS(METAS!$D:$D,METAS!$B:$B,PAUSAS!$E92)))</f>
        <v>0</v>
      </c>
      <c r="AO92" s="28">
        <f>IF($B92="","",IF(COUNTIF(BASE!$A:$A,PAUSAS!AO$3)=0,"",SUMIFS(BASE!$AA:$AA,BASE!$A:$A,PAUSAS!AO$3,BASE!$G:$G,PAUSAS!$B92)))</f>
        <v>0</v>
      </c>
      <c r="AP92" s="28">
        <f>IF(AO92="","",IF(SUMIFS(METAS!$D:$D,METAS!$B:$B,PAUSAS!$E92)&gt;=AO92,0,AO92-SUMIFS(METAS!$D:$D,METAS!$B:$B,PAUSAS!$E92)))</f>
        <v>0</v>
      </c>
      <c r="AQ92" s="18">
        <f>IF($B92="","",IF(COUNTIF(BASE!$A:$A,PAUSAS!AQ$3)=0,"",SUMIFS(BASE!$AA:$AA,BASE!$A:$A,PAUSAS!AQ$3,BASE!$G:$G,PAUSAS!$B92)))</f>
        <v>0</v>
      </c>
      <c r="AR92" s="18">
        <f>IF(AQ92="","",IF(SUMIFS(METAS!$D:$D,METAS!$B:$B,PAUSAS!$E92)&gt;=AQ92,0,AQ92-SUMIFS(METAS!$D:$D,METAS!$B:$B,PAUSAS!$E92)))</f>
        <v>0</v>
      </c>
      <c r="AS92" s="28">
        <f>IF($B92="","",IF(COUNTIF(BASE!$A:$A,PAUSAS!AS$3)=0,"",SUMIFS(BASE!$AA:$AA,BASE!$A:$A,PAUSAS!AS$3,BASE!$G:$G,PAUSAS!$B92)))</f>
        <v>2.8634259259259259E-2</v>
      </c>
      <c r="AT92" s="28">
        <f>IF(AS92="","",IF(SUMIFS(METAS!$D:$D,METAS!$B:$B,PAUSAS!$E92)&gt;=AS92,0,AS92-SUMIFS(METAS!$D:$D,METAS!$B:$B,PAUSAS!$E92)))</f>
        <v>0</v>
      </c>
      <c r="AU92" s="18">
        <f>IF($B92="","",IF(COUNTIF(BASE!$A:$A,PAUSAS!AU$3)=0,"",SUMIFS(BASE!$AA:$AA,BASE!$A:$A,PAUSAS!AU$3,BASE!$G:$G,PAUSAS!$B92)))</f>
        <v>2.8877314814814814E-2</v>
      </c>
      <c r="AV92" s="18">
        <f>IF(AU92="","",IF(SUMIFS(METAS!$D:$D,METAS!$B:$B,PAUSAS!$E92)&gt;=AU92,0,AU92-SUMIFS(METAS!$D:$D,METAS!$B:$B,PAUSAS!$E92)))</f>
        <v>0</v>
      </c>
      <c r="AW92" s="28">
        <f>IF($B92="","",IF(COUNTIF(BASE!$A:$A,PAUSAS!AW$3)=0,"",SUMIFS(BASE!$AA:$AA,BASE!$A:$A,PAUSAS!AW$3,BASE!$G:$G,PAUSAS!$B92)))</f>
        <v>2.869212962962963E-2</v>
      </c>
      <c r="AX92" s="28">
        <f>IF(AW92="","",IF(SUMIFS(METAS!$D:$D,METAS!$B:$B,PAUSAS!$E92)&gt;=AW92,0,AW92-SUMIFS(METAS!$D:$D,METAS!$B:$B,PAUSAS!$E92)))</f>
        <v>0</v>
      </c>
      <c r="AY92" s="18">
        <f>IF($B92="","",IF(COUNTIF(BASE!$A:$A,PAUSAS!AY$3)=0,"",SUMIFS(BASE!$AA:$AA,BASE!$A:$A,PAUSAS!AY$3,BASE!$G:$G,PAUSAS!$B92)))</f>
        <v>2.824074074074074E-2</v>
      </c>
      <c r="AZ92" s="18">
        <f>IF(AY92="","",IF(SUMIFS(METAS!$D:$D,METAS!$B:$B,PAUSAS!$E92)&gt;=AY92,0,AY92-SUMIFS(METAS!$D:$D,METAS!$B:$B,PAUSAS!$E92)))</f>
        <v>0</v>
      </c>
      <c r="BA92" s="28">
        <f>IF($B92="","",IF(COUNTIF(BASE!$A:$A,PAUSAS!BA$3)=0,"",SUMIFS(BASE!$AA:$AA,BASE!$A:$A,PAUSAS!BA$3,BASE!$G:$G,PAUSAS!$B92)))</f>
        <v>0</v>
      </c>
      <c r="BB92" s="28">
        <f>IF(BA92="","",IF(SUMIFS(METAS!$D:$D,METAS!$B:$B,PAUSAS!$E92)&gt;=BA92,0,BA92-SUMIFS(METAS!$D:$D,METAS!$B:$B,PAUSAS!$E92)))</f>
        <v>0</v>
      </c>
      <c r="BC92" s="18">
        <f>IF($B92="","",IF(COUNTIF(BASE!$A:$A,PAUSAS!BC$3)=0,"",SUMIFS(BASE!$AA:$AA,BASE!$A:$A,PAUSAS!BC$3,BASE!$G:$G,PAUSAS!$B92)))</f>
        <v>2.6828703703703705E-2</v>
      </c>
      <c r="BD92" s="18">
        <f>IF(BC92="","",IF(SUMIFS(METAS!$D:$D,METAS!$B:$B,PAUSAS!$E92)&gt;=BC92,0,BC92-SUMIFS(METAS!$D:$D,METAS!$B:$B,PAUSAS!$E92)))</f>
        <v>0</v>
      </c>
      <c r="BE92" s="28">
        <f>IF($B92="","",IF(COUNTIF(BASE!$A:$A,PAUSAS!BE$3)=0,"",SUMIFS(BASE!$AA:$AA,BASE!$A:$A,PAUSAS!BE$3,BASE!$G:$G,PAUSAS!$B92)))</f>
        <v>2.0902777777777777E-2</v>
      </c>
      <c r="BF92" s="28">
        <f>IF(BE92="","",IF(SUMIFS(METAS!$D:$D,METAS!$B:$B,PAUSAS!$E92)&gt;=BE92,0,BE92-SUMIFS(METAS!$D:$D,METAS!$B:$B,PAUSAS!$E92)))</f>
        <v>0</v>
      </c>
      <c r="BG92" s="18">
        <f>IF($B92="","",IF(COUNTIF(BASE!$A:$A,PAUSAS!BG$3)=0,"",SUMIFS(BASE!$AA:$AA,BASE!$A:$A,PAUSAS!BG$3,BASE!$G:$G,PAUSAS!$B92)))</f>
        <v>2.9791666666666668E-2</v>
      </c>
      <c r="BH92" s="18">
        <f>IF(BG92="","",IF(SUMIFS(METAS!$D:$D,METAS!$B:$B,PAUSAS!$E92)&gt;=BG92,0,BG92-SUMIFS(METAS!$D:$D,METAS!$B:$B,PAUSAS!$E92)))</f>
        <v>0</v>
      </c>
      <c r="BI92" s="28">
        <f>IF($B92="","",IF(COUNTIF(BASE!$A:$A,PAUSAS!BI$3)=0,"",SUMIFS(BASE!$AA:$AA,BASE!$A:$A,PAUSAS!BI$3,BASE!$G:$G,PAUSAS!$B92)))</f>
        <v>2.7453703703703702E-2</v>
      </c>
      <c r="BJ92" s="28">
        <f>IF(BI92="","",IF(SUMIFS(METAS!$D:$D,METAS!$B:$B,PAUSAS!$E92)&gt;=BI92,0,BI92-SUMIFS(METAS!$D:$D,METAS!$B:$B,PAUSAS!$E92)))</f>
        <v>0</v>
      </c>
      <c r="BK92" s="18">
        <f>IF($B92="","",IF(COUNTIF(BASE!$A:$A,PAUSAS!BK$3)=0,"",SUMIFS(BASE!$AA:$AA,BASE!$A:$A,PAUSAS!BK$3,BASE!$G:$G,PAUSAS!$B92)))</f>
        <v>0</v>
      </c>
      <c r="BL92" s="18">
        <f>IF(BK92="","",IF(SUMIFS(METAS!$D:$D,METAS!$B:$B,PAUSAS!$E92)&gt;=BK92,0,BK92-SUMIFS(METAS!$D:$D,METAS!$B:$B,PAUSAS!$E92)))</f>
        <v>0</v>
      </c>
      <c r="BM92" s="28">
        <f>IF($B92="","",IF(COUNTIF(BASE!$A:$A,PAUSAS!BM$3)=0,"",SUMIFS(BASE!$AA:$AA,BASE!$A:$A,PAUSAS!BM$3,BASE!$G:$G,PAUSAS!$B92)))</f>
        <v>2.8518518518518519E-2</v>
      </c>
      <c r="BN92" s="28">
        <f>IF(BM92="","",IF(SUMIFS(METAS!$D:$D,METAS!$B:$B,PAUSAS!$E92)&gt;=BM92,0,BM92-SUMIFS(METAS!$D:$D,METAS!$B:$B,PAUSAS!$E92)))</f>
        <v>0</v>
      </c>
      <c r="BO92" s="18">
        <f>IF($B92="","",IF(COUNTIF(BASE!$A:$A,PAUSAS!BO$3)=0,"",SUMIFS(BASE!$AA:$AA,BASE!$A:$A,PAUSAS!BO$3,BASE!$G:$G,PAUSAS!$B92)))</f>
        <v>2.9965277777777778E-2</v>
      </c>
      <c r="BP92" s="18">
        <f>IF(BO92="","",IF(SUMIFS(METAS!$D:$D,METAS!$B:$B,PAUSAS!$E92)&gt;=BO92,0,BO92-SUMIFS(METAS!$D:$D,METAS!$B:$B,PAUSAS!$E92)))</f>
        <v>0</v>
      </c>
      <c r="BQ92" s="28">
        <f>IF($B92="","",IF(COUNTIF(BASE!$A:$A,PAUSAS!BQ$3)=0,"",SUMIFS(BASE!$AA:$AA,BASE!$A:$A,PAUSAS!BQ$3,BASE!$G:$G,PAUSAS!$B92)))</f>
        <v>2.8194444444444446E-2</v>
      </c>
      <c r="BR92" s="28">
        <f>IF(BQ92="","",IF(SUMIFS(METAS!$D:$D,METAS!$B:$B,PAUSAS!$E92)&gt;=BQ92,0,BQ92-SUMIFS(METAS!$D:$D,METAS!$B:$B,PAUSAS!$E92)))</f>
        <v>0</v>
      </c>
      <c r="BS92" s="18">
        <f>IF($B92="","",IF(COUNTIF(BASE!$A:$A,PAUSAS!BS$3)=0,"",SUMIFS(BASE!$AA:$AA,BASE!$A:$A,PAUSAS!BS$3,BASE!$G:$G,PAUSAS!$B92)))</f>
        <v>2.9525462962962962E-2</v>
      </c>
      <c r="BT92" s="18">
        <f>IF(BS92="","",IF(SUMIFS(METAS!$D:$D,METAS!$B:$B,PAUSAS!$E92)&gt;=BS92,0,BS92-SUMIFS(METAS!$D:$D,METAS!$B:$B,PAUSAS!$E92)))</f>
        <v>0</v>
      </c>
      <c r="BU92" s="28">
        <f>IF($B92="","",IF(COUNTIF(BASE!$A:$A,PAUSAS!BU$3)=0,"",SUMIFS(BASE!$AA:$AA,BASE!$A:$A,PAUSAS!BU$3,BASE!$G:$G,PAUSAS!$B92)))</f>
        <v>2.7557870370370371E-2</v>
      </c>
      <c r="BV92" s="28">
        <f>IF(BU92="","",IF(SUMIFS(METAS!$D:$D,METAS!$B:$B,PAUSAS!$E92)&gt;=BU92,0,BU92-SUMIFS(METAS!$D:$D,METAS!$B:$B,PAUSAS!$E92)))</f>
        <v>0</v>
      </c>
    </row>
    <row r="93" spans="2:74" s="8" customFormat="1" x14ac:dyDescent="0.25">
      <c r="B93" s="50">
        <v>91158</v>
      </c>
      <c r="C93" s="16" t="str">
        <f>IF($B93="","",VLOOKUP($B93,EQUIPE!$B:$E,2,0))</f>
        <v>MATHEUS OLIVEIRA PERES</v>
      </c>
      <c r="D93" s="16" t="str">
        <f>IF($B93="","",VLOOKUP($B93,EQUIPE!$B:$F,5,0))</f>
        <v>ULTRAGAZ FRONT</v>
      </c>
      <c r="E93" s="18">
        <f>IF($B93="","",VLOOKUP($B93,EQUIPE!$B:$E,3,0))</f>
        <v>0.2638888888888889</v>
      </c>
      <c r="F93" s="16" t="str">
        <f>IF($B93="","",VLOOKUP($B93,EQUIPE!$B:$E,4,0))</f>
        <v>MARCELA GOMES DE FARIAS</v>
      </c>
      <c r="H93" s="18">
        <f>IF($B93="","",SUMIFS(ABS!$H:$H,ABS!$B:$B,PAUSAS!$B93)*SUMIFS(METAS!$D:$D,METAS!$B:$B,PAUSAS!$E93))</f>
        <v>0.76388888888888884</v>
      </c>
      <c r="I93" s="18">
        <f t="shared" si="1"/>
        <v>0.60728009259259252</v>
      </c>
      <c r="J93" s="18">
        <f t="shared" si="2"/>
        <v>1.2731481481481517E-3</v>
      </c>
      <c r="K93" s="19">
        <f t="shared" si="4"/>
        <v>0.99833333333333329</v>
      </c>
      <c r="M93" s="28">
        <f>IF($B93="","",IF(COUNTIF(BASE!$A:$A,PAUSAS!M$3)=0,"",SUMIFS(BASE!$AA:$AA,BASE!$A:$A,PAUSAS!M$3,BASE!$G:$G,PAUSAS!$B93)))</f>
        <v>0</v>
      </c>
      <c r="N93" s="28">
        <f>IF(M93="","",IF(SUMIFS(METAS!$D:$D,METAS!$B:$B,PAUSAS!$E93)&gt;=M93,0,M93-SUMIFS(METAS!$D:$D,METAS!$B:$B,PAUSAS!$E93)))</f>
        <v>0</v>
      </c>
      <c r="O93" s="18">
        <f>IF($B93="","",IF(COUNTIF(BASE!$A:$A,PAUSAS!O$3)=0,"",SUMIFS(BASE!$AA:$AA,BASE!$A:$A,PAUSAS!O$3,BASE!$G:$G,PAUSAS!$B93)))</f>
        <v>2.9201388888888888E-2</v>
      </c>
      <c r="P93" s="18">
        <f>IF(O93="","",IF(SUMIFS(METAS!$D:$D,METAS!$B:$B,PAUSAS!$E93)&gt;=O93,0,O93-SUMIFS(METAS!$D:$D,METAS!$B:$B,PAUSAS!$E93)))</f>
        <v>0</v>
      </c>
      <c r="Q93" s="28">
        <f>IF($B93="","",IF(COUNTIF(BASE!$A:$A,PAUSAS!Q$3)=0,"",SUMIFS(BASE!$AA:$AA,BASE!$A:$A,PAUSAS!Q$3,BASE!$G:$G,PAUSAS!$B93)))</f>
        <v>2.9513888888888888E-2</v>
      </c>
      <c r="R93" s="28">
        <f>IF(Q93="","",IF(SUMIFS(METAS!$D:$D,METAS!$B:$B,PAUSAS!$E93)&gt;=Q93,0,Q93-SUMIFS(METAS!$D:$D,METAS!$B:$B,PAUSAS!$E93)))</f>
        <v>0</v>
      </c>
      <c r="S93" s="18">
        <f>IF($B93="","",IF(COUNTIF(BASE!$A:$A,PAUSAS!S$3)=0,"",SUMIFS(BASE!$AA:$AA,BASE!$A:$A,PAUSAS!S$3,BASE!$G:$G,PAUSAS!$B93)))</f>
        <v>3.1828703703703706E-2</v>
      </c>
      <c r="T93" s="18">
        <f>IF(S93="","",IF(SUMIFS(METAS!$D:$D,METAS!$B:$B,PAUSAS!$E93)&gt;=S93,0,S93-SUMIFS(METAS!$D:$D,METAS!$B:$B,PAUSAS!$E93)))</f>
        <v>1.2731481481481517E-3</v>
      </c>
      <c r="U93" s="28">
        <f>IF($B93="","",IF(COUNTIF(BASE!$A:$A,PAUSAS!U$3)=0,"",SUMIFS(BASE!$AA:$AA,BASE!$A:$A,PAUSAS!U$3,BASE!$G:$G,PAUSAS!$B93)))</f>
        <v>0</v>
      </c>
      <c r="V93" s="28">
        <f>IF(U93="","",IF(SUMIFS(METAS!$D:$D,METAS!$B:$B,PAUSAS!$E93)&gt;=U93,0,U93-SUMIFS(METAS!$D:$D,METAS!$B:$B,PAUSAS!$E93)))</f>
        <v>0</v>
      </c>
      <c r="W93" s="18">
        <f>IF($B93="","",IF(COUNTIF(BASE!$A:$A,PAUSAS!W$3)=0,"",SUMIFS(BASE!$AA:$AA,BASE!$A:$A,PAUSAS!W$3,BASE!$G:$G,PAUSAS!$B93)))</f>
        <v>2.7777777777777776E-2</v>
      </c>
      <c r="X93" s="18">
        <f>IF(W93="","",IF(SUMIFS(METAS!$D:$D,METAS!$B:$B,PAUSAS!$E93)&gt;=W93,0,W93-SUMIFS(METAS!$D:$D,METAS!$B:$B,PAUSAS!$E93)))</f>
        <v>0</v>
      </c>
      <c r="Y93" s="28">
        <f>IF($B93="","",IF(COUNTIF(BASE!$A:$A,PAUSAS!Y$3)=0,"",SUMIFS(BASE!$AA:$AA,BASE!$A:$A,PAUSAS!Y$3,BASE!$G:$G,PAUSAS!$B93)))</f>
        <v>0</v>
      </c>
      <c r="Z93" s="28">
        <f>IF(Y93="","",IF(SUMIFS(METAS!$D:$D,METAS!$B:$B,PAUSAS!$E93)&gt;=Y93,0,Y93-SUMIFS(METAS!$D:$D,METAS!$B:$B,PAUSAS!$E93)))</f>
        <v>0</v>
      </c>
      <c r="AA93" s="18">
        <f>IF($B93="","",IF(COUNTIF(BASE!$A:$A,PAUSAS!AA$3)=0,"",SUMIFS(BASE!$AA:$AA,BASE!$A:$A,PAUSAS!AA$3,BASE!$G:$G,PAUSAS!$B93)))</f>
        <v>2.9710648148148153E-2</v>
      </c>
      <c r="AB93" s="18">
        <f>IF(AA93="","",IF(SUMIFS(METAS!$D:$D,METAS!$B:$B,PAUSAS!$E93)&gt;=AA93,0,AA93-SUMIFS(METAS!$D:$D,METAS!$B:$B,PAUSAS!$E93)))</f>
        <v>0</v>
      </c>
      <c r="AC93" s="28">
        <f>IF($B93="","",IF(COUNTIF(BASE!$A:$A,PAUSAS!AC$3)=0,"",SUMIFS(BASE!$AA:$AA,BASE!$A:$A,PAUSAS!AC$3,BASE!$G:$G,PAUSAS!$B93)))</f>
        <v>0</v>
      </c>
      <c r="AD93" s="28">
        <f>IF(AC93="","",IF(SUMIFS(METAS!$D:$D,METAS!$B:$B,PAUSAS!$E93)&gt;=AC93,0,AC93-SUMIFS(METAS!$D:$D,METAS!$B:$B,PAUSAS!$E93)))</f>
        <v>0</v>
      </c>
      <c r="AE93" s="18">
        <f>IF($B93="","",IF(COUNTIF(BASE!$A:$A,PAUSAS!AE$3)=0,"",SUMIFS(BASE!$AA:$AA,BASE!$A:$A,PAUSAS!AE$3,BASE!$G:$G,PAUSAS!$B93)))</f>
        <v>2.8090277777777777E-2</v>
      </c>
      <c r="AF93" s="18">
        <f>IF(AE93="","",IF(SUMIFS(METAS!$D:$D,METAS!$B:$B,PAUSAS!$E93)&gt;=AE93,0,AE93-SUMIFS(METAS!$D:$D,METAS!$B:$B,PAUSAS!$E93)))</f>
        <v>0</v>
      </c>
      <c r="AG93" s="28">
        <f>IF($B93="","",IF(COUNTIF(BASE!$A:$A,PAUSAS!AG$3)=0,"",SUMIFS(BASE!$AA:$AA,BASE!$A:$A,PAUSAS!AG$3,BASE!$G:$G,PAUSAS!$B93)))</f>
        <v>2.8298611111111115E-2</v>
      </c>
      <c r="AH93" s="28">
        <f>IF(AG93="","",IF(SUMIFS(METAS!$D:$D,METAS!$B:$B,PAUSAS!$E93)&gt;=AG93,0,AG93-SUMIFS(METAS!$D:$D,METAS!$B:$B,PAUSAS!$E93)))</f>
        <v>0</v>
      </c>
      <c r="AI93" s="18">
        <f>IF($B93="","",IF(COUNTIF(BASE!$A:$A,PAUSAS!AI$3)=0,"",SUMIFS(BASE!$AA:$AA,BASE!$A:$A,PAUSAS!AI$3,BASE!$G:$G,PAUSAS!$B93)))</f>
        <v>2.8993055555555557E-2</v>
      </c>
      <c r="AJ93" s="18">
        <f>IF(AI93="","",IF(SUMIFS(METAS!$D:$D,METAS!$B:$B,PAUSAS!$E93)&gt;=AI93,0,AI93-SUMIFS(METAS!$D:$D,METAS!$B:$B,PAUSAS!$E93)))</f>
        <v>0</v>
      </c>
      <c r="AK93" s="28">
        <f>IF($B93="","",IF(COUNTIF(BASE!$A:$A,PAUSAS!AK$3)=0,"",SUMIFS(BASE!$AA:$AA,BASE!$A:$A,PAUSAS!AK$3,BASE!$G:$G,PAUSAS!$B93)))</f>
        <v>2.0798611111111111E-2</v>
      </c>
      <c r="AL93" s="28">
        <f>IF(AK93="","",IF(SUMIFS(METAS!$D:$D,METAS!$B:$B,PAUSAS!$E93)&gt;=AK93,0,AK93-SUMIFS(METAS!$D:$D,METAS!$B:$B,PAUSAS!$E93)))</f>
        <v>0</v>
      </c>
      <c r="AM93" s="18">
        <f>IF($B93="","",IF(COUNTIF(BASE!$A:$A,PAUSAS!AM$3)=0,"",SUMIFS(BASE!$AA:$AA,BASE!$A:$A,PAUSAS!AM$3,BASE!$G:$G,PAUSAS!$B93)))</f>
        <v>0</v>
      </c>
      <c r="AN93" s="18">
        <f>IF(AM93="","",IF(SUMIFS(METAS!$D:$D,METAS!$B:$B,PAUSAS!$E93)&gt;=AM93,0,AM93-SUMIFS(METAS!$D:$D,METAS!$B:$B,PAUSAS!$E93)))</f>
        <v>0</v>
      </c>
      <c r="AO93" s="28">
        <f>IF($B93="","",IF(COUNTIF(BASE!$A:$A,PAUSAS!AO$3)=0,"",SUMIFS(BASE!$AA:$AA,BASE!$A:$A,PAUSAS!AO$3,BASE!$G:$G,PAUSAS!$B93)))</f>
        <v>2.8495370370370372E-2</v>
      </c>
      <c r="AP93" s="28">
        <f>IF(AO93="","",IF(SUMIFS(METAS!$D:$D,METAS!$B:$B,PAUSAS!$E93)&gt;=AO93,0,AO93-SUMIFS(METAS!$D:$D,METAS!$B:$B,PAUSAS!$E93)))</f>
        <v>0</v>
      </c>
      <c r="AQ93" s="18">
        <f>IF($B93="","",IF(COUNTIF(BASE!$A:$A,PAUSAS!AQ$3)=0,"",SUMIFS(BASE!$AA:$AA,BASE!$A:$A,PAUSAS!AQ$3,BASE!$G:$G,PAUSAS!$B93)))</f>
        <v>2.8368055555555556E-2</v>
      </c>
      <c r="AR93" s="18">
        <f>IF(AQ93="","",IF(SUMIFS(METAS!$D:$D,METAS!$B:$B,PAUSAS!$E93)&gt;=AQ93,0,AQ93-SUMIFS(METAS!$D:$D,METAS!$B:$B,PAUSAS!$E93)))</f>
        <v>0</v>
      </c>
      <c r="AS93" s="28">
        <f>IF($B93="","",IF(COUNTIF(BASE!$A:$A,PAUSAS!AS$3)=0,"",SUMIFS(BASE!$AA:$AA,BASE!$A:$A,PAUSAS!AS$3,BASE!$G:$G,PAUSAS!$B93)))</f>
        <v>2.6608796296296297E-2</v>
      </c>
      <c r="AT93" s="28">
        <f>IF(AS93="","",IF(SUMIFS(METAS!$D:$D,METAS!$B:$B,PAUSAS!$E93)&gt;=AS93,0,AS93-SUMIFS(METAS!$D:$D,METAS!$B:$B,PAUSAS!$E93)))</f>
        <v>0</v>
      </c>
      <c r="AU93" s="18">
        <f>IF($B93="","",IF(COUNTIF(BASE!$A:$A,PAUSAS!AU$3)=0,"",SUMIFS(BASE!$AA:$AA,BASE!$A:$A,PAUSAS!AU$3,BASE!$G:$G,PAUSAS!$B93)))</f>
        <v>2.7048611111111114E-2</v>
      </c>
      <c r="AV93" s="18">
        <f>IF(AU93="","",IF(SUMIFS(METAS!$D:$D,METAS!$B:$B,PAUSAS!$E93)&gt;=AU93,0,AU93-SUMIFS(METAS!$D:$D,METAS!$B:$B,PAUSAS!$E93)))</f>
        <v>0</v>
      </c>
      <c r="AW93" s="28">
        <f>IF($B93="","",IF(COUNTIF(BASE!$A:$A,PAUSAS!AW$3)=0,"",SUMIFS(BASE!$AA:$AA,BASE!$A:$A,PAUSAS!AW$3,BASE!$G:$G,PAUSAS!$B93)))</f>
        <v>2.7766203703703706E-2</v>
      </c>
      <c r="AX93" s="28">
        <f>IF(AW93="","",IF(SUMIFS(METAS!$D:$D,METAS!$B:$B,PAUSAS!$E93)&gt;=AW93,0,AW93-SUMIFS(METAS!$D:$D,METAS!$B:$B,PAUSAS!$E93)))</f>
        <v>0</v>
      </c>
      <c r="AY93" s="18">
        <f>IF($B93="","",IF(COUNTIF(BASE!$A:$A,PAUSAS!AY$3)=0,"",SUMIFS(BASE!$AA:$AA,BASE!$A:$A,PAUSAS!AY$3,BASE!$G:$G,PAUSAS!$B93)))</f>
        <v>0</v>
      </c>
      <c r="AZ93" s="18">
        <f>IF(AY93="","",IF(SUMIFS(METAS!$D:$D,METAS!$B:$B,PAUSAS!$E93)&gt;=AY93,0,AY93-SUMIFS(METAS!$D:$D,METAS!$B:$B,PAUSAS!$E93)))</f>
        <v>0</v>
      </c>
      <c r="BA93" s="28">
        <f>IF($B93="","",IF(COUNTIF(BASE!$A:$A,PAUSAS!BA$3)=0,"",SUMIFS(BASE!$AA:$AA,BASE!$A:$A,PAUSAS!BA$3,BASE!$G:$G,PAUSAS!$B93)))</f>
        <v>0</v>
      </c>
      <c r="BB93" s="28">
        <f>IF(BA93="","",IF(SUMIFS(METAS!$D:$D,METAS!$B:$B,PAUSAS!$E93)&gt;=BA93,0,BA93-SUMIFS(METAS!$D:$D,METAS!$B:$B,PAUSAS!$E93)))</f>
        <v>0</v>
      </c>
      <c r="BC93" s="18">
        <f>IF($B93="","",IF(COUNTIF(BASE!$A:$A,PAUSAS!BC$3)=0,"",SUMIFS(BASE!$AA:$AA,BASE!$A:$A,PAUSAS!BC$3,BASE!$G:$G,PAUSAS!$B93)))</f>
        <v>2.1122685185185189E-2</v>
      </c>
      <c r="BD93" s="18">
        <f>IF(BC93="","",IF(SUMIFS(METAS!$D:$D,METAS!$B:$B,PAUSAS!$E93)&gt;=BC93,0,BC93-SUMIFS(METAS!$D:$D,METAS!$B:$B,PAUSAS!$E93)))</f>
        <v>0</v>
      </c>
      <c r="BE93" s="28">
        <f>IF($B93="","",IF(COUNTIF(BASE!$A:$A,PAUSAS!BE$3)=0,"",SUMIFS(BASE!$AA:$AA,BASE!$A:$A,PAUSAS!BE$3,BASE!$G:$G,PAUSAS!$B93)))</f>
        <v>2.6504629629629628E-2</v>
      </c>
      <c r="BF93" s="28">
        <f>IF(BE93="","",IF(SUMIFS(METAS!$D:$D,METAS!$B:$B,PAUSAS!$E93)&gt;=BE93,0,BE93-SUMIFS(METAS!$D:$D,METAS!$B:$B,PAUSAS!$E93)))</f>
        <v>0</v>
      </c>
      <c r="BG93" s="18">
        <f>IF($B93="","",IF(COUNTIF(BASE!$A:$A,PAUSAS!BG$3)=0,"",SUMIFS(BASE!$AA:$AA,BASE!$A:$A,PAUSAS!BG$3,BASE!$G:$G,PAUSAS!$B93)))</f>
        <v>2.9351851851851851E-2</v>
      </c>
      <c r="BH93" s="18">
        <f>IF(BG93="","",IF(SUMIFS(METAS!$D:$D,METAS!$B:$B,PAUSAS!$E93)&gt;=BG93,0,BG93-SUMIFS(METAS!$D:$D,METAS!$B:$B,PAUSAS!$E93)))</f>
        <v>0</v>
      </c>
      <c r="BI93" s="28">
        <f>IF($B93="","",IF(COUNTIF(BASE!$A:$A,PAUSAS!BI$3)=0,"",SUMIFS(BASE!$AA:$AA,BASE!$A:$A,PAUSAS!BI$3,BASE!$G:$G,PAUSAS!$B93)))</f>
        <v>0</v>
      </c>
      <c r="BJ93" s="28">
        <f>IF(BI93="","",IF(SUMIFS(METAS!$D:$D,METAS!$B:$B,PAUSAS!$E93)&gt;=BI93,0,BI93-SUMIFS(METAS!$D:$D,METAS!$B:$B,PAUSAS!$E93)))</f>
        <v>0</v>
      </c>
      <c r="BK93" s="18">
        <f>IF($B93="","",IF(COUNTIF(BASE!$A:$A,PAUSAS!BK$3)=0,"",SUMIFS(BASE!$AA:$AA,BASE!$A:$A,PAUSAS!BK$3,BASE!$G:$G,PAUSAS!$B93)))</f>
        <v>2.8530092592592593E-2</v>
      </c>
      <c r="BL93" s="18">
        <f>IF(BK93="","",IF(SUMIFS(METAS!$D:$D,METAS!$B:$B,PAUSAS!$E93)&gt;=BK93,0,BK93-SUMIFS(METAS!$D:$D,METAS!$B:$B,PAUSAS!$E93)))</f>
        <v>0</v>
      </c>
      <c r="BM93" s="28">
        <f>IF($B93="","",IF(COUNTIF(BASE!$A:$A,PAUSAS!BM$3)=0,"",SUMIFS(BASE!$AA:$AA,BASE!$A:$A,PAUSAS!BM$3,BASE!$G:$G,PAUSAS!$B93)))</f>
        <v>2.7650462962962963E-2</v>
      </c>
      <c r="BN93" s="28">
        <f>IF(BM93="","",IF(SUMIFS(METAS!$D:$D,METAS!$B:$B,PAUSAS!$E93)&gt;=BM93,0,BM93-SUMIFS(METAS!$D:$D,METAS!$B:$B,PAUSAS!$E93)))</f>
        <v>0</v>
      </c>
      <c r="BO93" s="18">
        <f>IF($B93="","",IF(COUNTIF(BASE!$A:$A,PAUSAS!BO$3)=0,"",SUMIFS(BASE!$AA:$AA,BASE!$A:$A,PAUSAS!BO$3,BASE!$G:$G,PAUSAS!$B93)))</f>
        <v>0</v>
      </c>
      <c r="BP93" s="18">
        <f>IF(BO93="","",IF(SUMIFS(METAS!$D:$D,METAS!$B:$B,PAUSAS!$E93)&gt;=BO93,0,BO93-SUMIFS(METAS!$D:$D,METAS!$B:$B,PAUSAS!$E93)))</f>
        <v>0</v>
      </c>
      <c r="BQ93" s="28">
        <f>IF($B93="","",IF(COUNTIF(BASE!$A:$A,PAUSAS!BQ$3)=0,"",SUMIFS(BASE!$AA:$AA,BASE!$A:$A,PAUSAS!BQ$3,BASE!$G:$G,PAUSAS!$B93)))</f>
        <v>2.7685185185185188E-2</v>
      </c>
      <c r="BR93" s="28">
        <f>IF(BQ93="","",IF(SUMIFS(METAS!$D:$D,METAS!$B:$B,PAUSAS!$E93)&gt;=BQ93,0,BQ93-SUMIFS(METAS!$D:$D,METAS!$B:$B,PAUSAS!$E93)))</f>
        <v>0</v>
      </c>
      <c r="BS93" s="18">
        <f>IF($B93="","",IF(COUNTIF(BASE!$A:$A,PAUSAS!BS$3)=0,"",SUMIFS(BASE!$AA:$AA,BASE!$A:$A,PAUSAS!BS$3,BASE!$G:$G,PAUSAS!$B93)))</f>
        <v>2.6145833333333333E-2</v>
      </c>
      <c r="BT93" s="18">
        <f>IF(BS93="","",IF(SUMIFS(METAS!$D:$D,METAS!$B:$B,PAUSAS!$E93)&gt;=BS93,0,BS93-SUMIFS(METAS!$D:$D,METAS!$B:$B,PAUSAS!$E93)))</f>
        <v>0</v>
      </c>
      <c r="BU93" s="28">
        <f>IF($B93="","",IF(COUNTIF(BASE!$A:$A,PAUSAS!BU$3)=0,"",SUMIFS(BASE!$AA:$AA,BASE!$A:$A,PAUSAS!BU$3,BASE!$G:$G,PAUSAS!$B93)))</f>
        <v>2.778935185185185E-2</v>
      </c>
      <c r="BV93" s="28">
        <f>IF(BU93="","",IF(SUMIFS(METAS!$D:$D,METAS!$B:$B,PAUSAS!$E93)&gt;=BU93,0,BU93-SUMIFS(METAS!$D:$D,METAS!$B:$B,PAUSAS!$E93)))</f>
        <v>0</v>
      </c>
    </row>
    <row r="94" spans="2:74" s="8" customFormat="1" x14ac:dyDescent="0.25">
      <c r="B94" s="50">
        <v>91164</v>
      </c>
      <c r="C94" s="16" t="str">
        <f>IF($B94="","",VLOOKUP($B94,EQUIPE!$B:$E,2,0))</f>
        <v>NEILA GOMES DA SILVA</v>
      </c>
      <c r="D94" s="16" t="str">
        <f>IF($B94="","",VLOOKUP($B94,EQUIPE!$B:$F,5,0))</f>
        <v>ULTRAGAZ FRONT</v>
      </c>
      <c r="E94" s="18">
        <f>IF($B94="","",VLOOKUP($B94,EQUIPE!$B:$E,3,0))</f>
        <v>0.2638888888888889</v>
      </c>
      <c r="F94" s="16" t="str">
        <f>IF($B94="","",VLOOKUP($B94,EQUIPE!$B:$E,4,0))</f>
        <v>DAIATRIZ DO NASCIMENTO</v>
      </c>
      <c r="H94" s="18">
        <f>IF($B94="","",SUMIFS(ABS!$H:$H,ABS!$B:$B,PAUSAS!$B94)*SUMIFS(METAS!$D:$D,METAS!$B:$B,PAUSAS!$E94))</f>
        <v>0.76388888888888884</v>
      </c>
      <c r="I94" s="18">
        <f t="shared" si="1"/>
        <v>0.75061342592592606</v>
      </c>
      <c r="J94" s="18">
        <f t="shared" si="2"/>
        <v>1.1041666666666672E-2</v>
      </c>
      <c r="K94" s="19">
        <f t="shared" si="4"/>
        <v>0.9855454545454545</v>
      </c>
      <c r="M94" s="28">
        <f>IF($B94="","",IF(COUNTIF(BASE!$A:$A,PAUSAS!M$3)=0,"",SUMIFS(BASE!$AA:$AA,BASE!$A:$A,PAUSAS!M$3,BASE!$G:$G,PAUSAS!$B94)))</f>
        <v>0</v>
      </c>
      <c r="N94" s="28">
        <f>IF(M94="","",IF(SUMIFS(METAS!$D:$D,METAS!$B:$B,PAUSAS!$E94)&gt;=M94,0,M94-SUMIFS(METAS!$D:$D,METAS!$B:$B,PAUSAS!$E94)))</f>
        <v>0</v>
      </c>
      <c r="O94" s="18">
        <f>IF($B94="","",IF(COUNTIF(BASE!$A:$A,PAUSAS!O$3)=0,"",SUMIFS(BASE!$AA:$AA,BASE!$A:$A,PAUSAS!O$3,BASE!$G:$G,PAUSAS!$B94)))</f>
        <v>3.0671296296296297E-2</v>
      </c>
      <c r="P94" s="18">
        <f>IF(O94="","",IF(SUMIFS(METAS!$D:$D,METAS!$B:$B,PAUSAS!$E94)&gt;=O94,0,O94-SUMIFS(METAS!$D:$D,METAS!$B:$B,PAUSAS!$E94)))</f>
        <v>1.1574074074074264E-4</v>
      </c>
      <c r="Q94" s="28">
        <f>IF($B94="","",IF(COUNTIF(BASE!$A:$A,PAUSAS!Q$3)=0,"",SUMIFS(BASE!$AA:$AA,BASE!$A:$A,PAUSAS!Q$3,BASE!$G:$G,PAUSAS!$B94)))</f>
        <v>2.9178240740740741E-2</v>
      </c>
      <c r="R94" s="28">
        <f>IF(Q94="","",IF(SUMIFS(METAS!$D:$D,METAS!$B:$B,PAUSAS!$E94)&gt;=Q94,0,Q94-SUMIFS(METAS!$D:$D,METAS!$B:$B,PAUSAS!$E94)))</f>
        <v>0</v>
      </c>
      <c r="S94" s="18">
        <f>IF($B94="","",IF(COUNTIF(BASE!$A:$A,PAUSAS!S$3)=0,"",SUMIFS(BASE!$AA:$AA,BASE!$A:$A,PAUSAS!S$3,BASE!$G:$G,PAUSAS!$B94)))</f>
        <v>2.9386574074074072E-2</v>
      </c>
      <c r="T94" s="18">
        <f>IF(S94="","",IF(SUMIFS(METAS!$D:$D,METAS!$B:$B,PAUSAS!$E94)&gt;=S94,0,S94-SUMIFS(METAS!$D:$D,METAS!$B:$B,PAUSAS!$E94)))</f>
        <v>0</v>
      </c>
      <c r="U94" s="28">
        <f>IF($B94="","",IF(COUNTIF(BASE!$A:$A,PAUSAS!U$3)=0,"",SUMIFS(BASE!$AA:$AA,BASE!$A:$A,PAUSAS!U$3,BASE!$G:$G,PAUSAS!$B94)))</f>
        <v>0</v>
      </c>
      <c r="V94" s="28">
        <f>IF(U94="","",IF(SUMIFS(METAS!$D:$D,METAS!$B:$B,PAUSAS!$E94)&gt;=U94,0,U94-SUMIFS(METAS!$D:$D,METAS!$B:$B,PAUSAS!$E94)))</f>
        <v>0</v>
      </c>
      <c r="W94" s="18">
        <f>IF($B94="","",IF(COUNTIF(BASE!$A:$A,PAUSAS!W$3)=0,"",SUMIFS(BASE!$AA:$AA,BASE!$A:$A,PAUSAS!W$3,BASE!$G:$G,PAUSAS!$B94)))</f>
        <v>2.9351851851851851E-2</v>
      </c>
      <c r="X94" s="18">
        <f>IF(W94="","",IF(SUMIFS(METAS!$D:$D,METAS!$B:$B,PAUSAS!$E94)&gt;=W94,0,W94-SUMIFS(METAS!$D:$D,METAS!$B:$B,PAUSAS!$E94)))</f>
        <v>0</v>
      </c>
      <c r="Y94" s="28">
        <f>IF($B94="","",IF(COUNTIF(BASE!$A:$A,PAUSAS!Y$3)=0,"",SUMIFS(BASE!$AA:$AA,BASE!$A:$A,PAUSAS!Y$3,BASE!$G:$G,PAUSAS!$B94)))</f>
        <v>3.1342592592592589E-2</v>
      </c>
      <c r="Z94" s="28">
        <f>IF(Y94="","",IF(SUMIFS(METAS!$D:$D,METAS!$B:$B,PAUSAS!$E94)&gt;=Y94,0,Y94-SUMIFS(METAS!$D:$D,METAS!$B:$B,PAUSAS!$E94)))</f>
        <v>7.8703703703703401E-4</v>
      </c>
      <c r="AA94" s="18">
        <f>IF($B94="","",IF(COUNTIF(BASE!$A:$A,PAUSAS!AA$3)=0,"",SUMIFS(BASE!$AA:$AA,BASE!$A:$A,PAUSAS!AA$3,BASE!$G:$G,PAUSAS!$B94)))</f>
        <v>3.0428240740740742E-2</v>
      </c>
      <c r="AB94" s="18">
        <f>IF(AA94="","",IF(SUMIFS(METAS!$D:$D,METAS!$B:$B,PAUSAS!$E94)&gt;=AA94,0,AA94-SUMIFS(METAS!$D:$D,METAS!$B:$B,PAUSAS!$E94)))</f>
        <v>0</v>
      </c>
      <c r="AC94" s="28">
        <f>IF($B94="","",IF(COUNTIF(BASE!$A:$A,PAUSAS!AC$3)=0,"",SUMIFS(BASE!$AA:$AA,BASE!$A:$A,PAUSAS!AC$3,BASE!$G:$G,PAUSAS!$B94)))</f>
        <v>3.168981481481481E-2</v>
      </c>
      <c r="AD94" s="28">
        <f>IF(AC94="","",IF(SUMIFS(METAS!$D:$D,METAS!$B:$B,PAUSAS!$E94)&gt;=AC94,0,AC94-SUMIFS(METAS!$D:$D,METAS!$B:$B,PAUSAS!$E94)))</f>
        <v>1.134259259259255E-3</v>
      </c>
      <c r="AE94" s="18">
        <f>IF($B94="","",IF(COUNTIF(BASE!$A:$A,PAUSAS!AE$3)=0,"",SUMIFS(BASE!$AA:$AA,BASE!$A:$A,PAUSAS!AE$3,BASE!$G:$G,PAUSAS!$B94)))</f>
        <v>3.3125000000000002E-2</v>
      </c>
      <c r="AF94" s="18">
        <f>IF(AE94="","",IF(SUMIFS(METAS!$D:$D,METAS!$B:$B,PAUSAS!$E94)&gt;=AE94,0,AE94-SUMIFS(METAS!$D:$D,METAS!$B:$B,PAUSAS!$E94)))</f>
        <v>2.5694444444444471E-3</v>
      </c>
      <c r="AG94" s="28">
        <f>IF($B94="","",IF(COUNTIF(BASE!$A:$A,PAUSAS!AG$3)=0,"",SUMIFS(BASE!$AA:$AA,BASE!$A:$A,PAUSAS!AG$3,BASE!$G:$G,PAUSAS!$B94)))</f>
        <v>3.1608796296296295E-2</v>
      </c>
      <c r="AH94" s="28">
        <f>IF(AG94="","",IF(SUMIFS(METAS!$D:$D,METAS!$B:$B,PAUSAS!$E94)&gt;=AG94,0,AG94-SUMIFS(METAS!$D:$D,METAS!$B:$B,PAUSAS!$E94)))</f>
        <v>1.05324074074074E-3</v>
      </c>
      <c r="AI94" s="18">
        <f>IF($B94="","",IF(COUNTIF(BASE!$A:$A,PAUSAS!AI$3)=0,"",SUMIFS(BASE!$AA:$AA,BASE!$A:$A,PAUSAS!AI$3,BASE!$G:$G,PAUSAS!$B94)))</f>
        <v>0</v>
      </c>
      <c r="AJ94" s="18">
        <f>IF(AI94="","",IF(SUMIFS(METAS!$D:$D,METAS!$B:$B,PAUSAS!$E94)&gt;=AI94,0,AI94-SUMIFS(METAS!$D:$D,METAS!$B:$B,PAUSAS!$E94)))</f>
        <v>0</v>
      </c>
      <c r="AK94" s="28">
        <f>IF($B94="","",IF(COUNTIF(BASE!$A:$A,PAUSAS!AK$3)=0,"",SUMIFS(BASE!$AA:$AA,BASE!$A:$A,PAUSAS!AK$3,BASE!$G:$G,PAUSAS!$B94)))</f>
        <v>2.8946759259259255E-2</v>
      </c>
      <c r="AL94" s="28">
        <f>IF(AK94="","",IF(SUMIFS(METAS!$D:$D,METAS!$B:$B,PAUSAS!$E94)&gt;=AK94,0,AK94-SUMIFS(METAS!$D:$D,METAS!$B:$B,PAUSAS!$E94)))</f>
        <v>0</v>
      </c>
      <c r="AM94" s="18">
        <f>IF($B94="","",IF(COUNTIF(BASE!$A:$A,PAUSAS!AM$3)=0,"",SUMIFS(BASE!$AA:$AA,BASE!$A:$A,PAUSAS!AM$3,BASE!$G:$G,PAUSAS!$B94)))</f>
        <v>2.1817129629629631E-2</v>
      </c>
      <c r="AN94" s="18">
        <f>IF(AM94="","",IF(SUMIFS(METAS!$D:$D,METAS!$B:$B,PAUSAS!$E94)&gt;=AM94,0,AM94-SUMIFS(METAS!$D:$D,METAS!$B:$B,PAUSAS!$E94)))</f>
        <v>0</v>
      </c>
      <c r="AO94" s="28">
        <f>IF($B94="","",IF(COUNTIF(BASE!$A:$A,PAUSAS!AO$3)=0,"",SUMIFS(BASE!$AA:$AA,BASE!$A:$A,PAUSAS!AO$3,BASE!$G:$G,PAUSAS!$B94)))</f>
        <v>2.9618055555555557E-2</v>
      </c>
      <c r="AP94" s="28">
        <f>IF(AO94="","",IF(SUMIFS(METAS!$D:$D,METAS!$B:$B,PAUSAS!$E94)&gt;=AO94,0,AO94-SUMIFS(METAS!$D:$D,METAS!$B:$B,PAUSAS!$E94)))</f>
        <v>0</v>
      </c>
      <c r="AQ94" s="18">
        <f>IF($B94="","",IF(COUNTIF(BASE!$A:$A,PAUSAS!AQ$3)=0,"",SUMIFS(BASE!$AA:$AA,BASE!$A:$A,PAUSAS!AQ$3,BASE!$G:$G,PAUSAS!$B94)))</f>
        <v>3.0590277777777779E-2</v>
      </c>
      <c r="AR94" s="18">
        <f>IF(AQ94="","",IF(SUMIFS(METAS!$D:$D,METAS!$B:$B,PAUSAS!$E94)&gt;=AQ94,0,AQ94-SUMIFS(METAS!$D:$D,METAS!$B:$B,PAUSAS!$E94)))</f>
        <v>3.4722222222224181E-5</v>
      </c>
      <c r="AS94" s="28">
        <f>IF($B94="","",IF(COUNTIF(BASE!$A:$A,PAUSAS!AS$3)=0,"",SUMIFS(BASE!$AA:$AA,BASE!$A:$A,PAUSAS!AS$3,BASE!$G:$G,PAUSAS!$B94)))</f>
        <v>3.0138888888888892E-2</v>
      </c>
      <c r="AT94" s="28">
        <f>IF(AS94="","",IF(SUMIFS(METAS!$D:$D,METAS!$B:$B,PAUSAS!$E94)&gt;=AS94,0,AS94-SUMIFS(METAS!$D:$D,METAS!$B:$B,PAUSAS!$E94)))</f>
        <v>0</v>
      </c>
      <c r="AU94" s="18">
        <f>IF($B94="","",IF(COUNTIF(BASE!$A:$A,PAUSAS!AU$3)=0,"",SUMIFS(BASE!$AA:$AA,BASE!$A:$A,PAUSAS!AU$3,BASE!$G:$G,PAUSAS!$B94)))</f>
        <v>2.7662037037037037E-2</v>
      </c>
      <c r="AV94" s="18">
        <f>IF(AU94="","",IF(SUMIFS(METAS!$D:$D,METAS!$B:$B,PAUSAS!$E94)&gt;=AU94,0,AU94-SUMIFS(METAS!$D:$D,METAS!$B:$B,PAUSAS!$E94)))</f>
        <v>0</v>
      </c>
      <c r="AW94" s="28">
        <f>IF($B94="","",IF(COUNTIF(BASE!$A:$A,PAUSAS!AW$3)=0,"",SUMIFS(BASE!$AA:$AA,BASE!$A:$A,PAUSAS!AW$3,BASE!$G:$G,PAUSAS!$B94)))</f>
        <v>0</v>
      </c>
      <c r="AX94" s="28">
        <f>IF(AW94="","",IF(SUMIFS(METAS!$D:$D,METAS!$B:$B,PAUSAS!$E94)&gt;=AW94,0,AW94-SUMIFS(METAS!$D:$D,METAS!$B:$B,PAUSAS!$E94)))</f>
        <v>0</v>
      </c>
      <c r="AY94" s="18">
        <f>IF($B94="","",IF(COUNTIF(BASE!$A:$A,PAUSAS!AY$3)=0,"",SUMIFS(BASE!$AA:$AA,BASE!$A:$A,PAUSAS!AY$3,BASE!$G:$G,PAUSAS!$B94)))</f>
        <v>3.0914351851851853E-2</v>
      </c>
      <c r="AZ94" s="18">
        <f>IF(AY94="","",IF(SUMIFS(METAS!$D:$D,METAS!$B:$B,PAUSAS!$E94)&gt;=AY94,0,AY94-SUMIFS(METAS!$D:$D,METAS!$B:$B,PAUSAS!$E94)))</f>
        <v>3.5879629629629803E-4</v>
      </c>
      <c r="BA94" s="28">
        <f>IF($B94="","",IF(COUNTIF(BASE!$A:$A,PAUSAS!BA$3)=0,"",SUMIFS(BASE!$AA:$AA,BASE!$A:$A,PAUSAS!BA$3,BASE!$G:$G,PAUSAS!$B94)))</f>
        <v>0</v>
      </c>
      <c r="BB94" s="28">
        <f>IF(BA94="","",IF(SUMIFS(METAS!$D:$D,METAS!$B:$B,PAUSAS!$E94)&gt;=BA94,0,BA94-SUMIFS(METAS!$D:$D,METAS!$B:$B,PAUSAS!$E94)))</f>
        <v>0</v>
      </c>
      <c r="BC94" s="18">
        <f>IF($B94="","",IF(COUNTIF(BASE!$A:$A,PAUSAS!BC$3)=0,"",SUMIFS(BASE!$AA:$AA,BASE!$A:$A,PAUSAS!BC$3,BASE!$G:$G,PAUSAS!$B94)))</f>
        <v>3.0914351851851853E-2</v>
      </c>
      <c r="BD94" s="18">
        <f>IF(BC94="","",IF(SUMIFS(METAS!$D:$D,METAS!$B:$B,PAUSAS!$E94)&gt;=BC94,0,BC94-SUMIFS(METAS!$D:$D,METAS!$B:$B,PAUSAS!$E94)))</f>
        <v>3.5879629629629803E-4</v>
      </c>
      <c r="BE94" s="28">
        <f>IF($B94="","",IF(COUNTIF(BASE!$A:$A,PAUSAS!BE$3)=0,"",SUMIFS(BASE!$AA:$AA,BASE!$A:$A,PAUSAS!BE$3,BASE!$G:$G,PAUSAS!$B94)))</f>
        <v>2.9409722222222226E-2</v>
      </c>
      <c r="BF94" s="28">
        <f>IF(BE94="","",IF(SUMIFS(METAS!$D:$D,METAS!$B:$B,PAUSAS!$E94)&gt;=BE94,0,BE94-SUMIFS(METAS!$D:$D,METAS!$B:$B,PAUSAS!$E94)))</f>
        <v>0</v>
      </c>
      <c r="BG94" s="18">
        <f>IF($B94="","",IF(COUNTIF(BASE!$A:$A,PAUSAS!BG$3)=0,"",SUMIFS(BASE!$AA:$AA,BASE!$A:$A,PAUSAS!BG$3,BASE!$G:$G,PAUSAS!$B94)))</f>
        <v>2.9155092592592594E-2</v>
      </c>
      <c r="BH94" s="18">
        <f>IF(BG94="","",IF(SUMIFS(METAS!$D:$D,METAS!$B:$B,PAUSAS!$E94)&gt;=BG94,0,BG94-SUMIFS(METAS!$D:$D,METAS!$B:$B,PAUSAS!$E94)))</f>
        <v>0</v>
      </c>
      <c r="BI94" s="28">
        <f>IF($B94="","",IF(COUNTIF(BASE!$A:$A,PAUSAS!BI$3)=0,"",SUMIFS(BASE!$AA:$AA,BASE!$A:$A,PAUSAS!BI$3,BASE!$G:$G,PAUSAS!$B94)))</f>
        <v>0</v>
      </c>
      <c r="BJ94" s="28">
        <f>IF(BI94="","",IF(SUMIFS(METAS!$D:$D,METAS!$B:$B,PAUSAS!$E94)&gt;=BI94,0,BI94-SUMIFS(METAS!$D:$D,METAS!$B:$B,PAUSAS!$E94)))</f>
        <v>0</v>
      </c>
      <c r="BK94" s="18">
        <f>IF($B94="","",IF(COUNTIF(BASE!$A:$A,PAUSAS!BK$3)=0,"",SUMIFS(BASE!$AA:$AA,BASE!$A:$A,PAUSAS!BK$3,BASE!$G:$G,PAUSAS!$B94)))</f>
        <v>3.0300925925925926E-2</v>
      </c>
      <c r="BL94" s="18">
        <f>IF(BK94="","",IF(SUMIFS(METAS!$D:$D,METAS!$B:$B,PAUSAS!$E94)&gt;=BK94,0,BK94-SUMIFS(METAS!$D:$D,METAS!$B:$B,PAUSAS!$E94)))</f>
        <v>0</v>
      </c>
      <c r="BM94" s="28">
        <f>IF($B94="","",IF(COUNTIF(BASE!$A:$A,PAUSAS!BM$3)=0,"",SUMIFS(BASE!$AA:$AA,BASE!$A:$A,PAUSAS!BM$3,BASE!$G:$G,PAUSAS!$B94)))</f>
        <v>3.1215277777777779E-2</v>
      </c>
      <c r="BN94" s="28">
        <f>IF(BM94="","",IF(SUMIFS(METAS!$D:$D,METAS!$B:$B,PAUSAS!$E94)&gt;=BM94,0,BM94-SUMIFS(METAS!$D:$D,METAS!$B:$B,PAUSAS!$E94)))</f>
        <v>6.5972222222222474E-4</v>
      </c>
      <c r="BO94" s="18">
        <f>IF($B94="","",IF(COUNTIF(BASE!$A:$A,PAUSAS!BO$3)=0,"",SUMIFS(BASE!$AA:$AA,BASE!$A:$A,PAUSAS!BO$3,BASE!$G:$G,PAUSAS!$B94)))</f>
        <v>2.8761574074074075E-2</v>
      </c>
      <c r="BP94" s="18">
        <f>IF(BO94="","",IF(SUMIFS(METAS!$D:$D,METAS!$B:$B,PAUSAS!$E94)&gt;=BO94,0,BO94-SUMIFS(METAS!$D:$D,METAS!$B:$B,PAUSAS!$E94)))</f>
        <v>0</v>
      </c>
      <c r="BQ94" s="28">
        <f>IF($B94="","",IF(COUNTIF(BASE!$A:$A,PAUSAS!BQ$3)=0,"",SUMIFS(BASE!$AA:$AA,BASE!$A:$A,PAUSAS!BQ$3,BASE!$G:$G,PAUSAS!$B94)))</f>
        <v>3.2407407407407406E-2</v>
      </c>
      <c r="BR94" s="28">
        <f>IF(BQ94="","",IF(SUMIFS(METAS!$D:$D,METAS!$B:$B,PAUSAS!$E94)&gt;=BQ94,0,BQ94-SUMIFS(METAS!$D:$D,METAS!$B:$B,PAUSAS!$E94)))</f>
        <v>1.8518518518518511E-3</v>
      </c>
      <c r="BS94" s="18">
        <f>IF($B94="","",IF(COUNTIF(BASE!$A:$A,PAUSAS!BS$3)=0,"",SUMIFS(BASE!$AA:$AA,BASE!$A:$A,PAUSAS!BS$3,BASE!$G:$G,PAUSAS!$B94)))</f>
        <v>3.2673611111111112E-2</v>
      </c>
      <c r="BT94" s="18">
        <f>IF(BS94="","",IF(SUMIFS(METAS!$D:$D,METAS!$B:$B,PAUSAS!$E94)&gt;=BS94,0,BS94-SUMIFS(METAS!$D:$D,METAS!$B:$B,PAUSAS!$E94)))</f>
        <v>2.1180555555555571E-3</v>
      </c>
      <c r="BU94" s="28">
        <f>IF($B94="","",IF(COUNTIF(BASE!$A:$A,PAUSAS!BU$3)=0,"",SUMIFS(BASE!$AA:$AA,BASE!$A:$A,PAUSAS!BU$3,BASE!$G:$G,PAUSAS!$B94)))</f>
        <v>2.9305555555555553E-2</v>
      </c>
      <c r="BV94" s="28">
        <f>IF(BU94="","",IF(SUMIFS(METAS!$D:$D,METAS!$B:$B,PAUSAS!$E94)&gt;=BU94,0,BU94-SUMIFS(METAS!$D:$D,METAS!$B:$B,PAUSAS!$E94)))</f>
        <v>0</v>
      </c>
    </row>
    <row r="95" spans="2:74" s="8" customFormat="1" x14ac:dyDescent="0.25">
      <c r="B95" s="50">
        <v>91135</v>
      </c>
      <c r="C95" s="16" t="str">
        <f>IF($B95="","",VLOOKUP($B95,EQUIPE!$B:$E,2,0))</f>
        <v>SIDNEY AUGUSTO DA SILVA</v>
      </c>
      <c r="D95" s="16" t="str">
        <f>IF($B95="","",VLOOKUP($B95,EQUIPE!$B:$F,5,0))</f>
        <v>ULTRAGAZ FRONT</v>
      </c>
      <c r="E95" s="18">
        <f>IF($B95="","",VLOOKUP($B95,EQUIPE!$B:$E,3,0))</f>
        <v>0.2638888888888889</v>
      </c>
      <c r="F95" s="16" t="str">
        <f>IF($B95="","",VLOOKUP($B95,EQUIPE!$B:$E,4,0))</f>
        <v>DAIATRIZ DO NASCIMENTO</v>
      </c>
      <c r="H95" s="18">
        <f>IF($B95="","",SUMIFS(ABS!$H:$H,ABS!$B:$B,PAUSAS!$B95)*SUMIFS(METAS!$D:$D,METAS!$B:$B,PAUSAS!$E95))</f>
        <v>0</v>
      </c>
      <c r="I95" s="18">
        <f t="shared" si="1"/>
        <v>0</v>
      </c>
      <c r="J95" s="18">
        <f t="shared" si="2"/>
        <v>0</v>
      </c>
      <c r="K95" s="19">
        <f t="shared" si="4"/>
        <v>1</v>
      </c>
      <c r="M95" s="28">
        <f>IF($B95="","",IF(COUNTIF(BASE!$A:$A,PAUSAS!M$3)=0,"",SUMIFS(BASE!$AA:$AA,BASE!$A:$A,PAUSAS!M$3,BASE!$G:$G,PAUSAS!$B95)))</f>
        <v>0</v>
      </c>
      <c r="N95" s="28">
        <f>IF(M95="","",IF(SUMIFS(METAS!$D:$D,METAS!$B:$B,PAUSAS!$E95)&gt;=M95,0,M95-SUMIFS(METAS!$D:$D,METAS!$B:$B,PAUSAS!$E95)))</f>
        <v>0</v>
      </c>
      <c r="O95" s="18">
        <f>IF($B95="","",IF(COUNTIF(BASE!$A:$A,PAUSAS!O$3)=0,"",SUMIFS(BASE!$AA:$AA,BASE!$A:$A,PAUSAS!O$3,BASE!$G:$G,PAUSAS!$B95)))</f>
        <v>0</v>
      </c>
      <c r="P95" s="18">
        <f>IF(O95="","",IF(SUMIFS(METAS!$D:$D,METAS!$B:$B,PAUSAS!$E95)&gt;=O95,0,O95-SUMIFS(METAS!$D:$D,METAS!$B:$B,PAUSAS!$E95)))</f>
        <v>0</v>
      </c>
      <c r="Q95" s="28">
        <f>IF($B95="","",IF(COUNTIF(BASE!$A:$A,PAUSAS!Q$3)=0,"",SUMIFS(BASE!$AA:$AA,BASE!$A:$A,PAUSAS!Q$3,BASE!$G:$G,PAUSAS!$B95)))</f>
        <v>0</v>
      </c>
      <c r="R95" s="28">
        <f>IF(Q95="","",IF(SUMIFS(METAS!$D:$D,METAS!$B:$B,PAUSAS!$E95)&gt;=Q95,0,Q95-SUMIFS(METAS!$D:$D,METAS!$B:$B,PAUSAS!$E95)))</f>
        <v>0</v>
      </c>
      <c r="S95" s="18">
        <f>IF($B95="","",IF(COUNTIF(BASE!$A:$A,PAUSAS!S$3)=0,"",SUMIFS(BASE!$AA:$AA,BASE!$A:$A,PAUSAS!S$3,BASE!$G:$G,PAUSAS!$B95)))</f>
        <v>0</v>
      </c>
      <c r="T95" s="18">
        <f>IF(S95="","",IF(SUMIFS(METAS!$D:$D,METAS!$B:$B,PAUSAS!$E95)&gt;=S95,0,S95-SUMIFS(METAS!$D:$D,METAS!$B:$B,PAUSAS!$E95)))</f>
        <v>0</v>
      </c>
      <c r="U95" s="28">
        <f>IF($B95="","",IF(COUNTIF(BASE!$A:$A,PAUSAS!U$3)=0,"",SUMIFS(BASE!$AA:$AA,BASE!$A:$A,PAUSAS!U$3,BASE!$G:$G,PAUSAS!$B95)))</f>
        <v>0</v>
      </c>
      <c r="V95" s="28">
        <f>IF(U95="","",IF(SUMIFS(METAS!$D:$D,METAS!$B:$B,PAUSAS!$E95)&gt;=U95,0,U95-SUMIFS(METAS!$D:$D,METAS!$B:$B,PAUSAS!$E95)))</f>
        <v>0</v>
      </c>
      <c r="W95" s="18">
        <f>IF($B95="","",IF(COUNTIF(BASE!$A:$A,PAUSAS!W$3)=0,"",SUMIFS(BASE!$AA:$AA,BASE!$A:$A,PAUSAS!W$3,BASE!$G:$G,PAUSAS!$B95)))</f>
        <v>0</v>
      </c>
      <c r="X95" s="18">
        <f>IF(W95="","",IF(SUMIFS(METAS!$D:$D,METAS!$B:$B,PAUSAS!$E95)&gt;=W95,0,W95-SUMIFS(METAS!$D:$D,METAS!$B:$B,PAUSAS!$E95)))</f>
        <v>0</v>
      </c>
      <c r="Y95" s="28">
        <f>IF($B95="","",IF(COUNTIF(BASE!$A:$A,PAUSAS!Y$3)=0,"",SUMIFS(BASE!$AA:$AA,BASE!$A:$A,PAUSAS!Y$3,BASE!$G:$G,PAUSAS!$B95)))</f>
        <v>0</v>
      </c>
      <c r="Z95" s="28">
        <f>IF(Y95="","",IF(SUMIFS(METAS!$D:$D,METAS!$B:$B,PAUSAS!$E95)&gt;=Y95,0,Y95-SUMIFS(METAS!$D:$D,METAS!$B:$B,PAUSAS!$E95)))</f>
        <v>0</v>
      </c>
      <c r="AA95" s="18">
        <f>IF($B95="","",IF(COUNTIF(BASE!$A:$A,PAUSAS!AA$3)=0,"",SUMIFS(BASE!$AA:$AA,BASE!$A:$A,PAUSAS!AA$3,BASE!$G:$G,PAUSAS!$B95)))</f>
        <v>0</v>
      </c>
      <c r="AB95" s="18">
        <f>IF(AA95="","",IF(SUMIFS(METAS!$D:$D,METAS!$B:$B,PAUSAS!$E95)&gt;=AA95,0,AA95-SUMIFS(METAS!$D:$D,METAS!$B:$B,PAUSAS!$E95)))</f>
        <v>0</v>
      </c>
      <c r="AC95" s="28">
        <f>IF($B95="","",IF(COUNTIF(BASE!$A:$A,PAUSAS!AC$3)=0,"",SUMIFS(BASE!$AA:$AA,BASE!$A:$A,PAUSAS!AC$3,BASE!$G:$G,PAUSAS!$B95)))</f>
        <v>0</v>
      </c>
      <c r="AD95" s="28">
        <f>IF(AC95="","",IF(SUMIFS(METAS!$D:$D,METAS!$B:$B,PAUSAS!$E95)&gt;=AC95,0,AC95-SUMIFS(METAS!$D:$D,METAS!$B:$B,PAUSAS!$E95)))</f>
        <v>0</v>
      </c>
      <c r="AE95" s="18">
        <f>IF($B95="","",IF(COUNTIF(BASE!$A:$A,PAUSAS!AE$3)=0,"",SUMIFS(BASE!$AA:$AA,BASE!$A:$A,PAUSAS!AE$3,BASE!$G:$G,PAUSAS!$B95)))</f>
        <v>0</v>
      </c>
      <c r="AF95" s="18">
        <f>IF(AE95="","",IF(SUMIFS(METAS!$D:$D,METAS!$B:$B,PAUSAS!$E95)&gt;=AE95,0,AE95-SUMIFS(METAS!$D:$D,METAS!$B:$B,PAUSAS!$E95)))</f>
        <v>0</v>
      </c>
      <c r="AG95" s="28">
        <f>IF($B95="","",IF(COUNTIF(BASE!$A:$A,PAUSAS!AG$3)=0,"",SUMIFS(BASE!$AA:$AA,BASE!$A:$A,PAUSAS!AG$3,BASE!$G:$G,PAUSAS!$B95)))</f>
        <v>0</v>
      </c>
      <c r="AH95" s="28">
        <f>IF(AG95="","",IF(SUMIFS(METAS!$D:$D,METAS!$B:$B,PAUSAS!$E95)&gt;=AG95,0,AG95-SUMIFS(METAS!$D:$D,METAS!$B:$B,PAUSAS!$E95)))</f>
        <v>0</v>
      </c>
      <c r="AI95" s="18">
        <f>IF($B95="","",IF(COUNTIF(BASE!$A:$A,PAUSAS!AI$3)=0,"",SUMIFS(BASE!$AA:$AA,BASE!$A:$A,PAUSAS!AI$3,BASE!$G:$G,PAUSAS!$B95)))</f>
        <v>0</v>
      </c>
      <c r="AJ95" s="18">
        <f>IF(AI95="","",IF(SUMIFS(METAS!$D:$D,METAS!$B:$B,PAUSAS!$E95)&gt;=AI95,0,AI95-SUMIFS(METAS!$D:$D,METAS!$B:$B,PAUSAS!$E95)))</f>
        <v>0</v>
      </c>
      <c r="AK95" s="28">
        <f>IF($B95="","",IF(COUNTIF(BASE!$A:$A,PAUSAS!AK$3)=0,"",SUMIFS(BASE!$AA:$AA,BASE!$A:$A,PAUSAS!AK$3,BASE!$G:$G,PAUSAS!$B95)))</f>
        <v>0</v>
      </c>
      <c r="AL95" s="28">
        <f>IF(AK95="","",IF(SUMIFS(METAS!$D:$D,METAS!$B:$B,PAUSAS!$E95)&gt;=AK95,0,AK95-SUMIFS(METAS!$D:$D,METAS!$B:$B,PAUSAS!$E95)))</f>
        <v>0</v>
      </c>
      <c r="AM95" s="18">
        <f>IF($B95="","",IF(COUNTIF(BASE!$A:$A,PAUSAS!AM$3)=0,"",SUMIFS(BASE!$AA:$AA,BASE!$A:$A,PAUSAS!AM$3,BASE!$G:$G,PAUSAS!$B95)))</f>
        <v>0</v>
      </c>
      <c r="AN95" s="18">
        <f>IF(AM95="","",IF(SUMIFS(METAS!$D:$D,METAS!$B:$B,PAUSAS!$E95)&gt;=AM95,0,AM95-SUMIFS(METAS!$D:$D,METAS!$B:$B,PAUSAS!$E95)))</f>
        <v>0</v>
      </c>
      <c r="AO95" s="28">
        <f>IF($B95="","",IF(COUNTIF(BASE!$A:$A,PAUSAS!AO$3)=0,"",SUMIFS(BASE!$AA:$AA,BASE!$A:$A,PAUSAS!AO$3,BASE!$G:$G,PAUSAS!$B95)))</f>
        <v>0</v>
      </c>
      <c r="AP95" s="28">
        <f>IF(AO95="","",IF(SUMIFS(METAS!$D:$D,METAS!$B:$B,PAUSAS!$E95)&gt;=AO95,0,AO95-SUMIFS(METAS!$D:$D,METAS!$B:$B,PAUSAS!$E95)))</f>
        <v>0</v>
      </c>
      <c r="AQ95" s="18">
        <f>IF($B95="","",IF(COUNTIF(BASE!$A:$A,PAUSAS!AQ$3)=0,"",SUMIFS(BASE!$AA:$AA,BASE!$A:$A,PAUSAS!AQ$3,BASE!$G:$G,PAUSAS!$B95)))</f>
        <v>0</v>
      </c>
      <c r="AR95" s="18">
        <f>IF(AQ95="","",IF(SUMIFS(METAS!$D:$D,METAS!$B:$B,PAUSAS!$E95)&gt;=AQ95,0,AQ95-SUMIFS(METAS!$D:$D,METAS!$B:$B,PAUSAS!$E95)))</f>
        <v>0</v>
      </c>
      <c r="AS95" s="28">
        <f>IF($B95="","",IF(COUNTIF(BASE!$A:$A,PAUSAS!AS$3)=0,"",SUMIFS(BASE!$AA:$AA,BASE!$A:$A,PAUSAS!AS$3,BASE!$G:$G,PAUSAS!$B95)))</f>
        <v>0</v>
      </c>
      <c r="AT95" s="28">
        <f>IF(AS95="","",IF(SUMIFS(METAS!$D:$D,METAS!$B:$B,PAUSAS!$E95)&gt;=AS95,0,AS95-SUMIFS(METAS!$D:$D,METAS!$B:$B,PAUSAS!$E95)))</f>
        <v>0</v>
      </c>
      <c r="AU95" s="18">
        <f>IF($B95="","",IF(COUNTIF(BASE!$A:$A,PAUSAS!AU$3)=0,"",SUMIFS(BASE!$AA:$AA,BASE!$A:$A,PAUSAS!AU$3,BASE!$G:$G,PAUSAS!$B95)))</f>
        <v>0</v>
      </c>
      <c r="AV95" s="18">
        <f>IF(AU95="","",IF(SUMIFS(METAS!$D:$D,METAS!$B:$B,PAUSAS!$E95)&gt;=AU95,0,AU95-SUMIFS(METAS!$D:$D,METAS!$B:$B,PAUSAS!$E95)))</f>
        <v>0</v>
      </c>
      <c r="AW95" s="28">
        <f>IF($B95="","",IF(COUNTIF(BASE!$A:$A,PAUSAS!AW$3)=0,"",SUMIFS(BASE!$AA:$AA,BASE!$A:$A,PAUSAS!AW$3,BASE!$G:$G,PAUSAS!$B95)))</f>
        <v>0</v>
      </c>
      <c r="AX95" s="28">
        <f>IF(AW95="","",IF(SUMIFS(METAS!$D:$D,METAS!$B:$B,PAUSAS!$E95)&gt;=AW95,0,AW95-SUMIFS(METAS!$D:$D,METAS!$B:$B,PAUSAS!$E95)))</f>
        <v>0</v>
      </c>
      <c r="AY95" s="18">
        <f>IF($B95="","",IF(COUNTIF(BASE!$A:$A,PAUSAS!AY$3)=0,"",SUMIFS(BASE!$AA:$AA,BASE!$A:$A,PAUSAS!AY$3,BASE!$G:$G,PAUSAS!$B95)))</f>
        <v>0</v>
      </c>
      <c r="AZ95" s="18">
        <f>IF(AY95="","",IF(SUMIFS(METAS!$D:$D,METAS!$B:$B,PAUSAS!$E95)&gt;=AY95,0,AY95-SUMIFS(METAS!$D:$D,METAS!$B:$B,PAUSAS!$E95)))</f>
        <v>0</v>
      </c>
      <c r="BA95" s="28">
        <f>IF($B95="","",IF(COUNTIF(BASE!$A:$A,PAUSAS!BA$3)=0,"",SUMIFS(BASE!$AA:$AA,BASE!$A:$A,PAUSAS!BA$3,BASE!$G:$G,PAUSAS!$B95)))</f>
        <v>0</v>
      </c>
      <c r="BB95" s="28">
        <f>IF(BA95="","",IF(SUMIFS(METAS!$D:$D,METAS!$B:$B,PAUSAS!$E95)&gt;=BA95,0,BA95-SUMIFS(METAS!$D:$D,METAS!$B:$B,PAUSAS!$E95)))</f>
        <v>0</v>
      </c>
      <c r="BC95" s="18">
        <f>IF($B95="","",IF(COUNTIF(BASE!$A:$A,PAUSAS!BC$3)=0,"",SUMIFS(BASE!$AA:$AA,BASE!$A:$A,PAUSAS!BC$3,BASE!$G:$G,PAUSAS!$B95)))</f>
        <v>0</v>
      </c>
      <c r="BD95" s="18">
        <f>IF(BC95="","",IF(SUMIFS(METAS!$D:$D,METAS!$B:$B,PAUSAS!$E95)&gt;=BC95,0,BC95-SUMIFS(METAS!$D:$D,METAS!$B:$B,PAUSAS!$E95)))</f>
        <v>0</v>
      </c>
      <c r="BE95" s="28">
        <f>IF($B95="","",IF(COUNTIF(BASE!$A:$A,PAUSAS!BE$3)=0,"",SUMIFS(BASE!$AA:$AA,BASE!$A:$A,PAUSAS!BE$3,BASE!$G:$G,PAUSAS!$B95)))</f>
        <v>0</v>
      </c>
      <c r="BF95" s="28">
        <f>IF(BE95="","",IF(SUMIFS(METAS!$D:$D,METAS!$B:$B,PAUSAS!$E95)&gt;=BE95,0,BE95-SUMIFS(METAS!$D:$D,METAS!$B:$B,PAUSAS!$E95)))</f>
        <v>0</v>
      </c>
      <c r="BG95" s="18">
        <f>IF($B95="","",IF(COUNTIF(BASE!$A:$A,PAUSAS!BG$3)=0,"",SUMIFS(BASE!$AA:$AA,BASE!$A:$A,PAUSAS!BG$3,BASE!$G:$G,PAUSAS!$B95)))</f>
        <v>0</v>
      </c>
      <c r="BH95" s="18">
        <f>IF(BG95="","",IF(SUMIFS(METAS!$D:$D,METAS!$B:$B,PAUSAS!$E95)&gt;=BG95,0,BG95-SUMIFS(METAS!$D:$D,METAS!$B:$B,PAUSAS!$E95)))</f>
        <v>0</v>
      </c>
      <c r="BI95" s="28">
        <f>IF($B95="","",IF(COUNTIF(BASE!$A:$A,PAUSAS!BI$3)=0,"",SUMIFS(BASE!$AA:$AA,BASE!$A:$A,PAUSAS!BI$3,BASE!$G:$G,PAUSAS!$B95)))</f>
        <v>0</v>
      </c>
      <c r="BJ95" s="28">
        <f>IF(BI95="","",IF(SUMIFS(METAS!$D:$D,METAS!$B:$B,PAUSAS!$E95)&gt;=BI95,0,BI95-SUMIFS(METAS!$D:$D,METAS!$B:$B,PAUSAS!$E95)))</f>
        <v>0</v>
      </c>
      <c r="BK95" s="18">
        <f>IF($B95="","",IF(COUNTIF(BASE!$A:$A,PAUSAS!BK$3)=0,"",SUMIFS(BASE!$AA:$AA,BASE!$A:$A,PAUSAS!BK$3,BASE!$G:$G,PAUSAS!$B95)))</f>
        <v>0</v>
      </c>
      <c r="BL95" s="18">
        <f>IF(BK95="","",IF(SUMIFS(METAS!$D:$D,METAS!$B:$B,PAUSAS!$E95)&gt;=BK95,0,BK95-SUMIFS(METAS!$D:$D,METAS!$B:$B,PAUSAS!$E95)))</f>
        <v>0</v>
      </c>
      <c r="BM95" s="28">
        <f>IF($B95="","",IF(COUNTIF(BASE!$A:$A,PAUSAS!BM$3)=0,"",SUMIFS(BASE!$AA:$AA,BASE!$A:$A,PAUSAS!BM$3,BASE!$G:$G,PAUSAS!$B95)))</f>
        <v>0</v>
      </c>
      <c r="BN95" s="28">
        <f>IF(BM95="","",IF(SUMIFS(METAS!$D:$D,METAS!$B:$B,PAUSAS!$E95)&gt;=BM95,0,BM95-SUMIFS(METAS!$D:$D,METAS!$B:$B,PAUSAS!$E95)))</f>
        <v>0</v>
      </c>
      <c r="BO95" s="18">
        <f>IF($B95="","",IF(COUNTIF(BASE!$A:$A,PAUSAS!BO$3)=0,"",SUMIFS(BASE!$AA:$AA,BASE!$A:$A,PAUSAS!BO$3,BASE!$G:$G,PAUSAS!$B95)))</f>
        <v>0</v>
      </c>
      <c r="BP95" s="18">
        <f>IF(BO95="","",IF(SUMIFS(METAS!$D:$D,METAS!$B:$B,PAUSAS!$E95)&gt;=BO95,0,BO95-SUMIFS(METAS!$D:$D,METAS!$B:$B,PAUSAS!$E95)))</f>
        <v>0</v>
      </c>
      <c r="BQ95" s="28">
        <f>IF($B95="","",IF(COUNTIF(BASE!$A:$A,PAUSAS!BQ$3)=0,"",SUMIFS(BASE!$AA:$AA,BASE!$A:$A,PAUSAS!BQ$3,BASE!$G:$G,PAUSAS!$B95)))</f>
        <v>0</v>
      </c>
      <c r="BR95" s="28">
        <f>IF(BQ95="","",IF(SUMIFS(METAS!$D:$D,METAS!$B:$B,PAUSAS!$E95)&gt;=BQ95,0,BQ95-SUMIFS(METAS!$D:$D,METAS!$B:$B,PAUSAS!$E95)))</f>
        <v>0</v>
      </c>
      <c r="BS95" s="18">
        <f>IF($B95="","",IF(COUNTIF(BASE!$A:$A,PAUSAS!BS$3)=0,"",SUMIFS(BASE!$AA:$AA,BASE!$A:$A,PAUSAS!BS$3,BASE!$G:$G,PAUSAS!$B95)))</f>
        <v>0</v>
      </c>
      <c r="BT95" s="18">
        <f>IF(BS95="","",IF(SUMIFS(METAS!$D:$D,METAS!$B:$B,PAUSAS!$E95)&gt;=BS95,0,BS95-SUMIFS(METAS!$D:$D,METAS!$B:$B,PAUSAS!$E95)))</f>
        <v>0</v>
      </c>
      <c r="BU95" s="28">
        <f>IF($B95="","",IF(COUNTIF(BASE!$A:$A,PAUSAS!BU$3)=0,"",SUMIFS(BASE!$AA:$AA,BASE!$A:$A,PAUSAS!BU$3,BASE!$G:$G,PAUSAS!$B95)))</f>
        <v>0</v>
      </c>
      <c r="BV95" s="28">
        <f>IF(BU95="","",IF(SUMIFS(METAS!$D:$D,METAS!$B:$B,PAUSAS!$E95)&gt;=BU95,0,BU95-SUMIFS(METAS!$D:$D,METAS!$B:$B,PAUSAS!$E95)))</f>
        <v>0</v>
      </c>
    </row>
    <row r="96" spans="2:74" s="8" customFormat="1" x14ac:dyDescent="0.25">
      <c r="B96" s="50">
        <v>91162</v>
      </c>
      <c r="C96" s="16" t="str">
        <f>IF($B96="","",VLOOKUP($B96,EQUIPE!$B:$E,2,0))</f>
        <v>TASSIA BEATRIZ CUNHA SANTANA</v>
      </c>
      <c r="D96" s="16" t="str">
        <f>IF($B96="","",VLOOKUP($B96,EQUIPE!$B:$F,5,0))</f>
        <v>ULTRAGAZ FRONT</v>
      </c>
      <c r="E96" s="18">
        <f>IF($B96="","",VLOOKUP($B96,EQUIPE!$B:$E,3,0))</f>
        <v>0.2638888888888889</v>
      </c>
      <c r="F96" s="16" t="str">
        <f>IF($B96="","",VLOOKUP($B96,EQUIPE!$B:$E,4,0))</f>
        <v>DAIATRIZ DO NASCIMENTO</v>
      </c>
      <c r="H96" s="18">
        <f>IF($B96="","",SUMIFS(ABS!$H:$H,ABS!$B:$B,PAUSAS!$B96)*SUMIFS(METAS!$D:$D,METAS!$B:$B,PAUSAS!$E96))</f>
        <v>0.73333333333333328</v>
      </c>
      <c r="I96" s="18">
        <f t="shared" si="1"/>
        <v>0.61734953703703699</v>
      </c>
      <c r="J96" s="18">
        <f t="shared" si="2"/>
        <v>1.4733796296296307E-2</v>
      </c>
      <c r="K96" s="19">
        <f t="shared" si="4"/>
        <v>0.97990845959595962</v>
      </c>
      <c r="M96" s="28">
        <f>IF($B96="","",IF(COUNTIF(BASE!$A:$A,PAUSAS!M$3)=0,"",SUMIFS(BASE!$AA:$AA,BASE!$A:$A,PAUSAS!M$3,BASE!$G:$G,PAUSAS!$B96)))</f>
        <v>2.7430555555555555E-2</v>
      </c>
      <c r="N96" s="28">
        <f>IF(M96="","",IF(SUMIFS(METAS!$D:$D,METAS!$B:$B,PAUSAS!$E96)&gt;=M96,0,M96-SUMIFS(METAS!$D:$D,METAS!$B:$B,PAUSAS!$E96)))</f>
        <v>0</v>
      </c>
      <c r="O96" s="18">
        <f>IF($B96="","",IF(COUNTIF(BASE!$A:$A,PAUSAS!O$3)=0,"",SUMIFS(BASE!$AA:$AA,BASE!$A:$A,PAUSAS!O$3,BASE!$G:$G,PAUSAS!$B96)))</f>
        <v>2.1944444444444447E-2</v>
      </c>
      <c r="P96" s="18">
        <f>IF(O96="","",IF(SUMIFS(METAS!$D:$D,METAS!$B:$B,PAUSAS!$E96)&gt;=O96,0,O96-SUMIFS(METAS!$D:$D,METAS!$B:$B,PAUSAS!$E96)))</f>
        <v>0</v>
      </c>
      <c r="Q96" s="28">
        <f>IF($B96="","",IF(COUNTIF(BASE!$A:$A,PAUSAS!Q$3)=0,"",SUMIFS(BASE!$AA:$AA,BASE!$A:$A,PAUSAS!Q$3,BASE!$G:$G,PAUSAS!$B96)))</f>
        <v>3.0601851851851852E-2</v>
      </c>
      <c r="R96" s="28">
        <f>IF(Q96="","",IF(SUMIFS(METAS!$D:$D,METAS!$B:$B,PAUSAS!$E96)&gt;=Q96,0,Q96-SUMIFS(METAS!$D:$D,METAS!$B:$B,PAUSAS!$E96)))</f>
        <v>4.6296296296297751E-5</v>
      </c>
      <c r="S96" s="18">
        <f>IF($B96="","",IF(COUNTIF(BASE!$A:$A,PAUSAS!S$3)=0,"",SUMIFS(BASE!$AA:$AA,BASE!$A:$A,PAUSAS!S$3,BASE!$G:$G,PAUSAS!$B96)))</f>
        <v>2.8622685185185185E-2</v>
      </c>
      <c r="T96" s="18">
        <f>IF(S96="","",IF(SUMIFS(METAS!$D:$D,METAS!$B:$B,PAUSAS!$E96)&gt;=S96,0,S96-SUMIFS(METAS!$D:$D,METAS!$B:$B,PAUSAS!$E96)))</f>
        <v>0</v>
      </c>
      <c r="U96" s="28">
        <f>IF($B96="","",IF(COUNTIF(BASE!$A:$A,PAUSAS!U$3)=0,"",SUMIFS(BASE!$AA:$AA,BASE!$A:$A,PAUSAS!U$3,BASE!$G:$G,PAUSAS!$B96)))</f>
        <v>3.0439814814814815E-2</v>
      </c>
      <c r="V96" s="28">
        <f>IF(U96="","",IF(SUMIFS(METAS!$D:$D,METAS!$B:$B,PAUSAS!$E96)&gt;=U96,0,U96-SUMIFS(METAS!$D:$D,METAS!$B:$B,PAUSAS!$E96)))</f>
        <v>0</v>
      </c>
      <c r="W96" s="18">
        <f>IF($B96="","",IF(COUNTIF(BASE!$A:$A,PAUSAS!W$3)=0,"",SUMIFS(BASE!$AA:$AA,BASE!$A:$A,PAUSAS!W$3,BASE!$G:$G,PAUSAS!$B96)))</f>
        <v>3.065972222222222E-2</v>
      </c>
      <c r="X96" s="18">
        <f>IF(W96="","",IF(SUMIFS(METAS!$D:$D,METAS!$B:$B,PAUSAS!$E96)&gt;=W96,0,W96-SUMIFS(METAS!$D:$D,METAS!$B:$B,PAUSAS!$E96)))</f>
        <v>1.041666666666656E-4</v>
      </c>
      <c r="Y96" s="28">
        <f>IF($B96="","",IF(COUNTIF(BASE!$A:$A,PAUSAS!Y$3)=0,"",SUMIFS(BASE!$AA:$AA,BASE!$A:$A,PAUSAS!Y$3,BASE!$G:$G,PAUSAS!$B96)))</f>
        <v>0</v>
      </c>
      <c r="Z96" s="28">
        <f>IF(Y96="","",IF(SUMIFS(METAS!$D:$D,METAS!$B:$B,PAUSAS!$E96)&gt;=Y96,0,Y96-SUMIFS(METAS!$D:$D,METAS!$B:$B,PAUSAS!$E96)))</f>
        <v>0</v>
      </c>
      <c r="AA96" s="18">
        <f>IF($B96="","",IF(COUNTIF(BASE!$A:$A,PAUSAS!AA$3)=0,"",SUMIFS(BASE!$AA:$AA,BASE!$A:$A,PAUSAS!AA$3,BASE!$G:$G,PAUSAS!$B96)))</f>
        <v>0</v>
      </c>
      <c r="AB96" s="18">
        <f>IF(AA96="","",IF(SUMIFS(METAS!$D:$D,METAS!$B:$B,PAUSAS!$E96)&gt;=AA96,0,AA96-SUMIFS(METAS!$D:$D,METAS!$B:$B,PAUSAS!$E96)))</f>
        <v>0</v>
      </c>
      <c r="AC96" s="28">
        <f>IF($B96="","",IF(COUNTIF(BASE!$A:$A,PAUSAS!AC$3)=0,"",SUMIFS(BASE!$AA:$AA,BASE!$A:$A,PAUSAS!AC$3,BASE!$G:$G,PAUSAS!$B96)))</f>
        <v>2.0115740740740743E-2</v>
      </c>
      <c r="AD96" s="28">
        <f>IF(AC96="","",IF(SUMIFS(METAS!$D:$D,METAS!$B:$B,PAUSAS!$E96)&gt;=AC96,0,AC96-SUMIFS(METAS!$D:$D,METAS!$B:$B,PAUSAS!$E96)))</f>
        <v>0</v>
      </c>
      <c r="AE96" s="18">
        <f>IF($B96="","",IF(COUNTIF(BASE!$A:$A,PAUSAS!AE$3)=0,"",SUMIFS(BASE!$AA:$AA,BASE!$A:$A,PAUSAS!AE$3,BASE!$G:$G,PAUSAS!$B96)))</f>
        <v>2.1296296296296296E-2</v>
      </c>
      <c r="AF96" s="18">
        <f>IF(AE96="","",IF(SUMIFS(METAS!$D:$D,METAS!$B:$B,PAUSAS!$E96)&gt;=AE96,0,AE96-SUMIFS(METAS!$D:$D,METAS!$B:$B,PAUSAS!$E96)))</f>
        <v>0</v>
      </c>
      <c r="AG96" s="28">
        <f>IF($B96="","",IF(COUNTIF(BASE!$A:$A,PAUSAS!AG$3)=0,"",SUMIFS(BASE!$AA:$AA,BASE!$A:$A,PAUSAS!AG$3,BASE!$G:$G,PAUSAS!$B96)))</f>
        <v>3.0844907407407408E-2</v>
      </c>
      <c r="AH96" s="28">
        <f>IF(AG96="","",IF(SUMIFS(METAS!$D:$D,METAS!$B:$B,PAUSAS!$E96)&gt;=AG96,0,AG96-SUMIFS(METAS!$D:$D,METAS!$B:$B,PAUSAS!$E96)))</f>
        <v>2.8935185185185314E-4</v>
      </c>
      <c r="AI96" s="18">
        <f>IF($B96="","",IF(COUNTIF(BASE!$A:$A,PAUSAS!AI$3)=0,"",SUMIFS(BASE!$AA:$AA,BASE!$A:$A,PAUSAS!AI$3,BASE!$G:$G,PAUSAS!$B96)))</f>
        <v>0</v>
      </c>
      <c r="AJ96" s="18">
        <f>IF(AI96="","",IF(SUMIFS(METAS!$D:$D,METAS!$B:$B,PAUSAS!$E96)&gt;=AI96,0,AI96-SUMIFS(METAS!$D:$D,METAS!$B:$B,PAUSAS!$E96)))</f>
        <v>0</v>
      </c>
      <c r="AK96" s="28">
        <f>IF($B96="","",IF(COUNTIF(BASE!$A:$A,PAUSAS!AK$3)=0,"",SUMIFS(BASE!$AA:$AA,BASE!$A:$A,PAUSAS!AK$3,BASE!$G:$G,PAUSAS!$B96)))</f>
        <v>2.0972222222222222E-2</v>
      </c>
      <c r="AL96" s="28">
        <f>IF(AK96="","",IF(SUMIFS(METAS!$D:$D,METAS!$B:$B,PAUSAS!$E96)&gt;=AK96,0,AK96-SUMIFS(METAS!$D:$D,METAS!$B:$B,PAUSAS!$E96)))</f>
        <v>0</v>
      </c>
      <c r="AM96" s="18">
        <f>IF($B96="","",IF(COUNTIF(BASE!$A:$A,PAUSAS!AM$3)=0,"",SUMIFS(BASE!$AA:$AA,BASE!$A:$A,PAUSAS!AM$3,BASE!$G:$G,PAUSAS!$B96)))</f>
        <v>0</v>
      </c>
      <c r="AN96" s="18">
        <f>IF(AM96="","",IF(SUMIFS(METAS!$D:$D,METAS!$B:$B,PAUSAS!$E96)&gt;=AM96,0,AM96-SUMIFS(METAS!$D:$D,METAS!$B:$B,PAUSAS!$E96)))</f>
        <v>0</v>
      </c>
      <c r="AO96" s="28">
        <f>IF($B96="","",IF(COUNTIF(BASE!$A:$A,PAUSAS!AO$3)=0,"",SUMIFS(BASE!$AA:$AA,BASE!$A:$A,PAUSAS!AO$3,BASE!$G:$G,PAUSAS!$B96)))</f>
        <v>2.9722222222222223E-2</v>
      </c>
      <c r="AP96" s="28">
        <f>IF(AO96="","",IF(SUMIFS(METAS!$D:$D,METAS!$B:$B,PAUSAS!$E96)&gt;=AO96,0,AO96-SUMIFS(METAS!$D:$D,METAS!$B:$B,PAUSAS!$E96)))</f>
        <v>0</v>
      </c>
      <c r="AQ96" s="18">
        <f>IF($B96="","",IF(COUNTIF(BASE!$A:$A,PAUSAS!AQ$3)=0,"",SUMIFS(BASE!$AA:$AA,BASE!$A:$A,PAUSAS!AQ$3,BASE!$G:$G,PAUSAS!$B96)))</f>
        <v>2.8449074074074071E-2</v>
      </c>
      <c r="AR96" s="18">
        <f>IF(AQ96="","",IF(SUMIFS(METAS!$D:$D,METAS!$B:$B,PAUSAS!$E96)&gt;=AQ96,0,AQ96-SUMIFS(METAS!$D:$D,METAS!$B:$B,PAUSAS!$E96)))</f>
        <v>0</v>
      </c>
      <c r="AS96" s="28">
        <f>IF($B96="","",IF(COUNTIF(BASE!$A:$A,PAUSAS!AS$3)=0,"",SUMIFS(BASE!$AA:$AA,BASE!$A:$A,PAUSAS!AS$3,BASE!$G:$G,PAUSAS!$B96)))</f>
        <v>3.2523148148148148E-2</v>
      </c>
      <c r="AT96" s="28">
        <f>IF(AS96="","",IF(SUMIFS(METAS!$D:$D,METAS!$B:$B,PAUSAS!$E96)&gt;=AS96,0,AS96-SUMIFS(METAS!$D:$D,METAS!$B:$B,PAUSAS!$E96)))</f>
        <v>1.9675925925925937E-3</v>
      </c>
      <c r="AU96" s="18">
        <f>IF($B96="","",IF(COUNTIF(BASE!$A:$A,PAUSAS!AU$3)=0,"",SUMIFS(BASE!$AA:$AA,BASE!$A:$A,PAUSAS!AU$3,BASE!$G:$G,PAUSAS!$B96)))</f>
        <v>1.525462962962963E-2</v>
      </c>
      <c r="AV96" s="18">
        <f>IF(AU96="","",IF(SUMIFS(METAS!$D:$D,METAS!$B:$B,PAUSAS!$E96)&gt;=AU96,0,AU96-SUMIFS(METAS!$D:$D,METAS!$B:$B,PAUSAS!$E96)))</f>
        <v>0</v>
      </c>
      <c r="AW96" s="28">
        <f>IF($B96="","",IF(COUNTIF(BASE!$A:$A,PAUSAS!AW$3)=0,"",SUMIFS(BASE!$AA:$AA,BASE!$A:$A,PAUSAS!AW$3,BASE!$G:$G,PAUSAS!$B96)))</f>
        <v>0</v>
      </c>
      <c r="AX96" s="28">
        <f>IF(AW96="","",IF(SUMIFS(METAS!$D:$D,METAS!$B:$B,PAUSAS!$E96)&gt;=AW96,0,AW96-SUMIFS(METAS!$D:$D,METAS!$B:$B,PAUSAS!$E96)))</f>
        <v>0</v>
      </c>
      <c r="AY96" s="18">
        <f>IF($B96="","",IF(COUNTIF(BASE!$A:$A,PAUSAS!AY$3)=0,"",SUMIFS(BASE!$AA:$AA,BASE!$A:$A,PAUSAS!AY$3,BASE!$G:$G,PAUSAS!$B96)))</f>
        <v>2.2534722222222223E-2</v>
      </c>
      <c r="AZ96" s="18">
        <f>IF(AY96="","",IF(SUMIFS(METAS!$D:$D,METAS!$B:$B,PAUSAS!$E96)&gt;=AY96,0,AY96-SUMIFS(METAS!$D:$D,METAS!$B:$B,PAUSAS!$E96)))</f>
        <v>0</v>
      </c>
      <c r="BA96" s="28">
        <f>IF($B96="","",IF(COUNTIF(BASE!$A:$A,PAUSAS!BA$3)=0,"",SUMIFS(BASE!$AA:$AA,BASE!$A:$A,PAUSAS!BA$3,BASE!$G:$G,PAUSAS!$B96)))</f>
        <v>3.0856481481481478E-2</v>
      </c>
      <c r="BB96" s="28">
        <f>IF(BA96="","",IF(SUMIFS(METAS!$D:$D,METAS!$B:$B,PAUSAS!$E96)&gt;=BA96,0,BA96-SUMIFS(METAS!$D:$D,METAS!$B:$B,PAUSAS!$E96)))</f>
        <v>3.0092592592592324E-4</v>
      </c>
      <c r="BC96" s="18">
        <f>IF($B96="","",IF(COUNTIF(BASE!$A:$A,PAUSAS!BC$3)=0,"",SUMIFS(BASE!$AA:$AA,BASE!$A:$A,PAUSAS!BC$3,BASE!$G:$G,PAUSAS!$B96)))</f>
        <v>0</v>
      </c>
      <c r="BD96" s="18">
        <f>IF(BC96="","",IF(SUMIFS(METAS!$D:$D,METAS!$B:$B,PAUSAS!$E96)&gt;=BC96,0,BC96-SUMIFS(METAS!$D:$D,METAS!$B:$B,PAUSAS!$E96)))</f>
        <v>0</v>
      </c>
      <c r="BE96" s="28">
        <f>IF($B96="","",IF(COUNTIF(BASE!$A:$A,PAUSAS!BE$3)=0,"",SUMIFS(BASE!$AA:$AA,BASE!$A:$A,PAUSAS!BE$3,BASE!$G:$G,PAUSAS!$B96)))</f>
        <v>2.224537037037037E-2</v>
      </c>
      <c r="BF96" s="28">
        <f>IF(BE96="","",IF(SUMIFS(METAS!$D:$D,METAS!$B:$B,PAUSAS!$E96)&gt;=BE96,0,BE96-SUMIFS(METAS!$D:$D,METAS!$B:$B,PAUSAS!$E96)))</f>
        <v>0</v>
      </c>
      <c r="BG96" s="18">
        <f>IF($B96="","",IF(COUNTIF(BASE!$A:$A,PAUSAS!BG$3)=0,"",SUMIFS(BASE!$AA:$AA,BASE!$A:$A,PAUSAS!BG$3,BASE!$G:$G,PAUSAS!$B96)))</f>
        <v>0</v>
      </c>
      <c r="BH96" s="18">
        <f>IF(BG96="","",IF(SUMIFS(METAS!$D:$D,METAS!$B:$B,PAUSAS!$E96)&gt;=BG96,0,BG96-SUMIFS(METAS!$D:$D,METAS!$B:$B,PAUSAS!$E96)))</f>
        <v>0</v>
      </c>
      <c r="BI96" s="28">
        <f>IF($B96="","",IF(COUNTIF(BASE!$A:$A,PAUSAS!BI$3)=0,"",SUMIFS(BASE!$AA:$AA,BASE!$A:$A,PAUSAS!BI$3,BASE!$G:$G,PAUSAS!$B96)))</f>
        <v>2.9803240740740741E-2</v>
      </c>
      <c r="BJ96" s="28">
        <f>IF(BI96="","",IF(SUMIFS(METAS!$D:$D,METAS!$B:$B,PAUSAS!$E96)&gt;=BI96,0,BI96-SUMIFS(METAS!$D:$D,METAS!$B:$B,PAUSAS!$E96)))</f>
        <v>0</v>
      </c>
      <c r="BK96" s="18">
        <f>IF($B96="","",IF(COUNTIF(BASE!$A:$A,PAUSAS!BK$3)=0,"",SUMIFS(BASE!$AA:$AA,BASE!$A:$A,PAUSAS!BK$3,BASE!$G:$G,PAUSAS!$B96)))</f>
        <v>3.2106481481481486E-2</v>
      </c>
      <c r="BL96" s="18">
        <f>IF(BK96="","",IF(SUMIFS(METAS!$D:$D,METAS!$B:$B,PAUSAS!$E96)&gt;=BK96,0,BK96-SUMIFS(METAS!$D:$D,METAS!$B:$B,PAUSAS!$E96)))</f>
        <v>1.5509259259259313E-3</v>
      </c>
      <c r="BM96" s="28">
        <f>IF($B96="","",IF(COUNTIF(BASE!$A:$A,PAUSAS!BM$3)=0,"",SUMIFS(BASE!$AA:$AA,BASE!$A:$A,PAUSAS!BM$3,BASE!$G:$G,PAUSAS!$B96)))</f>
        <v>2.3240740740740739E-2</v>
      </c>
      <c r="BN96" s="28">
        <f>IF(BM96="","",IF(SUMIFS(METAS!$D:$D,METAS!$B:$B,PAUSAS!$E96)&gt;=BM96,0,BM96-SUMIFS(METAS!$D:$D,METAS!$B:$B,PAUSAS!$E96)))</f>
        <v>0</v>
      </c>
      <c r="BO96" s="18">
        <f>IF($B96="","",IF(COUNTIF(BASE!$A:$A,PAUSAS!BO$3)=0,"",SUMIFS(BASE!$AA:$AA,BASE!$A:$A,PAUSAS!BO$3,BASE!$G:$G,PAUSAS!$B96)))</f>
        <v>4.1030092592592597E-2</v>
      </c>
      <c r="BP96" s="18">
        <f>IF(BO96="","",IF(SUMIFS(METAS!$D:$D,METAS!$B:$B,PAUSAS!$E96)&gt;=BO96,0,BO96-SUMIFS(METAS!$D:$D,METAS!$B:$B,PAUSAS!$E96)))</f>
        <v>1.0474537037037043E-2</v>
      </c>
      <c r="BQ96" s="28">
        <f>IF($B96="","",IF(COUNTIF(BASE!$A:$A,PAUSAS!BQ$3)=0,"",SUMIFS(BASE!$AA:$AA,BASE!$A:$A,PAUSAS!BQ$3,BASE!$G:$G,PAUSAS!$B96)))</f>
        <v>2.853009259259259E-2</v>
      </c>
      <c r="BR96" s="28">
        <f>IF(BQ96="","",IF(SUMIFS(METAS!$D:$D,METAS!$B:$B,PAUSAS!$E96)&gt;=BQ96,0,BQ96-SUMIFS(METAS!$D:$D,METAS!$B:$B,PAUSAS!$E96)))</f>
        <v>0</v>
      </c>
      <c r="BS96" s="18">
        <f>IF($B96="","",IF(COUNTIF(BASE!$A:$A,PAUSAS!BS$3)=0,"",SUMIFS(BASE!$AA:$AA,BASE!$A:$A,PAUSAS!BS$3,BASE!$G:$G,PAUSAS!$B96)))</f>
        <v>0</v>
      </c>
      <c r="BT96" s="18">
        <f>IF(BS96="","",IF(SUMIFS(METAS!$D:$D,METAS!$B:$B,PAUSAS!$E96)&gt;=BS96,0,BS96-SUMIFS(METAS!$D:$D,METAS!$B:$B,PAUSAS!$E96)))</f>
        <v>0</v>
      </c>
      <c r="BU96" s="28">
        <f>IF($B96="","",IF(COUNTIF(BASE!$A:$A,PAUSAS!BU$3)=0,"",SUMIFS(BASE!$AA:$AA,BASE!$A:$A,PAUSAS!BU$3,BASE!$G:$G,PAUSAS!$B96)))</f>
        <v>1.8124999999999999E-2</v>
      </c>
      <c r="BV96" s="28">
        <f>IF(BU96="","",IF(SUMIFS(METAS!$D:$D,METAS!$B:$B,PAUSAS!$E96)&gt;=BU96,0,BU96-SUMIFS(METAS!$D:$D,METAS!$B:$B,PAUSAS!$E96)))</f>
        <v>0</v>
      </c>
    </row>
    <row r="97" spans="2:74" s="8" customFormat="1" x14ac:dyDescent="0.25">
      <c r="B97" s="50">
        <v>91230</v>
      </c>
      <c r="C97" s="16" t="str">
        <f>IF($B97="","",VLOOKUP($B97,EQUIPE!$B:$E,2,0))</f>
        <v>PIN EXTRA</v>
      </c>
      <c r="D97" s="16" t="str">
        <f>IF($B97="","",VLOOKUP($B97,EQUIPE!$B:$F,5,0))</f>
        <v>ULTRAGAZ FRONT</v>
      </c>
      <c r="E97" s="18">
        <f>IF($B97="","",VLOOKUP($B97,EQUIPE!$B:$E,3,0))</f>
        <v>0.2638888888888889</v>
      </c>
      <c r="F97" s="16" t="str">
        <f>IF($B97="","",VLOOKUP($B97,EQUIPE!$B:$E,4,0))</f>
        <v>DANIELA PEREZ</v>
      </c>
      <c r="H97" s="18">
        <f>IF($B97="","",SUMIFS(ABS!$H:$H,ABS!$B:$B,PAUSAS!$B97)*SUMIFS(METAS!$D:$D,METAS!$B:$B,PAUSAS!$E97))</f>
        <v>0</v>
      </c>
      <c r="I97" s="18">
        <f t="shared" si="1"/>
        <v>0</v>
      </c>
      <c r="J97" s="18">
        <f t="shared" si="2"/>
        <v>0</v>
      </c>
      <c r="K97" s="19">
        <f t="shared" si="4"/>
        <v>1</v>
      </c>
      <c r="M97" s="28">
        <f>IF($B97="","",IF(COUNTIF(BASE!$A:$A,PAUSAS!M$3)=0,"",SUMIFS(BASE!$AA:$AA,BASE!$A:$A,PAUSAS!M$3,BASE!$G:$G,PAUSAS!$B97)))</f>
        <v>0</v>
      </c>
      <c r="N97" s="28">
        <f>IF(M97="","",IF(SUMIFS(METAS!$D:$D,METAS!$B:$B,PAUSAS!$E97)&gt;=M97,0,M97-SUMIFS(METAS!$D:$D,METAS!$B:$B,PAUSAS!$E97)))</f>
        <v>0</v>
      </c>
      <c r="O97" s="18">
        <f>IF($B97="","",IF(COUNTIF(BASE!$A:$A,PAUSAS!O$3)=0,"",SUMIFS(BASE!$AA:$AA,BASE!$A:$A,PAUSAS!O$3,BASE!$G:$G,PAUSAS!$B97)))</f>
        <v>0</v>
      </c>
      <c r="P97" s="18">
        <f>IF(O97="","",IF(SUMIFS(METAS!$D:$D,METAS!$B:$B,PAUSAS!$E97)&gt;=O97,0,O97-SUMIFS(METAS!$D:$D,METAS!$B:$B,PAUSAS!$E97)))</f>
        <v>0</v>
      </c>
      <c r="Q97" s="28">
        <f>IF($B97="","",IF(COUNTIF(BASE!$A:$A,PAUSAS!Q$3)=0,"",SUMIFS(BASE!$AA:$AA,BASE!$A:$A,PAUSAS!Q$3,BASE!$G:$G,PAUSAS!$B97)))</f>
        <v>0</v>
      </c>
      <c r="R97" s="28">
        <f>IF(Q97="","",IF(SUMIFS(METAS!$D:$D,METAS!$B:$B,PAUSAS!$E97)&gt;=Q97,0,Q97-SUMIFS(METAS!$D:$D,METAS!$B:$B,PAUSAS!$E97)))</f>
        <v>0</v>
      </c>
      <c r="S97" s="18">
        <f>IF($B97="","",IF(COUNTIF(BASE!$A:$A,PAUSAS!S$3)=0,"",SUMIFS(BASE!$AA:$AA,BASE!$A:$A,PAUSAS!S$3,BASE!$G:$G,PAUSAS!$B97)))</f>
        <v>0</v>
      </c>
      <c r="T97" s="18">
        <f>IF(S97="","",IF(SUMIFS(METAS!$D:$D,METAS!$B:$B,PAUSAS!$E97)&gt;=S97,0,S97-SUMIFS(METAS!$D:$D,METAS!$B:$B,PAUSAS!$E97)))</f>
        <v>0</v>
      </c>
      <c r="U97" s="28">
        <f>IF($B97="","",IF(COUNTIF(BASE!$A:$A,PAUSAS!U$3)=0,"",SUMIFS(BASE!$AA:$AA,BASE!$A:$A,PAUSAS!U$3,BASE!$G:$G,PAUSAS!$B97)))</f>
        <v>0</v>
      </c>
      <c r="V97" s="28">
        <f>IF(U97="","",IF(SUMIFS(METAS!$D:$D,METAS!$B:$B,PAUSAS!$E97)&gt;=U97,0,U97-SUMIFS(METAS!$D:$D,METAS!$B:$B,PAUSAS!$E97)))</f>
        <v>0</v>
      </c>
      <c r="W97" s="18">
        <f>IF($B97="","",IF(COUNTIF(BASE!$A:$A,PAUSAS!W$3)=0,"",SUMIFS(BASE!$AA:$AA,BASE!$A:$A,PAUSAS!W$3,BASE!$G:$G,PAUSAS!$B97)))</f>
        <v>0</v>
      </c>
      <c r="X97" s="18">
        <f>IF(W97="","",IF(SUMIFS(METAS!$D:$D,METAS!$B:$B,PAUSAS!$E97)&gt;=W97,0,W97-SUMIFS(METAS!$D:$D,METAS!$B:$B,PAUSAS!$E97)))</f>
        <v>0</v>
      </c>
      <c r="Y97" s="28">
        <f>IF($B97="","",IF(COUNTIF(BASE!$A:$A,PAUSAS!Y$3)=0,"",SUMIFS(BASE!$AA:$AA,BASE!$A:$A,PAUSAS!Y$3,BASE!$G:$G,PAUSAS!$B97)))</f>
        <v>0</v>
      </c>
      <c r="Z97" s="28">
        <f>IF(Y97="","",IF(SUMIFS(METAS!$D:$D,METAS!$B:$B,PAUSAS!$E97)&gt;=Y97,0,Y97-SUMIFS(METAS!$D:$D,METAS!$B:$B,PAUSAS!$E97)))</f>
        <v>0</v>
      </c>
      <c r="AA97" s="18">
        <f>IF($B97="","",IF(COUNTIF(BASE!$A:$A,PAUSAS!AA$3)=0,"",SUMIFS(BASE!$AA:$AA,BASE!$A:$A,PAUSAS!AA$3,BASE!$G:$G,PAUSAS!$B97)))</f>
        <v>0</v>
      </c>
      <c r="AB97" s="18">
        <f>IF(AA97="","",IF(SUMIFS(METAS!$D:$D,METAS!$B:$B,PAUSAS!$E97)&gt;=AA97,0,AA97-SUMIFS(METAS!$D:$D,METAS!$B:$B,PAUSAS!$E97)))</f>
        <v>0</v>
      </c>
      <c r="AC97" s="28">
        <f>IF($B97="","",IF(COUNTIF(BASE!$A:$A,PAUSAS!AC$3)=0,"",SUMIFS(BASE!$AA:$AA,BASE!$A:$A,PAUSAS!AC$3,BASE!$G:$G,PAUSAS!$B97)))</f>
        <v>0</v>
      </c>
      <c r="AD97" s="28">
        <f>IF(AC97="","",IF(SUMIFS(METAS!$D:$D,METAS!$B:$B,PAUSAS!$E97)&gt;=AC97,0,AC97-SUMIFS(METAS!$D:$D,METAS!$B:$B,PAUSAS!$E97)))</f>
        <v>0</v>
      </c>
      <c r="AE97" s="18">
        <f>IF($B97="","",IF(COUNTIF(BASE!$A:$A,PAUSAS!AE$3)=0,"",SUMIFS(BASE!$AA:$AA,BASE!$A:$A,PAUSAS!AE$3,BASE!$G:$G,PAUSAS!$B97)))</f>
        <v>0</v>
      </c>
      <c r="AF97" s="18">
        <f>IF(AE97="","",IF(SUMIFS(METAS!$D:$D,METAS!$B:$B,PAUSAS!$E97)&gt;=AE97,0,AE97-SUMIFS(METAS!$D:$D,METAS!$B:$B,PAUSAS!$E97)))</f>
        <v>0</v>
      </c>
      <c r="AG97" s="28">
        <f>IF($B97="","",IF(COUNTIF(BASE!$A:$A,PAUSAS!AG$3)=0,"",SUMIFS(BASE!$AA:$AA,BASE!$A:$A,PAUSAS!AG$3,BASE!$G:$G,PAUSAS!$B97)))</f>
        <v>0</v>
      </c>
      <c r="AH97" s="28">
        <f>IF(AG97="","",IF(SUMIFS(METAS!$D:$D,METAS!$B:$B,PAUSAS!$E97)&gt;=AG97,0,AG97-SUMIFS(METAS!$D:$D,METAS!$B:$B,PAUSAS!$E97)))</f>
        <v>0</v>
      </c>
      <c r="AI97" s="18">
        <f>IF($B97="","",IF(COUNTIF(BASE!$A:$A,PAUSAS!AI$3)=0,"",SUMIFS(BASE!$AA:$AA,BASE!$A:$A,PAUSAS!AI$3,BASE!$G:$G,PAUSAS!$B97)))</f>
        <v>0</v>
      </c>
      <c r="AJ97" s="18">
        <f>IF(AI97="","",IF(SUMIFS(METAS!$D:$D,METAS!$B:$B,PAUSAS!$E97)&gt;=AI97,0,AI97-SUMIFS(METAS!$D:$D,METAS!$B:$B,PAUSAS!$E97)))</f>
        <v>0</v>
      </c>
      <c r="AK97" s="28">
        <f>IF($B97="","",IF(COUNTIF(BASE!$A:$A,PAUSAS!AK$3)=0,"",SUMIFS(BASE!$AA:$AA,BASE!$A:$A,PAUSAS!AK$3,BASE!$G:$G,PAUSAS!$B97)))</f>
        <v>0</v>
      </c>
      <c r="AL97" s="28">
        <f>IF(AK97="","",IF(SUMIFS(METAS!$D:$D,METAS!$B:$B,PAUSAS!$E97)&gt;=AK97,0,AK97-SUMIFS(METAS!$D:$D,METAS!$B:$B,PAUSAS!$E97)))</f>
        <v>0</v>
      </c>
      <c r="AM97" s="18">
        <f>IF($B97="","",IF(COUNTIF(BASE!$A:$A,PAUSAS!AM$3)=0,"",SUMIFS(BASE!$AA:$AA,BASE!$A:$A,PAUSAS!AM$3,BASE!$G:$G,PAUSAS!$B97)))</f>
        <v>0</v>
      </c>
      <c r="AN97" s="18">
        <f>IF(AM97="","",IF(SUMIFS(METAS!$D:$D,METAS!$B:$B,PAUSAS!$E97)&gt;=AM97,0,AM97-SUMIFS(METAS!$D:$D,METAS!$B:$B,PAUSAS!$E97)))</f>
        <v>0</v>
      </c>
      <c r="AO97" s="28">
        <f>IF($B97="","",IF(COUNTIF(BASE!$A:$A,PAUSAS!AO$3)=0,"",SUMIFS(BASE!$AA:$AA,BASE!$A:$A,PAUSAS!AO$3,BASE!$G:$G,PAUSAS!$B97)))</f>
        <v>0</v>
      </c>
      <c r="AP97" s="28">
        <f>IF(AO97="","",IF(SUMIFS(METAS!$D:$D,METAS!$B:$B,PAUSAS!$E97)&gt;=AO97,0,AO97-SUMIFS(METAS!$D:$D,METAS!$B:$B,PAUSAS!$E97)))</f>
        <v>0</v>
      </c>
      <c r="AQ97" s="18">
        <f>IF($B97="","",IF(COUNTIF(BASE!$A:$A,PAUSAS!AQ$3)=0,"",SUMIFS(BASE!$AA:$AA,BASE!$A:$A,PAUSAS!AQ$3,BASE!$G:$G,PAUSAS!$B97)))</f>
        <v>0</v>
      </c>
      <c r="AR97" s="18">
        <f>IF(AQ97="","",IF(SUMIFS(METAS!$D:$D,METAS!$B:$B,PAUSAS!$E97)&gt;=AQ97,0,AQ97-SUMIFS(METAS!$D:$D,METAS!$B:$B,PAUSAS!$E97)))</f>
        <v>0</v>
      </c>
      <c r="AS97" s="28">
        <f>IF($B97="","",IF(COUNTIF(BASE!$A:$A,PAUSAS!AS$3)=0,"",SUMIFS(BASE!$AA:$AA,BASE!$A:$A,PAUSAS!AS$3,BASE!$G:$G,PAUSAS!$B97)))</f>
        <v>0</v>
      </c>
      <c r="AT97" s="28">
        <f>IF(AS97="","",IF(SUMIFS(METAS!$D:$D,METAS!$B:$B,PAUSAS!$E97)&gt;=AS97,0,AS97-SUMIFS(METAS!$D:$D,METAS!$B:$B,PAUSAS!$E97)))</f>
        <v>0</v>
      </c>
      <c r="AU97" s="18">
        <f>IF($B97="","",IF(COUNTIF(BASE!$A:$A,PAUSAS!AU$3)=0,"",SUMIFS(BASE!$AA:$AA,BASE!$A:$A,PAUSAS!AU$3,BASE!$G:$G,PAUSAS!$B97)))</f>
        <v>0</v>
      </c>
      <c r="AV97" s="18">
        <f>IF(AU97="","",IF(SUMIFS(METAS!$D:$D,METAS!$B:$B,PAUSAS!$E97)&gt;=AU97,0,AU97-SUMIFS(METAS!$D:$D,METAS!$B:$B,PAUSAS!$E97)))</f>
        <v>0</v>
      </c>
      <c r="AW97" s="28">
        <f>IF($B97="","",IF(COUNTIF(BASE!$A:$A,PAUSAS!AW$3)=0,"",SUMIFS(BASE!$AA:$AA,BASE!$A:$A,PAUSAS!AW$3,BASE!$G:$G,PAUSAS!$B97)))</f>
        <v>0</v>
      </c>
      <c r="AX97" s="28">
        <f>IF(AW97="","",IF(SUMIFS(METAS!$D:$D,METAS!$B:$B,PAUSAS!$E97)&gt;=AW97,0,AW97-SUMIFS(METAS!$D:$D,METAS!$B:$B,PAUSAS!$E97)))</f>
        <v>0</v>
      </c>
      <c r="AY97" s="18">
        <f>IF($B97="","",IF(COUNTIF(BASE!$A:$A,PAUSAS!AY$3)=0,"",SUMIFS(BASE!$AA:$AA,BASE!$A:$A,PAUSAS!AY$3,BASE!$G:$G,PAUSAS!$B97)))</f>
        <v>0</v>
      </c>
      <c r="AZ97" s="18">
        <f>IF(AY97="","",IF(SUMIFS(METAS!$D:$D,METAS!$B:$B,PAUSAS!$E97)&gt;=AY97,0,AY97-SUMIFS(METAS!$D:$D,METAS!$B:$B,PAUSAS!$E97)))</f>
        <v>0</v>
      </c>
      <c r="BA97" s="28">
        <f>IF($B97="","",IF(COUNTIF(BASE!$A:$A,PAUSAS!BA$3)=0,"",SUMIFS(BASE!$AA:$AA,BASE!$A:$A,PAUSAS!BA$3,BASE!$G:$G,PAUSAS!$B97)))</f>
        <v>0</v>
      </c>
      <c r="BB97" s="28">
        <f>IF(BA97="","",IF(SUMIFS(METAS!$D:$D,METAS!$B:$B,PAUSAS!$E97)&gt;=BA97,0,BA97-SUMIFS(METAS!$D:$D,METAS!$B:$B,PAUSAS!$E97)))</f>
        <v>0</v>
      </c>
      <c r="BC97" s="18">
        <f>IF($B97="","",IF(COUNTIF(BASE!$A:$A,PAUSAS!BC$3)=0,"",SUMIFS(BASE!$AA:$AA,BASE!$A:$A,PAUSAS!BC$3,BASE!$G:$G,PAUSAS!$B97)))</f>
        <v>0</v>
      </c>
      <c r="BD97" s="18">
        <f>IF(BC97="","",IF(SUMIFS(METAS!$D:$D,METAS!$B:$B,PAUSAS!$E97)&gt;=BC97,0,BC97-SUMIFS(METAS!$D:$D,METAS!$B:$B,PAUSAS!$E97)))</f>
        <v>0</v>
      </c>
      <c r="BE97" s="28">
        <f>IF($B97="","",IF(COUNTIF(BASE!$A:$A,PAUSAS!BE$3)=0,"",SUMIFS(BASE!$AA:$AA,BASE!$A:$A,PAUSAS!BE$3,BASE!$G:$G,PAUSAS!$B97)))</f>
        <v>0</v>
      </c>
      <c r="BF97" s="28">
        <f>IF(BE97="","",IF(SUMIFS(METAS!$D:$D,METAS!$B:$B,PAUSAS!$E97)&gt;=BE97,0,BE97-SUMIFS(METAS!$D:$D,METAS!$B:$B,PAUSAS!$E97)))</f>
        <v>0</v>
      </c>
      <c r="BG97" s="18">
        <f>IF($B97="","",IF(COUNTIF(BASE!$A:$A,PAUSAS!BG$3)=0,"",SUMIFS(BASE!$AA:$AA,BASE!$A:$A,PAUSAS!BG$3,BASE!$G:$G,PAUSAS!$B97)))</f>
        <v>0</v>
      </c>
      <c r="BH97" s="18">
        <f>IF(BG97="","",IF(SUMIFS(METAS!$D:$D,METAS!$B:$B,PAUSAS!$E97)&gt;=BG97,0,BG97-SUMIFS(METAS!$D:$D,METAS!$B:$B,PAUSAS!$E97)))</f>
        <v>0</v>
      </c>
      <c r="BI97" s="28">
        <f>IF($B97="","",IF(COUNTIF(BASE!$A:$A,PAUSAS!BI$3)=0,"",SUMIFS(BASE!$AA:$AA,BASE!$A:$A,PAUSAS!BI$3,BASE!$G:$G,PAUSAS!$B97)))</f>
        <v>0</v>
      </c>
      <c r="BJ97" s="28">
        <f>IF(BI97="","",IF(SUMIFS(METAS!$D:$D,METAS!$B:$B,PAUSAS!$E97)&gt;=BI97,0,BI97-SUMIFS(METAS!$D:$D,METAS!$B:$B,PAUSAS!$E97)))</f>
        <v>0</v>
      </c>
      <c r="BK97" s="18">
        <f>IF($B97="","",IF(COUNTIF(BASE!$A:$A,PAUSAS!BK$3)=0,"",SUMIFS(BASE!$AA:$AA,BASE!$A:$A,PAUSAS!BK$3,BASE!$G:$G,PAUSAS!$B97)))</f>
        <v>0</v>
      </c>
      <c r="BL97" s="18">
        <f>IF(BK97="","",IF(SUMIFS(METAS!$D:$D,METAS!$B:$B,PAUSAS!$E97)&gt;=BK97,0,BK97-SUMIFS(METAS!$D:$D,METAS!$B:$B,PAUSAS!$E97)))</f>
        <v>0</v>
      </c>
      <c r="BM97" s="28">
        <f>IF($B97="","",IF(COUNTIF(BASE!$A:$A,PAUSAS!BM$3)=0,"",SUMIFS(BASE!$AA:$AA,BASE!$A:$A,PAUSAS!BM$3,BASE!$G:$G,PAUSAS!$B97)))</f>
        <v>0</v>
      </c>
      <c r="BN97" s="28">
        <f>IF(BM97="","",IF(SUMIFS(METAS!$D:$D,METAS!$B:$B,PAUSAS!$E97)&gt;=BM97,0,BM97-SUMIFS(METAS!$D:$D,METAS!$B:$B,PAUSAS!$E97)))</f>
        <v>0</v>
      </c>
      <c r="BO97" s="18">
        <f>IF($B97="","",IF(COUNTIF(BASE!$A:$A,PAUSAS!BO$3)=0,"",SUMIFS(BASE!$AA:$AA,BASE!$A:$A,PAUSAS!BO$3,BASE!$G:$G,PAUSAS!$B97)))</f>
        <v>0</v>
      </c>
      <c r="BP97" s="18">
        <f>IF(BO97="","",IF(SUMIFS(METAS!$D:$D,METAS!$B:$B,PAUSAS!$E97)&gt;=BO97,0,BO97-SUMIFS(METAS!$D:$D,METAS!$B:$B,PAUSAS!$E97)))</f>
        <v>0</v>
      </c>
      <c r="BQ97" s="28">
        <f>IF($B97="","",IF(COUNTIF(BASE!$A:$A,PAUSAS!BQ$3)=0,"",SUMIFS(BASE!$AA:$AA,BASE!$A:$A,PAUSAS!BQ$3,BASE!$G:$G,PAUSAS!$B97)))</f>
        <v>0</v>
      </c>
      <c r="BR97" s="28">
        <f>IF(BQ97="","",IF(SUMIFS(METAS!$D:$D,METAS!$B:$B,PAUSAS!$E97)&gt;=BQ97,0,BQ97-SUMIFS(METAS!$D:$D,METAS!$B:$B,PAUSAS!$E97)))</f>
        <v>0</v>
      </c>
      <c r="BS97" s="18">
        <f>IF($B97="","",IF(COUNTIF(BASE!$A:$A,PAUSAS!BS$3)=0,"",SUMIFS(BASE!$AA:$AA,BASE!$A:$A,PAUSAS!BS$3,BASE!$G:$G,PAUSAS!$B97)))</f>
        <v>0</v>
      </c>
      <c r="BT97" s="18">
        <f>IF(BS97="","",IF(SUMIFS(METAS!$D:$D,METAS!$B:$B,PAUSAS!$E97)&gt;=BS97,0,BS97-SUMIFS(METAS!$D:$D,METAS!$B:$B,PAUSAS!$E97)))</f>
        <v>0</v>
      </c>
      <c r="BU97" s="28">
        <f>IF($B97="","",IF(COUNTIF(BASE!$A:$A,PAUSAS!BU$3)=0,"",SUMIFS(BASE!$AA:$AA,BASE!$A:$A,PAUSAS!BU$3,BASE!$G:$G,PAUSAS!$B97)))</f>
        <v>0</v>
      </c>
      <c r="BV97" s="28">
        <f>IF(BU97="","",IF(SUMIFS(METAS!$D:$D,METAS!$B:$B,PAUSAS!$E97)&gt;=BU97,0,BU97-SUMIFS(METAS!$D:$D,METAS!$B:$B,PAUSAS!$E97)))</f>
        <v>0</v>
      </c>
    </row>
    <row r="98" spans="2:74" s="8" customFormat="1" x14ac:dyDescent="0.25">
      <c r="B98" s="50">
        <v>91240</v>
      </c>
      <c r="C98" s="16" t="str">
        <f>IF($B98="","",VLOOKUP($B98,EQUIPE!$B:$E,2,0))</f>
        <v>GIOVANNA MARIA DA SILVA</v>
      </c>
      <c r="D98" s="16" t="str">
        <f>IF($B98="","",VLOOKUP($B98,EQUIPE!$B:$F,5,0))</f>
        <v>ULTRAGAZ FRONT</v>
      </c>
      <c r="E98" s="18">
        <f>IF($B98="","",VLOOKUP($B98,EQUIPE!$B:$E,3,0))</f>
        <v>0.2638888888888889</v>
      </c>
      <c r="F98" s="16" t="str">
        <f>IF($B98="","",VLOOKUP($B98,EQUIPE!$B:$E,4,0))</f>
        <v>MARCELA GOMES DE FARIAS</v>
      </c>
      <c r="H98" s="18">
        <f>IF($B98="","",SUMIFS(ABS!$H:$H,ABS!$B:$B,PAUSAS!$B98)*SUMIFS(METAS!$D:$D,METAS!$B:$B,PAUSAS!$E98))</f>
        <v>0.82499999999999996</v>
      </c>
      <c r="I98" s="18">
        <f t="shared" si="1"/>
        <v>0.39416666666666672</v>
      </c>
      <c r="J98" s="18">
        <f t="shared" si="2"/>
        <v>2.5462962962963E-3</v>
      </c>
      <c r="K98" s="19">
        <f t="shared" si="4"/>
        <v>0.99691358024691357</v>
      </c>
      <c r="M98" s="28">
        <f>IF($B98="","",IF(COUNTIF(BASE!$A:$A,PAUSAS!M$3)=0,"",SUMIFS(BASE!$AA:$AA,BASE!$A:$A,PAUSAS!M$3,BASE!$G:$G,PAUSAS!$B98)))</f>
        <v>2.7847222222222225E-2</v>
      </c>
      <c r="N98" s="28">
        <f>IF(M98="","",IF(SUMIFS(METAS!$D:$D,METAS!$B:$B,PAUSAS!$E98)&gt;=M98,0,M98-SUMIFS(METAS!$D:$D,METAS!$B:$B,PAUSAS!$E98)))</f>
        <v>0</v>
      </c>
      <c r="O98" s="18">
        <f>IF($B98="","",IF(COUNTIF(BASE!$A:$A,PAUSAS!O$3)=0,"",SUMIFS(BASE!$AA:$AA,BASE!$A:$A,PAUSAS!O$3,BASE!$G:$G,PAUSAS!$B98)))</f>
        <v>3.3101851851851855E-2</v>
      </c>
      <c r="P98" s="18">
        <f>IF(O98="","",IF(SUMIFS(METAS!$D:$D,METAS!$B:$B,PAUSAS!$E98)&gt;=O98,0,O98-SUMIFS(METAS!$D:$D,METAS!$B:$B,PAUSAS!$E98)))</f>
        <v>2.5462962962963E-3</v>
      </c>
      <c r="Q98" s="28">
        <f>IF($B98="","",IF(COUNTIF(BASE!$A:$A,PAUSAS!Q$3)=0,"",SUMIFS(BASE!$AA:$AA,BASE!$A:$A,PAUSAS!Q$3,BASE!$G:$G,PAUSAS!$B98)))</f>
        <v>2.6851851851851849E-2</v>
      </c>
      <c r="R98" s="28">
        <f>IF(Q98="","",IF(SUMIFS(METAS!$D:$D,METAS!$B:$B,PAUSAS!$E98)&gt;=Q98,0,Q98-SUMIFS(METAS!$D:$D,METAS!$B:$B,PAUSAS!$E98)))</f>
        <v>0</v>
      </c>
      <c r="S98" s="18">
        <f>IF($B98="","",IF(COUNTIF(BASE!$A:$A,PAUSAS!S$3)=0,"",SUMIFS(BASE!$AA:$AA,BASE!$A:$A,PAUSAS!S$3,BASE!$G:$G,PAUSAS!$B98)))</f>
        <v>2.8217592592592593E-2</v>
      </c>
      <c r="T98" s="18">
        <f>IF(S98="","",IF(SUMIFS(METAS!$D:$D,METAS!$B:$B,PAUSAS!$E98)&gt;=S98,0,S98-SUMIFS(METAS!$D:$D,METAS!$B:$B,PAUSAS!$E98)))</f>
        <v>0</v>
      </c>
      <c r="U98" s="28">
        <f>IF($B98="","",IF(COUNTIF(BASE!$A:$A,PAUSAS!U$3)=0,"",SUMIFS(BASE!$AA:$AA,BASE!$A:$A,PAUSAS!U$3,BASE!$G:$G,PAUSAS!$B98)))</f>
        <v>2.841435185185185E-2</v>
      </c>
      <c r="V98" s="28">
        <f>IF(U98="","",IF(SUMIFS(METAS!$D:$D,METAS!$B:$B,PAUSAS!$E98)&gt;=U98,0,U98-SUMIFS(METAS!$D:$D,METAS!$B:$B,PAUSAS!$E98)))</f>
        <v>0</v>
      </c>
      <c r="W98" s="18">
        <f>IF($B98="","",IF(COUNTIF(BASE!$A:$A,PAUSAS!W$3)=0,"",SUMIFS(BASE!$AA:$AA,BASE!$A:$A,PAUSAS!W$3,BASE!$G:$G,PAUSAS!$B98)))</f>
        <v>2.778935185185185E-2</v>
      </c>
      <c r="X98" s="18">
        <f>IF(W98="","",IF(SUMIFS(METAS!$D:$D,METAS!$B:$B,PAUSAS!$E98)&gt;=W98,0,W98-SUMIFS(METAS!$D:$D,METAS!$B:$B,PAUSAS!$E98)))</f>
        <v>0</v>
      </c>
      <c r="Y98" s="28">
        <f>IF($B98="","",IF(COUNTIF(BASE!$A:$A,PAUSAS!Y$3)=0,"",SUMIFS(BASE!$AA:$AA,BASE!$A:$A,PAUSAS!Y$3,BASE!$G:$G,PAUSAS!$B98)))</f>
        <v>0</v>
      </c>
      <c r="Z98" s="28">
        <f>IF(Y98="","",IF(SUMIFS(METAS!$D:$D,METAS!$B:$B,PAUSAS!$E98)&gt;=Y98,0,Y98-SUMIFS(METAS!$D:$D,METAS!$B:$B,PAUSAS!$E98)))</f>
        <v>0</v>
      </c>
      <c r="AA98" s="18">
        <f>IF($B98="","",IF(COUNTIF(BASE!$A:$A,PAUSAS!AA$3)=0,"",SUMIFS(BASE!$AA:$AA,BASE!$A:$A,PAUSAS!AA$3,BASE!$G:$G,PAUSAS!$B98)))</f>
        <v>2.9270833333333336E-2</v>
      </c>
      <c r="AB98" s="18">
        <f>IF(AA98="","",IF(SUMIFS(METAS!$D:$D,METAS!$B:$B,PAUSAS!$E98)&gt;=AA98,0,AA98-SUMIFS(METAS!$D:$D,METAS!$B:$B,PAUSAS!$E98)))</f>
        <v>0</v>
      </c>
      <c r="AC98" s="28">
        <f>IF($B98="","",IF(COUNTIF(BASE!$A:$A,PAUSAS!AC$3)=0,"",SUMIFS(BASE!$AA:$AA,BASE!$A:$A,PAUSAS!AC$3,BASE!$G:$G,PAUSAS!$B98)))</f>
        <v>2.7384259259259261E-2</v>
      </c>
      <c r="AD98" s="28">
        <f>IF(AC98="","",IF(SUMIFS(METAS!$D:$D,METAS!$B:$B,PAUSAS!$E98)&gt;=AC98,0,AC98-SUMIFS(METAS!$D:$D,METAS!$B:$B,PAUSAS!$E98)))</f>
        <v>0</v>
      </c>
      <c r="AE98" s="18">
        <f>IF($B98="","",IF(COUNTIF(BASE!$A:$A,PAUSAS!AE$3)=0,"",SUMIFS(BASE!$AA:$AA,BASE!$A:$A,PAUSAS!AE$3,BASE!$G:$G,PAUSAS!$B98)))</f>
        <v>2.7870370370370368E-2</v>
      </c>
      <c r="AF98" s="18">
        <f>IF(AE98="","",IF(SUMIFS(METAS!$D:$D,METAS!$B:$B,PAUSAS!$E98)&gt;=AE98,0,AE98-SUMIFS(METAS!$D:$D,METAS!$B:$B,PAUSAS!$E98)))</f>
        <v>0</v>
      </c>
      <c r="AG98" s="28">
        <f>IF($B98="","",IF(COUNTIF(BASE!$A:$A,PAUSAS!AG$3)=0,"",SUMIFS(BASE!$AA:$AA,BASE!$A:$A,PAUSAS!AG$3,BASE!$G:$G,PAUSAS!$B98)))</f>
        <v>2.7025462962962963E-2</v>
      </c>
      <c r="AH98" s="28">
        <f>IF(AG98="","",IF(SUMIFS(METAS!$D:$D,METAS!$B:$B,PAUSAS!$E98)&gt;=AG98,0,AG98-SUMIFS(METAS!$D:$D,METAS!$B:$B,PAUSAS!$E98)))</f>
        <v>0</v>
      </c>
      <c r="AI98" s="18">
        <f>IF($B98="","",IF(COUNTIF(BASE!$A:$A,PAUSAS!AI$3)=0,"",SUMIFS(BASE!$AA:$AA,BASE!$A:$A,PAUSAS!AI$3,BASE!$G:$G,PAUSAS!$B98)))</f>
        <v>2.7141203703703702E-2</v>
      </c>
      <c r="AJ98" s="18">
        <f>IF(AI98="","",IF(SUMIFS(METAS!$D:$D,METAS!$B:$B,PAUSAS!$E98)&gt;=AI98,0,AI98-SUMIFS(METAS!$D:$D,METAS!$B:$B,PAUSAS!$E98)))</f>
        <v>0</v>
      </c>
      <c r="AK98" s="28">
        <f>IF($B98="","",IF(COUNTIF(BASE!$A:$A,PAUSAS!AK$3)=0,"",SUMIFS(BASE!$AA:$AA,BASE!$A:$A,PAUSAS!AK$3,BASE!$G:$G,PAUSAS!$B98)))</f>
        <v>2.7708333333333331E-2</v>
      </c>
      <c r="AL98" s="28">
        <f>IF(AK98="","",IF(SUMIFS(METAS!$D:$D,METAS!$B:$B,PAUSAS!$E98)&gt;=AK98,0,AK98-SUMIFS(METAS!$D:$D,METAS!$B:$B,PAUSAS!$E98)))</f>
        <v>0</v>
      </c>
      <c r="AM98" s="18">
        <f>IF($B98="","",IF(COUNTIF(BASE!$A:$A,PAUSAS!AM$3)=0,"",SUMIFS(BASE!$AA:$AA,BASE!$A:$A,PAUSAS!AM$3,BASE!$G:$G,PAUSAS!$B98)))</f>
        <v>0</v>
      </c>
      <c r="AN98" s="18">
        <f>IF(AM98="","",IF(SUMIFS(METAS!$D:$D,METAS!$B:$B,PAUSAS!$E98)&gt;=AM98,0,AM98-SUMIFS(METAS!$D:$D,METAS!$B:$B,PAUSAS!$E98)))</f>
        <v>0</v>
      </c>
      <c r="AO98" s="28">
        <f>IF($B98="","",IF(COUNTIF(BASE!$A:$A,PAUSAS!AO$3)=0,"",SUMIFS(BASE!$AA:$AA,BASE!$A:$A,PAUSAS!AO$3,BASE!$G:$G,PAUSAS!$B98)))</f>
        <v>2.7905092592592592E-2</v>
      </c>
      <c r="AP98" s="28">
        <f>IF(AO98="","",IF(SUMIFS(METAS!$D:$D,METAS!$B:$B,PAUSAS!$E98)&gt;=AO98,0,AO98-SUMIFS(METAS!$D:$D,METAS!$B:$B,PAUSAS!$E98)))</f>
        <v>0</v>
      </c>
      <c r="AQ98" s="18">
        <f>IF($B98="","",IF(COUNTIF(BASE!$A:$A,PAUSAS!AQ$3)=0,"",SUMIFS(BASE!$AA:$AA,BASE!$A:$A,PAUSAS!AQ$3,BASE!$G:$G,PAUSAS!$B98)))</f>
        <v>2.7638888888888893E-2</v>
      </c>
      <c r="AR98" s="18">
        <f>IF(AQ98="","",IF(SUMIFS(METAS!$D:$D,METAS!$B:$B,PAUSAS!$E98)&gt;=AQ98,0,AQ98-SUMIFS(METAS!$D:$D,METAS!$B:$B,PAUSAS!$E98)))</f>
        <v>0</v>
      </c>
      <c r="AS98" s="28">
        <f>IF($B98="","",IF(COUNTIF(BASE!$A:$A,PAUSAS!AS$3)=0,"",SUMIFS(BASE!$AA:$AA,BASE!$A:$A,PAUSAS!AS$3,BASE!$G:$G,PAUSAS!$B98)))</f>
        <v>0</v>
      </c>
      <c r="AT98" s="28">
        <f>IF(AS98="","",IF(SUMIFS(METAS!$D:$D,METAS!$B:$B,PAUSAS!$E98)&gt;=AS98,0,AS98-SUMIFS(METAS!$D:$D,METAS!$B:$B,PAUSAS!$E98)))</f>
        <v>0</v>
      </c>
      <c r="AU98" s="18">
        <f>IF($B98="","",IF(COUNTIF(BASE!$A:$A,PAUSAS!AU$3)=0,"",SUMIFS(BASE!$AA:$AA,BASE!$A:$A,PAUSAS!AU$3,BASE!$G:$G,PAUSAS!$B98)))</f>
        <v>0</v>
      </c>
      <c r="AV98" s="18">
        <f>IF(AU98="","",IF(SUMIFS(METAS!$D:$D,METAS!$B:$B,PAUSAS!$E98)&gt;=AU98,0,AU98-SUMIFS(METAS!$D:$D,METAS!$B:$B,PAUSAS!$E98)))</f>
        <v>0</v>
      </c>
      <c r="AW98" s="28">
        <f>IF($B98="","",IF(COUNTIF(BASE!$A:$A,PAUSAS!AW$3)=0,"",SUMIFS(BASE!$AA:$AA,BASE!$A:$A,PAUSAS!AW$3,BASE!$G:$G,PAUSAS!$B98)))</f>
        <v>0</v>
      </c>
      <c r="AX98" s="28">
        <f>IF(AW98="","",IF(SUMIFS(METAS!$D:$D,METAS!$B:$B,PAUSAS!$E98)&gt;=AW98,0,AW98-SUMIFS(METAS!$D:$D,METAS!$B:$B,PAUSAS!$E98)))</f>
        <v>0</v>
      </c>
      <c r="AY98" s="18">
        <f>IF($B98="","",IF(COUNTIF(BASE!$A:$A,PAUSAS!AY$3)=0,"",SUMIFS(BASE!$AA:$AA,BASE!$A:$A,PAUSAS!AY$3,BASE!$G:$G,PAUSAS!$B98)))</f>
        <v>0</v>
      </c>
      <c r="AZ98" s="18">
        <f>IF(AY98="","",IF(SUMIFS(METAS!$D:$D,METAS!$B:$B,PAUSAS!$E98)&gt;=AY98,0,AY98-SUMIFS(METAS!$D:$D,METAS!$B:$B,PAUSAS!$E98)))</f>
        <v>0</v>
      </c>
      <c r="BA98" s="28">
        <f>IF($B98="","",IF(COUNTIF(BASE!$A:$A,PAUSAS!BA$3)=0,"",SUMIFS(BASE!$AA:$AA,BASE!$A:$A,PAUSAS!BA$3,BASE!$G:$G,PAUSAS!$B98)))</f>
        <v>0</v>
      </c>
      <c r="BB98" s="28">
        <f>IF(BA98="","",IF(SUMIFS(METAS!$D:$D,METAS!$B:$B,PAUSAS!$E98)&gt;=BA98,0,BA98-SUMIFS(METAS!$D:$D,METAS!$B:$B,PAUSAS!$E98)))</f>
        <v>0</v>
      </c>
      <c r="BC98" s="18">
        <f>IF($B98="","",IF(COUNTIF(BASE!$A:$A,PAUSAS!BC$3)=0,"",SUMIFS(BASE!$AA:$AA,BASE!$A:$A,PAUSAS!BC$3,BASE!$G:$G,PAUSAS!$B98)))</f>
        <v>0</v>
      </c>
      <c r="BD98" s="18">
        <f>IF(BC98="","",IF(SUMIFS(METAS!$D:$D,METAS!$B:$B,PAUSAS!$E98)&gt;=BC98,0,BC98-SUMIFS(METAS!$D:$D,METAS!$B:$B,PAUSAS!$E98)))</f>
        <v>0</v>
      </c>
      <c r="BE98" s="28">
        <f>IF($B98="","",IF(COUNTIF(BASE!$A:$A,PAUSAS!BE$3)=0,"",SUMIFS(BASE!$AA:$AA,BASE!$A:$A,PAUSAS!BE$3,BASE!$G:$G,PAUSAS!$B98)))</f>
        <v>0</v>
      </c>
      <c r="BF98" s="28">
        <f>IF(BE98="","",IF(SUMIFS(METAS!$D:$D,METAS!$B:$B,PAUSAS!$E98)&gt;=BE98,0,BE98-SUMIFS(METAS!$D:$D,METAS!$B:$B,PAUSAS!$E98)))</f>
        <v>0</v>
      </c>
      <c r="BG98" s="18">
        <f>IF($B98="","",IF(COUNTIF(BASE!$A:$A,PAUSAS!BG$3)=0,"",SUMIFS(BASE!$AA:$AA,BASE!$A:$A,PAUSAS!BG$3,BASE!$G:$G,PAUSAS!$B98)))</f>
        <v>0</v>
      </c>
      <c r="BH98" s="18">
        <f>IF(BG98="","",IF(SUMIFS(METAS!$D:$D,METAS!$B:$B,PAUSAS!$E98)&gt;=BG98,0,BG98-SUMIFS(METAS!$D:$D,METAS!$B:$B,PAUSAS!$E98)))</f>
        <v>0</v>
      </c>
      <c r="BI98" s="28">
        <f>IF($B98="","",IF(COUNTIF(BASE!$A:$A,PAUSAS!BI$3)=0,"",SUMIFS(BASE!$AA:$AA,BASE!$A:$A,PAUSAS!BI$3,BASE!$G:$G,PAUSAS!$B98)))</f>
        <v>0</v>
      </c>
      <c r="BJ98" s="28">
        <f>IF(BI98="","",IF(SUMIFS(METAS!$D:$D,METAS!$B:$B,PAUSAS!$E98)&gt;=BI98,0,BI98-SUMIFS(METAS!$D:$D,METAS!$B:$B,PAUSAS!$E98)))</f>
        <v>0</v>
      </c>
      <c r="BK98" s="18">
        <f>IF($B98="","",IF(COUNTIF(BASE!$A:$A,PAUSAS!BK$3)=0,"",SUMIFS(BASE!$AA:$AA,BASE!$A:$A,PAUSAS!BK$3,BASE!$G:$G,PAUSAS!$B98)))</f>
        <v>0</v>
      </c>
      <c r="BL98" s="18">
        <f>IF(BK98="","",IF(SUMIFS(METAS!$D:$D,METAS!$B:$B,PAUSAS!$E98)&gt;=BK98,0,BK98-SUMIFS(METAS!$D:$D,METAS!$B:$B,PAUSAS!$E98)))</f>
        <v>0</v>
      </c>
      <c r="BM98" s="28">
        <f>IF($B98="","",IF(COUNTIF(BASE!$A:$A,PAUSAS!BM$3)=0,"",SUMIFS(BASE!$AA:$AA,BASE!$A:$A,PAUSAS!BM$3,BASE!$G:$G,PAUSAS!$B98)))</f>
        <v>0</v>
      </c>
      <c r="BN98" s="28">
        <f>IF(BM98="","",IF(SUMIFS(METAS!$D:$D,METAS!$B:$B,PAUSAS!$E98)&gt;=BM98,0,BM98-SUMIFS(METAS!$D:$D,METAS!$B:$B,PAUSAS!$E98)))</f>
        <v>0</v>
      </c>
      <c r="BO98" s="18">
        <f>IF($B98="","",IF(COUNTIF(BASE!$A:$A,PAUSAS!BO$3)=0,"",SUMIFS(BASE!$AA:$AA,BASE!$A:$A,PAUSAS!BO$3,BASE!$G:$G,PAUSAS!$B98)))</f>
        <v>0</v>
      </c>
      <c r="BP98" s="18">
        <f>IF(BO98="","",IF(SUMIFS(METAS!$D:$D,METAS!$B:$B,PAUSAS!$E98)&gt;=BO98,0,BO98-SUMIFS(METAS!$D:$D,METAS!$B:$B,PAUSAS!$E98)))</f>
        <v>0</v>
      </c>
      <c r="BQ98" s="28">
        <f>IF($B98="","",IF(COUNTIF(BASE!$A:$A,PAUSAS!BQ$3)=0,"",SUMIFS(BASE!$AA:$AA,BASE!$A:$A,PAUSAS!BQ$3,BASE!$G:$G,PAUSAS!$B98)))</f>
        <v>0</v>
      </c>
      <c r="BR98" s="28">
        <f>IF(BQ98="","",IF(SUMIFS(METAS!$D:$D,METAS!$B:$B,PAUSAS!$E98)&gt;=BQ98,0,BQ98-SUMIFS(METAS!$D:$D,METAS!$B:$B,PAUSAS!$E98)))</f>
        <v>0</v>
      </c>
      <c r="BS98" s="18">
        <f>IF($B98="","",IF(COUNTIF(BASE!$A:$A,PAUSAS!BS$3)=0,"",SUMIFS(BASE!$AA:$AA,BASE!$A:$A,PAUSAS!BS$3,BASE!$G:$G,PAUSAS!$B98)))</f>
        <v>0</v>
      </c>
      <c r="BT98" s="18">
        <f>IF(BS98="","",IF(SUMIFS(METAS!$D:$D,METAS!$B:$B,PAUSAS!$E98)&gt;=BS98,0,BS98-SUMIFS(METAS!$D:$D,METAS!$B:$B,PAUSAS!$E98)))</f>
        <v>0</v>
      </c>
      <c r="BU98" s="28">
        <f>IF($B98="","",IF(COUNTIF(BASE!$A:$A,PAUSAS!BU$3)=0,"",SUMIFS(BASE!$AA:$AA,BASE!$A:$A,PAUSAS!BU$3,BASE!$G:$G,PAUSAS!$B98)))</f>
        <v>0</v>
      </c>
      <c r="BV98" s="28">
        <f>IF(BU98="","",IF(SUMIFS(METAS!$D:$D,METAS!$B:$B,PAUSAS!$E98)&gt;=BU98,0,BU98-SUMIFS(METAS!$D:$D,METAS!$B:$B,PAUSAS!$E98)))</f>
        <v>0</v>
      </c>
    </row>
    <row r="99" spans="2:74" s="8" customFormat="1" x14ac:dyDescent="0.25">
      <c r="B99" s="50">
        <v>91176</v>
      </c>
      <c r="C99" s="16" t="str">
        <f>IF($B99="","",VLOOKUP($B99,EQUIPE!$B:$E,2,0))</f>
        <v>PIN EXTRA</v>
      </c>
      <c r="D99" s="16" t="str">
        <f>IF($B99="","",VLOOKUP($B99,EQUIPE!$B:$F,5,0))</f>
        <v>ULTRAGAZ FRONT</v>
      </c>
      <c r="E99" s="18">
        <f>IF($B99="","",VLOOKUP($B99,EQUIPE!$B:$E,3,0))</f>
        <v>0.2638888888888889</v>
      </c>
      <c r="F99" s="16" t="str">
        <f>IF($B99="","",VLOOKUP($B99,EQUIPE!$B:$E,4,0))</f>
        <v>DANIELA PEREZ</v>
      </c>
      <c r="H99" s="18">
        <f>IF($B99="","",SUMIFS(ABS!$H:$H,ABS!$B:$B,PAUSAS!$B99)*SUMIFS(METAS!$D:$D,METAS!$B:$B,PAUSAS!$E99))</f>
        <v>0</v>
      </c>
      <c r="I99" s="18">
        <f t="shared" si="1"/>
        <v>0.40125</v>
      </c>
      <c r="J99" s="18">
        <f t="shared" si="2"/>
        <v>1.8287037037037039E-3</v>
      </c>
      <c r="K99" s="19">
        <f t="shared" si="4"/>
        <v>1</v>
      </c>
      <c r="M99" s="28">
        <f>IF($B99="","",IF(COUNTIF(BASE!$A:$A,PAUSAS!M$3)=0,"",SUMIFS(BASE!$AA:$AA,BASE!$A:$A,PAUSAS!M$3,BASE!$G:$G,PAUSAS!$B99)))</f>
        <v>0</v>
      </c>
      <c r="N99" s="28">
        <f>IF(M99="","",IF(SUMIFS(METAS!$D:$D,METAS!$B:$B,PAUSAS!$E99)&gt;=M99,0,M99-SUMIFS(METAS!$D:$D,METAS!$B:$B,PAUSAS!$E99)))</f>
        <v>0</v>
      </c>
      <c r="O99" s="18">
        <f>IF($B99="","",IF(COUNTIF(BASE!$A:$A,PAUSAS!O$3)=0,"",SUMIFS(BASE!$AA:$AA,BASE!$A:$A,PAUSAS!O$3,BASE!$G:$G,PAUSAS!$B99)))</f>
        <v>0</v>
      </c>
      <c r="P99" s="18">
        <f>IF(O99="","",IF(SUMIFS(METAS!$D:$D,METAS!$B:$B,PAUSAS!$E99)&gt;=O99,0,O99-SUMIFS(METAS!$D:$D,METAS!$B:$B,PAUSAS!$E99)))</f>
        <v>0</v>
      </c>
      <c r="Q99" s="28">
        <f>IF($B99="","",IF(COUNTIF(BASE!$A:$A,PAUSAS!Q$3)=0,"",SUMIFS(BASE!$AA:$AA,BASE!$A:$A,PAUSAS!Q$3,BASE!$G:$G,PAUSAS!$B99)))</f>
        <v>0</v>
      </c>
      <c r="R99" s="28">
        <f>IF(Q99="","",IF(SUMIFS(METAS!$D:$D,METAS!$B:$B,PAUSAS!$E99)&gt;=Q99,0,Q99-SUMIFS(METAS!$D:$D,METAS!$B:$B,PAUSAS!$E99)))</f>
        <v>0</v>
      </c>
      <c r="S99" s="18">
        <f>IF($B99="","",IF(COUNTIF(BASE!$A:$A,PAUSAS!S$3)=0,"",SUMIFS(BASE!$AA:$AA,BASE!$A:$A,PAUSAS!S$3,BASE!$G:$G,PAUSAS!$B99)))</f>
        <v>0</v>
      </c>
      <c r="T99" s="18">
        <f>IF(S99="","",IF(SUMIFS(METAS!$D:$D,METAS!$B:$B,PAUSAS!$E99)&gt;=S99,0,S99-SUMIFS(METAS!$D:$D,METAS!$B:$B,PAUSAS!$E99)))</f>
        <v>0</v>
      </c>
      <c r="U99" s="28">
        <f>IF($B99="","",IF(COUNTIF(BASE!$A:$A,PAUSAS!U$3)=0,"",SUMIFS(BASE!$AA:$AA,BASE!$A:$A,PAUSAS!U$3,BASE!$G:$G,PAUSAS!$B99)))</f>
        <v>0</v>
      </c>
      <c r="V99" s="28">
        <f>IF(U99="","",IF(SUMIFS(METAS!$D:$D,METAS!$B:$B,PAUSAS!$E99)&gt;=U99,0,U99-SUMIFS(METAS!$D:$D,METAS!$B:$B,PAUSAS!$E99)))</f>
        <v>0</v>
      </c>
      <c r="W99" s="18">
        <f>IF($B99="","",IF(COUNTIF(BASE!$A:$A,PAUSAS!W$3)=0,"",SUMIFS(BASE!$AA:$AA,BASE!$A:$A,PAUSAS!W$3,BASE!$G:$G,PAUSAS!$B99)))</f>
        <v>0</v>
      </c>
      <c r="X99" s="18">
        <f>IF(W99="","",IF(SUMIFS(METAS!$D:$D,METAS!$B:$B,PAUSAS!$E99)&gt;=W99,0,W99-SUMIFS(METAS!$D:$D,METAS!$B:$B,PAUSAS!$E99)))</f>
        <v>0</v>
      </c>
      <c r="Y99" s="28">
        <f>IF($B99="","",IF(COUNTIF(BASE!$A:$A,PAUSAS!Y$3)=0,"",SUMIFS(BASE!$AA:$AA,BASE!$A:$A,PAUSAS!Y$3,BASE!$G:$G,PAUSAS!$B99)))</f>
        <v>0</v>
      </c>
      <c r="Z99" s="28">
        <f>IF(Y99="","",IF(SUMIFS(METAS!$D:$D,METAS!$B:$B,PAUSAS!$E99)&gt;=Y99,0,Y99-SUMIFS(METAS!$D:$D,METAS!$B:$B,PAUSAS!$E99)))</f>
        <v>0</v>
      </c>
      <c r="AA99" s="18">
        <f>IF($B99="","",IF(COUNTIF(BASE!$A:$A,PAUSAS!AA$3)=0,"",SUMIFS(BASE!$AA:$AA,BASE!$A:$A,PAUSAS!AA$3,BASE!$G:$G,PAUSAS!$B99)))</f>
        <v>0</v>
      </c>
      <c r="AB99" s="18">
        <f>IF(AA99="","",IF(SUMIFS(METAS!$D:$D,METAS!$B:$B,PAUSAS!$E99)&gt;=AA99,0,AA99-SUMIFS(METAS!$D:$D,METAS!$B:$B,PAUSAS!$E99)))</f>
        <v>0</v>
      </c>
      <c r="AC99" s="28">
        <f>IF($B99="","",IF(COUNTIF(BASE!$A:$A,PAUSAS!AC$3)=0,"",SUMIFS(BASE!$AA:$AA,BASE!$A:$A,PAUSAS!AC$3,BASE!$G:$G,PAUSAS!$B99)))</f>
        <v>0</v>
      </c>
      <c r="AD99" s="28">
        <f>IF(AC99="","",IF(SUMIFS(METAS!$D:$D,METAS!$B:$B,PAUSAS!$E99)&gt;=AC99,0,AC99-SUMIFS(METAS!$D:$D,METAS!$B:$B,PAUSAS!$E99)))</f>
        <v>0</v>
      </c>
      <c r="AE99" s="18">
        <f>IF($B99="","",IF(COUNTIF(BASE!$A:$A,PAUSAS!AE$3)=0,"",SUMIFS(BASE!$AA:$AA,BASE!$A:$A,PAUSAS!AE$3,BASE!$G:$G,PAUSAS!$B99)))</f>
        <v>2.8113425925925924E-2</v>
      </c>
      <c r="AF99" s="18">
        <f>IF(AE99="","",IF(SUMIFS(METAS!$D:$D,METAS!$B:$B,PAUSAS!$E99)&gt;=AE99,0,AE99-SUMIFS(METAS!$D:$D,METAS!$B:$B,PAUSAS!$E99)))</f>
        <v>0</v>
      </c>
      <c r="AG99" s="28">
        <f>IF($B99="","",IF(COUNTIF(BASE!$A:$A,PAUSAS!AG$3)=0,"",SUMIFS(BASE!$AA:$AA,BASE!$A:$A,PAUSAS!AG$3,BASE!$G:$G,PAUSAS!$B99)))</f>
        <v>3.1724537037037037E-2</v>
      </c>
      <c r="AH99" s="28">
        <f>IF(AG99="","",IF(SUMIFS(METAS!$D:$D,METAS!$B:$B,PAUSAS!$E99)&gt;=AG99,0,AG99-SUMIFS(METAS!$D:$D,METAS!$B:$B,PAUSAS!$E99)))</f>
        <v>1.1689814814814826E-3</v>
      </c>
      <c r="AI99" s="18">
        <f>IF($B99="","",IF(COUNTIF(BASE!$A:$A,PAUSAS!AI$3)=0,"",SUMIFS(BASE!$AA:$AA,BASE!$A:$A,PAUSAS!AI$3,BASE!$G:$G,PAUSAS!$B99)))</f>
        <v>0</v>
      </c>
      <c r="AJ99" s="18">
        <f>IF(AI99="","",IF(SUMIFS(METAS!$D:$D,METAS!$B:$B,PAUSAS!$E99)&gt;=AI99,0,AI99-SUMIFS(METAS!$D:$D,METAS!$B:$B,PAUSAS!$E99)))</f>
        <v>0</v>
      </c>
      <c r="AK99" s="28">
        <f>IF($B99="","",IF(COUNTIF(BASE!$A:$A,PAUSAS!AK$3)=0,"",SUMIFS(BASE!$AA:$AA,BASE!$A:$A,PAUSAS!AK$3,BASE!$G:$G,PAUSAS!$B99)))</f>
        <v>3.0833333333333331E-2</v>
      </c>
      <c r="AL99" s="28">
        <f>IF(AK99="","",IF(SUMIFS(METAS!$D:$D,METAS!$B:$B,PAUSAS!$E99)&gt;=AK99,0,AK99-SUMIFS(METAS!$D:$D,METAS!$B:$B,PAUSAS!$E99)))</f>
        <v>2.777777777777761E-4</v>
      </c>
      <c r="AM99" s="18">
        <f>IF($B99="","",IF(COUNTIF(BASE!$A:$A,PAUSAS!AM$3)=0,"",SUMIFS(BASE!$AA:$AA,BASE!$A:$A,PAUSAS!AM$3,BASE!$G:$G,PAUSAS!$B99)))</f>
        <v>0</v>
      </c>
      <c r="AN99" s="18">
        <f>IF(AM99="","",IF(SUMIFS(METAS!$D:$D,METAS!$B:$B,PAUSAS!$E99)&gt;=AM99,0,AM99-SUMIFS(METAS!$D:$D,METAS!$B:$B,PAUSAS!$E99)))</f>
        <v>0</v>
      </c>
      <c r="AO99" s="28">
        <f>IF($B99="","",IF(COUNTIF(BASE!$A:$A,PAUSAS!AO$3)=0,"",SUMIFS(BASE!$AA:$AA,BASE!$A:$A,PAUSAS!AO$3,BASE!$G:$G,PAUSAS!$B99)))</f>
        <v>0</v>
      </c>
      <c r="AP99" s="28">
        <f>IF(AO99="","",IF(SUMIFS(METAS!$D:$D,METAS!$B:$B,PAUSAS!$E99)&gt;=AO99,0,AO99-SUMIFS(METAS!$D:$D,METAS!$B:$B,PAUSAS!$E99)))</f>
        <v>0</v>
      </c>
      <c r="AQ99" s="18">
        <f>IF($B99="","",IF(COUNTIF(BASE!$A:$A,PAUSAS!AQ$3)=0,"",SUMIFS(BASE!$AA:$AA,BASE!$A:$A,PAUSAS!AQ$3,BASE!$G:$G,PAUSAS!$B99)))</f>
        <v>3.0092592592592594E-2</v>
      </c>
      <c r="AR99" s="18">
        <f>IF(AQ99="","",IF(SUMIFS(METAS!$D:$D,METAS!$B:$B,PAUSAS!$E99)&gt;=AQ99,0,AQ99-SUMIFS(METAS!$D:$D,METAS!$B:$B,PAUSAS!$E99)))</f>
        <v>0</v>
      </c>
      <c r="AS99" s="28">
        <f>IF($B99="","",IF(COUNTIF(BASE!$A:$A,PAUSAS!AS$3)=0,"",SUMIFS(BASE!$AA:$AA,BASE!$A:$A,PAUSAS!AS$3,BASE!$G:$G,PAUSAS!$B99)))</f>
        <v>2.7581018518518519E-2</v>
      </c>
      <c r="AT99" s="28">
        <f>IF(AS99="","",IF(SUMIFS(METAS!$D:$D,METAS!$B:$B,PAUSAS!$E99)&gt;=AS99,0,AS99-SUMIFS(METAS!$D:$D,METAS!$B:$B,PAUSAS!$E99)))</f>
        <v>0</v>
      </c>
      <c r="AU99" s="18">
        <f>IF($B99="","",IF(COUNTIF(BASE!$A:$A,PAUSAS!AU$3)=0,"",SUMIFS(BASE!$AA:$AA,BASE!$A:$A,PAUSAS!AU$3,BASE!$G:$G,PAUSAS!$B99)))</f>
        <v>2.9502314814814815E-2</v>
      </c>
      <c r="AV99" s="18">
        <f>IF(AU99="","",IF(SUMIFS(METAS!$D:$D,METAS!$B:$B,PAUSAS!$E99)&gt;=AU99,0,AU99-SUMIFS(METAS!$D:$D,METAS!$B:$B,PAUSAS!$E99)))</f>
        <v>0</v>
      </c>
      <c r="AW99" s="28">
        <f>IF($B99="","",IF(COUNTIF(BASE!$A:$A,PAUSAS!AW$3)=0,"",SUMIFS(BASE!$AA:$AA,BASE!$A:$A,PAUSAS!AW$3,BASE!$G:$G,PAUSAS!$B99)))</f>
        <v>0</v>
      </c>
      <c r="AX99" s="28">
        <f>IF(AW99="","",IF(SUMIFS(METAS!$D:$D,METAS!$B:$B,PAUSAS!$E99)&gt;=AW99,0,AW99-SUMIFS(METAS!$D:$D,METAS!$B:$B,PAUSAS!$E99)))</f>
        <v>0</v>
      </c>
      <c r="AY99" s="18">
        <f>IF($B99="","",IF(COUNTIF(BASE!$A:$A,PAUSAS!AY$3)=0,"",SUMIFS(BASE!$AA:$AA,BASE!$A:$A,PAUSAS!AY$3,BASE!$G:$G,PAUSAS!$B99)))</f>
        <v>2.7002314814814812E-2</v>
      </c>
      <c r="AZ99" s="18">
        <f>IF(AY99="","",IF(SUMIFS(METAS!$D:$D,METAS!$B:$B,PAUSAS!$E99)&gt;=AY99,0,AY99-SUMIFS(METAS!$D:$D,METAS!$B:$B,PAUSAS!$E99)))</f>
        <v>0</v>
      </c>
      <c r="BA99" s="28">
        <f>IF($B99="","",IF(COUNTIF(BASE!$A:$A,PAUSAS!BA$3)=0,"",SUMIFS(BASE!$AA:$AA,BASE!$A:$A,PAUSAS!BA$3,BASE!$G:$G,PAUSAS!$B99)))</f>
        <v>0</v>
      </c>
      <c r="BB99" s="28">
        <f>IF(BA99="","",IF(SUMIFS(METAS!$D:$D,METAS!$B:$B,PAUSAS!$E99)&gt;=BA99,0,BA99-SUMIFS(METAS!$D:$D,METAS!$B:$B,PAUSAS!$E99)))</f>
        <v>0</v>
      </c>
      <c r="BC99" s="18">
        <f>IF($B99="","",IF(COUNTIF(BASE!$A:$A,PAUSAS!BC$3)=0,"",SUMIFS(BASE!$AA:$AA,BASE!$A:$A,PAUSAS!BC$3,BASE!$G:$G,PAUSAS!$B99)))</f>
        <v>3.0254629629629631E-2</v>
      </c>
      <c r="BD99" s="18">
        <f>IF(BC99="","",IF(SUMIFS(METAS!$D:$D,METAS!$B:$B,PAUSAS!$E99)&gt;=BC99,0,BC99-SUMIFS(METAS!$D:$D,METAS!$B:$B,PAUSAS!$E99)))</f>
        <v>0</v>
      </c>
      <c r="BE99" s="28">
        <f>IF($B99="","",IF(COUNTIF(BASE!$A:$A,PAUSAS!BE$3)=0,"",SUMIFS(BASE!$AA:$AA,BASE!$A:$A,PAUSAS!BE$3,BASE!$G:$G,PAUSAS!$B99)))</f>
        <v>2.2349537037037036E-2</v>
      </c>
      <c r="BF99" s="28">
        <f>IF(BE99="","",IF(SUMIFS(METAS!$D:$D,METAS!$B:$B,PAUSAS!$E99)&gt;=BE99,0,BE99-SUMIFS(METAS!$D:$D,METAS!$B:$B,PAUSAS!$E99)))</f>
        <v>0</v>
      </c>
      <c r="BG99" s="18">
        <f>IF($B99="","",IF(COUNTIF(BASE!$A:$A,PAUSAS!BG$3)=0,"",SUMIFS(BASE!$AA:$AA,BASE!$A:$A,PAUSAS!BG$3,BASE!$G:$G,PAUSAS!$B99)))</f>
        <v>2.6793981481481481E-2</v>
      </c>
      <c r="BH99" s="18">
        <f>IF(BG99="","",IF(SUMIFS(METAS!$D:$D,METAS!$B:$B,PAUSAS!$E99)&gt;=BG99,0,BG99-SUMIFS(METAS!$D:$D,METAS!$B:$B,PAUSAS!$E99)))</f>
        <v>0</v>
      </c>
      <c r="BI99" s="28">
        <f>IF($B99="","",IF(COUNTIF(BASE!$A:$A,PAUSAS!BI$3)=0,"",SUMIFS(BASE!$AA:$AA,BASE!$A:$A,PAUSAS!BI$3,BASE!$G:$G,PAUSAS!$B99)))</f>
        <v>3.052083333333333E-2</v>
      </c>
      <c r="BJ99" s="28">
        <f>IF(BI99="","",IF(SUMIFS(METAS!$D:$D,METAS!$B:$B,PAUSAS!$E99)&gt;=BI99,0,BI99-SUMIFS(METAS!$D:$D,METAS!$B:$B,PAUSAS!$E99)))</f>
        <v>0</v>
      </c>
      <c r="BK99" s="18">
        <f>IF($B99="","",IF(COUNTIF(BASE!$A:$A,PAUSAS!BK$3)=0,"",SUMIFS(BASE!$AA:$AA,BASE!$A:$A,PAUSAS!BK$3,BASE!$G:$G,PAUSAS!$B99)))</f>
        <v>0</v>
      </c>
      <c r="BL99" s="18">
        <f>IF(BK99="","",IF(SUMIFS(METAS!$D:$D,METAS!$B:$B,PAUSAS!$E99)&gt;=BK99,0,BK99-SUMIFS(METAS!$D:$D,METAS!$B:$B,PAUSAS!$E99)))</f>
        <v>0</v>
      </c>
      <c r="BM99" s="28">
        <f>IF($B99="","",IF(COUNTIF(BASE!$A:$A,PAUSAS!BM$3)=0,"",SUMIFS(BASE!$AA:$AA,BASE!$A:$A,PAUSAS!BM$3,BASE!$G:$G,PAUSAS!$B99)))</f>
        <v>2.9664351851851851E-2</v>
      </c>
      <c r="BN99" s="28">
        <f>IF(BM99="","",IF(SUMIFS(METAS!$D:$D,METAS!$B:$B,PAUSAS!$E99)&gt;=BM99,0,BM99-SUMIFS(METAS!$D:$D,METAS!$B:$B,PAUSAS!$E99)))</f>
        <v>0</v>
      </c>
      <c r="BO99" s="18">
        <f>IF($B99="","",IF(COUNTIF(BASE!$A:$A,PAUSAS!BO$3)=0,"",SUMIFS(BASE!$AA:$AA,BASE!$A:$A,PAUSAS!BO$3,BASE!$G:$G,PAUSAS!$B99)))</f>
        <v>0</v>
      </c>
      <c r="BP99" s="18">
        <f>IF(BO99="","",IF(SUMIFS(METAS!$D:$D,METAS!$B:$B,PAUSAS!$E99)&gt;=BO99,0,BO99-SUMIFS(METAS!$D:$D,METAS!$B:$B,PAUSAS!$E99)))</f>
        <v>0</v>
      </c>
      <c r="BQ99" s="28">
        <f>IF($B99="","",IF(COUNTIF(BASE!$A:$A,PAUSAS!BQ$3)=0,"",SUMIFS(BASE!$AA:$AA,BASE!$A:$A,PAUSAS!BQ$3,BASE!$G:$G,PAUSAS!$B99)))</f>
        <v>0</v>
      </c>
      <c r="BR99" s="28">
        <f>IF(BQ99="","",IF(SUMIFS(METAS!$D:$D,METAS!$B:$B,PAUSAS!$E99)&gt;=BQ99,0,BQ99-SUMIFS(METAS!$D:$D,METAS!$B:$B,PAUSAS!$E99)))</f>
        <v>0</v>
      </c>
      <c r="BS99" s="18">
        <f>IF($B99="","",IF(COUNTIF(BASE!$A:$A,PAUSAS!BS$3)=0,"",SUMIFS(BASE!$AA:$AA,BASE!$A:$A,PAUSAS!BS$3,BASE!$G:$G,PAUSAS!$B99)))</f>
        <v>2.5879629629629631E-2</v>
      </c>
      <c r="BT99" s="18">
        <f>IF(BS99="","",IF(SUMIFS(METAS!$D:$D,METAS!$B:$B,PAUSAS!$E99)&gt;=BS99,0,BS99-SUMIFS(METAS!$D:$D,METAS!$B:$B,PAUSAS!$E99)))</f>
        <v>0</v>
      </c>
      <c r="BU99" s="28">
        <f>IF($B99="","",IF(COUNTIF(BASE!$A:$A,PAUSAS!BU$3)=0,"",SUMIFS(BASE!$AA:$AA,BASE!$A:$A,PAUSAS!BU$3,BASE!$G:$G,PAUSAS!$B99)))</f>
        <v>3.09375E-2</v>
      </c>
      <c r="BV99" s="28">
        <f>IF(BU99="","",IF(SUMIFS(METAS!$D:$D,METAS!$B:$B,PAUSAS!$E99)&gt;=BU99,0,BU99-SUMIFS(METAS!$D:$D,METAS!$B:$B,PAUSAS!$E99)))</f>
        <v>3.8194444444444517E-4</v>
      </c>
    </row>
    <row r="100" spans="2:74" s="8" customFormat="1" x14ac:dyDescent="0.25">
      <c r="B100" s="50" t="s">
        <v>128</v>
      </c>
      <c r="C100" s="16" t="str">
        <f>IF($B100="","",VLOOKUP($B100,EQUIPE!$B:$E,2,0))</f>
        <v>EDUARDO PEREIRA DE SOUSA</v>
      </c>
      <c r="D100" s="16" t="str">
        <f>IF($B100="","",VLOOKUP($B100,EQUIPE!$B:$F,5,0))</f>
        <v>ULTRAGAZ FRONT</v>
      </c>
      <c r="E100" s="18">
        <f>IF($B100="","",VLOOKUP($B100,EQUIPE!$B:$E,3,0))</f>
        <v>0.2638888888888889</v>
      </c>
      <c r="F100" s="16" t="str">
        <f>IF($B100="","",VLOOKUP($B100,EQUIPE!$B:$E,4,0))</f>
        <v>ADRIANA VERCOSA BARROS CEZANHOQUE</v>
      </c>
      <c r="H100" s="18">
        <f>IF($B100="","",SUMIFS(ABS!$H:$H,ABS!$B:$B,PAUSAS!$B100)*SUMIFS(METAS!$D:$D,METAS!$B:$B,PAUSAS!$E100))</f>
        <v>0.21388888888888888</v>
      </c>
      <c r="I100" s="18">
        <f t="shared" si="1"/>
        <v>0</v>
      </c>
      <c r="J100" s="18">
        <f t="shared" si="2"/>
        <v>0</v>
      </c>
      <c r="K100" s="19">
        <f t="shared" si="4"/>
        <v>1</v>
      </c>
      <c r="M100" s="28">
        <f>IF($B100="","",IF(COUNTIF(BASE!$A:$A,PAUSAS!M$3)=0,"",SUMIFS(BASE!$AA:$AA,BASE!$A:$A,PAUSAS!M$3,BASE!$G:$G,PAUSAS!$B100)))</f>
        <v>0</v>
      </c>
      <c r="N100" s="28">
        <f>IF(M100="","",IF(SUMIFS(METAS!$D:$D,METAS!$B:$B,PAUSAS!$E100)&gt;=M100,0,M100-SUMIFS(METAS!$D:$D,METAS!$B:$B,PAUSAS!$E100)))</f>
        <v>0</v>
      </c>
      <c r="O100" s="18">
        <f>IF($B100="","",IF(COUNTIF(BASE!$A:$A,PAUSAS!O$3)=0,"",SUMIFS(BASE!$AA:$AA,BASE!$A:$A,PAUSAS!O$3,BASE!$G:$G,PAUSAS!$B100)))</f>
        <v>0</v>
      </c>
      <c r="P100" s="18">
        <f>IF(O100="","",IF(SUMIFS(METAS!$D:$D,METAS!$B:$B,PAUSAS!$E100)&gt;=O100,0,O100-SUMIFS(METAS!$D:$D,METAS!$B:$B,PAUSAS!$E100)))</f>
        <v>0</v>
      </c>
      <c r="Q100" s="28">
        <f>IF($B100="","",IF(COUNTIF(BASE!$A:$A,PAUSAS!Q$3)=0,"",SUMIFS(BASE!$AA:$AA,BASE!$A:$A,PAUSAS!Q$3,BASE!$G:$G,PAUSAS!$B100)))</f>
        <v>0</v>
      </c>
      <c r="R100" s="28">
        <f>IF(Q100="","",IF(SUMIFS(METAS!$D:$D,METAS!$B:$B,PAUSAS!$E100)&gt;=Q100,0,Q100-SUMIFS(METAS!$D:$D,METAS!$B:$B,PAUSAS!$E100)))</f>
        <v>0</v>
      </c>
      <c r="S100" s="18">
        <f>IF($B100="","",IF(COUNTIF(BASE!$A:$A,PAUSAS!S$3)=0,"",SUMIFS(BASE!$AA:$AA,BASE!$A:$A,PAUSAS!S$3,BASE!$G:$G,PAUSAS!$B100)))</f>
        <v>0</v>
      </c>
      <c r="T100" s="18">
        <f>IF(S100="","",IF(SUMIFS(METAS!$D:$D,METAS!$B:$B,PAUSAS!$E100)&gt;=S100,0,S100-SUMIFS(METAS!$D:$D,METAS!$B:$B,PAUSAS!$E100)))</f>
        <v>0</v>
      </c>
      <c r="U100" s="28">
        <f>IF($B100="","",IF(COUNTIF(BASE!$A:$A,PAUSAS!U$3)=0,"",SUMIFS(BASE!$AA:$AA,BASE!$A:$A,PAUSAS!U$3,BASE!$G:$G,PAUSAS!$B100)))</f>
        <v>0</v>
      </c>
      <c r="V100" s="28">
        <f>IF(U100="","",IF(SUMIFS(METAS!$D:$D,METAS!$B:$B,PAUSAS!$E100)&gt;=U100,0,U100-SUMIFS(METAS!$D:$D,METAS!$B:$B,PAUSAS!$E100)))</f>
        <v>0</v>
      </c>
      <c r="W100" s="18">
        <f>IF($B100="","",IF(COUNTIF(BASE!$A:$A,PAUSAS!W$3)=0,"",SUMIFS(BASE!$AA:$AA,BASE!$A:$A,PAUSAS!W$3,BASE!$G:$G,PAUSAS!$B100)))</f>
        <v>0</v>
      </c>
      <c r="X100" s="18">
        <f>IF(W100="","",IF(SUMIFS(METAS!$D:$D,METAS!$B:$B,PAUSAS!$E100)&gt;=W100,0,W100-SUMIFS(METAS!$D:$D,METAS!$B:$B,PAUSAS!$E100)))</f>
        <v>0</v>
      </c>
      <c r="Y100" s="28">
        <f>IF($B100="","",IF(COUNTIF(BASE!$A:$A,PAUSAS!Y$3)=0,"",SUMIFS(BASE!$AA:$AA,BASE!$A:$A,PAUSAS!Y$3,BASE!$G:$G,PAUSAS!$B100)))</f>
        <v>0</v>
      </c>
      <c r="Z100" s="28">
        <f>IF(Y100="","",IF(SUMIFS(METAS!$D:$D,METAS!$B:$B,PAUSAS!$E100)&gt;=Y100,0,Y100-SUMIFS(METAS!$D:$D,METAS!$B:$B,PAUSAS!$E100)))</f>
        <v>0</v>
      </c>
      <c r="AA100" s="18">
        <f>IF($B100="","",IF(COUNTIF(BASE!$A:$A,PAUSAS!AA$3)=0,"",SUMIFS(BASE!$AA:$AA,BASE!$A:$A,PAUSAS!AA$3,BASE!$G:$G,PAUSAS!$B100)))</f>
        <v>0</v>
      </c>
      <c r="AB100" s="18">
        <f>IF(AA100="","",IF(SUMIFS(METAS!$D:$D,METAS!$B:$B,PAUSAS!$E100)&gt;=AA100,0,AA100-SUMIFS(METAS!$D:$D,METAS!$B:$B,PAUSAS!$E100)))</f>
        <v>0</v>
      </c>
      <c r="AC100" s="28">
        <f>IF($B100="","",IF(COUNTIF(BASE!$A:$A,PAUSAS!AC$3)=0,"",SUMIFS(BASE!$AA:$AA,BASE!$A:$A,PAUSAS!AC$3,BASE!$G:$G,PAUSAS!$B100)))</f>
        <v>0</v>
      </c>
      <c r="AD100" s="28">
        <f>IF(AC100="","",IF(SUMIFS(METAS!$D:$D,METAS!$B:$B,PAUSAS!$E100)&gt;=AC100,0,AC100-SUMIFS(METAS!$D:$D,METAS!$B:$B,PAUSAS!$E100)))</f>
        <v>0</v>
      </c>
      <c r="AE100" s="18">
        <f>IF($B100="","",IF(COUNTIF(BASE!$A:$A,PAUSAS!AE$3)=0,"",SUMIFS(BASE!$AA:$AA,BASE!$A:$A,PAUSAS!AE$3,BASE!$G:$G,PAUSAS!$B100)))</f>
        <v>0</v>
      </c>
      <c r="AF100" s="18">
        <f>IF(AE100="","",IF(SUMIFS(METAS!$D:$D,METAS!$B:$B,PAUSAS!$E100)&gt;=AE100,0,AE100-SUMIFS(METAS!$D:$D,METAS!$B:$B,PAUSAS!$E100)))</f>
        <v>0</v>
      </c>
      <c r="AG100" s="28">
        <f>IF($B100="","",IF(COUNTIF(BASE!$A:$A,PAUSAS!AG$3)=0,"",SUMIFS(BASE!$AA:$AA,BASE!$A:$A,PAUSAS!AG$3,BASE!$G:$G,PAUSAS!$B100)))</f>
        <v>0</v>
      </c>
      <c r="AH100" s="28">
        <f>IF(AG100="","",IF(SUMIFS(METAS!$D:$D,METAS!$B:$B,PAUSAS!$E100)&gt;=AG100,0,AG100-SUMIFS(METAS!$D:$D,METAS!$B:$B,PAUSAS!$E100)))</f>
        <v>0</v>
      </c>
      <c r="AI100" s="18">
        <f>IF($B100="","",IF(COUNTIF(BASE!$A:$A,PAUSAS!AI$3)=0,"",SUMIFS(BASE!$AA:$AA,BASE!$A:$A,PAUSAS!AI$3,BASE!$G:$G,PAUSAS!$B100)))</f>
        <v>0</v>
      </c>
      <c r="AJ100" s="18">
        <f>IF(AI100="","",IF(SUMIFS(METAS!$D:$D,METAS!$B:$B,PAUSAS!$E100)&gt;=AI100,0,AI100-SUMIFS(METAS!$D:$D,METAS!$B:$B,PAUSAS!$E100)))</f>
        <v>0</v>
      </c>
      <c r="AK100" s="28">
        <f>IF($B100="","",IF(COUNTIF(BASE!$A:$A,PAUSAS!AK$3)=0,"",SUMIFS(BASE!$AA:$AA,BASE!$A:$A,PAUSAS!AK$3,BASE!$G:$G,PAUSAS!$B100)))</f>
        <v>0</v>
      </c>
      <c r="AL100" s="28">
        <f>IF(AK100="","",IF(SUMIFS(METAS!$D:$D,METAS!$B:$B,PAUSAS!$E100)&gt;=AK100,0,AK100-SUMIFS(METAS!$D:$D,METAS!$B:$B,PAUSAS!$E100)))</f>
        <v>0</v>
      </c>
      <c r="AM100" s="18">
        <f>IF($B100="","",IF(COUNTIF(BASE!$A:$A,PAUSAS!AM$3)=0,"",SUMIFS(BASE!$AA:$AA,BASE!$A:$A,PAUSAS!AM$3,BASE!$G:$G,PAUSAS!$B100)))</f>
        <v>0</v>
      </c>
      <c r="AN100" s="18">
        <f>IF(AM100="","",IF(SUMIFS(METAS!$D:$D,METAS!$B:$B,PAUSAS!$E100)&gt;=AM100,0,AM100-SUMIFS(METAS!$D:$D,METAS!$B:$B,PAUSAS!$E100)))</f>
        <v>0</v>
      </c>
      <c r="AO100" s="28">
        <f>IF($B100="","",IF(COUNTIF(BASE!$A:$A,PAUSAS!AO$3)=0,"",SUMIFS(BASE!$AA:$AA,BASE!$A:$A,PAUSAS!AO$3,BASE!$G:$G,PAUSAS!$B100)))</f>
        <v>0</v>
      </c>
      <c r="AP100" s="28">
        <f>IF(AO100="","",IF(SUMIFS(METAS!$D:$D,METAS!$B:$B,PAUSAS!$E100)&gt;=AO100,0,AO100-SUMIFS(METAS!$D:$D,METAS!$B:$B,PAUSAS!$E100)))</f>
        <v>0</v>
      </c>
      <c r="AQ100" s="18">
        <f>IF($B100="","",IF(COUNTIF(BASE!$A:$A,PAUSAS!AQ$3)=0,"",SUMIFS(BASE!$AA:$AA,BASE!$A:$A,PAUSAS!AQ$3,BASE!$G:$G,PAUSAS!$B100)))</f>
        <v>0</v>
      </c>
      <c r="AR100" s="18">
        <f>IF(AQ100="","",IF(SUMIFS(METAS!$D:$D,METAS!$B:$B,PAUSAS!$E100)&gt;=AQ100,0,AQ100-SUMIFS(METAS!$D:$D,METAS!$B:$B,PAUSAS!$E100)))</f>
        <v>0</v>
      </c>
      <c r="AS100" s="28">
        <f>IF($B100="","",IF(COUNTIF(BASE!$A:$A,PAUSAS!AS$3)=0,"",SUMIFS(BASE!$AA:$AA,BASE!$A:$A,PAUSAS!AS$3,BASE!$G:$G,PAUSAS!$B100)))</f>
        <v>0</v>
      </c>
      <c r="AT100" s="28">
        <f>IF(AS100="","",IF(SUMIFS(METAS!$D:$D,METAS!$B:$B,PAUSAS!$E100)&gt;=AS100,0,AS100-SUMIFS(METAS!$D:$D,METAS!$B:$B,PAUSAS!$E100)))</f>
        <v>0</v>
      </c>
      <c r="AU100" s="18">
        <f>IF($B100="","",IF(COUNTIF(BASE!$A:$A,PAUSAS!AU$3)=0,"",SUMIFS(BASE!$AA:$AA,BASE!$A:$A,PAUSAS!AU$3,BASE!$G:$G,PAUSAS!$B100)))</f>
        <v>0</v>
      </c>
      <c r="AV100" s="18">
        <f>IF(AU100="","",IF(SUMIFS(METAS!$D:$D,METAS!$B:$B,PAUSAS!$E100)&gt;=AU100,0,AU100-SUMIFS(METAS!$D:$D,METAS!$B:$B,PAUSAS!$E100)))</f>
        <v>0</v>
      </c>
      <c r="AW100" s="28">
        <f>IF($B100="","",IF(COUNTIF(BASE!$A:$A,PAUSAS!AW$3)=0,"",SUMIFS(BASE!$AA:$AA,BASE!$A:$A,PAUSAS!AW$3,BASE!$G:$G,PAUSAS!$B100)))</f>
        <v>0</v>
      </c>
      <c r="AX100" s="28">
        <f>IF(AW100="","",IF(SUMIFS(METAS!$D:$D,METAS!$B:$B,PAUSAS!$E100)&gt;=AW100,0,AW100-SUMIFS(METAS!$D:$D,METAS!$B:$B,PAUSAS!$E100)))</f>
        <v>0</v>
      </c>
      <c r="AY100" s="18">
        <f>IF($B100="","",IF(COUNTIF(BASE!$A:$A,PAUSAS!AY$3)=0,"",SUMIFS(BASE!$AA:$AA,BASE!$A:$A,PAUSAS!AY$3,BASE!$G:$G,PAUSAS!$B100)))</f>
        <v>0</v>
      </c>
      <c r="AZ100" s="18">
        <f>IF(AY100="","",IF(SUMIFS(METAS!$D:$D,METAS!$B:$B,PAUSAS!$E100)&gt;=AY100,0,AY100-SUMIFS(METAS!$D:$D,METAS!$B:$B,PAUSAS!$E100)))</f>
        <v>0</v>
      </c>
      <c r="BA100" s="28">
        <f>IF($B100="","",IF(COUNTIF(BASE!$A:$A,PAUSAS!BA$3)=0,"",SUMIFS(BASE!$AA:$AA,BASE!$A:$A,PAUSAS!BA$3,BASE!$G:$G,PAUSAS!$B100)))</f>
        <v>0</v>
      </c>
      <c r="BB100" s="28">
        <f>IF(BA100="","",IF(SUMIFS(METAS!$D:$D,METAS!$B:$B,PAUSAS!$E100)&gt;=BA100,0,BA100-SUMIFS(METAS!$D:$D,METAS!$B:$B,PAUSAS!$E100)))</f>
        <v>0</v>
      </c>
      <c r="BC100" s="18">
        <f>IF($B100="","",IF(COUNTIF(BASE!$A:$A,PAUSAS!BC$3)=0,"",SUMIFS(BASE!$AA:$AA,BASE!$A:$A,PAUSAS!BC$3,BASE!$G:$G,PAUSAS!$B100)))</f>
        <v>0</v>
      </c>
      <c r="BD100" s="18">
        <f>IF(BC100="","",IF(SUMIFS(METAS!$D:$D,METAS!$B:$B,PAUSAS!$E100)&gt;=BC100,0,BC100-SUMIFS(METAS!$D:$D,METAS!$B:$B,PAUSAS!$E100)))</f>
        <v>0</v>
      </c>
      <c r="BE100" s="28">
        <f>IF($B100="","",IF(COUNTIF(BASE!$A:$A,PAUSAS!BE$3)=0,"",SUMIFS(BASE!$AA:$AA,BASE!$A:$A,PAUSAS!BE$3,BASE!$G:$G,PAUSAS!$B100)))</f>
        <v>0</v>
      </c>
      <c r="BF100" s="28">
        <f>IF(BE100="","",IF(SUMIFS(METAS!$D:$D,METAS!$B:$B,PAUSAS!$E100)&gt;=BE100,0,BE100-SUMIFS(METAS!$D:$D,METAS!$B:$B,PAUSAS!$E100)))</f>
        <v>0</v>
      </c>
      <c r="BG100" s="18">
        <f>IF($B100="","",IF(COUNTIF(BASE!$A:$A,PAUSAS!BG$3)=0,"",SUMIFS(BASE!$AA:$AA,BASE!$A:$A,PAUSAS!BG$3,BASE!$G:$G,PAUSAS!$B100)))</f>
        <v>0</v>
      </c>
      <c r="BH100" s="18">
        <f>IF(BG100="","",IF(SUMIFS(METAS!$D:$D,METAS!$B:$B,PAUSAS!$E100)&gt;=BG100,0,BG100-SUMIFS(METAS!$D:$D,METAS!$B:$B,PAUSAS!$E100)))</f>
        <v>0</v>
      </c>
      <c r="BI100" s="28">
        <f>IF($B100="","",IF(COUNTIF(BASE!$A:$A,PAUSAS!BI$3)=0,"",SUMIFS(BASE!$AA:$AA,BASE!$A:$A,PAUSAS!BI$3,BASE!$G:$G,PAUSAS!$B100)))</f>
        <v>0</v>
      </c>
      <c r="BJ100" s="28">
        <f>IF(BI100="","",IF(SUMIFS(METAS!$D:$D,METAS!$B:$B,PAUSAS!$E100)&gt;=BI100,0,BI100-SUMIFS(METAS!$D:$D,METAS!$B:$B,PAUSAS!$E100)))</f>
        <v>0</v>
      </c>
      <c r="BK100" s="18">
        <f>IF($B100="","",IF(COUNTIF(BASE!$A:$A,PAUSAS!BK$3)=0,"",SUMIFS(BASE!$AA:$AA,BASE!$A:$A,PAUSAS!BK$3,BASE!$G:$G,PAUSAS!$B100)))</f>
        <v>0</v>
      </c>
      <c r="BL100" s="18">
        <f>IF(BK100="","",IF(SUMIFS(METAS!$D:$D,METAS!$B:$B,PAUSAS!$E100)&gt;=BK100,0,BK100-SUMIFS(METAS!$D:$D,METAS!$B:$B,PAUSAS!$E100)))</f>
        <v>0</v>
      </c>
      <c r="BM100" s="28">
        <f>IF($B100="","",IF(COUNTIF(BASE!$A:$A,PAUSAS!BM$3)=0,"",SUMIFS(BASE!$AA:$AA,BASE!$A:$A,PAUSAS!BM$3,BASE!$G:$G,PAUSAS!$B100)))</f>
        <v>0</v>
      </c>
      <c r="BN100" s="28">
        <f>IF(BM100="","",IF(SUMIFS(METAS!$D:$D,METAS!$B:$B,PAUSAS!$E100)&gt;=BM100,0,BM100-SUMIFS(METAS!$D:$D,METAS!$B:$B,PAUSAS!$E100)))</f>
        <v>0</v>
      </c>
      <c r="BO100" s="18">
        <f>IF($B100="","",IF(COUNTIF(BASE!$A:$A,PAUSAS!BO$3)=0,"",SUMIFS(BASE!$AA:$AA,BASE!$A:$A,PAUSAS!BO$3,BASE!$G:$G,PAUSAS!$B100)))</f>
        <v>0</v>
      </c>
      <c r="BP100" s="18">
        <f>IF(BO100="","",IF(SUMIFS(METAS!$D:$D,METAS!$B:$B,PAUSAS!$E100)&gt;=BO100,0,BO100-SUMIFS(METAS!$D:$D,METAS!$B:$B,PAUSAS!$E100)))</f>
        <v>0</v>
      </c>
      <c r="BQ100" s="28">
        <f>IF($B100="","",IF(COUNTIF(BASE!$A:$A,PAUSAS!BQ$3)=0,"",SUMIFS(BASE!$AA:$AA,BASE!$A:$A,PAUSAS!BQ$3,BASE!$G:$G,PAUSAS!$B100)))</f>
        <v>0</v>
      </c>
      <c r="BR100" s="28">
        <f>IF(BQ100="","",IF(SUMIFS(METAS!$D:$D,METAS!$B:$B,PAUSAS!$E100)&gt;=BQ100,0,BQ100-SUMIFS(METAS!$D:$D,METAS!$B:$B,PAUSAS!$E100)))</f>
        <v>0</v>
      </c>
      <c r="BS100" s="18">
        <f>IF($B100="","",IF(COUNTIF(BASE!$A:$A,PAUSAS!BS$3)=0,"",SUMIFS(BASE!$AA:$AA,BASE!$A:$A,PAUSAS!BS$3,BASE!$G:$G,PAUSAS!$B100)))</f>
        <v>0</v>
      </c>
      <c r="BT100" s="18">
        <f>IF(BS100="","",IF(SUMIFS(METAS!$D:$D,METAS!$B:$B,PAUSAS!$E100)&gt;=BS100,0,BS100-SUMIFS(METAS!$D:$D,METAS!$B:$B,PAUSAS!$E100)))</f>
        <v>0</v>
      </c>
      <c r="BU100" s="28">
        <f>IF($B100="","",IF(COUNTIF(BASE!$A:$A,PAUSAS!BU$3)=0,"",SUMIFS(BASE!$AA:$AA,BASE!$A:$A,PAUSAS!BU$3,BASE!$G:$G,PAUSAS!$B100)))</f>
        <v>0</v>
      </c>
      <c r="BV100" s="28">
        <f>IF(BU100="","",IF(SUMIFS(METAS!$D:$D,METAS!$B:$B,PAUSAS!$E100)&gt;=BU100,0,BU100-SUMIFS(METAS!$D:$D,METAS!$B:$B,PAUSAS!$E100)))</f>
        <v>0</v>
      </c>
    </row>
    <row r="101" spans="2:74" s="8" customFormat="1" x14ac:dyDescent="0.25">
      <c r="B101" s="50">
        <v>91386</v>
      </c>
      <c r="C101" s="16" t="str">
        <f>IF($B101="","",VLOOKUP($B101,EQUIPE!$B:$E,2,0))</f>
        <v>JUCYELLE DA SILVA FERREIRA</v>
      </c>
      <c r="D101" s="16" t="str">
        <f>IF($B101="","",VLOOKUP($B101,EQUIPE!$B:$F,5,0))</f>
        <v>ULTRAGAZ BO</v>
      </c>
      <c r="E101" s="18">
        <f>IF($B101="","",VLOOKUP($B101,EQUIPE!$B:$E,3,0))</f>
        <v>0.2638888888888889</v>
      </c>
      <c r="F101" s="16" t="str">
        <f>IF($B101="","",VLOOKUP($B101,EQUIPE!$B:$E,4,0))</f>
        <v>DANIELA PEREZ</v>
      </c>
      <c r="H101" s="18">
        <f>IF($B101="","",SUMIFS(ABS!$H:$H,ABS!$B:$B,PAUSAS!$B101)*SUMIFS(METAS!$D:$D,METAS!$B:$B,PAUSAS!$E101))</f>
        <v>0.61111111111111105</v>
      </c>
      <c r="I101" s="18">
        <f t="shared" si="1"/>
        <v>0.53415509259259253</v>
      </c>
      <c r="J101" s="18">
        <f t="shared" si="2"/>
        <v>1.0254629629629631E-2</v>
      </c>
      <c r="K101" s="19">
        <f t="shared" si="4"/>
        <v>0.98321969696969691</v>
      </c>
      <c r="M101" s="28">
        <f>IF($B101="","",IF(COUNTIF(BASE!$A:$A,PAUSAS!M$3)=0,"",SUMIFS(BASE!$AA:$AA,BASE!$A:$A,PAUSAS!M$3,BASE!$G:$G,PAUSAS!$B101)))</f>
        <v>0</v>
      </c>
      <c r="N101" s="28">
        <f>IF(M101="","",IF(SUMIFS(METAS!$D:$D,METAS!$B:$B,PAUSAS!$E101)&gt;=M101,0,M101-SUMIFS(METAS!$D:$D,METAS!$B:$B,PAUSAS!$E101)))</f>
        <v>0</v>
      </c>
      <c r="O101" s="18">
        <f>IF($B101="","",IF(COUNTIF(BASE!$A:$A,PAUSAS!O$3)=0,"",SUMIFS(BASE!$AA:$AA,BASE!$A:$A,PAUSAS!O$3,BASE!$G:$G,PAUSAS!$B101)))</f>
        <v>0</v>
      </c>
      <c r="P101" s="18">
        <f>IF(O101="","",IF(SUMIFS(METAS!$D:$D,METAS!$B:$B,PAUSAS!$E101)&gt;=O101,0,O101-SUMIFS(METAS!$D:$D,METAS!$B:$B,PAUSAS!$E101)))</f>
        <v>0</v>
      </c>
      <c r="Q101" s="28">
        <f>IF($B101="","",IF(COUNTIF(BASE!$A:$A,PAUSAS!Q$3)=0,"",SUMIFS(BASE!$AA:$AA,BASE!$A:$A,PAUSAS!Q$3,BASE!$G:$G,PAUSAS!$B101)))</f>
        <v>0</v>
      </c>
      <c r="R101" s="28">
        <f>IF(Q101="","",IF(SUMIFS(METAS!$D:$D,METAS!$B:$B,PAUSAS!$E101)&gt;=Q101,0,Q101-SUMIFS(METAS!$D:$D,METAS!$B:$B,PAUSAS!$E101)))</f>
        <v>0</v>
      </c>
      <c r="S101" s="18">
        <f>IF($B101="","",IF(COUNTIF(BASE!$A:$A,PAUSAS!S$3)=0,"",SUMIFS(BASE!$AA:$AA,BASE!$A:$A,PAUSAS!S$3,BASE!$G:$G,PAUSAS!$B101)))</f>
        <v>0</v>
      </c>
      <c r="T101" s="18">
        <f>IF(S101="","",IF(SUMIFS(METAS!$D:$D,METAS!$B:$B,PAUSAS!$E101)&gt;=S101,0,S101-SUMIFS(METAS!$D:$D,METAS!$B:$B,PAUSAS!$E101)))</f>
        <v>0</v>
      </c>
      <c r="U101" s="28">
        <f>IF($B101="","",IF(COUNTIF(BASE!$A:$A,PAUSAS!U$3)=0,"",SUMIFS(BASE!$AA:$AA,BASE!$A:$A,PAUSAS!U$3,BASE!$G:$G,PAUSAS!$B101)))</f>
        <v>0</v>
      </c>
      <c r="V101" s="28">
        <f>IF(U101="","",IF(SUMIFS(METAS!$D:$D,METAS!$B:$B,PAUSAS!$E101)&gt;=U101,0,U101-SUMIFS(METAS!$D:$D,METAS!$B:$B,PAUSAS!$E101)))</f>
        <v>0</v>
      </c>
      <c r="W101" s="18">
        <f>IF($B101="","",IF(COUNTIF(BASE!$A:$A,PAUSAS!W$3)=0,"",SUMIFS(BASE!$AA:$AA,BASE!$A:$A,PAUSAS!W$3,BASE!$G:$G,PAUSAS!$B101)))</f>
        <v>0</v>
      </c>
      <c r="X101" s="18">
        <f>IF(W101="","",IF(SUMIFS(METAS!$D:$D,METAS!$B:$B,PAUSAS!$E101)&gt;=W101,0,W101-SUMIFS(METAS!$D:$D,METAS!$B:$B,PAUSAS!$E101)))</f>
        <v>0</v>
      </c>
      <c r="Y101" s="28">
        <f>IF($B101="","",IF(COUNTIF(BASE!$A:$A,PAUSAS!Y$3)=0,"",SUMIFS(BASE!$AA:$AA,BASE!$A:$A,PAUSAS!Y$3,BASE!$G:$G,PAUSAS!$B101)))</f>
        <v>0</v>
      </c>
      <c r="Z101" s="28">
        <f>IF(Y101="","",IF(SUMIFS(METAS!$D:$D,METAS!$B:$B,PAUSAS!$E101)&gt;=Y101,0,Y101-SUMIFS(METAS!$D:$D,METAS!$B:$B,PAUSAS!$E101)))</f>
        <v>0</v>
      </c>
      <c r="AA101" s="18">
        <f>IF($B101="","",IF(COUNTIF(BASE!$A:$A,PAUSAS!AA$3)=0,"",SUMIFS(BASE!$AA:$AA,BASE!$A:$A,PAUSAS!AA$3,BASE!$G:$G,PAUSAS!$B101)))</f>
        <v>2.6157407407407407E-2</v>
      </c>
      <c r="AB101" s="18">
        <f>IF(AA101="","",IF(SUMIFS(METAS!$D:$D,METAS!$B:$B,PAUSAS!$E101)&gt;=AA101,0,AA101-SUMIFS(METAS!$D:$D,METAS!$B:$B,PAUSAS!$E101)))</f>
        <v>0</v>
      </c>
      <c r="AC101" s="28">
        <f>IF($B101="","",IF(COUNTIF(BASE!$A:$A,PAUSAS!AC$3)=0,"",SUMIFS(BASE!$AA:$AA,BASE!$A:$A,PAUSAS!AC$3,BASE!$G:$G,PAUSAS!$B101)))</f>
        <v>2.8611111111111108E-2</v>
      </c>
      <c r="AD101" s="28">
        <f>IF(AC101="","",IF(SUMIFS(METAS!$D:$D,METAS!$B:$B,PAUSAS!$E101)&gt;=AC101,0,AC101-SUMIFS(METAS!$D:$D,METAS!$B:$B,PAUSAS!$E101)))</f>
        <v>0</v>
      </c>
      <c r="AE101" s="18">
        <f>IF($B101="","",IF(COUNTIF(BASE!$A:$A,PAUSAS!AE$3)=0,"",SUMIFS(BASE!$AA:$AA,BASE!$A:$A,PAUSAS!AE$3,BASE!$G:$G,PAUSAS!$B101)))</f>
        <v>2.7256944444444445E-2</v>
      </c>
      <c r="AF101" s="18">
        <f>IF(AE101="","",IF(SUMIFS(METAS!$D:$D,METAS!$B:$B,PAUSAS!$E101)&gt;=AE101,0,AE101-SUMIFS(METAS!$D:$D,METAS!$B:$B,PAUSAS!$E101)))</f>
        <v>0</v>
      </c>
      <c r="AG101" s="28">
        <f>IF($B101="","",IF(COUNTIF(BASE!$A:$A,PAUSAS!AG$3)=0,"",SUMIFS(BASE!$AA:$AA,BASE!$A:$A,PAUSAS!AG$3,BASE!$G:$G,PAUSAS!$B101)))</f>
        <v>2.0405092592592593E-2</v>
      </c>
      <c r="AH101" s="28">
        <f>IF(AG101="","",IF(SUMIFS(METAS!$D:$D,METAS!$B:$B,PAUSAS!$E101)&gt;=AG101,0,AG101-SUMIFS(METAS!$D:$D,METAS!$B:$B,PAUSAS!$E101)))</f>
        <v>0</v>
      </c>
      <c r="AI101" s="18">
        <f>IF($B101="","",IF(COUNTIF(BASE!$A:$A,PAUSAS!AI$3)=0,"",SUMIFS(BASE!$AA:$AA,BASE!$A:$A,PAUSAS!AI$3,BASE!$G:$G,PAUSAS!$B101)))</f>
        <v>6.8402777777777776E-3</v>
      </c>
      <c r="AJ101" s="18">
        <f>IF(AI101="","",IF(SUMIFS(METAS!$D:$D,METAS!$B:$B,PAUSAS!$E101)&gt;=AI101,0,AI101-SUMIFS(METAS!$D:$D,METAS!$B:$B,PAUSAS!$E101)))</f>
        <v>0</v>
      </c>
      <c r="AK101" s="28">
        <f>IF($B101="","",IF(COUNTIF(BASE!$A:$A,PAUSAS!AK$3)=0,"",SUMIFS(BASE!$AA:$AA,BASE!$A:$A,PAUSAS!AK$3,BASE!$G:$G,PAUSAS!$B101)))</f>
        <v>2.6817129629629632E-2</v>
      </c>
      <c r="AL101" s="28">
        <f>IF(AK101="","",IF(SUMIFS(METAS!$D:$D,METAS!$B:$B,PAUSAS!$E101)&gt;=AK101,0,AK101-SUMIFS(METAS!$D:$D,METAS!$B:$B,PAUSAS!$E101)))</f>
        <v>0</v>
      </c>
      <c r="AM101" s="18">
        <f>IF($B101="","",IF(COUNTIF(BASE!$A:$A,PAUSAS!AM$3)=0,"",SUMIFS(BASE!$AA:$AA,BASE!$A:$A,PAUSAS!AM$3,BASE!$G:$G,PAUSAS!$B101)))</f>
        <v>0</v>
      </c>
      <c r="AN101" s="18">
        <f>IF(AM101="","",IF(SUMIFS(METAS!$D:$D,METAS!$B:$B,PAUSAS!$E101)&gt;=AM101,0,AM101-SUMIFS(METAS!$D:$D,METAS!$B:$B,PAUSAS!$E101)))</f>
        <v>0</v>
      </c>
      <c r="AO101" s="28">
        <f>IF($B101="","",IF(COUNTIF(BASE!$A:$A,PAUSAS!AO$3)=0,"",SUMIFS(BASE!$AA:$AA,BASE!$A:$A,PAUSAS!AO$3,BASE!$G:$G,PAUSAS!$B101)))</f>
        <v>2.630787037037037E-2</v>
      </c>
      <c r="AP101" s="28">
        <f>IF(AO101="","",IF(SUMIFS(METAS!$D:$D,METAS!$B:$B,PAUSAS!$E101)&gt;=AO101,0,AO101-SUMIFS(METAS!$D:$D,METAS!$B:$B,PAUSAS!$E101)))</f>
        <v>0</v>
      </c>
      <c r="AQ101" s="18">
        <f>IF($B101="","",IF(COUNTIF(BASE!$A:$A,PAUSAS!AQ$3)=0,"",SUMIFS(BASE!$AA:$AA,BASE!$A:$A,PAUSAS!AQ$3,BASE!$G:$G,PAUSAS!$B101)))</f>
        <v>2.7453703703703702E-2</v>
      </c>
      <c r="AR101" s="18">
        <f>IF(AQ101="","",IF(SUMIFS(METAS!$D:$D,METAS!$B:$B,PAUSAS!$E101)&gt;=AQ101,0,AQ101-SUMIFS(METAS!$D:$D,METAS!$B:$B,PAUSAS!$E101)))</f>
        <v>0</v>
      </c>
      <c r="AS101" s="28">
        <f>IF($B101="","",IF(COUNTIF(BASE!$A:$A,PAUSAS!AS$3)=0,"",SUMIFS(BASE!$AA:$AA,BASE!$A:$A,PAUSAS!AS$3,BASE!$G:$G,PAUSAS!$B101)))</f>
        <v>2.8125000000000004E-2</v>
      </c>
      <c r="AT101" s="28">
        <f>IF(AS101="","",IF(SUMIFS(METAS!$D:$D,METAS!$B:$B,PAUSAS!$E101)&gt;=AS101,0,AS101-SUMIFS(METAS!$D:$D,METAS!$B:$B,PAUSAS!$E101)))</f>
        <v>0</v>
      </c>
      <c r="AU101" s="18">
        <f>IF($B101="","",IF(COUNTIF(BASE!$A:$A,PAUSAS!AU$3)=0,"",SUMIFS(BASE!$AA:$AA,BASE!$A:$A,PAUSAS!AU$3,BASE!$G:$G,PAUSAS!$B101)))</f>
        <v>2.613425925925926E-2</v>
      </c>
      <c r="AV101" s="18">
        <f>IF(AU101="","",IF(SUMIFS(METAS!$D:$D,METAS!$B:$B,PAUSAS!$E101)&gt;=AU101,0,AU101-SUMIFS(METAS!$D:$D,METAS!$B:$B,PAUSAS!$E101)))</f>
        <v>0</v>
      </c>
      <c r="AW101" s="28">
        <f>IF($B101="","",IF(COUNTIF(BASE!$A:$A,PAUSAS!AW$3)=0,"",SUMIFS(BASE!$AA:$AA,BASE!$A:$A,PAUSAS!AW$3,BASE!$G:$G,PAUSAS!$B101)))</f>
        <v>2.673611111111111E-2</v>
      </c>
      <c r="AX101" s="28">
        <f>IF(AW101="","",IF(SUMIFS(METAS!$D:$D,METAS!$B:$B,PAUSAS!$E101)&gt;=AW101,0,AW101-SUMIFS(METAS!$D:$D,METAS!$B:$B,PAUSAS!$E101)))</f>
        <v>0</v>
      </c>
      <c r="AY101" s="18">
        <f>IF($B101="","",IF(COUNTIF(BASE!$A:$A,PAUSAS!AY$3)=0,"",SUMIFS(BASE!$AA:$AA,BASE!$A:$A,PAUSAS!AY$3,BASE!$G:$G,PAUSAS!$B101)))</f>
        <v>2.7662037037037034E-2</v>
      </c>
      <c r="AZ101" s="18">
        <f>IF(AY101="","",IF(SUMIFS(METAS!$D:$D,METAS!$B:$B,PAUSAS!$E101)&gt;=AY101,0,AY101-SUMIFS(METAS!$D:$D,METAS!$B:$B,PAUSAS!$E101)))</f>
        <v>0</v>
      </c>
      <c r="BA101" s="28">
        <f>IF($B101="","",IF(COUNTIF(BASE!$A:$A,PAUSAS!BA$3)=0,"",SUMIFS(BASE!$AA:$AA,BASE!$A:$A,PAUSAS!BA$3,BASE!$G:$G,PAUSAS!$B101)))</f>
        <v>0</v>
      </c>
      <c r="BB101" s="28">
        <f>IF(BA101="","",IF(SUMIFS(METAS!$D:$D,METAS!$B:$B,PAUSAS!$E101)&gt;=BA101,0,BA101-SUMIFS(METAS!$D:$D,METAS!$B:$B,PAUSAS!$E101)))</f>
        <v>0</v>
      </c>
      <c r="BC101" s="18">
        <f>IF($B101="","",IF(COUNTIF(BASE!$A:$A,PAUSAS!BC$3)=0,"",SUMIFS(BASE!$AA:$AA,BASE!$A:$A,PAUSAS!BC$3,BASE!$G:$G,PAUSAS!$B101)))</f>
        <v>2.8761574074074071E-2</v>
      </c>
      <c r="BD101" s="18">
        <f>IF(BC101="","",IF(SUMIFS(METAS!$D:$D,METAS!$B:$B,PAUSAS!$E101)&gt;=BC101,0,BC101-SUMIFS(METAS!$D:$D,METAS!$B:$B,PAUSAS!$E101)))</f>
        <v>0</v>
      </c>
      <c r="BE101" s="28">
        <f>IF($B101="","",IF(COUNTIF(BASE!$A:$A,PAUSAS!BE$3)=0,"",SUMIFS(BASE!$AA:$AA,BASE!$A:$A,PAUSAS!BE$3,BASE!$G:$G,PAUSAS!$B101)))</f>
        <v>4.0810185185185185E-2</v>
      </c>
      <c r="BF101" s="28">
        <f>IF(BE101="","",IF(SUMIFS(METAS!$D:$D,METAS!$B:$B,PAUSAS!$E101)&gt;=BE101,0,BE101-SUMIFS(METAS!$D:$D,METAS!$B:$B,PAUSAS!$E101)))</f>
        <v>1.0254629629629631E-2</v>
      </c>
      <c r="BG101" s="18">
        <f>IF($B101="","",IF(COUNTIF(BASE!$A:$A,PAUSAS!BG$3)=0,"",SUMIFS(BASE!$AA:$AA,BASE!$A:$A,PAUSAS!BG$3,BASE!$G:$G,PAUSAS!$B101)))</f>
        <v>2.9120370370370373E-2</v>
      </c>
      <c r="BH101" s="18">
        <f>IF(BG101="","",IF(SUMIFS(METAS!$D:$D,METAS!$B:$B,PAUSAS!$E101)&gt;=BG101,0,BG101-SUMIFS(METAS!$D:$D,METAS!$B:$B,PAUSAS!$E101)))</f>
        <v>0</v>
      </c>
      <c r="BI101" s="28">
        <f>IF($B101="","",IF(COUNTIF(BASE!$A:$A,PAUSAS!BI$3)=0,"",SUMIFS(BASE!$AA:$AA,BASE!$A:$A,PAUSAS!BI$3,BASE!$G:$G,PAUSAS!$B101)))</f>
        <v>2.7048611111111114E-2</v>
      </c>
      <c r="BJ101" s="28">
        <f>IF(BI101="","",IF(SUMIFS(METAS!$D:$D,METAS!$B:$B,PAUSAS!$E101)&gt;=BI101,0,BI101-SUMIFS(METAS!$D:$D,METAS!$B:$B,PAUSAS!$E101)))</f>
        <v>0</v>
      </c>
      <c r="BK101" s="18">
        <f>IF($B101="","",IF(COUNTIF(BASE!$A:$A,PAUSAS!BK$3)=0,"",SUMIFS(BASE!$AA:$AA,BASE!$A:$A,PAUSAS!BK$3,BASE!$G:$G,PAUSAS!$B101)))</f>
        <v>2.2037037037037036E-2</v>
      </c>
      <c r="BL101" s="18">
        <f>IF(BK101="","",IF(SUMIFS(METAS!$D:$D,METAS!$B:$B,PAUSAS!$E101)&gt;=BK101,0,BK101-SUMIFS(METAS!$D:$D,METAS!$B:$B,PAUSAS!$E101)))</f>
        <v>0</v>
      </c>
      <c r="BM101" s="28">
        <f>IF($B101="","",IF(COUNTIF(BASE!$A:$A,PAUSAS!BM$3)=0,"",SUMIFS(BASE!$AA:$AA,BASE!$A:$A,PAUSAS!BM$3,BASE!$G:$G,PAUSAS!$B101)))</f>
        <v>3.0543981481481478E-2</v>
      </c>
      <c r="BN101" s="28">
        <f>IF(BM101="","",IF(SUMIFS(METAS!$D:$D,METAS!$B:$B,PAUSAS!$E101)&gt;=BM101,0,BM101-SUMIFS(METAS!$D:$D,METAS!$B:$B,PAUSAS!$E101)))</f>
        <v>0</v>
      </c>
      <c r="BO101" s="18">
        <f>IF($B101="","",IF(COUNTIF(BASE!$A:$A,PAUSAS!BO$3)=0,"",SUMIFS(BASE!$AA:$AA,BASE!$A:$A,PAUSAS!BO$3,BASE!$G:$G,PAUSAS!$B101)))</f>
        <v>0</v>
      </c>
      <c r="BP101" s="18">
        <f>IF(BO101="","",IF(SUMIFS(METAS!$D:$D,METAS!$B:$B,PAUSAS!$E101)&gt;=BO101,0,BO101-SUMIFS(METAS!$D:$D,METAS!$B:$B,PAUSAS!$E101)))</f>
        <v>0</v>
      </c>
      <c r="BQ101" s="28">
        <f>IF($B101="","",IF(COUNTIF(BASE!$A:$A,PAUSAS!BQ$3)=0,"",SUMIFS(BASE!$AA:$AA,BASE!$A:$A,PAUSAS!BQ$3,BASE!$G:$G,PAUSAS!$B101)))</f>
        <v>2.869212962962963E-2</v>
      </c>
      <c r="BR101" s="28">
        <f>IF(BQ101="","",IF(SUMIFS(METAS!$D:$D,METAS!$B:$B,PAUSAS!$E101)&gt;=BQ101,0,BQ101-SUMIFS(METAS!$D:$D,METAS!$B:$B,PAUSAS!$E101)))</f>
        <v>0</v>
      </c>
      <c r="BS101" s="18">
        <f>IF($B101="","",IF(COUNTIF(BASE!$A:$A,PAUSAS!BS$3)=0,"",SUMIFS(BASE!$AA:$AA,BASE!$A:$A,PAUSAS!BS$3,BASE!$G:$G,PAUSAS!$B101)))</f>
        <v>2.8634259259259262E-2</v>
      </c>
      <c r="BT101" s="18">
        <f>IF(BS101="","",IF(SUMIFS(METAS!$D:$D,METAS!$B:$B,PAUSAS!$E101)&gt;=BS101,0,BS101-SUMIFS(METAS!$D:$D,METAS!$B:$B,PAUSAS!$E101)))</f>
        <v>0</v>
      </c>
      <c r="BU101" s="28">
        <f>IF($B101="","",IF(COUNTIF(BASE!$A:$A,PAUSAS!BU$3)=0,"",SUMIFS(BASE!$AA:$AA,BASE!$A:$A,PAUSAS!BU$3,BASE!$G:$G,PAUSAS!$B101)))</f>
        <v>0</v>
      </c>
      <c r="BV101" s="28">
        <f>IF(BU101="","",IF(SUMIFS(METAS!$D:$D,METAS!$B:$B,PAUSAS!$E101)&gt;=BU101,0,BU101-SUMIFS(METAS!$D:$D,METAS!$B:$B,PAUSAS!$E101)))</f>
        <v>0</v>
      </c>
    </row>
    <row r="102" spans="2:74" s="8" customFormat="1" x14ac:dyDescent="0.25">
      <c r="B102" s="50">
        <v>91136</v>
      </c>
      <c r="C102" s="16" t="str">
        <f>IF($B102="","",VLOOKUP($B102,EQUIPE!$B:$E,2,0))</f>
        <v>CAROLINA GOMES MESSIAS</v>
      </c>
      <c r="D102" s="16" t="str">
        <f>IF($B102="","",VLOOKUP($B102,EQUIPE!$B:$F,5,0))</f>
        <v>ULTRAGAZ FRONT</v>
      </c>
      <c r="E102" s="18">
        <f>IF($B102="","",VLOOKUP($B102,EQUIPE!$B:$E,3,0))</f>
        <v>0.2638888888888889</v>
      </c>
      <c r="F102" s="16" t="str">
        <f>IF($B102="","",VLOOKUP($B102,EQUIPE!$B:$E,4,0))</f>
        <v>DANIELA PEREZ</v>
      </c>
      <c r="H102" s="18">
        <f>IF($B102="","",SUMIFS(ABS!$H:$H,ABS!$B:$B,PAUSAS!$B102)*SUMIFS(METAS!$D:$D,METAS!$B:$B,PAUSAS!$E102))</f>
        <v>0.7944444444444444</v>
      </c>
      <c r="I102" s="18">
        <f t="shared" si="1"/>
        <v>0.71896990740740752</v>
      </c>
      <c r="J102" s="18">
        <f t="shared" si="2"/>
        <v>0</v>
      </c>
      <c r="K102" s="19">
        <f t="shared" si="4"/>
        <v>1</v>
      </c>
      <c r="M102" s="28">
        <f>IF($B102="","",IF(COUNTIF(BASE!$A:$A,PAUSAS!M$3)=0,"",SUMIFS(BASE!$AA:$AA,BASE!$A:$A,PAUSAS!M$3,BASE!$G:$G,PAUSAS!$B102)))</f>
        <v>2.9675925925925925E-2</v>
      </c>
      <c r="N102" s="28">
        <f>IF(M102="","",IF(SUMIFS(METAS!$D:$D,METAS!$B:$B,PAUSAS!$E102)&gt;=M102,0,M102-SUMIFS(METAS!$D:$D,METAS!$B:$B,PAUSAS!$E102)))</f>
        <v>0</v>
      </c>
      <c r="O102" s="18">
        <f>IF($B102="","",IF(COUNTIF(BASE!$A:$A,PAUSAS!O$3)=0,"",SUMIFS(BASE!$AA:$AA,BASE!$A:$A,PAUSAS!O$3,BASE!$G:$G,PAUSAS!$B102)))</f>
        <v>1.9733796296296294E-2</v>
      </c>
      <c r="P102" s="18">
        <f>IF(O102="","",IF(SUMIFS(METAS!$D:$D,METAS!$B:$B,PAUSAS!$E102)&gt;=O102,0,O102-SUMIFS(METAS!$D:$D,METAS!$B:$B,PAUSAS!$E102)))</f>
        <v>0</v>
      </c>
      <c r="Q102" s="28">
        <f>IF($B102="","",IF(COUNTIF(BASE!$A:$A,PAUSAS!Q$3)=0,"",SUMIFS(BASE!$AA:$AA,BASE!$A:$A,PAUSAS!Q$3,BASE!$G:$G,PAUSAS!$B102)))</f>
        <v>0</v>
      </c>
      <c r="R102" s="28">
        <f>IF(Q102="","",IF(SUMIFS(METAS!$D:$D,METAS!$B:$B,PAUSAS!$E102)&gt;=Q102,0,Q102-SUMIFS(METAS!$D:$D,METAS!$B:$B,PAUSAS!$E102)))</f>
        <v>0</v>
      </c>
      <c r="S102" s="18">
        <f>IF($B102="","",IF(COUNTIF(BASE!$A:$A,PAUSAS!S$3)=0,"",SUMIFS(BASE!$AA:$AA,BASE!$A:$A,PAUSAS!S$3,BASE!$G:$G,PAUSAS!$B102)))</f>
        <v>2.7499999999999997E-2</v>
      </c>
      <c r="T102" s="18">
        <f>IF(S102="","",IF(SUMIFS(METAS!$D:$D,METAS!$B:$B,PAUSAS!$E102)&gt;=S102,0,S102-SUMIFS(METAS!$D:$D,METAS!$B:$B,PAUSAS!$E102)))</f>
        <v>0</v>
      </c>
      <c r="U102" s="28">
        <f>IF($B102="","",IF(COUNTIF(BASE!$A:$A,PAUSAS!U$3)=0,"",SUMIFS(BASE!$AA:$AA,BASE!$A:$A,PAUSAS!U$3,BASE!$G:$G,PAUSAS!$B102)))</f>
        <v>2.8460648148148152E-2</v>
      </c>
      <c r="V102" s="28">
        <f>IF(U102="","",IF(SUMIFS(METAS!$D:$D,METAS!$B:$B,PAUSAS!$E102)&gt;=U102,0,U102-SUMIFS(METAS!$D:$D,METAS!$B:$B,PAUSAS!$E102)))</f>
        <v>0</v>
      </c>
      <c r="W102" s="18">
        <f>IF($B102="","",IF(COUNTIF(BASE!$A:$A,PAUSAS!W$3)=0,"",SUMIFS(BASE!$AA:$AA,BASE!$A:$A,PAUSAS!W$3,BASE!$G:$G,PAUSAS!$B102)))</f>
        <v>2.8217592592592593E-2</v>
      </c>
      <c r="X102" s="18">
        <f>IF(W102="","",IF(SUMIFS(METAS!$D:$D,METAS!$B:$B,PAUSAS!$E102)&gt;=W102,0,W102-SUMIFS(METAS!$D:$D,METAS!$B:$B,PAUSAS!$E102)))</f>
        <v>0</v>
      </c>
      <c r="Y102" s="28">
        <f>IF($B102="","",IF(COUNTIF(BASE!$A:$A,PAUSAS!Y$3)=0,"",SUMIFS(BASE!$AA:$AA,BASE!$A:$A,PAUSAS!Y$3,BASE!$G:$G,PAUSAS!$B102)))</f>
        <v>0</v>
      </c>
      <c r="Z102" s="28">
        <f>IF(Y102="","",IF(SUMIFS(METAS!$D:$D,METAS!$B:$B,PAUSAS!$E102)&gt;=Y102,0,Y102-SUMIFS(METAS!$D:$D,METAS!$B:$B,PAUSAS!$E102)))</f>
        <v>0</v>
      </c>
      <c r="AA102" s="18">
        <f>IF($B102="","",IF(COUNTIF(BASE!$A:$A,PAUSAS!AA$3)=0,"",SUMIFS(BASE!$AA:$AA,BASE!$A:$A,PAUSAS!AA$3,BASE!$G:$G,PAUSAS!$B102)))</f>
        <v>2.7291666666666665E-2</v>
      </c>
      <c r="AB102" s="18">
        <f>IF(AA102="","",IF(SUMIFS(METAS!$D:$D,METAS!$B:$B,PAUSAS!$E102)&gt;=AA102,0,AA102-SUMIFS(METAS!$D:$D,METAS!$B:$B,PAUSAS!$E102)))</f>
        <v>0</v>
      </c>
      <c r="AC102" s="28">
        <f>IF($B102="","",IF(COUNTIF(BASE!$A:$A,PAUSAS!AC$3)=0,"",SUMIFS(BASE!$AA:$AA,BASE!$A:$A,PAUSAS!AC$3,BASE!$G:$G,PAUSAS!$B102)))</f>
        <v>2.150462962962963E-2</v>
      </c>
      <c r="AD102" s="28">
        <f>IF(AC102="","",IF(SUMIFS(METAS!$D:$D,METAS!$B:$B,PAUSAS!$E102)&gt;=AC102,0,AC102-SUMIFS(METAS!$D:$D,METAS!$B:$B,PAUSAS!$E102)))</f>
        <v>0</v>
      </c>
      <c r="AE102" s="18">
        <f>IF($B102="","",IF(COUNTIF(BASE!$A:$A,PAUSAS!AE$3)=0,"",SUMIFS(BASE!$AA:$AA,BASE!$A:$A,PAUSAS!AE$3,BASE!$G:$G,PAUSAS!$B102)))</f>
        <v>2.8668981481481483E-2</v>
      </c>
      <c r="AF102" s="18">
        <f>IF(AE102="","",IF(SUMIFS(METAS!$D:$D,METAS!$B:$B,PAUSAS!$E102)&gt;=AE102,0,AE102-SUMIFS(METAS!$D:$D,METAS!$B:$B,PAUSAS!$E102)))</f>
        <v>0</v>
      </c>
      <c r="AG102" s="28">
        <f>IF($B102="","",IF(COUNTIF(BASE!$A:$A,PAUSAS!AG$3)=0,"",SUMIFS(BASE!$AA:$AA,BASE!$A:$A,PAUSAS!AG$3,BASE!$G:$G,PAUSAS!$B102)))</f>
        <v>2.9826388888888888E-2</v>
      </c>
      <c r="AH102" s="28">
        <f>IF(AG102="","",IF(SUMIFS(METAS!$D:$D,METAS!$B:$B,PAUSAS!$E102)&gt;=AG102,0,AG102-SUMIFS(METAS!$D:$D,METAS!$B:$B,PAUSAS!$E102)))</f>
        <v>0</v>
      </c>
      <c r="AI102" s="18">
        <f>IF($B102="","",IF(COUNTIF(BASE!$A:$A,PAUSAS!AI$3)=0,"",SUMIFS(BASE!$AA:$AA,BASE!$A:$A,PAUSAS!AI$3,BASE!$G:$G,PAUSAS!$B102)))</f>
        <v>0</v>
      </c>
      <c r="AJ102" s="18">
        <f>IF(AI102="","",IF(SUMIFS(METAS!$D:$D,METAS!$B:$B,PAUSAS!$E102)&gt;=AI102,0,AI102-SUMIFS(METAS!$D:$D,METAS!$B:$B,PAUSAS!$E102)))</f>
        <v>0</v>
      </c>
      <c r="AK102" s="28">
        <f>IF($B102="","",IF(COUNTIF(BASE!$A:$A,PAUSAS!AK$3)=0,"",SUMIFS(BASE!$AA:$AA,BASE!$A:$A,PAUSAS!AK$3,BASE!$G:$G,PAUSAS!$B102)))</f>
        <v>2.751157407407407E-2</v>
      </c>
      <c r="AL102" s="28">
        <f>IF(AK102="","",IF(SUMIFS(METAS!$D:$D,METAS!$B:$B,PAUSAS!$E102)&gt;=AK102,0,AK102-SUMIFS(METAS!$D:$D,METAS!$B:$B,PAUSAS!$E102)))</f>
        <v>0</v>
      </c>
      <c r="AM102" s="18">
        <f>IF($B102="","",IF(COUNTIF(BASE!$A:$A,PAUSAS!AM$3)=0,"",SUMIFS(BASE!$AA:$AA,BASE!$A:$A,PAUSAS!AM$3,BASE!$G:$G,PAUSAS!$B102)))</f>
        <v>2.78125E-2</v>
      </c>
      <c r="AN102" s="18">
        <f>IF(AM102="","",IF(SUMIFS(METAS!$D:$D,METAS!$B:$B,PAUSAS!$E102)&gt;=AM102,0,AM102-SUMIFS(METAS!$D:$D,METAS!$B:$B,PAUSAS!$E102)))</f>
        <v>0</v>
      </c>
      <c r="AO102" s="28">
        <f>IF($B102="","",IF(COUNTIF(BASE!$A:$A,PAUSAS!AO$3)=0,"",SUMIFS(BASE!$AA:$AA,BASE!$A:$A,PAUSAS!AO$3,BASE!$G:$G,PAUSAS!$B102)))</f>
        <v>2.0381944444444446E-2</v>
      </c>
      <c r="AP102" s="28">
        <f>IF(AO102="","",IF(SUMIFS(METAS!$D:$D,METAS!$B:$B,PAUSAS!$E102)&gt;=AO102,0,AO102-SUMIFS(METAS!$D:$D,METAS!$B:$B,PAUSAS!$E102)))</f>
        <v>0</v>
      </c>
      <c r="AQ102" s="18">
        <f>IF($B102="","",IF(COUNTIF(BASE!$A:$A,PAUSAS!AQ$3)=0,"",SUMIFS(BASE!$AA:$AA,BASE!$A:$A,PAUSAS!AQ$3,BASE!$G:$G,PAUSAS!$B102)))</f>
        <v>2.8599537037037038E-2</v>
      </c>
      <c r="AR102" s="18">
        <f>IF(AQ102="","",IF(SUMIFS(METAS!$D:$D,METAS!$B:$B,PAUSAS!$E102)&gt;=AQ102,0,AQ102-SUMIFS(METAS!$D:$D,METAS!$B:$B,PAUSAS!$E102)))</f>
        <v>0</v>
      </c>
      <c r="AS102" s="28">
        <f>IF($B102="","",IF(COUNTIF(BASE!$A:$A,PAUSAS!AS$3)=0,"",SUMIFS(BASE!$AA:$AA,BASE!$A:$A,PAUSAS!AS$3,BASE!$G:$G,PAUSAS!$B102)))</f>
        <v>2.8171296296296295E-2</v>
      </c>
      <c r="AT102" s="28">
        <f>IF(AS102="","",IF(SUMIFS(METAS!$D:$D,METAS!$B:$B,PAUSAS!$E102)&gt;=AS102,0,AS102-SUMIFS(METAS!$D:$D,METAS!$B:$B,PAUSAS!$E102)))</f>
        <v>0</v>
      </c>
      <c r="AU102" s="18">
        <f>IF($B102="","",IF(COUNTIF(BASE!$A:$A,PAUSAS!AU$3)=0,"",SUMIFS(BASE!$AA:$AA,BASE!$A:$A,PAUSAS!AU$3,BASE!$G:$G,PAUSAS!$B102)))</f>
        <v>0</v>
      </c>
      <c r="AV102" s="18">
        <f>IF(AU102="","",IF(SUMIFS(METAS!$D:$D,METAS!$B:$B,PAUSAS!$E102)&gt;=AU102,0,AU102-SUMIFS(METAS!$D:$D,METAS!$B:$B,PAUSAS!$E102)))</f>
        <v>0</v>
      </c>
      <c r="AW102" s="28">
        <f>IF($B102="","",IF(COUNTIF(BASE!$A:$A,PAUSAS!AW$3)=0,"",SUMIFS(BASE!$AA:$AA,BASE!$A:$A,PAUSAS!AW$3,BASE!$G:$G,PAUSAS!$B102)))</f>
        <v>2.8460648148148148E-2</v>
      </c>
      <c r="AX102" s="28">
        <f>IF(AW102="","",IF(SUMIFS(METAS!$D:$D,METAS!$B:$B,PAUSAS!$E102)&gt;=AW102,0,AW102-SUMIFS(METAS!$D:$D,METAS!$B:$B,PAUSAS!$E102)))</f>
        <v>0</v>
      </c>
      <c r="AY102" s="18">
        <f>IF($B102="","",IF(COUNTIF(BASE!$A:$A,PAUSAS!AY$3)=0,"",SUMIFS(BASE!$AA:$AA,BASE!$A:$A,PAUSAS!AY$3,BASE!$G:$G,PAUSAS!$B102)))</f>
        <v>2.9340277777777778E-2</v>
      </c>
      <c r="AZ102" s="18">
        <f>IF(AY102="","",IF(SUMIFS(METAS!$D:$D,METAS!$B:$B,PAUSAS!$E102)&gt;=AY102,0,AY102-SUMIFS(METAS!$D:$D,METAS!$B:$B,PAUSAS!$E102)))</f>
        <v>0</v>
      </c>
      <c r="BA102" s="28">
        <f>IF($B102="","",IF(COUNTIF(BASE!$A:$A,PAUSAS!BA$3)=0,"",SUMIFS(BASE!$AA:$AA,BASE!$A:$A,PAUSAS!BA$3,BASE!$G:$G,PAUSAS!$B102)))</f>
        <v>2.824074074074074E-2</v>
      </c>
      <c r="BB102" s="28">
        <f>IF(BA102="","",IF(SUMIFS(METAS!$D:$D,METAS!$B:$B,PAUSAS!$E102)&gt;=BA102,0,BA102-SUMIFS(METAS!$D:$D,METAS!$B:$B,PAUSAS!$E102)))</f>
        <v>0</v>
      </c>
      <c r="BC102" s="18">
        <f>IF($B102="","",IF(COUNTIF(BASE!$A:$A,PAUSAS!BC$3)=0,"",SUMIFS(BASE!$AA:$AA,BASE!$A:$A,PAUSAS!BC$3,BASE!$G:$G,PAUSAS!$B102)))</f>
        <v>2.8993055555555557E-2</v>
      </c>
      <c r="BD102" s="18">
        <f>IF(BC102="","",IF(SUMIFS(METAS!$D:$D,METAS!$B:$B,PAUSAS!$E102)&gt;=BC102,0,BC102-SUMIFS(METAS!$D:$D,METAS!$B:$B,PAUSAS!$E102)))</f>
        <v>0</v>
      </c>
      <c r="BE102" s="28">
        <f>IF($B102="","",IF(COUNTIF(BASE!$A:$A,PAUSAS!BE$3)=0,"",SUMIFS(BASE!$AA:$AA,BASE!$A:$A,PAUSAS!BE$3,BASE!$G:$G,PAUSAS!$B102)))</f>
        <v>2.9687499999999999E-2</v>
      </c>
      <c r="BF102" s="28">
        <f>IF(BE102="","",IF(SUMIFS(METAS!$D:$D,METAS!$B:$B,PAUSAS!$E102)&gt;=BE102,0,BE102-SUMIFS(METAS!$D:$D,METAS!$B:$B,PAUSAS!$E102)))</f>
        <v>0</v>
      </c>
      <c r="BG102" s="18">
        <f>IF($B102="","",IF(COUNTIF(BASE!$A:$A,PAUSAS!BG$3)=0,"",SUMIFS(BASE!$AA:$AA,BASE!$A:$A,PAUSAS!BG$3,BASE!$G:$G,PAUSAS!$B102)))</f>
        <v>2.9895833333333337E-2</v>
      </c>
      <c r="BH102" s="18">
        <f>IF(BG102="","",IF(SUMIFS(METAS!$D:$D,METAS!$B:$B,PAUSAS!$E102)&gt;=BG102,0,BG102-SUMIFS(METAS!$D:$D,METAS!$B:$B,PAUSAS!$E102)))</f>
        <v>0</v>
      </c>
      <c r="BI102" s="28">
        <f>IF($B102="","",IF(COUNTIF(BASE!$A:$A,PAUSAS!BI$3)=0,"",SUMIFS(BASE!$AA:$AA,BASE!$A:$A,PAUSAS!BI$3,BASE!$G:$G,PAUSAS!$B102)))</f>
        <v>0</v>
      </c>
      <c r="BJ102" s="28">
        <f>IF(BI102="","",IF(SUMIFS(METAS!$D:$D,METAS!$B:$B,PAUSAS!$E102)&gt;=BI102,0,BI102-SUMIFS(METAS!$D:$D,METAS!$B:$B,PAUSAS!$E102)))</f>
        <v>0</v>
      </c>
      <c r="BK102" s="18">
        <f>IF($B102="","",IF(COUNTIF(BASE!$A:$A,PAUSAS!BK$3)=0,"",SUMIFS(BASE!$AA:$AA,BASE!$A:$A,PAUSAS!BK$3,BASE!$G:$G,PAUSAS!$B102)))</f>
        <v>2.9189814814814814E-2</v>
      </c>
      <c r="BL102" s="18">
        <f>IF(BK102="","",IF(SUMIFS(METAS!$D:$D,METAS!$B:$B,PAUSAS!$E102)&gt;=BK102,0,BK102-SUMIFS(METAS!$D:$D,METAS!$B:$B,PAUSAS!$E102)))</f>
        <v>0</v>
      </c>
      <c r="BM102" s="28">
        <f>IF($B102="","",IF(COUNTIF(BASE!$A:$A,PAUSAS!BM$3)=0,"",SUMIFS(BASE!$AA:$AA,BASE!$A:$A,PAUSAS!BM$3,BASE!$G:$G,PAUSAS!$B102)))</f>
        <v>2.8287037037037034E-2</v>
      </c>
      <c r="BN102" s="28">
        <f>IF(BM102="","",IF(SUMIFS(METAS!$D:$D,METAS!$B:$B,PAUSAS!$E102)&gt;=BM102,0,BM102-SUMIFS(METAS!$D:$D,METAS!$B:$B,PAUSAS!$E102)))</f>
        <v>0</v>
      </c>
      <c r="BO102" s="18">
        <f>IF($B102="","",IF(COUNTIF(BASE!$A:$A,PAUSAS!BO$3)=0,"",SUMIFS(BASE!$AA:$AA,BASE!$A:$A,PAUSAS!BO$3,BASE!$G:$G,PAUSAS!$B102)))</f>
        <v>2.9085648148148145E-2</v>
      </c>
      <c r="BP102" s="18">
        <f>IF(BO102="","",IF(SUMIFS(METAS!$D:$D,METAS!$B:$B,PAUSAS!$E102)&gt;=BO102,0,BO102-SUMIFS(METAS!$D:$D,METAS!$B:$B,PAUSAS!$E102)))</f>
        <v>0</v>
      </c>
      <c r="BQ102" s="28">
        <f>IF($B102="","",IF(COUNTIF(BASE!$A:$A,PAUSAS!BQ$3)=0,"",SUMIFS(BASE!$AA:$AA,BASE!$A:$A,PAUSAS!BQ$3,BASE!$G:$G,PAUSAS!$B102)))</f>
        <v>2.9016203703703704E-2</v>
      </c>
      <c r="BR102" s="28">
        <f>IF(BQ102="","",IF(SUMIFS(METAS!$D:$D,METAS!$B:$B,PAUSAS!$E102)&gt;=BQ102,0,BQ102-SUMIFS(METAS!$D:$D,METAS!$B:$B,PAUSAS!$E102)))</f>
        <v>0</v>
      </c>
      <c r="BS102" s="18">
        <f>IF($B102="","",IF(COUNTIF(BASE!$A:$A,PAUSAS!BS$3)=0,"",SUMIFS(BASE!$AA:$AA,BASE!$A:$A,PAUSAS!BS$3,BASE!$G:$G,PAUSAS!$B102)))</f>
        <v>2.7013888888888893E-2</v>
      </c>
      <c r="BT102" s="18">
        <f>IF(BS102="","",IF(SUMIFS(METAS!$D:$D,METAS!$B:$B,PAUSAS!$E102)&gt;=BS102,0,BS102-SUMIFS(METAS!$D:$D,METAS!$B:$B,PAUSAS!$E102)))</f>
        <v>0</v>
      </c>
      <c r="BU102" s="28">
        <f>IF($B102="","",IF(COUNTIF(BASE!$A:$A,PAUSAS!BU$3)=0,"",SUMIFS(BASE!$AA:$AA,BASE!$A:$A,PAUSAS!BU$3,BASE!$G:$G,PAUSAS!$B102)))</f>
        <v>2.8402777777777777E-2</v>
      </c>
      <c r="BV102" s="28">
        <f>IF(BU102="","",IF(SUMIFS(METAS!$D:$D,METAS!$B:$B,PAUSAS!$E102)&gt;=BU102,0,BU102-SUMIFS(METAS!$D:$D,METAS!$B:$B,PAUSAS!$E102)))</f>
        <v>0</v>
      </c>
    </row>
    <row r="103" spans="2:74" s="8" customFormat="1" x14ac:dyDescent="0.25">
      <c r="B103" s="50"/>
      <c r="C103" s="16" t="str">
        <f>IF($B103="","",VLOOKUP($B103,EQUIPE!$B:$E,2,0))</f>
        <v/>
      </c>
      <c r="D103" s="16" t="str">
        <f>IF($B103="","",VLOOKUP($B103,EQUIPE!$B:$F,5,0))</f>
        <v/>
      </c>
      <c r="E103" s="18" t="str">
        <f>IF($B103="","",VLOOKUP($B103,EQUIPE!$B:$E,3,0))</f>
        <v/>
      </c>
      <c r="F103" s="16" t="str">
        <f>IF($B103="","",VLOOKUP($B103,EQUIPE!$B:$E,4,0))</f>
        <v/>
      </c>
      <c r="H103" s="18" t="str">
        <f>IF($B103="","",SUMIFS(ABS!$H:$H,ABS!$B:$B,PAUSAS!$B103)*SUMIFS(METAS!$D:$D,METAS!$B:$B,PAUSAS!$E103))</f>
        <v/>
      </c>
      <c r="I103" s="18" t="str">
        <f t="shared" si="1"/>
        <v/>
      </c>
      <c r="J103" s="18" t="str">
        <f t="shared" si="2"/>
        <v/>
      </c>
      <c r="K103" s="19" t="str">
        <f t="shared" si="4"/>
        <v/>
      </c>
      <c r="M103" s="28" t="str">
        <f>IF($B103="","",IF(COUNTIF(BASE!$A:$A,PAUSAS!M$3)=0,"",SUMIFS(BASE!$AA:$AA,BASE!$A:$A,PAUSAS!M$3,BASE!$G:$G,PAUSAS!$B103)))</f>
        <v/>
      </c>
      <c r="N103" s="28" t="str">
        <f>IF(M103="","",IF(SUMIFS(METAS!$D:$D,METAS!$B:$B,PAUSAS!$E103)&gt;=M103,0,M103-SUMIFS(METAS!$D:$D,METAS!$B:$B,PAUSAS!$E103)))</f>
        <v/>
      </c>
      <c r="O103" s="18" t="str">
        <f>IF($B103="","",IF(COUNTIF(BASE!$A:$A,PAUSAS!O$3)=0,"",SUMIFS(BASE!$AA:$AA,BASE!$A:$A,PAUSAS!O$3,BASE!$G:$G,PAUSAS!$B103)))</f>
        <v/>
      </c>
      <c r="P103" s="18" t="str">
        <f>IF(O103="","",IF(SUMIFS(METAS!$D:$D,METAS!$B:$B,PAUSAS!$E103)&gt;=O103,0,O103-SUMIFS(METAS!$D:$D,METAS!$B:$B,PAUSAS!$E103)))</f>
        <v/>
      </c>
      <c r="Q103" s="28" t="str">
        <f>IF($B103="","",IF(COUNTIF(BASE!$A:$A,PAUSAS!Q$3)=0,"",SUMIFS(BASE!$AA:$AA,BASE!$A:$A,PAUSAS!Q$3,BASE!$G:$G,PAUSAS!$B103)))</f>
        <v/>
      </c>
      <c r="R103" s="28" t="str">
        <f>IF(Q103="","",IF(SUMIFS(METAS!$D:$D,METAS!$B:$B,PAUSAS!$E103)&gt;=Q103,0,Q103-SUMIFS(METAS!$D:$D,METAS!$B:$B,PAUSAS!$E103)))</f>
        <v/>
      </c>
      <c r="S103" s="18" t="str">
        <f>IF($B103="","",IF(COUNTIF(BASE!$A:$A,PAUSAS!S$3)=0,"",SUMIFS(BASE!$AA:$AA,BASE!$A:$A,PAUSAS!S$3,BASE!$G:$G,PAUSAS!$B103)))</f>
        <v/>
      </c>
      <c r="T103" s="18" t="str">
        <f>IF(S103="","",IF(SUMIFS(METAS!$D:$D,METAS!$B:$B,PAUSAS!$E103)&gt;=S103,0,S103-SUMIFS(METAS!$D:$D,METAS!$B:$B,PAUSAS!$E103)))</f>
        <v/>
      </c>
      <c r="U103" s="28" t="str">
        <f>IF($B103="","",IF(COUNTIF(BASE!$A:$A,PAUSAS!U$3)=0,"",SUMIFS(BASE!$AA:$AA,BASE!$A:$A,PAUSAS!U$3,BASE!$G:$G,PAUSAS!$B103)))</f>
        <v/>
      </c>
      <c r="V103" s="28" t="str">
        <f>IF(U103="","",IF(SUMIFS(METAS!$D:$D,METAS!$B:$B,PAUSAS!$E103)&gt;=U103,0,U103-SUMIFS(METAS!$D:$D,METAS!$B:$B,PAUSAS!$E103)))</f>
        <v/>
      </c>
      <c r="W103" s="18" t="str">
        <f>IF($B103="","",IF(COUNTIF(BASE!$A:$A,PAUSAS!W$3)=0,"",SUMIFS(BASE!$AA:$AA,BASE!$A:$A,PAUSAS!W$3,BASE!$G:$G,PAUSAS!$B103)))</f>
        <v/>
      </c>
      <c r="X103" s="18" t="str">
        <f>IF(W103="","",IF(SUMIFS(METAS!$D:$D,METAS!$B:$B,PAUSAS!$E103)&gt;=W103,0,W103-SUMIFS(METAS!$D:$D,METAS!$B:$B,PAUSAS!$E103)))</f>
        <v/>
      </c>
      <c r="Y103" s="28" t="str">
        <f>IF($B103="","",IF(COUNTIF(BASE!$A:$A,PAUSAS!Y$3)=0,"",SUMIFS(BASE!$AA:$AA,BASE!$A:$A,PAUSAS!Y$3,BASE!$G:$G,PAUSAS!$B103)))</f>
        <v/>
      </c>
      <c r="Z103" s="28" t="str">
        <f>IF(Y103="","",IF(SUMIFS(METAS!$D:$D,METAS!$B:$B,PAUSAS!$E103)&gt;=Y103,0,Y103-SUMIFS(METAS!$D:$D,METAS!$B:$B,PAUSAS!$E103)))</f>
        <v/>
      </c>
      <c r="AA103" s="18" t="str">
        <f>IF($B103="","",IF(COUNTIF(BASE!$A:$A,PAUSAS!AA$3)=0,"",SUMIFS(BASE!$AA:$AA,BASE!$A:$A,PAUSAS!AA$3,BASE!$G:$G,PAUSAS!$B103)))</f>
        <v/>
      </c>
      <c r="AB103" s="18" t="str">
        <f>IF(AA103="","",IF(SUMIFS(METAS!$D:$D,METAS!$B:$B,PAUSAS!$E103)&gt;=AA103,0,AA103-SUMIFS(METAS!$D:$D,METAS!$B:$B,PAUSAS!$E103)))</f>
        <v/>
      </c>
      <c r="AC103" s="28" t="str">
        <f>IF($B103="","",IF(COUNTIF(BASE!$A:$A,PAUSAS!AC$3)=0,"",SUMIFS(BASE!$AA:$AA,BASE!$A:$A,PAUSAS!AC$3,BASE!$G:$G,PAUSAS!$B103)))</f>
        <v/>
      </c>
      <c r="AD103" s="28" t="str">
        <f>IF(AC103="","",IF(SUMIFS(METAS!$D:$D,METAS!$B:$B,PAUSAS!$E103)&gt;=AC103,0,AC103-SUMIFS(METAS!$D:$D,METAS!$B:$B,PAUSAS!$E103)))</f>
        <v/>
      </c>
      <c r="AE103" s="18" t="str">
        <f>IF($B103="","",IF(COUNTIF(BASE!$A:$A,PAUSAS!AE$3)=0,"",SUMIFS(BASE!$AA:$AA,BASE!$A:$A,PAUSAS!AE$3,BASE!$G:$G,PAUSAS!$B103)))</f>
        <v/>
      </c>
      <c r="AF103" s="18" t="str">
        <f>IF(AE103="","",IF(SUMIFS(METAS!$D:$D,METAS!$B:$B,PAUSAS!$E103)&gt;=AE103,0,AE103-SUMIFS(METAS!$D:$D,METAS!$B:$B,PAUSAS!$E103)))</f>
        <v/>
      </c>
      <c r="AG103" s="28" t="str">
        <f>IF($B103="","",IF(COUNTIF(BASE!$A:$A,PAUSAS!AG$3)=0,"",SUMIFS(BASE!$AA:$AA,BASE!$A:$A,PAUSAS!AG$3,BASE!$G:$G,PAUSAS!$B103)))</f>
        <v/>
      </c>
      <c r="AH103" s="28" t="str">
        <f>IF(AG103="","",IF(SUMIFS(METAS!$D:$D,METAS!$B:$B,PAUSAS!$E103)&gt;=AG103,0,AG103-SUMIFS(METAS!$D:$D,METAS!$B:$B,PAUSAS!$E103)))</f>
        <v/>
      </c>
      <c r="AI103" s="18" t="str">
        <f>IF($B103="","",IF(COUNTIF(BASE!$A:$A,PAUSAS!AI$3)=0,"",SUMIFS(BASE!$AA:$AA,BASE!$A:$A,PAUSAS!AI$3,BASE!$G:$G,PAUSAS!$B103)))</f>
        <v/>
      </c>
      <c r="AJ103" s="18" t="str">
        <f>IF(AI103="","",IF(SUMIFS(METAS!$D:$D,METAS!$B:$B,PAUSAS!$E103)&gt;=AI103,0,AI103-SUMIFS(METAS!$D:$D,METAS!$B:$B,PAUSAS!$E103)))</f>
        <v/>
      </c>
      <c r="AK103" s="28" t="str">
        <f>IF($B103="","",IF(COUNTIF(BASE!$A:$A,PAUSAS!AK$3)=0,"",SUMIFS(BASE!$AA:$AA,BASE!$A:$A,PAUSAS!AK$3,BASE!$G:$G,PAUSAS!$B103)))</f>
        <v/>
      </c>
      <c r="AL103" s="28" t="str">
        <f>IF(AK103="","",IF(SUMIFS(METAS!$D:$D,METAS!$B:$B,PAUSAS!$E103)&gt;=AK103,0,AK103-SUMIFS(METAS!$D:$D,METAS!$B:$B,PAUSAS!$E103)))</f>
        <v/>
      </c>
      <c r="AM103" s="18" t="str">
        <f>IF($B103="","",IF(COUNTIF(BASE!$A:$A,PAUSAS!AM$3)=0,"",SUMIFS(BASE!$AA:$AA,BASE!$A:$A,PAUSAS!AM$3,BASE!$G:$G,PAUSAS!$B103)))</f>
        <v/>
      </c>
      <c r="AN103" s="18" t="str">
        <f>IF(AM103="","",IF(SUMIFS(METAS!$D:$D,METAS!$B:$B,PAUSAS!$E103)&gt;=AM103,0,AM103-SUMIFS(METAS!$D:$D,METAS!$B:$B,PAUSAS!$E103)))</f>
        <v/>
      </c>
      <c r="AO103" s="28" t="str">
        <f>IF($B103="","",IF(COUNTIF(BASE!$A:$A,PAUSAS!AO$3)=0,"",SUMIFS(BASE!$AA:$AA,BASE!$A:$A,PAUSAS!AO$3,BASE!$G:$G,PAUSAS!$B103)))</f>
        <v/>
      </c>
      <c r="AP103" s="28" t="str">
        <f>IF(AO103="","",IF(SUMIFS(METAS!$D:$D,METAS!$B:$B,PAUSAS!$E103)&gt;=AO103,0,AO103-SUMIFS(METAS!$D:$D,METAS!$B:$B,PAUSAS!$E103)))</f>
        <v/>
      </c>
      <c r="AQ103" s="18" t="str">
        <f>IF($B103="","",IF(COUNTIF(BASE!$A:$A,PAUSAS!AQ$3)=0,"",SUMIFS(BASE!$AA:$AA,BASE!$A:$A,PAUSAS!AQ$3,BASE!$G:$G,PAUSAS!$B103)))</f>
        <v/>
      </c>
      <c r="AR103" s="18" t="str">
        <f>IF(AQ103="","",IF(SUMIFS(METAS!$D:$D,METAS!$B:$B,PAUSAS!$E103)&gt;=AQ103,0,AQ103-SUMIFS(METAS!$D:$D,METAS!$B:$B,PAUSAS!$E103)))</f>
        <v/>
      </c>
      <c r="AS103" s="28" t="str">
        <f>IF($B103="","",IF(COUNTIF(BASE!$A:$A,PAUSAS!AS$3)=0,"",SUMIFS(BASE!$AA:$AA,BASE!$A:$A,PAUSAS!AS$3,BASE!$G:$G,PAUSAS!$B103)))</f>
        <v/>
      </c>
      <c r="AT103" s="28" t="str">
        <f>IF(AS103="","",IF(SUMIFS(METAS!$D:$D,METAS!$B:$B,PAUSAS!$E103)&gt;=AS103,0,AS103-SUMIFS(METAS!$D:$D,METAS!$B:$B,PAUSAS!$E103)))</f>
        <v/>
      </c>
      <c r="AU103" s="18" t="str">
        <f>IF($B103="","",IF(COUNTIF(BASE!$A:$A,PAUSAS!AU$3)=0,"",SUMIFS(BASE!$AA:$AA,BASE!$A:$A,PAUSAS!AU$3,BASE!$G:$G,PAUSAS!$B103)))</f>
        <v/>
      </c>
      <c r="AV103" s="18" t="str">
        <f>IF(AU103="","",IF(SUMIFS(METAS!$D:$D,METAS!$B:$B,PAUSAS!$E103)&gt;=AU103,0,AU103-SUMIFS(METAS!$D:$D,METAS!$B:$B,PAUSAS!$E103)))</f>
        <v/>
      </c>
      <c r="AW103" s="28" t="str">
        <f>IF($B103="","",IF(COUNTIF(BASE!$A:$A,PAUSAS!AW$3)=0,"",SUMIFS(BASE!$AA:$AA,BASE!$A:$A,PAUSAS!AW$3,BASE!$G:$G,PAUSAS!$B103)))</f>
        <v/>
      </c>
      <c r="AX103" s="28" t="str">
        <f>IF(AW103="","",IF(SUMIFS(METAS!$D:$D,METAS!$B:$B,PAUSAS!$E103)&gt;=AW103,0,AW103-SUMIFS(METAS!$D:$D,METAS!$B:$B,PAUSAS!$E103)))</f>
        <v/>
      </c>
      <c r="AY103" s="18" t="str">
        <f>IF($B103="","",IF(COUNTIF(BASE!$A:$A,PAUSAS!AY$3)=0,"",SUMIFS(BASE!$AA:$AA,BASE!$A:$A,PAUSAS!AY$3,BASE!$G:$G,PAUSAS!$B103)))</f>
        <v/>
      </c>
      <c r="AZ103" s="18" t="str">
        <f>IF(AY103="","",IF(SUMIFS(METAS!$D:$D,METAS!$B:$B,PAUSAS!$E103)&gt;=AY103,0,AY103-SUMIFS(METAS!$D:$D,METAS!$B:$B,PAUSAS!$E103)))</f>
        <v/>
      </c>
      <c r="BA103" s="28" t="str">
        <f>IF($B103="","",IF(COUNTIF(BASE!$A:$A,PAUSAS!BA$3)=0,"",SUMIFS(BASE!$AA:$AA,BASE!$A:$A,PAUSAS!BA$3,BASE!$G:$G,PAUSAS!$B103)))</f>
        <v/>
      </c>
      <c r="BB103" s="28" t="str">
        <f>IF(BA103="","",IF(SUMIFS(METAS!$D:$D,METAS!$B:$B,PAUSAS!$E103)&gt;=BA103,0,BA103-SUMIFS(METAS!$D:$D,METAS!$B:$B,PAUSAS!$E103)))</f>
        <v/>
      </c>
      <c r="BC103" s="18" t="str">
        <f>IF($B103="","",IF(COUNTIF(BASE!$A:$A,PAUSAS!BC$3)=0,"",SUMIFS(BASE!$AA:$AA,BASE!$A:$A,PAUSAS!BC$3,BASE!$G:$G,PAUSAS!$B103)))</f>
        <v/>
      </c>
      <c r="BD103" s="18" t="str">
        <f>IF(BC103="","",IF(SUMIFS(METAS!$D:$D,METAS!$B:$B,PAUSAS!$E103)&gt;=BC103,0,BC103-SUMIFS(METAS!$D:$D,METAS!$B:$B,PAUSAS!$E103)))</f>
        <v/>
      </c>
      <c r="BE103" s="28" t="str">
        <f>IF($B103="","",IF(COUNTIF(BASE!$A:$A,PAUSAS!BE$3)=0,"",SUMIFS(BASE!$AA:$AA,BASE!$A:$A,PAUSAS!BE$3,BASE!$G:$G,PAUSAS!$B103)))</f>
        <v/>
      </c>
      <c r="BF103" s="28" t="str">
        <f>IF(BE103="","",IF(SUMIFS(METAS!$D:$D,METAS!$B:$B,PAUSAS!$E103)&gt;=BE103,0,BE103-SUMIFS(METAS!$D:$D,METAS!$B:$B,PAUSAS!$E103)))</f>
        <v/>
      </c>
      <c r="BG103" s="18" t="str">
        <f>IF($B103="","",IF(COUNTIF(BASE!$A:$A,PAUSAS!BG$3)=0,"",SUMIFS(BASE!$AA:$AA,BASE!$A:$A,PAUSAS!BG$3,BASE!$G:$G,PAUSAS!$B103)))</f>
        <v/>
      </c>
      <c r="BH103" s="18" t="str">
        <f>IF(BG103="","",IF(SUMIFS(METAS!$D:$D,METAS!$B:$B,PAUSAS!$E103)&gt;=BG103,0,BG103-SUMIFS(METAS!$D:$D,METAS!$B:$B,PAUSAS!$E103)))</f>
        <v/>
      </c>
      <c r="BI103" s="28" t="str">
        <f>IF($B103="","",IF(COUNTIF(BASE!$A:$A,PAUSAS!BI$3)=0,"",SUMIFS(BASE!$AA:$AA,BASE!$A:$A,PAUSAS!BI$3,BASE!$G:$G,PAUSAS!$B103)))</f>
        <v/>
      </c>
      <c r="BJ103" s="28" t="str">
        <f>IF(BI103="","",IF(SUMIFS(METAS!$D:$D,METAS!$B:$B,PAUSAS!$E103)&gt;=BI103,0,BI103-SUMIFS(METAS!$D:$D,METAS!$B:$B,PAUSAS!$E103)))</f>
        <v/>
      </c>
      <c r="BK103" s="18" t="str">
        <f>IF($B103="","",IF(COUNTIF(BASE!$A:$A,PAUSAS!BK$3)=0,"",SUMIFS(BASE!$AA:$AA,BASE!$A:$A,PAUSAS!BK$3,BASE!$G:$G,PAUSAS!$B103)))</f>
        <v/>
      </c>
      <c r="BL103" s="18" t="str">
        <f>IF(BK103="","",IF(SUMIFS(METAS!$D:$D,METAS!$B:$B,PAUSAS!$E103)&gt;=BK103,0,BK103-SUMIFS(METAS!$D:$D,METAS!$B:$B,PAUSAS!$E103)))</f>
        <v/>
      </c>
      <c r="BM103" s="28" t="str">
        <f>IF($B103="","",IF(COUNTIF(BASE!$A:$A,PAUSAS!BM$3)=0,"",SUMIFS(BASE!$AA:$AA,BASE!$A:$A,PAUSAS!BM$3,BASE!$G:$G,PAUSAS!$B103)))</f>
        <v/>
      </c>
      <c r="BN103" s="28" t="str">
        <f>IF(BM103="","",IF(SUMIFS(METAS!$D:$D,METAS!$B:$B,PAUSAS!$E103)&gt;=BM103,0,BM103-SUMIFS(METAS!$D:$D,METAS!$B:$B,PAUSAS!$E103)))</f>
        <v/>
      </c>
      <c r="BO103" s="18" t="str">
        <f>IF($B103="","",IF(COUNTIF(BASE!$A:$A,PAUSAS!BO$3)=0,"",SUMIFS(BASE!$AA:$AA,BASE!$A:$A,PAUSAS!BO$3,BASE!$G:$G,PAUSAS!$B103)))</f>
        <v/>
      </c>
      <c r="BP103" s="18" t="str">
        <f>IF(BO103="","",IF(SUMIFS(METAS!$D:$D,METAS!$B:$B,PAUSAS!$E103)&gt;=BO103,0,BO103-SUMIFS(METAS!$D:$D,METAS!$B:$B,PAUSAS!$E103)))</f>
        <v/>
      </c>
      <c r="BQ103" s="28" t="str">
        <f>IF($B103="","",IF(COUNTIF(BASE!$A:$A,PAUSAS!BQ$3)=0,"",SUMIFS(BASE!$AA:$AA,BASE!$A:$A,PAUSAS!BQ$3,BASE!$G:$G,PAUSAS!$B103)))</f>
        <v/>
      </c>
      <c r="BR103" s="28" t="str">
        <f>IF(BQ103="","",IF(SUMIFS(METAS!$D:$D,METAS!$B:$B,PAUSAS!$E103)&gt;=BQ103,0,BQ103-SUMIFS(METAS!$D:$D,METAS!$B:$B,PAUSAS!$E103)))</f>
        <v/>
      </c>
      <c r="BS103" s="18" t="str">
        <f>IF($B103="","",IF(COUNTIF(BASE!$A:$A,PAUSAS!BS$3)=0,"",SUMIFS(BASE!$AA:$AA,BASE!$A:$A,PAUSAS!BS$3,BASE!$G:$G,PAUSAS!$B103)))</f>
        <v/>
      </c>
      <c r="BT103" s="18" t="str">
        <f>IF(BS103="","",IF(SUMIFS(METAS!$D:$D,METAS!$B:$B,PAUSAS!$E103)&gt;=BS103,0,BS103-SUMIFS(METAS!$D:$D,METAS!$B:$B,PAUSAS!$E103)))</f>
        <v/>
      </c>
      <c r="BU103" s="28" t="str">
        <f>IF($B103="","",IF(COUNTIF(BASE!$A:$A,PAUSAS!BU$3)=0,"",SUMIFS(BASE!$AA:$AA,BASE!$A:$A,PAUSAS!BU$3,BASE!$G:$G,PAUSAS!$B103)))</f>
        <v/>
      </c>
      <c r="BV103" s="28" t="str">
        <f>IF(BU103="","",IF(SUMIFS(METAS!$D:$D,METAS!$B:$B,PAUSAS!$E103)&gt;=BU103,0,BU103-SUMIFS(METAS!$D:$D,METAS!$B:$B,PAUSAS!$E103)))</f>
        <v/>
      </c>
    </row>
    <row r="104" spans="2:74" s="8" customFormat="1" x14ac:dyDescent="0.25">
      <c r="B104" s="50"/>
      <c r="C104" s="16" t="str">
        <f>IF($B104="","",VLOOKUP($B104,EQUIPE!$B:$E,2,0))</f>
        <v/>
      </c>
      <c r="D104" s="16" t="str">
        <f>IF($B104="","",VLOOKUP($B104,EQUIPE!$B:$F,5,0))</f>
        <v/>
      </c>
      <c r="E104" s="18" t="str">
        <f>IF($B104="","",VLOOKUP($B104,EQUIPE!$B:$E,3,0))</f>
        <v/>
      </c>
      <c r="F104" s="16" t="str">
        <f>IF($B104="","",VLOOKUP($B104,EQUIPE!$B:$E,4,0))</f>
        <v/>
      </c>
      <c r="H104" s="18" t="str">
        <f>IF($B104="","",SUMIFS(ABS!$H:$H,ABS!$B:$B,PAUSAS!$B104)*SUMIFS(METAS!$D:$D,METAS!$B:$B,PAUSAS!$E104))</f>
        <v/>
      </c>
      <c r="I104" s="18" t="str">
        <f t="shared" si="1"/>
        <v/>
      </c>
      <c r="J104" s="18" t="str">
        <f t="shared" si="2"/>
        <v/>
      </c>
      <c r="K104" s="19" t="str">
        <f t="shared" si="4"/>
        <v/>
      </c>
      <c r="M104" s="28" t="str">
        <f>IF($B104="","",IF(COUNTIF(BASE!$A:$A,PAUSAS!M$3)=0,"",SUMIFS(BASE!$AA:$AA,BASE!$A:$A,PAUSAS!M$3,BASE!$G:$G,PAUSAS!$B104)))</f>
        <v/>
      </c>
      <c r="N104" s="28" t="str">
        <f>IF(M104="","",IF(SUMIFS(METAS!$D:$D,METAS!$B:$B,PAUSAS!$E104)&gt;=M104,0,M104-SUMIFS(METAS!$D:$D,METAS!$B:$B,PAUSAS!$E104)))</f>
        <v/>
      </c>
      <c r="O104" s="18" t="str">
        <f>IF($B104="","",IF(COUNTIF(BASE!$A:$A,PAUSAS!O$3)=0,"",SUMIFS(BASE!$AA:$AA,BASE!$A:$A,PAUSAS!O$3,BASE!$G:$G,PAUSAS!$B104)))</f>
        <v/>
      </c>
      <c r="P104" s="18" t="str">
        <f>IF(O104="","",IF(SUMIFS(METAS!$D:$D,METAS!$B:$B,PAUSAS!$E104)&gt;=O104,0,O104-SUMIFS(METAS!$D:$D,METAS!$B:$B,PAUSAS!$E104)))</f>
        <v/>
      </c>
      <c r="Q104" s="28" t="str">
        <f>IF($B104="","",IF(COUNTIF(BASE!$A:$A,PAUSAS!Q$3)=0,"",SUMIFS(BASE!$AA:$AA,BASE!$A:$A,PAUSAS!Q$3,BASE!$G:$G,PAUSAS!$B104)))</f>
        <v/>
      </c>
      <c r="R104" s="28" t="str">
        <f>IF(Q104="","",IF(SUMIFS(METAS!$D:$D,METAS!$B:$B,PAUSAS!$E104)&gt;=Q104,0,Q104-SUMIFS(METAS!$D:$D,METAS!$B:$B,PAUSAS!$E104)))</f>
        <v/>
      </c>
      <c r="S104" s="18" t="str">
        <f>IF($B104="","",IF(COUNTIF(BASE!$A:$A,PAUSAS!S$3)=0,"",SUMIFS(BASE!$AA:$AA,BASE!$A:$A,PAUSAS!S$3,BASE!$G:$G,PAUSAS!$B104)))</f>
        <v/>
      </c>
      <c r="T104" s="18" t="str">
        <f>IF(S104="","",IF(SUMIFS(METAS!$D:$D,METAS!$B:$B,PAUSAS!$E104)&gt;=S104,0,S104-SUMIFS(METAS!$D:$D,METAS!$B:$B,PAUSAS!$E104)))</f>
        <v/>
      </c>
      <c r="U104" s="28" t="str">
        <f>IF($B104="","",IF(COUNTIF(BASE!$A:$A,PAUSAS!U$3)=0,"",SUMIFS(BASE!$AA:$AA,BASE!$A:$A,PAUSAS!U$3,BASE!$G:$G,PAUSAS!$B104)))</f>
        <v/>
      </c>
      <c r="V104" s="28" t="str">
        <f>IF(U104="","",IF(SUMIFS(METAS!$D:$D,METAS!$B:$B,PAUSAS!$E104)&gt;=U104,0,U104-SUMIFS(METAS!$D:$D,METAS!$B:$B,PAUSAS!$E104)))</f>
        <v/>
      </c>
      <c r="W104" s="18" t="str">
        <f>IF($B104="","",IF(COUNTIF(BASE!$A:$A,PAUSAS!W$3)=0,"",SUMIFS(BASE!$AA:$AA,BASE!$A:$A,PAUSAS!W$3,BASE!$G:$G,PAUSAS!$B104)))</f>
        <v/>
      </c>
      <c r="X104" s="18" t="str">
        <f>IF(W104="","",IF(SUMIFS(METAS!$D:$D,METAS!$B:$B,PAUSAS!$E104)&gt;=W104,0,W104-SUMIFS(METAS!$D:$D,METAS!$B:$B,PAUSAS!$E104)))</f>
        <v/>
      </c>
      <c r="Y104" s="28" t="str">
        <f>IF($B104="","",IF(COUNTIF(BASE!$A:$A,PAUSAS!Y$3)=0,"",SUMIFS(BASE!$AA:$AA,BASE!$A:$A,PAUSAS!Y$3,BASE!$G:$G,PAUSAS!$B104)))</f>
        <v/>
      </c>
      <c r="Z104" s="28" t="str">
        <f>IF(Y104="","",IF(SUMIFS(METAS!$D:$D,METAS!$B:$B,PAUSAS!$E104)&gt;=Y104,0,Y104-SUMIFS(METAS!$D:$D,METAS!$B:$B,PAUSAS!$E104)))</f>
        <v/>
      </c>
      <c r="AA104" s="18" t="str">
        <f>IF($B104="","",IF(COUNTIF(BASE!$A:$A,PAUSAS!AA$3)=0,"",SUMIFS(BASE!$AA:$AA,BASE!$A:$A,PAUSAS!AA$3,BASE!$G:$G,PAUSAS!$B104)))</f>
        <v/>
      </c>
      <c r="AB104" s="18" t="str">
        <f>IF(AA104="","",IF(SUMIFS(METAS!$D:$D,METAS!$B:$B,PAUSAS!$E104)&gt;=AA104,0,AA104-SUMIFS(METAS!$D:$D,METAS!$B:$B,PAUSAS!$E104)))</f>
        <v/>
      </c>
      <c r="AC104" s="28" t="str">
        <f>IF($B104="","",IF(COUNTIF(BASE!$A:$A,PAUSAS!AC$3)=0,"",SUMIFS(BASE!$AA:$AA,BASE!$A:$A,PAUSAS!AC$3,BASE!$G:$G,PAUSAS!$B104)))</f>
        <v/>
      </c>
      <c r="AD104" s="28" t="str">
        <f>IF(AC104="","",IF(SUMIFS(METAS!$D:$D,METAS!$B:$B,PAUSAS!$E104)&gt;=AC104,0,AC104-SUMIFS(METAS!$D:$D,METAS!$B:$B,PAUSAS!$E104)))</f>
        <v/>
      </c>
      <c r="AE104" s="18" t="str">
        <f>IF($B104="","",IF(COUNTIF(BASE!$A:$A,PAUSAS!AE$3)=0,"",SUMIFS(BASE!$AA:$AA,BASE!$A:$A,PAUSAS!AE$3,BASE!$G:$G,PAUSAS!$B104)))</f>
        <v/>
      </c>
      <c r="AF104" s="18" t="str">
        <f>IF(AE104="","",IF(SUMIFS(METAS!$D:$D,METAS!$B:$B,PAUSAS!$E104)&gt;=AE104,0,AE104-SUMIFS(METAS!$D:$D,METAS!$B:$B,PAUSAS!$E104)))</f>
        <v/>
      </c>
      <c r="AG104" s="28" t="str">
        <f>IF($B104="","",IF(COUNTIF(BASE!$A:$A,PAUSAS!AG$3)=0,"",SUMIFS(BASE!$AA:$AA,BASE!$A:$A,PAUSAS!AG$3,BASE!$G:$G,PAUSAS!$B104)))</f>
        <v/>
      </c>
      <c r="AH104" s="28" t="str">
        <f>IF(AG104="","",IF(SUMIFS(METAS!$D:$D,METAS!$B:$B,PAUSAS!$E104)&gt;=AG104,0,AG104-SUMIFS(METAS!$D:$D,METAS!$B:$B,PAUSAS!$E104)))</f>
        <v/>
      </c>
      <c r="AI104" s="18" t="str">
        <f>IF($B104="","",IF(COUNTIF(BASE!$A:$A,PAUSAS!AI$3)=0,"",SUMIFS(BASE!$AA:$AA,BASE!$A:$A,PAUSAS!AI$3,BASE!$G:$G,PAUSAS!$B104)))</f>
        <v/>
      </c>
      <c r="AJ104" s="18" t="str">
        <f>IF(AI104="","",IF(SUMIFS(METAS!$D:$D,METAS!$B:$B,PAUSAS!$E104)&gt;=AI104,0,AI104-SUMIFS(METAS!$D:$D,METAS!$B:$B,PAUSAS!$E104)))</f>
        <v/>
      </c>
      <c r="AK104" s="28" t="str">
        <f>IF($B104="","",IF(COUNTIF(BASE!$A:$A,PAUSAS!AK$3)=0,"",SUMIFS(BASE!$AA:$AA,BASE!$A:$A,PAUSAS!AK$3,BASE!$G:$G,PAUSAS!$B104)))</f>
        <v/>
      </c>
      <c r="AL104" s="28" t="str">
        <f>IF(AK104="","",IF(SUMIFS(METAS!$D:$D,METAS!$B:$B,PAUSAS!$E104)&gt;=AK104,0,AK104-SUMIFS(METAS!$D:$D,METAS!$B:$B,PAUSAS!$E104)))</f>
        <v/>
      </c>
      <c r="AM104" s="18" t="str">
        <f>IF($B104="","",IF(COUNTIF(BASE!$A:$A,PAUSAS!AM$3)=0,"",SUMIFS(BASE!$AA:$AA,BASE!$A:$A,PAUSAS!AM$3,BASE!$G:$G,PAUSAS!$B104)))</f>
        <v/>
      </c>
      <c r="AN104" s="18" t="str">
        <f>IF(AM104="","",IF(SUMIFS(METAS!$D:$D,METAS!$B:$B,PAUSAS!$E104)&gt;=AM104,0,AM104-SUMIFS(METAS!$D:$D,METAS!$B:$B,PAUSAS!$E104)))</f>
        <v/>
      </c>
      <c r="AO104" s="28" t="str">
        <f>IF($B104="","",IF(COUNTIF(BASE!$A:$A,PAUSAS!AO$3)=0,"",SUMIFS(BASE!$AA:$AA,BASE!$A:$A,PAUSAS!AO$3,BASE!$G:$G,PAUSAS!$B104)))</f>
        <v/>
      </c>
      <c r="AP104" s="28" t="str">
        <f>IF(AO104="","",IF(SUMIFS(METAS!$D:$D,METAS!$B:$B,PAUSAS!$E104)&gt;=AO104,0,AO104-SUMIFS(METAS!$D:$D,METAS!$B:$B,PAUSAS!$E104)))</f>
        <v/>
      </c>
      <c r="AQ104" s="18" t="str">
        <f>IF($B104="","",IF(COUNTIF(BASE!$A:$A,PAUSAS!AQ$3)=0,"",SUMIFS(BASE!$AA:$AA,BASE!$A:$A,PAUSAS!AQ$3,BASE!$G:$G,PAUSAS!$B104)))</f>
        <v/>
      </c>
      <c r="AR104" s="18" t="str">
        <f>IF(AQ104="","",IF(SUMIFS(METAS!$D:$D,METAS!$B:$B,PAUSAS!$E104)&gt;=AQ104,0,AQ104-SUMIFS(METAS!$D:$D,METAS!$B:$B,PAUSAS!$E104)))</f>
        <v/>
      </c>
      <c r="AS104" s="28" t="str">
        <f>IF($B104="","",IF(COUNTIF(BASE!$A:$A,PAUSAS!AS$3)=0,"",SUMIFS(BASE!$AA:$AA,BASE!$A:$A,PAUSAS!AS$3,BASE!$G:$G,PAUSAS!$B104)))</f>
        <v/>
      </c>
      <c r="AT104" s="28" t="str">
        <f>IF(AS104="","",IF(SUMIFS(METAS!$D:$D,METAS!$B:$B,PAUSAS!$E104)&gt;=AS104,0,AS104-SUMIFS(METAS!$D:$D,METAS!$B:$B,PAUSAS!$E104)))</f>
        <v/>
      </c>
      <c r="AU104" s="18" t="str">
        <f>IF($B104="","",IF(COUNTIF(BASE!$A:$A,PAUSAS!AU$3)=0,"",SUMIFS(BASE!$AA:$AA,BASE!$A:$A,PAUSAS!AU$3,BASE!$G:$G,PAUSAS!$B104)))</f>
        <v/>
      </c>
      <c r="AV104" s="18" t="str">
        <f>IF(AU104="","",IF(SUMIFS(METAS!$D:$D,METAS!$B:$B,PAUSAS!$E104)&gt;=AU104,0,AU104-SUMIFS(METAS!$D:$D,METAS!$B:$B,PAUSAS!$E104)))</f>
        <v/>
      </c>
      <c r="AW104" s="28" t="str">
        <f>IF($B104="","",IF(COUNTIF(BASE!$A:$A,PAUSAS!AW$3)=0,"",SUMIFS(BASE!$AA:$AA,BASE!$A:$A,PAUSAS!AW$3,BASE!$G:$G,PAUSAS!$B104)))</f>
        <v/>
      </c>
      <c r="AX104" s="28" t="str">
        <f>IF(AW104="","",IF(SUMIFS(METAS!$D:$D,METAS!$B:$B,PAUSAS!$E104)&gt;=AW104,0,AW104-SUMIFS(METAS!$D:$D,METAS!$B:$B,PAUSAS!$E104)))</f>
        <v/>
      </c>
      <c r="AY104" s="18" t="str">
        <f>IF($B104="","",IF(COUNTIF(BASE!$A:$A,PAUSAS!AY$3)=0,"",SUMIFS(BASE!$AA:$AA,BASE!$A:$A,PAUSAS!AY$3,BASE!$G:$G,PAUSAS!$B104)))</f>
        <v/>
      </c>
      <c r="AZ104" s="18" t="str">
        <f>IF(AY104="","",IF(SUMIFS(METAS!$D:$D,METAS!$B:$B,PAUSAS!$E104)&gt;=AY104,0,AY104-SUMIFS(METAS!$D:$D,METAS!$B:$B,PAUSAS!$E104)))</f>
        <v/>
      </c>
      <c r="BA104" s="28" t="str">
        <f>IF($B104="","",IF(COUNTIF(BASE!$A:$A,PAUSAS!BA$3)=0,"",SUMIFS(BASE!$AA:$AA,BASE!$A:$A,PAUSAS!BA$3,BASE!$G:$G,PAUSAS!$B104)))</f>
        <v/>
      </c>
      <c r="BB104" s="28" t="str">
        <f>IF(BA104="","",IF(SUMIFS(METAS!$D:$D,METAS!$B:$B,PAUSAS!$E104)&gt;=BA104,0,BA104-SUMIFS(METAS!$D:$D,METAS!$B:$B,PAUSAS!$E104)))</f>
        <v/>
      </c>
      <c r="BC104" s="18" t="str">
        <f>IF($B104="","",IF(COUNTIF(BASE!$A:$A,PAUSAS!BC$3)=0,"",SUMIFS(BASE!$AA:$AA,BASE!$A:$A,PAUSAS!BC$3,BASE!$G:$G,PAUSAS!$B104)))</f>
        <v/>
      </c>
      <c r="BD104" s="18" t="str">
        <f>IF(BC104="","",IF(SUMIFS(METAS!$D:$D,METAS!$B:$B,PAUSAS!$E104)&gt;=BC104,0,BC104-SUMIFS(METAS!$D:$D,METAS!$B:$B,PAUSAS!$E104)))</f>
        <v/>
      </c>
      <c r="BE104" s="28" t="str">
        <f>IF($B104="","",IF(COUNTIF(BASE!$A:$A,PAUSAS!BE$3)=0,"",SUMIFS(BASE!$AA:$AA,BASE!$A:$A,PAUSAS!BE$3,BASE!$G:$G,PAUSAS!$B104)))</f>
        <v/>
      </c>
      <c r="BF104" s="28" t="str">
        <f>IF(BE104="","",IF(SUMIFS(METAS!$D:$D,METAS!$B:$B,PAUSAS!$E104)&gt;=BE104,0,BE104-SUMIFS(METAS!$D:$D,METAS!$B:$B,PAUSAS!$E104)))</f>
        <v/>
      </c>
      <c r="BG104" s="18" t="str">
        <f>IF($B104="","",IF(COUNTIF(BASE!$A:$A,PAUSAS!BG$3)=0,"",SUMIFS(BASE!$AA:$AA,BASE!$A:$A,PAUSAS!BG$3,BASE!$G:$G,PAUSAS!$B104)))</f>
        <v/>
      </c>
      <c r="BH104" s="18" t="str">
        <f>IF(BG104="","",IF(SUMIFS(METAS!$D:$D,METAS!$B:$B,PAUSAS!$E104)&gt;=BG104,0,BG104-SUMIFS(METAS!$D:$D,METAS!$B:$B,PAUSAS!$E104)))</f>
        <v/>
      </c>
      <c r="BI104" s="28" t="str">
        <f>IF($B104="","",IF(COUNTIF(BASE!$A:$A,PAUSAS!BI$3)=0,"",SUMIFS(BASE!$AA:$AA,BASE!$A:$A,PAUSAS!BI$3,BASE!$G:$G,PAUSAS!$B104)))</f>
        <v/>
      </c>
      <c r="BJ104" s="28" t="str">
        <f>IF(BI104="","",IF(SUMIFS(METAS!$D:$D,METAS!$B:$B,PAUSAS!$E104)&gt;=BI104,0,BI104-SUMIFS(METAS!$D:$D,METAS!$B:$B,PAUSAS!$E104)))</f>
        <v/>
      </c>
      <c r="BK104" s="18" t="str">
        <f>IF($B104="","",IF(COUNTIF(BASE!$A:$A,PAUSAS!BK$3)=0,"",SUMIFS(BASE!$AA:$AA,BASE!$A:$A,PAUSAS!BK$3,BASE!$G:$G,PAUSAS!$B104)))</f>
        <v/>
      </c>
      <c r="BL104" s="18" t="str">
        <f>IF(BK104="","",IF(SUMIFS(METAS!$D:$D,METAS!$B:$B,PAUSAS!$E104)&gt;=BK104,0,BK104-SUMIFS(METAS!$D:$D,METAS!$B:$B,PAUSAS!$E104)))</f>
        <v/>
      </c>
      <c r="BM104" s="28" t="str">
        <f>IF($B104="","",IF(COUNTIF(BASE!$A:$A,PAUSAS!BM$3)=0,"",SUMIFS(BASE!$AA:$AA,BASE!$A:$A,PAUSAS!BM$3,BASE!$G:$G,PAUSAS!$B104)))</f>
        <v/>
      </c>
      <c r="BN104" s="28" t="str">
        <f>IF(BM104="","",IF(SUMIFS(METAS!$D:$D,METAS!$B:$B,PAUSAS!$E104)&gt;=BM104,0,BM104-SUMIFS(METAS!$D:$D,METAS!$B:$B,PAUSAS!$E104)))</f>
        <v/>
      </c>
      <c r="BO104" s="18" t="str">
        <f>IF($B104="","",IF(COUNTIF(BASE!$A:$A,PAUSAS!BO$3)=0,"",SUMIFS(BASE!$AA:$AA,BASE!$A:$A,PAUSAS!BO$3,BASE!$G:$G,PAUSAS!$B104)))</f>
        <v/>
      </c>
      <c r="BP104" s="18" t="str">
        <f>IF(BO104="","",IF(SUMIFS(METAS!$D:$D,METAS!$B:$B,PAUSAS!$E104)&gt;=BO104,0,BO104-SUMIFS(METAS!$D:$D,METAS!$B:$B,PAUSAS!$E104)))</f>
        <v/>
      </c>
      <c r="BQ104" s="28" t="str">
        <f>IF($B104="","",IF(COUNTIF(BASE!$A:$A,PAUSAS!BQ$3)=0,"",SUMIFS(BASE!$AA:$AA,BASE!$A:$A,PAUSAS!BQ$3,BASE!$G:$G,PAUSAS!$B104)))</f>
        <v/>
      </c>
      <c r="BR104" s="28" t="str">
        <f>IF(BQ104="","",IF(SUMIFS(METAS!$D:$D,METAS!$B:$B,PAUSAS!$E104)&gt;=BQ104,0,BQ104-SUMIFS(METAS!$D:$D,METAS!$B:$B,PAUSAS!$E104)))</f>
        <v/>
      </c>
      <c r="BS104" s="18" t="str">
        <f>IF($B104="","",IF(COUNTIF(BASE!$A:$A,PAUSAS!BS$3)=0,"",SUMIFS(BASE!$AA:$AA,BASE!$A:$A,PAUSAS!BS$3,BASE!$G:$G,PAUSAS!$B104)))</f>
        <v/>
      </c>
      <c r="BT104" s="18" t="str">
        <f>IF(BS104="","",IF(SUMIFS(METAS!$D:$D,METAS!$B:$B,PAUSAS!$E104)&gt;=BS104,0,BS104-SUMIFS(METAS!$D:$D,METAS!$B:$B,PAUSAS!$E104)))</f>
        <v/>
      </c>
      <c r="BU104" s="28" t="str">
        <f>IF($B104="","",IF(COUNTIF(BASE!$A:$A,PAUSAS!BU$3)=0,"",SUMIFS(BASE!$AA:$AA,BASE!$A:$A,PAUSAS!BU$3,BASE!$G:$G,PAUSAS!$B104)))</f>
        <v/>
      </c>
      <c r="BV104" s="28" t="str">
        <f>IF(BU104="","",IF(SUMIFS(METAS!$D:$D,METAS!$B:$B,PAUSAS!$E104)&gt;=BU104,0,BU104-SUMIFS(METAS!$D:$D,METAS!$B:$B,PAUSAS!$E104)))</f>
        <v/>
      </c>
    </row>
    <row r="105" spans="2:74" s="8" customFormat="1" x14ac:dyDescent="0.25">
      <c r="B105" s="50"/>
      <c r="C105" s="16" t="str">
        <f>IF($B105="","",VLOOKUP($B105,EQUIPE!$B:$E,2,0))</f>
        <v/>
      </c>
      <c r="D105" s="16" t="str">
        <f>IF($B105="","",VLOOKUP($B105,EQUIPE!$B:$F,5,0))</f>
        <v/>
      </c>
      <c r="E105" s="18" t="str">
        <f>IF($B105="","",VLOOKUP($B105,EQUIPE!$B:$E,3,0))</f>
        <v/>
      </c>
      <c r="F105" s="16" t="str">
        <f>IF($B105="","",VLOOKUP($B105,EQUIPE!$B:$E,4,0))</f>
        <v/>
      </c>
      <c r="H105" s="18" t="str">
        <f>IF($B105="","",SUMIFS(ABS!$H:$H,ABS!$B:$B,PAUSAS!$B105)*SUMIFS(METAS!$D:$D,METAS!$B:$B,PAUSAS!$E105))</f>
        <v/>
      </c>
      <c r="I105" s="18" t="str">
        <f t="shared" si="1"/>
        <v/>
      </c>
      <c r="J105" s="18" t="str">
        <f t="shared" si="2"/>
        <v/>
      </c>
      <c r="K105" s="19" t="str">
        <f t="shared" si="4"/>
        <v/>
      </c>
      <c r="M105" s="28" t="str">
        <f>IF($B105="","",IF(COUNTIF(BASE!$A:$A,PAUSAS!M$3)=0,"",SUMIFS(BASE!$AA:$AA,BASE!$A:$A,PAUSAS!M$3,BASE!$G:$G,PAUSAS!$B105)))</f>
        <v/>
      </c>
      <c r="N105" s="28" t="str">
        <f>IF(M105="","",IF(SUMIFS(METAS!$D:$D,METAS!$B:$B,PAUSAS!$E105)&gt;=M105,0,M105-SUMIFS(METAS!$D:$D,METAS!$B:$B,PAUSAS!$E105)))</f>
        <v/>
      </c>
      <c r="O105" s="18" t="str">
        <f>IF($B105="","",IF(COUNTIF(BASE!$A:$A,PAUSAS!O$3)=0,"",SUMIFS(BASE!$AA:$AA,BASE!$A:$A,PAUSAS!O$3,BASE!$G:$G,PAUSAS!$B105)))</f>
        <v/>
      </c>
      <c r="P105" s="18" t="str">
        <f>IF(O105="","",IF(SUMIFS(METAS!$D:$D,METAS!$B:$B,PAUSAS!$E105)&gt;=O105,0,O105-SUMIFS(METAS!$D:$D,METAS!$B:$B,PAUSAS!$E105)))</f>
        <v/>
      </c>
      <c r="Q105" s="28" t="str">
        <f>IF($B105="","",IF(COUNTIF(BASE!$A:$A,PAUSAS!Q$3)=0,"",SUMIFS(BASE!$AA:$AA,BASE!$A:$A,PAUSAS!Q$3,BASE!$G:$G,PAUSAS!$B105)))</f>
        <v/>
      </c>
      <c r="R105" s="28" t="str">
        <f>IF(Q105="","",IF(SUMIFS(METAS!$D:$D,METAS!$B:$B,PAUSAS!$E105)&gt;=Q105,0,Q105-SUMIFS(METAS!$D:$D,METAS!$B:$B,PAUSAS!$E105)))</f>
        <v/>
      </c>
      <c r="S105" s="18" t="str">
        <f>IF($B105="","",IF(COUNTIF(BASE!$A:$A,PAUSAS!S$3)=0,"",SUMIFS(BASE!$AA:$AA,BASE!$A:$A,PAUSAS!S$3,BASE!$G:$G,PAUSAS!$B105)))</f>
        <v/>
      </c>
      <c r="T105" s="18" t="str">
        <f>IF(S105="","",IF(SUMIFS(METAS!$D:$D,METAS!$B:$B,PAUSAS!$E105)&gt;=S105,0,S105-SUMIFS(METAS!$D:$D,METAS!$B:$B,PAUSAS!$E105)))</f>
        <v/>
      </c>
      <c r="U105" s="28" t="str">
        <f>IF($B105="","",IF(COUNTIF(BASE!$A:$A,PAUSAS!U$3)=0,"",SUMIFS(BASE!$AA:$AA,BASE!$A:$A,PAUSAS!U$3,BASE!$G:$G,PAUSAS!$B105)))</f>
        <v/>
      </c>
      <c r="V105" s="28" t="str">
        <f>IF(U105="","",IF(SUMIFS(METAS!$D:$D,METAS!$B:$B,PAUSAS!$E105)&gt;=U105,0,U105-SUMIFS(METAS!$D:$D,METAS!$B:$B,PAUSAS!$E105)))</f>
        <v/>
      </c>
      <c r="W105" s="18" t="str">
        <f>IF($B105="","",IF(COUNTIF(BASE!$A:$A,PAUSAS!W$3)=0,"",SUMIFS(BASE!$AA:$AA,BASE!$A:$A,PAUSAS!W$3,BASE!$G:$G,PAUSAS!$B105)))</f>
        <v/>
      </c>
      <c r="X105" s="18" t="str">
        <f>IF(W105="","",IF(SUMIFS(METAS!$D:$D,METAS!$B:$B,PAUSAS!$E105)&gt;=W105,0,W105-SUMIFS(METAS!$D:$D,METAS!$B:$B,PAUSAS!$E105)))</f>
        <v/>
      </c>
      <c r="Y105" s="28" t="str">
        <f>IF($B105="","",IF(COUNTIF(BASE!$A:$A,PAUSAS!Y$3)=0,"",SUMIFS(BASE!$AA:$AA,BASE!$A:$A,PAUSAS!Y$3,BASE!$G:$G,PAUSAS!$B105)))</f>
        <v/>
      </c>
      <c r="Z105" s="28" t="str">
        <f>IF(Y105="","",IF(SUMIFS(METAS!$D:$D,METAS!$B:$B,PAUSAS!$E105)&gt;=Y105,0,Y105-SUMIFS(METAS!$D:$D,METAS!$B:$B,PAUSAS!$E105)))</f>
        <v/>
      </c>
      <c r="AA105" s="18" t="str">
        <f>IF($B105="","",IF(COUNTIF(BASE!$A:$A,PAUSAS!AA$3)=0,"",SUMIFS(BASE!$AA:$AA,BASE!$A:$A,PAUSAS!AA$3,BASE!$G:$G,PAUSAS!$B105)))</f>
        <v/>
      </c>
      <c r="AB105" s="18" t="str">
        <f>IF(AA105="","",IF(SUMIFS(METAS!$D:$D,METAS!$B:$B,PAUSAS!$E105)&gt;=AA105,0,AA105-SUMIFS(METAS!$D:$D,METAS!$B:$B,PAUSAS!$E105)))</f>
        <v/>
      </c>
      <c r="AC105" s="28" t="str">
        <f>IF($B105="","",IF(COUNTIF(BASE!$A:$A,PAUSAS!AC$3)=0,"",SUMIFS(BASE!$AA:$AA,BASE!$A:$A,PAUSAS!AC$3,BASE!$G:$G,PAUSAS!$B105)))</f>
        <v/>
      </c>
      <c r="AD105" s="28" t="str">
        <f>IF(AC105="","",IF(SUMIFS(METAS!$D:$D,METAS!$B:$B,PAUSAS!$E105)&gt;=AC105,0,AC105-SUMIFS(METAS!$D:$D,METAS!$B:$B,PAUSAS!$E105)))</f>
        <v/>
      </c>
      <c r="AE105" s="18" t="str">
        <f>IF($B105="","",IF(COUNTIF(BASE!$A:$A,PAUSAS!AE$3)=0,"",SUMIFS(BASE!$AA:$AA,BASE!$A:$A,PAUSAS!AE$3,BASE!$G:$G,PAUSAS!$B105)))</f>
        <v/>
      </c>
      <c r="AF105" s="18" t="str">
        <f>IF(AE105="","",IF(SUMIFS(METAS!$D:$D,METAS!$B:$B,PAUSAS!$E105)&gt;=AE105,0,AE105-SUMIFS(METAS!$D:$D,METAS!$B:$B,PAUSAS!$E105)))</f>
        <v/>
      </c>
      <c r="AG105" s="28" t="str">
        <f>IF($B105="","",IF(COUNTIF(BASE!$A:$A,PAUSAS!AG$3)=0,"",SUMIFS(BASE!$AA:$AA,BASE!$A:$A,PAUSAS!AG$3,BASE!$G:$G,PAUSAS!$B105)))</f>
        <v/>
      </c>
      <c r="AH105" s="28" t="str">
        <f>IF(AG105="","",IF(SUMIFS(METAS!$D:$D,METAS!$B:$B,PAUSAS!$E105)&gt;=AG105,0,AG105-SUMIFS(METAS!$D:$D,METAS!$B:$B,PAUSAS!$E105)))</f>
        <v/>
      </c>
      <c r="AI105" s="18" t="str">
        <f>IF($B105="","",IF(COUNTIF(BASE!$A:$A,PAUSAS!AI$3)=0,"",SUMIFS(BASE!$AA:$AA,BASE!$A:$A,PAUSAS!AI$3,BASE!$G:$G,PAUSAS!$B105)))</f>
        <v/>
      </c>
      <c r="AJ105" s="18" t="str">
        <f>IF(AI105="","",IF(SUMIFS(METAS!$D:$D,METAS!$B:$B,PAUSAS!$E105)&gt;=AI105,0,AI105-SUMIFS(METAS!$D:$D,METAS!$B:$B,PAUSAS!$E105)))</f>
        <v/>
      </c>
      <c r="AK105" s="28" t="str">
        <f>IF($B105="","",IF(COUNTIF(BASE!$A:$A,PAUSAS!AK$3)=0,"",SUMIFS(BASE!$AA:$AA,BASE!$A:$A,PAUSAS!AK$3,BASE!$G:$G,PAUSAS!$B105)))</f>
        <v/>
      </c>
      <c r="AL105" s="28" t="str">
        <f>IF(AK105="","",IF(SUMIFS(METAS!$D:$D,METAS!$B:$B,PAUSAS!$E105)&gt;=AK105,0,AK105-SUMIFS(METAS!$D:$D,METAS!$B:$B,PAUSAS!$E105)))</f>
        <v/>
      </c>
      <c r="AM105" s="18" t="str">
        <f>IF($B105="","",IF(COUNTIF(BASE!$A:$A,PAUSAS!AM$3)=0,"",SUMIFS(BASE!$AA:$AA,BASE!$A:$A,PAUSAS!AM$3,BASE!$G:$G,PAUSAS!$B105)))</f>
        <v/>
      </c>
      <c r="AN105" s="18" t="str">
        <f>IF(AM105="","",IF(SUMIFS(METAS!$D:$D,METAS!$B:$B,PAUSAS!$E105)&gt;=AM105,0,AM105-SUMIFS(METAS!$D:$D,METAS!$B:$B,PAUSAS!$E105)))</f>
        <v/>
      </c>
      <c r="AO105" s="28" t="str">
        <f>IF($B105="","",IF(COUNTIF(BASE!$A:$A,PAUSAS!AO$3)=0,"",SUMIFS(BASE!$AA:$AA,BASE!$A:$A,PAUSAS!AO$3,BASE!$G:$G,PAUSAS!$B105)))</f>
        <v/>
      </c>
      <c r="AP105" s="28" t="str">
        <f>IF(AO105="","",IF(SUMIFS(METAS!$D:$D,METAS!$B:$B,PAUSAS!$E105)&gt;=AO105,0,AO105-SUMIFS(METAS!$D:$D,METAS!$B:$B,PAUSAS!$E105)))</f>
        <v/>
      </c>
      <c r="AQ105" s="18" t="str">
        <f>IF($B105="","",IF(COUNTIF(BASE!$A:$A,PAUSAS!AQ$3)=0,"",SUMIFS(BASE!$AA:$AA,BASE!$A:$A,PAUSAS!AQ$3,BASE!$G:$G,PAUSAS!$B105)))</f>
        <v/>
      </c>
      <c r="AR105" s="18" t="str">
        <f>IF(AQ105="","",IF(SUMIFS(METAS!$D:$D,METAS!$B:$B,PAUSAS!$E105)&gt;=AQ105,0,AQ105-SUMIFS(METAS!$D:$D,METAS!$B:$B,PAUSAS!$E105)))</f>
        <v/>
      </c>
      <c r="AS105" s="28" t="str">
        <f>IF($B105="","",IF(COUNTIF(BASE!$A:$A,PAUSAS!AS$3)=0,"",SUMIFS(BASE!$AA:$AA,BASE!$A:$A,PAUSAS!AS$3,BASE!$G:$G,PAUSAS!$B105)))</f>
        <v/>
      </c>
      <c r="AT105" s="28" t="str">
        <f>IF(AS105="","",IF(SUMIFS(METAS!$D:$D,METAS!$B:$B,PAUSAS!$E105)&gt;=AS105,0,AS105-SUMIFS(METAS!$D:$D,METAS!$B:$B,PAUSAS!$E105)))</f>
        <v/>
      </c>
      <c r="AU105" s="18" t="str">
        <f>IF($B105="","",IF(COUNTIF(BASE!$A:$A,PAUSAS!AU$3)=0,"",SUMIFS(BASE!$AA:$AA,BASE!$A:$A,PAUSAS!AU$3,BASE!$G:$G,PAUSAS!$B105)))</f>
        <v/>
      </c>
      <c r="AV105" s="18" t="str">
        <f>IF(AU105="","",IF(SUMIFS(METAS!$D:$D,METAS!$B:$B,PAUSAS!$E105)&gt;=AU105,0,AU105-SUMIFS(METAS!$D:$D,METAS!$B:$B,PAUSAS!$E105)))</f>
        <v/>
      </c>
      <c r="AW105" s="28" t="str">
        <f>IF($B105="","",IF(COUNTIF(BASE!$A:$A,PAUSAS!AW$3)=0,"",SUMIFS(BASE!$AA:$AA,BASE!$A:$A,PAUSAS!AW$3,BASE!$G:$G,PAUSAS!$B105)))</f>
        <v/>
      </c>
      <c r="AX105" s="28" t="str">
        <f>IF(AW105="","",IF(SUMIFS(METAS!$D:$D,METAS!$B:$B,PAUSAS!$E105)&gt;=AW105,0,AW105-SUMIFS(METAS!$D:$D,METAS!$B:$B,PAUSAS!$E105)))</f>
        <v/>
      </c>
      <c r="AY105" s="18" t="str">
        <f>IF($B105="","",IF(COUNTIF(BASE!$A:$A,PAUSAS!AY$3)=0,"",SUMIFS(BASE!$AA:$AA,BASE!$A:$A,PAUSAS!AY$3,BASE!$G:$G,PAUSAS!$B105)))</f>
        <v/>
      </c>
      <c r="AZ105" s="18" t="str">
        <f>IF(AY105="","",IF(SUMIFS(METAS!$D:$D,METAS!$B:$B,PAUSAS!$E105)&gt;=AY105,0,AY105-SUMIFS(METAS!$D:$D,METAS!$B:$B,PAUSAS!$E105)))</f>
        <v/>
      </c>
      <c r="BA105" s="28" t="str">
        <f>IF($B105="","",IF(COUNTIF(BASE!$A:$A,PAUSAS!BA$3)=0,"",SUMIFS(BASE!$AA:$AA,BASE!$A:$A,PAUSAS!BA$3,BASE!$G:$G,PAUSAS!$B105)))</f>
        <v/>
      </c>
      <c r="BB105" s="28" t="str">
        <f>IF(BA105="","",IF(SUMIFS(METAS!$D:$D,METAS!$B:$B,PAUSAS!$E105)&gt;=BA105,0,BA105-SUMIFS(METAS!$D:$D,METAS!$B:$B,PAUSAS!$E105)))</f>
        <v/>
      </c>
      <c r="BC105" s="18" t="str">
        <f>IF($B105="","",IF(COUNTIF(BASE!$A:$A,PAUSAS!BC$3)=0,"",SUMIFS(BASE!$AA:$AA,BASE!$A:$A,PAUSAS!BC$3,BASE!$G:$G,PAUSAS!$B105)))</f>
        <v/>
      </c>
      <c r="BD105" s="18" t="str">
        <f>IF(BC105="","",IF(SUMIFS(METAS!$D:$D,METAS!$B:$B,PAUSAS!$E105)&gt;=BC105,0,BC105-SUMIFS(METAS!$D:$D,METAS!$B:$B,PAUSAS!$E105)))</f>
        <v/>
      </c>
      <c r="BE105" s="28" t="str">
        <f>IF($B105="","",IF(COUNTIF(BASE!$A:$A,PAUSAS!BE$3)=0,"",SUMIFS(BASE!$AA:$AA,BASE!$A:$A,PAUSAS!BE$3,BASE!$G:$G,PAUSAS!$B105)))</f>
        <v/>
      </c>
      <c r="BF105" s="28" t="str">
        <f>IF(BE105="","",IF(SUMIFS(METAS!$D:$D,METAS!$B:$B,PAUSAS!$E105)&gt;=BE105,0,BE105-SUMIFS(METAS!$D:$D,METAS!$B:$B,PAUSAS!$E105)))</f>
        <v/>
      </c>
      <c r="BG105" s="18" t="str">
        <f>IF($B105="","",IF(COUNTIF(BASE!$A:$A,PAUSAS!BG$3)=0,"",SUMIFS(BASE!$AA:$AA,BASE!$A:$A,PAUSAS!BG$3,BASE!$G:$G,PAUSAS!$B105)))</f>
        <v/>
      </c>
      <c r="BH105" s="18" t="str">
        <f>IF(BG105="","",IF(SUMIFS(METAS!$D:$D,METAS!$B:$B,PAUSAS!$E105)&gt;=BG105,0,BG105-SUMIFS(METAS!$D:$D,METAS!$B:$B,PAUSAS!$E105)))</f>
        <v/>
      </c>
      <c r="BI105" s="28" t="str">
        <f>IF($B105="","",IF(COUNTIF(BASE!$A:$A,PAUSAS!BI$3)=0,"",SUMIFS(BASE!$AA:$AA,BASE!$A:$A,PAUSAS!BI$3,BASE!$G:$G,PAUSAS!$B105)))</f>
        <v/>
      </c>
      <c r="BJ105" s="28" t="str">
        <f>IF(BI105="","",IF(SUMIFS(METAS!$D:$D,METAS!$B:$B,PAUSAS!$E105)&gt;=BI105,0,BI105-SUMIFS(METAS!$D:$D,METAS!$B:$B,PAUSAS!$E105)))</f>
        <v/>
      </c>
      <c r="BK105" s="18" t="str">
        <f>IF($B105="","",IF(COUNTIF(BASE!$A:$A,PAUSAS!BK$3)=0,"",SUMIFS(BASE!$AA:$AA,BASE!$A:$A,PAUSAS!BK$3,BASE!$G:$G,PAUSAS!$B105)))</f>
        <v/>
      </c>
      <c r="BL105" s="18" t="str">
        <f>IF(BK105="","",IF(SUMIFS(METAS!$D:$D,METAS!$B:$B,PAUSAS!$E105)&gt;=BK105,0,BK105-SUMIFS(METAS!$D:$D,METAS!$B:$B,PAUSAS!$E105)))</f>
        <v/>
      </c>
      <c r="BM105" s="28" t="str">
        <f>IF($B105="","",IF(COUNTIF(BASE!$A:$A,PAUSAS!BM$3)=0,"",SUMIFS(BASE!$AA:$AA,BASE!$A:$A,PAUSAS!BM$3,BASE!$G:$G,PAUSAS!$B105)))</f>
        <v/>
      </c>
      <c r="BN105" s="28" t="str">
        <f>IF(BM105="","",IF(SUMIFS(METAS!$D:$D,METAS!$B:$B,PAUSAS!$E105)&gt;=BM105,0,BM105-SUMIFS(METAS!$D:$D,METAS!$B:$B,PAUSAS!$E105)))</f>
        <v/>
      </c>
      <c r="BO105" s="18" t="str">
        <f>IF($B105="","",IF(COUNTIF(BASE!$A:$A,PAUSAS!BO$3)=0,"",SUMIFS(BASE!$AA:$AA,BASE!$A:$A,PAUSAS!BO$3,BASE!$G:$G,PAUSAS!$B105)))</f>
        <v/>
      </c>
      <c r="BP105" s="18" t="str">
        <f>IF(BO105="","",IF(SUMIFS(METAS!$D:$D,METAS!$B:$B,PAUSAS!$E105)&gt;=BO105,0,BO105-SUMIFS(METAS!$D:$D,METAS!$B:$B,PAUSAS!$E105)))</f>
        <v/>
      </c>
      <c r="BQ105" s="28" t="str">
        <f>IF($B105="","",IF(COUNTIF(BASE!$A:$A,PAUSAS!BQ$3)=0,"",SUMIFS(BASE!$AA:$AA,BASE!$A:$A,PAUSAS!BQ$3,BASE!$G:$G,PAUSAS!$B105)))</f>
        <v/>
      </c>
      <c r="BR105" s="28" t="str">
        <f>IF(BQ105="","",IF(SUMIFS(METAS!$D:$D,METAS!$B:$B,PAUSAS!$E105)&gt;=BQ105,0,BQ105-SUMIFS(METAS!$D:$D,METAS!$B:$B,PAUSAS!$E105)))</f>
        <v/>
      </c>
      <c r="BS105" s="18" t="str">
        <f>IF($B105="","",IF(COUNTIF(BASE!$A:$A,PAUSAS!BS$3)=0,"",SUMIFS(BASE!$AA:$AA,BASE!$A:$A,PAUSAS!BS$3,BASE!$G:$G,PAUSAS!$B105)))</f>
        <v/>
      </c>
      <c r="BT105" s="18" t="str">
        <f>IF(BS105="","",IF(SUMIFS(METAS!$D:$D,METAS!$B:$B,PAUSAS!$E105)&gt;=BS105,0,BS105-SUMIFS(METAS!$D:$D,METAS!$B:$B,PAUSAS!$E105)))</f>
        <v/>
      </c>
      <c r="BU105" s="28" t="str">
        <f>IF($B105="","",IF(COUNTIF(BASE!$A:$A,PAUSAS!BU$3)=0,"",SUMIFS(BASE!$AA:$AA,BASE!$A:$A,PAUSAS!BU$3,BASE!$G:$G,PAUSAS!$B105)))</f>
        <v/>
      </c>
      <c r="BV105" s="28" t="str">
        <f>IF(BU105="","",IF(SUMIFS(METAS!$D:$D,METAS!$B:$B,PAUSAS!$E105)&gt;=BU105,0,BU105-SUMIFS(METAS!$D:$D,METAS!$B:$B,PAUSAS!$E105)))</f>
        <v/>
      </c>
    </row>
    <row r="106" spans="2:74" s="8" customFormat="1" x14ac:dyDescent="0.25">
      <c r="B106" s="50"/>
      <c r="C106" s="16" t="str">
        <f>IF($B106="","",VLOOKUP($B106,EQUIPE!$B:$E,2,0))</f>
        <v/>
      </c>
      <c r="D106" s="16" t="str">
        <f>IF($B106="","",VLOOKUP($B106,EQUIPE!$B:$F,5,0))</f>
        <v/>
      </c>
      <c r="E106" s="18" t="str">
        <f>IF($B106="","",VLOOKUP($B106,EQUIPE!$B:$E,3,0))</f>
        <v/>
      </c>
      <c r="F106" s="16" t="str">
        <f>IF($B106="","",VLOOKUP($B106,EQUIPE!$B:$E,4,0))</f>
        <v/>
      </c>
      <c r="H106" s="18" t="str">
        <f>IF($B106="","",SUMIFS(ABS!$H:$H,ABS!$B:$B,PAUSAS!$B106)*SUMIFS(METAS!$D:$D,METAS!$B:$B,PAUSAS!$E106))</f>
        <v/>
      </c>
      <c r="I106" s="18" t="str">
        <f t="shared" si="1"/>
        <v/>
      </c>
      <c r="J106" s="18" t="str">
        <f t="shared" si="2"/>
        <v/>
      </c>
      <c r="K106" s="19" t="str">
        <f t="shared" si="4"/>
        <v/>
      </c>
      <c r="M106" s="28" t="str">
        <f>IF($B106="","",IF(COUNTIF(BASE!$A:$A,PAUSAS!M$3)=0,"",SUMIFS(BASE!$AA:$AA,BASE!$A:$A,PAUSAS!M$3,BASE!$G:$G,PAUSAS!$B106)))</f>
        <v/>
      </c>
      <c r="N106" s="28" t="str">
        <f>IF(M106="","",IF(SUMIFS(METAS!$D:$D,METAS!$B:$B,PAUSAS!$E106)&gt;=M106,0,M106-SUMIFS(METAS!$D:$D,METAS!$B:$B,PAUSAS!$E106)))</f>
        <v/>
      </c>
      <c r="O106" s="18" t="str">
        <f>IF($B106="","",IF(COUNTIF(BASE!$A:$A,PAUSAS!O$3)=0,"",SUMIFS(BASE!$AA:$AA,BASE!$A:$A,PAUSAS!O$3,BASE!$G:$G,PAUSAS!$B106)))</f>
        <v/>
      </c>
      <c r="P106" s="18" t="str">
        <f>IF(O106="","",IF(SUMIFS(METAS!$D:$D,METAS!$B:$B,PAUSAS!$E106)&gt;=O106,0,O106-SUMIFS(METAS!$D:$D,METAS!$B:$B,PAUSAS!$E106)))</f>
        <v/>
      </c>
      <c r="Q106" s="28" t="str">
        <f>IF($B106="","",IF(COUNTIF(BASE!$A:$A,PAUSAS!Q$3)=0,"",SUMIFS(BASE!$AA:$AA,BASE!$A:$A,PAUSAS!Q$3,BASE!$G:$G,PAUSAS!$B106)))</f>
        <v/>
      </c>
      <c r="R106" s="28" t="str">
        <f>IF(Q106="","",IF(SUMIFS(METAS!$D:$D,METAS!$B:$B,PAUSAS!$E106)&gt;=Q106,0,Q106-SUMIFS(METAS!$D:$D,METAS!$B:$B,PAUSAS!$E106)))</f>
        <v/>
      </c>
      <c r="S106" s="18" t="str">
        <f>IF($B106="","",IF(COUNTIF(BASE!$A:$A,PAUSAS!S$3)=0,"",SUMIFS(BASE!$AA:$AA,BASE!$A:$A,PAUSAS!S$3,BASE!$G:$G,PAUSAS!$B106)))</f>
        <v/>
      </c>
      <c r="T106" s="18" t="str">
        <f>IF(S106="","",IF(SUMIFS(METAS!$D:$D,METAS!$B:$B,PAUSAS!$E106)&gt;=S106,0,S106-SUMIFS(METAS!$D:$D,METAS!$B:$B,PAUSAS!$E106)))</f>
        <v/>
      </c>
      <c r="U106" s="28" t="str">
        <f>IF($B106="","",IF(COUNTIF(BASE!$A:$A,PAUSAS!U$3)=0,"",SUMIFS(BASE!$AA:$AA,BASE!$A:$A,PAUSAS!U$3,BASE!$G:$G,PAUSAS!$B106)))</f>
        <v/>
      </c>
      <c r="V106" s="28" t="str">
        <f>IF(U106="","",IF(SUMIFS(METAS!$D:$D,METAS!$B:$B,PAUSAS!$E106)&gt;=U106,0,U106-SUMIFS(METAS!$D:$D,METAS!$B:$B,PAUSAS!$E106)))</f>
        <v/>
      </c>
      <c r="W106" s="18" t="str">
        <f>IF($B106="","",IF(COUNTIF(BASE!$A:$A,PAUSAS!W$3)=0,"",SUMIFS(BASE!$AA:$AA,BASE!$A:$A,PAUSAS!W$3,BASE!$G:$G,PAUSAS!$B106)))</f>
        <v/>
      </c>
      <c r="X106" s="18" t="str">
        <f>IF(W106="","",IF(SUMIFS(METAS!$D:$D,METAS!$B:$B,PAUSAS!$E106)&gt;=W106,0,W106-SUMIFS(METAS!$D:$D,METAS!$B:$B,PAUSAS!$E106)))</f>
        <v/>
      </c>
      <c r="Y106" s="28" t="str">
        <f>IF($B106="","",IF(COUNTIF(BASE!$A:$A,PAUSAS!Y$3)=0,"",SUMIFS(BASE!$AA:$AA,BASE!$A:$A,PAUSAS!Y$3,BASE!$G:$G,PAUSAS!$B106)))</f>
        <v/>
      </c>
      <c r="Z106" s="28" t="str">
        <f>IF(Y106="","",IF(SUMIFS(METAS!$D:$D,METAS!$B:$B,PAUSAS!$E106)&gt;=Y106,0,Y106-SUMIFS(METAS!$D:$D,METAS!$B:$B,PAUSAS!$E106)))</f>
        <v/>
      </c>
      <c r="AA106" s="18" t="str">
        <f>IF($B106="","",IF(COUNTIF(BASE!$A:$A,PAUSAS!AA$3)=0,"",SUMIFS(BASE!$AA:$AA,BASE!$A:$A,PAUSAS!AA$3,BASE!$G:$G,PAUSAS!$B106)))</f>
        <v/>
      </c>
      <c r="AB106" s="18" t="str">
        <f>IF(AA106="","",IF(SUMIFS(METAS!$D:$D,METAS!$B:$B,PAUSAS!$E106)&gt;=AA106,0,AA106-SUMIFS(METAS!$D:$D,METAS!$B:$B,PAUSAS!$E106)))</f>
        <v/>
      </c>
      <c r="AC106" s="28" t="str">
        <f>IF($B106="","",IF(COUNTIF(BASE!$A:$A,PAUSAS!AC$3)=0,"",SUMIFS(BASE!$AA:$AA,BASE!$A:$A,PAUSAS!AC$3,BASE!$G:$G,PAUSAS!$B106)))</f>
        <v/>
      </c>
      <c r="AD106" s="28" t="str">
        <f>IF(AC106="","",IF(SUMIFS(METAS!$D:$D,METAS!$B:$B,PAUSAS!$E106)&gt;=AC106,0,AC106-SUMIFS(METAS!$D:$D,METAS!$B:$B,PAUSAS!$E106)))</f>
        <v/>
      </c>
      <c r="AE106" s="18" t="str">
        <f>IF($B106="","",IF(COUNTIF(BASE!$A:$A,PAUSAS!AE$3)=0,"",SUMIFS(BASE!$AA:$AA,BASE!$A:$A,PAUSAS!AE$3,BASE!$G:$G,PAUSAS!$B106)))</f>
        <v/>
      </c>
      <c r="AF106" s="18" t="str">
        <f>IF(AE106="","",IF(SUMIFS(METAS!$D:$D,METAS!$B:$B,PAUSAS!$E106)&gt;=AE106,0,AE106-SUMIFS(METAS!$D:$D,METAS!$B:$B,PAUSAS!$E106)))</f>
        <v/>
      </c>
      <c r="AG106" s="28" t="str">
        <f>IF($B106="","",IF(COUNTIF(BASE!$A:$A,PAUSAS!AG$3)=0,"",SUMIFS(BASE!$AA:$AA,BASE!$A:$A,PAUSAS!AG$3,BASE!$G:$G,PAUSAS!$B106)))</f>
        <v/>
      </c>
      <c r="AH106" s="28" t="str">
        <f>IF(AG106="","",IF(SUMIFS(METAS!$D:$D,METAS!$B:$B,PAUSAS!$E106)&gt;=AG106,0,AG106-SUMIFS(METAS!$D:$D,METAS!$B:$B,PAUSAS!$E106)))</f>
        <v/>
      </c>
      <c r="AI106" s="18" t="str">
        <f>IF($B106="","",IF(COUNTIF(BASE!$A:$A,PAUSAS!AI$3)=0,"",SUMIFS(BASE!$AA:$AA,BASE!$A:$A,PAUSAS!AI$3,BASE!$G:$G,PAUSAS!$B106)))</f>
        <v/>
      </c>
      <c r="AJ106" s="18" t="str">
        <f>IF(AI106="","",IF(SUMIFS(METAS!$D:$D,METAS!$B:$B,PAUSAS!$E106)&gt;=AI106,0,AI106-SUMIFS(METAS!$D:$D,METAS!$B:$B,PAUSAS!$E106)))</f>
        <v/>
      </c>
      <c r="AK106" s="28" t="str">
        <f>IF($B106="","",IF(COUNTIF(BASE!$A:$A,PAUSAS!AK$3)=0,"",SUMIFS(BASE!$AA:$AA,BASE!$A:$A,PAUSAS!AK$3,BASE!$G:$G,PAUSAS!$B106)))</f>
        <v/>
      </c>
      <c r="AL106" s="28" t="str">
        <f>IF(AK106="","",IF(SUMIFS(METAS!$D:$D,METAS!$B:$B,PAUSAS!$E106)&gt;=AK106,0,AK106-SUMIFS(METAS!$D:$D,METAS!$B:$B,PAUSAS!$E106)))</f>
        <v/>
      </c>
      <c r="AM106" s="18" t="str">
        <f>IF($B106="","",IF(COUNTIF(BASE!$A:$A,PAUSAS!AM$3)=0,"",SUMIFS(BASE!$AA:$AA,BASE!$A:$A,PAUSAS!AM$3,BASE!$G:$G,PAUSAS!$B106)))</f>
        <v/>
      </c>
      <c r="AN106" s="18" t="str">
        <f>IF(AM106="","",IF(SUMIFS(METAS!$D:$D,METAS!$B:$B,PAUSAS!$E106)&gt;=AM106,0,AM106-SUMIFS(METAS!$D:$D,METAS!$B:$B,PAUSAS!$E106)))</f>
        <v/>
      </c>
      <c r="AO106" s="28" t="str">
        <f>IF($B106="","",IF(COUNTIF(BASE!$A:$A,PAUSAS!AO$3)=0,"",SUMIFS(BASE!$AA:$AA,BASE!$A:$A,PAUSAS!AO$3,BASE!$G:$G,PAUSAS!$B106)))</f>
        <v/>
      </c>
      <c r="AP106" s="28" t="str">
        <f>IF(AO106="","",IF(SUMIFS(METAS!$D:$D,METAS!$B:$B,PAUSAS!$E106)&gt;=AO106,0,AO106-SUMIFS(METAS!$D:$D,METAS!$B:$B,PAUSAS!$E106)))</f>
        <v/>
      </c>
      <c r="AQ106" s="18" t="str">
        <f>IF($B106="","",IF(COUNTIF(BASE!$A:$A,PAUSAS!AQ$3)=0,"",SUMIFS(BASE!$AA:$AA,BASE!$A:$A,PAUSAS!AQ$3,BASE!$G:$G,PAUSAS!$B106)))</f>
        <v/>
      </c>
      <c r="AR106" s="18" t="str">
        <f>IF(AQ106="","",IF(SUMIFS(METAS!$D:$D,METAS!$B:$B,PAUSAS!$E106)&gt;=AQ106,0,AQ106-SUMIFS(METAS!$D:$D,METAS!$B:$B,PAUSAS!$E106)))</f>
        <v/>
      </c>
      <c r="AS106" s="28" t="str">
        <f>IF($B106="","",IF(COUNTIF(BASE!$A:$A,PAUSAS!AS$3)=0,"",SUMIFS(BASE!$AA:$AA,BASE!$A:$A,PAUSAS!AS$3,BASE!$G:$G,PAUSAS!$B106)))</f>
        <v/>
      </c>
      <c r="AT106" s="28" t="str">
        <f>IF(AS106="","",IF(SUMIFS(METAS!$D:$D,METAS!$B:$B,PAUSAS!$E106)&gt;=AS106,0,AS106-SUMIFS(METAS!$D:$D,METAS!$B:$B,PAUSAS!$E106)))</f>
        <v/>
      </c>
      <c r="AU106" s="18" t="str">
        <f>IF($B106="","",IF(COUNTIF(BASE!$A:$A,PAUSAS!AU$3)=0,"",SUMIFS(BASE!$AA:$AA,BASE!$A:$A,PAUSAS!AU$3,BASE!$G:$G,PAUSAS!$B106)))</f>
        <v/>
      </c>
      <c r="AV106" s="18" t="str">
        <f>IF(AU106="","",IF(SUMIFS(METAS!$D:$D,METAS!$B:$B,PAUSAS!$E106)&gt;=AU106,0,AU106-SUMIFS(METAS!$D:$D,METAS!$B:$B,PAUSAS!$E106)))</f>
        <v/>
      </c>
      <c r="AW106" s="28" t="str">
        <f>IF($B106="","",IF(COUNTIF(BASE!$A:$A,PAUSAS!AW$3)=0,"",SUMIFS(BASE!$AA:$AA,BASE!$A:$A,PAUSAS!AW$3,BASE!$G:$G,PAUSAS!$B106)))</f>
        <v/>
      </c>
      <c r="AX106" s="28" t="str">
        <f>IF(AW106="","",IF(SUMIFS(METAS!$D:$D,METAS!$B:$B,PAUSAS!$E106)&gt;=AW106,0,AW106-SUMIFS(METAS!$D:$D,METAS!$B:$B,PAUSAS!$E106)))</f>
        <v/>
      </c>
      <c r="AY106" s="18" t="str">
        <f>IF($B106="","",IF(COUNTIF(BASE!$A:$A,PAUSAS!AY$3)=0,"",SUMIFS(BASE!$AA:$AA,BASE!$A:$A,PAUSAS!AY$3,BASE!$G:$G,PAUSAS!$B106)))</f>
        <v/>
      </c>
      <c r="AZ106" s="18" t="str">
        <f>IF(AY106="","",IF(SUMIFS(METAS!$D:$D,METAS!$B:$B,PAUSAS!$E106)&gt;=AY106,0,AY106-SUMIFS(METAS!$D:$D,METAS!$B:$B,PAUSAS!$E106)))</f>
        <v/>
      </c>
      <c r="BA106" s="28" t="str">
        <f>IF($B106="","",IF(COUNTIF(BASE!$A:$A,PAUSAS!BA$3)=0,"",SUMIFS(BASE!$AA:$AA,BASE!$A:$A,PAUSAS!BA$3,BASE!$G:$G,PAUSAS!$B106)))</f>
        <v/>
      </c>
      <c r="BB106" s="28" t="str">
        <f>IF(BA106="","",IF(SUMIFS(METAS!$D:$D,METAS!$B:$B,PAUSAS!$E106)&gt;=BA106,0,BA106-SUMIFS(METAS!$D:$D,METAS!$B:$B,PAUSAS!$E106)))</f>
        <v/>
      </c>
      <c r="BC106" s="18" t="str">
        <f>IF($B106="","",IF(COUNTIF(BASE!$A:$A,PAUSAS!BC$3)=0,"",SUMIFS(BASE!$AA:$AA,BASE!$A:$A,PAUSAS!BC$3,BASE!$G:$G,PAUSAS!$B106)))</f>
        <v/>
      </c>
      <c r="BD106" s="18" t="str">
        <f>IF(BC106="","",IF(SUMIFS(METAS!$D:$D,METAS!$B:$B,PAUSAS!$E106)&gt;=BC106,0,BC106-SUMIFS(METAS!$D:$D,METAS!$B:$B,PAUSAS!$E106)))</f>
        <v/>
      </c>
      <c r="BE106" s="28" t="str">
        <f>IF($B106="","",IF(COUNTIF(BASE!$A:$A,PAUSAS!BE$3)=0,"",SUMIFS(BASE!$AA:$AA,BASE!$A:$A,PAUSAS!BE$3,BASE!$G:$G,PAUSAS!$B106)))</f>
        <v/>
      </c>
      <c r="BF106" s="28" t="str">
        <f>IF(BE106="","",IF(SUMIFS(METAS!$D:$D,METAS!$B:$B,PAUSAS!$E106)&gt;=BE106,0,BE106-SUMIFS(METAS!$D:$D,METAS!$B:$B,PAUSAS!$E106)))</f>
        <v/>
      </c>
      <c r="BG106" s="18" t="str">
        <f>IF($B106="","",IF(COUNTIF(BASE!$A:$A,PAUSAS!BG$3)=0,"",SUMIFS(BASE!$AA:$AA,BASE!$A:$A,PAUSAS!BG$3,BASE!$G:$G,PAUSAS!$B106)))</f>
        <v/>
      </c>
      <c r="BH106" s="18" t="str">
        <f>IF(BG106="","",IF(SUMIFS(METAS!$D:$D,METAS!$B:$B,PAUSAS!$E106)&gt;=BG106,0,BG106-SUMIFS(METAS!$D:$D,METAS!$B:$B,PAUSAS!$E106)))</f>
        <v/>
      </c>
      <c r="BI106" s="28" t="str">
        <f>IF($B106="","",IF(COUNTIF(BASE!$A:$A,PAUSAS!BI$3)=0,"",SUMIFS(BASE!$AA:$AA,BASE!$A:$A,PAUSAS!BI$3,BASE!$G:$G,PAUSAS!$B106)))</f>
        <v/>
      </c>
      <c r="BJ106" s="28" t="str">
        <f>IF(BI106="","",IF(SUMIFS(METAS!$D:$D,METAS!$B:$B,PAUSAS!$E106)&gt;=BI106,0,BI106-SUMIFS(METAS!$D:$D,METAS!$B:$B,PAUSAS!$E106)))</f>
        <v/>
      </c>
      <c r="BK106" s="18" t="str">
        <f>IF($B106="","",IF(COUNTIF(BASE!$A:$A,PAUSAS!BK$3)=0,"",SUMIFS(BASE!$AA:$AA,BASE!$A:$A,PAUSAS!BK$3,BASE!$G:$G,PAUSAS!$B106)))</f>
        <v/>
      </c>
      <c r="BL106" s="18" t="str">
        <f>IF(BK106="","",IF(SUMIFS(METAS!$D:$D,METAS!$B:$B,PAUSAS!$E106)&gt;=BK106,0,BK106-SUMIFS(METAS!$D:$D,METAS!$B:$B,PAUSAS!$E106)))</f>
        <v/>
      </c>
      <c r="BM106" s="28" t="str">
        <f>IF($B106="","",IF(COUNTIF(BASE!$A:$A,PAUSAS!BM$3)=0,"",SUMIFS(BASE!$AA:$AA,BASE!$A:$A,PAUSAS!BM$3,BASE!$G:$G,PAUSAS!$B106)))</f>
        <v/>
      </c>
      <c r="BN106" s="28" t="str">
        <f>IF(BM106="","",IF(SUMIFS(METAS!$D:$D,METAS!$B:$B,PAUSAS!$E106)&gt;=BM106,0,BM106-SUMIFS(METAS!$D:$D,METAS!$B:$B,PAUSAS!$E106)))</f>
        <v/>
      </c>
      <c r="BO106" s="18" t="str">
        <f>IF($B106="","",IF(COUNTIF(BASE!$A:$A,PAUSAS!BO$3)=0,"",SUMIFS(BASE!$AA:$AA,BASE!$A:$A,PAUSAS!BO$3,BASE!$G:$G,PAUSAS!$B106)))</f>
        <v/>
      </c>
      <c r="BP106" s="18" t="str">
        <f>IF(BO106="","",IF(SUMIFS(METAS!$D:$D,METAS!$B:$B,PAUSAS!$E106)&gt;=BO106,0,BO106-SUMIFS(METAS!$D:$D,METAS!$B:$B,PAUSAS!$E106)))</f>
        <v/>
      </c>
      <c r="BQ106" s="28" t="str">
        <f>IF($B106="","",IF(COUNTIF(BASE!$A:$A,PAUSAS!BQ$3)=0,"",SUMIFS(BASE!$AA:$AA,BASE!$A:$A,PAUSAS!BQ$3,BASE!$G:$G,PAUSAS!$B106)))</f>
        <v/>
      </c>
      <c r="BR106" s="28" t="str">
        <f>IF(BQ106="","",IF(SUMIFS(METAS!$D:$D,METAS!$B:$B,PAUSAS!$E106)&gt;=BQ106,0,BQ106-SUMIFS(METAS!$D:$D,METAS!$B:$B,PAUSAS!$E106)))</f>
        <v/>
      </c>
      <c r="BS106" s="18" t="str">
        <f>IF($B106="","",IF(COUNTIF(BASE!$A:$A,PAUSAS!BS$3)=0,"",SUMIFS(BASE!$AA:$AA,BASE!$A:$A,PAUSAS!BS$3,BASE!$G:$G,PAUSAS!$B106)))</f>
        <v/>
      </c>
      <c r="BT106" s="18" t="str">
        <f>IF(BS106="","",IF(SUMIFS(METAS!$D:$D,METAS!$B:$B,PAUSAS!$E106)&gt;=BS106,0,BS106-SUMIFS(METAS!$D:$D,METAS!$B:$B,PAUSAS!$E106)))</f>
        <v/>
      </c>
      <c r="BU106" s="28" t="str">
        <f>IF($B106="","",IF(COUNTIF(BASE!$A:$A,PAUSAS!BU$3)=0,"",SUMIFS(BASE!$AA:$AA,BASE!$A:$A,PAUSAS!BU$3,BASE!$G:$G,PAUSAS!$B106)))</f>
        <v/>
      </c>
      <c r="BV106" s="28" t="str">
        <f>IF(BU106="","",IF(SUMIFS(METAS!$D:$D,METAS!$B:$B,PAUSAS!$E106)&gt;=BU106,0,BU106-SUMIFS(METAS!$D:$D,METAS!$B:$B,PAUSAS!$E106)))</f>
        <v/>
      </c>
    </row>
    <row r="107" spans="2:74" s="8" customFormat="1" x14ac:dyDescent="0.25">
      <c r="B107" s="50"/>
      <c r="C107" s="16" t="str">
        <f>IF($B107="","",VLOOKUP($B107,EQUIPE!$B:$E,2,0))</f>
        <v/>
      </c>
      <c r="D107" s="16" t="str">
        <f>IF($B107="","",VLOOKUP($B107,EQUIPE!$B:$F,5,0))</f>
        <v/>
      </c>
      <c r="E107" s="18" t="str">
        <f>IF($B107="","",VLOOKUP($B107,EQUIPE!$B:$E,3,0))</f>
        <v/>
      </c>
      <c r="F107" s="16" t="str">
        <f>IF($B107="","",VLOOKUP($B107,EQUIPE!$B:$E,4,0))</f>
        <v/>
      </c>
      <c r="H107" s="18" t="str">
        <f>IF($B107="","",SUMIFS(ABS!$H:$H,ABS!$B:$B,PAUSAS!$B107)*SUMIFS(METAS!$D:$D,METAS!$B:$B,PAUSAS!$E107))</f>
        <v/>
      </c>
      <c r="I107" s="18" t="str">
        <f t="shared" si="1"/>
        <v/>
      </c>
      <c r="J107" s="18" t="str">
        <f t="shared" si="2"/>
        <v/>
      </c>
      <c r="K107" s="19" t="str">
        <f t="shared" si="4"/>
        <v/>
      </c>
      <c r="M107" s="28" t="str">
        <f>IF($B107="","",IF(COUNTIF(BASE!$A:$A,PAUSAS!M$3)=0,"",SUMIFS(BASE!$AA:$AA,BASE!$A:$A,PAUSAS!M$3,BASE!$G:$G,PAUSAS!$B107)))</f>
        <v/>
      </c>
      <c r="N107" s="28" t="str">
        <f>IF(M107="","",IF(SUMIFS(METAS!$D:$D,METAS!$B:$B,PAUSAS!$E107)&gt;=M107,0,M107-SUMIFS(METAS!$D:$D,METAS!$B:$B,PAUSAS!$E107)))</f>
        <v/>
      </c>
      <c r="O107" s="18" t="str">
        <f>IF($B107="","",IF(COUNTIF(BASE!$A:$A,PAUSAS!O$3)=0,"",SUMIFS(BASE!$AA:$AA,BASE!$A:$A,PAUSAS!O$3,BASE!$G:$G,PAUSAS!$B107)))</f>
        <v/>
      </c>
      <c r="P107" s="18" t="str">
        <f>IF(O107="","",IF(SUMIFS(METAS!$D:$D,METAS!$B:$B,PAUSAS!$E107)&gt;=O107,0,O107-SUMIFS(METAS!$D:$D,METAS!$B:$B,PAUSAS!$E107)))</f>
        <v/>
      </c>
      <c r="Q107" s="28" t="str">
        <f>IF($B107="","",IF(COUNTIF(BASE!$A:$A,PAUSAS!Q$3)=0,"",SUMIFS(BASE!$AA:$AA,BASE!$A:$A,PAUSAS!Q$3,BASE!$G:$G,PAUSAS!$B107)))</f>
        <v/>
      </c>
      <c r="R107" s="28" t="str">
        <f>IF(Q107="","",IF(SUMIFS(METAS!$D:$D,METAS!$B:$B,PAUSAS!$E107)&gt;=Q107,0,Q107-SUMIFS(METAS!$D:$D,METAS!$B:$B,PAUSAS!$E107)))</f>
        <v/>
      </c>
      <c r="S107" s="18" t="str">
        <f>IF($B107="","",IF(COUNTIF(BASE!$A:$A,PAUSAS!S$3)=0,"",SUMIFS(BASE!$AA:$AA,BASE!$A:$A,PAUSAS!S$3,BASE!$G:$G,PAUSAS!$B107)))</f>
        <v/>
      </c>
      <c r="T107" s="18" t="str">
        <f>IF(S107="","",IF(SUMIFS(METAS!$D:$D,METAS!$B:$B,PAUSAS!$E107)&gt;=S107,0,S107-SUMIFS(METAS!$D:$D,METAS!$B:$B,PAUSAS!$E107)))</f>
        <v/>
      </c>
      <c r="U107" s="28" t="str">
        <f>IF($B107="","",IF(COUNTIF(BASE!$A:$A,PAUSAS!U$3)=0,"",SUMIFS(BASE!$AA:$AA,BASE!$A:$A,PAUSAS!U$3,BASE!$G:$G,PAUSAS!$B107)))</f>
        <v/>
      </c>
      <c r="V107" s="28" t="str">
        <f>IF(U107="","",IF(SUMIFS(METAS!$D:$D,METAS!$B:$B,PAUSAS!$E107)&gt;=U107,0,U107-SUMIFS(METAS!$D:$D,METAS!$B:$B,PAUSAS!$E107)))</f>
        <v/>
      </c>
      <c r="W107" s="18" t="str">
        <f>IF($B107="","",IF(COUNTIF(BASE!$A:$A,PAUSAS!W$3)=0,"",SUMIFS(BASE!$AA:$AA,BASE!$A:$A,PAUSAS!W$3,BASE!$G:$G,PAUSAS!$B107)))</f>
        <v/>
      </c>
      <c r="X107" s="18" t="str">
        <f>IF(W107="","",IF(SUMIFS(METAS!$D:$D,METAS!$B:$B,PAUSAS!$E107)&gt;=W107,0,W107-SUMIFS(METAS!$D:$D,METAS!$B:$B,PAUSAS!$E107)))</f>
        <v/>
      </c>
      <c r="Y107" s="28" t="str">
        <f>IF($B107="","",IF(COUNTIF(BASE!$A:$A,PAUSAS!Y$3)=0,"",SUMIFS(BASE!$AA:$AA,BASE!$A:$A,PAUSAS!Y$3,BASE!$G:$G,PAUSAS!$B107)))</f>
        <v/>
      </c>
      <c r="Z107" s="28" t="str">
        <f>IF(Y107="","",IF(SUMIFS(METAS!$D:$D,METAS!$B:$B,PAUSAS!$E107)&gt;=Y107,0,Y107-SUMIFS(METAS!$D:$D,METAS!$B:$B,PAUSAS!$E107)))</f>
        <v/>
      </c>
      <c r="AA107" s="18" t="str">
        <f>IF($B107="","",IF(COUNTIF(BASE!$A:$A,PAUSAS!AA$3)=0,"",SUMIFS(BASE!$AA:$AA,BASE!$A:$A,PAUSAS!AA$3,BASE!$G:$G,PAUSAS!$B107)))</f>
        <v/>
      </c>
      <c r="AB107" s="18" t="str">
        <f>IF(AA107="","",IF(SUMIFS(METAS!$D:$D,METAS!$B:$B,PAUSAS!$E107)&gt;=AA107,0,AA107-SUMIFS(METAS!$D:$D,METAS!$B:$B,PAUSAS!$E107)))</f>
        <v/>
      </c>
      <c r="AC107" s="28" t="str">
        <f>IF($B107="","",IF(COUNTIF(BASE!$A:$A,PAUSAS!AC$3)=0,"",SUMIFS(BASE!$AA:$AA,BASE!$A:$A,PAUSAS!AC$3,BASE!$G:$G,PAUSAS!$B107)))</f>
        <v/>
      </c>
      <c r="AD107" s="28" t="str">
        <f>IF(AC107="","",IF(SUMIFS(METAS!$D:$D,METAS!$B:$B,PAUSAS!$E107)&gt;=AC107,0,AC107-SUMIFS(METAS!$D:$D,METAS!$B:$B,PAUSAS!$E107)))</f>
        <v/>
      </c>
      <c r="AE107" s="18" t="str">
        <f>IF($B107="","",IF(COUNTIF(BASE!$A:$A,PAUSAS!AE$3)=0,"",SUMIFS(BASE!$AA:$AA,BASE!$A:$A,PAUSAS!AE$3,BASE!$G:$G,PAUSAS!$B107)))</f>
        <v/>
      </c>
      <c r="AF107" s="18" t="str">
        <f>IF(AE107="","",IF(SUMIFS(METAS!$D:$D,METAS!$B:$B,PAUSAS!$E107)&gt;=AE107,0,AE107-SUMIFS(METAS!$D:$D,METAS!$B:$B,PAUSAS!$E107)))</f>
        <v/>
      </c>
      <c r="AG107" s="28" t="str">
        <f>IF($B107="","",IF(COUNTIF(BASE!$A:$A,PAUSAS!AG$3)=0,"",SUMIFS(BASE!$AA:$AA,BASE!$A:$A,PAUSAS!AG$3,BASE!$G:$G,PAUSAS!$B107)))</f>
        <v/>
      </c>
      <c r="AH107" s="28" t="str">
        <f>IF(AG107="","",IF(SUMIFS(METAS!$D:$D,METAS!$B:$B,PAUSAS!$E107)&gt;=AG107,0,AG107-SUMIFS(METAS!$D:$D,METAS!$B:$B,PAUSAS!$E107)))</f>
        <v/>
      </c>
      <c r="AI107" s="18" t="str">
        <f>IF($B107="","",IF(COUNTIF(BASE!$A:$A,PAUSAS!AI$3)=0,"",SUMIFS(BASE!$AA:$AA,BASE!$A:$A,PAUSAS!AI$3,BASE!$G:$G,PAUSAS!$B107)))</f>
        <v/>
      </c>
      <c r="AJ107" s="18" t="str">
        <f>IF(AI107="","",IF(SUMIFS(METAS!$D:$D,METAS!$B:$B,PAUSAS!$E107)&gt;=AI107,0,AI107-SUMIFS(METAS!$D:$D,METAS!$B:$B,PAUSAS!$E107)))</f>
        <v/>
      </c>
      <c r="AK107" s="28" t="str">
        <f>IF($B107="","",IF(COUNTIF(BASE!$A:$A,PAUSAS!AK$3)=0,"",SUMIFS(BASE!$AA:$AA,BASE!$A:$A,PAUSAS!AK$3,BASE!$G:$G,PAUSAS!$B107)))</f>
        <v/>
      </c>
      <c r="AL107" s="28" t="str">
        <f>IF(AK107="","",IF(SUMIFS(METAS!$D:$D,METAS!$B:$B,PAUSAS!$E107)&gt;=AK107,0,AK107-SUMIFS(METAS!$D:$D,METAS!$B:$B,PAUSAS!$E107)))</f>
        <v/>
      </c>
      <c r="AM107" s="18" t="str">
        <f>IF($B107="","",IF(COUNTIF(BASE!$A:$A,PAUSAS!AM$3)=0,"",SUMIFS(BASE!$AA:$AA,BASE!$A:$A,PAUSAS!AM$3,BASE!$G:$G,PAUSAS!$B107)))</f>
        <v/>
      </c>
      <c r="AN107" s="18" t="str">
        <f>IF(AM107="","",IF(SUMIFS(METAS!$D:$D,METAS!$B:$B,PAUSAS!$E107)&gt;=AM107,0,AM107-SUMIFS(METAS!$D:$D,METAS!$B:$B,PAUSAS!$E107)))</f>
        <v/>
      </c>
      <c r="AO107" s="28" t="str">
        <f>IF($B107="","",IF(COUNTIF(BASE!$A:$A,PAUSAS!AO$3)=0,"",SUMIFS(BASE!$AA:$AA,BASE!$A:$A,PAUSAS!AO$3,BASE!$G:$G,PAUSAS!$B107)))</f>
        <v/>
      </c>
      <c r="AP107" s="28" t="str">
        <f>IF(AO107="","",IF(SUMIFS(METAS!$D:$D,METAS!$B:$B,PAUSAS!$E107)&gt;=AO107,0,AO107-SUMIFS(METAS!$D:$D,METAS!$B:$B,PAUSAS!$E107)))</f>
        <v/>
      </c>
      <c r="AQ107" s="18" t="str">
        <f>IF($B107="","",IF(COUNTIF(BASE!$A:$A,PAUSAS!AQ$3)=0,"",SUMIFS(BASE!$AA:$AA,BASE!$A:$A,PAUSAS!AQ$3,BASE!$G:$G,PAUSAS!$B107)))</f>
        <v/>
      </c>
      <c r="AR107" s="18" t="str">
        <f>IF(AQ107="","",IF(SUMIFS(METAS!$D:$D,METAS!$B:$B,PAUSAS!$E107)&gt;=AQ107,0,AQ107-SUMIFS(METAS!$D:$D,METAS!$B:$B,PAUSAS!$E107)))</f>
        <v/>
      </c>
      <c r="AS107" s="28" t="str">
        <f>IF($B107="","",IF(COUNTIF(BASE!$A:$A,PAUSAS!AS$3)=0,"",SUMIFS(BASE!$AA:$AA,BASE!$A:$A,PAUSAS!AS$3,BASE!$G:$G,PAUSAS!$B107)))</f>
        <v/>
      </c>
      <c r="AT107" s="28" t="str">
        <f>IF(AS107="","",IF(SUMIFS(METAS!$D:$D,METAS!$B:$B,PAUSAS!$E107)&gt;=AS107,0,AS107-SUMIFS(METAS!$D:$D,METAS!$B:$B,PAUSAS!$E107)))</f>
        <v/>
      </c>
      <c r="AU107" s="18" t="str">
        <f>IF($B107="","",IF(COUNTIF(BASE!$A:$A,PAUSAS!AU$3)=0,"",SUMIFS(BASE!$AA:$AA,BASE!$A:$A,PAUSAS!AU$3,BASE!$G:$G,PAUSAS!$B107)))</f>
        <v/>
      </c>
      <c r="AV107" s="18" t="str">
        <f>IF(AU107="","",IF(SUMIFS(METAS!$D:$D,METAS!$B:$B,PAUSAS!$E107)&gt;=AU107,0,AU107-SUMIFS(METAS!$D:$D,METAS!$B:$B,PAUSAS!$E107)))</f>
        <v/>
      </c>
      <c r="AW107" s="28" t="str">
        <f>IF($B107="","",IF(COUNTIF(BASE!$A:$A,PAUSAS!AW$3)=0,"",SUMIFS(BASE!$AA:$AA,BASE!$A:$A,PAUSAS!AW$3,BASE!$G:$G,PAUSAS!$B107)))</f>
        <v/>
      </c>
      <c r="AX107" s="28" t="str">
        <f>IF(AW107="","",IF(SUMIFS(METAS!$D:$D,METAS!$B:$B,PAUSAS!$E107)&gt;=AW107,0,AW107-SUMIFS(METAS!$D:$D,METAS!$B:$B,PAUSAS!$E107)))</f>
        <v/>
      </c>
      <c r="AY107" s="18" t="str">
        <f>IF($B107="","",IF(COUNTIF(BASE!$A:$A,PAUSAS!AY$3)=0,"",SUMIFS(BASE!$AA:$AA,BASE!$A:$A,PAUSAS!AY$3,BASE!$G:$G,PAUSAS!$B107)))</f>
        <v/>
      </c>
      <c r="AZ107" s="18" t="str">
        <f>IF(AY107="","",IF(SUMIFS(METAS!$D:$D,METAS!$B:$B,PAUSAS!$E107)&gt;=AY107,0,AY107-SUMIFS(METAS!$D:$D,METAS!$B:$B,PAUSAS!$E107)))</f>
        <v/>
      </c>
      <c r="BA107" s="28" t="str">
        <f>IF($B107="","",IF(COUNTIF(BASE!$A:$A,PAUSAS!BA$3)=0,"",SUMIFS(BASE!$AA:$AA,BASE!$A:$A,PAUSAS!BA$3,BASE!$G:$G,PAUSAS!$B107)))</f>
        <v/>
      </c>
      <c r="BB107" s="28" t="str">
        <f>IF(BA107="","",IF(SUMIFS(METAS!$D:$D,METAS!$B:$B,PAUSAS!$E107)&gt;=BA107,0,BA107-SUMIFS(METAS!$D:$D,METAS!$B:$B,PAUSAS!$E107)))</f>
        <v/>
      </c>
      <c r="BC107" s="18" t="str">
        <f>IF($B107="","",IF(COUNTIF(BASE!$A:$A,PAUSAS!BC$3)=0,"",SUMIFS(BASE!$AA:$AA,BASE!$A:$A,PAUSAS!BC$3,BASE!$G:$G,PAUSAS!$B107)))</f>
        <v/>
      </c>
      <c r="BD107" s="18" t="str">
        <f>IF(BC107="","",IF(SUMIFS(METAS!$D:$D,METAS!$B:$B,PAUSAS!$E107)&gt;=BC107,0,BC107-SUMIFS(METAS!$D:$D,METAS!$B:$B,PAUSAS!$E107)))</f>
        <v/>
      </c>
      <c r="BE107" s="28" t="str">
        <f>IF($B107="","",IF(COUNTIF(BASE!$A:$A,PAUSAS!BE$3)=0,"",SUMIFS(BASE!$AA:$AA,BASE!$A:$A,PAUSAS!BE$3,BASE!$G:$G,PAUSAS!$B107)))</f>
        <v/>
      </c>
      <c r="BF107" s="28" t="str">
        <f>IF(BE107="","",IF(SUMIFS(METAS!$D:$D,METAS!$B:$B,PAUSAS!$E107)&gt;=BE107,0,BE107-SUMIFS(METAS!$D:$D,METAS!$B:$B,PAUSAS!$E107)))</f>
        <v/>
      </c>
      <c r="BG107" s="18" t="str">
        <f>IF($B107="","",IF(COUNTIF(BASE!$A:$A,PAUSAS!BG$3)=0,"",SUMIFS(BASE!$AA:$AA,BASE!$A:$A,PAUSAS!BG$3,BASE!$G:$G,PAUSAS!$B107)))</f>
        <v/>
      </c>
      <c r="BH107" s="18" t="str">
        <f>IF(BG107="","",IF(SUMIFS(METAS!$D:$D,METAS!$B:$B,PAUSAS!$E107)&gt;=BG107,0,BG107-SUMIFS(METAS!$D:$D,METAS!$B:$B,PAUSAS!$E107)))</f>
        <v/>
      </c>
      <c r="BI107" s="28" t="str">
        <f>IF($B107="","",IF(COUNTIF(BASE!$A:$A,PAUSAS!BI$3)=0,"",SUMIFS(BASE!$AA:$AA,BASE!$A:$A,PAUSAS!BI$3,BASE!$G:$G,PAUSAS!$B107)))</f>
        <v/>
      </c>
      <c r="BJ107" s="28" t="str">
        <f>IF(BI107="","",IF(SUMIFS(METAS!$D:$D,METAS!$B:$B,PAUSAS!$E107)&gt;=BI107,0,BI107-SUMIFS(METAS!$D:$D,METAS!$B:$B,PAUSAS!$E107)))</f>
        <v/>
      </c>
      <c r="BK107" s="18" t="str">
        <f>IF($B107="","",IF(COUNTIF(BASE!$A:$A,PAUSAS!BK$3)=0,"",SUMIFS(BASE!$AA:$AA,BASE!$A:$A,PAUSAS!BK$3,BASE!$G:$G,PAUSAS!$B107)))</f>
        <v/>
      </c>
      <c r="BL107" s="18" t="str">
        <f>IF(BK107="","",IF(SUMIFS(METAS!$D:$D,METAS!$B:$B,PAUSAS!$E107)&gt;=BK107,0,BK107-SUMIFS(METAS!$D:$D,METAS!$B:$B,PAUSAS!$E107)))</f>
        <v/>
      </c>
      <c r="BM107" s="28" t="str">
        <f>IF($B107="","",IF(COUNTIF(BASE!$A:$A,PAUSAS!BM$3)=0,"",SUMIFS(BASE!$AA:$AA,BASE!$A:$A,PAUSAS!BM$3,BASE!$G:$G,PAUSAS!$B107)))</f>
        <v/>
      </c>
      <c r="BN107" s="28" t="str">
        <f>IF(BM107="","",IF(SUMIFS(METAS!$D:$D,METAS!$B:$B,PAUSAS!$E107)&gt;=BM107,0,BM107-SUMIFS(METAS!$D:$D,METAS!$B:$B,PAUSAS!$E107)))</f>
        <v/>
      </c>
      <c r="BO107" s="18" t="str">
        <f>IF($B107="","",IF(COUNTIF(BASE!$A:$A,PAUSAS!BO$3)=0,"",SUMIFS(BASE!$AA:$AA,BASE!$A:$A,PAUSAS!BO$3,BASE!$G:$G,PAUSAS!$B107)))</f>
        <v/>
      </c>
      <c r="BP107" s="18" t="str">
        <f>IF(BO107="","",IF(SUMIFS(METAS!$D:$D,METAS!$B:$B,PAUSAS!$E107)&gt;=BO107,0,BO107-SUMIFS(METAS!$D:$D,METAS!$B:$B,PAUSAS!$E107)))</f>
        <v/>
      </c>
      <c r="BQ107" s="28" t="str">
        <f>IF($B107="","",IF(COUNTIF(BASE!$A:$A,PAUSAS!BQ$3)=0,"",SUMIFS(BASE!$AA:$AA,BASE!$A:$A,PAUSAS!BQ$3,BASE!$G:$G,PAUSAS!$B107)))</f>
        <v/>
      </c>
      <c r="BR107" s="28" t="str">
        <f>IF(BQ107="","",IF(SUMIFS(METAS!$D:$D,METAS!$B:$B,PAUSAS!$E107)&gt;=BQ107,0,BQ107-SUMIFS(METAS!$D:$D,METAS!$B:$B,PAUSAS!$E107)))</f>
        <v/>
      </c>
      <c r="BS107" s="18" t="str">
        <f>IF($B107="","",IF(COUNTIF(BASE!$A:$A,PAUSAS!BS$3)=0,"",SUMIFS(BASE!$AA:$AA,BASE!$A:$A,PAUSAS!BS$3,BASE!$G:$G,PAUSAS!$B107)))</f>
        <v/>
      </c>
      <c r="BT107" s="18" t="str">
        <f>IF(BS107="","",IF(SUMIFS(METAS!$D:$D,METAS!$B:$B,PAUSAS!$E107)&gt;=BS107,0,BS107-SUMIFS(METAS!$D:$D,METAS!$B:$B,PAUSAS!$E107)))</f>
        <v/>
      </c>
      <c r="BU107" s="28" t="str">
        <f>IF($B107="","",IF(COUNTIF(BASE!$A:$A,PAUSAS!BU$3)=0,"",SUMIFS(BASE!$AA:$AA,BASE!$A:$A,PAUSAS!BU$3,BASE!$G:$G,PAUSAS!$B107)))</f>
        <v/>
      </c>
      <c r="BV107" s="28" t="str">
        <f>IF(BU107="","",IF(SUMIFS(METAS!$D:$D,METAS!$B:$B,PAUSAS!$E107)&gt;=BU107,0,BU107-SUMIFS(METAS!$D:$D,METAS!$B:$B,PAUSAS!$E107)))</f>
        <v/>
      </c>
    </row>
    <row r="108" spans="2:74" s="8" customFormat="1" x14ac:dyDescent="0.25">
      <c r="B108" s="50"/>
      <c r="C108" s="16" t="str">
        <f>IF($B108="","",VLOOKUP($B108,EQUIPE!$B:$E,2,0))</f>
        <v/>
      </c>
      <c r="D108" s="16" t="str">
        <f>IF($B108="","",VLOOKUP($B108,EQUIPE!$B:$F,5,0))</f>
        <v/>
      </c>
      <c r="E108" s="18" t="str">
        <f>IF($B108="","",VLOOKUP($B108,EQUIPE!$B:$E,3,0))</f>
        <v/>
      </c>
      <c r="F108" s="16" t="str">
        <f>IF($B108="","",VLOOKUP($B108,EQUIPE!$B:$E,4,0))</f>
        <v/>
      </c>
      <c r="H108" s="18" t="str">
        <f>IF($B108="","",SUMIFS(ABS!$H:$H,ABS!$B:$B,PAUSAS!$B108)*SUMIFS(METAS!$D:$D,METAS!$B:$B,PAUSAS!$E108))</f>
        <v/>
      </c>
      <c r="I108" s="18" t="str">
        <f t="shared" si="1"/>
        <v/>
      </c>
      <c r="J108" s="18" t="str">
        <f t="shared" si="2"/>
        <v/>
      </c>
      <c r="K108" s="19" t="str">
        <f t="shared" si="4"/>
        <v/>
      </c>
      <c r="M108" s="28" t="str">
        <f>IF($B108="","",IF(COUNTIF(BASE!$A:$A,PAUSAS!M$3)=0,"",SUMIFS(BASE!$AA:$AA,BASE!$A:$A,PAUSAS!M$3,BASE!$G:$G,PAUSAS!$B108)))</f>
        <v/>
      </c>
      <c r="N108" s="28" t="str">
        <f>IF(M108="","",IF(SUMIFS(METAS!$D:$D,METAS!$B:$B,PAUSAS!$E108)&gt;=M108,0,M108-SUMIFS(METAS!$D:$D,METAS!$B:$B,PAUSAS!$E108)))</f>
        <v/>
      </c>
      <c r="O108" s="18" t="str">
        <f>IF($B108="","",IF(COUNTIF(BASE!$A:$A,PAUSAS!O$3)=0,"",SUMIFS(BASE!$AA:$AA,BASE!$A:$A,PAUSAS!O$3,BASE!$G:$G,PAUSAS!$B108)))</f>
        <v/>
      </c>
      <c r="P108" s="18" t="str">
        <f>IF(O108="","",IF(SUMIFS(METAS!$D:$D,METAS!$B:$B,PAUSAS!$E108)&gt;=O108,0,O108-SUMIFS(METAS!$D:$D,METAS!$B:$B,PAUSAS!$E108)))</f>
        <v/>
      </c>
      <c r="Q108" s="28" t="str">
        <f>IF($B108="","",IF(COUNTIF(BASE!$A:$A,PAUSAS!Q$3)=0,"",SUMIFS(BASE!$AA:$AA,BASE!$A:$A,PAUSAS!Q$3,BASE!$G:$G,PAUSAS!$B108)))</f>
        <v/>
      </c>
      <c r="R108" s="28" t="str">
        <f>IF(Q108="","",IF(SUMIFS(METAS!$D:$D,METAS!$B:$B,PAUSAS!$E108)&gt;=Q108,0,Q108-SUMIFS(METAS!$D:$D,METAS!$B:$B,PAUSAS!$E108)))</f>
        <v/>
      </c>
      <c r="S108" s="18" t="str">
        <f>IF($B108="","",IF(COUNTIF(BASE!$A:$A,PAUSAS!S$3)=0,"",SUMIFS(BASE!$AA:$AA,BASE!$A:$A,PAUSAS!S$3,BASE!$G:$G,PAUSAS!$B108)))</f>
        <v/>
      </c>
      <c r="T108" s="18" t="str">
        <f>IF(S108="","",IF(SUMIFS(METAS!$D:$D,METAS!$B:$B,PAUSAS!$E108)&gt;=S108,0,S108-SUMIFS(METAS!$D:$D,METAS!$B:$B,PAUSAS!$E108)))</f>
        <v/>
      </c>
      <c r="U108" s="28" t="str">
        <f>IF($B108="","",IF(COUNTIF(BASE!$A:$A,PAUSAS!U$3)=0,"",SUMIFS(BASE!$AA:$AA,BASE!$A:$A,PAUSAS!U$3,BASE!$G:$G,PAUSAS!$B108)))</f>
        <v/>
      </c>
      <c r="V108" s="28" t="str">
        <f>IF(U108="","",IF(SUMIFS(METAS!$D:$D,METAS!$B:$B,PAUSAS!$E108)&gt;=U108,0,U108-SUMIFS(METAS!$D:$D,METAS!$B:$B,PAUSAS!$E108)))</f>
        <v/>
      </c>
      <c r="W108" s="18" t="str">
        <f>IF($B108="","",IF(COUNTIF(BASE!$A:$A,PAUSAS!W$3)=0,"",SUMIFS(BASE!$AA:$AA,BASE!$A:$A,PAUSAS!W$3,BASE!$G:$G,PAUSAS!$B108)))</f>
        <v/>
      </c>
      <c r="X108" s="18" t="str">
        <f>IF(W108="","",IF(SUMIFS(METAS!$D:$D,METAS!$B:$B,PAUSAS!$E108)&gt;=W108,0,W108-SUMIFS(METAS!$D:$D,METAS!$B:$B,PAUSAS!$E108)))</f>
        <v/>
      </c>
      <c r="Y108" s="28" t="str">
        <f>IF($B108="","",IF(COUNTIF(BASE!$A:$A,PAUSAS!Y$3)=0,"",SUMIFS(BASE!$AA:$AA,BASE!$A:$A,PAUSAS!Y$3,BASE!$G:$G,PAUSAS!$B108)))</f>
        <v/>
      </c>
      <c r="Z108" s="28" t="str">
        <f>IF(Y108="","",IF(SUMIFS(METAS!$D:$D,METAS!$B:$B,PAUSAS!$E108)&gt;=Y108,0,Y108-SUMIFS(METAS!$D:$D,METAS!$B:$B,PAUSAS!$E108)))</f>
        <v/>
      </c>
      <c r="AA108" s="18" t="str">
        <f>IF($B108="","",IF(COUNTIF(BASE!$A:$A,PAUSAS!AA$3)=0,"",SUMIFS(BASE!$AA:$AA,BASE!$A:$A,PAUSAS!AA$3,BASE!$G:$G,PAUSAS!$B108)))</f>
        <v/>
      </c>
      <c r="AB108" s="18" t="str">
        <f>IF(AA108="","",IF(SUMIFS(METAS!$D:$D,METAS!$B:$B,PAUSAS!$E108)&gt;=AA108,0,AA108-SUMIFS(METAS!$D:$D,METAS!$B:$B,PAUSAS!$E108)))</f>
        <v/>
      </c>
      <c r="AC108" s="28" t="str">
        <f>IF($B108="","",IF(COUNTIF(BASE!$A:$A,PAUSAS!AC$3)=0,"",SUMIFS(BASE!$AA:$AA,BASE!$A:$A,PAUSAS!AC$3,BASE!$G:$G,PAUSAS!$B108)))</f>
        <v/>
      </c>
      <c r="AD108" s="28" t="str">
        <f>IF(AC108="","",IF(SUMIFS(METAS!$D:$D,METAS!$B:$B,PAUSAS!$E108)&gt;=AC108,0,AC108-SUMIFS(METAS!$D:$D,METAS!$B:$B,PAUSAS!$E108)))</f>
        <v/>
      </c>
      <c r="AE108" s="18" t="str">
        <f>IF($B108="","",IF(COUNTIF(BASE!$A:$A,PAUSAS!AE$3)=0,"",SUMIFS(BASE!$AA:$AA,BASE!$A:$A,PAUSAS!AE$3,BASE!$G:$G,PAUSAS!$B108)))</f>
        <v/>
      </c>
      <c r="AF108" s="18" t="str">
        <f>IF(AE108="","",IF(SUMIFS(METAS!$D:$D,METAS!$B:$B,PAUSAS!$E108)&gt;=AE108,0,AE108-SUMIFS(METAS!$D:$D,METAS!$B:$B,PAUSAS!$E108)))</f>
        <v/>
      </c>
      <c r="AG108" s="28" t="str">
        <f>IF($B108="","",IF(COUNTIF(BASE!$A:$A,PAUSAS!AG$3)=0,"",SUMIFS(BASE!$AA:$AA,BASE!$A:$A,PAUSAS!AG$3,BASE!$G:$G,PAUSAS!$B108)))</f>
        <v/>
      </c>
      <c r="AH108" s="28" t="str">
        <f>IF(AG108="","",IF(SUMIFS(METAS!$D:$D,METAS!$B:$B,PAUSAS!$E108)&gt;=AG108,0,AG108-SUMIFS(METAS!$D:$D,METAS!$B:$B,PAUSAS!$E108)))</f>
        <v/>
      </c>
      <c r="AI108" s="18" t="str">
        <f>IF($B108="","",IF(COUNTIF(BASE!$A:$A,PAUSAS!AI$3)=0,"",SUMIFS(BASE!$AA:$AA,BASE!$A:$A,PAUSAS!AI$3,BASE!$G:$G,PAUSAS!$B108)))</f>
        <v/>
      </c>
      <c r="AJ108" s="18" t="str">
        <f>IF(AI108="","",IF(SUMIFS(METAS!$D:$D,METAS!$B:$B,PAUSAS!$E108)&gt;=AI108,0,AI108-SUMIFS(METAS!$D:$D,METAS!$B:$B,PAUSAS!$E108)))</f>
        <v/>
      </c>
      <c r="AK108" s="28" t="str">
        <f>IF($B108="","",IF(COUNTIF(BASE!$A:$A,PAUSAS!AK$3)=0,"",SUMIFS(BASE!$AA:$AA,BASE!$A:$A,PAUSAS!AK$3,BASE!$G:$G,PAUSAS!$B108)))</f>
        <v/>
      </c>
      <c r="AL108" s="28" t="str">
        <f>IF(AK108="","",IF(SUMIFS(METAS!$D:$D,METAS!$B:$B,PAUSAS!$E108)&gt;=AK108,0,AK108-SUMIFS(METAS!$D:$D,METAS!$B:$B,PAUSAS!$E108)))</f>
        <v/>
      </c>
      <c r="AM108" s="18" t="str">
        <f>IF($B108="","",IF(COUNTIF(BASE!$A:$A,PAUSAS!AM$3)=0,"",SUMIFS(BASE!$AA:$AA,BASE!$A:$A,PAUSAS!AM$3,BASE!$G:$G,PAUSAS!$B108)))</f>
        <v/>
      </c>
      <c r="AN108" s="18" t="str">
        <f>IF(AM108="","",IF(SUMIFS(METAS!$D:$D,METAS!$B:$B,PAUSAS!$E108)&gt;=AM108,0,AM108-SUMIFS(METAS!$D:$D,METAS!$B:$B,PAUSAS!$E108)))</f>
        <v/>
      </c>
      <c r="AO108" s="28" t="str">
        <f>IF($B108="","",IF(COUNTIF(BASE!$A:$A,PAUSAS!AO$3)=0,"",SUMIFS(BASE!$AA:$AA,BASE!$A:$A,PAUSAS!AO$3,BASE!$G:$G,PAUSAS!$B108)))</f>
        <v/>
      </c>
      <c r="AP108" s="28" t="str">
        <f>IF(AO108="","",IF(SUMIFS(METAS!$D:$D,METAS!$B:$B,PAUSAS!$E108)&gt;=AO108,0,AO108-SUMIFS(METAS!$D:$D,METAS!$B:$B,PAUSAS!$E108)))</f>
        <v/>
      </c>
      <c r="AQ108" s="18" t="str">
        <f>IF($B108="","",IF(COUNTIF(BASE!$A:$A,PAUSAS!AQ$3)=0,"",SUMIFS(BASE!$AA:$AA,BASE!$A:$A,PAUSAS!AQ$3,BASE!$G:$G,PAUSAS!$B108)))</f>
        <v/>
      </c>
      <c r="AR108" s="18" t="str">
        <f>IF(AQ108="","",IF(SUMIFS(METAS!$D:$D,METAS!$B:$B,PAUSAS!$E108)&gt;=AQ108,0,AQ108-SUMIFS(METAS!$D:$D,METAS!$B:$B,PAUSAS!$E108)))</f>
        <v/>
      </c>
      <c r="AS108" s="28" t="str">
        <f>IF($B108="","",IF(COUNTIF(BASE!$A:$A,PAUSAS!AS$3)=0,"",SUMIFS(BASE!$AA:$AA,BASE!$A:$A,PAUSAS!AS$3,BASE!$G:$G,PAUSAS!$B108)))</f>
        <v/>
      </c>
      <c r="AT108" s="28" t="str">
        <f>IF(AS108="","",IF(SUMIFS(METAS!$D:$D,METAS!$B:$B,PAUSAS!$E108)&gt;=AS108,0,AS108-SUMIFS(METAS!$D:$D,METAS!$B:$B,PAUSAS!$E108)))</f>
        <v/>
      </c>
      <c r="AU108" s="18" t="str">
        <f>IF($B108="","",IF(COUNTIF(BASE!$A:$A,PAUSAS!AU$3)=0,"",SUMIFS(BASE!$AA:$AA,BASE!$A:$A,PAUSAS!AU$3,BASE!$G:$G,PAUSAS!$B108)))</f>
        <v/>
      </c>
      <c r="AV108" s="18" t="str">
        <f>IF(AU108="","",IF(SUMIFS(METAS!$D:$D,METAS!$B:$B,PAUSAS!$E108)&gt;=AU108,0,AU108-SUMIFS(METAS!$D:$D,METAS!$B:$B,PAUSAS!$E108)))</f>
        <v/>
      </c>
      <c r="AW108" s="28" t="str">
        <f>IF($B108="","",IF(COUNTIF(BASE!$A:$A,PAUSAS!AW$3)=0,"",SUMIFS(BASE!$AA:$AA,BASE!$A:$A,PAUSAS!AW$3,BASE!$G:$G,PAUSAS!$B108)))</f>
        <v/>
      </c>
      <c r="AX108" s="28" t="str">
        <f>IF(AW108="","",IF(SUMIFS(METAS!$D:$D,METAS!$B:$B,PAUSAS!$E108)&gt;=AW108,0,AW108-SUMIFS(METAS!$D:$D,METAS!$B:$B,PAUSAS!$E108)))</f>
        <v/>
      </c>
      <c r="AY108" s="18" t="str">
        <f>IF($B108="","",IF(COUNTIF(BASE!$A:$A,PAUSAS!AY$3)=0,"",SUMIFS(BASE!$AA:$AA,BASE!$A:$A,PAUSAS!AY$3,BASE!$G:$G,PAUSAS!$B108)))</f>
        <v/>
      </c>
      <c r="AZ108" s="18" t="str">
        <f>IF(AY108="","",IF(SUMIFS(METAS!$D:$D,METAS!$B:$B,PAUSAS!$E108)&gt;=AY108,0,AY108-SUMIFS(METAS!$D:$D,METAS!$B:$B,PAUSAS!$E108)))</f>
        <v/>
      </c>
      <c r="BA108" s="28" t="str">
        <f>IF($B108="","",IF(COUNTIF(BASE!$A:$A,PAUSAS!BA$3)=0,"",SUMIFS(BASE!$AA:$AA,BASE!$A:$A,PAUSAS!BA$3,BASE!$G:$G,PAUSAS!$B108)))</f>
        <v/>
      </c>
      <c r="BB108" s="28" t="str">
        <f>IF(BA108="","",IF(SUMIFS(METAS!$D:$D,METAS!$B:$B,PAUSAS!$E108)&gt;=BA108,0,BA108-SUMIFS(METAS!$D:$D,METAS!$B:$B,PAUSAS!$E108)))</f>
        <v/>
      </c>
      <c r="BC108" s="18" t="str">
        <f>IF($B108="","",IF(COUNTIF(BASE!$A:$A,PAUSAS!BC$3)=0,"",SUMIFS(BASE!$AA:$AA,BASE!$A:$A,PAUSAS!BC$3,BASE!$G:$G,PAUSAS!$B108)))</f>
        <v/>
      </c>
      <c r="BD108" s="18" t="str">
        <f>IF(BC108="","",IF(SUMIFS(METAS!$D:$D,METAS!$B:$B,PAUSAS!$E108)&gt;=BC108,0,BC108-SUMIFS(METAS!$D:$D,METAS!$B:$B,PAUSAS!$E108)))</f>
        <v/>
      </c>
      <c r="BE108" s="28" t="str">
        <f>IF($B108="","",IF(COUNTIF(BASE!$A:$A,PAUSAS!BE$3)=0,"",SUMIFS(BASE!$AA:$AA,BASE!$A:$A,PAUSAS!BE$3,BASE!$G:$G,PAUSAS!$B108)))</f>
        <v/>
      </c>
      <c r="BF108" s="28" t="str">
        <f>IF(BE108="","",IF(SUMIFS(METAS!$D:$D,METAS!$B:$B,PAUSAS!$E108)&gt;=BE108,0,BE108-SUMIFS(METAS!$D:$D,METAS!$B:$B,PAUSAS!$E108)))</f>
        <v/>
      </c>
      <c r="BG108" s="18" t="str">
        <f>IF($B108="","",IF(COUNTIF(BASE!$A:$A,PAUSAS!BG$3)=0,"",SUMIFS(BASE!$AA:$AA,BASE!$A:$A,PAUSAS!BG$3,BASE!$G:$G,PAUSAS!$B108)))</f>
        <v/>
      </c>
      <c r="BH108" s="18" t="str">
        <f>IF(BG108="","",IF(SUMIFS(METAS!$D:$D,METAS!$B:$B,PAUSAS!$E108)&gt;=BG108,0,BG108-SUMIFS(METAS!$D:$D,METAS!$B:$B,PAUSAS!$E108)))</f>
        <v/>
      </c>
      <c r="BI108" s="28" t="str">
        <f>IF($B108="","",IF(COUNTIF(BASE!$A:$A,PAUSAS!BI$3)=0,"",SUMIFS(BASE!$AA:$AA,BASE!$A:$A,PAUSAS!BI$3,BASE!$G:$G,PAUSAS!$B108)))</f>
        <v/>
      </c>
      <c r="BJ108" s="28" t="str">
        <f>IF(BI108="","",IF(SUMIFS(METAS!$D:$D,METAS!$B:$B,PAUSAS!$E108)&gt;=BI108,0,BI108-SUMIFS(METAS!$D:$D,METAS!$B:$B,PAUSAS!$E108)))</f>
        <v/>
      </c>
      <c r="BK108" s="18" t="str">
        <f>IF($B108="","",IF(COUNTIF(BASE!$A:$A,PAUSAS!BK$3)=0,"",SUMIFS(BASE!$AA:$AA,BASE!$A:$A,PAUSAS!BK$3,BASE!$G:$G,PAUSAS!$B108)))</f>
        <v/>
      </c>
      <c r="BL108" s="18" t="str">
        <f>IF(BK108="","",IF(SUMIFS(METAS!$D:$D,METAS!$B:$B,PAUSAS!$E108)&gt;=BK108,0,BK108-SUMIFS(METAS!$D:$D,METAS!$B:$B,PAUSAS!$E108)))</f>
        <v/>
      </c>
      <c r="BM108" s="28" t="str">
        <f>IF($B108="","",IF(COUNTIF(BASE!$A:$A,PAUSAS!BM$3)=0,"",SUMIFS(BASE!$AA:$AA,BASE!$A:$A,PAUSAS!BM$3,BASE!$G:$G,PAUSAS!$B108)))</f>
        <v/>
      </c>
      <c r="BN108" s="28" t="str">
        <f>IF(BM108="","",IF(SUMIFS(METAS!$D:$D,METAS!$B:$B,PAUSAS!$E108)&gt;=BM108,0,BM108-SUMIFS(METAS!$D:$D,METAS!$B:$B,PAUSAS!$E108)))</f>
        <v/>
      </c>
      <c r="BO108" s="18" t="str">
        <f>IF($B108="","",IF(COUNTIF(BASE!$A:$A,PAUSAS!BO$3)=0,"",SUMIFS(BASE!$AA:$AA,BASE!$A:$A,PAUSAS!BO$3,BASE!$G:$G,PAUSAS!$B108)))</f>
        <v/>
      </c>
      <c r="BP108" s="18" t="str">
        <f>IF(BO108="","",IF(SUMIFS(METAS!$D:$D,METAS!$B:$B,PAUSAS!$E108)&gt;=BO108,0,BO108-SUMIFS(METAS!$D:$D,METAS!$B:$B,PAUSAS!$E108)))</f>
        <v/>
      </c>
      <c r="BQ108" s="28" t="str">
        <f>IF($B108="","",IF(COUNTIF(BASE!$A:$A,PAUSAS!BQ$3)=0,"",SUMIFS(BASE!$AA:$AA,BASE!$A:$A,PAUSAS!BQ$3,BASE!$G:$G,PAUSAS!$B108)))</f>
        <v/>
      </c>
      <c r="BR108" s="28" t="str">
        <f>IF(BQ108="","",IF(SUMIFS(METAS!$D:$D,METAS!$B:$B,PAUSAS!$E108)&gt;=BQ108,0,BQ108-SUMIFS(METAS!$D:$D,METAS!$B:$B,PAUSAS!$E108)))</f>
        <v/>
      </c>
      <c r="BS108" s="18" t="str">
        <f>IF($B108="","",IF(COUNTIF(BASE!$A:$A,PAUSAS!BS$3)=0,"",SUMIFS(BASE!$AA:$AA,BASE!$A:$A,PAUSAS!BS$3,BASE!$G:$G,PAUSAS!$B108)))</f>
        <v/>
      </c>
      <c r="BT108" s="18" t="str">
        <f>IF(BS108="","",IF(SUMIFS(METAS!$D:$D,METAS!$B:$B,PAUSAS!$E108)&gt;=BS108,0,BS108-SUMIFS(METAS!$D:$D,METAS!$B:$B,PAUSAS!$E108)))</f>
        <v/>
      </c>
      <c r="BU108" s="28" t="str">
        <f>IF($B108="","",IF(COUNTIF(BASE!$A:$A,PAUSAS!BU$3)=0,"",SUMIFS(BASE!$AA:$AA,BASE!$A:$A,PAUSAS!BU$3,BASE!$G:$G,PAUSAS!$B108)))</f>
        <v/>
      </c>
      <c r="BV108" s="28" t="str">
        <f>IF(BU108="","",IF(SUMIFS(METAS!$D:$D,METAS!$B:$B,PAUSAS!$E108)&gt;=BU108,0,BU108-SUMIFS(METAS!$D:$D,METAS!$B:$B,PAUSAS!$E108)))</f>
        <v/>
      </c>
    </row>
    <row r="109" spans="2:74" s="8" customFormat="1" x14ac:dyDescent="0.25">
      <c r="B109" s="50"/>
      <c r="C109" s="16" t="str">
        <f>IF($B109="","",VLOOKUP($B109,EQUIPE!$B:$E,2,0))</f>
        <v/>
      </c>
      <c r="D109" s="16" t="str">
        <f>IF($B109="","",VLOOKUP($B109,EQUIPE!$B:$F,5,0))</f>
        <v/>
      </c>
      <c r="E109" s="18" t="str">
        <f>IF($B109="","",VLOOKUP($B109,EQUIPE!$B:$E,3,0))</f>
        <v/>
      </c>
      <c r="F109" s="16" t="str">
        <f>IF($B109="","",VLOOKUP($B109,EQUIPE!$B:$E,4,0))</f>
        <v/>
      </c>
      <c r="H109" s="18" t="str">
        <f>IF($B109="","",SUMIFS(ABS!$H:$H,ABS!$B:$B,PAUSAS!$B109)*SUMIFS(METAS!$D:$D,METAS!$B:$B,PAUSAS!$E109))</f>
        <v/>
      </c>
      <c r="I109" s="18" t="str">
        <f t="shared" si="1"/>
        <v/>
      </c>
      <c r="J109" s="18" t="str">
        <f t="shared" si="2"/>
        <v/>
      </c>
      <c r="K109" s="19" t="str">
        <f t="shared" si="4"/>
        <v/>
      </c>
      <c r="M109" s="28" t="str">
        <f>IF($B109="","",IF(COUNTIF(BASE!$A:$A,PAUSAS!M$3)=0,"",SUMIFS(BASE!$AA:$AA,BASE!$A:$A,PAUSAS!M$3,BASE!$G:$G,PAUSAS!$B109)))</f>
        <v/>
      </c>
      <c r="N109" s="28" t="str">
        <f>IF(M109="","",IF(SUMIFS(METAS!$D:$D,METAS!$B:$B,PAUSAS!$E109)&gt;=M109,0,M109-SUMIFS(METAS!$D:$D,METAS!$B:$B,PAUSAS!$E109)))</f>
        <v/>
      </c>
      <c r="O109" s="18" t="str">
        <f>IF($B109="","",IF(COUNTIF(BASE!$A:$A,PAUSAS!O$3)=0,"",SUMIFS(BASE!$AA:$AA,BASE!$A:$A,PAUSAS!O$3,BASE!$G:$G,PAUSAS!$B109)))</f>
        <v/>
      </c>
      <c r="P109" s="18" t="str">
        <f>IF(O109="","",IF(SUMIFS(METAS!$D:$D,METAS!$B:$B,PAUSAS!$E109)&gt;=O109,0,O109-SUMIFS(METAS!$D:$D,METAS!$B:$B,PAUSAS!$E109)))</f>
        <v/>
      </c>
      <c r="Q109" s="28" t="str">
        <f>IF($B109="","",IF(COUNTIF(BASE!$A:$A,PAUSAS!Q$3)=0,"",SUMIFS(BASE!$AA:$AA,BASE!$A:$A,PAUSAS!Q$3,BASE!$G:$G,PAUSAS!$B109)))</f>
        <v/>
      </c>
      <c r="R109" s="28" t="str">
        <f>IF(Q109="","",IF(SUMIFS(METAS!$D:$D,METAS!$B:$B,PAUSAS!$E109)&gt;=Q109,0,Q109-SUMIFS(METAS!$D:$D,METAS!$B:$B,PAUSAS!$E109)))</f>
        <v/>
      </c>
      <c r="S109" s="18" t="str">
        <f>IF($B109="","",IF(COUNTIF(BASE!$A:$A,PAUSAS!S$3)=0,"",SUMIFS(BASE!$AA:$AA,BASE!$A:$A,PAUSAS!S$3,BASE!$G:$G,PAUSAS!$B109)))</f>
        <v/>
      </c>
      <c r="T109" s="18" t="str">
        <f>IF(S109="","",IF(SUMIFS(METAS!$D:$D,METAS!$B:$B,PAUSAS!$E109)&gt;=S109,0,S109-SUMIFS(METAS!$D:$D,METAS!$B:$B,PAUSAS!$E109)))</f>
        <v/>
      </c>
      <c r="U109" s="28" t="str">
        <f>IF($B109="","",IF(COUNTIF(BASE!$A:$A,PAUSAS!U$3)=0,"",SUMIFS(BASE!$AA:$AA,BASE!$A:$A,PAUSAS!U$3,BASE!$G:$G,PAUSAS!$B109)))</f>
        <v/>
      </c>
      <c r="V109" s="28" t="str">
        <f>IF(U109="","",IF(SUMIFS(METAS!$D:$D,METAS!$B:$B,PAUSAS!$E109)&gt;=U109,0,U109-SUMIFS(METAS!$D:$D,METAS!$B:$B,PAUSAS!$E109)))</f>
        <v/>
      </c>
      <c r="W109" s="18" t="str">
        <f>IF($B109="","",IF(COUNTIF(BASE!$A:$A,PAUSAS!W$3)=0,"",SUMIFS(BASE!$AA:$AA,BASE!$A:$A,PAUSAS!W$3,BASE!$G:$G,PAUSAS!$B109)))</f>
        <v/>
      </c>
      <c r="X109" s="18" t="str">
        <f>IF(W109="","",IF(SUMIFS(METAS!$D:$D,METAS!$B:$B,PAUSAS!$E109)&gt;=W109,0,W109-SUMIFS(METAS!$D:$D,METAS!$B:$B,PAUSAS!$E109)))</f>
        <v/>
      </c>
      <c r="Y109" s="28" t="str">
        <f>IF($B109="","",IF(COUNTIF(BASE!$A:$A,PAUSAS!Y$3)=0,"",SUMIFS(BASE!$AA:$AA,BASE!$A:$A,PAUSAS!Y$3,BASE!$G:$G,PAUSAS!$B109)))</f>
        <v/>
      </c>
      <c r="Z109" s="28" t="str">
        <f>IF(Y109="","",IF(SUMIFS(METAS!$D:$D,METAS!$B:$B,PAUSAS!$E109)&gt;=Y109,0,Y109-SUMIFS(METAS!$D:$D,METAS!$B:$B,PAUSAS!$E109)))</f>
        <v/>
      </c>
      <c r="AA109" s="18" t="str">
        <f>IF($B109="","",IF(COUNTIF(BASE!$A:$A,PAUSAS!AA$3)=0,"",SUMIFS(BASE!$AA:$AA,BASE!$A:$A,PAUSAS!AA$3,BASE!$G:$G,PAUSAS!$B109)))</f>
        <v/>
      </c>
      <c r="AB109" s="18" t="str">
        <f>IF(AA109="","",IF(SUMIFS(METAS!$D:$D,METAS!$B:$B,PAUSAS!$E109)&gt;=AA109,0,AA109-SUMIFS(METAS!$D:$D,METAS!$B:$B,PAUSAS!$E109)))</f>
        <v/>
      </c>
      <c r="AC109" s="28" t="str">
        <f>IF($B109="","",IF(COUNTIF(BASE!$A:$A,PAUSAS!AC$3)=0,"",SUMIFS(BASE!$AA:$AA,BASE!$A:$A,PAUSAS!AC$3,BASE!$G:$G,PAUSAS!$B109)))</f>
        <v/>
      </c>
      <c r="AD109" s="28" t="str">
        <f>IF(AC109="","",IF(SUMIFS(METAS!$D:$D,METAS!$B:$B,PAUSAS!$E109)&gt;=AC109,0,AC109-SUMIFS(METAS!$D:$D,METAS!$B:$B,PAUSAS!$E109)))</f>
        <v/>
      </c>
      <c r="AE109" s="18" t="str">
        <f>IF($B109="","",IF(COUNTIF(BASE!$A:$A,PAUSAS!AE$3)=0,"",SUMIFS(BASE!$AA:$AA,BASE!$A:$A,PAUSAS!AE$3,BASE!$G:$G,PAUSAS!$B109)))</f>
        <v/>
      </c>
      <c r="AF109" s="18" t="str">
        <f>IF(AE109="","",IF(SUMIFS(METAS!$D:$D,METAS!$B:$B,PAUSAS!$E109)&gt;=AE109,0,AE109-SUMIFS(METAS!$D:$D,METAS!$B:$B,PAUSAS!$E109)))</f>
        <v/>
      </c>
      <c r="AG109" s="28" t="str">
        <f>IF($B109="","",IF(COUNTIF(BASE!$A:$A,PAUSAS!AG$3)=0,"",SUMIFS(BASE!$AA:$AA,BASE!$A:$A,PAUSAS!AG$3,BASE!$G:$G,PAUSAS!$B109)))</f>
        <v/>
      </c>
      <c r="AH109" s="28" t="str">
        <f>IF(AG109="","",IF(SUMIFS(METAS!$D:$D,METAS!$B:$B,PAUSAS!$E109)&gt;=AG109,0,AG109-SUMIFS(METAS!$D:$D,METAS!$B:$B,PAUSAS!$E109)))</f>
        <v/>
      </c>
      <c r="AI109" s="18" t="str">
        <f>IF($B109="","",IF(COUNTIF(BASE!$A:$A,PAUSAS!AI$3)=0,"",SUMIFS(BASE!$AA:$AA,BASE!$A:$A,PAUSAS!AI$3,BASE!$G:$G,PAUSAS!$B109)))</f>
        <v/>
      </c>
      <c r="AJ109" s="18" t="str">
        <f>IF(AI109="","",IF(SUMIFS(METAS!$D:$D,METAS!$B:$B,PAUSAS!$E109)&gt;=AI109,0,AI109-SUMIFS(METAS!$D:$D,METAS!$B:$B,PAUSAS!$E109)))</f>
        <v/>
      </c>
      <c r="AK109" s="28" t="str">
        <f>IF($B109="","",IF(COUNTIF(BASE!$A:$A,PAUSAS!AK$3)=0,"",SUMIFS(BASE!$AA:$AA,BASE!$A:$A,PAUSAS!AK$3,BASE!$G:$G,PAUSAS!$B109)))</f>
        <v/>
      </c>
      <c r="AL109" s="28" t="str">
        <f>IF(AK109="","",IF(SUMIFS(METAS!$D:$D,METAS!$B:$B,PAUSAS!$E109)&gt;=AK109,0,AK109-SUMIFS(METAS!$D:$D,METAS!$B:$B,PAUSAS!$E109)))</f>
        <v/>
      </c>
      <c r="AM109" s="18" t="str">
        <f>IF($B109="","",IF(COUNTIF(BASE!$A:$A,PAUSAS!AM$3)=0,"",SUMIFS(BASE!$AA:$AA,BASE!$A:$A,PAUSAS!AM$3,BASE!$G:$G,PAUSAS!$B109)))</f>
        <v/>
      </c>
      <c r="AN109" s="18" t="str">
        <f>IF(AM109="","",IF(SUMIFS(METAS!$D:$D,METAS!$B:$B,PAUSAS!$E109)&gt;=AM109,0,AM109-SUMIFS(METAS!$D:$D,METAS!$B:$B,PAUSAS!$E109)))</f>
        <v/>
      </c>
      <c r="AO109" s="28" t="str">
        <f>IF($B109="","",IF(COUNTIF(BASE!$A:$A,PAUSAS!AO$3)=0,"",SUMIFS(BASE!$AA:$AA,BASE!$A:$A,PAUSAS!AO$3,BASE!$G:$G,PAUSAS!$B109)))</f>
        <v/>
      </c>
      <c r="AP109" s="28" t="str">
        <f>IF(AO109="","",IF(SUMIFS(METAS!$D:$D,METAS!$B:$B,PAUSAS!$E109)&gt;=AO109,0,AO109-SUMIFS(METAS!$D:$D,METAS!$B:$B,PAUSAS!$E109)))</f>
        <v/>
      </c>
      <c r="AQ109" s="18" t="str">
        <f>IF($B109="","",IF(COUNTIF(BASE!$A:$A,PAUSAS!AQ$3)=0,"",SUMIFS(BASE!$AA:$AA,BASE!$A:$A,PAUSAS!AQ$3,BASE!$G:$G,PAUSAS!$B109)))</f>
        <v/>
      </c>
      <c r="AR109" s="18" t="str">
        <f>IF(AQ109="","",IF(SUMIFS(METAS!$D:$D,METAS!$B:$B,PAUSAS!$E109)&gt;=AQ109,0,AQ109-SUMIFS(METAS!$D:$D,METAS!$B:$B,PAUSAS!$E109)))</f>
        <v/>
      </c>
      <c r="AS109" s="28" t="str">
        <f>IF($B109="","",IF(COUNTIF(BASE!$A:$A,PAUSAS!AS$3)=0,"",SUMIFS(BASE!$AA:$AA,BASE!$A:$A,PAUSAS!AS$3,BASE!$G:$G,PAUSAS!$B109)))</f>
        <v/>
      </c>
      <c r="AT109" s="28" t="str">
        <f>IF(AS109="","",IF(SUMIFS(METAS!$D:$D,METAS!$B:$B,PAUSAS!$E109)&gt;=AS109,0,AS109-SUMIFS(METAS!$D:$D,METAS!$B:$B,PAUSAS!$E109)))</f>
        <v/>
      </c>
      <c r="AU109" s="18" t="str">
        <f>IF($B109="","",IF(COUNTIF(BASE!$A:$A,PAUSAS!AU$3)=0,"",SUMIFS(BASE!$AA:$AA,BASE!$A:$A,PAUSAS!AU$3,BASE!$G:$G,PAUSAS!$B109)))</f>
        <v/>
      </c>
      <c r="AV109" s="18" t="str">
        <f>IF(AU109="","",IF(SUMIFS(METAS!$D:$D,METAS!$B:$B,PAUSAS!$E109)&gt;=AU109,0,AU109-SUMIFS(METAS!$D:$D,METAS!$B:$B,PAUSAS!$E109)))</f>
        <v/>
      </c>
      <c r="AW109" s="28" t="str">
        <f>IF($B109="","",IF(COUNTIF(BASE!$A:$A,PAUSAS!AW$3)=0,"",SUMIFS(BASE!$AA:$AA,BASE!$A:$A,PAUSAS!AW$3,BASE!$G:$G,PAUSAS!$B109)))</f>
        <v/>
      </c>
      <c r="AX109" s="28" t="str">
        <f>IF(AW109="","",IF(SUMIFS(METAS!$D:$D,METAS!$B:$B,PAUSAS!$E109)&gt;=AW109,0,AW109-SUMIFS(METAS!$D:$D,METAS!$B:$B,PAUSAS!$E109)))</f>
        <v/>
      </c>
      <c r="AY109" s="18" t="str">
        <f>IF($B109="","",IF(COUNTIF(BASE!$A:$A,PAUSAS!AY$3)=0,"",SUMIFS(BASE!$AA:$AA,BASE!$A:$A,PAUSAS!AY$3,BASE!$G:$G,PAUSAS!$B109)))</f>
        <v/>
      </c>
      <c r="AZ109" s="18" t="str">
        <f>IF(AY109="","",IF(SUMIFS(METAS!$D:$D,METAS!$B:$B,PAUSAS!$E109)&gt;=AY109,0,AY109-SUMIFS(METAS!$D:$D,METAS!$B:$B,PAUSAS!$E109)))</f>
        <v/>
      </c>
      <c r="BA109" s="28" t="str">
        <f>IF($B109="","",IF(COUNTIF(BASE!$A:$A,PAUSAS!BA$3)=0,"",SUMIFS(BASE!$AA:$AA,BASE!$A:$A,PAUSAS!BA$3,BASE!$G:$G,PAUSAS!$B109)))</f>
        <v/>
      </c>
      <c r="BB109" s="28" t="str">
        <f>IF(BA109="","",IF(SUMIFS(METAS!$D:$D,METAS!$B:$B,PAUSAS!$E109)&gt;=BA109,0,BA109-SUMIFS(METAS!$D:$D,METAS!$B:$B,PAUSAS!$E109)))</f>
        <v/>
      </c>
      <c r="BC109" s="18" t="str">
        <f>IF($B109="","",IF(COUNTIF(BASE!$A:$A,PAUSAS!BC$3)=0,"",SUMIFS(BASE!$AA:$AA,BASE!$A:$A,PAUSAS!BC$3,BASE!$G:$G,PAUSAS!$B109)))</f>
        <v/>
      </c>
      <c r="BD109" s="18" t="str">
        <f>IF(BC109="","",IF(SUMIFS(METAS!$D:$D,METAS!$B:$B,PAUSAS!$E109)&gt;=BC109,0,BC109-SUMIFS(METAS!$D:$D,METAS!$B:$B,PAUSAS!$E109)))</f>
        <v/>
      </c>
      <c r="BE109" s="28" t="str">
        <f>IF($B109="","",IF(COUNTIF(BASE!$A:$A,PAUSAS!BE$3)=0,"",SUMIFS(BASE!$AA:$AA,BASE!$A:$A,PAUSAS!BE$3,BASE!$G:$G,PAUSAS!$B109)))</f>
        <v/>
      </c>
      <c r="BF109" s="28" t="str">
        <f>IF(BE109="","",IF(SUMIFS(METAS!$D:$D,METAS!$B:$B,PAUSAS!$E109)&gt;=BE109,0,BE109-SUMIFS(METAS!$D:$D,METAS!$B:$B,PAUSAS!$E109)))</f>
        <v/>
      </c>
      <c r="BG109" s="18" t="str">
        <f>IF($B109="","",IF(COUNTIF(BASE!$A:$A,PAUSAS!BG$3)=0,"",SUMIFS(BASE!$AA:$AA,BASE!$A:$A,PAUSAS!BG$3,BASE!$G:$G,PAUSAS!$B109)))</f>
        <v/>
      </c>
      <c r="BH109" s="18" t="str">
        <f>IF(BG109="","",IF(SUMIFS(METAS!$D:$D,METAS!$B:$B,PAUSAS!$E109)&gt;=BG109,0,BG109-SUMIFS(METAS!$D:$D,METAS!$B:$B,PAUSAS!$E109)))</f>
        <v/>
      </c>
      <c r="BI109" s="28" t="str">
        <f>IF($B109="","",IF(COUNTIF(BASE!$A:$A,PAUSAS!BI$3)=0,"",SUMIFS(BASE!$AA:$AA,BASE!$A:$A,PAUSAS!BI$3,BASE!$G:$G,PAUSAS!$B109)))</f>
        <v/>
      </c>
      <c r="BJ109" s="28" t="str">
        <f>IF(BI109="","",IF(SUMIFS(METAS!$D:$D,METAS!$B:$B,PAUSAS!$E109)&gt;=BI109,0,BI109-SUMIFS(METAS!$D:$D,METAS!$B:$B,PAUSAS!$E109)))</f>
        <v/>
      </c>
      <c r="BK109" s="18" t="str">
        <f>IF($B109="","",IF(COUNTIF(BASE!$A:$A,PAUSAS!BK$3)=0,"",SUMIFS(BASE!$AA:$AA,BASE!$A:$A,PAUSAS!BK$3,BASE!$G:$G,PAUSAS!$B109)))</f>
        <v/>
      </c>
      <c r="BL109" s="18" t="str">
        <f>IF(BK109="","",IF(SUMIFS(METAS!$D:$D,METAS!$B:$B,PAUSAS!$E109)&gt;=BK109,0,BK109-SUMIFS(METAS!$D:$D,METAS!$B:$B,PAUSAS!$E109)))</f>
        <v/>
      </c>
      <c r="BM109" s="28" t="str">
        <f>IF($B109="","",IF(COUNTIF(BASE!$A:$A,PAUSAS!BM$3)=0,"",SUMIFS(BASE!$AA:$AA,BASE!$A:$A,PAUSAS!BM$3,BASE!$G:$G,PAUSAS!$B109)))</f>
        <v/>
      </c>
      <c r="BN109" s="28" t="str">
        <f>IF(BM109="","",IF(SUMIFS(METAS!$D:$D,METAS!$B:$B,PAUSAS!$E109)&gt;=BM109,0,BM109-SUMIFS(METAS!$D:$D,METAS!$B:$B,PAUSAS!$E109)))</f>
        <v/>
      </c>
      <c r="BO109" s="18" t="str">
        <f>IF($B109="","",IF(COUNTIF(BASE!$A:$A,PAUSAS!BO$3)=0,"",SUMIFS(BASE!$AA:$AA,BASE!$A:$A,PAUSAS!BO$3,BASE!$G:$G,PAUSAS!$B109)))</f>
        <v/>
      </c>
      <c r="BP109" s="18" t="str">
        <f>IF(BO109="","",IF(SUMIFS(METAS!$D:$D,METAS!$B:$B,PAUSAS!$E109)&gt;=BO109,0,BO109-SUMIFS(METAS!$D:$D,METAS!$B:$B,PAUSAS!$E109)))</f>
        <v/>
      </c>
      <c r="BQ109" s="28" t="str">
        <f>IF($B109="","",IF(COUNTIF(BASE!$A:$A,PAUSAS!BQ$3)=0,"",SUMIFS(BASE!$AA:$AA,BASE!$A:$A,PAUSAS!BQ$3,BASE!$G:$G,PAUSAS!$B109)))</f>
        <v/>
      </c>
      <c r="BR109" s="28" t="str">
        <f>IF(BQ109="","",IF(SUMIFS(METAS!$D:$D,METAS!$B:$B,PAUSAS!$E109)&gt;=BQ109,0,BQ109-SUMIFS(METAS!$D:$D,METAS!$B:$B,PAUSAS!$E109)))</f>
        <v/>
      </c>
      <c r="BS109" s="18" t="str">
        <f>IF($B109="","",IF(COUNTIF(BASE!$A:$A,PAUSAS!BS$3)=0,"",SUMIFS(BASE!$AA:$AA,BASE!$A:$A,PAUSAS!BS$3,BASE!$G:$G,PAUSAS!$B109)))</f>
        <v/>
      </c>
      <c r="BT109" s="18" t="str">
        <f>IF(BS109="","",IF(SUMIFS(METAS!$D:$D,METAS!$B:$B,PAUSAS!$E109)&gt;=BS109,0,BS109-SUMIFS(METAS!$D:$D,METAS!$B:$B,PAUSAS!$E109)))</f>
        <v/>
      </c>
      <c r="BU109" s="28" t="str">
        <f>IF($B109="","",IF(COUNTIF(BASE!$A:$A,PAUSAS!BU$3)=0,"",SUMIFS(BASE!$AA:$AA,BASE!$A:$A,PAUSAS!BU$3,BASE!$G:$G,PAUSAS!$B109)))</f>
        <v/>
      </c>
      <c r="BV109" s="28" t="str">
        <f>IF(BU109="","",IF(SUMIFS(METAS!$D:$D,METAS!$B:$B,PAUSAS!$E109)&gt;=BU109,0,BU109-SUMIFS(METAS!$D:$D,METAS!$B:$B,PAUSAS!$E109)))</f>
        <v/>
      </c>
    </row>
    <row r="110" spans="2:74" s="8" customFormat="1" x14ac:dyDescent="0.25">
      <c r="B110" s="50"/>
      <c r="C110" s="16" t="str">
        <f>IF($B110="","",VLOOKUP($B110,EQUIPE!$B:$E,2,0))</f>
        <v/>
      </c>
      <c r="D110" s="16" t="str">
        <f>IF($B110="","",VLOOKUP($B110,EQUIPE!$B:$F,5,0))</f>
        <v/>
      </c>
      <c r="E110" s="18" t="str">
        <f>IF($B110="","",VLOOKUP($B110,EQUIPE!$B:$E,3,0))</f>
        <v/>
      </c>
      <c r="F110" s="16" t="str">
        <f>IF($B110="","",VLOOKUP($B110,EQUIPE!$B:$E,4,0))</f>
        <v/>
      </c>
      <c r="H110" s="18" t="str">
        <f>IF($B110="","",SUMIFS(ABS!$H:$H,ABS!$B:$B,PAUSAS!$B110)*SUMIFS(METAS!$D:$D,METAS!$B:$B,PAUSAS!$E110))</f>
        <v/>
      </c>
      <c r="I110" s="18" t="str">
        <f t="shared" si="1"/>
        <v/>
      </c>
      <c r="J110" s="18" t="str">
        <f t="shared" si="2"/>
        <v/>
      </c>
      <c r="K110" s="19" t="str">
        <f t="shared" si="4"/>
        <v/>
      </c>
      <c r="M110" s="28" t="str">
        <f>IF($B110="","",IF(COUNTIF(BASE!$A:$A,PAUSAS!M$3)=0,"",SUMIFS(BASE!$AA:$AA,BASE!$A:$A,PAUSAS!M$3,BASE!$G:$G,PAUSAS!$B110)))</f>
        <v/>
      </c>
      <c r="N110" s="28" t="str">
        <f>IF(M110="","",IF(SUMIFS(METAS!$D:$D,METAS!$B:$B,PAUSAS!$E110)&gt;=M110,0,M110-SUMIFS(METAS!$D:$D,METAS!$B:$B,PAUSAS!$E110)))</f>
        <v/>
      </c>
      <c r="O110" s="18" t="str">
        <f>IF($B110="","",IF(COUNTIF(BASE!$A:$A,PAUSAS!O$3)=0,"",SUMIFS(BASE!$AA:$AA,BASE!$A:$A,PAUSAS!O$3,BASE!$G:$G,PAUSAS!$B110)))</f>
        <v/>
      </c>
      <c r="P110" s="18" t="str">
        <f>IF(O110="","",IF(SUMIFS(METAS!$D:$D,METAS!$B:$B,PAUSAS!$E110)&gt;=O110,0,O110-SUMIFS(METAS!$D:$D,METAS!$B:$B,PAUSAS!$E110)))</f>
        <v/>
      </c>
      <c r="Q110" s="28" t="str">
        <f>IF($B110="","",IF(COUNTIF(BASE!$A:$A,PAUSAS!Q$3)=0,"",SUMIFS(BASE!$AA:$AA,BASE!$A:$A,PAUSAS!Q$3,BASE!$G:$G,PAUSAS!$B110)))</f>
        <v/>
      </c>
      <c r="R110" s="28" t="str">
        <f>IF(Q110="","",IF(SUMIFS(METAS!$D:$D,METAS!$B:$B,PAUSAS!$E110)&gt;=Q110,0,Q110-SUMIFS(METAS!$D:$D,METAS!$B:$B,PAUSAS!$E110)))</f>
        <v/>
      </c>
      <c r="S110" s="18" t="str">
        <f>IF($B110="","",IF(COUNTIF(BASE!$A:$A,PAUSAS!S$3)=0,"",SUMIFS(BASE!$AA:$AA,BASE!$A:$A,PAUSAS!S$3,BASE!$G:$G,PAUSAS!$B110)))</f>
        <v/>
      </c>
      <c r="T110" s="18" t="str">
        <f>IF(S110="","",IF(SUMIFS(METAS!$D:$D,METAS!$B:$B,PAUSAS!$E110)&gt;=S110,0,S110-SUMIFS(METAS!$D:$D,METAS!$B:$B,PAUSAS!$E110)))</f>
        <v/>
      </c>
      <c r="U110" s="28" t="str">
        <f>IF($B110="","",IF(COUNTIF(BASE!$A:$A,PAUSAS!U$3)=0,"",SUMIFS(BASE!$AA:$AA,BASE!$A:$A,PAUSAS!U$3,BASE!$G:$G,PAUSAS!$B110)))</f>
        <v/>
      </c>
      <c r="V110" s="28" t="str">
        <f>IF(U110="","",IF(SUMIFS(METAS!$D:$D,METAS!$B:$B,PAUSAS!$E110)&gt;=U110,0,U110-SUMIFS(METAS!$D:$D,METAS!$B:$B,PAUSAS!$E110)))</f>
        <v/>
      </c>
      <c r="W110" s="18" t="str">
        <f>IF($B110="","",IF(COUNTIF(BASE!$A:$A,PAUSAS!W$3)=0,"",SUMIFS(BASE!$AA:$AA,BASE!$A:$A,PAUSAS!W$3,BASE!$G:$G,PAUSAS!$B110)))</f>
        <v/>
      </c>
      <c r="X110" s="18" t="str">
        <f>IF(W110="","",IF(SUMIFS(METAS!$D:$D,METAS!$B:$B,PAUSAS!$E110)&gt;=W110,0,W110-SUMIFS(METAS!$D:$D,METAS!$B:$B,PAUSAS!$E110)))</f>
        <v/>
      </c>
      <c r="Y110" s="28" t="str">
        <f>IF($B110="","",IF(COUNTIF(BASE!$A:$A,PAUSAS!Y$3)=0,"",SUMIFS(BASE!$AA:$AA,BASE!$A:$A,PAUSAS!Y$3,BASE!$G:$G,PAUSAS!$B110)))</f>
        <v/>
      </c>
      <c r="Z110" s="28" t="str">
        <f>IF(Y110="","",IF(SUMIFS(METAS!$D:$D,METAS!$B:$B,PAUSAS!$E110)&gt;=Y110,0,Y110-SUMIFS(METAS!$D:$D,METAS!$B:$B,PAUSAS!$E110)))</f>
        <v/>
      </c>
      <c r="AA110" s="18" t="str">
        <f>IF($B110="","",IF(COUNTIF(BASE!$A:$A,PAUSAS!AA$3)=0,"",SUMIFS(BASE!$AA:$AA,BASE!$A:$A,PAUSAS!AA$3,BASE!$G:$G,PAUSAS!$B110)))</f>
        <v/>
      </c>
      <c r="AB110" s="18" t="str">
        <f>IF(AA110="","",IF(SUMIFS(METAS!$D:$D,METAS!$B:$B,PAUSAS!$E110)&gt;=AA110,0,AA110-SUMIFS(METAS!$D:$D,METAS!$B:$B,PAUSAS!$E110)))</f>
        <v/>
      </c>
      <c r="AC110" s="28" t="str">
        <f>IF($B110="","",IF(COUNTIF(BASE!$A:$A,PAUSAS!AC$3)=0,"",SUMIFS(BASE!$AA:$AA,BASE!$A:$A,PAUSAS!AC$3,BASE!$G:$G,PAUSAS!$B110)))</f>
        <v/>
      </c>
      <c r="AD110" s="28" t="str">
        <f>IF(AC110="","",IF(SUMIFS(METAS!$D:$D,METAS!$B:$B,PAUSAS!$E110)&gt;=AC110,0,AC110-SUMIFS(METAS!$D:$D,METAS!$B:$B,PAUSAS!$E110)))</f>
        <v/>
      </c>
      <c r="AE110" s="18" t="str">
        <f>IF($B110="","",IF(COUNTIF(BASE!$A:$A,PAUSAS!AE$3)=0,"",SUMIFS(BASE!$AA:$AA,BASE!$A:$A,PAUSAS!AE$3,BASE!$G:$G,PAUSAS!$B110)))</f>
        <v/>
      </c>
      <c r="AF110" s="18" t="str">
        <f>IF(AE110="","",IF(SUMIFS(METAS!$D:$D,METAS!$B:$B,PAUSAS!$E110)&gt;=AE110,0,AE110-SUMIFS(METAS!$D:$D,METAS!$B:$B,PAUSAS!$E110)))</f>
        <v/>
      </c>
      <c r="AG110" s="28" t="str">
        <f>IF($B110="","",IF(COUNTIF(BASE!$A:$A,PAUSAS!AG$3)=0,"",SUMIFS(BASE!$AA:$AA,BASE!$A:$A,PAUSAS!AG$3,BASE!$G:$G,PAUSAS!$B110)))</f>
        <v/>
      </c>
      <c r="AH110" s="28" t="str">
        <f>IF(AG110="","",IF(SUMIFS(METAS!$D:$D,METAS!$B:$B,PAUSAS!$E110)&gt;=AG110,0,AG110-SUMIFS(METAS!$D:$D,METAS!$B:$B,PAUSAS!$E110)))</f>
        <v/>
      </c>
      <c r="AI110" s="18" t="str">
        <f>IF($B110="","",IF(COUNTIF(BASE!$A:$A,PAUSAS!AI$3)=0,"",SUMIFS(BASE!$AA:$AA,BASE!$A:$A,PAUSAS!AI$3,BASE!$G:$G,PAUSAS!$B110)))</f>
        <v/>
      </c>
      <c r="AJ110" s="18" t="str">
        <f>IF(AI110="","",IF(SUMIFS(METAS!$D:$D,METAS!$B:$B,PAUSAS!$E110)&gt;=AI110,0,AI110-SUMIFS(METAS!$D:$D,METAS!$B:$B,PAUSAS!$E110)))</f>
        <v/>
      </c>
      <c r="AK110" s="28" t="str">
        <f>IF($B110="","",IF(COUNTIF(BASE!$A:$A,PAUSAS!AK$3)=0,"",SUMIFS(BASE!$AA:$AA,BASE!$A:$A,PAUSAS!AK$3,BASE!$G:$G,PAUSAS!$B110)))</f>
        <v/>
      </c>
      <c r="AL110" s="28" t="str">
        <f>IF(AK110="","",IF(SUMIFS(METAS!$D:$D,METAS!$B:$B,PAUSAS!$E110)&gt;=AK110,0,AK110-SUMIFS(METAS!$D:$D,METAS!$B:$B,PAUSAS!$E110)))</f>
        <v/>
      </c>
      <c r="AM110" s="18" t="str">
        <f>IF($B110="","",IF(COUNTIF(BASE!$A:$A,PAUSAS!AM$3)=0,"",SUMIFS(BASE!$AA:$AA,BASE!$A:$A,PAUSAS!AM$3,BASE!$G:$G,PAUSAS!$B110)))</f>
        <v/>
      </c>
      <c r="AN110" s="18" t="str">
        <f>IF(AM110="","",IF(SUMIFS(METAS!$D:$D,METAS!$B:$B,PAUSAS!$E110)&gt;=AM110,0,AM110-SUMIFS(METAS!$D:$D,METAS!$B:$B,PAUSAS!$E110)))</f>
        <v/>
      </c>
      <c r="AO110" s="28" t="str">
        <f>IF($B110="","",IF(COUNTIF(BASE!$A:$A,PAUSAS!AO$3)=0,"",SUMIFS(BASE!$AA:$AA,BASE!$A:$A,PAUSAS!AO$3,BASE!$G:$G,PAUSAS!$B110)))</f>
        <v/>
      </c>
      <c r="AP110" s="28" t="str">
        <f>IF(AO110="","",IF(SUMIFS(METAS!$D:$D,METAS!$B:$B,PAUSAS!$E110)&gt;=AO110,0,AO110-SUMIFS(METAS!$D:$D,METAS!$B:$B,PAUSAS!$E110)))</f>
        <v/>
      </c>
      <c r="AQ110" s="18" t="str">
        <f>IF($B110="","",IF(COUNTIF(BASE!$A:$A,PAUSAS!AQ$3)=0,"",SUMIFS(BASE!$AA:$AA,BASE!$A:$A,PAUSAS!AQ$3,BASE!$G:$G,PAUSAS!$B110)))</f>
        <v/>
      </c>
      <c r="AR110" s="18" t="str">
        <f>IF(AQ110="","",IF(SUMIFS(METAS!$D:$D,METAS!$B:$B,PAUSAS!$E110)&gt;=AQ110,0,AQ110-SUMIFS(METAS!$D:$D,METAS!$B:$B,PAUSAS!$E110)))</f>
        <v/>
      </c>
      <c r="AS110" s="28" t="str">
        <f>IF($B110="","",IF(COUNTIF(BASE!$A:$A,PAUSAS!AS$3)=0,"",SUMIFS(BASE!$AA:$AA,BASE!$A:$A,PAUSAS!AS$3,BASE!$G:$G,PAUSAS!$B110)))</f>
        <v/>
      </c>
      <c r="AT110" s="28" t="str">
        <f>IF(AS110="","",IF(SUMIFS(METAS!$D:$D,METAS!$B:$B,PAUSAS!$E110)&gt;=AS110,0,AS110-SUMIFS(METAS!$D:$D,METAS!$B:$B,PAUSAS!$E110)))</f>
        <v/>
      </c>
      <c r="AU110" s="18" t="str">
        <f>IF($B110="","",IF(COUNTIF(BASE!$A:$A,PAUSAS!AU$3)=0,"",SUMIFS(BASE!$AA:$AA,BASE!$A:$A,PAUSAS!AU$3,BASE!$G:$G,PAUSAS!$B110)))</f>
        <v/>
      </c>
      <c r="AV110" s="18" t="str">
        <f>IF(AU110="","",IF(SUMIFS(METAS!$D:$D,METAS!$B:$B,PAUSAS!$E110)&gt;=AU110,0,AU110-SUMIFS(METAS!$D:$D,METAS!$B:$B,PAUSAS!$E110)))</f>
        <v/>
      </c>
      <c r="AW110" s="28" t="str">
        <f>IF($B110="","",IF(COUNTIF(BASE!$A:$A,PAUSAS!AW$3)=0,"",SUMIFS(BASE!$AA:$AA,BASE!$A:$A,PAUSAS!AW$3,BASE!$G:$G,PAUSAS!$B110)))</f>
        <v/>
      </c>
      <c r="AX110" s="28" t="str">
        <f>IF(AW110="","",IF(SUMIFS(METAS!$D:$D,METAS!$B:$B,PAUSAS!$E110)&gt;=AW110,0,AW110-SUMIFS(METAS!$D:$D,METAS!$B:$B,PAUSAS!$E110)))</f>
        <v/>
      </c>
      <c r="AY110" s="18" t="str">
        <f>IF($B110="","",IF(COUNTIF(BASE!$A:$A,PAUSAS!AY$3)=0,"",SUMIFS(BASE!$AA:$AA,BASE!$A:$A,PAUSAS!AY$3,BASE!$G:$G,PAUSAS!$B110)))</f>
        <v/>
      </c>
      <c r="AZ110" s="18" t="str">
        <f>IF(AY110="","",IF(SUMIFS(METAS!$D:$D,METAS!$B:$B,PAUSAS!$E110)&gt;=AY110,0,AY110-SUMIFS(METAS!$D:$D,METAS!$B:$B,PAUSAS!$E110)))</f>
        <v/>
      </c>
      <c r="BA110" s="28" t="str">
        <f>IF($B110="","",IF(COUNTIF(BASE!$A:$A,PAUSAS!BA$3)=0,"",SUMIFS(BASE!$AA:$AA,BASE!$A:$A,PAUSAS!BA$3,BASE!$G:$G,PAUSAS!$B110)))</f>
        <v/>
      </c>
      <c r="BB110" s="28" t="str">
        <f>IF(BA110="","",IF(SUMIFS(METAS!$D:$D,METAS!$B:$B,PAUSAS!$E110)&gt;=BA110,0,BA110-SUMIFS(METAS!$D:$D,METAS!$B:$B,PAUSAS!$E110)))</f>
        <v/>
      </c>
      <c r="BC110" s="18" t="str">
        <f>IF($B110="","",IF(COUNTIF(BASE!$A:$A,PAUSAS!BC$3)=0,"",SUMIFS(BASE!$AA:$AA,BASE!$A:$A,PAUSAS!BC$3,BASE!$G:$G,PAUSAS!$B110)))</f>
        <v/>
      </c>
      <c r="BD110" s="18" t="str">
        <f>IF(BC110="","",IF(SUMIFS(METAS!$D:$D,METAS!$B:$B,PAUSAS!$E110)&gt;=BC110,0,BC110-SUMIFS(METAS!$D:$D,METAS!$B:$B,PAUSAS!$E110)))</f>
        <v/>
      </c>
      <c r="BE110" s="28" t="str">
        <f>IF($B110="","",IF(COUNTIF(BASE!$A:$A,PAUSAS!BE$3)=0,"",SUMIFS(BASE!$AA:$AA,BASE!$A:$A,PAUSAS!BE$3,BASE!$G:$G,PAUSAS!$B110)))</f>
        <v/>
      </c>
      <c r="BF110" s="28" t="str">
        <f>IF(BE110="","",IF(SUMIFS(METAS!$D:$D,METAS!$B:$B,PAUSAS!$E110)&gt;=BE110,0,BE110-SUMIFS(METAS!$D:$D,METAS!$B:$B,PAUSAS!$E110)))</f>
        <v/>
      </c>
      <c r="BG110" s="18" t="str">
        <f>IF($B110="","",IF(COUNTIF(BASE!$A:$A,PAUSAS!BG$3)=0,"",SUMIFS(BASE!$AA:$AA,BASE!$A:$A,PAUSAS!BG$3,BASE!$G:$G,PAUSAS!$B110)))</f>
        <v/>
      </c>
      <c r="BH110" s="18" t="str">
        <f>IF(BG110="","",IF(SUMIFS(METAS!$D:$D,METAS!$B:$B,PAUSAS!$E110)&gt;=BG110,0,BG110-SUMIFS(METAS!$D:$D,METAS!$B:$B,PAUSAS!$E110)))</f>
        <v/>
      </c>
      <c r="BI110" s="28" t="str">
        <f>IF($B110="","",IF(COUNTIF(BASE!$A:$A,PAUSAS!BI$3)=0,"",SUMIFS(BASE!$AA:$AA,BASE!$A:$A,PAUSAS!BI$3,BASE!$G:$G,PAUSAS!$B110)))</f>
        <v/>
      </c>
      <c r="BJ110" s="28" t="str">
        <f>IF(BI110="","",IF(SUMIFS(METAS!$D:$D,METAS!$B:$B,PAUSAS!$E110)&gt;=BI110,0,BI110-SUMIFS(METAS!$D:$D,METAS!$B:$B,PAUSAS!$E110)))</f>
        <v/>
      </c>
      <c r="BK110" s="18" t="str">
        <f>IF($B110="","",IF(COUNTIF(BASE!$A:$A,PAUSAS!BK$3)=0,"",SUMIFS(BASE!$AA:$AA,BASE!$A:$A,PAUSAS!BK$3,BASE!$G:$G,PAUSAS!$B110)))</f>
        <v/>
      </c>
      <c r="BL110" s="18" t="str">
        <f>IF(BK110="","",IF(SUMIFS(METAS!$D:$D,METAS!$B:$B,PAUSAS!$E110)&gt;=BK110,0,BK110-SUMIFS(METAS!$D:$D,METAS!$B:$B,PAUSAS!$E110)))</f>
        <v/>
      </c>
      <c r="BM110" s="28" t="str">
        <f>IF($B110="","",IF(COUNTIF(BASE!$A:$A,PAUSAS!BM$3)=0,"",SUMIFS(BASE!$AA:$AA,BASE!$A:$A,PAUSAS!BM$3,BASE!$G:$G,PAUSAS!$B110)))</f>
        <v/>
      </c>
      <c r="BN110" s="28" t="str">
        <f>IF(BM110="","",IF(SUMIFS(METAS!$D:$D,METAS!$B:$B,PAUSAS!$E110)&gt;=BM110,0,BM110-SUMIFS(METAS!$D:$D,METAS!$B:$B,PAUSAS!$E110)))</f>
        <v/>
      </c>
      <c r="BO110" s="18" t="str">
        <f>IF($B110="","",IF(COUNTIF(BASE!$A:$A,PAUSAS!BO$3)=0,"",SUMIFS(BASE!$AA:$AA,BASE!$A:$A,PAUSAS!BO$3,BASE!$G:$G,PAUSAS!$B110)))</f>
        <v/>
      </c>
      <c r="BP110" s="18" t="str">
        <f>IF(BO110="","",IF(SUMIFS(METAS!$D:$D,METAS!$B:$B,PAUSAS!$E110)&gt;=BO110,0,BO110-SUMIFS(METAS!$D:$D,METAS!$B:$B,PAUSAS!$E110)))</f>
        <v/>
      </c>
      <c r="BQ110" s="28" t="str">
        <f>IF($B110="","",IF(COUNTIF(BASE!$A:$A,PAUSAS!BQ$3)=0,"",SUMIFS(BASE!$AA:$AA,BASE!$A:$A,PAUSAS!BQ$3,BASE!$G:$G,PAUSAS!$B110)))</f>
        <v/>
      </c>
      <c r="BR110" s="28" t="str">
        <f>IF(BQ110="","",IF(SUMIFS(METAS!$D:$D,METAS!$B:$B,PAUSAS!$E110)&gt;=BQ110,0,BQ110-SUMIFS(METAS!$D:$D,METAS!$B:$B,PAUSAS!$E110)))</f>
        <v/>
      </c>
      <c r="BS110" s="18" t="str">
        <f>IF($B110="","",IF(COUNTIF(BASE!$A:$A,PAUSAS!BS$3)=0,"",SUMIFS(BASE!$AA:$AA,BASE!$A:$A,PAUSAS!BS$3,BASE!$G:$G,PAUSAS!$B110)))</f>
        <v/>
      </c>
      <c r="BT110" s="18" t="str">
        <f>IF(BS110="","",IF(SUMIFS(METAS!$D:$D,METAS!$B:$B,PAUSAS!$E110)&gt;=BS110,0,BS110-SUMIFS(METAS!$D:$D,METAS!$B:$B,PAUSAS!$E110)))</f>
        <v/>
      </c>
      <c r="BU110" s="28" t="str">
        <f>IF($B110="","",IF(COUNTIF(BASE!$A:$A,PAUSAS!BU$3)=0,"",SUMIFS(BASE!$AA:$AA,BASE!$A:$A,PAUSAS!BU$3,BASE!$G:$G,PAUSAS!$B110)))</f>
        <v/>
      </c>
      <c r="BV110" s="28" t="str">
        <f>IF(BU110="","",IF(SUMIFS(METAS!$D:$D,METAS!$B:$B,PAUSAS!$E110)&gt;=BU110,0,BU110-SUMIFS(METAS!$D:$D,METAS!$B:$B,PAUSAS!$E110)))</f>
        <v/>
      </c>
    </row>
    <row r="111" spans="2:74" s="8" customFormat="1" x14ac:dyDescent="0.25">
      <c r="B111" s="50"/>
      <c r="C111" s="16" t="str">
        <f>IF($B111="","",VLOOKUP($B111,EQUIPE!$B:$E,2,0))</f>
        <v/>
      </c>
      <c r="D111" s="16" t="str">
        <f>IF($B111="","",VLOOKUP($B111,EQUIPE!$B:$F,5,0))</f>
        <v/>
      </c>
      <c r="E111" s="18" t="str">
        <f>IF($B111="","",VLOOKUP($B111,EQUIPE!$B:$E,3,0))</f>
        <v/>
      </c>
      <c r="F111" s="16" t="str">
        <f>IF($B111="","",VLOOKUP($B111,EQUIPE!$B:$E,4,0))</f>
        <v/>
      </c>
      <c r="H111" s="18" t="str">
        <f>IF($B111="","",SUMIFS(ABS!$H:$H,ABS!$B:$B,PAUSAS!$B111)*SUMIFS(METAS!$D:$D,METAS!$B:$B,PAUSAS!$E111))</f>
        <v/>
      </c>
      <c r="I111" s="18" t="str">
        <f t="shared" si="1"/>
        <v/>
      </c>
      <c r="J111" s="18" t="str">
        <f t="shared" si="2"/>
        <v/>
      </c>
      <c r="K111" s="19" t="str">
        <f t="shared" si="4"/>
        <v/>
      </c>
      <c r="M111" s="28" t="str">
        <f>IF($B111="","",IF(COUNTIF(BASE!$A:$A,PAUSAS!M$3)=0,"",SUMIFS(BASE!$AA:$AA,BASE!$A:$A,PAUSAS!M$3,BASE!$G:$G,PAUSAS!$B111)))</f>
        <v/>
      </c>
      <c r="N111" s="28" t="str">
        <f>IF(M111="","",IF(SUMIFS(METAS!$D:$D,METAS!$B:$B,PAUSAS!$E111)&gt;=M111,0,M111-SUMIFS(METAS!$D:$D,METAS!$B:$B,PAUSAS!$E111)))</f>
        <v/>
      </c>
      <c r="O111" s="18" t="str">
        <f>IF($B111="","",IF(COUNTIF(BASE!$A:$A,PAUSAS!O$3)=0,"",SUMIFS(BASE!$AA:$AA,BASE!$A:$A,PAUSAS!O$3,BASE!$G:$G,PAUSAS!$B111)))</f>
        <v/>
      </c>
      <c r="P111" s="18" t="str">
        <f>IF(O111="","",IF(SUMIFS(METAS!$D:$D,METAS!$B:$B,PAUSAS!$E111)&gt;=O111,0,O111-SUMIFS(METAS!$D:$D,METAS!$B:$B,PAUSAS!$E111)))</f>
        <v/>
      </c>
      <c r="Q111" s="28" t="str">
        <f>IF($B111="","",IF(COUNTIF(BASE!$A:$A,PAUSAS!Q$3)=0,"",SUMIFS(BASE!$AA:$AA,BASE!$A:$A,PAUSAS!Q$3,BASE!$G:$G,PAUSAS!$B111)))</f>
        <v/>
      </c>
      <c r="R111" s="28" t="str">
        <f>IF(Q111="","",IF(SUMIFS(METAS!$D:$D,METAS!$B:$B,PAUSAS!$E111)&gt;=Q111,0,Q111-SUMIFS(METAS!$D:$D,METAS!$B:$B,PAUSAS!$E111)))</f>
        <v/>
      </c>
      <c r="S111" s="18" t="str">
        <f>IF($B111="","",IF(COUNTIF(BASE!$A:$A,PAUSAS!S$3)=0,"",SUMIFS(BASE!$AA:$AA,BASE!$A:$A,PAUSAS!S$3,BASE!$G:$G,PAUSAS!$B111)))</f>
        <v/>
      </c>
      <c r="T111" s="18" t="str">
        <f>IF(S111="","",IF(SUMIFS(METAS!$D:$D,METAS!$B:$B,PAUSAS!$E111)&gt;=S111,0,S111-SUMIFS(METAS!$D:$D,METAS!$B:$B,PAUSAS!$E111)))</f>
        <v/>
      </c>
      <c r="U111" s="28" t="str">
        <f>IF($B111="","",IF(COUNTIF(BASE!$A:$A,PAUSAS!U$3)=0,"",SUMIFS(BASE!$AA:$AA,BASE!$A:$A,PAUSAS!U$3,BASE!$G:$G,PAUSAS!$B111)))</f>
        <v/>
      </c>
      <c r="V111" s="28" t="str">
        <f>IF(U111="","",IF(SUMIFS(METAS!$D:$D,METAS!$B:$B,PAUSAS!$E111)&gt;=U111,0,U111-SUMIFS(METAS!$D:$D,METAS!$B:$B,PAUSAS!$E111)))</f>
        <v/>
      </c>
      <c r="W111" s="18" t="str">
        <f>IF($B111="","",IF(COUNTIF(BASE!$A:$A,PAUSAS!W$3)=0,"",SUMIFS(BASE!$AA:$AA,BASE!$A:$A,PAUSAS!W$3,BASE!$G:$G,PAUSAS!$B111)))</f>
        <v/>
      </c>
      <c r="X111" s="18" t="str">
        <f>IF(W111="","",IF(SUMIFS(METAS!$D:$D,METAS!$B:$B,PAUSAS!$E111)&gt;=W111,0,W111-SUMIFS(METAS!$D:$D,METAS!$B:$B,PAUSAS!$E111)))</f>
        <v/>
      </c>
      <c r="Y111" s="28" t="str">
        <f>IF($B111="","",IF(COUNTIF(BASE!$A:$A,PAUSAS!Y$3)=0,"",SUMIFS(BASE!$AA:$AA,BASE!$A:$A,PAUSAS!Y$3,BASE!$G:$G,PAUSAS!$B111)))</f>
        <v/>
      </c>
      <c r="Z111" s="28" t="str">
        <f>IF(Y111="","",IF(SUMIFS(METAS!$D:$D,METAS!$B:$B,PAUSAS!$E111)&gt;=Y111,0,Y111-SUMIFS(METAS!$D:$D,METAS!$B:$B,PAUSAS!$E111)))</f>
        <v/>
      </c>
      <c r="AA111" s="18" t="str">
        <f>IF($B111="","",IF(COUNTIF(BASE!$A:$A,PAUSAS!AA$3)=0,"",SUMIFS(BASE!$AA:$AA,BASE!$A:$A,PAUSAS!AA$3,BASE!$G:$G,PAUSAS!$B111)))</f>
        <v/>
      </c>
      <c r="AB111" s="18" t="str">
        <f>IF(AA111="","",IF(SUMIFS(METAS!$D:$D,METAS!$B:$B,PAUSAS!$E111)&gt;=AA111,0,AA111-SUMIFS(METAS!$D:$D,METAS!$B:$B,PAUSAS!$E111)))</f>
        <v/>
      </c>
      <c r="AC111" s="28" t="str">
        <f>IF($B111="","",IF(COUNTIF(BASE!$A:$A,PAUSAS!AC$3)=0,"",SUMIFS(BASE!$AA:$AA,BASE!$A:$A,PAUSAS!AC$3,BASE!$G:$G,PAUSAS!$B111)))</f>
        <v/>
      </c>
      <c r="AD111" s="28" t="str">
        <f>IF(AC111="","",IF(SUMIFS(METAS!$D:$D,METAS!$B:$B,PAUSAS!$E111)&gt;=AC111,0,AC111-SUMIFS(METAS!$D:$D,METAS!$B:$B,PAUSAS!$E111)))</f>
        <v/>
      </c>
      <c r="AE111" s="18" t="str">
        <f>IF($B111="","",IF(COUNTIF(BASE!$A:$A,PAUSAS!AE$3)=0,"",SUMIFS(BASE!$AA:$AA,BASE!$A:$A,PAUSAS!AE$3,BASE!$G:$G,PAUSAS!$B111)))</f>
        <v/>
      </c>
      <c r="AF111" s="18" t="str">
        <f>IF(AE111="","",IF(SUMIFS(METAS!$D:$D,METAS!$B:$B,PAUSAS!$E111)&gt;=AE111,0,AE111-SUMIFS(METAS!$D:$D,METAS!$B:$B,PAUSAS!$E111)))</f>
        <v/>
      </c>
      <c r="AG111" s="28" t="str">
        <f>IF($B111="","",IF(COUNTIF(BASE!$A:$A,PAUSAS!AG$3)=0,"",SUMIFS(BASE!$AA:$AA,BASE!$A:$A,PAUSAS!AG$3,BASE!$G:$G,PAUSAS!$B111)))</f>
        <v/>
      </c>
      <c r="AH111" s="28" t="str">
        <f>IF(AG111="","",IF(SUMIFS(METAS!$D:$D,METAS!$B:$B,PAUSAS!$E111)&gt;=AG111,0,AG111-SUMIFS(METAS!$D:$D,METAS!$B:$B,PAUSAS!$E111)))</f>
        <v/>
      </c>
      <c r="AI111" s="18" t="str">
        <f>IF($B111="","",IF(COUNTIF(BASE!$A:$A,PAUSAS!AI$3)=0,"",SUMIFS(BASE!$AA:$AA,BASE!$A:$A,PAUSAS!AI$3,BASE!$G:$G,PAUSAS!$B111)))</f>
        <v/>
      </c>
      <c r="AJ111" s="18" t="str">
        <f>IF(AI111="","",IF(SUMIFS(METAS!$D:$D,METAS!$B:$B,PAUSAS!$E111)&gt;=AI111,0,AI111-SUMIFS(METAS!$D:$D,METAS!$B:$B,PAUSAS!$E111)))</f>
        <v/>
      </c>
      <c r="AK111" s="28" t="str">
        <f>IF($B111="","",IF(COUNTIF(BASE!$A:$A,PAUSAS!AK$3)=0,"",SUMIFS(BASE!$AA:$AA,BASE!$A:$A,PAUSAS!AK$3,BASE!$G:$G,PAUSAS!$B111)))</f>
        <v/>
      </c>
      <c r="AL111" s="28" t="str">
        <f>IF(AK111="","",IF(SUMIFS(METAS!$D:$D,METAS!$B:$B,PAUSAS!$E111)&gt;=AK111,0,AK111-SUMIFS(METAS!$D:$D,METAS!$B:$B,PAUSAS!$E111)))</f>
        <v/>
      </c>
      <c r="AM111" s="18" t="str">
        <f>IF($B111="","",IF(COUNTIF(BASE!$A:$A,PAUSAS!AM$3)=0,"",SUMIFS(BASE!$AA:$AA,BASE!$A:$A,PAUSAS!AM$3,BASE!$G:$G,PAUSAS!$B111)))</f>
        <v/>
      </c>
      <c r="AN111" s="18" t="str">
        <f>IF(AM111="","",IF(SUMIFS(METAS!$D:$D,METAS!$B:$B,PAUSAS!$E111)&gt;=AM111,0,AM111-SUMIFS(METAS!$D:$D,METAS!$B:$B,PAUSAS!$E111)))</f>
        <v/>
      </c>
      <c r="AO111" s="28" t="str">
        <f>IF($B111="","",IF(COUNTIF(BASE!$A:$A,PAUSAS!AO$3)=0,"",SUMIFS(BASE!$AA:$AA,BASE!$A:$A,PAUSAS!AO$3,BASE!$G:$G,PAUSAS!$B111)))</f>
        <v/>
      </c>
      <c r="AP111" s="28" t="str">
        <f>IF(AO111="","",IF(SUMIFS(METAS!$D:$D,METAS!$B:$B,PAUSAS!$E111)&gt;=AO111,0,AO111-SUMIFS(METAS!$D:$D,METAS!$B:$B,PAUSAS!$E111)))</f>
        <v/>
      </c>
      <c r="AQ111" s="18" t="str">
        <f>IF($B111="","",IF(COUNTIF(BASE!$A:$A,PAUSAS!AQ$3)=0,"",SUMIFS(BASE!$AA:$AA,BASE!$A:$A,PAUSAS!AQ$3,BASE!$G:$G,PAUSAS!$B111)))</f>
        <v/>
      </c>
      <c r="AR111" s="18" t="str">
        <f>IF(AQ111="","",IF(SUMIFS(METAS!$D:$D,METAS!$B:$B,PAUSAS!$E111)&gt;=AQ111,0,AQ111-SUMIFS(METAS!$D:$D,METAS!$B:$B,PAUSAS!$E111)))</f>
        <v/>
      </c>
      <c r="AS111" s="28" t="str">
        <f>IF($B111="","",IF(COUNTIF(BASE!$A:$A,PAUSAS!AS$3)=0,"",SUMIFS(BASE!$AA:$AA,BASE!$A:$A,PAUSAS!AS$3,BASE!$G:$G,PAUSAS!$B111)))</f>
        <v/>
      </c>
      <c r="AT111" s="28" t="str">
        <f>IF(AS111="","",IF(SUMIFS(METAS!$D:$D,METAS!$B:$B,PAUSAS!$E111)&gt;=AS111,0,AS111-SUMIFS(METAS!$D:$D,METAS!$B:$B,PAUSAS!$E111)))</f>
        <v/>
      </c>
      <c r="AU111" s="18" t="str">
        <f>IF($B111="","",IF(COUNTIF(BASE!$A:$A,PAUSAS!AU$3)=0,"",SUMIFS(BASE!$AA:$AA,BASE!$A:$A,PAUSAS!AU$3,BASE!$G:$G,PAUSAS!$B111)))</f>
        <v/>
      </c>
      <c r="AV111" s="18" t="str">
        <f>IF(AU111="","",IF(SUMIFS(METAS!$D:$D,METAS!$B:$B,PAUSAS!$E111)&gt;=AU111,0,AU111-SUMIFS(METAS!$D:$D,METAS!$B:$B,PAUSAS!$E111)))</f>
        <v/>
      </c>
      <c r="AW111" s="28" t="str">
        <f>IF($B111="","",IF(COUNTIF(BASE!$A:$A,PAUSAS!AW$3)=0,"",SUMIFS(BASE!$AA:$AA,BASE!$A:$A,PAUSAS!AW$3,BASE!$G:$G,PAUSAS!$B111)))</f>
        <v/>
      </c>
      <c r="AX111" s="28" t="str">
        <f>IF(AW111="","",IF(SUMIFS(METAS!$D:$D,METAS!$B:$B,PAUSAS!$E111)&gt;=AW111,0,AW111-SUMIFS(METAS!$D:$D,METAS!$B:$B,PAUSAS!$E111)))</f>
        <v/>
      </c>
      <c r="AY111" s="18" t="str">
        <f>IF($B111="","",IF(COUNTIF(BASE!$A:$A,PAUSAS!AY$3)=0,"",SUMIFS(BASE!$AA:$AA,BASE!$A:$A,PAUSAS!AY$3,BASE!$G:$G,PAUSAS!$B111)))</f>
        <v/>
      </c>
      <c r="AZ111" s="18" t="str">
        <f>IF(AY111="","",IF(SUMIFS(METAS!$D:$D,METAS!$B:$B,PAUSAS!$E111)&gt;=AY111,0,AY111-SUMIFS(METAS!$D:$D,METAS!$B:$B,PAUSAS!$E111)))</f>
        <v/>
      </c>
      <c r="BA111" s="28" t="str">
        <f>IF($B111="","",IF(COUNTIF(BASE!$A:$A,PAUSAS!BA$3)=0,"",SUMIFS(BASE!$AA:$AA,BASE!$A:$A,PAUSAS!BA$3,BASE!$G:$G,PAUSAS!$B111)))</f>
        <v/>
      </c>
      <c r="BB111" s="28" t="str">
        <f>IF(BA111="","",IF(SUMIFS(METAS!$D:$D,METAS!$B:$B,PAUSAS!$E111)&gt;=BA111,0,BA111-SUMIFS(METAS!$D:$D,METAS!$B:$B,PAUSAS!$E111)))</f>
        <v/>
      </c>
      <c r="BC111" s="18" t="str">
        <f>IF($B111="","",IF(COUNTIF(BASE!$A:$A,PAUSAS!BC$3)=0,"",SUMIFS(BASE!$AA:$AA,BASE!$A:$A,PAUSAS!BC$3,BASE!$G:$G,PAUSAS!$B111)))</f>
        <v/>
      </c>
      <c r="BD111" s="18" t="str">
        <f>IF(BC111="","",IF(SUMIFS(METAS!$D:$D,METAS!$B:$B,PAUSAS!$E111)&gt;=BC111,0,BC111-SUMIFS(METAS!$D:$D,METAS!$B:$B,PAUSAS!$E111)))</f>
        <v/>
      </c>
      <c r="BE111" s="28" t="str">
        <f>IF($B111="","",IF(COUNTIF(BASE!$A:$A,PAUSAS!BE$3)=0,"",SUMIFS(BASE!$AA:$AA,BASE!$A:$A,PAUSAS!BE$3,BASE!$G:$G,PAUSAS!$B111)))</f>
        <v/>
      </c>
      <c r="BF111" s="28" t="str">
        <f>IF(BE111="","",IF(SUMIFS(METAS!$D:$D,METAS!$B:$B,PAUSAS!$E111)&gt;=BE111,0,BE111-SUMIFS(METAS!$D:$D,METAS!$B:$B,PAUSAS!$E111)))</f>
        <v/>
      </c>
      <c r="BG111" s="18" t="str">
        <f>IF($B111="","",IF(COUNTIF(BASE!$A:$A,PAUSAS!BG$3)=0,"",SUMIFS(BASE!$AA:$AA,BASE!$A:$A,PAUSAS!BG$3,BASE!$G:$G,PAUSAS!$B111)))</f>
        <v/>
      </c>
      <c r="BH111" s="18" t="str">
        <f>IF(BG111="","",IF(SUMIFS(METAS!$D:$D,METAS!$B:$B,PAUSAS!$E111)&gt;=BG111,0,BG111-SUMIFS(METAS!$D:$D,METAS!$B:$B,PAUSAS!$E111)))</f>
        <v/>
      </c>
      <c r="BI111" s="28" t="str">
        <f>IF($B111="","",IF(COUNTIF(BASE!$A:$A,PAUSAS!BI$3)=0,"",SUMIFS(BASE!$AA:$AA,BASE!$A:$A,PAUSAS!BI$3,BASE!$G:$G,PAUSAS!$B111)))</f>
        <v/>
      </c>
      <c r="BJ111" s="28" t="str">
        <f>IF(BI111="","",IF(SUMIFS(METAS!$D:$D,METAS!$B:$B,PAUSAS!$E111)&gt;=BI111,0,BI111-SUMIFS(METAS!$D:$D,METAS!$B:$B,PAUSAS!$E111)))</f>
        <v/>
      </c>
      <c r="BK111" s="18" t="str">
        <f>IF($B111="","",IF(COUNTIF(BASE!$A:$A,PAUSAS!BK$3)=0,"",SUMIFS(BASE!$AA:$AA,BASE!$A:$A,PAUSAS!BK$3,BASE!$G:$G,PAUSAS!$B111)))</f>
        <v/>
      </c>
      <c r="BL111" s="18" t="str">
        <f>IF(BK111="","",IF(SUMIFS(METAS!$D:$D,METAS!$B:$B,PAUSAS!$E111)&gt;=BK111,0,BK111-SUMIFS(METAS!$D:$D,METAS!$B:$B,PAUSAS!$E111)))</f>
        <v/>
      </c>
      <c r="BM111" s="28" t="str">
        <f>IF($B111="","",IF(COUNTIF(BASE!$A:$A,PAUSAS!BM$3)=0,"",SUMIFS(BASE!$AA:$AA,BASE!$A:$A,PAUSAS!BM$3,BASE!$G:$G,PAUSAS!$B111)))</f>
        <v/>
      </c>
      <c r="BN111" s="28" t="str">
        <f>IF(BM111="","",IF(SUMIFS(METAS!$D:$D,METAS!$B:$B,PAUSAS!$E111)&gt;=BM111,0,BM111-SUMIFS(METAS!$D:$D,METAS!$B:$B,PAUSAS!$E111)))</f>
        <v/>
      </c>
      <c r="BO111" s="18" t="str">
        <f>IF($B111="","",IF(COUNTIF(BASE!$A:$A,PAUSAS!BO$3)=0,"",SUMIFS(BASE!$AA:$AA,BASE!$A:$A,PAUSAS!BO$3,BASE!$G:$G,PAUSAS!$B111)))</f>
        <v/>
      </c>
      <c r="BP111" s="18" t="str">
        <f>IF(BO111="","",IF(SUMIFS(METAS!$D:$D,METAS!$B:$B,PAUSAS!$E111)&gt;=BO111,0,BO111-SUMIFS(METAS!$D:$D,METAS!$B:$B,PAUSAS!$E111)))</f>
        <v/>
      </c>
      <c r="BQ111" s="28" t="str">
        <f>IF($B111="","",IF(COUNTIF(BASE!$A:$A,PAUSAS!BQ$3)=0,"",SUMIFS(BASE!$AA:$AA,BASE!$A:$A,PAUSAS!BQ$3,BASE!$G:$G,PAUSAS!$B111)))</f>
        <v/>
      </c>
      <c r="BR111" s="28" t="str">
        <f>IF(BQ111="","",IF(SUMIFS(METAS!$D:$D,METAS!$B:$B,PAUSAS!$E111)&gt;=BQ111,0,BQ111-SUMIFS(METAS!$D:$D,METAS!$B:$B,PAUSAS!$E111)))</f>
        <v/>
      </c>
      <c r="BS111" s="18" t="str">
        <f>IF($B111="","",IF(COUNTIF(BASE!$A:$A,PAUSAS!BS$3)=0,"",SUMIFS(BASE!$AA:$AA,BASE!$A:$A,PAUSAS!BS$3,BASE!$G:$G,PAUSAS!$B111)))</f>
        <v/>
      </c>
      <c r="BT111" s="18" t="str">
        <f>IF(BS111="","",IF(SUMIFS(METAS!$D:$D,METAS!$B:$B,PAUSAS!$E111)&gt;=BS111,0,BS111-SUMIFS(METAS!$D:$D,METAS!$B:$B,PAUSAS!$E111)))</f>
        <v/>
      </c>
      <c r="BU111" s="28" t="str">
        <f>IF($B111="","",IF(COUNTIF(BASE!$A:$A,PAUSAS!BU$3)=0,"",SUMIFS(BASE!$AA:$AA,BASE!$A:$A,PAUSAS!BU$3,BASE!$G:$G,PAUSAS!$B111)))</f>
        <v/>
      </c>
      <c r="BV111" s="28" t="str">
        <f>IF(BU111="","",IF(SUMIFS(METAS!$D:$D,METAS!$B:$B,PAUSAS!$E111)&gt;=BU111,0,BU111-SUMIFS(METAS!$D:$D,METAS!$B:$B,PAUSAS!$E111)))</f>
        <v/>
      </c>
    </row>
    <row r="112" spans="2:74" s="8" customFormat="1" x14ac:dyDescent="0.25">
      <c r="B112" s="50"/>
      <c r="C112" s="16" t="str">
        <f>IF($B112="","",VLOOKUP($B112,EQUIPE!$B:$E,2,0))</f>
        <v/>
      </c>
      <c r="D112" s="16" t="str">
        <f>IF($B112="","",VLOOKUP($B112,EQUIPE!$B:$F,5,0))</f>
        <v/>
      </c>
      <c r="E112" s="18" t="str">
        <f>IF($B112="","",VLOOKUP($B112,EQUIPE!$B:$E,3,0))</f>
        <v/>
      </c>
      <c r="F112" s="16" t="str">
        <f>IF($B112="","",VLOOKUP($B112,EQUIPE!$B:$E,4,0))</f>
        <v/>
      </c>
      <c r="H112" s="18" t="str">
        <f>IF($B112="","",SUMIFS(ABS!$H:$H,ABS!$B:$B,PAUSAS!$B112)*SUMIFS(METAS!$D:$D,METAS!$B:$B,PAUSAS!$E112))</f>
        <v/>
      </c>
      <c r="I112" s="18" t="str">
        <f t="shared" si="1"/>
        <v/>
      </c>
      <c r="J112" s="18" t="str">
        <f t="shared" si="2"/>
        <v/>
      </c>
      <c r="K112" s="19" t="str">
        <f t="shared" si="4"/>
        <v/>
      </c>
      <c r="M112" s="28" t="str">
        <f>IF($B112="","",IF(COUNTIF(BASE!$A:$A,PAUSAS!M$3)=0,"",SUMIFS(BASE!$AA:$AA,BASE!$A:$A,PAUSAS!M$3,BASE!$G:$G,PAUSAS!$B112)))</f>
        <v/>
      </c>
      <c r="N112" s="28" t="str">
        <f>IF(M112="","",IF(SUMIFS(METAS!$D:$D,METAS!$B:$B,PAUSAS!$E112)&gt;=M112,0,M112-SUMIFS(METAS!$D:$D,METAS!$B:$B,PAUSAS!$E112)))</f>
        <v/>
      </c>
      <c r="O112" s="18" t="str">
        <f>IF($B112="","",IF(COUNTIF(BASE!$A:$A,PAUSAS!O$3)=0,"",SUMIFS(BASE!$AA:$AA,BASE!$A:$A,PAUSAS!O$3,BASE!$G:$G,PAUSAS!$B112)))</f>
        <v/>
      </c>
      <c r="P112" s="18" t="str">
        <f>IF(O112="","",IF(SUMIFS(METAS!$D:$D,METAS!$B:$B,PAUSAS!$E112)&gt;=O112,0,O112-SUMIFS(METAS!$D:$D,METAS!$B:$B,PAUSAS!$E112)))</f>
        <v/>
      </c>
      <c r="Q112" s="28" t="str">
        <f>IF($B112="","",IF(COUNTIF(BASE!$A:$A,PAUSAS!Q$3)=0,"",SUMIFS(BASE!$AA:$AA,BASE!$A:$A,PAUSAS!Q$3,BASE!$G:$G,PAUSAS!$B112)))</f>
        <v/>
      </c>
      <c r="R112" s="28" t="str">
        <f>IF(Q112="","",IF(SUMIFS(METAS!$D:$D,METAS!$B:$B,PAUSAS!$E112)&gt;=Q112,0,Q112-SUMIFS(METAS!$D:$D,METAS!$B:$B,PAUSAS!$E112)))</f>
        <v/>
      </c>
      <c r="S112" s="18" t="str">
        <f>IF($B112="","",IF(COUNTIF(BASE!$A:$A,PAUSAS!S$3)=0,"",SUMIFS(BASE!$AA:$AA,BASE!$A:$A,PAUSAS!S$3,BASE!$G:$G,PAUSAS!$B112)))</f>
        <v/>
      </c>
      <c r="T112" s="18" t="str">
        <f>IF(S112="","",IF(SUMIFS(METAS!$D:$D,METAS!$B:$B,PAUSAS!$E112)&gt;=S112,0,S112-SUMIFS(METAS!$D:$D,METAS!$B:$B,PAUSAS!$E112)))</f>
        <v/>
      </c>
      <c r="U112" s="28" t="str">
        <f>IF($B112="","",IF(COUNTIF(BASE!$A:$A,PAUSAS!U$3)=0,"",SUMIFS(BASE!$AA:$AA,BASE!$A:$A,PAUSAS!U$3,BASE!$G:$G,PAUSAS!$B112)))</f>
        <v/>
      </c>
      <c r="V112" s="28" t="str">
        <f>IF(U112="","",IF(SUMIFS(METAS!$D:$D,METAS!$B:$B,PAUSAS!$E112)&gt;=U112,0,U112-SUMIFS(METAS!$D:$D,METAS!$B:$B,PAUSAS!$E112)))</f>
        <v/>
      </c>
      <c r="W112" s="18" t="str">
        <f>IF($B112="","",IF(COUNTIF(BASE!$A:$A,PAUSAS!W$3)=0,"",SUMIFS(BASE!$AA:$AA,BASE!$A:$A,PAUSAS!W$3,BASE!$G:$G,PAUSAS!$B112)))</f>
        <v/>
      </c>
      <c r="X112" s="18" t="str">
        <f>IF(W112="","",IF(SUMIFS(METAS!$D:$D,METAS!$B:$B,PAUSAS!$E112)&gt;=W112,0,W112-SUMIFS(METAS!$D:$D,METAS!$B:$B,PAUSAS!$E112)))</f>
        <v/>
      </c>
      <c r="Y112" s="28" t="str">
        <f>IF($B112="","",IF(COUNTIF(BASE!$A:$A,PAUSAS!Y$3)=0,"",SUMIFS(BASE!$AA:$AA,BASE!$A:$A,PAUSAS!Y$3,BASE!$G:$G,PAUSAS!$B112)))</f>
        <v/>
      </c>
      <c r="Z112" s="28" t="str">
        <f>IF(Y112="","",IF(SUMIFS(METAS!$D:$D,METAS!$B:$B,PAUSAS!$E112)&gt;=Y112,0,Y112-SUMIFS(METAS!$D:$D,METAS!$B:$B,PAUSAS!$E112)))</f>
        <v/>
      </c>
      <c r="AA112" s="18" t="str">
        <f>IF($B112="","",IF(COUNTIF(BASE!$A:$A,PAUSAS!AA$3)=0,"",SUMIFS(BASE!$AA:$AA,BASE!$A:$A,PAUSAS!AA$3,BASE!$G:$G,PAUSAS!$B112)))</f>
        <v/>
      </c>
      <c r="AB112" s="18" t="str">
        <f>IF(AA112="","",IF(SUMIFS(METAS!$D:$D,METAS!$B:$B,PAUSAS!$E112)&gt;=AA112,0,AA112-SUMIFS(METAS!$D:$D,METAS!$B:$B,PAUSAS!$E112)))</f>
        <v/>
      </c>
      <c r="AC112" s="28" t="str">
        <f>IF($B112="","",IF(COUNTIF(BASE!$A:$A,PAUSAS!AC$3)=0,"",SUMIFS(BASE!$AA:$AA,BASE!$A:$A,PAUSAS!AC$3,BASE!$G:$G,PAUSAS!$B112)))</f>
        <v/>
      </c>
      <c r="AD112" s="28" t="str">
        <f>IF(AC112="","",IF(SUMIFS(METAS!$D:$D,METAS!$B:$B,PAUSAS!$E112)&gt;=AC112,0,AC112-SUMIFS(METAS!$D:$D,METAS!$B:$B,PAUSAS!$E112)))</f>
        <v/>
      </c>
      <c r="AE112" s="18" t="str">
        <f>IF($B112="","",IF(COUNTIF(BASE!$A:$A,PAUSAS!AE$3)=0,"",SUMIFS(BASE!$AA:$AA,BASE!$A:$A,PAUSAS!AE$3,BASE!$G:$G,PAUSAS!$B112)))</f>
        <v/>
      </c>
      <c r="AF112" s="18" t="str">
        <f>IF(AE112="","",IF(SUMIFS(METAS!$D:$D,METAS!$B:$B,PAUSAS!$E112)&gt;=AE112,0,AE112-SUMIFS(METAS!$D:$D,METAS!$B:$B,PAUSAS!$E112)))</f>
        <v/>
      </c>
      <c r="AG112" s="28" t="str">
        <f>IF($B112="","",IF(COUNTIF(BASE!$A:$A,PAUSAS!AG$3)=0,"",SUMIFS(BASE!$AA:$AA,BASE!$A:$A,PAUSAS!AG$3,BASE!$G:$G,PAUSAS!$B112)))</f>
        <v/>
      </c>
      <c r="AH112" s="28" t="str">
        <f>IF(AG112="","",IF(SUMIFS(METAS!$D:$D,METAS!$B:$B,PAUSAS!$E112)&gt;=AG112,0,AG112-SUMIFS(METAS!$D:$D,METAS!$B:$B,PAUSAS!$E112)))</f>
        <v/>
      </c>
      <c r="AI112" s="18" t="str">
        <f>IF($B112="","",IF(COUNTIF(BASE!$A:$A,PAUSAS!AI$3)=0,"",SUMIFS(BASE!$AA:$AA,BASE!$A:$A,PAUSAS!AI$3,BASE!$G:$G,PAUSAS!$B112)))</f>
        <v/>
      </c>
      <c r="AJ112" s="18" t="str">
        <f>IF(AI112="","",IF(SUMIFS(METAS!$D:$D,METAS!$B:$B,PAUSAS!$E112)&gt;=AI112,0,AI112-SUMIFS(METAS!$D:$D,METAS!$B:$B,PAUSAS!$E112)))</f>
        <v/>
      </c>
      <c r="AK112" s="28" t="str">
        <f>IF($B112="","",IF(COUNTIF(BASE!$A:$A,PAUSAS!AK$3)=0,"",SUMIFS(BASE!$AA:$AA,BASE!$A:$A,PAUSAS!AK$3,BASE!$G:$G,PAUSAS!$B112)))</f>
        <v/>
      </c>
      <c r="AL112" s="28" t="str">
        <f>IF(AK112="","",IF(SUMIFS(METAS!$D:$D,METAS!$B:$B,PAUSAS!$E112)&gt;=AK112,0,AK112-SUMIFS(METAS!$D:$D,METAS!$B:$B,PAUSAS!$E112)))</f>
        <v/>
      </c>
      <c r="AM112" s="18" t="str">
        <f>IF($B112="","",IF(COUNTIF(BASE!$A:$A,PAUSAS!AM$3)=0,"",SUMIFS(BASE!$AA:$AA,BASE!$A:$A,PAUSAS!AM$3,BASE!$G:$G,PAUSAS!$B112)))</f>
        <v/>
      </c>
      <c r="AN112" s="18" t="str">
        <f>IF(AM112="","",IF(SUMIFS(METAS!$D:$D,METAS!$B:$B,PAUSAS!$E112)&gt;=AM112,0,AM112-SUMIFS(METAS!$D:$D,METAS!$B:$B,PAUSAS!$E112)))</f>
        <v/>
      </c>
      <c r="AO112" s="28" t="str">
        <f>IF($B112="","",IF(COUNTIF(BASE!$A:$A,PAUSAS!AO$3)=0,"",SUMIFS(BASE!$AA:$AA,BASE!$A:$A,PAUSAS!AO$3,BASE!$G:$G,PAUSAS!$B112)))</f>
        <v/>
      </c>
      <c r="AP112" s="28" t="str">
        <f>IF(AO112="","",IF(SUMIFS(METAS!$D:$D,METAS!$B:$B,PAUSAS!$E112)&gt;=AO112,0,AO112-SUMIFS(METAS!$D:$D,METAS!$B:$B,PAUSAS!$E112)))</f>
        <v/>
      </c>
      <c r="AQ112" s="18" t="str">
        <f>IF($B112="","",IF(COUNTIF(BASE!$A:$A,PAUSAS!AQ$3)=0,"",SUMIFS(BASE!$AA:$AA,BASE!$A:$A,PAUSAS!AQ$3,BASE!$G:$G,PAUSAS!$B112)))</f>
        <v/>
      </c>
      <c r="AR112" s="18" t="str">
        <f>IF(AQ112="","",IF(SUMIFS(METAS!$D:$D,METAS!$B:$B,PAUSAS!$E112)&gt;=AQ112,0,AQ112-SUMIFS(METAS!$D:$D,METAS!$B:$B,PAUSAS!$E112)))</f>
        <v/>
      </c>
      <c r="AS112" s="28" t="str">
        <f>IF($B112="","",IF(COUNTIF(BASE!$A:$A,PAUSAS!AS$3)=0,"",SUMIFS(BASE!$AA:$AA,BASE!$A:$A,PAUSAS!AS$3,BASE!$G:$G,PAUSAS!$B112)))</f>
        <v/>
      </c>
      <c r="AT112" s="28" t="str">
        <f>IF(AS112="","",IF(SUMIFS(METAS!$D:$D,METAS!$B:$B,PAUSAS!$E112)&gt;=AS112,0,AS112-SUMIFS(METAS!$D:$D,METAS!$B:$B,PAUSAS!$E112)))</f>
        <v/>
      </c>
      <c r="AU112" s="18" t="str">
        <f>IF($B112="","",IF(COUNTIF(BASE!$A:$A,PAUSAS!AU$3)=0,"",SUMIFS(BASE!$AA:$AA,BASE!$A:$A,PAUSAS!AU$3,BASE!$G:$G,PAUSAS!$B112)))</f>
        <v/>
      </c>
      <c r="AV112" s="18" t="str">
        <f>IF(AU112="","",IF(SUMIFS(METAS!$D:$D,METAS!$B:$B,PAUSAS!$E112)&gt;=AU112,0,AU112-SUMIFS(METAS!$D:$D,METAS!$B:$B,PAUSAS!$E112)))</f>
        <v/>
      </c>
      <c r="AW112" s="28" t="str">
        <f>IF($B112="","",IF(COUNTIF(BASE!$A:$A,PAUSAS!AW$3)=0,"",SUMIFS(BASE!$AA:$AA,BASE!$A:$A,PAUSAS!AW$3,BASE!$G:$G,PAUSAS!$B112)))</f>
        <v/>
      </c>
      <c r="AX112" s="28" t="str">
        <f>IF(AW112="","",IF(SUMIFS(METAS!$D:$D,METAS!$B:$B,PAUSAS!$E112)&gt;=AW112,0,AW112-SUMIFS(METAS!$D:$D,METAS!$B:$B,PAUSAS!$E112)))</f>
        <v/>
      </c>
      <c r="AY112" s="18" t="str">
        <f>IF($B112="","",IF(COUNTIF(BASE!$A:$A,PAUSAS!AY$3)=0,"",SUMIFS(BASE!$AA:$AA,BASE!$A:$A,PAUSAS!AY$3,BASE!$G:$G,PAUSAS!$B112)))</f>
        <v/>
      </c>
      <c r="AZ112" s="18" t="str">
        <f>IF(AY112="","",IF(SUMIFS(METAS!$D:$D,METAS!$B:$B,PAUSAS!$E112)&gt;=AY112,0,AY112-SUMIFS(METAS!$D:$D,METAS!$B:$B,PAUSAS!$E112)))</f>
        <v/>
      </c>
      <c r="BA112" s="28" t="str">
        <f>IF($B112="","",IF(COUNTIF(BASE!$A:$A,PAUSAS!BA$3)=0,"",SUMIFS(BASE!$AA:$AA,BASE!$A:$A,PAUSAS!BA$3,BASE!$G:$G,PAUSAS!$B112)))</f>
        <v/>
      </c>
      <c r="BB112" s="28" t="str">
        <f>IF(BA112="","",IF(SUMIFS(METAS!$D:$D,METAS!$B:$B,PAUSAS!$E112)&gt;=BA112,0,BA112-SUMIFS(METAS!$D:$D,METAS!$B:$B,PAUSAS!$E112)))</f>
        <v/>
      </c>
      <c r="BC112" s="18" t="str">
        <f>IF($B112="","",IF(COUNTIF(BASE!$A:$A,PAUSAS!BC$3)=0,"",SUMIFS(BASE!$AA:$AA,BASE!$A:$A,PAUSAS!BC$3,BASE!$G:$G,PAUSAS!$B112)))</f>
        <v/>
      </c>
      <c r="BD112" s="18" t="str">
        <f>IF(BC112="","",IF(SUMIFS(METAS!$D:$D,METAS!$B:$B,PAUSAS!$E112)&gt;=BC112,0,BC112-SUMIFS(METAS!$D:$D,METAS!$B:$B,PAUSAS!$E112)))</f>
        <v/>
      </c>
      <c r="BE112" s="28" t="str">
        <f>IF($B112="","",IF(COUNTIF(BASE!$A:$A,PAUSAS!BE$3)=0,"",SUMIFS(BASE!$AA:$AA,BASE!$A:$A,PAUSAS!BE$3,BASE!$G:$G,PAUSAS!$B112)))</f>
        <v/>
      </c>
      <c r="BF112" s="28" t="str">
        <f>IF(BE112="","",IF(SUMIFS(METAS!$D:$D,METAS!$B:$B,PAUSAS!$E112)&gt;=BE112,0,BE112-SUMIFS(METAS!$D:$D,METAS!$B:$B,PAUSAS!$E112)))</f>
        <v/>
      </c>
      <c r="BG112" s="18" t="str">
        <f>IF($B112="","",IF(COUNTIF(BASE!$A:$A,PAUSAS!BG$3)=0,"",SUMIFS(BASE!$AA:$AA,BASE!$A:$A,PAUSAS!BG$3,BASE!$G:$G,PAUSAS!$B112)))</f>
        <v/>
      </c>
      <c r="BH112" s="18" t="str">
        <f>IF(BG112="","",IF(SUMIFS(METAS!$D:$D,METAS!$B:$B,PAUSAS!$E112)&gt;=BG112,0,BG112-SUMIFS(METAS!$D:$D,METAS!$B:$B,PAUSAS!$E112)))</f>
        <v/>
      </c>
      <c r="BI112" s="28" t="str">
        <f>IF($B112="","",IF(COUNTIF(BASE!$A:$A,PAUSAS!BI$3)=0,"",SUMIFS(BASE!$AA:$AA,BASE!$A:$A,PAUSAS!BI$3,BASE!$G:$G,PAUSAS!$B112)))</f>
        <v/>
      </c>
      <c r="BJ112" s="28" t="str">
        <f>IF(BI112="","",IF(SUMIFS(METAS!$D:$D,METAS!$B:$B,PAUSAS!$E112)&gt;=BI112,0,BI112-SUMIFS(METAS!$D:$D,METAS!$B:$B,PAUSAS!$E112)))</f>
        <v/>
      </c>
      <c r="BK112" s="18" t="str">
        <f>IF($B112="","",IF(COUNTIF(BASE!$A:$A,PAUSAS!BK$3)=0,"",SUMIFS(BASE!$AA:$AA,BASE!$A:$A,PAUSAS!BK$3,BASE!$G:$G,PAUSAS!$B112)))</f>
        <v/>
      </c>
      <c r="BL112" s="18" t="str">
        <f>IF(BK112="","",IF(SUMIFS(METAS!$D:$D,METAS!$B:$B,PAUSAS!$E112)&gt;=BK112,0,BK112-SUMIFS(METAS!$D:$D,METAS!$B:$B,PAUSAS!$E112)))</f>
        <v/>
      </c>
      <c r="BM112" s="28" t="str">
        <f>IF($B112="","",IF(COUNTIF(BASE!$A:$A,PAUSAS!BM$3)=0,"",SUMIFS(BASE!$AA:$AA,BASE!$A:$A,PAUSAS!BM$3,BASE!$G:$G,PAUSAS!$B112)))</f>
        <v/>
      </c>
      <c r="BN112" s="28" t="str">
        <f>IF(BM112="","",IF(SUMIFS(METAS!$D:$D,METAS!$B:$B,PAUSAS!$E112)&gt;=BM112,0,BM112-SUMIFS(METAS!$D:$D,METAS!$B:$B,PAUSAS!$E112)))</f>
        <v/>
      </c>
      <c r="BO112" s="18" t="str">
        <f>IF($B112="","",IF(COUNTIF(BASE!$A:$A,PAUSAS!BO$3)=0,"",SUMIFS(BASE!$AA:$AA,BASE!$A:$A,PAUSAS!BO$3,BASE!$G:$G,PAUSAS!$B112)))</f>
        <v/>
      </c>
      <c r="BP112" s="18" t="str">
        <f>IF(BO112="","",IF(SUMIFS(METAS!$D:$D,METAS!$B:$B,PAUSAS!$E112)&gt;=BO112,0,BO112-SUMIFS(METAS!$D:$D,METAS!$B:$B,PAUSAS!$E112)))</f>
        <v/>
      </c>
      <c r="BQ112" s="28" t="str">
        <f>IF($B112="","",IF(COUNTIF(BASE!$A:$A,PAUSAS!BQ$3)=0,"",SUMIFS(BASE!$AA:$AA,BASE!$A:$A,PAUSAS!BQ$3,BASE!$G:$G,PAUSAS!$B112)))</f>
        <v/>
      </c>
      <c r="BR112" s="28" t="str">
        <f>IF(BQ112="","",IF(SUMIFS(METAS!$D:$D,METAS!$B:$B,PAUSAS!$E112)&gt;=BQ112,0,BQ112-SUMIFS(METAS!$D:$D,METAS!$B:$B,PAUSAS!$E112)))</f>
        <v/>
      </c>
      <c r="BS112" s="18" t="str">
        <f>IF($B112="","",IF(COUNTIF(BASE!$A:$A,PAUSAS!BS$3)=0,"",SUMIFS(BASE!$AA:$AA,BASE!$A:$A,PAUSAS!BS$3,BASE!$G:$G,PAUSAS!$B112)))</f>
        <v/>
      </c>
      <c r="BT112" s="18" t="str">
        <f>IF(BS112="","",IF(SUMIFS(METAS!$D:$D,METAS!$B:$B,PAUSAS!$E112)&gt;=BS112,0,BS112-SUMIFS(METAS!$D:$D,METAS!$B:$B,PAUSAS!$E112)))</f>
        <v/>
      </c>
      <c r="BU112" s="28" t="str">
        <f>IF($B112="","",IF(COUNTIF(BASE!$A:$A,PAUSAS!BU$3)=0,"",SUMIFS(BASE!$AA:$AA,BASE!$A:$A,PAUSAS!BU$3,BASE!$G:$G,PAUSAS!$B112)))</f>
        <v/>
      </c>
      <c r="BV112" s="28" t="str">
        <f>IF(BU112="","",IF(SUMIFS(METAS!$D:$D,METAS!$B:$B,PAUSAS!$E112)&gt;=BU112,0,BU112-SUMIFS(METAS!$D:$D,METAS!$B:$B,PAUSAS!$E112)))</f>
        <v/>
      </c>
    </row>
    <row r="113" spans="2:74" s="8" customFormat="1" x14ac:dyDescent="0.25">
      <c r="B113" s="50"/>
      <c r="C113" s="16" t="str">
        <f>IF($B113="","",VLOOKUP($B113,EQUIPE!$B:$E,2,0))</f>
        <v/>
      </c>
      <c r="D113" s="16" t="str">
        <f>IF($B113="","",VLOOKUP($B113,EQUIPE!$B:$F,5,0))</f>
        <v/>
      </c>
      <c r="E113" s="18" t="str">
        <f>IF($B113="","",VLOOKUP($B113,EQUIPE!$B:$E,3,0))</f>
        <v/>
      </c>
      <c r="F113" s="16" t="str">
        <f>IF($B113="","",VLOOKUP($B113,EQUIPE!$B:$E,4,0))</f>
        <v/>
      </c>
      <c r="H113" s="18" t="str">
        <f>IF($B113="","",SUMIFS(ABS!$H:$H,ABS!$B:$B,PAUSAS!$B113)*SUMIFS(METAS!$D:$D,METAS!$B:$B,PAUSAS!$E113))</f>
        <v/>
      </c>
      <c r="I113" s="18" t="str">
        <f t="shared" si="1"/>
        <v/>
      </c>
      <c r="J113" s="18" t="str">
        <f t="shared" si="2"/>
        <v/>
      </c>
      <c r="K113" s="19" t="str">
        <f t="shared" si="4"/>
        <v/>
      </c>
      <c r="M113" s="28" t="str">
        <f>IF($B113="","",IF(COUNTIF(BASE!$A:$A,PAUSAS!M$3)=0,"",SUMIFS(BASE!$AA:$AA,BASE!$A:$A,PAUSAS!M$3,BASE!$G:$G,PAUSAS!$B113)))</f>
        <v/>
      </c>
      <c r="N113" s="28" t="str">
        <f>IF(M113="","",IF(SUMIFS(METAS!$D:$D,METAS!$B:$B,PAUSAS!$E113)&gt;=M113,0,M113-SUMIFS(METAS!$D:$D,METAS!$B:$B,PAUSAS!$E113)))</f>
        <v/>
      </c>
      <c r="O113" s="18" t="str">
        <f>IF($B113="","",IF(COUNTIF(BASE!$A:$A,PAUSAS!O$3)=0,"",SUMIFS(BASE!$AA:$AA,BASE!$A:$A,PAUSAS!O$3,BASE!$G:$G,PAUSAS!$B113)))</f>
        <v/>
      </c>
      <c r="P113" s="18" t="str">
        <f>IF(O113="","",IF(SUMIFS(METAS!$D:$D,METAS!$B:$B,PAUSAS!$E113)&gt;=O113,0,O113-SUMIFS(METAS!$D:$D,METAS!$B:$B,PAUSAS!$E113)))</f>
        <v/>
      </c>
      <c r="Q113" s="28" t="str">
        <f>IF($B113="","",IF(COUNTIF(BASE!$A:$A,PAUSAS!Q$3)=0,"",SUMIFS(BASE!$AA:$AA,BASE!$A:$A,PAUSAS!Q$3,BASE!$G:$G,PAUSAS!$B113)))</f>
        <v/>
      </c>
      <c r="R113" s="28" t="str">
        <f>IF(Q113="","",IF(SUMIFS(METAS!$D:$D,METAS!$B:$B,PAUSAS!$E113)&gt;=Q113,0,Q113-SUMIFS(METAS!$D:$D,METAS!$B:$B,PAUSAS!$E113)))</f>
        <v/>
      </c>
      <c r="S113" s="18" t="str">
        <f>IF($B113="","",IF(COUNTIF(BASE!$A:$A,PAUSAS!S$3)=0,"",SUMIFS(BASE!$AA:$AA,BASE!$A:$A,PAUSAS!S$3,BASE!$G:$G,PAUSAS!$B113)))</f>
        <v/>
      </c>
      <c r="T113" s="18" t="str">
        <f>IF(S113="","",IF(SUMIFS(METAS!$D:$D,METAS!$B:$B,PAUSAS!$E113)&gt;=S113,0,S113-SUMIFS(METAS!$D:$D,METAS!$B:$B,PAUSAS!$E113)))</f>
        <v/>
      </c>
      <c r="U113" s="28" t="str">
        <f>IF($B113="","",IF(COUNTIF(BASE!$A:$A,PAUSAS!U$3)=0,"",SUMIFS(BASE!$AA:$AA,BASE!$A:$A,PAUSAS!U$3,BASE!$G:$G,PAUSAS!$B113)))</f>
        <v/>
      </c>
      <c r="V113" s="28" t="str">
        <f>IF(U113="","",IF(SUMIFS(METAS!$D:$D,METAS!$B:$B,PAUSAS!$E113)&gt;=U113,0,U113-SUMIFS(METAS!$D:$D,METAS!$B:$B,PAUSAS!$E113)))</f>
        <v/>
      </c>
      <c r="W113" s="18" t="str">
        <f>IF($B113="","",IF(COUNTIF(BASE!$A:$A,PAUSAS!W$3)=0,"",SUMIFS(BASE!$AA:$AA,BASE!$A:$A,PAUSAS!W$3,BASE!$G:$G,PAUSAS!$B113)))</f>
        <v/>
      </c>
      <c r="X113" s="18" t="str">
        <f>IF(W113="","",IF(SUMIFS(METAS!$D:$D,METAS!$B:$B,PAUSAS!$E113)&gt;=W113,0,W113-SUMIFS(METAS!$D:$D,METAS!$B:$B,PAUSAS!$E113)))</f>
        <v/>
      </c>
      <c r="Y113" s="28" t="str">
        <f>IF($B113="","",IF(COUNTIF(BASE!$A:$A,PAUSAS!Y$3)=0,"",SUMIFS(BASE!$AA:$AA,BASE!$A:$A,PAUSAS!Y$3,BASE!$G:$G,PAUSAS!$B113)))</f>
        <v/>
      </c>
      <c r="Z113" s="28" t="str">
        <f>IF(Y113="","",IF(SUMIFS(METAS!$D:$D,METAS!$B:$B,PAUSAS!$E113)&gt;=Y113,0,Y113-SUMIFS(METAS!$D:$D,METAS!$B:$B,PAUSAS!$E113)))</f>
        <v/>
      </c>
      <c r="AA113" s="18" t="str">
        <f>IF($B113="","",IF(COUNTIF(BASE!$A:$A,PAUSAS!AA$3)=0,"",SUMIFS(BASE!$AA:$AA,BASE!$A:$A,PAUSAS!AA$3,BASE!$G:$G,PAUSAS!$B113)))</f>
        <v/>
      </c>
      <c r="AB113" s="18" t="str">
        <f>IF(AA113="","",IF(SUMIFS(METAS!$D:$D,METAS!$B:$B,PAUSAS!$E113)&gt;=AA113,0,AA113-SUMIFS(METAS!$D:$D,METAS!$B:$B,PAUSAS!$E113)))</f>
        <v/>
      </c>
      <c r="AC113" s="28" t="str">
        <f>IF($B113="","",IF(COUNTIF(BASE!$A:$A,PAUSAS!AC$3)=0,"",SUMIFS(BASE!$AA:$AA,BASE!$A:$A,PAUSAS!AC$3,BASE!$G:$G,PAUSAS!$B113)))</f>
        <v/>
      </c>
      <c r="AD113" s="28" t="str">
        <f>IF(AC113="","",IF(SUMIFS(METAS!$D:$D,METAS!$B:$B,PAUSAS!$E113)&gt;=AC113,0,AC113-SUMIFS(METAS!$D:$D,METAS!$B:$B,PAUSAS!$E113)))</f>
        <v/>
      </c>
      <c r="AE113" s="18" t="str">
        <f>IF($B113="","",IF(COUNTIF(BASE!$A:$A,PAUSAS!AE$3)=0,"",SUMIFS(BASE!$AA:$AA,BASE!$A:$A,PAUSAS!AE$3,BASE!$G:$G,PAUSAS!$B113)))</f>
        <v/>
      </c>
      <c r="AF113" s="18" t="str">
        <f>IF(AE113="","",IF(SUMIFS(METAS!$D:$D,METAS!$B:$B,PAUSAS!$E113)&gt;=AE113,0,AE113-SUMIFS(METAS!$D:$D,METAS!$B:$B,PAUSAS!$E113)))</f>
        <v/>
      </c>
      <c r="AG113" s="28" t="str">
        <f>IF($B113="","",IF(COUNTIF(BASE!$A:$A,PAUSAS!AG$3)=0,"",SUMIFS(BASE!$AA:$AA,BASE!$A:$A,PAUSAS!AG$3,BASE!$G:$G,PAUSAS!$B113)))</f>
        <v/>
      </c>
      <c r="AH113" s="28" t="str">
        <f>IF(AG113="","",IF(SUMIFS(METAS!$D:$D,METAS!$B:$B,PAUSAS!$E113)&gt;=AG113,0,AG113-SUMIFS(METAS!$D:$D,METAS!$B:$B,PAUSAS!$E113)))</f>
        <v/>
      </c>
      <c r="AI113" s="18" t="str">
        <f>IF($B113="","",IF(COUNTIF(BASE!$A:$A,PAUSAS!AI$3)=0,"",SUMIFS(BASE!$AA:$AA,BASE!$A:$A,PAUSAS!AI$3,BASE!$G:$G,PAUSAS!$B113)))</f>
        <v/>
      </c>
      <c r="AJ113" s="18" t="str">
        <f>IF(AI113="","",IF(SUMIFS(METAS!$D:$D,METAS!$B:$B,PAUSAS!$E113)&gt;=AI113,0,AI113-SUMIFS(METAS!$D:$D,METAS!$B:$B,PAUSAS!$E113)))</f>
        <v/>
      </c>
      <c r="AK113" s="28" t="str">
        <f>IF($B113="","",IF(COUNTIF(BASE!$A:$A,PAUSAS!AK$3)=0,"",SUMIFS(BASE!$AA:$AA,BASE!$A:$A,PAUSAS!AK$3,BASE!$G:$G,PAUSAS!$B113)))</f>
        <v/>
      </c>
      <c r="AL113" s="28" t="str">
        <f>IF(AK113="","",IF(SUMIFS(METAS!$D:$D,METAS!$B:$B,PAUSAS!$E113)&gt;=AK113,0,AK113-SUMIFS(METAS!$D:$D,METAS!$B:$B,PAUSAS!$E113)))</f>
        <v/>
      </c>
      <c r="AM113" s="18" t="str">
        <f>IF($B113="","",IF(COUNTIF(BASE!$A:$A,PAUSAS!AM$3)=0,"",SUMIFS(BASE!$AA:$AA,BASE!$A:$A,PAUSAS!AM$3,BASE!$G:$G,PAUSAS!$B113)))</f>
        <v/>
      </c>
      <c r="AN113" s="18" t="str">
        <f>IF(AM113="","",IF(SUMIFS(METAS!$D:$D,METAS!$B:$B,PAUSAS!$E113)&gt;=AM113,0,AM113-SUMIFS(METAS!$D:$D,METAS!$B:$B,PAUSAS!$E113)))</f>
        <v/>
      </c>
      <c r="AO113" s="28" t="str">
        <f>IF($B113="","",IF(COUNTIF(BASE!$A:$A,PAUSAS!AO$3)=0,"",SUMIFS(BASE!$AA:$AA,BASE!$A:$A,PAUSAS!AO$3,BASE!$G:$G,PAUSAS!$B113)))</f>
        <v/>
      </c>
      <c r="AP113" s="28" t="str">
        <f>IF(AO113="","",IF(SUMIFS(METAS!$D:$D,METAS!$B:$B,PAUSAS!$E113)&gt;=AO113,0,AO113-SUMIFS(METAS!$D:$D,METAS!$B:$B,PAUSAS!$E113)))</f>
        <v/>
      </c>
      <c r="AQ113" s="18" t="str">
        <f>IF($B113="","",IF(COUNTIF(BASE!$A:$A,PAUSAS!AQ$3)=0,"",SUMIFS(BASE!$AA:$AA,BASE!$A:$A,PAUSAS!AQ$3,BASE!$G:$G,PAUSAS!$B113)))</f>
        <v/>
      </c>
      <c r="AR113" s="18" t="str">
        <f>IF(AQ113="","",IF(SUMIFS(METAS!$D:$D,METAS!$B:$B,PAUSAS!$E113)&gt;=AQ113,0,AQ113-SUMIFS(METAS!$D:$D,METAS!$B:$B,PAUSAS!$E113)))</f>
        <v/>
      </c>
      <c r="AS113" s="28" t="str">
        <f>IF($B113="","",IF(COUNTIF(BASE!$A:$A,PAUSAS!AS$3)=0,"",SUMIFS(BASE!$AA:$AA,BASE!$A:$A,PAUSAS!AS$3,BASE!$G:$G,PAUSAS!$B113)))</f>
        <v/>
      </c>
      <c r="AT113" s="28" t="str">
        <f>IF(AS113="","",IF(SUMIFS(METAS!$D:$D,METAS!$B:$B,PAUSAS!$E113)&gt;=AS113,0,AS113-SUMIFS(METAS!$D:$D,METAS!$B:$B,PAUSAS!$E113)))</f>
        <v/>
      </c>
      <c r="AU113" s="18" t="str">
        <f>IF($B113="","",IF(COUNTIF(BASE!$A:$A,PAUSAS!AU$3)=0,"",SUMIFS(BASE!$AA:$AA,BASE!$A:$A,PAUSAS!AU$3,BASE!$G:$G,PAUSAS!$B113)))</f>
        <v/>
      </c>
      <c r="AV113" s="18" t="str">
        <f>IF(AU113="","",IF(SUMIFS(METAS!$D:$D,METAS!$B:$B,PAUSAS!$E113)&gt;=AU113,0,AU113-SUMIFS(METAS!$D:$D,METAS!$B:$B,PAUSAS!$E113)))</f>
        <v/>
      </c>
      <c r="AW113" s="28" t="str">
        <f>IF($B113="","",IF(COUNTIF(BASE!$A:$A,PAUSAS!AW$3)=0,"",SUMIFS(BASE!$AA:$AA,BASE!$A:$A,PAUSAS!AW$3,BASE!$G:$G,PAUSAS!$B113)))</f>
        <v/>
      </c>
      <c r="AX113" s="28" t="str">
        <f>IF(AW113="","",IF(SUMIFS(METAS!$D:$D,METAS!$B:$B,PAUSAS!$E113)&gt;=AW113,0,AW113-SUMIFS(METAS!$D:$D,METAS!$B:$B,PAUSAS!$E113)))</f>
        <v/>
      </c>
      <c r="AY113" s="18" t="str">
        <f>IF($B113="","",IF(COUNTIF(BASE!$A:$A,PAUSAS!AY$3)=0,"",SUMIFS(BASE!$AA:$AA,BASE!$A:$A,PAUSAS!AY$3,BASE!$G:$G,PAUSAS!$B113)))</f>
        <v/>
      </c>
      <c r="AZ113" s="18" t="str">
        <f>IF(AY113="","",IF(SUMIFS(METAS!$D:$D,METAS!$B:$B,PAUSAS!$E113)&gt;=AY113,0,AY113-SUMIFS(METAS!$D:$D,METAS!$B:$B,PAUSAS!$E113)))</f>
        <v/>
      </c>
      <c r="BA113" s="28" t="str">
        <f>IF($B113="","",IF(COUNTIF(BASE!$A:$A,PAUSAS!BA$3)=0,"",SUMIFS(BASE!$AA:$AA,BASE!$A:$A,PAUSAS!BA$3,BASE!$G:$G,PAUSAS!$B113)))</f>
        <v/>
      </c>
      <c r="BB113" s="28" t="str">
        <f>IF(BA113="","",IF(SUMIFS(METAS!$D:$D,METAS!$B:$B,PAUSAS!$E113)&gt;=BA113,0,BA113-SUMIFS(METAS!$D:$D,METAS!$B:$B,PAUSAS!$E113)))</f>
        <v/>
      </c>
      <c r="BC113" s="18" t="str">
        <f>IF($B113="","",IF(COUNTIF(BASE!$A:$A,PAUSAS!BC$3)=0,"",SUMIFS(BASE!$AA:$AA,BASE!$A:$A,PAUSAS!BC$3,BASE!$G:$G,PAUSAS!$B113)))</f>
        <v/>
      </c>
      <c r="BD113" s="18" t="str">
        <f>IF(BC113="","",IF(SUMIFS(METAS!$D:$D,METAS!$B:$B,PAUSAS!$E113)&gt;=BC113,0,BC113-SUMIFS(METAS!$D:$D,METAS!$B:$B,PAUSAS!$E113)))</f>
        <v/>
      </c>
      <c r="BE113" s="28" t="str">
        <f>IF($B113="","",IF(COUNTIF(BASE!$A:$A,PAUSAS!BE$3)=0,"",SUMIFS(BASE!$AA:$AA,BASE!$A:$A,PAUSAS!BE$3,BASE!$G:$G,PAUSAS!$B113)))</f>
        <v/>
      </c>
      <c r="BF113" s="28" t="str">
        <f>IF(BE113="","",IF(SUMIFS(METAS!$D:$D,METAS!$B:$B,PAUSAS!$E113)&gt;=BE113,0,BE113-SUMIFS(METAS!$D:$D,METAS!$B:$B,PAUSAS!$E113)))</f>
        <v/>
      </c>
      <c r="BG113" s="18" t="str">
        <f>IF($B113="","",IF(COUNTIF(BASE!$A:$A,PAUSAS!BG$3)=0,"",SUMIFS(BASE!$AA:$AA,BASE!$A:$A,PAUSAS!BG$3,BASE!$G:$G,PAUSAS!$B113)))</f>
        <v/>
      </c>
      <c r="BH113" s="18" t="str">
        <f>IF(BG113="","",IF(SUMIFS(METAS!$D:$D,METAS!$B:$B,PAUSAS!$E113)&gt;=BG113,0,BG113-SUMIFS(METAS!$D:$D,METAS!$B:$B,PAUSAS!$E113)))</f>
        <v/>
      </c>
      <c r="BI113" s="28" t="str">
        <f>IF($B113="","",IF(COUNTIF(BASE!$A:$A,PAUSAS!BI$3)=0,"",SUMIFS(BASE!$AA:$AA,BASE!$A:$A,PAUSAS!BI$3,BASE!$G:$G,PAUSAS!$B113)))</f>
        <v/>
      </c>
      <c r="BJ113" s="28" t="str">
        <f>IF(BI113="","",IF(SUMIFS(METAS!$D:$D,METAS!$B:$B,PAUSAS!$E113)&gt;=BI113,0,BI113-SUMIFS(METAS!$D:$D,METAS!$B:$B,PAUSAS!$E113)))</f>
        <v/>
      </c>
      <c r="BK113" s="18" t="str">
        <f>IF($B113="","",IF(COUNTIF(BASE!$A:$A,PAUSAS!BK$3)=0,"",SUMIFS(BASE!$AA:$AA,BASE!$A:$A,PAUSAS!BK$3,BASE!$G:$G,PAUSAS!$B113)))</f>
        <v/>
      </c>
      <c r="BL113" s="18" t="str">
        <f>IF(BK113="","",IF(SUMIFS(METAS!$D:$D,METAS!$B:$B,PAUSAS!$E113)&gt;=BK113,0,BK113-SUMIFS(METAS!$D:$D,METAS!$B:$B,PAUSAS!$E113)))</f>
        <v/>
      </c>
      <c r="BM113" s="28" t="str">
        <f>IF($B113="","",IF(COUNTIF(BASE!$A:$A,PAUSAS!BM$3)=0,"",SUMIFS(BASE!$AA:$AA,BASE!$A:$A,PAUSAS!BM$3,BASE!$G:$G,PAUSAS!$B113)))</f>
        <v/>
      </c>
      <c r="BN113" s="28" t="str">
        <f>IF(BM113="","",IF(SUMIFS(METAS!$D:$D,METAS!$B:$B,PAUSAS!$E113)&gt;=BM113,0,BM113-SUMIFS(METAS!$D:$D,METAS!$B:$B,PAUSAS!$E113)))</f>
        <v/>
      </c>
      <c r="BO113" s="18" t="str">
        <f>IF($B113="","",IF(COUNTIF(BASE!$A:$A,PAUSAS!BO$3)=0,"",SUMIFS(BASE!$AA:$AA,BASE!$A:$A,PAUSAS!BO$3,BASE!$G:$G,PAUSAS!$B113)))</f>
        <v/>
      </c>
      <c r="BP113" s="18" t="str">
        <f>IF(BO113="","",IF(SUMIFS(METAS!$D:$D,METAS!$B:$B,PAUSAS!$E113)&gt;=BO113,0,BO113-SUMIFS(METAS!$D:$D,METAS!$B:$B,PAUSAS!$E113)))</f>
        <v/>
      </c>
      <c r="BQ113" s="28" t="str">
        <f>IF($B113="","",IF(COUNTIF(BASE!$A:$A,PAUSAS!BQ$3)=0,"",SUMIFS(BASE!$AA:$AA,BASE!$A:$A,PAUSAS!BQ$3,BASE!$G:$G,PAUSAS!$B113)))</f>
        <v/>
      </c>
      <c r="BR113" s="28" t="str">
        <f>IF(BQ113="","",IF(SUMIFS(METAS!$D:$D,METAS!$B:$B,PAUSAS!$E113)&gt;=BQ113,0,BQ113-SUMIFS(METAS!$D:$D,METAS!$B:$B,PAUSAS!$E113)))</f>
        <v/>
      </c>
      <c r="BS113" s="18" t="str">
        <f>IF($B113="","",IF(COUNTIF(BASE!$A:$A,PAUSAS!BS$3)=0,"",SUMIFS(BASE!$AA:$AA,BASE!$A:$A,PAUSAS!BS$3,BASE!$G:$G,PAUSAS!$B113)))</f>
        <v/>
      </c>
      <c r="BT113" s="18" t="str">
        <f>IF(BS113="","",IF(SUMIFS(METAS!$D:$D,METAS!$B:$B,PAUSAS!$E113)&gt;=BS113,0,BS113-SUMIFS(METAS!$D:$D,METAS!$B:$B,PAUSAS!$E113)))</f>
        <v/>
      </c>
      <c r="BU113" s="28" t="str">
        <f>IF($B113="","",IF(COUNTIF(BASE!$A:$A,PAUSAS!BU$3)=0,"",SUMIFS(BASE!$AA:$AA,BASE!$A:$A,PAUSAS!BU$3,BASE!$G:$G,PAUSAS!$B113)))</f>
        <v/>
      </c>
      <c r="BV113" s="28" t="str">
        <f>IF(BU113="","",IF(SUMIFS(METAS!$D:$D,METAS!$B:$B,PAUSAS!$E113)&gt;=BU113,0,BU113-SUMIFS(METAS!$D:$D,METAS!$B:$B,PAUSAS!$E113)))</f>
        <v/>
      </c>
    </row>
    <row r="114" spans="2:74" s="8" customFormat="1" x14ac:dyDescent="0.25">
      <c r="B114" s="50"/>
      <c r="C114" s="16" t="str">
        <f>IF($B114="","",VLOOKUP($B114,EQUIPE!$B:$E,2,0))</f>
        <v/>
      </c>
      <c r="D114" s="16" t="str">
        <f>IF($B114="","",VLOOKUP($B114,EQUIPE!$B:$F,5,0))</f>
        <v/>
      </c>
      <c r="E114" s="18" t="str">
        <f>IF($B114="","",VLOOKUP($B114,EQUIPE!$B:$E,3,0))</f>
        <v/>
      </c>
      <c r="F114" s="16" t="str">
        <f>IF($B114="","",VLOOKUP($B114,EQUIPE!$B:$E,4,0))</f>
        <v/>
      </c>
      <c r="H114" s="18" t="str">
        <f>IF($B114="","",SUMIFS(ABS!$H:$H,ABS!$B:$B,PAUSAS!$B114)*SUMIFS(METAS!$D:$D,METAS!$B:$B,PAUSAS!$E114))</f>
        <v/>
      </c>
      <c r="I114" s="18" t="str">
        <f t="shared" si="1"/>
        <v/>
      </c>
      <c r="J114" s="18" t="str">
        <f t="shared" si="2"/>
        <v/>
      </c>
      <c r="K114" s="19" t="str">
        <f t="shared" si="4"/>
        <v/>
      </c>
      <c r="M114" s="28" t="str">
        <f>IF($B114="","",IF(COUNTIF(BASE!$A:$A,PAUSAS!M$3)=0,"",SUMIFS(BASE!$AA:$AA,BASE!$A:$A,PAUSAS!M$3,BASE!$G:$G,PAUSAS!$B114)))</f>
        <v/>
      </c>
      <c r="N114" s="28" t="str">
        <f>IF(M114="","",IF(SUMIFS(METAS!$D:$D,METAS!$B:$B,PAUSAS!$E114)&gt;=M114,0,M114-SUMIFS(METAS!$D:$D,METAS!$B:$B,PAUSAS!$E114)))</f>
        <v/>
      </c>
      <c r="O114" s="18" t="str">
        <f>IF($B114="","",IF(COUNTIF(BASE!$A:$A,PAUSAS!O$3)=0,"",SUMIFS(BASE!$AA:$AA,BASE!$A:$A,PAUSAS!O$3,BASE!$G:$G,PAUSAS!$B114)))</f>
        <v/>
      </c>
      <c r="P114" s="18" t="str">
        <f>IF(O114="","",IF(SUMIFS(METAS!$D:$D,METAS!$B:$B,PAUSAS!$E114)&gt;=O114,0,O114-SUMIFS(METAS!$D:$D,METAS!$B:$B,PAUSAS!$E114)))</f>
        <v/>
      </c>
      <c r="Q114" s="28" t="str">
        <f>IF($B114="","",IF(COUNTIF(BASE!$A:$A,PAUSAS!Q$3)=0,"",SUMIFS(BASE!$AA:$AA,BASE!$A:$A,PAUSAS!Q$3,BASE!$G:$G,PAUSAS!$B114)))</f>
        <v/>
      </c>
      <c r="R114" s="28" t="str">
        <f>IF(Q114="","",IF(SUMIFS(METAS!$D:$D,METAS!$B:$B,PAUSAS!$E114)&gt;=Q114,0,Q114-SUMIFS(METAS!$D:$D,METAS!$B:$B,PAUSAS!$E114)))</f>
        <v/>
      </c>
      <c r="S114" s="18" t="str">
        <f>IF($B114="","",IF(COUNTIF(BASE!$A:$A,PAUSAS!S$3)=0,"",SUMIFS(BASE!$AA:$AA,BASE!$A:$A,PAUSAS!S$3,BASE!$G:$G,PAUSAS!$B114)))</f>
        <v/>
      </c>
      <c r="T114" s="18" t="str">
        <f>IF(S114="","",IF(SUMIFS(METAS!$D:$D,METAS!$B:$B,PAUSAS!$E114)&gt;=S114,0,S114-SUMIFS(METAS!$D:$D,METAS!$B:$B,PAUSAS!$E114)))</f>
        <v/>
      </c>
      <c r="U114" s="28" t="str">
        <f>IF($B114="","",IF(COUNTIF(BASE!$A:$A,PAUSAS!U$3)=0,"",SUMIFS(BASE!$AA:$AA,BASE!$A:$A,PAUSAS!U$3,BASE!$G:$G,PAUSAS!$B114)))</f>
        <v/>
      </c>
      <c r="V114" s="28" t="str">
        <f>IF(U114="","",IF(SUMIFS(METAS!$D:$D,METAS!$B:$B,PAUSAS!$E114)&gt;=U114,0,U114-SUMIFS(METAS!$D:$D,METAS!$B:$B,PAUSAS!$E114)))</f>
        <v/>
      </c>
      <c r="W114" s="18" t="str">
        <f>IF($B114="","",IF(COUNTIF(BASE!$A:$A,PAUSAS!W$3)=0,"",SUMIFS(BASE!$AA:$AA,BASE!$A:$A,PAUSAS!W$3,BASE!$G:$G,PAUSAS!$B114)))</f>
        <v/>
      </c>
      <c r="X114" s="18" t="str">
        <f>IF(W114="","",IF(SUMIFS(METAS!$D:$D,METAS!$B:$B,PAUSAS!$E114)&gt;=W114,0,W114-SUMIFS(METAS!$D:$D,METAS!$B:$B,PAUSAS!$E114)))</f>
        <v/>
      </c>
      <c r="Y114" s="28" t="str">
        <f>IF($B114="","",IF(COUNTIF(BASE!$A:$A,PAUSAS!Y$3)=0,"",SUMIFS(BASE!$AA:$AA,BASE!$A:$A,PAUSAS!Y$3,BASE!$G:$G,PAUSAS!$B114)))</f>
        <v/>
      </c>
      <c r="Z114" s="28" t="str">
        <f>IF(Y114="","",IF(SUMIFS(METAS!$D:$D,METAS!$B:$B,PAUSAS!$E114)&gt;=Y114,0,Y114-SUMIFS(METAS!$D:$D,METAS!$B:$B,PAUSAS!$E114)))</f>
        <v/>
      </c>
      <c r="AA114" s="18" t="str">
        <f>IF($B114="","",IF(COUNTIF(BASE!$A:$A,PAUSAS!AA$3)=0,"",SUMIFS(BASE!$AA:$AA,BASE!$A:$A,PAUSAS!AA$3,BASE!$G:$G,PAUSAS!$B114)))</f>
        <v/>
      </c>
      <c r="AB114" s="18" t="str">
        <f>IF(AA114="","",IF(SUMIFS(METAS!$D:$D,METAS!$B:$B,PAUSAS!$E114)&gt;=AA114,0,AA114-SUMIFS(METAS!$D:$D,METAS!$B:$B,PAUSAS!$E114)))</f>
        <v/>
      </c>
      <c r="AC114" s="28" t="str">
        <f>IF($B114="","",IF(COUNTIF(BASE!$A:$A,PAUSAS!AC$3)=0,"",SUMIFS(BASE!$AA:$AA,BASE!$A:$A,PAUSAS!AC$3,BASE!$G:$G,PAUSAS!$B114)))</f>
        <v/>
      </c>
      <c r="AD114" s="28" t="str">
        <f>IF(AC114="","",IF(SUMIFS(METAS!$D:$D,METAS!$B:$B,PAUSAS!$E114)&gt;=AC114,0,AC114-SUMIFS(METAS!$D:$D,METAS!$B:$B,PAUSAS!$E114)))</f>
        <v/>
      </c>
      <c r="AE114" s="18" t="str">
        <f>IF($B114="","",IF(COUNTIF(BASE!$A:$A,PAUSAS!AE$3)=0,"",SUMIFS(BASE!$AA:$AA,BASE!$A:$A,PAUSAS!AE$3,BASE!$G:$G,PAUSAS!$B114)))</f>
        <v/>
      </c>
      <c r="AF114" s="18" t="str">
        <f>IF(AE114="","",IF(SUMIFS(METAS!$D:$D,METAS!$B:$B,PAUSAS!$E114)&gt;=AE114,0,AE114-SUMIFS(METAS!$D:$D,METAS!$B:$B,PAUSAS!$E114)))</f>
        <v/>
      </c>
      <c r="AG114" s="28" t="str">
        <f>IF($B114="","",IF(COUNTIF(BASE!$A:$A,PAUSAS!AG$3)=0,"",SUMIFS(BASE!$AA:$AA,BASE!$A:$A,PAUSAS!AG$3,BASE!$G:$G,PAUSAS!$B114)))</f>
        <v/>
      </c>
      <c r="AH114" s="28" t="str">
        <f>IF(AG114="","",IF(SUMIFS(METAS!$D:$D,METAS!$B:$B,PAUSAS!$E114)&gt;=AG114,0,AG114-SUMIFS(METAS!$D:$D,METAS!$B:$B,PAUSAS!$E114)))</f>
        <v/>
      </c>
      <c r="AI114" s="18" t="str">
        <f>IF($B114="","",IF(COUNTIF(BASE!$A:$A,PAUSAS!AI$3)=0,"",SUMIFS(BASE!$AA:$AA,BASE!$A:$A,PAUSAS!AI$3,BASE!$G:$G,PAUSAS!$B114)))</f>
        <v/>
      </c>
      <c r="AJ114" s="18" t="str">
        <f>IF(AI114="","",IF(SUMIFS(METAS!$D:$D,METAS!$B:$B,PAUSAS!$E114)&gt;=AI114,0,AI114-SUMIFS(METAS!$D:$D,METAS!$B:$B,PAUSAS!$E114)))</f>
        <v/>
      </c>
      <c r="AK114" s="28" t="str">
        <f>IF($B114="","",IF(COUNTIF(BASE!$A:$A,PAUSAS!AK$3)=0,"",SUMIFS(BASE!$AA:$AA,BASE!$A:$A,PAUSAS!AK$3,BASE!$G:$G,PAUSAS!$B114)))</f>
        <v/>
      </c>
      <c r="AL114" s="28" t="str">
        <f>IF(AK114="","",IF(SUMIFS(METAS!$D:$D,METAS!$B:$B,PAUSAS!$E114)&gt;=AK114,0,AK114-SUMIFS(METAS!$D:$D,METAS!$B:$B,PAUSAS!$E114)))</f>
        <v/>
      </c>
      <c r="AM114" s="18" t="str">
        <f>IF($B114="","",IF(COUNTIF(BASE!$A:$A,PAUSAS!AM$3)=0,"",SUMIFS(BASE!$AA:$AA,BASE!$A:$A,PAUSAS!AM$3,BASE!$G:$G,PAUSAS!$B114)))</f>
        <v/>
      </c>
      <c r="AN114" s="18" t="str">
        <f>IF(AM114="","",IF(SUMIFS(METAS!$D:$D,METAS!$B:$B,PAUSAS!$E114)&gt;=AM114,0,AM114-SUMIFS(METAS!$D:$D,METAS!$B:$B,PAUSAS!$E114)))</f>
        <v/>
      </c>
      <c r="AO114" s="28" t="str">
        <f>IF($B114="","",IF(COUNTIF(BASE!$A:$A,PAUSAS!AO$3)=0,"",SUMIFS(BASE!$AA:$AA,BASE!$A:$A,PAUSAS!AO$3,BASE!$G:$G,PAUSAS!$B114)))</f>
        <v/>
      </c>
      <c r="AP114" s="28" t="str">
        <f>IF(AO114="","",IF(SUMIFS(METAS!$D:$D,METAS!$B:$B,PAUSAS!$E114)&gt;=AO114,0,AO114-SUMIFS(METAS!$D:$D,METAS!$B:$B,PAUSAS!$E114)))</f>
        <v/>
      </c>
      <c r="AQ114" s="18" t="str">
        <f>IF($B114="","",IF(COUNTIF(BASE!$A:$A,PAUSAS!AQ$3)=0,"",SUMIFS(BASE!$AA:$AA,BASE!$A:$A,PAUSAS!AQ$3,BASE!$G:$G,PAUSAS!$B114)))</f>
        <v/>
      </c>
      <c r="AR114" s="18" t="str">
        <f>IF(AQ114="","",IF(SUMIFS(METAS!$D:$D,METAS!$B:$B,PAUSAS!$E114)&gt;=AQ114,0,AQ114-SUMIFS(METAS!$D:$D,METAS!$B:$B,PAUSAS!$E114)))</f>
        <v/>
      </c>
      <c r="AS114" s="28" t="str">
        <f>IF($B114="","",IF(COUNTIF(BASE!$A:$A,PAUSAS!AS$3)=0,"",SUMIFS(BASE!$AA:$AA,BASE!$A:$A,PAUSAS!AS$3,BASE!$G:$G,PAUSAS!$B114)))</f>
        <v/>
      </c>
      <c r="AT114" s="28" t="str">
        <f>IF(AS114="","",IF(SUMIFS(METAS!$D:$D,METAS!$B:$B,PAUSAS!$E114)&gt;=AS114,0,AS114-SUMIFS(METAS!$D:$D,METAS!$B:$B,PAUSAS!$E114)))</f>
        <v/>
      </c>
      <c r="AU114" s="18" t="str">
        <f>IF($B114="","",IF(COUNTIF(BASE!$A:$A,PAUSAS!AU$3)=0,"",SUMIFS(BASE!$AA:$AA,BASE!$A:$A,PAUSAS!AU$3,BASE!$G:$G,PAUSAS!$B114)))</f>
        <v/>
      </c>
      <c r="AV114" s="18" t="str">
        <f>IF(AU114="","",IF(SUMIFS(METAS!$D:$D,METAS!$B:$B,PAUSAS!$E114)&gt;=AU114,0,AU114-SUMIFS(METAS!$D:$D,METAS!$B:$B,PAUSAS!$E114)))</f>
        <v/>
      </c>
      <c r="AW114" s="28" t="str">
        <f>IF($B114="","",IF(COUNTIF(BASE!$A:$A,PAUSAS!AW$3)=0,"",SUMIFS(BASE!$AA:$AA,BASE!$A:$A,PAUSAS!AW$3,BASE!$G:$G,PAUSAS!$B114)))</f>
        <v/>
      </c>
      <c r="AX114" s="28" t="str">
        <f>IF(AW114="","",IF(SUMIFS(METAS!$D:$D,METAS!$B:$B,PAUSAS!$E114)&gt;=AW114,0,AW114-SUMIFS(METAS!$D:$D,METAS!$B:$B,PAUSAS!$E114)))</f>
        <v/>
      </c>
      <c r="AY114" s="18" t="str">
        <f>IF($B114="","",IF(COUNTIF(BASE!$A:$A,PAUSAS!AY$3)=0,"",SUMIFS(BASE!$AA:$AA,BASE!$A:$A,PAUSAS!AY$3,BASE!$G:$G,PAUSAS!$B114)))</f>
        <v/>
      </c>
      <c r="AZ114" s="18" t="str">
        <f>IF(AY114="","",IF(SUMIFS(METAS!$D:$D,METAS!$B:$B,PAUSAS!$E114)&gt;=AY114,0,AY114-SUMIFS(METAS!$D:$D,METAS!$B:$B,PAUSAS!$E114)))</f>
        <v/>
      </c>
      <c r="BA114" s="28" t="str">
        <f>IF($B114="","",IF(COUNTIF(BASE!$A:$A,PAUSAS!BA$3)=0,"",SUMIFS(BASE!$AA:$AA,BASE!$A:$A,PAUSAS!BA$3,BASE!$G:$G,PAUSAS!$B114)))</f>
        <v/>
      </c>
      <c r="BB114" s="28" t="str">
        <f>IF(BA114="","",IF(SUMIFS(METAS!$D:$D,METAS!$B:$B,PAUSAS!$E114)&gt;=BA114,0,BA114-SUMIFS(METAS!$D:$D,METAS!$B:$B,PAUSAS!$E114)))</f>
        <v/>
      </c>
      <c r="BC114" s="18" t="str">
        <f>IF($B114="","",IF(COUNTIF(BASE!$A:$A,PAUSAS!BC$3)=0,"",SUMIFS(BASE!$AA:$AA,BASE!$A:$A,PAUSAS!BC$3,BASE!$G:$G,PAUSAS!$B114)))</f>
        <v/>
      </c>
      <c r="BD114" s="18" t="str">
        <f>IF(BC114="","",IF(SUMIFS(METAS!$D:$D,METAS!$B:$B,PAUSAS!$E114)&gt;=BC114,0,BC114-SUMIFS(METAS!$D:$D,METAS!$B:$B,PAUSAS!$E114)))</f>
        <v/>
      </c>
      <c r="BE114" s="28" t="str">
        <f>IF($B114="","",IF(COUNTIF(BASE!$A:$A,PAUSAS!BE$3)=0,"",SUMIFS(BASE!$AA:$AA,BASE!$A:$A,PAUSAS!BE$3,BASE!$G:$G,PAUSAS!$B114)))</f>
        <v/>
      </c>
      <c r="BF114" s="28" t="str">
        <f>IF(BE114="","",IF(SUMIFS(METAS!$D:$D,METAS!$B:$B,PAUSAS!$E114)&gt;=BE114,0,BE114-SUMIFS(METAS!$D:$D,METAS!$B:$B,PAUSAS!$E114)))</f>
        <v/>
      </c>
      <c r="BG114" s="18" t="str">
        <f>IF($B114="","",IF(COUNTIF(BASE!$A:$A,PAUSAS!BG$3)=0,"",SUMIFS(BASE!$AA:$AA,BASE!$A:$A,PAUSAS!BG$3,BASE!$G:$G,PAUSAS!$B114)))</f>
        <v/>
      </c>
      <c r="BH114" s="18" t="str">
        <f>IF(BG114="","",IF(SUMIFS(METAS!$D:$D,METAS!$B:$B,PAUSAS!$E114)&gt;=BG114,0,BG114-SUMIFS(METAS!$D:$D,METAS!$B:$B,PAUSAS!$E114)))</f>
        <v/>
      </c>
      <c r="BI114" s="28" t="str">
        <f>IF($B114="","",IF(COUNTIF(BASE!$A:$A,PAUSAS!BI$3)=0,"",SUMIFS(BASE!$AA:$AA,BASE!$A:$A,PAUSAS!BI$3,BASE!$G:$G,PAUSAS!$B114)))</f>
        <v/>
      </c>
      <c r="BJ114" s="28" t="str">
        <f>IF(BI114="","",IF(SUMIFS(METAS!$D:$D,METAS!$B:$B,PAUSAS!$E114)&gt;=BI114,0,BI114-SUMIFS(METAS!$D:$D,METAS!$B:$B,PAUSAS!$E114)))</f>
        <v/>
      </c>
      <c r="BK114" s="18" t="str">
        <f>IF($B114="","",IF(COUNTIF(BASE!$A:$A,PAUSAS!BK$3)=0,"",SUMIFS(BASE!$AA:$AA,BASE!$A:$A,PAUSAS!BK$3,BASE!$G:$G,PAUSAS!$B114)))</f>
        <v/>
      </c>
      <c r="BL114" s="18" t="str">
        <f>IF(BK114="","",IF(SUMIFS(METAS!$D:$D,METAS!$B:$B,PAUSAS!$E114)&gt;=BK114,0,BK114-SUMIFS(METAS!$D:$D,METAS!$B:$B,PAUSAS!$E114)))</f>
        <v/>
      </c>
      <c r="BM114" s="28" t="str">
        <f>IF($B114="","",IF(COUNTIF(BASE!$A:$A,PAUSAS!BM$3)=0,"",SUMIFS(BASE!$AA:$AA,BASE!$A:$A,PAUSAS!BM$3,BASE!$G:$G,PAUSAS!$B114)))</f>
        <v/>
      </c>
      <c r="BN114" s="28" t="str">
        <f>IF(BM114="","",IF(SUMIFS(METAS!$D:$D,METAS!$B:$B,PAUSAS!$E114)&gt;=BM114,0,BM114-SUMIFS(METAS!$D:$D,METAS!$B:$B,PAUSAS!$E114)))</f>
        <v/>
      </c>
      <c r="BO114" s="18" t="str">
        <f>IF($B114="","",IF(COUNTIF(BASE!$A:$A,PAUSAS!BO$3)=0,"",SUMIFS(BASE!$AA:$AA,BASE!$A:$A,PAUSAS!BO$3,BASE!$G:$G,PAUSAS!$B114)))</f>
        <v/>
      </c>
      <c r="BP114" s="18" t="str">
        <f>IF(BO114="","",IF(SUMIFS(METAS!$D:$D,METAS!$B:$B,PAUSAS!$E114)&gt;=BO114,0,BO114-SUMIFS(METAS!$D:$D,METAS!$B:$B,PAUSAS!$E114)))</f>
        <v/>
      </c>
      <c r="BQ114" s="28" t="str">
        <f>IF($B114="","",IF(COUNTIF(BASE!$A:$A,PAUSAS!BQ$3)=0,"",SUMIFS(BASE!$AA:$AA,BASE!$A:$A,PAUSAS!BQ$3,BASE!$G:$G,PAUSAS!$B114)))</f>
        <v/>
      </c>
      <c r="BR114" s="28" t="str">
        <f>IF(BQ114="","",IF(SUMIFS(METAS!$D:$D,METAS!$B:$B,PAUSAS!$E114)&gt;=BQ114,0,BQ114-SUMIFS(METAS!$D:$D,METAS!$B:$B,PAUSAS!$E114)))</f>
        <v/>
      </c>
      <c r="BS114" s="18" t="str">
        <f>IF($B114="","",IF(COUNTIF(BASE!$A:$A,PAUSAS!BS$3)=0,"",SUMIFS(BASE!$AA:$AA,BASE!$A:$A,PAUSAS!BS$3,BASE!$G:$G,PAUSAS!$B114)))</f>
        <v/>
      </c>
      <c r="BT114" s="18" t="str">
        <f>IF(BS114="","",IF(SUMIFS(METAS!$D:$D,METAS!$B:$B,PAUSAS!$E114)&gt;=BS114,0,BS114-SUMIFS(METAS!$D:$D,METAS!$B:$B,PAUSAS!$E114)))</f>
        <v/>
      </c>
      <c r="BU114" s="28" t="str">
        <f>IF($B114="","",IF(COUNTIF(BASE!$A:$A,PAUSAS!BU$3)=0,"",SUMIFS(BASE!$AA:$AA,BASE!$A:$A,PAUSAS!BU$3,BASE!$G:$G,PAUSAS!$B114)))</f>
        <v/>
      </c>
      <c r="BV114" s="28" t="str">
        <f>IF(BU114="","",IF(SUMIFS(METAS!$D:$D,METAS!$B:$B,PAUSAS!$E114)&gt;=BU114,0,BU114-SUMIFS(METAS!$D:$D,METAS!$B:$B,PAUSAS!$E114)))</f>
        <v/>
      </c>
    </row>
    <row r="115" spans="2:74" s="8" customFormat="1" x14ac:dyDescent="0.25">
      <c r="B115" s="50"/>
      <c r="C115" s="16" t="str">
        <f>IF($B115="","",VLOOKUP($B115,EQUIPE!$B:$E,2,0))</f>
        <v/>
      </c>
      <c r="D115" s="16" t="str">
        <f>IF($B115="","",VLOOKUP($B115,EQUIPE!$B:$F,5,0))</f>
        <v/>
      </c>
      <c r="E115" s="18" t="str">
        <f>IF($B115="","",VLOOKUP($B115,EQUIPE!$B:$E,3,0))</f>
        <v/>
      </c>
      <c r="F115" s="16" t="str">
        <f>IF($B115="","",VLOOKUP($B115,EQUIPE!$B:$E,4,0))</f>
        <v/>
      </c>
      <c r="H115" s="18" t="str">
        <f>IF($B115="","",SUMIFS(ABS!$H:$H,ABS!$B:$B,PAUSAS!$B115)*SUMIFS(METAS!$D:$D,METAS!$B:$B,PAUSAS!$E115))</f>
        <v/>
      </c>
      <c r="I115" s="18" t="str">
        <f t="shared" si="1"/>
        <v/>
      </c>
      <c r="J115" s="18" t="str">
        <f t="shared" si="2"/>
        <v/>
      </c>
      <c r="K115" s="19" t="str">
        <f t="shared" si="4"/>
        <v/>
      </c>
      <c r="M115" s="28" t="str">
        <f>IF($B115="","",IF(COUNTIF(BASE!$A:$A,PAUSAS!M$3)=0,"",SUMIFS(BASE!$AA:$AA,BASE!$A:$A,PAUSAS!M$3,BASE!$G:$G,PAUSAS!$B115)))</f>
        <v/>
      </c>
      <c r="N115" s="28" t="str">
        <f>IF(M115="","",IF(SUMIFS(METAS!$D:$D,METAS!$B:$B,PAUSAS!$E115)&gt;=M115,0,M115-SUMIFS(METAS!$D:$D,METAS!$B:$B,PAUSAS!$E115)))</f>
        <v/>
      </c>
      <c r="O115" s="18" t="str">
        <f>IF($B115="","",IF(COUNTIF(BASE!$A:$A,PAUSAS!O$3)=0,"",SUMIFS(BASE!$AA:$AA,BASE!$A:$A,PAUSAS!O$3,BASE!$G:$G,PAUSAS!$B115)))</f>
        <v/>
      </c>
      <c r="P115" s="18" t="str">
        <f>IF(O115="","",IF(SUMIFS(METAS!$D:$D,METAS!$B:$B,PAUSAS!$E115)&gt;=O115,0,O115-SUMIFS(METAS!$D:$D,METAS!$B:$B,PAUSAS!$E115)))</f>
        <v/>
      </c>
      <c r="Q115" s="28" t="str">
        <f>IF($B115="","",IF(COUNTIF(BASE!$A:$A,PAUSAS!Q$3)=0,"",SUMIFS(BASE!$AA:$AA,BASE!$A:$A,PAUSAS!Q$3,BASE!$G:$G,PAUSAS!$B115)))</f>
        <v/>
      </c>
      <c r="R115" s="28" t="str">
        <f>IF(Q115="","",IF(SUMIFS(METAS!$D:$D,METAS!$B:$B,PAUSAS!$E115)&gt;=Q115,0,Q115-SUMIFS(METAS!$D:$D,METAS!$B:$B,PAUSAS!$E115)))</f>
        <v/>
      </c>
      <c r="S115" s="18" t="str">
        <f>IF($B115="","",IF(COUNTIF(BASE!$A:$A,PAUSAS!S$3)=0,"",SUMIFS(BASE!$AA:$AA,BASE!$A:$A,PAUSAS!S$3,BASE!$G:$G,PAUSAS!$B115)))</f>
        <v/>
      </c>
      <c r="T115" s="18" t="str">
        <f>IF(S115="","",IF(SUMIFS(METAS!$D:$D,METAS!$B:$B,PAUSAS!$E115)&gt;=S115,0,S115-SUMIFS(METAS!$D:$D,METAS!$B:$B,PAUSAS!$E115)))</f>
        <v/>
      </c>
      <c r="U115" s="28" t="str">
        <f>IF($B115="","",IF(COUNTIF(BASE!$A:$A,PAUSAS!U$3)=0,"",SUMIFS(BASE!$AA:$AA,BASE!$A:$A,PAUSAS!U$3,BASE!$G:$G,PAUSAS!$B115)))</f>
        <v/>
      </c>
      <c r="V115" s="28" t="str">
        <f>IF(U115="","",IF(SUMIFS(METAS!$D:$D,METAS!$B:$B,PAUSAS!$E115)&gt;=U115,0,U115-SUMIFS(METAS!$D:$D,METAS!$B:$B,PAUSAS!$E115)))</f>
        <v/>
      </c>
      <c r="W115" s="18" t="str">
        <f>IF($B115="","",IF(COUNTIF(BASE!$A:$A,PAUSAS!W$3)=0,"",SUMIFS(BASE!$AA:$AA,BASE!$A:$A,PAUSAS!W$3,BASE!$G:$G,PAUSAS!$B115)))</f>
        <v/>
      </c>
      <c r="X115" s="18" t="str">
        <f>IF(W115="","",IF(SUMIFS(METAS!$D:$D,METAS!$B:$B,PAUSAS!$E115)&gt;=W115,0,W115-SUMIFS(METAS!$D:$D,METAS!$B:$B,PAUSAS!$E115)))</f>
        <v/>
      </c>
      <c r="Y115" s="28" t="str">
        <f>IF($B115="","",IF(COUNTIF(BASE!$A:$A,PAUSAS!Y$3)=0,"",SUMIFS(BASE!$AA:$AA,BASE!$A:$A,PAUSAS!Y$3,BASE!$G:$G,PAUSAS!$B115)))</f>
        <v/>
      </c>
      <c r="Z115" s="28" t="str">
        <f>IF(Y115="","",IF(SUMIFS(METAS!$D:$D,METAS!$B:$B,PAUSAS!$E115)&gt;=Y115,0,Y115-SUMIFS(METAS!$D:$D,METAS!$B:$B,PAUSAS!$E115)))</f>
        <v/>
      </c>
      <c r="AA115" s="18" t="str">
        <f>IF($B115="","",IF(COUNTIF(BASE!$A:$A,PAUSAS!AA$3)=0,"",SUMIFS(BASE!$AA:$AA,BASE!$A:$A,PAUSAS!AA$3,BASE!$G:$G,PAUSAS!$B115)))</f>
        <v/>
      </c>
      <c r="AB115" s="18" t="str">
        <f>IF(AA115="","",IF(SUMIFS(METAS!$D:$D,METAS!$B:$B,PAUSAS!$E115)&gt;=AA115,0,AA115-SUMIFS(METAS!$D:$D,METAS!$B:$B,PAUSAS!$E115)))</f>
        <v/>
      </c>
      <c r="AC115" s="28" t="str">
        <f>IF($B115="","",IF(COUNTIF(BASE!$A:$A,PAUSAS!AC$3)=0,"",SUMIFS(BASE!$AA:$AA,BASE!$A:$A,PAUSAS!AC$3,BASE!$G:$G,PAUSAS!$B115)))</f>
        <v/>
      </c>
      <c r="AD115" s="28" t="str">
        <f>IF(AC115="","",IF(SUMIFS(METAS!$D:$D,METAS!$B:$B,PAUSAS!$E115)&gt;=AC115,0,AC115-SUMIFS(METAS!$D:$D,METAS!$B:$B,PAUSAS!$E115)))</f>
        <v/>
      </c>
      <c r="AE115" s="18" t="str">
        <f>IF($B115="","",IF(COUNTIF(BASE!$A:$A,PAUSAS!AE$3)=0,"",SUMIFS(BASE!$AA:$AA,BASE!$A:$A,PAUSAS!AE$3,BASE!$G:$G,PAUSAS!$B115)))</f>
        <v/>
      </c>
      <c r="AF115" s="18" t="str">
        <f>IF(AE115="","",IF(SUMIFS(METAS!$D:$D,METAS!$B:$B,PAUSAS!$E115)&gt;=AE115,0,AE115-SUMIFS(METAS!$D:$D,METAS!$B:$B,PAUSAS!$E115)))</f>
        <v/>
      </c>
      <c r="AG115" s="28" t="str">
        <f>IF($B115="","",IF(COUNTIF(BASE!$A:$A,PAUSAS!AG$3)=0,"",SUMIFS(BASE!$AA:$AA,BASE!$A:$A,PAUSAS!AG$3,BASE!$G:$G,PAUSAS!$B115)))</f>
        <v/>
      </c>
      <c r="AH115" s="28" t="str">
        <f>IF(AG115="","",IF(SUMIFS(METAS!$D:$D,METAS!$B:$B,PAUSAS!$E115)&gt;=AG115,0,AG115-SUMIFS(METAS!$D:$D,METAS!$B:$B,PAUSAS!$E115)))</f>
        <v/>
      </c>
      <c r="AI115" s="18" t="str">
        <f>IF($B115="","",IF(COUNTIF(BASE!$A:$A,PAUSAS!AI$3)=0,"",SUMIFS(BASE!$AA:$AA,BASE!$A:$A,PAUSAS!AI$3,BASE!$G:$G,PAUSAS!$B115)))</f>
        <v/>
      </c>
      <c r="AJ115" s="18" t="str">
        <f>IF(AI115="","",IF(SUMIFS(METAS!$D:$D,METAS!$B:$B,PAUSAS!$E115)&gt;=AI115,0,AI115-SUMIFS(METAS!$D:$D,METAS!$B:$B,PAUSAS!$E115)))</f>
        <v/>
      </c>
      <c r="AK115" s="28" t="str">
        <f>IF($B115="","",IF(COUNTIF(BASE!$A:$A,PAUSAS!AK$3)=0,"",SUMIFS(BASE!$AA:$AA,BASE!$A:$A,PAUSAS!AK$3,BASE!$G:$G,PAUSAS!$B115)))</f>
        <v/>
      </c>
      <c r="AL115" s="28" t="str">
        <f>IF(AK115="","",IF(SUMIFS(METAS!$D:$D,METAS!$B:$B,PAUSAS!$E115)&gt;=AK115,0,AK115-SUMIFS(METAS!$D:$D,METAS!$B:$B,PAUSAS!$E115)))</f>
        <v/>
      </c>
      <c r="AM115" s="18" t="str">
        <f>IF($B115="","",IF(COUNTIF(BASE!$A:$A,PAUSAS!AM$3)=0,"",SUMIFS(BASE!$AA:$AA,BASE!$A:$A,PAUSAS!AM$3,BASE!$G:$G,PAUSAS!$B115)))</f>
        <v/>
      </c>
      <c r="AN115" s="18" t="str">
        <f>IF(AM115="","",IF(SUMIFS(METAS!$D:$D,METAS!$B:$B,PAUSAS!$E115)&gt;=AM115,0,AM115-SUMIFS(METAS!$D:$D,METAS!$B:$B,PAUSAS!$E115)))</f>
        <v/>
      </c>
      <c r="AO115" s="28" t="str">
        <f>IF($B115="","",IF(COUNTIF(BASE!$A:$A,PAUSAS!AO$3)=0,"",SUMIFS(BASE!$AA:$AA,BASE!$A:$A,PAUSAS!AO$3,BASE!$G:$G,PAUSAS!$B115)))</f>
        <v/>
      </c>
      <c r="AP115" s="28" t="str">
        <f>IF(AO115="","",IF(SUMIFS(METAS!$D:$D,METAS!$B:$B,PAUSAS!$E115)&gt;=AO115,0,AO115-SUMIFS(METAS!$D:$D,METAS!$B:$B,PAUSAS!$E115)))</f>
        <v/>
      </c>
      <c r="AQ115" s="18" t="str">
        <f>IF($B115="","",IF(COUNTIF(BASE!$A:$A,PAUSAS!AQ$3)=0,"",SUMIFS(BASE!$AA:$AA,BASE!$A:$A,PAUSAS!AQ$3,BASE!$G:$G,PAUSAS!$B115)))</f>
        <v/>
      </c>
      <c r="AR115" s="18" t="str">
        <f>IF(AQ115="","",IF(SUMIFS(METAS!$D:$D,METAS!$B:$B,PAUSAS!$E115)&gt;=AQ115,0,AQ115-SUMIFS(METAS!$D:$D,METAS!$B:$B,PAUSAS!$E115)))</f>
        <v/>
      </c>
      <c r="AS115" s="28" t="str">
        <f>IF($B115="","",IF(COUNTIF(BASE!$A:$A,PAUSAS!AS$3)=0,"",SUMIFS(BASE!$AA:$AA,BASE!$A:$A,PAUSAS!AS$3,BASE!$G:$G,PAUSAS!$B115)))</f>
        <v/>
      </c>
      <c r="AT115" s="28" t="str">
        <f>IF(AS115="","",IF(SUMIFS(METAS!$D:$D,METAS!$B:$B,PAUSAS!$E115)&gt;=AS115,0,AS115-SUMIFS(METAS!$D:$D,METAS!$B:$B,PAUSAS!$E115)))</f>
        <v/>
      </c>
      <c r="AU115" s="18" t="str">
        <f>IF($B115="","",IF(COUNTIF(BASE!$A:$A,PAUSAS!AU$3)=0,"",SUMIFS(BASE!$AA:$AA,BASE!$A:$A,PAUSAS!AU$3,BASE!$G:$G,PAUSAS!$B115)))</f>
        <v/>
      </c>
      <c r="AV115" s="18" t="str">
        <f>IF(AU115="","",IF(SUMIFS(METAS!$D:$D,METAS!$B:$B,PAUSAS!$E115)&gt;=AU115,0,AU115-SUMIFS(METAS!$D:$D,METAS!$B:$B,PAUSAS!$E115)))</f>
        <v/>
      </c>
      <c r="AW115" s="28" t="str">
        <f>IF($B115="","",IF(COUNTIF(BASE!$A:$A,PAUSAS!AW$3)=0,"",SUMIFS(BASE!$AA:$AA,BASE!$A:$A,PAUSAS!AW$3,BASE!$G:$G,PAUSAS!$B115)))</f>
        <v/>
      </c>
      <c r="AX115" s="28" t="str">
        <f>IF(AW115="","",IF(SUMIFS(METAS!$D:$D,METAS!$B:$B,PAUSAS!$E115)&gt;=AW115,0,AW115-SUMIFS(METAS!$D:$D,METAS!$B:$B,PAUSAS!$E115)))</f>
        <v/>
      </c>
      <c r="AY115" s="18" t="str">
        <f>IF($B115="","",IF(COUNTIF(BASE!$A:$A,PAUSAS!AY$3)=0,"",SUMIFS(BASE!$AA:$AA,BASE!$A:$A,PAUSAS!AY$3,BASE!$G:$G,PAUSAS!$B115)))</f>
        <v/>
      </c>
      <c r="AZ115" s="18" t="str">
        <f>IF(AY115="","",IF(SUMIFS(METAS!$D:$D,METAS!$B:$B,PAUSAS!$E115)&gt;=AY115,0,AY115-SUMIFS(METAS!$D:$D,METAS!$B:$B,PAUSAS!$E115)))</f>
        <v/>
      </c>
      <c r="BA115" s="28" t="str">
        <f>IF($B115="","",IF(COUNTIF(BASE!$A:$A,PAUSAS!BA$3)=0,"",SUMIFS(BASE!$AA:$AA,BASE!$A:$A,PAUSAS!BA$3,BASE!$G:$G,PAUSAS!$B115)))</f>
        <v/>
      </c>
      <c r="BB115" s="28" t="str">
        <f>IF(BA115="","",IF(SUMIFS(METAS!$D:$D,METAS!$B:$B,PAUSAS!$E115)&gt;=BA115,0,BA115-SUMIFS(METAS!$D:$D,METAS!$B:$B,PAUSAS!$E115)))</f>
        <v/>
      </c>
      <c r="BC115" s="18" t="str">
        <f>IF($B115="","",IF(COUNTIF(BASE!$A:$A,PAUSAS!BC$3)=0,"",SUMIFS(BASE!$AA:$AA,BASE!$A:$A,PAUSAS!BC$3,BASE!$G:$G,PAUSAS!$B115)))</f>
        <v/>
      </c>
      <c r="BD115" s="18" t="str">
        <f>IF(BC115="","",IF(SUMIFS(METAS!$D:$D,METAS!$B:$B,PAUSAS!$E115)&gt;=BC115,0,BC115-SUMIFS(METAS!$D:$D,METAS!$B:$B,PAUSAS!$E115)))</f>
        <v/>
      </c>
      <c r="BE115" s="28" t="str">
        <f>IF($B115="","",IF(COUNTIF(BASE!$A:$A,PAUSAS!BE$3)=0,"",SUMIFS(BASE!$AA:$AA,BASE!$A:$A,PAUSAS!BE$3,BASE!$G:$G,PAUSAS!$B115)))</f>
        <v/>
      </c>
      <c r="BF115" s="28" t="str">
        <f>IF(BE115="","",IF(SUMIFS(METAS!$D:$D,METAS!$B:$B,PAUSAS!$E115)&gt;=BE115,0,BE115-SUMIFS(METAS!$D:$D,METAS!$B:$B,PAUSAS!$E115)))</f>
        <v/>
      </c>
      <c r="BG115" s="18" t="str">
        <f>IF($B115="","",IF(COUNTIF(BASE!$A:$A,PAUSAS!BG$3)=0,"",SUMIFS(BASE!$AA:$AA,BASE!$A:$A,PAUSAS!BG$3,BASE!$G:$G,PAUSAS!$B115)))</f>
        <v/>
      </c>
      <c r="BH115" s="18" t="str">
        <f>IF(BG115="","",IF(SUMIFS(METAS!$D:$D,METAS!$B:$B,PAUSAS!$E115)&gt;=BG115,0,BG115-SUMIFS(METAS!$D:$D,METAS!$B:$B,PAUSAS!$E115)))</f>
        <v/>
      </c>
      <c r="BI115" s="28" t="str">
        <f>IF($B115="","",IF(COUNTIF(BASE!$A:$A,PAUSAS!BI$3)=0,"",SUMIFS(BASE!$AA:$AA,BASE!$A:$A,PAUSAS!BI$3,BASE!$G:$G,PAUSAS!$B115)))</f>
        <v/>
      </c>
      <c r="BJ115" s="28" t="str">
        <f>IF(BI115="","",IF(SUMIFS(METAS!$D:$D,METAS!$B:$B,PAUSAS!$E115)&gt;=BI115,0,BI115-SUMIFS(METAS!$D:$D,METAS!$B:$B,PAUSAS!$E115)))</f>
        <v/>
      </c>
      <c r="BK115" s="18" t="str">
        <f>IF($B115="","",IF(COUNTIF(BASE!$A:$A,PAUSAS!BK$3)=0,"",SUMIFS(BASE!$AA:$AA,BASE!$A:$A,PAUSAS!BK$3,BASE!$G:$G,PAUSAS!$B115)))</f>
        <v/>
      </c>
      <c r="BL115" s="18" t="str">
        <f>IF(BK115="","",IF(SUMIFS(METAS!$D:$D,METAS!$B:$B,PAUSAS!$E115)&gt;=BK115,0,BK115-SUMIFS(METAS!$D:$D,METAS!$B:$B,PAUSAS!$E115)))</f>
        <v/>
      </c>
      <c r="BM115" s="28" t="str">
        <f>IF($B115="","",IF(COUNTIF(BASE!$A:$A,PAUSAS!BM$3)=0,"",SUMIFS(BASE!$AA:$AA,BASE!$A:$A,PAUSAS!BM$3,BASE!$G:$G,PAUSAS!$B115)))</f>
        <v/>
      </c>
      <c r="BN115" s="28" t="str">
        <f>IF(BM115="","",IF(SUMIFS(METAS!$D:$D,METAS!$B:$B,PAUSAS!$E115)&gt;=BM115,0,BM115-SUMIFS(METAS!$D:$D,METAS!$B:$B,PAUSAS!$E115)))</f>
        <v/>
      </c>
      <c r="BO115" s="18" t="str">
        <f>IF($B115="","",IF(COUNTIF(BASE!$A:$A,PAUSAS!BO$3)=0,"",SUMIFS(BASE!$AA:$AA,BASE!$A:$A,PAUSAS!BO$3,BASE!$G:$G,PAUSAS!$B115)))</f>
        <v/>
      </c>
      <c r="BP115" s="18" t="str">
        <f>IF(BO115="","",IF(SUMIFS(METAS!$D:$D,METAS!$B:$B,PAUSAS!$E115)&gt;=BO115,0,BO115-SUMIFS(METAS!$D:$D,METAS!$B:$B,PAUSAS!$E115)))</f>
        <v/>
      </c>
      <c r="BQ115" s="28" t="str">
        <f>IF($B115="","",IF(COUNTIF(BASE!$A:$A,PAUSAS!BQ$3)=0,"",SUMIFS(BASE!$AA:$AA,BASE!$A:$A,PAUSAS!BQ$3,BASE!$G:$G,PAUSAS!$B115)))</f>
        <v/>
      </c>
      <c r="BR115" s="28" t="str">
        <f>IF(BQ115="","",IF(SUMIFS(METAS!$D:$D,METAS!$B:$B,PAUSAS!$E115)&gt;=BQ115,0,BQ115-SUMIFS(METAS!$D:$D,METAS!$B:$B,PAUSAS!$E115)))</f>
        <v/>
      </c>
      <c r="BS115" s="18" t="str">
        <f>IF($B115="","",IF(COUNTIF(BASE!$A:$A,PAUSAS!BS$3)=0,"",SUMIFS(BASE!$AA:$AA,BASE!$A:$A,PAUSAS!BS$3,BASE!$G:$G,PAUSAS!$B115)))</f>
        <v/>
      </c>
      <c r="BT115" s="18" t="str">
        <f>IF(BS115="","",IF(SUMIFS(METAS!$D:$D,METAS!$B:$B,PAUSAS!$E115)&gt;=BS115,0,BS115-SUMIFS(METAS!$D:$D,METAS!$B:$B,PAUSAS!$E115)))</f>
        <v/>
      </c>
      <c r="BU115" s="28" t="str">
        <f>IF($B115="","",IF(COUNTIF(BASE!$A:$A,PAUSAS!BU$3)=0,"",SUMIFS(BASE!$AA:$AA,BASE!$A:$A,PAUSAS!BU$3,BASE!$G:$G,PAUSAS!$B115)))</f>
        <v/>
      </c>
      <c r="BV115" s="28" t="str">
        <f>IF(BU115="","",IF(SUMIFS(METAS!$D:$D,METAS!$B:$B,PAUSAS!$E115)&gt;=BU115,0,BU115-SUMIFS(METAS!$D:$D,METAS!$B:$B,PAUSAS!$E115)))</f>
        <v/>
      </c>
    </row>
    <row r="116" spans="2:74" s="8" customFormat="1" x14ac:dyDescent="0.25">
      <c r="B116" s="50"/>
      <c r="C116" s="16" t="str">
        <f>IF($B116="","",VLOOKUP($B116,EQUIPE!$B:$E,2,0))</f>
        <v/>
      </c>
      <c r="D116" s="16" t="str">
        <f>IF($B116="","",VLOOKUP($B116,EQUIPE!$B:$F,5,0))</f>
        <v/>
      </c>
      <c r="E116" s="18" t="str">
        <f>IF($B116="","",VLOOKUP($B116,EQUIPE!$B:$E,3,0))</f>
        <v/>
      </c>
      <c r="F116" s="16" t="str">
        <f>IF($B116="","",VLOOKUP($B116,EQUIPE!$B:$E,4,0))</f>
        <v/>
      </c>
      <c r="H116" s="18" t="str">
        <f>IF($B116="","",SUMIFS(ABS!$H:$H,ABS!$B:$B,PAUSAS!$B116)*SUMIFS(METAS!$D:$D,METAS!$B:$B,PAUSAS!$E116))</f>
        <v/>
      </c>
      <c r="I116" s="18" t="str">
        <f t="shared" ref="I116:I150" si="5">IF($B116="","",SUMIF($M$4:$BV$4,$M$4,$M116:$BV116))</f>
        <v/>
      </c>
      <c r="J116" s="18" t="str">
        <f t="shared" ref="J116:J150" si="6">IF($B116="","",SUMIF($M$4:$BV$4,$N$4,$M116:$BV116))</f>
        <v/>
      </c>
      <c r="K116" s="19" t="str">
        <f t="shared" si="4"/>
        <v/>
      </c>
      <c r="M116" s="28" t="str">
        <f>IF($B116="","",IF(COUNTIF(BASE!$A:$A,PAUSAS!M$3)=0,"",SUMIFS(BASE!$AA:$AA,BASE!$A:$A,PAUSAS!M$3,BASE!$G:$G,PAUSAS!$B116)))</f>
        <v/>
      </c>
      <c r="N116" s="28" t="str">
        <f>IF(M116="","",IF(SUMIFS(METAS!$D:$D,METAS!$B:$B,PAUSAS!$E116)&gt;=M116,0,M116-SUMIFS(METAS!$D:$D,METAS!$B:$B,PAUSAS!$E116)))</f>
        <v/>
      </c>
      <c r="O116" s="18" t="str">
        <f>IF($B116="","",IF(COUNTIF(BASE!$A:$A,PAUSAS!O$3)=0,"",SUMIFS(BASE!$AA:$AA,BASE!$A:$A,PAUSAS!O$3,BASE!$G:$G,PAUSAS!$B116)))</f>
        <v/>
      </c>
      <c r="P116" s="18" t="str">
        <f>IF(O116="","",IF(SUMIFS(METAS!$D:$D,METAS!$B:$B,PAUSAS!$E116)&gt;=O116,0,O116-SUMIFS(METAS!$D:$D,METAS!$B:$B,PAUSAS!$E116)))</f>
        <v/>
      </c>
      <c r="Q116" s="28" t="str">
        <f>IF($B116="","",IF(COUNTIF(BASE!$A:$A,PAUSAS!Q$3)=0,"",SUMIFS(BASE!$AA:$AA,BASE!$A:$A,PAUSAS!Q$3,BASE!$G:$G,PAUSAS!$B116)))</f>
        <v/>
      </c>
      <c r="R116" s="28" t="str">
        <f>IF(Q116="","",IF(SUMIFS(METAS!$D:$D,METAS!$B:$B,PAUSAS!$E116)&gt;=Q116,0,Q116-SUMIFS(METAS!$D:$D,METAS!$B:$B,PAUSAS!$E116)))</f>
        <v/>
      </c>
      <c r="S116" s="18" t="str">
        <f>IF($B116="","",IF(COUNTIF(BASE!$A:$A,PAUSAS!S$3)=0,"",SUMIFS(BASE!$AA:$AA,BASE!$A:$A,PAUSAS!S$3,BASE!$G:$G,PAUSAS!$B116)))</f>
        <v/>
      </c>
      <c r="T116" s="18" t="str">
        <f>IF(S116="","",IF(SUMIFS(METAS!$D:$D,METAS!$B:$B,PAUSAS!$E116)&gt;=S116,0,S116-SUMIFS(METAS!$D:$D,METAS!$B:$B,PAUSAS!$E116)))</f>
        <v/>
      </c>
      <c r="U116" s="28" t="str">
        <f>IF($B116="","",IF(COUNTIF(BASE!$A:$A,PAUSAS!U$3)=0,"",SUMIFS(BASE!$AA:$AA,BASE!$A:$A,PAUSAS!U$3,BASE!$G:$G,PAUSAS!$B116)))</f>
        <v/>
      </c>
      <c r="V116" s="28" t="str">
        <f>IF(U116="","",IF(SUMIFS(METAS!$D:$D,METAS!$B:$B,PAUSAS!$E116)&gt;=U116,0,U116-SUMIFS(METAS!$D:$D,METAS!$B:$B,PAUSAS!$E116)))</f>
        <v/>
      </c>
      <c r="W116" s="18" t="str">
        <f>IF($B116="","",IF(COUNTIF(BASE!$A:$A,PAUSAS!W$3)=0,"",SUMIFS(BASE!$AA:$AA,BASE!$A:$A,PAUSAS!W$3,BASE!$G:$G,PAUSAS!$B116)))</f>
        <v/>
      </c>
      <c r="X116" s="18" t="str">
        <f>IF(W116="","",IF(SUMIFS(METAS!$D:$D,METAS!$B:$B,PAUSAS!$E116)&gt;=W116,0,W116-SUMIFS(METAS!$D:$D,METAS!$B:$B,PAUSAS!$E116)))</f>
        <v/>
      </c>
      <c r="Y116" s="28" t="str">
        <f>IF($B116="","",IF(COUNTIF(BASE!$A:$A,PAUSAS!Y$3)=0,"",SUMIFS(BASE!$AA:$AA,BASE!$A:$A,PAUSAS!Y$3,BASE!$G:$G,PAUSAS!$B116)))</f>
        <v/>
      </c>
      <c r="Z116" s="28" t="str">
        <f>IF(Y116="","",IF(SUMIFS(METAS!$D:$D,METAS!$B:$B,PAUSAS!$E116)&gt;=Y116,0,Y116-SUMIFS(METAS!$D:$D,METAS!$B:$B,PAUSAS!$E116)))</f>
        <v/>
      </c>
      <c r="AA116" s="18" t="str">
        <f>IF($B116="","",IF(COUNTIF(BASE!$A:$A,PAUSAS!AA$3)=0,"",SUMIFS(BASE!$AA:$AA,BASE!$A:$A,PAUSAS!AA$3,BASE!$G:$G,PAUSAS!$B116)))</f>
        <v/>
      </c>
      <c r="AB116" s="18" t="str">
        <f>IF(AA116="","",IF(SUMIFS(METAS!$D:$D,METAS!$B:$B,PAUSAS!$E116)&gt;=AA116,0,AA116-SUMIFS(METAS!$D:$D,METAS!$B:$B,PAUSAS!$E116)))</f>
        <v/>
      </c>
      <c r="AC116" s="28" t="str">
        <f>IF($B116="","",IF(COUNTIF(BASE!$A:$A,PAUSAS!AC$3)=0,"",SUMIFS(BASE!$AA:$AA,BASE!$A:$A,PAUSAS!AC$3,BASE!$G:$G,PAUSAS!$B116)))</f>
        <v/>
      </c>
      <c r="AD116" s="28" t="str">
        <f>IF(AC116="","",IF(SUMIFS(METAS!$D:$D,METAS!$B:$B,PAUSAS!$E116)&gt;=AC116,0,AC116-SUMIFS(METAS!$D:$D,METAS!$B:$B,PAUSAS!$E116)))</f>
        <v/>
      </c>
      <c r="AE116" s="18" t="str">
        <f>IF($B116="","",IF(COUNTIF(BASE!$A:$A,PAUSAS!AE$3)=0,"",SUMIFS(BASE!$AA:$AA,BASE!$A:$A,PAUSAS!AE$3,BASE!$G:$G,PAUSAS!$B116)))</f>
        <v/>
      </c>
      <c r="AF116" s="18" t="str">
        <f>IF(AE116="","",IF(SUMIFS(METAS!$D:$D,METAS!$B:$B,PAUSAS!$E116)&gt;=AE116,0,AE116-SUMIFS(METAS!$D:$D,METAS!$B:$B,PAUSAS!$E116)))</f>
        <v/>
      </c>
      <c r="AG116" s="28" t="str">
        <f>IF($B116="","",IF(COUNTIF(BASE!$A:$A,PAUSAS!AG$3)=0,"",SUMIFS(BASE!$AA:$AA,BASE!$A:$A,PAUSAS!AG$3,BASE!$G:$G,PAUSAS!$B116)))</f>
        <v/>
      </c>
      <c r="AH116" s="28" t="str">
        <f>IF(AG116="","",IF(SUMIFS(METAS!$D:$D,METAS!$B:$B,PAUSAS!$E116)&gt;=AG116,0,AG116-SUMIFS(METAS!$D:$D,METAS!$B:$B,PAUSAS!$E116)))</f>
        <v/>
      </c>
      <c r="AI116" s="18" t="str">
        <f>IF($B116="","",IF(COUNTIF(BASE!$A:$A,PAUSAS!AI$3)=0,"",SUMIFS(BASE!$AA:$AA,BASE!$A:$A,PAUSAS!AI$3,BASE!$G:$G,PAUSAS!$B116)))</f>
        <v/>
      </c>
      <c r="AJ116" s="18" t="str">
        <f>IF(AI116="","",IF(SUMIFS(METAS!$D:$D,METAS!$B:$B,PAUSAS!$E116)&gt;=AI116,0,AI116-SUMIFS(METAS!$D:$D,METAS!$B:$B,PAUSAS!$E116)))</f>
        <v/>
      </c>
      <c r="AK116" s="28" t="str">
        <f>IF($B116="","",IF(COUNTIF(BASE!$A:$A,PAUSAS!AK$3)=0,"",SUMIFS(BASE!$AA:$AA,BASE!$A:$A,PAUSAS!AK$3,BASE!$G:$G,PAUSAS!$B116)))</f>
        <v/>
      </c>
      <c r="AL116" s="28" t="str">
        <f>IF(AK116="","",IF(SUMIFS(METAS!$D:$D,METAS!$B:$B,PAUSAS!$E116)&gt;=AK116,0,AK116-SUMIFS(METAS!$D:$D,METAS!$B:$B,PAUSAS!$E116)))</f>
        <v/>
      </c>
      <c r="AM116" s="18" t="str">
        <f>IF($B116="","",IF(COUNTIF(BASE!$A:$A,PAUSAS!AM$3)=0,"",SUMIFS(BASE!$AA:$AA,BASE!$A:$A,PAUSAS!AM$3,BASE!$G:$G,PAUSAS!$B116)))</f>
        <v/>
      </c>
      <c r="AN116" s="18" t="str">
        <f>IF(AM116="","",IF(SUMIFS(METAS!$D:$D,METAS!$B:$B,PAUSAS!$E116)&gt;=AM116,0,AM116-SUMIFS(METAS!$D:$D,METAS!$B:$B,PAUSAS!$E116)))</f>
        <v/>
      </c>
      <c r="AO116" s="28" t="str">
        <f>IF($B116="","",IF(COUNTIF(BASE!$A:$A,PAUSAS!AO$3)=0,"",SUMIFS(BASE!$AA:$AA,BASE!$A:$A,PAUSAS!AO$3,BASE!$G:$G,PAUSAS!$B116)))</f>
        <v/>
      </c>
      <c r="AP116" s="28" t="str">
        <f>IF(AO116="","",IF(SUMIFS(METAS!$D:$D,METAS!$B:$B,PAUSAS!$E116)&gt;=AO116,0,AO116-SUMIFS(METAS!$D:$D,METAS!$B:$B,PAUSAS!$E116)))</f>
        <v/>
      </c>
      <c r="AQ116" s="18" t="str">
        <f>IF($B116="","",IF(COUNTIF(BASE!$A:$A,PAUSAS!AQ$3)=0,"",SUMIFS(BASE!$AA:$AA,BASE!$A:$A,PAUSAS!AQ$3,BASE!$G:$G,PAUSAS!$B116)))</f>
        <v/>
      </c>
      <c r="AR116" s="18" t="str">
        <f>IF(AQ116="","",IF(SUMIFS(METAS!$D:$D,METAS!$B:$B,PAUSAS!$E116)&gt;=AQ116,0,AQ116-SUMIFS(METAS!$D:$D,METAS!$B:$B,PAUSAS!$E116)))</f>
        <v/>
      </c>
      <c r="AS116" s="28" t="str">
        <f>IF($B116="","",IF(COUNTIF(BASE!$A:$A,PAUSAS!AS$3)=0,"",SUMIFS(BASE!$AA:$AA,BASE!$A:$A,PAUSAS!AS$3,BASE!$G:$G,PAUSAS!$B116)))</f>
        <v/>
      </c>
      <c r="AT116" s="28" t="str">
        <f>IF(AS116="","",IF(SUMIFS(METAS!$D:$D,METAS!$B:$B,PAUSAS!$E116)&gt;=AS116,0,AS116-SUMIFS(METAS!$D:$D,METAS!$B:$B,PAUSAS!$E116)))</f>
        <v/>
      </c>
      <c r="AU116" s="18" t="str">
        <f>IF($B116="","",IF(COUNTIF(BASE!$A:$A,PAUSAS!AU$3)=0,"",SUMIFS(BASE!$AA:$AA,BASE!$A:$A,PAUSAS!AU$3,BASE!$G:$G,PAUSAS!$B116)))</f>
        <v/>
      </c>
      <c r="AV116" s="18" t="str">
        <f>IF(AU116="","",IF(SUMIFS(METAS!$D:$D,METAS!$B:$B,PAUSAS!$E116)&gt;=AU116,0,AU116-SUMIFS(METAS!$D:$D,METAS!$B:$B,PAUSAS!$E116)))</f>
        <v/>
      </c>
      <c r="AW116" s="28" t="str">
        <f>IF($B116="","",IF(COUNTIF(BASE!$A:$A,PAUSAS!AW$3)=0,"",SUMIFS(BASE!$AA:$AA,BASE!$A:$A,PAUSAS!AW$3,BASE!$G:$G,PAUSAS!$B116)))</f>
        <v/>
      </c>
      <c r="AX116" s="28" t="str">
        <f>IF(AW116="","",IF(SUMIFS(METAS!$D:$D,METAS!$B:$B,PAUSAS!$E116)&gt;=AW116,0,AW116-SUMIFS(METAS!$D:$D,METAS!$B:$B,PAUSAS!$E116)))</f>
        <v/>
      </c>
      <c r="AY116" s="18" t="str">
        <f>IF($B116="","",IF(COUNTIF(BASE!$A:$A,PAUSAS!AY$3)=0,"",SUMIFS(BASE!$AA:$AA,BASE!$A:$A,PAUSAS!AY$3,BASE!$G:$G,PAUSAS!$B116)))</f>
        <v/>
      </c>
      <c r="AZ116" s="18" t="str">
        <f>IF(AY116="","",IF(SUMIFS(METAS!$D:$D,METAS!$B:$B,PAUSAS!$E116)&gt;=AY116,0,AY116-SUMIFS(METAS!$D:$D,METAS!$B:$B,PAUSAS!$E116)))</f>
        <v/>
      </c>
      <c r="BA116" s="28" t="str">
        <f>IF($B116="","",IF(COUNTIF(BASE!$A:$A,PAUSAS!BA$3)=0,"",SUMIFS(BASE!$AA:$AA,BASE!$A:$A,PAUSAS!BA$3,BASE!$G:$G,PAUSAS!$B116)))</f>
        <v/>
      </c>
      <c r="BB116" s="28" t="str">
        <f>IF(BA116="","",IF(SUMIFS(METAS!$D:$D,METAS!$B:$B,PAUSAS!$E116)&gt;=BA116,0,BA116-SUMIFS(METAS!$D:$D,METAS!$B:$B,PAUSAS!$E116)))</f>
        <v/>
      </c>
      <c r="BC116" s="18" t="str">
        <f>IF($B116="","",IF(COUNTIF(BASE!$A:$A,PAUSAS!BC$3)=0,"",SUMIFS(BASE!$AA:$AA,BASE!$A:$A,PAUSAS!BC$3,BASE!$G:$G,PAUSAS!$B116)))</f>
        <v/>
      </c>
      <c r="BD116" s="18" t="str">
        <f>IF(BC116="","",IF(SUMIFS(METAS!$D:$D,METAS!$B:$B,PAUSAS!$E116)&gt;=BC116,0,BC116-SUMIFS(METAS!$D:$D,METAS!$B:$B,PAUSAS!$E116)))</f>
        <v/>
      </c>
      <c r="BE116" s="28" t="str">
        <f>IF($B116="","",IF(COUNTIF(BASE!$A:$A,PAUSAS!BE$3)=0,"",SUMIFS(BASE!$AA:$AA,BASE!$A:$A,PAUSAS!BE$3,BASE!$G:$G,PAUSAS!$B116)))</f>
        <v/>
      </c>
      <c r="BF116" s="28" t="str">
        <f>IF(BE116="","",IF(SUMIFS(METAS!$D:$D,METAS!$B:$B,PAUSAS!$E116)&gt;=BE116,0,BE116-SUMIFS(METAS!$D:$D,METAS!$B:$B,PAUSAS!$E116)))</f>
        <v/>
      </c>
      <c r="BG116" s="18" t="str">
        <f>IF($B116="","",IF(COUNTIF(BASE!$A:$A,PAUSAS!BG$3)=0,"",SUMIFS(BASE!$AA:$AA,BASE!$A:$A,PAUSAS!BG$3,BASE!$G:$G,PAUSAS!$B116)))</f>
        <v/>
      </c>
      <c r="BH116" s="18" t="str">
        <f>IF(BG116="","",IF(SUMIFS(METAS!$D:$D,METAS!$B:$B,PAUSAS!$E116)&gt;=BG116,0,BG116-SUMIFS(METAS!$D:$D,METAS!$B:$B,PAUSAS!$E116)))</f>
        <v/>
      </c>
      <c r="BI116" s="28" t="str">
        <f>IF($B116="","",IF(COUNTIF(BASE!$A:$A,PAUSAS!BI$3)=0,"",SUMIFS(BASE!$AA:$AA,BASE!$A:$A,PAUSAS!BI$3,BASE!$G:$G,PAUSAS!$B116)))</f>
        <v/>
      </c>
      <c r="BJ116" s="28" t="str">
        <f>IF(BI116="","",IF(SUMIFS(METAS!$D:$D,METAS!$B:$B,PAUSAS!$E116)&gt;=BI116,0,BI116-SUMIFS(METAS!$D:$D,METAS!$B:$B,PAUSAS!$E116)))</f>
        <v/>
      </c>
      <c r="BK116" s="18" t="str">
        <f>IF($B116="","",IF(COUNTIF(BASE!$A:$A,PAUSAS!BK$3)=0,"",SUMIFS(BASE!$AA:$AA,BASE!$A:$A,PAUSAS!BK$3,BASE!$G:$G,PAUSAS!$B116)))</f>
        <v/>
      </c>
      <c r="BL116" s="18" t="str">
        <f>IF(BK116="","",IF(SUMIFS(METAS!$D:$D,METAS!$B:$B,PAUSAS!$E116)&gt;=BK116,0,BK116-SUMIFS(METAS!$D:$D,METAS!$B:$B,PAUSAS!$E116)))</f>
        <v/>
      </c>
      <c r="BM116" s="28" t="str">
        <f>IF($B116="","",IF(COUNTIF(BASE!$A:$A,PAUSAS!BM$3)=0,"",SUMIFS(BASE!$AA:$AA,BASE!$A:$A,PAUSAS!BM$3,BASE!$G:$G,PAUSAS!$B116)))</f>
        <v/>
      </c>
      <c r="BN116" s="28" t="str">
        <f>IF(BM116="","",IF(SUMIFS(METAS!$D:$D,METAS!$B:$B,PAUSAS!$E116)&gt;=BM116,0,BM116-SUMIFS(METAS!$D:$D,METAS!$B:$B,PAUSAS!$E116)))</f>
        <v/>
      </c>
      <c r="BO116" s="18" t="str">
        <f>IF($B116="","",IF(COUNTIF(BASE!$A:$A,PAUSAS!BO$3)=0,"",SUMIFS(BASE!$AA:$AA,BASE!$A:$A,PAUSAS!BO$3,BASE!$G:$G,PAUSAS!$B116)))</f>
        <v/>
      </c>
      <c r="BP116" s="18" t="str">
        <f>IF(BO116="","",IF(SUMIFS(METAS!$D:$D,METAS!$B:$B,PAUSAS!$E116)&gt;=BO116,0,BO116-SUMIFS(METAS!$D:$D,METAS!$B:$B,PAUSAS!$E116)))</f>
        <v/>
      </c>
      <c r="BQ116" s="28" t="str">
        <f>IF($B116="","",IF(COUNTIF(BASE!$A:$A,PAUSAS!BQ$3)=0,"",SUMIFS(BASE!$AA:$AA,BASE!$A:$A,PAUSAS!BQ$3,BASE!$G:$G,PAUSAS!$B116)))</f>
        <v/>
      </c>
      <c r="BR116" s="28" t="str">
        <f>IF(BQ116="","",IF(SUMIFS(METAS!$D:$D,METAS!$B:$B,PAUSAS!$E116)&gt;=BQ116,0,BQ116-SUMIFS(METAS!$D:$D,METAS!$B:$B,PAUSAS!$E116)))</f>
        <v/>
      </c>
      <c r="BS116" s="18" t="str">
        <f>IF($B116="","",IF(COUNTIF(BASE!$A:$A,PAUSAS!BS$3)=0,"",SUMIFS(BASE!$AA:$AA,BASE!$A:$A,PAUSAS!BS$3,BASE!$G:$G,PAUSAS!$B116)))</f>
        <v/>
      </c>
      <c r="BT116" s="18" t="str">
        <f>IF(BS116="","",IF(SUMIFS(METAS!$D:$D,METAS!$B:$B,PAUSAS!$E116)&gt;=BS116,0,BS116-SUMIFS(METAS!$D:$D,METAS!$B:$B,PAUSAS!$E116)))</f>
        <v/>
      </c>
      <c r="BU116" s="28" t="str">
        <f>IF($B116="","",IF(COUNTIF(BASE!$A:$A,PAUSAS!BU$3)=0,"",SUMIFS(BASE!$AA:$AA,BASE!$A:$A,PAUSAS!BU$3,BASE!$G:$G,PAUSAS!$B116)))</f>
        <v/>
      </c>
      <c r="BV116" s="28" t="str">
        <f>IF(BU116="","",IF(SUMIFS(METAS!$D:$D,METAS!$B:$B,PAUSAS!$E116)&gt;=BU116,0,BU116-SUMIFS(METAS!$D:$D,METAS!$B:$B,PAUSAS!$E116)))</f>
        <v/>
      </c>
    </row>
    <row r="117" spans="2:74" s="8" customFormat="1" x14ac:dyDescent="0.25">
      <c r="B117" s="50"/>
      <c r="C117" s="16" t="str">
        <f>IF($B117="","",VLOOKUP($B117,EQUIPE!$B:$E,2,0))</f>
        <v/>
      </c>
      <c r="D117" s="16" t="str">
        <f>IF($B117="","",VLOOKUP($B117,EQUIPE!$B:$F,5,0))</f>
        <v/>
      </c>
      <c r="E117" s="18" t="str">
        <f>IF($B117="","",VLOOKUP($B117,EQUIPE!$B:$E,3,0))</f>
        <v/>
      </c>
      <c r="F117" s="16" t="str">
        <f>IF($B117="","",VLOOKUP($B117,EQUIPE!$B:$E,4,0))</f>
        <v/>
      </c>
      <c r="H117" s="18" t="str">
        <f>IF($B117="","",SUMIFS(ABS!$H:$H,ABS!$B:$B,PAUSAS!$B117)*SUMIFS(METAS!$D:$D,METAS!$B:$B,PAUSAS!$E117))</f>
        <v/>
      </c>
      <c r="I117" s="18" t="str">
        <f t="shared" si="5"/>
        <v/>
      </c>
      <c r="J117" s="18" t="str">
        <f t="shared" si="6"/>
        <v/>
      </c>
      <c r="K117" s="19" t="str">
        <f t="shared" si="4"/>
        <v/>
      </c>
      <c r="M117" s="28" t="str">
        <f>IF($B117="","",IF(COUNTIF(BASE!$A:$A,PAUSAS!M$3)=0,"",SUMIFS(BASE!$AA:$AA,BASE!$A:$A,PAUSAS!M$3,BASE!$G:$G,PAUSAS!$B117)))</f>
        <v/>
      </c>
      <c r="N117" s="28" t="str">
        <f>IF(M117="","",IF(SUMIFS(METAS!$D:$D,METAS!$B:$B,PAUSAS!$E117)&gt;=M117,0,M117-SUMIFS(METAS!$D:$D,METAS!$B:$B,PAUSAS!$E117)))</f>
        <v/>
      </c>
      <c r="O117" s="18" t="str">
        <f>IF($B117="","",IF(COUNTIF(BASE!$A:$A,PAUSAS!O$3)=0,"",SUMIFS(BASE!$AA:$AA,BASE!$A:$A,PAUSAS!O$3,BASE!$G:$G,PAUSAS!$B117)))</f>
        <v/>
      </c>
      <c r="P117" s="18" t="str">
        <f>IF(O117="","",IF(SUMIFS(METAS!$D:$D,METAS!$B:$B,PAUSAS!$E117)&gt;=O117,0,O117-SUMIFS(METAS!$D:$D,METAS!$B:$B,PAUSAS!$E117)))</f>
        <v/>
      </c>
      <c r="Q117" s="28" t="str">
        <f>IF($B117="","",IF(COUNTIF(BASE!$A:$A,PAUSAS!Q$3)=0,"",SUMIFS(BASE!$AA:$AA,BASE!$A:$A,PAUSAS!Q$3,BASE!$G:$G,PAUSAS!$B117)))</f>
        <v/>
      </c>
      <c r="R117" s="28" t="str">
        <f>IF(Q117="","",IF(SUMIFS(METAS!$D:$D,METAS!$B:$B,PAUSAS!$E117)&gt;=Q117,0,Q117-SUMIFS(METAS!$D:$D,METAS!$B:$B,PAUSAS!$E117)))</f>
        <v/>
      </c>
      <c r="S117" s="18" t="str">
        <f>IF($B117="","",IF(COUNTIF(BASE!$A:$A,PAUSAS!S$3)=0,"",SUMIFS(BASE!$AA:$AA,BASE!$A:$A,PAUSAS!S$3,BASE!$G:$G,PAUSAS!$B117)))</f>
        <v/>
      </c>
      <c r="T117" s="18" t="str">
        <f>IF(S117="","",IF(SUMIFS(METAS!$D:$D,METAS!$B:$B,PAUSAS!$E117)&gt;=S117,0,S117-SUMIFS(METAS!$D:$D,METAS!$B:$B,PAUSAS!$E117)))</f>
        <v/>
      </c>
      <c r="U117" s="28" t="str">
        <f>IF($B117="","",IF(COUNTIF(BASE!$A:$A,PAUSAS!U$3)=0,"",SUMIFS(BASE!$AA:$AA,BASE!$A:$A,PAUSAS!U$3,BASE!$G:$G,PAUSAS!$B117)))</f>
        <v/>
      </c>
      <c r="V117" s="28" t="str">
        <f>IF(U117="","",IF(SUMIFS(METAS!$D:$D,METAS!$B:$B,PAUSAS!$E117)&gt;=U117,0,U117-SUMIFS(METAS!$D:$D,METAS!$B:$B,PAUSAS!$E117)))</f>
        <v/>
      </c>
      <c r="W117" s="18" t="str">
        <f>IF($B117="","",IF(COUNTIF(BASE!$A:$A,PAUSAS!W$3)=0,"",SUMIFS(BASE!$AA:$AA,BASE!$A:$A,PAUSAS!W$3,BASE!$G:$G,PAUSAS!$B117)))</f>
        <v/>
      </c>
      <c r="X117" s="18" t="str">
        <f>IF(W117="","",IF(SUMIFS(METAS!$D:$D,METAS!$B:$B,PAUSAS!$E117)&gt;=W117,0,W117-SUMIFS(METAS!$D:$D,METAS!$B:$B,PAUSAS!$E117)))</f>
        <v/>
      </c>
      <c r="Y117" s="28" t="str">
        <f>IF($B117="","",IF(COUNTIF(BASE!$A:$A,PAUSAS!Y$3)=0,"",SUMIFS(BASE!$AA:$AA,BASE!$A:$A,PAUSAS!Y$3,BASE!$G:$G,PAUSAS!$B117)))</f>
        <v/>
      </c>
      <c r="Z117" s="28" t="str">
        <f>IF(Y117="","",IF(SUMIFS(METAS!$D:$D,METAS!$B:$B,PAUSAS!$E117)&gt;=Y117,0,Y117-SUMIFS(METAS!$D:$D,METAS!$B:$B,PAUSAS!$E117)))</f>
        <v/>
      </c>
      <c r="AA117" s="18" t="str">
        <f>IF($B117="","",IF(COUNTIF(BASE!$A:$A,PAUSAS!AA$3)=0,"",SUMIFS(BASE!$AA:$AA,BASE!$A:$A,PAUSAS!AA$3,BASE!$G:$G,PAUSAS!$B117)))</f>
        <v/>
      </c>
      <c r="AB117" s="18" t="str">
        <f>IF(AA117="","",IF(SUMIFS(METAS!$D:$D,METAS!$B:$B,PAUSAS!$E117)&gt;=AA117,0,AA117-SUMIFS(METAS!$D:$D,METAS!$B:$B,PAUSAS!$E117)))</f>
        <v/>
      </c>
      <c r="AC117" s="28" t="str">
        <f>IF($B117="","",IF(COUNTIF(BASE!$A:$A,PAUSAS!AC$3)=0,"",SUMIFS(BASE!$AA:$AA,BASE!$A:$A,PAUSAS!AC$3,BASE!$G:$G,PAUSAS!$B117)))</f>
        <v/>
      </c>
      <c r="AD117" s="28" t="str">
        <f>IF(AC117="","",IF(SUMIFS(METAS!$D:$D,METAS!$B:$B,PAUSAS!$E117)&gt;=AC117,0,AC117-SUMIFS(METAS!$D:$D,METAS!$B:$B,PAUSAS!$E117)))</f>
        <v/>
      </c>
      <c r="AE117" s="18" t="str">
        <f>IF($B117="","",IF(COUNTIF(BASE!$A:$A,PAUSAS!AE$3)=0,"",SUMIFS(BASE!$AA:$AA,BASE!$A:$A,PAUSAS!AE$3,BASE!$G:$G,PAUSAS!$B117)))</f>
        <v/>
      </c>
      <c r="AF117" s="18" t="str">
        <f>IF(AE117="","",IF(SUMIFS(METAS!$D:$D,METAS!$B:$B,PAUSAS!$E117)&gt;=AE117,0,AE117-SUMIFS(METAS!$D:$D,METAS!$B:$B,PAUSAS!$E117)))</f>
        <v/>
      </c>
      <c r="AG117" s="28" t="str">
        <f>IF($B117="","",IF(COUNTIF(BASE!$A:$A,PAUSAS!AG$3)=0,"",SUMIFS(BASE!$AA:$AA,BASE!$A:$A,PAUSAS!AG$3,BASE!$G:$G,PAUSAS!$B117)))</f>
        <v/>
      </c>
      <c r="AH117" s="28" t="str">
        <f>IF(AG117="","",IF(SUMIFS(METAS!$D:$D,METAS!$B:$B,PAUSAS!$E117)&gt;=AG117,0,AG117-SUMIFS(METAS!$D:$D,METAS!$B:$B,PAUSAS!$E117)))</f>
        <v/>
      </c>
      <c r="AI117" s="18" t="str">
        <f>IF($B117="","",IF(COUNTIF(BASE!$A:$A,PAUSAS!AI$3)=0,"",SUMIFS(BASE!$AA:$AA,BASE!$A:$A,PAUSAS!AI$3,BASE!$G:$G,PAUSAS!$B117)))</f>
        <v/>
      </c>
      <c r="AJ117" s="18" t="str">
        <f>IF(AI117="","",IF(SUMIFS(METAS!$D:$D,METAS!$B:$B,PAUSAS!$E117)&gt;=AI117,0,AI117-SUMIFS(METAS!$D:$D,METAS!$B:$B,PAUSAS!$E117)))</f>
        <v/>
      </c>
      <c r="AK117" s="28" t="str">
        <f>IF($B117="","",IF(COUNTIF(BASE!$A:$A,PAUSAS!AK$3)=0,"",SUMIFS(BASE!$AA:$AA,BASE!$A:$A,PAUSAS!AK$3,BASE!$G:$G,PAUSAS!$B117)))</f>
        <v/>
      </c>
      <c r="AL117" s="28" t="str">
        <f>IF(AK117="","",IF(SUMIFS(METAS!$D:$D,METAS!$B:$B,PAUSAS!$E117)&gt;=AK117,0,AK117-SUMIFS(METAS!$D:$D,METAS!$B:$B,PAUSAS!$E117)))</f>
        <v/>
      </c>
      <c r="AM117" s="18" t="str">
        <f>IF($B117="","",IF(COUNTIF(BASE!$A:$A,PAUSAS!AM$3)=0,"",SUMIFS(BASE!$AA:$AA,BASE!$A:$A,PAUSAS!AM$3,BASE!$G:$G,PAUSAS!$B117)))</f>
        <v/>
      </c>
      <c r="AN117" s="18" t="str">
        <f>IF(AM117="","",IF(SUMIFS(METAS!$D:$D,METAS!$B:$B,PAUSAS!$E117)&gt;=AM117,0,AM117-SUMIFS(METAS!$D:$D,METAS!$B:$B,PAUSAS!$E117)))</f>
        <v/>
      </c>
      <c r="AO117" s="28" t="str">
        <f>IF($B117="","",IF(COUNTIF(BASE!$A:$A,PAUSAS!AO$3)=0,"",SUMIFS(BASE!$AA:$AA,BASE!$A:$A,PAUSAS!AO$3,BASE!$G:$G,PAUSAS!$B117)))</f>
        <v/>
      </c>
      <c r="AP117" s="28" t="str">
        <f>IF(AO117="","",IF(SUMIFS(METAS!$D:$D,METAS!$B:$B,PAUSAS!$E117)&gt;=AO117,0,AO117-SUMIFS(METAS!$D:$D,METAS!$B:$B,PAUSAS!$E117)))</f>
        <v/>
      </c>
      <c r="AQ117" s="18" t="str">
        <f>IF($B117="","",IF(COUNTIF(BASE!$A:$A,PAUSAS!AQ$3)=0,"",SUMIFS(BASE!$AA:$AA,BASE!$A:$A,PAUSAS!AQ$3,BASE!$G:$G,PAUSAS!$B117)))</f>
        <v/>
      </c>
      <c r="AR117" s="18" t="str">
        <f>IF(AQ117="","",IF(SUMIFS(METAS!$D:$D,METAS!$B:$B,PAUSAS!$E117)&gt;=AQ117,0,AQ117-SUMIFS(METAS!$D:$D,METAS!$B:$B,PAUSAS!$E117)))</f>
        <v/>
      </c>
      <c r="AS117" s="28" t="str">
        <f>IF($B117="","",IF(COUNTIF(BASE!$A:$A,PAUSAS!AS$3)=0,"",SUMIFS(BASE!$AA:$AA,BASE!$A:$A,PAUSAS!AS$3,BASE!$G:$G,PAUSAS!$B117)))</f>
        <v/>
      </c>
      <c r="AT117" s="28" t="str">
        <f>IF(AS117="","",IF(SUMIFS(METAS!$D:$D,METAS!$B:$B,PAUSAS!$E117)&gt;=AS117,0,AS117-SUMIFS(METAS!$D:$D,METAS!$B:$B,PAUSAS!$E117)))</f>
        <v/>
      </c>
      <c r="AU117" s="18" t="str">
        <f>IF($B117="","",IF(COUNTIF(BASE!$A:$A,PAUSAS!AU$3)=0,"",SUMIFS(BASE!$AA:$AA,BASE!$A:$A,PAUSAS!AU$3,BASE!$G:$G,PAUSAS!$B117)))</f>
        <v/>
      </c>
      <c r="AV117" s="18" t="str">
        <f>IF(AU117="","",IF(SUMIFS(METAS!$D:$D,METAS!$B:$B,PAUSAS!$E117)&gt;=AU117,0,AU117-SUMIFS(METAS!$D:$D,METAS!$B:$B,PAUSAS!$E117)))</f>
        <v/>
      </c>
      <c r="AW117" s="28" t="str">
        <f>IF($B117="","",IF(COUNTIF(BASE!$A:$A,PAUSAS!AW$3)=0,"",SUMIFS(BASE!$AA:$AA,BASE!$A:$A,PAUSAS!AW$3,BASE!$G:$G,PAUSAS!$B117)))</f>
        <v/>
      </c>
      <c r="AX117" s="28" t="str">
        <f>IF(AW117="","",IF(SUMIFS(METAS!$D:$D,METAS!$B:$B,PAUSAS!$E117)&gt;=AW117,0,AW117-SUMIFS(METAS!$D:$D,METAS!$B:$B,PAUSAS!$E117)))</f>
        <v/>
      </c>
      <c r="AY117" s="18" t="str">
        <f>IF($B117="","",IF(COUNTIF(BASE!$A:$A,PAUSAS!AY$3)=0,"",SUMIFS(BASE!$AA:$AA,BASE!$A:$A,PAUSAS!AY$3,BASE!$G:$G,PAUSAS!$B117)))</f>
        <v/>
      </c>
      <c r="AZ117" s="18" t="str">
        <f>IF(AY117="","",IF(SUMIFS(METAS!$D:$D,METAS!$B:$B,PAUSAS!$E117)&gt;=AY117,0,AY117-SUMIFS(METAS!$D:$D,METAS!$B:$B,PAUSAS!$E117)))</f>
        <v/>
      </c>
      <c r="BA117" s="28" t="str">
        <f>IF($B117="","",IF(COUNTIF(BASE!$A:$A,PAUSAS!BA$3)=0,"",SUMIFS(BASE!$AA:$AA,BASE!$A:$A,PAUSAS!BA$3,BASE!$G:$G,PAUSAS!$B117)))</f>
        <v/>
      </c>
      <c r="BB117" s="28" t="str">
        <f>IF(BA117="","",IF(SUMIFS(METAS!$D:$D,METAS!$B:$B,PAUSAS!$E117)&gt;=BA117,0,BA117-SUMIFS(METAS!$D:$D,METAS!$B:$B,PAUSAS!$E117)))</f>
        <v/>
      </c>
      <c r="BC117" s="18" t="str">
        <f>IF($B117="","",IF(COUNTIF(BASE!$A:$A,PAUSAS!BC$3)=0,"",SUMIFS(BASE!$AA:$AA,BASE!$A:$A,PAUSAS!BC$3,BASE!$G:$G,PAUSAS!$B117)))</f>
        <v/>
      </c>
      <c r="BD117" s="18" t="str">
        <f>IF(BC117="","",IF(SUMIFS(METAS!$D:$D,METAS!$B:$B,PAUSAS!$E117)&gt;=BC117,0,BC117-SUMIFS(METAS!$D:$D,METAS!$B:$B,PAUSAS!$E117)))</f>
        <v/>
      </c>
      <c r="BE117" s="28" t="str">
        <f>IF($B117="","",IF(COUNTIF(BASE!$A:$A,PAUSAS!BE$3)=0,"",SUMIFS(BASE!$AA:$AA,BASE!$A:$A,PAUSAS!BE$3,BASE!$G:$G,PAUSAS!$B117)))</f>
        <v/>
      </c>
      <c r="BF117" s="28" t="str">
        <f>IF(BE117="","",IF(SUMIFS(METAS!$D:$D,METAS!$B:$B,PAUSAS!$E117)&gt;=BE117,0,BE117-SUMIFS(METAS!$D:$D,METAS!$B:$B,PAUSAS!$E117)))</f>
        <v/>
      </c>
      <c r="BG117" s="18" t="str">
        <f>IF($B117="","",IF(COUNTIF(BASE!$A:$A,PAUSAS!BG$3)=0,"",SUMIFS(BASE!$AA:$AA,BASE!$A:$A,PAUSAS!BG$3,BASE!$G:$G,PAUSAS!$B117)))</f>
        <v/>
      </c>
      <c r="BH117" s="18" t="str">
        <f>IF(BG117="","",IF(SUMIFS(METAS!$D:$D,METAS!$B:$B,PAUSAS!$E117)&gt;=BG117,0,BG117-SUMIFS(METAS!$D:$D,METAS!$B:$B,PAUSAS!$E117)))</f>
        <v/>
      </c>
      <c r="BI117" s="28" t="str">
        <f>IF($B117="","",IF(COUNTIF(BASE!$A:$A,PAUSAS!BI$3)=0,"",SUMIFS(BASE!$AA:$AA,BASE!$A:$A,PAUSAS!BI$3,BASE!$G:$G,PAUSAS!$B117)))</f>
        <v/>
      </c>
      <c r="BJ117" s="28" t="str">
        <f>IF(BI117="","",IF(SUMIFS(METAS!$D:$D,METAS!$B:$B,PAUSAS!$E117)&gt;=BI117,0,BI117-SUMIFS(METAS!$D:$D,METAS!$B:$B,PAUSAS!$E117)))</f>
        <v/>
      </c>
      <c r="BK117" s="18" t="str">
        <f>IF($B117="","",IF(COUNTIF(BASE!$A:$A,PAUSAS!BK$3)=0,"",SUMIFS(BASE!$AA:$AA,BASE!$A:$A,PAUSAS!BK$3,BASE!$G:$G,PAUSAS!$B117)))</f>
        <v/>
      </c>
      <c r="BL117" s="18" t="str">
        <f>IF(BK117="","",IF(SUMIFS(METAS!$D:$D,METAS!$B:$B,PAUSAS!$E117)&gt;=BK117,0,BK117-SUMIFS(METAS!$D:$D,METAS!$B:$B,PAUSAS!$E117)))</f>
        <v/>
      </c>
      <c r="BM117" s="28" t="str">
        <f>IF($B117="","",IF(COUNTIF(BASE!$A:$A,PAUSAS!BM$3)=0,"",SUMIFS(BASE!$AA:$AA,BASE!$A:$A,PAUSAS!BM$3,BASE!$G:$G,PAUSAS!$B117)))</f>
        <v/>
      </c>
      <c r="BN117" s="28" t="str">
        <f>IF(BM117="","",IF(SUMIFS(METAS!$D:$D,METAS!$B:$B,PAUSAS!$E117)&gt;=BM117,0,BM117-SUMIFS(METAS!$D:$D,METAS!$B:$B,PAUSAS!$E117)))</f>
        <v/>
      </c>
      <c r="BO117" s="18" t="str">
        <f>IF($B117="","",IF(COUNTIF(BASE!$A:$A,PAUSAS!BO$3)=0,"",SUMIFS(BASE!$AA:$AA,BASE!$A:$A,PAUSAS!BO$3,BASE!$G:$G,PAUSAS!$B117)))</f>
        <v/>
      </c>
      <c r="BP117" s="18" t="str">
        <f>IF(BO117="","",IF(SUMIFS(METAS!$D:$D,METAS!$B:$B,PAUSAS!$E117)&gt;=BO117,0,BO117-SUMIFS(METAS!$D:$D,METAS!$B:$B,PAUSAS!$E117)))</f>
        <v/>
      </c>
      <c r="BQ117" s="28" t="str">
        <f>IF($B117="","",IF(COUNTIF(BASE!$A:$A,PAUSAS!BQ$3)=0,"",SUMIFS(BASE!$AA:$AA,BASE!$A:$A,PAUSAS!BQ$3,BASE!$G:$G,PAUSAS!$B117)))</f>
        <v/>
      </c>
      <c r="BR117" s="28" t="str">
        <f>IF(BQ117="","",IF(SUMIFS(METAS!$D:$D,METAS!$B:$B,PAUSAS!$E117)&gt;=BQ117,0,BQ117-SUMIFS(METAS!$D:$D,METAS!$B:$B,PAUSAS!$E117)))</f>
        <v/>
      </c>
      <c r="BS117" s="18" t="str">
        <f>IF($B117="","",IF(COUNTIF(BASE!$A:$A,PAUSAS!BS$3)=0,"",SUMIFS(BASE!$AA:$AA,BASE!$A:$A,PAUSAS!BS$3,BASE!$G:$G,PAUSAS!$B117)))</f>
        <v/>
      </c>
      <c r="BT117" s="18" t="str">
        <f>IF(BS117="","",IF(SUMIFS(METAS!$D:$D,METAS!$B:$B,PAUSAS!$E117)&gt;=BS117,0,BS117-SUMIFS(METAS!$D:$D,METAS!$B:$B,PAUSAS!$E117)))</f>
        <v/>
      </c>
      <c r="BU117" s="28" t="str">
        <f>IF($B117="","",IF(COUNTIF(BASE!$A:$A,PAUSAS!BU$3)=0,"",SUMIFS(BASE!$AA:$AA,BASE!$A:$A,PAUSAS!BU$3,BASE!$G:$G,PAUSAS!$B117)))</f>
        <v/>
      </c>
      <c r="BV117" s="28" t="str">
        <f>IF(BU117="","",IF(SUMIFS(METAS!$D:$D,METAS!$B:$B,PAUSAS!$E117)&gt;=BU117,0,BU117-SUMIFS(METAS!$D:$D,METAS!$B:$B,PAUSAS!$E117)))</f>
        <v/>
      </c>
    </row>
    <row r="118" spans="2:74" s="8" customFormat="1" x14ac:dyDescent="0.25">
      <c r="B118" s="50"/>
      <c r="C118" s="16" t="str">
        <f>IF($B118="","",VLOOKUP($B118,EQUIPE!$B:$E,2,0))</f>
        <v/>
      </c>
      <c r="D118" s="16" t="str">
        <f>IF($B118="","",VLOOKUP($B118,EQUIPE!$B:$F,5,0))</f>
        <v/>
      </c>
      <c r="E118" s="18" t="str">
        <f>IF($B118="","",VLOOKUP($B118,EQUIPE!$B:$E,3,0))</f>
        <v/>
      </c>
      <c r="F118" s="16" t="str">
        <f>IF($B118="","",VLOOKUP($B118,EQUIPE!$B:$E,4,0))</f>
        <v/>
      </c>
      <c r="H118" s="18" t="str">
        <f>IF($B118="","",SUMIFS(ABS!$H:$H,ABS!$B:$B,PAUSAS!$B118)*SUMIFS(METAS!$D:$D,METAS!$B:$B,PAUSAS!$E118))</f>
        <v/>
      </c>
      <c r="I118" s="18" t="str">
        <f t="shared" si="5"/>
        <v/>
      </c>
      <c r="J118" s="18" t="str">
        <f t="shared" si="6"/>
        <v/>
      </c>
      <c r="K118" s="19" t="str">
        <f t="shared" si="4"/>
        <v/>
      </c>
      <c r="M118" s="28" t="str">
        <f>IF($B118="","",IF(COUNTIF(BASE!$A:$A,PAUSAS!M$3)=0,"",SUMIFS(BASE!$AA:$AA,BASE!$A:$A,PAUSAS!M$3,BASE!$G:$G,PAUSAS!$B118)))</f>
        <v/>
      </c>
      <c r="N118" s="28" t="str">
        <f>IF(M118="","",IF(SUMIFS(METAS!$D:$D,METAS!$B:$B,PAUSAS!$E118)&gt;=M118,0,M118-SUMIFS(METAS!$D:$D,METAS!$B:$B,PAUSAS!$E118)))</f>
        <v/>
      </c>
      <c r="O118" s="18" t="str">
        <f>IF($B118="","",IF(COUNTIF(BASE!$A:$A,PAUSAS!O$3)=0,"",SUMIFS(BASE!$AA:$AA,BASE!$A:$A,PAUSAS!O$3,BASE!$G:$G,PAUSAS!$B118)))</f>
        <v/>
      </c>
      <c r="P118" s="18" t="str">
        <f>IF(O118="","",IF(SUMIFS(METAS!$D:$D,METAS!$B:$B,PAUSAS!$E118)&gt;=O118,0,O118-SUMIFS(METAS!$D:$D,METAS!$B:$B,PAUSAS!$E118)))</f>
        <v/>
      </c>
      <c r="Q118" s="28" t="str">
        <f>IF($B118="","",IF(COUNTIF(BASE!$A:$A,PAUSAS!Q$3)=0,"",SUMIFS(BASE!$AA:$AA,BASE!$A:$A,PAUSAS!Q$3,BASE!$G:$G,PAUSAS!$B118)))</f>
        <v/>
      </c>
      <c r="R118" s="28" t="str">
        <f>IF(Q118="","",IF(SUMIFS(METAS!$D:$D,METAS!$B:$B,PAUSAS!$E118)&gt;=Q118,0,Q118-SUMIFS(METAS!$D:$D,METAS!$B:$B,PAUSAS!$E118)))</f>
        <v/>
      </c>
      <c r="S118" s="18" t="str">
        <f>IF($B118="","",IF(COUNTIF(BASE!$A:$A,PAUSAS!S$3)=0,"",SUMIFS(BASE!$AA:$AA,BASE!$A:$A,PAUSAS!S$3,BASE!$G:$G,PAUSAS!$B118)))</f>
        <v/>
      </c>
      <c r="T118" s="18" t="str">
        <f>IF(S118="","",IF(SUMIFS(METAS!$D:$D,METAS!$B:$B,PAUSAS!$E118)&gt;=S118,0,S118-SUMIFS(METAS!$D:$D,METAS!$B:$B,PAUSAS!$E118)))</f>
        <v/>
      </c>
      <c r="U118" s="28" t="str">
        <f>IF($B118="","",IF(COUNTIF(BASE!$A:$A,PAUSAS!U$3)=0,"",SUMIFS(BASE!$AA:$AA,BASE!$A:$A,PAUSAS!U$3,BASE!$G:$G,PAUSAS!$B118)))</f>
        <v/>
      </c>
      <c r="V118" s="28" t="str">
        <f>IF(U118="","",IF(SUMIFS(METAS!$D:$D,METAS!$B:$B,PAUSAS!$E118)&gt;=U118,0,U118-SUMIFS(METAS!$D:$D,METAS!$B:$B,PAUSAS!$E118)))</f>
        <v/>
      </c>
      <c r="W118" s="18" t="str">
        <f>IF($B118="","",IF(COUNTIF(BASE!$A:$A,PAUSAS!W$3)=0,"",SUMIFS(BASE!$AA:$AA,BASE!$A:$A,PAUSAS!W$3,BASE!$G:$G,PAUSAS!$B118)))</f>
        <v/>
      </c>
      <c r="X118" s="18" t="str">
        <f>IF(W118="","",IF(SUMIFS(METAS!$D:$D,METAS!$B:$B,PAUSAS!$E118)&gt;=W118,0,W118-SUMIFS(METAS!$D:$D,METAS!$B:$B,PAUSAS!$E118)))</f>
        <v/>
      </c>
      <c r="Y118" s="28" t="str">
        <f>IF($B118="","",IF(COUNTIF(BASE!$A:$A,PAUSAS!Y$3)=0,"",SUMIFS(BASE!$AA:$AA,BASE!$A:$A,PAUSAS!Y$3,BASE!$G:$G,PAUSAS!$B118)))</f>
        <v/>
      </c>
      <c r="Z118" s="28" t="str">
        <f>IF(Y118="","",IF(SUMIFS(METAS!$D:$D,METAS!$B:$B,PAUSAS!$E118)&gt;=Y118,0,Y118-SUMIFS(METAS!$D:$D,METAS!$B:$B,PAUSAS!$E118)))</f>
        <v/>
      </c>
      <c r="AA118" s="18" t="str">
        <f>IF($B118="","",IF(COUNTIF(BASE!$A:$A,PAUSAS!AA$3)=0,"",SUMIFS(BASE!$AA:$AA,BASE!$A:$A,PAUSAS!AA$3,BASE!$G:$G,PAUSAS!$B118)))</f>
        <v/>
      </c>
      <c r="AB118" s="18" t="str">
        <f>IF(AA118="","",IF(SUMIFS(METAS!$D:$D,METAS!$B:$B,PAUSAS!$E118)&gt;=AA118,0,AA118-SUMIFS(METAS!$D:$D,METAS!$B:$B,PAUSAS!$E118)))</f>
        <v/>
      </c>
      <c r="AC118" s="28" t="str">
        <f>IF($B118="","",IF(COUNTIF(BASE!$A:$A,PAUSAS!AC$3)=0,"",SUMIFS(BASE!$AA:$AA,BASE!$A:$A,PAUSAS!AC$3,BASE!$G:$G,PAUSAS!$B118)))</f>
        <v/>
      </c>
      <c r="AD118" s="28" t="str">
        <f>IF(AC118="","",IF(SUMIFS(METAS!$D:$D,METAS!$B:$B,PAUSAS!$E118)&gt;=AC118,0,AC118-SUMIFS(METAS!$D:$D,METAS!$B:$B,PAUSAS!$E118)))</f>
        <v/>
      </c>
      <c r="AE118" s="18" t="str">
        <f>IF($B118="","",IF(COUNTIF(BASE!$A:$A,PAUSAS!AE$3)=0,"",SUMIFS(BASE!$AA:$AA,BASE!$A:$A,PAUSAS!AE$3,BASE!$G:$G,PAUSAS!$B118)))</f>
        <v/>
      </c>
      <c r="AF118" s="18" t="str">
        <f>IF(AE118="","",IF(SUMIFS(METAS!$D:$D,METAS!$B:$B,PAUSAS!$E118)&gt;=AE118,0,AE118-SUMIFS(METAS!$D:$D,METAS!$B:$B,PAUSAS!$E118)))</f>
        <v/>
      </c>
      <c r="AG118" s="28" t="str">
        <f>IF($B118="","",IF(COUNTIF(BASE!$A:$A,PAUSAS!AG$3)=0,"",SUMIFS(BASE!$AA:$AA,BASE!$A:$A,PAUSAS!AG$3,BASE!$G:$G,PAUSAS!$B118)))</f>
        <v/>
      </c>
      <c r="AH118" s="28" t="str">
        <f>IF(AG118="","",IF(SUMIFS(METAS!$D:$D,METAS!$B:$B,PAUSAS!$E118)&gt;=AG118,0,AG118-SUMIFS(METAS!$D:$D,METAS!$B:$B,PAUSAS!$E118)))</f>
        <v/>
      </c>
      <c r="AI118" s="18" t="str">
        <f>IF($B118="","",IF(COUNTIF(BASE!$A:$A,PAUSAS!AI$3)=0,"",SUMIFS(BASE!$AA:$AA,BASE!$A:$A,PAUSAS!AI$3,BASE!$G:$G,PAUSAS!$B118)))</f>
        <v/>
      </c>
      <c r="AJ118" s="18" t="str">
        <f>IF(AI118="","",IF(SUMIFS(METAS!$D:$D,METAS!$B:$B,PAUSAS!$E118)&gt;=AI118,0,AI118-SUMIFS(METAS!$D:$D,METAS!$B:$B,PAUSAS!$E118)))</f>
        <v/>
      </c>
      <c r="AK118" s="28" t="str">
        <f>IF($B118="","",IF(COUNTIF(BASE!$A:$A,PAUSAS!AK$3)=0,"",SUMIFS(BASE!$AA:$AA,BASE!$A:$A,PAUSAS!AK$3,BASE!$G:$G,PAUSAS!$B118)))</f>
        <v/>
      </c>
      <c r="AL118" s="28" t="str">
        <f>IF(AK118="","",IF(SUMIFS(METAS!$D:$D,METAS!$B:$B,PAUSAS!$E118)&gt;=AK118,0,AK118-SUMIFS(METAS!$D:$D,METAS!$B:$B,PAUSAS!$E118)))</f>
        <v/>
      </c>
      <c r="AM118" s="18" t="str">
        <f>IF($B118="","",IF(COUNTIF(BASE!$A:$A,PAUSAS!AM$3)=0,"",SUMIFS(BASE!$AA:$AA,BASE!$A:$A,PAUSAS!AM$3,BASE!$G:$G,PAUSAS!$B118)))</f>
        <v/>
      </c>
      <c r="AN118" s="18" t="str">
        <f>IF(AM118="","",IF(SUMIFS(METAS!$D:$D,METAS!$B:$B,PAUSAS!$E118)&gt;=AM118,0,AM118-SUMIFS(METAS!$D:$D,METAS!$B:$B,PAUSAS!$E118)))</f>
        <v/>
      </c>
      <c r="AO118" s="28" t="str">
        <f>IF($B118="","",IF(COUNTIF(BASE!$A:$A,PAUSAS!AO$3)=0,"",SUMIFS(BASE!$AA:$AA,BASE!$A:$A,PAUSAS!AO$3,BASE!$G:$G,PAUSAS!$B118)))</f>
        <v/>
      </c>
      <c r="AP118" s="28" t="str">
        <f>IF(AO118="","",IF(SUMIFS(METAS!$D:$D,METAS!$B:$B,PAUSAS!$E118)&gt;=AO118,0,AO118-SUMIFS(METAS!$D:$D,METAS!$B:$B,PAUSAS!$E118)))</f>
        <v/>
      </c>
      <c r="AQ118" s="18" t="str">
        <f>IF($B118="","",IF(COUNTIF(BASE!$A:$A,PAUSAS!AQ$3)=0,"",SUMIFS(BASE!$AA:$AA,BASE!$A:$A,PAUSAS!AQ$3,BASE!$G:$G,PAUSAS!$B118)))</f>
        <v/>
      </c>
      <c r="AR118" s="18" t="str">
        <f>IF(AQ118="","",IF(SUMIFS(METAS!$D:$D,METAS!$B:$B,PAUSAS!$E118)&gt;=AQ118,0,AQ118-SUMIFS(METAS!$D:$D,METAS!$B:$B,PAUSAS!$E118)))</f>
        <v/>
      </c>
      <c r="AS118" s="28" t="str">
        <f>IF($B118="","",IF(COUNTIF(BASE!$A:$A,PAUSAS!AS$3)=0,"",SUMIFS(BASE!$AA:$AA,BASE!$A:$A,PAUSAS!AS$3,BASE!$G:$G,PAUSAS!$B118)))</f>
        <v/>
      </c>
      <c r="AT118" s="28" t="str">
        <f>IF(AS118="","",IF(SUMIFS(METAS!$D:$D,METAS!$B:$B,PAUSAS!$E118)&gt;=AS118,0,AS118-SUMIFS(METAS!$D:$D,METAS!$B:$B,PAUSAS!$E118)))</f>
        <v/>
      </c>
      <c r="AU118" s="18" t="str">
        <f>IF($B118="","",IF(COUNTIF(BASE!$A:$A,PAUSAS!AU$3)=0,"",SUMIFS(BASE!$AA:$AA,BASE!$A:$A,PAUSAS!AU$3,BASE!$G:$G,PAUSAS!$B118)))</f>
        <v/>
      </c>
      <c r="AV118" s="18" t="str">
        <f>IF(AU118="","",IF(SUMIFS(METAS!$D:$D,METAS!$B:$B,PAUSAS!$E118)&gt;=AU118,0,AU118-SUMIFS(METAS!$D:$D,METAS!$B:$B,PAUSAS!$E118)))</f>
        <v/>
      </c>
      <c r="AW118" s="28" t="str">
        <f>IF($B118="","",IF(COUNTIF(BASE!$A:$A,PAUSAS!AW$3)=0,"",SUMIFS(BASE!$AA:$AA,BASE!$A:$A,PAUSAS!AW$3,BASE!$G:$G,PAUSAS!$B118)))</f>
        <v/>
      </c>
      <c r="AX118" s="28" t="str">
        <f>IF(AW118="","",IF(SUMIFS(METAS!$D:$D,METAS!$B:$B,PAUSAS!$E118)&gt;=AW118,0,AW118-SUMIFS(METAS!$D:$D,METAS!$B:$B,PAUSAS!$E118)))</f>
        <v/>
      </c>
      <c r="AY118" s="18" t="str">
        <f>IF($B118="","",IF(COUNTIF(BASE!$A:$A,PAUSAS!AY$3)=0,"",SUMIFS(BASE!$AA:$AA,BASE!$A:$A,PAUSAS!AY$3,BASE!$G:$G,PAUSAS!$B118)))</f>
        <v/>
      </c>
      <c r="AZ118" s="18" t="str">
        <f>IF(AY118="","",IF(SUMIFS(METAS!$D:$D,METAS!$B:$B,PAUSAS!$E118)&gt;=AY118,0,AY118-SUMIFS(METAS!$D:$D,METAS!$B:$B,PAUSAS!$E118)))</f>
        <v/>
      </c>
      <c r="BA118" s="28" t="str">
        <f>IF($B118="","",IF(COUNTIF(BASE!$A:$A,PAUSAS!BA$3)=0,"",SUMIFS(BASE!$AA:$AA,BASE!$A:$A,PAUSAS!BA$3,BASE!$G:$G,PAUSAS!$B118)))</f>
        <v/>
      </c>
      <c r="BB118" s="28" t="str">
        <f>IF(BA118="","",IF(SUMIFS(METAS!$D:$D,METAS!$B:$B,PAUSAS!$E118)&gt;=BA118,0,BA118-SUMIFS(METAS!$D:$D,METAS!$B:$B,PAUSAS!$E118)))</f>
        <v/>
      </c>
      <c r="BC118" s="18" t="str">
        <f>IF($B118="","",IF(COUNTIF(BASE!$A:$A,PAUSAS!BC$3)=0,"",SUMIFS(BASE!$AA:$AA,BASE!$A:$A,PAUSAS!BC$3,BASE!$G:$G,PAUSAS!$B118)))</f>
        <v/>
      </c>
      <c r="BD118" s="18" t="str">
        <f>IF(BC118="","",IF(SUMIFS(METAS!$D:$D,METAS!$B:$B,PAUSAS!$E118)&gt;=BC118,0,BC118-SUMIFS(METAS!$D:$D,METAS!$B:$B,PAUSAS!$E118)))</f>
        <v/>
      </c>
      <c r="BE118" s="28" t="str">
        <f>IF($B118="","",IF(COUNTIF(BASE!$A:$A,PAUSAS!BE$3)=0,"",SUMIFS(BASE!$AA:$AA,BASE!$A:$A,PAUSAS!BE$3,BASE!$G:$G,PAUSAS!$B118)))</f>
        <v/>
      </c>
      <c r="BF118" s="28" t="str">
        <f>IF(BE118="","",IF(SUMIFS(METAS!$D:$D,METAS!$B:$B,PAUSAS!$E118)&gt;=BE118,0,BE118-SUMIFS(METAS!$D:$D,METAS!$B:$B,PAUSAS!$E118)))</f>
        <v/>
      </c>
      <c r="BG118" s="18" t="str">
        <f>IF($B118="","",IF(COUNTIF(BASE!$A:$A,PAUSAS!BG$3)=0,"",SUMIFS(BASE!$AA:$AA,BASE!$A:$A,PAUSAS!BG$3,BASE!$G:$G,PAUSAS!$B118)))</f>
        <v/>
      </c>
      <c r="BH118" s="18" t="str">
        <f>IF(BG118="","",IF(SUMIFS(METAS!$D:$D,METAS!$B:$B,PAUSAS!$E118)&gt;=BG118,0,BG118-SUMIFS(METAS!$D:$D,METAS!$B:$B,PAUSAS!$E118)))</f>
        <v/>
      </c>
      <c r="BI118" s="28" t="str">
        <f>IF($B118="","",IF(COUNTIF(BASE!$A:$A,PAUSAS!BI$3)=0,"",SUMIFS(BASE!$AA:$AA,BASE!$A:$A,PAUSAS!BI$3,BASE!$G:$G,PAUSAS!$B118)))</f>
        <v/>
      </c>
      <c r="BJ118" s="28" t="str">
        <f>IF(BI118="","",IF(SUMIFS(METAS!$D:$D,METAS!$B:$B,PAUSAS!$E118)&gt;=BI118,0,BI118-SUMIFS(METAS!$D:$D,METAS!$B:$B,PAUSAS!$E118)))</f>
        <v/>
      </c>
      <c r="BK118" s="18" t="str">
        <f>IF($B118="","",IF(COUNTIF(BASE!$A:$A,PAUSAS!BK$3)=0,"",SUMIFS(BASE!$AA:$AA,BASE!$A:$A,PAUSAS!BK$3,BASE!$G:$G,PAUSAS!$B118)))</f>
        <v/>
      </c>
      <c r="BL118" s="18" t="str">
        <f>IF(BK118="","",IF(SUMIFS(METAS!$D:$D,METAS!$B:$B,PAUSAS!$E118)&gt;=BK118,0,BK118-SUMIFS(METAS!$D:$D,METAS!$B:$B,PAUSAS!$E118)))</f>
        <v/>
      </c>
      <c r="BM118" s="28" t="str">
        <f>IF($B118="","",IF(COUNTIF(BASE!$A:$A,PAUSAS!BM$3)=0,"",SUMIFS(BASE!$AA:$AA,BASE!$A:$A,PAUSAS!BM$3,BASE!$G:$G,PAUSAS!$B118)))</f>
        <v/>
      </c>
      <c r="BN118" s="28" t="str">
        <f>IF(BM118="","",IF(SUMIFS(METAS!$D:$D,METAS!$B:$B,PAUSAS!$E118)&gt;=BM118,0,BM118-SUMIFS(METAS!$D:$D,METAS!$B:$B,PAUSAS!$E118)))</f>
        <v/>
      </c>
      <c r="BO118" s="18" t="str">
        <f>IF($B118="","",IF(COUNTIF(BASE!$A:$A,PAUSAS!BO$3)=0,"",SUMIFS(BASE!$AA:$AA,BASE!$A:$A,PAUSAS!BO$3,BASE!$G:$G,PAUSAS!$B118)))</f>
        <v/>
      </c>
      <c r="BP118" s="18" t="str">
        <f>IF(BO118="","",IF(SUMIFS(METAS!$D:$D,METAS!$B:$B,PAUSAS!$E118)&gt;=BO118,0,BO118-SUMIFS(METAS!$D:$D,METAS!$B:$B,PAUSAS!$E118)))</f>
        <v/>
      </c>
      <c r="BQ118" s="28" t="str">
        <f>IF($B118="","",IF(COUNTIF(BASE!$A:$A,PAUSAS!BQ$3)=0,"",SUMIFS(BASE!$AA:$AA,BASE!$A:$A,PAUSAS!BQ$3,BASE!$G:$G,PAUSAS!$B118)))</f>
        <v/>
      </c>
      <c r="BR118" s="28" t="str">
        <f>IF(BQ118="","",IF(SUMIFS(METAS!$D:$D,METAS!$B:$B,PAUSAS!$E118)&gt;=BQ118,0,BQ118-SUMIFS(METAS!$D:$D,METAS!$B:$B,PAUSAS!$E118)))</f>
        <v/>
      </c>
      <c r="BS118" s="18" t="str">
        <f>IF($B118="","",IF(COUNTIF(BASE!$A:$A,PAUSAS!BS$3)=0,"",SUMIFS(BASE!$AA:$AA,BASE!$A:$A,PAUSAS!BS$3,BASE!$G:$G,PAUSAS!$B118)))</f>
        <v/>
      </c>
      <c r="BT118" s="18" t="str">
        <f>IF(BS118="","",IF(SUMIFS(METAS!$D:$D,METAS!$B:$B,PAUSAS!$E118)&gt;=BS118,0,BS118-SUMIFS(METAS!$D:$D,METAS!$B:$B,PAUSAS!$E118)))</f>
        <v/>
      </c>
      <c r="BU118" s="28" t="str">
        <f>IF($B118="","",IF(COUNTIF(BASE!$A:$A,PAUSAS!BU$3)=0,"",SUMIFS(BASE!$AA:$AA,BASE!$A:$A,PAUSAS!BU$3,BASE!$G:$G,PAUSAS!$B118)))</f>
        <v/>
      </c>
      <c r="BV118" s="28" t="str">
        <f>IF(BU118="","",IF(SUMIFS(METAS!$D:$D,METAS!$B:$B,PAUSAS!$E118)&gt;=BU118,0,BU118-SUMIFS(METAS!$D:$D,METAS!$B:$B,PAUSAS!$E118)))</f>
        <v/>
      </c>
    </row>
    <row r="119" spans="2:74" s="8" customFormat="1" x14ac:dyDescent="0.25">
      <c r="B119" s="50"/>
      <c r="C119" s="16" t="str">
        <f>IF($B119="","",VLOOKUP($B119,EQUIPE!$B:$E,2,0))</f>
        <v/>
      </c>
      <c r="D119" s="16" t="str">
        <f>IF($B119="","",VLOOKUP($B119,EQUIPE!$B:$F,5,0))</f>
        <v/>
      </c>
      <c r="E119" s="18" t="str">
        <f>IF($B119="","",VLOOKUP($B119,EQUIPE!$B:$E,3,0))</f>
        <v/>
      </c>
      <c r="F119" s="16" t="str">
        <f>IF($B119="","",VLOOKUP($B119,EQUIPE!$B:$E,4,0))</f>
        <v/>
      </c>
      <c r="H119" s="18" t="str">
        <f>IF($B119="","",SUMIFS(ABS!$H:$H,ABS!$B:$B,PAUSAS!$B119)*SUMIFS(METAS!$D:$D,METAS!$B:$B,PAUSAS!$E119))</f>
        <v/>
      </c>
      <c r="I119" s="18" t="str">
        <f t="shared" si="5"/>
        <v/>
      </c>
      <c r="J119" s="18" t="str">
        <f t="shared" si="6"/>
        <v/>
      </c>
      <c r="K119" s="19" t="str">
        <f t="shared" si="4"/>
        <v/>
      </c>
      <c r="M119" s="28" t="str">
        <f>IF($B119="","",IF(COUNTIF(BASE!$A:$A,PAUSAS!M$3)=0,"",SUMIFS(BASE!$AA:$AA,BASE!$A:$A,PAUSAS!M$3,BASE!$G:$G,PAUSAS!$B119)))</f>
        <v/>
      </c>
      <c r="N119" s="28" t="str">
        <f>IF(M119="","",IF(SUMIFS(METAS!$D:$D,METAS!$B:$B,PAUSAS!$E119)&gt;=M119,0,M119-SUMIFS(METAS!$D:$D,METAS!$B:$B,PAUSAS!$E119)))</f>
        <v/>
      </c>
      <c r="O119" s="18" t="str">
        <f>IF($B119="","",IF(COUNTIF(BASE!$A:$A,PAUSAS!O$3)=0,"",SUMIFS(BASE!$AA:$AA,BASE!$A:$A,PAUSAS!O$3,BASE!$G:$G,PAUSAS!$B119)))</f>
        <v/>
      </c>
      <c r="P119" s="18" t="str">
        <f>IF(O119="","",IF(SUMIFS(METAS!$D:$D,METAS!$B:$B,PAUSAS!$E119)&gt;=O119,0,O119-SUMIFS(METAS!$D:$D,METAS!$B:$B,PAUSAS!$E119)))</f>
        <v/>
      </c>
      <c r="Q119" s="28" t="str">
        <f>IF($B119="","",IF(COUNTIF(BASE!$A:$A,PAUSAS!Q$3)=0,"",SUMIFS(BASE!$AA:$AA,BASE!$A:$A,PAUSAS!Q$3,BASE!$G:$G,PAUSAS!$B119)))</f>
        <v/>
      </c>
      <c r="R119" s="28" t="str">
        <f>IF(Q119="","",IF(SUMIFS(METAS!$D:$D,METAS!$B:$B,PAUSAS!$E119)&gt;=Q119,0,Q119-SUMIFS(METAS!$D:$D,METAS!$B:$B,PAUSAS!$E119)))</f>
        <v/>
      </c>
      <c r="S119" s="18" t="str">
        <f>IF($B119="","",IF(COUNTIF(BASE!$A:$A,PAUSAS!S$3)=0,"",SUMIFS(BASE!$AA:$AA,BASE!$A:$A,PAUSAS!S$3,BASE!$G:$G,PAUSAS!$B119)))</f>
        <v/>
      </c>
      <c r="T119" s="18" t="str">
        <f>IF(S119="","",IF(SUMIFS(METAS!$D:$D,METAS!$B:$B,PAUSAS!$E119)&gt;=S119,0,S119-SUMIFS(METAS!$D:$D,METAS!$B:$B,PAUSAS!$E119)))</f>
        <v/>
      </c>
      <c r="U119" s="28" t="str">
        <f>IF($B119="","",IF(COUNTIF(BASE!$A:$A,PAUSAS!U$3)=0,"",SUMIFS(BASE!$AA:$AA,BASE!$A:$A,PAUSAS!U$3,BASE!$G:$G,PAUSAS!$B119)))</f>
        <v/>
      </c>
      <c r="V119" s="28" t="str">
        <f>IF(U119="","",IF(SUMIFS(METAS!$D:$D,METAS!$B:$B,PAUSAS!$E119)&gt;=U119,0,U119-SUMIFS(METAS!$D:$D,METAS!$B:$B,PAUSAS!$E119)))</f>
        <v/>
      </c>
      <c r="W119" s="18" t="str">
        <f>IF($B119="","",IF(COUNTIF(BASE!$A:$A,PAUSAS!W$3)=0,"",SUMIFS(BASE!$AA:$AA,BASE!$A:$A,PAUSAS!W$3,BASE!$G:$G,PAUSAS!$B119)))</f>
        <v/>
      </c>
      <c r="X119" s="18" t="str">
        <f>IF(W119="","",IF(SUMIFS(METAS!$D:$D,METAS!$B:$B,PAUSAS!$E119)&gt;=W119,0,W119-SUMIFS(METAS!$D:$D,METAS!$B:$B,PAUSAS!$E119)))</f>
        <v/>
      </c>
      <c r="Y119" s="28" t="str">
        <f>IF($B119="","",IF(COUNTIF(BASE!$A:$A,PAUSAS!Y$3)=0,"",SUMIFS(BASE!$AA:$AA,BASE!$A:$A,PAUSAS!Y$3,BASE!$G:$G,PAUSAS!$B119)))</f>
        <v/>
      </c>
      <c r="Z119" s="28" t="str">
        <f>IF(Y119="","",IF(SUMIFS(METAS!$D:$D,METAS!$B:$B,PAUSAS!$E119)&gt;=Y119,0,Y119-SUMIFS(METAS!$D:$D,METAS!$B:$B,PAUSAS!$E119)))</f>
        <v/>
      </c>
      <c r="AA119" s="18" t="str">
        <f>IF($B119="","",IF(COUNTIF(BASE!$A:$A,PAUSAS!AA$3)=0,"",SUMIFS(BASE!$AA:$AA,BASE!$A:$A,PAUSAS!AA$3,BASE!$G:$G,PAUSAS!$B119)))</f>
        <v/>
      </c>
      <c r="AB119" s="18" t="str">
        <f>IF(AA119="","",IF(SUMIFS(METAS!$D:$D,METAS!$B:$B,PAUSAS!$E119)&gt;=AA119,0,AA119-SUMIFS(METAS!$D:$D,METAS!$B:$B,PAUSAS!$E119)))</f>
        <v/>
      </c>
      <c r="AC119" s="28" t="str">
        <f>IF($B119="","",IF(COUNTIF(BASE!$A:$A,PAUSAS!AC$3)=0,"",SUMIFS(BASE!$AA:$AA,BASE!$A:$A,PAUSAS!AC$3,BASE!$G:$G,PAUSAS!$B119)))</f>
        <v/>
      </c>
      <c r="AD119" s="28" t="str">
        <f>IF(AC119="","",IF(SUMIFS(METAS!$D:$D,METAS!$B:$B,PAUSAS!$E119)&gt;=AC119,0,AC119-SUMIFS(METAS!$D:$D,METAS!$B:$B,PAUSAS!$E119)))</f>
        <v/>
      </c>
      <c r="AE119" s="18" t="str">
        <f>IF($B119="","",IF(COUNTIF(BASE!$A:$A,PAUSAS!AE$3)=0,"",SUMIFS(BASE!$AA:$AA,BASE!$A:$A,PAUSAS!AE$3,BASE!$G:$G,PAUSAS!$B119)))</f>
        <v/>
      </c>
      <c r="AF119" s="18" t="str">
        <f>IF(AE119="","",IF(SUMIFS(METAS!$D:$D,METAS!$B:$B,PAUSAS!$E119)&gt;=AE119,0,AE119-SUMIFS(METAS!$D:$D,METAS!$B:$B,PAUSAS!$E119)))</f>
        <v/>
      </c>
      <c r="AG119" s="28" t="str">
        <f>IF($B119="","",IF(COUNTIF(BASE!$A:$A,PAUSAS!AG$3)=0,"",SUMIFS(BASE!$AA:$AA,BASE!$A:$A,PAUSAS!AG$3,BASE!$G:$G,PAUSAS!$B119)))</f>
        <v/>
      </c>
      <c r="AH119" s="28" t="str">
        <f>IF(AG119="","",IF(SUMIFS(METAS!$D:$D,METAS!$B:$B,PAUSAS!$E119)&gt;=AG119,0,AG119-SUMIFS(METAS!$D:$D,METAS!$B:$B,PAUSAS!$E119)))</f>
        <v/>
      </c>
      <c r="AI119" s="18" t="str">
        <f>IF($B119="","",IF(COUNTIF(BASE!$A:$A,PAUSAS!AI$3)=0,"",SUMIFS(BASE!$AA:$AA,BASE!$A:$A,PAUSAS!AI$3,BASE!$G:$G,PAUSAS!$B119)))</f>
        <v/>
      </c>
      <c r="AJ119" s="18" t="str">
        <f>IF(AI119="","",IF(SUMIFS(METAS!$D:$D,METAS!$B:$B,PAUSAS!$E119)&gt;=AI119,0,AI119-SUMIFS(METAS!$D:$D,METAS!$B:$B,PAUSAS!$E119)))</f>
        <v/>
      </c>
      <c r="AK119" s="28" t="str">
        <f>IF($B119="","",IF(COUNTIF(BASE!$A:$A,PAUSAS!AK$3)=0,"",SUMIFS(BASE!$AA:$AA,BASE!$A:$A,PAUSAS!AK$3,BASE!$G:$G,PAUSAS!$B119)))</f>
        <v/>
      </c>
      <c r="AL119" s="28" t="str">
        <f>IF(AK119="","",IF(SUMIFS(METAS!$D:$D,METAS!$B:$B,PAUSAS!$E119)&gt;=AK119,0,AK119-SUMIFS(METAS!$D:$D,METAS!$B:$B,PAUSAS!$E119)))</f>
        <v/>
      </c>
      <c r="AM119" s="18" t="str">
        <f>IF($B119="","",IF(COUNTIF(BASE!$A:$A,PAUSAS!AM$3)=0,"",SUMIFS(BASE!$AA:$AA,BASE!$A:$A,PAUSAS!AM$3,BASE!$G:$G,PAUSAS!$B119)))</f>
        <v/>
      </c>
      <c r="AN119" s="18" t="str">
        <f>IF(AM119="","",IF(SUMIFS(METAS!$D:$D,METAS!$B:$B,PAUSAS!$E119)&gt;=AM119,0,AM119-SUMIFS(METAS!$D:$D,METAS!$B:$B,PAUSAS!$E119)))</f>
        <v/>
      </c>
      <c r="AO119" s="28" t="str">
        <f>IF($B119="","",IF(COUNTIF(BASE!$A:$A,PAUSAS!AO$3)=0,"",SUMIFS(BASE!$AA:$AA,BASE!$A:$A,PAUSAS!AO$3,BASE!$G:$G,PAUSAS!$B119)))</f>
        <v/>
      </c>
      <c r="AP119" s="28" t="str">
        <f>IF(AO119="","",IF(SUMIFS(METAS!$D:$D,METAS!$B:$B,PAUSAS!$E119)&gt;=AO119,0,AO119-SUMIFS(METAS!$D:$D,METAS!$B:$B,PAUSAS!$E119)))</f>
        <v/>
      </c>
      <c r="AQ119" s="18" t="str">
        <f>IF($B119="","",IF(COUNTIF(BASE!$A:$A,PAUSAS!AQ$3)=0,"",SUMIFS(BASE!$AA:$AA,BASE!$A:$A,PAUSAS!AQ$3,BASE!$G:$G,PAUSAS!$B119)))</f>
        <v/>
      </c>
      <c r="AR119" s="18" t="str">
        <f>IF(AQ119="","",IF(SUMIFS(METAS!$D:$D,METAS!$B:$B,PAUSAS!$E119)&gt;=AQ119,0,AQ119-SUMIFS(METAS!$D:$D,METAS!$B:$B,PAUSAS!$E119)))</f>
        <v/>
      </c>
      <c r="AS119" s="28" t="str">
        <f>IF($B119="","",IF(COUNTIF(BASE!$A:$A,PAUSAS!AS$3)=0,"",SUMIFS(BASE!$AA:$AA,BASE!$A:$A,PAUSAS!AS$3,BASE!$G:$G,PAUSAS!$B119)))</f>
        <v/>
      </c>
      <c r="AT119" s="28" t="str">
        <f>IF(AS119="","",IF(SUMIFS(METAS!$D:$D,METAS!$B:$B,PAUSAS!$E119)&gt;=AS119,0,AS119-SUMIFS(METAS!$D:$D,METAS!$B:$B,PAUSAS!$E119)))</f>
        <v/>
      </c>
      <c r="AU119" s="18" t="str">
        <f>IF($B119="","",IF(COUNTIF(BASE!$A:$A,PAUSAS!AU$3)=0,"",SUMIFS(BASE!$AA:$AA,BASE!$A:$A,PAUSAS!AU$3,BASE!$G:$G,PAUSAS!$B119)))</f>
        <v/>
      </c>
      <c r="AV119" s="18" t="str">
        <f>IF(AU119="","",IF(SUMIFS(METAS!$D:$D,METAS!$B:$B,PAUSAS!$E119)&gt;=AU119,0,AU119-SUMIFS(METAS!$D:$D,METAS!$B:$B,PAUSAS!$E119)))</f>
        <v/>
      </c>
      <c r="AW119" s="28" t="str">
        <f>IF($B119="","",IF(COUNTIF(BASE!$A:$A,PAUSAS!AW$3)=0,"",SUMIFS(BASE!$AA:$AA,BASE!$A:$A,PAUSAS!AW$3,BASE!$G:$G,PAUSAS!$B119)))</f>
        <v/>
      </c>
      <c r="AX119" s="28" t="str">
        <f>IF(AW119="","",IF(SUMIFS(METAS!$D:$D,METAS!$B:$B,PAUSAS!$E119)&gt;=AW119,0,AW119-SUMIFS(METAS!$D:$D,METAS!$B:$B,PAUSAS!$E119)))</f>
        <v/>
      </c>
      <c r="AY119" s="18" t="str">
        <f>IF($B119="","",IF(COUNTIF(BASE!$A:$A,PAUSAS!AY$3)=0,"",SUMIFS(BASE!$AA:$AA,BASE!$A:$A,PAUSAS!AY$3,BASE!$G:$G,PAUSAS!$B119)))</f>
        <v/>
      </c>
      <c r="AZ119" s="18" t="str">
        <f>IF(AY119="","",IF(SUMIFS(METAS!$D:$D,METAS!$B:$B,PAUSAS!$E119)&gt;=AY119,0,AY119-SUMIFS(METAS!$D:$D,METAS!$B:$B,PAUSAS!$E119)))</f>
        <v/>
      </c>
      <c r="BA119" s="28" t="str">
        <f>IF($B119="","",IF(COUNTIF(BASE!$A:$A,PAUSAS!BA$3)=0,"",SUMIFS(BASE!$AA:$AA,BASE!$A:$A,PAUSAS!BA$3,BASE!$G:$G,PAUSAS!$B119)))</f>
        <v/>
      </c>
      <c r="BB119" s="28" t="str">
        <f>IF(BA119="","",IF(SUMIFS(METAS!$D:$D,METAS!$B:$B,PAUSAS!$E119)&gt;=BA119,0,BA119-SUMIFS(METAS!$D:$D,METAS!$B:$B,PAUSAS!$E119)))</f>
        <v/>
      </c>
      <c r="BC119" s="18" t="str">
        <f>IF($B119="","",IF(COUNTIF(BASE!$A:$A,PAUSAS!BC$3)=0,"",SUMIFS(BASE!$AA:$AA,BASE!$A:$A,PAUSAS!BC$3,BASE!$G:$G,PAUSAS!$B119)))</f>
        <v/>
      </c>
      <c r="BD119" s="18" t="str">
        <f>IF(BC119="","",IF(SUMIFS(METAS!$D:$D,METAS!$B:$B,PAUSAS!$E119)&gt;=BC119,0,BC119-SUMIFS(METAS!$D:$D,METAS!$B:$B,PAUSAS!$E119)))</f>
        <v/>
      </c>
      <c r="BE119" s="28" t="str">
        <f>IF($B119="","",IF(COUNTIF(BASE!$A:$A,PAUSAS!BE$3)=0,"",SUMIFS(BASE!$AA:$AA,BASE!$A:$A,PAUSAS!BE$3,BASE!$G:$G,PAUSAS!$B119)))</f>
        <v/>
      </c>
      <c r="BF119" s="28" t="str">
        <f>IF(BE119="","",IF(SUMIFS(METAS!$D:$D,METAS!$B:$B,PAUSAS!$E119)&gt;=BE119,0,BE119-SUMIFS(METAS!$D:$D,METAS!$B:$B,PAUSAS!$E119)))</f>
        <v/>
      </c>
      <c r="BG119" s="18" t="str">
        <f>IF($B119="","",IF(COUNTIF(BASE!$A:$A,PAUSAS!BG$3)=0,"",SUMIFS(BASE!$AA:$AA,BASE!$A:$A,PAUSAS!BG$3,BASE!$G:$G,PAUSAS!$B119)))</f>
        <v/>
      </c>
      <c r="BH119" s="18" t="str">
        <f>IF(BG119="","",IF(SUMIFS(METAS!$D:$D,METAS!$B:$B,PAUSAS!$E119)&gt;=BG119,0,BG119-SUMIFS(METAS!$D:$D,METAS!$B:$B,PAUSAS!$E119)))</f>
        <v/>
      </c>
      <c r="BI119" s="28" t="str">
        <f>IF($B119="","",IF(COUNTIF(BASE!$A:$A,PAUSAS!BI$3)=0,"",SUMIFS(BASE!$AA:$AA,BASE!$A:$A,PAUSAS!BI$3,BASE!$G:$G,PAUSAS!$B119)))</f>
        <v/>
      </c>
      <c r="BJ119" s="28" t="str">
        <f>IF(BI119="","",IF(SUMIFS(METAS!$D:$D,METAS!$B:$B,PAUSAS!$E119)&gt;=BI119,0,BI119-SUMIFS(METAS!$D:$D,METAS!$B:$B,PAUSAS!$E119)))</f>
        <v/>
      </c>
      <c r="BK119" s="18" t="str">
        <f>IF($B119="","",IF(COUNTIF(BASE!$A:$A,PAUSAS!BK$3)=0,"",SUMIFS(BASE!$AA:$AA,BASE!$A:$A,PAUSAS!BK$3,BASE!$G:$G,PAUSAS!$B119)))</f>
        <v/>
      </c>
      <c r="BL119" s="18" t="str">
        <f>IF(BK119="","",IF(SUMIFS(METAS!$D:$D,METAS!$B:$B,PAUSAS!$E119)&gt;=BK119,0,BK119-SUMIFS(METAS!$D:$D,METAS!$B:$B,PAUSAS!$E119)))</f>
        <v/>
      </c>
      <c r="BM119" s="28" t="str">
        <f>IF($B119="","",IF(COUNTIF(BASE!$A:$A,PAUSAS!BM$3)=0,"",SUMIFS(BASE!$AA:$AA,BASE!$A:$A,PAUSAS!BM$3,BASE!$G:$G,PAUSAS!$B119)))</f>
        <v/>
      </c>
      <c r="BN119" s="28" t="str">
        <f>IF(BM119="","",IF(SUMIFS(METAS!$D:$D,METAS!$B:$B,PAUSAS!$E119)&gt;=BM119,0,BM119-SUMIFS(METAS!$D:$D,METAS!$B:$B,PAUSAS!$E119)))</f>
        <v/>
      </c>
      <c r="BO119" s="18" t="str">
        <f>IF($B119="","",IF(COUNTIF(BASE!$A:$A,PAUSAS!BO$3)=0,"",SUMIFS(BASE!$AA:$AA,BASE!$A:$A,PAUSAS!BO$3,BASE!$G:$G,PAUSAS!$B119)))</f>
        <v/>
      </c>
      <c r="BP119" s="18" t="str">
        <f>IF(BO119="","",IF(SUMIFS(METAS!$D:$D,METAS!$B:$B,PAUSAS!$E119)&gt;=BO119,0,BO119-SUMIFS(METAS!$D:$D,METAS!$B:$B,PAUSAS!$E119)))</f>
        <v/>
      </c>
      <c r="BQ119" s="28" t="str">
        <f>IF($B119="","",IF(COUNTIF(BASE!$A:$A,PAUSAS!BQ$3)=0,"",SUMIFS(BASE!$AA:$AA,BASE!$A:$A,PAUSAS!BQ$3,BASE!$G:$G,PAUSAS!$B119)))</f>
        <v/>
      </c>
      <c r="BR119" s="28" t="str">
        <f>IF(BQ119="","",IF(SUMIFS(METAS!$D:$D,METAS!$B:$B,PAUSAS!$E119)&gt;=BQ119,0,BQ119-SUMIFS(METAS!$D:$D,METAS!$B:$B,PAUSAS!$E119)))</f>
        <v/>
      </c>
      <c r="BS119" s="18" t="str">
        <f>IF($B119="","",IF(COUNTIF(BASE!$A:$A,PAUSAS!BS$3)=0,"",SUMIFS(BASE!$AA:$AA,BASE!$A:$A,PAUSAS!BS$3,BASE!$G:$G,PAUSAS!$B119)))</f>
        <v/>
      </c>
      <c r="BT119" s="18" t="str">
        <f>IF(BS119="","",IF(SUMIFS(METAS!$D:$D,METAS!$B:$B,PAUSAS!$E119)&gt;=BS119,0,BS119-SUMIFS(METAS!$D:$D,METAS!$B:$B,PAUSAS!$E119)))</f>
        <v/>
      </c>
      <c r="BU119" s="28" t="str">
        <f>IF($B119="","",IF(COUNTIF(BASE!$A:$A,PAUSAS!BU$3)=0,"",SUMIFS(BASE!$AA:$AA,BASE!$A:$A,PAUSAS!BU$3,BASE!$G:$G,PAUSAS!$B119)))</f>
        <v/>
      </c>
      <c r="BV119" s="28" t="str">
        <f>IF(BU119="","",IF(SUMIFS(METAS!$D:$D,METAS!$B:$B,PAUSAS!$E119)&gt;=BU119,0,BU119-SUMIFS(METAS!$D:$D,METAS!$B:$B,PAUSAS!$E119)))</f>
        <v/>
      </c>
    </row>
    <row r="120" spans="2:74" s="8" customFormat="1" x14ac:dyDescent="0.25">
      <c r="B120" s="50"/>
      <c r="C120" s="16" t="str">
        <f>IF($B120="","",VLOOKUP($B120,EQUIPE!$B:$E,2,0))</f>
        <v/>
      </c>
      <c r="D120" s="16" t="str">
        <f>IF($B120="","",VLOOKUP($B120,EQUIPE!$B:$F,5,0))</f>
        <v/>
      </c>
      <c r="E120" s="18" t="str">
        <f>IF($B120="","",VLOOKUP($B120,EQUIPE!$B:$E,3,0))</f>
        <v/>
      </c>
      <c r="F120" s="16" t="str">
        <f>IF($B120="","",VLOOKUP($B120,EQUIPE!$B:$E,4,0))</f>
        <v/>
      </c>
      <c r="H120" s="18" t="str">
        <f>IF($B120="","",SUMIFS(ABS!$H:$H,ABS!$B:$B,PAUSAS!$B120)*SUMIFS(METAS!$D:$D,METAS!$B:$B,PAUSAS!$E120))</f>
        <v/>
      </c>
      <c r="I120" s="18" t="str">
        <f t="shared" si="5"/>
        <v/>
      </c>
      <c r="J120" s="18" t="str">
        <f t="shared" si="6"/>
        <v/>
      </c>
      <c r="K120" s="19" t="str">
        <f t="shared" si="4"/>
        <v/>
      </c>
      <c r="M120" s="28" t="str">
        <f>IF($B120="","",IF(COUNTIF(BASE!$A:$A,PAUSAS!M$3)=0,"",SUMIFS(BASE!$AA:$AA,BASE!$A:$A,PAUSAS!M$3,BASE!$G:$G,PAUSAS!$B120)))</f>
        <v/>
      </c>
      <c r="N120" s="28" t="str">
        <f>IF(M120="","",IF(SUMIFS(METAS!$D:$D,METAS!$B:$B,PAUSAS!$E120)&gt;=M120,0,M120-SUMIFS(METAS!$D:$D,METAS!$B:$B,PAUSAS!$E120)))</f>
        <v/>
      </c>
      <c r="O120" s="18" t="str">
        <f>IF($B120="","",IF(COUNTIF(BASE!$A:$A,PAUSAS!O$3)=0,"",SUMIFS(BASE!$AA:$AA,BASE!$A:$A,PAUSAS!O$3,BASE!$G:$G,PAUSAS!$B120)))</f>
        <v/>
      </c>
      <c r="P120" s="18" t="str">
        <f>IF(O120="","",IF(SUMIFS(METAS!$D:$D,METAS!$B:$B,PAUSAS!$E120)&gt;=O120,0,O120-SUMIFS(METAS!$D:$D,METAS!$B:$B,PAUSAS!$E120)))</f>
        <v/>
      </c>
      <c r="Q120" s="28" t="str">
        <f>IF($B120="","",IF(COUNTIF(BASE!$A:$A,PAUSAS!Q$3)=0,"",SUMIFS(BASE!$AA:$AA,BASE!$A:$A,PAUSAS!Q$3,BASE!$G:$G,PAUSAS!$B120)))</f>
        <v/>
      </c>
      <c r="R120" s="28" t="str">
        <f>IF(Q120="","",IF(SUMIFS(METAS!$D:$D,METAS!$B:$B,PAUSAS!$E120)&gt;=Q120,0,Q120-SUMIFS(METAS!$D:$D,METAS!$B:$B,PAUSAS!$E120)))</f>
        <v/>
      </c>
      <c r="S120" s="18" t="str">
        <f>IF($B120="","",IF(COUNTIF(BASE!$A:$A,PAUSAS!S$3)=0,"",SUMIFS(BASE!$AA:$AA,BASE!$A:$A,PAUSAS!S$3,BASE!$G:$G,PAUSAS!$B120)))</f>
        <v/>
      </c>
      <c r="T120" s="18" t="str">
        <f>IF(S120="","",IF(SUMIFS(METAS!$D:$D,METAS!$B:$B,PAUSAS!$E120)&gt;=S120,0,S120-SUMIFS(METAS!$D:$D,METAS!$B:$B,PAUSAS!$E120)))</f>
        <v/>
      </c>
      <c r="U120" s="28" t="str">
        <f>IF($B120="","",IF(COUNTIF(BASE!$A:$A,PAUSAS!U$3)=0,"",SUMIFS(BASE!$AA:$AA,BASE!$A:$A,PAUSAS!U$3,BASE!$G:$G,PAUSAS!$B120)))</f>
        <v/>
      </c>
      <c r="V120" s="28" t="str">
        <f>IF(U120="","",IF(SUMIFS(METAS!$D:$D,METAS!$B:$B,PAUSAS!$E120)&gt;=U120,0,U120-SUMIFS(METAS!$D:$D,METAS!$B:$B,PAUSAS!$E120)))</f>
        <v/>
      </c>
      <c r="W120" s="18" t="str">
        <f>IF($B120="","",IF(COUNTIF(BASE!$A:$A,PAUSAS!W$3)=0,"",SUMIFS(BASE!$AA:$AA,BASE!$A:$A,PAUSAS!W$3,BASE!$G:$G,PAUSAS!$B120)))</f>
        <v/>
      </c>
      <c r="X120" s="18" t="str">
        <f>IF(W120="","",IF(SUMIFS(METAS!$D:$D,METAS!$B:$B,PAUSAS!$E120)&gt;=W120,0,W120-SUMIFS(METAS!$D:$D,METAS!$B:$B,PAUSAS!$E120)))</f>
        <v/>
      </c>
      <c r="Y120" s="28" t="str">
        <f>IF($B120="","",IF(COUNTIF(BASE!$A:$A,PAUSAS!Y$3)=0,"",SUMIFS(BASE!$AA:$AA,BASE!$A:$A,PAUSAS!Y$3,BASE!$G:$G,PAUSAS!$B120)))</f>
        <v/>
      </c>
      <c r="Z120" s="28" t="str">
        <f>IF(Y120="","",IF(SUMIFS(METAS!$D:$D,METAS!$B:$B,PAUSAS!$E120)&gt;=Y120,0,Y120-SUMIFS(METAS!$D:$D,METAS!$B:$B,PAUSAS!$E120)))</f>
        <v/>
      </c>
      <c r="AA120" s="18" t="str">
        <f>IF($B120="","",IF(COUNTIF(BASE!$A:$A,PAUSAS!AA$3)=0,"",SUMIFS(BASE!$AA:$AA,BASE!$A:$A,PAUSAS!AA$3,BASE!$G:$G,PAUSAS!$B120)))</f>
        <v/>
      </c>
      <c r="AB120" s="18" t="str">
        <f>IF(AA120="","",IF(SUMIFS(METAS!$D:$D,METAS!$B:$B,PAUSAS!$E120)&gt;=AA120,0,AA120-SUMIFS(METAS!$D:$D,METAS!$B:$B,PAUSAS!$E120)))</f>
        <v/>
      </c>
      <c r="AC120" s="28" t="str">
        <f>IF($B120="","",IF(COUNTIF(BASE!$A:$A,PAUSAS!AC$3)=0,"",SUMIFS(BASE!$AA:$AA,BASE!$A:$A,PAUSAS!AC$3,BASE!$G:$G,PAUSAS!$B120)))</f>
        <v/>
      </c>
      <c r="AD120" s="28" t="str">
        <f>IF(AC120="","",IF(SUMIFS(METAS!$D:$D,METAS!$B:$B,PAUSAS!$E120)&gt;=AC120,0,AC120-SUMIFS(METAS!$D:$D,METAS!$B:$B,PAUSAS!$E120)))</f>
        <v/>
      </c>
      <c r="AE120" s="18" t="str">
        <f>IF($B120="","",IF(COUNTIF(BASE!$A:$A,PAUSAS!AE$3)=0,"",SUMIFS(BASE!$AA:$AA,BASE!$A:$A,PAUSAS!AE$3,BASE!$G:$G,PAUSAS!$B120)))</f>
        <v/>
      </c>
      <c r="AF120" s="18" t="str">
        <f>IF(AE120="","",IF(SUMIFS(METAS!$D:$D,METAS!$B:$B,PAUSAS!$E120)&gt;=AE120,0,AE120-SUMIFS(METAS!$D:$D,METAS!$B:$B,PAUSAS!$E120)))</f>
        <v/>
      </c>
      <c r="AG120" s="28" t="str">
        <f>IF($B120="","",IF(COUNTIF(BASE!$A:$A,PAUSAS!AG$3)=0,"",SUMIFS(BASE!$AA:$AA,BASE!$A:$A,PAUSAS!AG$3,BASE!$G:$G,PAUSAS!$B120)))</f>
        <v/>
      </c>
      <c r="AH120" s="28" t="str">
        <f>IF(AG120="","",IF(SUMIFS(METAS!$D:$D,METAS!$B:$B,PAUSAS!$E120)&gt;=AG120,0,AG120-SUMIFS(METAS!$D:$D,METAS!$B:$B,PAUSAS!$E120)))</f>
        <v/>
      </c>
      <c r="AI120" s="18" t="str">
        <f>IF($B120="","",IF(COUNTIF(BASE!$A:$A,PAUSAS!AI$3)=0,"",SUMIFS(BASE!$AA:$AA,BASE!$A:$A,PAUSAS!AI$3,BASE!$G:$G,PAUSAS!$B120)))</f>
        <v/>
      </c>
      <c r="AJ120" s="18" t="str">
        <f>IF(AI120="","",IF(SUMIFS(METAS!$D:$D,METAS!$B:$B,PAUSAS!$E120)&gt;=AI120,0,AI120-SUMIFS(METAS!$D:$D,METAS!$B:$B,PAUSAS!$E120)))</f>
        <v/>
      </c>
      <c r="AK120" s="28" t="str">
        <f>IF($B120="","",IF(COUNTIF(BASE!$A:$A,PAUSAS!AK$3)=0,"",SUMIFS(BASE!$AA:$AA,BASE!$A:$A,PAUSAS!AK$3,BASE!$G:$G,PAUSAS!$B120)))</f>
        <v/>
      </c>
      <c r="AL120" s="28" t="str">
        <f>IF(AK120="","",IF(SUMIFS(METAS!$D:$D,METAS!$B:$B,PAUSAS!$E120)&gt;=AK120,0,AK120-SUMIFS(METAS!$D:$D,METAS!$B:$B,PAUSAS!$E120)))</f>
        <v/>
      </c>
      <c r="AM120" s="18" t="str">
        <f>IF($B120="","",IF(COUNTIF(BASE!$A:$A,PAUSAS!AM$3)=0,"",SUMIFS(BASE!$AA:$AA,BASE!$A:$A,PAUSAS!AM$3,BASE!$G:$G,PAUSAS!$B120)))</f>
        <v/>
      </c>
      <c r="AN120" s="18" t="str">
        <f>IF(AM120="","",IF(SUMIFS(METAS!$D:$D,METAS!$B:$B,PAUSAS!$E120)&gt;=AM120,0,AM120-SUMIFS(METAS!$D:$D,METAS!$B:$B,PAUSAS!$E120)))</f>
        <v/>
      </c>
      <c r="AO120" s="28" t="str">
        <f>IF($B120="","",IF(COUNTIF(BASE!$A:$A,PAUSAS!AO$3)=0,"",SUMIFS(BASE!$AA:$AA,BASE!$A:$A,PAUSAS!AO$3,BASE!$G:$G,PAUSAS!$B120)))</f>
        <v/>
      </c>
      <c r="AP120" s="28" t="str">
        <f>IF(AO120="","",IF(SUMIFS(METAS!$D:$D,METAS!$B:$B,PAUSAS!$E120)&gt;=AO120,0,AO120-SUMIFS(METAS!$D:$D,METAS!$B:$B,PAUSAS!$E120)))</f>
        <v/>
      </c>
      <c r="AQ120" s="18" t="str">
        <f>IF($B120="","",IF(COUNTIF(BASE!$A:$A,PAUSAS!AQ$3)=0,"",SUMIFS(BASE!$AA:$AA,BASE!$A:$A,PAUSAS!AQ$3,BASE!$G:$G,PAUSAS!$B120)))</f>
        <v/>
      </c>
      <c r="AR120" s="18" t="str">
        <f>IF(AQ120="","",IF(SUMIFS(METAS!$D:$D,METAS!$B:$B,PAUSAS!$E120)&gt;=AQ120,0,AQ120-SUMIFS(METAS!$D:$D,METAS!$B:$B,PAUSAS!$E120)))</f>
        <v/>
      </c>
      <c r="AS120" s="28" t="str">
        <f>IF($B120="","",IF(COUNTIF(BASE!$A:$A,PAUSAS!AS$3)=0,"",SUMIFS(BASE!$AA:$AA,BASE!$A:$A,PAUSAS!AS$3,BASE!$G:$G,PAUSAS!$B120)))</f>
        <v/>
      </c>
      <c r="AT120" s="28" t="str">
        <f>IF(AS120="","",IF(SUMIFS(METAS!$D:$D,METAS!$B:$B,PAUSAS!$E120)&gt;=AS120,0,AS120-SUMIFS(METAS!$D:$D,METAS!$B:$B,PAUSAS!$E120)))</f>
        <v/>
      </c>
      <c r="AU120" s="18" t="str">
        <f>IF($B120="","",IF(COUNTIF(BASE!$A:$A,PAUSAS!AU$3)=0,"",SUMIFS(BASE!$AA:$AA,BASE!$A:$A,PAUSAS!AU$3,BASE!$G:$G,PAUSAS!$B120)))</f>
        <v/>
      </c>
      <c r="AV120" s="18" t="str">
        <f>IF(AU120="","",IF(SUMIFS(METAS!$D:$D,METAS!$B:$B,PAUSAS!$E120)&gt;=AU120,0,AU120-SUMIFS(METAS!$D:$D,METAS!$B:$B,PAUSAS!$E120)))</f>
        <v/>
      </c>
      <c r="AW120" s="28" t="str">
        <f>IF($B120="","",IF(COUNTIF(BASE!$A:$A,PAUSAS!AW$3)=0,"",SUMIFS(BASE!$AA:$AA,BASE!$A:$A,PAUSAS!AW$3,BASE!$G:$G,PAUSAS!$B120)))</f>
        <v/>
      </c>
      <c r="AX120" s="28" t="str">
        <f>IF(AW120="","",IF(SUMIFS(METAS!$D:$D,METAS!$B:$B,PAUSAS!$E120)&gt;=AW120,0,AW120-SUMIFS(METAS!$D:$D,METAS!$B:$B,PAUSAS!$E120)))</f>
        <v/>
      </c>
      <c r="AY120" s="18" t="str">
        <f>IF($B120="","",IF(COUNTIF(BASE!$A:$A,PAUSAS!AY$3)=0,"",SUMIFS(BASE!$AA:$AA,BASE!$A:$A,PAUSAS!AY$3,BASE!$G:$G,PAUSAS!$B120)))</f>
        <v/>
      </c>
      <c r="AZ120" s="18" t="str">
        <f>IF(AY120="","",IF(SUMIFS(METAS!$D:$D,METAS!$B:$B,PAUSAS!$E120)&gt;=AY120,0,AY120-SUMIFS(METAS!$D:$D,METAS!$B:$B,PAUSAS!$E120)))</f>
        <v/>
      </c>
      <c r="BA120" s="28" t="str">
        <f>IF($B120="","",IF(COUNTIF(BASE!$A:$A,PAUSAS!BA$3)=0,"",SUMIFS(BASE!$AA:$AA,BASE!$A:$A,PAUSAS!BA$3,BASE!$G:$G,PAUSAS!$B120)))</f>
        <v/>
      </c>
      <c r="BB120" s="28" t="str">
        <f>IF(BA120="","",IF(SUMIFS(METAS!$D:$D,METAS!$B:$B,PAUSAS!$E120)&gt;=BA120,0,BA120-SUMIFS(METAS!$D:$D,METAS!$B:$B,PAUSAS!$E120)))</f>
        <v/>
      </c>
      <c r="BC120" s="18" t="str">
        <f>IF($B120="","",IF(COUNTIF(BASE!$A:$A,PAUSAS!BC$3)=0,"",SUMIFS(BASE!$AA:$AA,BASE!$A:$A,PAUSAS!BC$3,BASE!$G:$G,PAUSAS!$B120)))</f>
        <v/>
      </c>
      <c r="BD120" s="18" t="str">
        <f>IF(BC120="","",IF(SUMIFS(METAS!$D:$D,METAS!$B:$B,PAUSAS!$E120)&gt;=BC120,0,BC120-SUMIFS(METAS!$D:$D,METAS!$B:$B,PAUSAS!$E120)))</f>
        <v/>
      </c>
      <c r="BE120" s="28" t="str">
        <f>IF($B120="","",IF(COUNTIF(BASE!$A:$A,PAUSAS!BE$3)=0,"",SUMIFS(BASE!$AA:$AA,BASE!$A:$A,PAUSAS!BE$3,BASE!$G:$G,PAUSAS!$B120)))</f>
        <v/>
      </c>
      <c r="BF120" s="28" t="str">
        <f>IF(BE120="","",IF(SUMIFS(METAS!$D:$D,METAS!$B:$B,PAUSAS!$E120)&gt;=BE120,0,BE120-SUMIFS(METAS!$D:$D,METAS!$B:$B,PAUSAS!$E120)))</f>
        <v/>
      </c>
      <c r="BG120" s="18" t="str">
        <f>IF($B120="","",IF(COUNTIF(BASE!$A:$A,PAUSAS!BG$3)=0,"",SUMIFS(BASE!$AA:$AA,BASE!$A:$A,PAUSAS!BG$3,BASE!$G:$G,PAUSAS!$B120)))</f>
        <v/>
      </c>
      <c r="BH120" s="18" t="str">
        <f>IF(BG120="","",IF(SUMIFS(METAS!$D:$D,METAS!$B:$B,PAUSAS!$E120)&gt;=BG120,0,BG120-SUMIFS(METAS!$D:$D,METAS!$B:$B,PAUSAS!$E120)))</f>
        <v/>
      </c>
      <c r="BI120" s="28" t="str">
        <f>IF($B120="","",IF(COUNTIF(BASE!$A:$A,PAUSAS!BI$3)=0,"",SUMIFS(BASE!$AA:$AA,BASE!$A:$A,PAUSAS!BI$3,BASE!$G:$G,PAUSAS!$B120)))</f>
        <v/>
      </c>
      <c r="BJ120" s="28" t="str">
        <f>IF(BI120="","",IF(SUMIFS(METAS!$D:$D,METAS!$B:$B,PAUSAS!$E120)&gt;=BI120,0,BI120-SUMIFS(METAS!$D:$D,METAS!$B:$B,PAUSAS!$E120)))</f>
        <v/>
      </c>
      <c r="BK120" s="18" t="str">
        <f>IF($B120="","",IF(COUNTIF(BASE!$A:$A,PAUSAS!BK$3)=0,"",SUMIFS(BASE!$AA:$AA,BASE!$A:$A,PAUSAS!BK$3,BASE!$G:$G,PAUSAS!$B120)))</f>
        <v/>
      </c>
      <c r="BL120" s="18" t="str">
        <f>IF(BK120="","",IF(SUMIFS(METAS!$D:$D,METAS!$B:$B,PAUSAS!$E120)&gt;=BK120,0,BK120-SUMIFS(METAS!$D:$D,METAS!$B:$B,PAUSAS!$E120)))</f>
        <v/>
      </c>
      <c r="BM120" s="28" t="str">
        <f>IF($B120="","",IF(COUNTIF(BASE!$A:$A,PAUSAS!BM$3)=0,"",SUMIFS(BASE!$AA:$AA,BASE!$A:$A,PAUSAS!BM$3,BASE!$G:$G,PAUSAS!$B120)))</f>
        <v/>
      </c>
      <c r="BN120" s="28" t="str">
        <f>IF(BM120="","",IF(SUMIFS(METAS!$D:$D,METAS!$B:$B,PAUSAS!$E120)&gt;=BM120,0,BM120-SUMIFS(METAS!$D:$D,METAS!$B:$B,PAUSAS!$E120)))</f>
        <v/>
      </c>
      <c r="BO120" s="18" t="str">
        <f>IF($B120="","",IF(COUNTIF(BASE!$A:$A,PAUSAS!BO$3)=0,"",SUMIFS(BASE!$AA:$AA,BASE!$A:$A,PAUSAS!BO$3,BASE!$G:$G,PAUSAS!$B120)))</f>
        <v/>
      </c>
      <c r="BP120" s="18" t="str">
        <f>IF(BO120="","",IF(SUMIFS(METAS!$D:$D,METAS!$B:$B,PAUSAS!$E120)&gt;=BO120,0,BO120-SUMIFS(METAS!$D:$D,METAS!$B:$B,PAUSAS!$E120)))</f>
        <v/>
      </c>
      <c r="BQ120" s="28" t="str">
        <f>IF($B120="","",IF(COUNTIF(BASE!$A:$A,PAUSAS!BQ$3)=0,"",SUMIFS(BASE!$AA:$AA,BASE!$A:$A,PAUSAS!BQ$3,BASE!$G:$G,PAUSAS!$B120)))</f>
        <v/>
      </c>
      <c r="BR120" s="28" t="str">
        <f>IF(BQ120="","",IF(SUMIFS(METAS!$D:$D,METAS!$B:$B,PAUSAS!$E120)&gt;=BQ120,0,BQ120-SUMIFS(METAS!$D:$D,METAS!$B:$B,PAUSAS!$E120)))</f>
        <v/>
      </c>
      <c r="BS120" s="18" t="str">
        <f>IF($B120="","",IF(COUNTIF(BASE!$A:$A,PAUSAS!BS$3)=0,"",SUMIFS(BASE!$AA:$AA,BASE!$A:$A,PAUSAS!BS$3,BASE!$G:$G,PAUSAS!$B120)))</f>
        <v/>
      </c>
      <c r="BT120" s="18" t="str">
        <f>IF(BS120="","",IF(SUMIFS(METAS!$D:$D,METAS!$B:$B,PAUSAS!$E120)&gt;=BS120,0,BS120-SUMIFS(METAS!$D:$D,METAS!$B:$B,PAUSAS!$E120)))</f>
        <v/>
      </c>
      <c r="BU120" s="28" t="str">
        <f>IF($B120="","",IF(COUNTIF(BASE!$A:$A,PAUSAS!BU$3)=0,"",SUMIFS(BASE!$AA:$AA,BASE!$A:$A,PAUSAS!BU$3,BASE!$G:$G,PAUSAS!$B120)))</f>
        <v/>
      </c>
      <c r="BV120" s="28" t="str">
        <f>IF(BU120="","",IF(SUMIFS(METAS!$D:$D,METAS!$B:$B,PAUSAS!$E120)&gt;=BU120,0,BU120-SUMIFS(METAS!$D:$D,METAS!$B:$B,PAUSAS!$E120)))</f>
        <v/>
      </c>
    </row>
    <row r="121" spans="2:74" s="8" customFormat="1" x14ac:dyDescent="0.25">
      <c r="B121" s="50"/>
      <c r="C121" s="16" t="str">
        <f>IF($B121="","",VLOOKUP($B121,EQUIPE!$B:$E,2,0))</f>
        <v/>
      </c>
      <c r="D121" s="16" t="str">
        <f>IF($B121="","",VLOOKUP($B121,EQUIPE!$B:$F,5,0))</f>
        <v/>
      </c>
      <c r="E121" s="18" t="str">
        <f>IF($B121="","",VLOOKUP($B121,EQUIPE!$B:$E,3,0))</f>
        <v/>
      </c>
      <c r="F121" s="16" t="str">
        <f>IF($B121="","",VLOOKUP($B121,EQUIPE!$B:$E,4,0))</f>
        <v/>
      </c>
      <c r="H121" s="18" t="str">
        <f>IF($B121="","",SUMIFS(ABS!$H:$H,ABS!$B:$B,PAUSAS!$B121)*SUMIFS(METAS!$D:$D,METAS!$B:$B,PAUSAS!$E121))</f>
        <v/>
      </c>
      <c r="I121" s="18" t="str">
        <f t="shared" si="5"/>
        <v/>
      </c>
      <c r="J121" s="18" t="str">
        <f t="shared" si="6"/>
        <v/>
      </c>
      <c r="K121" s="19" t="str">
        <f t="shared" si="4"/>
        <v/>
      </c>
      <c r="M121" s="28" t="str">
        <f>IF($B121="","",IF(COUNTIF(BASE!$A:$A,PAUSAS!M$3)=0,"",SUMIFS(BASE!$AA:$AA,BASE!$A:$A,PAUSAS!M$3,BASE!$G:$G,PAUSAS!$B121)))</f>
        <v/>
      </c>
      <c r="N121" s="28" t="str">
        <f>IF(M121="","",IF(SUMIFS(METAS!$D:$D,METAS!$B:$B,PAUSAS!$E121)&gt;=M121,0,M121-SUMIFS(METAS!$D:$D,METAS!$B:$B,PAUSAS!$E121)))</f>
        <v/>
      </c>
      <c r="O121" s="18" t="str">
        <f>IF($B121="","",IF(COUNTIF(BASE!$A:$A,PAUSAS!O$3)=0,"",SUMIFS(BASE!$AA:$AA,BASE!$A:$A,PAUSAS!O$3,BASE!$G:$G,PAUSAS!$B121)))</f>
        <v/>
      </c>
      <c r="P121" s="18" t="str">
        <f>IF(O121="","",IF(SUMIFS(METAS!$D:$D,METAS!$B:$B,PAUSAS!$E121)&gt;=O121,0,O121-SUMIFS(METAS!$D:$D,METAS!$B:$B,PAUSAS!$E121)))</f>
        <v/>
      </c>
      <c r="Q121" s="28" t="str">
        <f>IF($B121="","",IF(COUNTIF(BASE!$A:$A,PAUSAS!Q$3)=0,"",SUMIFS(BASE!$AA:$AA,BASE!$A:$A,PAUSAS!Q$3,BASE!$G:$G,PAUSAS!$B121)))</f>
        <v/>
      </c>
      <c r="R121" s="28" t="str">
        <f>IF(Q121="","",IF(SUMIFS(METAS!$D:$D,METAS!$B:$B,PAUSAS!$E121)&gt;=Q121,0,Q121-SUMIFS(METAS!$D:$D,METAS!$B:$B,PAUSAS!$E121)))</f>
        <v/>
      </c>
      <c r="S121" s="18" t="str">
        <f>IF($B121="","",IF(COUNTIF(BASE!$A:$A,PAUSAS!S$3)=0,"",SUMIFS(BASE!$AA:$AA,BASE!$A:$A,PAUSAS!S$3,BASE!$G:$G,PAUSAS!$B121)))</f>
        <v/>
      </c>
      <c r="T121" s="18" t="str">
        <f>IF(S121="","",IF(SUMIFS(METAS!$D:$D,METAS!$B:$B,PAUSAS!$E121)&gt;=S121,0,S121-SUMIFS(METAS!$D:$D,METAS!$B:$B,PAUSAS!$E121)))</f>
        <v/>
      </c>
      <c r="U121" s="28" t="str">
        <f>IF($B121="","",IF(COUNTIF(BASE!$A:$A,PAUSAS!U$3)=0,"",SUMIFS(BASE!$AA:$AA,BASE!$A:$A,PAUSAS!U$3,BASE!$G:$G,PAUSAS!$B121)))</f>
        <v/>
      </c>
      <c r="V121" s="28" t="str">
        <f>IF(U121="","",IF(SUMIFS(METAS!$D:$D,METAS!$B:$B,PAUSAS!$E121)&gt;=U121,0,U121-SUMIFS(METAS!$D:$D,METAS!$B:$B,PAUSAS!$E121)))</f>
        <v/>
      </c>
      <c r="W121" s="18" t="str">
        <f>IF($B121="","",IF(COUNTIF(BASE!$A:$A,PAUSAS!W$3)=0,"",SUMIFS(BASE!$AA:$AA,BASE!$A:$A,PAUSAS!W$3,BASE!$G:$G,PAUSAS!$B121)))</f>
        <v/>
      </c>
      <c r="X121" s="18" t="str">
        <f>IF(W121="","",IF(SUMIFS(METAS!$D:$D,METAS!$B:$B,PAUSAS!$E121)&gt;=W121,0,W121-SUMIFS(METAS!$D:$D,METAS!$B:$B,PAUSAS!$E121)))</f>
        <v/>
      </c>
      <c r="Y121" s="28" t="str">
        <f>IF($B121="","",IF(COUNTIF(BASE!$A:$A,PAUSAS!Y$3)=0,"",SUMIFS(BASE!$AA:$AA,BASE!$A:$A,PAUSAS!Y$3,BASE!$G:$G,PAUSAS!$B121)))</f>
        <v/>
      </c>
      <c r="Z121" s="28" t="str">
        <f>IF(Y121="","",IF(SUMIFS(METAS!$D:$D,METAS!$B:$B,PAUSAS!$E121)&gt;=Y121,0,Y121-SUMIFS(METAS!$D:$D,METAS!$B:$B,PAUSAS!$E121)))</f>
        <v/>
      </c>
      <c r="AA121" s="18" t="str">
        <f>IF($B121="","",IF(COUNTIF(BASE!$A:$A,PAUSAS!AA$3)=0,"",SUMIFS(BASE!$AA:$AA,BASE!$A:$A,PAUSAS!AA$3,BASE!$G:$G,PAUSAS!$B121)))</f>
        <v/>
      </c>
      <c r="AB121" s="18" t="str">
        <f>IF(AA121="","",IF(SUMIFS(METAS!$D:$D,METAS!$B:$B,PAUSAS!$E121)&gt;=AA121,0,AA121-SUMIFS(METAS!$D:$D,METAS!$B:$B,PAUSAS!$E121)))</f>
        <v/>
      </c>
      <c r="AC121" s="28" t="str">
        <f>IF($B121="","",IF(COUNTIF(BASE!$A:$A,PAUSAS!AC$3)=0,"",SUMIFS(BASE!$AA:$AA,BASE!$A:$A,PAUSAS!AC$3,BASE!$G:$G,PAUSAS!$B121)))</f>
        <v/>
      </c>
      <c r="AD121" s="28" t="str">
        <f>IF(AC121="","",IF(SUMIFS(METAS!$D:$D,METAS!$B:$B,PAUSAS!$E121)&gt;=AC121,0,AC121-SUMIFS(METAS!$D:$D,METAS!$B:$B,PAUSAS!$E121)))</f>
        <v/>
      </c>
      <c r="AE121" s="18" t="str">
        <f>IF($B121="","",IF(COUNTIF(BASE!$A:$A,PAUSAS!AE$3)=0,"",SUMIFS(BASE!$AA:$AA,BASE!$A:$A,PAUSAS!AE$3,BASE!$G:$G,PAUSAS!$B121)))</f>
        <v/>
      </c>
      <c r="AF121" s="18" t="str">
        <f>IF(AE121="","",IF(SUMIFS(METAS!$D:$D,METAS!$B:$B,PAUSAS!$E121)&gt;=AE121,0,AE121-SUMIFS(METAS!$D:$D,METAS!$B:$B,PAUSAS!$E121)))</f>
        <v/>
      </c>
      <c r="AG121" s="28" t="str">
        <f>IF($B121="","",IF(COUNTIF(BASE!$A:$A,PAUSAS!AG$3)=0,"",SUMIFS(BASE!$AA:$AA,BASE!$A:$A,PAUSAS!AG$3,BASE!$G:$G,PAUSAS!$B121)))</f>
        <v/>
      </c>
      <c r="AH121" s="28" t="str">
        <f>IF(AG121="","",IF(SUMIFS(METAS!$D:$D,METAS!$B:$B,PAUSAS!$E121)&gt;=AG121,0,AG121-SUMIFS(METAS!$D:$D,METAS!$B:$B,PAUSAS!$E121)))</f>
        <v/>
      </c>
      <c r="AI121" s="18" t="str">
        <f>IF($B121="","",IF(COUNTIF(BASE!$A:$A,PAUSAS!AI$3)=0,"",SUMIFS(BASE!$AA:$AA,BASE!$A:$A,PAUSAS!AI$3,BASE!$G:$G,PAUSAS!$B121)))</f>
        <v/>
      </c>
      <c r="AJ121" s="18" t="str">
        <f>IF(AI121="","",IF(SUMIFS(METAS!$D:$D,METAS!$B:$B,PAUSAS!$E121)&gt;=AI121,0,AI121-SUMIFS(METAS!$D:$D,METAS!$B:$B,PAUSAS!$E121)))</f>
        <v/>
      </c>
      <c r="AK121" s="28" t="str">
        <f>IF($B121="","",IF(COUNTIF(BASE!$A:$A,PAUSAS!AK$3)=0,"",SUMIFS(BASE!$AA:$AA,BASE!$A:$A,PAUSAS!AK$3,BASE!$G:$G,PAUSAS!$B121)))</f>
        <v/>
      </c>
      <c r="AL121" s="28" t="str">
        <f>IF(AK121="","",IF(SUMIFS(METAS!$D:$D,METAS!$B:$B,PAUSAS!$E121)&gt;=AK121,0,AK121-SUMIFS(METAS!$D:$D,METAS!$B:$B,PAUSAS!$E121)))</f>
        <v/>
      </c>
      <c r="AM121" s="18" t="str">
        <f>IF($B121="","",IF(COUNTIF(BASE!$A:$A,PAUSAS!AM$3)=0,"",SUMIFS(BASE!$AA:$AA,BASE!$A:$A,PAUSAS!AM$3,BASE!$G:$G,PAUSAS!$B121)))</f>
        <v/>
      </c>
      <c r="AN121" s="18" t="str">
        <f>IF(AM121="","",IF(SUMIFS(METAS!$D:$D,METAS!$B:$B,PAUSAS!$E121)&gt;=AM121,0,AM121-SUMIFS(METAS!$D:$D,METAS!$B:$B,PAUSAS!$E121)))</f>
        <v/>
      </c>
      <c r="AO121" s="28" t="str">
        <f>IF($B121="","",IF(COUNTIF(BASE!$A:$A,PAUSAS!AO$3)=0,"",SUMIFS(BASE!$AA:$AA,BASE!$A:$A,PAUSAS!AO$3,BASE!$G:$G,PAUSAS!$B121)))</f>
        <v/>
      </c>
      <c r="AP121" s="28" t="str">
        <f>IF(AO121="","",IF(SUMIFS(METAS!$D:$D,METAS!$B:$B,PAUSAS!$E121)&gt;=AO121,0,AO121-SUMIFS(METAS!$D:$D,METAS!$B:$B,PAUSAS!$E121)))</f>
        <v/>
      </c>
      <c r="AQ121" s="18" t="str">
        <f>IF($B121="","",IF(COUNTIF(BASE!$A:$A,PAUSAS!AQ$3)=0,"",SUMIFS(BASE!$AA:$AA,BASE!$A:$A,PAUSAS!AQ$3,BASE!$G:$G,PAUSAS!$B121)))</f>
        <v/>
      </c>
      <c r="AR121" s="18" t="str">
        <f>IF(AQ121="","",IF(SUMIFS(METAS!$D:$D,METAS!$B:$B,PAUSAS!$E121)&gt;=AQ121,0,AQ121-SUMIFS(METAS!$D:$D,METAS!$B:$B,PAUSAS!$E121)))</f>
        <v/>
      </c>
      <c r="AS121" s="28" t="str">
        <f>IF($B121="","",IF(COUNTIF(BASE!$A:$A,PAUSAS!AS$3)=0,"",SUMIFS(BASE!$AA:$AA,BASE!$A:$A,PAUSAS!AS$3,BASE!$G:$G,PAUSAS!$B121)))</f>
        <v/>
      </c>
      <c r="AT121" s="28" t="str">
        <f>IF(AS121="","",IF(SUMIFS(METAS!$D:$D,METAS!$B:$B,PAUSAS!$E121)&gt;=AS121,0,AS121-SUMIFS(METAS!$D:$D,METAS!$B:$B,PAUSAS!$E121)))</f>
        <v/>
      </c>
      <c r="AU121" s="18" t="str">
        <f>IF($B121="","",IF(COUNTIF(BASE!$A:$A,PAUSAS!AU$3)=0,"",SUMIFS(BASE!$AA:$AA,BASE!$A:$A,PAUSAS!AU$3,BASE!$G:$G,PAUSAS!$B121)))</f>
        <v/>
      </c>
      <c r="AV121" s="18" t="str">
        <f>IF(AU121="","",IF(SUMIFS(METAS!$D:$D,METAS!$B:$B,PAUSAS!$E121)&gt;=AU121,0,AU121-SUMIFS(METAS!$D:$D,METAS!$B:$B,PAUSAS!$E121)))</f>
        <v/>
      </c>
      <c r="AW121" s="28" t="str">
        <f>IF($B121="","",IF(COUNTIF(BASE!$A:$A,PAUSAS!AW$3)=0,"",SUMIFS(BASE!$AA:$AA,BASE!$A:$A,PAUSAS!AW$3,BASE!$G:$G,PAUSAS!$B121)))</f>
        <v/>
      </c>
      <c r="AX121" s="28" t="str">
        <f>IF(AW121="","",IF(SUMIFS(METAS!$D:$D,METAS!$B:$B,PAUSAS!$E121)&gt;=AW121,0,AW121-SUMIFS(METAS!$D:$D,METAS!$B:$B,PAUSAS!$E121)))</f>
        <v/>
      </c>
      <c r="AY121" s="18" t="str">
        <f>IF($B121="","",IF(COUNTIF(BASE!$A:$A,PAUSAS!AY$3)=0,"",SUMIFS(BASE!$AA:$AA,BASE!$A:$A,PAUSAS!AY$3,BASE!$G:$G,PAUSAS!$B121)))</f>
        <v/>
      </c>
      <c r="AZ121" s="18" t="str">
        <f>IF(AY121="","",IF(SUMIFS(METAS!$D:$D,METAS!$B:$B,PAUSAS!$E121)&gt;=AY121,0,AY121-SUMIFS(METAS!$D:$D,METAS!$B:$B,PAUSAS!$E121)))</f>
        <v/>
      </c>
      <c r="BA121" s="28" t="str">
        <f>IF($B121="","",IF(COUNTIF(BASE!$A:$A,PAUSAS!BA$3)=0,"",SUMIFS(BASE!$AA:$AA,BASE!$A:$A,PAUSAS!BA$3,BASE!$G:$G,PAUSAS!$B121)))</f>
        <v/>
      </c>
      <c r="BB121" s="28" t="str">
        <f>IF(BA121="","",IF(SUMIFS(METAS!$D:$D,METAS!$B:$B,PAUSAS!$E121)&gt;=BA121,0,BA121-SUMIFS(METAS!$D:$D,METAS!$B:$B,PAUSAS!$E121)))</f>
        <v/>
      </c>
      <c r="BC121" s="18" t="str">
        <f>IF($B121="","",IF(COUNTIF(BASE!$A:$A,PAUSAS!BC$3)=0,"",SUMIFS(BASE!$AA:$AA,BASE!$A:$A,PAUSAS!BC$3,BASE!$G:$G,PAUSAS!$B121)))</f>
        <v/>
      </c>
      <c r="BD121" s="18" t="str">
        <f>IF(BC121="","",IF(SUMIFS(METAS!$D:$D,METAS!$B:$B,PAUSAS!$E121)&gt;=BC121,0,BC121-SUMIFS(METAS!$D:$D,METAS!$B:$B,PAUSAS!$E121)))</f>
        <v/>
      </c>
      <c r="BE121" s="28" t="str">
        <f>IF($B121="","",IF(COUNTIF(BASE!$A:$A,PAUSAS!BE$3)=0,"",SUMIFS(BASE!$AA:$AA,BASE!$A:$A,PAUSAS!BE$3,BASE!$G:$G,PAUSAS!$B121)))</f>
        <v/>
      </c>
      <c r="BF121" s="28" t="str">
        <f>IF(BE121="","",IF(SUMIFS(METAS!$D:$D,METAS!$B:$B,PAUSAS!$E121)&gt;=BE121,0,BE121-SUMIFS(METAS!$D:$D,METAS!$B:$B,PAUSAS!$E121)))</f>
        <v/>
      </c>
      <c r="BG121" s="18" t="str">
        <f>IF($B121="","",IF(COUNTIF(BASE!$A:$A,PAUSAS!BG$3)=0,"",SUMIFS(BASE!$AA:$AA,BASE!$A:$A,PAUSAS!BG$3,BASE!$G:$G,PAUSAS!$B121)))</f>
        <v/>
      </c>
      <c r="BH121" s="18" t="str">
        <f>IF(BG121="","",IF(SUMIFS(METAS!$D:$D,METAS!$B:$B,PAUSAS!$E121)&gt;=BG121,0,BG121-SUMIFS(METAS!$D:$D,METAS!$B:$B,PAUSAS!$E121)))</f>
        <v/>
      </c>
      <c r="BI121" s="28" t="str">
        <f>IF($B121="","",IF(COUNTIF(BASE!$A:$A,PAUSAS!BI$3)=0,"",SUMIFS(BASE!$AA:$AA,BASE!$A:$A,PAUSAS!BI$3,BASE!$G:$G,PAUSAS!$B121)))</f>
        <v/>
      </c>
      <c r="BJ121" s="28" t="str">
        <f>IF(BI121="","",IF(SUMIFS(METAS!$D:$D,METAS!$B:$B,PAUSAS!$E121)&gt;=BI121,0,BI121-SUMIFS(METAS!$D:$D,METAS!$B:$B,PAUSAS!$E121)))</f>
        <v/>
      </c>
      <c r="BK121" s="18" t="str">
        <f>IF($B121="","",IF(COUNTIF(BASE!$A:$A,PAUSAS!BK$3)=0,"",SUMIFS(BASE!$AA:$AA,BASE!$A:$A,PAUSAS!BK$3,BASE!$G:$G,PAUSAS!$B121)))</f>
        <v/>
      </c>
      <c r="BL121" s="18" t="str">
        <f>IF(BK121="","",IF(SUMIFS(METAS!$D:$D,METAS!$B:$B,PAUSAS!$E121)&gt;=BK121,0,BK121-SUMIFS(METAS!$D:$D,METAS!$B:$B,PAUSAS!$E121)))</f>
        <v/>
      </c>
      <c r="BM121" s="28" t="str">
        <f>IF($B121="","",IF(COUNTIF(BASE!$A:$A,PAUSAS!BM$3)=0,"",SUMIFS(BASE!$AA:$AA,BASE!$A:$A,PAUSAS!BM$3,BASE!$G:$G,PAUSAS!$B121)))</f>
        <v/>
      </c>
      <c r="BN121" s="28" t="str">
        <f>IF(BM121="","",IF(SUMIFS(METAS!$D:$D,METAS!$B:$B,PAUSAS!$E121)&gt;=BM121,0,BM121-SUMIFS(METAS!$D:$D,METAS!$B:$B,PAUSAS!$E121)))</f>
        <v/>
      </c>
      <c r="BO121" s="18" t="str">
        <f>IF($B121="","",IF(COUNTIF(BASE!$A:$A,PAUSAS!BO$3)=0,"",SUMIFS(BASE!$AA:$AA,BASE!$A:$A,PAUSAS!BO$3,BASE!$G:$G,PAUSAS!$B121)))</f>
        <v/>
      </c>
      <c r="BP121" s="18" t="str">
        <f>IF(BO121="","",IF(SUMIFS(METAS!$D:$D,METAS!$B:$B,PAUSAS!$E121)&gt;=BO121,0,BO121-SUMIFS(METAS!$D:$D,METAS!$B:$B,PAUSAS!$E121)))</f>
        <v/>
      </c>
      <c r="BQ121" s="28" t="str">
        <f>IF($B121="","",IF(COUNTIF(BASE!$A:$A,PAUSAS!BQ$3)=0,"",SUMIFS(BASE!$AA:$AA,BASE!$A:$A,PAUSAS!BQ$3,BASE!$G:$G,PAUSAS!$B121)))</f>
        <v/>
      </c>
      <c r="BR121" s="28" t="str">
        <f>IF(BQ121="","",IF(SUMIFS(METAS!$D:$D,METAS!$B:$B,PAUSAS!$E121)&gt;=BQ121,0,BQ121-SUMIFS(METAS!$D:$D,METAS!$B:$B,PAUSAS!$E121)))</f>
        <v/>
      </c>
      <c r="BS121" s="18" t="str">
        <f>IF($B121="","",IF(COUNTIF(BASE!$A:$A,PAUSAS!BS$3)=0,"",SUMIFS(BASE!$AA:$AA,BASE!$A:$A,PAUSAS!BS$3,BASE!$G:$G,PAUSAS!$B121)))</f>
        <v/>
      </c>
      <c r="BT121" s="18" t="str">
        <f>IF(BS121="","",IF(SUMIFS(METAS!$D:$D,METAS!$B:$B,PAUSAS!$E121)&gt;=BS121,0,BS121-SUMIFS(METAS!$D:$D,METAS!$B:$B,PAUSAS!$E121)))</f>
        <v/>
      </c>
      <c r="BU121" s="28" t="str">
        <f>IF($B121="","",IF(COUNTIF(BASE!$A:$A,PAUSAS!BU$3)=0,"",SUMIFS(BASE!$AA:$AA,BASE!$A:$A,PAUSAS!BU$3,BASE!$G:$G,PAUSAS!$B121)))</f>
        <v/>
      </c>
      <c r="BV121" s="28" t="str">
        <f>IF(BU121="","",IF(SUMIFS(METAS!$D:$D,METAS!$B:$B,PAUSAS!$E121)&gt;=BU121,0,BU121-SUMIFS(METAS!$D:$D,METAS!$B:$B,PAUSAS!$E121)))</f>
        <v/>
      </c>
    </row>
    <row r="122" spans="2:74" s="8" customFormat="1" x14ac:dyDescent="0.25">
      <c r="B122" s="50"/>
      <c r="C122" s="16" t="str">
        <f>IF($B122="","",VLOOKUP($B122,EQUIPE!$B:$E,2,0))</f>
        <v/>
      </c>
      <c r="D122" s="16" t="str">
        <f>IF($B122="","",VLOOKUP($B122,EQUIPE!$B:$F,5,0))</f>
        <v/>
      </c>
      <c r="E122" s="18" t="str">
        <f>IF($B122="","",VLOOKUP($B122,EQUIPE!$B:$E,3,0))</f>
        <v/>
      </c>
      <c r="F122" s="16" t="str">
        <f>IF($B122="","",VLOOKUP($B122,EQUIPE!$B:$E,4,0))</f>
        <v/>
      </c>
      <c r="H122" s="18" t="str">
        <f>IF($B122="","",SUMIFS(ABS!$H:$H,ABS!$B:$B,PAUSAS!$B122)*SUMIFS(METAS!$D:$D,METAS!$B:$B,PAUSAS!$E122))</f>
        <v/>
      </c>
      <c r="I122" s="18" t="str">
        <f t="shared" si="5"/>
        <v/>
      </c>
      <c r="J122" s="18" t="str">
        <f t="shared" si="6"/>
        <v/>
      </c>
      <c r="K122" s="19" t="str">
        <f t="shared" si="4"/>
        <v/>
      </c>
      <c r="M122" s="28" t="str">
        <f>IF($B122="","",IF(COUNTIF(BASE!$A:$A,PAUSAS!M$3)=0,"",SUMIFS(BASE!$AA:$AA,BASE!$A:$A,PAUSAS!M$3,BASE!$G:$G,PAUSAS!$B122)))</f>
        <v/>
      </c>
      <c r="N122" s="28" t="str">
        <f>IF(M122="","",IF(SUMIFS(METAS!$D:$D,METAS!$B:$B,PAUSAS!$E122)&gt;=M122,0,M122-SUMIFS(METAS!$D:$D,METAS!$B:$B,PAUSAS!$E122)))</f>
        <v/>
      </c>
      <c r="O122" s="18" t="str">
        <f>IF($B122="","",IF(COUNTIF(BASE!$A:$A,PAUSAS!O$3)=0,"",SUMIFS(BASE!$AA:$AA,BASE!$A:$A,PAUSAS!O$3,BASE!$G:$G,PAUSAS!$B122)))</f>
        <v/>
      </c>
      <c r="P122" s="18" t="str">
        <f>IF(O122="","",IF(SUMIFS(METAS!$D:$D,METAS!$B:$B,PAUSAS!$E122)&gt;=O122,0,O122-SUMIFS(METAS!$D:$D,METAS!$B:$B,PAUSAS!$E122)))</f>
        <v/>
      </c>
      <c r="Q122" s="28" t="str">
        <f>IF($B122="","",IF(COUNTIF(BASE!$A:$A,PAUSAS!Q$3)=0,"",SUMIFS(BASE!$AA:$AA,BASE!$A:$A,PAUSAS!Q$3,BASE!$G:$G,PAUSAS!$B122)))</f>
        <v/>
      </c>
      <c r="R122" s="28" t="str">
        <f>IF(Q122="","",IF(SUMIFS(METAS!$D:$D,METAS!$B:$B,PAUSAS!$E122)&gt;=Q122,0,Q122-SUMIFS(METAS!$D:$D,METAS!$B:$B,PAUSAS!$E122)))</f>
        <v/>
      </c>
      <c r="S122" s="18" t="str">
        <f>IF($B122="","",IF(COUNTIF(BASE!$A:$A,PAUSAS!S$3)=0,"",SUMIFS(BASE!$AA:$AA,BASE!$A:$A,PAUSAS!S$3,BASE!$G:$G,PAUSAS!$B122)))</f>
        <v/>
      </c>
      <c r="T122" s="18" t="str">
        <f>IF(S122="","",IF(SUMIFS(METAS!$D:$D,METAS!$B:$B,PAUSAS!$E122)&gt;=S122,0,S122-SUMIFS(METAS!$D:$D,METAS!$B:$B,PAUSAS!$E122)))</f>
        <v/>
      </c>
      <c r="U122" s="28" t="str">
        <f>IF($B122="","",IF(COUNTIF(BASE!$A:$A,PAUSAS!U$3)=0,"",SUMIFS(BASE!$AA:$AA,BASE!$A:$A,PAUSAS!U$3,BASE!$G:$G,PAUSAS!$B122)))</f>
        <v/>
      </c>
      <c r="V122" s="28" t="str">
        <f>IF(U122="","",IF(SUMIFS(METAS!$D:$D,METAS!$B:$B,PAUSAS!$E122)&gt;=U122,0,U122-SUMIFS(METAS!$D:$D,METAS!$B:$B,PAUSAS!$E122)))</f>
        <v/>
      </c>
      <c r="W122" s="18" t="str">
        <f>IF($B122="","",IF(COUNTIF(BASE!$A:$A,PAUSAS!W$3)=0,"",SUMIFS(BASE!$AA:$AA,BASE!$A:$A,PAUSAS!W$3,BASE!$G:$G,PAUSAS!$B122)))</f>
        <v/>
      </c>
      <c r="X122" s="18" t="str">
        <f>IF(W122="","",IF(SUMIFS(METAS!$D:$D,METAS!$B:$B,PAUSAS!$E122)&gt;=W122,0,W122-SUMIFS(METAS!$D:$D,METAS!$B:$B,PAUSAS!$E122)))</f>
        <v/>
      </c>
      <c r="Y122" s="28" t="str">
        <f>IF($B122="","",IF(COUNTIF(BASE!$A:$A,PAUSAS!Y$3)=0,"",SUMIFS(BASE!$AA:$AA,BASE!$A:$A,PAUSAS!Y$3,BASE!$G:$G,PAUSAS!$B122)))</f>
        <v/>
      </c>
      <c r="Z122" s="28" t="str">
        <f>IF(Y122="","",IF(SUMIFS(METAS!$D:$D,METAS!$B:$B,PAUSAS!$E122)&gt;=Y122,0,Y122-SUMIFS(METAS!$D:$D,METAS!$B:$B,PAUSAS!$E122)))</f>
        <v/>
      </c>
      <c r="AA122" s="18" t="str">
        <f>IF($B122="","",IF(COUNTIF(BASE!$A:$A,PAUSAS!AA$3)=0,"",SUMIFS(BASE!$AA:$AA,BASE!$A:$A,PAUSAS!AA$3,BASE!$G:$G,PAUSAS!$B122)))</f>
        <v/>
      </c>
      <c r="AB122" s="18" t="str">
        <f>IF(AA122="","",IF(SUMIFS(METAS!$D:$D,METAS!$B:$B,PAUSAS!$E122)&gt;=AA122,0,AA122-SUMIFS(METAS!$D:$D,METAS!$B:$B,PAUSAS!$E122)))</f>
        <v/>
      </c>
      <c r="AC122" s="28" t="str">
        <f>IF($B122="","",IF(COUNTIF(BASE!$A:$A,PAUSAS!AC$3)=0,"",SUMIFS(BASE!$AA:$AA,BASE!$A:$A,PAUSAS!AC$3,BASE!$G:$G,PAUSAS!$B122)))</f>
        <v/>
      </c>
      <c r="AD122" s="28" t="str">
        <f>IF(AC122="","",IF(SUMIFS(METAS!$D:$D,METAS!$B:$B,PAUSAS!$E122)&gt;=AC122,0,AC122-SUMIFS(METAS!$D:$D,METAS!$B:$B,PAUSAS!$E122)))</f>
        <v/>
      </c>
      <c r="AE122" s="18" t="str">
        <f>IF($B122="","",IF(COUNTIF(BASE!$A:$A,PAUSAS!AE$3)=0,"",SUMIFS(BASE!$AA:$AA,BASE!$A:$A,PAUSAS!AE$3,BASE!$G:$G,PAUSAS!$B122)))</f>
        <v/>
      </c>
      <c r="AF122" s="18" t="str">
        <f>IF(AE122="","",IF(SUMIFS(METAS!$D:$D,METAS!$B:$B,PAUSAS!$E122)&gt;=AE122,0,AE122-SUMIFS(METAS!$D:$D,METAS!$B:$B,PAUSAS!$E122)))</f>
        <v/>
      </c>
      <c r="AG122" s="28" t="str">
        <f>IF($B122="","",IF(COUNTIF(BASE!$A:$A,PAUSAS!AG$3)=0,"",SUMIFS(BASE!$AA:$AA,BASE!$A:$A,PAUSAS!AG$3,BASE!$G:$G,PAUSAS!$B122)))</f>
        <v/>
      </c>
      <c r="AH122" s="28" t="str">
        <f>IF(AG122="","",IF(SUMIFS(METAS!$D:$D,METAS!$B:$B,PAUSAS!$E122)&gt;=AG122,0,AG122-SUMIFS(METAS!$D:$D,METAS!$B:$B,PAUSAS!$E122)))</f>
        <v/>
      </c>
      <c r="AI122" s="18" t="str">
        <f>IF($B122="","",IF(COUNTIF(BASE!$A:$A,PAUSAS!AI$3)=0,"",SUMIFS(BASE!$AA:$AA,BASE!$A:$A,PAUSAS!AI$3,BASE!$G:$G,PAUSAS!$B122)))</f>
        <v/>
      </c>
      <c r="AJ122" s="18" t="str">
        <f>IF(AI122="","",IF(SUMIFS(METAS!$D:$D,METAS!$B:$B,PAUSAS!$E122)&gt;=AI122,0,AI122-SUMIFS(METAS!$D:$D,METAS!$B:$B,PAUSAS!$E122)))</f>
        <v/>
      </c>
      <c r="AK122" s="28" t="str">
        <f>IF($B122="","",IF(COUNTIF(BASE!$A:$A,PAUSAS!AK$3)=0,"",SUMIFS(BASE!$AA:$AA,BASE!$A:$A,PAUSAS!AK$3,BASE!$G:$G,PAUSAS!$B122)))</f>
        <v/>
      </c>
      <c r="AL122" s="28" t="str">
        <f>IF(AK122="","",IF(SUMIFS(METAS!$D:$D,METAS!$B:$B,PAUSAS!$E122)&gt;=AK122,0,AK122-SUMIFS(METAS!$D:$D,METAS!$B:$B,PAUSAS!$E122)))</f>
        <v/>
      </c>
      <c r="AM122" s="18" t="str">
        <f>IF($B122="","",IF(COUNTIF(BASE!$A:$A,PAUSAS!AM$3)=0,"",SUMIFS(BASE!$AA:$AA,BASE!$A:$A,PAUSAS!AM$3,BASE!$G:$G,PAUSAS!$B122)))</f>
        <v/>
      </c>
      <c r="AN122" s="18" t="str">
        <f>IF(AM122="","",IF(SUMIFS(METAS!$D:$D,METAS!$B:$B,PAUSAS!$E122)&gt;=AM122,0,AM122-SUMIFS(METAS!$D:$D,METAS!$B:$B,PAUSAS!$E122)))</f>
        <v/>
      </c>
      <c r="AO122" s="28" t="str">
        <f>IF($B122="","",IF(COUNTIF(BASE!$A:$A,PAUSAS!AO$3)=0,"",SUMIFS(BASE!$AA:$AA,BASE!$A:$A,PAUSAS!AO$3,BASE!$G:$G,PAUSAS!$B122)))</f>
        <v/>
      </c>
      <c r="AP122" s="28" t="str">
        <f>IF(AO122="","",IF(SUMIFS(METAS!$D:$D,METAS!$B:$B,PAUSAS!$E122)&gt;=AO122,0,AO122-SUMIFS(METAS!$D:$D,METAS!$B:$B,PAUSAS!$E122)))</f>
        <v/>
      </c>
      <c r="AQ122" s="18" t="str">
        <f>IF($B122="","",IF(COUNTIF(BASE!$A:$A,PAUSAS!AQ$3)=0,"",SUMIFS(BASE!$AA:$AA,BASE!$A:$A,PAUSAS!AQ$3,BASE!$G:$G,PAUSAS!$B122)))</f>
        <v/>
      </c>
      <c r="AR122" s="18" t="str">
        <f>IF(AQ122="","",IF(SUMIFS(METAS!$D:$D,METAS!$B:$B,PAUSAS!$E122)&gt;=AQ122,0,AQ122-SUMIFS(METAS!$D:$D,METAS!$B:$B,PAUSAS!$E122)))</f>
        <v/>
      </c>
      <c r="AS122" s="28" t="str">
        <f>IF($B122="","",IF(COUNTIF(BASE!$A:$A,PAUSAS!AS$3)=0,"",SUMIFS(BASE!$AA:$AA,BASE!$A:$A,PAUSAS!AS$3,BASE!$G:$G,PAUSAS!$B122)))</f>
        <v/>
      </c>
      <c r="AT122" s="28" t="str">
        <f>IF(AS122="","",IF(SUMIFS(METAS!$D:$D,METAS!$B:$B,PAUSAS!$E122)&gt;=AS122,0,AS122-SUMIFS(METAS!$D:$D,METAS!$B:$B,PAUSAS!$E122)))</f>
        <v/>
      </c>
      <c r="AU122" s="18" t="str">
        <f>IF($B122="","",IF(COUNTIF(BASE!$A:$A,PAUSAS!AU$3)=0,"",SUMIFS(BASE!$AA:$AA,BASE!$A:$A,PAUSAS!AU$3,BASE!$G:$G,PAUSAS!$B122)))</f>
        <v/>
      </c>
      <c r="AV122" s="18" t="str">
        <f>IF(AU122="","",IF(SUMIFS(METAS!$D:$D,METAS!$B:$B,PAUSAS!$E122)&gt;=AU122,0,AU122-SUMIFS(METAS!$D:$D,METAS!$B:$B,PAUSAS!$E122)))</f>
        <v/>
      </c>
      <c r="AW122" s="28" t="str">
        <f>IF($B122="","",IF(COUNTIF(BASE!$A:$A,PAUSAS!AW$3)=0,"",SUMIFS(BASE!$AA:$AA,BASE!$A:$A,PAUSAS!AW$3,BASE!$G:$G,PAUSAS!$B122)))</f>
        <v/>
      </c>
      <c r="AX122" s="28" t="str">
        <f>IF(AW122="","",IF(SUMIFS(METAS!$D:$D,METAS!$B:$B,PAUSAS!$E122)&gt;=AW122,0,AW122-SUMIFS(METAS!$D:$D,METAS!$B:$B,PAUSAS!$E122)))</f>
        <v/>
      </c>
      <c r="AY122" s="18" t="str">
        <f>IF($B122="","",IF(COUNTIF(BASE!$A:$A,PAUSAS!AY$3)=0,"",SUMIFS(BASE!$AA:$AA,BASE!$A:$A,PAUSAS!AY$3,BASE!$G:$G,PAUSAS!$B122)))</f>
        <v/>
      </c>
      <c r="AZ122" s="18" t="str">
        <f>IF(AY122="","",IF(SUMIFS(METAS!$D:$D,METAS!$B:$B,PAUSAS!$E122)&gt;=AY122,0,AY122-SUMIFS(METAS!$D:$D,METAS!$B:$B,PAUSAS!$E122)))</f>
        <v/>
      </c>
      <c r="BA122" s="28" t="str">
        <f>IF($B122="","",IF(COUNTIF(BASE!$A:$A,PAUSAS!BA$3)=0,"",SUMIFS(BASE!$AA:$AA,BASE!$A:$A,PAUSAS!BA$3,BASE!$G:$G,PAUSAS!$B122)))</f>
        <v/>
      </c>
      <c r="BB122" s="28" t="str">
        <f>IF(BA122="","",IF(SUMIFS(METAS!$D:$D,METAS!$B:$B,PAUSAS!$E122)&gt;=BA122,0,BA122-SUMIFS(METAS!$D:$D,METAS!$B:$B,PAUSAS!$E122)))</f>
        <v/>
      </c>
      <c r="BC122" s="18" t="str">
        <f>IF($B122="","",IF(COUNTIF(BASE!$A:$A,PAUSAS!BC$3)=0,"",SUMIFS(BASE!$AA:$AA,BASE!$A:$A,PAUSAS!BC$3,BASE!$G:$G,PAUSAS!$B122)))</f>
        <v/>
      </c>
      <c r="BD122" s="18" t="str">
        <f>IF(BC122="","",IF(SUMIFS(METAS!$D:$D,METAS!$B:$B,PAUSAS!$E122)&gt;=BC122,0,BC122-SUMIFS(METAS!$D:$D,METAS!$B:$B,PAUSAS!$E122)))</f>
        <v/>
      </c>
      <c r="BE122" s="28" t="str">
        <f>IF($B122="","",IF(COUNTIF(BASE!$A:$A,PAUSAS!BE$3)=0,"",SUMIFS(BASE!$AA:$AA,BASE!$A:$A,PAUSAS!BE$3,BASE!$G:$G,PAUSAS!$B122)))</f>
        <v/>
      </c>
      <c r="BF122" s="28" t="str">
        <f>IF(BE122="","",IF(SUMIFS(METAS!$D:$D,METAS!$B:$B,PAUSAS!$E122)&gt;=BE122,0,BE122-SUMIFS(METAS!$D:$D,METAS!$B:$B,PAUSAS!$E122)))</f>
        <v/>
      </c>
      <c r="BG122" s="18" t="str">
        <f>IF($B122="","",IF(COUNTIF(BASE!$A:$A,PAUSAS!BG$3)=0,"",SUMIFS(BASE!$AA:$AA,BASE!$A:$A,PAUSAS!BG$3,BASE!$G:$G,PAUSAS!$B122)))</f>
        <v/>
      </c>
      <c r="BH122" s="18" t="str">
        <f>IF(BG122="","",IF(SUMIFS(METAS!$D:$D,METAS!$B:$B,PAUSAS!$E122)&gt;=BG122,0,BG122-SUMIFS(METAS!$D:$D,METAS!$B:$B,PAUSAS!$E122)))</f>
        <v/>
      </c>
      <c r="BI122" s="28" t="str">
        <f>IF($B122="","",IF(COUNTIF(BASE!$A:$A,PAUSAS!BI$3)=0,"",SUMIFS(BASE!$AA:$AA,BASE!$A:$A,PAUSAS!BI$3,BASE!$G:$G,PAUSAS!$B122)))</f>
        <v/>
      </c>
      <c r="BJ122" s="28" t="str">
        <f>IF(BI122="","",IF(SUMIFS(METAS!$D:$D,METAS!$B:$B,PAUSAS!$E122)&gt;=BI122,0,BI122-SUMIFS(METAS!$D:$D,METAS!$B:$B,PAUSAS!$E122)))</f>
        <v/>
      </c>
      <c r="BK122" s="18" t="str">
        <f>IF($B122="","",IF(COUNTIF(BASE!$A:$A,PAUSAS!BK$3)=0,"",SUMIFS(BASE!$AA:$AA,BASE!$A:$A,PAUSAS!BK$3,BASE!$G:$G,PAUSAS!$B122)))</f>
        <v/>
      </c>
      <c r="BL122" s="18" t="str">
        <f>IF(BK122="","",IF(SUMIFS(METAS!$D:$D,METAS!$B:$B,PAUSAS!$E122)&gt;=BK122,0,BK122-SUMIFS(METAS!$D:$D,METAS!$B:$B,PAUSAS!$E122)))</f>
        <v/>
      </c>
      <c r="BM122" s="28" t="str">
        <f>IF($B122="","",IF(COUNTIF(BASE!$A:$A,PAUSAS!BM$3)=0,"",SUMIFS(BASE!$AA:$AA,BASE!$A:$A,PAUSAS!BM$3,BASE!$G:$G,PAUSAS!$B122)))</f>
        <v/>
      </c>
      <c r="BN122" s="28" t="str">
        <f>IF(BM122="","",IF(SUMIFS(METAS!$D:$D,METAS!$B:$B,PAUSAS!$E122)&gt;=BM122,0,BM122-SUMIFS(METAS!$D:$D,METAS!$B:$B,PAUSAS!$E122)))</f>
        <v/>
      </c>
      <c r="BO122" s="18" t="str">
        <f>IF($B122="","",IF(COUNTIF(BASE!$A:$A,PAUSAS!BO$3)=0,"",SUMIFS(BASE!$AA:$AA,BASE!$A:$A,PAUSAS!BO$3,BASE!$G:$G,PAUSAS!$B122)))</f>
        <v/>
      </c>
      <c r="BP122" s="18" t="str">
        <f>IF(BO122="","",IF(SUMIFS(METAS!$D:$D,METAS!$B:$B,PAUSAS!$E122)&gt;=BO122,0,BO122-SUMIFS(METAS!$D:$D,METAS!$B:$B,PAUSAS!$E122)))</f>
        <v/>
      </c>
      <c r="BQ122" s="28" t="str">
        <f>IF($B122="","",IF(COUNTIF(BASE!$A:$A,PAUSAS!BQ$3)=0,"",SUMIFS(BASE!$AA:$AA,BASE!$A:$A,PAUSAS!BQ$3,BASE!$G:$G,PAUSAS!$B122)))</f>
        <v/>
      </c>
      <c r="BR122" s="28" t="str">
        <f>IF(BQ122="","",IF(SUMIFS(METAS!$D:$D,METAS!$B:$B,PAUSAS!$E122)&gt;=BQ122,0,BQ122-SUMIFS(METAS!$D:$D,METAS!$B:$B,PAUSAS!$E122)))</f>
        <v/>
      </c>
      <c r="BS122" s="18" t="str">
        <f>IF($B122="","",IF(COUNTIF(BASE!$A:$A,PAUSAS!BS$3)=0,"",SUMIFS(BASE!$AA:$AA,BASE!$A:$A,PAUSAS!BS$3,BASE!$G:$G,PAUSAS!$B122)))</f>
        <v/>
      </c>
      <c r="BT122" s="18" t="str">
        <f>IF(BS122="","",IF(SUMIFS(METAS!$D:$D,METAS!$B:$B,PAUSAS!$E122)&gt;=BS122,0,BS122-SUMIFS(METAS!$D:$D,METAS!$B:$B,PAUSAS!$E122)))</f>
        <v/>
      </c>
      <c r="BU122" s="28" t="str">
        <f>IF($B122="","",IF(COUNTIF(BASE!$A:$A,PAUSAS!BU$3)=0,"",SUMIFS(BASE!$AA:$AA,BASE!$A:$A,PAUSAS!BU$3,BASE!$G:$G,PAUSAS!$B122)))</f>
        <v/>
      </c>
      <c r="BV122" s="28" t="str">
        <f>IF(BU122="","",IF(SUMIFS(METAS!$D:$D,METAS!$B:$B,PAUSAS!$E122)&gt;=BU122,0,BU122-SUMIFS(METAS!$D:$D,METAS!$B:$B,PAUSAS!$E122)))</f>
        <v/>
      </c>
    </row>
    <row r="123" spans="2:74" s="8" customFormat="1" x14ac:dyDescent="0.25">
      <c r="B123" s="50"/>
      <c r="C123" s="16" t="str">
        <f>IF($B123="","",VLOOKUP($B123,EQUIPE!$B:$E,2,0))</f>
        <v/>
      </c>
      <c r="D123" s="16" t="str">
        <f>IF($B123="","",VLOOKUP($B123,EQUIPE!$B:$F,5,0))</f>
        <v/>
      </c>
      <c r="E123" s="18" t="str">
        <f>IF($B123="","",VLOOKUP($B123,EQUIPE!$B:$E,3,0))</f>
        <v/>
      </c>
      <c r="F123" s="16" t="str">
        <f>IF($B123="","",VLOOKUP($B123,EQUIPE!$B:$E,4,0))</f>
        <v/>
      </c>
      <c r="H123" s="18" t="str">
        <f>IF($B123="","",SUMIFS(ABS!$H:$H,ABS!$B:$B,PAUSAS!$B123)*SUMIFS(METAS!$D:$D,METAS!$B:$B,PAUSAS!$E123))</f>
        <v/>
      </c>
      <c r="I123" s="18" t="str">
        <f t="shared" si="5"/>
        <v/>
      </c>
      <c r="J123" s="18" t="str">
        <f t="shared" si="6"/>
        <v/>
      </c>
      <c r="K123" s="19" t="str">
        <f t="shared" si="4"/>
        <v/>
      </c>
      <c r="M123" s="28" t="str">
        <f>IF($B123="","",IF(COUNTIF(BASE!$A:$A,PAUSAS!M$3)=0,"",SUMIFS(BASE!$AA:$AA,BASE!$A:$A,PAUSAS!M$3,BASE!$G:$G,PAUSAS!$B123)))</f>
        <v/>
      </c>
      <c r="N123" s="28" t="str">
        <f>IF(M123="","",IF(SUMIFS(METAS!$D:$D,METAS!$B:$B,PAUSAS!$E123)&gt;=M123,0,M123-SUMIFS(METAS!$D:$D,METAS!$B:$B,PAUSAS!$E123)))</f>
        <v/>
      </c>
      <c r="O123" s="18" t="str">
        <f>IF($B123="","",IF(COUNTIF(BASE!$A:$A,PAUSAS!O$3)=0,"",SUMIFS(BASE!$AA:$AA,BASE!$A:$A,PAUSAS!O$3,BASE!$G:$G,PAUSAS!$B123)))</f>
        <v/>
      </c>
      <c r="P123" s="18" t="str">
        <f>IF(O123="","",IF(SUMIFS(METAS!$D:$D,METAS!$B:$B,PAUSAS!$E123)&gt;=O123,0,O123-SUMIFS(METAS!$D:$D,METAS!$B:$B,PAUSAS!$E123)))</f>
        <v/>
      </c>
      <c r="Q123" s="28" t="str">
        <f>IF($B123="","",IF(COUNTIF(BASE!$A:$A,PAUSAS!Q$3)=0,"",SUMIFS(BASE!$AA:$AA,BASE!$A:$A,PAUSAS!Q$3,BASE!$G:$G,PAUSAS!$B123)))</f>
        <v/>
      </c>
      <c r="R123" s="28" t="str">
        <f>IF(Q123="","",IF(SUMIFS(METAS!$D:$D,METAS!$B:$B,PAUSAS!$E123)&gt;=Q123,0,Q123-SUMIFS(METAS!$D:$D,METAS!$B:$B,PAUSAS!$E123)))</f>
        <v/>
      </c>
      <c r="S123" s="18" t="str">
        <f>IF($B123="","",IF(COUNTIF(BASE!$A:$A,PAUSAS!S$3)=0,"",SUMIFS(BASE!$AA:$AA,BASE!$A:$A,PAUSAS!S$3,BASE!$G:$G,PAUSAS!$B123)))</f>
        <v/>
      </c>
      <c r="T123" s="18" t="str">
        <f>IF(S123="","",IF(SUMIFS(METAS!$D:$D,METAS!$B:$B,PAUSAS!$E123)&gt;=S123,0,S123-SUMIFS(METAS!$D:$D,METAS!$B:$B,PAUSAS!$E123)))</f>
        <v/>
      </c>
      <c r="U123" s="28" t="str">
        <f>IF($B123="","",IF(COUNTIF(BASE!$A:$A,PAUSAS!U$3)=0,"",SUMIFS(BASE!$AA:$AA,BASE!$A:$A,PAUSAS!U$3,BASE!$G:$G,PAUSAS!$B123)))</f>
        <v/>
      </c>
      <c r="V123" s="28" t="str">
        <f>IF(U123="","",IF(SUMIFS(METAS!$D:$D,METAS!$B:$B,PAUSAS!$E123)&gt;=U123,0,U123-SUMIFS(METAS!$D:$D,METAS!$B:$B,PAUSAS!$E123)))</f>
        <v/>
      </c>
      <c r="W123" s="18" t="str">
        <f>IF($B123="","",IF(COUNTIF(BASE!$A:$A,PAUSAS!W$3)=0,"",SUMIFS(BASE!$AA:$AA,BASE!$A:$A,PAUSAS!W$3,BASE!$G:$G,PAUSAS!$B123)))</f>
        <v/>
      </c>
      <c r="X123" s="18" t="str">
        <f>IF(W123="","",IF(SUMIFS(METAS!$D:$D,METAS!$B:$B,PAUSAS!$E123)&gt;=W123,0,W123-SUMIFS(METAS!$D:$D,METAS!$B:$B,PAUSAS!$E123)))</f>
        <v/>
      </c>
      <c r="Y123" s="28" t="str">
        <f>IF($B123="","",IF(COUNTIF(BASE!$A:$A,PAUSAS!Y$3)=0,"",SUMIFS(BASE!$AA:$AA,BASE!$A:$A,PAUSAS!Y$3,BASE!$G:$G,PAUSAS!$B123)))</f>
        <v/>
      </c>
      <c r="Z123" s="28" t="str">
        <f>IF(Y123="","",IF(SUMIFS(METAS!$D:$D,METAS!$B:$B,PAUSAS!$E123)&gt;=Y123,0,Y123-SUMIFS(METAS!$D:$D,METAS!$B:$B,PAUSAS!$E123)))</f>
        <v/>
      </c>
      <c r="AA123" s="18" t="str">
        <f>IF($B123="","",IF(COUNTIF(BASE!$A:$A,PAUSAS!AA$3)=0,"",SUMIFS(BASE!$AA:$AA,BASE!$A:$A,PAUSAS!AA$3,BASE!$G:$G,PAUSAS!$B123)))</f>
        <v/>
      </c>
      <c r="AB123" s="18" t="str">
        <f>IF(AA123="","",IF(SUMIFS(METAS!$D:$D,METAS!$B:$B,PAUSAS!$E123)&gt;=AA123,0,AA123-SUMIFS(METAS!$D:$D,METAS!$B:$B,PAUSAS!$E123)))</f>
        <v/>
      </c>
      <c r="AC123" s="28" t="str">
        <f>IF($B123="","",IF(COUNTIF(BASE!$A:$A,PAUSAS!AC$3)=0,"",SUMIFS(BASE!$AA:$AA,BASE!$A:$A,PAUSAS!AC$3,BASE!$G:$G,PAUSAS!$B123)))</f>
        <v/>
      </c>
      <c r="AD123" s="28" t="str">
        <f>IF(AC123="","",IF(SUMIFS(METAS!$D:$D,METAS!$B:$B,PAUSAS!$E123)&gt;=AC123,0,AC123-SUMIFS(METAS!$D:$D,METAS!$B:$B,PAUSAS!$E123)))</f>
        <v/>
      </c>
      <c r="AE123" s="18" t="str">
        <f>IF($B123="","",IF(COUNTIF(BASE!$A:$A,PAUSAS!AE$3)=0,"",SUMIFS(BASE!$AA:$AA,BASE!$A:$A,PAUSAS!AE$3,BASE!$G:$G,PAUSAS!$B123)))</f>
        <v/>
      </c>
      <c r="AF123" s="18" t="str">
        <f>IF(AE123="","",IF(SUMIFS(METAS!$D:$D,METAS!$B:$B,PAUSAS!$E123)&gt;=AE123,0,AE123-SUMIFS(METAS!$D:$D,METAS!$B:$B,PAUSAS!$E123)))</f>
        <v/>
      </c>
      <c r="AG123" s="28" t="str">
        <f>IF($B123="","",IF(COUNTIF(BASE!$A:$A,PAUSAS!AG$3)=0,"",SUMIFS(BASE!$AA:$AA,BASE!$A:$A,PAUSAS!AG$3,BASE!$G:$G,PAUSAS!$B123)))</f>
        <v/>
      </c>
      <c r="AH123" s="28" t="str">
        <f>IF(AG123="","",IF(SUMIFS(METAS!$D:$D,METAS!$B:$B,PAUSAS!$E123)&gt;=AG123,0,AG123-SUMIFS(METAS!$D:$D,METAS!$B:$B,PAUSAS!$E123)))</f>
        <v/>
      </c>
      <c r="AI123" s="18" t="str">
        <f>IF($B123="","",IF(COUNTIF(BASE!$A:$A,PAUSAS!AI$3)=0,"",SUMIFS(BASE!$AA:$AA,BASE!$A:$A,PAUSAS!AI$3,BASE!$G:$G,PAUSAS!$B123)))</f>
        <v/>
      </c>
      <c r="AJ123" s="18" t="str">
        <f>IF(AI123="","",IF(SUMIFS(METAS!$D:$D,METAS!$B:$B,PAUSAS!$E123)&gt;=AI123,0,AI123-SUMIFS(METAS!$D:$D,METAS!$B:$B,PAUSAS!$E123)))</f>
        <v/>
      </c>
      <c r="AK123" s="28" t="str">
        <f>IF($B123="","",IF(COUNTIF(BASE!$A:$A,PAUSAS!AK$3)=0,"",SUMIFS(BASE!$AA:$AA,BASE!$A:$A,PAUSAS!AK$3,BASE!$G:$G,PAUSAS!$B123)))</f>
        <v/>
      </c>
      <c r="AL123" s="28" t="str">
        <f>IF(AK123="","",IF(SUMIFS(METAS!$D:$D,METAS!$B:$B,PAUSAS!$E123)&gt;=AK123,0,AK123-SUMIFS(METAS!$D:$D,METAS!$B:$B,PAUSAS!$E123)))</f>
        <v/>
      </c>
      <c r="AM123" s="18" t="str">
        <f>IF($B123="","",IF(COUNTIF(BASE!$A:$A,PAUSAS!AM$3)=0,"",SUMIFS(BASE!$AA:$AA,BASE!$A:$A,PAUSAS!AM$3,BASE!$G:$G,PAUSAS!$B123)))</f>
        <v/>
      </c>
      <c r="AN123" s="18" t="str">
        <f>IF(AM123="","",IF(SUMIFS(METAS!$D:$D,METAS!$B:$B,PAUSAS!$E123)&gt;=AM123,0,AM123-SUMIFS(METAS!$D:$D,METAS!$B:$B,PAUSAS!$E123)))</f>
        <v/>
      </c>
      <c r="AO123" s="28" t="str">
        <f>IF($B123="","",IF(COUNTIF(BASE!$A:$A,PAUSAS!AO$3)=0,"",SUMIFS(BASE!$AA:$AA,BASE!$A:$A,PAUSAS!AO$3,BASE!$G:$G,PAUSAS!$B123)))</f>
        <v/>
      </c>
      <c r="AP123" s="28" t="str">
        <f>IF(AO123="","",IF(SUMIFS(METAS!$D:$D,METAS!$B:$B,PAUSAS!$E123)&gt;=AO123,0,AO123-SUMIFS(METAS!$D:$D,METAS!$B:$B,PAUSAS!$E123)))</f>
        <v/>
      </c>
      <c r="AQ123" s="18" t="str">
        <f>IF($B123="","",IF(COUNTIF(BASE!$A:$A,PAUSAS!AQ$3)=0,"",SUMIFS(BASE!$AA:$AA,BASE!$A:$A,PAUSAS!AQ$3,BASE!$G:$G,PAUSAS!$B123)))</f>
        <v/>
      </c>
      <c r="AR123" s="18" t="str">
        <f>IF(AQ123="","",IF(SUMIFS(METAS!$D:$D,METAS!$B:$B,PAUSAS!$E123)&gt;=AQ123,0,AQ123-SUMIFS(METAS!$D:$D,METAS!$B:$B,PAUSAS!$E123)))</f>
        <v/>
      </c>
      <c r="AS123" s="28" t="str">
        <f>IF($B123="","",IF(COUNTIF(BASE!$A:$A,PAUSAS!AS$3)=0,"",SUMIFS(BASE!$AA:$AA,BASE!$A:$A,PAUSAS!AS$3,BASE!$G:$G,PAUSAS!$B123)))</f>
        <v/>
      </c>
      <c r="AT123" s="28" t="str">
        <f>IF(AS123="","",IF(SUMIFS(METAS!$D:$D,METAS!$B:$B,PAUSAS!$E123)&gt;=AS123,0,AS123-SUMIFS(METAS!$D:$D,METAS!$B:$B,PAUSAS!$E123)))</f>
        <v/>
      </c>
      <c r="AU123" s="18" t="str">
        <f>IF($B123="","",IF(COUNTIF(BASE!$A:$A,PAUSAS!AU$3)=0,"",SUMIFS(BASE!$AA:$AA,BASE!$A:$A,PAUSAS!AU$3,BASE!$G:$G,PAUSAS!$B123)))</f>
        <v/>
      </c>
      <c r="AV123" s="18" t="str">
        <f>IF(AU123="","",IF(SUMIFS(METAS!$D:$D,METAS!$B:$B,PAUSAS!$E123)&gt;=AU123,0,AU123-SUMIFS(METAS!$D:$D,METAS!$B:$B,PAUSAS!$E123)))</f>
        <v/>
      </c>
      <c r="AW123" s="28" t="str">
        <f>IF($B123="","",IF(COUNTIF(BASE!$A:$A,PAUSAS!AW$3)=0,"",SUMIFS(BASE!$AA:$AA,BASE!$A:$A,PAUSAS!AW$3,BASE!$G:$G,PAUSAS!$B123)))</f>
        <v/>
      </c>
      <c r="AX123" s="28" t="str">
        <f>IF(AW123="","",IF(SUMIFS(METAS!$D:$D,METAS!$B:$B,PAUSAS!$E123)&gt;=AW123,0,AW123-SUMIFS(METAS!$D:$D,METAS!$B:$B,PAUSAS!$E123)))</f>
        <v/>
      </c>
      <c r="AY123" s="18" t="str">
        <f>IF($B123="","",IF(COUNTIF(BASE!$A:$A,PAUSAS!AY$3)=0,"",SUMIFS(BASE!$AA:$AA,BASE!$A:$A,PAUSAS!AY$3,BASE!$G:$G,PAUSAS!$B123)))</f>
        <v/>
      </c>
      <c r="AZ123" s="18" t="str">
        <f>IF(AY123="","",IF(SUMIFS(METAS!$D:$D,METAS!$B:$B,PAUSAS!$E123)&gt;=AY123,0,AY123-SUMIFS(METAS!$D:$D,METAS!$B:$B,PAUSAS!$E123)))</f>
        <v/>
      </c>
      <c r="BA123" s="28" t="str">
        <f>IF($B123="","",IF(COUNTIF(BASE!$A:$A,PAUSAS!BA$3)=0,"",SUMIFS(BASE!$AA:$AA,BASE!$A:$A,PAUSAS!BA$3,BASE!$G:$G,PAUSAS!$B123)))</f>
        <v/>
      </c>
      <c r="BB123" s="28" t="str">
        <f>IF(BA123="","",IF(SUMIFS(METAS!$D:$D,METAS!$B:$B,PAUSAS!$E123)&gt;=BA123,0,BA123-SUMIFS(METAS!$D:$D,METAS!$B:$B,PAUSAS!$E123)))</f>
        <v/>
      </c>
      <c r="BC123" s="18" t="str">
        <f>IF($B123="","",IF(COUNTIF(BASE!$A:$A,PAUSAS!BC$3)=0,"",SUMIFS(BASE!$AA:$AA,BASE!$A:$A,PAUSAS!BC$3,BASE!$G:$G,PAUSAS!$B123)))</f>
        <v/>
      </c>
      <c r="BD123" s="18" t="str">
        <f>IF(BC123="","",IF(SUMIFS(METAS!$D:$D,METAS!$B:$B,PAUSAS!$E123)&gt;=BC123,0,BC123-SUMIFS(METAS!$D:$D,METAS!$B:$B,PAUSAS!$E123)))</f>
        <v/>
      </c>
      <c r="BE123" s="28" t="str">
        <f>IF($B123="","",IF(COUNTIF(BASE!$A:$A,PAUSAS!BE$3)=0,"",SUMIFS(BASE!$AA:$AA,BASE!$A:$A,PAUSAS!BE$3,BASE!$G:$G,PAUSAS!$B123)))</f>
        <v/>
      </c>
      <c r="BF123" s="28" t="str">
        <f>IF(BE123="","",IF(SUMIFS(METAS!$D:$D,METAS!$B:$B,PAUSAS!$E123)&gt;=BE123,0,BE123-SUMIFS(METAS!$D:$D,METAS!$B:$B,PAUSAS!$E123)))</f>
        <v/>
      </c>
      <c r="BG123" s="18" t="str">
        <f>IF($B123="","",IF(COUNTIF(BASE!$A:$A,PAUSAS!BG$3)=0,"",SUMIFS(BASE!$AA:$AA,BASE!$A:$A,PAUSAS!BG$3,BASE!$G:$G,PAUSAS!$B123)))</f>
        <v/>
      </c>
      <c r="BH123" s="18" t="str">
        <f>IF(BG123="","",IF(SUMIFS(METAS!$D:$D,METAS!$B:$B,PAUSAS!$E123)&gt;=BG123,0,BG123-SUMIFS(METAS!$D:$D,METAS!$B:$B,PAUSAS!$E123)))</f>
        <v/>
      </c>
      <c r="BI123" s="28" t="str">
        <f>IF($B123="","",IF(COUNTIF(BASE!$A:$A,PAUSAS!BI$3)=0,"",SUMIFS(BASE!$AA:$AA,BASE!$A:$A,PAUSAS!BI$3,BASE!$G:$G,PAUSAS!$B123)))</f>
        <v/>
      </c>
      <c r="BJ123" s="28" t="str">
        <f>IF(BI123="","",IF(SUMIFS(METAS!$D:$D,METAS!$B:$B,PAUSAS!$E123)&gt;=BI123,0,BI123-SUMIFS(METAS!$D:$D,METAS!$B:$B,PAUSAS!$E123)))</f>
        <v/>
      </c>
      <c r="BK123" s="18" t="str">
        <f>IF($B123="","",IF(COUNTIF(BASE!$A:$A,PAUSAS!BK$3)=0,"",SUMIFS(BASE!$AA:$AA,BASE!$A:$A,PAUSAS!BK$3,BASE!$G:$G,PAUSAS!$B123)))</f>
        <v/>
      </c>
      <c r="BL123" s="18" t="str">
        <f>IF(BK123="","",IF(SUMIFS(METAS!$D:$D,METAS!$B:$B,PAUSAS!$E123)&gt;=BK123,0,BK123-SUMIFS(METAS!$D:$D,METAS!$B:$B,PAUSAS!$E123)))</f>
        <v/>
      </c>
      <c r="BM123" s="28" t="str">
        <f>IF($B123="","",IF(COUNTIF(BASE!$A:$A,PAUSAS!BM$3)=0,"",SUMIFS(BASE!$AA:$AA,BASE!$A:$A,PAUSAS!BM$3,BASE!$G:$G,PAUSAS!$B123)))</f>
        <v/>
      </c>
      <c r="BN123" s="28" t="str">
        <f>IF(BM123="","",IF(SUMIFS(METAS!$D:$D,METAS!$B:$B,PAUSAS!$E123)&gt;=BM123,0,BM123-SUMIFS(METAS!$D:$D,METAS!$B:$B,PAUSAS!$E123)))</f>
        <v/>
      </c>
      <c r="BO123" s="18" t="str">
        <f>IF($B123="","",IF(COUNTIF(BASE!$A:$A,PAUSAS!BO$3)=0,"",SUMIFS(BASE!$AA:$AA,BASE!$A:$A,PAUSAS!BO$3,BASE!$G:$G,PAUSAS!$B123)))</f>
        <v/>
      </c>
      <c r="BP123" s="18" t="str">
        <f>IF(BO123="","",IF(SUMIFS(METAS!$D:$D,METAS!$B:$B,PAUSAS!$E123)&gt;=BO123,0,BO123-SUMIFS(METAS!$D:$D,METAS!$B:$B,PAUSAS!$E123)))</f>
        <v/>
      </c>
      <c r="BQ123" s="28" t="str">
        <f>IF($B123="","",IF(COUNTIF(BASE!$A:$A,PAUSAS!BQ$3)=0,"",SUMIFS(BASE!$AA:$AA,BASE!$A:$A,PAUSAS!BQ$3,BASE!$G:$G,PAUSAS!$B123)))</f>
        <v/>
      </c>
      <c r="BR123" s="28" t="str">
        <f>IF(BQ123="","",IF(SUMIFS(METAS!$D:$D,METAS!$B:$B,PAUSAS!$E123)&gt;=BQ123,0,BQ123-SUMIFS(METAS!$D:$D,METAS!$B:$B,PAUSAS!$E123)))</f>
        <v/>
      </c>
      <c r="BS123" s="18" t="str">
        <f>IF($B123="","",IF(COUNTIF(BASE!$A:$A,PAUSAS!BS$3)=0,"",SUMIFS(BASE!$AA:$AA,BASE!$A:$A,PAUSAS!BS$3,BASE!$G:$G,PAUSAS!$B123)))</f>
        <v/>
      </c>
      <c r="BT123" s="18" t="str">
        <f>IF(BS123="","",IF(SUMIFS(METAS!$D:$D,METAS!$B:$B,PAUSAS!$E123)&gt;=BS123,0,BS123-SUMIFS(METAS!$D:$D,METAS!$B:$B,PAUSAS!$E123)))</f>
        <v/>
      </c>
      <c r="BU123" s="28" t="str">
        <f>IF($B123="","",IF(COUNTIF(BASE!$A:$A,PAUSAS!BU$3)=0,"",SUMIFS(BASE!$AA:$AA,BASE!$A:$A,PAUSAS!BU$3,BASE!$G:$G,PAUSAS!$B123)))</f>
        <v/>
      </c>
      <c r="BV123" s="28" t="str">
        <f>IF(BU123="","",IF(SUMIFS(METAS!$D:$D,METAS!$B:$B,PAUSAS!$E123)&gt;=BU123,0,BU123-SUMIFS(METAS!$D:$D,METAS!$B:$B,PAUSAS!$E123)))</f>
        <v/>
      </c>
    </row>
    <row r="124" spans="2:74" s="8" customFormat="1" x14ac:dyDescent="0.25">
      <c r="B124" s="50"/>
      <c r="C124" s="16" t="str">
        <f>IF($B124="","",VLOOKUP($B124,EQUIPE!$B:$E,2,0))</f>
        <v/>
      </c>
      <c r="D124" s="16" t="str">
        <f>IF($B124="","",VLOOKUP($B124,EQUIPE!$B:$F,5,0))</f>
        <v/>
      </c>
      <c r="E124" s="18" t="str">
        <f>IF($B124="","",VLOOKUP($B124,EQUIPE!$B:$E,3,0))</f>
        <v/>
      </c>
      <c r="F124" s="16" t="str">
        <f>IF($B124="","",VLOOKUP($B124,EQUIPE!$B:$E,4,0))</f>
        <v/>
      </c>
      <c r="H124" s="18" t="str">
        <f>IF($B124="","",SUMIFS(ABS!$H:$H,ABS!$B:$B,PAUSAS!$B124)*SUMIFS(METAS!$D:$D,METAS!$B:$B,PAUSAS!$E124))</f>
        <v/>
      </c>
      <c r="I124" s="18" t="str">
        <f t="shared" si="5"/>
        <v/>
      </c>
      <c r="J124" s="18" t="str">
        <f t="shared" si="6"/>
        <v/>
      </c>
      <c r="K124" s="19" t="str">
        <f t="shared" si="4"/>
        <v/>
      </c>
      <c r="M124" s="28" t="str">
        <f>IF($B124="","",IF(COUNTIF(BASE!$A:$A,PAUSAS!M$3)=0,"",SUMIFS(BASE!$AA:$AA,BASE!$A:$A,PAUSAS!M$3,BASE!$G:$G,PAUSAS!$B124)))</f>
        <v/>
      </c>
      <c r="N124" s="28" t="str">
        <f>IF(M124="","",IF(SUMIFS(METAS!$D:$D,METAS!$B:$B,PAUSAS!$E124)&gt;=M124,0,M124-SUMIFS(METAS!$D:$D,METAS!$B:$B,PAUSAS!$E124)))</f>
        <v/>
      </c>
      <c r="O124" s="18" t="str">
        <f>IF($B124="","",IF(COUNTIF(BASE!$A:$A,PAUSAS!O$3)=0,"",SUMIFS(BASE!$AA:$AA,BASE!$A:$A,PAUSAS!O$3,BASE!$G:$G,PAUSAS!$B124)))</f>
        <v/>
      </c>
      <c r="P124" s="18" t="str">
        <f>IF(O124="","",IF(SUMIFS(METAS!$D:$D,METAS!$B:$B,PAUSAS!$E124)&gt;=O124,0,O124-SUMIFS(METAS!$D:$D,METAS!$B:$B,PAUSAS!$E124)))</f>
        <v/>
      </c>
      <c r="Q124" s="28" t="str">
        <f>IF($B124="","",IF(COUNTIF(BASE!$A:$A,PAUSAS!Q$3)=0,"",SUMIFS(BASE!$AA:$AA,BASE!$A:$A,PAUSAS!Q$3,BASE!$G:$G,PAUSAS!$B124)))</f>
        <v/>
      </c>
      <c r="R124" s="28" t="str">
        <f>IF(Q124="","",IF(SUMIFS(METAS!$D:$D,METAS!$B:$B,PAUSAS!$E124)&gt;=Q124,0,Q124-SUMIFS(METAS!$D:$D,METAS!$B:$B,PAUSAS!$E124)))</f>
        <v/>
      </c>
      <c r="S124" s="18" t="str">
        <f>IF($B124="","",IF(COUNTIF(BASE!$A:$A,PAUSAS!S$3)=0,"",SUMIFS(BASE!$AA:$AA,BASE!$A:$A,PAUSAS!S$3,BASE!$G:$G,PAUSAS!$B124)))</f>
        <v/>
      </c>
      <c r="T124" s="18" t="str">
        <f>IF(S124="","",IF(SUMIFS(METAS!$D:$D,METAS!$B:$B,PAUSAS!$E124)&gt;=S124,0,S124-SUMIFS(METAS!$D:$D,METAS!$B:$B,PAUSAS!$E124)))</f>
        <v/>
      </c>
      <c r="U124" s="28" t="str">
        <f>IF($B124="","",IF(COUNTIF(BASE!$A:$A,PAUSAS!U$3)=0,"",SUMIFS(BASE!$AA:$AA,BASE!$A:$A,PAUSAS!U$3,BASE!$G:$G,PAUSAS!$B124)))</f>
        <v/>
      </c>
      <c r="V124" s="28" t="str">
        <f>IF(U124="","",IF(SUMIFS(METAS!$D:$D,METAS!$B:$B,PAUSAS!$E124)&gt;=U124,0,U124-SUMIFS(METAS!$D:$D,METAS!$B:$B,PAUSAS!$E124)))</f>
        <v/>
      </c>
      <c r="W124" s="18" t="str">
        <f>IF($B124="","",IF(COUNTIF(BASE!$A:$A,PAUSAS!W$3)=0,"",SUMIFS(BASE!$AA:$AA,BASE!$A:$A,PAUSAS!W$3,BASE!$G:$G,PAUSAS!$B124)))</f>
        <v/>
      </c>
      <c r="X124" s="18" t="str">
        <f>IF(W124="","",IF(SUMIFS(METAS!$D:$D,METAS!$B:$B,PAUSAS!$E124)&gt;=W124,0,W124-SUMIFS(METAS!$D:$D,METAS!$B:$B,PAUSAS!$E124)))</f>
        <v/>
      </c>
      <c r="Y124" s="28" t="str">
        <f>IF($B124="","",IF(COUNTIF(BASE!$A:$A,PAUSAS!Y$3)=0,"",SUMIFS(BASE!$AA:$AA,BASE!$A:$A,PAUSAS!Y$3,BASE!$G:$G,PAUSAS!$B124)))</f>
        <v/>
      </c>
      <c r="Z124" s="28" t="str">
        <f>IF(Y124="","",IF(SUMIFS(METAS!$D:$D,METAS!$B:$B,PAUSAS!$E124)&gt;=Y124,0,Y124-SUMIFS(METAS!$D:$D,METAS!$B:$B,PAUSAS!$E124)))</f>
        <v/>
      </c>
      <c r="AA124" s="18" t="str">
        <f>IF($B124="","",IF(COUNTIF(BASE!$A:$A,PAUSAS!AA$3)=0,"",SUMIFS(BASE!$AA:$AA,BASE!$A:$A,PAUSAS!AA$3,BASE!$G:$G,PAUSAS!$B124)))</f>
        <v/>
      </c>
      <c r="AB124" s="18" t="str">
        <f>IF(AA124="","",IF(SUMIFS(METAS!$D:$D,METAS!$B:$B,PAUSAS!$E124)&gt;=AA124,0,AA124-SUMIFS(METAS!$D:$D,METAS!$B:$B,PAUSAS!$E124)))</f>
        <v/>
      </c>
      <c r="AC124" s="28" t="str">
        <f>IF($B124="","",IF(COUNTIF(BASE!$A:$A,PAUSAS!AC$3)=0,"",SUMIFS(BASE!$AA:$AA,BASE!$A:$A,PAUSAS!AC$3,BASE!$G:$G,PAUSAS!$B124)))</f>
        <v/>
      </c>
      <c r="AD124" s="28" t="str">
        <f>IF(AC124="","",IF(SUMIFS(METAS!$D:$D,METAS!$B:$B,PAUSAS!$E124)&gt;=AC124,0,AC124-SUMIFS(METAS!$D:$D,METAS!$B:$B,PAUSAS!$E124)))</f>
        <v/>
      </c>
      <c r="AE124" s="18" t="str">
        <f>IF($B124="","",IF(COUNTIF(BASE!$A:$A,PAUSAS!AE$3)=0,"",SUMIFS(BASE!$AA:$AA,BASE!$A:$A,PAUSAS!AE$3,BASE!$G:$G,PAUSAS!$B124)))</f>
        <v/>
      </c>
      <c r="AF124" s="18" t="str">
        <f>IF(AE124="","",IF(SUMIFS(METAS!$D:$D,METAS!$B:$B,PAUSAS!$E124)&gt;=AE124,0,AE124-SUMIFS(METAS!$D:$D,METAS!$B:$B,PAUSAS!$E124)))</f>
        <v/>
      </c>
      <c r="AG124" s="28" t="str">
        <f>IF($B124="","",IF(COUNTIF(BASE!$A:$A,PAUSAS!AG$3)=0,"",SUMIFS(BASE!$AA:$AA,BASE!$A:$A,PAUSAS!AG$3,BASE!$G:$G,PAUSAS!$B124)))</f>
        <v/>
      </c>
      <c r="AH124" s="28" t="str">
        <f>IF(AG124="","",IF(SUMIFS(METAS!$D:$D,METAS!$B:$B,PAUSAS!$E124)&gt;=AG124,0,AG124-SUMIFS(METAS!$D:$D,METAS!$B:$B,PAUSAS!$E124)))</f>
        <v/>
      </c>
      <c r="AI124" s="18" t="str">
        <f>IF($B124="","",IF(COUNTIF(BASE!$A:$A,PAUSAS!AI$3)=0,"",SUMIFS(BASE!$AA:$AA,BASE!$A:$A,PAUSAS!AI$3,BASE!$G:$G,PAUSAS!$B124)))</f>
        <v/>
      </c>
      <c r="AJ124" s="18" t="str">
        <f>IF(AI124="","",IF(SUMIFS(METAS!$D:$D,METAS!$B:$B,PAUSAS!$E124)&gt;=AI124,0,AI124-SUMIFS(METAS!$D:$D,METAS!$B:$B,PAUSAS!$E124)))</f>
        <v/>
      </c>
      <c r="AK124" s="28" t="str">
        <f>IF($B124="","",IF(COUNTIF(BASE!$A:$A,PAUSAS!AK$3)=0,"",SUMIFS(BASE!$AA:$AA,BASE!$A:$A,PAUSAS!AK$3,BASE!$G:$G,PAUSAS!$B124)))</f>
        <v/>
      </c>
      <c r="AL124" s="28" t="str">
        <f>IF(AK124="","",IF(SUMIFS(METAS!$D:$D,METAS!$B:$B,PAUSAS!$E124)&gt;=AK124,0,AK124-SUMIFS(METAS!$D:$D,METAS!$B:$B,PAUSAS!$E124)))</f>
        <v/>
      </c>
      <c r="AM124" s="18" t="str">
        <f>IF($B124="","",IF(COUNTIF(BASE!$A:$A,PAUSAS!AM$3)=0,"",SUMIFS(BASE!$AA:$AA,BASE!$A:$A,PAUSAS!AM$3,BASE!$G:$G,PAUSAS!$B124)))</f>
        <v/>
      </c>
      <c r="AN124" s="18" t="str">
        <f>IF(AM124="","",IF(SUMIFS(METAS!$D:$D,METAS!$B:$B,PAUSAS!$E124)&gt;=AM124,0,AM124-SUMIFS(METAS!$D:$D,METAS!$B:$B,PAUSAS!$E124)))</f>
        <v/>
      </c>
      <c r="AO124" s="28" t="str">
        <f>IF($B124="","",IF(COUNTIF(BASE!$A:$A,PAUSAS!AO$3)=0,"",SUMIFS(BASE!$AA:$AA,BASE!$A:$A,PAUSAS!AO$3,BASE!$G:$G,PAUSAS!$B124)))</f>
        <v/>
      </c>
      <c r="AP124" s="28" t="str">
        <f>IF(AO124="","",IF(SUMIFS(METAS!$D:$D,METAS!$B:$B,PAUSAS!$E124)&gt;=AO124,0,AO124-SUMIFS(METAS!$D:$D,METAS!$B:$B,PAUSAS!$E124)))</f>
        <v/>
      </c>
      <c r="AQ124" s="18" t="str">
        <f>IF($B124="","",IF(COUNTIF(BASE!$A:$A,PAUSAS!AQ$3)=0,"",SUMIFS(BASE!$AA:$AA,BASE!$A:$A,PAUSAS!AQ$3,BASE!$G:$G,PAUSAS!$B124)))</f>
        <v/>
      </c>
      <c r="AR124" s="18" t="str">
        <f>IF(AQ124="","",IF(SUMIFS(METAS!$D:$D,METAS!$B:$B,PAUSAS!$E124)&gt;=AQ124,0,AQ124-SUMIFS(METAS!$D:$D,METAS!$B:$B,PAUSAS!$E124)))</f>
        <v/>
      </c>
      <c r="AS124" s="28" t="str">
        <f>IF($B124="","",IF(COUNTIF(BASE!$A:$A,PAUSAS!AS$3)=0,"",SUMIFS(BASE!$AA:$AA,BASE!$A:$A,PAUSAS!AS$3,BASE!$G:$G,PAUSAS!$B124)))</f>
        <v/>
      </c>
      <c r="AT124" s="28" t="str">
        <f>IF(AS124="","",IF(SUMIFS(METAS!$D:$D,METAS!$B:$B,PAUSAS!$E124)&gt;=AS124,0,AS124-SUMIFS(METAS!$D:$D,METAS!$B:$B,PAUSAS!$E124)))</f>
        <v/>
      </c>
      <c r="AU124" s="18" t="str">
        <f>IF($B124="","",IF(COUNTIF(BASE!$A:$A,PAUSAS!AU$3)=0,"",SUMIFS(BASE!$AA:$AA,BASE!$A:$A,PAUSAS!AU$3,BASE!$G:$G,PAUSAS!$B124)))</f>
        <v/>
      </c>
      <c r="AV124" s="18" t="str">
        <f>IF(AU124="","",IF(SUMIFS(METAS!$D:$D,METAS!$B:$B,PAUSAS!$E124)&gt;=AU124,0,AU124-SUMIFS(METAS!$D:$D,METAS!$B:$B,PAUSAS!$E124)))</f>
        <v/>
      </c>
      <c r="AW124" s="28" t="str">
        <f>IF($B124="","",IF(COUNTIF(BASE!$A:$A,PAUSAS!AW$3)=0,"",SUMIFS(BASE!$AA:$AA,BASE!$A:$A,PAUSAS!AW$3,BASE!$G:$G,PAUSAS!$B124)))</f>
        <v/>
      </c>
      <c r="AX124" s="28" t="str">
        <f>IF(AW124="","",IF(SUMIFS(METAS!$D:$D,METAS!$B:$B,PAUSAS!$E124)&gt;=AW124,0,AW124-SUMIFS(METAS!$D:$D,METAS!$B:$B,PAUSAS!$E124)))</f>
        <v/>
      </c>
      <c r="AY124" s="18" t="str">
        <f>IF($B124="","",IF(COUNTIF(BASE!$A:$A,PAUSAS!AY$3)=0,"",SUMIFS(BASE!$AA:$AA,BASE!$A:$A,PAUSAS!AY$3,BASE!$G:$G,PAUSAS!$B124)))</f>
        <v/>
      </c>
      <c r="AZ124" s="18" t="str">
        <f>IF(AY124="","",IF(SUMIFS(METAS!$D:$D,METAS!$B:$B,PAUSAS!$E124)&gt;=AY124,0,AY124-SUMIFS(METAS!$D:$D,METAS!$B:$B,PAUSAS!$E124)))</f>
        <v/>
      </c>
      <c r="BA124" s="28" t="str">
        <f>IF($B124="","",IF(COUNTIF(BASE!$A:$A,PAUSAS!BA$3)=0,"",SUMIFS(BASE!$AA:$AA,BASE!$A:$A,PAUSAS!BA$3,BASE!$G:$G,PAUSAS!$B124)))</f>
        <v/>
      </c>
      <c r="BB124" s="28" t="str">
        <f>IF(BA124="","",IF(SUMIFS(METAS!$D:$D,METAS!$B:$B,PAUSAS!$E124)&gt;=BA124,0,BA124-SUMIFS(METAS!$D:$D,METAS!$B:$B,PAUSAS!$E124)))</f>
        <v/>
      </c>
      <c r="BC124" s="18" t="str">
        <f>IF($B124="","",IF(COUNTIF(BASE!$A:$A,PAUSAS!BC$3)=0,"",SUMIFS(BASE!$AA:$AA,BASE!$A:$A,PAUSAS!BC$3,BASE!$G:$G,PAUSAS!$B124)))</f>
        <v/>
      </c>
      <c r="BD124" s="18" t="str">
        <f>IF(BC124="","",IF(SUMIFS(METAS!$D:$D,METAS!$B:$B,PAUSAS!$E124)&gt;=BC124,0,BC124-SUMIFS(METAS!$D:$D,METAS!$B:$B,PAUSAS!$E124)))</f>
        <v/>
      </c>
      <c r="BE124" s="28" t="str">
        <f>IF($B124="","",IF(COUNTIF(BASE!$A:$A,PAUSAS!BE$3)=0,"",SUMIFS(BASE!$AA:$AA,BASE!$A:$A,PAUSAS!BE$3,BASE!$G:$G,PAUSAS!$B124)))</f>
        <v/>
      </c>
      <c r="BF124" s="28" t="str">
        <f>IF(BE124="","",IF(SUMIFS(METAS!$D:$D,METAS!$B:$B,PAUSAS!$E124)&gt;=BE124,0,BE124-SUMIFS(METAS!$D:$D,METAS!$B:$B,PAUSAS!$E124)))</f>
        <v/>
      </c>
      <c r="BG124" s="18" t="str">
        <f>IF($B124="","",IF(COUNTIF(BASE!$A:$A,PAUSAS!BG$3)=0,"",SUMIFS(BASE!$AA:$AA,BASE!$A:$A,PAUSAS!BG$3,BASE!$G:$G,PAUSAS!$B124)))</f>
        <v/>
      </c>
      <c r="BH124" s="18" t="str">
        <f>IF(BG124="","",IF(SUMIFS(METAS!$D:$D,METAS!$B:$B,PAUSAS!$E124)&gt;=BG124,0,BG124-SUMIFS(METAS!$D:$D,METAS!$B:$B,PAUSAS!$E124)))</f>
        <v/>
      </c>
      <c r="BI124" s="28" t="str">
        <f>IF($B124="","",IF(COUNTIF(BASE!$A:$A,PAUSAS!BI$3)=0,"",SUMIFS(BASE!$AA:$AA,BASE!$A:$A,PAUSAS!BI$3,BASE!$G:$G,PAUSAS!$B124)))</f>
        <v/>
      </c>
      <c r="BJ124" s="28" t="str">
        <f>IF(BI124="","",IF(SUMIFS(METAS!$D:$D,METAS!$B:$B,PAUSAS!$E124)&gt;=BI124,0,BI124-SUMIFS(METAS!$D:$D,METAS!$B:$B,PAUSAS!$E124)))</f>
        <v/>
      </c>
      <c r="BK124" s="18" t="str">
        <f>IF($B124="","",IF(COUNTIF(BASE!$A:$A,PAUSAS!BK$3)=0,"",SUMIFS(BASE!$AA:$AA,BASE!$A:$A,PAUSAS!BK$3,BASE!$G:$G,PAUSAS!$B124)))</f>
        <v/>
      </c>
      <c r="BL124" s="18" t="str">
        <f>IF(BK124="","",IF(SUMIFS(METAS!$D:$D,METAS!$B:$B,PAUSAS!$E124)&gt;=BK124,0,BK124-SUMIFS(METAS!$D:$D,METAS!$B:$B,PAUSAS!$E124)))</f>
        <v/>
      </c>
      <c r="BM124" s="28" t="str">
        <f>IF($B124="","",IF(COUNTIF(BASE!$A:$A,PAUSAS!BM$3)=0,"",SUMIFS(BASE!$AA:$AA,BASE!$A:$A,PAUSAS!BM$3,BASE!$G:$G,PAUSAS!$B124)))</f>
        <v/>
      </c>
      <c r="BN124" s="28" t="str">
        <f>IF(BM124="","",IF(SUMIFS(METAS!$D:$D,METAS!$B:$B,PAUSAS!$E124)&gt;=BM124,0,BM124-SUMIFS(METAS!$D:$D,METAS!$B:$B,PAUSAS!$E124)))</f>
        <v/>
      </c>
      <c r="BO124" s="18" t="str">
        <f>IF($B124="","",IF(COUNTIF(BASE!$A:$A,PAUSAS!BO$3)=0,"",SUMIFS(BASE!$AA:$AA,BASE!$A:$A,PAUSAS!BO$3,BASE!$G:$G,PAUSAS!$B124)))</f>
        <v/>
      </c>
      <c r="BP124" s="18" t="str">
        <f>IF(BO124="","",IF(SUMIFS(METAS!$D:$D,METAS!$B:$B,PAUSAS!$E124)&gt;=BO124,0,BO124-SUMIFS(METAS!$D:$D,METAS!$B:$B,PAUSAS!$E124)))</f>
        <v/>
      </c>
      <c r="BQ124" s="28" t="str">
        <f>IF($B124="","",IF(COUNTIF(BASE!$A:$A,PAUSAS!BQ$3)=0,"",SUMIFS(BASE!$AA:$AA,BASE!$A:$A,PAUSAS!BQ$3,BASE!$G:$G,PAUSAS!$B124)))</f>
        <v/>
      </c>
      <c r="BR124" s="28" t="str">
        <f>IF(BQ124="","",IF(SUMIFS(METAS!$D:$D,METAS!$B:$B,PAUSAS!$E124)&gt;=BQ124,0,BQ124-SUMIFS(METAS!$D:$D,METAS!$B:$B,PAUSAS!$E124)))</f>
        <v/>
      </c>
      <c r="BS124" s="18" t="str">
        <f>IF($B124="","",IF(COUNTIF(BASE!$A:$A,PAUSAS!BS$3)=0,"",SUMIFS(BASE!$AA:$AA,BASE!$A:$A,PAUSAS!BS$3,BASE!$G:$G,PAUSAS!$B124)))</f>
        <v/>
      </c>
      <c r="BT124" s="18" t="str">
        <f>IF(BS124="","",IF(SUMIFS(METAS!$D:$D,METAS!$B:$B,PAUSAS!$E124)&gt;=BS124,0,BS124-SUMIFS(METAS!$D:$D,METAS!$B:$B,PAUSAS!$E124)))</f>
        <v/>
      </c>
      <c r="BU124" s="28" t="str">
        <f>IF($B124="","",IF(COUNTIF(BASE!$A:$A,PAUSAS!BU$3)=0,"",SUMIFS(BASE!$AA:$AA,BASE!$A:$A,PAUSAS!BU$3,BASE!$G:$G,PAUSAS!$B124)))</f>
        <v/>
      </c>
      <c r="BV124" s="28" t="str">
        <f>IF(BU124="","",IF(SUMIFS(METAS!$D:$D,METAS!$B:$B,PAUSAS!$E124)&gt;=BU124,0,BU124-SUMIFS(METAS!$D:$D,METAS!$B:$B,PAUSAS!$E124)))</f>
        <v/>
      </c>
    </row>
    <row r="125" spans="2:74" s="8" customFormat="1" x14ac:dyDescent="0.25">
      <c r="B125" s="50"/>
      <c r="C125" s="16" t="str">
        <f>IF($B125="","",VLOOKUP($B125,EQUIPE!$B:$E,2,0))</f>
        <v/>
      </c>
      <c r="D125" s="16" t="str">
        <f>IF($B125="","",VLOOKUP($B125,EQUIPE!$B:$F,5,0))</f>
        <v/>
      </c>
      <c r="E125" s="18" t="str">
        <f>IF($B125="","",VLOOKUP($B125,EQUIPE!$B:$E,3,0))</f>
        <v/>
      </c>
      <c r="F125" s="16" t="str">
        <f>IF($B125="","",VLOOKUP($B125,EQUIPE!$B:$E,4,0))</f>
        <v/>
      </c>
      <c r="H125" s="18" t="str">
        <f>IF($B125="","",SUMIFS(ABS!$H:$H,ABS!$B:$B,PAUSAS!$B125)*SUMIFS(METAS!$D:$D,METAS!$B:$B,PAUSAS!$E125))</f>
        <v/>
      </c>
      <c r="I125" s="18" t="str">
        <f t="shared" si="5"/>
        <v/>
      </c>
      <c r="J125" s="18" t="str">
        <f t="shared" si="6"/>
        <v/>
      </c>
      <c r="K125" s="19" t="str">
        <f t="shared" si="4"/>
        <v/>
      </c>
      <c r="M125" s="28" t="str">
        <f>IF($B125="","",IF(COUNTIF(BASE!$A:$A,PAUSAS!M$3)=0,"",SUMIFS(BASE!$AA:$AA,BASE!$A:$A,PAUSAS!M$3,BASE!$G:$G,PAUSAS!$B125)))</f>
        <v/>
      </c>
      <c r="N125" s="28" t="str">
        <f>IF(M125="","",IF(SUMIFS(METAS!$D:$D,METAS!$B:$B,PAUSAS!$E125)&gt;=M125,0,M125-SUMIFS(METAS!$D:$D,METAS!$B:$B,PAUSAS!$E125)))</f>
        <v/>
      </c>
      <c r="O125" s="18" t="str">
        <f>IF($B125="","",IF(COUNTIF(BASE!$A:$A,PAUSAS!O$3)=0,"",SUMIFS(BASE!$AA:$AA,BASE!$A:$A,PAUSAS!O$3,BASE!$G:$G,PAUSAS!$B125)))</f>
        <v/>
      </c>
      <c r="P125" s="18" t="str">
        <f>IF(O125="","",IF(SUMIFS(METAS!$D:$D,METAS!$B:$B,PAUSAS!$E125)&gt;=O125,0,O125-SUMIFS(METAS!$D:$D,METAS!$B:$B,PAUSAS!$E125)))</f>
        <v/>
      </c>
      <c r="Q125" s="28" t="str">
        <f>IF($B125="","",IF(COUNTIF(BASE!$A:$A,PAUSAS!Q$3)=0,"",SUMIFS(BASE!$AA:$AA,BASE!$A:$A,PAUSAS!Q$3,BASE!$G:$G,PAUSAS!$B125)))</f>
        <v/>
      </c>
      <c r="R125" s="28" t="str">
        <f>IF(Q125="","",IF(SUMIFS(METAS!$D:$D,METAS!$B:$B,PAUSAS!$E125)&gt;=Q125,0,Q125-SUMIFS(METAS!$D:$D,METAS!$B:$B,PAUSAS!$E125)))</f>
        <v/>
      </c>
      <c r="S125" s="18" t="str">
        <f>IF($B125="","",IF(COUNTIF(BASE!$A:$A,PAUSAS!S$3)=0,"",SUMIFS(BASE!$AA:$AA,BASE!$A:$A,PAUSAS!S$3,BASE!$G:$G,PAUSAS!$B125)))</f>
        <v/>
      </c>
      <c r="T125" s="18" t="str">
        <f>IF(S125="","",IF(SUMIFS(METAS!$D:$D,METAS!$B:$B,PAUSAS!$E125)&gt;=S125,0,S125-SUMIFS(METAS!$D:$D,METAS!$B:$B,PAUSAS!$E125)))</f>
        <v/>
      </c>
      <c r="U125" s="28" t="str">
        <f>IF($B125="","",IF(COUNTIF(BASE!$A:$A,PAUSAS!U$3)=0,"",SUMIFS(BASE!$AA:$AA,BASE!$A:$A,PAUSAS!U$3,BASE!$G:$G,PAUSAS!$B125)))</f>
        <v/>
      </c>
      <c r="V125" s="28" t="str">
        <f>IF(U125="","",IF(SUMIFS(METAS!$D:$D,METAS!$B:$B,PAUSAS!$E125)&gt;=U125,0,U125-SUMIFS(METAS!$D:$D,METAS!$B:$B,PAUSAS!$E125)))</f>
        <v/>
      </c>
      <c r="W125" s="18" t="str">
        <f>IF($B125="","",IF(COUNTIF(BASE!$A:$A,PAUSAS!W$3)=0,"",SUMIFS(BASE!$AA:$AA,BASE!$A:$A,PAUSAS!W$3,BASE!$G:$G,PAUSAS!$B125)))</f>
        <v/>
      </c>
      <c r="X125" s="18" t="str">
        <f>IF(W125="","",IF(SUMIFS(METAS!$D:$D,METAS!$B:$B,PAUSAS!$E125)&gt;=W125,0,W125-SUMIFS(METAS!$D:$D,METAS!$B:$B,PAUSAS!$E125)))</f>
        <v/>
      </c>
      <c r="Y125" s="28" t="str">
        <f>IF($B125="","",IF(COUNTIF(BASE!$A:$A,PAUSAS!Y$3)=0,"",SUMIFS(BASE!$AA:$AA,BASE!$A:$A,PAUSAS!Y$3,BASE!$G:$G,PAUSAS!$B125)))</f>
        <v/>
      </c>
      <c r="Z125" s="28" t="str">
        <f>IF(Y125="","",IF(SUMIFS(METAS!$D:$D,METAS!$B:$B,PAUSAS!$E125)&gt;=Y125,0,Y125-SUMIFS(METAS!$D:$D,METAS!$B:$B,PAUSAS!$E125)))</f>
        <v/>
      </c>
      <c r="AA125" s="18" t="str">
        <f>IF($B125="","",IF(COUNTIF(BASE!$A:$A,PAUSAS!AA$3)=0,"",SUMIFS(BASE!$AA:$AA,BASE!$A:$A,PAUSAS!AA$3,BASE!$G:$G,PAUSAS!$B125)))</f>
        <v/>
      </c>
      <c r="AB125" s="18" t="str">
        <f>IF(AA125="","",IF(SUMIFS(METAS!$D:$D,METAS!$B:$B,PAUSAS!$E125)&gt;=AA125,0,AA125-SUMIFS(METAS!$D:$D,METAS!$B:$B,PAUSAS!$E125)))</f>
        <v/>
      </c>
      <c r="AC125" s="28" t="str">
        <f>IF($B125="","",IF(COUNTIF(BASE!$A:$A,PAUSAS!AC$3)=0,"",SUMIFS(BASE!$AA:$AA,BASE!$A:$A,PAUSAS!AC$3,BASE!$G:$G,PAUSAS!$B125)))</f>
        <v/>
      </c>
      <c r="AD125" s="28" t="str">
        <f>IF(AC125="","",IF(SUMIFS(METAS!$D:$D,METAS!$B:$B,PAUSAS!$E125)&gt;=AC125,0,AC125-SUMIFS(METAS!$D:$D,METAS!$B:$B,PAUSAS!$E125)))</f>
        <v/>
      </c>
      <c r="AE125" s="18" t="str">
        <f>IF($B125="","",IF(COUNTIF(BASE!$A:$A,PAUSAS!AE$3)=0,"",SUMIFS(BASE!$AA:$AA,BASE!$A:$A,PAUSAS!AE$3,BASE!$G:$G,PAUSAS!$B125)))</f>
        <v/>
      </c>
      <c r="AF125" s="18" t="str">
        <f>IF(AE125="","",IF(SUMIFS(METAS!$D:$D,METAS!$B:$B,PAUSAS!$E125)&gt;=AE125,0,AE125-SUMIFS(METAS!$D:$D,METAS!$B:$B,PAUSAS!$E125)))</f>
        <v/>
      </c>
      <c r="AG125" s="28" t="str">
        <f>IF($B125="","",IF(COUNTIF(BASE!$A:$A,PAUSAS!AG$3)=0,"",SUMIFS(BASE!$AA:$AA,BASE!$A:$A,PAUSAS!AG$3,BASE!$G:$G,PAUSAS!$B125)))</f>
        <v/>
      </c>
      <c r="AH125" s="28" t="str">
        <f>IF(AG125="","",IF(SUMIFS(METAS!$D:$D,METAS!$B:$B,PAUSAS!$E125)&gt;=AG125,0,AG125-SUMIFS(METAS!$D:$D,METAS!$B:$B,PAUSAS!$E125)))</f>
        <v/>
      </c>
      <c r="AI125" s="18" t="str">
        <f>IF($B125="","",IF(COUNTIF(BASE!$A:$A,PAUSAS!AI$3)=0,"",SUMIFS(BASE!$AA:$AA,BASE!$A:$A,PAUSAS!AI$3,BASE!$G:$G,PAUSAS!$B125)))</f>
        <v/>
      </c>
      <c r="AJ125" s="18" t="str">
        <f>IF(AI125="","",IF(SUMIFS(METAS!$D:$D,METAS!$B:$B,PAUSAS!$E125)&gt;=AI125,0,AI125-SUMIFS(METAS!$D:$D,METAS!$B:$B,PAUSAS!$E125)))</f>
        <v/>
      </c>
      <c r="AK125" s="28" t="str">
        <f>IF($B125="","",IF(COUNTIF(BASE!$A:$A,PAUSAS!AK$3)=0,"",SUMIFS(BASE!$AA:$AA,BASE!$A:$A,PAUSAS!AK$3,BASE!$G:$G,PAUSAS!$B125)))</f>
        <v/>
      </c>
      <c r="AL125" s="28" t="str">
        <f>IF(AK125="","",IF(SUMIFS(METAS!$D:$D,METAS!$B:$B,PAUSAS!$E125)&gt;=AK125,0,AK125-SUMIFS(METAS!$D:$D,METAS!$B:$B,PAUSAS!$E125)))</f>
        <v/>
      </c>
      <c r="AM125" s="18" t="str">
        <f>IF($B125="","",IF(COUNTIF(BASE!$A:$A,PAUSAS!AM$3)=0,"",SUMIFS(BASE!$AA:$AA,BASE!$A:$A,PAUSAS!AM$3,BASE!$G:$G,PAUSAS!$B125)))</f>
        <v/>
      </c>
      <c r="AN125" s="18" t="str">
        <f>IF(AM125="","",IF(SUMIFS(METAS!$D:$D,METAS!$B:$B,PAUSAS!$E125)&gt;=AM125,0,AM125-SUMIFS(METAS!$D:$D,METAS!$B:$B,PAUSAS!$E125)))</f>
        <v/>
      </c>
      <c r="AO125" s="28" t="str">
        <f>IF($B125="","",IF(COUNTIF(BASE!$A:$A,PAUSAS!AO$3)=0,"",SUMIFS(BASE!$AA:$AA,BASE!$A:$A,PAUSAS!AO$3,BASE!$G:$G,PAUSAS!$B125)))</f>
        <v/>
      </c>
      <c r="AP125" s="28" t="str">
        <f>IF(AO125="","",IF(SUMIFS(METAS!$D:$D,METAS!$B:$B,PAUSAS!$E125)&gt;=AO125,0,AO125-SUMIFS(METAS!$D:$D,METAS!$B:$B,PAUSAS!$E125)))</f>
        <v/>
      </c>
      <c r="AQ125" s="18" t="str">
        <f>IF($B125="","",IF(COUNTIF(BASE!$A:$A,PAUSAS!AQ$3)=0,"",SUMIFS(BASE!$AA:$AA,BASE!$A:$A,PAUSAS!AQ$3,BASE!$G:$G,PAUSAS!$B125)))</f>
        <v/>
      </c>
      <c r="AR125" s="18" t="str">
        <f>IF(AQ125="","",IF(SUMIFS(METAS!$D:$D,METAS!$B:$B,PAUSAS!$E125)&gt;=AQ125,0,AQ125-SUMIFS(METAS!$D:$D,METAS!$B:$B,PAUSAS!$E125)))</f>
        <v/>
      </c>
      <c r="AS125" s="28" t="str">
        <f>IF($B125="","",IF(COUNTIF(BASE!$A:$A,PAUSAS!AS$3)=0,"",SUMIFS(BASE!$AA:$AA,BASE!$A:$A,PAUSAS!AS$3,BASE!$G:$G,PAUSAS!$B125)))</f>
        <v/>
      </c>
      <c r="AT125" s="28" t="str">
        <f>IF(AS125="","",IF(SUMIFS(METAS!$D:$D,METAS!$B:$B,PAUSAS!$E125)&gt;=AS125,0,AS125-SUMIFS(METAS!$D:$D,METAS!$B:$B,PAUSAS!$E125)))</f>
        <v/>
      </c>
      <c r="AU125" s="18" t="str">
        <f>IF($B125="","",IF(COUNTIF(BASE!$A:$A,PAUSAS!AU$3)=0,"",SUMIFS(BASE!$AA:$AA,BASE!$A:$A,PAUSAS!AU$3,BASE!$G:$G,PAUSAS!$B125)))</f>
        <v/>
      </c>
      <c r="AV125" s="18" t="str">
        <f>IF(AU125="","",IF(SUMIFS(METAS!$D:$D,METAS!$B:$B,PAUSAS!$E125)&gt;=AU125,0,AU125-SUMIFS(METAS!$D:$D,METAS!$B:$B,PAUSAS!$E125)))</f>
        <v/>
      </c>
      <c r="AW125" s="28" t="str">
        <f>IF($B125="","",IF(COUNTIF(BASE!$A:$A,PAUSAS!AW$3)=0,"",SUMIFS(BASE!$AA:$AA,BASE!$A:$A,PAUSAS!AW$3,BASE!$G:$G,PAUSAS!$B125)))</f>
        <v/>
      </c>
      <c r="AX125" s="28" t="str">
        <f>IF(AW125="","",IF(SUMIFS(METAS!$D:$D,METAS!$B:$B,PAUSAS!$E125)&gt;=AW125,0,AW125-SUMIFS(METAS!$D:$D,METAS!$B:$B,PAUSAS!$E125)))</f>
        <v/>
      </c>
      <c r="AY125" s="18" t="str">
        <f>IF($B125="","",IF(COUNTIF(BASE!$A:$A,PAUSAS!AY$3)=0,"",SUMIFS(BASE!$AA:$AA,BASE!$A:$A,PAUSAS!AY$3,BASE!$G:$G,PAUSAS!$B125)))</f>
        <v/>
      </c>
      <c r="AZ125" s="18" t="str">
        <f>IF(AY125="","",IF(SUMIFS(METAS!$D:$D,METAS!$B:$B,PAUSAS!$E125)&gt;=AY125,0,AY125-SUMIFS(METAS!$D:$D,METAS!$B:$B,PAUSAS!$E125)))</f>
        <v/>
      </c>
      <c r="BA125" s="28" t="str">
        <f>IF($B125="","",IF(COUNTIF(BASE!$A:$A,PAUSAS!BA$3)=0,"",SUMIFS(BASE!$AA:$AA,BASE!$A:$A,PAUSAS!BA$3,BASE!$G:$G,PAUSAS!$B125)))</f>
        <v/>
      </c>
      <c r="BB125" s="28" t="str">
        <f>IF(BA125="","",IF(SUMIFS(METAS!$D:$D,METAS!$B:$B,PAUSAS!$E125)&gt;=BA125,0,BA125-SUMIFS(METAS!$D:$D,METAS!$B:$B,PAUSAS!$E125)))</f>
        <v/>
      </c>
      <c r="BC125" s="18" t="str">
        <f>IF($B125="","",IF(COUNTIF(BASE!$A:$A,PAUSAS!BC$3)=0,"",SUMIFS(BASE!$AA:$AA,BASE!$A:$A,PAUSAS!BC$3,BASE!$G:$G,PAUSAS!$B125)))</f>
        <v/>
      </c>
      <c r="BD125" s="18" t="str">
        <f>IF(BC125="","",IF(SUMIFS(METAS!$D:$D,METAS!$B:$B,PAUSAS!$E125)&gt;=BC125,0,BC125-SUMIFS(METAS!$D:$D,METAS!$B:$B,PAUSAS!$E125)))</f>
        <v/>
      </c>
      <c r="BE125" s="28" t="str">
        <f>IF($B125="","",IF(COUNTIF(BASE!$A:$A,PAUSAS!BE$3)=0,"",SUMIFS(BASE!$AA:$AA,BASE!$A:$A,PAUSAS!BE$3,BASE!$G:$G,PAUSAS!$B125)))</f>
        <v/>
      </c>
      <c r="BF125" s="28" t="str">
        <f>IF(BE125="","",IF(SUMIFS(METAS!$D:$D,METAS!$B:$B,PAUSAS!$E125)&gt;=BE125,0,BE125-SUMIFS(METAS!$D:$D,METAS!$B:$B,PAUSAS!$E125)))</f>
        <v/>
      </c>
      <c r="BG125" s="18" t="str">
        <f>IF($B125="","",IF(COUNTIF(BASE!$A:$A,PAUSAS!BG$3)=0,"",SUMIFS(BASE!$AA:$AA,BASE!$A:$A,PAUSAS!BG$3,BASE!$G:$G,PAUSAS!$B125)))</f>
        <v/>
      </c>
      <c r="BH125" s="18" t="str">
        <f>IF(BG125="","",IF(SUMIFS(METAS!$D:$D,METAS!$B:$B,PAUSAS!$E125)&gt;=BG125,0,BG125-SUMIFS(METAS!$D:$D,METAS!$B:$B,PAUSAS!$E125)))</f>
        <v/>
      </c>
      <c r="BI125" s="28" t="str">
        <f>IF($B125="","",IF(COUNTIF(BASE!$A:$A,PAUSAS!BI$3)=0,"",SUMIFS(BASE!$AA:$AA,BASE!$A:$A,PAUSAS!BI$3,BASE!$G:$G,PAUSAS!$B125)))</f>
        <v/>
      </c>
      <c r="BJ125" s="28" t="str">
        <f>IF(BI125="","",IF(SUMIFS(METAS!$D:$D,METAS!$B:$B,PAUSAS!$E125)&gt;=BI125,0,BI125-SUMIFS(METAS!$D:$D,METAS!$B:$B,PAUSAS!$E125)))</f>
        <v/>
      </c>
      <c r="BK125" s="18" t="str">
        <f>IF($B125="","",IF(COUNTIF(BASE!$A:$A,PAUSAS!BK$3)=0,"",SUMIFS(BASE!$AA:$AA,BASE!$A:$A,PAUSAS!BK$3,BASE!$G:$G,PAUSAS!$B125)))</f>
        <v/>
      </c>
      <c r="BL125" s="18" t="str">
        <f>IF(BK125="","",IF(SUMIFS(METAS!$D:$D,METAS!$B:$B,PAUSAS!$E125)&gt;=BK125,0,BK125-SUMIFS(METAS!$D:$D,METAS!$B:$B,PAUSAS!$E125)))</f>
        <v/>
      </c>
      <c r="BM125" s="28" t="str">
        <f>IF($B125="","",IF(COUNTIF(BASE!$A:$A,PAUSAS!BM$3)=0,"",SUMIFS(BASE!$AA:$AA,BASE!$A:$A,PAUSAS!BM$3,BASE!$G:$G,PAUSAS!$B125)))</f>
        <v/>
      </c>
      <c r="BN125" s="28" t="str">
        <f>IF(BM125="","",IF(SUMIFS(METAS!$D:$D,METAS!$B:$B,PAUSAS!$E125)&gt;=BM125,0,BM125-SUMIFS(METAS!$D:$D,METAS!$B:$B,PAUSAS!$E125)))</f>
        <v/>
      </c>
      <c r="BO125" s="18" t="str">
        <f>IF($B125="","",IF(COUNTIF(BASE!$A:$A,PAUSAS!BO$3)=0,"",SUMIFS(BASE!$AA:$AA,BASE!$A:$A,PAUSAS!BO$3,BASE!$G:$G,PAUSAS!$B125)))</f>
        <v/>
      </c>
      <c r="BP125" s="18" t="str">
        <f>IF(BO125="","",IF(SUMIFS(METAS!$D:$D,METAS!$B:$B,PAUSAS!$E125)&gt;=BO125,0,BO125-SUMIFS(METAS!$D:$D,METAS!$B:$B,PAUSAS!$E125)))</f>
        <v/>
      </c>
      <c r="BQ125" s="28" t="str">
        <f>IF($B125="","",IF(COUNTIF(BASE!$A:$A,PAUSAS!BQ$3)=0,"",SUMIFS(BASE!$AA:$AA,BASE!$A:$A,PAUSAS!BQ$3,BASE!$G:$G,PAUSAS!$B125)))</f>
        <v/>
      </c>
      <c r="BR125" s="28" t="str">
        <f>IF(BQ125="","",IF(SUMIFS(METAS!$D:$D,METAS!$B:$B,PAUSAS!$E125)&gt;=BQ125,0,BQ125-SUMIFS(METAS!$D:$D,METAS!$B:$B,PAUSAS!$E125)))</f>
        <v/>
      </c>
      <c r="BS125" s="18" t="str">
        <f>IF($B125="","",IF(COUNTIF(BASE!$A:$A,PAUSAS!BS$3)=0,"",SUMIFS(BASE!$AA:$AA,BASE!$A:$A,PAUSAS!BS$3,BASE!$G:$G,PAUSAS!$B125)))</f>
        <v/>
      </c>
      <c r="BT125" s="18" t="str">
        <f>IF(BS125="","",IF(SUMIFS(METAS!$D:$D,METAS!$B:$B,PAUSAS!$E125)&gt;=BS125,0,BS125-SUMIFS(METAS!$D:$D,METAS!$B:$B,PAUSAS!$E125)))</f>
        <v/>
      </c>
      <c r="BU125" s="28" t="str">
        <f>IF($B125="","",IF(COUNTIF(BASE!$A:$A,PAUSAS!BU$3)=0,"",SUMIFS(BASE!$AA:$AA,BASE!$A:$A,PAUSAS!BU$3,BASE!$G:$G,PAUSAS!$B125)))</f>
        <v/>
      </c>
      <c r="BV125" s="28" t="str">
        <f>IF(BU125="","",IF(SUMIFS(METAS!$D:$D,METAS!$B:$B,PAUSAS!$E125)&gt;=BU125,0,BU125-SUMIFS(METAS!$D:$D,METAS!$B:$B,PAUSAS!$E125)))</f>
        <v/>
      </c>
    </row>
    <row r="126" spans="2:74" s="8" customFormat="1" x14ac:dyDescent="0.25">
      <c r="B126" s="50"/>
      <c r="C126" s="16" t="str">
        <f>IF($B126="","",VLOOKUP($B126,EQUIPE!$B:$E,2,0))</f>
        <v/>
      </c>
      <c r="D126" s="16" t="str">
        <f>IF($B126="","",VLOOKUP($B126,EQUIPE!$B:$F,5,0))</f>
        <v/>
      </c>
      <c r="E126" s="18" t="str">
        <f>IF($B126="","",VLOOKUP($B126,EQUIPE!$B:$E,3,0))</f>
        <v/>
      </c>
      <c r="F126" s="16" t="str">
        <f>IF($B126="","",VLOOKUP($B126,EQUIPE!$B:$E,4,0))</f>
        <v/>
      </c>
      <c r="H126" s="18" t="str">
        <f>IF($B126="","",SUMIFS(ABS!$H:$H,ABS!$B:$B,PAUSAS!$B126)*SUMIFS(METAS!$D:$D,METAS!$B:$B,PAUSAS!$E126))</f>
        <v/>
      </c>
      <c r="I126" s="18" t="str">
        <f t="shared" si="5"/>
        <v/>
      </c>
      <c r="J126" s="18" t="str">
        <f t="shared" si="6"/>
        <v/>
      </c>
      <c r="K126" s="19" t="str">
        <f t="shared" si="4"/>
        <v/>
      </c>
      <c r="M126" s="28" t="str">
        <f>IF($B126="","",IF(COUNTIF(BASE!$A:$A,PAUSAS!M$3)=0,"",SUMIFS(BASE!$AA:$AA,BASE!$A:$A,PAUSAS!M$3,BASE!$G:$G,PAUSAS!$B126)))</f>
        <v/>
      </c>
      <c r="N126" s="28" t="str">
        <f>IF(M126="","",IF(SUMIFS(METAS!$D:$D,METAS!$B:$B,PAUSAS!$E126)&gt;=M126,0,M126-SUMIFS(METAS!$D:$D,METAS!$B:$B,PAUSAS!$E126)))</f>
        <v/>
      </c>
      <c r="O126" s="18" t="str">
        <f>IF($B126="","",IF(COUNTIF(BASE!$A:$A,PAUSAS!O$3)=0,"",SUMIFS(BASE!$AA:$AA,BASE!$A:$A,PAUSAS!O$3,BASE!$G:$G,PAUSAS!$B126)))</f>
        <v/>
      </c>
      <c r="P126" s="18" t="str">
        <f>IF(O126="","",IF(SUMIFS(METAS!$D:$D,METAS!$B:$B,PAUSAS!$E126)&gt;=O126,0,O126-SUMIFS(METAS!$D:$D,METAS!$B:$B,PAUSAS!$E126)))</f>
        <v/>
      </c>
      <c r="Q126" s="28" t="str">
        <f>IF($B126="","",IF(COUNTIF(BASE!$A:$A,PAUSAS!Q$3)=0,"",SUMIFS(BASE!$AA:$AA,BASE!$A:$A,PAUSAS!Q$3,BASE!$G:$G,PAUSAS!$B126)))</f>
        <v/>
      </c>
      <c r="R126" s="28" t="str">
        <f>IF(Q126="","",IF(SUMIFS(METAS!$D:$D,METAS!$B:$B,PAUSAS!$E126)&gt;=Q126,0,Q126-SUMIFS(METAS!$D:$D,METAS!$B:$B,PAUSAS!$E126)))</f>
        <v/>
      </c>
      <c r="S126" s="18" t="str">
        <f>IF($B126="","",IF(COUNTIF(BASE!$A:$A,PAUSAS!S$3)=0,"",SUMIFS(BASE!$AA:$AA,BASE!$A:$A,PAUSAS!S$3,BASE!$G:$G,PAUSAS!$B126)))</f>
        <v/>
      </c>
      <c r="T126" s="18" t="str">
        <f>IF(S126="","",IF(SUMIFS(METAS!$D:$D,METAS!$B:$B,PAUSAS!$E126)&gt;=S126,0,S126-SUMIFS(METAS!$D:$D,METAS!$B:$B,PAUSAS!$E126)))</f>
        <v/>
      </c>
      <c r="U126" s="28" t="str">
        <f>IF($B126="","",IF(COUNTIF(BASE!$A:$A,PAUSAS!U$3)=0,"",SUMIFS(BASE!$AA:$AA,BASE!$A:$A,PAUSAS!U$3,BASE!$G:$G,PAUSAS!$B126)))</f>
        <v/>
      </c>
      <c r="V126" s="28" t="str">
        <f>IF(U126="","",IF(SUMIFS(METAS!$D:$D,METAS!$B:$B,PAUSAS!$E126)&gt;=U126,0,U126-SUMIFS(METAS!$D:$D,METAS!$B:$B,PAUSAS!$E126)))</f>
        <v/>
      </c>
      <c r="W126" s="18" t="str">
        <f>IF($B126="","",IF(COUNTIF(BASE!$A:$A,PAUSAS!W$3)=0,"",SUMIFS(BASE!$AA:$AA,BASE!$A:$A,PAUSAS!W$3,BASE!$G:$G,PAUSAS!$B126)))</f>
        <v/>
      </c>
      <c r="X126" s="18" t="str">
        <f>IF(W126="","",IF(SUMIFS(METAS!$D:$D,METAS!$B:$B,PAUSAS!$E126)&gt;=W126,0,W126-SUMIFS(METAS!$D:$D,METAS!$B:$B,PAUSAS!$E126)))</f>
        <v/>
      </c>
      <c r="Y126" s="28" t="str">
        <f>IF($B126="","",IF(COUNTIF(BASE!$A:$A,PAUSAS!Y$3)=0,"",SUMIFS(BASE!$AA:$AA,BASE!$A:$A,PAUSAS!Y$3,BASE!$G:$G,PAUSAS!$B126)))</f>
        <v/>
      </c>
      <c r="Z126" s="28" t="str">
        <f>IF(Y126="","",IF(SUMIFS(METAS!$D:$D,METAS!$B:$B,PAUSAS!$E126)&gt;=Y126,0,Y126-SUMIFS(METAS!$D:$D,METAS!$B:$B,PAUSAS!$E126)))</f>
        <v/>
      </c>
      <c r="AA126" s="18" t="str">
        <f>IF($B126="","",IF(COUNTIF(BASE!$A:$A,PAUSAS!AA$3)=0,"",SUMIFS(BASE!$AA:$AA,BASE!$A:$A,PAUSAS!AA$3,BASE!$G:$G,PAUSAS!$B126)))</f>
        <v/>
      </c>
      <c r="AB126" s="18" t="str">
        <f>IF(AA126="","",IF(SUMIFS(METAS!$D:$D,METAS!$B:$B,PAUSAS!$E126)&gt;=AA126,0,AA126-SUMIFS(METAS!$D:$D,METAS!$B:$B,PAUSAS!$E126)))</f>
        <v/>
      </c>
      <c r="AC126" s="28" t="str">
        <f>IF($B126="","",IF(COUNTIF(BASE!$A:$A,PAUSAS!AC$3)=0,"",SUMIFS(BASE!$AA:$AA,BASE!$A:$A,PAUSAS!AC$3,BASE!$G:$G,PAUSAS!$B126)))</f>
        <v/>
      </c>
      <c r="AD126" s="28" t="str">
        <f>IF(AC126="","",IF(SUMIFS(METAS!$D:$D,METAS!$B:$B,PAUSAS!$E126)&gt;=AC126,0,AC126-SUMIFS(METAS!$D:$D,METAS!$B:$B,PAUSAS!$E126)))</f>
        <v/>
      </c>
      <c r="AE126" s="18" t="str">
        <f>IF($B126="","",IF(COUNTIF(BASE!$A:$A,PAUSAS!AE$3)=0,"",SUMIFS(BASE!$AA:$AA,BASE!$A:$A,PAUSAS!AE$3,BASE!$G:$G,PAUSAS!$B126)))</f>
        <v/>
      </c>
      <c r="AF126" s="18" t="str">
        <f>IF(AE126="","",IF(SUMIFS(METAS!$D:$D,METAS!$B:$B,PAUSAS!$E126)&gt;=AE126,0,AE126-SUMIFS(METAS!$D:$D,METAS!$B:$B,PAUSAS!$E126)))</f>
        <v/>
      </c>
      <c r="AG126" s="28" t="str">
        <f>IF($B126="","",IF(COUNTIF(BASE!$A:$A,PAUSAS!AG$3)=0,"",SUMIFS(BASE!$AA:$AA,BASE!$A:$A,PAUSAS!AG$3,BASE!$G:$G,PAUSAS!$B126)))</f>
        <v/>
      </c>
      <c r="AH126" s="28" t="str">
        <f>IF(AG126="","",IF(SUMIFS(METAS!$D:$D,METAS!$B:$B,PAUSAS!$E126)&gt;=AG126,0,AG126-SUMIFS(METAS!$D:$D,METAS!$B:$B,PAUSAS!$E126)))</f>
        <v/>
      </c>
      <c r="AI126" s="18" t="str">
        <f>IF($B126="","",IF(COUNTIF(BASE!$A:$A,PAUSAS!AI$3)=0,"",SUMIFS(BASE!$AA:$AA,BASE!$A:$A,PAUSAS!AI$3,BASE!$G:$G,PAUSAS!$B126)))</f>
        <v/>
      </c>
      <c r="AJ126" s="18" t="str">
        <f>IF(AI126="","",IF(SUMIFS(METAS!$D:$D,METAS!$B:$B,PAUSAS!$E126)&gt;=AI126,0,AI126-SUMIFS(METAS!$D:$D,METAS!$B:$B,PAUSAS!$E126)))</f>
        <v/>
      </c>
      <c r="AK126" s="28" t="str">
        <f>IF($B126="","",IF(COUNTIF(BASE!$A:$A,PAUSAS!AK$3)=0,"",SUMIFS(BASE!$AA:$AA,BASE!$A:$A,PAUSAS!AK$3,BASE!$G:$G,PAUSAS!$B126)))</f>
        <v/>
      </c>
      <c r="AL126" s="28" t="str">
        <f>IF(AK126="","",IF(SUMIFS(METAS!$D:$D,METAS!$B:$B,PAUSAS!$E126)&gt;=AK126,0,AK126-SUMIFS(METAS!$D:$D,METAS!$B:$B,PAUSAS!$E126)))</f>
        <v/>
      </c>
      <c r="AM126" s="18" t="str">
        <f>IF($B126="","",IF(COUNTIF(BASE!$A:$A,PAUSAS!AM$3)=0,"",SUMIFS(BASE!$AA:$AA,BASE!$A:$A,PAUSAS!AM$3,BASE!$G:$G,PAUSAS!$B126)))</f>
        <v/>
      </c>
      <c r="AN126" s="18" t="str">
        <f>IF(AM126="","",IF(SUMIFS(METAS!$D:$D,METAS!$B:$B,PAUSAS!$E126)&gt;=AM126,0,AM126-SUMIFS(METAS!$D:$D,METAS!$B:$B,PAUSAS!$E126)))</f>
        <v/>
      </c>
      <c r="AO126" s="28" t="str">
        <f>IF($B126="","",IF(COUNTIF(BASE!$A:$A,PAUSAS!AO$3)=0,"",SUMIFS(BASE!$AA:$AA,BASE!$A:$A,PAUSAS!AO$3,BASE!$G:$G,PAUSAS!$B126)))</f>
        <v/>
      </c>
      <c r="AP126" s="28" t="str">
        <f>IF(AO126="","",IF(SUMIFS(METAS!$D:$D,METAS!$B:$B,PAUSAS!$E126)&gt;=AO126,0,AO126-SUMIFS(METAS!$D:$D,METAS!$B:$B,PAUSAS!$E126)))</f>
        <v/>
      </c>
      <c r="AQ126" s="18" t="str">
        <f>IF($B126="","",IF(COUNTIF(BASE!$A:$A,PAUSAS!AQ$3)=0,"",SUMIFS(BASE!$AA:$AA,BASE!$A:$A,PAUSAS!AQ$3,BASE!$G:$G,PAUSAS!$B126)))</f>
        <v/>
      </c>
      <c r="AR126" s="18" t="str">
        <f>IF(AQ126="","",IF(SUMIFS(METAS!$D:$D,METAS!$B:$B,PAUSAS!$E126)&gt;=AQ126,0,AQ126-SUMIFS(METAS!$D:$D,METAS!$B:$B,PAUSAS!$E126)))</f>
        <v/>
      </c>
      <c r="AS126" s="28" t="str">
        <f>IF($B126="","",IF(COUNTIF(BASE!$A:$A,PAUSAS!AS$3)=0,"",SUMIFS(BASE!$AA:$AA,BASE!$A:$A,PAUSAS!AS$3,BASE!$G:$G,PAUSAS!$B126)))</f>
        <v/>
      </c>
      <c r="AT126" s="28" t="str">
        <f>IF(AS126="","",IF(SUMIFS(METAS!$D:$D,METAS!$B:$B,PAUSAS!$E126)&gt;=AS126,0,AS126-SUMIFS(METAS!$D:$D,METAS!$B:$B,PAUSAS!$E126)))</f>
        <v/>
      </c>
      <c r="AU126" s="18" t="str">
        <f>IF($B126="","",IF(COUNTIF(BASE!$A:$A,PAUSAS!AU$3)=0,"",SUMIFS(BASE!$AA:$AA,BASE!$A:$A,PAUSAS!AU$3,BASE!$G:$G,PAUSAS!$B126)))</f>
        <v/>
      </c>
      <c r="AV126" s="18" t="str">
        <f>IF(AU126="","",IF(SUMIFS(METAS!$D:$D,METAS!$B:$B,PAUSAS!$E126)&gt;=AU126,0,AU126-SUMIFS(METAS!$D:$D,METAS!$B:$B,PAUSAS!$E126)))</f>
        <v/>
      </c>
      <c r="AW126" s="28" t="str">
        <f>IF($B126="","",IF(COUNTIF(BASE!$A:$A,PAUSAS!AW$3)=0,"",SUMIFS(BASE!$AA:$AA,BASE!$A:$A,PAUSAS!AW$3,BASE!$G:$G,PAUSAS!$B126)))</f>
        <v/>
      </c>
      <c r="AX126" s="28" t="str">
        <f>IF(AW126="","",IF(SUMIFS(METAS!$D:$D,METAS!$B:$B,PAUSAS!$E126)&gt;=AW126,0,AW126-SUMIFS(METAS!$D:$D,METAS!$B:$B,PAUSAS!$E126)))</f>
        <v/>
      </c>
      <c r="AY126" s="18" t="str">
        <f>IF($B126="","",IF(COUNTIF(BASE!$A:$A,PAUSAS!AY$3)=0,"",SUMIFS(BASE!$AA:$AA,BASE!$A:$A,PAUSAS!AY$3,BASE!$G:$G,PAUSAS!$B126)))</f>
        <v/>
      </c>
      <c r="AZ126" s="18" t="str">
        <f>IF(AY126="","",IF(SUMIFS(METAS!$D:$D,METAS!$B:$B,PAUSAS!$E126)&gt;=AY126,0,AY126-SUMIFS(METAS!$D:$D,METAS!$B:$B,PAUSAS!$E126)))</f>
        <v/>
      </c>
      <c r="BA126" s="28" t="str">
        <f>IF($B126="","",IF(COUNTIF(BASE!$A:$A,PAUSAS!BA$3)=0,"",SUMIFS(BASE!$AA:$AA,BASE!$A:$A,PAUSAS!BA$3,BASE!$G:$G,PAUSAS!$B126)))</f>
        <v/>
      </c>
      <c r="BB126" s="28" t="str">
        <f>IF(BA126="","",IF(SUMIFS(METAS!$D:$D,METAS!$B:$B,PAUSAS!$E126)&gt;=BA126,0,BA126-SUMIFS(METAS!$D:$D,METAS!$B:$B,PAUSAS!$E126)))</f>
        <v/>
      </c>
      <c r="BC126" s="18" t="str">
        <f>IF($B126="","",IF(COUNTIF(BASE!$A:$A,PAUSAS!BC$3)=0,"",SUMIFS(BASE!$AA:$AA,BASE!$A:$A,PAUSAS!BC$3,BASE!$G:$G,PAUSAS!$B126)))</f>
        <v/>
      </c>
      <c r="BD126" s="18" t="str">
        <f>IF(BC126="","",IF(SUMIFS(METAS!$D:$D,METAS!$B:$B,PAUSAS!$E126)&gt;=BC126,0,BC126-SUMIFS(METAS!$D:$D,METAS!$B:$B,PAUSAS!$E126)))</f>
        <v/>
      </c>
      <c r="BE126" s="28" t="str">
        <f>IF($B126="","",IF(COUNTIF(BASE!$A:$A,PAUSAS!BE$3)=0,"",SUMIFS(BASE!$AA:$AA,BASE!$A:$A,PAUSAS!BE$3,BASE!$G:$G,PAUSAS!$B126)))</f>
        <v/>
      </c>
      <c r="BF126" s="28" t="str">
        <f>IF(BE126="","",IF(SUMIFS(METAS!$D:$D,METAS!$B:$B,PAUSAS!$E126)&gt;=BE126,0,BE126-SUMIFS(METAS!$D:$D,METAS!$B:$B,PAUSAS!$E126)))</f>
        <v/>
      </c>
      <c r="BG126" s="18" t="str">
        <f>IF($B126="","",IF(COUNTIF(BASE!$A:$A,PAUSAS!BG$3)=0,"",SUMIFS(BASE!$AA:$AA,BASE!$A:$A,PAUSAS!BG$3,BASE!$G:$G,PAUSAS!$B126)))</f>
        <v/>
      </c>
      <c r="BH126" s="18" t="str">
        <f>IF(BG126="","",IF(SUMIFS(METAS!$D:$D,METAS!$B:$B,PAUSAS!$E126)&gt;=BG126,0,BG126-SUMIFS(METAS!$D:$D,METAS!$B:$B,PAUSAS!$E126)))</f>
        <v/>
      </c>
      <c r="BI126" s="28" t="str">
        <f>IF($B126="","",IF(COUNTIF(BASE!$A:$A,PAUSAS!BI$3)=0,"",SUMIFS(BASE!$AA:$AA,BASE!$A:$A,PAUSAS!BI$3,BASE!$G:$G,PAUSAS!$B126)))</f>
        <v/>
      </c>
      <c r="BJ126" s="28" t="str">
        <f>IF(BI126="","",IF(SUMIFS(METAS!$D:$D,METAS!$B:$B,PAUSAS!$E126)&gt;=BI126,0,BI126-SUMIFS(METAS!$D:$D,METAS!$B:$B,PAUSAS!$E126)))</f>
        <v/>
      </c>
      <c r="BK126" s="18" t="str">
        <f>IF($B126="","",IF(COUNTIF(BASE!$A:$A,PAUSAS!BK$3)=0,"",SUMIFS(BASE!$AA:$AA,BASE!$A:$A,PAUSAS!BK$3,BASE!$G:$G,PAUSAS!$B126)))</f>
        <v/>
      </c>
      <c r="BL126" s="18" t="str">
        <f>IF(BK126="","",IF(SUMIFS(METAS!$D:$D,METAS!$B:$B,PAUSAS!$E126)&gt;=BK126,0,BK126-SUMIFS(METAS!$D:$D,METAS!$B:$B,PAUSAS!$E126)))</f>
        <v/>
      </c>
      <c r="BM126" s="28" t="str">
        <f>IF($B126="","",IF(COUNTIF(BASE!$A:$A,PAUSAS!BM$3)=0,"",SUMIFS(BASE!$AA:$AA,BASE!$A:$A,PAUSAS!BM$3,BASE!$G:$G,PAUSAS!$B126)))</f>
        <v/>
      </c>
      <c r="BN126" s="28" t="str">
        <f>IF(BM126="","",IF(SUMIFS(METAS!$D:$D,METAS!$B:$B,PAUSAS!$E126)&gt;=BM126,0,BM126-SUMIFS(METAS!$D:$D,METAS!$B:$B,PAUSAS!$E126)))</f>
        <v/>
      </c>
      <c r="BO126" s="18" t="str">
        <f>IF($B126="","",IF(COUNTIF(BASE!$A:$A,PAUSAS!BO$3)=0,"",SUMIFS(BASE!$AA:$AA,BASE!$A:$A,PAUSAS!BO$3,BASE!$G:$G,PAUSAS!$B126)))</f>
        <v/>
      </c>
      <c r="BP126" s="18" t="str">
        <f>IF(BO126="","",IF(SUMIFS(METAS!$D:$D,METAS!$B:$B,PAUSAS!$E126)&gt;=BO126,0,BO126-SUMIFS(METAS!$D:$D,METAS!$B:$B,PAUSAS!$E126)))</f>
        <v/>
      </c>
      <c r="BQ126" s="28" t="str">
        <f>IF($B126="","",IF(COUNTIF(BASE!$A:$A,PAUSAS!BQ$3)=0,"",SUMIFS(BASE!$AA:$AA,BASE!$A:$A,PAUSAS!BQ$3,BASE!$G:$G,PAUSAS!$B126)))</f>
        <v/>
      </c>
      <c r="BR126" s="28" t="str">
        <f>IF(BQ126="","",IF(SUMIFS(METAS!$D:$D,METAS!$B:$B,PAUSAS!$E126)&gt;=BQ126,0,BQ126-SUMIFS(METAS!$D:$D,METAS!$B:$B,PAUSAS!$E126)))</f>
        <v/>
      </c>
      <c r="BS126" s="18" t="str">
        <f>IF($B126="","",IF(COUNTIF(BASE!$A:$A,PAUSAS!BS$3)=0,"",SUMIFS(BASE!$AA:$AA,BASE!$A:$A,PAUSAS!BS$3,BASE!$G:$G,PAUSAS!$B126)))</f>
        <v/>
      </c>
      <c r="BT126" s="18" t="str">
        <f>IF(BS126="","",IF(SUMIFS(METAS!$D:$D,METAS!$B:$B,PAUSAS!$E126)&gt;=BS126,0,BS126-SUMIFS(METAS!$D:$D,METAS!$B:$B,PAUSAS!$E126)))</f>
        <v/>
      </c>
      <c r="BU126" s="28" t="str">
        <f>IF($B126="","",IF(COUNTIF(BASE!$A:$A,PAUSAS!BU$3)=0,"",SUMIFS(BASE!$AA:$AA,BASE!$A:$A,PAUSAS!BU$3,BASE!$G:$G,PAUSAS!$B126)))</f>
        <v/>
      </c>
      <c r="BV126" s="28" t="str">
        <f>IF(BU126="","",IF(SUMIFS(METAS!$D:$D,METAS!$B:$B,PAUSAS!$E126)&gt;=BU126,0,BU126-SUMIFS(METAS!$D:$D,METAS!$B:$B,PAUSAS!$E126)))</f>
        <v/>
      </c>
    </row>
    <row r="127" spans="2:74" s="8" customFormat="1" x14ac:dyDescent="0.25">
      <c r="B127" s="50"/>
      <c r="C127" s="16" t="str">
        <f>IF($B127="","",VLOOKUP($B127,EQUIPE!$B:$E,2,0))</f>
        <v/>
      </c>
      <c r="D127" s="16" t="str">
        <f>IF($B127="","",VLOOKUP($B127,EQUIPE!$B:$F,5,0))</f>
        <v/>
      </c>
      <c r="E127" s="18" t="str">
        <f>IF($B127="","",VLOOKUP($B127,EQUIPE!$B:$E,3,0))</f>
        <v/>
      </c>
      <c r="F127" s="16" t="str">
        <f>IF($B127="","",VLOOKUP($B127,EQUIPE!$B:$E,4,0))</f>
        <v/>
      </c>
      <c r="H127" s="18" t="str">
        <f>IF($B127="","",SUMIFS(ABS!$H:$H,ABS!$B:$B,PAUSAS!$B127)*SUMIFS(METAS!$D:$D,METAS!$B:$B,PAUSAS!$E127))</f>
        <v/>
      </c>
      <c r="I127" s="18" t="str">
        <f t="shared" si="5"/>
        <v/>
      </c>
      <c r="J127" s="18" t="str">
        <f t="shared" si="6"/>
        <v/>
      </c>
      <c r="K127" s="19" t="str">
        <f t="shared" si="4"/>
        <v/>
      </c>
      <c r="M127" s="28" t="str">
        <f>IF($B127="","",IF(COUNTIF(BASE!$A:$A,PAUSAS!M$3)=0,"",SUMIFS(BASE!$AA:$AA,BASE!$A:$A,PAUSAS!M$3,BASE!$G:$G,PAUSAS!$B127)))</f>
        <v/>
      </c>
      <c r="N127" s="28" t="str">
        <f>IF(M127="","",IF(SUMIFS(METAS!$D:$D,METAS!$B:$B,PAUSAS!$E127)&gt;=M127,0,M127-SUMIFS(METAS!$D:$D,METAS!$B:$B,PAUSAS!$E127)))</f>
        <v/>
      </c>
      <c r="O127" s="18" t="str">
        <f>IF($B127="","",IF(COUNTIF(BASE!$A:$A,PAUSAS!O$3)=0,"",SUMIFS(BASE!$AA:$AA,BASE!$A:$A,PAUSAS!O$3,BASE!$G:$G,PAUSAS!$B127)))</f>
        <v/>
      </c>
      <c r="P127" s="18" t="str">
        <f>IF(O127="","",IF(SUMIFS(METAS!$D:$D,METAS!$B:$B,PAUSAS!$E127)&gt;=O127,0,O127-SUMIFS(METAS!$D:$D,METAS!$B:$B,PAUSAS!$E127)))</f>
        <v/>
      </c>
      <c r="Q127" s="28" t="str">
        <f>IF($B127="","",IF(COUNTIF(BASE!$A:$A,PAUSAS!Q$3)=0,"",SUMIFS(BASE!$AA:$AA,BASE!$A:$A,PAUSAS!Q$3,BASE!$G:$G,PAUSAS!$B127)))</f>
        <v/>
      </c>
      <c r="R127" s="28" t="str">
        <f>IF(Q127="","",IF(SUMIFS(METAS!$D:$D,METAS!$B:$B,PAUSAS!$E127)&gt;=Q127,0,Q127-SUMIFS(METAS!$D:$D,METAS!$B:$B,PAUSAS!$E127)))</f>
        <v/>
      </c>
      <c r="S127" s="18" t="str">
        <f>IF($B127="","",IF(COUNTIF(BASE!$A:$A,PAUSAS!S$3)=0,"",SUMIFS(BASE!$AA:$AA,BASE!$A:$A,PAUSAS!S$3,BASE!$G:$G,PAUSAS!$B127)))</f>
        <v/>
      </c>
      <c r="T127" s="18" t="str">
        <f>IF(S127="","",IF(SUMIFS(METAS!$D:$D,METAS!$B:$B,PAUSAS!$E127)&gt;=S127,0,S127-SUMIFS(METAS!$D:$D,METAS!$B:$B,PAUSAS!$E127)))</f>
        <v/>
      </c>
      <c r="U127" s="28" t="str">
        <f>IF($B127="","",IF(COUNTIF(BASE!$A:$A,PAUSAS!U$3)=0,"",SUMIFS(BASE!$AA:$AA,BASE!$A:$A,PAUSAS!U$3,BASE!$G:$G,PAUSAS!$B127)))</f>
        <v/>
      </c>
      <c r="V127" s="28" t="str">
        <f>IF(U127="","",IF(SUMIFS(METAS!$D:$D,METAS!$B:$B,PAUSAS!$E127)&gt;=U127,0,U127-SUMIFS(METAS!$D:$D,METAS!$B:$B,PAUSAS!$E127)))</f>
        <v/>
      </c>
      <c r="W127" s="18" t="str">
        <f>IF($B127="","",IF(COUNTIF(BASE!$A:$A,PAUSAS!W$3)=0,"",SUMIFS(BASE!$AA:$AA,BASE!$A:$A,PAUSAS!W$3,BASE!$G:$G,PAUSAS!$B127)))</f>
        <v/>
      </c>
      <c r="X127" s="18" t="str">
        <f>IF(W127="","",IF(SUMIFS(METAS!$D:$D,METAS!$B:$B,PAUSAS!$E127)&gt;=W127,0,W127-SUMIFS(METAS!$D:$D,METAS!$B:$B,PAUSAS!$E127)))</f>
        <v/>
      </c>
      <c r="Y127" s="28" t="str">
        <f>IF($B127="","",IF(COUNTIF(BASE!$A:$A,PAUSAS!Y$3)=0,"",SUMIFS(BASE!$AA:$AA,BASE!$A:$A,PAUSAS!Y$3,BASE!$G:$G,PAUSAS!$B127)))</f>
        <v/>
      </c>
      <c r="Z127" s="28" t="str">
        <f>IF(Y127="","",IF(SUMIFS(METAS!$D:$D,METAS!$B:$B,PAUSAS!$E127)&gt;=Y127,0,Y127-SUMIFS(METAS!$D:$D,METAS!$B:$B,PAUSAS!$E127)))</f>
        <v/>
      </c>
      <c r="AA127" s="18" t="str">
        <f>IF($B127="","",IF(COUNTIF(BASE!$A:$A,PAUSAS!AA$3)=0,"",SUMIFS(BASE!$AA:$AA,BASE!$A:$A,PAUSAS!AA$3,BASE!$G:$G,PAUSAS!$B127)))</f>
        <v/>
      </c>
      <c r="AB127" s="18" t="str">
        <f>IF(AA127="","",IF(SUMIFS(METAS!$D:$D,METAS!$B:$B,PAUSAS!$E127)&gt;=AA127,0,AA127-SUMIFS(METAS!$D:$D,METAS!$B:$B,PAUSAS!$E127)))</f>
        <v/>
      </c>
      <c r="AC127" s="28" t="str">
        <f>IF($B127="","",IF(COUNTIF(BASE!$A:$A,PAUSAS!AC$3)=0,"",SUMIFS(BASE!$AA:$AA,BASE!$A:$A,PAUSAS!AC$3,BASE!$G:$G,PAUSAS!$B127)))</f>
        <v/>
      </c>
      <c r="AD127" s="28" t="str">
        <f>IF(AC127="","",IF(SUMIFS(METAS!$D:$D,METAS!$B:$B,PAUSAS!$E127)&gt;=AC127,0,AC127-SUMIFS(METAS!$D:$D,METAS!$B:$B,PAUSAS!$E127)))</f>
        <v/>
      </c>
      <c r="AE127" s="18" t="str">
        <f>IF($B127="","",IF(COUNTIF(BASE!$A:$A,PAUSAS!AE$3)=0,"",SUMIFS(BASE!$AA:$AA,BASE!$A:$A,PAUSAS!AE$3,BASE!$G:$G,PAUSAS!$B127)))</f>
        <v/>
      </c>
      <c r="AF127" s="18" t="str">
        <f>IF(AE127="","",IF(SUMIFS(METAS!$D:$D,METAS!$B:$B,PAUSAS!$E127)&gt;=AE127,0,AE127-SUMIFS(METAS!$D:$D,METAS!$B:$B,PAUSAS!$E127)))</f>
        <v/>
      </c>
      <c r="AG127" s="28" t="str">
        <f>IF($B127="","",IF(COUNTIF(BASE!$A:$A,PAUSAS!AG$3)=0,"",SUMIFS(BASE!$AA:$AA,BASE!$A:$A,PAUSAS!AG$3,BASE!$G:$G,PAUSAS!$B127)))</f>
        <v/>
      </c>
      <c r="AH127" s="28" t="str">
        <f>IF(AG127="","",IF(SUMIFS(METAS!$D:$D,METAS!$B:$B,PAUSAS!$E127)&gt;=AG127,0,AG127-SUMIFS(METAS!$D:$D,METAS!$B:$B,PAUSAS!$E127)))</f>
        <v/>
      </c>
      <c r="AI127" s="18" t="str">
        <f>IF($B127="","",IF(COUNTIF(BASE!$A:$A,PAUSAS!AI$3)=0,"",SUMIFS(BASE!$AA:$AA,BASE!$A:$A,PAUSAS!AI$3,BASE!$G:$G,PAUSAS!$B127)))</f>
        <v/>
      </c>
      <c r="AJ127" s="18" t="str">
        <f>IF(AI127="","",IF(SUMIFS(METAS!$D:$D,METAS!$B:$B,PAUSAS!$E127)&gt;=AI127,0,AI127-SUMIFS(METAS!$D:$D,METAS!$B:$B,PAUSAS!$E127)))</f>
        <v/>
      </c>
      <c r="AK127" s="28" t="str">
        <f>IF($B127="","",IF(COUNTIF(BASE!$A:$A,PAUSAS!AK$3)=0,"",SUMIFS(BASE!$AA:$AA,BASE!$A:$A,PAUSAS!AK$3,BASE!$G:$G,PAUSAS!$B127)))</f>
        <v/>
      </c>
      <c r="AL127" s="28" t="str">
        <f>IF(AK127="","",IF(SUMIFS(METAS!$D:$D,METAS!$B:$B,PAUSAS!$E127)&gt;=AK127,0,AK127-SUMIFS(METAS!$D:$D,METAS!$B:$B,PAUSAS!$E127)))</f>
        <v/>
      </c>
      <c r="AM127" s="18" t="str">
        <f>IF($B127="","",IF(COUNTIF(BASE!$A:$A,PAUSAS!AM$3)=0,"",SUMIFS(BASE!$AA:$AA,BASE!$A:$A,PAUSAS!AM$3,BASE!$G:$G,PAUSAS!$B127)))</f>
        <v/>
      </c>
      <c r="AN127" s="18" t="str">
        <f>IF(AM127="","",IF(SUMIFS(METAS!$D:$D,METAS!$B:$B,PAUSAS!$E127)&gt;=AM127,0,AM127-SUMIFS(METAS!$D:$D,METAS!$B:$B,PAUSAS!$E127)))</f>
        <v/>
      </c>
      <c r="AO127" s="28" t="str">
        <f>IF($B127="","",IF(COUNTIF(BASE!$A:$A,PAUSAS!AO$3)=0,"",SUMIFS(BASE!$AA:$AA,BASE!$A:$A,PAUSAS!AO$3,BASE!$G:$G,PAUSAS!$B127)))</f>
        <v/>
      </c>
      <c r="AP127" s="28" t="str">
        <f>IF(AO127="","",IF(SUMIFS(METAS!$D:$D,METAS!$B:$B,PAUSAS!$E127)&gt;=AO127,0,AO127-SUMIFS(METAS!$D:$D,METAS!$B:$B,PAUSAS!$E127)))</f>
        <v/>
      </c>
      <c r="AQ127" s="18" t="str">
        <f>IF($B127="","",IF(COUNTIF(BASE!$A:$A,PAUSAS!AQ$3)=0,"",SUMIFS(BASE!$AA:$AA,BASE!$A:$A,PAUSAS!AQ$3,BASE!$G:$G,PAUSAS!$B127)))</f>
        <v/>
      </c>
      <c r="AR127" s="18" t="str">
        <f>IF(AQ127="","",IF(SUMIFS(METAS!$D:$D,METAS!$B:$B,PAUSAS!$E127)&gt;=AQ127,0,AQ127-SUMIFS(METAS!$D:$D,METAS!$B:$B,PAUSAS!$E127)))</f>
        <v/>
      </c>
      <c r="AS127" s="28" t="str">
        <f>IF($B127="","",IF(COUNTIF(BASE!$A:$A,PAUSAS!AS$3)=0,"",SUMIFS(BASE!$AA:$AA,BASE!$A:$A,PAUSAS!AS$3,BASE!$G:$G,PAUSAS!$B127)))</f>
        <v/>
      </c>
      <c r="AT127" s="28" t="str">
        <f>IF(AS127="","",IF(SUMIFS(METAS!$D:$D,METAS!$B:$B,PAUSAS!$E127)&gt;=AS127,0,AS127-SUMIFS(METAS!$D:$D,METAS!$B:$B,PAUSAS!$E127)))</f>
        <v/>
      </c>
      <c r="AU127" s="18" t="str">
        <f>IF($B127="","",IF(COUNTIF(BASE!$A:$A,PAUSAS!AU$3)=0,"",SUMIFS(BASE!$AA:$AA,BASE!$A:$A,PAUSAS!AU$3,BASE!$G:$G,PAUSAS!$B127)))</f>
        <v/>
      </c>
      <c r="AV127" s="18" t="str">
        <f>IF(AU127="","",IF(SUMIFS(METAS!$D:$D,METAS!$B:$B,PAUSAS!$E127)&gt;=AU127,0,AU127-SUMIFS(METAS!$D:$D,METAS!$B:$B,PAUSAS!$E127)))</f>
        <v/>
      </c>
      <c r="AW127" s="28" t="str">
        <f>IF($B127="","",IF(COUNTIF(BASE!$A:$A,PAUSAS!AW$3)=0,"",SUMIFS(BASE!$AA:$AA,BASE!$A:$A,PAUSAS!AW$3,BASE!$G:$G,PAUSAS!$B127)))</f>
        <v/>
      </c>
      <c r="AX127" s="28" t="str">
        <f>IF(AW127="","",IF(SUMIFS(METAS!$D:$D,METAS!$B:$B,PAUSAS!$E127)&gt;=AW127,0,AW127-SUMIFS(METAS!$D:$D,METAS!$B:$B,PAUSAS!$E127)))</f>
        <v/>
      </c>
      <c r="AY127" s="18" t="str">
        <f>IF($B127="","",IF(COUNTIF(BASE!$A:$A,PAUSAS!AY$3)=0,"",SUMIFS(BASE!$AA:$AA,BASE!$A:$A,PAUSAS!AY$3,BASE!$G:$G,PAUSAS!$B127)))</f>
        <v/>
      </c>
      <c r="AZ127" s="18" t="str">
        <f>IF(AY127="","",IF(SUMIFS(METAS!$D:$D,METAS!$B:$B,PAUSAS!$E127)&gt;=AY127,0,AY127-SUMIFS(METAS!$D:$D,METAS!$B:$B,PAUSAS!$E127)))</f>
        <v/>
      </c>
      <c r="BA127" s="28" t="str">
        <f>IF($B127="","",IF(COUNTIF(BASE!$A:$A,PAUSAS!BA$3)=0,"",SUMIFS(BASE!$AA:$AA,BASE!$A:$A,PAUSAS!BA$3,BASE!$G:$G,PAUSAS!$B127)))</f>
        <v/>
      </c>
      <c r="BB127" s="28" t="str">
        <f>IF(BA127="","",IF(SUMIFS(METAS!$D:$D,METAS!$B:$B,PAUSAS!$E127)&gt;=BA127,0,BA127-SUMIFS(METAS!$D:$D,METAS!$B:$B,PAUSAS!$E127)))</f>
        <v/>
      </c>
      <c r="BC127" s="18" t="str">
        <f>IF($B127="","",IF(COUNTIF(BASE!$A:$A,PAUSAS!BC$3)=0,"",SUMIFS(BASE!$AA:$AA,BASE!$A:$A,PAUSAS!BC$3,BASE!$G:$G,PAUSAS!$B127)))</f>
        <v/>
      </c>
      <c r="BD127" s="18" t="str">
        <f>IF(BC127="","",IF(SUMIFS(METAS!$D:$D,METAS!$B:$B,PAUSAS!$E127)&gt;=BC127,0,BC127-SUMIFS(METAS!$D:$D,METAS!$B:$B,PAUSAS!$E127)))</f>
        <v/>
      </c>
      <c r="BE127" s="28" t="str">
        <f>IF($B127="","",IF(COUNTIF(BASE!$A:$A,PAUSAS!BE$3)=0,"",SUMIFS(BASE!$AA:$AA,BASE!$A:$A,PAUSAS!BE$3,BASE!$G:$G,PAUSAS!$B127)))</f>
        <v/>
      </c>
      <c r="BF127" s="28" t="str">
        <f>IF(BE127="","",IF(SUMIFS(METAS!$D:$D,METAS!$B:$B,PAUSAS!$E127)&gt;=BE127,0,BE127-SUMIFS(METAS!$D:$D,METAS!$B:$B,PAUSAS!$E127)))</f>
        <v/>
      </c>
      <c r="BG127" s="18" t="str">
        <f>IF($B127="","",IF(COUNTIF(BASE!$A:$A,PAUSAS!BG$3)=0,"",SUMIFS(BASE!$AA:$AA,BASE!$A:$A,PAUSAS!BG$3,BASE!$G:$G,PAUSAS!$B127)))</f>
        <v/>
      </c>
      <c r="BH127" s="18" t="str">
        <f>IF(BG127="","",IF(SUMIFS(METAS!$D:$D,METAS!$B:$B,PAUSAS!$E127)&gt;=BG127,0,BG127-SUMIFS(METAS!$D:$D,METAS!$B:$B,PAUSAS!$E127)))</f>
        <v/>
      </c>
      <c r="BI127" s="28" t="str">
        <f>IF($B127="","",IF(COUNTIF(BASE!$A:$A,PAUSAS!BI$3)=0,"",SUMIFS(BASE!$AA:$AA,BASE!$A:$A,PAUSAS!BI$3,BASE!$G:$G,PAUSAS!$B127)))</f>
        <v/>
      </c>
      <c r="BJ127" s="28" t="str">
        <f>IF(BI127="","",IF(SUMIFS(METAS!$D:$D,METAS!$B:$B,PAUSAS!$E127)&gt;=BI127,0,BI127-SUMIFS(METAS!$D:$D,METAS!$B:$B,PAUSAS!$E127)))</f>
        <v/>
      </c>
      <c r="BK127" s="18" t="str">
        <f>IF($B127="","",IF(COUNTIF(BASE!$A:$A,PAUSAS!BK$3)=0,"",SUMIFS(BASE!$AA:$AA,BASE!$A:$A,PAUSAS!BK$3,BASE!$G:$G,PAUSAS!$B127)))</f>
        <v/>
      </c>
      <c r="BL127" s="18" t="str">
        <f>IF(BK127="","",IF(SUMIFS(METAS!$D:$D,METAS!$B:$B,PAUSAS!$E127)&gt;=BK127,0,BK127-SUMIFS(METAS!$D:$D,METAS!$B:$B,PAUSAS!$E127)))</f>
        <v/>
      </c>
      <c r="BM127" s="28" t="str">
        <f>IF($B127="","",IF(COUNTIF(BASE!$A:$A,PAUSAS!BM$3)=0,"",SUMIFS(BASE!$AA:$AA,BASE!$A:$A,PAUSAS!BM$3,BASE!$G:$G,PAUSAS!$B127)))</f>
        <v/>
      </c>
      <c r="BN127" s="28" t="str">
        <f>IF(BM127="","",IF(SUMIFS(METAS!$D:$D,METAS!$B:$B,PAUSAS!$E127)&gt;=BM127,0,BM127-SUMIFS(METAS!$D:$D,METAS!$B:$B,PAUSAS!$E127)))</f>
        <v/>
      </c>
      <c r="BO127" s="18" t="str">
        <f>IF($B127="","",IF(COUNTIF(BASE!$A:$A,PAUSAS!BO$3)=0,"",SUMIFS(BASE!$AA:$AA,BASE!$A:$A,PAUSAS!BO$3,BASE!$G:$G,PAUSAS!$B127)))</f>
        <v/>
      </c>
      <c r="BP127" s="18" t="str">
        <f>IF(BO127="","",IF(SUMIFS(METAS!$D:$D,METAS!$B:$B,PAUSAS!$E127)&gt;=BO127,0,BO127-SUMIFS(METAS!$D:$D,METAS!$B:$B,PAUSAS!$E127)))</f>
        <v/>
      </c>
      <c r="BQ127" s="28" t="str">
        <f>IF($B127="","",IF(COUNTIF(BASE!$A:$A,PAUSAS!BQ$3)=0,"",SUMIFS(BASE!$AA:$AA,BASE!$A:$A,PAUSAS!BQ$3,BASE!$G:$G,PAUSAS!$B127)))</f>
        <v/>
      </c>
      <c r="BR127" s="28" t="str">
        <f>IF(BQ127="","",IF(SUMIFS(METAS!$D:$D,METAS!$B:$B,PAUSAS!$E127)&gt;=BQ127,0,BQ127-SUMIFS(METAS!$D:$D,METAS!$B:$B,PAUSAS!$E127)))</f>
        <v/>
      </c>
      <c r="BS127" s="18" t="str">
        <f>IF($B127="","",IF(COUNTIF(BASE!$A:$A,PAUSAS!BS$3)=0,"",SUMIFS(BASE!$AA:$AA,BASE!$A:$A,PAUSAS!BS$3,BASE!$G:$G,PAUSAS!$B127)))</f>
        <v/>
      </c>
      <c r="BT127" s="18" t="str">
        <f>IF(BS127="","",IF(SUMIFS(METAS!$D:$D,METAS!$B:$B,PAUSAS!$E127)&gt;=BS127,0,BS127-SUMIFS(METAS!$D:$D,METAS!$B:$B,PAUSAS!$E127)))</f>
        <v/>
      </c>
      <c r="BU127" s="28" t="str">
        <f>IF($B127="","",IF(COUNTIF(BASE!$A:$A,PAUSAS!BU$3)=0,"",SUMIFS(BASE!$AA:$AA,BASE!$A:$A,PAUSAS!BU$3,BASE!$G:$G,PAUSAS!$B127)))</f>
        <v/>
      </c>
      <c r="BV127" s="28" t="str">
        <f>IF(BU127="","",IF(SUMIFS(METAS!$D:$D,METAS!$B:$B,PAUSAS!$E127)&gt;=BU127,0,BU127-SUMIFS(METAS!$D:$D,METAS!$B:$B,PAUSAS!$E127)))</f>
        <v/>
      </c>
    </row>
    <row r="128" spans="2:74" s="8" customFormat="1" x14ac:dyDescent="0.25">
      <c r="B128" s="50"/>
      <c r="C128" s="16" t="str">
        <f>IF($B128="","",VLOOKUP($B128,EQUIPE!$B:$E,2,0))</f>
        <v/>
      </c>
      <c r="D128" s="16" t="str">
        <f>IF($B128="","",VLOOKUP($B128,EQUIPE!$B:$F,5,0))</f>
        <v/>
      </c>
      <c r="E128" s="18" t="str">
        <f>IF($B128="","",VLOOKUP($B128,EQUIPE!$B:$E,3,0))</f>
        <v/>
      </c>
      <c r="F128" s="16" t="str">
        <f>IF($B128="","",VLOOKUP($B128,EQUIPE!$B:$E,4,0))</f>
        <v/>
      </c>
      <c r="H128" s="18" t="str">
        <f>IF($B128="","",SUMIFS(ABS!$H:$H,ABS!$B:$B,PAUSAS!$B128)*SUMIFS(METAS!$D:$D,METAS!$B:$B,PAUSAS!$E128))</f>
        <v/>
      </c>
      <c r="I128" s="18" t="str">
        <f t="shared" si="5"/>
        <v/>
      </c>
      <c r="J128" s="18" t="str">
        <f t="shared" si="6"/>
        <v/>
      </c>
      <c r="K128" s="19" t="str">
        <f t="shared" si="4"/>
        <v/>
      </c>
      <c r="M128" s="28" t="str">
        <f>IF($B128="","",IF(COUNTIF(BASE!$A:$A,PAUSAS!M$3)=0,"",SUMIFS(BASE!$AA:$AA,BASE!$A:$A,PAUSAS!M$3,BASE!$G:$G,PAUSAS!$B128)))</f>
        <v/>
      </c>
      <c r="N128" s="28" t="str">
        <f>IF(M128="","",IF(SUMIFS(METAS!$D:$D,METAS!$B:$B,PAUSAS!$E128)&gt;=M128,0,M128-SUMIFS(METAS!$D:$D,METAS!$B:$B,PAUSAS!$E128)))</f>
        <v/>
      </c>
      <c r="O128" s="18" t="str">
        <f>IF($B128="","",IF(COUNTIF(BASE!$A:$A,PAUSAS!O$3)=0,"",SUMIFS(BASE!$AA:$AA,BASE!$A:$A,PAUSAS!O$3,BASE!$G:$G,PAUSAS!$B128)))</f>
        <v/>
      </c>
      <c r="P128" s="18" t="str">
        <f>IF(O128="","",IF(SUMIFS(METAS!$D:$D,METAS!$B:$B,PAUSAS!$E128)&gt;=O128,0,O128-SUMIFS(METAS!$D:$D,METAS!$B:$B,PAUSAS!$E128)))</f>
        <v/>
      </c>
      <c r="Q128" s="28" t="str">
        <f>IF($B128="","",IF(COUNTIF(BASE!$A:$A,PAUSAS!Q$3)=0,"",SUMIFS(BASE!$AA:$AA,BASE!$A:$A,PAUSAS!Q$3,BASE!$G:$G,PAUSAS!$B128)))</f>
        <v/>
      </c>
      <c r="R128" s="28" t="str">
        <f>IF(Q128="","",IF(SUMIFS(METAS!$D:$D,METAS!$B:$B,PAUSAS!$E128)&gt;=Q128,0,Q128-SUMIFS(METAS!$D:$D,METAS!$B:$B,PAUSAS!$E128)))</f>
        <v/>
      </c>
      <c r="S128" s="18" t="str">
        <f>IF($B128="","",IF(COUNTIF(BASE!$A:$A,PAUSAS!S$3)=0,"",SUMIFS(BASE!$AA:$AA,BASE!$A:$A,PAUSAS!S$3,BASE!$G:$G,PAUSAS!$B128)))</f>
        <v/>
      </c>
      <c r="T128" s="18" t="str">
        <f>IF(S128="","",IF(SUMIFS(METAS!$D:$D,METAS!$B:$B,PAUSAS!$E128)&gt;=S128,0,S128-SUMIFS(METAS!$D:$D,METAS!$B:$B,PAUSAS!$E128)))</f>
        <v/>
      </c>
      <c r="U128" s="28" t="str">
        <f>IF($B128="","",IF(COUNTIF(BASE!$A:$A,PAUSAS!U$3)=0,"",SUMIFS(BASE!$AA:$AA,BASE!$A:$A,PAUSAS!U$3,BASE!$G:$G,PAUSAS!$B128)))</f>
        <v/>
      </c>
      <c r="V128" s="28" t="str">
        <f>IF(U128="","",IF(SUMIFS(METAS!$D:$D,METAS!$B:$B,PAUSAS!$E128)&gt;=U128,0,U128-SUMIFS(METAS!$D:$D,METAS!$B:$B,PAUSAS!$E128)))</f>
        <v/>
      </c>
      <c r="W128" s="18" t="str">
        <f>IF($B128="","",IF(COUNTIF(BASE!$A:$A,PAUSAS!W$3)=0,"",SUMIFS(BASE!$AA:$AA,BASE!$A:$A,PAUSAS!W$3,BASE!$G:$G,PAUSAS!$B128)))</f>
        <v/>
      </c>
      <c r="X128" s="18" t="str">
        <f>IF(W128="","",IF(SUMIFS(METAS!$D:$D,METAS!$B:$B,PAUSAS!$E128)&gt;=W128,0,W128-SUMIFS(METAS!$D:$D,METAS!$B:$B,PAUSAS!$E128)))</f>
        <v/>
      </c>
      <c r="Y128" s="28" t="str">
        <f>IF($B128="","",IF(COUNTIF(BASE!$A:$A,PAUSAS!Y$3)=0,"",SUMIFS(BASE!$AA:$AA,BASE!$A:$A,PAUSAS!Y$3,BASE!$G:$G,PAUSAS!$B128)))</f>
        <v/>
      </c>
      <c r="Z128" s="28" t="str">
        <f>IF(Y128="","",IF(SUMIFS(METAS!$D:$D,METAS!$B:$B,PAUSAS!$E128)&gt;=Y128,0,Y128-SUMIFS(METAS!$D:$D,METAS!$B:$B,PAUSAS!$E128)))</f>
        <v/>
      </c>
      <c r="AA128" s="18" t="str">
        <f>IF($B128="","",IF(COUNTIF(BASE!$A:$A,PAUSAS!AA$3)=0,"",SUMIFS(BASE!$AA:$AA,BASE!$A:$A,PAUSAS!AA$3,BASE!$G:$G,PAUSAS!$B128)))</f>
        <v/>
      </c>
      <c r="AB128" s="18" t="str">
        <f>IF(AA128="","",IF(SUMIFS(METAS!$D:$D,METAS!$B:$B,PAUSAS!$E128)&gt;=AA128,0,AA128-SUMIFS(METAS!$D:$D,METAS!$B:$B,PAUSAS!$E128)))</f>
        <v/>
      </c>
      <c r="AC128" s="28" t="str">
        <f>IF($B128="","",IF(COUNTIF(BASE!$A:$A,PAUSAS!AC$3)=0,"",SUMIFS(BASE!$AA:$AA,BASE!$A:$A,PAUSAS!AC$3,BASE!$G:$G,PAUSAS!$B128)))</f>
        <v/>
      </c>
      <c r="AD128" s="28" t="str">
        <f>IF(AC128="","",IF(SUMIFS(METAS!$D:$D,METAS!$B:$B,PAUSAS!$E128)&gt;=AC128,0,AC128-SUMIFS(METAS!$D:$D,METAS!$B:$B,PAUSAS!$E128)))</f>
        <v/>
      </c>
      <c r="AE128" s="18" t="str">
        <f>IF($B128="","",IF(COUNTIF(BASE!$A:$A,PAUSAS!AE$3)=0,"",SUMIFS(BASE!$AA:$AA,BASE!$A:$A,PAUSAS!AE$3,BASE!$G:$G,PAUSAS!$B128)))</f>
        <v/>
      </c>
      <c r="AF128" s="18" t="str">
        <f>IF(AE128="","",IF(SUMIFS(METAS!$D:$D,METAS!$B:$B,PAUSAS!$E128)&gt;=AE128,0,AE128-SUMIFS(METAS!$D:$D,METAS!$B:$B,PAUSAS!$E128)))</f>
        <v/>
      </c>
      <c r="AG128" s="28" t="str">
        <f>IF($B128="","",IF(COUNTIF(BASE!$A:$A,PAUSAS!AG$3)=0,"",SUMIFS(BASE!$AA:$AA,BASE!$A:$A,PAUSAS!AG$3,BASE!$G:$G,PAUSAS!$B128)))</f>
        <v/>
      </c>
      <c r="AH128" s="28" t="str">
        <f>IF(AG128="","",IF(SUMIFS(METAS!$D:$D,METAS!$B:$B,PAUSAS!$E128)&gt;=AG128,0,AG128-SUMIFS(METAS!$D:$D,METAS!$B:$B,PAUSAS!$E128)))</f>
        <v/>
      </c>
      <c r="AI128" s="18" t="str">
        <f>IF($B128="","",IF(COUNTIF(BASE!$A:$A,PAUSAS!AI$3)=0,"",SUMIFS(BASE!$AA:$AA,BASE!$A:$A,PAUSAS!AI$3,BASE!$G:$G,PAUSAS!$B128)))</f>
        <v/>
      </c>
      <c r="AJ128" s="18" t="str">
        <f>IF(AI128="","",IF(SUMIFS(METAS!$D:$D,METAS!$B:$B,PAUSAS!$E128)&gt;=AI128,0,AI128-SUMIFS(METAS!$D:$D,METAS!$B:$B,PAUSAS!$E128)))</f>
        <v/>
      </c>
      <c r="AK128" s="28" t="str">
        <f>IF($B128="","",IF(COUNTIF(BASE!$A:$A,PAUSAS!AK$3)=0,"",SUMIFS(BASE!$AA:$AA,BASE!$A:$A,PAUSAS!AK$3,BASE!$G:$G,PAUSAS!$B128)))</f>
        <v/>
      </c>
      <c r="AL128" s="28" t="str">
        <f>IF(AK128="","",IF(SUMIFS(METAS!$D:$D,METAS!$B:$B,PAUSAS!$E128)&gt;=AK128,0,AK128-SUMIFS(METAS!$D:$D,METAS!$B:$B,PAUSAS!$E128)))</f>
        <v/>
      </c>
      <c r="AM128" s="18" t="str">
        <f>IF($B128="","",IF(COUNTIF(BASE!$A:$A,PAUSAS!AM$3)=0,"",SUMIFS(BASE!$AA:$AA,BASE!$A:$A,PAUSAS!AM$3,BASE!$G:$G,PAUSAS!$B128)))</f>
        <v/>
      </c>
      <c r="AN128" s="18" t="str">
        <f>IF(AM128="","",IF(SUMIFS(METAS!$D:$D,METAS!$B:$B,PAUSAS!$E128)&gt;=AM128,0,AM128-SUMIFS(METAS!$D:$D,METAS!$B:$B,PAUSAS!$E128)))</f>
        <v/>
      </c>
      <c r="AO128" s="28" t="str">
        <f>IF($B128="","",IF(COUNTIF(BASE!$A:$A,PAUSAS!AO$3)=0,"",SUMIFS(BASE!$AA:$AA,BASE!$A:$A,PAUSAS!AO$3,BASE!$G:$G,PAUSAS!$B128)))</f>
        <v/>
      </c>
      <c r="AP128" s="28" t="str">
        <f>IF(AO128="","",IF(SUMIFS(METAS!$D:$D,METAS!$B:$B,PAUSAS!$E128)&gt;=AO128,0,AO128-SUMIFS(METAS!$D:$D,METAS!$B:$B,PAUSAS!$E128)))</f>
        <v/>
      </c>
      <c r="AQ128" s="18" t="str">
        <f>IF($B128="","",IF(COUNTIF(BASE!$A:$A,PAUSAS!AQ$3)=0,"",SUMIFS(BASE!$AA:$AA,BASE!$A:$A,PAUSAS!AQ$3,BASE!$G:$G,PAUSAS!$B128)))</f>
        <v/>
      </c>
      <c r="AR128" s="18" t="str">
        <f>IF(AQ128="","",IF(SUMIFS(METAS!$D:$D,METAS!$B:$B,PAUSAS!$E128)&gt;=AQ128,0,AQ128-SUMIFS(METAS!$D:$D,METAS!$B:$B,PAUSAS!$E128)))</f>
        <v/>
      </c>
      <c r="AS128" s="28" t="str">
        <f>IF($B128="","",IF(COUNTIF(BASE!$A:$A,PAUSAS!AS$3)=0,"",SUMIFS(BASE!$AA:$AA,BASE!$A:$A,PAUSAS!AS$3,BASE!$G:$G,PAUSAS!$B128)))</f>
        <v/>
      </c>
      <c r="AT128" s="28" t="str">
        <f>IF(AS128="","",IF(SUMIFS(METAS!$D:$D,METAS!$B:$B,PAUSAS!$E128)&gt;=AS128,0,AS128-SUMIFS(METAS!$D:$D,METAS!$B:$B,PAUSAS!$E128)))</f>
        <v/>
      </c>
      <c r="AU128" s="18" t="str">
        <f>IF($B128="","",IF(COUNTIF(BASE!$A:$A,PAUSAS!AU$3)=0,"",SUMIFS(BASE!$AA:$AA,BASE!$A:$A,PAUSAS!AU$3,BASE!$G:$G,PAUSAS!$B128)))</f>
        <v/>
      </c>
      <c r="AV128" s="18" t="str">
        <f>IF(AU128="","",IF(SUMIFS(METAS!$D:$D,METAS!$B:$B,PAUSAS!$E128)&gt;=AU128,0,AU128-SUMIFS(METAS!$D:$D,METAS!$B:$B,PAUSAS!$E128)))</f>
        <v/>
      </c>
      <c r="AW128" s="28" t="str">
        <f>IF($B128="","",IF(COUNTIF(BASE!$A:$A,PAUSAS!AW$3)=0,"",SUMIFS(BASE!$AA:$AA,BASE!$A:$A,PAUSAS!AW$3,BASE!$G:$G,PAUSAS!$B128)))</f>
        <v/>
      </c>
      <c r="AX128" s="28" t="str">
        <f>IF(AW128="","",IF(SUMIFS(METAS!$D:$D,METAS!$B:$B,PAUSAS!$E128)&gt;=AW128,0,AW128-SUMIFS(METAS!$D:$D,METAS!$B:$B,PAUSAS!$E128)))</f>
        <v/>
      </c>
      <c r="AY128" s="18" t="str">
        <f>IF($B128="","",IF(COUNTIF(BASE!$A:$A,PAUSAS!AY$3)=0,"",SUMIFS(BASE!$AA:$AA,BASE!$A:$A,PAUSAS!AY$3,BASE!$G:$G,PAUSAS!$B128)))</f>
        <v/>
      </c>
      <c r="AZ128" s="18" t="str">
        <f>IF(AY128="","",IF(SUMIFS(METAS!$D:$D,METAS!$B:$B,PAUSAS!$E128)&gt;=AY128,0,AY128-SUMIFS(METAS!$D:$D,METAS!$B:$B,PAUSAS!$E128)))</f>
        <v/>
      </c>
      <c r="BA128" s="28" t="str">
        <f>IF($B128="","",IF(COUNTIF(BASE!$A:$A,PAUSAS!BA$3)=0,"",SUMIFS(BASE!$AA:$AA,BASE!$A:$A,PAUSAS!BA$3,BASE!$G:$G,PAUSAS!$B128)))</f>
        <v/>
      </c>
      <c r="BB128" s="28" t="str">
        <f>IF(BA128="","",IF(SUMIFS(METAS!$D:$D,METAS!$B:$B,PAUSAS!$E128)&gt;=BA128,0,BA128-SUMIFS(METAS!$D:$D,METAS!$B:$B,PAUSAS!$E128)))</f>
        <v/>
      </c>
      <c r="BC128" s="18" t="str">
        <f>IF($B128="","",IF(COUNTIF(BASE!$A:$A,PAUSAS!BC$3)=0,"",SUMIFS(BASE!$AA:$AA,BASE!$A:$A,PAUSAS!BC$3,BASE!$G:$G,PAUSAS!$B128)))</f>
        <v/>
      </c>
      <c r="BD128" s="18" t="str">
        <f>IF(BC128="","",IF(SUMIFS(METAS!$D:$D,METAS!$B:$B,PAUSAS!$E128)&gt;=BC128,0,BC128-SUMIFS(METAS!$D:$D,METAS!$B:$B,PAUSAS!$E128)))</f>
        <v/>
      </c>
      <c r="BE128" s="28" t="str">
        <f>IF($B128="","",IF(COUNTIF(BASE!$A:$A,PAUSAS!BE$3)=0,"",SUMIFS(BASE!$AA:$AA,BASE!$A:$A,PAUSAS!BE$3,BASE!$G:$G,PAUSAS!$B128)))</f>
        <v/>
      </c>
      <c r="BF128" s="28" t="str">
        <f>IF(BE128="","",IF(SUMIFS(METAS!$D:$D,METAS!$B:$B,PAUSAS!$E128)&gt;=BE128,0,BE128-SUMIFS(METAS!$D:$D,METAS!$B:$B,PAUSAS!$E128)))</f>
        <v/>
      </c>
      <c r="BG128" s="18" t="str">
        <f>IF($B128="","",IF(COUNTIF(BASE!$A:$A,PAUSAS!BG$3)=0,"",SUMIFS(BASE!$AA:$AA,BASE!$A:$A,PAUSAS!BG$3,BASE!$G:$G,PAUSAS!$B128)))</f>
        <v/>
      </c>
      <c r="BH128" s="18" t="str">
        <f>IF(BG128="","",IF(SUMIFS(METAS!$D:$D,METAS!$B:$B,PAUSAS!$E128)&gt;=BG128,0,BG128-SUMIFS(METAS!$D:$D,METAS!$B:$B,PAUSAS!$E128)))</f>
        <v/>
      </c>
      <c r="BI128" s="28" t="str">
        <f>IF($B128="","",IF(COUNTIF(BASE!$A:$A,PAUSAS!BI$3)=0,"",SUMIFS(BASE!$AA:$AA,BASE!$A:$A,PAUSAS!BI$3,BASE!$G:$G,PAUSAS!$B128)))</f>
        <v/>
      </c>
      <c r="BJ128" s="28" t="str">
        <f>IF(BI128="","",IF(SUMIFS(METAS!$D:$D,METAS!$B:$B,PAUSAS!$E128)&gt;=BI128,0,BI128-SUMIFS(METAS!$D:$D,METAS!$B:$B,PAUSAS!$E128)))</f>
        <v/>
      </c>
      <c r="BK128" s="18" t="str">
        <f>IF($B128="","",IF(COUNTIF(BASE!$A:$A,PAUSAS!BK$3)=0,"",SUMIFS(BASE!$AA:$AA,BASE!$A:$A,PAUSAS!BK$3,BASE!$G:$G,PAUSAS!$B128)))</f>
        <v/>
      </c>
      <c r="BL128" s="18" t="str">
        <f>IF(BK128="","",IF(SUMIFS(METAS!$D:$D,METAS!$B:$B,PAUSAS!$E128)&gt;=BK128,0,BK128-SUMIFS(METAS!$D:$D,METAS!$B:$B,PAUSAS!$E128)))</f>
        <v/>
      </c>
      <c r="BM128" s="28" t="str">
        <f>IF($B128="","",IF(COUNTIF(BASE!$A:$A,PAUSAS!BM$3)=0,"",SUMIFS(BASE!$AA:$AA,BASE!$A:$A,PAUSAS!BM$3,BASE!$G:$G,PAUSAS!$B128)))</f>
        <v/>
      </c>
      <c r="BN128" s="28" t="str">
        <f>IF(BM128="","",IF(SUMIFS(METAS!$D:$D,METAS!$B:$B,PAUSAS!$E128)&gt;=BM128,0,BM128-SUMIFS(METAS!$D:$D,METAS!$B:$B,PAUSAS!$E128)))</f>
        <v/>
      </c>
      <c r="BO128" s="18" t="str">
        <f>IF($B128="","",IF(COUNTIF(BASE!$A:$A,PAUSAS!BO$3)=0,"",SUMIFS(BASE!$AA:$AA,BASE!$A:$A,PAUSAS!BO$3,BASE!$G:$G,PAUSAS!$B128)))</f>
        <v/>
      </c>
      <c r="BP128" s="18" t="str">
        <f>IF(BO128="","",IF(SUMIFS(METAS!$D:$D,METAS!$B:$B,PAUSAS!$E128)&gt;=BO128,0,BO128-SUMIFS(METAS!$D:$D,METAS!$B:$B,PAUSAS!$E128)))</f>
        <v/>
      </c>
      <c r="BQ128" s="28" t="str">
        <f>IF($B128="","",IF(COUNTIF(BASE!$A:$A,PAUSAS!BQ$3)=0,"",SUMIFS(BASE!$AA:$AA,BASE!$A:$A,PAUSAS!BQ$3,BASE!$G:$G,PAUSAS!$B128)))</f>
        <v/>
      </c>
      <c r="BR128" s="28" t="str">
        <f>IF(BQ128="","",IF(SUMIFS(METAS!$D:$D,METAS!$B:$B,PAUSAS!$E128)&gt;=BQ128,0,BQ128-SUMIFS(METAS!$D:$D,METAS!$B:$B,PAUSAS!$E128)))</f>
        <v/>
      </c>
      <c r="BS128" s="18" t="str">
        <f>IF($B128="","",IF(COUNTIF(BASE!$A:$A,PAUSAS!BS$3)=0,"",SUMIFS(BASE!$AA:$AA,BASE!$A:$A,PAUSAS!BS$3,BASE!$G:$G,PAUSAS!$B128)))</f>
        <v/>
      </c>
      <c r="BT128" s="18" t="str">
        <f>IF(BS128="","",IF(SUMIFS(METAS!$D:$D,METAS!$B:$B,PAUSAS!$E128)&gt;=BS128,0,BS128-SUMIFS(METAS!$D:$D,METAS!$B:$B,PAUSAS!$E128)))</f>
        <v/>
      </c>
      <c r="BU128" s="28" t="str">
        <f>IF($B128="","",IF(COUNTIF(BASE!$A:$A,PAUSAS!BU$3)=0,"",SUMIFS(BASE!$AA:$AA,BASE!$A:$A,PAUSAS!BU$3,BASE!$G:$G,PAUSAS!$B128)))</f>
        <v/>
      </c>
      <c r="BV128" s="28" t="str">
        <f>IF(BU128="","",IF(SUMIFS(METAS!$D:$D,METAS!$B:$B,PAUSAS!$E128)&gt;=BU128,0,BU128-SUMIFS(METAS!$D:$D,METAS!$B:$B,PAUSAS!$E128)))</f>
        <v/>
      </c>
    </row>
    <row r="129" spans="2:74" s="8" customFormat="1" x14ac:dyDescent="0.25">
      <c r="B129" s="50"/>
      <c r="C129" s="16" t="str">
        <f>IF($B129="","",VLOOKUP($B129,EQUIPE!$B:$E,2,0))</f>
        <v/>
      </c>
      <c r="D129" s="16" t="str">
        <f>IF($B129="","",VLOOKUP($B129,EQUIPE!$B:$F,5,0))</f>
        <v/>
      </c>
      <c r="E129" s="18" t="str">
        <f>IF($B129="","",VLOOKUP($B129,EQUIPE!$B:$E,3,0))</f>
        <v/>
      </c>
      <c r="F129" s="16" t="str">
        <f>IF($B129="","",VLOOKUP($B129,EQUIPE!$B:$E,4,0))</f>
        <v/>
      </c>
      <c r="H129" s="18" t="str">
        <f>IF($B129="","",SUMIFS(ABS!$H:$H,ABS!$B:$B,PAUSAS!$B129)*SUMIFS(METAS!$D:$D,METAS!$B:$B,PAUSAS!$E129))</f>
        <v/>
      </c>
      <c r="I129" s="18" t="str">
        <f t="shared" si="5"/>
        <v/>
      </c>
      <c r="J129" s="18" t="str">
        <f t="shared" si="6"/>
        <v/>
      </c>
      <c r="K129" s="19" t="str">
        <f t="shared" si="4"/>
        <v/>
      </c>
      <c r="M129" s="28" t="str">
        <f>IF($B129="","",IF(COUNTIF(BASE!$A:$A,PAUSAS!M$3)=0,"",SUMIFS(BASE!$AA:$AA,BASE!$A:$A,PAUSAS!M$3,BASE!$G:$G,PAUSAS!$B129)))</f>
        <v/>
      </c>
      <c r="N129" s="28" t="str">
        <f>IF(M129="","",IF(SUMIFS(METAS!$D:$D,METAS!$B:$B,PAUSAS!$E129)&gt;=M129,0,M129-SUMIFS(METAS!$D:$D,METAS!$B:$B,PAUSAS!$E129)))</f>
        <v/>
      </c>
      <c r="O129" s="18" t="str">
        <f>IF($B129="","",IF(COUNTIF(BASE!$A:$A,PAUSAS!O$3)=0,"",SUMIFS(BASE!$AA:$AA,BASE!$A:$A,PAUSAS!O$3,BASE!$G:$G,PAUSAS!$B129)))</f>
        <v/>
      </c>
      <c r="P129" s="18" t="str">
        <f>IF(O129="","",IF(SUMIFS(METAS!$D:$D,METAS!$B:$B,PAUSAS!$E129)&gt;=O129,0,O129-SUMIFS(METAS!$D:$D,METAS!$B:$B,PAUSAS!$E129)))</f>
        <v/>
      </c>
      <c r="Q129" s="28" t="str">
        <f>IF($B129="","",IF(COUNTIF(BASE!$A:$A,PAUSAS!Q$3)=0,"",SUMIFS(BASE!$AA:$AA,BASE!$A:$A,PAUSAS!Q$3,BASE!$G:$G,PAUSAS!$B129)))</f>
        <v/>
      </c>
      <c r="R129" s="28" t="str">
        <f>IF(Q129="","",IF(SUMIFS(METAS!$D:$D,METAS!$B:$B,PAUSAS!$E129)&gt;=Q129,0,Q129-SUMIFS(METAS!$D:$D,METAS!$B:$B,PAUSAS!$E129)))</f>
        <v/>
      </c>
      <c r="S129" s="18" t="str">
        <f>IF($B129="","",IF(COUNTIF(BASE!$A:$A,PAUSAS!S$3)=0,"",SUMIFS(BASE!$AA:$AA,BASE!$A:$A,PAUSAS!S$3,BASE!$G:$G,PAUSAS!$B129)))</f>
        <v/>
      </c>
      <c r="T129" s="18" t="str">
        <f>IF(S129="","",IF(SUMIFS(METAS!$D:$D,METAS!$B:$B,PAUSAS!$E129)&gt;=S129,0,S129-SUMIFS(METAS!$D:$D,METAS!$B:$B,PAUSAS!$E129)))</f>
        <v/>
      </c>
      <c r="U129" s="28" t="str">
        <f>IF($B129="","",IF(COUNTIF(BASE!$A:$A,PAUSAS!U$3)=0,"",SUMIFS(BASE!$AA:$AA,BASE!$A:$A,PAUSAS!U$3,BASE!$G:$G,PAUSAS!$B129)))</f>
        <v/>
      </c>
      <c r="V129" s="28" t="str">
        <f>IF(U129="","",IF(SUMIFS(METAS!$D:$D,METAS!$B:$B,PAUSAS!$E129)&gt;=U129,0,U129-SUMIFS(METAS!$D:$D,METAS!$B:$B,PAUSAS!$E129)))</f>
        <v/>
      </c>
      <c r="W129" s="18" t="str">
        <f>IF($B129="","",IF(COUNTIF(BASE!$A:$A,PAUSAS!W$3)=0,"",SUMIFS(BASE!$AA:$AA,BASE!$A:$A,PAUSAS!W$3,BASE!$G:$G,PAUSAS!$B129)))</f>
        <v/>
      </c>
      <c r="X129" s="18" t="str">
        <f>IF(W129="","",IF(SUMIFS(METAS!$D:$D,METAS!$B:$B,PAUSAS!$E129)&gt;=W129,0,W129-SUMIFS(METAS!$D:$D,METAS!$B:$B,PAUSAS!$E129)))</f>
        <v/>
      </c>
      <c r="Y129" s="28" t="str">
        <f>IF($B129="","",IF(COUNTIF(BASE!$A:$A,PAUSAS!Y$3)=0,"",SUMIFS(BASE!$AA:$AA,BASE!$A:$A,PAUSAS!Y$3,BASE!$G:$G,PAUSAS!$B129)))</f>
        <v/>
      </c>
      <c r="Z129" s="28" t="str">
        <f>IF(Y129="","",IF(SUMIFS(METAS!$D:$D,METAS!$B:$B,PAUSAS!$E129)&gt;=Y129,0,Y129-SUMIFS(METAS!$D:$D,METAS!$B:$B,PAUSAS!$E129)))</f>
        <v/>
      </c>
      <c r="AA129" s="18" t="str">
        <f>IF($B129="","",IF(COUNTIF(BASE!$A:$A,PAUSAS!AA$3)=0,"",SUMIFS(BASE!$AA:$AA,BASE!$A:$A,PAUSAS!AA$3,BASE!$G:$G,PAUSAS!$B129)))</f>
        <v/>
      </c>
      <c r="AB129" s="18" t="str">
        <f>IF(AA129="","",IF(SUMIFS(METAS!$D:$D,METAS!$B:$B,PAUSAS!$E129)&gt;=AA129,0,AA129-SUMIFS(METAS!$D:$D,METAS!$B:$B,PAUSAS!$E129)))</f>
        <v/>
      </c>
      <c r="AC129" s="28" t="str">
        <f>IF($B129="","",IF(COUNTIF(BASE!$A:$A,PAUSAS!AC$3)=0,"",SUMIFS(BASE!$AA:$AA,BASE!$A:$A,PAUSAS!AC$3,BASE!$G:$G,PAUSAS!$B129)))</f>
        <v/>
      </c>
      <c r="AD129" s="28" t="str">
        <f>IF(AC129="","",IF(SUMIFS(METAS!$D:$D,METAS!$B:$B,PAUSAS!$E129)&gt;=AC129,0,AC129-SUMIFS(METAS!$D:$D,METAS!$B:$B,PAUSAS!$E129)))</f>
        <v/>
      </c>
      <c r="AE129" s="18" t="str">
        <f>IF($B129="","",IF(COUNTIF(BASE!$A:$A,PAUSAS!AE$3)=0,"",SUMIFS(BASE!$AA:$AA,BASE!$A:$A,PAUSAS!AE$3,BASE!$G:$G,PAUSAS!$B129)))</f>
        <v/>
      </c>
      <c r="AF129" s="18" t="str">
        <f>IF(AE129="","",IF(SUMIFS(METAS!$D:$D,METAS!$B:$B,PAUSAS!$E129)&gt;=AE129,0,AE129-SUMIFS(METAS!$D:$D,METAS!$B:$B,PAUSAS!$E129)))</f>
        <v/>
      </c>
      <c r="AG129" s="28" t="str">
        <f>IF($B129="","",IF(COUNTIF(BASE!$A:$A,PAUSAS!AG$3)=0,"",SUMIFS(BASE!$AA:$AA,BASE!$A:$A,PAUSAS!AG$3,BASE!$G:$G,PAUSAS!$B129)))</f>
        <v/>
      </c>
      <c r="AH129" s="28" t="str">
        <f>IF(AG129="","",IF(SUMIFS(METAS!$D:$D,METAS!$B:$B,PAUSAS!$E129)&gt;=AG129,0,AG129-SUMIFS(METAS!$D:$D,METAS!$B:$B,PAUSAS!$E129)))</f>
        <v/>
      </c>
      <c r="AI129" s="18" t="str">
        <f>IF($B129="","",IF(COUNTIF(BASE!$A:$A,PAUSAS!AI$3)=0,"",SUMIFS(BASE!$AA:$AA,BASE!$A:$A,PAUSAS!AI$3,BASE!$G:$G,PAUSAS!$B129)))</f>
        <v/>
      </c>
      <c r="AJ129" s="18" t="str">
        <f>IF(AI129="","",IF(SUMIFS(METAS!$D:$D,METAS!$B:$B,PAUSAS!$E129)&gt;=AI129,0,AI129-SUMIFS(METAS!$D:$D,METAS!$B:$B,PAUSAS!$E129)))</f>
        <v/>
      </c>
      <c r="AK129" s="28" t="str">
        <f>IF($B129="","",IF(COUNTIF(BASE!$A:$A,PAUSAS!AK$3)=0,"",SUMIFS(BASE!$AA:$AA,BASE!$A:$A,PAUSAS!AK$3,BASE!$G:$G,PAUSAS!$B129)))</f>
        <v/>
      </c>
      <c r="AL129" s="28" t="str">
        <f>IF(AK129="","",IF(SUMIFS(METAS!$D:$D,METAS!$B:$B,PAUSAS!$E129)&gt;=AK129,0,AK129-SUMIFS(METAS!$D:$D,METAS!$B:$B,PAUSAS!$E129)))</f>
        <v/>
      </c>
      <c r="AM129" s="18" t="str">
        <f>IF($B129="","",IF(COUNTIF(BASE!$A:$A,PAUSAS!AM$3)=0,"",SUMIFS(BASE!$AA:$AA,BASE!$A:$A,PAUSAS!AM$3,BASE!$G:$G,PAUSAS!$B129)))</f>
        <v/>
      </c>
      <c r="AN129" s="18" t="str">
        <f>IF(AM129="","",IF(SUMIFS(METAS!$D:$D,METAS!$B:$B,PAUSAS!$E129)&gt;=AM129,0,AM129-SUMIFS(METAS!$D:$D,METAS!$B:$B,PAUSAS!$E129)))</f>
        <v/>
      </c>
      <c r="AO129" s="28" t="str">
        <f>IF($B129="","",IF(COUNTIF(BASE!$A:$A,PAUSAS!AO$3)=0,"",SUMIFS(BASE!$AA:$AA,BASE!$A:$A,PAUSAS!AO$3,BASE!$G:$G,PAUSAS!$B129)))</f>
        <v/>
      </c>
      <c r="AP129" s="28" t="str">
        <f>IF(AO129="","",IF(SUMIFS(METAS!$D:$D,METAS!$B:$B,PAUSAS!$E129)&gt;=AO129,0,AO129-SUMIFS(METAS!$D:$D,METAS!$B:$B,PAUSAS!$E129)))</f>
        <v/>
      </c>
      <c r="AQ129" s="18" t="str">
        <f>IF($B129="","",IF(COUNTIF(BASE!$A:$A,PAUSAS!AQ$3)=0,"",SUMIFS(BASE!$AA:$AA,BASE!$A:$A,PAUSAS!AQ$3,BASE!$G:$G,PAUSAS!$B129)))</f>
        <v/>
      </c>
      <c r="AR129" s="18" t="str">
        <f>IF(AQ129="","",IF(SUMIFS(METAS!$D:$D,METAS!$B:$B,PAUSAS!$E129)&gt;=AQ129,0,AQ129-SUMIFS(METAS!$D:$D,METAS!$B:$B,PAUSAS!$E129)))</f>
        <v/>
      </c>
      <c r="AS129" s="28" t="str">
        <f>IF($B129="","",IF(COUNTIF(BASE!$A:$A,PAUSAS!AS$3)=0,"",SUMIFS(BASE!$AA:$AA,BASE!$A:$A,PAUSAS!AS$3,BASE!$G:$G,PAUSAS!$B129)))</f>
        <v/>
      </c>
      <c r="AT129" s="28" t="str">
        <f>IF(AS129="","",IF(SUMIFS(METAS!$D:$D,METAS!$B:$B,PAUSAS!$E129)&gt;=AS129,0,AS129-SUMIFS(METAS!$D:$D,METAS!$B:$B,PAUSAS!$E129)))</f>
        <v/>
      </c>
      <c r="AU129" s="18" t="str">
        <f>IF($B129="","",IF(COUNTIF(BASE!$A:$A,PAUSAS!AU$3)=0,"",SUMIFS(BASE!$AA:$AA,BASE!$A:$A,PAUSAS!AU$3,BASE!$G:$G,PAUSAS!$B129)))</f>
        <v/>
      </c>
      <c r="AV129" s="18" t="str">
        <f>IF(AU129="","",IF(SUMIFS(METAS!$D:$D,METAS!$B:$B,PAUSAS!$E129)&gt;=AU129,0,AU129-SUMIFS(METAS!$D:$D,METAS!$B:$B,PAUSAS!$E129)))</f>
        <v/>
      </c>
      <c r="AW129" s="28" t="str">
        <f>IF($B129="","",IF(COUNTIF(BASE!$A:$A,PAUSAS!AW$3)=0,"",SUMIFS(BASE!$AA:$AA,BASE!$A:$A,PAUSAS!AW$3,BASE!$G:$G,PAUSAS!$B129)))</f>
        <v/>
      </c>
      <c r="AX129" s="28" t="str">
        <f>IF(AW129="","",IF(SUMIFS(METAS!$D:$D,METAS!$B:$B,PAUSAS!$E129)&gt;=AW129,0,AW129-SUMIFS(METAS!$D:$D,METAS!$B:$B,PAUSAS!$E129)))</f>
        <v/>
      </c>
      <c r="AY129" s="18" t="str">
        <f>IF($B129="","",IF(COUNTIF(BASE!$A:$A,PAUSAS!AY$3)=0,"",SUMIFS(BASE!$AA:$AA,BASE!$A:$A,PAUSAS!AY$3,BASE!$G:$G,PAUSAS!$B129)))</f>
        <v/>
      </c>
      <c r="AZ129" s="18" t="str">
        <f>IF(AY129="","",IF(SUMIFS(METAS!$D:$D,METAS!$B:$B,PAUSAS!$E129)&gt;=AY129,0,AY129-SUMIFS(METAS!$D:$D,METAS!$B:$B,PAUSAS!$E129)))</f>
        <v/>
      </c>
      <c r="BA129" s="28" t="str">
        <f>IF($B129="","",IF(COUNTIF(BASE!$A:$A,PAUSAS!BA$3)=0,"",SUMIFS(BASE!$AA:$AA,BASE!$A:$A,PAUSAS!BA$3,BASE!$G:$G,PAUSAS!$B129)))</f>
        <v/>
      </c>
      <c r="BB129" s="28" t="str">
        <f>IF(BA129="","",IF(SUMIFS(METAS!$D:$D,METAS!$B:$B,PAUSAS!$E129)&gt;=BA129,0,BA129-SUMIFS(METAS!$D:$D,METAS!$B:$B,PAUSAS!$E129)))</f>
        <v/>
      </c>
      <c r="BC129" s="18" t="str">
        <f>IF($B129="","",IF(COUNTIF(BASE!$A:$A,PAUSAS!BC$3)=0,"",SUMIFS(BASE!$AA:$AA,BASE!$A:$A,PAUSAS!BC$3,BASE!$G:$G,PAUSAS!$B129)))</f>
        <v/>
      </c>
      <c r="BD129" s="18" t="str">
        <f>IF(BC129="","",IF(SUMIFS(METAS!$D:$D,METAS!$B:$B,PAUSAS!$E129)&gt;=BC129,0,BC129-SUMIFS(METAS!$D:$D,METAS!$B:$B,PAUSAS!$E129)))</f>
        <v/>
      </c>
      <c r="BE129" s="28" t="str">
        <f>IF($B129="","",IF(COUNTIF(BASE!$A:$A,PAUSAS!BE$3)=0,"",SUMIFS(BASE!$AA:$AA,BASE!$A:$A,PAUSAS!BE$3,BASE!$G:$G,PAUSAS!$B129)))</f>
        <v/>
      </c>
      <c r="BF129" s="28" t="str">
        <f>IF(BE129="","",IF(SUMIFS(METAS!$D:$D,METAS!$B:$B,PAUSAS!$E129)&gt;=BE129,0,BE129-SUMIFS(METAS!$D:$D,METAS!$B:$B,PAUSAS!$E129)))</f>
        <v/>
      </c>
      <c r="BG129" s="18" t="str">
        <f>IF($B129="","",IF(COUNTIF(BASE!$A:$A,PAUSAS!BG$3)=0,"",SUMIFS(BASE!$AA:$AA,BASE!$A:$A,PAUSAS!BG$3,BASE!$G:$G,PAUSAS!$B129)))</f>
        <v/>
      </c>
      <c r="BH129" s="18" t="str">
        <f>IF(BG129="","",IF(SUMIFS(METAS!$D:$D,METAS!$B:$B,PAUSAS!$E129)&gt;=BG129,0,BG129-SUMIFS(METAS!$D:$D,METAS!$B:$B,PAUSAS!$E129)))</f>
        <v/>
      </c>
      <c r="BI129" s="28" t="str">
        <f>IF($B129="","",IF(COUNTIF(BASE!$A:$A,PAUSAS!BI$3)=0,"",SUMIFS(BASE!$AA:$AA,BASE!$A:$A,PAUSAS!BI$3,BASE!$G:$G,PAUSAS!$B129)))</f>
        <v/>
      </c>
      <c r="BJ129" s="28" t="str">
        <f>IF(BI129="","",IF(SUMIFS(METAS!$D:$D,METAS!$B:$B,PAUSAS!$E129)&gt;=BI129,0,BI129-SUMIFS(METAS!$D:$D,METAS!$B:$B,PAUSAS!$E129)))</f>
        <v/>
      </c>
      <c r="BK129" s="18" t="str">
        <f>IF($B129="","",IF(COUNTIF(BASE!$A:$A,PAUSAS!BK$3)=0,"",SUMIFS(BASE!$AA:$AA,BASE!$A:$A,PAUSAS!BK$3,BASE!$G:$G,PAUSAS!$B129)))</f>
        <v/>
      </c>
      <c r="BL129" s="18" t="str">
        <f>IF(BK129="","",IF(SUMIFS(METAS!$D:$D,METAS!$B:$B,PAUSAS!$E129)&gt;=BK129,0,BK129-SUMIFS(METAS!$D:$D,METAS!$B:$B,PAUSAS!$E129)))</f>
        <v/>
      </c>
      <c r="BM129" s="28" t="str">
        <f>IF($B129="","",IF(COUNTIF(BASE!$A:$A,PAUSAS!BM$3)=0,"",SUMIFS(BASE!$AA:$AA,BASE!$A:$A,PAUSAS!BM$3,BASE!$G:$G,PAUSAS!$B129)))</f>
        <v/>
      </c>
      <c r="BN129" s="28" t="str">
        <f>IF(BM129="","",IF(SUMIFS(METAS!$D:$D,METAS!$B:$B,PAUSAS!$E129)&gt;=BM129,0,BM129-SUMIFS(METAS!$D:$D,METAS!$B:$B,PAUSAS!$E129)))</f>
        <v/>
      </c>
      <c r="BO129" s="18" t="str">
        <f>IF($B129="","",IF(COUNTIF(BASE!$A:$A,PAUSAS!BO$3)=0,"",SUMIFS(BASE!$AA:$AA,BASE!$A:$A,PAUSAS!BO$3,BASE!$G:$G,PAUSAS!$B129)))</f>
        <v/>
      </c>
      <c r="BP129" s="18" t="str">
        <f>IF(BO129="","",IF(SUMIFS(METAS!$D:$D,METAS!$B:$B,PAUSAS!$E129)&gt;=BO129,0,BO129-SUMIFS(METAS!$D:$D,METAS!$B:$B,PAUSAS!$E129)))</f>
        <v/>
      </c>
      <c r="BQ129" s="28" t="str">
        <f>IF($B129="","",IF(COUNTIF(BASE!$A:$A,PAUSAS!BQ$3)=0,"",SUMIFS(BASE!$AA:$AA,BASE!$A:$A,PAUSAS!BQ$3,BASE!$G:$G,PAUSAS!$B129)))</f>
        <v/>
      </c>
      <c r="BR129" s="28" t="str">
        <f>IF(BQ129="","",IF(SUMIFS(METAS!$D:$D,METAS!$B:$B,PAUSAS!$E129)&gt;=BQ129,0,BQ129-SUMIFS(METAS!$D:$D,METAS!$B:$B,PAUSAS!$E129)))</f>
        <v/>
      </c>
      <c r="BS129" s="18" t="str">
        <f>IF($B129="","",IF(COUNTIF(BASE!$A:$A,PAUSAS!BS$3)=0,"",SUMIFS(BASE!$AA:$AA,BASE!$A:$A,PAUSAS!BS$3,BASE!$G:$G,PAUSAS!$B129)))</f>
        <v/>
      </c>
      <c r="BT129" s="18" t="str">
        <f>IF(BS129="","",IF(SUMIFS(METAS!$D:$D,METAS!$B:$B,PAUSAS!$E129)&gt;=BS129,0,BS129-SUMIFS(METAS!$D:$D,METAS!$B:$B,PAUSAS!$E129)))</f>
        <v/>
      </c>
      <c r="BU129" s="28" t="str">
        <f>IF($B129="","",IF(COUNTIF(BASE!$A:$A,PAUSAS!BU$3)=0,"",SUMIFS(BASE!$AA:$AA,BASE!$A:$A,PAUSAS!BU$3,BASE!$G:$G,PAUSAS!$B129)))</f>
        <v/>
      </c>
      <c r="BV129" s="28" t="str">
        <f>IF(BU129="","",IF(SUMIFS(METAS!$D:$D,METAS!$B:$B,PAUSAS!$E129)&gt;=BU129,0,BU129-SUMIFS(METAS!$D:$D,METAS!$B:$B,PAUSAS!$E129)))</f>
        <v/>
      </c>
    </row>
    <row r="130" spans="2:74" s="8" customFormat="1" x14ac:dyDescent="0.25">
      <c r="B130" s="50"/>
      <c r="C130" s="16" t="str">
        <f>IF($B130="","",VLOOKUP($B130,EQUIPE!$B:$E,2,0))</f>
        <v/>
      </c>
      <c r="D130" s="16" t="str">
        <f>IF($B130="","",VLOOKUP($B130,EQUIPE!$B:$F,5,0))</f>
        <v/>
      </c>
      <c r="E130" s="18" t="str">
        <f>IF($B130="","",VLOOKUP($B130,EQUIPE!$B:$E,3,0))</f>
        <v/>
      </c>
      <c r="F130" s="16" t="str">
        <f>IF($B130="","",VLOOKUP($B130,EQUIPE!$B:$E,4,0))</f>
        <v/>
      </c>
      <c r="H130" s="18" t="str">
        <f>IF($B130="","",SUMIFS(ABS!$H:$H,ABS!$B:$B,PAUSAS!$B130)*SUMIFS(METAS!$D:$D,METAS!$B:$B,PAUSAS!$E130))</f>
        <v/>
      </c>
      <c r="I130" s="18" t="str">
        <f t="shared" si="5"/>
        <v/>
      </c>
      <c r="J130" s="18" t="str">
        <f t="shared" si="6"/>
        <v/>
      </c>
      <c r="K130" s="19" t="str">
        <f t="shared" si="4"/>
        <v/>
      </c>
      <c r="M130" s="28" t="str">
        <f>IF($B130="","",IF(COUNTIF(BASE!$A:$A,PAUSAS!M$3)=0,"",SUMIFS(BASE!$AA:$AA,BASE!$A:$A,PAUSAS!M$3,BASE!$G:$G,PAUSAS!$B130)))</f>
        <v/>
      </c>
      <c r="N130" s="28" t="str">
        <f>IF(M130="","",IF(SUMIFS(METAS!$D:$D,METAS!$B:$B,PAUSAS!$E130)&gt;=M130,0,M130-SUMIFS(METAS!$D:$D,METAS!$B:$B,PAUSAS!$E130)))</f>
        <v/>
      </c>
      <c r="O130" s="18" t="str">
        <f>IF($B130="","",IF(COUNTIF(BASE!$A:$A,PAUSAS!O$3)=0,"",SUMIFS(BASE!$AA:$AA,BASE!$A:$A,PAUSAS!O$3,BASE!$G:$G,PAUSAS!$B130)))</f>
        <v/>
      </c>
      <c r="P130" s="18" t="str">
        <f>IF(O130="","",IF(SUMIFS(METAS!$D:$D,METAS!$B:$B,PAUSAS!$E130)&gt;=O130,0,O130-SUMIFS(METAS!$D:$D,METAS!$B:$B,PAUSAS!$E130)))</f>
        <v/>
      </c>
      <c r="Q130" s="28" t="str">
        <f>IF($B130="","",IF(COUNTIF(BASE!$A:$A,PAUSAS!Q$3)=0,"",SUMIFS(BASE!$AA:$AA,BASE!$A:$A,PAUSAS!Q$3,BASE!$G:$G,PAUSAS!$B130)))</f>
        <v/>
      </c>
      <c r="R130" s="28" t="str">
        <f>IF(Q130="","",IF(SUMIFS(METAS!$D:$D,METAS!$B:$B,PAUSAS!$E130)&gt;=Q130,0,Q130-SUMIFS(METAS!$D:$D,METAS!$B:$B,PAUSAS!$E130)))</f>
        <v/>
      </c>
      <c r="S130" s="18" t="str">
        <f>IF($B130="","",IF(COUNTIF(BASE!$A:$A,PAUSAS!S$3)=0,"",SUMIFS(BASE!$AA:$AA,BASE!$A:$A,PAUSAS!S$3,BASE!$G:$G,PAUSAS!$B130)))</f>
        <v/>
      </c>
      <c r="T130" s="18" t="str">
        <f>IF(S130="","",IF(SUMIFS(METAS!$D:$D,METAS!$B:$B,PAUSAS!$E130)&gt;=S130,0,S130-SUMIFS(METAS!$D:$D,METAS!$B:$B,PAUSAS!$E130)))</f>
        <v/>
      </c>
      <c r="U130" s="28" t="str">
        <f>IF($B130="","",IF(COUNTIF(BASE!$A:$A,PAUSAS!U$3)=0,"",SUMIFS(BASE!$AA:$AA,BASE!$A:$A,PAUSAS!U$3,BASE!$G:$G,PAUSAS!$B130)))</f>
        <v/>
      </c>
      <c r="V130" s="28" t="str">
        <f>IF(U130="","",IF(SUMIFS(METAS!$D:$D,METAS!$B:$B,PAUSAS!$E130)&gt;=U130,0,U130-SUMIFS(METAS!$D:$D,METAS!$B:$B,PAUSAS!$E130)))</f>
        <v/>
      </c>
      <c r="W130" s="18" t="str">
        <f>IF($B130="","",IF(COUNTIF(BASE!$A:$A,PAUSAS!W$3)=0,"",SUMIFS(BASE!$AA:$AA,BASE!$A:$A,PAUSAS!W$3,BASE!$G:$G,PAUSAS!$B130)))</f>
        <v/>
      </c>
      <c r="X130" s="18" t="str">
        <f>IF(W130="","",IF(SUMIFS(METAS!$D:$D,METAS!$B:$B,PAUSAS!$E130)&gt;=W130,0,W130-SUMIFS(METAS!$D:$D,METAS!$B:$B,PAUSAS!$E130)))</f>
        <v/>
      </c>
      <c r="Y130" s="28" t="str">
        <f>IF($B130="","",IF(COUNTIF(BASE!$A:$A,PAUSAS!Y$3)=0,"",SUMIFS(BASE!$AA:$AA,BASE!$A:$A,PAUSAS!Y$3,BASE!$G:$G,PAUSAS!$B130)))</f>
        <v/>
      </c>
      <c r="Z130" s="28" t="str">
        <f>IF(Y130="","",IF(SUMIFS(METAS!$D:$D,METAS!$B:$B,PAUSAS!$E130)&gt;=Y130,0,Y130-SUMIFS(METAS!$D:$D,METAS!$B:$B,PAUSAS!$E130)))</f>
        <v/>
      </c>
      <c r="AA130" s="18" t="str">
        <f>IF($B130="","",IF(COUNTIF(BASE!$A:$A,PAUSAS!AA$3)=0,"",SUMIFS(BASE!$AA:$AA,BASE!$A:$A,PAUSAS!AA$3,BASE!$G:$G,PAUSAS!$B130)))</f>
        <v/>
      </c>
      <c r="AB130" s="18" t="str">
        <f>IF(AA130="","",IF(SUMIFS(METAS!$D:$D,METAS!$B:$B,PAUSAS!$E130)&gt;=AA130,0,AA130-SUMIFS(METAS!$D:$D,METAS!$B:$B,PAUSAS!$E130)))</f>
        <v/>
      </c>
      <c r="AC130" s="28" t="str">
        <f>IF($B130="","",IF(COUNTIF(BASE!$A:$A,PAUSAS!AC$3)=0,"",SUMIFS(BASE!$AA:$AA,BASE!$A:$A,PAUSAS!AC$3,BASE!$G:$G,PAUSAS!$B130)))</f>
        <v/>
      </c>
      <c r="AD130" s="28" t="str">
        <f>IF(AC130="","",IF(SUMIFS(METAS!$D:$D,METAS!$B:$B,PAUSAS!$E130)&gt;=AC130,0,AC130-SUMIFS(METAS!$D:$D,METAS!$B:$B,PAUSAS!$E130)))</f>
        <v/>
      </c>
      <c r="AE130" s="18" t="str">
        <f>IF($B130="","",IF(COUNTIF(BASE!$A:$A,PAUSAS!AE$3)=0,"",SUMIFS(BASE!$AA:$AA,BASE!$A:$A,PAUSAS!AE$3,BASE!$G:$G,PAUSAS!$B130)))</f>
        <v/>
      </c>
      <c r="AF130" s="18" t="str">
        <f>IF(AE130="","",IF(SUMIFS(METAS!$D:$D,METAS!$B:$B,PAUSAS!$E130)&gt;=AE130,0,AE130-SUMIFS(METAS!$D:$D,METAS!$B:$B,PAUSAS!$E130)))</f>
        <v/>
      </c>
      <c r="AG130" s="28" t="str">
        <f>IF($B130="","",IF(COUNTIF(BASE!$A:$A,PAUSAS!AG$3)=0,"",SUMIFS(BASE!$AA:$AA,BASE!$A:$A,PAUSAS!AG$3,BASE!$G:$G,PAUSAS!$B130)))</f>
        <v/>
      </c>
      <c r="AH130" s="28" t="str">
        <f>IF(AG130="","",IF(SUMIFS(METAS!$D:$D,METAS!$B:$B,PAUSAS!$E130)&gt;=AG130,0,AG130-SUMIFS(METAS!$D:$D,METAS!$B:$B,PAUSAS!$E130)))</f>
        <v/>
      </c>
      <c r="AI130" s="18" t="str">
        <f>IF($B130="","",IF(COUNTIF(BASE!$A:$A,PAUSAS!AI$3)=0,"",SUMIFS(BASE!$AA:$AA,BASE!$A:$A,PAUSAS!AI$3,BASE!$G:$G,PAUSAS!$B130)))</f>
        <v/>
      </c>
      <c r="AJ130" s="18" t="str">
        <f>IF(AI130="","",IF(SUMIFS(METAS!$D:$D,METAS!$B:$B,PAUSAS!$E130)&gt;=AI130,0,AI130-SUMIFS(METAS!$D:$D,METAS!$B:$B,PAUSAS!$E130)))</f>
        <v/>
      </c>
      <c r="AK130" s="28" t="str">
        <f>IF($B130="","",IF(COUNTIF(BASE!$A:$A,PAUSAS!AK$3)=0,"",SUMIFS(BASE!$AA:$AA,BASE!$A:$A,PAUSAS!AK$3,BASE!$G:$G,PAUSAS!$B130)))</f>
        <v/>
      </c>
      <c r="AL130" s="28" t="str">
        <f>IF(AK130="","",IF(SUMIFS(METAS!$D:$D,METAS!$B:$B,PAUSAS!$E130)&gt;=AK130,0,AK130-SUMIFS(METAS!$D:$D,METAS!$B:$B,PAUSAS!$E130)))</f>
        <v/>
      </c>
      <c r="AM130" s="18" t="str">
        <f>IF($B130="","",IF(COUNTIF(BASE!$A:$A,PAUSAS!AM$3)=0,"",SUMIFS(BASE!$AA:$AA,BASE!$A:$A,PAUSAS!AM$3,BASE!$G:$G,PAUSAS!$B130)))</f>
        <v/>
      </c>
      <c r="AN130" s="18" t="str">
        <f>IF(AM130="","",IF(SUMIFS(METAS!$D:$D,METAS!$B:$B,PAUSAS!$E130)&gt;=AM130,0,AM130-SUMIFS(METAS!$D:$D,METAS!$B:$B,PAUSAS!$E130)))</f>
        <v/>
      </c>
      <c r="AO130" s="28" t="str">
        <f>IF($B130="","",IF(COUNTIF(BASE!$A:$A,PAUSAS!AO$3)=0,"",SUMIFS(BASE!$AA:$AA,BASE!$A:$A,PAUSAS!AO$3,BASE!$G:$G,PAUSAS!$B130)))</f>
        <v/>
      </c>
      <c r="AP130" s="28" t="str">
        <f>IF(AO130="","",IF(SUMIFS(METAS!$D:$D,METAS!$B:$B,PAUSAS!$E130)&gt;=AO130,0,AO130-SUMIFS(METAS!$D:$D,METAS!$B:$B,PAUSAS!$E130)))</f>
        <v/>
      </c>
      <c r="AQ130" s="18" t="str">
        <f>IF($B130="","",IF(COUNTIF(BASE!$A:$A,PAUSAS!AQ$3)=0,"",SUMIFS(BASE!$AA:$AA,BASE!$A:$A,PAUSAS!AQ$3,BASE!$G:$G,PAUSAS!$B130)))</f>
        <v/>
      </c>
      <c r="AR130" s="18" t="str">
        <f>IF(AQ130="","",IF(SUMIFS(METAS!$D:$D,METAS!$B:$B,PAUSAS!$E130)&gt;=AQ130,0,AQ130-SUMIFS(METAS!$D:$D,METAS!$B:$B,PAUSAS!$E130)))</f>
        <v/>
      </c>
      <c r="AS130" s="28" t="str">
        <f>IF($B130="","",IF(COUNTIF(BASE!$A:$A,PAUSAS!AS$3)=0,"",SUMIFS(BASE!$AA:$AA,BASE!$A:$A,PAUSAS!AS$3,BASE!$G:$G,PAUSAS!$B130)))</f>
        <v/>
      </c>
      <c r="AT130" s="28" t="str">
        <f>IF(AS130="","",IF(SUMIFS(METAS!$D:$D,METAS!$B:$B,PAUSAS!$E130)&gt;=AS130,0,AS130-SUMIFS(METAS!$D:$D,METAS!$B:$B,PAUSAS!$E130)))</f>
        <v/>
      </c>
      <c r="AU130" s="18" t="str">
        <f>IF($B130="","",IF(COUNTIF(BASE!$A:$A,PAUSAS!AU$3)=0,"",SUMIFS(BASE!$AA:$AA,BASE!$A:$A,PAUSAS!AU$3,BASE!$G:$G,PAUSAS!$B130)))</f>
        <v/>
      </c>
      <c r="AV130" s="18" t="str">
        <f>IF(AU130="","",IF(SUMIFS(METAS!$D:$D,METAS!$B:$B,PAUSAS!$E130)&gt;=AU130,0,AU130-SUMIFS(METAS!$D:$D,METAS!$B:$B,PAUSAS!$E130)))</f>
        <v/>
      </c>
      <c r="AW130" s="28" t="str">
        <f>IF($B130="","",IF(COUNTIF(BASE!$A:$A,PAUSAS!AW$3)=0,"",SUMIFS(BASE!$AA:$AA,BASE!$A:$A,PAUSAS!AW$3,BASE!$G:$G,PAUSAS!$B130)))</f>
        <v/>
      </c>
      <c r="AX130" s="28" t="str">
        <f>IF(AW130="","",IF(SUMIFS(METAS!$D:$D,METAS!$B:$B,PAUSAS!$E130)&gt;=AW130,0,AW130-SUMIFS(METAS!$D:$D,METAS!$B:$B,PAUSAS!$E130)))</f>
        <v/>
      </c>
      <c r="AY130" s="18" t="str">
        <f>IF($B130="","",IF(COUNTIF(BASE!$A:$A,PAUSAS!AY$3)=0,"",SUMIFS(BASE!$AA:$AA,BASE!$A:$A,PAUSAS!AY$3,BASE!$G:$G,PAUSAS!$B130)))</f>
        <v/>
      </c>
      <c r="AZ130" s="18" t="str">
        <f>IF(AY130="","",IF(SUMIFS(METAS!$D:$D,METAS!$B:$B,PAUSAS!$E130)&gt;=AY130,0,AY130-SUMIFS(METAS!$D:$D,METAS!$B:$B,PAUSAS!$E130)))</f>
        <v/>
      </c>
      <c r="BA130" s="28" t="str">
        <f>IF($B130="","",IF(COUNTIF(BASE!$A:$A,PAUSAS!BA$3)=0,"",SUMIFS(BASE!$AA:$AA,BASE!$A:$A,PAUSAS!BA$3,BASE!$G:$G,PAUSAS!$B130)))</f>
        <v/>
      </c>
      <c r="BB130" s="28" t="str">
        <f>IF(BA130="","",IF(SUMIFS(METAS!$D:$D,METAS!$B:$B,PAUSAS!$E130)&gt;=BA130,0,BA130-SUMIFS(METAS!$D:$D,METAS!$B:$B,PAUSAS!$E130)))</f>
        <v/>
      </c>
      <c r="BC130" s="18" t="str">
        <f>IF($B130="","",IF(COUNTIF(BASE!$A:$A,PAUSAS!BC$3)=0,"",SUMIFS(BASE!$AA:$AA,BASE!$A:$A,PAUSAS!BC$3,BASE!$G:$G,PAUSAS!$B130)))</f>
        <v/>
      </c>
      <c r="BD130" s="18" t="str">
        <f>IF(BC130="","",IF(SUMIFS(METAS!$D:$D,METAS!$B:$B,PAUSAS!$E130)&gt;=BC130,0,BC130-SUMIFS(METAS!$D:$D,METAS!$B:$B,PAUSAS!$E130)))</f>
        <v/>
      </c>
      <c r="BE130" s="28" t="str">
        <f>IF($B130="","",IF(COUNTIF(BASE!$A:$A,PAUSAS!BE$3)=0,"",SUMIFS(BASE!$AA:$AA,BASE!$A:$A,PAUSAS!BE$3,BASE!$G:$G,PAUSAS!$B130)))</f>
        <v/>
      </c>
      <c r="BF130" s="28" t="str">
        <f>IF(BE130="","",IF(SUMIFS(METAS!$D:$D,METAS!$B:$B,PAUSAS!$E130)&gt;=BE130,0,BE130-SUMIFS(METAS!$D:$D,METAS!$B:$B,PAUSAS!$E130)))</f>
        <v/>
      </c>
      <c r="BG130" s="18" t="str">
        <f>IF($B130="","",IF(COUNTIF(BASE!$A:$A,PAUSAS!BG$3)=0,"",SUMIFS(BASE!$AA:$AA,BASE!$A:$A,PAUSAS!BG$3,BASE!$G:$G,PAUSAS!$B130)))</f>
        <v/>
      </c>
      <c r="BH130" s="18" t="str">
        <f>IF(BG130="","",IF(SUMIFS(METAS!$D:$D,METAS!$B:$B,PAUSAS!$E130)&gt;=BG130,0,BG130-SUMIFS(METAS!$D:$D,METAS!$B:$B,PAUSAS!$E130)))</f>
        <v/>
      </c>
      <c r="BI130" s="28" t="str">
        <f>IF($B130="","",IF(COUNTIF(BASE!$A:$A,PAUSAS!BI$3)=0,"",SUMIFS(BASE!$AA:$AA,BASE!$A:$A,PAUSAS!BI$3,BASE!$G:$G,PAUSAS!$B130)))</f>
        <v/>
      </c>
      <c r="BJ130" s="28" t="str">
        <f>IF(BI130="","",IF(SUMIFS(METAS!$D:$D,METAS!$B:$B,PAUSAS!$E130)&gt;=BI130,0,BI130-SUMIFS(METAS!$D:$D,METAS!$B:$B,PAUSAS!$E130)))</f>
        <v/>
      </c>
      <c r="BK130" s="18" t="str">
        <f>IF($B130="","",IF(COUNTIF(BASE!$A:$A,PAUSAS!BK$3)=0,"",SUMIFS(BASE!$AA:$AA,BASE!$A:$A,PAUSAS!BK$3,BASE!$G:$G,PAUSAS!$B130)))</f>
        <v/>
      </c>
      <c r="BL130" s="18" t="str">
        <f>IF(BK130="","",IF(SUMIFS(METAS!$D:$D,METAS!$B:$B,PAUSAS!$E130)&gt;=BK130,0,BK130-SUMIFS(METAS!$D:$D,METAS!$B:$B,PAUSAS!$E130)))</f>
        <v/>
      </c>
      <c r="BM130" s="28" t="str">
        <f>IF($B130="","",IF(COUNTIF(BASE!$A:$A,PAUSAS!BM$3)=0,"",SUMIFS(BASE!$AA:$AA,BASE!$A:$A,PAUSAS!BM$3,BASE!$G:$G,PAUSAS!$B130)))</f>
        <v/>
      </c>
      <c r="BN130" s="28" t="str">
        <f>IF(BM130="","",IF(SUMIFS(METAS!$D:$D,METAS!$B:$B,PAUSAS!$E130)&gt;=BM130,0,BM130-SUMIFS(METAS!$D:$D,METAS!$B:$B,PAUSAS!$E130)))</f>
        <v/>
      </c>
      <c r="BO130" s="18" t="str">
        <f>IF($B130="","",IF(COUNTIF(BASE!$A:$A,PAUSAS!BO$3)=0,"",SUMIFS(BASE!$AA:$AA,BASE!$A:$A,PAUSAS!BO$3,BASE!$G:$G,PAUSAS!$B130)))</f>
        <v/>
      </c>
      <c r="BP130" s="18" t="str">
        <f>IF(BO130="","",IF(SUMIFS(METAS!$D:$D,METAS!$B:$B,PAUSAS!$E130)&gt;=BO130,0,BO130-SUMIFS(METAS!$D:$D,METAS!$B:$B,PAUSAS!$E130)))</f>
        <v/>
      </c>
      <c r="BQ130" s="28" t="str">
        <f>IF($B130="","",IF(COUNTIF(BASE!$A:$A,PAUSAS!BQ$3)=0,"",SUMIFS(BASE!$AA:$AA,BASE!$A:$A,PAUSAS!BQ$3,BASE!$G:$G,PAUSAS!$B130)))</f>
        <v/>
      </c>
      <c r="BR130" s="28" t="str">
        <f>IF(BQ130="","",IF(SUMIFS(METAS!$D:$D,METAS!$B:$B,PAUSAS!$E130)&gt;=BQ130,0,BQ130-SUMIFS(METAS!$D:$D,METAS!$B:$B,PAUSAS!$E130)))</f>
        <v/>
      </c>
      <c r="BS130" s="18" t="str">
        <f>IF($B130="","",IF(COUNTIF(BASE!$A:$A,PAUSAS!BS$3)=0,"",SUMIFS(BASE!$AA:$AA,BASE!$A:$A,PAUSAS!BS$3,BASE!$G:$G,PAUSAS!$B130)))</f>
        <v/>
      </c>
      <c r="BT130" s="18" t="str">
        <f>IF(BS130="","",IF(SUMIFS(METAS!$D:$D,METAS!$B:$B,PAUSAS!$E130)&gt;=BS130,0,BS130-SUMIFS(METAS!$D:$D,METAS!$B:$B,PAUSAS!$E130)))</f>
        <v/>
      </c>
      <c r="BU130" s="28" t="str">
        <f>IF($B130="","",IF(COUNTIF(BASE!$A:$A,PAUSAS!BU$3)=0,"",SUMIFS(BASE!$AA:$AA,BASE!$A:$A,PAUSAS!BU$3,BASE!$G:$G,PAUSAS!$B130)))</f>
        <v/>
      </c>
      <c r="BV130" s="28" t="str">
        <f>IF(BU130="","",IF(SUMIFS(METAS!$D:$D,METAS!$B:$B,PAUSAS!$E130)&gt;=BU130,0,BU130-SUMIFS(METAS!$D:$D,METAS!$B:$B,PAUSAS!$E130)))</f>
        <v/>
      </c>
    </row>
    <row r="131" spans="2:74" s="8" customFormat="1" x14ac:dyDescent="0.25">
      <c r="B131" s="50"/>
      <c r="C131" s="16" t="str">
        <f>IF($B131="","",VLOOKUP($B131,EQUIPE!$B:$E,2,0))</f>
        <v/>
      </c>
      <c r="D131" s="16" t="str">
        <f>IF($B131="","",VLOOKUP($B131,EQUIPE!$B:$F,5,0))</f>
        <v/>
      </c>
      <c r="E131" s="18" t="str">
        <f>IF($B131="","",VLOOKUP($B131,EQUIPE!$B:$E,3,0))</f>
        <v/>
      </c>
      <c r="F131" s="16" t="str">
        <f>IF($B131="","",VLOOKUP($B131,EQUIPE!$B:$E,4,0))</f>
        <v/>
      </c>
      <c r="H131" s="18" t="str">
        <f>IF($B131="","",SUMIFS(ABS!$H:$H,ABS!$B:$B,PAUSAS!$B131)*SUMIFS(METAS!$D:$D,METAS!$B:$B,PAUSAS!$E131))</f>
        <v/>
      </c>
      <c r="I131" s="18" t="str">
        <f t="shared" si="5"/>
        <v/>
      </c>
      <c r="J131" s="18" t="str">
        <f t="shared" si="6"/>
        <v/>
      </c>
      <c r="K131" s="19" t="str">
        <f t="shared" si="4"/>
        <v/>
      </c>
      <c r="M131" s="28" t="str">
        <f>IF($B131="","",IF(COUNTIF(BASE!$A:$A,PAUSAS!M$3)=0,"",SUMIFS(BASE!$AA:$AA,BASE!$A:$A,PAUSAS!M$3,BASE!$G:$G,PAUSAS!$B131)))</f>
        <v/>
      </c>
      <c r="N131" s="28" t="str">
        <f>IF(M131="","",IF(SUMIFS(METAS!$D:$D,METAS!$B:$B,PAUSAS!$E131)&gt;=M131,0,M131-SUMIFS(METAS!$D:$D,METAS!$B:$B,PAUSAS!$E131)))</f>
        <v/>
      </c>
      <c r="O131" s="18" t="str">
        <f>IF($B131="","",IF(COUNTIF(BASE!$A:$A,PAUSAS!O$3)=0,"",SUMIFS(BASE!$AA:$AA,BASE!$A:$A,PAUSAS!O$3,BASE!$G:$G,PAUSAS!$B131)))</f>
        <v/>
      </c>
      <c r="P131" s="18" t="str">
        <f>IF(O131="","",IF(SUMIFS(METAS!$D:$D,METAS!$B:$B,PAUSAS!$E131)&gt;=O131,0,O131-SUMIFS(METAS!$D:$D,METAS!$B:$B,PAUSAS!$E131)))</f>
        <v/>
      </c>
      <c r="Q131" s="28" t="str">
        <f>IF($B131="","",IF(COUNTIF(BASE!$A:$A,PAUSAS!Q$3)=0,"",SUMIFS(BASE!$AA:$AA,BASE!$A:$A,PAUSAS!Q$3,BASE!$G:$G,PAUSAS!$B131)))</f>
        <v/>
      </c>
      <c r="R131" s="28" t="str">
        <f>IF(Q131="","",IF(SUMIFS(METAS!$D:$D,METAS!$B:$B,PAUSAS!$E131)&gt;=Q131,0,Q131-SUMIFS(METAS!$D:$D,METAS!$B:$B,PAUSAS!$E131)))</f>
        <v/>
      </c>
      <c r="S131" s="18" t="str">
        <f>IF($B131="","",IF(COUNTIF(BASE!$A:$A,PAUSAS!S$3)=0,"",SUMIFS(BASE!$AA:$AA,BASE!$A:$A,PAUSAS!S$3,BASE!$G:$G,PAUSAS!$B131)))</f>
        <v/>
      </c>
      <c r="T131" s="18" t="str">
        <f>IF(S131="","",IF(SUMIFS(METAS!$D:$D,METAS!$B:$B,PAUSAS!$E131)&gt;=S131,0,S131-SUMIFS(METAS!$D:$D,METAS!$B:$B,PAUSAS!$E131)))</f>
        <v/>
      </c>
      <c r="U131" s="28" t="str">
        <f>IF($B131="","",IF(COUNTIF(BASE!$A:$A,PAUSAS!U$3)=0,"",SUMIFS(BASE!$AA:$AA,BASE!$A:$A,PAUSAS!U$3,BASE!$G:$G,PAUSAS!$B131)))</f>
        <v/>
      </c>
      <c r="V131" s="28" t="str">
        <f>IF(U131="","",IF(SUMIFS(METAS!$D:$D,METAS!$B:$B,PAUSAS!$E131)&gt;=U131,0,U131-SUMIFS(METAS!$D:$D,METAS!$B:$B,PAUSAS!$E131)))</f>
        <v/>
      </c>
      <c r="W131" s="18" t="str">
        <f>IF($B131="","",IF(COUNTIF(BASE!$A:$A,PAUSAS!W$3)=0,"",SUMIFS(BASE!$AA:$AA,BASE!$A:$A,PAUSAS!W$3,BASE!$G:$G,PAUSAS!$B131)))</f>
        <v/>
      </c>
      <c r="X131" s="18" t="str">
        <f>IF(W131="","",IF(SUMIFS(METAS!$D:$D,METAS!$B:$B,PAUSAS!$E131)&gt;=W131,0,W131-SUMIFS(METAS!$D:$D,METAS!$B:$B,PAUSAS!$E131)))</f>
        <v/>
      </c>
      <c r="Y131" s="28" t="str">
        <f>IF($B131="","",IF(COUNTIF(BASE!$A:$A,PAUSAS!Y$3)=0,"",SUMIFS(BASE!$AA:$AA,BASE!$A:$A,PAUSAS!Y$3,BASE!$G:$G,PAUSAS!$B131)))</f>
        <v/>
      </c>
      <c r="Z131" s="28" t="str">
        <f>IF(Y131="","",IF(SUMIFS(METAS!$D:$D,METAS!$B:$B,PAUSAS!$E131)&gt;=Y131,0,Y131-SUMIFS(METAS!$D:$D,METAS!$B:$B,PAUSAS!$E131)))</f>
        <v/>
      </c>
      <c r="AA131" s="18" t="str">
        <f>IF($B131="","",IF(COUNTIF(BASE!$A:$A,PAUSAS!AA$3)=0,"",SUMIFS(BASE!$AA:$AA,BASE!$A:$A,PAUSAS!AA$3,BASE!$G:$G,PAUSAS!$B131)))</f>
        <v/>
      </c>
      <c r="AB131" s="18" t="str">
        <f>IF(AA131="","",IF(SUMIFS(METAS!$D:$D,METAS!$B:$B,PAUSAS!$E131)&gt;=AA131,0,AA131-SUMIFS(METAS!$D:$D,METAS!$B:$B,PAUSAS!$E131)))</f>
        <v/>
      </c>
      <c r="AC131" s="28" t="str">
        <f>IF($B131="","",IF(COUNTIF(BASE!$A:$A,PAUSAS!AC$3)=0,"",SUMIFS(BASE!$AA:$AA,BASE!$A:$A,PAUSAS!AC$3,BASE!$G:$G,PAUSAS!$B131)))</f>
        <v/>
      </c>
      <c r="AD131" s="28" t="str">
        <f>IF(AC131="","",IF(SUMIFS(METAS!$D:$D,METAS!$B:$B,PAUSAS!$E131)&gt;=AC131,0,AC131-SUMIFS(METAS!$D:$D,METAS!$B:$B,PAUSAS!$E131)))</f>
        <v/>
      </c>
      <c r="AE131" s="18" t="str">
        <f>IF($B131="","",IF(COUNTIF(BASE!$A:$A,PAUSAS!AE$3)=0,"",SUMIFS(BASE!$AA:$AA,BASE!$A:$A,PAUSAS!AE$3,BASE!$G:$G,PAUSAS!$B131)))</f>
        <v/>
      </c>
      <c r="AF131" s="18" t="str">
        <f>IF(AE131="","",IF(SUMIFS(METAS!$D:$D,METAS!$B:$B,PAUSAS!$E131)&gt;=AE131,0,AE131-SUMIFS(METAS!$D:$D,METAS!$B:$B,PAUSAS!$E131)))</f>
        <v/>
      </c>
      <c r="AG131" s="28" t="str">
        <f>IF($B131="","",IF(COUNTIF(BASE!$A:$A,PAUSAS!AG$3)=0,"",SUMIFS(BASE!$AA:$AA,BASE!$A:$A,PAUSAS!AG$3,BASE!$G:$G,PAUSAS!$B131)))</f>
        <v/>
      </c>
      <c r="AH131" s="28" t="str">
        <f>IF(AG131="","",IF(SUMIFS(METAS!$D:$D,METAS!$B:$B,PAUSAS!$E131)&gt;=AG131,0,AG131-SUMIFS(METAS!$D:$D,METAS!$B:$B,PAUSAS!$E131)))</f>
        <v/>
      </c>
      <c r="AI131" s="18" t="str">
        <f>IF($B131="","",IF(COUNTIF(BASE!$A:$A,PAUSAS!AI$3)=0,"",SUMIFS(BASE!$AA:$AA,BASE!$A:$A,PAUSAS!AI$3,BASE!$G:$G,PAUSAS!$B131)))</f>
        <v/>
      </c>
      <c r="AJ131" s="18" t="str">
        <f>IF(AI131="","",IF(SUMIFS(METAS!$D:$D,METAS!$B:$B,PAUSAS!$E131)&gt;=AI131,0,AI131-SUMIFS(METAS!$D:$D,METAS!$B:$B,PAUSAS!$E131)))</f>
        <v/>
      </c>
      <c r="AK131" s="28" t="str">
        <f>IF($B131="","",IF(COUNTIF(BASE!$A:$A,PAUSAS!AK$3)=0,"",SUMIFS(BASE!$AA:$AA,BASE!$A:$A,PAUSAS!AK$3,BASE!$G:$G,PAUSAS!$B131)))</f>
        <v/>
      </c>
      <c r="AL131" s="28" t="str">
        <f>IF(AK131="","",IF(SUMIFS(METAS!$D:$D,METAS!$B:$B,PAUSAS!$E131)&gt;=AK131,0,AK131-SUMIFS(METAS!$D:$D,METAS!$B:$B,PAUSAS!$E131)))</f>
        <v/>
      </c>
      <c r="AM131" s="18" t="str">
        <f>IF($B131="","",IF(COUNTIF(BASE!$A:$A,PAUSAS!AM$3)=0,"",SUMIFS(BASE!$AA:$AA,BASE!$A:$A,PAUSAS!AM$3,BASE!$G:$G,PAUSAS!$B131)))</f>
        <v/>
      </c>
      <c r="AN131" s="18" t="str">
        <f>IF(AM131="","",IF(SUMIFS(METAS!$D:$D,METAS!$B:$B,PAUSAS!$E131)&gt;=AM131,0,AM131-SUMIFS(METAS!$D:$D,METAS!$B:$B,PAUSAS!$E131)))</f>
        <v/>
      </c>
      <c r="AO131" s="28" t="str">
        <f>IF($B131="","",IF(COUNTIF(BASE!$A:$A,PAUSAS!AO$3)=0,"",SUMIFS(BASE!$AA:$AA,BASE!$A:$A,PAUSAS!AO$3,BASE!$G:$G,PAUSAS!$B131)))</f>
        <v/>
      </c>
      <c r="AP131" s="28" t="str">
        <f>IF(AO131="","",IF(SUMIFS(METAS!$D:$D,METAS!$B:$B,PAUSAS!$E131)&gt;=AO131,0,AO131-SUMIFS(METAS!$D:$D,METAS!$B:$B,PAUSAS!$E131)))</f>
        <v/>
      </c>
      <c r="AQ131" s="18" t="str">
        <f>IF($B131="","",IF(COUNTIF(BASE!$A:$A,PAUSAS!AQ$3)=0,"",SUMIFS(BASE!$AA:$AA,BASE!$A:$A,PAUSAS!AQ$3,BASE!$G:$G,PAUSAS!$B131)))</f>
        <v/>
      </c>
      <c r="AR131" s="18" t="str">
        <f>IF(AQ131="","",IF(SUMIFS(METAS!$D:$D,METAS!$B:$B,PAUSAS!$E131)&gt;=AQ131,0,AQ131-SUMIFS(METAS!$D:$D,METAS!$B:$B,PAUSAS!$E131)))</f>
        <v/>
      </c>
      <c r="AS131" s="28" t="str">
        <f>IF($B131="","",IF(COUNTIF(BASE!$A:$A,PAUSAS!AS$3)=0,"",SUMIFS(BASE!$AA:$AA,BASE!$A:$A,PAUSAS!AS$3,BASE!$G:$G,PAUSAS!$B131)))</f>
        <v/>
      </c>
      <c r="AT131" s="28" t="str">
        <f>IF(AS131="","",IF(SUMIFS(METAS!$D:$D,METAS!$B:$B,PAUSAS!$E131)&gt;=AS131,0,AS131-SUMIFS(METAS!$D:$D,METAS!$B:$B,PAUSAS!$E131)))</f>
        <v/>
      </c>
      <c r="AU131" s="18" t="str">
        <f>IF($B131="","",IF(COUNTIF(BASE!$A:$A,PAUSAS!AU$3)=0,"",SUMIFS(BASE!$AA:$AA,BASE!$A:$A,PAUSAS!AU$3,BASE!$G:$G,PAUSAS!$B131)))</f>
        <v/>
      </c>
      <c r="AV131" s="18" t="str">
        <f>IF(AU131="","",IF(SUMIFS(METAS!$D:$D,METAS!$B:$B,PAUSAS!$E131)&gt;=AU131,0,AU131-SUMIFS(METAS!$D:$D,METAS!$B:$B,PAUSAS!$E131)))</f>
        <v/>
      </c>
      <c r="AW131" s="28" t="str">
        <f>IF($B131="","",IF(COUNTIF(BASE!$A:$A,PAUSAS!AW$3)=0,"",SUMIFS(BASE!$AA:$AA,BASE!$A:$A,PAUSAS!AW$3,BASE!$G:$G,PAUSAS!$B131)))</f>
        <v/>
      </c>
      <c r="AX131" s="28" t="str">
        <f>IF(AW131="","",IF(SUMIFS(METAS!$D:$D,METAS!$B:$B,PAUSAS!$E131)&gt;=AW131,0,AW131-SUMIFS(METAS!$D:$D,METAS!$B:$B,PAUSAS!$E131)))</f>
        <v/>
      </c>
      <c r="AY131" s="18" t="str">
        <f>IF($B131="","",IF(COUNTIF(BASE!$A:$A,PAUSAS!AY$3)=0,"",SUMIFS(BASE!$AA:$AA,BASE!$A:$A,PAUSAS!AY$3,BASE!$G:$G,PAUSAS!$B131)))</f>
        <v/>
      </c>
      <c r="AZ131" s="18" t="str">
        <f>IF(AY131="","",IF(SUMIFS(METAS!$D:$D,METAS!$B:$B,PAUSAS!$E131)&gt;=AY131,0,AY131-SUMIFS(METAS!$D:$D,METAS!$B:$B,PAUSAS!$E131)))</f>
        <v/>
      </c>
      <c r="BA131" s="28" t="str">
        <f>IF($B131="","",IF(COUNTIF(BASE!$A:$A,PAUSAS!BA$3)=0,"",SUMIFS(BASE!$AA:$AA,BASE!$A:$A,PAUSAS!BA$3,BASE!$G:$G,PAUSAS!$B131)))</f>
        <v/>
      </c>
      <c r="BB131" s="28" t="str">
        <f>IF(BA131="","",IF(SUMIFS(METAS!$D:$D,METAS!$B:$B,PAUSAS!$E131)&gt;=BA131,0,BA131-SUMIFS(METAS!$D:$D,METAS!$B:$B,PAUSAS!$E131)))</f>
        <v/>
      </c>
      <c r="BC131" s="18" t="str">
        <f>IF($B131="","",IF(COUNTIF(BASE!$A:$A,PAUSAS!BC$3)=0,"",SUMIFS(BASE!$AA:$AA,BASE!$A:$A,PAUSAS!BC$3,BASE!$G:$G,PAUSAS!$B131)))</f>
        <v/>
      </c>
      <c r="BD131" s="18" t="str">
        <f>IF(BC131="","",IF(SUMIFS(METAS!$D:$D,METAS!$B:$B,PAUSAS!$E131)&gt;=BC131,0,BC131-SUMIFS(METAS!$D:$D,METAS!$B:$B,PAUSAS!$E131)))</f>
        <v/>
      </c>
      <c r="BE131" s="28" t="str">
        <f>IF($B131="","",IF(COUNTIF(BASE!$A:$A,PAUSAS!BE$3)=0,"",SUMIFS(BASE!$AA:$AA,BASE!$A:$A,PAUSAS!BE$3,BASE!$G:$G,PAUSAS!$B131)))</f>
        <v/>
      </c>
      <c r="BF131" s="28" t="str">
        <f>IF(BE131="","",IF(SUMIFS(METAS!$D:$D,METAS!$B:$B,PAUSAS!$E131)&gt;=BE131,0,BE131-SUMIFS(METAS!$D:$D,METAS!$B:$B,PAUSAS!$E131)))</f>
        <v/>
      </c>
      <c r="BG131" s="18" t="str">
        <f>IF($B131="","",IF(COUNTIF(BASE!$A:$A,PAUSAS!BG$3)=0,"",SUMIFS(BASE!$AA:$AA,BASE!$A:$A,PAUSAS!BG$3,BASE!$G:$G,PAUSAS!$B131)))</f>
        <v/>
      </c>
      <c r="BH131" s="18" t="str">
        <f>IF(BG131="","",IF(SUMIFS(METAS!$D:$D,METAS!$B:$B,PAUSAS!$E131)&gt;=BG131,0,BG131-SUMIFS(METAS!$D:$D,METAS!$B:$B,PAUSAS!$E131)))</f>
        <v/>
      </c>
      <c r="BI131" s="28" t="str">
        <f>IF($B131="","",IF(COUNTIF(BASE!$A:$A,PAUSAS!BI$3)=0,"",SUMIFS(BASE!$AA:$AA,BASE!$A:$A,PAUSAS!BI$3,BASE!$G:$G,PAUSAS!$B131)))</f>
        <v/>
      </c>
      <c r="BJ131" s="28" t="str">
        <f>IF(BI131="","",IF(SUMIFS(METAS!$D:$D,METAS!$B:$B,PAUSAS!$E131)&gt;=BI131,0,BI131-SUMIFS(METAS!$D:$D,METAS!$B:$B,PAUSAS!$E131)))</f>
        <v/>
      </c>
      <c r="BK131" s="18" t="str">
        <f>IF($B131="","",IF(COUNTIF(BASE!$A:$A,PAUSAS!BK$3)=0,"",SUMIFS(BASE!$AA:$AA,BASE!$A:$A,PAUSAS!BK$3,BASE!$G:$G,PAUSAS!$B131)))</f>
        <v/>
      </c>
      <c r="BL131" s="18" t="str">
        <f>IF(BK131="","",IF(SUMIFS(METAS!$D:$D,METAS!$B:$B,PAUSAS!$E131)&gt;=BK131,0,BK131-SUMIFS(METAS!$D:$D,METAS!$B:$B,PAUSAS!$E131)))</f>
        <v/>
      </c>
      <c r="BM131" s="28" t="str">
        <f>IF($B131="","",IF(COUNTIF(BASE!$A:$A,PAUSAS!BM$3)=0,"",SUMIFS(BASE!$AA:$AA,BASE!$A:$A,PAUSAS!BM$3,BASE!$G:$G,PAUSAS!$B131)))</f>
        <v/>
      </c>
      <c r="BN131" s="28" t="str">
        <f>IF(BM131="","",IF(SUMIFS(METAS!$D:$D,METAS!$B:$B,PAUSAS!$E131)&gt;=BM131,0,BM131-SUMIFS(METAS!$D:$D,METAS!$B:$B,PAUSAS!$E131)))</f>
        <v/>
      </c>
      <c r="BO131" s="18" t="str">
        <f>IF($B131="","",IF(COUNTIF(BASE!$A:$A,PAUSAS!BO$3)=0,"",SUMIFS(BASE!$AA:$AA,BASE!$A:$A,PAUSAS!BO$3,BASE!$G:$G,PAUSAS!$B131)))</f>
        <v/>
      </c>
      <c r="BP131" s="18" t="str">
        <f>IF(BO131="","",IF(SUMIFS(METAS!$D:$D,METAS!$B:$B,PAUSAS!$E131)&gt;=BO131,0,BO131-SUMIFS(METAS!$D:$D,METAS!$B:$B,PAUSAS!$E131)))</f>
        <v/>
      </c>
      <c r="BQ131" s="28" t="str">
        <f>IF($B131="","",IF(COUNTIF(BASE!$A:$A,PAUSAS!BQ$3)=0,"",SUMIFS(BASE!$AA:$AA,BASE!$A:$A,PAUSAS!BQ$3,BASE!$G:$G,PAUSAS!$B131)))</f>
        <v/>
      </c>
      <c r="BR131" s="28" t="str">
        <f>IF(BQ131="","",IF(SUMIFS(METAS!$D:$D,METAS!$B:$B,PAUSAS!$E131)&gt;=BQ131,0,BQ131-SUMIFS(METAS!$D:$D,METAS!$B:$B,PAUSAS!$E131)))</f>
        <v/>
      </c>
      <c r="BS131" s="18" t="str">
        <f>IF($B131="","",IF(COUNTIF(BASE!$A:$A,PAUSAS!BS$3)=0,"",SUMIFS(BASE!$AA:$AA,BASE!$A:$A,PAUSAS!BS$3,BASE!$G:$G,PAUSAS!$B131)))</f>
        <v/>
      </c>
      <c r="BT131" s="18" t="str">
        <f>IF(BS131="","",IF(SUMIFS(METAS!$D:$D,METAS!$B:$B,PAUSAS!$E131)&gt;=BS131,0,BS131-SUMIFS(METAS!$D:$D,METAS!$B:$B,PAUSAS!$E131)))</f>
        <v/>
      </c>
      <c r="BU131" s="28" t="str">
        <f>IF($B131="","",IF(COUNTIF(BASE!$A:$A,PAUSAS!BU$3)=0,"",SUMIFS(BASE!$AA:$AA,BASE!$A:$A,PAUSAS!BU$3,BASE!$G:$G,PAUSAS!$B131)))</f>
        <v/>
      </c>
      <c r="BV131" s="28" t="str">
        <f>IF(BU131="","",IF(SUMIFS(METAS!$D:$D,METAS!$B:$B,PAUSAS!$E131)&gt;=BU131,0,BU131-SUMIFS(METAS!$D:$D,METAS!$B:$B,PAUSAS!$E131)))</f>
        <v/>
      </c>
    </row>
    <row r="132" spans="2:74" s="8" customFormat="1" x14ac:dyDescent="0.25">
      <c r="B132" s="50"/>
      <c r="C132" s="16" t="str">
        <f>IF($B132="","",VLOOKUP($B132,EQUIPE!$B:$E,2,0))</f>
        <v/>
      </c>
      <c r="D132" s="16" t="str">
        <f>IF($B132="","",VLOOKUP($B132,EQUIPE!$B:$F,5,0))</f>
        <v/>
      </c>
      <c r="E132" s="18" t="str">
        <f>IF($B132="","",VLOOKUP($B132,EQUIPE!$B:$E,3,0))</f>
        <v/>
      </c>
      <c r="F132" s="16" t="str">
        <f>IF($B132="","",VLOOKUP($B132,EQUIPE!$B:$E,4,0))</f>
        <v/>
      </c>
      <c r="H132" s="18" t="str">
        <f>IF($B132="","",SUMIFS(ABS!$H:$H,ABS!$B:$B,PAUSAS!$B132)*SUMIFS(METAS!$D:$D,METAS!$B:$B,PAUSAS!$E132))</f>
        <v/>
      </c>
      <c r="I132" s="18" t="str">
        <f t="shared" si="5"/>
        <v/>
      </c>
      <c r="J132" s="18" t="str">
        <f t="shared" si="6"/>
        <v/>
      </c>
      <c r="K132" s="19" t="str">
        <f t="shared" si="4"/>
        <v/>
      </c>
      <c r="M132" s="28" t="str">
        <f>IF($B132="","",IF(COUNTIF(BASE!$A:$A,PAUSAS!M$3)=0,"",SUMIFS(BASE!$AA:$AA,BASE!$A:$A,PAUSAS!M$3,BASE!$G:$G,PAUSAS!$B132)))</f>
        <v/>
      </c>
      <c r="N132" s="28" t="str">
        <f>IF(M132="","",IF(SUMIFS(METAS!$D:$D,METAS!$B:$B,PAUSAS!$E132)&gt;=M132,0,M132-SUMIFS(METAS!$D:$D,METAS!$B:$B,PAUSAS!$E132)))</f>
        <v/>
      </c>
      <c r="O132" s="18" t="str">
        <f>IF($B132="","",IF(COUNTIF(BASE!$A:$A,PAUSAS!O$3)=0,"",SUMIFS(BASE!$AA:$AA,BASE!$A:$A,PAUSAS!O$3,BASE!$G:$G,PAUSAS!$B132)))</f>
        <v/>
      </c>
      <c r="P132" s="18" t="str">
        <f>IF(O132="","",IF(SUMIFS(METAS!$D:$D,METAS!$B:$B,PAUSAS!$E132)&gt;=O132,0,O132-SUMIFS(METAS!$D:$D,METAS!$B:$B,PAUSAS!$E132)))</f>
        <v/>
      </c>
      <c r="Q132" s="28" t="str">
        <f>IF($B132="","",IF(COUNTIF(BASE!$A:$A,PAUSAS!Q$3)=0,"",SUMIFS(BASE!$AA:$AA,BASE!$A:$A,PAUSAS!Q$3,BASE!$G:$G,PAUSAS!$B132)))</f>
        <v/>
      </c>
      <c r="R132" s="28" t="str">
        <f>IF(Q132="","",IF(SUMIFS(METAS!$D:$D,METAS!$B:$B,PAUSAS!$E132)&gt;=Q132,0,Q132-SUMIFS(METAS!$D:$D,METAS!$B:$B,PAUSAS!$E132)))</f>
        <v/>
      </c>
      <c r="S132" s="18" t="str">
        <f>IF($B132="","",IF(COUNTIF(BASE!$A:$A,PAUSAS!S$3)=0,"",SUMIFS(BASE!$AA:$AA,BASE!$A:$A,PAUSAS!S$3,BASE!$G:$G,PAUSAS!$B132)))</f>
        <v/>
      </c>
      <c r="T132" s="18" t="str">
        <f>IF(S132="","",IF(SUMIFS(METAS!$D:$D,METAS!$B:$B,PAUSAS!$E132)&gt;=S132,0,S132-SUMIFS(METAS!$D:$D,METAS!$B:$B,PAUSAS!$E132)))</f>
        <v/>
      </c>
      <c r="U132" s="28" t="str">
        <f>IF($B132="","",IF(COUNTIF(BASE!$A:$A,PAUSAS!U$3)=0,"",SUMIFS(BASE!$AA:$AA,BASE!$A:$A,PAUSAS!U$3,BASE!$G:$G,PAUSAS!$B132)))</f>
        <v/>
      </c>
      <c r="V132" s="28" t="str">
        <f>IF(U132="","",IF(SUMIFS(METAS!$D:$D,METAS!$B:$B,PAUSAS!$E132)&gt;=U132,0,U132-SUMIFS(METAS!$D:$D,METAS!$B:$B,PAUSAS!$E132)))</f>
        <v/>
      </c>
      <c r="W132" s="18" t="str">
        <f>IF($B132="","",IF(COUNTIF(BASE!$A:$A,PAUSAS!W$3)=0,"",SUMIFS(BASE!$AA:$AA,BASE!$A:$A,PAUSAS!W$3,BASE!$G:$G,PAUSAS!$B132)))</f>
        <v/>
      </c>
      <c r="X132" s="18" t="str">
        <f>IF(W132="","",IF(SUMIFS(METAS!$D:$D,METAS!$B:$B,PAUSAS!$E132)&gt;=W132,0,W132-SUMIFS(METAS!$D:$D,METAS!$B:$B,PAUSAS!$E132)))</f>
        <v/>
      </c>
      <c r="Y132" s="28" t="str">
        <f>IF($B132="","",IF(COUNTIF(BASE!$A:$A,PAUSAS!Y$3)=0,"",SUMIFS(BASE!$AA:$AA,BASE!$A:$A,PAUSAS!Y$3,BASE!$G:$G,PAUSAS!$B132)))</f>
        <v/>
      </c>
      <c r="Z132" s="28" t="str">
        <f>IF(Y132="","",IF(SUMIFS(METAS!$D:$D,METAS!$B:$B,PAUSAS!$E132)&gt;=Y132,0,Y132-SUMIFS(METAS!$D:$D,METAS!$B:$B,PAUSAS!$E132)))</f>
        <v/>
      </c>
      <c r="AA132" s="18" t="str">
        <f>IF($B132="","",IF(COUNTIF(BASE!$A:$A,PAUSAS!AA$3)=0,"",SUMIFS(BASE!$AA:$AA,BASE!$A:$A,PAUSAS!AA$3,BASE!$G:$G,PAUSAS!$B132)))</f>
        <v/>
      </c>
      <c r="AB132" s="18" t="str">
        <f>IF(AA132="","",IF(SUMIFS(METAS!$D:$D,METAS!$B:$B,PAUSAS!$E132)&gt;=AA132,0,AA132-SUMIFS(METAS!$D:$D,METAS!$B:$B,PAUSAS!$E132)))</f>
        <v/>
      </c>
      <c r="AC132" s="28" t="str">
        <f>IF($B132="","",IF(COUNTIF(BASE!$A:$A,PAUSAS!AC$3)=0,"",SUMIFS(BASE!$AA:$AA,BASE!$A:$A,PAUSAS!AC$3,BASE!$G:$G,PAUSAS!$B132)))</f>
        <v/>
      </c>
      <c r="AD132" s="28" t="str">
        <f>IF(AC132="","",IF(SUMIFS(METAS!$D:$D,METAS!$B:$B,PAUSAS!$E132)&gt;=AC132,0,AC132-SUMIFS(METAS!$D:$D,METAS!$B:$B,PAUSAS!$E132)))</f>
        <v/>
      </c>
      <c r="AE132" s="18" t="str">
        <f>IF($B132="","",IF(COUNTIF(BASE!$A:$A,PAUSAS!AE$3)=0,"",SUMIFS(BASE!$AA:$AA,BASE!$A:$A,PAUSAS!AE$3,BASE!$G:$G,PAUSAS!$B132)))</f>
        <v/>
      </c>
      <c r="AF132" s="18" t="str">
        <f>IF(AE132="","",IF(SUMIFS(METAS!$D:$D,METAS!$B:$B,PAUSAS!$E132)&gt;=AE132,0,AE132-SUMIFS(METAS!$D:$D,METAS!$B:$B,PAUSAS!$E132)))</f>
        <v/>
      </c>
      <c r="AG132" s="28" t="str">
        <f>IF($B132="","",IF(COUNTIF(BASE!$A:$A,PAUSAS!AG$3)=0,"",SUMIFS(BASE!$AA:$AA,BASE!$A:$A,PAUSAS!AG$3,BASE!$G:$G,PAUSAS!$B132)))</f>
        <v/>
      </c>
      <c r="AH132" s="28" t="str">
        <f>IF(AG132="","",IF(SUMIFS(METAS!$D:$D,METAS!$B:$B,PAUSAS!$E132)&gt;=AG132,0,AG132-SUMIFS(METAS!$D:$D,METAS!$B:$B,PAUSAS!$E132)))</f>
        <v/>
      </c>
      <c r="AI132" s="18" t="str">
        <f>IF($B132="","",IF(COUNTIF(BASE!$A:$A,PAUSAS!AI$3)=0,"",SUMIFS(BASE!$AA:$AA,BASE!$A:$A,PAUSAS!AI$3,BASE!$G:$G,PAUSAS!$B132)))</f>
        <v/>
      </c>
      <c r="AJ132" s="18" t="str">
        <f>IF(AI132="","",IF(SUMIFS(METAS!$D:$D,METAS!$B:$B,PAUSAS!$E132)&gt;=AI132,0,AI132-SUMIFS(METAS!$D:$D,METAS!$B:$B,PAUSAS!$E132)))</f>
        <v/>
      </c>
      <c r="AK132" s="28" t="str">
        <f>IF($B132="","",IF(COUNTIF(BASE!$A:$A,PAUSAS!AK$3)=0,"",SUMIFS(BASE!$AA:$AA,BASE!$A:$A,PAUSAS!AK$3,BASE!$G:$G,PAUSAS!$B132)))</f>
        <v/>
      </c>
      <c r="AL132" s="28" t="str">
        <f>IF(AK132="","",IF(SUMIFS(METAS!$D:$D,METAS!$B:$B,PAUSAS!$E132)&gt;=AK132,0,AK132-SUMIFS(METAS!$D:$D,METAS!$B:$B,PAUSAS!$E132)))</f>
        <v/>
      </c>
      <c r="AM132" s="18" t="str">
        <f>IF($B132="","",IF(COUNTIF(BASE!$A:$A,PAUSAS!AM$3)=0,"",SUMIFS(BASE!$AA:$AA,BASE!$A:$A,PAUSAS!AM$3,BASE!$G:$G,PAUSAS!$B132)))</f>
        <v/>
      </c>
      <c r="AN132" s="18" t="str">
        <f>IF(AM132="","",IF(SUMIFS(METAS!$D:$D,METAS!$B:$B,PAUSAS!$E132)&gt;=AM132,0,AM132-SUMIFS(METAS!$D:$D,METAS!$B:$B,PAUSAS!$E132)))</f>
        <v/>
      </c>
      <c r="AO132" s="28" t="str">
        <f>IF($B132="","",IF(COUNTIF(BASE!$A:$A,PAUSAS!AO$3)=0,"",SUMIFS(BASE!$AA:$AA,BASE!$A:$A,PAUSAS!AO$3,BASE!$G:$G,PAUSAS!$B132)))</f>
        <v/>
      </c>
      <c r="AP132" s="28" t="str">
        <f>IF(AO132="","",IF(SUMIFS(METAS!$D:$D,METAS!$B:$B,PAUSAS!$E132)&gt;=AO132,0,AO132-SUMIFS(METAS!$D:$D,METAS!$B:$B,PAUSAS!$E132)))</f>
        <v/>
      </c>
      <c r="AQ132" s="18" t="str">
        <f>IF($B132="","",IF(COUNTIF(BASE!$A:$A,PAUSAS!AQ$3)=0,"",SUMIFS(BASE!$AA:$AA,BASE!$A:$A,PAUSAS!AQ$3,BASE!$G:$G,PAUSAS!$B132)))</f>
        <v/>
      </c>
      <c r="AR132" s="18" t="str">
        <f>IF(AQ132="","",IF(SUMIFS(METAS!$D:$D,METAS!$B:$B,PAUSAS!$E132)&gt;=AQ132,0,AQ132-SUMIFS(METAS!$D:$D,METAS!$B:$B,PAUSAS!$E132)))</f>
        <v/>
      </c>
      <c r="AS132" s="28" t="str">
        <f>IF($B132="","",IF(COUNTIF(BASE!$A:$A,PAUSAS!AS$3)=0,"",SUMIFS(BASE!$AA:$AA,BASE!$A:$A,PAUSAS!AS$3,BASE!$G:$G,PAUSAS!$B132)))</f>
        <v/>
      </c>
      <c r="AT132" s="28" t="str">
        <f>IF(AS132="","",IF(SUMIFS(METAS!$D:$D,METAS!$B:$B,PAUSAS!$E132)&gt;=AS132,0,AS132-SUMIFS(METAS!$D:$D,METAS!$B:$B,PAUSAS!$E132)))</f>
        <v/>
      </c>
      <c r="AU132" s="18" t="str">
        <f>IF($B132="","",IF(COUNTIF(BASE!$A:$A,PAUSAS!AU$3)=0,"",SUMIFS(BASE!$AA:$AA,BASE!$A:$A,PAUSAS!AU$3,BASE!$G:$G,PAUSAS!$B132)))</f>
        <v/>
      </c>
      <c r="AV132" s="18" t="str">
        <f>IF(AU132="","",IF(SUMIFS(METAS!$D:$D,METAS!$B:$B,PAUSAS!$E132)&gt;=AU132,0,AU132-SUMIFS(METAS!$D:$D,METAS!$B:$B,PAUSAS!$E132)))</f>
        <v/>
      </c>
      <c r="AW132" s="28" t="str">
        <f>IF($B132="","",IF(COUNTIF(BASE!$A:$A,PAUSAS!AW$3)=0,"",SUMIFS(BASE!$AA:$AA,BASE!$A:$A,PAUSAS!AW$3,BASE!$G:$G,PAUSAS!$B132)))</f>
        <v/>
      </c>
      <c r="AX132" s="28" t="str">
        <f>IF(AW132="","",IF(SUMIFS(METAS!$D:$D,METAS!$B:$B,PAUSAS!$E132)&gt;=AW132,0,AW132-SUMIFS(METAS!$D:$D,METAS!$B:$B,PAUSAS!$E132)))</f>
        <v/>
      </c>
      <c r="AY132" s="18" t="str">
        <f>IF($B132="","",IF(COUNTIF(BASE!$A:$A,PAUSAS!AY$3)=0,"",SUMIFS(BASE!$AA:$AA,BASE!$A:$A,PAUSAS!AY$3,BASE!$G:$G,PAUSAS!$B132)))</f>
        <v/>
      </c>
      <c r="AZ132" s="18" t="str">
        <f>IF(AY132="","",IF(SUMIFS(METAS!$D:$D,METAS!$B:$B,PAUSAS!$E132)&gt;=AY132,0,AY132-SUMIFS(METAS!$D:$D,METAS!$B:$B,PAUSAS!$E132)))</f>
        <v/>
      </c>
      <c r="BA132" s="28" t="str">
        <f>IF($B132="","",IF(COUNTIF(BASE!$A:$A,PAUSAS!BA$3)=0,"",SUMIFS(BASE!$AA:$AA,BASE!$A:$A,PAUSAS!BA$3,BASE!$G:$G,PAUSAS!$B132)))</f>
        <v/>
      </c>
      <c r="BB132" s="28" t="str">
        <f>IF(BA132="","",IF(SUMIFS(METAS!$D:$D,METAS!$B:$B,PAUSAS!$E132)&gt;=BA132,0,BA132-SUMIFS(METAS!$D:$D,METAS!$B:$B,PAUSAS!$E132)))</f>
        <v/>
      </c>
      <c r="BC132" s="18" t="str">
        <f>IF($B132="","",IF(COUNTIF(BASE!$A:$A,PAUSAS!BC$3)=0,"",SUMIFS(BASE!$AA:$AA,BASE!$A:$A,PAUSAS!BC$3,BASE!$G:$G,PAUSAS!$B132)))</f>
        <v/>
      </c>
      <c r="BD132" s="18" t="str">
        <f>IF(BC132="","",IF(SUMIFS(METAS!$D:$D,METAS!$B:$B,PAUSAS!$E132)&gt;=BC132,0,BC132-SUMIFS(METAS!$D:$D,METAS!$B:$B,PAUSAS!$E132)))</f>
        <v/>
      </c>
      <c r="BE132" s="28" t="str">
        <f>IF($B132="","",IF(COUNTIF(BASE!$A:$A,PAUSAS!BE$3)=0,"",SUMIFS(BASE!$AA:$AA,BASE!$A:$A,PAUSAS!BE$3,BASE!$G:$G,PAUSAS!$B132)))</f>
        <v/>
      </c>
      <c r="BF132" s="28" t="str">
        <f>IF(BE132="","",IF(SUMIFS(METAS!$D:$D,METAS!$B:$B,PAUSAS!$E132)&gt;=BE132,0,BE132-SUMIFS(METAS!$D:$D,METAS!$B:$B,PAUSAS!$E132)))</f>
        <v/>
      </c>
      <c r="BG132" s="18" t="str">
        <f>IF($B132="","",IF(COUNTIF(BASE!$A:$A,PAUSAS!BG$3)=0,"",SUMIFS(BASE!$AA:$AA,BASE!$A:$A,PAUSAS!BG$3,BASE!$G:$G,PAUSAS!$B132)))</f>
        <v/>
      </c>
      <c r="BH132" s="18" t="str">
        <f>IF(BG132="","",IF(SUMIFS(METAS!$D:$D,METAS!$B:$B,PAUSAS!$E132)&gt;=BG132,0,BG132-SUMIFS(METAS!$D:$D,METAS!$B:$B,PAUSAS!$E132)))</f>
        <v/>
      </c>
      <c r="BI132" s="28" t="str">
        <f>IF($B132="","",IF(COUNTIF(BASE!$A:$A,PAUSAS!BI$3)=0,"",SUMIFS(BASE!$AA:$AA,BASE!$A:$A,PAUSAS!BI$3,BASE!$G:$G,PAUSAS!$B132)))</f>
        <v/>
      </c>
      <c r="BJ132" s="28" t="str">
        <f>IF(BI132="","",IF(SUMIFS(METAS!$D:$D,METAS!$B:$B,PAUSAS!$E132)&gt;=BI132,0,BI132-SUMIFS(METAS!$D:$D,METAS!$B:$B,PAUSAS!$E132)))</f>
        <v/>
      </c>
      <c r="BK132" s="18" t="str">
        <f>IF($B132="","",IF(COUNTIF(BASE!$A:$A,PAUSAS!BK$3)=0,"",SUMIFS(BASE!$AA:$AA,BASE!$A:$A,PAUSAS!BK$3,BASE!$G:$G,PAUSAS!$B132)))</f>
        <v/>
      </c>
      <c r="BL132" s="18" t="str">
        <f>IF(BK132="","",IF(SUMIFS(METAS!$D:$D,METAS!$B:$B,PAUSAS!$E132)&gt;=BK132,0,BK132-SUMIFS(METAS!$D:$D,METAS!$B:$B,PAUSAS!$E132)))</f>
        <v/>
      </c>
      <c r="BM132" s="28" t="str">
        <f>IF($B132="","",IF(COUNTIF(BASE!$A:$A,PAUSAS!BM$3)=0,"",SUMIFS(BASE!$AA:$AA,BASE!$A:$A,PAUSAS!BM$3,BASE!$G:$G,PAUSAS!$B132)))</f>
        <v/>
      </c>
      <c r="BN132" s="28" t="str">
        <f>IF(BM132="","",IF(SUMIFS(METAS!$D:$D,METAS!$B:$B,PAUSAS!$E132)&gt;=BM132,0,BM132-SUMIFS(METAS!$D:$D,METAS!$B:$B,PAUSAS!$E132)))</f>
        <v/>
      </c>
      <c r="BO132" s="18" t="str">
        <f>IF($B132="","",IF(COUNTIF(BASE!$A:$A,PAUSAS!BO$3)=0,"",SUMIFS(BASE!$AA:$AA,BASE!$A:$A,PAUSAS!BO$3,BASE!$G:$G,PAUSAS!$B132)))</f>
        <v/>
      </c>
      <c r="BP132" s="18" t="str">
        <f>IF(BO132="","",IF(SUMIFS(METAS!$D:$D,METAS!$B:$B,PAUSAS!$E132)&gt;=BO132,0,BO132-SUMIFS(METAS!$D:$D,METAS!$B:$B,PAUSAS!$E132)))</f>
        <v/>
      </c>
      <c r="BQ132" s="28" t="str">
        <f>IF($B132="","",IF(COUNTIF(BASE!$A:$A,PAUSAS!BQ$3)=0,"",SUMIFS(BASE!$AA:$AA,BASE!$A:$A,PAUSAS!BQ$3,BASE!$G:$G,PAUSAS!$B132)))</f>
        <v/>
      </c>
      <c r="BR132" s="28" t="str">
        <f>IF(BQ132="","",IF(SUMIFS(METAS!$D:$D,METAS!$B:$B,PAUSAS!$E132)&gt;=BQ132,0,BQ132-SUMIFS(METAS!$D:$D,METAS!$B:$B,PAUSAS!$E132)))</f>
        <v/>
      </c>
      <c r="BS132" s="18" t="str">
        <f>IF($B132="","",IF(COUNTIF(BASE!$A:$A,PAUSAS!BS$3)=0,"",SUMIFS(BASE!$AA:$AA,BASE!$A:$A,PAUSAS!BS$3,BASE!$G:$G,PAUSAS!$B132)))</f>
        <v/>
      </c>
      <c r="BT132" s="18" t="str">
        <f>IF(BS132="","",IF(SUMIFS(METAS!$D:$D,METAS!$B:$B,PAUSAS!$E132)&gt;=BS132,0,BS132-SUMIFS(METAS!$D:$D,METAS!$B:$B,PAUSAS!$E132)))</f>
        <v/>
      </c>
      <c r="BU132" s="28" t="str">
        <f>IF($B132="","",IF(COUNTIF(BASE!$A:$A,PAUSAS!BU$3)=0,"",SUMIFS(BASE!$AA:$AA,BASE!$A:$A,PAUSAS!BU$3,BASE!$G:$G,PAUSAS!$B132)))</f>
        <v/>
      </c>
      <c r="BV132" s="28" t="str">
        <f>IF(BU132="","",IF(SUMIFS(METAS!$D:$D,METAS!$B:$B,PAUSAS!$E132)&gt;=BU132,0,BU132-SUMIFS(METAS!$D:$D,METAS!$B:$B,PAUSAS!$E132)))</f>
        <v/>
      </c>
    </row>
    <row r="133" spans="2:74" s="8" customFormat="1" x14ac:dyDescent="0.25">
      <c r="B133" s="50"/>
      <c r="C133" s="16" t="str">
        <f>IF($B133="","",VLOOKUP($B133,EQUIPE!$B:$E,2,0))</f>
        <v/>
      </c>
      <c r="D133" s="16" t="str">
        <f>IF($B133="","",VLOOKUP($B133,EQUIPE!$B:$F,5,0))</f>
        <v/>
      </c>
      <c r="E133" s="18" t="str">
        <f>IF($B133="","",VLOOKUP($B133,EQUIPE!$B:$E,3,0))</f>
        <v/>
      </c>
      <c r="F133" s="16" t="str">
        <f>IF($B133="","",VLOOKUP($B133,EQUIPE!$B:$E,4,0))</f>
        <v/>
      </c>
      <c r="H133" s="18" t="str">
        <f>IF($B133="","",SUMIFS(ABS!$H:$H,ABS!$B:$B,PAUSAS!$B133)*SUMIFS(METAS!$D:$D,METAS!$B:$B,PAUSAS!$E133))</f>
        <v/>
      </c>
      <c r="I133" s="18" t="str">
        <f t="shared" si="5"/>
        <v/>
      </c>
      <c r="J133" s="18" t="str">
        <f t="shared" si="6"/>
        <v/>
      </c>
      <c r="K133" s="19" t="str">
        <f t="shared" si="4"/>
        <v/>
      </c>
      <c r="M133" s="28" t="str">
        <f>IF($B133="","",IF(COUNTIF(BASE!$A:$A,PAUSAS!M$3)=0,"",SUMIFS(BASE!$AA:$AA,BASE!$A:$A,PAUSAS!M$3,BASE!$G:$G,PAUSAS!$B133)))</f>
        <v/>
      </c>
      <c r="N133" s="28" t="str">
        <f>IF(M133="","",IF(SUMIFS(METAS!$D:$D,METAS!$B:$B,PAUSAS!$E133)&gt;=M133,0,M133-SUMIFS(METAS!$D:$D,METAS!$B:$B,PAUSAS!$E133)))</f>
        <v/>
      </c>
      <c r="O133" s="18" t="str">
        <f>IF($B133="","",IF(COUNTIF(BASE!$A:$A,PAUSAS!O$3)=0,"",SUMIFS(BASE!$AA:$AA,BASE!$A:$A,PAUSAS!O$3,BASE!$G:$G,PAUSAS!$B133)))</f>
        <v/>
      </c>
      <c r="P133" s="18" t="str">
        <f>IF(O133="","",IF(SUMIFS(METAS!$D:$D,METAS!$B:$B,PAUSAS!$E133)&gt;=O133,0,O133-SUMIFS(METAS!$D:$D,METAS!$B:$B,PAUSAS!$E133)))</f>
        <v/>
      </c>
      <c r="Q133" s="28" t="str">
        <f>IF($B133="","",IF(COUNTIF(BASE!$A:$A,PAUSAS!Q$3)=0,"",SUMIFS(BASE!$AA:$AA,BASE!$A:$A,PAUSAS!Q$3,BASE!$G:$G,PAUSAS!$B133)))</f>
        <v/>
      </c>
      <c r="R133" s="28" t="str">
        <f>IF(Q133="","",IF(SUMIFS(METAS!$D:$D,METAS!$B:$B,PAUSAS!$E133)&gt;=Q133,0,Q133-SUMIFS(METAS!$D:$D,METAS!$B:$B,PAUSAS!$E133)))</f>
        <v/>
      </c>
      <c r="S133" s="18" t="str">
        <f>IF($B133="","",IF(COUNTIF(BASE!$A:$A,PAUSAS!S$3)=0,"",SUMIFS(BASE!$AA:$AA,BASE!$A:$A,PAUSAS!S$3,BASE!$G:$G,PAUSAS!$B133)))</f>
        <v/>
      </c>
      <c r="T133" s="18" t="str">
        <f>IF(S133="","",IF(SUMIFS(METAS!$D:$D,METAS!$B:$B,PAUSAS!$E133)&gt;=S133,0,S133-SUMIFS(METAS!$D:$D,METAS!$B:$B,PAUSAS!$E133)))</f>
        <v/>
      </c>
      <c r="U133" s="28" t="str">
        <f>IF($B133="","",IF(COUNTIF(BASE!$A:$A,PAUSAS!U$3)=0,"",SUMIFS(BASE!$AA:$AA,BASE!$A:$A,PAUSAS!U$3,BASE!$G:$G,PAUSAS!$B133)))</f>
        <v/>
      </c>
      <c r="V133" s="28" t="str">
        <f>IF(U133="","",IF(SUMIFS(METAS!$D:$D,METAS!$B:$B,PAUSAS!$E133)&gt;=U133,0,U133-SUMIFS(METAS!$D:$D,METAS!$B:$B,PAUSAS!$E133)))</f>
        <v/>
      </c>
      <c r="W133" s="18" t="str">
        <f>IF($B133="","",IF(COUNTIF(BASE!$A:$A,PAUSAS!W$3)=0,"",SUMIFS(BASE!$AA:$AA,BASE!$A:$A,PAUSAS!W$3,BASE!$G:$G,PAUSAS!$B133)))</f>
        <v/>
      </c>
      <c r="X133" s="18" t="str">
        <f>IF(W133="","",IF(SUMIFS(METAS!$D:$D,METAS!$B:$B,PAUSAS!$E133)&gt;=W133,0,W133-SUMIFS(METAS!$D:$D,METAS!$B:$B,PAUSAS!$E133)))</f>
        <v/>
      </c>
      <c r="Y133" s="28" t="str">
        <f>IF($B133="","",IF(COUNTIF(BASE!$A:$A,PAUSAS!Y$3)=0,"",SUMIFS(BASE!$AA:$AA,BASE!$A:$A,PAUSAS!Y$3,BASE!$G:$G,PAUSAS!$B133)))</f>
        <v/>
      </c>
      <c r="Z133" s="28" t="str">
        <f>IF(Y133="","",IF(SUMIFS(METAS!$D:$D,METAS!$B:$B,PAUSAS!$E133)&gt;=Y133,0,Y133-SUMIFS(METAS!$D:$D,METAS!$B:$B,PAUSAS!$E133)))</f>
        <v/>
      </c>
      <c r="AA133" s="18" t="str">
        <f>IF($B133="","",IF(COUNTIF(BASE!$A:$A,PAUSAS!AA$3)=0,"",SUMIFS(BASE!$AA:$AA,BASE!$A:$A,PAUSAS!AA$3,BASE!$G:$G,PAUSAS!$B133)))</f>
        <v/>
      </c>
      <c r="AB133" s="18" t="str">
        <f>IF(AA133="","",IF(SUMIFS(METAS!$D:$D,METAS!$B:$B,PAUSAS!$E133)&gt;=AA133,0,AA133-SUMIFS(METAS!$D:$D,METAS!$B:$B,PAUSAS!$E133)))</f>
        <v/>
      </c>
      <c r="AC133" s="28" t="str">
        <f>IF($B133="","",IF(COUNTIF(BASE!$A:$A,PAUSAS!AC$3)=0,"",SUMIFS(BASE!$AA:$AA,BASE!$A:$A,PAUSAS!AC$3,BASE!$G:$G,PAUSAS!$B133)))</f>
        <v/>
      </c>
      <c r="AD133" s="28" t="str">
        <f>IF(AC133="","",IF(SUMIFS(METAS!$D:$D,METAS!$B:$B,PAUSAS!$E133)&gt;=AC133,0,AC133-SUMIFS(METAS!$D:$D,METAS!$B:$B,PAUSAS!$E133)))</f>
        <v/>
      </c>
      <c r="AE133" s="18" t="str">
        <f>IF($B133="","",IF(COUNTIF(BASE!$A:$A,PAUSAS!AE$3)=0,"",SUMIFS(BASE!$AA:$AA,BASE!$A:$A,PAUSAS!AE$3,BASE!$G:$G,PAUSAS!$B133)))</f>
        <v/>
      </c>
      <c r="AF133" s="18" t="str">
        <f>IF(AE133="","",IF(SUMIFS(METAS!$D:$D,METAS!$B:$B,PAUSAS!$E133)&gt;=AE133,0,AE133-SUMIFS(METAS!$D:$D,METAS!$B:$B,PAUSAS!$E133)))</f>
        <v/>
      </c>
      <c r="AG133" s="28" t="str">
        <f>IF($B133="","",IF(COUNTIF(BASE!$A:$A,PAUSAS!AG$3)=0,"",SUMIFS(BASE!$AA:$AA,BASE!$A:$A,PAUSAS!AG$3,BASE!$G:$G,PAUSAS!$B133)))</f>
        <v/>
      </c>
      <c r="AH133" s="28" t="str">
        <f>IF(AG133="","",IF(SUMIFS(METAS!$D:$D,METAS!$B:$B,PAUSAS!$E133)&gt;=AG133,0,AG133-SUMIFS(METAS!$D:$D,METAS!$B:$B,PAUSAS!$E133)))</f>
        <v/>
      </c>
      <c r="AI133" s="18" t="str">
        <f>IF($B133="","",IF(COUNTIF(BASE!$A:$A,PAUSAS!AI$3)=0,"",SUMIFS(BASE!$AA:$AA,BASE!$A:$A,PAUSAS!AI$3,BASE!$G:$G,PAUSAS!$B133)))</f>
        <v/>
      </c>
      <c r="AJ133" s="18" t="str">
        <f>IF(AI133="","",IF(SUMIFS(METAS!$D:$D,METAS!$B:$B,PAUSAS!$E133)&gt;=AI133,0,AI133-SUMIFS(METAS!$D:$D,METAS!$B:$B,PAUSAS!$E133)))</f>
        <v/>
      </c>
      <c r="AK133" s="28" t="str">
        <f>IF($B133="","",IF(COUNTIF(BASE!$A:$A,PAUSAS!AK$3)=0,"",SUMIFS(BASE!$AA:$AA,BASE!$A:$A,PAUSAS!AK$3,BASE!$G:$G,PAUSAS!$B133)))</f>
        <v/>
      </c>
      <c r="AL133" s="28" t="str">
        <f>IF(AK133="","",IF(SUMIFS(METAS!$D:$D,METAS!$B:$B,PAUSAS!$E133)&gt;=AK133,0,AK133-SUMIFS(METAS!$D:$D,METAS!$B:$B,PAUSAS!$E133)))</f>
        <v/>
      </c>
      <c r="AM133" s="18" t="str">
        <f>IF($B133="","",IF(COUNTIF(BASE!$A:$A,PAUSAS!AM$3)=0,"",SUMIFS(BASE!$AA:$AA,BASE!$A:$A,PAUSAS!AM$3,BASE!$G:$G,PAUSAS!$B133)))</f>
        <v/>
      </c>
      <c r="AN133" s="18" t="str">
        <f>IF(AM133="","",IF(SUMIFS(METAS!$D:$D,METAS!$B:$B,PAUSAS!$E133)&gt;=AM133,0,AM133-SUMIFS(METAS!$D:$D,METAS!$B:$B,PAUSAS!$E133)))</f>
        <v/>
      </c>
      <c r="AO133" s="28" t="str">
        <f>IF($B133="","",IF(COUNTIF(BASE!$A:$A,PAUSAS!AO$3)=0,"",SUMIFS(BASE!$AA:$AA,BASE!$A:$A,PAUSAS!AO$3,BASE!$G:$G,PAUSAS!$B133)))</f>
        <v/>
      </c>
      <c r="AP133" s="28" t="str">
        <f>IF(AO133="","",IF(SUMIFS(METAS!$D:$D,METAS!$B:$B,PAUSAS!$E133)&gt;=AO133,0,AO133-SUMIFS(METAS!$D:$D,METAS!$B:$B,PAUSAS!$E133)))</f>
        <v/>
      </c>
      <c r="AQ133" s="18" t="str">
        <f>IF($B133="","",IF(COUNTIF(BASE!$A:$A,PAUSAS!AQ$3)=0,"",SUMIFS(BASE!$AA:$AA,BASE!$A:$A,PAUSAS!AQ$3,BASE!$G:$G,PAUSAS!$B133)))</f>
        <v/>
      </c>
      <c r="AR133" s="18" t="str">
        <f>IF(AQ133="","",IF(SUMIFS(METAS!$D:$D,METAS!$B:$B,PAUSAS!$E133)&gt;=AQ133,0,AQ133-SUMIFS(METAS!$D:$D,METAS!$B:$B,PAUSAS!$E133)))</f>
        <v/>
      </c>
      <c r="AS133" s="28" t="str">
        <f>IF($B133="","",IF(COUNTIF(BASE!$A:$A,PAUSAS!AS$3)=0,"",SUMIFS(BASE!$AA:$AA,BASE!$A:$A,PAUSAS!AS$3,BASE!$G:$G,PAUSAS!$B133)))</f>
        <v/>
      </c>
      <c r="AT133" s="28" t="str">
        <f>IF(AS133="","",IF(SUMIFS(METAS!$D:$D,METAS!$B:$B,PAUSAS!$E133)&gt;=AS133,0,AS133-SUMIFS(METAS!$D:$D,METAS!$B:$B,PAUSAS!$E133)))</f>
        <v/>
      </c>
      <c r="AU133" s="18" t="str">
        <f>IF($B133="","",IF(COUNTIF(BASE!$A:$A,PAUSAS!AU$3)=0,"",SUMIFS(BASE!$AA:$AA,BASE!$A:$A,PAUSAS!AU$3,BASE!$G:$G,PAUSAS!$B133)))</f>
        <v/>
      </c>
      <c r="AV133" s="18" t="str">
        <f>IF(AU133="","",IF(SUMIFS(METAS!$D:$D,METAS!$B:$B,PAUSAS!$E133)&gt;=AU133,0,AU133-SUMIFS(METAS!$D:$D,METAS!$B:$B,PAUSAS!$E133)))</f>
        <v/>
      </c>
      <c r="AW133" s="28" t="str">
        <f>IF($B133="","",IF(COUNTIF(BASE!$A:$A,PAUSAS!AW$3)=0,"",SUMIFS(BASE!$AA:$AA,BASE!$A:$A,PAUSAS!AW$3,BASE!$G:$G,PAUSAS!$B133)))</f>
        <v/>
      </c>
      <c r="AX133" s="28" t="str">
        <f>IF(AW133="","",IF(SUMIFS(METAS!$D:$D,METAS!$B:$B,PAUSAS!$E133)&gt;=AW133,0,AW133-SUMIFS(METAS!$D:$D,METAS!$B:$B,PAUSAS!$E133)))</f>
        <v/>
      </c>
      <c r="AY133" s="18" t="str">
        <f>IF($B133="","",IF(COUNTIF(BASE!$A:$A,PAUSAS!AY$3)=0,"",SUMIFS(BASE!$AA:$AA,BASE!$A:$A,PAUSAS!AY$3,BASE!$G:$G,PAUSAS!$B133)))</f>
        <v/>
      </c>
      <c r="AZ133" s="18" t="str">
        <f>IF(AY133="","",IF(SUMIFS(METAS!$D:$D,METAS!$B:$B,PAUSAS!$E133)&gt;=AY133,0,AY133-SUMIFS(METAS!$D:$D,METAS!$B:$B,PAUSAS!$E133)))</f>
        <v/>
      </c>
      <c r="BA133" s="28" t="str">
        <f>IF($B133="","",IF(COUNTIF(BASE!$A:$A,PAUSAS!BA$3)=0,"",SUMIFS(BASE!$AA:$AA,BASE!$A:$A,PAUSAS!BA$3,BASE!$G:$G,PAUSAS!$B133)))</f>
        <v/>
      </c>
      <c r="BB133" s="28" t="str">
        <f>IF(BA133="","",IF(SUMIFS(METAS!$D:$D,METAS!$B:$B,PAUSAS!$E133)&gt;=BA133,0,BA133-SUMIFS(METAS!$D:$D,METAS!$B:$B,PAUSAS!$E133)))</f>
        <v/>
      </c>
      <c r="BC133" s="18" t="str">
        <f>IF($B133="","",IF(COUNTIF(BASE!$A:$A,PAUSAS!BC$3)=0,"",SUMIFS(BASE!$AA:$AA,BASE!$A:$A,PAUSAS!BC$3,BASE!$G:$G,PAUSAS!$B133)))</f>
        <v/>
      </c>
      <c r="BD133" s="18" t="str">
        <f>IF(BC133="","",IF(SUMIFS(METAS!$D:$D,METAS!$B:$B,PAUSAS!$E133)&gt;=BC133,0,BC133-SUMIFS(METAS!$D:$D,METAS!$B:$B,PAUSAS!$E133)))</f>
        <v/>
      </c>
      <c r="BE133" s="28" t="str">
        <f>IF($B133="","",IF(COUNTIF(BASE!$A:$A,PAUSAS!BE$3)=0,"",SUMIFS(BASE!$AA:$AA,BASE!$A:$A,PAUSAS!BE$3,BASE!$G:$G,PAUSAS!$B133)))</f>
        <v/>
      </c>
      <c r="BF133" s="28" t="str">
        <f>IF(BE133="","",IF(SUMIFS(METAS!$D:$D,METAS!$B:$B,PAUSAS!$E133)&gt;=BE133,0,BE133-SUMIFS(METAS!$D:$D,METAS!$B:$B,PAUSAS!$E133)))</f>
        <v/>
      </c>
      <c r="BG133" s="18" t="str">
        <f>IF($B133="","",IF(COUNTIF(BASE!$A:$A,PAUSAS!BG$3)=0,"",SUMIFS(BASE!$AA:$AA,BASE!$A:$A,PAUSAS!BG$3,BASE!$G:$G,PAUSAS!$B133)))</f>
        <v/>
      </c>
      <c r="BH133" s="18" t="str">
        <f>IF(BG133="","",IF(SUMIFS(METAS!$D:$D,METAS!$B:$B,PAUSAS!$E133)&gt;=BG133,0,BG133-SUMIFS(METAS!$D:$D,METAS!$B:$B,PAUSAS!$E133)))</f>
        <v/>
      </c>
      <c r="BI133" s="28" t="str">
        <f>IF($B133="","",IF(COUNTIF(BASE!$A:$A,PAUSAS!BI$3)=0,"",SUMIFS(BASE!$AA:$AA,BASE!$A:$A,PAUSAS!BI$3,BASE!$G:$G,PAUSAS!$B133)))</f>
        <v/>
      </c>
      <c r="BJ133" s="28" t="str">
        <f>IF(BI133="","",IF(SUMIFS(METAS!$D:$D,METAS!$B:$B,PAUSAS!$E133)&gt;=BI133,0,BI133-SUMIFS(METAS!$D:$D,METAS!$B:$B,PAUSAS!$E133)))</f>
        <v/>
      </c>
      <c r="BK133" s="18" t="str">
        <f>IF($B133="","",IF(COUNTIF(BASE!$A:$A,PAUSAS!BK$3)=0,"",SUMIFS(BASE!$AA:$AA,BASE!$A:$A,PAUSAS!BK$3,BASE!$G:$G,PAUSAS!$B133)))</f>
        <v/>
      </c>
      <c r="BL133" s="18" t="str">
        <f>IF(BK133="","",IF(SUMIFS(METAS!$D:$D,METAS!$B:$B,PAUSAS!$E133)&gt;=BK133,0,BK133-SUMIFS(METAS!$D:$D,METAS!$B:$B,PAUSAS!$E133)))</f>
        <v/>
      </c>
      <c r="BM133" s="28" t="str">
        <f>IF($B133="","",IF(COUNTIF(BASE!$A:$A,PAUSAS!BM$3)=0,"",SUMIFS(BASE!$AA:$AA,BASE!$A:$A,PAUSAS!BM$3,BASE!$G:$G,PAUSAS!$B133)))</f>
        <v/>
      </c>
      <c r="BN133" s="28" t="str">
        <f>IF(BM133="","",IF(SUMIFS(METAS!$D:$D,METAS!$B:$B,PAUSAS!$E133)&gt;=BM133,0,BM133-SUMIFS(METAS!$D:$D,METAS!$B:$B,PAUSAS!$E133)))</f>
        <v/>
      </c>
      <c r="BO133" s="18" t="str">
        <f>IF($B133="","",IF(COUNTIF(BASE!$A:$A,PAUSAS!BO$3)=0,"",SUMIFS(BASE!$AA:$AA,BASE!$A:$A,PAUSAS!BO$3,BASE!$G:$G,PAUSAS!$B133)))</f>
        <v/>
      </c>
      <c r="BP133" s="18" t="str">
        <f>IF(BO133="","",IF(SUMIFS(METAS!$D:$D,METAS!$B:$B,PAUSAS!$E133)&gt;=BO133,0,BO133-SUMIFS(METAS!$D:$D,METAS!$B:$B,PAUSAS!$E133)))</f>
        <v/>
      </c>
      <c r="BQ133" s="28" t="str">
        <f>IF($B133="","",IF(COUNTIF(BASE!$A:$A,PAUSAS!BQ$3)=0,"",SUMIFS(BASE!$AA:$AA,BASE!$A:$A,PAUSAS!BQ$3,BASE!$G:$G,PAUSAS!$B133)))</f>
        <v/>
      </c>
      <c r="BR133" s="28" t="str">
        <f>IF(BQ133="","",IF(SUMIFS(METAS!$D:$D,METAS!$B:$B,PAUSAS!$E133)&gt;=BQ133,0,BQ133-SUMIFS(METAS!$D:$D,METAS!$B:$B,PAUSAS!$E133)))</f>
        <v/>
      </c>
      <c r="BS133" s="18" t="str">
        <f>IF($B133="","",IF(COUNTIF(BASE!$A:$A,PAUSAS!BS$3)=0,"",SUMIFS(BASE!$AA:$AA,BASE!$A:$A,PAUSAS!BS$3,BASE!$G:$G,PAUSAS!$B133)))</f>
        <v/>
      </c>
      <c r="BT133" s="18" t="str">
        <f>IF(BS133="","",IF(SUMIFS(METAS!$D:$D,METAS!$B:$B,PAUSAS!$E133)&gt;=BS133,0,BS133-SUMIFS(METAS!$D:$D,METAS!$B:$B,PAUSAS!$E133)))</f>
        <v/>
      </c>
      <c r="BU133" s="28" t="str">
        <f>IF($B133="","",IF(COUNTIF(BASE!$A:$A,PAUSAS!BU$3)=0,"",SUMIFS(BASE!$AA:$AA,BASE!$A:$A,PAUSAS!BU$3,BASE!$G:$G,PAUSAS!$B133)))</f>
        <v/>
      </c>
      <c r="BV133" s="28" t="str">
        <f>IF(BU133="","",IF(SUMIFS(METAS!$D:$D,METAS!$B:$B,PAUSAS!$E133)&gt;=BU133,0,BU133-SUMIFS(METAS!$D:$D,METAS!$B:$B,PAUSAS!$E133)))</f>
        <v/>
      </c>
    </row>
    <row r="134" spans="2:74" s="8" customFormat="1" x14ac:dyDescent="0.25">
      <c r="B134" s="50"/>
      <c r="C134" s="16" t="str">
        <f>IF($B134="","",VLOOKUP($B134,EQUIPE!$B:$E,2,0))</f>
        <v/>
      </c>
      <c r="D134" s="16" t="str">
        <f>IF($B134="","",VLOOKUP($B134,EQUIPE!$B:$F,5,0))</f>
        <v/>
      </c>
      <c r="E134" s="18" t="str">
        <f>IF($B134="","",VLOOKUP($B134,EQUIPE!$B:$E,3,0))</f>
        <v/>
      </c>
      <c r="F134" s="16" t="str">
        <f>IF($B134="","",VLOOKUP($B134,EQUIPE!$B:$E,4,0))</f>
        <v/>
      </c>
      <c r="H134" s="18" t="str">
        <f>IF($B134="","",SUMIFS(ABS!$H:$H,ABS!$B:$B,PAUSAS!$B134)*SUMIFS(METAS!$D:$D,METAS!$B:$B,PAUSAS!$E134))</f>
        <v/>
      </c>
      <c r="I134" s="18" t="str">
        <f t="shared" si="5"/>
        <v/>
      </c>
      <c r="J134" s="18" t="str">
        <f t="shared" si="6"/>
        <v/>
      </c>
      <c r="K134" s="19" t="str">
        <f t="shared" si="4"/>
        <v/>
      </c>
      <c r="M134" s="28" t="str">
        <f>IF($B134="","",IF(COUNTIF(BASE!$A:$A,PAUSAS!M$3)=0,"",SUMIFS(BASE!$AA:$AA,BASE!$A:$A,PAUSAS!M$3,BASE!$G:$G,PAUSAS!$B134)))</f>
        <v/>
      </c>
      <c r="N134" s="28" t="str">
        <f>IF(M134="","",IF(SUMIFS(METAS!$D:$D,METAS!$B:$B,PAUSAS!$E134)&gt;=M134,0,M134-SUMIFS(METAS!$D:$D,METAS!$B:$B,PAUSAS!$E134)))</f>
        <v/>
      </c>
      <c r="O134" s="18" t="str">
        <f>IF($B134="","",IF(COUNTIF(BASE!$A:$A,PAUSAS!O$3)=0,"",SUMIFS(BASE!$AA:$AA,BASE!$A:$A,PAUSAS!O$3,BASE!$G:$G,PAUSAS!$B134)))</f>
        <v/>
      </c>
      <c r="P134" s="18" t="str">
        <f>IF(O134="","",IF(SUMIFS(METAS!$D:$D,METAS!$B:$B,PAUSAS!$E134)&gt;=O134,0,O134-SUMIFS(METAS!$D:$D,METAS!$B:$B,PAUSAS!$E134)))</f>
        <v/>
      </c>
      <c r="Q134" s="28" t="str">
        <f>IF($B134="","",IF(COUNTIF(BASE!$A:$A,PAUSAS!Q$3)=0,"",SUMIFS(BASE!$AA:$AA,BASE!$A:$A,PAUSAS!Q$3,BASE!$G:$G,PAUSAS!$B134)))</f>
        <v/>
      </c>
      <c r="R134" s="28" t="str">
        <f>IF(Q134="","",IF(SUMIFS(METAS!$D:$D,METAS!$B:$B,PAUSAS!$E134)&gt;=Q134,0,Q134-SUMIFS(METAS!$D:$D,METAS!$B:$B,PAUSAS!$E134)))</f>
        <v/>
      </c>
      <c r="S134" s="18" t="str">
        <f>IF($B134="","",IF(COUNTIF(BASE!$A:$A,PAUSAS!S$3)=0,"",SUMIFS(BASE!$AA:$AA,BASE!$A:$A,PAUSAS!S$3,BASE!$G:$G,PAUSAS!$B134)))</f>
        <v/>
      </c>
      <c r="T134" s="18" t="str">
        <f>IF(S134="","",IF(SUMIFS(METAS!$D:$D,METAS!$B:$B,PAUSAS!$E134)&gt;=S134,0,S134-SUMIFS(METAS!$D:$D,METAS!$B:$B,PAUSAS!$E134)))</f>
        <v/>
      </c>
      <c r="U134" s="28" t="str">
        <f>IF($B134="","",IF(COUNTIF(BASE!$A:$A,PAUSAS!U$3)=0,"",SUMIFS(BASE!$AA:$AA,BASE!$A:$A,PAUSAS!U$3,BASE!$G:$G,PAUSAS!$B134)))</f>
        <v/>
      </c>
      <c r="V134" s="28" t="str">
        <f>IF(U134="","",IF(SUMIFS(METAS!$D:$D,METAS!$B:$B,PAUSAS!$E134)&gt;=U134,0,U134-SUMIFS(METAS!$D:$D,METAS!$B:$B,PAUSAS!$E134)))</f>
        <v/>
      </c>
      <c r="W134" s="18" t="str">
        <f>IF($B134="","",IF(COUNTIF(BASE!$A:$A,PAUSAS!W$3)=0,"",SUMIFS(BASE!$AA:$AA,BASE!$A:$A,PAUSAS!W$3,BASE!$G:$G,PAUSAS!$B134)))</f>
        <v/>
      </c>
      <c r="X134" s="18" t="str">
        <f>IF(W134="","",IF(SUMIFS(METAS!$D:$D,METAS!$B:$B,PAUSAS!$E134)&gt;=W134,0,W134-SUMIFS(METAS!$D:$D,METAS!$B:$B,PAUSAS!$E134)))</f>
        <v/>
      </c>
      <c r="Y134" s="28" t="str">
        <f>IF($B134="","",IF(COUNTIF(BASE!$A:$A,PAUSAS!Y$3)=0,"",SUMIFS(BASE!$AA:$AA,BASE!$A:$A,PAUSAS!Y$3,BASE!$G:$G,PAUSAS!$B134)))</f>
        <v/>
      </c>
      <c r="Z134" s="28" t="str">
        <f>IF(Y134="","",IF(SUMIFS(METAS!$D:$D,METAS!$B:$B,PAUSAS!$E134)&gt;=Y134,0,Y134-SUMIFS(METAS!$D:$D,METAS!$B:$B,PAUSAS!$E134)))</f>
        <v/>
      </c>
      <c r="AA134" s="18" t="str">
        <f>IF($B134="","",IF(COUNTIF(BASE!$A:$A,PAUSAS!AA$3)=0,"",SUMIFS(BASE!$AA:$AA,BASE!$A:$A,PAUSAS!AA$3,BASE!$G:$G,PAUSAS!$B134)))</f>
        <v/>
      </c>
      <c r="AB134" s="18" t="str">
        <f>IF(AA134="","",IF(SUMIFS(METAS!$D:$D,METAS!$B:$B,PAUSAS!$E134)&gt;=AA134,0,AA134-SUMIFS(METAS!$D:$D,METAS!$B:$B,PAUSAS!$E134)))</f>
        <v/>
      </c>
      <c r="AC134" s="28" t="str">
        <f>IF($B134="","",IF(COUNTIF(BASE!$A:$A,PAUSAS!AC$3)=0,"",SUMIFS(BASE!$AA:$AA,BASE!$A:$A,PAUSAS!AC$3,BASE!$G:$G,PAUSAS!$B134)))</f>
        <v/>
      </c>
      <c r="AD134" s="28" t="str">
        <f>IF(AC134="","",IF(SUMIFS(METAS!$D:$D,METAS!$B:$B,PAUSAS!$E134)&gt;=AC134,0,AC134-SUMIFS(METAS!$D:$D,METAS!$B:$B,PAUSAS!$E134)))</f>
        <v/>
      </c>
      <c r="AE134" s="18" t="str">
        <f>IF($B134="","",IF(COUNTIF(BASE!$A:$A,PAUSAS!AE$3)=0,"",SUMIFS(BASE!$AA:$AA,BASE!$A:$A,PAUSAS!AE$3,BASE!$G:$G,PAUSAS!$B134)))</f>
        <v/>
      </c>
      <c r="AF134" s="18" t="str">
        <f>IF(AE134="","",IF(SUMIFS(METAS!$D:$D,METAS!$B:$B,PAUSAS!$E134)&gt;=AE134,0,AE134-SUMIFS(METAS!$D:$D,METAS!$B:$B,PAUSAS!$E134)))</f>
        <v/>
      </c>
      <c r="AG134" s="28" t="str">
        <f>IF($B134="","",IF(COUNTIF(BASE!$A:$A,PAUSAS!AG$3)=0,"",SUMIFS(BASE!$AA:$AA,BASE!$A:$A,PAUSAS!AG$3,BASE!$G:$G,PAUSAS!$B134)))</f>
        <v/>
      </c>
      <c r="AH134" s="28" t="str">
        <f>IF(AG134="","",IF(SUMIFS(METAS!$D:$D,METAS!$B:$B,PAUSAS!$E134)&gt;=AG134,0,AG134-SUMIFS(METAS!$D:$D,METAS!$B:$B,PAUSAS!$E134)))</f>
        <v/>
      </c>
      <c r="AI134" s="18" t="str">
        <f>IF($B134="","",IF(COUNTIF(BASE!$A:$A,PAUSAS!AI$3)=0,"",SUMIFS(BASE!$AA:$AA,BASE!$A:$A,PAUSAS!AI$3,BASE!$G:$G,PAUSAS!$B134)))</f>
        <v/>
      </c>
      <c r="AJ134" s="18" t="str">
        <f>IF(AI134="","",IF(SUMIFS(METAS!$D:$D,METAS!$B:$B,PAUSAS!$E134)&gt;=AI134,0,AI134-SUMIFS(METAS!$D:$D,METAS!$B:$B,PAUSAS!$E134)))</f>
        <v/>
      </c>
      <c r="AK134" s="28" t="str">
        <f>IF($B134="","",IF(COUNTIF(BASE!$A:$A,PAUSAS!AK$3)=0,"",SUMIFS(BASE!$AA:$AA,BASE!$A:$A,PAUSAS!AK$3,BASE!$G:$G,PAUSAS!$B134)))</f>
        <v/>
      </c>
      <c r="AL134" s="28" t="str">
        <f>IF(AK134="","",IF(SUMIFS(METAS!$D:$D,METAS!$B:$B,PAUSAS!$E134)&gt;=AK134,0,AK134-SUMIFS(METAS!$D:$D,METAS!$B:$B,PAUSAS!$E134)))</f>
        <v/>
      </c>
      <c r="AM134" s="18" t="str">
        <f>IF($B134="","",IF(COUNTIF(BASE!$A:$A,PAUSAS!AM$3)=0,"",SUMIFS(BASE!$AA:$AA,BASE!$A:$A,PAUSAS!AM$3,BASE!$G:$G,PAUSAS!$B134)))</f>
        <v/>
      </c>
      <c r="AN134" s="18" t="str">
        <f>IF(AM134="","",IF(SUMIFS(METAS!$D:$D,METAS!$B:$B,PAUSAS!$E134)&gt;=AM134,0,AM134-SUMIFS(METAS!$D:$D,METAS!$B:$B,PAUSAS!$E134)))</f>
        <v/>
      </c>
      <c r="AO134" s="28" t="str">
        <f>IF($B134="","",IF(COUNTIF(BASE!$A:$A,PAUSAS!AO$3)=0,"",SUMIFS(BASE!$AA:$AA,BASE!$A:$A,PAUSAS!AO$3,BASE!$G:$G,PAUSAS!$B134)))</f>
        <v/>
      </c>
      <c r="AP134" s="28" t="str">
        <f>IF(AO134="","",IF(SUMIFS(METAS!$D:$D,METAS!$B:$B,PAUSAS!$E134)&gt;=AO134,0,AO134-SUMIFS(METAS!$D:$D,METAS!$B:$B,PAUSAS!$E134)))</f>
        <v/>
      </c>
      <c r="AQ134" s="18" t="str">
        <f>IF($B134="","",IF(COUNTIF(BASE!$A:$A,PAUSAS!AQ$3)=0,"",SUMIFS(BASE!$AA:$AA,BASE!$A:$A,PAUSAS!AQ$3,BASE!$G:$G,PAUSAS!$B134)))</f>
        <v/>
      </c>
      <c r="AR134" s="18" t="str">
        <f>IF(AQ134="","",IF(SUMIFS(METAS!$D:$D,METAS!$B:$B,PAUSAS!$E134)&gt;=AQ134,0,AQ134-SUMIFS(METAS!$D:$D,METAS!$B:$B,PAUSAS!$E134)))</f>
        <v/>
      </c>
      <c r="AS134" s="28" t="str">
        <f>IF($B134="","",IF(COUNTIF(BASE!$A:$A,PAUSAS!AS$3)=0,"",SUMIFS(BASE!$AA:$AA,BASE!$A:$A,PAUSAS!AS$3,BASE!$G:$G,PAUSAS!$B134)))</f>
        <v/>
      </c>
      <c r="AT134" s="28" t="str">
        <f>IF(AS134="","",IF(SUMIFS(METAS!$D:$D,METAS!$B:$B,PAUSAS!$E134)&gt;=AS134,0,AS134-SUMIFS(METAS!$D:$D,METAS!$B:$B,PAUSAS!$E134)))</f>
        <v/>
      </c>
      <c r="AU134" s="18" t="str">
        <f>IF($B134="","",IF(COUNTIF(BASE!$A:$A,PAUSAS!AU$3)=0,"",SUMIFS(BASE!$AA:$AA,BASE!$A:$A,PAUSAS!AU$3,BASE!$G:$G,PAUSAS!$B134)))</f>
        <v/>
      </c>
      <c r="AV134" s="18" t="str">
        <f>IF(AU134="","",IF(SUMIFS(METAS!$D:$D,METAS!$B:$B,PAUSAS!$E134)&gt;=AU134,0,AU134-SUMIFS(METAS!$D:$D,METAS!$B:$B,PAUSAS!$E134)))</f>
        <v/>
      </c>
      <c r="AW134" s="28" t="str">
        <f>IF($B134="","",IF(COUNTIF(BASE!$A:$A,PAUSAS!AW$3)=0,"",SUMIFS(BASE!$AA:$AA,BASE!$A:$A,PAUSAS!AW$3,BASE!$G:$G,PAUSAS!$B134)))</f>
        <v/>
      </c>
      <c r="AX134" s="28" t="str">
        <f>IF(AW134="","",IF(SUMIFS(METAS!$D:$D,METAS!$B:$B,PAUSAS!$E134)&gt;=AW134,0,AW134-SUMIFS(METAS!$D:$D,METAS!$B:$B,PAUSAS!$E134)))</f>
        <v/>
      </c>
      <c r="AY134" s="18" t="str">
        <f>IF($B134="","",IF(COUNTIF(BASE!$A:$A,PAUSAS!AY$3)=0,"",SUMIFS(BASE!$AA:$AA,BASE!$A:$A,PAUSAS!AY$3,BASE!$G:$G,PAUSAS!$B134)))</f>
        <v/>
      </c>
      <c r="AZ134" s="18" t="str">
        <f>IF(AY134="","",IF(SUMIFS(METAS!$D:$D,METAS!$B:$B,PAUSAS!$E134)&gt;=AY134,0,AY134-SUMIFS(METAS!$D:$D,METAS!$B:$B,PAUSAS!$E134)))</f>
        <v/>
      </c>
      <c r="BA134" s="28" t="str">
        <f>IF($B134="","",IF(COUNTIF(BASE!$A:$A,PAUSAS!BA$3)=0,"",SUMIFS(BASE!$AA:$AA,BASE!$A:$A,PAUSAS!BA$3,BASE!$G:$G,PAUSAS!$B134)))</f>
        <v/>
      </c>
      <c r="BB134" s="28" t="str">
        <f>IF(BA134="","",IF(SUMIFS(METAS!$D:$D,METAS!$B:$B,PAUSAS!$E134)&gt;=BA134,0,BA134-SUMIFS(METAS!$D:$D,METAS!$B:$B,PAUSAS!$E134)))</f>
        <v/>
      </c>
      <c r="BC134" s="18" t="str">
        <f>IF($B134="","",IF(COUNTIF(BASE!$A:$A,PAUSAS!BC$3)=0,"",SUMIFS(BASE!$AA:$AA,BASE!$A:$A,PAUSAS!BC$3,BASE!$G:$G,PAUSAS!$B134)))</f>
        <v/>
      </c>
      <c r="BD134" s="18" t="str">
        <f>IF(BC134="","",IF(SUMIFS(METAS!$D:$D,METAS!$B:$B,PAUSAS!$E134)&gt;=BC134,0,BC134-SUMIFS(METAS!$D:$D,METAS!$B:$B,PAUSAS!$E134)))</f>
        <v/>
      </c>
      <c r="BE134" s="28" t="str">
        <f>IF($B134="","",IF(COUNTIF(BASE!$A:$A,PAUSAS!BE$3)=0,"",SUMIFS(BASE!$AA:$AA,BASE!$A:$A,PAUSAS!BE$3,BASE!$G:$G,PAUSAS!$B134)))</f>
        <v/>
      </c>
      <c r="BF134" s="28" t="str">
        <f>IF(BE134="","",IF(SUMIFS(METAS!$D:$D,METAS!$B:$B,PAUSAS!$E134)&gt;=BE134,0,BE134-SUMIFS(METAS!$D:$D,METAS!$B:$B,PAUSAS!$E134)))</f>
        <v/>
      </c>
      <c r="BG134" s="18" t="str">
        <f>IF($B134="","",IF(COUNTIF(BASE!$A:$A,PAUSAS!BG$3)=0,"",SUMIFS(BASE!$AA:$AA,BASE!$A:$A,PAUSAS!BG$3,BASE!$G:$G,PAUSAS!$B134)))</f>
        <v/>
      </c>
      <c r="BH134" s="18" t="str">
        <f>IF(BG134="","",IF(SUMIFS(METAS!$D:$D,METAS!$B:$B,PAUSAS!$E134)&gt;=BG134,0,BG134-SUMIFS(METAS!$D:$D,METAS!$B:$B,PAUSAS!$E134)))</f>
        <v/>
      </c>
      <c r="BI134" s="28" t="str">
        <f>IF($B134="","",IF(COUNTIF(BASE!$A:$A,PAUSAS!BI$3)=0,"",SUMIFS(BASE!$AA:$AA,BASE!$A:$A,PAUSAS!BI$3,BASE!$G:$G,PAUSAS!$B134)))</f>
        <v/>
      </c>
      <c r="BJ134" s="28" t="str">
        <f>IF(BI134="","",IF(SUMIFS(METAS!$D:$D,METAS!$B:$B,PAUSAS!$E134)&gt;=BI134,0,BI134-SUMIFS(METAS!$D:$D,METAS!$B:$B,PAUSAS!$E134)))</f>
        <v/>
      </c>
      <c r="BK134" s="18" t="str">
        <f>IF($B134="","",IF(COUNTIF(BASE!$A:$A,PAUSAS!BK$3)=0,"",SUMIFS(BASE!$AA:$AA,BASE!$A:$A,PAUSAS!BK$3,BASE!$G:$G,PAUSAS!$B134)))</f>
        <v/>
      </c>
      <c r="BL134" s="18" t="str">
        <f>IF(BK134="","",IF(SUMIFS(METAS!$D:$D,METAS!$B:$B,PAUSAS!$E134)&gt;=BK134,0,BK134-SUMIFS(METAS!$D:$D,METAS!$B:$B,PAUSAS!$E134)))</f>
        <v/>
      </c>
      <c r="BM134" s="28" t="str">
        <f>IF($B134="","",IF(COUNTIF(BASE!$A:$A,PAUSAS!BM$3)=0,"",SUMIFS(BASE!$AA:$AA,BASE!$A:$A,PAUSAS!BM$3,BASE!$G:$G,PAUSAS!$B134)))</f>
        <v/>
      </c>
      <c r="BN134" s="28" t="str">
        <f>IF(BM134="","",IF(SUMIFS(METAS!$D:$D,METAS!$B:$B,PAUSAS!$E134)&gt;=BM134,0,BM134-SUMIFS(METAS!$D:$D,METAS!$B:$B,PAUSAS!$E134)))</f>
        <v/>
      </c>
      <c r="BO134" s="18" t="str">
        <f>IF($B134="","",IF(COUNTIF(BASE!$A:$A,PAUSAS!BO$3)=0,"",SUMIFS(BASE!$AA:$AA,BASE!$A:$A,PAUSAS!BO$3,BASE!$G:$G,PAUSAS!$B134)))</f>
        <v/>
      </c>
      <c r="BP134" s="18" t="str">
        <f>IF(BO134="","",IF(SUMIFS(METAS!$D:$D,METAS!$B:$B,PAUSAS!$E134)&gt;=BO134,0,BO134-SUMIFS(METAS!$D:$D,METAS!$B:$B,PAUSAS!$E134)))</f>
        <v/>
      </c>
      <c r="BQ134" s="28" t="str">
        <f>IF($B134="","",IF(COUNTIF(BASE!$A:$A,PAUSAS!BQ$3)=0,"",SUMIFS(BASE!$AA:$AA,BASE!$A:$A,PAUSAS!BQ$3,BASE!$G:$G,PAUSAS!$B134)))</f>
        <v/>
      </c>
      <c r="BR134" s="28" t="str">
        <f>IF(BQ134="","",IF(SUMIFS(METAS!$D:$D,METAS!$B:$B,PAUSAS!$E134)&gt;=BQ134,0,BQ134-SUMIFS(METAS!$D:$D,METAS!$B:$B,PAUSAS!$E134)))</f>
        <v/>
      </c>
      <c r="BS134" s="18" t="str">
        <f>IF($B134="","",IF(COUNTIF(BASE!$A:$A,PAUSAS!BS$3)=0,"",SUMIFS(BASE!$AA:$AA,BASE!$A:$A,PAUSAS!BS$3,BASE!$G:$G,PAUSAS!$B134)))</f>
        <v/>
      </c>
      <c r="BT134" s="18" t="str">
        <f>IF(BS134="","",IF(SUMIFS(METAS!$D:$D,METAS!$B:$B,PAUSAS!$E134)&gt;=BS134,0,BS134-SUMIFS(METAS!$D:$D,METAS!$B:$B,PAUSAS!$E134)))</f>
        <v/>
      </c>
      <c r="BU134" s="28" t="str">
        <f>IF($B134="","",IF(COUNTIF(BASE!$A:$A,PAUSAS!BU$3)=0,"",SUMIFS(BASE!$AA:$AA,BASE!$A:$A,PAUSAS!BU$3,BASE!$G:$G,PAUSAS!$B134)))</f>
        <v/>
      </c>
      <c r="BV134" s="28" t="str">
        <f>IF(BU134="","",IF(SUMIFS(METAS!$D:$D,METAS!$B:$B,PAUSAS!$E134)&gt;=BU134,0,BU134-SUMIFS(METAS!$D:$D,METAS!$B:$B,PAUSAS!$E134)))</f>
        <v/>
      </c>
    </row>
    <row r="135" spans="2:74" s="8" customFormat="1" x14ac:dyDescent="0.25">
      <c r="B135" s="50"/>
      <c r="C135" s="16" t="str">
        <f>IF($B135="","",VLOOKUP($B135,EQUIPE!$B:$E,2,0))</f>
        <v/>
      </c>
      <c r="D135" s="16" t="str">
        <f>IF($B135="","",VLOOKUP($B135,EQUIPE!$B:$F,5,0))</f>
        <v/>
      </c>
      <c r="E135" s="18" t="str">
        <f>IF($B135="","",VLOOKUP($B135,EQUIPE!$B:$E,3,0))</f>
        <v/>
      </c>
      <c r="F135" s="16" t="str">
        <f>IF($B135="","",VLOOKUP($B135,EQUIPE!$B:$E,4,0))</f>
        <v/>
      </c>
      <c r="H135" s="18" t="str">
        <f>IF($B135="","",SUMIFS(ABS!$H:$H,ABS!$B:$B,PAUSAS!$B135)*SUMIFS(METAS!$D:$D,METAS!$B:$B,PAUSAS!$E135))</f>
        <v/>
      </c>
      <c r="I135" s="18" t="str">
        <f t="shared" si="5"/>
        <v/>
      </c>
      <c r="J135" s="18" t="str">
        <f t="shared" si="6"/>
        <v/>
      </c>
      <c r="K135" s="19" t="str">
        <f t="shared" ref="K135:K150" si="7">IF($B135="","",IF(H135=0,1,1-(J135/H135)))</f>
        <v/>
      </c>
      <c r="M135" s="28" t="str">
        <f>IF($B135="","",IF(COUNTIF(BASE!$A:$A,PAUSAS!M$3)=0,"",SUMIFS(BASE!$AA:$AA,BASE!$A:$A,PAUSAS!M$3,BASE!$G:$G,PAUSAS!$B135)))</f>
        <v/>
      </c>
      <c r="N135" s="28" t="str">
        <f>IF(M135="","",IF(SUMIFS(METAS!$D:$D,METAS!$B:$B,PAUSAS!$E135)&gt;=M135,0,M135-SUMIFS(METAS!$D:$D,METAS!$B:$B,PAUSAS!$E135)))</f>
        <v/>
      </c>
      <c r="O135" s="18" t="str">
        <f>IF($B135="","",IF(COUNTIF(BASE!$A:$A,PAUSAS!O$3)=0,"",SUMIFS(BASE!$AA:$AA,BASE!$A:$A,PAUSAS!O$3,BASE!$G:$G,PAUSAS!$B135)))</f>
        <v/>
      </c>
      <c r="P135" s="18" t="str">
        <f>IF(O135="","",IF(SUMIFS(METAS!$D:$D,METAS!$B:$B,PAUSAS!$E135)&gt;=O135,0,O135-SUMIFS(METAS!$D:$D,METAS!$B:$B,PAUSAS!$E135)))</f>
        <v/>
      </c>
      <c r="Q135" s="28" t="str">
        <f>IF($B135="","",IF(COUNTIF(BASE!$A:$A,PAUSAS!Q$3)=0,"",SUMIFS(BASE!$AA:$AA,BASE!$A:$A,PAUSAS!Q$3,BASE!$G:$G,PAUSAS!$B135)))</f>
        <v/>
      </c>
      <c r="R135" s="28" t="str">
        <f>IF(Q135="","",IF(SUMIFS(METAS!$D:$D,METAS!$B:$B,PAUSAS!$E135)&gt;=Q135,0,Q135-SUMIFS(METAS!$D:$D,METAS!$B:$B,PAUSAS!$E135)))</f>
        <v/>
      </c>
      <c r="S135" s="18" t="str">
        <f>IF($B135="","",IF(COUNTIF(BASE!$A:$A,PAUSAS!S$3)=0,"",SUMIFS(BASE!$AA:$AA,BASE!$A:$A,PAUSAS!S$3,BASE!$G:$G,PAUSAS!$B135)))</f>
        <v/>
      </c>
      <c r="T135" s="18" t="str">
        <f>IF(S135="","",IF(SUMIFS(METAS!$D:$D,METAS!$B:$B,PAUSAS!$E135)&gt;=S135,0,S135-SUMIFS(METAS!$D:$D,METAS!$B:$B,PAUSAS!$E135)))</f>
        <v/>
      </c>
      <c r="U135" s="28" t="str">
        <f>IF($B135="","",IF(COUNTIF(BASE!$A:$A,PAUSAS!U$3)=0,"",SUMIFS(BASE!$AA:$AA,BASE!$A:$A,PAUSAS!U$3,BASE!$G:$G,PAUSAS!$B135)))</f>
        <v/>
      </c>
      <c r="V135" s="28" t="str">
        <f>IF(U135="","",IF(SUMIFS(METAS!$D:$D,METAS!$B:$B,PAUSAS!$E135)&gt;=U135,0,U135-SUMIFS(METAS!$D:$D,METAS!$B:$B,PAUSAS!$E135)))</f>
        <v/>
      </c>
      <c r="W135" s="18" t="str">
        <f>IF($B135="","",IF(COUNTIF(BASE!$A:$A,PAUSAS!W$3)=0,"",SUMIFS(BASE!$AA:$AA,BASE!$A:$A,PAUSAS!W$3,BASE!$G:$G,PAUSAS!$B135)))</f>
        <v/>
      </c>
      <c r="X135" s="18" t="str">
        <f>IF(W135="","",IF(SUMIFS(METAS!$D:$D,METAS!$B:$B,PAUSAS!$E135)&gt;=W135,0,W135-SUMIFS(METAS!$D:$D,METAS!$B:$B,PAUSAS!$E135)))</f>
        <v/>
      </c>
      <c r="Y135" s="28" t="str">
        <f>IF($B135="","",IF(COUNTIF(BASE!$A:$A,PAUSAS!Y$3)=0,"",SUMIFS(BASE!$AA:$AA,BASE!$A:$A,PAUSAS!Y$3,BASE!$G:$G,PAUSAS!$B135)))</f>
        <v/>
      </c>
      <c r="Z135" s="28" t="str">
        <f>IF(Y135="","",IF(SUMIFS(METAS!$D:$D,METAS!$B:$B,PAUSAS!$E135)&gt;=Y135,0,Y135-SUMIFS(METAS!$D:$D,METAS!$B:$B,PAUSAS!$E135)))</f>
        <v/>
      </c>
      <c r="AA135" s="18" t="str">
        <f>IF($B135="","",IF(COUNTIF(BASE!$A:$A,PAUSAS!AA$3)=0,"",SUMIFS(BASE!$AA:$AA,BASE!$A:$A,PAUSAS!AA$3,BASE!$G:$G,PAUSAS!$B135)))</f>
        <v/>
      </c>
      <c r="AB135" s="18" t="str">
        <f>IF(AA135="","",IF(SUMIFS(METAS!$D:$D,METAS!$B:$B,PAUSAS!$E135)&gt;=AA135,0,AA135-SUMIFS(METAS!$D:$D,METAS!$B:$B,PAUSAS!$E135)))</f>
        <v/>
      </c>
      <c r="AC135" s="28" t="str">
        <f>IF($B135="","",IF(COUNTIF(BASE!$A:$A,PAUSAS!AC$3)=0,"",SUMIFS(BASE!$AA:$AA,BASE!$A:$A,PAUSAS!AC$3,BASE!$G:$G,PAUSAS!$B135)))</f>
        <v/>
      </c>
      <c r="AD135" s="28" t="str">
        <f>IF(AC135="","",IF(SUMIFS(METAS!$D:$D,METAS!$B:$B,PAUSAS!$E135)&gt;=AC135,0,AC135-SUMIFS(METAS!$D:$D,METAS!$B:$B,PAUSAS!$E135)))</f>
        <v/>
      </c>
      <c r="AE135" s="18" t="str">
        <f>IF($B135="","",IF(COUNTIF(BASE!$A:$A,PAUSAS!AE$3)=0,"",SUMIFS(BASE!$AA:$AA,BASE!$A:$A,PAUSAS!AE$3,BASE!$G:$G,PAUSAS!$B135)))</f>
        <v/>
      </c>
      <c r="AF135" s="18" t="str">
        <f>IF(AE135="","",IF(SUMIFS(METAS!$D:$D,METAS!$B:$B,PAUSAS!$E135)&gt;=AE135,0,AE135-SUMIFS(METAS!$D:$D,METAS!$B:$B,PAUSAS!$E135)))</f>
        <v/>
      </c>
      <c r="AG135" s="28" t="str">
        <f>IF($B135="","",IF(COUNTIF(BASE!$A:$A,PAUSAS!AG$3)=0,"",SUMIFS(BASE!$AA:$AA,BASE!$A:$A,PAUSAS!AG$3,BASE!$G:$G,PAUSAS!$B135)))</f>
        <v/>
      </c>
      <c r="AH135" s="28" t="str">
        <f>IF(AG135="","",IF(SUMIFS(METAS!$D:$D,METAS!$B:$B,PAUSAS!$E135)&gt;=AG135,0,AG135-SUMIFS(METAS!$D:$D,METAS!$B:$B,PAUSAS!$E135)))</f>
        <v/>
      </c>
      <c r="AI135" s="18" t="str">
        <f>IF($B135="","",IF(COUNTIF(BASE!$A:$A,PAUSAS!AI$3)=0,"",SUMIFS(BASE!$AA:$AA,BASE!$A:$A,PAUSAS!AI$3,BASE!$G:$G,PAUSAS!$B135)))</f>
        <v/>
      </c>
      <c r="AJ135" s="18" t="str">
        <f>IF(AI135="","",IF(SUMIFS(METAS!$D:$D,METAS!$B:$B,PAUSAS!$E135)&gt;=AI135,0,AI135-SUMIFS(METAS!$D:$D,METAS!$B:$B,PAUSAS!$E135)))</f>
        <v/>
      </c>
      <c r="AK135" s="28" t="str">
        <f>IF($B135="","",IF(COUNTIF(BASE!$A:$A,PAUSAS!AK$3)=0,"",SUMIFS(BASE!$AA:$AA,BASE!$A:$A,PAUSAS!AK$3,BASE!$G:$G,PAUSAS!$B135)))</f>
        <v/>
      </c>
      <c r="AL135" s="28" t="str">
        <f>IF(AK135="","",IF(SUMIFS(METAS!$D:$D,METAS!$B:$B,PAUSAS!$E135)&gt;=AK135,0,AK135-SUMIFS(METAS!$D:$D,METAS!$B:$B,PAUSAS!$E135)))</f>
        <v/>
      </c>
      <c r="AM135" s="18" t="str">
        <f>IF($B135="","",IF(COUNTIF(BASE!$A:$A,PAUSAS!AM$3)=0,"",SUMIFS(BASE!$AA:$AA,BASE!$A:$A,PAUSAS!AM$3,BASE!$G:$G,PAUSAS!$B135)))</f>
        <v/>
      </c>
      <c r="AN135" s="18" t="str">
        <f>IF(AM135="","",IF(SUMIFS(METAS!$D:$D,METAS!$B:$B,PAUSAS!$E135)&gt;=AM135,0,AM135-SUMIFS(METAS!$D:$D,METAS!$B:$B,PAUSAS!$E135)))</f>
        <v/>
      </c>
      <c r="AO135" s="28" t="str">
        <f>IF($B135="","",IF(COUNTIF(BASE!$A:$A,PAUSAS!AO$3)=0,"",SUMIFS(BASE!$AA:$AA,BASE!$A:$A,PAUSAS!AO$3,BASE!$G:$G,PAUSAS!$B135)))</f>
        <v/>
      </c>
      <c r="AP135" s="28" t="str">
        <f>IF(AO135="","",IF(SUMIFS(METAS!$D:$D,METAS!$B:$B,PAUSAS!$E135)&gt;=AO135,0,AO135-SUMIFS(METAS!$D:$D,METAS!$B:$B,PAUSAS!$E135)))</f>
        <v/>
      </c>
      <c r="AQ135" s="18" t="str">
        <f>IF($B135="","",IF(COUNTIF(BASE!$A:$A,PAUSAS!AQ$3)=0,"",SUMIFS(BASE!$AA:$AA,BASE!$A:$A,PAUSAS!AQ$3,BASE!$G:$G,PAUSAS!$B135)))</f>
        <v/>
      </c>
      <c r="AR135" s="18" t="str">
        <f>IF(AQ135="","",IF(SUMIFS(METAS!$D:$D,METAS!$B:$B,PAUSAS!$E135)&gt;=AQ135,0,AQ135-SUMIFS(METAS!$D:$D,METAS!$B:$B,PAUSAS!$E135)))</f>
        <v/>
      </c>
      <c r="AS135" s="28" t="str">
        <f>IF($B135="","",IF(COUNTIF(BASE!$A:$A,PAUSAS!AS$3)=0,"",SUMIFS(BASE!$AA:$AA,BASE!$A:$A,PAUSAS!AS$3,BASE!$G:$G,PAUSAS!$B135)))</f>
        <v/>
      </c>
      <c r="AT135" s="28" t="str">
        <f>IF(AS135="","",IF(SUMIFS(METAS!$D:$D,METAS!$B:$B,PAUSAS!$E135)&gt;=AS135,0,AS135-SUMIFS(METAS!$D:$D,METAS!$B:$B,PAUSAS!$E135)))</f>
        <v/>
      </c>
      <c r="AU135" s="18" t="str">
        <f>IF($B135="","",IF(COUNTIF(BASE!$A:$A,PAUSAS!AU$3)=0,"",SUMIFS(BASE!$AA:$AA,BASE!$A:$A,PAUSAS!AU$3,BASE!$G:$G,PAUSAS!$B135)))</f>
        <v/>
      </c>
      <c r="AV135" s="18" t="str">
        <f>IF(AU135="","",IF(SUMIFS(METAS!$D:$D,METAS!$B:$B,PAUSAS!$E135)&gt;=AU135,0,AU135-SUMIFS(METAS!$D:$D,METAS!$B:$B,PAUSAS!$E135)))</f>
        <v/>
      </c>
      <c r="AW135" s="28" t="str">
        <f>IF($B135="","",IF(COUNTIF(BASE!$A:$A,PAUSAS!AW$3)=0,"",SUMIFS(BASE!$AA:$AA,BASE!$A:$A,PAUSAS!AW$3,BASE!$G:$G,PAUSAS!$B135)))</f>
        <v/>
      </c>
      <c r="AX135" s="28" t="str">
        <f>IF(AW135="","",IF(SUMIFS(METAS!$D:$D,METAS!$B:$B,PAUSAS!$E135)&gt;=AW135,0,AW135-SUMIFS(METAS!$D:$D,METAS!$B:$B,PAUSAS!$E135)))</f>
        <v/>
      </c>
      <c r="AY135" s="18" t="str">
        <f>IF($B135="","",IF(COUNTIF(BASE!$A:$A,PAUSAS!AY$3)=0,"",SUMIFS(BASE!$AA:$AA,BASE!$A:$A,PAUSAS!AY$3,BASE!$G:$G,PAUSAS!$B135)))</f>
        <v/>
      </c>
      <c r="AZ135" s="18" t="str">
        <f>IF(AY135="","",IF(SUMIFS(METAS!$D:$D,METAS!$B:$B,PAUSAS!$E135)&gt;=AY135,0,AY135-SUMIFS(METAS!$D:$D,METAS!$B:$B,PAUSAS!$E135)))</f>
        <v/>
      </c>
      <c r="BA135" s="28" t="str">
        <f>IF($B135="","",IF(COUNTIF(BASE!$A:$A,PAUSAS!BA$3)=0,"",SUMIFS(BASE!$AA:$AA,BASE!$A:$A,PAUSAS!BA$3,BASE!$G:$G,PAUSAS!$B135)))</f>
        <v/>
      </c>
      <c r="BB135" s="28" t="str">
        <f>IF(BA135="","",IF(SUMIFS(METAS!$D:$D,METAS!$B:$B,PAUSAS!$E135)&gt;=BA135,0,BA135-SUMIFS(METAS!$D:$D,METAS!$B:$B,PAUSAS!$E135)))</f>
        <v/>
      </c>
      <c r="BC135" s="18" t="str">
        <f>IF($B135="","",IF(COUNTIF(BASE!$A:$A,PAUSAS!BC$3)=0,"",SUMIFS(BASE!$AA:$AA,BASE!$A:$A,PAUSAS!BC$3,BASE!$G:$G,PAUSAS!$B135)))</f>
        <v/>
      </c>
      <c r="BD135" s="18" t="str">
        <f>IF(BC135="","",IF(SUMIFS(METAS!$D:$D,METAS!$B:$B,PAUSAS!$E135)&gt;=BC135,0,BC135-SUMIFS(METAS!$D:$D,METAS!$B:$B,PAUSAS!$E135)))</f>
        <v/>
      </c>
      <c r="BE135" s="28" t="str">
        <f>IF($B135="","",IF(COUNTIF(BASE!$A:$A,PAUSAS!BE$3)=0,"",SUMIFS(BASE!$AA:$AA,BASE!$A:$A,PAUSAS!BE$3,BASE!$G:$G,PAUSAS!$B135)))</f>
        <v/>
      </c>
      <c r="BF135" s="28" t="str">
        <f>IF(BE135="","",IF(SUMIFS(METAS!$D:$D,METAS!$B:$B,PAUSAS!$E135)&gt;=BE135,0,BE135-SUMIFS(METAS!$D:$D,METAS!$B:$B,PAUSAS!$E135)))</f>
        <v/>
      </c>
      <c r="BG135" s="18" t="str">
        <f>IF($B135="","",IF(COUNTIF(BASE!$A:$A,PAUSAS!BG$3)=0,"",SUMIFS(BASE!$AA:$AA,BASE!$A:$A,PAUSAS!BG$3,BASE!$G:$G,PAUSAS!$B135)))</f>
        <v/>
      </c>
      <c r="BH135" s="18" t="str">
        <f>IF(BG135="","",IF(SUMIFS(METAS!$D:$D,METAS!$B:$B,PAUSAS!$E135)&gt;=BG135,0,BG135-SUMIFS(METAS!$D:$D,METAS!$B:$B,PAUSAS!$E135)))</f>
        <v/>
      </c>
      <c r="BI135" s="28" t="str">
        <f>IF($B135="","",IF(COUNTIF(BASE!$A:$A,PAUSAS!BI$3)=0,"",SUMIFS(BASE!$AA:$AA,BASE!$A:$A,PAUSAS!BI$3,BASE!$G:$G,PAUSAS!$B135)))</f>
        <v/>
      </c>
      <c r="BJ135" s="28" t="str">
        <f>IF(BI135="","",IF(SUMIFS(METAS!$D:$D,METAS!$B:$B,PAUSAS!$E135)&gt;=BI135,0,BI135-SUMIFS(METAS!$D:$D,METAS!$B:$B,PAUSAS!$E135)))</f>
        <v/>
      </c>
      <c r="BK135" s="18" t="str">
        <f>IF($B135="","",IF(COUNTIF(BASE!$A:$A,PAUSAS!BK$3)=0,"",SUMIFS(BASE!$AA:$AA,BASE!$A:$A,PAUSAS!BK$3,BASE!$G:$G,PAUSAS!$B135)))</f>
        <v/>
      </c>
      <c r="BL135" s="18" t="str">
        <f>IF(BK135="","",IF(SUMIFS(METAS!$D:$D,METAS!$B:$B,PAUSAS!$E135)&gt;=BK135,0,BK135-SUMIFS(METAS!$D:$D,METAS!$B:$B,PAUSAS!$E135)))</f>
        <v/>
      </c>
      <c r="BM135" s="28" t="str">
        <f>IF($B135="","",IF(COUNTIF(BASE!$A:$A,PAUSAS!BM$3)=0,"",SUMIFS(BASE!$AA:$AA,BASE!$A:$A,PAUSAS!BM$3,BASE!$G:$G,PAUSAS!$B135)))</f>
        <v/>
      </c>
      <c r="BN135" s="28" t="str">
        <f>IF(BM135="","",IF(SUMIFS(METAS!$D:$D,METAS!$B:$B,PAUSAS!$E135)&gt;=BM135,0,BM135-SUMIFS(METAS!$D:$D,METAS!$B:$B,PAUSAS!$E135)))</f>
        <v/>
      </c>
      <c r="BO135" s="18" t="str">
        <f>IF($B135="","",IF(COUNTIF(BASE!$A:$A,PAUSAS!BO$3)=0,"",SUMIFS(BASE!$AA:$AA,BASE!$A:$A,PAUSAS!BO$3,BASE!$G:$G,PAUSAS!$B135)))</f>
        <v/>
      </c>
      <c r="BP135" s="18" t="str">
        <f>IF(BO135="","",IF(SUMIFS(METAS!$D:$D,METAS!$B:$B,PAUSAS!$E135)&gt;=BO135,0,BO135-SUMIFS(METAS!$D:$D,METAS!$B:$B,PAUSAS!$E135)))</f>
        <v/>
      </c>
      <c r="BQ135" s="28" t="str">
        <f>IF($B135="","",IF(COUNTIF(BASE!$A:$A,PAUSAS!BQ$3)=0,"",SUMIFS(BASE!$AA:$AA,BASE!$A:$A,PAUSAS!BQ$3,BASE!$G:$G,PAUSAS!$B135)))</f>
        <v/>
      </c>
      <c r="BR135" s="28" t="str">
        <f>IF(BQ135="","",IF(SUMIFS(METAS!$D:$D,METAS!$B:$B,PAUSAS!$E135)&gt;=BQ135,0,BQ135-SUMIFS(METAS!$D:$D,METAS!$B:$B,PAUSAS!$E135)))</f>
        <v/>
      </c>
      <c r="BS135" s="18" t="str">
        <f>IF($B135="","",IF(COUNTIF(BASE!$A:$A,PAUSAS!BS$3)=0,"",SUMIFS(BASE!$AA:$AA,BASE!$A:$A,PAUSAS!BS$3,BASE!$G:$G,PAUSAS!$B135)))</f>
        <v/>
      </c>
      <c r="BT135" s="18" t="str">
        <f>IF(BS135="","",IF(SUMIFS(METAS!$D:$D,METAS!$B:$B,PAUSAS!$E135)&gt;=BS135,0,BS135-SUMIFS(METAS!$D:$D,METAS!$B:$B,PAUSAS!$E135)))</f>
        <v/>
      </c>
      <c r="BU135" s="28" t="str">
        <f>IF($B135="","",IF(COUNTIF(BASE!$A:$A,PAUSAS!BU$3)=0,"",SUMIFS(BASE!$AA:$AA,BASE!$A:$A,PAUSAS!BU$3,BASE!$G:$G,PAUSAS!$B135)))</f>
        <v/>
      </c>
      <c r="BV135" s="28" t="str">
        <f>IF(BU135="","",IF(SUMIFS(METAS!$D:$D,METAS!$B:$B,PAUSAS!$E135)&gt;=BU135,0,BU135-SUMIFS(METAS!$D:$D,METAS!$B:$B,PAUSAS!$E135)))</f>
        <v/>
      </c>
    </row>
    <row r="136" spans="2:74" s="8" customFormat="1" x14ac:dyDescent="0.25">
      <c r="B136" s="50"/>
      <c r="C136" s="16" t="str">
        <f>IF($B136="","",VLOOKUP($B136,EQUIPE!$B:$E,2,0))</f>
        <v/>
      </c>
      <c r="D136" s="16" t="str">
        <f>IF($B136="","",VLOOKUP($B136,EQUIPE!$B:$F,5,0))</f>
        <v/>
      </c>
      <c r="E136" s="18" t="str">
        <f>IF($B136="","",VLOOKUP($B136,EQUIPE!$B:$E,3,0))</f>
        <v/>
      </c>
      <c r="F136" s="16" t="str">
        <f>IF($B136="","",VLOOKUP($B136,EQUIPE!$B:$E,4,0))</f>
        <v/>
      </c>
      <c r="H136" s="18" t="str">
        <f>IF($B136="","",SUMIFS(ABS!$H:$H,ABS!$B:$B,PAUSAS!$B136)*SUMIFS(METAS!$D:$D,METAS!$B:$B,PAUSAS!$E136))</f>
        <v/>
      </c>
      <c r="I136" s="18" t="str">
        <f t="shared" si="5"/>
        <v/>
      </c>
      <c r="J136" s="18" t="str">
        <f t="shared" si="6"/>
        <v/>
      </c>
      <c r="K136" s="19" t="str">
        <f t="shared" si="7"/>
        <v/>
      </c>
      <c r="M136" s="28" t="str">
        <f>IF($B136="","",IF(COUNTIF(BASE!$A:$A,PAUSAS!M$3)=0,"",SUMIFS(BASE!$AA:$AA,BASE!$A:$A,PAUSAS!M$3,BASE!$G:$G,PAUSAS!$B136)))</f>
        <v/>
      </c>
      <c r="N136" s="28" t="str">
        <f>IF(M136="","",IF(SUMIFS(METAS!$D:$D,METAS!$B:$B,PAUSAS!$E136)&gt;=M136,0,M136-SUMIFS(METAS!$D:$D,METAS!$B:$B,PAUSAS!$E136)))</f>
        <v/>
      </c>
      <c r="O136" s="18" t="str">
        <f>IF($B136="","",IF(COUNTIF(BASE!$A:$A,PAUSAS!O$3)=0,"",SUMIFS(BASE!$AA:$AA,BASE!$A:$A,PAUSAS!O$3,BASE!$G:$G,PAUSAS!$B136)))</f>
        <v/>
      </c>
      <c r="P136" s="18" t="str">
        <f>IF(O136="","",IF(SUMIFS(METAS!$D:$D,METAS!$B:$B,PAUSAS!$E136)&gt;=O136,0,O136-SUMIFS(METAS!$D:$D,METAS!$B:$B,PAUSAS!$E136)))</f>
        <v/>
      </c>
      <c r="Q136" s="28" t="str">
        <f>IF($B136="","",IF(COUNTIF(BASE!$A:$A,PAUSAS!Q$3)=0,"",SUMIFS(BASE!$AA:$AA,BASE!$A:$A,PAUSAS!Q$3,BASE!$G:$G,PAUSAS!$B136)))</f>
        <v/>
      </c>
      <c r="R136" s="28" t="str">
        <f>IF(Q136="","",IF(SUMIFS(METAS!$D:$D,METAS!$B:$B,PAUSAS!$E136)&gt;=Q136,0,Q136-SUMIFS(METAS!$D:$D,METAS!$B:$B,PAUSAS!$E136)))</f>
        <v/>
      </c>
      <c r="S136" s="18" t="str">
        <f>IF($B136="","",IF(COUNTIF(BASE!$A:$A,PAUSAS!S$3)=0,"",SUMIFS(BASE!$AA:$AA,BASE!$A:$A,PAUSAS!S$3,BASE!$G:$G,PAUSAS!$B136)))</f>
        <v/>
      </c>
      <c r="T136" s="18" t="str">
        <f>IF(S136="","",IF(SUMIFS(METAS!$D:$D,METAS!$B:$B,PAUSAS!$E136)&gt;=S136,0,S136-SUMIFS(METAS!$D:$D,METAS!$B:$B,PAUSAS!$E136)))</f>
        <v/>
      </c>
      <c r="U136" s="28" t="str">
        <f>IF($B136="","",IF(COUNTIF(BASE!$A:$A,PAUSAS!U$3)=0,"",SUMIFS(BASE!$AA:$AA,BASE!$A:$A,PAUSAS!U$3,BASE!$G:$G,PAUSAS!$B136)))</f>
        <v/>
      </c>
      <c r="V136" s="28" t="str">
        <f>IF(U136="","",IF(SUMIFS(METAS!$D:$D,METAS!$B:$B,PAUSAS!$E136)&gt;=U136,0,U136-SUMIFS(METAS!$D:$D,METAS!$B:$B,PAUSAS!$E136)))</f>
        <v/>
      </c>
      <c r="W136" s="18" t="str">
        <f>IF($B136="","",IF(COUNTIF(BASE!$A:$A,PAUSAS!W$3)=0,"",SUMIFS(BASE!$AA:$AA,BASE!$A:$A,PAUSAS!W$3,BASE!$G:$G,PAUSAS!$B136)))</f>
        <v/>
      </c>
      <c r="X136" s="18" t="str">
        <f>IF(W136="","",IF(SUMIFS(METAS!$D:$D,METAS!$B:$B,PAUSAS!$E136)&gt;=W136,0,W136-SUMIFS(METAS!$D:$D,METAS!$B:$B,PAUSAS!$E136)))</f>
        <v/>
      </c>
      <c r="Y136" s="28" t="str">
        <f>IF($B136="","",IF(COUNTIF(BASE!$A:$A,PAUSAS!Y$3)=0,"",SUMIFS(BASE!$AA:$AA,BASE!$A:$A,PAUSAS!Y$3,BASE!$G:$G,PAUSAS!$B136)))</f>
        <v/>
      </c>
      <c r="Z136" s="28" t="str">
        <f>IF(Y136="","",IF(SUMIFS(METAS!$D:$D,METAS!$B:$B,PAUSAS!$E136)&gt;=Y136,0,Y136-SUMIFS(METAS!$D:$D,METAS!$B:$B,PAUSAS!$E136)))</f>
        <v/>
      </c>
      <c r="AA136" s="18" t="str">
        <f>IF($B136="","",IF(COUNTIF(BASE!$A:$A,PAUSAS!AA$3)=0,"",SUMIFS(BASE!$AA:$AA,BASE!$A:$A,PAUSAS!AA$3,BASE!$G:$G,PAUSAS!$B136)))</f>
        <v/>
      </c>
      <c r="AB136" s="18" t="str">
        <f>IF(AA136="","",IF(SUMIFS(METAS!$D:$D,METAS!$B:$B,PAUSAS!$E136)&gt;=AA136,0,AA136-SUMIFS(METAS!$D:$D,METAS!$B:$B,PAUSAS!$E136)))</f>
        <v/>
      </c>
      <c r="AC136" s="28" t="str">
        <f>IF($B136="","",IF(COUNTIF(BASE!$A:$A,PAUSAS!AC$3)=0,"",SUMIFS(BASE!$AA:$AA,BASE!$A:$A,PAUSAS!AC$3,BASE!$G:$G,PAUSAS!$B136)))</f>
        <v/>
      </c>
      <c r="AD136" s="28" t="str">
        <f>IF(AC136="","",IF(SUMIFS(METAS!$D:$D,METAS!$B:$B,PAUSAS!$E136)&gt;=AC136,0,AC136-SUMIFS(METAS!$D:$D,METAS!$B:$B,PAUSAS!$E136)))</f>
        <v/>
      </c>
      <c r="AE136" s="18" t="str">
        <f>IF($B136="","",IF(COUNTIF(BASE!$A:$A,PAUSAS!AE$3)=0,"",SUMIFS(BASE!$AA:$AA,BASE!$A:$A,PAUSAS!AE$3,BASE!$G:$G,PAUSAS!$B136)))</f>
        <v/>
      </c>
      <c r="AF136" s="18" t="str">
        <f>IF(AE136="","",IF(SUMIFS(METAS!$D:$D,METAS!$B:$B,PAUSAS!$E136)&gt;=AE136,0,AE136-SUMIFS(METAS!$D:$D,METAS!$B:$B,PAUSAS!$E136)))</f>
        <v/>
      </c>
      <c r="AG136" s="28" t="str">
        <f>IF($B136="","",IF(COUNTIF(BASE!$A:$A,PAUSAS!AG$3)=0,"",SUMIFS(BASE!$AA:$AA,BASE!$A:$A,PAUSAS!AG$3,BASE!$G:$G,PAUSAS!$B136)))</f>
        <v/>
      </c>
      <c r="AH136" s="28" t="str">
        <f>IF(AG136="","",IF(SUMIFS(METAS!$D:$D,METAS!$B:$B,PAUSAS!$E136)&gt;=AG136,0,AG136-SUMIFS(METAS!$D:$D,METAS!$B:$B,PAUSAS!$E136)))</f>
        <v/>
      </c>
      <c r="AI136" s="18" t="str">
        <f>IF($B136="","",IF(COUNTIF(BASE!$A:$A,PAUSAS!AI$3)=0,"",SUMIFS(BASE!$AA:$AA,BASE!$A:$A,PAUSAS!AI$3,BASE!$G:$G,PAUSAS!$B136)))</f>
        <v/>
      </c>
      <c r="AJ136" s="18" t="str">
        <f>IF(AI136="","",IF(SUMIFS(METAS!$D:$D,METAS!$B:$B,PAUSAS!$E136)&gt;=AI136,0,AI136-SUMIFS(METAS!$D:$D,METAS!$B:$B,PAUSAS!$E136)))</f>
        <v/>
      </c>
      <c r="AK136" s="28" t="str">
        <f>IF($B136="","",IF(COUNTIF(BASE!$A:$A,PAUSAS!AK$3)=0,"",SUMIFS(BASE!$AA:$AA,BASE!$A:$A,PAUSAS!AK$3,BASE!$G:$G,PAUSAS!$B136)))</f>
        <v/>
      </c>
      <c r="AL136" s="28" t="str">
        <f>IF(AK136="","",IF(SUMIFS(METAS!$D:$D,METAS!$B:$B,PAUSAS!$E136)&gt;=AK136,0,AK136-SUMIFS(METAS!$D:$D,METAS!$B:$B,PAUSAS!$E136)))</f>
        <v/>
      </c>
      <c r="AM136" s="18" t="str">
        <f>IF($B136="","",IF(COUNTIF(BASE!$A:$A,PAUSAS!AM$3)=0,"",SUMIFS(BASE!$AA:$AA,BASE!$A:$A,PAUSAS!AM$3,BASE!$G:$G,PAUSAS!$B136)))</f>
        <v/>
      </c>
      <c r="AN136" s="18" t="str">
        <f>IF(AM136="","",IF(SUMIFS(METAS!$D:$D,METAS!$B:$B,PAUSAS!$E136)&gt;=AM136,0,AM136-SUMIFS(METAS!$D:$D,METAS!$B:$B,PAUSAS!$E136)))</f>
        <v/>
      </c>
      <c r="AO136" s="28" t="str">
        <f>IF($B136="","",IF(COUNTIF(BASE!$A:$A,PAUSAS!AO$3)=0,"",SUMIFS(BASE!$AA:$AA,BASE!$A:$A,PAUSAS!AO$3,BASE!$G:$G,PAUSAS!$B136)))</f>
        <v/>
      </c>
      <c r="AP136" s="28" t="str">
        <f>IF(AO136="","",IF(SUMIFS(METAS!$D:$D,METAS!$B:$B,PAUSAS!$E136)&gt;=AO136,0,AO136-SUMIFS(METAS!$D:$D,METAS!$B:$B,PAUSAS!$E136)))</f>
        <v/>
      </c>
      <c r="AQ136" s="18" t="str">
        <f>IF($B136="","",IF(COUNTIF(BASE!$A:$A,PAUSAS!AQ$3)=0,"",SUMIFS(BASE!$AA:$AA,BASE!$A:$A,PAUSAS!AQ$3,BASE!$G:$G,PAUSAS!$B136)))</f>
        <v/>
      </c>
      <c r="AR136" s="18" t="str">
        <f>IF(AQ136="","",IF(SUMIFS(METAS!$D:$D,METAS!$B:$B,PAUSAS!$E136)&gt;=AQ136,0,AQ136-SUMIFS(METAS!$D:$D,METAS!$B:$B,PAUSAS!$E136)))</f>
        <v/>
      </c>
      <c r="AS136" s="28" t="str">
        <f>IF($B136="","",IF(COUNTIF(BASE!$A:$A,PAUSAS!AS$3)=0,"",SUMIFS(BASE!$AA:$AA,BASE!$A:$A,PAUSAS!AS$3,BASE!$G:$G,PAUSAS!$B136)))</f>
        <v/>
      </c>
      <c r="AT136" s="28" t="str">
        <f>IF(AS136="","",IF(SUMIFS(METAS!$D:$D,METAS!$B:$B,PAUSAS!$E136)&gt;=AS136,0,AS136-SUMIFS(METAS!$D:$D,METAS!$B:$B,PAUSAS!$E136)))</f>
        <v/>
      </c>
      <c r="AU136" s="18" t="str">
        <f>IF($B136="","",IF(COUNTIF(BASE!$A:$A,PAUSAS!AU$3)=0,"",SUMIFS(BASE!$AA:$AA,BASE!$A:$A,PAUSAS!AU$3,BASE!$G:$G,PAUSAS!$B136)))</f>
        <v/>
      </c>
      <c r="AV136" s="18" t="str">
        <f>IF(AU136="","",IF(SUMIFS(METAS!$D:$D,METAS!$B:$B,PAUSAS!$E136)&gt;=AU136,0,AU136-SUMIFS(METAS!$D:$D,METAS!$B:$B,PAUSAS!$E136)))</f>
        <v/>
      </c>
      <c r="AW136" s="28" t="str">
        <f>IF($B136="","",IF(COUNTIF(BASE!$A:$A,PAUSAS!AW$3)=0,"",SUMIFS(BASE!$AA:$AA,BASE!$A:$A,PAUSAS!AW$3,BASE!$G:$G,PAUSAS!$B136)))</f>
        <v/>
      </c>
      <c r="AX136" s="28" t="str">
        <f>IF(AW136="","",IF(SUMIFS(METAS!$D:$D,METAS!$B:$B,PAUSAS!$E136)&gt;=AW136,0,AW136-SUMIFS(METAS!$D:$D,METAS!$B:$B,PAUSAS!$E136)))</f>
        <v/>
      </c>
      <c r="AY136" s="18" t="str">
        <f>IF($B136="","",IF(COUNTIF(BASE!$A:$A,PAUSAS!AY$3)=0,"",SUMIFS(BASE!$AA:$AA,BASE!$A:$A,PAUSAS!AY$3,BASE!$G:$G,PAUSAS!$B136)))</f>
        <v/>
      </c>
      <c r="AZ136" s="18" t="str">
        <f>IF(AY136="","",IF(SUMIFS(METAS!$D:$D,METAS!$B:$B,PAUSAS!$E136)&gt;=AY136,0,AY136-SUMIFS(METAS!$D:$D,METAS!$B:$B,PAUSAS!$E136)))</f>
        <v/>
      </c>
      <c r="BA136" s="28" t="str">
        <f>IF($B136="","",IF(COUNTIF(BASE!$A:$A,PAUSAS!BA$3)=0,"",SUMIFS(BASE!$AA:$AA,BASE!$A:$A,PAUSAS!BA$3,BASE!$G:$G,PAUSAS!$B136)))</f>
        <v/>
      </c>
      <c r="BB136" s="28" t="str">
        <f>IF(BA136="","",IF(SUMIFS(METAS!$D:$D,METAS!$B:$B,PAUSAS!$E136)&gt;=BA136,0,BA136-SUMIFS(METAS!$D:$D,METAS!$B:$B,PAUSAS!$E136)))</f>
        <v/>
      </c>
      <c r="BC136" s="18" t="str">
        <f>IF($B136="","",IF(COUNTIF(BASE!$A:$A,PAUSAS!BC$3)=0,"",SUMIFS(BASE!$AA:$AA,BASE!$A:$A,PAUSAS!BC$3,BASE!$G:$G,PAUSAS!$B136)))</f>
        <v/>
      </c>
      <c r="BD136" s="18" t="str">
        <f>IF(BC136="","",IF(SUMIFS(METAS!$D:$D,METAS!$B:$B,PAUSAS!$E136)&gt;=BC136,0,BC136-SUMIFS(METAS!$D:$D,METAS!$B:$B,PAUSAS!$E136)))</f>
        <v/>
      </c>
      <c r="BE136" s="28" t="str">
        <f>IF($B136="","",IF(COUNTIF(BASE!$A:$A,PAUSAS!BE$3)=0,"",SUMIFS(BASE!$AA:$AA,BASE!$A:$A,PAUSAS!BE$3,BASE!$G:$G,PAUSAS!$B136)))</f>
        <v/>
      </c>
      <c r="BF136" s="28" t="str">
        <f>IF(BE136="","",IF(SUMIFS(METAS!$D:$D,METAS!$B:$B,PAUSAS!$E136)&gt;=BE136,0,BE136-SUMIFS(METAS!$D:$D,METAS!$B:$B,PAUSAS!$E136)))</f>
        <v/>
      </c>
      <c r="BG136" s="18" t="str">
        <f>IF($B136="","",IF(COUNTIF(BASE!$A:$A,PAUSAS!BG$3)=0,"",SUMIFS(BASE!$AA:$AA,BASE!$A:$A,PAUSAS!BG$3,BASE!$G:$G,PAUSAS!$B136)))</f>
        <v/>
      </c>
      <c r="BH136" s="18" t="str">
        <f>IF(BG136="","",IF(SUMIFS(METAS!$D:$D,METAS!$B:$B,PAUSAS!$E136)&gt;=BG136,0,BG136-SUMIFS(METAS!$D:$D,METAS!$B:$B,PAUSAS!$E136)))</f>
        <v/>
      </c>
      <c r="BI136" s="28" t="str">
        <f>IF($B136="","",IF(COUNTIF(BASE!$A:$A,PAUSAS!BI$3)=0,"",SUMIFS(BASE!$AA:$AA,BASE!$A:$A,PAUSAS!BI$3,BASE!$G:$G,PAUSAS!$B136)))</f>
        <v/>
      </c>
      <c r="BJ136" s="28" t="str">
        <f>IF(BI136="","",IF(SUMIFS(METAS!$D:$D,METAS!$B:$B,PAUSAS!$E136)&gt;=BI136,0,BI136-SUMIFS(METAS!$D:$D,METAS!$B:$B,PAUSAS!$E136)))</f>
        <v/>
      </c>
      <c r="BK136" s="18" t="str">
        <f>IF($B136="","",IF(COUNTIF(BASE!$A:$A,PAUSAS!BK$3)=0,"",SUMIFS(BASE!$AA:$AA,BASE!$A:$A,PAUSAS!BK$3,BASE!$G:$G,PAUSAS!$B136)))</f>
        <v/>
      </c>
      <c r="BL136" s="18" t="str">
        <f>IF(BK136="","",IF(SUMIFS(METAS!$D:$D,METAS!$B:$B,PAUSAS!$E136)&gt;=BK136,0,BK136-SUMIFS(METAS!$D:$D,METAS!$B:$B,PAUSAS!$E136)))</f>
        <v/>
      </c>
      <c r="BM136" s="28" t="str">
        <f>IF($B136="","",IF(COUNTIF(BASE!$A:$A,PAUSAS!BM$3)=0,"",SUMIFS(BASE!$AA:$AA,BASE!$A:$A,PAUSAS!BM$3,BASE!$G:$G,PAUSAS!$B136)))</f>
        <v/>
      </c>
      <c r="BN136" s="28" t="str">
        <f>IF(BM136="","",IF(SUMIFS(METAS!$D:$D,METAS!$B:$B,PAUSAS!$E136)&gt;=BM136,0,BM136-SUMIFS(METAS!$D:$D,METAS!$B:$B,PAUSAS!$E136)))</f>
        <v/>
      </c>
      <c r="BO136" s="18" t="str">
        <f>IF($B136="","",IF(COUNTIF(BASE!$A:$A,PAUSAS!BO$3)=0,"",SUMIFS(BASE!$AA:$AA,BASE!$A:$A,PAUSAS!BO$3,BASE!$G:$G,PAUSAS!$B136)))</f>
        <v/>
      </c>
      <c r="BP136" s="18" t="str">
        <f>IF(BO136="","",IF(SUMIFS(METAS!$D:$D,METAS!$B:$B,PAUSAS!$E136)&gt;=BO136,0,BO136-SUMIFS(METAS!$D:$D,METAS!$B:$B,PAUSAS!$E136)))</f>
        <v/>
      </c>
      <c r="BQ136" s="28" t="str">
        <f>IF($B136="","",IF(COUNTIF(BASE!$A:$A,PAUSAS!BQ$3)=0,"",SUMIFS(BASE!$AA:$AA,BASE!$A:$A,PAUSAS!BQ$3,BASE!$G:$G,PAUSAS!$B136)))</f>
        <v/>
      </c>
      <c r="BR136" s="28" t="str">
        <f>IF(BQ136="","",IF(SUMIFS(METAS!$D:$D,METAS!$B:$B,PAUSAS!$E136)&gt;=BQ136,0,BQ136-SUMIFS(METAS!$D:$D,METAS!$B:$B,PAUSAS!$E136)))</f>
        <v/>
      </c>
      <c r="BS136" s="18" t="str">
        <f>IF($B136="","",IF(COUNTIF(BASE!$A:$A,PAUSAS!BS$3)=0,"",SUMIFS(BASE!$AA:$AA,BASE!$A:$A,PAUSAS!BS$3,BASE!$G:$G,PAUSAS!$B136)))</f>
        <v/>
      </c>
      <c r="BT136" s="18" t="str">
        <f>IF(BS136="","",IF(SUMIFS(METAS!$D:$D,METAS!$B:$B,PAUSAS!$E136)&gt;=BS136,0,BS136-SUMIFS(METAS!$D:$D,METAS!$B:$B,PAUSAS!$E136)))</f>
        <v/>
      </c>
      <c r="BU136" s="28" t="str">
        <f>IF($B136="","",IF(COUNTIF(BASE!$A:$A,PAUSAS!BU$3)=0,"",SUMIFS(BASE!$AA:$AA,BASE!$A:$A,PAUSAS!BU$3,BASE!$G:$G,PAUSAS!$B136)))</f>
        <v/>
      </c>
      <c r="BV136" s="28" t="str">
        <f>IF(BU136="","",IF(SUMIFS(METAS!$D:$D,METAS!$B:$B,PAUSAS!$E136)&gt;=BU136,0,BU136-SUMIFS(METAS!$D:$D,METAS!$B:$B,PAUSAS!$E136)))</f>
        <v/>
      </c>
    </row>
    <row r="137" spans="2:74" s="8" customFormat="1" x14ac:dyDescent="0.25">
      <c r="B137" s="50"/>
      <c r="C137" s="16" t="str">
        <f>IF($B137="","",VLOOKUP($B137,EQUIPE!$B:$E,2,0))</f>
        <v/>
      </c>
      <c r="D137" s="16" t="str">
        <f>IF($B137="","",VLOOKUP($B137,EQUIPE!$B:$F,5,0))</f>
        <v/>
      </c>
      <c r="E137" s="18" t="str">
        <f>IF($B137="","",VLOOKUP($B137,EQUIPE!$B:$E,3,0))</f>
        <v/>
      </c>
      <c r="F137" s="16" t="str">
        <f>IF($B137="","",VLOOKUP($B137,EQUIPE!$B:$E,4,0))</f>
        <v/>
      </c>
      <c r="H137" s="18" t="str">
        <f>IF($B137="","",SUMIFS(ABS!$H:$H,ABS!$B:$B,PAUSAS!$B137)*SUMIFS(METAS!$D:$D,METAS!$B:$B,PAUSAS!$E137))</f>
        <v/>
      </c>
      <c r="I137" s="18" t="str">
        <f t="shared" si="5"/>
        <v/>
      </c>
      <c r="J137" s="18" t="str">
        <f t="shared" si="6"/>
        <v/>
      </c>
      <c r="K137" s="19" t="str">
        <f t="shared" si="7"/>
        <v/>
      </c>
      <c r="M137" s="28" t="str">
        <f>IF($B137="","",IF(COUNTIF(BASE!$A:$A,PAUSAS!M$3)=0,"",SUMIFS(BASE!$AA:$AA,BASE!$A:$A,PAUSAS!M$3,BASE!$G:$G,PAUSAS!$B137)))</f>
        <v/>
      </c>
      <c r="N137" s="28" t="str">
        <f>IF(M137="","",IF(SUMIFS(METAS!$D:$D,METAS!$B:$B,PAUSAS!$E137)&gt;=M137,0,M137-SUMIFS(METAS!$D:$D,METAS!$B:$B,PAUSAS!$E137)))</f>
        <v/>
      </c>
      <c r="O137" s="18" t="str">
        <f>IF($B137="","",IF(COUNTIF(BASE!$A:$A,PAUSAS!O$3)=0,"",SUMIFS(BASE!$AA:$AA,BASE!$A:$A,PAUSAS!O$3,BASE!$G:$G,PAUSAS!$B137)))</f>
        <v/>
      </c>
      <c r="P137" s="18" t="str">
        <f>IF(O137="","",IF(SUMIFS(METAS!$D:$D,METAS!$B:$B,PAUSAS!$E137)&gt;=O137,0,O137-SUMIFS(METAS!$D:$D,METAS!$B:$B,PAUSAS!$E137)))</f>
        <v/>
      </c>
      <c r="Q137" s="28" t="str">
        <f>IF($B137="","",IF(COUNTIF(BASE!$A:$A,PAUSAS!Q$3)=0,"",SUMIFS(BASE!$AA:$AA,BASE!$A:$A,PAUSAS!Q$3,BASE!$G:$G,PAUSAS!$B137)))</f>
        <v/>
      </c>
      <c r="R137" s="28" t="str">
        <f>IF(Q137="","",IF(SUMIFS(METAS!$D:$D,METAS!$B:$B,PAUSAS!$E137)&gt;=Q137,0,Q137-SUMIFS(METAS!$D:$D,METAS!$B:$B,PAUSAS!$E137)))</f>
        <v/>
      </c>
      <c r="S137" s="18" t="str">
        <f>IF($B137="","",IF(COUNTIF(BASE!$A:$A,PAUSAS!S$3)=0,"",SUMIFS(BASE!$AA:$AA,BASE!$A:$A,PAUSAS!S$3,BASE!$G:$G,PAUSAS!$B137)))</f>
        <v/>
      </c>
      <c r="T137" s="18" t="str">
        <f>IF(S137="","",IF(SUMIFS(METAS!$D:$D,METAS!$B:$B,PAUSAS!$E137)&gt;=S137,0,S137-SUMIFS(METAS!$D:$D,METAS!$B:$B,PAUSAS!$E137)))</f>
        <v/>
      </c>
      <c r="U137" s="28" t="str">
        <f>IF($B137="","",IF(COUNTIF(BASE!$A:$A,PAUSAS!U$3)=0,"",SUMIFS(BASE!$AA:$AA,BASE!$A:$A,PAUSAS!U$3,BASE!$G:$G,PAUSAS!$B137)))</f>
        <v/>
      </c>
      <c r="V137" s="28" t="str">
        <f>IF(U137="","",IF(SUMIFS(METAS!$D:$D,METAS!$B:$B,PAUSAS!$E137)&gt;=U137,0,U137-SUMIFS(METAS!$D:$D,METAS!$B:$B,PAUSAS!$E137)))</f>
        <v/>
      </c>
      <c r="W137" s="18" t="str">
        <f>IF($B137="","",IF(COUNTIF(BASE!$A:$A,PAUSAS!W$3)=0,"",SUMIFS(BASE!$AA:$AA,BASE!$A:$A,PAUSAS!W$3,BASE!$G:$G,PAUSAS!$B137)))</f>
        <v/>
      </c>
      <c r="X137" s="18" t="str">
        <f>IF(W137="","",IF(SUMIFS(METAS!$D:$D,METAS!$B:$B,PAUSAS!$E137)&gt;=W137,0,W137-SUMIFS(METAS!$D:$D,METAS!$B:$B,PAUSAS!$E137)))</f>
        <v/>
      </c>
      <c r="Y137" s="28" t="str">
        <f>IF($B137="","",IF(COUNTIF(BASE!$A:$A,PAUSAS!Y$3)=0,"",SUMIFS(BASE!$AA:$AA,BASE!$A:$A,PAUSAS!Y$3,BASE!$G:$G,PAUSAS!$B137)))</f>
        <v/>
      </c>
      <c r="Z137" s="28" t="str">
        <f>IF(Y137="","",IF(SUMIFS(METAS!$D:$D,METAS!$B:$B,PAUSAS!$E137)&gt;=Y137,0,Y137-SUMIFS(METAS!$D:$D,METAS!$B:$B,PAUSAS!$E137)))</f>
        <v/>
      </c>
      <c r="AA137" s="18" t="str">
        <f>IF($B137="","",IF(COUNTIF(BASE!$A:$A,PAUSAS!AA$3)=0,"",SUMIFS(BASE!$AA:$AA,BASE!$A:$A,PAUSAS!AA$3,BASE!$G:$G,PAUSAS!$B137)))</f>
        <v/>
      </c>
      <c r="AB137" s="18" t="str">
        <f>IF(AA137="","",IF(SUMIFS(METAS!$D:$D,METAS!$B:$B,PAUSAS!$E137)&gt;=AA137,0,AA137-SUMIFS(METAS!$D:$D,METAS!$B:$B,PAUSAS!$E137)))</f>
        <v/>
      </c>
      <c r="AC137" s="28" t="str">
        <f>IF($B137="","",IF(COUNTIF(BASE!$A:$A,PAUSAS!AC$3)=0,"",SUMIFS(BASE!$AA:$AA,BASE!$A:$A,PAUSAS!AC$3,BASE!$G:$G,PAUSAS!$B137)))</f>
        <v/>
      </c>
      <c r="AD137" s="28" t="str">
        <f>IF(AC137="","",IF(SUMIFS(METAS!$D:$D,METAS!$B:$B,PAUSAS!$E137)&gt;=AC137,0,AC137-SUMIFS(METAS!$D:$D,METAS!$B:$B,PAUSAS!$E137)))</f>
        <v/>
      </c>
      <c r="AE137" s="18" t="str">
        <f>IF($B137="","",IF(COUNTIF(BASE!$A:$A,PAUSAS!AE$3)=0,"",SUMIFS(BASE!$AA:$AA,BASE!$A:$A,PAUSAS!AE$3,BASE!$G:$G,PAUSAS!$B137)))</f>
        <v/>
      </c>
      <c r="AF137" s="18" t="str">
        <f>IF(AE137="","",IF(SUMIFS(METAS!$D:$D,METAS!$B:$B,PAUSAS!$E137)&gt;=AE137,0,AE137-SUMIFS(METAS!$D:$D,METAS!$B:$B,PAUSAS!$E137)))</f>
        <v/>
      </c>
      <c r="AG137" s="28" t="str">
        <f>IF($B137="","",IF(COUNTIF(BASE!$A:$A,PAUSAS!AG$3)=0,"",SUMIFS(BASE!$AA:$AA,BASE!$A:$A,PAUSAS!AG$3,BASE!$G:$G,PAUSAS!$B137)))</f>
        <v/>
      </c>
      <c r="AH137" s="28" t="str">
        <f>IF(AG137="","",IF(SUMIFS(METAS!$D:$D,METAS!$B:$B,PAUSAS!$E137)&gt;=AG137,0,AG137-SUMIFS(METAS!$D:$D,METAS!$B:$B,PAUSAS!$E137)))</f>
        <v/>
      </c>
      <c r="AI137" s="18" t="str">
        <f>IF($B137="","",IF(COUNTIF(BASE!$A:$A,PAUSAS!AI$3)=0,"",SUMIFS(BASE!$AA:$AA,BASE!$A:$A,PAUSAS!AI$3,BASE!$G:$G,PAUSAS!$B137)))</f>
        <v/>
      </c>
      <c r="AJ137" s="18" t="str">
        <f>IF(AI137="","",IF(SUMIFS(METAS!$D:$D,METAS!$B:$B,PAUSAS!$E137)&gt;=AI137,0,AI137-SUMIFS(METAS!$D:$D,METAS!$B:$B,PAUSAS!$E137)))</f>
        <v/>
      </c>
      <c r="AK137" s="28" t="str">
        <f>IF($B137="","",IF(COUNTIF(BASE!$A:$A,PAUSAS!AK$3)=0,"",SUMIFS(BASE!$AA:$AA,BASE!$A:$A,PAUSAS!AK$3,BASE!$G:$G,PAUSAS!$B137)))</f>
        <v/>
      </c>
      <c r="AL137" s="28" t="str">
        <f>IF(AK137="","",IF(SUMIFS(METAS!$D:$D,METAS!$B:$B,PAUSAS!$E137)&gt;=AK137,0,AK137-SUMIFS(METAS!$D:$D,METAS!$B:$B,PAUSAS!$E137)))</f>
        <v/>
      </c>
      <c r="AM137" s="18" t="str">
        <f>IF($B137="","",IF(COUNTIF(BASE!$A:$A,PAUSAS!AM$3)=0,"",SUMIFS(BASE!$AA:$AA,BASE!$A:$A,PAUSAS!AM$3,BASE!$G:$G,PAUSAS!$B137)))</f>
        <v/>
      </c>
      <c r="AN137" s="18" t="str">
        <f>IF(AM137="","",IF(SUMIFS(METAS!$D:$D,METAS!$B:$B,PAUSAS!$E137)&gt;=AM137,0,AM137-SUMIFS(METAS!$D:$D,METAS!$B:$B,PAUSAS!$E137)))</f>
        <v/>
      </c>
      <c r="AO137" s="28" t="str">
        <f>IF($B137="","",IF(COUNTIF(BASE!$A:$A,PAUSAS!AO$3)=0,"",SUMIFS(BASE!$AA:$AA,BASE!$A:$A,PAUSAS!AO$3,BASE!$G:$G,PAUSAS!$B137)))</f>
        <v/>
      </c>
      <c r="AP137" s="28" t="str">
        <f>IF(AO137="","",IF(SUMIFS(METAS!$D:$D,METAS!$B:$B,PAUSAS!$E137)&gt;=AO137,0,AO137-SUMIFS(METAS!$D:$D,METAS!$B:$B,PAUSAS!$E137)))</f>
        <v/>
      </c>
      <c r="AQ137" s="18" t="str">
        <f>IF($B137="","",IF(COUNTIF(BASE!$A:$A,PAUSAS!AQ$3)=0,"",SUMIFS(BASE!$AA:$AA,BASE!$A:$A,PAUSAS!AQ$3,BASE!$G:$G,PAUSAS!$B137)))</f>
        <v/>
      </c>
      <c r="AR137" s="18" t="str">
        <f>IF(AQ137="","",IF(SUMIFS(METAS!$D:$D,METAS!$B:$B,PAUSAS!$E137)&gt;=AQ137,0,AQ137-SUMIFS(METAS!$D:$D,METAS!$B:$B,PAUSAS!$E137)))</f>
        <v/>
      </c>
      <c r="AS137" s="28" t="str">
        <f>IF($B137="","",IF(COUNTIF(BASE!$A:$A,PAUSAS!AS$3)=0,"",SUMIFS(BASE!$AA:$AA,BASE!$A:$A,PAUSAS!AS$3,BASE!$G:$G,PAUSAS!$B137)))</f>
        <v/>
      </c>
      <c r="AT137" s="28" t="str">
        <f>IF(AS137="","",IF(SUMIFS(METAS!$D:$D,METAS!$B:$B,PAUSAS!$E137)&gt;=AS137,0,AS137-SUMIFS(METAS!$D:$D,METAS!$B:$B,PAUSAS!$E137)))</f>
        <v/>
      </c>
      <c r="AU137" s="18" t="str">
        <f>IF($B137="","",IF(COUNTIF(BASE!$A:$A,PAUSAS!AU$3)=0,"",SUMIFS(BASE!$AA:$AA,BASE!$A:$A,PAUSAS!AU$3,BASE!$G:$G,PAUSAS!$B137)))</f>
        <v/>
      </c>
      <c r="AV137" s="18" t="str">
        <f>IF(AU137="","",IF(SUMIFS(METAS!$D:$D,METAS!$B:$B,PAUSAS!$E137)&gt;=AU137,0,AU137-SUMIFS(METAS!$D:$D,METAS!$B:$B,PAUSAS!$E137)))</f>
        <v/>
      </c>
      <c r="AW137" s="28" t="str">
        <f>IF($B137="","",IF(COUNTIF(BASE!$A:$A,PAUSAS!AW$3)=0,"",SUMIFS(BASE!$AA:$AA,BASE!$A:$A,PAUSAS!AW$3,BASE!$G:$G,PAUSAS!$B137)))</f>
        <v/>
      </c>
      <c r="AX137" s="28" t="str">
        <f>IF(AW137="","",IF(SUMIFS(METAS!$D:$D,METAS!$B:$B,PAUSAS!$E137)&gt;=AW137,0,AW137-SUMIFS(METAS!$D:$D,METAS!$B:$B,PAUSAS!$E137)))</f>
        <v/>
      </c>
      <c r="AY137" s="18" t="str">
        <f>IF($B137="","",IF(COUNTIF(BASE!$A:$A,PAUSAS!AY$3)=0,"",SUMIFS(BASE!$AA:$AA,BASE!$A:$A,PAUSAS!AY$3,BASE!$G:$G,PAUSAS!$B137)))</f>
        <v/>
      </c>
      <c r="AZ137" s="18" t="str">
        <f>IF(AY137="","",IF(SUMIFS(METAS!$D:$D,METAS!$B:$B,PAUSAS!$E137)&gt;=AY137,0,AY137-SUMIFS(METAS!$D:$D,METAS!$B:$B,PAUSAS!$E137)))</f>
        <v/>
      </c>
      <c r="BA137" s="28" t="str">
        <f>IF($B137="","",IF(COUNTIF(BASE!$A:$A,PAUSAS!BA$3)=0,"",SUMIFS(BASE!$AA:$AA,BASE!$A:$A,PAUSAS!BA$3,BASE!$G:$G,PAUSAS!$B137)))</f>
        <v/>
      </c>
      <c r="BB137" s="28" t="str">
        <f>IF(BA137="","",IF(SUMIFS(METAS!$D:$D,METAS!$B:$B,PAUSAS!$E137)&gt;=BA137,0,BA137-SUMIFS(METAS!$D:$D,METAS!$B:$B,PAUSAS!$E137)))</f>
        <v/>
      </c>
      <c r="BC137" s="18" t="str">
        <f>IF($B137="","",IF(COUNTIF(BASE!$A:$A,PAUSAS!BC$3)=0,"",SUMIFS(BASE!$AA:$AA,BASE!$A:$A,PAUSAS!BC$3,BASE!$G:$G,PAUSAS!$B137)))</f>
        <v/>
      </c>
      <c r="BD137" s="18" t="str">
        <f>IF(BC137="","",IF(SUMIFS(METAS!$D:$D,METAS!$B:$B,PAUSAS!$E137)&gt;=BC137,0,BC137-SUMIFS(METAS!$D:$D,METAS!$B:$B,PAUSAS!$E137)))</f>
        <v/>
      </c>
      <c r="BE137" s="28" t="str">
        <f>IF($B137="","",IF(COUNTIF(BASE!$A:$A,PAUSAS!BE$3)=0,"",SUMIFS(BASE!$AA:$AA,BASE!$A:$A,PAUSAS!BE$3,BASE!$G:$G,PAUSAS!$B137)))</f>
        <v/>
      </c>
      <c r="BF137" s="28" t="str">
        <f>IF(BE137="","",IF(SUMIFS(METAS!$D:$D,METAS!$B:$B,PAUSAS!$E137)&gt;=BE137,0,BE137-SUMIFS(METAS!$D:$D,METAS!$B:$B,PAUSAS!$E137)))</f>
        <v/>
      </c>
      <c r="BG137" s="18" t="str">
        <f>IF($B137="","",IF(COUNTIF(BASE!$A:$A,PAUSAS!BG$3)=0,"",SUMIFS(BASE!$AA:$AA,BASE!$A:$A,PAUSAS!BG$3,BASE!$G:$G,PAUSAS!$B137)))</f>
        <v/>
      </c>
      <c r="BH137" s="18" t="str">
        <f>IF(BG137="","",IF(SUMIFS(METAS!$D:$D,METAS!$B:$B,PAUSAS!$E137)&gt;=BG137,0,BG137-SUMIFS(METAS!$D:$D,METAS!$B:$B,PAUSAS!$E137)))</f>
        <v/>
      </c>
      <c r="BI137" s="28" t="str">
        <f>IF($B137="","",IF(COUNTIF(BASE!$A:$A,PAUSAS!BI$3)=0,"",SUMIFS(BASE!$AA:$AA,BASE!$A:$A,PAUSAS!BI$3,BASE!$G:$G,PAUSAS!$B137)))</f>
        <v/>
      </c>
      <c r="BJ137" s="28" t="str">
        <f>IF(BI137="","",IF(SUMIFS(METAS!$D:$D,METAS!$B:$B,PAUSAS!$E137)&gt;=BI137,0,BI137-SUMIFS(METAS!$D:$D,METAS!$B:$B,PAUSAS!$E137)))</f>
        <v/>
      </c>
      <c r="BK137" s="18" t="str">
        <f>IF($B137="","",IF(COUNTIF(BASE!$A:$A,PAUSAS!BK$3)=0,"",SUMIFS(BASE!$AA:$AA,BASE!$A:$A,PAUSAS!BK$3,BASE!$G:$G,PAUSAS!$B137)))</f>
        <v/>
      </c>
      <c r="BL137" s="18" t="str">
        <f>IF(BK137="","",IF(SUMIFS(METAS!$D:$D,METAS!$B:$B,PAUSAS!$E137)&gt;=BK137,0,BK137-SUMIFS(METAS!$D:$D,METAS!$B:$B,PAUSAS!$E137)))</f>
        <v/>
      </c>
      <c r="BM137" s="28" t="str">
        <f>IF($B137="","",IF(COUNTIF(BASE!$A:$A,PAUSAS!BM$3)=0,"",SUMIFS(BASE!$AA:$AA,BASE!$A:$A,PAUSAS!BM$3,BASE!$G:$G,PAUSAS!$B137)))</f>
        <v/>
      </c>
      <c r="BN137" s="28" t="str">
        <f>IF(BM137="","",IF(SUMIFS(METAS!$D:$D,METAS!$B:$B,PAUSAS!$E137)&gt;=BM137,0,BM137-SUMIFS(METAS!$D:$D,METAS!$B:$B,PAUSAS!$E137)))</f>
        <v/>
      </c>
      <c r="BO137" s="18" t="str">
        <f>IF($B137="","",IF(COUNTIF(BASE!$A:$A,PAUSAS!BO$3)=0,"",SUMIFS(BASE!$AA:$AA,BASE!$A:$A,PAUSAS!BO$3,BASE!$G:$G,PAUSAS!$B137)))</f>
        <v/>
      </c>
      <c r="BP137" s="18" t="str">
        <f>IF(BO137="","",IF(SUMIFS(METAS!$D:$D,METAS!$B:$B,PAUSAS!$E137)&gt;=BO137,0,BO137-SUMIFS(METAS!$D:$D,METAS!$B:$B,PAUSAS!$E137)))</f>
        <v/>
      </c>
      <c r="BQ137" s="28" t="str">
        <f>IF($B137="","",IF(COUNTIF(BASE!$A:$A,PAUSAS!BQ$3)=0,"",SUMIFS(BASE!$AA:$AA,BASE!$A:$A,PAUSAS!BQ$3,BASE!$G:$G,PAUSAS!$B137)))</f>
        <v/>
      </c>
      <c r="BR137" s="28" t="str">
        <f>IF(BQ137="","",IF(SUMIFS(METAS!$D:$D,METAS!$B:$B,PAUSAS!$E137)&gt;=BQ137,0,BQ137-SUMIFS(METAS!$D:$D,METAS!$B:$B,PAUSAS!$E137)))</f>
        <v/>
      </c>
      <c r="BS137" s="18" t="str">
        <f>IF($B137="","",IF(COUNTIF(BASE!$A:$A,PAUSAS!BS$3)=0,"",SUMIFS(BASE!$AA:$AA,BASE!$A:$A,PAUSAS!BS$3,BASE!$G:$G,PAUSAS!$B137)))</f>
        <v/>
      </c>
      <c r="BT137" s="18" t="str">
        <f>IF(BS137="","",IF(SUMIFS(METAS!$D:$D,METAS!$B:$B,PAUSAS!$E137)&gt;=BS137,0,BS137-SUMIFS(METAS!$D:$D,METAS!$B:$B,PAUSAS!$E137)))</f>
        <v/>
      </c>
      <c r="BU137" s="28" t="str">
        <f>IF($B137="","",IF(COUNTIF(BASE!$A:$A,PAUSAS!BU$3)=0,"",SUMIFS(BASE!$AA:$AA,BASE!$A:$A,PAUSAS!BU$3,BASE!$G:$G,PAUSAS!$B137)))</f>
        <v/>
      </c>
      <c r="BV137" s="28" t="str">
        <f>IF(BU137="","",IF(SUMIFS(METAS!$D:$D,METAS!$B:$B,PAUSAS!$E137)&gt;=BU137,0,BU137-SUMIFS(METAS!$D:$D,METAS!$B:$B,PAUSAS!$E137)))</f>
        <v/>
      </c>
    </row>
    <row r="138" spans="2:74" s="8" customFormat="1" x14ac:dyDescent="0.25">
      <c r="B138" s="50"/>
      <c r="C138" s="16" t="str">
        <f>IF($B138="","",VLOOKUP($B138,EQUIPE!$B:$E,2,0))</f>
        <v/>
      </c>
      <c r="D138" s="16" t="str">
        <f>IF($B138="","",VLOOKUP($B138,EQUIPE!$B:$F,5,0))</f>
        <v/>
      </c>
      <c r="E138" s="18" t="str">
        <f>IF($B138="","",VLOOKUP($B138,EQUIPE!$B:$E,3,0))</f>
        <v/>
      </c>
      <c r="F138" s="16" t="str">
        <f>IF($B138="","",VLOOKUP($B138,EQUIPE!$B:$E,4,0))</f>
        <v/>
      </c>
      <c r="H138" s="18" t="str">
        <f>IF($B138="","",SUMIFS(ABS!$H:$H,ABS!$B:$B,PAUSAS!$B138)*SUMIFS(METAS!$D:$D,METAS!$B:$B,PAUSAS!$E138))</f>
        <v/>
      </c>
      <c r="I138" s="18" t="str">
        <f t="shared" si="5"/>
        <v/>
      </c>
      <c r="J138" s="18" t="str">
        <f t="shared" si="6"/>
        <v/>
      </c>
      <c r="K138" s="19" t="str">
        <f t="shared" si="7"/>
        <v/>
      </c>
      <c r="M138" s="28" t="str">
        <f>IF($B138="","",IF(COUNTIF(BASE!$A:$A,PAUSAS!M$3)=0,"",SUMIFS(BASE!$AA:$AA,BASE!$A:$A,PAUSAS!M$3,BASE!$G:$G,PAUSAS!$B138)))</f>
        <v/>
      </c>
      <c r="N138" s="28" t="str">
        <f>IF(M138="","",IF(SUMIFS(METAS!$D:$D,METAS!$B:$B,PAUSAS!$E138)&gt;=M138,0,M138-SUMIFS(METAS!$D:$D,METAS!$B:$B,PAUSAS!$E138)))</f>
        <v/>
      </c>
      <c r="O138" s="18" t="str">
        <f>IF($B138="","",IF(COUNTIF(BASE!$A:$A,PAUSAS!O$3)=0,"",SUMIFS(BASE!$AA:$AA,BASE!$A:$A,PAUSAS!O$3,BASE!$G:$G,PAUSAS!$B138)))</f>
        <v/>
      </c>
      <c r="P138" s="18" t="str">
        <f>IF(O138="","",IF(SUMIFS(METAS!$D:$D,METAS!$B:$B,PAUSAS!$E138)&gt;=O138,0,O138-SUMIFS(METAS!$D:$D,METAS!$B:$B,PAUSAS!$E138)))</f>
        <v/>
      </c>
      <c r="Q138" s="28" t="str">
        <f>IF($B138="","",IF(COUNTIF(BASE!$A:$A,PAUSAS!Q$3)=0,"",SUMIFS(BASE!$AA:$AA,BASE!$A:$A,PAUSAS!Q$3,BASE!$G:$G,PAUSAS!$B138)))</f>
        <v/>
      </c>
      <c r="R138" s="28" t="str">
        <f>IF(Q138="","",IF(SUMIFS(METAS!$D:$D,METAS!$B:$B,PAUSAS!$E138)&gt;=Q138,0,Q138-SUMIFS(METAS!$D:$D,METAS!$B:$B,PAUSAS!$E138)))</f>
        <v/>
      </c>
      <c r="S138" s="18" t="str">
        <f>IF($B138="","",IF(COUNTIF(BASE!$A:$A,PAUSAS!S$3)=0,"",SUMIFS(BASE!$AA:$AA,BASE!$A:$A,PAUSAS!S$3,BASE!$G:$G,PAUSAS!$B138)))</f>
        <v/>
      </c>
      <c r="T138" s="18" t="str">
        <f>IF(S138="","",IF(SUMIFS(METAS!$D:$D,METAS!$B:$B,PAUSAS!$E138)&gt;=S138,0,S138-SUMIFS(METAS!$D:$D,METAS!$B:$B,PAUSAS!$E138)))</f>
        <v/>
      </c>
      <c r="U138" s="28" t="str">
        <f>IF($B138="","",IF(COUNTIF(BASE!$A:$A,PAUSAS!U$3)=0,"",SUMIFS(BASE!$AA:$AA,BASE!$A:$A,PAUSAS!U$3,BASE!$G:$G,PAUSAS!$B138)))</f>
        <v/>
      </c>
      <c r="V138" s="28" t="str">
        <f>IF(U138="","",IF(SUMIFS(METAS!$D:$D,METAS!$B:$B,PAUSAS!$E138)&gt;=U138,0,U138-SUMIFS(METAS!$D:$D,METAS!$B:$B,PAUSAS!$E138)))</f>
        <v/>
      </c>
      <c r="W138" s="18" t="str">
        <f>IF($B138="","",IF(COUNTIF(BASE!$A:$A,PAUSAS!W$3)=0,"",SUMIFS(BASE!$AA:$AA,BASE!$A:$A,PAUSAS!W$3,BASE!$G:$G,PAUSAS!$B138)))</f>
        <v/>
      </c>
      <c r="X138" s="18" t="str">
        <f>IF(W138="","",IF(SUMIFS(METAS!$D:$D,METAS!$B:$B,PAUSAS!$E138)&gt;=W138,0,W138-SUMIFS(METAS!$D:$D,METAS!$B:$B,PAUSAS!$E138)))</f>
        <v/>
      </c>
      <c r="Y138" s="28" t="str">
        <f>IF($B138="","",IF(COUNTIF(BASE!$A:$A,PAUSAS!Y$3)=0,"",SUMIFS(BASE!$AA:$AA,BASE!$A:$A,PAUSAS!Y$3,BASE!$G:$G,PAUSAS!$B138)))</f>
        <v/>
      </c>
      <c r="Z138" s="28" t="str">
        <f>IF(Y138="","",IF(SUMIFS(METAS!$D:$D,METAS!$B:$B,PAUSAS!$E138)&gt;=Y138,0,Y138-SUMIFS(METAS!$D:$D,METAS!$B:$B,PAUSAS!$E138)))</f>
        <v/>
      </c>
      <c r="AA138" s="18" t="str">
        <f>IF($B138="","",IF(COUNTIF(BASE!$A:$A,PAUSAS!AA$3)=0,"",SUMIFS(BASE!$AA:$AA,BASE!$A:$A,PAUSAS!AA$3,BASE!$G:$G,PAUSAS!$B138)))</f>
        <v/>
      </c>
      <c r="AB138" s="18" t="str">
        <f>IF(AA138="","",IF(SUMIFS(METAS!$D:$D,METAS!$B:$B,PAUSAS!$E138)&gt;=AA138,0,AA138-SUMIFS(METAS!$D:$D,METAS!$B:$B,PAUSAS!$E138)))</f>
        <v/>
      </c>
      <c r="AC138" s="28" t="str">
        <f>IF($B138="","",IF(COUNTIF(BASE!$A:$A,PAUSAS!AC$3)=0,"",SUMIFS(BASE!$AA:$AA,BASE!$A:$A,PAUSAS!AC$3,BASE!$G:$G,PAUSAS!$B138)))</f>
        <v/>
      </c>
      <c r="AD138" s="28" t="str">
        <f>IF(AC138="","",IF(SUMIFS(METAS!$D:$D,METAS!$B:$B,PAUSAS!$E138)&gt;=AC138,0,AC138-SUMIFS(METAS!$D:$D,METAS!$B:$B,PAUSAS!$E138)))</f>
        <v/>
      </c>
      <c r="AE138" s="18" t="str">
        <f>IF($B138="","",IF(COUNTIF(BASE!$A:$A,PAUSAS!AE$3)=0,"",SUMIFS(BASE!$AA:$AA,BASE!$A:$A,PAUSAS!AE$3,BASE!$G:$G,PAUSAS!$B138)))</f>
        <v/>
      </c>
      <c r="AF138" s="18" t="str">
        <f>IF(AE138="","",IF(SUMIFS(METAS!$D:$D,METAS!$B:$B,PAUSAS!$E138)&gt;=AE138,0,AE138-SUMIFS(METAS!$D:$D,METAS!$B:$B,PAUSAS!$E138)))</f>
        <v/>
      </c>
      <c r="AG138" s="28" t="str">
        <f>IF($B138="","",IF(COUNTIF(BASE!$A:$A,PAUSAS!AG$3)=0,"",SUMIFS(BASE!$AA:$AA,BASE!$A:$A,PAUSAS!AG$3,BASE!$G:$G,PAUSAS!$B138)))</f>
        <v/>
      </c>
      <c r="AH138" s="28" t="str">
        <f>IF(AG138="","",IF(SUMIFS(METAS!$D:$D,METAS!$B:$B,PAUSAS!$E138)&gt;=AG138,0,AG138-SUMIFS(METAS!$D:$D,METAS!$B:$B,PAUSAS!$E138)))</f>
        <v/>
      </c>
      <c r="AI138" s="18" t="str">
        <f>IF($B138="","",IF(COUNTIF(BASE!$A:$A,PAUSAS!AI$3)=0,"",SUMIFS(BASE!$AA:$AA,BASE!$A:$A,PAUSAS!AI$3,BASE!$G:$G,PAUSAS!$B138)))</f>
        <v/>
      </c>
      <c r="AJ138" s="18" t="str">
        <f>IF(AI138="","",IF(SUMIFS(METAS!$D:$D,METAS!$B:$B,PAUSAS!$E138)&gt;=AI138,0,AI138-SUMIFS(METAS!$D:$D,METAS!$B:$B,PAUSAS!$E138)))</f>
        <v/>
      </c>
      <c r="AK138" s="28" t="str">
        <f>IF($B138="","",IF(COUNTIF(BASE!$A:$A,PAUSAS!AK$3)=0,"",SUMIFS(BASE!$AA:$AA,BASE!$A:$A,PAUSAS!AK$3,BASE!$G:$G,PAUSAS!$B138)))</f>
        <v/>
      </c>
      <c r="AL138" s="28" t="str">
        <f>IF(AK138="","",IF(SUMIFS(METAS!$D:$D,METAS!$B:$B,PAUSAS!$E138)&gt;=AK138,0,AK138-SUMIFS(METAS!$D:$D,METAS!$B:$B,PAUSAS!$E138)))</f>
        <v/>
      </c>
      <c r="AM138" s="18" t="str">
        <f>IF($B138="","",IF(COUNTIF(BASE!$A:$A,PAUSAS!AM$3)=0,"",SUMIFS(BASE!$AA:$AA,BASE!$A:$A,PAUSAS!AM$3,BASE!$G:$G,PAUSAS!$B138)))</f>
        <v/>
      </c>
      <c r="AN138" s="18" t="str">
        <f>IF(AM138="","",IF(SUMIFS(METAS!$D:$D,METAS!$B:$B,PAUSAS!$E138)&gt;=AM138,0,AM138-SUMIFS(METAS!$D:$D,METAS!$B:$B,PAUSAS!$E138)))</f>
        <v/>
      </c>
      <c r="AO138" s="28" t="str">
        <f>IF($B138="","",IF(COUNTIF(BASE!$A:$A,PAUSAS!AO$3)=0,"",SUMIFS(BASE!$AA:$AA,BASE!$A:$A,PAUSAS!AO$3,BASE!$G:$G,PAUSAS!$B138)))</f>
        <v/>
      </c>
      <c r="AP138" s="28" t="str">
        <f>IF(AO138="","",IF(SUMIFS(METAS!$D:$D,METAS!$B:$B,PAUSAS!$E138)&gt;=AO138,0,AO138-SUMIFS(METAS!$D:$D,METAS!$B:$B,PAUSAS!$E138)))</f>
        <v/>
      </c>
      <c r="AQ138" s="18" t="str">
        <f>IF($B138="","",IF(COUNTIF(BASE!$A:$A,PAUSAS!AQ$3)=0,"",SUMIFS(BASE!$AA:$AA,BASE!$A:$A,PAUSAS!AQ$3,BASE!$G:$G,PAUSAS!$B138)))</f>
        <v/>
      </c>
      <c r="AR138" s="18" t="str">
        <f>IF(AQ138="","",IF(SUMIFS(METAS!$D:$D,METAS!$B:$B,PAUSAS!$E138)&gt;=AQ138,0,AQ138-SUMIFS(METAS!$D:$D,METAS!$B:$B,PAUSAS!$E138)))</f>
        <v/>
      </c>
      <c r="AS138" s="28" t="str">
        <f>IF($B138="","",IF(COUNTIF(BASE!$A:$A,PAUSAS!AS$3)=0,"",SUMIFS(BASE!$AA:$AA,BASE!$A:$A,PAUSAS!AS$3,BASE!$G:$G,PAUSAS!$B138)))</f>
        <v/>
      </c>
      <c r="AT138" s="28" t="str">
        <f>IF(AS138="","",IF(SUMIFS(METAS!$D:$D,METAS!$B:$B,PAUSAS!$E138)&gt;=AS138,0,AS138-SUMIFS(METAS!$D:$D,METAS!$B:$B,PAUSAS!$E138)))</f>
        <v/>
      </c>
      <c r="AU138" s="18" t="str">
        <f>IF($B138="","",IF(COUNTIF(BASE!$A:$A,PAUSAS!AU$3)=0,"",SUMIFS(BASE!$AA:$AA,BASE!$A:$A,PAUSAS!AU$3,BASE!$G:$G,PAUSAS!$B138)))</f>
        <v/>
      </c>
      <c r="AV138" s="18" t="str">
        <f>IF(AU138="","",IF(SUMIFS(METAS!$D:$D,METAS!$B:$B,PAUSAS!$E138)&gt;=AU138,0,AU138-SUMIFS(METAS!$D:$D,METAS!$B:$B,PAUSAS!$E138)))</f>
        <v/>
      </c>
      <c r="AW138" s="28" t="str">
        <f>IF($B138="","",IF(COUNTIF(BASE!$A:$A,PAUSAS!AW$3)=0,"",SUMIFS(BASE!$AA:$AA,BASE!$A:$A,PAUSAS!AW$3,BASE!$G:$G,PAUSAS!$B138)))</f>
        <v/>
      </c>
      <c r="AX138" s="28" t="str">
        <f>IF(AW138="","",IF(SUMIFS(METAS!$D:$D,METAS!$B:$B,PAUSAS!$E138)&gt;=AW138,0,AW138-SUMIFS(METAS!$D:$D,METAS!$B:$B,PAUSAS!$E138)))</f>
        <v/>
      </c>
      <c r="AY138" s="18" t="str">
        <f>IF($B138="","",IF(COUNTIF(BASE!$A:$A,PAUSAS!AY$3)=0,"",SUMIFS(BASE!$AA:$AA,BASE!$A:$A,PAUSAS!AY$3,BASE!$G:$G,PAUSAS!$B138)))</f>
        <v/>
      </c>
      <c r="AZ138" s="18" t="str">
        <f>IF(AY138="","",IF(SUMIFS(METAS!$D:$D,METAS!$B:$B,PAUSAS!$E138)&gt;=AY138,0,AY138-SUMIFS(METAS!$D:$D,METAS!$B:$B,PAUSAS!$E138)))</f>
        <v/>
      </c>
      <c r="BA138" s="28" t="str">
        <f>IF($B138="","",IF(COUNTIF(BASE!$A:$A,PAUSAS!BA$3)=0,"",SUMIFS(BASE!$AA:$AA,BASE!$A:$A,PAUSAS!BA$3,BASE!$G:$G,PAUSAS!$B138)))</f>
        <v/>
      </c>
      <c r="BB138" s="28" t="str">
        <f>IF(BA138="","",IF(SUMIFS(METAS!$D:$D,METAS!$B:$B,PAUSAS!$E138)&gt;=BA138,0,BA138-SUMIFS(METAS!$D:$D,METAS!$B:$B,PAUSAS!$E138)))</f>
        <v/>
      </c>
      <c r="BC138" s="18" t="str">
        <f>IF($B138="","",IF(COUNTIF(BASE!$A:$A,PAUSAS!BC$3)=0,"",SUMIFS(BASE!$AA:$AA,BASE!$A:$A,PAUSAS!BC$3,BASE!$G:$G,PAUSAS!$B138)))</f>
        <v/>
      </c>
      <c r="BD138" s="18" t="str">
        <f>IF(BC138="","",IF(SUMIFS(METAS!$D:$D,METAS!$B:$B,PAUSAS!$E138)&gt;=BC138,0,BC138-SUMIFS(METAS!$D:$D,METAS!$B:$B,PAUSAS!$E138)))</f>
        <v/>
      </c>
      <c r="BE138" s="28" t="str">
        <f>IF($B138="","",IF(COUNTIF(BASE!$A:$A,PAUSAS!BE$3)=0,"",SUMIFS(BASE!$AA:$AA,BASE!$A:$A,PAUSAS!BE$3,BASE!$G:$G,PAUSAS!$B138)))</f>
        <v/>
      </c>
      <c r="BF138" s="28" t="str">
        <f>IF(BE138="","",IF(SUMIFS(METAS!$D:$D,METAS!$B:$B,PAUSAS!$E138)&gt;=BE138,0,BE138-SUMIFS(METAS!$D:$D,METAS!$B:$B,PAUSAS!$E138)))</f>
        <v/>
      </c>
      <c r="BG138" s="18" t="str">
        <f>IF($B138="","",IF(COUNTIF(BASE!$A:$A,PAUSAS!BG$3)=0,"",SUMIFS(BASE!$AA:$AA,BASE!$A:$A,PAUSAS!BG$3,BASE!$G:$G,PAUSAS!$B138)))</f>
        <v/>
      </c>
      <c r="BH138" s="18" t="str">
        <f>IF(BG138="","",IF(SUMIFS(METAS!$D:$D,METAS!$B:$B,PAUSAS!$E138)&gt;=BG138,0,BG138-SUMIFS(METAS!$D:$D,METAS!$B:$B,PAUSAS!$E138)))</f>
        <v/>
      </c>
      <c r="BI138" s="28" t="str">
        <f>IF($B138="","",IF(COUNTIF(BASE!$A:$A,PAUSAS!BI$3)=0,"",SUMIFS(BASE!$AA:$AA,BASE!$A:$A,PAUSAS!BI$3,BASE!$G:$G,PAUSAS!$B138)))</f>
        <v/>
      </c>
      <c r="BJ138" s="28" t="str">
        <f>IF(BI138="","",IF(SUMIFS(METAS!$D:$D,METAS!$B:$B,PAUSAS!$E138)&gt;=BI138,0,BI138-SUMIFS(METAS!$D:$D,METAS!$B:$B,PAUSAS!$E138)))</f>
        <v/>
      </c>
      <c r="BK138" s="18" t="str">
        <f>IF($B138="","",IF(COUNTIF(BASE!$A:$A,PAUSAS!BK$3)=0,"",SUMIFS(BASE!$AA:$AA,BASE!$A:$A,PAUSAS!BK$3,BASE!$G:$G,PAUSAS!$B138)))</f>
        <v/>
      </c>
      <c r="BL138" s="18" t="str">
        <f>IF(BK138="","",IF(SUMIFS(METAS!$D:$D,METAS!$B:$B,PAUSAS!$E138)&gt;=BK138,0,BK138-SUMIFS(METAS!$D:$D,METAS!$B:$B,PAUSAS!$E138)))</f>
        <v/>
      </c>
      <c r="BM138" s="28" t="str">
        <f>IF($B138="","",IF(COUNTIF(BASE!$A:$A,PAUSAS!BM$3)=0,"",SUMIFS(BASE!$AA:$AA,BASE!$A:$A,PAUSAS!BM$3,BASE!$G:$G,PAUSAS!$B138)))</f>
        <v/>
      </c>
      <c r="BN138" s="28" t="str">
        <f>IF(BM138="","",IF(SUMIFS(METAS!$D:$D,METAS!$B:$B,PAUSAS!$E138)&gt;=BM138,0,BM138-SUMIFS(METAS!$D:$D,METAS!$B:$B,PAUSAS!$E138)))</f>
        <v/>
      </c>
      <c r="BO138" s="18" t="str">
        <f>IF($B138="","",IF(COUNTIF(BASE!$A:$A,PAUSAS!BO$3)=0,"",SUMIFS(BASE!$AA:$AA,BASE!$A:$A,PAUSAS!BO$3,BASE!$G:$G,PAUSAS!$B138)))</f>
        <v/>
      </c>
      <c r="BP138" s="18" t="str">
        <f>IF(BO138="","",IF(SUMIFS(METAS!$D:$D,METAS!$B:$B,PAUSAS!$E138)&gt;=BO138,0,BO138-SUMIFS(METAS!$D:$D,METAS!$B:$B,PAUSAS!$E138)))</f>
        <v/>
      </c>
      <c r="BQ138" s="28" t="str">
        <f>IF($B138="","",IF(COUNTIF(BASE!$A:$A,PAUSAS!BQ$3)=0,"",SUMIFS(BASE!$AA:$AA,BASE!$A:$A,PAUSAS!BQ$3,BASE!$G:$G,PAUSAS!$B138)))</f>
        <v/>
      </c>
      <c r="BR138" s="28" t="str">
        <f>IF(BQ138="","",IF(SUMIFS(METAS!$D:$D,METAS!$B:$B,PAUSAS!$E138)&gt;=BQ138,0,BQ138-SUMIFS(METAS!$D:$D,METAS!$B:$B,PAUSAS!$E138)))</f>
        <v/>
      </c>
      <c r="BS138" s="18" t="str">
        <f>IF($B138="","",IF(COUNTIF(BASE!$A:$A,PAUSAS!BS$3)=0,"",SUMIFS(BASE!$AA:$AA,BASE!$A:$A,PAUSAS!BS$3,BASE!$G:$G,PAUSAS!$B138)))</f>
        <v/>
      </c>
      <c r="BT138" s="18" t="str">
        <f>IF(BS138="","",IF(SUMIFS(METAS!$D:$D,METAS!$B:$B,PAUSAS!$E138)&gt;=BS138,0,BS138-SUMIFS(METAS!$D:$D,METAS!$B:$B,PAUSAS!$E138)))</f>
        <v/>
      </c>
      <c r="BU138" s="28" t="str">
        <f>IF($B138="","",IF(COUNTIF(BASE!$A:$A,PAUSAS!BU$3)=0,"",SUMIFS(BASE!$AA:$AA,BASE!$A:$A,PAUSAS!BU$3,BASE!$G:$G,PAUSAS!$B138)))</f>
        <v/>
      </c>
      <c r="BV138" s="28" t="str">
        <f>IF(BU138="","",IF(SUMIFS(METAS!$D:$D,METAS!$B:$B,PAUSAS!$E138)&gt;=BU138,0,BU138-SUMIFS(METAS!$D:$D,METAS!$B:$B,PAUSAS!$E138)))</f>
        <v/>
      </c>
    </row>
    <row r="139" spans="2:74" s="8" customFormat="1" x14ac:dyDescent="0.25">
      <c r="B139" s="50"/>
      <c r="C139" s="16" t="str">
        <f>IF($B139="","",VLOOKUP($B139,EQUIPE!$B:$E,2,0))</f>
        <v/>
      </c>
      <c r="D139" s="16" t="str">
        <f>IF($B139="","",VLOOKUP($B139,EQUIPE!$B:$F,5,0))</f>
        <v/>
      </c>
      <c r="E139" s="18" t="str">
        <f>IF($B139="","",VLOOKUP($B139,EQUIPE!$B:$E,3,0))</f>
        <v/>
      </c>
      <c r="F139" s="16" t="str">
        <f>IF($B139="","",VLOOKUP($B139,EQUIPE!$B:$E,4,0))</f>
        <v/>
      </c>
      <c r="H139" s="18" t="str">
        <f>IF($B139="","",SUMIFS(ABS!$H:$H,ABS!$B:$B,PAUSAS!$B139)*SUMIFS(METAS!$D:$D,METAS!$B:$B,PAUSAS!$E139))</f>
        <v/>
      </c>
      <c r="I139" s="18" t="str">
        <f t="shared" si="5"/>
        <v/>
      </c>
      <c r="J139" s="18" t="str">
        <f t="shared" si="6"/>
        <v/>
      </c>
      <c r="K139" s="19" t="str">
        <f t="shared" si="7"/>
        <v/>
      </c>
      <c r="M139" s="28" t="str">
        <f>IF($B139="","",IF(COUNTIF(BASE!$A:$A,PAUSAS!M$3)=0,"",SUMIFS(BASE!$AA:$AA,BASE!$A:$A,PAUSAS!M$3,BASE!$G:$G,PAUSAS!$B139)))</f>
        <v/>
      </c>
      <c r="N139" s="28" t="str">
        <f>IF(M139="","",IF(SUMIFS(METAS!$D:$D,METAS!$B:$B,PAUSAS!$E139)&gt;=M139,0,M139-SUMIFS(METAS!$D:$D,METAS!$B:$B,PAUSAS!$E139)))</f>
        <v/>
      </c>
      <c r="O139" s="18" t="str">
        <f>IF($B139="","",IF(COUNTIF(BASE!$A:$A,PAUSAS!O$3)=0,"",SUMIFS(BASE!$AA:$AA,BASE!$A:$A,PAUSAS!O$3,BASE!$G:$G,PAUSAS!$B139)))</f>
        <v/>
      </c>
      <c r="P139" s="18" t="str">
        <f>IF(O139="","",IF(SUMIFS(METAS!$D:$D,METAS!$B:$B,PAUSAS!$E139)&gt;=O139,0,O139-SUMIFS(METAS!$D:$D,METAS!$B:$B,PAUSAS!$E139)))</f>
        <v/>
      </c>
      <c r="Q139" s="28" t="str">
        <f>IF($B139="","",IF(COUNTIF(BASE!$A:$A,PAUSAS!Q$3)=0,"",SUMIFS(BASE!$AA:$AA,BASE!$A:$A,PAUSAS!Q$3,BASE!$G:$G,PAUSAS!$B139)))</f>
        <v/>
      </c>
      <c r="R139" s="28" t="str">
        <f>IF(Q139="","",IF(SUMIFS(METAS!$D:$D,METAS!$B:$B,PAUSAS!$E139)&gt;=Q139,0,Q139-SUMIFS(METAS!$D:$D,METAS!$B:$B,PAUSAS!$E139)))</f>
        <v/>
      </c>
      <c r="S139" s="18" t="str">
        <f>IF($B139="","",IF(COUNTIF(BASE!$A:$A,PAUSAS!S$3)=0,"",SUMIFS(BASE!$AA:$AA,BASE!$A:$A,PAUSAS!S$3,BASE!$G:$G,PAUSAS!$B139)))</f>
        <v/>
      </c>
      <c r="T139" s="18" t="str">
        <f>IF(S139="","",IF(SUMIFS(METAS!$D:$D,METAS!$B:$B,PAUSAS!$E139)&gt;=S139,0,S139-SUMIFS(METAS!$D:$D,METAS!$B:$B,PAUSAS!$E139)))</f>
        <v/>
      </c>
      <c r="U139" s="28" t="str">
        <f>IF($B139="","",IF(COUNTIF(BASE!$A:$A,PAUSAS!U$3)=0,"",SUMIFS(BASE!$AA:$AA,BASE!$A:$A,PAUSAS!U$3,BASE!$G:$G,PAUSAS!$B139)))</f>
        <v/>
      </c>
      <c r="V139" s="28" t="str">
        <f>IF(U139="","",IF(SUMIFS(METAS!$D:$D,METAS!$B:$B,PAUSAS!$E139)&gt;=U139,0,U139-SUMIFS(METAS!$D:$D,METAS!$B:$B,PAUSAS!$E139)))</f>
        <v/>
      </c>
      <c r="W139" s="18" t="str">
        <f>IF($B139="","",IF(COUNTIF(BASE!$A:$A,PAUSAS!W$3)=0,"",SUMIFS(BASE!$AA:$AA,BASE!$A:$A,PAUSAS!W$3,BASE!$G:$G,PAUSAS!$B139)))</f>
        <v/>
      </c>
      <c r="X139" s="18" t="str">
        <f>IF(W139="","",IF(SUMIFS(METAS!$D:$D,METAS!$B:$B,PAUSAS!$E139)&gt;=W139,0,W139-SUMIFS(METAS!$D:$D,METAS!$B:$B,PAUSAS!$E139)))</f>
        <v/>
      </c>
      <c r="Y139" s="28" t="str">
        <f>IF($B139="","",IF(COUNTIF(BASE!$A:$A,PAUSAS!Y$3)=0,"",SUMIFS(BASE!$AA:$AA,BASE!$A:$A,PAUSAS!Y$3,BASE!$G:$G,PAUSAS!$B139)))</f>
        <v/>
      </c>
      <c r="Z139" s="28" t="str">
        <f>IF(Y139="","",IF(SUMIFS(METAS!$D:$D,METAS!$B:$B,PAUSAS!$E139)&gt;=Y139,0,Y139-SUMIFS(METAS!$D:$D,METAS!$B:$B,PAUSAS!$E139)))</f>
        <v/>
      </c>
      <c r="AA139" s="18" t="str">
        <f>IF($B139="","",IF(COUNTIF(BASE!$A:$A,PAUSAS!AA$3)=0,"",SUMIFS(BASE!$AA:$AA,BASE!$A:$A,PAUSAS!AA$3,BASE!$G:$G,PAUSAS!$B139)))</f>
        <v/>
      </c>
      <c r="AB139" s="18" t="str">
        <f>IF(AA139="","",IF(SUMIFS(METAS!$D:$D,METAS!$B:$B,PAUSAS!$E139)&gt;=AA139,0,AA139-SUMIFS(METAS!$D:$D,METAS!$B:$B,PAUSAS!$E139)))</f>
        <v/>
      </c>
      <c r="AC139" s="28" t="str">
        <f>IF($B139="","",IF(COUNTIF(BASE!$A:$A,PAUSAS!AC$3)=0,"",SUMIFS(BASE!$AA:$AA,BASE!$A:$A,PAUSAS!AC$3,BASE!$G:$G,PAUSAS!$B139)))</f>
        <v/>
      </c>
      <c r="AD139" s="28" t="str">
        <f>IF(AC139="","",IF(SUMIFS(METAS!$D:$D,METAS!$B:$B,PAUSAS!$E139)&gt;=AC139,0,AC139-SUMIFS(METAS!$D:$D,METAS!$B:$B,PAUSAS!$E139)))</f>
        <v/>
      </c>
      <c r="AE139" s="18" t="str">
        <f>IF($B139="","",IF(COUNTIF(BASE!$A:$A,PAUSAS!AE$3)=0,"",SUMIFS(BASE!$AA:$AA,BASE!$A:$A,PAUSAS!AE$3,BASE!$G:$G,PAUSAS!$B139)))</f>
        <v/>
      </c>
      <c r="AF139" s="18" t="str">
        <f>IF(AE139="","",IF(SUMIFS(METAS!$D:$D,METAS!$B:$B,PAUSAS!$E139)&gt;=AE139,0,AE139-SUMIFS(METAS!$D:$D,METAS!$B:$B,PAUSAS!$E139)))</f>
        <v/>
      </c>
      <c r="AG139" s="28" t="str">
        <f>IF($B139="","",IF(COUNTIF(BASE!$A:$A,PAUSAS!AG$3)=0,"",SUMIFS(BASE!$AA:$AA,BASE!$A:$A,PAUSAS!AG$3,BASE!$G:$G,PAUSAS!$B139)))</f>
        <v/>
      </c>
      <c r="AH139" s="28" t="str">
        <f>IF(AG139="","",IF(SUMIFS(METAS!$D:$D,METAS!$B:$B,PAUSAS!$E139)&gt;=AG139,0,AG139-SUMIFS(METAS!$D:$D,METAS!$B:$B,PAUSAS!$E139)))</f>
        <v/>
      </c>
      <c r="AI139" s="18" t="str">
        <f>IF($B139="","",IF(COUNTIF(BASE!$A:$A,PAUSAS!AI$3)=0,"",SUMIFS(BASE!$AA:$AA,BASE!$A:$A,PAUSAS!AI$3,BASE!$G:$G,PAUSAS!$B139)))</f>
        <v/>
      </c>
      <c r="AJ139" s="18" t="str">
        <f>IF(AI139="","",IF(SUMIFS(METAS!$D:$D,METAS!$B:$B,PAUSAS!$E139)&gt;=AI139,0,AI139-SUMIFS(METAS!$D:$D,METAS!$B:$B,PAUSAS!$E139)))</f>
        <v/>
      </c>
      <c r="AK139" s="28" t="str">
        <f>IF($B139="","",IF(COUNTIF(BASE!$A:$A,PAUSAS!AK$3)=0,"",SUMIFS(BASE!$AA:$AA,BASE!$A:$A,PAUSAS!AK$3,BASE!$G:$G,PAUSAS!$B139)))</f>
        <v/>
      </c>
      <c r="AL139" s="28" t="str">
        <f>IF(AK139="","",IF(SUMIFS(METAS!$D:$D,METAS!$B:$B,PAUSAS!$E139)&gt;=AK139,0,AK139-SUMIFS(METAS!$D:$D,METAS!$B:$B,PAUSAS!$E139)))</f>
        <v/>
      </c>
      <c r="AM139" s="18" t="str">
        <f>IF($B139="","",IF(COUNTIF(BASE!$A:$A,PAUSAS!AM$3)=0,"",SUMIFS(BASE!$AA:$AA,BASE!$A:$A,PAUSAS!AM$3,BASE!$G:$G,PAUSAS!$B139)))</f>
        <v/>
      </c>
      <c r="AN139" s="18" t="str">
        <f>IF(AM139="","",IF(SUMIFS(METAS!$D:$D,METAS!$B:$B,PAUSAS!$E139)&gt;=AM139,0,AM139-SUMIFS(METAS!$D:$D,METAS!$B:$B,PAUSAS!$E139)))</f>
        <v/>
      </c>
      <c r="AO139" s="28" t="str">
        <f>IF($B139="","",IF(COUNTIF(BASE!$A:$A,PAUSAS!AO$3)=0,"",SUMIFS(BASE!$AA:$AA,BASE!$A:$A,PAUSAS!AO$3,BASE!$G:$G,PAUSAS!$B139)))</f>
        <v/>
      </c>
      <c r="AP139" s="28" t="str">
        <f>IF(AO139="","",IF(SUMIFS(METAS!$D:$D,METAS!$B:$B,PAUSAS!$E139)&gt;=AO139,0,AO139-SUMIFS(METAS!$D:$D,METAS!$B:$B,PAUSAS!$E139)))</f>
        <v/>
      </c>
      <c r="AQ139" s="18" t="str">
        <f>IF($B139="","",IF(COUNTIF(BASE!$A:$A,PAUSAS!AQ$3)=0,"",SUMIFS(BASE!$AA:$AA,BASE!$A:$A,PAUSAS!AQ$3,BASE!$G:$G,PAUSAS!$B139)))</f>
        <v/>
      </c>
      <c r="AR139" s="18" t="str">
        <f>IF(AQ139="","",IF(SUMIFS(METAS!$D:$D,METAS!$B:$B,PAUSAS!$E139)&gt;=AQ139,0,AQ139-SUMIFS(METAS!$D:$D,METAS!$B:$B,PAUSAS!$E139)))</f>
        <v/>
      </c>
      <c r="AS139" s="28" t="str">
        <f>IF($B139="","",IF(COUNTIF(BASE!$A:$A,PAUSAS!AS$3)=0,"",SUMIFS(BASE!$AA:$AA,BASE!$A:$A,PAUSAS!AS$3,BASE!$G:$G,PAUSAS!$B139)))</f>
        <v/>
      </c>
      <c r="AT139" s="28" t="str">
        <f>IF(AS139="","",IF(SUMIFS(METAS!$D:$D,METAS!$B:$B,PAUSAS!$E139)&gt;=AS139,0,AS139-SUMIFS(METAS!$D:$D,METAS!$B:$B,PAUSAS!$E139)))</f>
        <v/>
      </c>
      <c r="AU139" s="18" t="str">
        <f>IF($B139="","",IF(COUNTIF(BASE!$A:$A,PAUSAS!AU$3)=0,"",SUMIFS(BASE!$AA:$AA,BASE!$A:$A,PAUSAS!AU$3,BASE!$G:$G,PAUSAS!$B139)))</f>
        <v/>
      </c>
      <c r="AV139" s="18" t="str">
        <f>IF(AU139="","",IF(SUMIFS(METAS!$D:$D,METAS!$B:$B,PAUSAS!$E139)&gt;=AU139,0,AU139-SUMIFS(METAS!$D:$D,METAS!$B:$B,PAUSAS!$E139)))</f>
        <v/>
      </c>
      <c r="AW139" s="28" t="str">
        <f>IF($B139="","",IF(COUNTIF(BASE!$A:$A,PAUSAS!AW$3)=0,"",SUMIFS(BASE!$AA:$AA,BASE!$A:$A,PAUSAS!AW$3,BASE!$G:$G,PAUSAS!$B139)))</f>
        <v/>
      </c>
      <c r="AX139" s="28" t="str">
        <f>IF(AW139="","",IF(SUMIFS(METAS!$D:$D,METAS!$B:$B,PAUSAS!$E139)&gt;=AW139,0,AW139-SUMIFS(METAS!$D:$D,METAS!$B:$B,PAUSAS!$E139)))</f>
        <v/>
      </c>
      <c r="AY139" s="18" t="str">
        <f>IF($B139="","",IF(COUNTIF(BASE!$A:$A,PAUSAS!AY$3)=0,"",SUMIFS(BASE!$AA:$AA,BASE!$A:$A,PAUSAS!AY$3,BASE!$G:$G,PAUSAS!$B139)))</f>
        <v/>
      </c>
      <c r="AZ139" s="18" t="str">
        <f>IF(AY139="","",IF(SUMIFS(METAS!$D:$D,METAS!$B:$B,PAUSAS!$E139)&gt;=AY139,0,AY139-SUMIFS(METAS!$D:$D,METAS!$B:$B,PAUSAS!$E139)))</f>
        <v/>
      </c>
      <c r="BA139" s="28" t="str">
        <f>IF($B139="","",IF(COUNTIF(BASE!$A:$A,PAUSAS!BA$3)=0,"",SUMIFS(BASE!$AA:$AA,BASE!$A:$A,PAUSAS!BA$3,BASE!$G:$G,PAUSAS!$B139)))</f>
        <v/>
      </c>
      <c r="BB139" s="28" t="str">
        <f>IF(BA139="","",IF(SUMIFS(METAS!$D:$D,METAS!$B:$B,PAUSAS!$E139)&gt;=BA139,0,BA139-SUMIFS(METAS!$D:$D,METAS!$B:$B,PAUSAS!$E139)))</f>
        <v/>
      </c>
      <c r="BC139" s="18" t="str">
        <f>IF($B139="","",IF(COUNTIF(BASE!$A:$A,PAUSAS!BC$3)=0,"",SUMIFS(BASE!$AA:$AA,BASE!$A:$A,PAUSAS!BC$3,BASE!$G:$G,PAUSAS!$B139)))</f>
        <v/>
      </c>
      <c r="BD139" s="18" t="str">
        <f>IF(BC139="","",IF(SUMIFS(METAS!$D:$D,METAS!$B:$B,PAUSAS!$E139)&gt;=BC139,0,BC139-SUMIFS(METAS!$D:$D,METAS!$B:$B,PAUSAS!$E139)))</f>
        <v/>
      </c>
      <c r="BE139" s="28" t="str">
        <f>IF($B139="","",IF(COUNTIF(BASE!$A:$A,PAUSAS!BE$3)=0,"",SUMIFS(BASE!$AA:$AA,BASE!$A:$A,PAUSAS!BE$3,BASE!$G:$G,PAUSAS!$B139)))</f>
        <v/>
      </c>
      <c r="BF139" s="28" t="str">
        <f>IF(BE139="","",IF(SUMIFS(METAS!$D:$D,METAS!$B:$B,PAUSAS!$E139)&gt;=BE139,0,BE139-SUMIFS(METAS!$D:$D,METAS!$B:$B,PAUSAS!$E139)))</f>
        <v/>
      </c>
      <c r="BG139" s="18" t="str">
        <f>IF($B139="","",IF(COUNTIF(BASE!$A:$A,PAUSAS!BG$3)=0,"",SUMIFS(BASE!$AA:$AA,BASE!$A:$A,PAUSAS!BG$3,BASE!$G:$G,PAUSAS!$B139)))</f>
        <v/>
      </c>
      <c r="BH139" s="18" t="str">
        <f>IF(BG139="","",IF(SUMIFS(METAS!$D:$D,METAS!$B:$B,PAUSAS!$E139)&gt;=BG139,0,BG139-SUMIFS(METAS!$D:$D,METAS!$B:$B,PAUSAS!$E139)))</f>
        <v/>
      </c>
      <c r="BI139" s="28" t="str">
        <f>IF($B139="","",IF(COUNTIF(BASE!$A:$A,PAUSAS!BI$3)=0,"",SUMIFS(BASE!$AA:$AA,BASE!$A:$A,PAUSAS!BI$3,BASE!$G:$G,PAUSAS!$B139)))</f>
        <v/>
      </c>
      <c r="BJ139" s="28" t="str">
        <f>IF(BI139="","",IF(SUMIFS(METAS!$D:$D,METAS!$B:$B,PAUSAS!$E139)&gt;=BI139,0,BI139-SUMIFS(METAS!$D:$D,METAS!$B:$B,PAUSAS!$E139)))</f>
        <v/>
      </c>
      <c r="BK139" s="18" t="str">
        <f>IF($B139="","",IF(COUNTIF(BASE!$A:$A,PAUSAS!BK$3)=0,"",SUMIFS(BASE!$AA:$AA,BASE!$A:$A,PAUSAS!BK$3,BASE!$G:$G,PAUSAS!$B139)))</f>
        <v/>
      </c>
      <c r="BL139" s="18" t="str">
        <f>IF(BK139="","",IF(SUMIFS(METAS!$D:$D,METAS!$B:$B,PAUSAS!$E139)&gt;=BK139,0,BK139-SUMIFS(METAS!$D:$D,METAS!$B:$B,PAUSAS!$E139)))</f>
        <v/>
      </c>
      <c r="BM139" s="28" t="str">
        <f>IF($B139="","",IF(COUNTIF(BASE!$A:$A,PAUSAS!BM$3)=0,"",SUMIFS(BASE!$AA:$AA,BASE!$A:$A,PAUSAS!BM$3,BASE!$G:$G,PAUSAS!$B139)))</f>
        <v/>
      </c>
      <c r="BN139" s="28" t="str">
        <f>IF(BM139="","",IF(SUMIFS(METAS!$D:$D,METAS!$B:$B,PAUSAS!$E139)&gt;=BM139,0,BM139-SUMIFS(METAS!$D:$D,METAS!$B:$B,PAUSAS!$E139)))</f>
        <v/>
      </c>
      <c r="BO139" s="18" t="str">
        <f>IF($B139="","",IF(COUNTIF(BASE!$A:$A,PAUSAS!BO$3)=0,"",SUMIFS(BASE!$AA:$AA,BASE!$A:$A,PAUSAS!BO$3,BASE!$G:$G,PAUSAS!$B139)))</f>
        <v/>
      </c>
      <c r="BP139" s="18" t="str">
        <f>IF(BO139="","",IF(SUMIFS(METAS!$D:$D,METAS!$B:$B,PAUSAS!$E139)&gt;=BO139,0,BO139-SUMIFS(METAS!$D:$D,METAS!$B:$B,PAUSAS!$E139)))</f>
        <v/>
      </c>
      <c r="BQ139" s="28" t="str">
        <f>IF($B139="","",IF(COUNTIF(BASE!$A:$A,PAUSAS!BQ$3)=0,"",SUMIFS(BASE!$AA:$AA,BASE!$A:$A,PAUSAS!BQ$3,BASE!$G:$G,PAUSAS!$B139)))</f>
        <v/>
      </c>
      <c r="BR139" s="28" t="str">
        <f>IF(BQ139="","",IF(SUMIFS(METAS!$D:$D,METAS!$B:$B,PAUSAS!$E139)&gt;=BQ139,0,BQ139-SUMIFS(METAS!$D:$D,METAS!$B:$B,PAUSAS!$E139)))</f>
        <v/>
      </c>
      <c r="BS139" s="18" t="str">
        <f>IF($B139="","",IF(COUNTIF(BASE!$A:$A,PAUSAS!BS$3)=0,"",SUMIFS(BASE!$AA:$AA,BASE!$A:$A,PAUSAS!BS$3,BASE!$G:$G,PAUSAS!$B139)))</f>
        <v/>
      </c>
      <c r="BT139" s="18" t="str">
        <f>IF(BS139="","",IF(SUMIFS(METAS!$D:$D,METAS!$B:$B,PAUSAS!$E139)&gt;=BS139,0,BS139-SUMIFS(METAS!$D:$D,METAS!$B:$B,PAUSAS!$E139)))</f>
        <v/>
      </c>
      <c r="BU139" s="28" t="str">
        <f>IF($B139="","",IF(COUNTIF(BASE!$A:$A,PAUSAS!BU$3)=0,"",SUMIFS(BASE!$AA:$AA,BASE!$A:$A,PAUSAS!BU$3,BASE!$G:$G,PAUSAS!$B139)))</f>
        <v/>
      </c>
      <c r="BV139" s="28" t="str">
        <f>IF(BU139="","",IF(SUMIFS(METAS!$D:$D,METAS!$B:$B,PAUSAS!$E139)&gt;=BU139,0,BU139-SUMIFS(METAS!$D:$D,METAS!$B:$B,PAUSAS!$E139)))</f>
        <v/>
      </c>
    </row>
    <row r="140" spans="2:74" s="8" customFormat="1" x14ac:dyDescent="0.25">
      <c r="B140" s="50"/>
      <c r="C140" s="16" t="str">
        <f>IF($B140="","",VLOOKUP($B140,EQUIPE!$B:$E,2,0))</f>
        <v/>
      </c>
      <c r="D140" s="16" t="str">
        <f>IF($B140="","",VLOOKUP($B140,EQUIPE!$B:$F,5,0))</f>
        <v/>
      </c>
      <c r="E140" s="18" t="str">
        <f>IF($B140="","",VLOOKUP($B140,EQUIPE!$B:$E,3,0))</f>
        <v/>
      </c>
      <c r="F140" s="16" t="str">
        <f>IF($B140="","",VLOOKUP($B140,EQUIPE!$B:$E,4,0))</f>
        <v/>
      </c>
      <c r="H140" s="18" t="str">
        <f>IF($B140="","",SUMIFS(ABS!$H:$H,ABS!$B:$B,PAUSAS!$B140)*SUMIFS(METAS!$D:$D,METAS!$B:$B,PAUSAS!$E140))</f>
        <v/>
      </c>
      <c r="I140" s="18" t="str">
        <f t="shared" si="5"/>
        <v/>
      </c>
      <c r="J140" s="18" t="str">
        <f t="shared" si="6"/>
        <v/>
      </c>
      <c r="K140" s="19" t="str">
        <f t="shared" si="7"/>
        <v/>
      </c>
      <c r="M140" s="28" t="str">
        <f>IF($B140="","",IF(COUNTIF(BASE!$A:$A,PAUSAS!M$3)=0,"",SUMIFS(BASE!$AA:$AA,BASE!$A:$A,PAUSAS!M$3,BASE!$G:$G,PAUSAS!$B140)))</f>
        <v/>
      </c>
      <c r="N140" s="28" t="str">
        <f>IF(M140="","",IF(SUMIFS(METAS!$D:$D,METAS!$B:$B,PAUSAS!$E140)&gt;=M140,0,M140-SUMIFS(METAS!$D:$D,METAS!$B:$B,PAUSAS!$E140)))</f>
        <v/>
      </c>
      <c r="O140" s="18" t="str">
        <f>IF($B140="","",IF(COUNTIF(BASE!$A:$A,PAUSAS!O$3)=0,"",SUMIFS(BASE!$AA:$AA,BASE!$A:$A,PAUSAS!O$3,BASE!$G:$G,PAUSAS!$B140)))</f>
        <v/>
      </c>
      <c r="P140" s="18" t="str">
        <f>IF(O140="","",IF(SUMIFS(METAS!$D:$D,METAS!$B:$B,PAUSAS!$E140)&gt;=O140,0,O140-SUMIFS(METAS!$D:$D,METAS!$B:$B,PAUSAS!$E140)))</f>
        <v/>
      </c>
      <c r="Q140" s="28" t="str">
        <f>IF($B140="","",IF(COUNTIF(BASE!$A:$A,PAUSAS!Q$3)=0,"",SUMIFS(BASE!$AA:$AA,BASE!$A:$A,PAUSAS!Q$3,BASE!$G:$G,PAUSAS!$B140)))</f>
        <v/>
      </c>
      <c r="R140" s="28" t="str">
        <f>IF(Q140="","",IF(SUMIFS(METAS!$D:$D,METAS!$B:$B,PAUSAS!$E140)&gt;=Q140,0,Q140-SUMIFS(METAS!$D:$D,METAS!$B:$B,PAUSAS!$E140)))</f>
        <v/>
      </c>
      <c r="S140" s="18" t="str">
        <f>IF($B140="","",IF(COUNTIF(BASE!$A:$A,PAUSAS!S$3)=0,"",SUMIFS(BASE!$AA:$AA,BASE!$A:$A,PAUSAS!S$3,BASE!$G:$G,PAUSAS!$B140)))</f>
        <v/>
      </c>
      <c r="T140" s="18" t="str">
        <f>IF(S140="","",IF(SUMIFS(METAS!$D:$D,METAS!$B:$B,PAUSAS!$E140)&gt;=S140,0,S140-SUMIFS(METAS!$D:$D,METAS!$B:$B,PAUSAS!$E140)))</f>
        <v/>
      </c>
      <c r="U140" s="28" t="str">
        <f>IF($B140="","",IF(COUNTIF(BASE!$A:$A,PAUSAS!U$3)=0,"",SUMIFS(BASE!$AA:$AA,BASE!$A:$A,PAUSAS!U$3,BASE!$G:$G,PAUSAS!$B140)))</f>
        <v/>
      </c>
      <c r="V140" s="28" t="str">
        <f>IF(U140="","",IF(SUMIFS(METAS!$D:$D,METAS!$B:$B,PAUSAS!$E140)&gt;=U140,0,U140-SUMIFS(METAS!$D:$D,METAS!$B:$B,PAUSAS!$E140)))</f>
        <v/>
      </c>
      <c r="W140" s="18" t="str">
        <f>IF($B140="","",IF(COUNTIF(BASE!$A:$A,PAUSAS!W$3)=0,"",SUMIFS(BASE!$AA:$AA,BASE!$A:$A,PAUSAS!W$3,BASE!$G:$G,PAUSAS!$B140)))</f>
        <v/>
      </c>
      <c r="X140" s="18" t="str">
        <f>IF(W140="","",IF(SUMIFS(METAS!$D:$D,METAS!$B:$B,PAUSAS!$E140)&gt;=W140,0,W140-SUMIFS(METAS!$D:$D,METAS!$B:$B,PAUSAS!$E140)))</f>
        <v/>
      </c>
      <c r="Y140" s="28" t="str">
        <f>IF($B140="","",IF(COUNTIF(BASE!$A:$A,PAUSAS!Y$3)=0,"",SUMIFS(BASE!$AA:$AA,BASE!$A:$A,PAUSAS!Y$3,BASE!$G:$G,PAUSAS!$B140)))</f>
        <v/>
      </c>
      <c r="Z140" s="28" t="str">
        <f>IF(Y140="","",IF(SUMIFS(METAS!$D:$D,METAS!$B:$B,PAUSAS!$E140)&gt;=Y140,0,Y140-SUMIFS(METAS!$D:$D,METAS!$B:$B,PAUSAS!$E140)))</f>
        <v/>
      </c>
      <c r="AA140" s="18" t="str">
        <f>IF($B140="","",IF(COUNTIF(BASE!$A:$A,PAUSAS!AA$3)=0,"",SUMIFS(BASE!$AA:$AA,BASE!$A:$A,PAUSAS!AA$3,BASE!$G:$G,PAUSAS!$B140)))</f>
        <v/>
      </c>
      <c r="AB140" s="18" t="str">
        <f>IF(AA140="","",IF(SUMIFS(METAS!$D:$D,METAS!$B:$B,PAUSAS!$E140)&gt;=AA140,0,AA140-SUMIFS(METAS!$D:$D,METAS!$B:$B,PAUSAS!$E140)))</f>
        <v/>
      </c>
      <c r="AC140" s="28" t="str">
        <f>IF($B140="","",IF(COUNTIF(BASE!$A:$A,PAUSAS!AC$3)=0,"",SUMIFS(BASE!$AA:$AA,BASE!$A:$A,PAUSAS!AC$3,BASE!$G:$G,PAUSAS!$B140)))</f>
        <v/>
      </c>
      <c r="AD140" s="28" t="str">
        <f>IF(AC140="","",IF(SUMIFS(METAS!$D:$D,METAS!$B:$B,PAUSAS!$E140)&gt;=AC140,0,AC140-SUMIFS(METAS!$D:$D,METAS!$B:$B,PAUSAS!$E140)))</f>
        <v/>
      </c>
      <c r="AE140" s="18" t="str">
        <f>IF($B140="","",IF(COUNTIF(BASE!$A:$A,PAUSAS!AE$3)=0,"",SUMIFS(BASE!$AA:$AA,BASE!$A:$A,PAUSAS!AE$3,BASE!$G:$G,PAUSAS!$B140)))</f>
        <v/>
      </c>
      <c r="AF140" s="18" t="str">
        <f>IF(AE140="","",IF(SUMIFS(METAS!$D:$D,METAS!$B:$B,PAUSAS!$E140)&gt;=AE140,0,AE140-SUMIFS(METAS!$D:$D,METAS!$B:$B,PAUSAS!$E140)))</f>
        <v/>
      </c>
      <c r="AG140" s="28" t="str">
        <f>IF($B140="","",IF(COUNTIF(BASE!$A:$A,PAUSAS!AG$3)=0,"",SUMIFS(BASE!$AA:$AA,BASE!$A:$A,PAUSAS!AG$3,BASE!$G:$G,PAUSAS!$B140)))</f>
        <v/>
      </c>
      <c r="AH140" s="28" t="str">
        <f>IF(AG140="","",IF(SUMIFS(METAS!$D:$D,METAS!$B:$B,PAUSAS!$E140)&gt;=AG140,0,AG140-SUMIFS(METAS!$D:$D,METAS!$B:$B,PAUSAS!$E140)))</f>
        <v/>
      </c>
      <c r="AI140" s="18" t="str">
        <f>IF($B140="","",IF(COUNTIF(BASE!$A:$A,PAUSAS!AI$3)=0,"",SUMIFS(BASE!$AA:$AA,BASE!$A:$A,PAUSAS!AI$3,BASE!$G:$G,PAUSAS!$B140)))</f>
        <v/>
      </c>
      <c r="AJ140" s="18" t="str">
        <f>IF(AI140="","",IF(SUMIFS(METAS!$D:$D,METAS!$B:$B,PAUSAS!$E140)&gt;=AI140,0,AI140-SUMIFS(METAS!$D:$D,METAS!$B:$B,PAUSAS!$E140)))</f>
        <v/>
      </c>
      <c r="AK140" s="28" t="str">
        <f>IF($B140="","",IF(COUNTIF(BASE!$A:$A,PAUSAS!AK$3)=0,"",SUMIFS(BASE!$AA:$AA,BASE!$A:$A,PAUSAS!AK$3,BASE!$G:$G,PAUSAS!$B140)))</f>
        <v/>
      </c>
      <c r="AL140" s="28" t="str">
        <f>IF(AK140="","",IF(SUMIFS(METAS!$D:$D,METAS!$B:$B,PAUSAS!$E140)&gt;=AK140,0,AK140-SUMIFS(METAS!$D:$D,METAS!$B:$B,PAUSAS!$E140)))</f>
        <v/>
      </c>
      <c r="AM140" s="18" t="str">
        <f>IF($B140="","",IF(COUNTIF(BASE!$A:$A,PAUSAS!AM$3)=0,"",SUMIFS(BASE!$AA:$AA,BASE!$A:$A,PAUSAS!AM$3,BASE!$G:$G,PAUSAS!$B140)))</f>
        <v/>
      </c>
      <c r="AN140" s="18" t="str">
        <f>IF(AM140="","",IF(SUMIFS(METAS!$D:$D,METAS!$B:$B,PAUSAS!$E140)&gt;=AM140,0,AM140-SUMIFS(METAS!$D:$D,METAS!$B:$B,PAUSAS!$E140)))</f>
        <v/>
      </c>
      <c r="AO140" s="28" t="str">
        <f>IF($B140="","",IF(COUNTIF(BASE!$A:$A,PAUSAS!AO$3)=0,"",SUMIFS(BASE!$AA:$AA,BASE!$A:$A,PAUSAS!AO$3,BASE!$G:$G,PAUSAS!$B140)))</f>
        <v/>
      </c>
      <c r="AP140" s="28" t="str">
        <f>IF(AO140="","",IF(SUMIFS(METAS!$D:$D,METAS!$B:$B,PAUSAS!$E140)&gt;=AO140,0,AO140-SUMIFS(METAS!$D:$D,METAS!$B:$B,PAUSAS!$E140)))</f>
        <v/>
      </c>
      <c r="AQ140" s="18" t="str">
        <f>IF($B140="","",IF(COUNTIF(BASE!$A:$A,PAUSAS!AQ$3)=0,"",SUMIFS(BASE!$AA:$AA,BASE!$A:$A,PAUSAS!AQ$3,BASE!$G:$G,PAUSAS!$B140)))</f>
        <v/>
      </c>
      <c r="AR140" s="18" t="str">
        <f>IF(AQ140="","",IF(SUMIFS(METAS!$D:$D,METAS!$B:$B,PAUSAS!$E140)&gt;=AQ140,0,AQ140-SUMIFS(METAS!$D:$D,METAS!$B:$B,PAUSAS!$E140)))</f>
        <v/>
      </c>
      <c r="AS140" s="28" t="str">
        <f>IF($B140="","",IF(COUNTIF(BASE!$A:$A,PAUSAS!AS$3)=0,"",SUMIFS(BASE!$AA:$AA,BASE!$A:$A,PAUSAS!AS$3,BASE!$G:$G,PAUSAS!$B140)))</f>
        <v/>
      </c>
      <c r="AT140" s="28" t="str">
        <f>IF(AS140="","",IF(SUMIFS(METAS!$D:$D,METAS!$B:$B,PAUSAS!$E140)&gt;=AS140,0,AS140-SUMIFS(METAS!$D:$D,METAS!$B:$B,PAUSAS!$E140)))</f>
        <v/>
      </c>
      <c r="AU140" s="18" t="str">
        <f>IF($B140="","",IF(COUNTIF(BASE!$A:$A,PAUSAS!AU$3)=0,"",SUMIFS(BASE!$AA:$AA,BASE!$A:$A,PAUSAS!AU$3,BASE!$G:$G,PAUSAS!$B140)))</f>
        <v/>
      </c>
      <c r="AV140" s="18" t="str">
        <f>IF(AU140="","",IF(SUMIFS(METAS!$D:$D,METAS!$B:$B,PAUSAS!$E140)&gt;=AU140,0,AU140-SUMIFS(METAS!$D:$D,METAS!$B:$B,PAUSAS!$E140)))</f>
        <v/>
      </c>
      <c r="AW140" s="28" t="str">
        <f>IF($B140="","",IF(COUNTIF(BASE!$A:$A,PAUSAS!AW$3)=0,"",SUMIFS(BASE!$AA:$AA,BASE!$A:$A,PAUSAS!AW$3,BASE!$G:$G,PAUSAS!$B140)))</f>
        <v/>
      </c>
      <c r="AX140" s="28" t="str">
        <f>IF(AW140="","",IF(SUMIFS(METAS!$D:$D,METAS!$B:$B,PAUSAS!$E140)&gt;=AW140,0,AW140-SUMIFS(METAS!$D:$D,METAS!$B:$B,PAUSAS!$E140)))</f>
        <v/>
      </c>
      <c r="AY140" s="18" t="str">
        <f>IF($B140="","",IF(COUNTIF(BASE!$A:$A,PAUSAS!AY$3)=0,"",SUMIFS(BASE!$AA:$AA,BASE!$A:$A,PAUSAS!AY$3,BASE!$G:$G,PAUSAS!$B140)))</f>
        <v/>
      </c>
      <c r="AZ140" s="18" t="str">
        <f>IF(AY140="","",IF(SUMIFS(METAS!$D:$D,METAS!$B:$B,PAUSAS!$E140)&gt;=AY140,0,AY140-SUMIFS(METAS!$D:$D,METAS!$B:$B,PAUSAS!$E140)))</f>
        <v/>
      </c>
      <c r="BA140" s="28" t="str">
        <f>IF($B140="","",IF(COUNTIF(BASE!$A:$A,PAUSAS!BA$3)=0,"",SUMIFS(BASE!$AA:$AA,BASE!$A:$A,PAUSAS!BA$3,BASE!$G:$G,PAUSAS!$B140)))</f>
        <v/>
      </c>
      <c r="BB140" s="28" t="str">
        <f>IF(BA140="","",IF(SUMIFS(METAS!$D:$D,METAS!$B:$B,PAUSAS!$E140)&gt;=BA140,0,BA140-SUMIFS(METAS!$D:$D,METAS!$B:$B,PAUSAS!$E140)))</f>
        <v/>
      </c>
      <c r="BC140" s="18" t="str">
        <f>IF($B140="","",IF(COUNTIF(BASE!$A:$A,PAUSAS!BC$3)=0,"",SUMIFS(BASE!$AA:$AA,BASE!$A:$A,PAUSAS!BC$3,BASE!$G:$G,PAUSAS!$B140)))</f>
        <v/>
      </c>
      <c r="BD140" s="18" t="str">
        <f>IF(BC140="","",IF(SUMIFS(METAS!$D:$D,METAS!$B:$B,PAUSAS!$E140)&gt;=BC140,0,BC140-SUMIFS(METAS!$D:$D,METAS!$B:$B,PAUSAS!$E140)))</f>
        <v/>
      </c>
      <c r="BE140" s="28" t="str">
        <f>IF($B140="","",IF(COUNTIF(BASE!$A:$A,PAUSAS!BE$3)=0,"",SUMIFS(BASE!$AA:$AA,BASE!$A:$A,PAUSAS!BE$3,BASE!$G:$G,PAUSAS!$B140)))</f>
        <v/>
      </c>
      <c r="BF140" s="28" t="str">
        <f>IF(BE140="","",IF(SUMIFS(METAS!$D:$D,METAS!$B:$B,PAUSAS!$E140)&gt;=BE140,0,BE140-SUMIFS(METAS!$D:$D,METAS!$B:$B,PAUSAS!$E140)))</f>
        <v/>
      </c>
      <c r="BG140" s="18" t="str">
        <f>IF($B140="","",IF(COUNTIF(BASE!$A:$A,PAUSAS!BG$3)=0,"",SUMIFS(BASE!$AA:$AA,BASE!$A:$A,PAUSAS!BG$3,BASE!$G:$G,PAUSAS!$B140)))</f>
        <v/>
      </c>
      <c r="BH140" s="18" t="str">
        <f>IF(BG140="","",IF(SUMIFS(METAS!$D:$D,METAS!$B:$B,PAUSAS!$E140)&gt;=BG140,0,BG140-SUMIFS(METAS!$D:$D,METAS!$B:$B,PAUSAS!$E140)))</f>
        <v/>
      </c>
      <c r="BI140" s="28" t="str">
        <f>IF($B140="","",IF(COUNTIF(BASE!$A:$A,PAUSAS!BI$3)=0,"",SUMIFS(BASE!$AA:$AA,BASE!$A:$A,PAUSAS!BI$3,BASE!$G:$G,PAUSAS!$B140)))</f>
        <v/>
      </c>
      <c r="BJ140" s="28" t="str">
        <f>IF(BI140="","",IF(SUMIFS(METAS!$D:$D,METAS!$B:$B,PAUSAS!$E140)&gt;=BI140,0,BI140-SUMIFS(METAS!$D:$D,METAS!$B:$B,PAUSAS!$E140)))</f>
        <v/>
      </c>
      <c r="BK140" s="18" t="str">
        <f>IF($B140="","",IF(COUNTIF(BASE!$A:$A,PAUSAS!BK$3)=0,"",SUMIFS(BASE!$AA:$AA,BASE!$A:$A,PAUSAS!BK$3,BASE!$G:$G,PAUSAS!$B140)))</f>
        <v/>
      </c>
      <c r="BL140" s="18" t="str">
        <f>IF(BK140="","",IF(SUMIFS(METAS!$D:$D,METAS!$B:$B,PAUSAS!$E140)&gt;=BK140,0,BK140-SUMIFS(METAS!$D:$D,METAS!$B:$B,PAUSAS!$E140)))</f>
        <v/>
      </c>
      <c r="BM140" s="28" t="str">
        <f>IF($B140="","",IF(COUNTIF(BASE!$A:$A,PAUSAS!BM$3)=0,"",SUMIFS(BASE!$AA:$AA,BASE!$A:$A,PAUSAS!BM$3,BASE!$G:$G,PAUSAS!$B140)))</f>
        <v/>
      </c>
      <c r="BN140" s="28" t="str">
        <f>IF(BM140="","",IF(SUMIFS(METAS!$D:$D,METAS!$B:$B,PAUSAS!$E140)&gt;=BM140,0,BM140-SUMIFS(METAS!$D:$D,METAS!$B:$B,PAUSAS!$E140)))</f>
        <v/>
      </c>
      <c r="BO140" s="18" t="str">
        <f>IF($B140="","",IF(COUNTIF(BASE!$A:$A,PAUSAS!BO$3)=0,"",SUMIFS(BASE!$AA:$AA,BASE!$A:$A,PAUSAS!BO$3,BASE!$G:$G,PAUSAS!$B140)))</f>
        <v/>
      </c>
      <c r="BP140" s="18" t="str">
        <f>IF(BO140="","",IF(SUMIFS(METAS!$D:$D,METAS!$B:$B,PAUSAS!$E140)&gt;=BO140,0,BO140-SUMIFS(METAS!$D:$D,METAS!$B:$B,PAUSAS!$E140)))</f>
        <v/>
      </c>
      <c r="BQ140" s="28" t="str">
        <f>IF($B140="","",IF(COUNTIF(BASE!$A:$A,PAUSAS!BQ$3)=0,"",SUMIFS(BASE!$AA:$AA,BASE!$A:$A,PAUSAS!BQ$3,BASE!$G:$G,PAUSAS!$B140)))</f>
        <v/>
      </c>
      <c r="BR140" s="28" t="str">
        <f>IF(BQ140="","",IF(SUMIFS(METAS!$D:$D,METAS!$B:$B,PAUSAS!$E140)&gt;=BQ140,0,BQ140-SUMIFS(METAS!$D:$D,METAS!$B:$B,PAUSAS!$E140)))</f>
        <v/>
      </c>
      <c r="BS140" s="18" t="str">
        <f>IF($B140="","",IF(COUNTIF(BASE!$A:$A,PAUSAS!BS$3)=0,"",SUMIFS(BASE!$AA:$AA,BASE!$A:$A,PAUSAS!BS$3,BASE!$G:$G,PAUSAS!$B140)))</f>
        <v/>
      </c>
      <c r="BT140" s="18" t="str">
        <f>IF(BS140="","",IF(SUMIFS(METAS!$D:$D,METAS!$B:$B,PAUSAS!$E140)&gt;=BS140,0,BS140-SUMIFS(METAS!$D:$D,METAS!$B:$B,PAUSAS!$E140)))</f>
        <v/>
      </c>
      <c r="BU140" s="28" t="str">
        <f>IF($B140="","",IF(COUNTIF(BASE!$A:$A,PAUSAS!BU$3)=0,"",SUMIFS(BASE!$AA:$AA,BASE!$A:$A,PAUSAS!BU$3,BASE!$G:$G,PAUSAS!$B140)))</f>
        <v/>
      </c>
      <c r="BV140" s="28" t="str">
        <f>IF(BU140="","",IF(SUMIFS(METAS!$D:$D,METAS!$B:$B,PAUSAS!$E140)&gt;=BU140,0,BU140-SUMIFS(METAS!$D:$D,METAS!$B:$B,PAUSAS!$E140)))</f>
        <v/>
      </c>
    </row>
    <row r="141" spans="2:74" s="8" customFormat="1" x14ac:dyDescent="0.25">
      <c r="B141" s="50"/>
      <c r="C141" s="16" t="str">
        <f>IF($B141="","",VLOOKUP($B141,EQUIPE!$B:$E,2,0))</f>
        <v/>
      </c>
      <c r="D141" s="16" t="str">
        <f>IF($B141="","",VLOOKUP($B141,EQUIPE!$B:$F,5,0))</f>
        <v/>
      </c>
      <c r="E141" s="18" t="str">
        <f>IF($B141="","",VLOOKUP($B141,EQUIPE!$B:$E,3,0))</f>
        <v/>
      </c>
      <c r="F141" s="16" t="str">
        <f>IF($B141="","",VLOOKUP($B141,EQUIPE!$B:$E,4,0))</f>
        <v/>
      </c>
      <c r="H141" s="18" t="str">
        <f>IF($B141="","",SUMIFS(ABS!$H:$H,ABS!$B:$B,PAUSAS!$B141)*SUMIFS(METAS!$D:$D,METAS!$B:$B,PAUSAS!$E141))</f>
        <v/>
      </c>
      <c r="I141" s="18" t="str">
        <f t="shared" si="5"/>
        <v/>
      </c>
      <c r="J141" s="18" t="str">
        <f t="shared" si="6"/>
        <v/>
      </c>
      <c r="K141" s="19" t="str">
        <f t="shared" si="7"/>
        <v/>
      </c>
      <c r="M141" s="28" t="str">
        <f>IF($B141="","",IF(COUNTIF(BASE!$A:$A,PAUSAS!M$3)=0,"",SUMIFS(BASE!$AA:$AA,BASE!$A:$A,PAUSAS!M$3,BASE!$G:$G,PAUSAS!$B141)))</f>
        <v/>
      </c>
      <c r="N141" s="28" t="str">
        <f>IF(M141="","",IF(SUMIFS(METAS!$D:$D,METAS!$B:$B,PAUSAS!$E141)&gt;=M141,0,M141-SUMIFS(METAS!$D:$D,METAS!$B:$B,PAUSAS!$E141)))</f>
        <v/>
      </c>
      <c r="O141" s="18" t="str">
        <f>IF($B141="","",IF(COUNTIF(BASE!$A:$A,PAUSAS!O$3)=0,"",SUMIFS(BASE!$AA:$AA,BASE!$A:$A,PAUSAS!O$3,BASE!$G:$G,PAUSAS!$B141)))</f>
        <v/>
      </c>
      <c r="P141" s="18" t="str">
        <f>IF(O141="","",IF(SUMIFS(METAS!$D:$D,METAS!$B:$B,PAUSAS!$E141)&gt;=O141,0,O141-SUMIFS(METAS!$D:$D,METAS!$B:$B,PAUSAS!$E141)))</f>
        <v/>
      </c>
      <c r="Q141" s="28" t="str">
        <f>IF($B141="","",IF(COUNTIF(BASE!$A:$A,PAUSAS!Q$3)=0,"",SUMIFS(BASE!$AA:$AA,BASE!$A:$A,PAUSAS!Q$3,BASE!$G:$G,PAUSAS!$B141)))</f>
        <v/>
      </c>
      <c r="R141" s="28" t="str">
        <f>IF(Q141="","",IF(SUMIFS(METAS!$D:$D,METAS!$B:$B,PAUSAS!$E141)&gt;=Q141,0,Q141-SUMIFS(METAS!$D:$D,METAS!$B:$B,PAUSAS!$E141)))</f>
        <v/>
      </c>
      <c r="S141" s="18" t="str">
        <f>IF($B141="","",IF(COUNTIF(BASE!$A:$A,PAUSAS!S$3)=0,"",SUMIFS(BASE!$AA:$AA,BASE!$A:$A,PAUSAS!S$3,BASE!$G:$G,PAUSAS!$B141)))</f>
        <v/>
      </c>
      <c r="T141" s="18" t="str">
        <f>IF(S141="","",IF(SUMIFS(METAS!$D:$D,METAS!$B:$B,PAUSAS!$E141)&gt;=S141,0,S141-SUMIFS(METAS!$D:$D,METAS!$B:$B,PAUSAS!$E141)))</f>
        <v/>
      </c>
      <c r="U141" s="28" t="str">
        <f>IF($B141="","",IF(COUNTIF(BASE!$A:$A,PAUSAS!U$3)=0,"",SUMIFS(BASE!$AA:$AA,BASE!$A:$A,PAUSAS!U$3,BASE!$G:$G,PAUSAS!$B141)))</f>
        <v/>
      </c>
      <c r="V141" s="28" t="str">
        <f>IF(U141="","",IF(SUMIFS(METAS!$D:$D,METAS!$B:$B,PAUSAS!$E141)&gt;=U141,0,U141-SUMIFS(METAS!$D:$D,METAS!$B:$B,PAUSAS!$E141)))</f>
        <v/>
      </c>
      <c r="W141" s="18" t="str">
        <f>IF($B141="","",IF(COUNTIF(BASE!$A:$A,PAUSAS!W$3)=0,"",SUMIFS(BASE!$AA:$AA,BASE!$A:$A,PAUSAS!W$3,BASE!$G:$G,PAUSAS!$B141)))</f>
        <v/>
      </c>
      <c r="X141" s="18" t="str">
        <f>IF(W141="","",IF(SUMIFS(METAS!$D:$D,METAS!$B:$B,PAUSAS!$E141)&gt;=W141,0,W141-SUMIFS(METAS!$D:$D,METAS!$B:$B,PAUSAS!$E141)))</f>
        <v/>
      </c>
      <c r="Y141" s="28" t="str">
        <f>IF($B141="","",IF(COUNTIF(BASE!$A:$A,PAUSAS!Y$3)=0,"",SUMIFS(BASE!$AA:$AA,BASE!$A:$A,PAUSAS!Y$3,BASE!$G:$G,PAUSAS!$B141)))</f>
        <v/>
      </c>
      <c r="Z141" s="28" t="str">
        <f>IF(Y141="","",IF(SUMIFS(METAS!$D:$D,METAS!$B:$B,PAUSAS!$E141)&gt;=Y141,0,Y141-SUMIFS(METAS!$D:$D,METAS!$B:$B,PAUSAS!$E141)))</f>
        <v/>
      </c>
      <c r="AA141" s="18" t="str">
        <f>IF($B141="","",IF(COUNTIF(BASE!$A:$A,PAUSAS!AA$3)=0,"",SUMIFS(BASE!$AA:$AA,BASE!$A:$A,PAUSAS!AA$3,BASE!$G:$G,PAUSAS!$B141)))</f>
        <v/>
      </c>
      <c r="AB141" s="18" t="str">
        <f>IF(AA141="","",IF(SUMIFS(METAS!$D:$D,METAS!$B:$B,PAUSAS!$E141)&gt;=AA141,0,AA141-SUMIFS(METAS!$D:$D,METAS!$B:$B,PAUSAS!$E141)))</f>
        <v/>
      </c>
      <c r="AC141" s="28" t="str">
        <f>IF($B141="","",IF(COUNTIF(BASE!$A:$A,PAUSAS!AC$3)=0,"",SUMIFS(BASE!$AA:$AA,BASE!$A:$A,PAUSAS!AC$3,BASE!$G:$G,PAUSAS!$B141)))</f>
        <v/>
      </c>
      <c r="AD141" s="28" t="str">
        <f>IF(AC141="","",IF(SUMIFS(METAS!$D:$D,METAS!$B:$B,PAUSAS!$E141)&gt;=AC141,0,AC141-SUMIFS(METAS!$D:$D,METAS!$B:$B,PAUSAS!$E141)))</f>
        <v/>
      </c>
      <c r="AE141" s="18" t="str">
        <f>IF($B141="","",IF(COUNTIF(BASE!$A:$A,PAUSAS!AE$3)=0,"",SUMIFS(BASE!$AA:$AA,BASE!$A:$A,PAUSAS!AE$3,BASE!$G:$G,PAUSAS!$B141)))</f>
        <v/>
      </c>
      <c r="AF141" s="18" t="str">
        <f>IF(AE141="","",IF(SUMIFS(METAS!$D:$D,METAS!$B:$B,PAUSAS!$E141)&gt;=AE141,0,AE141-SUMIFS(METAS!$D:$D,METAS!$B:$B,PAUSAS!$E141)))</f>
        <v/>
      </c>
      <c r="AG141" s="28" t="str">
        <f>IF($B141="","",IF(COUNTIF(BASE!$A:$A,PAUSAS!AG$3)=0,"",SUMIFS(BASE!$AA:$AA,BASE!$A:$A,PAUSAS!AG$3,BASE!$G:$G,PAUSAS!$B141)))</f>
        <v/>
      </c>
      <c r="AH141" s="28" t="str">
        <f>IF(AG141="","",IF(SUMIFS(METAS!$D:$D,METAS!$B:$B,PAUSAS!$E141)&gt;=AG141,0,AG141-SUMIFS(METAS!$D:$D,METAS!$B:$B,PAUSAS!$E141)))</f>
        <v/>
      </c>
      <c r="AI141" s="18" t="str">
        <f>IF($B141="","",IF(COUNTIF(BASE!$A:$A,PAUSAS!AI$3)=0,"",SUMIFS(BASE!$AA:$AA,BASE!$A:$A,PAUSAS!AI$3,BASE!$G:$G,PAUSAS!$B141)))</f>
        <v/>
      </c>
      <c r="AJ141" s="18" t="str">
        <f>IF(AI141="","",IF(SUMIFS(METAS!$D:$D,METAS!$B:$B,PAUSAS!$E141)&gt;=AI141,0,AI141-SUMIFS(METAS!$D:$D,METAS!$B:$B,PAUSAS!$E141)))</f>
        <v/>
      </c>
      <c r="AK141" s="28" t="str">
        <f>IF($B141="","",IF(COUNTIF(BASE!$A:$A,PAUSAS!AK$3)=0,"",SUMIFS(BASE!$AA:$AA,BASE!$A:$A,PAUSAS!AK$3,BASE!$G:$G,PAUSAS!$B141)))</f>
        <v/>
      </c>
      <c r="AL141" s="28" t="str">
        <f>IF(AK141="","",IF(SUMIFS(METAS!$D:$D,METAS!$B:$B,PAUSAS!$E141)&gt;=AK141,0,AK141-SUMIFS(METAS!$D:$D,METAS!$B:$B,PAUSAS!$E141)))</f>
        <v/>
      </c>
      <c r="AM141" s="18" t="str">
        <f>IF($B141="","",IF(COUNTIF(BASE!$A:$A,PAUSAS!AM$3)=0,"",SUMIFS(BASE!$AA:$AA,BASE!$A:$A,PAUSAS!AM$3,BASE!$G:$G,PAUSAS!$B141)))</f>
        <v/>
      </c>
      <c r="AN141" s="18" t="str">
        <f>IF(AM141="","",IF(SUMIFS(METAS!$D:$D,METAS!$B:$B,PAUSAS!$E141)&gt;=AM141,0,AM141-SUMIFS(METAS!$D:$D,METAS!$B:$B,PAUSAS!$E141)))</f>
        <v/>
      </c>
      <c r="AO141" s="28" t="str">
        <f>IF($B141="","",IF(COUNTIF(BASE!$A:$A,PAUSAS!AO$3)=0,"",SUMIFS(BASE!$AA:$AA,BASE!$A:$A,PAUSAS!AO$3,BASE!$G:$G,PAUSAS!$B141)))</f>
        <v/>
      </c>
      <c r="AP141" s="28" t="str">
        <f>IF(AO141="","",IF(SUMIFS(METAS!$D:$D,METAS!$B:$B,PAUSAS!$E141)&gt;=AO141,0,AO141-SUMIFS(METAS!$D:$D,METAS!$B:$B,PAUSAS!$E141)))</f>
        <v/>
      </c>
      <c r="AQ141" s="18" t="str">
        <f>IF($B141="","",IF(COUNTIF(BASE!$A:$A,PAUSAS!AQ$3)=0,"",SUMIFS(BASE!$AA:$AA,BASE!$A:$A,PAUSAS!AQ$3,BASE!$G:$G,PAUSAS!$B141)))</f>
        <v/>
      </c>
      <c r="AR141" s="18" t="str">
        <f>IF(AQ141="","",IF(SUMIFS(METAS!$D:$D,METAS!$B:$B,PAUSAS!$E141)&gt;=AQ141,0,AQ141-SUMIFS(METAS!$D:$D,METAS!$B:$B,PAUSAS!$E141)))</f>
        <v/>
      </c>
      <c r="AS141" s="28" t="str">
        <f>IF($B141="","",IF(COUNTIF(BASE!$A:$A,PAUSAS!AS$3)=0,"",SUMIFS(BASE!$AA:$AA,BASE!$A:$A,PAUSAS!AS$3,BASE!$G:$G,PAUSAS!$B141)))</f>
        <v/>
      </c>
      <c r="AT141" s="28" t="str">
        <f>IF(AS141="","",IF(SUMIFS(METAS!$D:$D,METAS!$B:$B,PAUSAS!$E141)&gt;=AS141,0,AS141-SUMIFS(METAS!$D:$D,METAS!$B:$B,PAUSAS!$E141)))</f>
        <v/>
      </c>
      <c r="AU141" s="18" t="str">
        <f>IF($B141="","",IF(COUNTIF(BASE!$A:$A,PAUSAS!AU$3)=0,"",SUMIFS(BASE!$AA:$AA,BASE!$A:$A,PAUSAS!AU$3,BASE!$G:$G,PAUSAS!$B141)))</f>
        <v/>
      </c>
      <c r="AV141" s="18" t="str">
        <f>IF(AU141="","",IF(SUMIFS(METAS!$D:$D,METAS!$B:$B,PAUSAS!$E141)&gt;=AU141,0,AU141-SUMIFS(METAS!$D:$D,METAS!$B:$B,PAUSAS!$E141)))</f>
        <v/>
      </c>
      <c r="AW141" s="28" t="str">
        <f>IF($B141="","",IF(COUNTIF(BASE!$A:$A,PAUSAS!AW$3)=0,"",SUMIFS(BASE!$AA:$AA,BASE!$A:$A,PAUSAS!AW$3,BASE!$G:$G,PAUSAS!$B141)))</f>
        <v/>
      </c>
      <c r="AX141" s="28" t="str">
        <f>IF(AW141="","",IF(SUMIFS(METAS!$D:$D,METAS!$B:$B,PAUSAS!$E141)&gt;=AW141,0,AW141-SUMIFS(METAS!$D:$D,METAS!$B:$B,PAUSAS!$E141)))</f>
        <v/>
      </c>
      <c r="AY141" s="18" t="str">
        <f>IF($B141="","",IF(COUNTIF(BASE!$A:$A,PAUSAS!AY$3)=0,"",SUMIFS(BASE!$AA:$AA,BASE!$A:$A,PAUSAS!AY$3,BASE!$G:$G,PAUSAS!$B141)))</f>
        <v/>
      </c>
      <c r="AZ141" s="18" t="str">
        <f>IF(AY141="","",IF(SUMIFS(METAS!$D:$D,METAS!$B:$B,PAUSAS!$E141)&gt;=AY141,0,AY141-SUMIFS(METAS!$D:$D,METAS!$B:$B,PAUSAS!$E141)))</f>
        <v/>
      </c>
      <c r="BA141" s="28" t="str">
        <f>IF($B141="","",IF(COUNTIF(BASE!$A:$A,PAUSAS!BA$3)=0,"",SUMIFS(BASE!$AA:$AA,BASE!$A:$A,PAUSAS!BA$3,BASE!$G:$G,PAUSAS!$B141)))</f>
        <v/>
      </c>
      <c r="BB141" s="28" t="str">
        <f>IF(BA141="","",IF(SUMIFS(METAS!$D:$D,METAS!$B:$B,PAUSAS!$E141)&gt;=BA141,0,BA141-SUMIFS(METAS!$D:$D,METAS!$B:$B,PAUSAS!$E141)))</f>
        <v/>
      </c>
      <c r="BC141" s="18" t="str">
        <f>IF($B141="","",IF(COUNTIF(BASE!$A:$A,PAUSAS!BC$3)=0,"",SUMIFS(BASE!$AA:$AA,BASE!$A:$A,PAUSAS!BC$3,BASE!$G:$G,PAUSAS!$B141)))</f>
        <v/>
      </c>
      <c r="BD141" s="18" t="str">
        <f>IF(BC141="","",IF(SUMIFS(METAS!$D:$D,METAS!$B:$B,PAUSAS!$E141)&gt;=BC141,0,BC141-SUMIFS(METAS!$D:$D,METAS!$B:$B,PAUSAS!$E141)))</f>
        <v/>
      </c>
      <c r="BE141" s="28" t="str">
        <f>IF($B141="","",IF(COUNTIF(BASE!$A:$A,PAUSAS!BE$3)=0,"",SUMIFS(BASE!$AA:$AA,BASE!$A:$A,PAUSAS!BE$3,BASE!$G:$G,PAUSAS!$B141)))</f>
        <v/>
      </c>
      <c r="BF141" s="28" t="str">
        <f>IF(BE141="","",IF(SUMIFS(METAS!$D:$D,METAS!$B:$B,PAUSAS!$E141)&gt;=BE141,0,BE141-SUMIFS(METAS!$D:$D,METAS!$B:$B,PAUSAS!$E141)))</f>
        <v/>
      </c>
      <c r="BG141" s="18" t="str">
        <f>IF($B141="","",IF(COUNTIF(BASE!$A:$A,PAUSAS!BG$3)=0,"",SUMIFS(BASE!$AA:$AA,BASE!$A:$A,PAUSAS!BG$3,BASE!$G:$G,PAUSAS!$B141)))</f>
        <v/>
      </c>
      <c r="BH141" s="18" t="str">
        <f>IF(BG141="","",IF(SUMIFS(METAS!$D:$D,METAS!$B:$B,PAUSAS!$E141)&gt;=BG141,0,BG141-SUMIFS(METAS!$D:$D,METAS!$B:$B,PAUSAS!$E141)))</f>
        <v/>
      </c>
      <c r="BI141" s="28" t="str">
        <f>IF($B141="","",IF(COUNTIF(BASE!$A:$A,PAUSAS!BI$3)=0,"",SUMIFS(BASE!$AA:$AA,BASE!$A:$A,PAUSAS!BI$3,BASE!$G:$G,PAUSAS!$B141)))</f>
        <v/>
      </c>
      <c r="BJ141" s="28" t="str">
        <f>IF(BI141="","",IF(SUMIFS(METAS!$D:$D,METAS!$B:$B,PAUSAS!$E141)&gt;=BI141,0,BI141-SUMIFS(METAS!$D:$D,METAS!$B:$B,PAUSAS!$E141)))</f>
        <v/>
      </c>
      <c r="BK141" s="18" t="str">
        <f>IF($B141="","",IF(COUNTIF(BASE!$A:$A,PAUSAS!BK$3)=0,"",SUMIFS(BASE!$AA:$AA,BASE!$A:$A,PAUSAS!BK$3,BASE!$G:$G,PAUSAS!$B141)))</f>
        <v/>
      </c>
      <c r="BL141" s="18" t="str">
        <f>IF(BK141="","",IF(SUMIFS(METAS!$D:$D,METAS!$B:$B,PAUSAS!$E141)&gt;=BK141,0,BK141-SUMIFS(METAS!$D:$D,METAS!$B:$B,PAUSAS!$E141)))</f>
        <v/>
      </c>
      <c r="BM141" s="28" t="str">
        <f>IF($B141="","",IF(COUNTIF(BASE!$A:$A,PAUSAS!BM$3)=0,"",SUMIFS(BASE!$AA:$AA,BASE!$A:$A,PAUSAS!BM$3,BASE!$G:$G,PAUSAS!$B141)))</f>
        <v/>
      </c>
      <c r="BN141" s="28" t="str">
        <f>IF(BM141="","",IF(SUMIFS(METAS!$D:$D,METAS!$B:$B,PAUSAS!$E141)&gt;=BM141,0,BM141-SUMIFS(METAS!$D:$D,METAS!$B:$B,PAUSAS!$E141)))</f>
        <v/>
      </c>
      <c r="BO141" s="18" t="str">
        <f>IF($B141="","",IF(COUNTIF(BASE!$A:$A,PAUSAS!BO$3)=0,"",SUMIFS(BASE!$AA:$AA,BASE!$A:$A,PAUSAS!BO$3,BASE!$G:$G,PAUSAS!$B141)))</f>
        <v/>
      </c>
      <c r="BP141" s="18" t="str">
        <f>IF(BO141="","",IF(SUMIFS(METAS!$D:$D,METAS!$B:$B,PAUSAS!$E141)&gt;=BO141,0,BO141-SUMIFS(METAS!$D:$D,METAS!$B:$B,PAUSAS!$E141)))</f>
        <v/>
      </c>
      <c r="BQ141" s="28" t="str">
        <f>IF($B141="","",IF(COUNTIF(BASE!$A:$A,PAUSAS!BQ$3)=0,"",SUMIFS(BASE!$AA:$AA,BASE!$A:$A,PAUSAS!BQ$3,BASE!$G:$G,PAUSAS!$B141)))</f>
        <v/>
      </c>
      <c r="BR141" s="28" t="str">
        <f>IF(BQ141="","",IF(SUMIFS(METAS!$D:$D,METAS!$B:$B,PAUSAS!$E141)&gt;=BQ141,0,BQ141-SUMIFS(METAS!$D:$D,METAS!$B:$B,PAUSAS!$E141)))</f>
        <v/>
      </c>
      <c r="BS141" s="18" t="str">
        <f>IF($B141="","",IF(COUNTIF(BASE!$A:$A,PAUSAS!BS$3)=0,"",SUMIFS(BASE!$AA:$AA,BASE!$A:$A,PAUSAS!BS$3,BASE!$G:$G,PAUSAS!$B141)))</f>
        <v/>
      </c>
      <c r="BT141" s="18" t="str">
        <f>IF(BS141="","",IF(SUMIFS(METAS!$D:$D,METAS!$B:$B,PAUSAS!$E141)&gt;=BS141,0,BS141-SUMIFS(METAS!$D:$D,METAS!$B:$B,PAUSAS!$E141)))</f>
        <v/>
      </c>
      <c r="BU141" s="28" t="str">
        <f>IF($B141="","",IF(COUNTIF(BASE!$A:$A,PAUSAS!BU$3)=0,"",SUMIFS(BASE!$AA:$AA,BASE!$A:$A,PAUSAS!BU$3,BASE!$G:$G,PAUSAS!$B141)))</f>
        <v/>
      </c>
      <c r="BV141" s="28" t="str">
        <f>IF(BU141="","",IF(SUMIFS(METAS!$D:$D,METAS!$B:$B,PAUSAS!$E141)&gt;=BU141,0,BU141-SUMIFS(METAS!$D:$D,METAS!$B:$B,PAUSAS!$E141)))</f>
        <v/>
      </c>
    </row>
    <row r="142" spans="2:74" s="8" customFormat="1" x14ac:dyDescent="0.25">
      <c r="B142" s="50"/>
      <c r="C142" s="16" t="str">
        <f>IF($B142="","",VLOOKUP($B142,EQUIPE!$B:$E,2,0))</f>
        <v/>
      </c>
      <c r="D142" s="16" t="str">
        <f>IF($B142="","",VLOOKUP($B142,EQUIPE!$B:$F,5,0))</f>
        <v/>
      </c>
      <c r="E142" s="18" t="str">
        <f>IF($B142="","",VLOOKUP($B142,EQUIPE!$B:$E,3,0))</f>
        <v/>
      </c>
      <c r="F142" s="16" t="str">
        <f>IF($B142="","",VLOOKUP($B142,EQUIPE!$B:$E,4,0))</f>
        <v/>
      </c>
      <c r="H142" s="18" t="str">
        <f>IF($B142="","",SUMIFS(ABS!$H:$H,ABS!$B:$B,PAUSAS!$B142)*SUMIFS(METAS!$D:$D,METAS!$B:$B,PAUSAS!$E142))</f>
        <v/>
      </c>
      <c r="I142" s="18" t="str">
        <f t="shared" si="5"/>
        <v/>
      </c>
      <c r="J142" s="18" t="str">
        <f t="shared" si="6"/>
        <v/>
      </c>
      <c r="K142" s="19" t="str">
        <f t="shared" si="7"/>
        <v/>
      </c>
      <c r="M142" s="28" t="str">
        <f>IF($B142="","",IF(COUNTIF(BASE!$A:$A,PAUSAS!M$3)=0,"",SUMIFS(BASE!$AA:$AA,BASE!$A:$A,PAUSAS!M$3,BASE!$G:$G,PAUSAS!$B142)))</f>
        <v/>
      </c>
      <c r="N142" s="28" t="str">
        <f>IF(M142="","",IF(SUMIFS(METAS!$D:$D,METAS!$B:$B,PAUSAS!$E142)&gt;=M142,0,M142-SUMIFS(METAS!$D:$D,METAS!$B:$B,PAUSAS!$E142)))</f>
        <v/>
      </c>
      <c r="O142" s="18" t="str">
        <f>IF($B142="","",IF(COUNTIF(BASE!$A:$A,PAUSAS!O$3)=0,"",SUMIFS(BASE!$AA:$AA,BASE!$A:$A,PAUSAS!O$3,BASE!$G:$G,PAUSAS!$B142)))</f>
        <v/>
      </c>
      <c r="P142" s="18" t="str">
        <f>IF(O142="","",IF(SUMIFS(METAS!$D:$D,METAS!$B:$B,PAUSAS!$E142)&gt;=O142,0,O142-SUMIFS(METAS!$D:$D,METAS!$B:$B,PAUSAS!$E142)))</f>
        <v/>
      </c>
      <c r="Q142" s="28" t="str">
        <f>IF($B142="","",IF(COUNTIF(BASE!$A:$A,PAUSAS!Q$3)=0,"",SUMIFS(BASE!$AA:$AA,BASE!$A:$A,PAUSAS!Q$3,BASE!$G:$G,PAUSAS!$B142)))</f>
        <v/>
      </c>
      <c r="R142" s="28" t="str">
        <f>IF(Q142="","",IF(SUMIFS(METAS!$D:$D,METAS!$B:$B,PAUSAS!$E142)&gt;=Q142,0,Q142-SUMIFS(METAS!$D:$D,METAS!$B:$B,PAUSAS!$E142)))</f>
        <v/>
      </c>
      <c r="S142" s="18" t="str">
        <f>IF($B142="","",IF(COUNTIF(BASE!$A:$A,PAUSAS!S$3)=0,"",SUMIFS(BASE!$AA:$AA,BASE!$A:$A,PAUSAS!S$3,BASE!$G:$G,PAUSAS!$B142)))</f>
        <v/>
      </c>
      <c r="T142" s="18" t="str">
        <f>IF(S142="","",IF(SUMIFS(METAS!$D:$D,METAS!$B:$B,PAUSAS!$E142)&gt;=S142,0,S142-SUMIFS(METAS!$D:$D,METAS!$B:$B,PAUSAS!$E142)))</f>
        <v/>
      </c>
      <c r="U142" s="28" t="str">
        <f>IF($B142="","",IF(COUNTIF(BASE!$A:$A,PAUSAS!U$3)=0,"",SUMIFS(BASE!$AA:$AA,BASE!$A:$A,PAUSAS!U$3,BASE!$G:$G,PAUSAS!$B142)))</f>
        <v/>
      </c>
      <c r="V142" s="28" t="str">
        <f>IF(U142="","",IF(SUMIFS(METAS!$D:$D,METAS!$B:$B,PAUSAS!$E142)&gt;=U142,0,U142-SUMIFS(METAS!$D:$D,METAS!$B:$B,PAUSAS!$E142)))</f>
        <v/>
      </c>
      <c r="W142" s="18" t="str">
        <f>IF($B142="","",IF(COUNTIF(BASE!$A:$A,PAUSAS!W$3)=0,"",SUMIFS(BASE!$AA:$AA,BASE!$A:$A,PAUSAS!W$3,BASE!$G:$G,PAUSAS!$B142)))</f>
        <v/>
      </c>
      <c r="X142" s="18" t="str">
        <f>IF(W142="","",IF(SUMIFS(METAS!$D:$D,METAS!$B:$B,PAUSAS!$E142)&gt;=W142,0,W142-SUMIFS(METAS!$D:$D,METAS!$B:$B,PAUSAS!$E142)))</f>
        <v/>
      </c>
      <c r="Y142" s="28" t="str">
        <f>IF($B142="","",IF(COUNTIF(BASE!$A:$A,PAUSAS!Y$3)=0,"",SUMIFS(BASE!$AA:$AA,BASE!$A:$A,PAUSAS!Y$3,BASE!$G:$G,PAUSAS!$B142)))</f>
        <v/>
      </c>
      <c r="Z142" s="28" t="str">
        <f>IF(Y142="","",IF(SUMIFS(METAS!$D:$D,METAS!$B:$B,PAUSAS!$E142)&gt;=Y142,0,Y142-SUMIFS(METAS!$D:$D,METAS!$B:$B,PAUSAS!$E142)))</f>
        <v/>
      </c>
      <c r="AA142" s="18" t="str">
        <f>IF($B142="","",IF(COUNTIF(BASE!$A:$A,PAUSAS!AA$3)=0,"",SUMIFS(BASE!$AA:$AA,BASE!$A:$A,PAUSAS!AA$3,BASE!$G:$G,PAUSAS!$B142)))</f>
        <v/>
      </c>
      <c r="AB142" s="18" t="str">
        <f>IF(AA142="","",IF(SUMIFS(METAS!$D:$D,METAS!$B:$B,PAUSAS!$E142)&gt;=AA142,0,AA142-SUMIFS(METAS!$D:$D,METAS!$B:$B,PAUSAS!$E142)))</f>
        <v/>
      </c>
      <c r="AC142" s="28" t="str">
        <f>IF($B142="","",IF(COUNTIF(BASE!$A:$A,PAUSAS!AC$3)=0,"",SUMIFS(BASE!$AA:$AA,BASE!$A:$A,PAUSAS!AC$3,BASE!$G:$G,PAUSAS!$B142)))</f>
        <v/>
      </c>
      <c r="AD142" s="28" t="str">
        <f>IF(AC142="","",IF(SUMIFS(METAS!$D:$D,METAS!$B:$B,PAUSAS!$E142)&gt;=AC142,0,AC142-SUMIFS(METAS!$D:$D,METAS!$B:$B,PAUSAS!$E142)))</f>
        <v/>
      </c>
      <c r="AE142" s="18" t="str">
        <f>IF($B142="","",IF(COUNTIF(BASE!$A:$A,PAUSAS!AE$3)=0,"",SUMIFS(BASE!$AA:$AA,BASE!$A:$A,PAUSAS!AE$3,BASE!$G:$G,PAUSAS!$B142)))</f>
        <v/>
      </c>
      <c r="AF142" s="18" t="str">
        <f>IF(AE142="","",IF(SUMIFS(METAS!$D:$D,METAS!$B:$B,PAUSAS!$E142)&gt;=AE142,0,AE142-SUMIFS(METAS!$D:$D,METAS!$B:$B,PAUSAS!$E142)))</f>
        <v/>
      </c>
      <c r="AG142" s="28" t="str">
        <f>IF($B142="","",IF(COUNTIF(BASE!$A:$A,PAUSAS!AG$3)=0,"",SUMIFS(BASE!$AA:$AA,BASE!$A:$A,PAUSAS!AG$3,BASE!$G:$G,PAUSAS!$B142)))</f>
        <v/>
      </c>
      <c r="AH142" s="28" t="str">
        <f>IF(AG142="","",IF(SUMIFS(METAS!$D:$D,METAS!$B:$B,PAUSAS!$E142)&gt;=AG142,0,AG142-SUMIFS(METAS!$D:$D,METAS!$B:$B,PAUSAS!$E142)))</f>
        <v/>
      </c>
      <c r="AI142" s="18" t="str">
        <f>IF($B142="","",IF(COUNTIF(BASE!$A:$A,PAUSAS!AI$3)=0,"",SUMIFS(BASE!$AA:$AA,BASE!$A:$A,PAUSAS!AI$3,BASE!$G:$G,PAUSAS!$B142)))</f>
        <v/>
      </c>
      <c r="AJ142" s="18" t="str">
        <f>IF(AI142="","",IF(SUMIFS(METAS!$D:$D,METAS!$B:$B,PAUSAS!$E142)&gt;=AI142,0,AI142-SUMIFS(METAS!$D:$D,METAS!$B:$B,PAUSAS!$E142)))</f>
        <v/>
      </c>
      <c r="AK142" s="28" t="str">
        <f>IF($B142="","",IF(COUNTIF(BASE!$A:$A,PAUSAS!AK$3)=0,"",SUMIFS(BASE!$AA:$AA,BASE!$A:$A,PAUSAS!AK$3,BASE!$G:$G,PAUSAS!$B142)))</f>
        <v/>
      </c>
      <c r="AL142" s="28" t="str">
        <f>IF(AK142="","",IF(SUMIFS(METAS!$D:$D,METAS!$B:$B,PAUSAS!$E142)&gt;=AK142,0,AK142-SUMIFS(METAS!$D:$D,METAS!$B:$B,PAUSAS!$E142)))</f>
        <v/>
      </c>
      <c r="AM142" s="18" t="str">
        <f>IF($B142="","",IF(COUNTIF(BASE!$A:$A,PAUSAS!AM$3)=0,"",SUMIFS(BASE!$AA:$AA,BASE!$A:$A,PAUSAS!AM$3,BASE!$G:$G,PAUSAS!$B142)))</f>
        <v/>
      </c>
      <c r="AN142" s="18" t="str">
        <f>IF(AM142="","",IF(SUMIFS(METAS!$D:$D,METAS!$B:$B,PAUSAS!$E142)&gt;=AM142,0,AM142-SUMIFS(METAS!$D:$D,METAS!$B:$B,PAUSAS!$E142)))</f>
        <v/>
      </c>
      <c r="AO142" s="28" t="str">
        <f>IF($B142="","",IF(COUNTIF(BASE!$A:$A,PAUSAS!AO$3)=0,"",SUMIFS(BASE!$AA:$AA,BASE!$A:$A,PAUSAS!AO$3,BASE!$G:$G,PAUSAS!$B142)))</f>
        <v/>
      </c>
      <c r="AP142" s="28" t="str">
        <f>IF(AO142="","",IF(SUMIFS(METAS!$D:$D,METAS!$B:$B,PAUSAS!$E142)&gt;=AO142,0,AO142-SUMIFS(METAS!$D:$D,METAS!$B:$B,PAUSAS!$E142)))</f>
        <v/>
      </c>
      <c r="AQ142" s="18" t="str">
        <f>IF($B142="","",IF(COUNTIF(BASE!$A:$A,PAUSAS!AQ$3)=0,"",SUMIFS(BASE!$AA:$AA,BASE!$A:$A,PAUSAS!AQ$3,BASE!$G:$G,PAUSAS!$B142)))</f>
        <v/>
      </c>
      <c r="AR142" s="18" t="str">
        <f>IF(AQ142="","",IF(SUMIFS(METAS!$D:$D,METAS!$B:$B,PAUSAS!$E142)&gt;=AQ142,0,AQ142-SUMIFS(METAS!$D:$D,METAS!$B:$B,PAUSAS!$E142)))</f>
        <v/>
      </c>
      <c r="AS142" s="28" t="str">
        <f>IF($B142="","",IF(COUNTIF(BASE!$A:$A,PAUSAS!AS$3)=0,"",SUMIFS(BASE!$AA:$AA,BASE!$A:$A,PAUSAS!AS$3,BASE!$G:$G,PAUSAS!$B142)))</f>
        <v/>
      </c>
      <c r="AT142" s="28" t="str">
        <f>IF(AS142="","",IF(SUMIFS(METAS!$D:$D,METAS!$B:$B,PAUSAS!$E142)&gt;=AS142,0,AS142-SUMIFS(METAS!$D:$D,METAS!$B:$B,PAUSAS!$E142)))</f>
        <v/>
      </c>
      <c r="AU142" s="18" t="str">
        <f>IF($B142="","",IF(COUNTIF(BASE!$A:$A,PAUSAS!AU$3)=0,"",SUMIFS(BASE!$AA:$AA,BASE!$A:$A,PAUSAS!AU$3,BASE!$G:$G,PAUSAS!$B142)))</f>
        <v/>
      </c>
      <c r="AV142" s="18" t="str">
        <f>IF(AU142="","",IF(SUMIFS(METAS!$D:$D,METAS!$B:$B,PAUSAS!$E142)&gt;=AU142,0,AU142-SUMIFS(METAS!$D:$D,METAS!$B:$B,PAUSAS!$E142)))</f>
        <v/>
      </c>
      <c r="AW142" s="28" t="str">
        <f>IF($B142="","",IF(COUNTIF(BASE!$A:$A,PAUSAS!AW$3)=0,"",SUMIFS(BASE!$AA:$AA,BASE!$A:$A,PAUSAS!AW$3,BASE!$G:$G,PAUSAS!$B142)))</f>
        <v/>
      </c>
      <c r="AX142" s="28" t="str">
        <f>IF(AW142="","",IF(SUMIFS(METAS!$D:$D,METAS!$B:$B,PAUSAS!$E142)&gt;=AW142,0,AW142-SUMIFS(METAS!$D:$D,METAS!$B:$B,PAUSAS!$E142)))</f>
        <v/>
      </c>
      <c r="AY142" s="18" t="str">
        <f>IF($B142="","",IF(COUNTIF(BASE!$A:$A,PAUSAS!AY$3)=0,"",SUMIFS(BASE!$AA:$AA,BASE!$A:$A,PAUSAS!AY$3,BASE!$G:$G,PAUSAS!$B142)))</f>
        <v/>
      </c>
      <c r="AZ142" s="18" t="str">
        <f>IF(AY142="","",IF(SUMIFS(METAS!$D:$D,METAS!$B:$B,PAUSAS!$E142)&gt;=AY142,0,AY142-SUMIFS(METAS!$D:$D,METAS!$B:$B,PAUSAS!$E142)))</f>
        <v/>
      </c>
      <c r="BA142" s="28" t="str">
        <f>IF($B142="","",IF(COUNTIF(BASE!$A:$A,PAUSAS!BA$3)=0,"",SUMIFS(BASE!$AA:$AA,BASE!$A:$A,PAUSAS!BA$3,BASE!$G:$G,PAUSAS!$B142)))</f>
        <v/>
      </c>
      <c r="BB142" s="28" t="str">
        <f>IF(BA142="","",IF(SUMIFS(METAS!$D:$D,METAS!$B:$B,PAUSAS!$E142)&gt;=BA142,0,BA142-SUMIFS(METAS!$D:$D,METAS!$B:$B,PAUSAS!$E142)))</f>
        <v/>
      </c>
      <c r="BC142" s="18" t="str">
        <f>IF($B142="","",IF(COUNTIF(BASE!$A:$A,PAUSAS!BC$3)=0,"",SUMIFS(BASE!$AA:$AA,BASE!$A:$A,PAUSAS!BC$3,BASE!$G:$G,PAUSAS!$B142)))</f>
        <v/>
      </c>
      <c r="BD142" s="18" t="str">
        <f>IF(BC142="","",IF(SUMIFS(METAS!$D:$D,METAS!$B:$B,PAUSAS!$E142)&gt;=BC142,0,BC142-SUMIFS(METAS!$D:$D,METAS!$B:$B,PAUSAS!$E142)))</f>
        <v/>
      </c>
      <c r="BE142" s="28" t="str">
        <f>IF($B142="","",IF(COUNTIF(BASE!$A:$A,PAUSAS!BE$3)=0,"",SUMIFS(BASE!$AA:$AA,BASE!$A:$A,PAUSAS!BE$3,BASE!$G:$G,PAUSAS!$B142)))</f>
        <v/>
      </c>
      <c r="BF142" s="28" t="str">
        <f>IF(BE142="","",IF(SUMIFS(METAS!$D:$D,METAS!$B:$B,PAUSAS!$E142)&gt;=BE142,0,BE142-SUMIFS(METAS!$D:$D,METAS!$B:$B,PAUSAS!$E142)))</f>
        <v/>
      </c>
      <c r="BG142" s="18" t="str">
        <f>IF($B142="","",IF(COUNTIF(BASE!$A:$A,PAUSAS!BG$3)=0,"",SUMIFS(BASE!$AA:$AA,BASE!$A:$A,PAUSAS!BG$3,BASE!$G:$G,PAUSAS!$B142)))</f>
        <v/>
      </c>
      <c r="BH142" s="18" t="str">
        <f>IF(BG142="","",IF(SUMIFS(METAS!$D:$D,METAS!$B:$B,PAUSAS!$E142)&gt;=BG142,0,BG142-SUMIFS(METAS!$D:$D,METAS!$B:$B,PAUSAS!$E142)))</f>
        <v/>
      </c>
      <c r="BI142" s="28" t="str">
        <f>IF($B142="","",IF(COUNTIF(BASE!$A:$A,PAUSAS!BI$3)=0,"",SUMIFS(BASE!$AA:$AA,BASE!$A:$A,PAUSAS!BI$3,BASE!$G:$G,PAUSAS!$B142)))</f>
        <v/>
      </c>
      <c r="BJ142" s="28" t="str">
        <f>IF(BI142="","",IF(SUMIFS(METAS!$D:$D,METAS!$B:$B,PAUSAS!$E142)&gt;=BI142,0,BI142-SUMIFS(METAS!$D:$D,METAS!$B:$B,PAUSAS!$E142)))</f>
        <v/>
      </c>
      <c r="BK142" s="18" t="str">
        <f>IF($B142="","",IF(COUNTIF(BASE!$A:$A,PAUSAS!BK$3)=0,"",SUMIFS(BASE!$AA:$AA,BASE!$A:$A,PAUSAS!BK$3,BASE!$G:$G,PAUSAS!$B142)))</f>
        <v/>
      </c>
      <c r="BL142" s="18" t="str">
        <f>IF(BK142="","",IF(SUMIFS(METAS!$D:$D,METAS!$B:$B,PAUSAS!$E142)&gt;=BK142,0,BK142-SUMIFS(METAS!$D:$D,METAS!$B:$B,PAUSAS!$E142)))</f>
        <v/>
      </c>
      <c r="BM142" s="28" t="str">
        <f>IF($B142="","",IF(COUNTIF(BASE!$A:$A,PAUSAS!BM$3)=0,"",SUMIFS(BASE!$AA:$AA,BASE!$A:$A,PAUSAS!BM$3,BASE!$G:$G,PAUSAS!$B142)))</f>
        <v/>
      </c>
      <c r="BN142" s="28" t="str">
        <f>IF(BM142="","",IF(SUMIFS(METAS!$D:$D,METAS!$B:$B,PAUSAS!$E142)&gt;=BM142,0,BM142-SUMIFS(METAS!$D:$D,METAS!$B:$B,PAUSAS!$E142)))</f>
        <v/>
      </c>
      <c r="BO142" s="18" t="str">
        <f>IF($B142="","",IF(COUNTIF(BASE!$A:$A,PAUSAS!BO$3)=0,"",SUMIFS(BASE!$AA:$AA,BASE!$A:$A,PAUSAS!BO$3,BASE!$G:$G,PAUSAS!$B142)))</f>
        <v/>
      </c>
      <c r="BP142" s="18" t="str">
        <f>IF(BO142="","",IF(SUMIFS(METAS!$D:$D,METAS!$B:$B,PAUSAS!$E142)&gt;=BO142,0,BO142-SUMIFS(METAS!$D:$D,METAS!$B:$B,PAUSAS!$E142)))</f>
        <v/>
      </c>
      <c r="BQ142" s="28" t="str">
        <f>IF($B142="","",IF(COUNTIF(BASE!$A:$A,PAUSAS!BQ$3)=0,"",SUMIFS(BASE!$AA:$AA,BASE!$A:$A,PAUSAS!BQ$3,BASE!$G:$G,PAUSAS!$B142)))</f>
        <v/>
      </c>
      <c r="BR142" s="28" t="str">
        <f>IF(BQ142="","",IF(SUMIFS(METAS!$D:$D,METAS!$B:$B,PAUSAS!$E142)&gt;=BQ142,0,BQ142-SUMIFS(METAS!$D:$D,METAS!$B:$B,PAUSAS!$E142)))</f>
        <v/>
      </c>
      <c r="BS142" s="18" t="str">
        <f>IF($B142="","",IF(COUNTIF(BASE!$A:$A,PAUSAS!BS$3)=0,"",SUMIFS(BASE!$AA:$AA,BASE!$A:$A,PAUSAS!BS$3,BASE!$G:$G,PAUSAS!$B142)))</f>
        <v/>
      </c>
      <c r="BT142" s="18" t="str">
        <f>IF(BS142="","",IF(SUMIFS(METAS!$D:$D,METAS!$B:$B,PAUSAS!$E142)&gt;=BS142,0,BS142-SUMIFS(METAS!$D:$D,METAS!$B:$B,PAUSAS!$E142)))</f>
        <v/>
      </c>
      <c r="BU142" s="28" t="str">
        <f>IF($B142="","",IF(COUNTIF(BASE!$A:$A,PAUSAS!BU$3)=0,"",SUMIFS(BASE!$AA:$AA,BASE!$A:$A,PAUSAS!BU$3,BASE!$G:$G,PAUSAS!$B142)))</f>
        <v/>
      </c>
      <c r="BV142" s="28" t="str">
        <f>IF(BU142="","",IF(SUMIFS(METAS!$D:$D,METAS!$B:$B,PAUSAS!$E142)&gt;=BU142,0,BU142-SUMIFS(METAS!$D:$D,METAS!$B:$B,PAUSAS!$E142)))</f>
        <v/>
      </c>
    </row>
    <row r="143" spans="2:74" s="8" customFormat="1" x14ac:dyDescent="0.25">
      <c r="B143" s="50"/>
      <c r="C143" s="16" t="str">
        <f>IF($B143="","",VLOOKUP($B143,EQUIPE!$B:$E,2,0))</f>
        <v/>
      </c>
      <c r="D143" s="16" t="str">
        <f>IF($B143="","",VLOOKUP($B143,EQUIPE!$B:$F,5,0))</f>
        <v/>
      </c>
      <c r="E143" s="18" t="str">
        <f>IF($B143="","",VLOOKUP($B143,EQUIPE!$B:$E,3,0))</f>
        <v/>
      </c>
      <c r="F143" s="16" t="str">
        <f>IF($B143="","",VLOOKUP($B143,EQUIPE!$B:$E,4,0))</f>
        <v/>
      </c>
      <c r="H143" s="18" t="str">
        <f>IF($B143="","",SUMIFS(ABS!$H:$H,ABS!$B:$B,PAUSAS!$B143)*SUMIFS(METAS!$D:$D,METAS!$B:$B,PAUSAS!$E143))</f>
        <v/>
      </c>
      <c r="I143" s="18" t="str">
        <f t="shared" si="5"/>
        <v/>
      </c>
      <c r="J143" s="18" t="str">
        <f t="shared" si="6"/>
        <v/>
      </c>
      <c r="K143" s="19" t="str">
        <f t="shared" si="7"/>
        <v/>
      </c>
      <c r="M143" s="28" t="str">
        <f>IF($B143="","",IF(COUNTIF(BASE!$A:$A,PAUSAS!M$3)=0,"",SUMIFS(BASE!$AA:$AA,BASE!$A:$A,PAUSAS!M$3,BASE!$G:$G,PAUSAS!$B143)))</f>
        <v/>
      </c>
      <c r="N143" s="28" t="str">
        <f>IF(M143="","",IF(SUMIFS(METAS!$D:$D,METAS!$B:$B,PAUSAS!$E143)&gt;=M143,0,M143-SUMIFS(METAS!$D:$D,METAS!$B:$B,PAUSAS!$E143)))</f>
        <v/>
      </c>
      <c r="O143" s="18" t="str">
        <f>IF($B143="","",IF(COUNTIF(BASE!$A:$A,PAUSAS!O$3)=0,"",SUMIFS(BASE!$AA:$AA,BASE!$A:$A,PAUSAS!O$3,BASE!$G:$G,PAUSAS!$B143)))</f>
        <v/>
      </c>
      <c r="P143" s="18" t="str">
        <f>IF(O143="","",IF(SUMIFS(METAS!$D:$D,METAS!$B:$B,PAUSAS!$E143)&gt;=O143,0,O143-SUMIFS(METAS!$D:$D,METAS!$B:$B,PAUSAS!$E143)))</f>
        <v/>
      </c>
      <c r="Q143" s="28" t="str">
        <f>IF($B143="","",IF(COUNTIF(BASE!$A:$A,PAUSAS!Q$3)=0,"",SUMIFS(BASE!$AA:$AA,BASE!$A:$A,PAUSAS!Q$3,BASE!$G:$G,PAUSAS!$B143)))</f>
        <v/>
      </c>
      <c r="R143" s="28" t="str">
        <f>IF(Q143="","",IF(SUMIFS(METAS!$D:$D,METAS!$B:$B,PAUSAS!$E143)&gt;=Q143,0,Q143-SUMIFS(METAS!$D:$D,METAS!$B:$B,PAUSAS!$E143)))</f>
        <v/>
      </c>
      <c r="S143" s="18" t="str">
        <f>IF($B143="","",IF(COUNTIF(BASE!$A:$A,PAUSAS!S$3)=0,"",SUMIFS(BASE!$AA:$AA,BASE!$A:$A,PAUSAS!S$3,BASE!$G:$G,PAUSAS!$B143)))</f>
        <v/>
      </c>
      <c r="T143" s="18" t="str">
        <f>IF(S143="","",IF(SUMIFS(METAS!$D:$D,METAS!$B:$B,PAUSAS!$E143)&gt;=S143,0,S143-SUMIFS(METAS!$D:$D,METAS!$B:$B,PAUSAS!$E143)))</f>
        <v/>
      </c>
      <c r="U143" s="28" t="str">
        <f>IF($B143="","",IF(COUNTIF(BASE!$A:$A,PAUSAS!U$3)=0,"",SUMIFS(BASE!$AA:$AA,BASE!$A:$A,PAUSAS!U$3,BASE!$G:$G,PAUSAS!$B143)))</f>
        <v/>
      </c>
      <c r="V143" s="28" t="str">
        <f>IF(U143="","",IF(SUMIFS(METAS!$D:$D,METAS!$B:$B,PAUSAS!$E143)&gt;=U143,0,U143-SUMIFS(METAS!$D:$D,METAS!$B:$B,PAUSAS!$E143)))</f>
        <v/>
      </c>
      <c r="W143" s="18" t="str">
        <f>IF($B143="","",IF(COUNTIF(BASE!$A:$A,PAUSAS!W$3)=0,"",SUMIFS(BASE!$AA:$AA,BASE!$A:$A,PAUSAS!W$3,BASE!$G:$G,PAUSAS!$B143)))</f>
        <v/>
      </c>
      <c r="X143" s="18" t="str">
        <f>IF(W143="","",IF(SUMIFS(METAS!$D:$D,METAS!$B:$B,PAUSAS!$E143)&gt;=W143,0,W143-SUMIFS(METAS!$D:$D,METAS!$B:$B,PAUSAS!$E143)))</f>
        <v/>
      </c>
      <c r="Y143" s="28" t="str">
        <f>IF($B143="","",IF(COUNTIF(BASE!$A:$A,PAUSAS!Y$3)=0,"",SUMIFS(BASE!$AA:$AA,BASE!$A:$A,PAUSAS!Y$3,BASE!$G:$G,PAUSAS!$B143)))</f>
        <v/>
      </c>
      <c r="Z143" s="28" t="str">
        <f>IF(Y143="","",IF(SUMIFS(METAS!$D:$D,METAS!$B:$B,PAUSAS!$E143)&gt;=Y143,0,Y143-SUMIFS(METAS!$D:$D,METAS!$B:$B,PAUSAS!$E143)))</f>
        <v/>
      </c>
      <c r="AA143" s="18" t="str">
        <f>IF($B143="","",IF(COUNTIF(BASE!$A:$A,PAUSAS!AA$3)=0,"",SUMIFS(BASE!$AA:$AA,BASE!$A:$A,PAUSAS!AA$3,BASE!$G:$G,PAUSAS!$B143)))</f>
        <v/>
      </c>
      <c r="AB143" s="18" t="str">
        <f>IF(AA143="","",IF(SUMIFS(METAS!$D:$D,METAS!$B:$B,PAUSAS!$E143)&gt;=AA143,0,AA143-SUMIFS(METAS!$D:$D,METAS!$B:$B,PAUSAS!$E143)))</f>
        <v/>
      </c>
      <c r="AC143" s="28" t="str">
        <f>IF($B143="","",IF(COUNTIF(BASE!$A:$A,PAUSAS!AC$3)=0,"",SUMIFS(BASE!$AA:$AA,BASE!$A:$A,PAUSAS!AC$3,BASE!$G:$G,PAUSAS!$B143)))</f>
        <v/>
      </c>
      <c r="AD143" s="28" t="str">
        <f>IF(AC143="","",IF(SUMIFS(METAS!$D:$D,METAS!$B:$B,PAUSAS!$E143)&gt;=AC143,0,AC143-SUMIFS(METAS!$D:$D,METAS!$B:$B,PAUSAS!$E143)))</f>
        <v/>
      </c>
      <c r="AE143" s="18" t="str">
        <f>IF($B143="","",IF(COUNTIF(BASE!$A:$A,PAUSAS!AE$3)=0,"",SUMIFS(BASE!$AA:$AA,BASE!$A:$A,PAUSAS!AE$3,BASE!$G:$G,PAUSAS!$B143)))</f>
        <v/>
      </c>
      <c r="AF143" s="18" t="str">
        <f>IF(AE143="","",IF(SUMIFS(METAS!$D:$D,METAS!$B:$B,PAUSAS!$E143)&gt;=AE143,0,AE143-SUMIFS(METAS!$D:$D,METAS!$B:$B,PAUSAS!$E143)))</f>
        <v/>
      </c>
      <c r="AG143" s="28" t="str">
        <f>IF($B143="","",IF(COUNTIF(BASE!$A:$A,PAUSAS!AG$3)=0,"",SUMIFS(BASE!$AA:$AA,BASE!$A:$A,PAUSAS!AG$3,BASE!$G:$G,PAUSAS!$B143)))</f>
        <v/>
      </c>
      <c r="AH143" s="28" t="str">
        <f>IF(AG143="","",IF(SUMIFS(METAS!$D:$D,METAS!$B:$B,PAUSAS!$E143)&gt;=AG143,0,AG143-SUMIFS(METAS!$D:$D,METAS!$B:$B,PAUSAS!$E143)))</f>
        <v/>
      </c>
      <c r="AI143" s="18" t="str">
        <f>IF($B143="","",IF(COUNTIF(BASE!$A:$A,PAUSAS!AI$3)=0,"",SUMIFS(BASE!$AA:$AA,BASE!$A:$A,PAUSAS!AI$3,BASE!$G:$G,PAUSAS!$B143)))</f>
        <v/>
      </c>
      <c r="AJ143" s="18" t="str">
        <f>IF(AI143="","",IF(SUMIFS(METAS!$D:$D,METAS!$B:$B,PAUSAS!$E143)&gt;=AI143,0,AI143-SUMIFS(METAS!$D:$D,METAS!$B:$B,PAUSAS!$E143)))</f>
        <v/>
      </c>
      <c r="AK143" s="28" t="str">
        <f>IF($B143="","",IF(COUNTIF(BASE!$A:$A,PAUSAS!AK$3)=0,"",SUMIFS(BASE!$AA:$AA,BASE!$A:$A,PAUSAS!AK$3,BASE!$G:$G,PAUSAS!$B143)))</f>
        <v/>
      </c>
      <c r="AL143" s="28" t="str">
        <f>IF(AK143="","",IF(SUMIFS(METAS!$D:$D,METAS!$B:$B,PAUSAS!$E143)&gt;=AK143,0,AK143-SUMIFS(METAS!$D:$D,METAS!$B:$B,PAUSAS!$E143)))</f>
        <v/>
      </c>
      <c r="AM143" s="18" t="str">
        <f>IF($B143="","",IF(COUNTIF(BASE!$A:$A,PAUSAS!AM$3)=0,"",SUMIFS(BASE!$AA:$AA,BASE!$A:$A,PAUSAS!AM$3,BASE!$G:$G,PAUSAS!$B143)))</f>
        <v/>
      </c>
      <c r="AN143" s="18" t="str">
        <f>IF(AM143="","",IF(SUMIFS(METAS!$D:$D,METAS!$B:$B,PAUSAS!$E143)&gt;=AM143,0,AM143-SUMIFS(METAS!$D:$D,METAS!$B:$B,PAUSAS!$E143)))</f>
        <v/>
      </c>
      <c r="AO143" s="28" t="str">
        <f>IF($B143="","",IF(COUNTIF(BASE!$A:$A,PAUSAS!AO$3)=0,"",SUMIFS(BASE!$AA:$AA,BASE!$A:$A,PAUSAS!AO$3,BASE!$G:$G,PAUSAS!$B143)))</f>
        <v/>
      </c>
      <c r="AP143" s="28" t="str">
        <f>IF(AO143="","",IF(SUMIFS(METAS!$D:$D,METAS!$B:$B,PAUSAS!$E143)&gt;=AO143,0,AO143-SUMIFS(METAS!$D:$D,METAS!$B:$B,PAUSAS!$E143)))</f>
        <v/>
      </c>
      <c r="AQ143" s="18" t="str">
        <f>IF($B143="","",IF(COUNTIF(BASE!$A:$A,PAUSAS!AQ$3)=0,"",SUMIFS(BASE!$AA:$AA,BASE!$A:$A,PAUSAS!AQ$3,BASE!$G:$G,PAUSAS!$B143)))</f>
        <v/>
      </c>
      <c r="AR143" s="18" t="str">
        <f>IF(AQ143="","",IF(SUMIFS(METAS!$D:$D,METAS!$B:$B,PAUSAS!$E143)&gt;=AQ143,0,AQ143-SUMIFS(METAS!$D:$D,METAS!$B:$B,PAUSAS!$E143)))</f>
        <v/>
      </c>
      <c r="AS143" s="28" t="str">
        <f>IF($B143="","",IF(COUNTIF(BASE!$A:$A,PAUSAS!AS$3)=0,"",SUMIFS(BASE!$AA:$AA,BASE!$A:$A,PAUSAS!AS$3,BASE!$G:$G,PAUSAS!$B143)))</f>
        <v/>
      </c>
      <c r="AT143" s="28" t="str">
        <f>IF(AS143="","",IF(SUMIFS(METAS!$D:$D,METAS!$B:$B,PAUSAS!$E143)&gt;=AS143,0,AS143-SUMIFS(METAS!$D:$D,METAS!$B:$B,PAUSAS!$E143)))</f>
        <v/>
      </c>
      <c r="AU143" s="18" t="str">
        <f>IF($B143="","",IF(COUNTIF(BASE!$A:$A,PAUSAS!AU$3)=0,"",SUMIFS(BASE!$AA:$AA,BASE!$A:$A,PAUSAS!AU$3,BASE!$G:$G,PAUSAS!$B143)))</f>
        <v/>
      </c>
      <c r="AV143" s="18" t="str">
        <f>IF(AU143="","",IF(SUMIFS(METAS!$D:$D,METAS!$B:$B,PAUSAS!$E143)&gt;=AU143,0,AU143-SUMIFS(METAS!$D:$D,METAS!$B:$B,PAUSAS!$E143)))</f>
        <v/>
      </c>
      <c r="AW143" s="28" t="str">
        <f>IF($B143="","",IF(COUNTIF(BASE!$A:$A,PAUSAS!AW$3)=0,"",SUMIFS(BASE!$AA:$AA,BASE!$A:$A,PAUSAS!AW$3,BASE!$G:$G,PAUSAS!$B143)))</f>
        <v/>
      </c>
      <c r="AX143" s="28" t="str">
        <f>IF(AW143="","",IF(SUMIFS(METAS!$D:$D,METAS!$B:$B,PAUSAS!$E143)&gt;=AW143,0,AW143-SUMIFS(METAS!$D:$D,METAS!$B:$B,PAUSAS!$E143)))</f>
        <v/>
      </c>
      <c r="AY143" s="18" t="str">
        <f>IF($B143="","",IF(COUNTIF(BASE!$A:$A,PAUSAS!AY$3)=0,"",SUMIFS(BASE!$AA:$AA,BASE!$A:$A,PAUSAS!AY$3,BASE!$G:$G,PAUSAS!$B143)))</f>
        <v/>
      </c>
      <c r="AZ143" s="18" t="str">
        <f>IF(AY143="","",IF(SUMIFS(METAS!$D:$D,METAS!$B:$B,PAUSAS!$E143)&gt;=AY143,0,AY143-SUMIFS(METAS!$D:$D,METAS!$B:$B,PAUSAS!$E143)))</f>
        <v/>
      </c>
      <c r="BA143" s="28" t="str">
        <f>IF($B143="","",IF(COUNTIF(BASE!$A:$A,PAUSAS!BA$3)=0,"",SUMIFS(BASE!$AA:$AA,BASE!$A:$A,PAUSAS!BA$3,BASE!$G:$G,PAUSAS!$B143)))</f>
        <v/>
      </c>
      <c r="BB143" s="28" t="str">
        <f>IF(BA143="","",IF(SUMIFS(METAS!$D:$D,METAS!$B:$B,PAUSAS!$E143)&gt;=BA143,0,BA143-SUMIFS(METAS!$D:$D,METAS!$B:$B,PAUSAS!$E143)))</f>
        <v/>
      </c>
      <c r="BC143" s="18" t="str">
        <f>IF($B143="","",IF(COUNTIF(BASE!$A:$A,PAUSAS!BC$3)=0,"",SUMIFS(BASE!$AA:$AA,BASE!$A:$A,PAUSAS!BC$3,BASE!$G:$G,PAUSAS!$B143)))</f>
        <v/>
      </c>
      <c r="BD143" s="18" t="str">
        <f>IF(BC143="","",IF(SUMIFS(METAS!$D:$D,METAS!$B:$B,PAUSAS!$E143)&gt;=BC143,0,BC143-SUMIFS(METAS!$D:$D,METAS!$B:$B,PAUSAS!$E143)))</f>
        <v/>
      </c>
      <c r="BE143" s="28" t="str">
        <f>IF($B143="","",IF(COUNTIF(BASE!$A:$A,PAUSAS!BE$3)=0,"",SUMIFS(BASE!$AA:$AA,BASE!$A:$A,PAUSAS!BE$3,BASE!$G:$G,PAUSAS!$B143)))</f>
        <v/>
      </c>
      <c r="BF143" s="28" t="str">
        <f>IF(BE143="","",IF(SUMIFS(METAS!$D:$D,METAS!$B:$B,PAUSAS!$E143)&gt;=BE143,0,BE143-SUMIFS(METAS!$D:$D,METAS!$B:$B,PAUSAS!$E143)))</f>
        <v/>
      </c>
      <c r="BG143" s="18" t="str">
        <f>IF($B143="","",IF(COUNTIF(BASE!$A:$A,PAUSAS!BG$3)=0,"",SUMIFS(BASE!$AA:$AA,BASE!$A:$A,PAUSAS!BG$3,BASE!$G:$G,PAUSAS!$B143)))</f>
        <v/>
      </c>
      <c r="BH143" s="18" t="str">
        <f>IF(BG143="","",IF(SUMIFS(METAS!$D:$D,METAS!$B:$B,PAUSAS!$E143)&gt;=BG143,0,BG143-SUMIFS(METAS!$D:$D,METAS!$B:$B,PAUSAS!$E143)))</f>
        <v/>
      </c>
      <c r="BI143" s="28" t="str">
        <f>IF($B143="","",IF(COUNTIF(BASE!$A:$A,PAUSAS!BI$3)=0,"",SUMIFS(BASE!$AA:$AA,BASE!$A:$A,PAUSAS!BI$3,BASE!$G:$G,PAUSAS!$B143)))</f>
        <v/>
      </c>
      <c r="BJ143" s="28" t="str">
        <f>IF(BI143="","",IF(SUMIFS(METAS!$D:$D,METAS!$B:$B,PAUSAS!$E143)&gt;=BI143,0,BI143-SUMIFS(METAS!$D:$D,METAS!$B:$B,PAUSAS!$E143)))</f>
        <v/>
      </c>
      <c r="BK143" s="18" t="str">
        <f>IF($B143="","",IF(COUNTIF(BASE!$A:$A,PAUSAS!BK$3)=0,"",SUMIFS(BASE!$AA:$AA,BASE!$A:$A,PAUSAS!BK$3,BASE!$G:$G,PAUSAS!$B143)))</f>
        <v/>
      </c>
      <c r="BL143" s="18" t="str">
        <f>IF(BK143="","",IF(SUMIFS(METAS!$D:$D,METAS!$B:$B,PAUSAS!$E143)&gt;=BK143,0,BK143-SUMIFS(METAS!$D:$D,METAS!$B:$B,PAUSAS!$E143)))</f>
        <v/>
      </c>
      <c r="BM143" s="28" t="str">
        <f>IF($B143="","",IF(COUNTIF(BASE!$A:$A,PAUSAS!BM$3)=0,"",SUMIFS(BASE!$AA:$AA,BASE!$A:$A,PAUSAS!BM$3,BASE!$G:$G,PAUSAS!$B143)))</f>
        <v/>
      </c>
      <c r="BN143" s="28" t="str">
        <f>IF(BM143="","",IF(SUMIFS(METAS!$D:$D,METAS!$B:$B,PAUSAS!$E143)&gt;=BM143,0,BM143-SUMIFS(METAS!$D:$D,METAS!$B:$B,PAUSAS!$E143)))</f>
        <v/>
      </c>
      <c r="BO143" s="18" t="str">
        <f>IF($B143="","",IF(COUNTIF(BASE!$A:$A,PAUSAS!BO$3)=0,"",SUMIFS(BASE!$AA:$AA,BASE!$A:$A,PAUSAS!BO$3,BASE!$G:$G,PAUSAS!$B143)))</f>
        <v/>
      </c>
      <c r="BP143" s="18" t="str">
        <f>IF(BO143="","",IF(SUMIFS(METAS!$D:$D,METAS!$B:$B,PAUSAS!$E143)&gt;=BO143,0,BO143-SUMIFS(METAS!$D:$D,METAS!$B:$B,PAUSAS!$E143)))</f>
        <v/>
      </c>
      <c r="BQ143" s="28" t="str">
        <f>IF($B143="","",IF(COUNTIF(BASE!$A:$A,PAUSAS!BQ$3)=0,"",SUMIFS(BASE!$AA:$AA,BASE!$A:$A,PAUSAS!BQ$3,BASE!$G:$G,PAUSAS!$B143)))</f>
        <v/>
      </c>
      <c r="BR143" s="28" t="str">
        <f>IF(BQ143="","",IF(SUMIFS(METAS!$D:$D,METAS!$B:$B,PAUSAS!$E143)&gt;=BQ143,0,BQ143-SUMIFS(METAS!$D:$D,METAS!$B:$B,PAUSAS!$E143)))</f>
        <v/>
      </c>
      <c r="BS143" s="18" t="str">
        <f>IF($B143="","",IF(COUNTIF(BASE!$A:$A,PAUSAS!BS$3)=0,"",SUMIFS(BASE!$AA:$AA,BASE!$A:$A,PAUSAS!BS$3,BASE!$G:$G,PAUSAS!$B143)))</f>
        <v/>
      </c>
      <c r="BT143" s="18" t="str">
        <f>IF(BS143="","",IF(SUMIFS(METAS!$D:$D,METAS!$B:$B,PAUSAS!$E143)&gt;=BS143,0,BS143-SUMIFS(METAS!$D:$D,METAS!$B:$B,PAUSAS!$E143)))</f>
        <v/>
      </c>
      <c r="BU143" s="28" t="str">
        <f>IF($B143="","",IF(COUNTIF(BASE!$A:$A,PAUSAS!BU$3)=0,"",SUMIFS(BASE!$AA:$AA,BASE!$A:$A,PAUSAS!BU$3,BASE!$G:$G,PAUSAS!$B143)))</f>
        <v/>
      </c>
      <c r="BV143" s="28" t="str">
        <f>IF(BU143="","",IF(SUMIFS(METAS!$D:$D,METAS!$B:$B,PAUSAS!$E143)&gt;=BU143,0,BU143-SUMIFS(METAS!$D:$D,METAS!$B:$B,PAUSAS!$E143)))</f>
        <v/>
      </c>
    </row>
    <row r="144" spans="2:74" s="8" customFormat="1" x14ac:dyDescent="0.25">
      <c r="B144" s="50"/>
      <c r="C144" s="16" t="str">
        <f>IF($B144="","",VLOOKUP($B144,EQUIPE!$B:$E,2,0))</f>
        <v/>
      </c>
      <c r="D144" s="16" t="str">
        <f>IF($B144="","",VLOOKUP($B144,EQUIPE!$B:$F,5,0))</f>
        <v/>
      </c>
      <c r="E144" s="18" t="str">
        <f>IF($B144="","",VLOOKUP($B144,EQUIPE!$B:$E,3,0))</f>
        <v/>
      </c>
      <c r="F144" s="16" t="str">
        <f>IF($B144="","",VLOOKUP($B144,EQUIPE!$B:$E,4,0))</f>
        <v/>
      </c>
      <c r="H144" s="18" t="str">
        <f>IF($B144="","",SUMIFS(ABS!$H:$H,ABS!$B:$B,PAUSAS!$B144)*SUMIFS(METAS!$D:$D,METAS!$B:$B,PAUSAS!$E144))</f>
        <v/>
      </c>
      <c r="I144" s="18" t="str">
        <f t="shared" si="5"/>
        <v/>
      </c>
      <c r="J144" s="18" t="str">
        <f t="shared" si="6"/>
        <v/>
      </c>
      <c r="K144" s="19" t="str">
        <f t="shared" si="7"/>
        <v/>
      </c>
      <c r="M144" s="28" t="str">
        <f>IF($B144="","",IF(COUNTIF(BASE!$A:$A,PAUSAS!M$3)=0,"",SUMIFS(BASE!$AA:$AA,BASE!$A:$A,PAUSAS!M$3,BASE!$G:$G,PAUSAS!$B144)))</f>
        <v/>
      </c>
      <c r="N144" s="28" t="str">
        <f>IF(M144="","",IF(SUMIFS(METAS!$D:$D,METAS!$B:$B,PAUSAS!$E144)&gt;=M144,0,M144-SUMIFS(METAS!$D:$D,METAS!$B:$B,PAUSAS!$E144)))</f>
        <v/>
      </c>
      <c r="O144" s="18" t="str">
        <f>IF($B144="","",IF(COUNTIF(BASE!$A:$A,PAUSAS!O$3)=0,"",SUMIFS(BASE!$AA:$AA,BASE!$A:$A,PAUSAS!O$3,BASE!$G:$G,PAUSAS!$B144)))</f>
        <v/>
      </c>
      <c r="P144" s="18" t="str">
        <f>IF(O144="","",IF(SUMIFS(METAS!$D:$D,METAS!$B:$B,PAUSAS!$E144)&gt;=O144,0,O144-SUMIFS(METAS!$D:$D,METAS!$B:$B,PAUSAS!$E144)))</f>
        <v/>
      </c>
      <c r="Q144" s="28" t="str">
        <f>IF($B144="","",IF(COUNTIF(BASE!$A:$A,PAUSAS!Q$3)=0,"",SUMIFS(BASE!$AA:$AA,BASE!$A:$A,PAUSAS!Q$3,BASE!$G:$G,PAUSAS!$B144)))</f>
        <v/>
      </c>
      <c r="R144" s="28" t="str">
        <f>IF(Q144="","",IF(SUMIFS(METAS!$D:$D,METAS!$B:$B,PAUSAS!$E144)&gt;=Q144,0,Q144-SUMIFS(METAS!$D:$D,METAS!$B:$B,PAUSAS!$E144)))</f>
        <v/>
      </c>
      <c r="S144" s="18" t="str">
        <f>IF($B144="","",IF(COUNTIF(BASE!$A:$A,PAUSAS!S$3)=0,"",SUMIFS(BASE!$AA:$AA,BASE!$A:$A,PAUSAS!S$3,BASE!$G:$G,PAUSAS!$B144)))</f>
        <v/>
      </c>
      <c r="T144" s="18" t="str">
        <f>IF(S144="","",IF(SUMIFS(METAS!$D:$D,METAS!$B:$B,PAUSAS!$E144)&gt;=S144,0,S144-SUMIFS(METAS!$D:$D,METAS!$B:$B,PAUSAS!$E144)))</f>
        <v/>
      </c>
      <c r="U144" s="28" t="str">
        <f>IF($B144="","",IF(COUNTIF(BASE!$A:$A,PAUSAS!U$3)=0,"",SUMIFS(BASE!$AA:$AA,BASE!$A:$A,PAUSAS!U$3,BASE!$G:$G,PAUSAS!$B144)))</f>
        <v/>
      </c>
      <c r="V144" s="28" t="str">
        <f>IF(U144="","",IF(SUMIFS(METAS!$D:$D,METAS!$B:$B,PAUSAS!$E144)&gt;=U144,0,U144-SUMIFS(METAS!$D:$D,METAS!$B:$B,PAUSAS!$E144)))</f>
        <v/>
      </c>
      <c r="W144" s="18" t="str">
        <f>IF($B144="","",IF(COUNTIF(BASE!$A:$A,PAUSAS!W$3)=0,"",SUMIFS(BASE!$AA:$AA,BASE!$A:$A,PAUSAS!W$3,BASE!$G:$G,PAUSAS!$B144)))</f>
        <v/>
      </c>
      <c r="X144" s="18" t="str">
        <f>IF(W144="","",IF(SUMIFS(METAS!$D:$D,METAS!$B:$B,PAUSAS!$E144)&gt;=W144,0,W144-SUMIFS(METAS!$D:$D,METAS!$B:$B,PAUSAS!$E144)))</f>
        <v/>
      </c>
      <c r="Y144" s="28" t="str">
        <f>IF($B144="","",IF(COUNTIF(BASE!$A:$A,PAUSAS!Y$3)=0,"",SUMIFS(BASE!$AA:$AA,BASE!$A:$A,PAUSAS!Y$3,BASE!$G:$G,PAUSAS!$B144)))</f>
        <v/>
      </c>
      <c r="Z144" s="28" t="str">
        <f>IF(Y144="","",IF(SUMIFS(METAS!$D:$D,METAS!$B:$B,PAUSAS!$E144)&gt;=Y144,0,Y144-SUMIFS(METAS!$D:$D,METAS!$B:$B,PAUSAS!$E144)))</f>
        <v/>
      </c>
      <c r="AA144" s="18" t="str">
        <f>IF($B144="","",IF(COUNTIF(BASE!$A:$A,PAUSAS!AA$3)=0,"",SUMIFS(BASE!$AA:$AA,BASE!$A:$A,PAUSAS!AA$3,BASE!$G:$G,PAUSAS!$B144)))</f>
        <v/>
      </c>
      <c r="AB144" s="18" t="str">
        <f>IF(AA144="","",IF(SUMIFS(METAS!$D:$D,METAS!$B:$B,PAUSAS!$E144)&gt;=AA144,0,AA144-SUMIFS(METAS!$D:$D,METAS!$B:$B,PAUSAS!$E144)))</f>
        <v/>
      </c>
      <c r="AC144" s="28" t="str">
        <f>IF($B144="","",IF(COUNTIF(BASE!$A:$A,PAUSAS!AC$3)=0,"",SUMIFS(BASE!$AA:$AA,BASE!$A:$A,PAUSAS!AC$3,BASE!$G:$G,PAUSAS!$B144)))</f>
        <v/>
      </c>
      <c r="AD144" s="28" t="str">
        <f>IF(AC144="","",IF(SUMIFS(METAS!$D:$D,METAS!$B:$B,PAUSAS!$E144)&gt;=AC144,0,AC144-SUMIFS(METAS!$D:$D,METAS!$B:$B,PAUSAS!$E144)))</f>
        <v/>
      </c>
      <c r="AE144" s="18" t="str">
        <f>IF($B144="","",IF(COUNTIF(BASE!$A:$A,PAUSAS!AE$3)=0,"",SUMIFS(BASE!$AA:$AA,BASE!$A:$A,PAUSAS!AE$3,BASE!$G:$G,PAUSAS!$B144)))</f>
        <v/>
      </c>
      <c r="AF144" s="18" t="str">
        <f>IF(AE144="","",IF(SUMIFS(METAS!$D:$D,METAS!$B:$B,PAUSAS!$E144)&gt;=AE144,0,AE144-SUMIFS(METAS!$D:$D,METAS!$B:$B,PAUSAS!$E144)))</f>
        <v/>
      </c>
      <c r="AG144" s="28" t="str">
        <f>IF($B144="","",IF(COUNTIF(BASE!$A:$A,PAUSAS!AG$3)=0,"",SUMIFS(BASE!$AA:$AA,BASE!$A:$A,PAUSAS!AG$3,BASE!$G:$G,PAUSAS!$B144)))</f>
        <v/>
      </c>
      <c r="AH144" s="28" t="str">
        <f>IF(AG144="","",IF(SUMIFS(METAS!$D:$D,METAS!$B:$B,PAUSAS!$E144)&gt;=AG144,0,AG144-SUMIFS(METAS!$D:$D,METAS!$B:$B,PAUSAS!$E144)))</f>
        <v/>
      </c>
      <c r="AI144" s="18" t="str">
        <f>IF($B144="","",IF(COUNTIF(BASE!$A:$A,PAUSAS!AI$3)=0,"",SUMIFS(BASE!$AA:$AA,BASE!$A:$A,PAUSAS!AI$3,BASE!$G:$G,PAUSAS!$B144)))</f>
        <v/>
      </c>
      <c r="AJ144" s="18" t="str">
        <f>IF(AI144="","",IF(SUMIFS(METAS!$D:$D,METAS!$B:$B,PAUSAS!$E144)&gt;=AI144,0,AI144-SUMIFS(METAS!$D:$D,METAS!$B:$B,PAUSAS!$E144)))</f>
        <v/>
      </c>
      <c r="AK144" s="28" t="str">
        <f>IF($B144="","",IF(COUNTIF(BASE!$A:$A,PAUSAS!AK$3)=0,"",SUMIFS(BASE!$AA:$AA,BASE!$A:$A,PAUSAS!AK$3,BASE!$G:$G,PAUSAS!$B144)))</f>
        <v/>
      </c>
      <c r="AL144" s="28" t="str">
        <f>IF(AK144="","",IF(SUMIFS(METAS!$D:$D,METAS!$B:$B,PAUSAS!$E144)&gt;=AK144,0,AK144-SUMIFS(METAS!$D:$D,METAS!$B:$B,PAUSAS!$E144)))</f>
        <v/>
      </c>
      <c r="AM144" s="18" t="str">
        <f>IF($B144="","",IF(COUNTIF(BASE!$A:$A,PAUSAS!AM$3)=0,"",SUMIFS(BASE!$AA:$AA,BASE!$A:$A,PAUSAS!AM$3,BASE!$G:$G,PAUSAS!$B144)))</f>
        <v/>
      </c>
      <c r="AN144" s="18" t="str">
        <f>IF(AM144="","",IF(SUMIFS(METAS!$D:$D,METAS!$B:$B,PAUSAS!$E144)&gt;=AM144,0,AM144-SUMIFS(METAS!$D:$D,METAS!$B:$B,PAUSAS!$E144)))</f>
        <v/>
      </c>
      <c r="AO144" s="28" t="str">
        <f>IF($B144="","",IF(COUNTIF(BASE!$A:$A,PAUSAS!AO$3)=0,"",SUMIFS(BASE!$AA:$AA,BASE!$A:$A,PAUSAS!AO$3,BASE!$G:$G,PAUSAS!$B144)))</f>
        <v/>
      </c>
      <c r="AP144" s="28" t="str">
        <f>IF(AO144="","",IF(SUMIFS(METAS!$D:$D,METAS!$B:$B,PAUSAS!$E144)&gt;=AO144,0,AO144-SUMIFS(METAS!$D:$D,METAS!$B:$B,PAUSAS!$E144)))</f>
        <v/>
      </c>
      <c r="AQ144" s="18" t="str">
        <f>IF($B144="","",IF(COUNTIF(BASE!$A:$A,PAUSAS!AQ$3)=0,"",SUMIFS(BASE!$AA:$AA,BASE!$A:$A,PAUSAS!AQ$3,BASE!$G:$G,PAUSAS!$B144)))</f>
        <v/>
      </c>
      <c r="AR144" s="18" t="str">
        <f>IF(AQ144="","",IF(SUMIFS(METAS!$D:$D,METAS!$B:$B,PAUSAS!$E144)&gt;=AQ144,0,AQ144-SUMIFS(METAS!$D:$D,METAS!$B:$B,PAUSAS!$E144)))</f>
        <v/>
      </c>
      <c r="AS144" s="28" t="str">
        <f>IF($B144="","",IF(COUNTIF(BASE!$A:$A,PAUSAS!AS$3)=0,"",SUMIFS(BASE!$AA:$AA,BASE!$A:$A,PAUSAS!AS$3,BASE!$G:$G,PAUSAS!$B144)))</f>
        <v/>
      </c>
      <c r="AT144" s="28" t="str">
        <f>IF(AS144="","",IF(SUMIFS(METAS!$D:$D,METAS!$B:$B,PAUSAS!$E144)&gt;=AS144,0,AS144-SUMIFS(METAS!$D:$D,METAS!$B:$B,PAUSAS!$E144)))</f>
        <v/>
      </c>
      <c r="AU144" s="18" t="str">
        <f>IF($B144="","",IF(COUNTIF(BASE!$A:$A,PAUSAS!AU$3)=0,"",SUMIFS(BASE!$AA:$AA,BASE!$A:$A,PAUSAS!AU$3,BASE!$G:$G,PAUSAS!$B144)))</f>
        <v/>
      </c>
      <c r="AV144" s="18" t="str">
        <f>IF(AU144="","",IF(SUMIFS(METAS!$D:$D,METAS!$B:$B,PAUSAS!$E144)&gt;=AU144,0,AU144-SUMIFS(METAS!$D:$D,METAS!$B:$B,PAUSAS!$E144)))</f>
        <v/>
      </c>
      <c r="AW144" s="28" t="str">
        <f>IF($B144="","",IF(COUNTIF(BASE!$A:$A,PAUSAS!AW$3)=0,"",SUMIFS(BASE!$AA:$AA,BASE!$A:$A,PAUSAS!AW$3,BASE!$G:$G,PAUSAS!$B144)))</f>
        <v/>
      </c>
      <c r="AX144" s="28" t="str">
        <f>IF(AW144="","",IF(SUMIFS(METAS!$D:$D,METAS!$B:$B,PAUSAS!$E144)&gt;=AW144,0,AW144-SUMIFS(METAS!$D:$D,METAS!$B:$B,PAUSAS!$E144)))</f>
        <v/>
      </c>
      <c r="AY144" s="18" t="str">
        <f>IF($B144="","",IF(COUNTIF(BASE!$A:$A,PAUSAS!AY$3)=0,"",SUMIFS(BASE!$AA:$AA,BASE!$A:$A,PAUSAS!AY$3,BASE!$G:$G,PAUSAS!$B144)))</f>
        <v/>
      </c>
      <c r="AZ144" s="18" t="str">
        <f>IF(AY144="","",IF(SUMIFS(METAS!$D:$D,METAS!$B:$B,PAUSAS!$E144)&gt;=AY144,0,AY144-SUMIFS(METAS!$D:$D,METAS!$B:$B,PAUSAS!$E144)))</f>
        <v/>
      </c>
      <c r="BA144" s="28" t="str">
        <f>IF($B144="","",IF(COUNTIF(BASE!$A:$A,PAUSAS!BA$3)=0,"",SUMIFS(BASE!$AA:$AA,BASE!$A:$A,PAUSAS!BA$3,BASE!$G:$G,PAUSAS!$B144)))</f>
        <v/>
      </c>
      <c r="BB144" s="28" t="str">
        <f>IF(BA144="","",IF(SUMIFS(METAS!$D:$D,METAS!$B:$B,PAUSAS!$E144)&gt;=BA144,0,BA144-SUMIFS(METAS!$D:$D,METAS!$B:$B,PAUSAS!$E144)))</f>
        <v/>
      </c>
      <c r="BC144" s="18" t="str">
        <f>IF($B144="","",IF(COUNTIF(BASE!$A:$A,PAUSAS!BC$3)=0,"",SUMIFS(BASE!$AA:$AA,BASE!$A:$A,PAUSAS!BC$3,BASE!$G:$G,PAUSAS!$B144)))</f>
        <v/>
      </c>
      <c r="BD144" s="18" t="str">
        <f>IF(BC144="","",IF(SUMIFS(METAS!$D:$D,METAS!$B:$B,PAUSAS!$E144)&gt;=BC144,0,BC144-SUMIFS(METAS!$D:$D,METAS!$B:$B,PAUSAS!$E144)))</f>
        <v/>
      </c>
      <c r="BE144" s="28" t="str">
        <f>IF($B144="","",IF(COUNTIF(BASE!$A:$A,PAUSAS!BE$3)=0,"",SUMIFS(BASE!$AA:$AA,BASE!$A:$A,PAUSAS!BE$3,BASE!$G:$G,PAUSAS!$B144)))</f>
        <v/>
      </c>
      <c r="BF144" s="28" t="str">
        <f>IF(BE144="","",IF(SUMIFS(METAS!$D:$D,METAS!$B:$B,PAUSAS!$E144)&gt;=BE144,0,BE144-SUMIFS(METAS!$D:$D,METAS!$B:$B,PAUSAS!$E144)))</f>
        <v/>
      </c>
      <c r="BG144" s="18" t="str">
        <f>IF($B144="","",IF(COUNTIF(BASE!$A:$A,PAUSAS!BG$3)=0,"",SUMIFS(BASE!$AA:$AA,BASE!$A:$A,PAUSAS!BG$3,BASE!$G:$G,PAUSAS!$B144)))</f>
        <v/>
      </c>
      <c r="BH144" s="18" t="str">
        <f>IF(BG144="","",IF(SUMIFS(METAS!$D:$D,METAS!$B:$B,PAUSAS!$E144)&gt;=BG144,0,BG144-SUMIFS(METAS!$D:$D,METAS!$B:$B,PAUSAS!$E144)))</f>
        <v/>
      </c>
      <c r="BI144" s="28" t="str">
        <f>IF($B144="","",IF(COUNTIF(BASE!$A:$A,PAUSAS!BI$3)=0,"",SUMIFS(BASE!$AA:$AA,BASE!$A:$A,PAUSAS!BI$3,BASE!$G:$G,PAUSAS!$B144)))</f>
        <v/>
      </c>
      <c r="BJ144" s="28" t="str">
        <f>IF(BI144="","",IF(SUMIFS(METAS!$D:$D,METAS!$B:$B,PAUSAS!$E144)&gt;=BI144,0,BI144-SUMIFS(METAS!$D:$D,METAS!$B:$B,PAUSAS!$E144)))</f>
        <v/>
      </c>
      <c r="BK144" s="18" t="str">
        <f>IF($B144="","",IF(COUNTIF(BASE!$A:$A,PAUSAS!BK$3)=0,"",SUMIFS(BASE!$AA:$AA,BASE!$A:$A,PAUSAS!BK$3,BASE!$G:$G,PAUSAS!$B144)))</f>
        <v/>
      </c>
      <c r="BL144" s="18" t="str">
        <f>IF(BK144="","",IF(SUMIFS(METAS!$D:$D,METAS!$B:$B,PAUSAS!$E144)&gt;=BK144,0,BK144-SUMIFS(METAS!$D:$D,METAS!$B:$B,PAUSAS!$E144)))</f>
        <v/>
      </c>
      <c r="BM144" s="28" t="str">
        <f>IF($B144="","",IF(COUNTIF(BASE!$A:$A,PAUSAS!BM$3)=0,"",SUMIFS(BASE!$AA:$AA,BASE!$A:$A,PAUSAS!BM$3,BASE!$G:$G,PAUSAS!$B144)))</f>
        <v/>
      </c>
      <c r="BN144" s="28" t="str">
        <f>IF(BM144="","",IF(SUMIFS(METAS!$D:$D,METAS!$B:$B,PAUSAS!$E144)&gt;=BM144,0,BM144-SUMIFS(METAS!$D:$D,METAS!$B:$B,PAUSAS!$E144)))</f>
        <v/>
      </c>
      <c r="BO144" s="18" t="str">
        <f>IF($B144="","",IF(COUNTIF(BASE!$A:$A,PAUSAS!BO$3)=0,"",SUMIFS(BASE!$AA:$AA,BASE!$A:$A,PAUSAS!BO$3,BASE!$G:$G,PAUSAS!$B144)))</f>
        <v/>
      </c>
      <c r="BP144" s="18" t="str">
        <f>IF(BO144="","",IF(SUMIFS(METAS!$D:$D,METAS!$B:$B,PAUSAS!$E144)&gt;=BO144,0,BO144-SUMIFS(METAS!$D:$D,METAS!$B:$B,PAUSAS!$E144)))</f>
        <v/>
      </c>
      <c r="BQ144" s="28" t="str">
        <f>IF($B144="","",IF(COUNTIF(BASE!$A:$A,PAUSAS!BQ$3)=0,"",SUMIFS(BASE!$AA:$AA,BASE!$A:$A,PAUSAS!BQ$3,BASE!$G:$G,PAUSAS!$B144)))</f>
        <v/>
      </c>
      <c r="BR144" s="28" t="str">
        <f>IF(BQ144="","",IF(SUMIFS(METAS!$D:$D,METAS!$B:$B,PAUSAS!$E144)&gt;=BQ144,0,BQ144-SUMIFS(METAS!$D:$D,METAS!$B:$B,PAUSAS!$E144)))</f>
        <v/>
      </c>
      <c r="BS144" s="18" t="str">
        <f>IF($B144="","",IF(COUNTIF(BASE!$A:$A,PAUSAS!BS$3)=0,"",SUMIFS(BASE!$AA:$AA,BASE!$A:$A,PAUSAS!BS$3,BASE!$G:$G,PAUSAS!$B144)))</f>
        <v/>
      </c>
      <c r="BT144" s="18" t="str">
        <f>IF(BS144="","",IF(SUMIFS(METAS!$D:$D,METAS!$B:$B,PAUSAS!$E144)&gt;=BS144,0,BS144-SUMIFS(METAS!$D:$D,METAS!$B:$B,PAUSAS!$E144)))</f>
        <v/>
      </c>
      <c r="BU144" s="28" t="str">
        <f>IF($B144="","",IF(COUNTIF(BASE!$A:$A,PAUSAS!BU$3)=0,"",SUMIFS(BASE!$AA:$AA,BASE!$A:$A,PAUSAS!BU$3,BASE!$G:$G,PAUSAS!$B144)))</f>
        <v/>
      </c>
      <c r="BV144" s="28" t="str">
        <f>IF(BU144="","",IF(SUMIFS(METAS!$D:$D,METAS!$B:$B,PAUSAS!$E144)&gt;=BU144,0,BU144-SUMIFS(METAS!$D:$D,METAS!$B:$B,PAUSAS!$E144)))</f>
        <v/>
      </c>
    </row>
    <row r="145" spans="2:74" s="8" customFormat="1" x14ac:dyDescent="0.25">
      <c r="B145" s="50"/>
      <c r="C145" s="16" t="str">
        <f>IF($B145="","",VLOOKUP($B145,EQUIPE!$B:$E,2,0))</f>
        <v/>
      </c>
      <c r="D145" s="16" t="str">
        <f>IF($B145="","",VLOOKUP($B145,EQUIPE!$B:$F,5,0))</f>
        <v/>
      </c>
      <c r="E145" s="18" t="str">
        <f>IF($B145="","",VLOOKUP($B145,EQUIPE!$B:$E,3,0))</f>
        <v/>
      </c>
      <c r="F145" s="16" t="str">
        <f>IF($B145="","",VLOOKUP($B145,EQUIPE!$B:$E,4,0))</f>
        <v/>
      </c>
      <c r="H145" s="18" t="str">
        <f>IF($B145="","",SUMIFS(ABS!$H:$H,ABS!$B:$B,PAUSAS!$B145)*SUMIFS(METAS!$D:$D,METAS!$B:$B,PAUSAS!$E145))</f>
        <v/>
      </c>
      <c r="I145" s="18" t="str">
        <f t="shared" si="5"/>
        <v/>
      </c>
      <c r="J145" s="18" t="str">
        <f t="shared" si="6"/>
        <v/>
      </c>
      <c r="K145" s="19" t="str">
        <f t="shared" si="7"/>
        <v/>
      </c>
      <c r="M145" s="28" t="str">
        <f>IF($B145="","",IF(COUNTIF(BASE!$A:$A,PAUSAS!M$3)=0,"",SUMIFS(BASE!$AA:$AA,BASE!$A:$A,PAUSAS!M$3,BASE!$G:$G,PAUSAS!$B145)))</f>
        <v/>
      </c>
      <c r="N145" s="28" t="str">
        <f>IF(M145="","",IF(SUMIFS(METAS!$D:$D,METAS!$B:$B,PAUSAS!$E145)&gt;=M145,0,M145-SUMIFS(METAS!$D:$D,METAS!$B:$B,PAUSAS!$E145)))</f>
        <v/>
      </c>
      <c r="O145" s="18" t="str">
        <f>IF($B145="","",IF(COUNTIF(BASE!$A:$A,PAUSAS!O$3)=0,"",SUMIFS(BASE!$AA:$AA,BASE!$A:$A,PAUSAS!O$3,BASE!$G:$G,PAUSAS!$B145)))</f>
        <v/>
      </c>
      <c r="P145" s="18" t="str">
        <f>IF(O145="","",IF(SUMIFS(METAS!$D:$D,METAS!$B:$B,PAUSAS!$E145)&gt;=O145,0,O145-SUMIFS(METAS!$D:$D,METAS!$B:$B,PAUSAS!$E145)))</f>
        <v/>
      </c>
      <c r="Q145" s="28" t="str">
        <f>IF($B145="","",IF(COUNTIF(BASE!$A:$A,PAUSAS!Q$3)=0,"",SUMIFS(BASE!$AA:$AA,BASE!$A:$A,PAUSAS!Q$3,BASE!$G:$G,PAUSAS!$B145)))</f>
        <v/>
      </c>
      <c r="R145" s="28" t="str">
        <f>IF(Q145="","",IF(SUMIFS(METAS!$D:$D,METAS!$B:$B,PAUSAS!$E145)&gt;=Q145,0,Q145-SUMIFS(METAS!$D:$D,METAS!$B:$B,PAUSAS!$E145)))</f>
        <v/>
      </c>
      <c r="S145" s="18" t="str">
        <f>IF($B145="","",IF(COUNTIF(BASE!$A:$A,PAUSAS!S$3)=0,"",SUMIFS(BASE!$AA:$AA,BASE!$A:$A,PAUSAS!S$3,BASE!$G:$G,PAUSAS!$B145)))</f>
        <v/>
      </c>
      <c r="T145" s="18" t="str">
        <f>IF(S145="","",IF(SUMIFS(METAS!$D:$D,METAS!$B:$B,PAUSAS!$E145)&gt;=S145,0,S145-SUMIFS(METAS!$D:$D,METAS!$B:$B,PAUSAS!$E145)))</f>
        <v/>
      </c>
      <c r="U145" s="28" t="str">
        <f>IF($B145="","",IF(COUNTIF(BASE!$A:$A,PAUSAS!U$3)=0,"",SUMIFS(BASE!$AA:$AA,BASE!$A:$A,PAUSAS!U$3,BASE!$G:$G,PAUSAS!$B145)))</f>
        <v/>
      </c>
      <c r="V145" s="28" t="str">
        <f>IF(U145="","",IF(SUMIFS(METAS!$D:$D,METAS!$B:$B,PAUSAS!$E145)&gt;=U145,0,U145-SUMIFS(METAS!$D:$D,METAS!$B:$B,PAUSAS!$E145)))</f>
        <v/>
      </c>
      <c r="W145" s="18" t="str">
        <f>IF($B145="","",IF(COUNTIF(BASE!$A:$A,PAUSAS!W$3)=0,"",SUMIFS(BASE!$AA:$AA,BASE!$A:$A,PAUSAS!W$3,BASE!$G:$G,PAUSAS!$B145)))</f>
        <v/>
      </c>
      <c r="X145" s="18" t="str">
        <f>IF(W145="","",IF(SUMIFS(METAS!$D:$D,METAS!$B:$B,PAUSAS!$E145)&gt;=W145,0,W145-SUMIFS(METAS!$D:$D,METAS!$B:$B,PAUSAS!$E145)))</f>
        <v/>
      </c>
      <c r="Y145" s="28" t="str">
        <f>IF($B145="","",IF(COUNTIF(BASE!$A:$A,PAUSAS!Y$3)=0,"",SUMIFS(BASE!$AA:$AA,BASE!$A:$A,PAUSAS!Y$3,BASE!$G:$G,PAUSAS!$B145)))</f>
        <v/>
      </c>
      <c r="Z145" s="28" t="str">
        <f>IF(Y145="","",IF(SUMIFS(METAS!$D:$D,METAS!$B:$B,PAUSAS!$E145)&gt;=Y145,0,Y145-SUMIFS(METAS!$D:$D,METAS!$B:$B,PAUSAS!$E145)))</f>
        <v/>
      </c>
      <c r="AA145" s="18" t="str">
        <f>IF($B145="","",IF(COUNTIF(BASE!$A:$A,PAUSAS!AA$3)=0,"",SUMIFS(BASE!$AA:$AA,BASE!$A:$A,PAUSAS!AA$3,BASE!$G:$G,PAUSAS!$B145)))</f>
        <v/>
      </c>
      <c r="AB145" s="18" t="str">
        <f>IF(AA145="","",IF(SUMIFS(METAS!$D:$D,METAS!$B:$B,PAUSAS!$E145)&gt;=AA145,0,AA145-SUMIFS(METAS!$D:$D,METAS!$B:$B,PAUSAS!$E145)))</f>
        <v/>
      </c>
      <c r="AC145" s="28" t="str">
        <f>IF($B145="","",IF(COUNTIF(BASE!$A:$A,PAUSAS!AC$3)=0,"",SUMIFS(BASE!$AA:$AA,BASE!$A:$A,PAUSAS!AC$3,BASE!$G:$G,PAUSAS!$B145)))</f>
        <v/>
      </c>
      <c r="AD145" s="28" t="str">
        <f>IF(AC145="","",IF(SUMIFS(METAS!$D:$D,METAS!$B:$B,PAUSAS!$E145)&gt;=AC145,0,AC145-SUMIFS(METAS!$D:$D,METAS!$B:$B,PAUSAS!$E145)))</f>
        <v/>
      </c>
      <c r="AE145" s="18" t="str">
        <f>IF($B145="","",IF(COUNTIF(BASE!$A:$A,PAUSAS!AE$3)=0,"",SUMIFS(BASE!$AA:$AA,BASE!$A:$A,PAUSAS!AE$3,BASE!$G:$G,PAUSAS!$B145)))</f>
        <v/>
      </c>
      <c r="AF145" s="18" t="str">
        <f>IF(AE145="","",IF(SUMIFS(METAS!$D:$D,METAS!$B:$B,PAUSAS!$E145)&gt;=AE145,0,AE145-SUMIFS(METAS!$D:$D,METAS!$B:$B,PAUSAS!$E145)))</f>
        <v/>
      </c>
      <c r="AG145" s="28" t="str">
        <f>IF($B145="","",IF(COUNTIF(BASE!$A:$A,PAUSAS!AG$3)=0,"",SUMIFS(BASE!$AA:$AA,BASE!$A:$A,PAUSAS!AG$3,BASE!$G:$G,PAUSAS!$B145)))</f>
        <v/>
      </c>
      <c r="AH145" s="28" t="str">
        <f>IF(AG145="","",IF(SUMIFS(METAS!$D:$D,METAS!$B:$B,PAUSAS!$E145)&gt;=AG145,0,AG145-SUMIFS(METAS!$D:$D,METAS!$B:$B,PAUSAS!$E145)))</f>
        <v/>
      </c>
      <c r="AI145" s="18" t="str">
        <f>IF($B145="","",IF(COUNTIF(BASE!$A:$A,PAUSAS!AI$3)=0,"",SUMIFS(BASE!$AA:$AA,BASE!$A:$A,PAUSAS!AI$3,BASE!$G:$G,PAUSAS!$B145)))</f>
        <v/>
      </c>
      <c r="AJ145" s="18" t="str">
        <f>IF(AI145="","",IF(SUMIFS(METAS!$D:$D,METAS!$B:$B,PAUSAS!$E145)&gt;=AI145,0,AI145-SUMIFS(METAS!$D:$D,METAS!$B:$B,PAUSAS!$E145)))</f>
        <v/>
      </c>
      <c r="AK145" s="28" t="str">
        <f>IF($B145="","",IF(COUNTIF(BASE!$A:$A,PAUSAS!AK$3)=0,"",SUMIFS(BASE!$AA:$AA,BASE!$A:$A,PAUSAS!AK$3,BASE!$G:$G,PAUSAS!$B145)))</f>
        <v/>
      </c>
      <c r="AL145" s="28" t="str">
        <f>IF(AK145="","",IF(SUMIFS(METAS!$D:$D,METAS!$B:$B,PAUSAS!$E145)&gt;=AK145,0,AK145-SUMIFS(METAS!$D:$D,METAS!$B:$B,PAUSAS!$E145)))</f>
        <v/>
      </c>
      <c r="AM145" s="18" t="str">
        <f>IF($B145="","",IF(COUNTIF(BASE!$A:$A,PAUSAS!AM$3)=0,"",SUMIFS(BASE!$AA:$AA,BASE!$A:$A,PAUSAS!AM$3,BASE!$G:$G,PAUSAS!$B145)))</f>
        <v/>
      </c>
      <c r="AN145" s="18" t="str">
        <f>IF(AM145="","",IF(SUMIFS(METAS!$D:$D,METAS!$B:$B,PAUSAS!$E145)&gt;=AM145,0,AM145-SUMIFS(METAS!$D:$D,METAS!$B:$B,PAUSAS!$E145)))</f>
        <v/>
      </c>
      <c r="AO145" s="28" t="str">
        <f>IF($B145="","",IF(COUNTIF(BASE!$A:$A,PAUSAS!AO$3)=0,"",SUMIFS(BASE!$AA:$AA,BASE!$A:$A,PAUSAS!AO$3,BASE!$G:$G,PAUSAS!$B145)))</f>
        <v/>
      </c>
      <c r="AP145" s="28" t="str">
        <f>IF(AO145="","",IF(SUMIFS(METAS!$D:$D,METAS!$B:$B,PAUSAS!$E145)&gt;=AO145,0,AO145-SUMIFS(METAS!$D:$D,METAS!$B:$B,PAUSAS!$E145)))</f>
        <v/>
      </c>
      <c r="AQ145" s="18" t="str">
        <f>IF($B145="","",IF(COUNTIF(BASE!$A:$A,PAUSAS!AQ$3)=0,"",SUMIFS(BASE!$AA:$AA,BASE!$A:$A,PAUSAS!AQ$3,BASE!$G:$G,PAUSAS!$B145)))</f>
        <v/>
      </c>
      <c r="AR145" s="18" t="str">
        <f>IF(AQ145="","",IF(SUMIFS(METAS!$D:$D,METAS!$B:$B,PAUSAS!$E145)&gt;=AQ145,0,AQ145-SUMIFS(METAS!$D:$D,METAS!$B:$B,PAUSAS!$E145)))</f>
        <v/>
      </c>
      <c r="AS145" s="28" t="str">
        <f>IF($B145="","",IF(COUNTIF(BASE!$A:$A,PAUSAS!AS$3)=0,"",SUMIFS(BASE!$AA:$AA,BASE!$A:$A,PAUSAS!AS$3,BASE!$G:$G,PAUSAS!$B145)))</f>
        <v/>
      </c>
      <c r="AT145" s="28" t="str">
        <f>IF(AS145="","",IF(SUMIFS(METAS!$D:$D,METAS!$B:$B,PAUSAS!$E145)&gt;=AS145,0,AS145-SUMIFS(METAS!$D:$D,METAS!$B:$B,PAUSAS!$E145)))</f>
        <v/>
      </c>
      <c r="AU145" s="18" t="str">
        <f>IF($B145="","",IF(COUNTIF(BASE!$A:$A,PAUSAS!AU$3)=0,"",SUMIFS(BASE!$AA:$AA,BASE!$A:$A,PAUSAS!AU$3,BASE!$G:$G,PAUSAS!$B145)))</f>
        <v/>
      </c>
      <c r="AV145" s="18" t="str">
        <f>IF(AU145="","",IF(SUMIFS(METAS!$D:$D,METAS!$B:$B,PAUSAS!$E145)&gt;=AU145,0,AU145-SUMIFS(METAS!$D:$D,METAS!$B:$B,PAUSAS!$E145)))</f>
        <v/>
      </c>
      <c r="AW145" s="28" t="str">
        <f>IF($B145="","",IF(COUNTIF(BASE!$A:$A,PAUSAS!AW$3)=0,"",SUMIFS(BASE!$AA:$AA,BASE!$A:$A,PAUSAS!AW$3,BASE!$G:$G,PAUSAS!$B145)))</f>
        <v/>
      </c>
      <c r="AX145" s="28" t="str">
        <f>IF(AW145="","",IF(SUMIFS(METAS!$D:$D,METAS!$B:$B,PAUSAS!$E145)&gt;=AW145,0,AW145-SUMIFS(METAS!$D:$D,METAS!$B:$B,PAUSAS!$E145)))</f>
        <v/>
      </c>
      <c r="AY145" s="18" t="str">
        <f>IF($B145="","",IF(COUNTIF(BASE!$A:$A,PAUSAS!AY$3)=0,"",SUMIFS(BASE!$AA:$AA,BASE!$A:$A,PAUSAS!AY$3,BASE!$G:$G,PAUSAS!$B145)))</f>
        <v/>
      </c>
      <c r="AZ145" s="18" t="str">
        <f>IF(AY145="","",IF(SUMIFS(METAS!$D:$D,METAS!$B:$B,PAUSAS!$E145)&gt;=AY145,0,AY145-SUMIFS(METAS!$D:$D,METAS!$B:$B,PAUSAS!$E145)))</f>
        <v/>
      </c>
      <c r="BA145" s="28" t="str">
        <f>IF($B145="","",IF(COUNTIF(BASE!$A:$A,PAUSAS!BA$3)=0,"",SUMIFS(BASE!$AA:$AA,BASE!$A:$A,PAUSAS!BA$3,BASE!$G:$G,PAUSAS!$B145)))</f>
        <v/>
      </c>
      <c r="BB145" s="28" t="str">
        <f>IF(BA145="","",IF(SUMIFS(METAS!$D:$D,METAS!$B:$B,PAUSAS!$E145)&gt;=BA145,0,BA145-SUMIFS(METAS!$D:$D,METAS!$B:$B,PAUSAS!$E145)))</f>
        <v/>
      </c>
      <c r="BC145" s="18" t="str">
        <f>IF($B145="","",IF(COUNTIF(BASE!$A:$A,PAUSAS!BC$3)=0,"",SUMIFS(BASE!$AA:$AA,BASE!$A:$A,PAUSAS!BC$3,BASE!$G:$G,PAUSAS!$B145)))</f>
        <v/>
      </c>
      <c r="BD145" s="18" t="str">
        <f>IF(BC145="","",IF(SUMIFS(METAS!$D:$D,METAS!$B:$B,PAUSAS!$E145)&gt;=BC145,0,BC145-SUMIFS(METAS!$D:$D,METAS!$B:$B,PAUSAS!$E145)))</f>
        <v/>
      </c>
      <c r="BE145" s="28" t="str">
        <f>IF($B145="","",IF(COUNTIF(BASE!$A:$A,PAUSAS!BE$3)=0,"",SUMIFS(BASE!$AA:$AA,BASE!$A:$A,PAUSAS!BE$3,BASE!$G:$G,PAUSAS!$B145)))</f>
        <v/>
      </c>
      <c r="BF145" s="28" t="str">
        <f>IF(BE145="","",IF(SUMIFS(METAS!$D:$D,METAS!$B:$B,PAUSAS!$E145)&gt;=BE145,0,BE145-SUMIFS(METAS!$D:$D,METAS!$B:$B,PAUSAS!$E145)))</f>
        <v/>
      </c>
      <c r="BG145" s="18" t="str">
        <f>IF($B145="","",IF(COUNTIF(BASE!$A:$A,PAUSAS!BG$3)=0,"",SUMIFS(BASE!$AA:$AA,BASE!$A:$A,PAUSAS!BG$3,BASE!$G:$G,PAUSAS!$B145)))</f>
        <v/>
      </c>
      <c r="BH145" s="18" t="str">
        <f>IF(BG145="","",IF(SUMIFS(METAS!$D:$D,METAS!$B:$B,PAUSAS!$E145)&gt;=BG145,0,BG145-SUMIFS(METAS!$D:$D,METAS!$B:$B,PAUSAS!$E145)))</f>
        <v/>
      </c>
      <c r="BI145" s="28" t="str">
        <f>IF($B145="","",IF(COUNTIF(BASE!$A:$A,PAUSAS!BI$3)=0,"",SUMIFS(BASE!$AA:$AA,BASE!$A:$A,PAUSAS!BI$3,BASE!$G:$G,PAUSAS!$B145)))</f>
        <v/>
      </c>
      <c r="BJ145" s="28" t="str">
        <f>IF(BI145="","",IF(SUMIFS(METAS!$D:$D,METAS!$B:$B,PAUSAS!$E145)&gt;=BI145,0,BI145-SUMIFS(METAS!$D:$D,METAS!$B:$B,PAUSAS!$E145)))</f>
        <v/>
      </c>
      <c r="BK145" s="18" t="str">
        <f>IF($B145="","",IF(COUNTIF(BASE!$A:$A,PAUSAS!BK$3)=0,"",SUMIFS(BASE!$AA:$AA,BASE!$A:$A,PAUSAS!BK$3,BASE!$G:$G,PAUSAS!$B145)))</f>
        <v/>
      </c>
      <c r="BL145" s="18" t="str">
        <f>IF(BK145="","",IF(SUMIFS(METAS!$D:$D,METAS!$B:$B,PAUSAS!$E145)&gt;=BK145,0,BK145-SUMIFS(METAS!$D:$D,METAS!$B:$B,PAUSAS!$E145)))</f>
        <v/>
      </c>
      <c r="BM145" s="28" t="str">
        <f>IF($B145="","",IF(COUNTIF(BASE!$A:$A,PAUSAS!BM$3)=0,"",SUMIFS(BASE!$AA:$AA,BASE!$A:$A,PAUSAS!BM$3,BASE!$G:$G,PAUSAS!$B145)))</f>
        <v/>
      </c>
      <c r="BN145" s="28" t="str">
        <f>IF(BM145="","",IF(SUMIFS(METAS!$D:$D,METAS!$B:$B,PAUSAS!$E145)&gt;=BM145,0,BM145-SUMIFS(METAS!$D:$D,METAS!$B:$B,PAUSAS!$E145)))</f>
        <v/>
      </c>
      <c r="BO145" s="18" t="str">
        <f>IF($B145="","",IF(COUNTIF(BASE!$A:$A,PAUSAS!BO$3)=0,"",SUMIFS(BASE!$AA:$AA,BASE!$A:$A,PAUSAS!BO$3,BASE!$G:$G,PAUSAS!$B145)))</f>
        <v/>
      </c>
      <c r="BP145" s="18" t="str">
        <f>IF(BO145="","",IF(SUMIFS(METAS!$D:$D,METAS!$B:$B,PAUSAS!$E145)&gt;=BO145,0,BO145-SUMIFS(METAS!$D:$D,METAS!$B:$B,PAUSAS!$E145)))</f>
        <v/>
      </c>
      <c r="BQ145" s="28" t="str">
        <f>IF($B145="","",IF(COUNTIF(BASE!$A:$A,PAUSAS!BQ$3)=0,"",SUMIFS(BASE!$AA:$AA,BASE!$A:$A,PAUSAS!BQ$3,BASE!$G:$G,PAUSAS!$B145)))</f>
        <v/>
      </c>
      <c r="BR145" s="28" t="str">
        <f>IF(BQ145="","",IF(SUMIFS(METAS!$D:$D,METAS!$B:$B,PAUSAS!$E145)&gt;=BQ145,0,BQ145-SUMIFS(METAS!$D:$D,METAS!$B:$B,PAUSAS!$E145)))</f>
        <v/>
      </c>
      <c r="BS145" s="18" t="str">
        <f>IF($B145="","",IF(COUNTIF(BASE!$A:$A,PAUSAS!BS$3)=0,"",SUMIFS(BASE!$AA:$AA,BASE!$A:$A,PAUSAS!BS$3,BASE!$G:$G,PAUSAS!$B145)))</f>
        <v/>
      </c>
      <c r="BT145" s="18" t="str">
        <f>IF(BS145="","",IF(SUMIFS(METAS!$D:$D,METAS!$B:$B,PAUSAS!$E145)&gt;=BS145,0,BS145-SUMIFS(METAS!$D:$D,METAS!$B:$B,PAUSAS!$E145)))</f>
        <v/>
      </c>
      <c r="BU145" s="28" t="str">
        <f>IF($B145="","",IF(COUNTIF(BASE!$A:$A,PAUSAS!BU$3)=0,"",SUMIFS(BASE!$AA:$AA,BASE!$A:$A,PAUSAS!BU$3,BASE!$G:$G,PAUSAS!$B145)))</f>
        <v/>
      </c>
      <c r="BV145" s="28" t="str">
        <f>IF(BU145="","",IF(SUMIFS(METAS!$D:$D,METAS!$B:$B,PAUSAS!$E145)&gt;=BU145,0,BU145-SUMIFS(METAS!$D:$D,METAS!$B:$B,PAUSAS!$E145)))</f>
        <v/>
      </c>
    </row>
    <row r="146" spans="2:74" s="8" customFormat="1" x14ac:dyDescent="0.25">
      <c r="B146" s="50"/>
      <c r="C146" s="16" t="str">
        <f>IF($B146="","",VLOOKUP($B146,EQUIPE!$B:$E,2,0))</f>
        <v/>
      </c>
      <c r="D146" s="16" t="str">
        <f>IF($B146="","",VLOOKUP($B146,EQUIPE!$B:$F,5,0))</f>
        <v/>
      </c>
      <c r="E146" s="18" t="str">
        <f>IF($B146="","",VLOOKUP($B146,EQUIPE!$B:$E,3,0))</f>
        <v/>
      </c>
      <c r="F146" s="16" t="str">
        <f>IF($B146="","",VLOOKUP($B146,EQUIPE!$B:$E,4,0))</f>
        <v/>
      </c>
      <c r="H146" s="18" t="str">
        <f>IF($B146="","",SUMIFS(ABS!$H:$H,ABS!$B:$B,PAUSAS!$B146)*SUMIFS(METAS!$D:$D,METAS!$B:$B,PAUSAS!$E146))</f>
        <v/>
      </c>
      <c r="I146" s="18" t="str">
        <f t="shared" si="5"/>
        <v/>
      </c>
      <c r="J146" s="18" t="str">
        <f t="shared" si="6"/>
        <v/>
      </c>
      <c r="K146" s="19" t="str">
        <f t="shared" si="7"/>
        <v/>
      </c>
      <c r="M146" s="28" t="str">
        <f>IF($B146="","",IF(COUNTIF(BASE!$A:$A,PAUSAS!M$3)=0,"",SUMIFS(BASE!$AA:$AA,BASE!$A:$A,PAUSAS!M$3,BASE!$G:$G,PAUSAS!$B146)))</f>
        <v/>
      </c>
      <c r="N146" s="28" t="str">
        <f>IF(M146="","",IF(SUMIFS(METAS!$D:$D,METAS!$B:$B,PAUSAS!$E146)&gt;=M146,0,M146-SUMIFS(METAS!$D:$D,METAS!$B:$B,PAUSAS!$E146)))</f>
        <v/>
      </c>
      <c r="O146" s="18" t="str">
        <f>IF($B146="","",IF(COUNTIF(BASE!$A:$A,PAUSAS!O$3)=0,"",SUMIFS(BASE!$AA:$AA,BASE!$A:$A,PAUSAS!O$3,BASE!$G:$G,PAUSAS!$B146)))</f>
        <v/>
      </c>
      <c r="P146" s="18" t="str">
        <f>IF(O146="","",IF(SUMIFS(METAS!$D:$D,METAS!$B:$B,PAUSAS!$E146)&gt;=O146,0,O146-SUMIFS(METAS!$D:$D,METAS!$B:$B,PAUSAS!$E146)))</f>
        <v/>
      </c>
      <c r="Q146" s="28" t="str">
        <f>IF($B146="","",IF(COUNTIF(BASE!$A:$A,PAUSAS!Q$3)=0,"",SUMIFS(BASE!$AA:$AA,BASE!$A:$A,PAUSAS!Q$3,BASE!$G:$G,PAUSAS!$B146)))</f>
        <v/>
      </c>
      <c r="R146" s="28" t="str">
        <f>IF(Q146="","",IF(SUMIFS(METAS!$D:$D,METAS!$B:$B,PAUSAS!$E146)&gt;=Q146,0,Q146-SUMIFS(METAS!$D:$D,METAS!$B:$B,PAUSAS!$E146)))</f>
        <v/>
      </c>
      <c r="S146" s="18" t="str">
        <f>IF($B146="","",IF(COUNTIF(BASE!$A:$A,PAUSAS!S$3)=0,"",SUMIFS(BASE!$AA:$AA,BASE!$A:$A,PAUSAS!S$3,BASE!$G:$G,PAUSAS!$B146)))</f>
        <v/>
      </c>
      <c r="T146" s="18" t="str">
        <f>IF(S146="","",IF(SUMIFS(METAS!$D:$D,METAS!$B:$B,PAUSAS!$E146)&gt;=S146,0,S146-SUMIFS(METAS!$D:$D,METAS!$B:$B,PAUSAS!$E146)))</f>
        <v/>
      </c>
      <c r="U146" s="28" t="str">
        <f>IF($B146="","",IF(COUNTIF(BASE!$A:$A,PAUSAS!U$3)=0,"",SUMIFS(BASE!$AA:$AA,BASE!$A:$A,PAUSAS!U$3,BASE!$G:$G,PAUSAS!$B146)))</f>
        <v/>
      </c>
      <c r="V146" s="28" t="str">
        <f>IF(U146="","",IF(SUMIFS(METAS!$D:$D,METAS!$B:$B,PAUSAS!$E146)&gt;=U146,0,U146-SUMIFS(METAS!$D:$D,METAS!$B:$B,PAUSAS!$E146)))</f>
        <v/>
      </c>
      <c r="W146" s="18" t="str">
        <f>IF($B146="","",IF(COUNTIF(BASE!$A:$A,PAUSAS!W$3)=0,"",SUMIFS(BASE!$AA:$AA,BASE!$A:$A,PAUSAS!W$3,BASE!$G:$G,PAUSAS!$B146)))</f>
        <v/>
      </c>
      <c r="X146" s="18" t="str">
        <f>IF(W146="","",IF(SUMIFS(METAS!$D:$D,METAS!$B:$B,PAUSAS!$E146)&gt;=W146,0,W146-SUMIFS(METAS!$D:$D,METAS!$B:$B,PAUSAS!$E146)))</f>
        <v/>
      </c>
      <c r="Y146" s="28" t="str">
        <f>IF($B146="","",IF(COUNTIF(BASE!$A:$A,PAUSAS!Y$3)=0,"",SUMIFS(BASE!$AA:$AA,BASE!$A:$A,PAUSAS!Y$3,BASE!$G:$G,PAUSAS!$B146)))</f>
        <v/>
      </c>
      <c r="Z146" s="28" t="str">
        <f>IF(Y146="","",IF(SUMIFS(METAS!$D:$D,METAS!$B:$B,PAUSAS!$E146)&gt;=Y146,0,Y146-SUMIFS(METAS!$D:$D,METAS!$B:$B,PAUSAS!$E146)))</f>
        <v/>
      </c>
      <c r="AA146" s="18" t="str">
        <f>IF($B146="","",IF(COUNTIF(BASE!$A:$A,PAUSAS!AA$3)=0,"",SUMIFS(BASE!$AA:$AA,BASE!$A:$A,PAUSAS!AA$3,BASE!$G:$G,PAUSAS!$B146)))</f>
        <v/>
      </c>
      <c r="AB146" s="18" t="str">
        <f>IF(AA146="","",IF(SUMIFS(METAS!$D:$D,METAS!$B:$B,PAUSAS!$E146)&gt;=AA146,0,AA146-SUMIFS(METAS!$D:$D,METAS!$B:$B,PAUSAS!$E146)))</f>
        <v/>
      </c>
      <c r="AC146" s="28" t="str">
        <f>IF($B146="","",IF(COUNTIF(BASE!$A:$A,PAUSAS!AC$3)=0,"",SUMIFS(BASE!$AA:$AA,BASE!$A:$A,PAUSAS!AC$3,BASE!$G:$G,PAUSAS!$B146)))</f>
        <v/>
      </c>
      <c r="AD146" s="28" t="str">
        <f>IF(AC146="","",IF(SUMIFS(METAS!$D:$D,METAS!$B:$B,PAUSAS!$E146)&gt;=AC146,0,AC146-SUMIFS(METAS!$D:$D,METAS!$B:$B,PAUSAS!$E146)))</f>
        <v/>
      </c>
      <c r="AE146" s="18" t="str">
        <f>IF($B146="","",IF(COUNTIF(BASE!$A:$A,PAUSAS!AE$3)=0,"",SUMIFS(BASE!$AA:$AA,BASE!$A:$A,PAUSAS!AE$3,BASE!$G:$G,PAUSAS!$B146)))</f>
        <v/>
      </c>
      <c r="AF146" s="18" t="str">
        <f>IF(AE146="","",IF(SUMIFS(METAS!$D:$D,METAS!$B:$B,PAUSAS!$E146)&gt;=AE146,0,AE146-SUMIFS(METAS!$D:$D,METAS!$B:$B,PAUSAS!$E146)))</f>
        <v/>
      </c>
      <c r="AG146" s="28" t="str">
        <f>IF($B146="","",IF(COUNTIF(BASE!$A:$A,PAUSAS!AG$3)=0,"",SUMIFS(BASE!$AA:$AA,BASE!$A:$A,PAUSAS!AG$3,BASE!$G:$G,PAUSAS!$B146)))</f>
        <v/>
      </c>
      <c r="AH146" s="28" t="str">
        <f>IF(AG146="","",IF(SUMIFS(METAS!$D:$D,METAS!$B:$B,PAUSAS!$E146)&gt;=AG146,0,AG146-SUMIFS(METAS!$D:$D,METAS!$B:$B,PAUSAS!$E146)))</f>
        <v/>
      </c>
      <c r="AI146" s="18" t="str">
        <f>IF($B146="","",IF(COUNTIF(BASE!$A:$A,PAUSAS!AI$3)=0,"",SUMIFS(BASE!$AA:$AA,BASE!$A:$A,PAUSAS!AI$3,BASE!$G:$G,PAUSAS!$B146)))</f>
        <v/>
      </c>
      <c r="AJ146" s="18" t="str">
        <f>IF(AI146="","",IF(SUMIFS(METAS!$D:$D,METAS!$B:$B,PAUSAS!$E146)&gt;=AI146,0,AI146-SUMIFS(METAS!$D:$D,METAS!$B:$B,PAUSAS!$E146)))</f>
        <v/>
      </c>
      <c r="AK146" s="28" t="str">
        <f>IF($B146="","",IF(COUNTIF(BASE!$A:$A,PAUSAS!AK$3)=0,"",SUMIFS(BASE!$AA:$AA,BASE!$A:$A,PAUSAS!AK$3,BASE!$G:$G,PAUSAS!$B146)))</f>
        <v/>
      </c>
      <c r="AL146" s="28" t="str">
        <f>IF(AK146="","",IF(SUMIFS(METAS!$D:$D,METAS!$B:$B,PAUSAS!$E146)&gt;=AK146,0,AK146-SUMIFS(METAS!$D:$D,METAS!$B:$B,PAUSAS!$E146)))</f>
        <v/>
      </c>
      <c r="AM146" s="18" t="str">
        <f>IF($B146="","",IF(COUNTIF(BASE!$A:$A,PAUSAS!AM$3)=0,"",SUMIFS(BASE!$AA:$AA,BASE!$A:$A,PAUSAS!AM$3,BASE!$G:$G,PAUSAS!$B146)))</f>
        <v/>
      </c>
      <c r="AN146" s="18" t="str">
        <f>IF(AM146="","",IF(SUMIFS(METAS!$D:$D,METAS!$B:$B,PAUSAS!$E146)&gt;=AM146,0,AM146-SUMIFS(METAS!$D:$D,METAS!$B:$B,PAUSAS!$E146)))</f>
        <v/>
      </c>
      <c r="AO146" s="28" t="str">
        <f>IF($B146="","",IF(COUNTIF(BASE!$A:$A,PAUSAS!AO$3)=0,"",SUMIFS(BASE!$AA:$AA,BASE!$A:$A,PAUSAS!AO$3,BASE!$G:$G,PAUSAS!$B146)))</f>
        <v/>
      </c>
      <c r="AP146" s="28" t="str">
        <f>IF(AO146="","",IF(SUMIFS(METAS!$D:$D,METAS!$B:$B,PAUSAS!$E146)&gt;=AO146,0,AO146-SUMIFS(METAS!$D:$D,METAS!$B:$B,PAUSAS!$E146)))</f>
        <v/>
      </c>
      <c r="AQ146" s="18" t="str">
        <f>IF($B146="","",IF(COUNTIF(BASE!$A:$A,PAUSAS!AQ$3)=0,"",SUMIFS(BASE!$AA:$AA,BASE!$A:$A,PAUSAS!AQ$3,BASE!$G:$G,PAUSAS!$B146)))</f>
        <v/>
      </c>
      <c r="AR146" s="18" t="str">
        <f>IF(AQ146="","",IF(SUMIFS(METAS!$D:$D,METAS!$B:$B,PAUSAS!$E146)&gt;=AQ146,0,AQ146-SUMIFS(METAS!$D:$D,METAS!$B:$B,PAUSAS!$E146)))</f>
        <v/>
      </c>
      <c r="AS146" s="28" t="str">
        <f>IF($B146="","",IF(COUNTIF(BASE!$A:$A,PAUSAS!AS$3)=0,"",SUMIFS(BASE!$AA:$AA,BASE!$A:$A,PAUSAS!AS$3,BASE!$G:$G,PAUSAS!$B146)))</f>
        <v/>
      </c>
      <c r="AT146" s="28" t="str">
        <f>IF(AS146="","",IF(SUMIFS(METAS!$D:$D,METAS!$B:$B,PAUSAS!$E146)&gt;=AS146,0,AS146-SUMIFS(METAS!$D:$D,METAS!$B:$B,PAUSAS!$E146)))</f>
        <v/>
      </c>
      <c r="AU146" s="18" t="str">
        <f>IF($B146="","",IF(COUNTIF(BASE!$A:$A,PAUSAS!AU$3)=0,"",SUMIFS(BASE!$AA:$AA,BASE!$A:$A,PAUSAS!AU$3,BASE!$G:$G,PAUSAS!$B146)))</f>
        <v/>
      </c>
      <c r="AV146" s="18" t="str">
        <f>IF(AU146="","",IF(SUMIFS(METAS!$D:$D,METAS!$B:$B,PAUSAS!$E146)&gt;=AU146,0,AU146-SUMIFS(METAS!$D:$D,METAS!$B:$B,PAUSAS!$E146)))</f>
        <v/>
      </c>
      <c r="AW146" s="28" t="str">
        <f>IF($B146="","",IF(COUNTIF(BASE!$A:$A,PAUSAS!AW$3)=0,"",SUMIFS(BASE!$AA:$AA,BASE!$A:$A,PAUSAS!AW$3,BASE!$G:$G,PAUSAS!$B146)))</f>
        <v/>
      </c>
      <c r="AX146" s="28" t="str">
        <f>IF(AW146="","",IF(SUMIFS(METAS!$D:$D,METAS!$B:$B,PAUSAS!$E146)&gt;=AW146,0,AW146-SUMIFS(METAS!$D:$D,METAS!$B:$B,PAUSAS!$E146)))</f>
        <v/>
      </c>
      <c r="AY146" s="18" t="str">
        <f>IF($B146="","",IF(COUNTIF(BASE!$A:$A,PAUSAS!AY$3)=0,"",SUMIFS(BASE!$AA:$AA,BASE!$A:$A,PAUSAS!AY$3,BASE!$G:$G,PAUSAS!$B146)))</f>
        <v/>
      </c>
      <c r="AZ146" s="18" t="str">
        <f>IF(AY146="","",IF(SUMIFS(METAS!$D:$D,METAS!$B:$B,PAUSAS!$E146)&gt;=AY146,0,AY146-SUMIFS(METAS!$D:$D,METAS!$B:$B,PAUSAS!$E146)))</f>
        <v/>
      </c>
      <c r="BA146" s="28" t="str">
        <f>IF($B146="","",IF(COUNTIF(BASE!$A:$A,PAUSAS!BA$3)=0,"",SUMIFS(BASE!$AA:$AA,BASE!$A:$A,PAUSAS!BA$3,BASE!$G:$G,PAUSAS!$B146)))</f>
        <v/>
      </c>
      <c r="BB146" s="28" t="str">
        <f>IF(BA146="","",IF(SUMIFS(METAS!$D:$D,METAS!$B:$B,PAUSAS!$E146)&gt;=BA146,0,BA146-SUMIFS(METAS!$D:$D,METAS!$B:$B,PAUSAS!$E146)))</f>
        <v/>
      </c>
      <c r="BC146" s="18" t="str">
        <f>IF($B146="","",IF(COUNTIF(BASE!$A:$A,PAUSAS!BC$3)=0,"",SUMIFS(BASE!$AA:$AA,BASE!$A:$A,PAUSAS!BC$3,BASE!$G:$G,PAUSAS!$B146)))</f>
        <v/>
      </c>
      <c r="BD146" s="18" t="str">
        <f>IF(BC146="","",IF(SUMIFS(METAS!$D:$D,METAS!$B:$B,PAUSAS!$E146)&gt;=BC146,0,BC146-SUMIFS(METAS!$D:$D,METAS!$B:$B,PAUSAS!$E146)))</f>
        <v/>
      </c>
      <c r="BE146" s="28" t="str">
        <f>IF($B146="","",IF(COUNTIF(BASE!$A:$A,PAUSAS!BE$3)=0,"",SUMIFS(BASE!$AA:$AA,BASE!$A:$A,PAUSAS!BE$3,BASE!$G:$G,PAUSAS!$B146)))</f>
        <v/>
      </c>
      <c r="BF146" s="28" t="str">
        <f>IF(BE146="","",IF(SUMIFS(METAS!$D:$D,METAS!$B:$B,PAUSAS!$E146)&gt;=BE146,0,BE146-SUMIFS(METAS!$D:$D,METAS!$B:$B,PAUSAS!$E146)))</f>
        <v/>
      </c>
      <c r="BG146" s="18" t="str">
        <f>IF($B146="","",IF(COUNTIF(BASE!$A:$A,PAUSAS!BG$3)=0,"",SUMIFS(BASE!$AA:$AA,BASE!$A:$A,PAUSAS!BG$3,BASE!$G:$G,PAUSAS!$B146)))</f>
        <v/>
      </c>
      <c r="BH146" s="18" t="str">
        <f>IF(BG146="","",IF(SUMIFS(METAS!$D:$D,METAS!$B:$B,PAUSAS!$E146)&gt;=BG146,0,BG146-SUMIFS(METAS!$D:$D,METAS!$B:$B,PAUSAS!$E146)))</f>
        <v/>
      </c>
      <c r="BI146" s="28" t="str">
        <f>IF($B146="","",IF(COUNTIF(BASE!$A:$A,PAUSAS!BI$3)=0,"",SUMIFS(BASE!$AA:$AA,BASE!$A:$A,PAUSAS!BI$3,BASE!$G:$G,PAUSAS!$B146)))</f>
        <v/>
      </c>
      <c r="BJ146" s="28" t="str">
        <f>IF(BI146="","",IF(SUMIFS(METAS!$D:$D,METAS!$B:$B,PAUSAS!$E146)&gt;=BI146,0,BI146-SUMIFS(METAS!$D:$D,METAS!$B:$B,PAUSAS!$E146)))</f>
        <v/>
      </c>
      <c r="BK146" s="18" t="str">
        <f>IF($B146="","",IF(COUNTIF(BASE!$A:$A,PAUSAS!BK$3)=0,"",SUMIFS(BASE!$AA:$AA,BASE!$A:$A,PAUSAS!BK$3,BASE!$G:$G,PAUSAS!$B146)))</f>
        <v/>
      </c>
      <c r="BL146" s="18" t="str">
        <f>IF(BK146="","",IF(SUMIFS(METAS!$D:$D,METAS!$B:$B,PAUSAS!$E146)&gt;=BK146,0,BK146-SUMIFS(METAS!$D:$D,METAS!$B:$B,PAUSAS!$E146)))</f>
        <v/>
      </c>
      <c r="BM146" s="28" t="str">
        <f>IF($B146="","",IF(COUNTIF(BASE!$A:$A,PAUSAS!BM$3)=0,"",SUMIFS(BASE!$AA:$AA,BASE!$A:$A,PAUSAS!BM$3,BASE!$G:$G,PAUSAS!$B146)))</f>
        <v/>
      </c>
      <c r="BN146" s="28" t="str">
        <f>IF(BM146="","",IF(SUMIFS(METAS!$D:$D,METAS!$B:$B,PAUSAS!$E146)&gt;=BM146,0,BM146-SUMIFS(METAS!$D:$D,METAS!$B:$B,PAUSAS!$E146)))</f>
        <v/>
      </c>
      <c r="BO146" s="18" t="str">
        <f>IF($B146="","",IF(COUNTIF(BASE!$A:$A,PAUSAS!BO$3)=0,"",SUMIFS(BASE!$AA:$AA,BASE!$A:$A,PAUSAS!BO$3,BASE!$G:$G,PAUSAS!$B146)))</f>
        <v/>
      </c>
      <c r="BP146" s="18" t="str">
        <f>IF(BO146="","",IF(SUMIFS(METAS!$D:$D,METAS!$B:$B,PAUSAS!$E146)&gt;=BO146,0,BO146-SUMIFS(METAS!$D:$D,METAS!$B:$B,PAUSAS!$E146)))</f>
        <v/>
      </c>
      <c r="BQ146" s="28" t="str">
        <f>IF($B146="","",IF(COUNTIF(BASE!$A:$A,PAUSAS!BQ$3)=0,"",SUMIFS(BASE!$AA:$AA,BASE!$A:$A,PAUSAS!BQ$3,BASE!$G:$G,PAUSAS!$B146)))</f>
        <v/>
      </c>
      <c r="BR146" s="28" t="str">
        <f>IF(BQ146="","",IF(SUMIFS(METAS!$D:$D,METAS!$B:$B,PAUSAS!$E146)&gt;=BQ146,0,BQ146-SUMIFS(METAS!$D:$D,METAS!$B:$B,PAUSAS!$E146)))</f>
        <v/>
      </c>
      <c r="BS146" s="18" t="str">
        <f>IF($B146="","",IF(COUNTIF(BASE!$A:$A,PAUSAS!BS$3)=0,"",SUMIFS(BASE!$AA:$AA,BASE!$A:$A,PAUSAS!BS$3,BASE!$G:$G,PAUSAS!$B146)))</f>
        <v/>
      </c>
      <c r="BT146" s="18" t="str">
        <f>IF(BS146="","",IF(SUMIFS(METAS!$D:$D,METAS!$B:$B,PAUSAS!$E146)&gt;=BS146,0,BS146-SUMIFS(METAS!$D:$D,METAS!$B:$B,PAUSAS!$E146)))</f>
        <v/>
      </c>
      <c r="BU146" s="28" t="str">
        <f>IF($B146="","",IF(COUNTIF(BASE!$A:$A,PAUSAS!BU$3)=0,"",SUMIFS(BASE!$AA:$AA,BASE!$A:$A,PAUSAS!BU$3,BASE!$G:$G,PAUSAS!$B146)))</f>
        <v/>
      </c>
      <c r="BV146" s="28" t="str">
        <f>IF(BU146="","",IF(SUMIFS(METAS!$D:$D,METAS!$B:$B,PAUSAS!$E146)&gt;=BU146,0,BU146-SUMIFS(METAS!$D:$D,METAS!$B:$B,PAUSAS!$E146)))</f>
        <v/>
      </c>
    </row>
    <row r="147" spans="2:74" s="8" customFormat="1" x14ac:dyDescent="0.25">
      <c r="B147" s="50"/>
      <c r="C147" s="16" t="str">
        <f>IF($B147="","",VLOOKUP($B147,EQUIPE!$B:$E,2,0))</f>
        <v/>
      </c>
      <c r="D147" s="16" t="str">
        <f>IF($B147="","",VLOOKUP($B147,EQUIPE!$B:$F,5,0))</f>
        <v/>
      </c>
      <c r="E147" s="18" t="str">
        <f>IF($B147="","",VLOOKUP($B147,EQUIPE!$B:$E,3,0))</f>
        <v/>
      </c>
      <c r="F147" s="16" t="str">
        <f>IF($B147="","",VLOOKUP($B147,EQUIPE!$B:$E,4,0))</f>
        <v/>
      </c>
      <c r="H147" s="18" t="str">
        <f>IF($B147="","",SUMIFS(ABS!$H:$H,ABS!$B:$B,PAUSAS!$B147)*SUMIFS(METAS!$D:$D,METAS!$B:$B,PAUSAS!$E147))</f>
        <v/>
      </c>
      <c r="I147" s="18" t="str">
        <f t="shared" si="5"/>
        <v/>
      </c>
      <c r="J147" s="18" t="str">
        <f t="shared" si="6"/>
        <v/>
      </c>
      <c r="K147" s="19" t="str">
        <f t="shared" si="7"/>
        <v/>
      </c>
      <c r="M147" s="28" t="str">
        <f>IF($B147="","",IF(COUNTIF(BASE!$A:$A,PAUSAS!M$3)=0,"",SUMIFS(BASE!$AA:$AA,BASE!$A:$A,PAUSAS!M$3,BASE!$G:$G,PAUSAS!$B147)))</f>
        <v/>
      </c>
      <c r="N147" s="28" t="str">
        <f>IF(M147="","",IF(SUMIFS(METAS!$D:$D,METAS!$B:$B,PAUSAS!$E147)&gt;=M147,0,M147-SUMIFS(METAS!$D:$D,METAS!$B:$B,PAUSAS!$E147)))</f>
        <v/>
      </c>
      <c r="O147" s="18" t="str">
        <f>IF($B147="","",IF(COUNTIF(BASE!$A:$A,PAUSAS!O$3)=0,"",SUMIFS(BASE!$AA:$AA,BASE!$A:$A,PAUSAS!O$3,BASE!$G:$G,PAUSAS!$B147)))</f>
        <v/>
      </c>
      <c r="P147" s="18" t="str">
        <f>IF(O147="","",IF(SUMIFS(METAS!$D:$D,METAS!$B:$B,PAUSAS!$E147)&gt;=O147,0,O147-SUMIFS(METAS!$D:$D,METAS!$B:$B,PAUSAS!$E147)))</f>
        <v/>
      </c>
      <c r="Q147" s="28" t="str">
        <f>IF($B147="","",IF(COUNTIF(BASE!$A:$A,PAUSAS!Q$3)=0,"",SUMIFS(BASE!$AA:$AA,BASE!$A:$A,PAUSAS!Q$3,BASE!$G:$G,PAUSAS!$B147)))</f>
        <v/>
      </c>
      <c r="R147" s="28" t="str">
        <f>IF(Q147="","",IF(SUMIFS(METAS!$D:$D,METAS!$B:$B,PAUSAS!$E147)&gt;=Q147,0,Q147-SUMIFS(METAS!$D:$D,METAS!$B:$B,PAUSAS!$E147)))</f>
        <v/>
      </c>
      <c r="S147" s="18" t="str">
        <f>IF($B147="","",IF(COUNTIF(BASE!$A:$A,PAUSAS!S$3)=0,"",SUMIFS(BASE!$AA:$AA,BASE!$A:$A,PAUSAS!S$3,BASE!$G:$G,PAUSAS!$B147)))</f>
        <v/>
      </c>
      <c r="T147" s="18" t="str">
        <f>IF(S147="","",IF(SUMIFS(METAS!$D:$D,METAS!$B:$B,PAUSAS!$E147)&gt;=S147,0,S147-SUMIFS(METAS!$D:$D,METAS!$B:$B,PAUSAS!$E147)))</f>
        <v/>
      </c>
      <c r="U147" s="28" t="str">
        <f>IF($B147="","",IF(COUNTIF(BASE!$A:$A,PAUSAS!U$3)=0,"",SUMIFS(BASE!$AA:$AA,BASE!$A:$A,PAUSAS!U$3,BASE!$G:$G,PAUSAS!$B147)))</f>
        <v/>
      </c>
      <c r="V147" s="28" t="str">
        <f>IF(U147="","",IF(SUMIFS(METAS!$D:$D,METAS!$B:$B,PAUSAS!$E147)&gt;=U147,0,U147-SUMIFS(METAS!$D:$D,METAS!$B:$B,PAUSAS!$E147)))</f>
        <v/>
      </c>
      <c r="W147" s="18" t="str">
        <f>IF($B147="","",IF(COUNTIF(BASE!$A:$A,PAUSAS!W$3)=0,"",SUMIFS(BASE!$AA:$AA,BASE!$A:$A,PAUSAS!W$3,BASE!$G:$G,PAUSAS!$B147)))</f>
        <v/>
      </c>
      <c r="X147" s="18" t="str">
        <f>IF(W147="","",IF(SUMIFS(METAS!$D:$D,METAS!$B:$B,PAUSAS!$E147)&gt;=W147,0,W147-SUMIFS(METAS!$D:$D,METAS!$B:$B,PAUSAS!$E147)))</f>
        <v/>
      </c>
      <c r="Y147" s="28" t="str">
        <f>IF($B147="","",IF(COUNTIF(BASE!$A:$A,PAUSAS!Y$3)=0,"",SUMIFS(BASE!$AA:$AA,BASE!$A:$A,PAUSAS!Y$3,BASE!$G:$G,PAUSAS!$B147)))</f>
        <v/>
      </c>
      <c r="Z147" s="28" t="str">
        <f>IF(Y147="","",IF(SUMIFS(METAS!$D:$D,METAS!$B:$B,PAUSAS!$E147)&gt;=Y147,0,Y147-SUMIFS(METAS!$D:$D,METAS!$B:$B,PAUSAS!$E147)))</f>
        <v/>
      </c>
      <c r="AA147" s="18" t="str">
        <f>IF($B147="","",IF(COUNTIF(BASE!$A:$A,PAUSAS!AA$3)=0,"",SUMIFS(BASE!$AA:$AA,BASE!$A:$A,PAUSAS!AA$3,BASE!$G:$G,PAUSAS!$B147)))</f>
        <v/>
      </c>
      <c r="AB147" s="18" t="str">
        <f>IF(AA147="","",IF(SUMIFS(METAS!$D:$D,METAS!$B:$B,PAUSAS!$E147)&gt;=AA147,0,AA147-SUMIFS(METAS!$D:$D,METAS!$B:$B,PAUSAS!$E147)))</f>
        <v/>
      </c>
      <c r="AC147" s="28" t="str">
        <f>IF($B147="","",IF(COUNTIF(BASE!$A:$A,PAUSAS!AC$3)=0,"",SUMIFS(BASE!$AA:$AA,BASE!$A:$A,PAUSAS!AC$3,BASE!$G:$G,PAUSAS!$B147)))</f>
        <v/>
      </c>
      <c r="AD147" s="28" t="str">
        <f>IF(AC147="","",IF(SUMIFS(METAS!$D:$D,METAS!$B:$B,PAUSAS!$E147)&gt;=AC147,0,AC147-SUMIFS(METAS!$D:$D,METAS!$B:$B,PAUSAS!$E147)))</f>
        <v/>
      </c>
      <c r="AE147" s="18" t="str">
        <f>IF($B147="","",IF(COUNTIF(BASE!$A:$A,PAUSAS!AE$3)=0,"",SUMIFS(BASE!$AA:$AA,BASE!$A:$A,PAUSAS!AE$3,BASE!$G:$G,PAUSAS!$B147)))</f>
        <v/>
      </c>
      <c r="AF147" s="18" t="str">
        <f>IF(AE147="","",IF(SUMIFS(METAS!$D:$D,METAS!$B:$B,PAUSAS!$E147)&gt;=AE147,0,AE147-SUMIFS(METAS!$D:$D,METAS!$B:$B,PAUSAS!$E147)))</f>
        <v/>
      </c>
      <c r="AG147" s="28" t="str">
        <f>IF($B147="","",IF(COUNTIF(BASE!$A:$A,PAUSAS!AG$3)=0,"",SUMIFS(BASE!$AA:$AA,BASE!$A:$A,PAUSAS!AG$3,BASE!$G:$G,PAUSAS!$B147)))</f>
        <v/>
      </c>
      <c r="AH147" s="28" t="str">
        <f>IF(AG147="","",IF(SUMIFS(METAS!$D:$D,METAS!$B:$B,PAUSAS!$E147)&gt;=AG147,0,AG147-SUMIFS(METAS!$D:$D,METAS!$B:$B,PAUSAS!$E147)))</f>
        <v/>
      </c>
      <c r="AI147" s="18" t="str">
        <f>IF($B147="","",IF(COUNTIF(BASE!$A:$A,PAUSAS!AI$3)=0,"",SUMIFS(BASE!$AA:$AA,BASE!$A:$A,PAUSAS!AI$3,BASE!$G:$G,PAUSAS!$B147)))</f>
        <v/>
      </c>
      <c r="AJ147" s="18" t="str">
        <f>IF(AI147="","",IF(SUMIFS(METAS!$D:$D,METAS!$B:$B,PAUSAS!$E147)&gt;=AI147,0,AI147-SUMIFS(METAS!$D:$D,METAS!$B:$B,PAUSAS!$E147)))</f>
        <v/>
      </c>
      <c r="AK147" s="28" t="str">
        <f>IF($B147="","",IF(COUNTIF(BASE!$A:$A,PAUSAS!AK$3)=0,"",SUMIFS(BASE!$AA:$AA,BASE!$A:$A,PAUSAS!AK$3,BASE!$G:$G,PAUSAS!$B147)))</f>
        <v/>
      </c>
      <c r="AL147" s="28" t="str">
        <f>IF(AK147="","",IF(SUMIFS(METAS!$D:$D,METAS!$B:$B,PAUSAS!$E147)&gt;=AK147,0,AK147-SUMIFS(METAS!$D:$D,METAS!$B:$B,PAUSAS!$E147)))</f>
        <v/>
      </c>
      <c r="AM147" s="18" t="str">
        <f>IF($B147="","",IF(COUNTIF(BASE!$A:$A,PAUSAS!AM$3)=0,"",SUMIFS(BASE!$AA:$AA,BASE!$A:$A,PAUSAS!AM$3,BASE!$G:$G,PAUSAS!$B147)))</f>
        <v/>
      </c>
      <c r="AN147" s="18" t="str">
        <f>IF(AM147="","",IF(SUMIFS(METAS!$D:$D,METAS!$B:$B,PAUSAS!$E147)&gt;=AM147,0,AM147-SUMIFS(METAS!$D:$D,METAS!$B:$B,PAUSAS!$E147)))</f>
        <v/>
      </c>
      <c r="AO147" s="28" t="str">
        <f>IF($B147="","",IF(COUNTIF(BASE!$A:$A,PAUSAS!AO$3)=0,"",SUMIFS(BASE!$AA:$AA,BASE!$A:$A,PAUSAS!AO$3,BASE!$G:$G,PAUSAS!$B147)))</f>
        <v/>
      </c>
      <c r="AP147" s="28" t="str">
        <f>IF(AO147="","",IF(SUMIFS(METAS!$D:$D,METAS!$B:$B,PAUSAS!$E147)&gt;=AO147,0,AO147-SUMIFS(METAS!$D:$D,METAS!$B:$B,PAUSAS!$E147)))</f>
        <v/>
      </c>
      <c r="AQ147" s="18" t="str">
        <f>IF($B147="","",IF(COUNTIF(BASE!$A:$A,PAUSAS!AQ$3)=0,"",SUMIFS(BASE!$AA:$AA,BASE!$A:$A,PAUSAS!AQ$3,BASE!$G:$G,PAUSAS!$B147)))</f>
        <v/>
      </c>
      <c r="AR147" s="18" t="str">
        <f>IF(AQ147="","",IF(SUMIFS(METAS!$D:$D,METAS!$B:$B,PAUSAS!$E147)&gt;=AQ147,0,AQ147-SUMIFS(METAS!$D:$D,METAS!$B:$B,PAUSAS!$E147)))</f>
        <v/>
      </c>
      <c r="AS147" s="28" t="str">
        <f>IF($B147="","",IF(COUNTIF(BASE!$A:$A,PAUSAS!AS$3)=0,"",SUMIFS(BASE!$AA:$AA,BASE!$A:$A,PAUSAS!AS$3,BASE!$G:$G,PAUSAS!$B147)))</f>
        <v/>
      </c>
      <c r="AT147" s="28" t="str">
        <f>IF(AS147="","",IF(SUMIFS(METAS!$D:$D,METAS!$B:$B,PAUSAS!$E147)&gt;=AS147,0,AS147-SUMIFS(METAS!$D:$D,METAS!$B:$B,PAUSAS!$E147)))</f>
        <v/>
      </c>
      <c r="AU147" s="18" t="str">
        <f>IF($B147="","",IF(COUNTIF(BASE!$A:$A,PAUSAS!AU$3)=0,"",SUMIFS(BASE!$AA:$AA,BASE!$A:$A,PAUSAS!AU$3,BASE!$G:$G,PAUSAS!$B147)))</f>
        <v/>
      </c>
      <c r="AV147" s="18" t="str">
        <f>IF(AU147="","",IF(SUMIFS(METAS!$D:$D,METAS!$B:$B,PAUSAS!$E147)&gt;=AU147,0,AU147-SUMIFS(METAS!$D:$D,METAS!$B:$B,PAUSAS!$E147)))</f>
        <v/>
      </c>
      <c r="AW147" s="28" t="str">
        <f>IF($B147="","",IF(COUNTIF(BASE!$A:$A,PAUSAS!AW$3)=0,"",SUMIFS(BASE!$AA:$AA,BASE!$A:$A,PAUSAS!AW$3,BASE!$G:$G,PAUSAS!$B147)))</f>
        <v/>
      </c>
      <c r="AX147" s="28" t="str">
        <f>IF(AW147="","",IF(SUMIFS(METAS!$D:$D,METAS!$B:$B,PAUSAS!$E147)&gt;=AW147,0,AW147-SUMIFS(METAS!$D:$D,METAS!$B:$B,PAUSAS!$E147)))</f>
        <v/>
      </c>
      <c r="AY147" s="18" t="str">
        <f>IF($B147="","",IF(COUNTIF(BASE!$A:$A,PAUSAS!AY$3)=0,"",SUMIFS(BASE!$AA:$AA,BASE!$A:$A,PAUSAS!AY$3,BASE!$G:$G,PAUSAS!$B147)))</f>
        <v/>
      </c>
      <c r="AZ147" s="18" t="str">
        <f>IF(AY147="","",IF(SUMIFS(METAS!$D:$D,METAS!$B:$B,PAUSAS!$E147)&gt;=AY147,0,AY147-SUMIFS(METAS!$D:$D,METAS!$B:$B,PAUSAS!$E147)))</f>
        <v/>
      </c>
      <c r="BA147" s="28" t="str">
        <f>IF($B147="","",IF(COUNTIF(BASE!$A:$A,PAUSAS!BA$3)=0,"",SUMIFS(BASE!$AA:$AA,BASE!$A:$A,PAUSAS!BA$3,BASE!$G:$G,PAUSAS!$B147)))</f>
        <v/>
      </c>
      <c r="BB147" s="28" t="str">
        <f>IF(BA147="","",IF(SUMIFS(METAS!$D:$D,METAS!$B:$B,PAUSAS!$E147)&gt;=BA147,0,BA147-SUMIFS(METAS!$D:$D,METAS!$B:$B,PAUSAS!$E147)))</f>
        <v/>
      </c>
      <c r="BC147" s="18" t="str">
        <f>IF($B147="","",IF(COUNTIF(BASE!$A:$A,PAUSAS!BC$3)=0,"",SUMIFS(BASE!$AA:$AA,BASE!$A:$A,PAUSAS!BC$3,BASE!$G:$G,PAUSAS!$B147)))</f>
        <v/>
      </c>
      <c r="BD147" s="18" t="str">
        <f>IF(BC147="","",IF(SUMIFS(METAS!$D:$D,METAS!$B:$B,PAUSAS!$E147)&gt;=BC147,0,BC147-SUMIFS(METAS!$D:$D,METAS!$B:$B,PAUSAS!$E147)))</f>
        <v/>
      </c>
      <c r="BE147" s="28" t="str">
        <f>IF($B147="","",IF(COUNTIF(BASE!$A:$A,PAUSAS!BE$3)=0,"",SUMIFS(BASE!$AA:$AA,BASE!$A:$A,PAUSAS!BE$3,BASE!$G:$G,PAUSAS!$B147)))</f>
        <v/>
      </c>
      <c r="BF147" s="28" t="str">
        <f>IF(BE147="","",IF(SUMIFS(METAS!$D:$D,METAS!$B:$B,PAUSAS!$E147)&gt;=BE147,0,BE147-SUMIFS(METAS!$D:$D,METAS!$B:$B,PAUSAS!$E147)))</f>
        <v/>
      </c>
      <c r="BG147" s="18" t="str">
        <f>IF($B147="","",IF(COUNTIF(BASE!$A:$A,PAUSAS!BG$3)=0,"",SUMIFS(BASE!$AA:$AA,BASE!$A:$A,PAUSAS!BG$3,BASE!$G:$G,PAUSAS!$B147)))</f>
        <v/>
      </c>
      <c r="BH147" s="18" t="str">
        <f>IF(BG147="","",IF(SUMIFS(METAS!$D:$D,METAS!$B:$B,PAUSAS!$E147)&gt;=BG147,0,BG147-SUMIFS(METAS!$D:$D,METAS!$B:$B,PAUSAS!$E147)))</f>
        <v/>
      </c>
      <c r="BI147" s="28" t="str">
        <f>IF($B147="","",IF(COUNTIF(BASE!$A:$A,PAUSAS!BI$3)=0,"",SUMIFS(BASE!$AA:$AA,BASE!$A:$A,PAUSAS!BI$3,BASE!$G:$G,PAUSAS!$B147)))</f>
        <v/>
      </c>
      <c r="BJ147" s="28" t="str">
        <f>IF(BI147="","",IF(SUMIFS(METAS!$D:$D,METAS!$B:$B,PAUSAS!$E147)&gt;=BI147,0,BI147-SUMIFS(METAS!$D:$D,METAS!$B:$B,PAUSAS!$E147)))</f>
        <v/>
      </c>
      <c r="BK147" s="18" t="str">
        <f>IF($B147="","",IF(COUNTIF(BASE!$A:$A,PAUSAS!BK$3)=0,"",SUMIFS(BASE!$AA:$AA,BASE!$A:$A,PAUSAS!BK$3,BASE!$G:$G,PAUSAS!$B147)))</f>
        <v/>
      </c>
      <c r="BL147" s="18" t="str">
        <f>IF(BK147="","",IF(SUMIFS(METAS!$D:$D,METAS!$B:$B,PAUSAS!$E147)&gt;=BK147,0,BK147-SUMIFS(METAS!$D:$D,METAS!$B:$B,PAUSAS!$E147)))</f>
        <v/>
      </c>
      <c r="BM147" s="28" t="str">
        <f>IF($B147="","",IF(COUNTIF(BASE!$A:$A,PAUSAS!BM$3)=0,"",SUMIFS(BASE!$AA:$AA,BASE!$A:$A,PAUSAS!BM$3,BASE!$G:$G,PAUSAS!$B147)))</f>
        <v/>
      </c>
      <c r="BN147" s="28" t="str">
        <f>IF(BM147="","",IF(SUMIFS(METAS!$D:$D,METAS!$B:$B,PAUSAS!$E147)&gt;=BM147,0,BM147-SUMIFS(METAS!$D:$D,METAS!$B:$B,PAUSAS!$E147)))</f>
        <v/>
      </c>
      <c r="BO147" s="18" t="str">
        <f>IF($B147="","",IF(COUNTIF(BASE!$A:$A,PAUSAS!BO$3)=0,"",SUMIFS(BASE!$AA:$AA,BASE!$A:$A,PAUSAS!BO$3,BASE!$G:$G,PAUSAS!$B147)))</f>
        <v/>
      </c>
      <c r="BP147" s="18" t="str">
        <f>IF(BO147="","",IF(SUMIFS(METAS!$D:$D,METAS!$B:$B,PAUSAS!$E147)&gt;=BO147,0,BO147-SUMIFS(METAS!$D:$D,METAS!$B:$B,PAUSAS!$E147)))</f>
        <v/>
      </c>
      <c r="BQ147" s="28" t="str">
        <f>IF($B147="","",IF(COUNTIF(BASE!$A:$A,PAUSAS!BQ$3)=0,"",SUMIFS(BASE!$AA:$AA,BASE!$A:$A,PAUSAS!BQ$3,BASE!$G:$G,PAUSAS!$B147)))</f>
        <v/>
      </c>
      <c r="BR147" s="28" t="str">
        <f>IF(BQ147="","",IF(SUMIFS(METAS!$D:$D,METAS!$B:$B,PAUSAS!$E147)&gt;=BQ147,0,BQ147-SUMIFS(METAS!$D:$D,METAS!$B:$B,PAUSAS!$E147)))</f>
        <v/>
      </c>
      <c r="BS147" s="18" t="str">
        <f>IF($B147="","",IF(COUNTIF(BASE!$A:$A,PAUSAS!BS$3)=0,"",SUMIFS(BASE!$AA:$AA,BASE!$A:$A,PAUSAS!BS$3,BASE!$G:$G,PAUSAS!$B147)))</f>
        <v/>
      </c>
      <c r="BT147" s="18" t="str">
        <f>IF(BS147="","",IF(SUMIFS(METAS!$D:$D,METAS!$B:$B,PAUSAS!$E147)&gt;=BS147,0,BS147-SUMIFS(METAS!$D:$D,METAS!$B:$B,PAUSAS!$E147)))</f>
        <v/>
      </c>
      <c r="BU147" s="28" t="str">
        <f>IF($B147="","",IF(COUNTIF(BASE!$A:$A,PAUSAS!BU$3)=0,"",SUMIFS(BASE!$AA:$AA,BASE!$A:$A,PAUSAS!BU$3,BASE!$G:$G,PAUSAS!$B147)))</f>
        <v/>
      </c>
      <c r="BV147" s="28" t="str">
        <f>IF(BU147="","",IF(SUMIFS(METAS!$D:$D,METAS!$B:$B,PAUSAS!$E147)&gt;=BU147,0,BU147-SUMIFS(METAS!$D:$D,METAS!$B:$B,PAUSAS!$E147)))</f>
        <v/>
      </c>
    </row>
    <row r="148" spans="2:74" s="8" customFormat="1" x14ac:dyDescent="0.25">
      <c r="B148" s="50"/>
      <c r="C148" s="16" t="str">
        <f>IF($B148="","",VLOOKUP($B148,EQUIPE!$B:$E,2,0))</f>
        <v/>
      </c>
      <c r="D148" s="16" t="str">
        <f>IF($B148="","",VLOOKUP($B148,EQUIPE!$B:$F,5,0))</f>
        <v/>
      </c>
      <c r="E148" s="18" t="str">
        <f>IF($B148="","",VLOOKUP($B148,EQUIPE!$B:$E,3,0))</f>
        <v/>
      </c>
      <c r="F148" s="16" t="str">
        <f>IF($B148="","",VLOOKUP($B148,EQUIPE!$B:$E,4,0))</f>
        <v/>
      </c>
      <c r="H148" s="18" t="str">
        <f>IF($B148="","",SUMIFS(ABS!$H:$H,ABS!$B:$B,PAUSAS!$B148)*SUMIFS(METAS!$D:$D,METAS!$B:$B,PAUSAS!$E148))</f>
        <v/>
      </c>
      <c r="I148" s="18" t="str">
        <f t="shared" si="5"/>
        <v/>
      </c>
      <c r="J148" s="18" t="str">
        <f t="shared" si="6"/>
        <v/>
      </c>
      <c r="K148" s="19" t="str">
        <f t="shared" si="7"/>
        <v/>
      </c>
      <c r="M148" s="28" t="str">
        <f>IF($B148="","",IF(COUNTIF(BASE!$A:$A,PAUSAS!M$3)=0,"",SUMIFS(BASE!$AA:$AA,BASE!$A:$A,PAUSAS!M$3,BASE!$G:$G,PAUSAS!$B148)))</f>
        <v/>
      </c>
      <c r="N148" s="28" t="str">
        <f>IF(M148="","",IF(SUMIFS(METAS!$D:$D,METAS!$B:$B,PAUSAS!$E148)&gt;=M148,0,M148-SUMIFS(METAS!$D:$D,METAS!$B:$B,PAUSAS!$E148)))</f>
        <v/>
      </c>
      <c r="O148" s="18" t="str">
        <f>IF($B148="","",IF(COUNTIF(BASE!$A:$A,PAUSAS!O$3)=0,"",SUMIFS(BASE!$AA:$AA,BASE!$A:$A,PAUSAS!O$3,BASE!$G:$G,PAUSAS!$B148)))</f>
        <v/>
      </c>
      <c r="P148" s="18" t="str">
        <f>IF(O148="","",IF(SUMIFS(METAS!$D:$D,METAS!$B:$B,PAUSAS!$E148)&gt;=O148,0,O148-SUMIFS(METAS!$D:$D,METAS!$B:$B,PAUSAS!$E148)))</f>
        <v/>
      </c>
      <c r="Q148" s="28" t="str">
        <f>IF($B148="","",IF(COUNTIF(BASE!$A:$A,PAUSAS!Q$3)=0,"",SUMIFS(BASE!$AA:$AA,BASE!$A:$A,PAUSAS!Q$3,BASE!$G:$G,PAUSAS!$B148)))</f>
        <v/>
      </c>
      <c r="R148" s="28" t="str">
        <f>IF(Q148="","",IF(SUMIFS(METAS!$D:$D,METAS!$B:$B,PAUSAS!$E148)&gt;=Q148,0,Q148-SUMIFS(METAS!$D:$D,METAS!$B:$B,PAUSAS!$E148)))</f>
        <v/>
      </c>
      <c r="S148" s="18" t="str">
        <f>IF($B148="","",IF(COUNTIF(BASE!$A:$A,PAUSAS!S$3)=0,"",SUMIFS(BASE!$AA:$AA,BASE!$A:$A,PAUSAS!S$3,BASE!$G:$G,PAUSAS!$B148)))</f>
        <v/>
      </c>
      <c r="T148" s="18" t="str">
        <f>IF(S148="","",IF(SUMIFS(METAS!$D:$D,METAS!$B:$B,PAUSAS!$E148)&gt;=S148,0,S148-SUMIFS(METAS!$D:$D,METAS!$B:$B,PAUSAS!$E148)))</f>
        <v/>
      </c>
      <c r="U148" s="28" t="str">
        <f>IF($B148="","",IF(COUNTIF(BASE!$A:$A,PAUSAS!U$3)=0,"",SUMIFS(BASE!$AA:$AA,BASE!$A:$A,PAUSAS!U$3,BASE!$G:$G,PAUSAS!$B148)))</f>
        <v/>
      </c>
      <c r="V148" s="28" t="str">
        <f>IF(U148="","",IF(SUMIFS(METAS!$D:$D,METAS!$B:$B,PAUSAS!$E148)&gt;=U148,0,U148-SUMIFS(METAS!$D:$D,METAS!$B:$B,PAUSAS!$E148)))</f>
        <v/>
      </c>
      <c r="W148" s="18" t="str">
        <f>IF($B148="","",IF(COUNTIF(BASE!$A:$A,PAUSAS!W$3)=0,"",SUMIFS(BASE!$AA:$AA,BASE!$A:$A,PAUSAS!W$3,BASE!$G:$G,PAUSAS!$B148)))</f>
        <v/>
      </c>
      <c r="X148" s="18" t="str">
        <f>IF(W148="","",IF(SUMIFS(METAS!$D:$D,METAS!$B:$B,PAUSAS!$E148)&gt;=W148,0,W148-SUMIFS(METAS!$D:$D,METAS!$B:$B,PAUSAS!$E148)))</f>
        <v/>
      </c>
      <c r="Y148" s="28" t="str">
        <f>IF($B148="","",IF(COUNTIF(BASE!$A:$A,PAUSAS!Y$3)=0,"",SUMIFS(BASE!$AA:$AA,BASE!$A:$A,PAUSAS!Y$3,BASE!$G:$G,PAUSAS!$B148)))</f>
        <v/>
      </c>
      <c r="Z148" s="28" t="str">
        <f>IF(Y148="","",IF(SUMIFS(METAS!$D:$D,METAS!$B:$B,PAUSAS!$E148)&gt;=Y148,0,Y148-SUMIFS(METAS!$D:$D,METAS!$B:$B,PAUSAS!$E148)))</f>
        <v/>
      </c>
      <c r="AA148" s="18" t="str">
        <f>IF($B148="","",IF(COUNTIF(BASE!$A:$A,PAUSAS!AA$3)=0,"",SUMIFS(BASE!$AA:$AA,BASE!$A:$A,PAUSAS!AA$3,BASE!$G:$G,PAUSAS!$B148)))</f>
        <v/>
      </c>
      <c r="AB148" s="18" t="str">
        <f>IF(AA148="","",IF(SUMIFS(METAS!$D:$D,METAS!$B:$B,PAUSAS!$E148)&gt;=AA148,0,AA148-SUMIFS(METAS!$D:$D,METAS!$B:$B,PAUSAS!$E148)))</f>
        <v/>
      </c>
      <c r="AC148" s="28" t="str">
        <f>IF($B148="","",IF(COUNTIF(BASE!$A:$A,PAUSAS!AC$3)=0,"",SUMIFS(BASE!$AA:$AA,BASE!$A:$A,PAUSAS!AC$3,BASE!$G:$G,PAUSAS!$B148)))</f>
        <v/>
      </c>
      <c r="AD148" s="28" t="str">
        <f>IF(AC148="","",IF(SUMIFS(METAS!$D:$D,METAS!$B:$B,PAUSAS!$E148)&gt;=AC148,0,AC148-SUMIFS(METAS!$D:$D,METAS!$B:$B,PAUSAS!$E148)))</f>
        <v/>
      </c>
      <c r="AE148" s="18" t="str">
        <f>IF($B148="","",IF(COUNTIF(BASE!$A:$A,PAUSAS!AE$3)=0,"",SUMIFS(BASE!$AA:$AA,BASE!$A:$A,PAUSAS!AE$3,BASE!$G:$G,PAUSAS!$B148)))</f>
        <v/>
      </c>
      <c r="AF148" s="18" t="str">
        <f>IF(AE148="","",IF(SUMIFS(METAS!$D:$D,METAS!$B:$B,PAUSAS!$E148)&gt;=AE148,0,AE148-SUMIFS(METAS!$D:$D,METAS!$B:$B,PAUSAS!$E148)))</f>
        <v/>
      </c>
      <c r="AG148" s="28" t="str">
        <f>IF($B148="","",IF(COUNTIF(BASE!$A:$A,PAUSAS!AG$3)=0,"",SUMIFS(BASE!$AA:$AA,BASE!$A:$A,PAUSAS!AG$3,BASE!$G:$G,PAUSAS!$B148)))</f>
        <v/>
      </c>
      <c r="AH148" s="28" t="str">
        <f>IF(AG148="","",IF(SUMIFS(METAS!$D:$D,METAS!$B:$B,PAUSAS!$E148)&gt;=AG148,0,AG148-SUMIFS(METAS!$D:$D,METAS!$B:$B,PAUSAS!$E148)))</f>
        <v/>
      </c>
      <c r="AI148" s="18" t="str">
        <f>IF($B148="","",IF(COUNTIF(BASE!$A:$A,PAUSAS!AI$3)=0,"",SUMIFS(BASE!$AA:$AA,BASE!$A:$A,PAUSAS!AI$3,BASE!$G:$G,PAUSAS!$B148)))</f>
        <v/>
      </c>
      <c r="AJ148" s="18" t="str">
        <f>IF(AI148="","",IF(SUMIFS(METAS!$D:$D,METAS!$B:$B,PAUSAS!$E148)&gt;=AI148,0,AI148-SUMIFS(METAS!$D:$D,METAS!$B:$B,PAUSAS!$E148)))</f>
        <v/>
      </c>
      <c r="AK148" s="28" t="str">
        <f>IF($B148="","",IF(COUNTIF(BASE!$A:$A,PAUSAS!AK$3)=0,"",SUMIFS(BASE!$AA:$AA,BASE!$A:$A,PAUSAS!AK$3,BASE!$G:$G,PAUSAS!$B148)))</f>
        <v/>
      </c>
      <c r="AL148" s="28" t="str">
        <f>IF(AK148="","",IF(SUMIFS(METAS!$D:$D,METAS!$B:$B,PAUSAS!$E148)&gt;=AK148,0,AK148-SUMIFS(METAS!$D:$D,METAS!$B:$B,PAUSAS!$E148)))</f>
        <v/>
      </c>
      <c r="AM148" s="18" t="str">
        <f>IF($B148="","",IF(COUNTIF(BASE!$A:$A,PAUSAS!AM$3)=0,"",SUMIFS(BASE!$AA:$AA,BASE!$A:$A,PAUSAS!AM$3,BASE!$G:$G,PAUSAS!$B148)))</f>
        <v/>
      </c>
      <c r="AN148" s="18" t="str">
        <f>IF(AM148="","",IF(SUMIFS(METAS!$D:$D,METAS!$B:$B,PAUSAS!$E148)&gt;=AM148,0,AM148-SUMIFS(METAS!$D:$D,METAS!$B:$B,PAUSAS!$E148)))</f>
        <v/>
      </c>
      <c r="AO148" s="28" t="str">
        <f>IF($B148="","",IF(COUNTIF(BASE!$A:$A,PAUSAS!AO$3)=0,"",SUMIFS(BASE!$AA:$AA,BASE!$A:$A,PAUSAS!AO$3,BASE!$G:$G,PAUSAS!$B148)))</f>
        <v/>
      </c>
      <c r="AP148" s="28" t="str">
        <f>IF(AO148="","",IF(SUMIFS(METAS!$D:$D,METAS!$B:$B,PAUSAS!$E148)&gt;=AO148,0,AO148-SUMIFS(METAS!$D:$D,METAS!$B:$B,PAUSAS!$E148)))</f>
        <v/>
      </c>
      <c r="AQ148" s="18" t="str">
        <f>IF($B148="","",IF(COUNTIF(BASE!$A:$A,PAUSAS!AQ$3)=0,"",SUMIFS(BASE!$AA:$AA,BASE!$A:$A,PAUSAS!AQ$3,BASE!$G:$G,PAUSAS!$B148)))</f>
        <v/>
      </c>
      <c r="AR148" s="18" t="str">
        <f>IF(AQ148="","",IF(SUMIFS(METAS!$D:$D,METAS!$B:$B,PAUSAS!$E148)&gt;=AQ148,0,AQ148-SUMIFS(METAS!$D:$D,METAS!$B:$B,PAUSAS!$E148)))</f>
        <v/>
      </c>
      <c r="AS148" s="28" t="str">
        <f>IF($B148="","",IF(COUNTIF(BASE!$A:$A,PAUSAS!AS$3)=0,"",SUMIFS(BASE!$AA:$AA,BASE!$A:$A,PAUSAS!AS$3,BASE!$G:$G,PAUSAS!$B148)))</f>
        <v/>
      </c>
      <c r="AT148" s="28" t="str">
        <f>IF(AS148="","",IF(SUMIFS(METAS!$D:$D,METAS!$B:$B,PAUSAS!$E148)&gt;=AS148,0,AS148-SUMIFS(METAS!$D:$D,METAS!$B:$B,PAUSAS!$E148)))</f>
        <v/>
      </c>
      <c r="AU148" s="18" t="str">
        <f>IF($B148="","",IF(COUNTIF(BASE!$A:$A,PAUSAS!AU$3)=0,"",SUMIFS(BASE!$AA:$AA,BASE!$A:$A,PAUSAS!AU$3,BASE!$G:$G,PAUSAS!$B148)))</f>
        <v/>
      </c>
      <c r="AV148" s="18" t="str">
        <f>IF(AU148="","",IF(SUMIFS(METAS!$D:$D,METAS!$B:$B,PAUSAS!$E148)&gt;=AU148,0,AU148-SUMIFS(METAS!$D:$D,METAS!$B:$B,PAUSAS!$E148)))</f>
        <v/>
      </c>
      <c r="AW148" s="28" t="str">
        <f>IF($B148="","",IF(COUNTIF(BASE!$A:$A,PAUSAS!AW$3)=0,"",SUMIFS(BASE!$AA:$AA,BASE!$A:$A,PAUSAS!AW$3,BASE!$G:$G,PAUSAS!$B148)))</f>
        <v/>
      </c>
      <c r="AX148" s="28" t="str">
        <f>IF(AW148="","",IF(SUMIFS(METAS!$D:$D,METAS!$B:$B,PAUSAS!$E148)&gt;=AW148,0,AW148-SUMIFS(METAS!$D:$D,METAS!$B:$B,PAUSAS!$E148)))</f>
        <v/>
      </c>
      <c r="AY148" s="18" t="str">
        <f>IF($B148="","",IF(COUNTIF(BASE!$A:$A,PAUSAS!AY$3)=0,"",SUMIFS(BASE!$AA:$AA,BASE!$A:$A,PAUSAS!AY$3,BASE!$G:$G,PAUSAS!$B148)))</f>
        <v/>
      </c>
      <c r="AZ148" s="18" t="str">
        <f>IF(AY148="","",IF(SUMIFS(METAS!$D:$D,METAS!$B:$B,PAUSAS!$E148)&gt;=AY148,0,AY148-SUMIFS(METAS!$D:$D,METAS!$B:$B,PAUSAS!$E148)))</f>
        <v/>
      </c>
      <c r="BA148" s="28" t="str">
        <f>IF($B148="","",IF(COUNTIF(BASE!$A:$A,PAUSAS!BA$3)=0,"",SUMIFS(BASE!$AA:$AA,BASE!$A:$A,PAUSAS!BA$3,BASE!$G:$G,PAUSAS!$B148)))</f>
        <v/>
      </c>
      <c r="BB148" s="28" t="str">
        <f>IF(BA148="","",IF(SUMIFS(METAS!$D:$D,METAS!$B:$B,PAUSAS!$E148)&gt;=BA148,0,BA148-SUMIFS(METAS!$D:$D,METAS!$B:$B,PAUSAS!$E148)))</f>
        <v/>
      </c>
      <c r="BC148" s="18" t="str">
        <f>IF($B148="","",IF(COUNTIF(BASE!$A:$A,PAUSAS!BC$3)=0,"",SUMIFS(BASE!$AA:$AA,BASE!$A:$A,PAUSAS!BC$3,BASE!$G:$G,PAUSAS!$B148)))</f>
        <v/>
      </c>
      <c r="BD148" s="18" t="str">
        <f>IF(BC148="","",IF(SUMIFS(METAS!$D:$D,METAS!$B:$B,PAUSAS!$E148)&gt;=BC148,0,BC148-SUMIFS(METAS!$D:$D,METAS!$B:$B,PAUSAS!$E148)))</f>
        <v/>
      </c>
      <c r="BE148" s="28" t="str">
        <f>IF($B148="","",IF(COUNTIF(BASE!$A:$A,PAUSAS!BE$3)=0,"",SUMIFS(BASE!$AA:$AA,BASE!$A:$A,PAUSAS!BE$3,BASE!$G:$G,PAUSAS!$B148)))</f>
        <v/>
      </c>
      <c r="BF148" s="28" t="str">
        <f>IF(BE148="","",IF(SUMIFS(METAS!$D:$D,METAS!$B:$B,PAUSAS!$E148)&gt;=BE148,0,BE148-SUMIFS(METAS!$D:$D,METAS!$B:$B,PAUSAS!$E148)))</f>
        <v/>
      </c>
      <c r="BG148" s="18" t="str">
        <f>IF($B148="","",IF(COUNTIF(BASE!$A:$A,PAUSAS!BG$3)=0,"",SUMIFS(BASE!$AA:$AA,BASE!$A:$A,PAUSAS!BG$3,BASE!$G:$G,PAUSAS!$B148)))</f>
        <v/>
      </c>
      <c r="BH148" s="18" t="str">
        <f>IF(BG148="","",IF(SUMIFS(METAS!$D:$D,METAS!$B:$B,PAUSAS!$E148)&gt;=BG148,0,BG148-SUMIFS(METAS!$D:$D,METAS!$B:$B,PAUSAS!$E148)))</f>
        <v/>
      </c>
      <c r="BI148" s="28" t="str">
        <f>IF($B148="","",IF(COUNTIF(BASE!$A:$A,PAUSAS!BI$3)=0,"",SUMIFS(BASE!$AA:$AA,BASE!$A:$A,PAUSAS!BI$3,BASE!$G:$G,PAUSAS!$B148)))</f>
        <v/>
      </c>
      <c r="BJ148" s="28" t="str">
        <f>IF(BI148="","",IF(SUMIFS(METAS!$D:$D,METAS!$B:$B,PAUSAS!$E148)&gt;=BI148,0,BI148-SUMIFS(METAS!$D:$D,METAS!$B:$B,PAUSAS!$E148)))</f>
        <v/>
      </c>
      <c r="BK148" s="18" t="str">
        <f>IF($B148="","",IF(COUNTIF(BASE!$A:$A,PAUSAS!BK$3)=0,"",SUMIFS(BASE!$AA:$AA,BASE!$A:$A,PAUSAS!BK$3,BASE!$G:$G,PAUSAS!$B148)))</f>
        <v/>
      </c>
      <c r="BL148" s="18" t="str">
        <f>IF(BK148="","",IF(SUMIFS(METAS!$D:$D,METAS!$B:$B,PAUSAS!$E148)&gt;=BK148,0,BK148-SUMIFS(METAS!$D:$D,METAS!$B:$B,PAUSAS!$E148)))</f>
        <v/>
      </c>
      <c r="BM148" s="28" t="str">
        <f>IF($B148="","",IF(COUNTIF(BASE!$A:$A,PAUSAS!BM$3)=0,"",SUMIFS(BASE!$AA:$AA,BASE!$A:$A,PAUSAS!BM$3,BASE!$G:$G,PAUSAS!$B148)))</f>
        <v/>
      </c>
      <c r="BN148" s="28" t="str">
        <f>IF(BM148="","",IF(SUMIFS(METAS!$D:$D,METAS!$B:$B,PAUSAS!$E148)&gt;=BM148,0,BM148-SUMIFS(METAS!$D:$D,METAS!$B:$B,PAUSAS!$E148)))</f>
        <v/>
      </c>
      <c r="BO148" s="18" t="str">
        <f>IF($B148="","",IF(COUNTIF(BASE!$A:$A,PAUSAS!BO$3)=0,"",SUMIFS(BASE!$AA:$AA,BASE!$A:$A,PAUSAS!BO$3,BASE!$G:$G,PAUSAS!$B148)))</f>
        <v/>
      </c>
      <c r="BP148" s="18" t="str">
        <f>IF(BO148="","",IF(SUMIFS(METAS!$D:$D,METAS!$B:$B,PAUSAS!$E148)&gt;=BO148,0,BO148-SUMIFS(METAS!$D:$D,METAS!$B:$B,PAUSAS!$E148)))</f>
        <v/>
      </c>
      <c r="BQ148" s="28" t="str">
        <f>IF($B148="","",IF(COUNTIF(BASE!$A:$A,PAUSAS!BQ$3)=0,"",SUMIFS(BASE!$AA:$AA,BASE!$A:$A,PAUSAS!BQ$3,BASE!$G:$G,PAUSAS!$B148)))</f>
        <v/>
      </c>
      <c r="BR148" s="28" t="str">
        <f>IF(BQ148="","",IF(SUMIFS(METAS!$D:$D,METAS!$B:$B,PAUSAS!$E148)&gt;=BQ148,0,BQ148-SUMIFS(METAS!$D:$D,METAS!$B:$B,PAUSAS!$E148)))</f>
        <v/>
      </c>
      <c r="BS148" s="18" t="str">
        <f>IF($B148="","",IF(COUNTIF(BASE!$A:$A,PAUSAS!BS$3)=0,"",SUMIFS(BASE!$AA:$AA,BASE!$A:$A,PAUSAS!BS$3,BASE!$G:$G,PAUSAS!$B148)))</f>
        <v/>
      </c>
      <c r="BT148" s="18" t="str">
        <f>IF(BS148="","",IF(SUMIFS(METAS!$D:$D,METAS!$B:$B,PAUSAS!$E148)&gt;=BS148,0,BS148-SUMIFS(METAS!$D:$D,METAS!$B:$B,PAUSAS!$E148)))</f>
        <v/>
      </c>
      <c r="BU148" s="28" t="str">
        <f>IF($B148="","",IF(COUNTIF(BASE!$A:$A,PAUSAS!BU$3)=0,"",SUMIFS(BASE!$AA:$AA,BASE!$A:$A,PAUSAS!BU$3,BASE!$G:$G,PAUSAS!$B148)))</f>
        <v/>
      </c>
      <c r="BV148" s="28" t="str">
        <f>IF(BU148="","",IF(SUMIFS(METAS!$D:$D,METAS!$B:$B,PAUSAS!$E148)&gt;=BU148,0,BU148-SUMIFS(METAS!$D:$D,METAS!$B:$B,PAUSAS!$E148)))</f>
        <v/>
      </c>
    </row>
    <row r="149" spans="2:74" s="8" customFormat="1" x14ac:dyDescent="0.25">
      <c r="B149" s="50"/>
      <c r="C149" s="16" t="str">
        <f>IF($B149="","",VLOOKUP($B149,EQUIPE!$B:$E,2,0))</f>
        <v/>
      </c>
      <c r="D149" s="16" t="str">
        <f>IF($B149="","",VLOOKUP($B149,EQUIPE!$B:$F,5,0))</f>
        <v/>
      </c>
      <c r="E149" s="18" t="str">
        <f>IF($B149="","",VLOOKUP($B149,EQUIPE!$B:$E,3,0))</f>
        <v/>
      </c>
      <c r="F149" s="16" t="str">
        <f>IF($B149="","",VLOOKUP($B149,EQUIPE!$B:$E,4,0))</f>
        <v/>
      </c>
      <c r="H149" s="18" t="str">
        <f>IF($B149="","",SUMIFS(ABS!$H:$H,ABS!$B:$B,PAUSAS!$B149)*SUMIFS(METAS!$D:$D,METAS!$B:$B,PAUSAS!$E149))</f>
        <v/>
      </c>
      <c r="I149" s="18" t="str">
        <f t="shared" si="5"/>
        <v/>
      </c>
      <c r="J149" s="18" t="str">
        <f t="shared" si="6"/>
        <v/>
      </c>
      <c r="K149" s="19" t="str">
        <f t="shared" si="7"/>
        <v/>
      </c>
      <c r="M149" s="28" t="str">
        <f>IF($B149="","",IF(COUNTIF(BASE!$A:$A,PAUSAS!M$3)=0,"",SUMIFS(BASE!$AA:$AA,BASE!$A:$A,PAUSAS!M$3,BASE!$G:$G,PAUSAS!$B149)))</f>
        <v/>
      </c>
      <c r="N149" s="28" t="str">
        <f>IF(M149="","",IF(SUMIFS(METAS!$D:$D,METAS!$B:$B,PAUSAS!$E149)&gt;=M149,0,M149-SUMIFS(METAS!$D:$D,METAS!$B:$B,PAUSAS!$E149)))</f>
        <v/>
      </c>
      <c r="O149" s="18" t="str">
        <f>IF($B149="","",IF(COUNTIF(BASE!$A:$A,PAUSAS!O$3)=0,"",SUMIFS(BASE!$AA:$AA,BASE!$A:$A,PAUSAS!O$3,BASE!$G:$G,PAUSAS!$B149)))</f>
        <v/>
      </c>
      <c r="P149" s="18" t="str">
        <f>IF(O149="","",IF(SUMIFS(METAS!$D:$D,METAS!$B:$B,PAUSAS!$E149)&gt;=O149,0,O149-SUMIFS(METAS!$D:$D,METAS!$B:$B,PAUSAS!$E149)))</f>
        <v/>
      </c>
      <c r="Q149" s="28" t="str">
        <f>IF($B149="","",IF(COUNTIF(BASE!$A:$A,PAUSAS!Q$3)=0,"",SUMIFS(BASE!$AA:$AA,BASE!$A:$A,PAUSAS!Q$3,BASE!$G:$G,PAUSAS!$B149)))</f>
        <v/>
      </c>
      <c r="R149" s="28" t="str">
        <f>IF(Q149="","",IF(SUMIFS(METAS!$D:$D,METAS!$B:$B,PAUSAS!$E149)&gt;=Q149,0,Q149-SUMIFS(METAS!$D:$D,METAS!$B:$B,PAUSAS!$E149)))</f>
        <v/>
      </c>
      <c r="S149" s="18" t="str">
        <f>IF($B149="","",IF(COUNTIF(BASE!$A:$A,PAUSAS!S$3)=0,"",SUMIFS(BASE!$AA:$AA,BASE!$A:$A,PAUSAS!S$3,BASE!$G:$G,PAUSAS!$B149)))</f>
        <v/>
      </c>
      <c r="T149" s="18" t="str">
        <f>IF(S149="","",IF(SUMIFS(METAS!$D:$D,METAS!$B:$B,PAUSAS!$E149)&gt;=S149,0,S149-SUMIFS(METAS!$D:$D,METAS!$B:$B,PAUSAS!$E149)))</f>
        <v/>
      </c>
      <c r="U149" s="28" t="str">
        <f>IF($B149="","",IF(COUNTIF(BASE!$A:$A,PAUSAS!U$3)=0,"",SUMIFS(BASE!$AA:$AA,BASE!$A:$A,PAUSAS!U$3,BASE!$G:$G,PAUSAS!$B149)))</f>
        <v/>
      </c>
      <c r="V149" s="28" t="str">
        <f>IF(U149="","",IF(SUMIFS(METAS!$D:$D,METAS!$B:$B,PAUSAS!$E149)&gt;=U149,0,U149-SUMIFS(METAS!$D:$D,METAS!$B:$B,PAUSAS!$E149)))</f>
        <v/>
      </c>
      <c r="W149" s="18" t="str">
        <f>IF($B149="","",IF(COUNTIF(BASE!$A:$A,PAUSAS!W$3)=0,"",SUMIFS(BASE!$AA:$AA,BASE!$A:$A,PAUSAS!W$3,BASE!$G:$G,PAUSAS!$B149)))</f>
        <v/>
      </c>
      <c r="X149" s="18" t="str">
        <f>IF(W149="","",IF(SUMIFS(METAS!$D:$D,METAS!$B:$B,PAUSAS!$E149)&gt;=W149,0,W149-SUMIFS(METAS!$D:$D,METAS!$B:$B,PAUSAS!$E149)))</f>
        <v/>
      </c>
      <c r="Y149" s="28" t="str">
        <f>IF($B149="","",IF(COUNTIF(BASE!$A:$A,PAUSAS!Y$3)=0,"",SUMIFS(BASE!$AA:$AA,BASE!$A:$A,PAUSAS!Y$3,BASE!$G:$G,PAUSAS!$B149)))</f>
        <v/>
      </c>
      <c r="Z149" s="28" t="str">
        <f>IF(Y149="","",IF(SUMIFS(METAS!$D:$D,METAS!$B:$B,PAUSAS!$E149)&gt;=Y149,0,Y149-SUMIFS(METAS!$D:$D,METAS!$B:$B,PAUSAS!$E149)))</f>
        <v/>
      </c>
      <c r="AA149" s="18" t="str">
        <f>IF($B149="","",IF(COUNTIF(BASE!$A:$A,PAUSAS!AA$3)=0,"",SUMIFS(BASE!$AA:$AA,BASE!$A:$A,PAUSAS!AA$3,BASE!$G:$G,PAUSAS!$B149)))</f>
        <v/>
      </c>
      <c r="AB149" s="18" t="str">
        <f>IF(AA149="","",IF(SUMIFS(METAS!$D:$D,METAS!$B:$B,PAUSAS!$E149)&gt;=AA149,0,AA149-SUMIFS(METAS!$D:$D,METAS!$B:$B,PAUSAS!$E149)))</f>
        <v/>
      </c>
      <c r="AC149" s="28" t="str">
        <f>IF($B149="","",IF(COUNTIF(BASE!$A:$A,PAUSAS!AC$3)=0,"",SUMIFS(BASE!$AA:$AA,BASE!$A:$A,PAUSAS!AC$3,BASE!$G:$G,PAUSAS!$B149)))</f>
        <v/>
      </c>
      <c r="AD149" s="28" t="str">
        <f>IF(AC149="","",IF(SUMIFS(METAS!$D:$D,METAS!$B:$B,PAUSAS!$E149)&gt;=AC149,0,AC149-SUMIFS(METAS!$D:$D,METAS!$B:$B,PAUSAS!$E149)))</f>
        <v/>
      </c>
      <c r="AE149" s="18" t="str">
        <f>IF($B149="","",IF(COUNTIF(BASE!$A:$A,PAUSAS!AE$3)=0,"",SUMIFS(BASE!$AA:$AA,BASE!$A:$A,PAUSAS!AE$3,BASE!$G:$G,PAUSAS!$B149)))</f>
        <v/>
      </c>
      <c r="AF149" s="18" t="str">
        <f>IF(AE149="","",IF(SUMIFS(METAS!$D:$D,METAS!$B:$B,PAUSAS!$E149)&gt;=AE149,0,AE149-SUMIFS(METAS!$D:$D,METAS!$B:$B,PAUSAS!$E149)))</f>
        <v/>
      </c>
      <c r="AG149" s="28" t="str">
        <f>IF($B149="","",IF(COUNTIF(BASE!$A:$A,PAUSAS!AG$3)=0,"",SUMIFS(BASE!$AA:$AA,BASE!$A:$A,PAUSAS!AG$3,BASE!$G:$G,PAUSAS!$B149)))</f>
        <v/>
      </c>
      <c r="AH149" s="28" t="str">
        <f>IF(AG149="","",IF(SUMIFS(METAS!$D:$D,METAS!$B:$B,PAUSAS!$E149)&gt;=AG149,0,AG149-SUMIFS(METAS!$D:$D,METAS!$B:$B,PAUSAS!$E149)))</f>
        <v/>
      </c>
      <c r="AI149" s="18" t="str">
        <f>IF($B149="","",IF(COUNTIF(BASE!$A:$A,PAUSAS!AI$3)=0,"",SUMIFS(BASE!$AA:$AA,BASE!$A:$A,PAUSAS!AI$3,BASE!$G:$G,PAUSAS!$B149)))</f>
        <v/>
      </c>
      <c r="AJ149" s="18" t="str">
        <f>IF(AI149="","",IF(SUMIFS(METAS!$D:$D,METAS!$B:$B,PAUSAS!$E149)&gt;=AI149,0,AI149-SUMIFS(METAS!$D:$D,METAS!$B:$B,PAUSAS!$E149)))</f>
        <v/>
      </c>
      <c r="AK149" s="28" t="str">
        <f>IF($B149="","",IF(COUNTIF(BASE!$A:$A,PAUSAS!AK$3)=0,"",SUMIFS(BASE!$AA:$AA,BASE!$A:$A,PAUSAS!AK$3,BASE!$G:$G,PAUSAS!$B149)))</f>
        <v/>
      </c>
      <c r="AL149" s="28" t="str">
        <f>IF(AK149="","",IF(SUMIFS(METAS!$D:$D,METAS!$B:$B,PAUSAS!$E149)&gt;=AK149,0,AK149-SUMIFS(METAS!$D:$D,METAS!$B:$B,PAUSAS!$E149)))</f>
        <v/>
      </c>
      <c r="AM149" s="18" t="str">
        <f>IF($B149="","",IF(COUNTIF(BASE!$A:$A,PAUSAS!AM$3)=0,"",SUMIFS(BASE!$AA:$AA,BASE!$A:$A,PAUSAS!AM$3,BASE!$G:$G,PAUSAS!$B149)))</f>
        <v/>
      </c>
      <c r="AN149" s="18" t="str">
        <f>IF(AM149="","",IF(SUMIFS(METAS!$D:$D,METAS!$B:$B,PAUSAS!$E149)&gt;=AM149,0,AM149-SUMIFS(METAS!$D:$D,METAS!$B:$B,PAUSAS!$E149)))</f>
        <v/>
      </c>
      <c r="AO149" s="28" t="str">
        <f>IF($B149="","",IF(COUNTIF(BASE!$A:$A,PAUSAS!AO$3)=0,"",SUMIFS(BASE!$AA:$AA,BASE!$A:$A,PAUSAS!AO$3,BASE!$G:$G,PAUSAS!$B149)))</f>
        <v/>
      </c>
      <c r="AP149" s="28" t="str">
        <f>IF(AO149="","",IF(SUMIFS(METAS!$D:$D,METAS!$B:$B,PAUSAS!$E149)&gt;=AO149,0,AO149-SUMIFS(METAS!$D:$D,METAS!$B:$B,PAUSAS!$E149)))</f>
        <v/>
      </c>
      <c r="AQ149" s="18" t="str">
        <f>IF($B149="","",IF(COUNTIF(BASE!$A:$A,PAUSAS!AQ$3)=0,"",SUMIFS(BASE!$AA:$AA,BASE!$A:$A,PAUSAS!AQ$3,BASE!$G:$G,PAUSAS!$B149)))</f>
        <v/>
      </c>
      <c r="AR149" s="18" t="str">
        <f>IF(AQ149="","",IF(SUMIFS(METAS!$D:$D,METAS!$B:$B,PAUSAS!$E149)&gt;=AQ149,0,AQ149-SUMIFS(METAS!$D:$D,METAS!$B:$B,PAUSAS!$E149)))</f>
        <v/>
      </c>
      <c r="AS149" s="28" t="str">
        <f>IF($B149="","",IF(COUNTIF(BASE!$A:$A,PAUSAS!AS$3)=0,"",SUMIFS(BASE!$AA:$AA,BASE!$A:$A,PAUSAS!AS$3,BASE!$G:$G,PAUSAS!$B149)))</f>
        <v/>
      </c>
      <c r="AT149" s="28" t="str">
        <f>IF(AS149="","",IF(SUMIFS(METAS!$D:$D,METAS!$B:$B,PAUSAS!$E149)&gt;=AS149,0,AS149-SUMIFS(METAS!$D:$D,METAS!$B:$B,PAUSAS!$E149)))</f>
        <v/>
      </c>
      <c r="AU149" s="18" t="str">
        <f>IF($B149="","",IF(COUNTIF(BASE!$A:$A,PAUSAS!AU$3)=0,"",SUMIFS(BASE!$AA:$AA,BASE!$A:$A,PAUSAS!AU$3,BASE!$G:$G,PAUSAS!$B149)))</f>
        <v/>
      </c>
      <c r="AV149" s="18" t="str">
        <f>IF(AU149="","",IF(SUMIFS(METAS!$D:$D,METAS!$B:$B,PAUSAS!$E149)&gt;=AU149,0,AU149-SUMIFS(METAS!$D:$D,METAS!$B:$B,PAUSAS!$E149)))</f>
        <v/>
      </c>
      <c r="AW149" s="28" t="str">
        <f>IF($B149="","",IF(COUNTIF(BASE!$A:$A,PAUSAS!AW$3)=0,"",SUMIFS(BASE!$AA:$AA,BASE!$A:$A,PAUSAS!AW$3,BASE!$G:$G,PAUSAS!$B149)))</f>
        <v/>
      </c>
      <c r="AX149" s="28" t="str">
        <f>IF(AW149="","",IF(SUMIFS(METAS!$D:$D,METAS!$B:$B,PAUSAS!$E149)&gt;=AW149,0,AW149-SUMIFS(METAS!$D:$D,METAS!$B:$B,PAUSAS!$E149)))</f>
        <v/>
      </c>
      <c r="AY149" s="18" t="str">
        <f>IF($B149="","",IF(COUNTIF(BASE!$A:$A,PAUSAS!AY$3)=0,"",SUMIFS(BASE!$AA:$AA,BASE!$A:$A,PAUSAS!AY$3,BASE!$G:$G,PAUSAS!$B149)))</f>
        <v/>
      </c>
      <c r="AZ149" s="18" t="str">
        <f>IF(AY149="","",IF(SUMIFS(METAS!$D:$D,METAS!$B:$B,PAUSAS!$E149)&gt;=AY149,0,AY149-SUMIFS(METAS!$D:$D,METAS!$B:$B,PAUSAS!$E149)))</f>
        <v/>
      </c>
      <c r="BA149" s="28" t="str">
        <f>IF($B149="","",IF(COUNTIF(BASE!$A:$A,PAUSAS!BA$3)=0,"",SUMIFS(BASE!$AA:$AA,BASE!$A:$A,PAUSAS!BA$3,BASE!$G:$G,PAUSAS!$B149)))</f>
        <v/>
      </c>
      <c r="BB149" s="28" t="str">
        <f>IF(BA149="","",IF(SUMIFS(METAS!$D:$D,METAS!$B:$B,PAUSAS!$E149)&gt;=BA149,0,BA149-SUMIFS(METAS!$D:$D,METAS!$B:$B,PAUSAS!$E149)))</f>
        <v/>
      </c>
      <c r="BC149" s="18" t="str">
        <f>IF($B149="","",IF(COUNTIF(BASE!$A:$A,PAUSAS!BC$3)=0,"",SUMIFS(BASE!$AA:$AA,BASE!$A:$A,PAUSAS!BC$3,BASE!$G:$G,PAUSAS!$B149)))</f>
        <v/>
      </c>
      <c r="BD149" s="18" t="str">
        <f>IF(BC149="","",IF(SUMIFS(METAS!$D:$D,METAS!$B:$B,PAUSAS!$E149)&gt;=BC149,0,BC149-SUMIFS(METAS!$D:$D,METAS!$B:$B,PAUSAS!$E149)))</f>
        <v/>
      </c>
      <c r="BE149" s="28" t="str">
        <f>IF($B149="","",IF(COUNTIF(BASE!$A:$A,PAUSAS!BE$3)=0,"",SUMIFS(BASE!$AA:$AA,BASE!$A:$A,PAUSAS!BE$3,BASE!$G:$G,PAUSAS!$B149)))</f>
        <v/>
      </c>
      <c r="BF149" s="28" t="str">
        <f>IF(BE149="","",IF(SUMIFS(METAS!$D:$D,METAS!$B:$B,PAUSAS!$E149)&gt;=BE149,0,BE149-SUMIFS(METAS!$D:$D,METAS!$B:$B,PAUSAS!$E149)))</f>
        <v/>
      </c>
      <c r="BG149" s="18" t="str">
        <f>IF($B149="","",IF(COUNTIF(BASE!$A:$A,PAUSAS!BG$3)=0,"",SUMIFS(BASE!$AA:$AA,BASE!$A:$A,PAUSAS!BG$3,BASE!$G:$G,PAUSAS!$B149)))</f>
        <v/>
      </c>
      <c r="BH149" s="18" t="str">
        <f>IF(BG149="","",IF(SUMIFS(METAS!$D:$D,METAS!$B:$B,PAUSAS!$E149)&gt;=BG149,0,BG149-SUMIFS(METAS!$D:$D,METAS!$B:$B,PAUSAS!$E149)))</f>
        <v/>
      </c>
      <c r="BI149" s="28" t="str">
        <f>IF($B149="","",IF(COUNTIF(BASE!$A:$A,PAUSAS!BI$3)=0,"",SUMIFS(BASE!$AA:$AA,BASE!$A:$A,PAUSAS!BI$3,BASE!$G:$G,PAUSAS!$B149)))</f>
        <v/>
      </c>
      <c r="BJ149" s="28" t="str">
        <f>IF(BI149="","",IF(SUMIFS(METAS!$D:$D,METAS!$B:$B,PAUSAS!$E149)&gt;=BI149,0,BI149-SUMIFS(METAS!$D:$D,METAS!$B:$B,PAUSAS!$E149)))</f>
        <v/>
      </c>
      <c r="BK149" s="18" t="str">
        <f>IF($B149="","",IF(COUNTIF(BASE!$A:$A,PAUSAS!BK$3)=0,"",SUMIFS(BASE!$AA:$AA,BASE!$A:$A,PAUSAS!BK$3,BASE!$G:$G,PAUSAS!$B149)))</f>
        <v/>
      </c>
      <c r="BL149" s="18" t="str">
        <f>IF(BK149="","",IF(SUMIFS(METAS!$D:$D,METAS!$B:$B,PAUSAS!$E149)&gt;=BK149,0,BK149-SUMIFS(METAS!$D:$D,METAS!$B:$B,PAUSAS!$E149)))</f>
        <v/>
      </c>
      <c r="BM149" s="28" t="str">
        <f>IF($B149="","",IF(COUNTIF(BASE!$A:$A,PAUSAS!BM$3)=0,"",SUMIFS(BASE!$AA:$AA,BASE!$A:$A,PAUSAS!BM$3,BASE!$G:$G,PAUSAS!$B149)))</f>
        <v/>
      </c>
      <c r="BN149" s="28" t="str">
        <f>IF(BM149="","",IF(SUMIFS(METAS!$D:$D,METAS!$B:$B,PAUSAS!$E149)&gt;=BM149,0,BM149-SUMIFS(METAS!$D:$D,METAS!$B:$B,PAUSAS!$E149)))</f>
        <v/>
      </c>
      <c r="BO149" s="18" t="str">
        <f>IF($B149="","",IF(COUNTIF(BASE!$A:$A,PAUSAS!BO$3)=0,"",SUMIFS(BASE!$AA:$AA,BASE!$A:$A,PAUSAS!BO$3,BASE!$G:$G,PAUSAS!$B149)))</f>
        <v/>
      </c>
      <c r="BP149" s="18" t="str">
        <f>IF(BO149="","",IF(SUMIFS(METAS!$D:$D,METAS!$B:$B,PAUSAS!$E149)&gt;=BO149,0,BO149-SUMIFS(METAS!$D:$D,METAS!$B:$B,PAUSAS!$E149)))</f>
        <v/>
      </c>
      <c r="BQ149" s="28" t="str">
        <f>IF($B149="","",IF(COUNTIF(BASE!$A:$A,PAUSAS!BQ$3)=0,"",SUMIFS(BASE!$AA:$AA,BASE!$A:$A,PAUSAS!BQ$3,BASE!$G:$G,PAUSAS!$B149)))</f>
        <v/>
      </c>
      <c r="BR149" s="28" t="str">
        <f>IF(BQ149="","",IF(SUMIFS(METAS!$D:$D,METAS!$B:$B,PAUSAS!$E149)&gt;=BQ149,0,BQ149-SUMIFS(METAS!$D:$D,METAS!$B:$B,PAUSAS!$E149)))</f>
        <v/>
      </c>
      <c r="BS149" s="18" t="str">
        <f>IF($B149="","",IF(COUNTIF(BASE!$A:$A,PAUSAS!BS$3)=0,"",SUMIFS(BASE!$AA:$AA,BASE!$A:$A,PAUSAS!BS$3,BASE!$G:$G,PAUSAS!$B149)))</f>
        <v/>
      </c>
      <c r="BT149" s="18" t="str">
        <f>IF(BS149="","",IF(SUMIFS(METAS!$D:$D,METAS!$B:$B,PAUSAS!$E149)&gt;=BS149,0,BS149-SUMIFS(METAS!$D:$D,METAS!$B:$B,PAUSAS!$E149)))</f>
        <v/>
      </c>
      <c r="BU149" s="28" t="str">
        <f>IF($B149="","",IF(COUNTIF(BASE!$A:$A,PAUSAS!BU$3)=0,"",SUMIFS(BASE!$AA:$AA,BASE!$A:$A,PAUSAS!BU$3,BASE!$G:$G,PAUSAS!$B149)))</f>
        <v/>
      </c>
      <c r="BV149" s="28" t="str">
        <f>IF(BU149="","",IF(SUMIFS(METAS!$D:$D,METAS!$B:$B,PAUSAS!$E149)&gt;=BU149,0,BU149-SUMIFS(METAS!$D:$D,METAS!$B:$B,PAUSAS!$E149)))</f>
        <v/>
      </c>
    </row>
    <row r="150" spans="2:74" s="8" customFormat="1" x14ac:dyDescent="0.25">
      <c r="B150" s="50"/>
      <c r="C150" s="16" t="str">
        <f>IF($B150="","",VLOOKUP($B150,EQUIPE!$B:$E,2,0))</f>
        <v/>
      </c>
      <c r="D150" s="16" t="str">
        <f>IF($B150="","",VLOOKUP($B150,EQUIPE!$B:$F,5,0))</f>
        <v/>
      </c>
      <c r="E150" s="18" t="str">
        <f>IF($B150="","",VLOOKUP($B150,EQUIPE!$B:$E,3,0))</f>
        <v/>
      </c>
      <c r="F150" s="16" t="str">
        <f>IF($B150="","",VLOOKUP($B150,EQUIPE!$B:$E,4,0))</f>
        <v/>
      </c>
      <c r="H150" s="18" t="str">
        <f>IF($B150="","",SUMIFS(ABS!$H:$H,ABS!$B:$B,PAUSAS!$B150)*SUMIFS(METAS!$D:$D,METAS!$B:$B,PAUSAS!$E150))</f>
        <v/>
      </c>
      <c r="I150" s="18" t="str">
        <f t="shared" si="5"/>
        <v/>
      </c>
      <c r="J150" s="18" t="str">
        <f t="shared" si="6"/>
        <v/>
      </c>
      <c r="K150" s="19" t="str">
        <f t="shared" si="7"/>
        <v/>
      </c>
      <c r="M150" s="28" t="str">
        <f>IF($B150="","",IF(COUNTIF(BASE!$A:$A,PAUSAS!M$3)=0,"",SUMIFS(BASE!$AA:$AA,BASE!$A:$A,PAUSAS!M$3,BASE!$G:$G,PAUSAS!$B150)))</f>
        <v/>
      </c>
      <c r="N150" s="28" t="str">
        <f>IF(M150="","",IF(SUMIFS(METAS!$D:$D,METAS!$B:$B,PAUSAS!$E150)&gt;=M150,0,M150-SUMIFS(METAS!$D:$D,METAS!$B:$B,PAUSAS!$E150)))</f>
        <v/>
      </c>
      <c r="O150" s="18" t="str">
        <f>IF($B150="","",IF(COUNTIF(BASE!$A:$A,PAUSAS!O$3)=0,"",SUMIFS(BASE!$AA:$AA,BASE!$A:$A,PAUSAS!O$3,BASE!$G:$G,PAUSAS!$B150)))</f>
        <v/>
      </c>
      <c r="P150" s="18" t="str">
        <f>IF(O150="","",IF(SUMIFS(METAS!$D:$D,METAS!$B:$B,PAUSAS!$E150)&gt;=O150,0,O150-SUMIFS(METAS!$D:$D,METAS!$B:$B,PAUSAS!$E150)))</f>
        <v/>
      </c>
      <c r="Q150" s="28" t="str">
        <f>IF($B150="","",IF(COUNTIF(BASE!$A:$A,PAUSAS!Q$3)=0,"",SUMIFS(BASE!$AA:$AA,BASE!$A:$A,PAUSAS!Q$3,BASE!$G:$G,PAUSAS!$B150)))</f>
        <v/>
      </c>
      <c r="R150" s="28" t="str">
        <f>IF(Q150="","",IF(SUMIFS(METAS!$D:$D,METAS!$B:$B,PAUSAS!$E150)&gt;=Q150,0,Q150-SUMIFS(METAS!$D:$D,METAS!$B:$B,PAUSAS!$E150)))</f>
        <v/>
      </c>
      <c r="S150" s="18" t="str">
        <f>IF($B150="","",IF(COUNTIF(BASE!$A:$A,PAUSAS!S$3)=0,"",SUMIFS(BASE!$AA:$AA,BASE!$A:$A,PAUSAS!S$3,BASE!$G:$G,PAUSAS!$B150)))</f>
        <v/>
      </c>
      <c r="T150" s="18" t="str">
        <f>IF(S150="","",IF(SUMIFS(METAS!$D:$D,METAS!$B:$B,PAUSAS!$E150)&gt;=S150,0,S150-SUMIFS(METAS!$D:$D,METAS!$B:$B,PAUSAS!$E150)))</f>
        <v/>
      </c>
      <c r="U150" s="28" t="str">
        <f>IF($B150="","",IF(COUNTIF(BASE!$A:$A,PAUSAS!U$3)=0,"",SUMIFS(BASE!$AA:$AA,BASE!$A:$A,PAUSAS!U$3,BASE!$G:$G,PAUSAS!$B150)))</f>
        <v/>
      </c>
      <c r="V150" s="28" t="str">
        <f>IF(U150="","",IF(SUMIFS(METAS!$D:$D,METAS!$B:$B,PAUSAS!$E150)&gt;=U150,0,U150-SUMIFS(METAS!$D:$D,METAS!$B:$B,PAUSAS!$E150)))</f>
        <v/>
      </c>
      <c r="W150" s="18" t="str">
        <f>IF($B150="","",IF(COUNTIF(BASE!$A:$A,PAUSAS!W$3)=0,"",SUMIFS(BASE!$AA:$AA,BASE!$A:$A,PAUSAS!W$3,BASE!$G:$G,PAUSAS!$B150)))</f>
        <v/>
      </c>
      <c r="X150" s="18" t="str">
        <f>IF(W150="","",IF(SUMIFS(METAS!$D:$D,METAS!$B:$B,PAUSAS!$E150)&gt;=W150,0,W150-SUMIFS(METAS!$D:$D,METAS!$B:$B,PAUSAS!$E150)))</f>
        <v/>
      </c>
      <c r="Y150" s="28" t="str">
        <f>IF($B150="","",IF(COUNTIF(BASE!$A:$A,PAUSAS!Y$3)=0,"",SUMIFS(BASE!$AA:$AA,BASE!$A:$A,PAUSAS!Y$3,BASE!$G:$G,PAUSAS!$B150)))</f>
        <v/>
      </c>
      <c r="Z150" s="28" t="str">
        <f>IF(Y150="","",IF(SUMIFS(METAS!$D:$D,METAS!$B:$B,PAUSAS!$E150)&gt;=Y150,0,Y150-SUMIFS(METAS!$D:$D,METAS!$B:$B,PAUSAS!$E150)))</f>
        <v/>
      </c>
      <c r="AA150" s="18" t="str">
        <f>IF($B150="","",IF(COUNTIF(BASE!$A:$A,PAUSAS!AA$3)=0,"",SUMIFS(BASE!$AA:$AA,BASE!$A:$A,PAUSAS!AA$3,BASE!$G:$G,PAUSAS!$B150)))</f>
        <v/>
      </c>
      <c r="AB150" s="18" t="str">
        <f>IF(AA150="","",IF(SUMIFS(METAS!$D:$D,METAS!$B:$B,PAUSAS!$E150)&gt;=AA150,0,AA150-SUMIFS(METAS!$D:$D,METAS!$B:$B,PAUSAS!$E150)))</f>
        <v/>
      </c>
      <c r="AC150" s="28" t="str">
        <f>IF($B150="","",IF(COUNTIF(BASE!$A:$A,PAUSAS!AC$3)=0,"",SUMIFS(BASE!$AA:$AA,BASE!$A:$A,PAUSAS!AC$3,BASE!$G:$G,PAUSAS!$B150)))</f>
        <v/>
      </c>
      <c r="AD150" s="28" t="str">
        <f>IF(AC150="","",IF(SUMIFS(METAS!$D:$D,METAS!$B:$B,PAUSAS!$E150)&gt;=AC150,0,AC150-SUMIFS(METAS!$D:$D,METAS!$B:$B,PAUSAS!$E150)))</f>
        <v/>
      </c>
      <c r="AE150" s="18" t="str">
        <f>IF($B150="","",IF(COUNTIF(BASE!$A:$A,PAUSAS!AE$3)=0,"",SUMIFS(BASE!$AA:$AA,BASE!$A:$A,PAUSAS!AE$3,BASE!$G:$G,PAUSAS!$B150)))</f>
        <v/>
      </c>
      <c r="AF150" s="18" t="str">
        <f>IF(AE150="","",IF(SUMIFS(METAS!$D:$D,METAS!$B:$B,PAUSAS!$E150)&gt;=AE150,0,AE150-SUMIFS(METAS!$D:$D,METAS!$B:$B,PAUSAS!$E150)))</f>
        <v/>
      </c>
      <c r="AG150" s="28" t="str">
        <f>IF($B150="","",IF(COUNTIF(BASE!$A:$A,PAUSAS!AG$3)=0,"",SUMIFS(BASE!$AA:$AA,BASE!$A:$A,PAUSAS!AG$3,BASE!$G:$G,PAUSAS!$B150)))</f>
        <v/>
      </c>
      <c r="AH150" s="28" t="str">
        <f>IF(AG150="","",IF(SUMIFS(METAS!$D:$D,METAS!$B:$B,PAUSAS!$E150)&gt;=AG150,0,AG150-SUMIFS(METAS!$D:$D,METAS!$B:$B,PAUSAS!$E150)))</f>
        <v/>
      </c>
      <c r="AI150" s="18" t="str">
        <f>IF($B150="","",IF(COUNTIF(BASE!$A:$A,PAUSAS!AI$3)=0,"",SUMIFS(BASE!$AA:$AA,BASE!$A:$A,PAUSAS!AI$3,BASE!$G:$G,PAUSAS!$B150)))</f>
        <v/>
      </c>
      <c r="AJ150" s="18" t="str">
        <f>IF(AI150="","",IF(SUMIFS(METAS!$D:$D,METAS!$B:$B,PAUSAS!$E150)&gt;=AI150,0,AI150-SUMIFS(METAS!$D:$D,METAS!$B:$B,PAUSAS!$E150)))</f>
        <v/>
      </c>
      <c r="AK150" s="28" t="str">
        <f>IF($B150="","",IF(COUNTIF(BASE!$A:$A,PAUSAS!AK$3)=0,"",SUMIFS(BASE!$AA:$AA,BASE!$A:$A,PAUSAS!AK$3,BASE!$G:$G,PAUSAS!$B150)))</f>
        <v/>
      </c>
      <c r="AL150" s="28" t="str">
        <f>IF(AK150="","",IF(SUMIFS(METAS!$D:$D,METAS!$B:$B,PAUSAS!$E150)&gt;=AK150,0,AK150-SUMIFS(METAS!$D:$D,METAS!$B:$B,PAUSAS!$E150)))</f>
        <v/>
      </c>
      <c r="AM150" s="18" t="str">
        <f>IF($B150="","",IF(COUNTIF(BASE!$A:$A,PAUSAS!AM$3)=0,"",SUMIFS(BASE!$AA:$AA,BASE!$A:$A,PAUSAS!AM$3,BASE!$G:$G,PAUSAS!$B150)))</f>
        <v/>
      </c>
      <c r="AN150" s="18" t="str">
        <f>IF(AM150="","",IF(SUMIFS(METAS!$D:$D,METAS!$B:$B,PAUSAS!$E150)&gt;=AM150,0,AM150-SUMIFS(METAS!$D:$D,METAS!$B:$B,PAUSAS!$E150)))</f>
        <v/>
      </c>
      <c r="AO150" s="28" t="str">
        <f>IF($B150="","",IF(COUNTIF(BASE!$A:$A,PAUSAS!AO$3)=0,"",SUMIFS(BASE!$AA:$AA,BASE!$A:$A,PAUSAS!AO$3,BASE!$G:$G,PAUSAS!$B150)))</f>
        <v/>
      </c>
      <c r="AP150" s="28" t="str">
        <f>IF(AO150="","",IF(SUMIFS(METAS!$D:$D,METAS!$B:$B,PAUSAS!$E150)&gt;=AO150,0,AO150-SUMIFS(METAS!$D:$D,METAS!$B:$B,PAUSAS!$E150)))</f>
        <v/>
      </c>
      <c r="AQ150" s="18" t="str">
        <f>IF($B150="","",IF(COUNTIF(BASE!$A:$A,PAUSAS!AQ$3)=0,"",SUMIFS(BASE!$AA:$AA,BASE!$A:$A,PAUSAS!AQ$3,BASE!$G:$G,PAUSAS!$B150)))</f>
        <v/>
      </c>
      <c r="AR150" s="18" t="str">
        <f>IF(AQ150="","",IF(SUMIFS(METAS!$D:$D,METAS!$B:$B,PAUSAS!$E150)&gt;=AQ150,0,AQ150-SUMIFS(METAS!$D:$D,METAS!$B:$B,PAUSAS!$E150)))</f>
        <v/>
      </c>
      <c r="AS150" s="28" t="str">
        <f>IF($B150="","",IF(COUNTIF(BASE!$A:$A,PAUSAS!AS$3)=0,"",SUMIFS(BASE!$AA:$AA,BASE!$A:$A,PAUSAS!AS$3,BASE!$G:$G,PAUSAS!$B150)))</f>
        <v/>
      </c>
      <c r="AT150" s="28" t="str">
        <f>IF(AS150="","",IF(SUMIFS(METAS!$D:$D,METAS!$B:$B,PAUSAS!$E150)&gt;=AS150,0,AS150-SUMIFS(METAS!$D:$D,METAS!$B:$B,PAUSAS!$E150)))</f>
        <v/>
      </c>
      <c r="AU150" s="18" t="str">
        <f>IF($B150="","",IF(COUNTIF(BASE!$A:$A,PAUSAS!AU$3)=0,"",SUMIFS(BASE!$AA:$AA,BASE!$A:$A,PAUSAS!AU$3,BASE!$G:$G,PAUSAS!$B150)))</f>
        <v/>
      </c>
      <c r="AV150" s="18" t="str">
        <f>IF(AU150="","",IF(SUMIFS(METAS!$D:$D,METAS!$B:$B,PAUSAS!$E150)&gt;=AU150,0,AU150-SUMIFS(METAS!$D:$D,METAS!$B:$B,PAUSAS!$E150)))</f>
        <v/>
      </c>
      <c r="AW150" s="28" t="str">
        <f>IF($B150="","",IF(COUNTIF(BASE!$A:$A,PAUSAS!AW$3)=0,"",SUMIFS(BASE!$AA:$AA,BASE!$A:$A,PAUSAS!AW$3,BASE!$G:$G,PAUSAS!$B150)))</f>
        <v/>
      </c>
      <c r="AX150" s="28" t="str">
        <f>IF(AW150="","",IF(SUMIFS(METAS!$D:$D,METAS!$B:$B,PAUSAS!$E150)&gt;=AW150,0,AW150-SUMIFS(METAS!$D:$D,METAS!$B:$B,PAUSAS!$E150)))</f>
        <v/>
      </c>
      <c r="AY150" s="18" t="str">
        <f>IF($B150="","",IF(COUNTIF(BASE!$A:$A,PAUSAS!AY$3)=0,"",SUMIFS(BASE!$AA:$AA,BASE!$A:$A,PAUSAS!AY$3,BASE!$G:$G,PAUSAS!$B150)))</f>
        <v/>
      </c>
      <c r="AZ150" s="18" t="str">
        <f>IF(AY150="","",IF(SUMIFS(METAS!$D:$D,METAS!$B:$B,PAUSAS!$E150)&gt;=AY150,0,AY150-SUMIFS(METAS!$D:$D,METAS!$B:$B,PAUSAS!$E150)))</f>
        <v/>
      </c>
      <c r="BA150" s="28" t="str">
        <f>IF($B150="","",IF(COUNTIF(BASE!$A:$A,PAUSAS!BA$3)=0,"",SUMIFS(BASE!$AA:$AA,BASE!$A:$A,PAUSAS!BA$3,BASE!$G:$G,PAUSAS!$B150)))</f>
        <v/>
      </c>
      <c r="BB150" s="28" t="str">
        <f>IF(BA150="","",IF(SUMIFS(METAS!$D:$D,METAS!$B:$B,PAUSAS!$E150)&gt;=BA150,0,BA150-SUMIFS(METAS!$D:$D,METAS!$B:$B,PAUSAS!$E150)))</f>
        <v/>
      </c>
      <c r="BC150" s="18" t="str">
        <f>IF($B150="","",IF(COUNTIF(BASE!$A:$A,PAUSAS!BC$3)=0,"",SUMIFS(BASE!$AA:$AA,BASE!$A:$A,PAUSAS!BC$3,BASE!$G:$G,PAUSAS!$B150)))</f>
        <v/>
      </c>
      <c r="BD150" s="18" t="str">
        <f>IF(BC150="","",IF(SUMIFS(METAS!$D:$D,METAS!$B:$B,PAUSAS!$E150)&gt;=BC150,0,BC150-SUMIFS(METAS!$D:$D,METAS!$B:$B,PAUSAS!$E150)))</f>
        <v/>
      </c>
      <c r="BE150" s="28" t="str">
        <f>IF($B150="","",IF(COUNTIF(BASE!$A:$A,PAUSAS!BE$3)=0,"",SUMIFS(BASE!$AA:$AA,BASE!$A:$A,PAUSAS!BE$3,BASE!$G:$G,PAUSAS!$B150)))</f>
        <v/>
      </c>
      <c r="BF150" s="28" t="str">
        <f>IF(BE150="","",IF(SUMIFS(METAS!$D:$D,METAS!$B:$B,PAUSAS!$E150)&gt;=BE150,0,BE150-SUMIFS(METAS!$D:$D,METAS!$B:$B,PAUSAS!$E150)))</f>
        <v/>
      </c>
      <c r="BG150" s="18" t="str">
        <f>IF($B150="","",IF(COUNTIF(BASE!$A:$A,PAUSAS!BG$3)=0,"",SUMIFS(BASE!$AA:$AA,BASE!$A:$A,PAUSAS!BG$3,BASE!$G:$G,PAUSAS!$B150)))</f>
        <v/>
      </c>
      <c r="BH150" s="18" t="str">
        <f>IF(BG150="","",IF(SUMIFS(METAS!$D:$D,METAS!$B:$B,PAUSAS!$E150)&gt;=BG150,0,BG150-SUMIFS(METAS!$D:$D,METAS!$B:$B,PAUSAS!$E150)))</f>
        <v/>
      </c>
      <c r="BI150" s="28" t="str">
        <f>IF($B150="","",IF(COUNTIF(BASE!$A:$A,PAUSAS!BI$3)=0,"",SUMIFS(BASE!$AA:$AA,BASE!$A:$A,PAUSAS!BI$3,BASE!$G:$G,PAUSAS!$B150)))</f>
        <v/>
      </c>
      <c r="BJ150" s="28" t="str">
        <f>IF(BI150="","",IF(SUMIFS(METAS!$D:$D,METAS!$B:$B,PAUSAS!$E150)&gt;=BI150,0,BI150-SUMIFS(METAS!$D:$D,METAS!$B:$B,PAUSAS!$E150)))</f>
        <v/>
      </c>
      <c r="BK150" s="18" t="str">
        <f>IF($B150="","",IF(COUNTIF(BASE!$A:$A,PAUSAS!BK$3)=0,"",SUMIFS(BASE!$AA:$AA,BASE!$A:$A,PAUSAS!BK$3,BASE!$G:$G,PAUSAS!$B150)))</f>
        <v/>
      </c>
      <c r="BL150" s="18" t="str">
        <f>IF(BK150="","",IF(SUMIFS(METAS!$D:$D,METAS!$B:$B,PAUSAS!$E150)&gt;=BK150,0,BK150-SUMIFS(METAS!$D:$D,METAS!$B:$B,PAUSAS!$E150)))</f>
        <v/>
      </c>
      <c r="BM150" s="28" t="str">
        <f>IF($B150="","",IF(COUNTIF(BASE!$A:$A,PAUSAS!BM$3)=0,"",SUMIFS(BASE!$AA:$AA,BASE!$A:$A,PAUSAS!BM$3,BASE!$G:$G,PAUSAS!$B150)))</f>
        <v/>
      </c>
      <c r="BN150" s="28" t="str">
        <f>IF(BM150="","",IF(SUMIFS(METAS!$D:$D,METAS!$B:$B,PAUSAS!$E150)&gt;=BM150,0,BM150-SUMIFS(METAS!$D:$D,METAS!$B:$B,PAUSAS!$E150)))</f>
        <v/>
      </c>
      <c r="BO150" s="18" t="str">
        <f>IF($B150="","",IF(COUNTIF(BASE!$A:$A,PAUSAS!BO$3)=0,"",SUMIFS(BASE!$AA:$AA,BASE!$A:$A,PAUSAS!BO$3,BASE!$G:$G,PAUSAS!$B150)))</f>
        <v/>
      </c>
      <c r="BP150" s="18" t="str">
        <f>IF(BO150="","",IF(SUMIFS(METAS!$D:$D,METAS!$B:$B,PAUSAS!$E150)&gt;=BO150,0,BO150-SUMIFS(METAS!$D:$D,METAS!$B:$B,PAUSAS!$E150)))</f>
        <v/>
      </c>
      <c r="BQ150" s="28" t="str">
        <f>IF($B150="","",IF(COUNTIF(BASE!$A:$A,PAUSAS!BQ$3)=0,"",SUMIFS(BASE!$AA:$AA,BASE!$A:$A,PAUSAS!BQ$3,BASE!$G:$G,PAUSAS!$B150)))</f>
        <v/>
      </c>
      <c r="BR150" s="28" t="str">
        <f>IF(BQ150="","",IF(SUMIFS(METAS!$D:$D,METAS!$B:$B,PAUSAS!$E150)&gt;=BQ150,0,BQ150-SUMIFS(METAS!$D:$D,METAS!$B:$B,PAUSAS!$E150)))</f>
        <v/>
      </c>
      <c r="BS150" s="18" t="str">
        <f>IF($B150="","",IF(COUNTIF(BASE!$A:$A,PAUSAS!BS$3)=0,"",SUMIFS(BASE!$AA:$AA,BASE!$A:$A,PAUSAS!BS$3,BASE!$G:$G,PAUSAS!$B150)))</f>
        <v/>
      </c>
      <c r="BT150" s="18" t="str">
        <f>IF(BS150="","",IF(SUMIFS(METAS!$D:$D,METAS!$B:$B,PAUSAS!$E150)&gt;=BS150,0,BS150-SUMIFS(METAS!$D:$D,METAS!$B:$B,PAUSAS!$E150)))</f>
        <v/>
      </c>
      <c r="BU150" s="28" t="str">
        <f>IF($B150="","",IF(COUNTIF(BASE!$A:$A,PAUSAS!BU$3)=0,"",SUMIFS(BASE!$AA:$AA,BASE!$A:$A,PAUSAS!BU$3,BASE!$G:$G,PAUSAS!$B150)))</f>
        <v/>
      </c>
      <c r="BV150" s="28" t="str">
        <f>IF(BU150="","",IF(SUMIFS(METAS!$D:$D,METAS!$B:$B,PAUSAS!$E150)&gt;=BU150,0,BU150-SUMIFS(METAS!$D:$D,METAS!$B:$B,PAUSAS!$E150)))</f>
        <v/>
      </c>
    </row>
  </sheetData>
  <sheetProtection autoFilter="0"/>
  <autoFilter ref="B5:F150"/>
  <mergeCells count="62">
    <mergeCell ref="W3:X3"/>
    <mergeCell ref="Y3:Z3"/>
    <mergeCell ref="AA3:AB3"/>
    <mergeCell ref="AC3:AD3"/>
    <mergeCell ref="M3:N3"/>
    <mergeCell ref="O3:P3"/>
    <mergeCell ref="Q3:R3"/>
    <mergeCell ref="S3:T3"/>
    <mergeCell ref="U3:V3"/>
    <mergeCell ref="W2:X2"/>
    <mergeCell ref="BC3:BD3"/>
    <mergeCell ref="BE3:BF3"/>
    <mergeCell ref="BG3:BH3"/>
    <mergeCell ref="BI3:BJ3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M2:N2"/>
    <mergeCell ref="O2:P2"/>
    <mergeCell ref="Q2:R2"/>
    <mergeCell ref="S2:T2"/>
    <mergeCell ref="U2:V2"/>
    <mergeCell ref="AI2:AJ2"/>
    <mergeCell ref="BO3:BP3"/>
    <mergeCell ref="BQ3:BR3"/>
    <mergeCell ref="BS3:BT3"/>
    <mergeCell ref="BU3:BV3"/>
    <mergeCell ref="BK3:BL3"/>
    <mergeCell ref="BM3:BN3"/>
    <mergeCell ref="AO3:AP3"/>
    <mergeCell ref="BG2:BH2"/>
    <mergeCell ref="AK2:AL2"/>
    <mergeCell ref="AM2:AN2"/>
    <mergeCell ref="AO2:AP2"/>
    <mergeCell ref="AQ2:AR2"/>
    <mergeCell ref="AS2:AT2"/>
    <mergeCell ref="AU2:AV2"/>
    <mergeCell ref="AW2:AX2"/>
    <mergeCell ref="Y2:Z2"/>
    <mergeCell ref="AA2:AB2"/>
    <mergeCell ref="AC2:AD2"/>
    <mergeCell ref="AE2:AF2"/>
    <mergeCell ref="AG2:AH2"/>
    <mergeCell ref="AY2:AZ2"/>
    <mergeCell ref="BA2:BB2"/>
    <mergeCell ref="BC2:BD2"/>
    <mergeCell ref="BE2:BF2"/>
    <mergeCell ref="BU2:BV2"/>
    <mergeCell ref="BI2:BJ2"/>
    <mergeCell ref="BK2:BL2"/>
    <mergeCell ref="BM2:BN2"/>
    <mergeCell ref="BO2:BP2"/>
    <mergeCell ref="BQ2:BR2"/>
    <mergeCell ref="BS2:BT2"/>
  </mergeCells>
  <conditionalFormatting sqref="B1:B1048576">
    <cfRule type="duplicateValues" dxfId="14" priority="1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O6:BV20 O21:BV25 O38:BV60 O61:BV150 O29:BV29 O30:BV37 O27:BV28 O26:AD26 AG26:BV26" formula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80550ACF-833D-4A9A-9319-676CB1999171}">
            <xm:f>IF(AND($B6&lt;&gt;"",$K6&lt;SUMIFS(METAS!$E:$E,METAS!$B:$B,$E6)),1,0)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C6:F150 H6:K150</xm:sqref>
        </x14:conditionalFormatting>
        <x14:conditionalFormatting xmlns:xm="http://schemas.microsoft.com/office/excel/2006/main">
          <x14:cfRule type="expression" priority="5" id="{1456E9E0-D857-4F53-9586-33D689264B5C}">
            <xm:f>IF(AND($B53&lt;&gt;"",$K$6&lt;SUMIFS(METAS!$E:$E,METAS!$B:$B,$E53)),1,0)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D53:F150 H53:K150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>
    <tabColor rgb="FF00979F"/>
  </sheetPr>
  <dimension ref="A2:AX154"/>
  <sheetViews>
    <sheetView showGridLines="0" workbookViewId="0">
      <pane xSplit="3" ySplit="8" topLeftCell="D90" activePane="bottomRight" state="frozenSplit"/>
      <selection pane="topRight" activeCell="C25" sqref="C25"/>
      <selection pane="bottomLeft" activeCell="C25" sqref="C25"/>
      <selection pane="bottomRight"/>
    </sheetView>
  </sheetViews>
  <sheetFormatPr defaultRowHeight="15" x14ac:dyDescent="0.25"/>
  <cols>
    <col min="1" max="1" width="1.7109375" style="8" customWidth="1"/>
    <col min="2" max="2" width="9.140625" style="2"/>
    <col min="3" max="3" width="42.42578125" style="3" customWidth="1"/>
    <col min="4" max="4" width="35.42578125" style="3" customWidth="1"/>
    <col min="5" max="5" width="18.28515625" style="2" customWidth="1"/>
    <col min="6" max="6" width="42.42578125" style="3" customWidth="1"/>
    <col min="7" max="7" width="1.7109375" style="1" customWidth="1"/>
    <col min="8" max="11" width="7.42578125" style="6" customWidth="1"/>
    <col min="12" max="12" width="1.7109375" style="1" customWidth="1"/>
    <col min="13" max="13" width="21.140625" style="7" bestFit="1" customWidth="1"/>
    <col min="14" max="15" width="16.5703125" style="7" customWidth="1"/>
    <col min="16" max="16" width="1.7109375" style="1" customWidth="1"/>
    <col min="17" max="47" width="13.28515625" style="2" customWidth="1"/>
    <col min="48" max="48" width="13.28515625" style="2" hidden="1" customWidth="1"/>
    <col min="49" max="16384" width="9.140625" style="1"/>
  </cols>
  <sheetData>
    <row r="2" spans="2:49" s="8" customFormat="1" x14ac:dyDescent="0.25">
      <c r="B2" s="2"/>
      <c r="C2" s="3"/>
      <c r="D2" s="3"/>
      <c r="E2" s="2"/>
      <c r="F2" s="3"/>
      <c r="H2" s="6"/>
      <c r="I2" s="6"/>
      <c r="J2" s="6"/>
      <c r="K2" s="6"/>
      <c r="M2" s="7"/>
      <c r="N2" s="7"/>
      <c r="O2" s="27" t="s">
        <v>240</v>
      </c>
      <c r="Q2" s="22">
        <f t="shared" ref="Q2:AV2" si="0">COUNTIF(Q$9:Q$144,$O2)+COUNT(Q$9:Q$144)</f>
        <v>41</v>
      </c>
      <c r="R2" s="22">
        <f t="shared" si="0"/>
        <v>72</v>
      </c>
      <c r="S2" s="22">
        <f t="shared" si="0"/>
        <v>69</v>
      </c>
      <c r="T2" s="22">
        <f t="shared" si="0"/>
        <v>73</v>
      </c>
      <c r="U2" s="22">
        <f t="shared" si="0"/>
        <v>67</v>
      </c>
      <c r="V2" s="22">
        <f t="shared" si="0"/>
        <v>70</v>
      </c>
      <c r="W2" s="22">
        <f t="shared" si="0"/>
        <v>36</v>
      </c>
      <c r="X2" s="22">
        <f t="shared" si="0"/>
        <v>72</v>
      </c>
      <c r="Y2" s="22">
        <f t="shared" si="0"/>
        <v>68</v>
      </c>
      <c r="Z2" s="22">
        <f t="shared" si="0"/>
        <v>71</v>
      </c>
      <c r="AA2" s="22">
        <f t="shared" si="0"/>
        <v>78</v>
      </c>
      <c r="AB2" s="22">
        <f t="shared" si="0"/>
        <v>69</v>
      </c>
      <c r="AC2" s="22">
        <f t="shared" si="0"/>
        <v>70</v>
      </c>
      <c r="AD2" s="22">
        <f t="shared" si="0"/>
        <v>28</v>
      </c>
      <c r="AE2" s="22">
        <f t="shared" si="0"/>
        <v>72</v>
      </c>
      <c r="AF2" s="22">
        <f t="shared" si="0"/>
        <v>70</v>
      </c>
      <c r="AG2" s="22">
        <f t="shared" si="0"/>
        <v>68</v>
      </c>
      <c r="AH2" s="22">
        <f t="shared" si="0"/>
        <v>70</v>
      </c>
      <c r="AI2" s="22">
        <f t="shared" si="0"/>
        <v>74</v>
      </c>
      <c r="AJ2" s="22">
        <f t="shared" si="0"/>
        <v>69</v>
      </c>
      <c r="AK2" s="22">
        <f t="shared" si="0"/>
        <v>31</v>
      </c>
      <c r="AL2" s="22">
        <f t="shared" si="0"/>
        <v>69</v>
      </c>
      <c r="AM2" s="22">
        <f t="shared" si="0"/>
        <v>74</v>
      </c>
      <c r="AN2" s="22">
        <f t="shared" si="0"/>
        <v>75</v>
      </c>
      <c r="AO2" s="22">
        <f t="shared" si="0"/>
        <v>69</v>
      </c>
      <c r="AP2" s="22">
        <f t="shared" si="0"/>
        <v>75</v>
      </c>
      <c r="AQ2" s="22">
        <f t="shared" si="0"/>
        <v>70</v>
      </c>
      <c r="AR2" s="22">
        <f t="shared" si="0"/>
        <v>32</v>
      </c>
      <c r="AS2" s="22">
        <f t="shared" si="0"/>
        <v>72</v>
      </c>
      <c r="AT2" s="22"/>
      <c r="AU2" s="22">
        <f t="shared" si="0"/>
        <v>75</v>
      </c>
      <c r="AV2" s="22">
        <f t="shared" si="0"/>
        <v>0</v>
      </c>
    </row>
    <row r="3" spans="2:49" s="8" customFormat="1" x14ac:dyDescent="0.25">
      <c r="B3" s="2"/>
      <c r="C3" s="3"/>
      <c r="D3" s="3"/>
      <c r="E3" s="2"/>
      <c r="F3" s="3"/>
      <c r="H3" s="6"/>
      <c r="I3" s="6"/>
      <c r="J3" s="6"/>
      <c r="K3" s="6"/>
      <c r="M3" s="7"/>
      <c r="N3" s="7"/>
      <c r="O3" s="27" t="s">
        <v>241</v>
      </c>
      <c r="Q3" s="22">
        <f t="shared" ref="Q3:Z5" si="1">COUNTIF(Q$9:Q$144,$O3)</f>
        <v>2</v>
      </c>
      <c r="R3" s="22">
        <f t="shared" si="1"/>
        <v>3</v>
      </c>
      <c r="S3" s="22">
        <f t="shared" si="1"/>
        <v>4</v>
      </c>
      <c r="T3" s="22">
        <f t="shared" si="1"/>
        <v>3</v>
      </c>
      <c r="U3" s="22">
        <f t="shared" si="1"/>
        <v>5</v>
      </c>
      <c r="V3" s="22">
        <f t="shared" si="1"/>
        <v>4</v>
      </c>
      <c r="W3" s="22">
        <f t="shared" si="1"/>
        <v>0</v>
      </c>
      <c r="X3" s="22">
        <f t="shared" si="1"/>
        <v>0</v>
      </c>
      <c r="Y3" s="22">
        <f t="shared" si="1"/>
        <v>1</v>
      </c>
      <c r="Z3" s="22">
        <f t="shared" si="1"/>
        <v>2</v>
      </c>
      <c r="AA3" s="22">
        <f t="shared" ref="AA3:AJ5" si="2">COUNTIF(AA$9:AA$144,$O3)</f>
        <v>1</v>
      </c>
      <c r="AB3" s="22">
        <f t="shared" si="2"/>
        <v>2</v>
      </c>
      <c r="AC3" s="22">
        <f t="shared" si="2"/>
        <v>1</v>
      </c>
      <c r="AD3" s="22">
        <f t="shared" si="2"/>
        <v>1</v>
      </c>
      <c r="AE3" s="22">
        <f t="shared" si="2"/>
        <v>3</v>
      </c>
      <c r="AF3" s="22">
        <f t="shared" si="2"/>
        <v>1</v>
      </c>
      <c r="AG3" s="22">
        <f t="shared" si="2"/>
        <v>5</v>
      </c>
      <c r="AH3" s="22">
        <f t="shared" si="2"/>
        <v>3</v>
      </c>
      <c r="AI3" s="22">
        <f t="shared" si="2"/>
        <v>2</v>
      </c>
      <c r="AJ3" s="22">
        <f t="shared" si="2"/>
        <v>3</v>
      </c>
      <c r="AK3" s="22">
        <f t="shared" ref="AK3:AV5" si="3">COUNTIF(AK$9:AK$144,$O3)</f>
        <v>4</v>
      </c>
      <c r="AL3" s="22">
        <f t="shared" si="3"/>
        <v>3</v>
      </c>
      <c r="AM3" s="22">
        <f t="shared" si="3"/>
        <v>3</v>
      </c>
      <c r="AN3" s="22">
        <f t="shared" si="3"/>
        <v>1</v>
      </c>
      <c r="AO3" s="22">
        <f t="shared" si="3"/>
        <v>2</v>
      </c>
      <c r="AP3" s="22">
        <f t="shared" si="3"/>
        <v>0</v>
      </c>
      <c r="AQ3" s="22">
        <f t="shared" si="3"/>
        <v>0</v>
      </c>
      <c r="AR3" s="22">
        <f t="shared" si="3"/>
        <v>0</v>
      </c>
      <c r="AS3" s="22">
        <f t="shared" si="3"/>
        <v>4</v>
      </c>
      <c r="AT3" s="22"/>
      <c r="AU3" s="22">
        <f t="shared" si="3"/>
        <v>4</v>
      </c>
      <c r="AV3" s="22">
        <f t="shared" si="3"/>
        <v>0</v>
      </c>
    </row>
    <row r="4" spans="2:49" s="8" customFormat="1" x14ac:dyDescent="0.25">
      <c r="B4" s="2"/>
      <c r="C4" s="3"/>
      <c r="D4" s="3"/>
      <c r="E4" s="2"/>
      <c r="F4" s="3"/>
      <c r="H4" s="6"/>
      <c r="I4" s="6"/>
      <c r="J4" s="6"/>
      <c r="K4" s="6"/>
      <c r="M4" s="7"/>
      <c r="N4" s="7"/>
      <c r="O4" s="27" t="s">
        <v>242</v>
      </c>
      <c r="Q4" s="22">
        <f t="shared" si="1"/>
        <v>2</v>
      </c>
      <c r="R4" s="22">
        <f t="shared" si="1"/>
        <v>1</v>
      </c>
      <c r="S4" s="22">
        <f t="shared" si="1"/>
        <v>4</v>
      </c>
      <c r="T4" s="22">
        <f t="shared" si="1"/>
        <v>1</v>
      </c>
      <c r="U4" s="22">
        <f t="shared" si="1"/>
        <v>3</v>
      </c>
      <c r="V4" s="22">
        <f t="shared" si="1"/>
        <v>1</v>
      </c>
      <c r="W4" s="22">
        <f t="shared" si="1"/>
        <v>3</v>
      </c>
      <c r="X4" s="22">
        <f t="shared" si="1"/>
        <v>1</v>
      </c>
      <c r="Y4" s="22">
        <f t="shared" si="1"/>
        <v>1</v>
      </c>
      <c r="Z4" s="22">
        <f t="shared" si="1"/>
        <v>2</v>
      </c>
      <c r="AA4" s="22">
        <f t="shared" si="2"/>
        <v>3</v>
      </c>
      <c r="AB4" s="22">
        <f t="shared" si="2"/>
        <v>4</v>
      </c>
      <c r="AC4" s="22">
        <f t="shared" si="2"/>
        <v>4</v>
      </c>
      <c r="AD4" s="22">
        <f t="shared" si="2"/>
        <v>5</v>
      </c>
      <c r="AE4" s="22">
        <f t="shared" si="2"/>
        <v>3</v>
      </c>
      <c r="AF4" s="22">
        <f t="shared" si="2"/>
        <v>1</v>
      </c>
      <c r="AG4" s="22">
        <f t="shared" si="2"/>
        <v>3</v>
      </c>
      <c r="AH4" s="22">
        <f t="shared" si="2"/>
        <v>2</v>
      </c>
      <c r="AI4" s="22">
        <f t="shared" si="2"/>
        <v>0</v>
      </c>
      <c r="AJ4" s="22">
        <f t="shared" si="2"/>
        <v>3</v>
      </c>
      <c r="AK4" s="22">
        <f t="shared" si="3"/>
        <v>2</v>
      </c>
      <c r="AL4" s="22">
        <f t="shared" si="3"/>
        <v>3</v>
      </c>
      <c r="AM4" s="22">
        <f t="shared" si="3"/>
        <v>0</v>
      </c>
      <c r="AN4" s="22">
        <f t="shared" si="3"/>
        <v>0</v>
      </c>
      <c r="AO4" s="22">
        <f t="shared" si="3"/>
        <v>1</v>
      </c>
      <c r="AP4" s="22">
        <f t="shared" si="3"/>
        <v>3</v>
      </c>
      <c r="AQ4" s="22">
        <f t="shared" si="3"/>
        <v>5</v>
      </c>
      <c r="AR4" s="22">
        <f t="shared" si="3"/>
        <v>2</v>
      </c>
      <c r="AS4" s="22">
        <f t="shared" si="3"/>
        <v>2</v>
      </c>
      <c r="AT4" s="22"/>
      <c r="AU4" s="22">
        <f t="shared" si="3"/>
        <v>2</v>
      </c>
      <c r="AV4" s="22">
        <f t="shared" si="3"/>
        <v>0</v>
      </c>
    </row>
    <row r="5" spans="2:49" s="8" customFormat="1" x14ac:dyDescent="0.25">
      <c r="B5" s="2"/>
      <c r="C5" s="3"/>
      <c r="D5" s="3"/>
      <c r="E5" s="2"/>
      <c r="F5" s="3"/>
      <c r="H5" s="6"/>
      <c r="I5" s="6"/>
      <c r="J5" s="6"/>
      <c r="K5" s="6"/>
      <c r="M5" s="7"/>
      <c r="N5" s="7"/>
      <c r="O5" s="27" t="s">
        <v>243</v>
      </c>
      <c r="Q5" s="22">
        <f t="shared" si="1"/>
        <v>40</v>
      </c>
      <c r="R5" s="22">
        <f t="shared" si="1"/>
        <v>8</v>
      </c>
      <c r="S5" s="22">
        <f t="shared" si="1"/>
        <v>7</v>
      </c>
      <c r="T5" s="22">
        <f t="shared" si="1"/>
        <v>7</v>
      </c>
      <c r="U5" s="22">
        <f t="shared" si="1"/>
        <v>9</v>
      </c>
      <c r="V5" s="22">
        <f t="shared" si="1"/>
        <v>9</v>
      </c>
      <c r="W5" s="22">
        <f t="shared" si="1"/>
        <v>45</v>
      </c>
      <c r="X5" s="22">
        <f t="shared" si="1"/>
        <v>11</v>
      </c>
      <c r="Y5" s="22">
        <f t="shared" si="1"/>
        <v>13</v>
      </c>
      <c r="Z5" s="22">
        <f t="shared" si="1"/>
        <v>9</v>
      </c>
      <c r="AA5" s="22">
        <f t="shared" si="2"/>
        <v>1</v>
      </c>
      <c r="AB5" s="22">
        <f t="shared" si="2"/>
        <v>9</v>
      </c>
      <c r="AC5" s="22">
        <f t="shared" si="2"/>
        <v>9</v>
      </c>
      <c r="AD5" s="22">
        <f t="shared" si="2"/>
        <v>50</v>
      </c>
      <c r="AE5" s="22">
        <f t="shared" si="2"/>
        <v>6</v>
      </c>
      <c r="AF5" s="22">
        <f t="shared" si="2"/>
        <v>12</v>
      </c>
      <c r="AG5" s="22">
        <f t="shared" si="2"/>
        <v>8</v>
      </c>
      <c r="AH5" s="22">
        <f t="shared" si="2"/>
        <v>9</v>
      </c>
      <c r="AI5" s="22">
        <f t="shared" si="2"/>
        <v>8</v>
      </c>
      <c r="AJ5" s="22">
        <f t="shared" si="2"/>
        <v>9</v>
      </c>
      <c r="AK5" s="22">
        <f t="shared" si="3"/>
        <v>47</v>
      </c>
      <c r="AL5" s="22">
        <f t="shared" si="3"/>
        <v>9</v>
      </c>
      <c r="AM5" s="22">
        <f t="shared" si="3"/>
        <v>7</v>
      </c>
      <c r="AN5" s="22">
        <f t="shared" si="3"/>
        <v>8</v>
      </c>
      <c r="AO5" s="22">
        <f t="shared" si="3"/>
        <v>12</v>
      </c>
      <c r="AP5" s="22">
        <f t="shared" si="3"/>
        <v>6</v>
      </c>
      <c r="AQ5" s="22">
        <f t="shared" si="3"/>
        <v>9</v>
      </c>
      <c r="AR5" s="22">
        <f t="shared" si="3"/>
        <v>50</v>
      </c>
      <c r="AS5" s="22">
        <f t="shared" si="3"/>
        <v>6</v>
      </c>
      <c r="AT5" s="22"/>
      <c r="AU5" s="22">
        <f t="shared" si="3"/>
        <v>1</v>
      </c>
      <c r="AV5" s="22">
        <f t="shared" si="3"/>
        <v>0</v>
      </c>
    </row>
    <row r="7" spans="2:49" x14ac:dyDescent="0.25">
      <c r="G7" s="8"/>
      <c r="H7" s="21" t="s">
        <v>240</v>
      </c>
      <c r="I7" s="21" t="s">
        <v>241</v>
      </c>
      <c r="J7" s="21" t="s">
        <v>242</v>
      </c>
      <c r="K7" s="21" t="s">
        <v>243</v>
      </c>
      <c r="L7" s="8"/>
      <c r="M7" s="23" t="s">
        <v>9</v>
      </c>
      <c r="N7" s="23" t="s">
        <v>10</v>
      </c>
      <c r="O7" s="23" t="s">
        <v>11</v>
      </c>
      <c r="P7" s="8"/>
      <c r="Q7" s="89">
        <f>Q8</f>
        <v>42856</v>
      </c>
      <c r="R7" s="89">
        <f t="shared" ref="R7:AV7" si="4">R8</f>
        <v>42857</v>
      </c>
      <c r="S7" s="89">
        <f t="shared" si="4"/>
        <v>42858</v>
      </c>
      <c r="T7" s="89">
        <f t="shared" si="4"/>
        <v>42859</v>
      </c>
      <c r="U7" s="89">
        <f t="shared" si="4"/>
        <v>42860</v>
      </c>
      <c r="V7" s="89">
        <f t="shared" si="4"/>
        <v>42861</v>
      </c>
      <c r="W7" s="89">
        <f t="shared" si="4"/>
        <v>42862</v>
      </c>
      <c r="X7" s="89">
        <f t="shared" si="4"/>
        <v>42863</v>
      </c>
      <c r="Y7" s="89">
        <f t="shared" si="4"/>
        <v>42864</v>
      </c>
      <c r="Z7" s="89">
        <f t="shared" si="4"/>
        <v>42865</v>
      </c>
      <c r="AA7" s="89">
        <f t="shared" si="4"/>
        <v>42866</v>
      </c>
      <c r="AB7" s="89">
        <f t="shared" si="4"/>
        <v>42867</v>
      </c>
      <c r="AC7" s="89">
        <f t="shared" si="4"/>
        <v>42868</v>
      </c>
      <c r="AD7" s="89">
        <f t="shared" si="4"/>
        <v>42869</v>
      </c>
      <c r="AE7" s="89">
        <f t="shared" si="4"/>
        <v>42870</v>
      </c>
      <c r="AF7" s="89">
        <f t="shared" si="4"/>
        <v>42871</v>
      </c>
      <c r="AG7" s="89">
        <f t="shared" si="4"/>
        <v>42872</v>
      </c>
      <c r="AH7" s="89">
        <f t="shared" si="4"/>
        <v>42873</v>
      </c>
      <c r="AI7" s="89">
        <f t="shared" si="4"/>
        <v>42874</v>
      </c>
      <c r="AJ7" s="89">
        <f t="shared" si="4"/>
        <v>42875</v>
      </c>
      <c r="AK7" s="89">
        <f t="shared" si="4"/>
        <v>42876</v>
      </c>
      <c r="AL7" s="89">
        <f t="shared" si="4"/>
        <v>42877</v>
      </c>
      <c r="AM7" s="89">
        <f t="shared" si="4"/>
        <v>42878</v>
      </c>
      <c r="AN7" s="89">
        <f t="shared" si="4"/>
        <v>42879</v>
      </c>
      <c r="AO7" s="89">
        <f t="shared" si="4"/>
        <v>42880</v>
      </c>
      <c r="AP7" s="89">
        <f t="shared" si="4"/>
        <v>42881</v>
      </c>
      <c r="AQ7" s="89">
        <f t="shared" si="4"/>
        <v>42882</v>
      </c>
      <c r="AR7" s="89">
        <f t="shared" si="4"/>
        <v>42883</v>
      </c>
      <c r="AS7" s="89">
        <f t="shared" si="4"/>
        <v>42884</v>
      </c>
      <c r="AT7" s="89" t="s">
        <v>244</v>
      </c>
      <c r="AU7" s="89">
        <f t="shared" si="4"/>
        <v>42886</v>
      </c>
      <c r="AV7" s="89">
        <f t="shared" si="4"/>
        <v>42887</v>
      </c>
      <c r="AW7" s="8"/>
    </row>
    <row r="8" spans="2:49" x14ac:dyDescent="0.25">
      <c r="B8" s="12" t="s">
        <v>29</v>
      </c>
      <c r="C8" s="13" t="s">
        <v>30</v>
      </c>
      <c r="D8" s="13" t="s">
        <v>6</v>
      </c>
      <c r="E8" s="12" t="s">
        <v>31</v>
      </c>
      <c r="F8" s="13" t="s">
        <v>5</v>
      </c>
      <c r="G8" s="8"/>
      <c r="H8" s="24">
        <f>SUM(H9:H144)</f>
        <v>2022</v>
      </c>
      <c r="I8" s="24">
        <f>SUM(I9:I144)</f>
        <v>69</v>
      </c>
      <c r="J8" s="24">
        <f>SUM(J9:J144)</f>
        <v>70</v>
      </c>
      <c r="K8" s="24">
        <f>SUM(K9:K144)</f>
        <v>439</v>
      </c>
      <c r="L8" s="8"/>
      <c r="M8" s="25">
        <f>SUM(M9:M144)</f>
        <v>577.18055555555497</v>
      </c>
      <c r="N8" s="25">
        <f>SUM(N9:N144)</f>
        <v>44.516689814814811</v>
      </c>
      <c r="O8" s="26">
        <f>IF($B8="","",IF(M8=0,0,N8/M8))</f>
        <v>7.7127840476133247E-2</v>
      </c>
      <c r="P8" s="8"/>
      <c r="Q8" s="90">
        <v>42856</v>
      </c>
      <c r="R8" s="90">
        <f t="shared" ref="R8:AV8" si="5">Q8+1</f>
        <v>42857</v>
      </c>
      <c r="S8" s="90">
        <f t="shared" si="5"/>
        <v>42858</v>
      </c>
      <c r="T8" s="90">
        <f t="shared" si="5"/>
        <v>42859</v>
      </c>
      <c r="U8" s="90">
        <f t="shared" si="5"/>
        <v>42860</v>
      </c>
      <c r="V8" s="90">
        <f t="shared" si="5"/>
        <v>42861</v>
      </c>
      <c r="W8" s="90">
        <f t="shared" si="5"/>
        <v>42862</v>
      </c>
      <c r="X8" s="90">
        <f t="shared" si="5"/>
        <v>42863</v>
      </c>
      <c r="Y8" s="90">
        <f t="shared" si="5"/>
        <v>42864</v>
      </c>
      <c r="Z8" s="90">
        <f t="shared" si="5"/>
        <v>42865</v>
      </c>
      <c r="AA8" s="90">
        <f t="shared" si="5"/>
        <v>42866</v>
      </c>
      <c r="AB8" s="90">
        <f t="shared" si="5"/>
        <v>42867</v>
      </c>
      <c r="AC8" s="90">
        <f t="shared" si="5"/>
        <v>42868</v>
      </c>
      <c r="AD8" s="90">
        <f t="shared" si="5"/>
        <v>42869</v>
      </c>
      <c r="AE8" s="90">
        <f t="shared" si="5"/>
        <v>42870</v>
      </c>
      <c r="AF8" s="90">
        <f t="shared" si="5"/>
        <v>42871</v>
      </c>
      <c r="AG8" s="90">
        <f t="shared" si="5"/>
        <v>42872</v>
      </c>
      <c r="AH8" s="90">
        <f t="shared" si="5"/>
        <v>42873</v>
      </c>
      <c r="AI8" s="90">
        <f t="shared" si="5"/>
        <v>42874</v>
      </c>
      <c r="AJ8" s="90">
        <f t="shared" si="5"/>
        <v>42875</v>
      </c>
      <c r="AK8" s="90">
        <f t="shared" si="5"/>
        <v>42876</v>
      </c>
      <c r="AL8" s="90">
        <f t="shared" si="5"/>
        <v>42877</v>
      </c>
      <c r="AM8" s="90">
        <f t="shared" si="5"/>
        <v>42878</v>
      </c>
      <c r="AN8" s="90">
        <f t="shared" si="5"/>
        <v>42879</v>
      </c>
      <c r="AO8" s="90">
        <f t="shared" si="5"/>
        <v>42880</v>
      </c>
      <c r="AP8" s="90">
        <f t="shared" si="5"/>
        <v>42881</v>
      </c>
      <c r="AQ8" s="90">
        <f t="shared" si="5"/>
        <v>42882</v>
      </c>
      <c r="AR8" s="90">
        <f t="shared" si="5"/>
        <v>42883</v>
      </c>
      <c r="AS8" s="90">
        <f t="shared" si="5"/>
        <v>42884</v>
      </c>
      <c r="AT8" s="90">
        <v>42885</v>
      </c>
      <c r="AU8" s="90">
        <v>42886</v>
      </c>
      <c r="AV8" s="90">
        <f t="shared" si="5"/>
        <v>42887</v>
      </c>
      <c r="AW8" s="8"/>
    </row>
    <row r="9" spans="2:49" x14ac:dyDescent="0.25">
      <c r="B9" s="50">
        <v>91391</v>
      </c>
      <c r="C9" s="16" t="str">
        <f>IF($B9="","",VLOOKUP($B9,EQUIPE!$B:$E,2,0))</f>
        <v>MARIA BATISTA DE ALMEIDA</v>
      </c>
      <c r="D9" s="16" t="str">
        <f>IF($B9="","",VLOOKUP($B9,EQUIPE!$B:$F,5,0))</f>
        <v>ULTRAGAZ BO</v>
      </c>
      <c r="E9" s="18">
        <f>IF($B9="","",VLOOKUP($B9,EQUIPE!$B:$E,3,0))</f>
        <v>0.26388888888888884</v>
      </c>
      <c r="F9" s="16" t="str">
        <f>IF($B9="","",VLOOKUP($B9,EQUIPE!$B:$E,4,0))</f>
        <v>ADRIANA VERCOSA BARROS CEZANHOQUE</v>
      </c>
      <c r="G9" s="8"/>
      <c r="H9" s="22">
        <f t="shared" ref="H9:H144" si="6">IF($B9="","",COUNT($Q9:$AV9)+COUNTIF($Q9:$AV9,H$7))</f>
        <v>26</v>
      </c>
      <c r="I9" s="22">
        <f t="shared" ref="I9:K28" si="7">IF($B9="","",COUNTIF($Q9:$AV9,I$7))</f>
        <v>0</v>
      </c>
      <c r="J9" s="22">
        <f t="shared" si="7"/>
        <v>0</v>
      </c>
      <c r="K9" s="22">
        <f t="shared" si="7"/>
        <v>5</v>
      </c>
      <c r="L9" s="8"/>
      <c r="M9" s="18">
        <f>IF($B9="","",SUM(H9:J9)*E9)</f>
        <v>6.8611111111111098</v>
      </c>
      <c r="N9" s="18">
        <f>IF($B9="","",SUM($Q9:$AV9)+(SUM($I9:$J9)*$E9))</f>
        <v>8.7152777777776986E-3</v>
      </c>
      <c r="O9" s="19">
        <f>IF($B9="","",IF(M9=0,0,N9/M9))</f>
        <v>1.2702429149797458E-3</v>
      </c>
      <c r="P9" s="8"/>
      <c r="Q9" s="61" t="s">
        <v>243</v>
      </c>
      <c r="R9" s="61">
        <v>1.7708333333332771E-3</v>
      </c>
      <c r="S9" s="61" t="s">
        <v>240</v>
      </c>
      <c r="T9" s="61" t="s">
        <v>240</v>
      </c>
      <c r="U9" s="61" t="s">
        <v>240</v>
      </c>
      <c r="V9" s="61" t="s">
        <v>240</v>
      </c>
      <c r="W9" s="61" t="s">
        <v>243</v>
      </c>
      <c r="X9" s="61" t="s">
        <v>240</v>
      </c>
      <c r="Y9" s="61" t="s">
        <v>240</v>
      </c>
      <c r="Z9" s="61" t="s">
        <v>240</v>
      </c>
      <c r="AA9" s="61" t="s">
        <v>240</v>
      </c>
      <c r="AB9" s="61" t="s">
        <v>240</v>
      </c>
      <c r="AC9" s="61" t="s">
        <v>240</v>
      </c>
      <c r="AD9" s="61" t="s">
        <v>243</v>
      </c>
      <c r="AE9" s="61" t="s">
        <v>240</v>
      </c>
      <c r="AF9" s="61" t="s">
        <v>240</v>
      </c>
      <c r="AG9" s="61" t="s">
        <v>240</v>
      </c>
      <c r="AH9" s="61" t="s">
        <v>240</v>
      </c>
      <c r="AI9" s="61">
        <v>6.2499999999999778E-3</v>
      </c>
      <c r="AJ9" s="61">
        <v>6.9444444444444447E-4</v>
      </c>
      <c r="AK9" s="61" t="s">
        <v>243</v>
      </c>
      <c r="AL9" s="61" t="s">
        <v>240</v>
      </c>
      <c r="AM9" s="61" t="s">
        <v>240</v>
      </c>
      <c r="AN9" s="61" t="s">
        <v>240</v>
      </c>
      <c r="AO9" s="61" t="s">
        <v>240</v>
      </c>
      <c r="AP9" s="61" t="s">
        <v>240</v>
      </c>
      <c r="AQ9" s="61" t="s">
        <v>240</v>
      </c>
      <c r="AR9" s="61" t="s">
        <v>243</v>
      </c>
      <c r="AS9" s="61" t="s">
        <v>240</v>
      </c>
      <c r="AT9" s="61" t="s">
        <v>240</v>
      </c>
      <c r="AU9" s="61" t="s">
        <v>240</v>
      </c>
      <c r="AV9" s="61"/>
      <c r="AW9" s="63" t="str">
        <f>IF(COUNTIFS(STATUS!$K:$K,ABS!AW$8,STATUS!$B:$B,ABS!$C9,STATUS!$E:$E,"5555-FOLGA")&gt;0,"FO",IF(COUNTIFS(BASE!$A:$A,ABS!AW$8,BASE!$G:$G,ABS!$B9,BASE!$K:$K,"")&gt;0,"",IF(COUNTIFS(BASE!$A:$A,ABS!AW$8,BASE!$G:$G,ABS!$B9)=0,"",IF(SUMIFS(BASE!$AB:$AB,BASE!$A:$A,ABS!AW$8,BASE!$G:$G,ABS!$B9)=0,"P",SUMIFS(BASE!$AB:$AB,BASE!$A:$A,ABS!AW$8,BASE!$G:$G,ABS!$B9)))))</f>
        <v/>
      </c>
    </row>
    <row r="10" spans="2:49" s="8" customFormat="1" x14ac:dyDescent="0.25">
      <c r="B10" s="50">
        <v>91314</v>
      </c>
      <c r="C10" s="16" t="str">
        <f>IF($B10="","",VLOOKUP($B10,EQUIPE!$B:$E,2,0))</f>
        <v>MARIANE DOS SANTOS OLIVEIRA</v>
      </c>
      <c r="D10" s="16" t="str">
        <f>IF($B10="","",VLOOKUP($B10,EQUIPE!$B:$F,5,0))</f>
        <v>ULTRAGAZ BO</v>
      </c>
      <c r="E10" s="18">
        <f>IF($B10="","",VLOOKUP($B10,EQUIPE!$B:$E,3,0))</f>
        <v>0.26388888888888884</v>
      </c>
      <c r="F10" s="16" t="str">
        <f>IF($B10="","",VLOOKUP($B10,EQUIPE!$B:$E,4,0))</f>
        <v>DANIELA PEREZ</v>
      </c>
      <c r="H10" s="22">
        <f t="shared" si="6"/>
        <v>24</v>
      </c>
      <c r="I10" s="22">
        <f t="shared" si="7"/>
        <v>0</v>
      </c>
      <c r="J10" s="22">
        <f t="shared" si="7"/>
        <v>3</v>
      </c>
      <c r="K10" s="22">
        <f t="shared" si="7"/>
        <v>4</v>
      </c>
      <c r="M10" s="18">
        <f t="shared" ref="M10:M68" si="8">IF($B10="","",SUM(H10:J10)*E10)</f>
        <v>7.1249999999999982</v>
      </c>
      <c r="N10" s="18">
        <f t="shared" ref="N10:N68" si="9">IF($B10="","",SUM($Q10:$AV10)+(SUM($I10:$J10)*$E10))</f>
        <v>0.90972222222222188</v>
      </c>
      <c r="O10" s="19">
        <f t="shared" ref="O10:O68" si="10">IF($B10="","",IF(M10=0,0,N10/M10))</f>
        <v>0.1276803118908382</v>
      </c>
      <c r="Q10" s="61" t="s">
        <v>242</v>
      </c>
      <c r="R10" s="61" t="s">
        <v>240</v>
      </c>
      <c r="S10" s="61">
        <v>2.0833333333333333E-3</v>
      </c>
      <c r="T10" s="61" t="s">
        <v>240</v>
      </c>
      <c r="U10" s="61" t="s">
        <v>240</v>
      </c>
      <c r="V10" s="61">
        <v>6.9444444444444447E-4</v>
      </c>
      <c r="W10" s="61" t="s">
        <v>243</v>
      </c>
      <c r="X10" s="61" t="s">
        <v>240</v>
      </c>
      <c r="Y10" s="61" t="s">
        <v>242</v>
      </c>
      <c r="Z10" s="61" t="s">
        <v>240</v>
      </c>
      <c r="AA10" s="61" t="s">
        <v>240</v>
      </c>
      <c r="AB10" s="61" t="s">
        <v>240</v>
      </c>
      <c r="AC10" s="61" t="s">
        <v>240</v>
      </c>
      <c r="AD10" s="61" t="s">
        <v>243</v>
      </c>
      <c r="AE10" s="61">
        <v>8.9583333333333237E-2</v>
      </c>
      <c r="AF10" s="61">
        <v>5.5555555555555558E-3</v>
      </c>
      <c r="AG10" s="61" t="s">
        <v>240</v>
      </c>
      <c r="AH10" s="61" t="s">
        <v>240</v>
      </c>
      <c r="AI10" s="61">
        <v>1.388888888888884E-3</v>
      </c>
      <c r="AJ10" s="61">
        <v>2.7777777777777779E-3</v>
      </c>
      <c r="AK10" s="61" t="s">
        <v>243</v>
      </c>
      <c r="AL10" s="61">
        <v>3.4722222222220989E-3</v>
      </c>
      <c r="AM10" s="61" t="s">
        <v>240</v>
      </c>
      <c r="AN10" s="61" t="s">
        <v>240</v>
      </c>
      <c r="AO10" s="61" t="s">
        <v>240</v>
      </c>
      <c r="AP10" s="61" t="s">
        <v>242</v>
      </c>
      <c r="AQ10" s="61">
        <v>5.5555555555555358E-3</v>
      </c>
      <c r="AR10" s="61" t="s">
        <v>243</v>
      </c>
      <c r="AS10" s="61">
        <v>6.9444444444444441E-3</v>
      </c>
      <c r="AT10" s="61" t="s">
        <v>240</v>
      </c>
      <c r="AU10" s="61" t="s">
        <v>240</v>
      </c>
      <c r="AV10" s="61"/>
      <c r="AW10" s="63" t="str">
        <f>IF(COUNTIFS(STATUS!$K:$K,ABS!AW$8,STATUS!$B:$B,ABS!$C10,STATUS!$E:$E,"5555-FOLGA")&gt;0,"FO",IF(COUNTIFS(BASE!$A:$A,ABS!AW$8,BASE!$G:$G,ABS!$B10,BASE!$K:$K,"")&gt;0,"",IF(COUNTIFS(BASE!$A:$A,ABS!AW$8,BASE!$G:$G,ABS!$B10)=0,"",IF(SUMIFS(BASE!$AB:$AB,BASE!$A:$A,ABS!AW$8,BASE!$G:$G,ABS!$B10)=0,"P",SUMIFS(BASE!$AB:$AB,BASE!$A:$A,ABS!AW$8,BASE!$G:$G,ABS!$B10)))))</f>
        <v/>
      </c>
    </row>
    <row r="11" spans="2:49" s="8" customFormat="1" x14ac:dyDescent="0.25">
      <c r="B11" s="50">
        <v>91154</v>
      </c>
      <c r="C11" s="16" t="str">
        <f>IF($B11="","",VLOOKUP($B11,EQUIPE!$B:$E,2,0))</f>
        <v>MONIQUE OLIVEIRA SANTANA</v>
      </c>
      <c r="D11" s="16" t="str">
        <f>IF($B11="","",VLOOKUP($B11,EQUIPE!$B:$F,5,0))</f>
        <v>ULTRAGAZ BO</v>
      </c>
      <c r="E11" s="18">
        <f>IF($B11="","",VLOOKUP($B11,EQUIPE!$B:$E,3,0))</f>
        <v>0.26388888888888895</v>
      </c>
      <c r="F11" s="16" t="str">
        <f>IF($B11="","",VLOOKUP($B11,EQUIPE!$B:$E,4,0))</f>
        <v>DANIELA PEREZ</v>
      </c>
      <c r="H11" s="22">
        <f t="shared" si="6"/>
        <v>20</v>
      </c>
      <c r="I11" s="22">
        <f t="shared" si="7"/>
        <v>0</v>
      </c>
      <c r="J11" s="22">
        <f t="shared" si="7"/>
        <v>0</v>
      </c>
      <c r="K11" s="22">
        <f t="shared" si="7"/>
        <v>3</v>
      </c>
      <c r="M11" s="18">
        <f t="shared" si="8"/>
        <v>5.2777777777777786</v>
      </c>
      <c r="N11" s="18">
        <f t="shared" si="9"/>
        <v>6.9444444444433095E-4</v>
      </c>
      <c r="O11" s="19">
        <f t="shared" si="10"/>
        <v>1.3157894736839953E-4</v>
      </c>
      <c r="Q11" s="61" t="s">
        <v>245</v>
      </c>
      <c r="R11" s="61" t="s">
        <v>245</v>
      </c>
      <c r="S11" s="61" t="s">
        <v>245</v>
      </c>
      <c r="T11" s="61" t="s">
        <v>245</v>
      </c>
      <c r="U11" s="61" t="s">
        <v>245</v>
      </c>
      <c r="V11" s="61" t="s">
        <v>245</v>
      </c>
      <c r="W11" s="61" t="s">
        <v>245</v>
      </c>
      <c r="X11" s="61" t="s">
        <v>245</v>
      </c>
      <c r="Y11" s="61">
        <f>IF(COUNTIFS(STATUS!$K:$K,ABS!Y$8,STATUS!$B:$B,ABS!$C11,STATUS!$E:$E,"5555-FOLGA")&gt;0,"FO",IF(COUNTIFS(BASE!$A:$A,ABS!Y$8,BASE!$G:$G,ABS!$B11,BASE!$K:$K,"")&gt;0,"",IF(COUNTIFS(BASE!$A:$A,ABS!Y$8,BASE!$G:$G,ABS!$B11)=0,"",IF(SUMIFS(BASE!$AB:$AB,BASE!$A:$A,ABS!Y$8,BASE!$G:$G,ABS!$B11)=0,"P",SUMIFS(BASE!$AB:$AB,BASE!$A:$A,ABS!Y$8,BASE!$G:$G,ABS!$B11)))))</f>
        <v>6.9444444444433095E-4</v>
      </c>
      <c r="Z11" s="61" t="str">
        <f>IF(COUNTIFS(STATUS!$K:$K,ABS!Z$8,STATUS!$B:$B,ABS!$C11,STATUS!$E:$E,"5555-FOLGA")&gt;0,"FO",IF(COUNTIFS(BASE!$A:$A,ABS!Z$8,BASE!$G:$G,ABS!$B11,BASE!$K:$K,"")&gt;0,"",IF(COUNTIFS(BASE!$A:$A,ABS!Z$8,BASE!$G:$G,ABS!$B11)=0,"",IF(SUMIFS(BASE!$AB:$AB,BASE!$A:$A,ABS!Z$8,BASE!$G:$G,ABS!$B11)=0,"P",SUMIFS(BASE!$AB:$AB,BASE!$A:$A,ABS!Z$8,BASE!$G:$G,ABS!$B11)))))</f>
        <v>P</v>
      </c>
      <c r="AA11" s="61" t="s">
        <v>240</v>
      </c>
      <c r="AB11" s="61" t="s">
        <v>240</v>
      </c>
      <c r="AC11" s="61" t="s">
        <v>240</v>
      </c>
      <c r="AD11" s="61" t="s">
        <v>243</v>
      </c>
      <c r="AE11" s="61" t="s">
        <v>240</v>
      </c>
      <c r="AF11" s="61" t="s">
        <v>240</v>
      </c>
      <c r="AG11" s="61" t="s">
        <v>240</v>
      </c>
      <c r="AH11" s="61" t="s">
        <v>240</v>
      </c>
      <c r="AI11" s="61" t="s">
        <v>240</v>
      </c>
      <c r="AJ11" s="61" t="s">
        <v>240</v>
      </c>
      <c r="AK11" s="61" t="s">
        <v>243</v>
      </c>
      <c r="AL11" s="61" t="s">
        <v>240</v>
      </c>
      <c r="AM11" s="61" t="s">
        <v>240</v>
      </c>
      <c r="AN11" s="61" t="s">
        <v>240</v>
      </c>
      <c r="AO11" s="61" t="s">
        <v>240</v>
      </c>
      <c r="AP11" s="61" t="s">
        <v>240</v>
      </c>
      <c r="AQ11" s="61" t="s">
        <v>240</v>
      </c>
      <c r="AR11" s="61" t="s">
        <v>243</v>
      </c>
      <c r="AS11" s="61" t="s">
        <v>240</v>
      </c>
      <c r="AT11" s="61" t="s">
        <v>240</v>
      </c>
      <c r="AU11" s="61" t="s">
        <v>240</v>
      </c>
      <c r="AV11" s="61"/>
      <c r="AW11" s="63" t="str">
        <f>IF(COUNTIFS(STATUS!$K:$K,ABS!AW$8,STATUS!$B:$B,ABS!$C11,STATUS!$E:$E,"5555-FOLGA")&gt;0,"FO",IF(COUNTIFS(BASE!$A:$A,ABS!AW$8,BASE!$G:$G,ABS!$B11,BASE!$K:$K,"")&gt;0,"",IF(COUNTIFS(BASE!$A:$A,ABS!AW$8,BASE!$G:$G,ABS!$B11)=0,"",IF(SUMIFS(BASE!$AB:$AB,BASE!$A:$A,ABS!AW$8,BASE!$G:$G,ABS!$B11)=0,"P",SUMIFS(BASE!$AB:$AB,BASE!$A:$A,ABS!AW$8,BASE!$G:$G,ABS!$B11)))))</f>
        <v/>
      </c>
    </row>
    <row r="12" spans="2:49" s="8" customFormat="1" x14ac:dyDescent="0.25">
      <c r="B12" s="50">
        <v>91371</v>
      </c>
      <c r="C12" s="16" t="str">
        <f>IF($B12="","",VLOOKUP($B12,EQUIPE!$B:$E,2,0))</f>
        <v>VANESSA DIAS RIBEIRO</v>
      </c>
      <c r="D12" s="16" t="str">
        <f>IF($B12="","",VLOOKUP($B12,EQUIPE!$B:$F,5,0))</f>
        <v>ULTRAGAZ BO</v>
      </c>
      <c r="E12" s="18">
        <f>IF($B12="","",VLOOKUP($B12,EQUIPE!$B:$E,3,0))</f>
        <v>0.26388888888888884</v>
      </c>
      <c r="F12" s="16" t="str">
        <f>IF($B12="","",VLOOKUP($B12,EQUIPE!$B:$E,4,0))</f>
        <v>DANIELA PEREZ</v>
      </c>
      <c r="H12" s="22">
        <f t="shared" si="6"/>
        <v>24</v>
      </c>
      <c r="I12" s="22">
        <f t="shared" si="7"/>
        <v>0</v>
      </c>
      <c r="J12" s="22">
        <f t="shared" si="7"/>
        <v>1</v>
      </c>
      <c r="K12" s="22">
        <f t="shared" si="7"/>
        <v>5</v>
      </c>
      <c r="M12" s="18">
        <f t="shared" si="8"/>
        <v>6.5972222222222214</v>
      </c>
      <c r="N12" s="18">
        <f t="shared" si="9"/>
        <v>0.56249999999999933</v>
      </c>
      <c r="O12" s="19">
        <f t="shared" si="10"/>
        <v>8.5263157894736749E-2</v>
      </c>
      <c r="Q12" s="61" t="s">
        <v>243</v>
      </c>
      <c r="R12" s="61">
        <v>4.8611111111111112E-3</v>
      </c>
      <c r="S12" s="61">
        <v>6.2499999999998668E-3</v>
      </c>
      <c r="T12" s="61">
        <v>1.3888888888888889E-3</v>
      </c>
      <c r="U12" s="61" t="s">
        <v>240</v>
      </c>
      <c r="V12" s="61" t="s">
        <v>240</v>
      </c>
      <c r="W12" s="61" t="s">
        <v>243</v>
      </c>
      <c r="X12" s="61">
        <v>4.8611111111109828E-3</v>
      </c>
      <c r="Y12" s="61">
        <v>3.4722222222220989E-3</v>
      </c>
      <c r="Z12" s="61">
        <v>1.5972222222222165E-2</v>
      </c>
      <c r="AA12" s="61" t="s">
        <v>240</v>
      </c>
      <c r="AB12" s="61" t="s">
        <v>240</v>
      </c>
      <c r="AC12" s="61" t="s">
        <v>242</v>
      </c>
      <c r="AD12" s="61" t="s">
        <v>243</v>
      </c>
      <c r="AE12" s="61">
        <v>2.7083333333333334E-2</v>
      </c>
      <c r="AF12" s="61">
        <v>2.4999999999999998E-2</v>
      </c>
      <c r="AG12" s="61" t="s">
        <v>240</v>
      </c>
      <c r="AH12" s="61">
        <v>1.3194444444444444E-2</v>
      </c>
      <c r="AI12" s="61">
        <v>1.4583333333333332E-2</v>
      </c>
      <c r="AJ12" s="61">
        <v>9.0277777777777787E-3</v>
      </c>
      <c r="AK12" s="61" t="s">
        <v>243</v>
      </c>
      <c r="AL12" s="61" t="s">
        <v>240</v>
      </c>
      <c r="AM12" s="61">
        <v>1.041666666666663E-2</v>
      </c>
      <c r="AN12" s="61" t="s">
        <v>240</v>
      </c>
      <c r="AO12" s="61" t="s">
        <v>240</v>
      </c>
      <c r="AP12" s="61">
        <v>0.1465277777777777</v>
      </c>
      <c r="AQ12" s="61" t="s">
        <v>240</v>
      </c>
      <c r="AR12" s="61" t="s">
        <v>243</v>
      </c>
      <c r="AS12" s="61">
        <v>8.3333333333333037E-3</v>
      </c>
      <c r="AT12" s="61">
        <v>7.6388888888888618E-3</v>
      </c>
      <c r="AU12" s="61" t="s">
        <v>246</v>
      </c>
      <c r="AV12" s="61"/>
      <c r="AW12" s="63" t="str">
        <f>IF(COUNTIFS(STATUS!$K:$K,ABS!AW$8,STATUS!$B:$B,ABS!$C12,STATUS!$E:$E,"5555-FOLGA")&gt;0,"FO",IF(COUNTIFS(BASE!$A:$A,ABS!AW$8,BASE!$G:$G,ABS!$B12,BASE!$K:$K,"")&gt;0,"",IF(COUNTIFS(BASE!$A:$A,ABS!AW$8,BASE!$G:$G,ABS!$B12)=0,"",IF(SUMIFS(BASE!$AB:$AB,BASE!$A:$A,ABS!AW$8,BASE!$G:$G,ABS!$B12)=0,"P",SUMIFS(BASE!$AB:$AB,BASE!$A:$A,ABS!AW$8,BASE!$G:$G,ABS!$B12)))))</f>
        <v/>
      </c>
    </row>
    <row r="13" spans="2:49" s="8" customFormat="1" x14ac:dyDescent="0.25">
      <c r="B13" s="50">
        <v>91173</v>
      </c>
      <c r="C13" s="16" t="str">
        <f>IF($B13="","",VLOOKUP($B13,EQUIPE!$B:$E,2,0))</f>
        <v xml:space="preserve">	GABRIELLE FERNANDA ROSA PACHECO LEITE </v>
      </c>
      <c r="D13" s="16" t="str">
        <f>IF($B13="","",VLOOKUP($B13,EQUIPE!$B:$F,5,0))</f>
        <v>ULTRAGAZ FRONT</v>
      </c>
      <c r="E13" s="18">
        <f>IF($B13="","",VLOOKUP($B13,EQUIPE!$B:$E,3,0))</f>
        <v>0.2638888888888889</v>
      </c>
      <c r="F13" s="16" t="str">
        <f>IF($B13="","",VLOOKUP($B13,EQUIPE!$B:$E,4,0))</f>
        <v>DANIELA PEREZ</v>
      </c>
      <c r="H13" s="22">
        <f t="shared" si="6"/>
        <v>24</v>
      </c>
      <c r="I13" s="22">
        <f t="shared" si="7"/>
        <v>2</v>
      </c>
      <c r="J13" s="22">
        <f t="shared" si="7"/>
        <v>0</v>
      </c>
      <c r="K13" s="22">
        <f t="shared" si="7"/>
        <v>5</v>
      </c>
      <c r="M13" s="18">
        <f t="shared" si="8"/>
        <v>6.8611111111111116</v>
      </c>
      <c r="N13" s="18">
        <f t="shared" si="9"/>
        <v>0.54444444444444451</v>
      </c>
      <c r="O13" s="19">
        <f t="shared" si="10"/>
        <v>7.9352226720647775E-2</v>
      </c>
      <c r="Q13" s="61" t="s">
        <v>243</v>
      </c>
      <c r="R13" s="61" t="s">
        <v>240</v>
      </c>
      <c r="S13" s="61" t="s">
        <v>240</v>
      </c>
      <c r="T13" s="61" t="s">
        <v>240</v>
      </c>
      <c r="U13" s="61">
        <v>2.7777777777777779E-3</v>
      </c>
      <c r="V13" s="61">
        <v>6.9444444444444447E-4</v>
      </c>
      <c r="W13" s="61" t="s">
        <v>240</v>
      </c>
      <c r="X13" s="61" t="s">
        <v>243</v>
      </c>
      <c r="Y13" s="61" t="s">
        <v>240</v>
      </c>
      <c r="Z13" s="61" t="s">
        <v>240</v>
      </c>
      <c r="AA13" s="61">
        <v>6.9444444444444447E-4</v>
      </c>
      <c r="AB13" s="61">
        <v>6.9444444444444447E-4</v>
      </c>
      <c r="AC13" s="61" t="s">
        <v>240</v>
      </c>
      <c r="AD13" s="61" t="s">
        <v>243</v>
      </c>
      <c r="AE13" s="61">
        <v>8.3333333333333332E-3</v>
      </c>
      <c r="AF13" s="61" t="s">
        <v>240</v>
      </c>
      <c r="AG13" s="61" t="s">
        <v>240</v>
      </c>
      <c r="AH13" s="61" t="s">
        <v>240</v>
      </c>
      <c r="AI13" s="61" t="s">
        <v>243</v>
      </c>
      <c r="AJ13" s="61" t="s">
        <v>240</v>
      </c>
      <c r="AK13" s="61" t="s">
        <v>240</v>
      </c>
      <c r="AL13" s="61" t="s">
        <v>240</v>
      </c>
      <c r="AM13" s="61" t="s">
        <v>241</v>
      </c>
      <c r="AN13" s="61" t="s">
        <v>240</v>
      </c>
      <c r="AO13" s="61" t="s">
        <v>240</v>
      </c>
      <c r="AP13" s="61" t="s">
        <v>243</v>
      </c>
      <c r="AQ13" s="61">
        <v>3.472222222222222E-3</v>
      </c>
      <c r="AR13" s="61" t="s">
        <v>240</v>
      </c>
      <c r="AS13" s="61" t="s">
        <v>240</v>
      </c>
      <c r="AT13" s="61" t="s">
        <v>240</v>
      </c>
      <c r="AU13" s="61" t="s">
        <v>241</v>
      </c>
      <c r="AV13" s="61"/>
      <c r="AW13" s="63" t="str">
        <f>IF(COUNTIFS(STATUS!$K:$K,ABS!AW$8,STATUS!$B:$B,ABS!$C13,STATUS!$E:$E,"5555-FOLGA")&gt;0,"FO",IF(COUNTIFS(BASE!$A:$A,ABS!AW$8,BASE!$G:$G,ABS!$B13,BASE!$K:$K,"")&gt;0,"",IF(COUNTIFS(BASE!$A:$A,ABS!AW$8,BASE!$G:$G,ABS!$B13)=0,"",IF(SUMIFS(BASE!$AB:$AB,BASE!$A:$A,ABS!AW$8,BASE!$G:$G,ABS!$B13)=0,"P",SUMIFS(BASE!$AB:$AB,BASE!$A:$A,ABS!AW$8,BASE!$G:$G,ABS!$B13)))))</f>
        <v/>
      </c>
    </row>
    <row r="14" spans="2:49" s="8" customFormat="1" x14ac:dyDescent="0.25">
      <c r="B14" s="50">
        <v>91131</v>
      </c>
      <c r="C14" s="16" t="str">
        <f>IF($B14="","",VLOOKUP($B14,EQUIPE!$B:$E,2,0))</f>
        <v xml:space="preserve">	VERIDIANA DA SILVA PEREIRA </v>
      </c>
      <c r="D14" s="16" t="str">
        <f>IF($B14="","",VLOOKUP($B14,EQUIPE!$B:$F,5,0))</f>
        <v>ULTRAGAZ FRONT</v>
      </c>
      <c r="E14" s="18">
        <f>IF($B14="","",VLOOKUP($B14,EQUIPE!$B:$E,3,0))</f>
        <v>0.26388888888888884</v>
      </c>
      <c r="F14" s="16" t="str">
        <f>IF($B14="","",VLOOKUP($B14,EQUIPE!$B:$E,4,0))</f>
        <v>ADRIANA VERCOSA BARROS CEZANHOQUE</v>
      </c>
      <c r="H14" s="22">
        <f t="shared" si="6"/>
        <v>25</v>
      </c>
      <c r="I14" s="22">
        <f t="shared" si="7"/>
        <v>1</v>
      </c>
      <c r="J14" s="22">
        <f t="shared" si="7"/>
        <v>0</v>
      </c>
      <c r="K14" s="22">
        <f t="shared" si="7"/>
        <v>5</v>
      </c>
      <c r="M14" s="18">
        <f t="shared" si="8"/>
        <v>6.8611111111111098</v>
      </c>
      <c r="N14" s="18">
        <f t="shared" si="9"/>
        <v>0.32569444444444456</v>
      </c>
      <c r="O14" s="19">
        <f t="shared" si="10"/>
        <v>4.7469635627530392E-2</v>
      </c>
      <c r="Q14" s="61" t="s">
        <v>240</v>
      </c>
      <c r="R14" s="61" t="s">
        <v>243</v>
      </c>
      <c r="S14" s="61">
        <v>6.9444444444444441E-3</v>
      </c>
      <c r="T14" s="61" t="s">
        <v>240</v>
      </c>
      <c r="U14" s="61">
        <v>6.2500000000000333E-3</v>
      </c>
      <c r="V14" s="61" t="s">
        <v>240</v>
      </c>
      <c r="W14" s="61" t="s">
        <v>243</v>
      </c>
      <c r="X14" s="61" t="s">
        <v>240</v>
      </c>
      <c r="Y14" s="61" t="s">
        <v>240</v>
      </c>
      <c r="Z14" s="61">
        <v>3.4722222222222654E-3</v>
      </c>
      <c r="AA14" s="61">
        <v>1.4583333333333332E-2</v>
      </c>
      <c r="AB14" s="61" t="s">
        <v>243</v>
      </c>
      <c r="AC14" s="61" t="s">
        <v>240</v>
      </c>
      <c r="AD14" s="61" t="s">
        <v>240</v>
      </c>
      <c r="AE14" s="61" t="s">
        <v>241</v>
      </c>
      <c r="AF14" s="61" t="s">
        <v>240</v>
      </c>
      <c r="AG14" s="61">
        <v>9.7222222222222224E-3</v>
      </c>
      <c r="AH14" s="61" t="s">
        <v>243</v>
      </c>
      <c r="AI14" s="61">
        <v>1.0416666666666685E-2</v>
      </c>
      <c r="AJ14" s="61" t="s">
        <v>240</v>
      </c>
      <c r="AK14" s="61" t="s">
        <v>240</v>
      </c>
      <c r="AL14" s="61" t="s">
        <v>240</v>
      </c>
      <c r="AM14" s="61" t="s">
        <v>240</v>
      </c>
      <c r="AN14" s="61" t="s">
        <v>240</v>
      </c>
      <c r="AO14" s="61" t="s">
        <v>243</v>
      </c>
      <c r="AP14" s="61">
        <v>6.9444444444449749E-4</v>
      </c>
      <c r="AQ14" s="61" t="s">
        <v>240</v>
      </c>
      <c r="AR14" s="61" t="s">
        <v>240</v>
      </c>
      <c r="AS14" s="61">
        <v>3.472222222222222E-3</v>
      </c>
      <c r="AT14" s="61">
        <v>6.2500000000000333E-3</v>
      </c>
      <c r="AU14" s="61" t="s">
        <v>240</v>
      </c>
      <c r="AV14" s="61"/>
      <c r="AW14" s="63" t="str">
        <f>IF(COUNTIFS(STATUS!$K:$K,ABS!AW$8,STATUS!$B:$B,ABS!$C14,STATUS!$E:$E,"5555-FOLGA")&gt;0,"FO",IF(COUNTIFS(BASE!$A:$A,ABS!AW$8,BASE!$G:$G,ABS!$B14,BASE!$K:$K,"")&gt;0,"",IF(COUNTIFS(BASE!$A:$A,ABS!AW$8,BASE!$G:$G,ABS!$B14)=0,"",IF(SUMIFS(BASE!$AB:$AB,BASE!$A:$A,ABS!AW$8,BASE!$G:$G,ABS!$B14)=0,"P",SUMIFS(BASE!$AB:$AB,BASE!$A:$A,ABS!AW$8,BASE!$G:$G,ABS!$B14)))))</f>
        <v/>
      </c>
    </row>
    <row r="15" spans="2:49" s="8" customFormat="1" x14ac:dyDescent="0.25">
      <c r="B15" s="50" t="s">
        <v>52</v>
      </c>
      <c r="C15" s="16" t="str">
        <f>IF($B15="","",VLOOKUP($B15,EQUIPE!$B:$E,2,0))</f>
        <v>BRUNO ALVES CAMELO</v>
      </c>
      <c r="D15" s="16" t="str">
        <f>IF($B15="","",VLOOKUP($B15,EQUIPE!$B:$F,5,0))</f>
        <v>ULTRAGAZ FRONT</v>
      </c>
      <c r="E15" s="18">
        <f>IF($B15="","",VLOOKUP($B15,EQUIPE!$B:$E,3,0))</f>
        <v>0.2638888888888889</v>
      </c>
      <c r="F15" s="16" t="str">
        <f>IF($B15="","",VLOOKUP($B15,EQUIPE!$B:$E,4,0))</f>
        <v>DANIELA PEREZ</v>
      </c>
      <c r="H15" s="22">
        <f t="shared" si="6"/>
        <v>23</v>
      </c>
      <c r="I15" s="22">
        <f t="shared" si="7"/>
        <v>0</v>
      </c>
      <c r="J15" s="22">
        <f t="shared" si="7"/>
        <v>1</v>
      </c>
      <c r="K15" s="22">
        <f t="shared" si="7"/>
        <v>7</v>
      </c>
      <c r="M15" s="18">
        <f t="shared" si="8"/>
        <v>6.3333333333333339</v>
      </c>
      <c r="N15" s="18">
        <f t="shared" si="9"/>
        <v>0.34375</v>
      </c>
      <c r="O15" s="19">
        <f t="shared" si="10"/>
        <v>5.4276315789473679E-2</v>
      </c>
      <c r="Q15" s="61" t="s">
        <v>240</v>
      </c>
      <c r="R15" s="61" t="s">
        <v>243</v>
      </c>
      <c r="S15" s="61">
        <v>5.5555555555555558E-3</v>
      </c>
      <c r="T15" s="61">
        <v>6.9444444444444441E-3</v>
      </c>
      <c r="U15" s="61" t="s">
        <v>240</v>
      </c>
      <c r="V15" s="61">
        <v>5.5555555555555558E-3</v>
      </c>
      <c r="W15" s="61" t="s">
        <v>243</v>
      </c>
      <c r="X15" s="61">
        <v>1.5277777777777777E-2</v>
      </c>
      <c r="Y15" s="61" t="s">
        <v>243</v>
      </c>
      <c r="Z15" s="61">
        <v>4.8611111111111112E-3</v>
      </c>
      <c r="AA15" s="61">
        <v>1.3888888888888889E-3</v>
      </c>
      <c r="AB15" s="61" t="s">
        <v>242</v>
      </c>
      <c r="AC15" s="61">
        <v>1.3194444444444444E-2</v>
      </c>
      <c r="AD15" s="61" t="s">
        <v>240</v>
      </c>
      <c r="AE15" s="61" t="s">
        <v>243</v>
      </c>
      <c r="AF15" s="61" t="s">
        <v>240</v>
      </c>
      <c r="AG15" s="61" t="s">
        <v>240</v>
      </c>
      <c r="AH15" s="61">
        <v>4.1666666666666666E-3</v>
      </c>
      <c r="AI15" s="61" t="s">
        <v>243</v>
      </c>
      <c r="AJ15" s="61">
        <v>6.9444444444444447E-4</v>
      </c>
      <c r="AK15" s="61" t="s">
        <v>240</v>
      </c>
      <c r="AL15" s="61">
        <v>6.2499999999999995E-3</v>
      </c>
      <c r="AM15" s="61">
        <v>4.8611111111111112E-3</v>
      </c>
      <c r="AN15" s="61">
        <v>2.0833333333333333E-3</v>
      </c>
      <c r="AO15" s="61">
        <v>6.2499999999999995E-3</v>
      </c>
      <c r="AP15" s="61" t="s">
        <v>243</v>
      </c>
      <c r="AQ15" s="61">
        <v>1.3888888888888889E-3</v>
      </c>
      <c r="AR15" s="61" t="s">
        <v>240</v>
      </c>
      <c r="AS15" s="61" t="s">
        <v>243</v>
      </c>
      <c r="AT15" s="61">
        <v>1.3888888888888889E-3</v>
      </c>
      <c r="AU15" s="61" t="s">
        <v>240</v>
      </c>
      <c r="AV15" s="61"/>
      <c r="AW15" s="63" t="str">
        <f>IF(COUNTIFS(STATUS!$K:$K,ABS!AW$8,STATUS!$B:$B,ABS!$C15,STATUS!$E:$E,"5555-FOLGA")&gt;0,"FO",IF(COUNTIFS(BASE!$A:$A,ABS!AW$8,BASE!$G:$G,ABS!$B15,BASE!$K:$K,"")&gt;0,"",IF(COUNTIFS(BASE!$A:$A,ABS!AW$8,BASE!$G:$G,ABS!$B15)=0,"",IF(SUMIFS(BASE!$AB:$AB,BASE!$A:$A,ABS!AW$8,BASE!$G:$G,ABS!$B15)=0,"P",SUMIFS(BASE!$AB:$AB,BASE!$A:$A,ABS!AW$8,BASE!$G:$G,ABS!$B15)))))</f>
        <v/>
      </c>
    </row>
    <row r="16" spans="2:49" s="8" customFormat="1" x14ac:dyDescent="0.25">
      <c r="B16" s="50">
        <v>91138</v>
      </c>
      <c r="C16" s="16" t="str">
        <f>IF($B16="","",VLOOKUP($B16,EQUIPE!$B:$E,2,0))</f>
        <v>ELIZABETE DOS SANTOS</v>
      </c>
      <c r="D16" s="16" t="str">
        <f>IF($B16="","",VLOOKUP($B16,EQUIPE!$B:$F,5,0))</f>
        <v>ULTRAGAZ FRONT</v>
      </c>
      <c r="E16" s="18">
        <f>IF($B16="","",VLOOKUP($B16,EQUIPE!$B:$E,3,0))</f>
        <v>0.26388888888888895</v>
      </c>
      <c r="F16" s="16" t="str">
        <f>IF($B16="","",VLOOKUP($B16,EQUIPE!$B:$E,4,0))</f>
        <v>DANIELA PEREZ</v>
      </c>
      <c r="H16" s="22">
        <f t="shared" si="6"/>
        <v>25</v>
      </c>
      <c r="I16" s="22">
        <f t="shared" si="7"/>
        <v>0</v>
      </c>
      <c r="J16" s="22">
        <f t="shared" si="7"/>
        <v>0</v>
      </c>
      <c r="K16" s="22">
        <f t="shared" si="7"/>
        <v>6</v>
      </c>
      <c r="M16" s="18">
        <f t="shared" si="8"/>
        <v>6.5972222222222241</v>
      </c>
      <c r="N16" s="18">
        <f t="shared" si="9"/>
        <v>7.1527777777777773E-2</v>
      </c>
      <c r="O16" s="19">
        <f t="shared" si="10"/>
        <v>1.0842105263157891E-2</v>
      </c>
      <c r="Q16" s="61" t="s">
        <v>243</v>
      </c>
      <c r="R16" s="61">
        <v>1.8749999999999999E-2</v>
      </c>
      <c r="S16" s="61">
        <v>6.2499999999999995E-3</v>
      </c>
      <c r="T16" s="61">
        <v>1.3888888888888889E-3</v>
      </c>
      <c r="U16" s="61" t="s">
        <v>243</v>
      </c>
      <c r="V16" s="61">
        <v>1.3194444444444444E-2</v>
      </c>
      <c r="W16" s="61" t="s">
        <v>240</v>
      </c>
      <c r="X16" s="61" t="s">
        <v>240</v>
      </c>
      <c r="Y16" s="61" t="s">
        <v>240</v>
      </c>
      <c r="Z16" s="61" t="s">
        <v>240</v>
      </c>
      <c r="AA16" s="61">
        <v>5.5555555555555558E-3</v>
      </c>
      <c r="AB16" s="61" t="s">
        <v>243</v>
      </c>
      <c r="AC16" s="61">
        <v>4.1666666666666666E-3</v>
      </c>
      <c r="AD16" s="61" t="s">
        <v>243</v>
      </c>
      <c r="AE16" s="61" t="s">
        <v>240</v>
      </c>
      <c r="AF16" s="61" t="s">
        <v>240</v>
      </c>
      <c r="AG16" s="61" t="s">
        <v>240</v>
      </c>
      <c r="AH16" s="61" t="s">
        <v>240</v>
      </c>
      <c r="AI16" s="61">
        <v>1.1111111111111112E-2</v>
      </c>
      <c r="AJ16" s="61" t="s">
        <v>243</v>
      </c>
      <c r="AK16" s="61" t="s">
        <v>240</v>
      </c>
      <c r="AL16" s="61">
        <v>2.7777777777777779E-3</v>
      </c>
      <c r="AM16" s="61">
        <v>2.0833333333333333E-3</v>
      </c>
      <c r="AN16" s="61">
        <v>2.7777777777777679E-3</v>
      </c>
      <c r="AO16" s="61" t="s">
        <v>243</v>
      </c>
      <c r="AP16" s="61" t="s">
        <v>240</v>
      </c>
      <c r="AQ16" s="61">
        <v>6.9444444444444447E-4</v>
      </c>
      <c r="AR16" s="61" t="s">
        <v>240</v>
      </c>
      <c r="AS16" s="61" t="s">
        <v>240</v>
      </c>
      <c r="AT16" s="61" t="s">
        <v>240</v>
      </c>
      <c r="AU16" s="61">
        <v>2.7777777777777779E-3</v>
      </c>
      <c r="AV16" s="61"/>
      <c r="AW16" s="63" t="str">
        <f>IF(COUNTIFS(STATUS!$K:$K,ABS!AW$8,STATUS!$B:$B,ABS!$C16,STATUS!$E:$E,"5555-FOLGA")&gt;0,"FO",IF(COUNTIFS(BASE!$A:$A,ABS!AW$8,BASE!$G:$G,ABS!$B16,BASE!$K:$K,"")&gt;0,"",IF(COUNTIFS(BASE!$A:$A,ABS!AW$8,BASE!$G:$G,ABS!$B16)=0,"",IF(SUMIFS(BASE!$AB:$AB,BASE!$A:$A,ABS!AW$8,BASE!$G:$G,ABS!$B16)=0,"P",SUMIFS(BASE!$AB:$AB,BASE!$A:$A,ABS!AW$8,BASE!$G:$G,ABS!$B16)))))</f>
        <v/>
      </c>
    </row>
    <row r="17" spans="2:49" s="8" customFormat="1" x14ac:dyDescent="0.25">
      <c r="B17" s="50">
        <v>91147</v>
      </c>
      <c r="C17" s="16" t="str">
        <f>IF($B17="","",VLOOKUP($B17,EQUIPE!$B:$E,2,0))</f>
        <v>FERNANDA NASCIMENTO SANTOS SILVA</v>
      </c>
      <c r="D17" s="16" t="str">
        <f>IF($B17="","",VLOOKUP($B17,EQUIPE!$B:$F,5,0))</f>
        <v>ULTRAGAZ FRONT</v>
      </c>
      <c r="E17" s="18">
        <f>IF($B17="","",VLOOKUP($B17,EQUIPE!$B:$E,3,0))</f>
        <v>0.26388888888888895</v>
      </c>
      <c r="F17" s="16" t="str">
        <f>IF($B17="","",VLOOKUP($B17,EQUIPE!$B:$E,4,0))</f>
        <v>ADRIANA VERCOSA BARROS CEZANHOQUE</v>
      </c>
      <c r="H17" s="22">
        <f t="shared" si="6"/>
        <v>0</v>
      </c>
      <c r="I17" s="22">
        <f t="shared" si="7"/>
        <v>10</v>
      </c>
      <c r="J17" s="22">
        <f t="shared" si="7"/>
        <v>7</v>
      </c>
      <c r="K17" s="22">
        <f t="shared" si="7"/>
        <v>1</v>
      </c>
      <c r="M17" s="18">
        <f t="shared" si="8"/>
        <v>4.4861111111111125</v>
      </c>
      <c r="N17" s="18">
        <f t="shared" si="9"/>
        <v>4.4861111111111125</v>
      </c>
      <c r="O17" s="19">
        <f t="shared" si="10"/>
        <v>1</v>
      </c>
      <c r="Q17" s="61" t="s">
        <v>242</v>
      </c>
      <c r="R17" s="61" t="s">
        <v>242</v>
      </c>
      <c r="S17" s="61" t="s">
        <v>242</v>
      </c>
      <c r="T17" s="61" t="s">
        <v>242</v>
      </c>
      <c r="U17" s="61" t="s">
        <v>242</v>
      </c>
      <c r="V17" s="61" t="s">
        <v>242</v>
      </c>
      <c r="W17" s="61" t="s">
        <v>242</v>
      </c>
      <c r="X17" s="61" t="s">
        <v>243</v>
      </c>
      <c r="Y17" s="61" t="s">
        <v>241</v>
      </c>
      <c r="Z17" s="61" t="s">
        <v>241</v>
      </c>
      <c r="AA17" s="61" t="s">
        <v>241</v>
      </c>
      <c r="AB17" s="61" t="s">
        <v>241</v>
      </c>
      <c r="AC17" s="61" t="s">
        <v>241</v>
      </c>
      <c r="AD17" s="61" t="s">
        <v>241</v>
      </c>
      <c r="AE17" s="61" t="s">
        <v>241</v>
      </c>
      <c r="AF17" s="61" t="s">
        <v>241</v>
      </c>
      <c r="AG17" s="61" t="s">
        <v>241</v>
      </c>
      <c r="AH17" s="61" t="s">
        <v>241</v>
      </c>
      <c r="AI17" s="61" t="s">
        <v>247</v>
      </c>
      <c r="AJ17" s="61" t="s">
        <v>247</v>
      </c>
      <c r="AK17" s="61" t="s">
        <v>247</v>
      </c>
      <c r="AL17" s="61" t="s">
        <v>247</v>
      </c>
      <c r="AM17" s="61" t="s">
        <v>247</v>
      </c>
      <c r="AN17" s="61" t="s">
        <v>247</v>
      </c>
      <c r="AO17" s="61" t="s">
        <v>247</v>
      </c>
      <c r="AP17" s="61" t="s">
        <v>247</v>
      </c>
      <c r="AQ17" s="61" t="s">
        <v>247</v>
      </c>
      <c r="AR17" s="61" t="s">
        <v>247</v>
      </c>
      <c r="AS17" s="61" t="s">
        <v>247</v>
      </c>
      <c r="AT17" s="61" t="s">
        <v>247</v>
      </c>
      <c r="AU17" s="61" t="s">
        <v>247</v>
      </c>
      <c r="AV17" s="61"/>
      <c r="AW17" s="63" t="str">
        <f>IF(COUNTIFS(STATUS!$K:$K,ABS!AW$8,STATUS!$B:$B,ABS!$C17,STATUS!$E:$E,"5555-FOLGA")&gt;0,"FO",IF(COUNTIFS(BASE!$A:$A,ABS!AW$8,BASE!$G:$G,ABS!$B17,BASE!$K:$K,"")&gt;0,"",IF(COUNTIFS(BASE!$A:$A,ABS!AW$8,BASE!$G:$G,ABS!$B17)=0,"",IF(SUMIFS(BASE!$AB:$AB,BASE!$A:$A,ABS!AW$8,BASE!$G:$G,ABS!$B17)=0,"P",SUMIFS(BASE!$AB:$AB,BASE!$A:$A,ABS!AW$8,BASE!$G:$G,ABS!$B17)))))</f>
        <v/>
      </c>
    </row>
    <row r="18" spans="2:49" s="8" customFormat="1" x14ac:dyDescent="0.25">
      <c r="B18" s="50">
        <v>91177</v>
      </c>
      <c r="C18" s="16" t="str">
        <f>IF($B18="","",VLOOKUP($B18,EQUIPE!$B:$E,2,0))</f>
        <v>GUILHERME SANCHES DE ARAÚJO</v>
      </c>
      <c r="D18" s="16" t="str">
        <f>IF($B18="","",VLOOKUP($B18,EQUIPE!$B:$F,5,0))</f>
        <v>ULTRAGAZ FRONT</v>
      </c>
      <c r="E18" s="18">
        <f>IF($B18="","",VLOOKUP($B18,EQUIPE!$B:$E,3,0))</f>
        <v>0.26388888888888884</v>
      </c>
      <c r="F18" s="16" t="str">
        <f>IF($B18="","",VLOOKUP($B18,EQUIPE!$B:$E,4,0))</f>
        <v>ADRIANA VERCOSA BARROS CEZANHOQUE</v>
      </c>
      <c r="H18" s="22">
        <f t="shared" si="6"/>
        <v>26</v>
      </c>
      <c r="I18" s="22">
        <f t="shared" si="7"/>
        <v>0</v>
      </c>
      <c r="J18" s="22">
        <f t="shared" si="7"/>
        <v>0</v>
      </c>
      <c r="K18" s="22">
        <f t="shared" si="7"/>
        <v>5</v>
      </c>
      <c r="M18" s="18">
        <f t="shared" si="8"/>
        <v>6.8611111111111098</v>
      </c>
      <c r="N18" s="18">
        <f t="shared" si="9"/>
        <v>0</v>
      </c>
      <c r="O18" s="19">
        <f t="shared" si="10"/>
        <v>0</v>
      </c>
      <c r="Q18" s="61" t="s">
        <v>240</v>
      </c>
      <c r="R18" s="61" t="s">
        <v>240</v>
      </c>
      <c r="S18" s="61" t="s">
        <v>240</v>
      </c>
      <c r="T18" s="61" t="s">
        <v>240</v>
      </c>
      <c r="U18" s="61" t="s">
        <v>243</v>
      </c>
      <c r="V18" s="61" t="s">
        <v>240</v>
      </c>
      <c r="W18" s="61" t="s">
        <v>240</v>
      </c>
      <c r="X18" s="61" t="s">
        <v>243</v>
      </c>
      <c r="Y18" s="61" t="s">
        <v>240</v>
      </c>
      <c r="Z18" s="61" t="s">
        <v>240</v>
      </c>
      <c r="AA18" s="61" t="s">
        <v>240</v>
      </c>
      <c r="AB18" s="61" t="s">
        <v>240</v>
      </c>
      <c r="AC18" s="61" t="s">
        <v>240</v>
      </c>
      <c r="AD18" s="61" t="s">
        <v>240</v>
      </c>
      <c r="AE18" s="61" t="s">
        <v>243</v>
      </c>
      <c r="AF18" s="61" t="s">
        <v>240</v>
      </c>
      <c r="AG18" s="61" t="s">
        <v>240</v>
      </c>
      <c r="AH18" s="61" t="s">
        <v>240</v>
      </c>
      <c r="AI18" s="61" t="s">
        <v>240</v>
      </c>
      <c r="AJ18" s="61" t="s">
        <v>240</v>
      </c>
      <c r="AK18" s="61" t="s">
        <v>243</v>
      </c>
      <c r="AL18" s="61" t="s">
        <v>240</v>
      </c>
      <c r="AM18" s="61" t="s">
        <v>240</v>
      </c>
      <c r="AN18" s="61" t="s">
        <v>240</v>
      </c>
      <c r="AO18" s="61" t="s">
        <v>240</v>
      </c>
      <c r="AP18" s="61" t="s">
        <v>240</v>
      </c>
      <c r="AQ18" s="61" t="s">
        <v>243</v>
      </c>
      <c r="AR18" s="61" t="s">
        <v>240</v>
      </c>
      <c r="AS18" s="61" t="s">
        <v>240</v>
      </c>
      <c r="AT18" s="61" t="s">
        <v>240</v>
      </c>
      <c r="AU18" s="61" t="s">
        <v>240</v>
      </c>
      <c r="AV18" s="61"/>
      <c r="AW18" s="63" t="str">
        <f>IF(COUNTIFS(STATUS!$K:$K,ABS!AW$8,STATUS!$B:$B,ABS!$C18,STATUS!$E:$E,"5555-FOLGA")&gt;0,"FO",IF(COUNTIFS(BASE!$A:$A,ABS!AW$8,BASE!$G:$G,ABS!$B18,BASE!$K:$K,"")&gt;0,"",IF(COUNTIFS(BASE!$A:$A,ABS!AW$8,BASE!$G:$G,ABS!$B18)=0,"",IF(SUMIFS(BASE!$AB:$AB,BASE!$A:$A,ABS!AW$8,BASE!$G:$G,ABS!$B18)=0,"P",SUMIFS(BASE!$AB:$AB,BASE!$A:$A,ABS!AW$8,BASE!$G:$G,ABS!$B18)))))</f>
        <v/>
      </c>
    </row>
    <row r="19" spans="2:49" s="8" customFormat="1" x14ac:dyDescent="0.25">
      <c r="B19" s="50">
        <v>91218</v>
      </c>
      <c r="C19" s="16" t="str">
        <f>IF($B19="","",VLOOKUP($B19,EQUIPE!$B:$E,2,0))</f>
        <v>JESSICA DA SILVA SANTOS</v>
      </c>
      <c r="D19" s="16" t="str">
        <f>IF($B19="","",VLOOKUP($B19,EQUIPE!$B:$F,5,0))</f>
        <v>ULTRAGAZ FRONT</v>
      </c>
      <c r="E19" s="18">
        <f>IF($B19="","",VLOOKUP($B19,EQUIPE!$B:$E,3,0))</f>
        <v>0.26388888888888884</v>
      </c>
      <c r="F19" s="16" t="str">
        <f>IF($B19="","",VLOOKUP($B19,EQUIPE!$B:$E,4,0))</f>
        <v>DANIELA PEREZ</v>
      </c>
      <c r="H19" s="22">
        <f t="shared" si="6"/>
        <v>19</v>
      </c>
      <c r="I19" s="22">
        <f t="shared" si="7"/>
        <v>0</v>
      </c>
      <c r="J19" s="22">
        <f t="shared" si="7"/>
        <v>7</v>
      </c>
      <c r="K19" s="22">
        <f t="shared" si="7"/>
        <v>5</v>
      </c>
      <c r="M19" s="18">
        <f t="shared" si="8"/>
        <v>6.8611111111111098</v>
      </c>
      <c r="N19" s="18">
        <f t="shared" si="9"/>
        <v>1.8861111111111108</v>
      </c>
      <c r="O19" s="19">
        <f t="shared" si="10"/>
        <v>0.27489878542510121</v>
      </c>
      <c r="Q19" s="61" t="s">
        <v>240</v>
      </c>
      <c r="R19" s="61" t="s">
        <v>243</v>
      </c>
      <c r="S19" s="61" t="s">
        <v>240</v>
      </c>
      <c r="T19" s="61" t="s">
        <v>240</v>
      </c>
      <c r="U19" s="61" t="s">
        <v>240</v>
      </c>
      <c r="V19" s="61">
        <v>5.5555555555555558E-3</v>
      </c>
      <c r="W19" s="61">
        <v>6.2499999999999995E-3</v>
      </c>
      <c r="X19" s="61" t="s">
        <v>240</v>
      </c>
      <c r="Y19" s="61" t="s">
        <v>243</v>
      </c>
      <c r="Z19" s="61" t="s">
        <v>240</v>
      </c>
      <c r="AA19" s="61" t="s">
        <v>240</v>
      </c>
      <c r="AB19" s="61">
        <v>6.9444444444444447E-4</v>
      </c>
      <c r="AC19" s="61">
        <v>9.7222222222222224E-3</v>
      </c>
      <c r="AD19" s="61" t="s">
        <v>242</v>
      </c>
      <c r="AE19" s="61" t="s">
        <v>242</v>
      </c>
      <c r="AF19" s="61" t="s">
        <v>243</v>
      </c>
      <c r="AG19" s="61" t="s">
        <v>242</v>
      </c>
      <c r="AH19" s="61">
        <v>6.9444444444444447E-4</v>
      </c>
      <c r="AI19" s="61">
        <v>4.1666666666666666E-3</v>
      </c>
      <c r="AJ19" s="61">
        <v>7.6388888888888886E-3</v>
      </c>
      <c r="AK19" s="61" t="s">
        <v>242</v>
      </c>
      <c r="AL19" s="61" t="s">
        <v>243</v>
      </c>
      <c r="AM19" s="61">
        <v>3.472222222222222E-3</v>
      </c>
      <c r="AN19" s="61" t="s">
        <v>240</v>
      </c>
      <c r="AO19" s="61">
        <v>6.9444444444444447E-4</v>
      </c>
      <c r="AP19" s="61" t="s">
        <v>242</v>
      </c>
      <c r="AQ19" s="61" t="s">
        <v>242</v>
      </c>
      <c r="AR19" s="61" t="s">
        <v>243</v>
      </c>
      <c r="AS19" s="61" t="s">
        <v>240</v>
      </c>
      <c r="AT19" s="61" t="s">
        <v>242</v>
      </c>
      <c r="AU19" s="61" t="s">
        <v>240</v>
      </c>
      <c r="AV19" s="61"/>
      <c r="AW19" s="63" t="str">
        <f>IF(COUNTIFS(STATUS!$K:$K,ABS!AW$8,STATUS!$B:$B,ABS!$C19,STATUS!$E:$E,"5555-FOLGA")&gt;0,"FO",IF(COUNTIFS(BASE!$A:$A,ABS!AW$8,BASE!$G:$G,ABS!$B19,BASE!$K:$K,"")&gt;0,"",IF(COUNTIFS(BASE!$A:$A,ABS!AW$8,BASE!$G:$G,ABS!$B19)=0,"",IF(SUMIFS(BASE!$AB:$AB,BASE!$A:$A,ABS!AW$8,BASE!$G:$G,ABS!$B19)=0,"P",SUMIFS(BASE!$AB:$AB,BASE!$A:$A,ABS!AW$8,BASE!$G:$G,ABS!$B19)))))</f>
        <v/>
      </c>
    </row>
    <row r="20" spans="2:49" s="8" customFormat="1" x14ac:dyDescent="0.25">
      <c r="B20" s="50">
        <v>91311</v>
      </c>
      <c r="C20" s="16" t="str">
        <f>IF($B20="","",VLOOKUP($B20,EQUIPE!$B:$E,2,0))</f>
        <v>LARISSA RAMOS MARQUES</v>
      </c>
      <c r="D20" s="16" t="str">
        <f>IF($B20="","",VLOOKUP($B20,EQUIPE!$B:$F,5,0))</f>
        <v>ULTRAGAZ FRONT</v>
      </c>
      <c r="E20" s="18">
        <f>IF($B20="","",VLOOKUP($B20,EQUIPE!$B:$E,3,0))</f>
        <v>0.26388888888888884</v>
      </c>
      <c r="F20" s="16" t="str">
        <f>IF($B20="","",VLOOKUP($B20,EQUIPE!$B:$E,4,0))</f>
        <v>DANIELA PEREZ</v>
      </c>
      <c r="H20" s="22">
        <f t="shared" si="6"/>
        <v>20</v>
      </c>
      <c r="I20" s="22">
        <f t="shared" si="7"/>
        <v>4</v>
      </c>
      <c r="J20" s="22">
        <f t="shared" si="7"/>
        <v>2</v>
      </c>
      <c r="K20" s="22">
        <f t="shared" si="7"/>
        <v>5</v>
      </c>
      <c r="M20" s="18">
        <f t="shared" si="8"/>
        <v>6.8611111111111098</v>
      </c>
      <c r="N20" s="18">
        <f t="shared" si="9"/>
        <v>1.5854166666666663</v>
      </c>
      <c r="O20" s="19">
        <f t="shared" si="10"/>
        <v>0.23107287449392711</v>
      </c>
      <c r="Q20" s="61" t="s">
        <v>243</v>
      </c>
      <c r="R20" s="61" t="s">
        <v>240</v>
      </c>
      <c r="S20" s="61" t="s">
        <v>242</v>
      </c>
      <c r="T20" s="61" t="s">
        <v>240</v>
      </c>
      <c r="U20" s="61" t="s">
        <v>240</v>
      </c>
      <c r="V20" s="61" t="s">
        <v>240</v>
      </c>
      <c r="W20" s="61" t="s">
        <v>243</v>
      </c>
      <c r="X20" s="61" t="s">
        <v>240</v>
      </c>
      <c r="Y20" s="61" t="s">
        <v>240</v>
      </c>
      <c r="Z20" s="61" t="s">
        <v>240</v>
      </c>
      <c r="AA20" s="61" t="s">
        <v>240</v>
      </c>
      <c r="AB20" s="61" t="s">
        <v>240</v>
      </c>
      <c r="AC20" s="61" t="s">
        <v>240</v>
      </c>
      <c r="AD20" s="61" t="s">
        <v>243</v>
      </c>
      <c r="AE20" s="61" t="s">
        <v>240</v>
      </c>
      <c r="AF20" s="61">
        <v>2.0833333333333259E-3</v>
      </c>
      <c r="AG20" s="61" t="s">
        <v>241</v>
      </c>
      <c r="AH20" s="61" t="s">
        <v>240</v>
      </c>
      <c r="AI20" s="61" t="s">
        <v>240</v>
      </c>
      <c r="AJ20" s="61" t="s">
        <v>240</v>
      </c>
      <c r="AK20" s="61" t="s">
        <v>243</v>
      </c>
      <c r="AL20" s="61" t="s">
        <v>240</v>
      </c>
      <c r="AM20" s="61" t="s">
        <v>240</v>
      </c>
      <c r="AN20" s="61" t="s">
        <v>240</v>
      </c>
      <c r="AO20" s="61" t="s">
        <v>240</v>
      </c>
      <c r="AP20" s="61" t="s">
        <v>240</v>
      </c>
      <c r="AQ20" s="61" t="s">
        <v>242</v>
      </c>
      <c r="AR20" s="61" t="s">
        <v>243</v>
      </c>
      <c r="AS20" s="61" t="s">
        <v>241</v>
      </c>
      <c r="AT20" s="61" t="s">
        <v>241</v>
      </c>
      <c r="AU20" s="61" t="s">
        <v>241</v>
      </c>
      <c r="AV20" s="61"/>
      <c r="AW20" s="63" t="str">
        <f>IF(COUNTIFS(STATUS!$K:$K,ABS!AW$8,STATUS!$B:$B,ABS!$C20,STATUS!$E:$E,"5555-FOLGA")&gt;0,"FO",IF(COUNTIFS(BASE!$A:$A,ABS!AW$8,BASE!$G:$G,ABS!$B20,BASE!$K:$K,"")&gt;0,"",IF(COUNTIFS(BASE!$A:$A,ABS!AW$8,BASE!$G:$G,ABS!$B20)=0,"",IF(SUMIFS(BASE!$AB:$AB,BASE!$A:$A,ABS!AW$8,BASE!$G:$G,ABS!$B20)=0,"P",SUMIFS(BASE!$AB:$AB,BASE!$A:$A,ABS!AW$8,BASE!$G:$G,ABS!$B20)))))</f>
        <v/>
      </c>
    </row>
    <row r="21" spans="2:49" s="8" customFormat="1" x14ac:dyDescent="0.25">
      <c r="B21" s="50">
        <v>91171</v>
      </c>
      <c r="C21" s="16" t="str">
        <f>IF($B21="","",VLOOKUP($B21,EQUIPE!$B:$E,2,0))</f>
        <v>MATHEUS ESTEVAM DA SILVA BARBOSA</v>
      </c>
      <c r="D21" s="16" t="str">
        <f>IF($B21="","",VLOOKUP($B21,EQUIPE!$B:$F,5,0))</f>
        <v>ULTRAGAZ FRONT</v>
      </c>
      <c r="E21" s="18">
        <f>IF($B21="","",VLOOKUP($B21,EQUIPE!$B:$E,3,0))</f>
        <v>0.26388888888888884</v>
      </c>
      <c r="F21" s="16" t="str">
        <f>IF($B21="","",VLOOKUP($B21,EQUIPE!$B:$E,4,0))</f>
        <v>DAIATRIZ DO NASCIMENTO</v>
      </c>
      <c r="H21" s="22">
        <f t="shared" si="6"/>
        <v>23</v>
      </c>
      <c r="I21" s="22">
        <f t="shared" si="7"/>
        <v>0</v>
      </c>
      <c r="J21" s="22">
        <f t="shared" si="7"/>
        <v>2</v>
      </c>
      <c r="K21" s="22">
        <f t="shared" si="7"/>
        <v>6</v>
      </c>
      <c r="M21" s="18">
        <f t="shared" si="8"/>
        <v>6.5972222222222214</v>
      </c>
      <c r="N21" s="18">
        <f t="shared" si="9"/>
        <v>0.99027777777777759</v>
      </c>
      <c r="O21" s="19">
        <f t="shared" si="10"/>
        <v>0.15010526315789471</v>
      </c>
      <c r="Q21" s="61" t="s">
        <v>240</v>
      </c>
      <c r="R21" s="61">
        <v>4.8611111111111112E-3</v>
      </c>
      <c r="S21" s="61">
        <v>2.7777777777777779E-3</v>
      </c>
      <c r="T21" s="61">
        <v>6.9444444444444441E-3</v>
      </c>
      <c r="U21" s="61" t="s">
        <v>243</v>
      </c>
      <c r="V21" s="61" t="s">
        <v>240</v>
      </c>
      <c r="W21" s="61">
        <v>1.0416666666666666E-2</v>
      </c>
      <c r="X21" s="61">
        <v>4.8611111111111112E-3</v>
      </c>
      <c r="Y21" s="61">
        <v>1.1111111111111112E-2</v>
      </c>
      <c r="Z21" s="61" t="s">
        <v>243</v>
      </c>
      <c r="AA21" s="61" t="s">
        <v>240</v>
      </c>
      <c r="AB21" s="61">
        <v>4.5138888888888888E-2</v>
      </c>
      <c r="AC21" s="61" t="s">
        <v>240</v>
      </c>
      <c r="AD21" s="61" t="s">
        <v>242</v>
      </c>
      <c r="AE21" s="61" t="s">
        <v>243</v>
      </c>
      <c r="AF21" s="61" t="s">
        <v>240</v>
      </c>
      <c r="AG21" s="61">
        <v>2.7777777777777779E-3</v>
      </c>
      <c r="AH21" s="61" t="s">
        <v>240</v>
      </c>
      <c r="AI21" s="61">
        <v>1.2499999999999999E-2</v>
      </c>
      <c r="AJ21" s="61">
        <v>0.1423611111111111</v>
      </c>
      <c r="AK21" s="61" t="s">
        <v>243</v>
      </c>
      <c r="AL21" s="61">
        <v>6.2499999999999778E-3</v>
      </c>
      <c r="AM21" s="61">
        <v>0.18124999999999999</v>
      </c>
      <c r="AN21" s="61" t="s">
        <v>243</v>
      </c>
      <c r="AO21" s="61" t="s">
        <v>242</v>
      </c>
      <c r="AP21" s="61">
        <v>6.2499999999999995E-3</v>
      </c>
      <c r="AQ21" s="61" t="s">
        <v>240</v>
      </c>
      <c r="AR21" s="61">
        <v>1.5972222222222224E-2</v>
      </c>
      <c r="AS21" s="61">
        <v>6.9444444444444441E-3</v>
      </c>
      <c r="AT21" s="61" t="s">
        <v>243</v>
      </c>
      <c r="AU21" s="61">
        <v>2.0833333333333333E-3</v>
      </c>
      <c r="AV21" s="61"/>
      <c r="AW21" s="63" t="str">
        <f>IF(COUNTIFS(STATUS!$K:$K,ABS!AW$8,STATUS!$B:$B,ABS!$C21,STATUS!$E:$E,"5555-FOLGA")&gt;0,"FO",IF(COUNTIFS(BASE!$A:$A,ABS!AW$8,BASE!$G:$G,ABS!$B21,BASE!$K:$K,"")&gt;0,"",IF(COUNTIFS(BASE!$A:$A,ABS!AW$8,BASE!$G:$G,ABS!$B21)=0,"",IF(SUMIFS(BASE!$AB:$AB,BASE!$A:$A,ABS!AW$8,BASE!$G:$G,ABS!$B21)=0,"P",SUMIFS(BASE!$AB:$AB,BASE!$A:$A,ABS!AW$8,BASE!$G:$G,ABS!$B21)))))</f>
        <v/>
      </c>
    </row>
    <row r="22" spans="2:49" s="8" customFormat="1" x14ac:dyDescent="0.25">
      <c r="B22" s="50">
        <v>91157</v>
      </c>
      <c r="C22" s="16" t="str">
        <f>IF($B22="","",VLOOKUP($B22,EQUIPE!$B:$E,2,0))</f>
        <v>RAISSA MARIA BARBOSA</v>
      </c>
      <c r="D22" s="16" t="str">
        <f>IF($B22="","",VLOOKUP($B22,EQUIPE!$B:$F,5,0))</f>
        <v>ULTRAGAZ FRONT</v>
      </c>
      <c r="E22" s="18">
        <f>IF($B22="","",VLOOKUP($B22,EQUIPE!$B:$E,3,0))</f>
        <v>0.2638888888888889</v>
      </c>
      <c r="F22" s="16" t="str">
        <f>IF($B22="","",VLOOKUP($B22,EQUIPE!$B:$E,4,0))</f>
        <v>ADRIANA VERCOSA BARROS CEZANHOQUE</v>
      </c>
      <c r="H22" s="22">
        <f t="shared" si="6"/>
        <v>26</v>
      </c>
      <c r="I22" s="22">
        <f t="shared" si="7"/>
        <v>0</v>
      </c>
      <c r="J22" s="22">
        <f t="shared" si="7"/>
        <v>0</v>
      </c>
      <c r="K22" s="22">
        <f t="shared" si="7"/>
        <v>5</v>
      </c>
      <c r="M22" s="18">
        <f t="shared" si="8"/>
        <v>6.8611111111111116</v>
      </c>
      <c r="N22" s="18">
        <f t="shared" si="9"/>
        <v>0</v>
      </c>
      <c r="O22" s="19">
        <f t="shared" si="10"/>
        <v>0</v>
      </c>
      <c r="Q22" s="61" t="s">
        <v>240</v>
      </c>
      <c r="R22" s="61" t="s">
        <v>240</v>
      </c>
      <c r="S22" s="61" t="s">
        <v>240</v>
      </c>
      <c r="T22" s="61" t="s">
        <v>240</v>
      </c>
      <c r="U22" s="61" t="s">
        <v>240</v>
      </c>
      <c r="V22" s="61" t="s">
        <v>240</v>
      </c>
      <c r="W22" s="61" t="s">
        <v>243</v>
      </c>
      <c r="X22" s="61" t="s">
        <v>240</v>
      </c>
      <c r="Y22" s="61" t="s">
        <v>240</v>
      </c>
      <c r="Z22" s="61" t="s">
        <v>243</v>
      </c>
      <c r="AA22" s="61" t="s">
        <v>240</v>
      </c>
      <c r="AB22" s="61" t="s">
        <v>240</v>
      </c>
      <c r="AC22" s="61" t="s">
        <v>240</v>
      </c>
      <c r="AD22" s="61" t="s">
        <v>240</v>
      </c>
      <c r="AE22" s="61" t="s">
        <v>240</v>
      </c>
      <c r="AF22" s="61" t="s">
        <v>240</v>
      </c>
      <c r="AG22" s="61" t="s">
        <v>243</v>
      </c>
      <c r="AH22" s="61" t="s">
        <v>240</v>
      </c>
      <c r="AI22" s="61" t="s">
        <v>240</v>
      </c>
      <c r="AJ22" s="61" t="s">
        <v>240</v>
      </c>
      <c r="AK22" s="61" t="s">
        <v>240</v>
      </c>
      <c r="AL22" s="61" t="s">
        <v>240</v>
      </c>
      <c r="AM22" s="61" t="s">
        <v>243</v>
      </c>
      <c r="AN22" s="61" t="s">
        <v>240</v>
      </c>
      <c r="AO22" s="61" t="s">
        <v>240</v>
      </c>
      <c r="AP22" s="61" t="s">
        <v>240</v>
      </c>
      <c r="AQ22" s="61" t="s">
        <v>240</v>
      </c>
      <c r="AR22" s="61" t="s">
        <v>240</v>
      </c>
      <c r="AS22" s="61" t="s">
        <v>243</v>
      </c>
      <c r="AT22" s="61" t="s">
        <v>240</v>
      </c>
      <c r="AU22" s="61" t="s">
        <v>240</v>
      </c>
      <c r="AV22" s="61"/>
      <c r="AW22" s="63" t="str">
        <f>IF(COUNTIFS(STATUS!$K:$K,ABS!AW$8,STATUS!$B:$B,ABS!$C22,STATUS!$E:$E,"5555-FOLGA")&gt;0,"FO",IF(COUNTIFS(BASE!$A:$A,ABS!AW$8,BASE!$G:$G,ABS!$B22,BASE!$K:$K,"")&gt;0,"",IF(COUNTIFS(BASE!$A:$A,ABS!AW$8,BASE!$G:$G,ABS!$B22)=0,"",IF(SUMIFS(BASE!$AB:$AB,BASE!$A:$A,ABS!AW$8,BASE!$G:$G,ABS!$B22)=0,"P",SUMIFS(BASE!$AB:$AB,BASE!$A:$A,ABS!AW$8,BASE!$G:$G,ABS!$B22)))))</f>
        <v/>
      </c>
    </row>
    <row r="23" spans="2:49" s="8" customFormat="1" x14ac:dyDescent="0.25">
      <c r="B23" s="50" t="s">
        <v>60</v>
      </c>
      <c r="C23" s="16" t="str">
        <f>IF($B23="","",VLOOKUP($B23,EQUIPE!$B:$E,2,0))</f>
        <v>RAFAEL LOPES PIRES</v>
      </c>
      <c r="D23" s="16" t="str">
        <f>IF($B23="","",VLOOKUP($B23,EQUIPE!$B:$F,5,0))</f>
        <v>ULTRAGAZ FRONT</v>
      </c>
      <c r="E23" s="18">
        <f>IF($B23="","",VLOOKUP($B23,EQUIPE!$B:$E,3,0))</f>
        <v>0.2638888888888889</v>
      </c>
      <c r="F23" s="16" t="str">
        <f>IF($B23="","",VLOOKUP($B23,EQUIPE!$B:$E,4,0))</f>
        <v>DANIELA PEREZ</v>
      </c>
      <c r="H23" s="22">
        <f t="shared" si="6"/>
        <v>26</v>
      </c>
      <c r="I23" s="22">
        <f t="shared" si="7"/>
        <v>1</v>
      </c>
      <c r="J23" s="22">
        <f t="shared" si="7"/>
        <v>0</v>
      </c>
      <c r="K23" s="22">
        <f t="shared" si="7"/>
        <v>4</v>
      </c>
      <c r="M23" s="18">
        <f t="shared" si="8"/>
        <v>7.125</v>
      </c>
      <c r="N23" s="18">
        <f t="shared" si="9"/>
        <v>0.33055555555555555</v>
      </c>
      <c r="O23" s="19">
        <f t="shared" si="10"/>
        <v>4.6393762183235869E-2</v>
      </c>
      <c r="Q23" s="61" t="s">
        <v>240</v>
      </c>
      <c r="R23" s="61">
        <v>1.3888888888888889E-3</v>
      </c>
      <c r="S23" s="61" t="s">
        <v>240</v>
      </c>
      <c r="T23" s="61">
        <v>6.9444444444444447E-4</v>
      </c>
      <c r="U23" s="61">
        <v>1.3888888888888888E-2</v>
      </c>
      <c r="V23" s="61">
        <v>1.8749999999999999E-2</v>
      </c>
      <c r="W23" s="61" t="s">
        <v>243</v>
      </c>
      <c r="X23" s="61" t="s">
        <v>240</v>
      </c>
      <c r="Y23" s="61">
        <v>2.7777777777777779E-3</v>
      </c>
      <c r="Z23" s="61" t="s">
        <v>241</v>
      </c>
      <c r="AA23" s="61" t="s">
        <v>240</v>
      </c>
      <c r="AB23" s="61" t="s">
        <v>240</v>
      </c>
      <c r="AC23" s="61" t="s">
        <v>240</v>
      </c>
      <c r="AD23" s="61" t="s">
        <v>243</v>
      </c>
      <c r="AE23" s="61" t="s">
        <v>240</v>
      </c>
      <c r="AF23" s="61" t="s">
        <v>240</v>
      </c>
      <c r="AG23" s="61" t="s">
        <v>240</v>
      </c>
      <c r="AH23" s="61" t="s">
        <v>240</v>
      </c>
      <c r="AI23" s="61">
        <v>2.9166666666666664E-2</v>
      </c>
      <c r="AJ23" s="61" t="s">
        <v>240</v>
      </c>
      <c r="AK23" s="61" t="s">
        <v>243</v>
      </c>
      <c r="AL23" s="61" t="s">
        <v>240</v>
      </c>
      <c r="AM23" s="61" t="s">
        <v>240</v>
      </c>
      <c r="AN23" s="61" t="s">
        <v>240</v>
      </c>
      <c r="AO23" s="61" t="s">
        <v>240</v>
      </c>
      <c r="AP23" s="61" t="s">
        <v>240</v>
      </c>
      <c r="AQ23" s="61" t="s">
        <v>240</v>
      </c>
      <c r="AR23" s="61" t="s">
        <v>243</v>
      </c>
      <c r="AS23" s="61" t="s">
        <v>240</v>
      </c>
      <c r="AT23" s="61" t="s">
        <v>240</v>
      </c>
      <c r="AU23" s="61" t="s">
        <v>240</v>
      </c>
      <c r="AV23" s="61"/>
      <c r="AW23" s="63" t="str">
        <f>IF(COUNTIFS(STATUS!$K:$K,ABS!AW$8,STATUS!$B:$B,ABS!$C23,STATUS!$E:$E,"5555-FOLGA")&gt;0,"FO",IF(COUNTIFS(BASE!$A:$A,ABS!AW$8,BASE!$G:$G,ABS!$B23,BASE!$K:$K,"")&gt;0,"",IF(COUNTIFS(BASE!$A:$A,ABS!AW$8,BASE!$G:$G,ABS!$B23)=0,"",IF(SUMIFS(BASE!$AB:$AB,BASE!$A:$A,ABS!AW$8,BASE!$G:$G,ABS!$B23)=0,"P",SUMIFS(BASE!$AB:$AB,BASE!$A:$A,ABS!AW$8,BASE!$G:$G,ABS!$B23)))))</f>
        <v/>
      </c>
    </row>
    <row r="24" spans="2:49" s="8" customFormat="1" x14ac:dyDescent="0.25">
      <c r="B24" s="50">
        <v>91124</v>
      </c>
      <c r="C24" s="16" t="str">
        <f>IF($B24="","",VLOOKUP($B24,EQUIPE!$B:$E,2,0))</f>
        <v>TAMIRES GABRIELE ROMANELI</v>
      </c>
      <c r="D24" s="16" t="str">
        <f>IF($B24="","",VLOOKUP($B24,EQUIPE!$B:$F,5,0))</f>
        <v>ULTRAGAZ FRONT</v>
      </c>
      <c r="E24" s="18">
        <f>IF($B24="","",VLOOKUP($B24,EQUIPE!$B:$E,3,0))</f>
        <v>0.26388888888888884</v>
      </c>
      <c r="F24" s="16" t="str">
        <f>IF($B24="","",VLOOKUP($B24,EQUIPE!$B:$E,4,0))</f>
        <v>DANIELA PEREZ</v>
      </c>
      <c r="H24" s="22">
        <f t="shared" si="6"/>
        <v>26</v>
      </c>
      <c r="I24" s="22">
        <f t="shared" si="7"/>
        <v>0</v>
      </c>
      <c r="J24" s="22">
        <f t="shared" si="7"/>
        <v>0</v>
      </c>
      <c r="K24" s="22">
        <f t="shared" si="7"/>
        <v>5</v>
      </c>
      <c r="M24" s="18">
        <f t="shared" si="8"/>
        <v>6.8611111111111098</v>
      </c>
      <c r="N24" s="18">
        <f t="shared" si="9"/>
        <v>3.2731481481481348E-2</v>
      </c>
      <c r="O24" s="19">
        <f t="shared" si="10"/>
        <v>4.7705802968960676E-3</v>
      </c>
      <c r="Q24" s="61">
        <v>4.9537037037037379E-3</v>
      </c>
      <c r="R24" s="61" t="s">
        <v>243</v>
      </c>
      <c r="S24" s="61">
        <v>2.0833333333333333E-3</v>
      </c>
      <c r="T24" s="61" t="s">
        <v>240</v>
      </c>
      <c r="U24" s="61" t="s">
        <v>240</v>
      </c>
      <c r="V24" s="61" t="s">
        <v>240</v>
      </c>
      <c r="W24" s="61" t="s">
        <v>240</v>
      </c>
      <c r="X24" s="61" t="s">
        <v>240</v>
      </c>
      <c r="Y24" s="61" t="s">
        <v>243</v>
      </c>
      <c r="Z24" s="61">
        <v>2.0833333333333333E-3</v>
      </c>
      <c r="AA24" s="61">
        <v>6.9444444444444447E-4</v>
      </c>
      <c r="AB24" s="61">
        <v>2.0833333333332149E-3</v>
      </c>
      <c r="AC24" s="61" t="s">
        <v>240</v>
      </c>
      <c r="AD24" s="61" t="s">
        <v>243</v>
      </c>
      <c r="AE24" s="61" t="s">
        <v>240</v>
      </c>
      <c r="AF24" s="61">
        <v>5.5555555555555358E-3</v>
      </c>
      <c r="AG24" s="61" t="s">
        <v>240</v>
      </c>
      <c r="AH24" s="61" t="s">
        <v>240</v>
      </c>
      <c r="AI24" s="61" t="s">
        <v>240</v>
      </c>
      <c r="AJ24" s="61" t="s">
        <v>243</v>
      </c>
      <c r="AK24" s="61" t="s">
        <v>240</v>
      </c>
      <c r="AL24" s="61" t="s">
        <v>240</v>
      </c>
      <c r="AM24" s="61">
        <v>4.8611111111111112E-3</v>
      </c>
      <c r="AN24" s="61" t="s">
        <v>240</v>
      </c>
      <c r="AO24" s="61" t="s">
        <v>243</v>
      </c>
      <c r="AP24" s="61" t="s">
        <v>240</v>
      </c>
      <c r="AQ24" s="61">
        <v>2.7777777777777779E-3</v>
      </c>
      <c r="AR24" s="61" t="s">
        <v>240</v>
      </c>
      <c r="AS24" s="61" t="s">
        <v>240</v>
      </c>
      <c r="AT24" s="61">
        <v>7.6388888888888618E-3</v>
      </c>
      <c r="AU24" s="61" t="s">
        <v>240</v>
      </c>
      <c r="AV24" s="61"/>
      <c r="AW24" s="63" t="str">
        <f>IF(COUNTIFS(STATUS!$K:$K,ABS!AW$8,STATUS!$B:$B,ABS!$C24,STATUS!$E:$E,"5555-FOLGA")&gt;0,"FO",IF(COUNTIFS(BASE!$A:$A,ABS!AW$8,BASE!$G:$G,ABS!$B24,BASE!$K:$K,"")&gt;0,"",IF(COUNTIFS(BASE!$A:$A,ABS!AW$8,BASE!$G:$G,ABS!$B24)=0,"",IF(SUMIFS(BASE!$AB:$AB,BASE!$A:$A,ABS!AW$8,BASE!$G:$G,ABS!$B24)=0,"P",SUMIFS(BASE!$AB:$AB,BASE!$A:$A,ABS!AW$8,BASE!$G:$G,ABS!$B24)))))</f>
        <v/>
      </c>
    </row>
    <row r="25" spans="2:49" s="8" customFormat="1" x14ac:dyDescent="0.25">
      <c r="B25" s="50">
        <v>91134</v>
      </c>
      <c r="C25" s="16" t="str">
        <f>IF($B25="","",VLOOKUP($B25,EQUIPE!$B:$E,2,0))</f>
        <v>THAYNA DE SOUZA DEVESA</v>
      </c>
      <c r="D25" s="16" t="str">
        <f>IF($B25="","",VLOOKUP($B25,EQUIPE!$B:$F,5,0))</f>
        <v>ULTRAGAZ FRONT</v>
      </c>
      <c r="E25" s="18">
        <f>IF($B25="","",VLOOKUP($B25,EQUIPE!$B:$E,3,0))</f>
        <v>0.26388888888888884</v>
      </c>
      <c r="F25" s="16" t="str">
        <f>IF($B25="","",VLOOKUP($B25,EQUIPE!$B:$E,4,0))</f>
        <v>ADRIANA VERCOSA BARROS CEZANHOQUE</v>
      </c>
      <c r="H25" s="22">
        <f t="shared" si="6"/>
        <v>24</v>
      </c>
      <c r="I25" s="22">
        <f t="shared" si="7"/>
        <v>0</v>
      </c>
      <c r="J25" s="22">
        <f t="shared" si="7"/>
        <v>2</v>
      </c>
      <c r="K25" s="22">
        <f t="shared" si="7"/>
        <v>5</v>
      </c>
      <c r="M25" s="18">
        <f t="shared" si="8"/>
        <v>6.8611111111111098</v>
      </c>
      <c r="N25" s="18">
        <f t="shared" si="9"/>
        <v>0.59652777777777766</v>
      </c>
      <c r="O25" s="19">
        <f t="shared" si="10"/>
        <v>8.6943319838056685E-2</v>
      </c>
      <c r="Q25" s="61">
        <v>2.2222222222222223E-2</v>
      </c>
      <c r="R25" s="61">
        <v>1.0416666666666666E-2</v>
      </c>
      <c r="S25" s="61" t="s">
        <v>243</v>
      </c>
      <c r="T25" s="61" t="s">
        <v>240</v>
      </c>
      <c r="U25" s="61" t="s">
        <v>240</v>
      </c>
      <c r="V25" s="61" t="s">
        <v>240</v>
      </c>
      <c r="W25" s="61">
        <v>7.6388888888888886E-3</v>
      </c>
      <c r="X25" s="61" t="s">
        <v>240</v>
      </c>
      <c r="Y25" s="61" t="s">
        <v>240</v>
      </c>
      <c r="Z25" s="61" t="s">
        <v>243</v>
      </c>
      <c r="AA25" s="61" t="s">
        <v>240</v>
      </c>
      <c r="AB25" s="61" t="s">
        <v>242</v>
      </c>
      <c r="AC25" s="61">
        <v>7.6388888888888618E-3</v>
      </c>
      <c r="AD25" s="61">
        <v>1.5277777777777779E-2</v>
      </c>
      <c r="AE25" s="61" t="s">
        <v>240</v>
      </c>
      <c r="AF25" s="61" t="s">
        <v>242</v>
      </c>
      <c r="AG25" s="61" t="s">
        <v>243</v>
      </c>
      <c r="AH25" s="61" t="s">
        <v>240</v>
      </c>
      <c r="AI25" s="61" t="s">
        <v>240</v>
      </c>
      <c r="AJ25" s="61" t="s">
        <v>240</v>
      </c>
      <c r="AK25" s="61" t="s">
        <v>240</v>
      </c>
      <c r="AL25" s="61" t="s">
        <v>240</v>
      </c>
      <c r="AM25" s="61" t="s">
        <v>240</v>
      </c>
      <c r="AN25" s="61" t="s">
        <v>243</v>
      </c>
      <c r="AO25" s="61" t="s">
        <v>240</v>
      </c>
      <c r="AP25" s="61" t="s">
        <v>240</v>
      </c>
      <c r="AQ25" s="61">
        <v>1.3888888888888889E-3</v>
      </c>
      <c r="AR25" s="61" t="s">
        <v>243</v>
      </c>
      <c r="AS25" s="61" t="s">
        <v>240</v>
      </c>
      <c r="AT25" s="61">
        <v>4.1666666666666666E-3</v>
      </c>
      <c r="AU25" s="61" t="s">
        <v>240</v>
      </c>
      <c r="AV25" s="61"/>
      <c r="AW25" s="63" t="str">
        <f>IF(COUNTIFS(STATUS!$K:$K,ABS!AW$8,STATUS!$B:$B,ABS!$C25,STATUS!$E:$E,"5555-FOLGA")&gt;0,"FO",IF(COUNTIFS(BASE!$A:$A,ABS!AW$8,BASE!$G:$G,ABS!$B25,BASE!$K:$K,"")&gt;0,"",IF(COUNTIFS(BASE!$A:$A,ABS!AW$8,BASE!$G:$G,ABS!$B25)=0,"",IF(SUMIFS(BASE!$AB:$AB,BASE!$A:$A,ABS!AW$8,BASE!$G:$G,ABS!$B25)=0,"P",SUMIFS(BASE!$AB:$AB,BASE!$A:$A,ABS!AW$8,BASE!$G:$G,ABS!$B25)))))</f>
        <v/>
      </c>
    </row>
    <row r="26" spans="2:49" s="8" customFormat="1" x14ac:dyDescent="0.25">
      <c r="B26" s="50">
        <v>91156</v>
      </c>
      <c r="C26" s="16" t="str">
        <f>IF($B26="","",VLOOKUP($B26,EQUIPE!$B:$E,2,0))</f>
        <v xml:space="preserve">	MATHEUS VIECK DAS DORES </v>
      </c>
      <c r="D26" s="16" t="str">
        <f>IF($B26="","",VLOOKUP($B26,EQUIPE!$B:$F,5,0))</f>
        <v>ULTRAGAZ BO</v>
      </c>
      <c r="E26" s="18">
        <f>IF($B26="","",VLOOKUP($B26,EQUIPE!$B:$E,3,0))</f>
        <v>0.26388888888888884</v>
      </c>
      <c r="F26" s="16" t="str">
        <f>IF($B26="","",VLOOKUP($B26,EQUIPE!$B:$E,4,0))</f>
        <v>ADRIANA VERCOSA BARROS CEZANHOQUE</v>
      </c>
      <c r="H26" s="22">
        <f t="shared" si="6"/>
        <v>26</v>
      </c>
      <c r="I26" s="22">
        <f t="shared" si="7"/>
        <v>0</v>
      </c>
      <c r="J26" s="22">
        <f t="shared" si="7"/>
        <v>0</v>
      </c>
      <c r="K26" s="22">
        <f t="shared" si="7"/>
        <v>5</v>
      </c>
      <c r="M26" s="18">
        <f t="shared" si="8"/>
        <v>6.8611111111111098</v>
      </c>
      <c r="N26" s="18">
        <f t="shared" si="9"/>
        <v>1.388888888888884E-3</v>
      </c>
      <c r="O26" s="19">
        <f t="shared" si="10"/>
        <v>2.0242914979757016E-4</v>
      </c>
      <c r="Q26" s="61" t="s">
        <v>243</v>
      </c>
      <c r="R26" s="61" t="s">
        <v>240</v>
      </c>
      <c r="S26" s="61" t="s">
        <v>240</v>
      </c>
      <c r="T26" s="61" t="s">
        <v>240</v>
      </c>
      <c r="U26" s="61" t="s">
        <v>240</v>
      </c>
      <c r="V26" s="61" t="s">
        <v>240</v>
      </c>
      <c r="W26" s="61" t="s">
        <v>243</v>
      </c>
      <c r="X26" s="61" t="s">
        <v>240</v>
      </c>
      <c r="Y26" s="61" t="s">
        <v>240</v>
      </c>
      <c r="Z26" s="61" t="s">
        <v>240</v>
      </c>
      <c r="AA26" s="61" t="s">
        <v>240</v>
      </c>
      <c r="AB26" s="61" t="s">
        <v>240</v>
      </c>
      <c r="AC26" s="61">
        <v>1.388888888888884E-3</v>
      </c>
      <c r="AD26" s="61" t="s">
        <v>243</v>
      </c>
      <c r="AE26" s="61" t="s">
        <v>240</v>
      </c>
      <c r="AF26" s="61" t="s">
        <v>240</v>
      </c>
      <c r="AG26" s="61" t="s">
        <v>240</v>
      </c>
      <c r="AH26" s="61" t="s">
        <v>240</v>
      </c>
      <c r="AI26" s="61" t="s">
        <v>240</v>
      </c>
      <c r="AJ26" s="61" t="s">
        <v>240</v>
      </c>
      <c r="AK26" s="61" t="s">
        <v>243</v>
      </c>
      <c r="AL26" s="61" t="s">
        <v>240</v>
      </c>
      <c r="AM26" s="61" t="s">
        <v>240</v>
      </c>
      <c r="AN26" s="61" t="s">
        <v>240</v>
      </c>
      <c r="AO26" s="61" t="s">
        <v>240</v>
      </c>
      <c r="AP26" s="61" t="s">
        <v>240</v>
      </c>
      <c r="AQ26" s="61" t="s">
        <v>240</v>
      </c>
      <c r="AR26" s="61" t="s">
        <v>243</v>
      </c>
      <c r="AS26" s="61" t="s">
        <v>240</v>
      </c>
      <c r="AT26" s="61" t="s">
        <v>240</v>
      </c>
      <c r="AU26" s="61" t="s">
        <v>240</v>
      </c>
      <c r="AV26" s="61"/>
      <c r="AW26" s="63" t="str">
        <f>IF(COUNTIFS(STATUS!$K:$K,ABS!AW$8,STATUS!$B:$B,ABS!$C26,STATUS!$E:$E,"5555-FOLGA")&gt;0,"FO",IF(COUNTIFS(BASE!$A:$A,ABS!AW$8,BASE!$G:$G,ABS!$B26,BASE!$K:$K,"")&gt;0,"",IF(COUNTIFS(BASE!$A:$A,ABS!AW$8,BASE!$G:$G,ABS!$B26)=0,"",IF(SUMIFS(BASE!$AB:$AB,BASE!$A:$A,ABS!AW$8,BASE!$G:$G,ABS!$B26)=0,"P",SUMIFS(BASE!$AB:$AB,BASE!$A:$A,ABS!AW$8,BASE!$G:$G,ABS!$B26)))))</f>
        <v/>
      </c>
    </row>
    <row r="27" spans="2:49" s="8" customFormat="1" x14ac:dyDescent="0.25">
      <c r="B27" s="50">
        <v>91392</v>
      </c>
      <c r="C27" s="16" t="str">
        <f>IF($B27="","",VLOOKUP($B27,EQUIPE!$B:$E,2,0))</f>
        <v>GUSTAVO BERTELE DE OLIVEIRA</v>
      </c>
      <c r="D27" s="16" t="str">
        <f>IF($B27="","",VLOOKUP($B27,EQUIPE!$B:$F,5,0))</f>
        <v>ULTRAGAZ BO</v>
      </c>
      <c r="E27" s="18">
        <f>IF($B27="","",VLOOKUP($B27,EQUIPE!$B:$E,3,0))</f>
        <v>0.26388888888888884</v>
      </c>
      <c r="F27" s="16" t="str">
        <f>IF($B27="","",VLOOKUP($B27,EQUIPE!$B:$E,4,0))</f>
        <v>ADRIANA VERCOSA BARROS CEZANHOQUE</v>
      </c>
      <c r="H27" s="22">
        <f t="shared" si="6"/>
        <v>27</v>
      </c>
      <c r="I27" s="22">
        <f t="shared" si="7"/>
        <v>0</v>
      </c>
      <c r="J27" s="22">
        <f t="shared" si="7"/>
        <v>0</v>
      </c>
      <c r="K27" s="22">
        <f t="shared" si="7"/>
        <v>4</v>
      </c>
      <c r="M27" s="18">
        <f t="shared" si="8"/>
        <v>7.1249999999999982</v>
      </c>
      <c r="N27" s="18">
        <f t="shared" si="9"/>
        <v>0</v>
      </c>
      <c r="O27" s="19">
        <f t="shared" si="10"/>
        <v>0</v>
      </c>
      <c r="Q27" s="61" t="s">
        <v>240</v>
      </c>
      <c r="R27" s="61" t="s">
        <v>240</v>
      </c>
      <c r="S27" s="61" t="s">
        <v>240</v>
      </c>
      <c r="T27" s="61" t="s">
        <v>240</v>
      </c>
      <c r="U27" s="61" t="s">
        <v>240</v>
      </c>
      <c r="V27" s="61" t="s">
        <v>240</v>
      </c>
      <c r="W27" s="61" t="s">
        <v>243</v>
      </c>
      <c r="X27" s="61" t="s">
        <v>240</v>
      </c>
      <c r="Y27" s="61" t="s">
        <v>240</v>
      </c>
      <c r="Z27" s="61" t="s">
        <v>240</v>
      </c>
      <c r="AA27" s="61" t="s">
        <v>240</v>
      </c>
      <c r="AB27" s="61" t="s">
        <v>240</v>
      </c>
      <c r="AC27" s="61" t="s">
        <v>240</v>
      </c>
      <c r="AD27" s="61" t="s">
        <v>243</v>
      </c>
      <c r="AE27" s="61" t="s">
        <v>240</v>
      </c>
      <c r="AF27" s="61" t="s">
        <v>240</v>
      </c>
      <c r="AG27" s="61" t="s">
        <v>240</v>
      </c>
      <c r="AH27" s="61" t="s">
        <v>240</v>
      </c>
      <c r="AI27" s="61" t="s">
        <v>240</v>
      </c>
      <c r="AJ27" s="61" t="s">
        <v>240</v>
      </c>
      <c r="AK27" s="61" t="s">
        <v>243</v>
      </c>
      <c r="AL27" s="61" t="s">
        <v>240</v>
      </c>
      <c r="AM27" s="61" t="s">
        <v>240</v>
      </c>
      <c r="AN27" s="61" t="s">
        <v>240</v>
      </c>
      <c r="AO27" s="61" t="s">
        <v>240</v>
      </c>
      <c r="AP27" s="61" t="s">
        <v>240</v>
      </c>
      <c r="AQ27" s="61" t="s">
        <v>240</v>
      </c>
      <c r="AR27" s="61" t="s">
        <v>243</v>
      </c>
      <c r="AS27" s="61" t="s">
        <v>240</v>
      </c>
      <c r="AT27" s="61" t="s">
        <v>240</v>
      </c>
      <c r="AU27" s="61" t="s">
        <v>240</v>
      </c>
      <c r="AV27" s="61"/>
      <c r="AW27" s="63" t="str">
        <f>IF(COUNTIFS(STATUS!$K:$K,ABS!AW$8,STATUS!$B:$B,ABS!$C27,STATUS!$E:$E,"5555-FOLGA")&gt;0,"FO",IF(COUNTIFS(BASE!$A:$A,ABS!AW$8,BASE!$G:$G,ABS!$B27,BASE!$K:$K,"")&gt;0,"",IF(COUNTIFS(BASE!$A:$A,ABS!AW$8,BASE!$G:$G,ABS!$B27)=0,"",IF(SUMIFS(BASE!$AB:$AB,BASE!$A:$A,ABS!AW$8,BASE!$G:$G,ABS!$B27)=0,"P",SUMIFS(BASE!$AB:$AB,BASE!$A:$A,ABS!AW$8,BASE!$G:$G,ABS!$B27)))))</f>
        <v/>
      </c>
    </row>
    <row r="28" spans="2:49" s="8" customFormat="1" x14ac:dyDescent="0.25">
      <c r="B28" s="50">
        <v>91130</v>
      </c>
      <c r="C28" s="16" t="str">
        <f>IF($B28="","",VLOOKUP($B28,EQUIPE!$B:$E,2,0))</f>
        <v xml:space="preserve">LUCAS VIDOTTI DOS SANTOS </v>
      </c>
      <c r="D28" s="16" t="str">
        <f>IF($B28="","",VLOOKUP($B28,EQUIPE!$B:$F,5,0))</f>
        <v>ULTRAGAZ FRONT</v>
      </c>
      <c r="E28" s="18">
        <f>IF($B28="","",VLOOKUP($B28,EQUIPE!$B:$E,3,0))</f>
        <v>0.26388888888888884</v>
      </c>
      <c r="F28" s="16" t="str">
        <f>IF($B28="","",VLOOKUP($B28,EQUIPE!$B:$E,4,0))</f>
        <v>ADRIANA VERCOSA BARROS CEZANHOQUE</v>
      </c>
      <c r="H28" s="22">
        <f t="shared" si="6"/>
        <v>24</v>
      </c>
      <c r="I28" s="22">
        <f t="shared" si="7"/>
        <v>0</v>
      </c>
      <c r="J28" s="22">
        <f t="shared" si="7"/>
        <v>3</v>
      </c>
      <c r="K28" s="22">
        <f t="shared" si="7"/>
        <v>4</v>
      </c>
      <c r="M28" s="18">
        <f t="shared" si="8"/>
        <v>7.1249999999999982</v>
      </c>
      <c r="N28" s="18">
        <f t="shared" si="9"/>
        <v>0.88402777777777763</v>
      </c>
      <c r="O28" s="19">
        <f t="shared" si="10"/>
        <v>0.12407407407407409</v>
      </c>
      <c r="Q28" s="61" t="s">
        <v>240</v>
      </c>
      <c r="R28" s="61">
        <v>6.9444444444444441E-3</v>
      </c>
      <c r="S28" s="61" t="s">
        <v>240</v>
      </c>
      <c r="T28" s="61">
        <v>1.3888888888888889E-3</v>
      </c>
      <c r="U28" s="61" t="s">
        <v>240</v>
      </c>
      <c r="V28" s="61">
        <v>1.3194444444444444E-2</v>
      </c>
      <c r="W28" s="61" t="s">
        <v>240</v>
      </c>
      <c r="X28" s="61" t="s">
        <v>243</v>
      </c>
      <c r="Y28" s="61" t="s">
        <v>240</v>
      </c>
      <c r="Z28" s="61" t="s">
        <v>242</v>
      </c>
      <c r="AA28" s="61">
        <v>6.9444444444444447E-4</v>
      </c>
      <c r="AB28" s="61" t="s">
        <v>240</v>
      </c>
      <c r="AC28" s="61">
        <v>1.1805555555555555E-2</v>
      </c>
      <c r="AD28" s="61">
        <v>5.347222222222222E-2</v>
      </c>
      <c r="AE28" s="61" t="s">
        <v>243</v>
      </c>
      <c r="AF28" s="61">
        <v>4.8611111111111112E-3</v>
      </c>
      <c r="AG28" s="61" t="s">
        <v>242</v>
      </c>
      <c r="AH28" s="61" t="s">
        <v>242</v>
      </c>
      <c r="AI28" s="61" t="s">
        <v>240</v>
      </c>
      <c r="AJ28" s="61" t="s">
        <v>240</v>
      </c>
      <c r="AK28" s="61" t="s">
        <v>243</v>
      </c>
      <c r="AL28" s="61" t="s">
        <v>240</v>
      </c>
      <c r="AM28" s="61" t="s">
        <v>240</v>
      </c>
      <c r="AN28" s="61" t="s">
        <v>240</v>
      </c>
      <c r="AO28" s="61" t="s">
        <v>240</v>
      </c>
      <c r="AP28" s="61" t="s">
        <v>240</v>
      </c>
      <c r="AQ28" s="61" t="s">
        <v>243</v>
      </c>
      <c r="AR28" s="61" t="s">
        <v>240</v>
      </c>
      <c r="AS28" s="61" t="s">
        <v>240</v>
      </c>
      <c r="AT28" s="61" t="s">
        <v>240</v>
      </c>
      <c r="AU28" s="61" t="s">
        <v>240</v>
      </c>
      <c r="AV28" s="61"/>
      <c r="AW28" s="63" t="str">
        <f>IF(COUNTIFS(STATUS!$K:$K,ABS!AW$8,STATUS!$B:$B,ABS!$C28,STATUS!$E:$E,"5555-FOLGA")&gt;0,"FO",IF(COUNTIFS(BASE!$A:$A,ABS!AW$8,BASE!$G:$G,ABS!$B28,BASE!$K:$K,"")&gt;0,"",IF(COUNTIFS(BASE!$A:$A,ABS!AW$8,BASE!$G:$G,ABS!$B28)=0,"",IF(SUMIFS(BASE!$AB:$AB,BASE!$A:$A,ABS!AW$8,BASE!$G:$G,ABS!$B28)=0,"P",SUMIFS(BASE!$AB:$AB,BASE!$A:$A,ABS!AW$8,BASE!$G:$G,ABS!$B28)))))</f>
        <v/>
      </c>
    </row>
    <row r="29" spans="2:49" s="8" customFormat="1" x14ac:dyDescent="0.25">
      <c r="B29" s="50">
        <v>91376</v>
      </c>
      <c r="C29" s="16" t="str">
        <f>IF($B29="","",VLOOKUP($B29,EQUIPE!$B:$E,2,0))</f>
        <v>SAFIRA CAETANO GONÇALVES DE SANTANA</v>
      </c>
      <c r="D29" s="16" t="str">
        <f>IF($B29="","",VLOOKUP($B29,EQUIPE!$B:$F,5,0))</f>
        <v>ULTRAGAZ BO</v>
      </c>
      <c r="E29" s="18">
        <f>IF($B29="","",VLOOKUP($B29,EQUIPE!$B:$E,3,0))</f>
        <v>0.26388888888888884</v>
      </c>
      <c r="F29" s="16" t="str">
        <f>IF($B29="","",VLOOKUP($B29,EQUIPE!$B:$E,4,0))</f>
        <v>ADRIANA VERCOSA BARROS CEZANHOQUE</v>
      </c>
      <c r="H29" s="22">
        <f t="shared" si="6"/>
        <v>26</v>
      </c>
      <c r="I29" s="22">
        <f t="shared" ref="I29:K48" si="11">IF($B29="","",COUNTIF($Q29:$AV29,I$7))</f>
        <v>0</v>
      </c>
      <c r="J29" s="22">
        <f t="shared" si="11"/>
        <v>0</v>
      </c>
      <c r="K29" s="22">
        <f t="shared" si="11"/>
        <v>5</v>
      </c>
      <c r="M29" s="18">
        <f t="shared" si="8"/>
        <v>6.8611111111111098</v>
      </c>
      <c r="N29" s="18">
        <f t="shared" si="9"/>
        <v>1.0416666666666659E-2</v>
      </c>
      <c r="O29" s="19">
        <f t="shared" si="10"/>
        <v>1.5182186234817805E-3</v>
      </c>
      <c r="Q29" s="61" t="s">
        <v>243</v>
      </c>
      <c r="R29" s="61" t="s">
        <v>240</v>
      </c>
      <c r="S29" s="61" t="s">
        <v>240</v>
      </c>
      <c r="T29" s="61" t="s">
        <v>240</v>
      </c>
      <c r="U29" s="61" t="s">
        <v>240</v>
      </c>
      <c r="V29" s="61" t="s">
        <v>240</v>
      </c>
      <c r="W29" s="61" t="s">
        <v>243</v>
      </c>
      <c r="X29" s="61" t="s">
        <v>240</v>
      </c>
      <c r="Y29" s="61" t="s">
        <v>240</v>
      </c>
      <c r="Z29" s="61" t="s">
        <v>240</v>
      </c>
      <c r="AA29" s="61" t="s">
        <v>240</v>
      </c>
      <c r="AB29" s="61" t="s">
        <v>240</v>
      </c>
      <c r="AC29" s="61" t="s">
        <v>240</v>
      </c>
      <c r="AD29" s="61" t="s">
        <v>243</v>
      </c>
      <c r="AE29" s="61" t="s">
        <v>240</v>
      </c>
      <c r="AF29" s="61" t="s">
        <v>240</v>
      </c>
      <c r="AG29" s="61" t="s">
        <v>240</v>
      </c>
      <c r="AH29" s="61" t="s">
        <v>240</v>
      </c>
      <c r="AI29" s="61" t="s">
        <v>240</v>
      </c>
      <c r="AJ29" s="61" t="s">
        <v>240</v>
      </c>
      <c r="AK29" s="61" t="s">
        <v>243</v>
      </c>
      <c r="AL29" s="61">
        <v>4.8611111111111112E-3</v>
      </c>
      <c r="AM29" s="61">
        <v>2.0833333333333259E-3</v>
      </c>
      <c r="AN29" s="61" t="s">
        <v>240</v>
      </c>
      <c r="AO29" s="61" t="s">
        <v>240</v>
      </c>
      <c r="AP29" s="61" t="s">
        <v>240</v>
      </c>
      <c r="AQ29" s="61" t="s">
        <v>240</v>
      </c>
      <c r="AR29" s="61" t="s">
        <v>243</v>
      </c>
      <c r="AS29" s="61" t="s">
        <v>240</v>
      </c>
      <c r="AT29" s="61">
        <v>3.472222222222222E-3</v>
      </c>
      <c r="AU29" s="61" t="s">
        <v>240</v>
      </c>
      <c r="AV29" s="61"/>
      <c r="AW29" s="63" t="str">
        <f>IF(COUNTIFS(STATUS!$K:$K,ABS!AW$8,STATUS!$B:$B,ABS!$C29,STATUS!$E:$E,"5555-FOLGA")&gt;0,"FO",IF(COUNTIFS(BASE!$A:$A,ABS!AW$8,BASE!$G:$G,ABS!$B29,BASE!$K:$K,"")&gt;0,"",IF(COUNTIFS(BASE!$A:$A,ABS!AW$8,BASE!$G:$G,ABS!$B29)=0,"",IF(SUMIFS(BASE!$AB:$AB,BASE!$A:$A,ABS!AW$8,BASE!$G:$G,ABS!$B29)=0,"P",SUMIFS(BASE!$AB:$AB,BASE!$A:$A,ABS!AW$8,BASE!$G:$G,ABS!$B29)))))</f>
        <v/>
      </c>
    </row>
    <row r="30" spans="2:49" s="8" customFormat="1" x14ac:dyDescent="0.25">
      <c r="B30" s="50">
        <v>91155</v>
      </c>
      <c r="C30" s="16" t="str">
        <f>IF($B30="","",VLOOKUP($B30,EQUIPE!$B:$E,2,0))</f>
        <v>WELITON MESSIAS DE FREITAS</v>
      </c>
      <c r="D30" s="16" t="str">
        <f>IF($B30="","",VLOOKUP($B30,EQUIPE!$B:$F,5,0))</f>
        <v>ULTRAGAZ BO</v>
      </c>
      <c r="E30" s="18">
        <f>IF($B30="","",VLOOKUP($B30,EQUIPE!$B:$E,3,0))</f>
        <v>0.26388888888888884</v>
      </c>
      <c r="F30" s="16" t="str">
        <f>IF($B30="","",VLOOKUP($B30,EQUIPE!$B:$E,4,0))</f>
        <v>ADRIANA VERCOSA BARROS CEZANHOQUE</v>
      </c>
      <c r="H30" s="22">
        <f t="shared" si="6"/>
        <v>20</v>
      </c>
      <c r="I30" s="22">
        <f t="shared" si="11"/>
        <v>0</v>
      </c>
      <c r="J30" s="22">
        <f t="shared" si="11"/>
        <v>6</v>
      </c>
      <c r="K30" s="22">
        <f t="shared" si="11"/>
        <v>5</v>
      </c>
      <c r="M30" s="18">
        <f t="shared" si="8"/>
        <v>6.8611111111111098</v>
      </c>
      <c r="N30" s="18">
        <f t="shared" si="9"/>
        <v>1.5986111111111108</v>
      </c>
      <c r="O30" s="19">
        <f t="shared" si="10"/>
        <v>0.23299595141700405</v>
      </c>
      <c r="Q30" s="61" t="s">
        <v>243</v>
      </c>
      <c r="R30" s="61" t="s">
        <v>240</v>
      </c>
      <c r="S30" s="61" t="s">
        <v>240</v>
      </c>
      <c r="T30" s="61" t="s">
        <v>240</v>
      </c>
      <c r="U30" s="61" t="s">
        <v>240</v>
      </c>
      <c r="V30" s="61" t="s">
        <v>240</v>
      </c>
      <c r="W30" s="61" t="s">
        <v>243</v>
      </c>
      <c r="X30" s="61">
        <v>2.7777777777777679E-3</v>
      </c>
      <c r="Y30" s="61" t="s">
        <v>240</v>
      </c>
      <c r="Z30" s="61" t="s">
        <v>242</v>
      </c>
      <c r="AA30" s="61" t="s">
        <v>242</v>
      </c>
      <c r="AB30" s="61" t="s">
        <v>242</v>
      </c>
      <c r="AC30" s="61" t="s">
        <v>242</v>
      </c>
      <c r="AD30" s="61" t="s">
        <v>243</v>
      </c>
      <c r="AE30" s="61" t="s">
        <v>240</v>
      </c>
      <c r="AF30" s="61" t="s">
        <v>240</v>
      </c>
      <c r="AG30" s="61" t="s">
        <v>242</v>
      </c>
      <c r="AH30" s="61" t="s">
        <v>242</v>
      </c>
      <c r="AI30" s="61" t="s">
        <v>240</v>
      </c>
      <c r="AJ30" s="61">
        <v>1.2499999999999999E-2</v>
      </c>
      <c r="AK30" s="61" t="s">
        <v>243</v>
      </c>
      <c r="AL30" s="61" t="s">
        <v>240</v>
      </c>
      <c r="AM30" s="61" t="s">
        <v>240</v>
      </c>
      <c r="AN30" s="61" t="s">
        <v>240</v>
      </c>
      <c r="AO30" s="61" t="s">
        <v>240</v>
      </c>
      <c r="AP30" s="61" t="s">
        <v>240</v>
      </c>
      <c r="AQ30" s="61" t="s">
        <v>240</v>
      </c>
      <c r="AR30" s="61" t="s">
        <v>243</v>
      </c>
      <c r="AS30" s="61" t="s">
        <v>240</v>
      </c>
      <c r="AT30" s="61" t="s">
        <v>240</v>
      </c>
      <c r="AU30" s="61" t="s">
        <v>240</v>
      </c>
      <c r="AV30" s="61"/>
      <c r="AW30" s="63" t="str">
        <f>IF(COUNTIFS(STATUS!$K:$K,ABS!AW$8,STATUS!$B:$B,ABS!$C30,STATUS!$E:$E,"5555-FOLGA")&gt;0,"FO",IF(COUNTIFS(BASE!$A:$A,ABS!AW$8,BASE!$G:$G,ABS!$B30,BASE!$K:$K,"")&gt;0,"",IF(COUNTIFS(BASE!$A:$A,ABS!AW$8,BASE!$G:$G,ABS!$B30)=0,"",IF(SUMIFS(BASE!$AB:$AB,BASE!$A:$A,ABS!AW$8,BASE!$G:$G,ABS!$B30)=0,"P",SUMIFS(BASE!$AB:$AB,BASE!$A:$A,ABS!AW$8,BASE!$G:$G,ABS!$B30)))))</f>
        <v/>
      </c>
    </row>
    <row r="31" spans="2:49" s="8" customFormat="1" x14ac:dyDescent="0.25">
      <c r="B31" s="50">
        <v>91141</v>
      </c>
      <c r="C31" s="16" t="str">
        <f>IF($B31="","",VLOOKUP($B31,EQUIPE!$B:$E,2,0))</f>
        <v xml:space="preserve">	LAERCIO SA SANTOS </v>
      </c>
      <c r="D31" s="16" t="str">
        <f>IF($B31="","",VLOOKUP($B31,EQUIPE!$B:$F,5,0))</f>
        <v>ULTRAGAZ FRONT</v>
      </c>
      <c r="E31" s="18">
        <f>IF($B31="","",VLOOKUP($B31,EQUIPE!$B:$E,3,0))</f>
        <v>0.26388888888888884</v>
      </c>
      <c r="F31" s="16" t="str">
        <f>IF($B31="","",VLOOKUP($B31,EQUIPE!$B:$E,4,0))</f>
        <v>ADRIANA VERCOSA BARROS CEZANHOQUE</v>
      </c>
      <c r="H31" s="22">
        <f t="shared" si="6"/>
        <v>24</v>
      </c>
      <c r="I31" s="22">
        <f t="shared" si="11"/>
        <v>0</v>
      </c>
      <c r="J31" s="22">
        <f t="shared" si="11"/>
        <v>1</v>
      </c>
      <c r="K31" s="22">
        <f t="shared" si="11"/>
        <v>6</v>
      </c>
      <c r="M31" s="18">
        <f t="shared" si="8"/>
        <v>6.5972222222222214</v>
      </c>
      <c r="N31" s="18">
        <f t="shared" si="9"/>
        <v>0.27291666666666659</v>
      </c>
      <c r="O31" s="19">
        <f t="shared" si="10"/>
        <v>4.1368421052631568E-2</v>
      </c>
      <c r="Q31" s="61" t="s">
        <v>243</v>
      </c>
      <c r="R31" s="61" t="s">
        <v>240</v>
      </c>
      <c r="S31" s="61" t="s">
        <v>240</v>
      </c>
      <c r="T31" s="61" t="s">
        <v>243</v>
      </c>
      <c r="U31" s="61" t="s">
        <v>240</v>
      </c>
      <c r="V31" s="61" t="s">
        <v>240</v>
      </c>
      <c r="W31" s="61" t="s">
        <v>240</v>
      </c>
      <c r="X31" s="61" t="s">
        <v>243</v>
      </c>
      <c r="Y31" s="61" t="s">
        <v>240</v>
      </c>
      <c r="Z31" s="61" t="s">
        <v>240</v>
      </c>
      <c r="AA31" s="61" t="s">
        <v>240</v>
      </c>
      <c r="AB31" s="61" t="s">
        <v>240</v>
      </c>
      <c r="AC31" s="61">
        <v>3.4722222222222099E-3</v>
      </c>
      <c r="AD31" s="61" t="s">
        <v>240</v>
      </c>
      <c r="AE31" s="61" t="s">
        <v>243</v>
      </c>
      <c r="AF31" s="61" t="s">
        <v>240</v>
      </c>
      <c r="AG31" s="61" t="s">
        <v>240</v>
      </c>
      <c r="AH31" s="61" t="s">
        <v>240</v>
      </c>
      <c r="AI31" s="61" t="s">
        <v>240</v>
      </c>
      <c r="AJ31" s="61" t="s">
        <v>240</v>
      </c>
      <c r="AK31" s="61" t="s">
        <v>243</v>
      </c>
      <c r="AL31" s="61" t="s">
        <v>242</v>
      </c>
      <c r="AM31" s="61" t="s">
        <v>240</v>
      </c>
      <c r="AN31" s="61" t="s">
        <v>240</v>
      </c>
      <c r="AO31" s="61" t="s">
        <v>240</v>
      </c>
      <c r="AP31" s="61" t="s">
        <v>243</v>
      </c>
      <c r="AQ31" s="61" t="s">
        <v>240</v>
      </c>
      <c r="AR31" s="61">
        <v>5.5555555555555558E-3</v>
      </c>
      <c r="AS31" s="61" t="s">
        <v>240</v>
      </c>
      <c r="AT31" s="61" t="s">
        <v>240</v>
      </c>
      <c r="AU31" s="61" t="s">
        <v>240</v>
      </c>
      <c r="AV31" s="61"/>
      <c r="AW31" s="63" t="str">
        <f>IF(COUNTIFS(STATUS!$K:$K,ABS!AW$8,STATUS!$B:$B,ABS!$C31,STATUS!$E:$E,"5555-FOLGA")&gt;0,"FO",IF(COUNTIFS(BASE!$A:$A,ABS!AW$8,BASE!$G:$G,ABS!$B31,BASE!$K:$K,"")&gt;0,"",IF(COUNTIFS(BASE!$A:$A,ABS!AW$8,BASE!$G:$G,ABS!$B31)=0,"",IF(SUMIFS(BASE!$AB:$AB,BASE!$A:$A,ABS!AW$8,BASE!$G:$G,ABS!$B31)=0,"P",SUMIFS(BASE!$AB:$AB,BASE!$A:$A,ABS!AW$8,BASE!$G:$G,ABS!$B31)))))</f>
        <v/>
      </c>
    </row>
    <row r="32" spans="2:49" s="8" customFormat="1" x14ac:dyDescent="0.25">
      <c r="B32" s="50">
        <v>91125</v>
      </c>
      <c r="C32" s="16" t="str">
        <f>IF($B32="","",VLOOKUP($B32,EQUIPE!$B:$E,2,0))</f>
        <v>ÁLAX QUEIROZ DA SILVA</v>
      </c>
      <c r="D32" s="16" t="str">
        <f>IF($B32="","",VLOOKUP($B32,EQUIPE!$B:$F,5,0))</f>
        <v>ULTRAGAZ FRONT</v>
      </c>
      <c r="E32" s="18">
        <f>IF($B32="","",VLOOKUP($B32,EQUIPE!$B:$E,3,0))</f>
        <v>0.26388888888888884</v>
      </c>
      <c r="F32" s="16" t="str">
        <f>IF($B32="","",VLOOKUP($B32,EQUIPE!$B:$E,4,0))</f>
        <v>ADRIANA VERCOSA BARROS CEZANHOQUE</v>
      </c>
      <c r="H32" s="22">
        <f t="shared" si="6"/>
        <v>24</v>
      </c>
      <c r="I32" s="22">
        <f t="shared" si="11"/>
        <v>0</v>
      </c>
      <c r="J32" s="22">
        <f t="shared" si="11"/>
        <v>0</v>
      </c>
      <c r="K32" s="22">
        <f t="shared" si="11"/>
        <v>6</v>
      </c>
      <c r="M32" s="18">
        <f t="shared" si="8"/>
        <v>6.3333333333333321</v>
      </c>
      <c r="N32" s="18">
        <f t="shared" si="9"/>
        <v>9.7222222222222224E-3</v>
      </c>
      <c r="O32" s="19">
        <f t="shared" si="10"/>
        <v>1.5350877192982458E-3</v>
      </c>
      <c r="Q32" s="61" t="s">
        <v>243</v>
      </c>
      <c r="R32" s="61" t="s">
        <v>240</v>
      </c>
      <c r="S32" s="61" t="s">
        <v>240</v>
      </c>
      <c r="T32" s="61" t="s">
        <v>240</v>
      </c>
      <c r="U32" s="61" t="s">
        <v>240</v>
      </c>
      <c r="V32" s="61" t="s">
        <v>243</v>
      </c>
      <c r="W32" s="61" t="s">
        <v>240</v>
      </c>
      <c r="X32" s="61" t="s">
        <v>240</v>
      </c>
      <c r="Y32" s="61" t="s">
        <v>243</v>
      </c>
      <c r="Z32" s="61" t="s">
        <v>240</v>
      </c>
      <c r="AA32" s="61" t="s">
        <v>248</v>
      </c>
      <c r="AB32" s="61" t="s">
        <v>240</v>
      </c>
      <c r="AC32" s="61">
        <v>1.3888888888888889E-3</v>
      </c>
      <c r="AD32" s="61" t="s">
        <v>240</v>
      </c>
      <c r="AE32" s="61" t="s">
        <v>240</v>
      </c>
      <c r="AF32" s="61" t="s">
        <v>243</v>
      </c>
      <c r="AG32" s="61" t="s">
        <v>240</v>
      </c>
      <c r="AH32" s="61" t="s">
        <v>240</v>
      </c>
      <c r="AI32" s="61" t="s">
        <v>240</v>
      </c>
      <c r="AJ32" s="61" t="s">
        <v>240</v>
      </c>
      <c r="AK32" s="61" t="s">
        <v>240</v>
      </c>
      <c r="AL32" s="61" t="s">
        <v>243</v>
      </c>
      <c r="AM32" s="61" t="s">
        <v>240</v>
      </c>
      <c r="AN32" s="61" t="s">
        <v>240</v>
      </c>
      <c r="AO32" s="61">
        <v>6.2499999999999995E-3</v>
      </c>
      <c r="AP32" s="61" t="s">
        <v>240</v>
      </c>
      <c r="AQ32" s="61" t="s">
        <v>240</v>
      </c>
      <c r="AR32" s="61" t="s">
        <v>243</v>
      </c>
      <c r="AS32" s="61">
        <v>6.9444444444444447E-4</v>
      </c>
      <c r="AT32" s="61">
        <v>1.3888888888888889E-3</v>
      </c>
      <c r="AU32" s="61" t="s">
        <v>240</v>
      </c>
      <c r="AV32" s="61"/>
      <c r="AW32" s="63" t="str">
        <f>IF(COUNTIFS(STATUS!$K:$K,ABS!AW$8,STATUS!$B:$B,ABS!$C32,STATUS!$E:$E,"5555-FOLGA")&gt;0,"FO",IF(COUNTIFS(BASE!$A:$A,ABS!AW$8,BASE!$G:$G,ABS!$B32,BASE!$K:$K,"")&gt;0,"",IF(COUNTIFS(BASE!$A:$A,ABS!AW$8,BASE!$G:$G,ABS!$B32)=0,"",IF(SUMIFS(BASE!$AB:$AB,BASE!$A:$A,ABS!AW$8,BASE!$G:$G,ABS!$B32)=0,"P",SUMIFS(BASE!$AB:$AB,BASE!$A:$A,ABS!AW$8,BASE!$G:$G,ABS!$B32)))))</f>
        <v/>
      </c>
    </row>
    <row r="33" spans="2:49" s="8" customFormat="1" x14ac:dyDescent="0.25">
      <c r="B33" s="50">
        <v>91166</v>
      </c>
      <c r="C33" s="16" t="str">
        <f>IF($B33="","",VLOOKUP($B33,EQUIPE!$B:$E,2,0))</f>
        <v>AMANDA MICHELETTI SPINOLA</v>
      </c>
      <c r="D33" s="16" t="str">
        <f>IF($B33="","",VLOOKUP($B33,EQUIPE!$B:$F,5,0))</f>
        <v>ULTRAGAZ FRONT</v>
      </c>
      <c r="E33" s="18">
        <f>IF($B33="","",VLOOKUP($B33,EQUIPE!$B:$E,3,0))</f>
        <v>0.26388888888888884</v>
      </c>
      <c r="F33" s="16" t="str">
        <f>IF($B33="","",VLOOKUP($B33,EQUIPE!$B:$E,4,0))</f>
        <v>DANIELA PEREZ</v>
      </c>
      <c r="H33" s="22">
        <f t="shared" si="6"/>
        <v>14</v>
      </c>
      <c r="I33" s="22">
        <f t="shared" si="11"/>
        <v>8</v>
      </c>
      <c r="J33" s="22">
        <f t="shared" si="11"/>
        <v>6</v>
      </c>
      <c r="K33" s="22">
        <f t="shared" si="11"/>
        <v>3</v>
      </c>
      <c r="M33" s="18">
        <f t="shared" si="8"/>
        <v>7.3888888888888875</v>
      </c>
      <c r="N33" s="18">
        <f t="shared" si="9"/>
        <v>4.1695486111111109</v>
      </c>
      <c r="O33" s="19">
        <f t="shared" si="10"/>
        <v>0.56429981203007529</v>
      </c>
      <c r="Q33" s="61" t="s">
        <v>241</v>
      </c>
      <c r="R33" s="61" t="s">
        <v>241</v>
      </c>
      <c r="S33" s="61" t="s">
        <v>241</v>
      </c>
      <c r="T33" s="61">
        <v>0.21329861111111115</v>
      </c>
      <c r="U33" s="61" t="s">
        <v>240</v>
      </c>
      <c r="V33" s="61" t="s">
        <v>241</v>
      </c>
      <c r="W33" s="61" t="s">
        <v>240</v>
      </c>
      <c r="X33" s="61">
        <v>5.5555555555555558E-3</v>
      </c>
      <c r="Y33" s="61" t="s">
        <v>243</v>
      </c>
      <c r="Z33" s="61">
        <v>4.8611111111110938E-3</v>
      </c>
      <c r="AA33" s="61" t="s">
        <v>242</v>
      </c>
      <c r="AB33" s="61">
        <v>6.9444444444444198E-3</v>
      </c>
      <c r="AC33" s="61">
        <v>3.472222222222222E-3</v>
      </c>
      <c r="AD33" s="61">
        <v>2.7777777777777679E-3</v>
      </c>
      <c r="AE33" s="61" t="s">
        <v>242</v>
      </c>
      <c r="AF33" s="61" t="s">
        <v>243</v>
      </c>
      <c r="AG33" s="61">
        <v>4.8611111111111112E-3</v>
      </c>
      <c r="AH33" s="61">
        <v>5.5555555555555558E-3</v>
      </c>
      <c r="AI33" s="61">
        <v>0.20902777777777781</v>
      </c>
      <c r="AJ33" s="61" t="s">
        <v>241</v>
      </c>
      <c r="AK33" s="61" t="s">
        <v>241</v>
      </c>
      <c r="AL33" s="61" t="s">
        <v>242</v>
      </c>
      <c r="AM33" s="61">
        <v>5.5555555555555558E-3</v>
      </c>
      <c r="AN33" s="61">
        <v>6.9444444444444198E-3</v>
      </c>
      <c r="AO33" s="61" t="s">
        <v>241</v>
      </c>
      <c r="AP33" s="61">
        <v>6.2499999999999778E-3</v>
      </c>
      <c r="AQ33" s="61" t="s">
        <v>242</v>
      </c>
      <c r="AR33" s="61" t="s">
        <v>243</v>
      </c>
      <c r="AS33" s="61" t="s">
        <v>241</v>
      </c>
      <c r="AT33" s="61" t="s">
        <v>242</v>
      </c>
      <c r="AU33" s="61" t="s">
        <v>242</v>
      </c>
      <c r="AV33" s="61"/>
      <c r="AW33" s="63" t="str">
        <f>IF(COUNTIFS(STATUS!$K:$K,ABS!AW$8,STATUS!$B:$B,ABS!$C33,STATUS!$E:$E,"5555-FOLGA")&gt;0,"FO",IF(COUNTIFS(BASE!$A:$A,ABS!AW$8,BASE!$G:$G,ABS!$B33,BASE!$K:$K,"")&gt;0,"",IF(COUNTIFS(BASE!$A:$A,ABS!AW$8,BASE!$G:$G,ABS!$B33)=0,"",IF(SUMIFS(BASE!$AB:$AB,BASE!$A:$A,ABS!AW$8,BASE!$G:$G,ABS!$B33)=0,"P",SUMIFS(BASE!$AB:$AB,BASE!$A:$A,ABS!AW$8,BASE!$G:$G,ABS!$B33)))))</f>
        <v/>
      </c>
    </row>
    <row r="34" spans="2:49" s="8" customFormat="1" x14ac:dyDescent="0.25">
      <c r="B34" s="50">
        <v>91169</v>
      </c>
      <c r="C34" s="16" t="str">
        <f>IF($B34="","",VLOOKUP($B34,EQUIPE!$B:$E,2,0))</f>
        <v>DARLIANE AURELIANO DA SILVA</v>
      </c>
      <c r="D34" s="16" t="str">
        <f>IF($B34="","",VLOOKUP($B34,EQUIPE!$B:$F,5,0))</f>
        <v>ULTRAGAZ FRONT</v>
      </c>
      <c r="E34" s="18">
        <f>IF($B34="","",VLOOKUP($B34,EQUIPE!$B:$E,3,0))</f>
        <v>0.26388888888888884</v>
      </c>
      <c r="F34" s="16" t="str">
        <f>IF($B34="","",VLOOKUP($B34,EQUIPE!$B:$E,4,0))</f>
        <v>ADRIANA VERCOSA BARROS CEZANHOQUE</v>
      </c>
      <c r="H34" s="22">
        <f t="shared" si="6"/>
        <v>26</v>
      </c>
      <c r="I34" s="22">
        <f t="shared" si="11"/>
        <v>0</v>
      </c>
      <c r="J34" s="22">
        <f t="shared" si="11"/>
        <v>0</v>
      </c>
      <c r="K34" s="22">
        <f t="shared" si="11"/>
        <v>5</v>
      </c>
      <c r="M34" s="18">
        <f t="shared" si="8"/>
        <v>6.8611111111111098</v>
      </c>
      <c r="N34" s="18">
        <f t="shared" si="9"/>
        <v>8.3333333333333332E-3</v>
      </c>
      <c r="O34" s="19">
        <f t="shared" si="10"/>
        <v>1.2145748987854254E-3</v>
      </c>
      <c r="Q34" s="61" t="s">
        <v>240</v>
      </c>
      <c r="R34" s="61" t="s">
        <v>243</v>
      </c>
      <c r="S34" s="61" t="s">
        <v>240</v>
      </c>
      <c r="T34" s="61" t="s">
        <v>240</v>
      </c>
      <c r="U34" s="61" t="s">
        <v>240</v>
      </c>
      <c r="V34" s="61" t="s">
        <v>240</v>
      </c>
      <c r="W34" s="61" t="s">
        <v>240</v>
      </c>
      <c r="X34" s="61" t="s">
        <v>240</v>
      </c>
      <c r="Y34" s="61" t="s">
        <v>243</v>
      </c>
      <c r="Z34" s="61" t="s">
        <v>240</v>
      </c>
      <c r="AA34" s="61" t="s">
        <v>240</v>
      </c>
      <c r="AB34" s="61" t="s">
        <v>240</v>
      </c>
      <c r="AC34" s="61" t="s">
        <v>240</v>
      </c>
      <c r="AD34" s="61" t="s">
        <v>240</v>
      </c>
      <c r="AE34" s="61" t="s">
        <v>240</v>
      </c>
      <c r="AF34" s="61" t="s">
        <v>243</v>
      </c>
      <c r="AG34" s="61">
        <v>4.1666666666666666E-3</v>
      </c>
      <c r="AH34" s="61" t="s">
        <v>240</v>
      </c>
      <c r="AI34" s="61" t="s">
        <v>240</v>
      </c>
      <c r="AJ34" s="61" t="s">
        <v>240</v>
      </c>
      <c r="AK34" s="61" t="s">
        <v>243</v>
      </c>
      <c r="AL34" s="61">
        <v>4.1666666666666666E-3</v>
      </c>
      <c r="AM34" s="61" t="s">
        <v>240</v>
      </c>
      <c r="AN34" s="61" t="s">
        <v>240</v>
      </c>
      <c r="AO34" s="61" t="s">
        <v>240</v>
      </c>
      <c r="AP34" s="61" t="s">
        <v>240</v>
      </c>
      <c r="AQ34" s="61" t="s">
        <v>243</v>
      </c>
      <c r="AR34" s="61" t="s">
        <v>240</v>
      </c>
      <c r="AS34" s="61" t="s">
        <v>240</v>
      </c>
      <c r="AT34" s="61" t="s">
        <v>240</v>
      </c>
      <c r="AU34" s="61" t="s">
        <v>240</v>
      </c>
      <c r="AV34" s="61"/>
      <c r="AW34" s="63" t="str">
        <f>IF(COUNTIFS(STATUS!$K:$K,ABS!AW$8,STATUS!$B:$B,ABS!$C34,STATUS!$E:$E,"5555-FOLGA")&gt;0,"FO",IF(COUNTIFS(BASE!$A:$A,ABS!AW$8,BASE!$G:$G,ABS!$B34,BASE!$K:$K,"")&gt;0,"",IF(COUNTIFS(BASE!$A:$A,ABS!AW$8,BASE!$G:$G,ABS!$B34)=0,"",IF(SUMIFS(BASE!$AB:$AB,BASE!$A:$A,ABS!AW$8,BASE!$G:$G,ABS!$B34)=0,"P",SUMIFS(BASE!$AB:$AB,BASE!$A:$A,ABS!AW$8,BASE!$G:$G,ABS!$B34)))))</f>
        <v/>
      </c>
    </row>
    <row r="35" spans="2:49" s="8" customFormat="1" x14ac:dyDescent="0.25">
      <c r="B35" s="50">
        <v>91160</v>
      </c>
      <c r="C35" s="16" t="str">
        <f>IF($B35="","",VLOOKUP($B35,EQUIPE!$B:$E,2,0))</f>
        <v xml:space="preserve">GABRIEL MENEZES VIEIRA NOGUEIRA </v>
      </c>
      <c r="D35" s="16" t="str">
        <f>IF($B35="","",VLOOKUP($B35,EQUIPE!$B:$F,5,0))</f>
        <v>ULTRAGAZ FRONT</v>
      </c>
      <c r="E35" s="18">
        <f>IF($B35="","",VLOOKUP($B35,EQUIPE!$B:$E,3,0))</f>
        <v>0.26388888888888884</v>
      </c>
      <c r="F35" s="16" t="str">
        <f>IF($B35="","",VLOOKUP($B35,EQUIPE!$B:$E,4,0))</f>
        <v>ADRIANA VERCOSA BARROS CEZANHOQUE</v>
      </c>
      <c r="H35" s="22">
        <f t="shared" si="6"/>
        <v>26</v>
      </c>
      <c r="I35" s="22">
        <f t="shared" si="11"/>
        <v>0</v>
      </c>
      <c r="J35" s="22">
        <f t="shared" si="11"/>
        <v>0</v>
      </c>
      <c r="K35" s="22">
        <f t="shared" si="11"/>
        <v>5</v>
      </c>
      <c r="M35" s="18">
        <f t="shared" si="8"/>
        <v>6.8611111111111098</v>
      </c>
      <c r="N35" s="18">
        <f t="shared" si="9"/>
        <v>3.472222222222222E-3</v>
      </c>
      <c r="O35" s="19">
        <f t="shared" si="10"/>
        <v>5.0607287449392724E-4</v>
      </c>
      <c r="Q35" s="61" t="s">
        <v>240</v>
      </c>
      <c r="R35" s="61" t="s">
        <v>240</v>
      </c>
      <c r="S35" s="61" t="s">
        <v>240</v>
      </c>
      <c r="T35" s="61" t="s">
        <v>243</v>
      </c>
      <c r="U35" s="61" t="s">
        <v>240</v>
      </c>
      <c r="V35" s="61" t="s">
        <v>240</v>
      </c>
      <c r="W35" s="61" t="s">
        <v>243</v>
      </c>
      <c r="X35" s="61" t="s">
        <v>240</v>
      </c>
      <c r="Y35" s="61" t="s">
        <v>240</v>
      </c>
      <c r="Z35" s="61" t="s">
        <v>240</v>
      </c>
      <c r="AA35" s="61" t="s">
        <v>240</v>
      </c>
      <c r="AB35" s="61" t="s">
        <v>240</v>
      </c>
      <c r="AC35" s="61" t="s">
        <v>243</v>
      </c>
      <c r="AD35" s="61" t="s">
        <v>240</v>
      </c>
      <c r="AE35" s="61" t="s">
        <v>240</v>
      </c>
      <c r="AF35" s="61" t="s">
        <v>240</v>
      </c>
      <c r="AG35" s="61" t="s">
        <v>240</v>
      </c>
      <c r="AH35" s="61" t="s">
        <v>240</v>
      </c>
      <c r="AI35" s="61" t="s">
        <v>243</v>
      </c>
      <c r="AJ35" s="61" t="s">
        <v>240</v>
      </c>
      <c r="AK35" s="61" t="s">
        <v>240</v>
      </c>
      <c r="AL35" s="61" t="s">
        <v>240</v>
      </c>
      <c r="AM35" s="61" t="s">
        <v>240</v>
      </c>
      <c r="AN35" s="61" t="s">
        <v>240</v>
      </c>
      <c r="AO35" s="61" t="s">
        <v>240</v>
      </c>
      <c r="AP35" s="61" t="s">
        <v>243</v>
      </c>
      <c r="AQ35" s="61" t="s">
        <v>240</v>
      </c>
      <c r="AR35" s="61">
        <v>3.472222222222222E-3</v>
      </c>
      <c r="AS35" s="61" t="s">
        <v>240</v>
      </c>
      <c r="AT35" s="61" t="s">
        <v>240</v>
      </c>
      <c r="AU35" s="61" t="s">
        <v>240</v>
      </c>
      <c r="AV35" s="61"/>
      <c r="AW35" s="63" t="str">
        <f>IF(COUNTIFS(STATUS!$K:$K,ABS!AW$8,STATUS!$B:$B,ABS!$C35,STATUS!$E:$E,"5555-FOLGA")&gt;0,"FO",IF(COUNTIFS(BASE!$A:$A,ABS!AW$8,BASE!$G:$G,ABS!$B35,BASE!$K:$K,"")&gt;0,"",IF(COUNTIFS(BASE!$A:$A,ABS!AW$8,BASE!$G:$G,ABS!$B35)=0,"",IF(SUMIFS(BASE!$AB:$AB,BASE!$A:$A,ABS!AW$8,BASE!$G:$G,ABS!$B35)=0,"P",SUMIFS(BASE!$AB:$AB,BASE!$A:$A,ABS!AW$8,BASE!$G:$G,ABS!$B35)))))</f>
        <v/>
      </c>
    </row>
    <row r="36" spans="2:49" s="8" customFormat="1" x14ac:dyDescent="0.25">
      <c r="B36" s="50">
        <v>91149</v>
      </c>
      <c r="C36" s="16" t="str">
        <f>IF($B36="","",VLOOKUP($B36,EQUIPE!$B:$E,2,0))</f>
        <v>GABRIELA MATIAS SANTANA</v>
      </c>
      <c r="D36" s="16" t="str">
        <f>IF($B36="","",VLOOKUP($B36,EQUIPE!$B:$F,5,0))</f>
        <v>ULTRAGAZ FRONT</v>
      </c>
      <c r="E36" s="18">
        <f>IF($B36="","",VLOOKUP($B36,EQUIPE!$B:$E,3,0))</f>
        <v>0.26388888888888884</v>
      </c>
      <c r="F36" s="16" t="str">
        <f>IF($B36="","",VLOOKUP($B36,EQUIPE!$B:$E,4,0))</f>
        <v>ADRIANA VERCOSA BARROS CEZANHOQUE</v>
      </c>
      <c r="H36" s="22">
        <f t="shared" si="6"/>
        <v>26</v>
      </c>
      <c r="I36" s="22">
        <f t="shared" si="11"/>
        <v>1</v>
      </c>
      <c r="J36" s="22">
        <f t="shared" si="11"/>
        <v>0</v>
      </c>
      <c r="K36" s="22">
        <f t="shared" si="11"/>
        <v>4</v>
      </c>
      <c r="M36" s="18">
        <f t="shared" si="8"/>
        <v>7.1249999999999982</v>
      </c>
      <c r="N36" s="18">
        <f t="shared" si="9"/>
        <v>0.26527777777777772</v>
      </c>
      <c r="O36" s="19">
        <f t="shared" si="10"/>
        <v>3.7231968810916179E-2</v>
      </c>
      <c r="Q36" s="61" t="s">
        <v>240</v>
      </c>
      <c r="R36" s="61" t="s">
        <v>240</v>
      </c>
      <c r="S36" s="61" t="s">
        <v>240</v>
      </c>
      <c r="T36" s="61" t="s">
        <v>240</v>
      </c>
      <c r="U36" s="61" t="s">
        <v>240</v>
      </c>
      <c r="V36" s="61" t="s">
        <v>243</v>
      </c>
      <c r="W36" s="61" t="s">
        <v>240</v>
      </c>
      <c r="X36" s="61" t="s">
        <v>240</v>
      </c>
      <c r="Y36" s="61" t="s">
        <v>240</v>
      </c>
      <c r="Z36" s="61" t="s">
        <v>240</v>
      </c>
      <c r="AA36" s="61" t="s">
        <v>240</v>
      </c>
      <c r="AB36" s="61">
        <v>6.9444444444444447E-4</v>
      </c>
      <c r="AC36" s="61">
        <v>6.9444444444444198E-4</v>
      </c>
      <c r="AD36" s="61" t="s">
        <v>240</v>
      </c>
      <c r="AE36" s="61" t="s">
        <v>240</v>
      </c>
      <c r="AF36" s="61" t="s">
        <v>240</v>
      </c>
      <c r="AG36" s="61" t="s">
        <v>240</v>
      </c>
      <c r="AH36" s="61" t="s">
        <v>243</v>
      </c>
      <c r="AI36" s="61" t="s">
        <v>240</v>
      </c>
      <c r="AJ36" s="61" t="s">
        <v>240</v>
      </c>
      <c r="AK36" s="61" t="s">
        <v>240</v>
      </c>
      <c r="AL36" s="61" t="s">
        <v>240</v>
      </c>
      <c r="AM36" s="61" t="s">
        <v>240</v>
      </c>
      <c r="AN36" s="61" t="s">
        <v>243</v>
      </c>
      <c r="AO36" s="61" t="s">
        <v>240</v>
      </c>
      <c r="AP36" s="61" t="s">
        <v>240</v>
      </c>
      <c r="AQ36" s="61" t="s">
        <v>240</v>
      </c>
      <c r="AR36" s="61" t="s">
        <v>243</v>
      </c>
      <c r="AS36" s="61" t="s">
        <v>241</v>
      </c>
      <c r="AT36" s="61" t="s">
        <v>240</v>
      </c>
      <c r="AU36" s="61" t="s">
        <v>240</v>
      </c>
      <c r="AV36" s="61"/>
      <c r="AW36" s="63" t="str">
        <f>IF(COUNTIFS(STATUS!$K:$K,ABS!AW$8,STATUS!$B:$B,ABS!$C36,STATUS!$E:$E,"5555-FOLGA")&gt;0,"FO",IF(COUNTIFS(BASE!$A:$A,ABS!AW$8,BASE!$G:$G,ABS!$B36,BASE!$K:$K,"")&gt;0,"",IF(COUNTIFS(BASE!$A:$A,ABS!AW$8,BASE!$G:$G,ABS!$B36)=0,"",IF(SUMIFS(BASE!$AB:$AB,BASE!$A:$A,ABS!AW$8,BASE!$G:$G,ABS!$B36)=0,"P",SUMIFS(BASE!$AB:$AB,BASE!$A:$A,ABS!AW$8,BASE!$G:$G,ABS!$B36)))))</f>
        <v/>
      </c>
    </row>
    <row r="37" spans="2:49" s="8" customFormat="1" x14ac:dyDescent="0.25">
      <c r="B37" s="50">
        <v>91151</v>
      </c>
      <c r="C37" s="16" t="str">
        <f>IF($B37="","",VLOOKUP($B37,EQUIPE!$B:$E,2,0))</f>
        <v>IGOR FERNANDES DA SILVA MACIEL</v>
      </c>
      <c r="D37" s="16" t="str">
        <f>IF($B37="","",VLOOKUP($B37,EQUIPE!$B:$F,5,0))</f>
        <v>ULTRAGAZ FRONT</v>
      </c>
      <c r="E37" s="18">
        <f>IF($B37="","",VLOOKUP($B37,EQUIPE!$B:$E,3,0))</f>
        <v>0.26388888888888884</v>
      </c>
      <c r="F37" s="16" t="str">
        <f>IF($B37="","",VLOOKUP($B37,EQUIPE!$B:$E,4,0))</f>
        <v>DANIELA PEREZ</v>
      </c>
      <c r="H37" s="22">
        <f t="shared" si="6"/>
        <v>25</v>
      </c>
      <c r="I37" s="22">
        <f t="shared" si="11"/>
        <v>0</v>
      </c>
      <c r="J37" s="22">
        <f t="shared" si="11"/>
        <v>0</v>
      </c>
      <c r="K37" s="22">
        <f t="shared" si="11"/>
        <v>6</v>
      </c>
      <c r="M37" s="18">
        <f t="shared" si="8"/>
        <v>6.5972222222222214</v>
      </c>
      <c r="N37" s="18">
        <f t="shared" si="9"/>
        <v>0</v>
      </c>
      <c r="O37" s="19">
        <f t="shared" si="10"/>
        <v>0</v>
      </c>
      <c r="Q37" s="61" t="s">
        <v>240</v>
      </c>
      <c r="R37" s="61" t="s">
        <v>240</v>
      </c>
      <c r="S37" s="61" t="s">
        <v>240</v>
      </c>
      <c r="T37" s="61" t="s">
        <v>240</v>
      </c>
      <c r="U37" s="61" t="s">
        <v>240</v>
      </c>
      <c r="V37" s="61" t="s">
        <v>243</v>
      </c>
      <c r="W37" s="61" t="s">
        <v>240</v>
      </c>
      <c r="X37" s="61" t="s">
        <v>240</v>
      </c>
      <c r="Y37" s="61" t="s">
        <v>240</v>
      </c>
      <c r="Z37" s="61" t="s">
        <v>240</v>
      </c>
      <c r="AA37" s="61" t="s">
        <v>240</v>
      </c>
      <c r="AB37" s="61" t="s">
        <v>240</v>
      </c>
      <c r="AC37" s="61" t="s">
        <v>243</v>
      </c>
      <c r="AD37" s="61" t="s">
        <v>240</v>
      </c>
      <c r="AE37" s="61" t="s">
        <v>240</v>
      </c>
      <c r="AF37" s="61" t="s">
        <v>243</v>
      </c>
      <c r="AG37" s="61" t="s">
        <v>240</v>
      </c>
      <c r="AH37" s="61" t="s">
        <v>243</v>
      </c>
      <c r="AI37" s="61" t="s">
        <v>240</v>
      </c>
      <c r="AJ37" s="61" t="s">
        <v>240</v>
      </c>
      <c r="AK37" s="61" t="s">
        <v>240</v>
      </c>
      <c r="AL37" s="61" t="s">
        <v>240</v>
      </c>
      <c r="AM37" s="61" t="s">
        <v>243</v>
      </c>
      <c r="AN37" s="61" t="s">
        <v>240</v>
      </c>
      <c r="AO37" s="61" t="s">
        <v>240</v>
      </c>
      <c r="AP37" s="61" t="s">
        <v>240</v>
      </c>
      <c r="AQ37" s="61" t="s">
        <v>240</v>
      </c>
      <c r="AR37" s="61" t="s">
        <v>243</v>
      </c>
      <c r="AS37" s="61" t="s">
        <v>240</v>
      </c>
      <c r="AT37" s="61" t="s">
        <v>240</v>
      </c>
      <c r="AU37" s="61" t="s">
        <v>240</v>
      </c>
      <c r="AV37" s="61"/>
      <c r="AW37" s="63" t="str">
        <f>IF(COUNTIFS(STATUS!$K:$K,ABS!AW$8,STATUS!$B:$B,ABS!$C37,STATUS!$E:$E,"5555-FOLGA")&gt;0,"FO",IF(COUNTIFS(BASE!$A:$A,ABS!AW$8,BASE!$G:$G,ABS!$B37,BASE!$K:$K,"")&gt;0,"",IF(COUNTIFS(BASE!$A:$A,ABS!AW$8,BASE!$G:$G,ABS!$B37)=0,"",IF(SUMIFS(BASE!$AB:$AB,BASE!$A:$A,ABS!AW$8,BASE!$G:$G,ABS!$B37)=0,"P",SUMIFS(BASE!$AB:$AB,BASE!$A:$A,ABS!AW$8,BASE!$G:$G,ABS!$B37)))))</f>
        <v/>
      </c>
    </row>
    <row r="38" spans="2:49" s="8" customFormat="1" x14ac:dyDescent="0.25">
      <c r="B38" s="50">
        <v>91145</v>
      </c>
      <c r="C38" s="16" t="str">
        <f>IF($B38="","",VLOOKUP($B38,EQUIPE!$B:$E,2,0))</f>
        <v>JULIANA SANTOS DE AZEVEDO</v>
      </c>
      <c r="D38" s="16" t="str">
        <f>IF($B38="","",VLOOKUP($B38,EQUIPE!$B:$F,5,0))</f>
        <v>ULTRAGAZ FRONT</v>
      </c>
      <c r="E38" s="18">
        <f>IF($B38="","",VLOOKUP($B38,EQUIPE!$B:$E,3,0))</f>
        <v>0.26388888888888884</v>
      </c>
      <c r="F38" s="16" t="str">
        <f>IF($B38="","",VLOOKUP($B38,EQUIPE!$B:$E,4,0))</f>
        <v>DANIELA PEREZ</v>
      </c>
      <c r="H38" s="22">
        <f t="shared" si="6"/>
        <v>22</v>
      </c>
      <c r="I38" s="22">
        <f t="shared" si="11"/>
        <v>0</v>
      </c>
      <c r="J38" s="22">
        <f t="shared" si="11"/>
        <v>3</v>
      </c>
      <c r="K38" s="22">
        <f t="shared" si="11"/>
        <v>6</v>
      </c>
      <c r="M38" s="18">
        <f t="shared" si="8"/>
        <v>6.5972222222222214</v>
      </c>
      <c r="N38" s="18">
        <f t="shared" si="9"/>
        <v>0.84652777777777743</v>
      </c>
      <c r="O38" s="19">
        <f t="shared" si="10"/>
        <v>0.12831578947368416</v>
      </c>
      <c r="Q38" s="61" t="s">
        <v>240</v>
      </c>
      <c r="R38" s="61" t="s">
        <v>240</v>
      </c>
      <c r="S38" s="61" t="s">
        <v>242</v>
      </c>
      <c r="T38" s="61">
        <v>1.3888888888888889E-3</v>
      </c>
      <c r="U38" s="61" t="s">
        <v>240</v>
      </c>
      <c r="V38" s="61" t="s">
        <v>243</v>
      </c>
      <c r="W38" s="61" t="s">
        <v>242</v>
      </c>
      <c r="X38" s="61" t="s">
        <v>242</v>
      </c>
      <c r="Y38" s="61">
        <v>2.0833333333333333E-3</v>
      </c>
      <c r="Z38" s="61" t="s">
        <v>240</v>
      </c>
      <c r="AA38" s="61" t="s">
        <v>240</v>
      </c>
      <c r="AB38" s="61" t="s">
        <v>243</v>
      </c>
      <c r="AC38" s="61" t="s">
        <v>240</v>
      </c>
      <c r="AD38" s="61" t="s">
        <v>240</v>
      </c>
      <c r="AE38" s="61" t="s">
        <v>240</v>
      </c>
      <c r="AF38" s="61">
        <v>4.1666666666666666E-3</v>
      </c>
      <c r="AG38" s="61">
        <v>3.4722222222220989E-3</v>
      </c>
      <c r="AH38" s="61" t="s">
        <v>243</v>
      </c>
      <c r="AI38" s="61">
        <v>3.1944444444444449E-2</v>
      </c>
      <c r="AJ38" s="61" t="s">
        <v>243</v>
      </c>
      <c r="AK38" s="61" t="s">
        <v>243</v>
      </c>
      <c r="AL38" s="61" t="s">
        <v>240</v>
      </c>
      <c r="AM38" s="61" t="s">
        <v>240</v>
      </c>
      <c r="AN38" s="61" t="s">
        <v>240</v>
      </c>
      <c r="AO38" s="61" t="s">
        <v>243</v>
      </c>
      <c r="AP38" s="61" t="s">
        <v>240</v>
      </c>
      <c r="AQ38" s="61">
        <v>7.6388888888888886E-3</v>
      </c>
      <c r="AR38" s="61" t="s">
        <v>240</v>
      </c>
      <c r="AS38" s="61">
        <v>6.9444444444444447E-4</v>
      </c>
      <c r="AT38" s="61" t="s">
        <v>240</v>
      </c>
      <c r="AU38" s="61">
        <v>3.4722222222220989E-3</v>
      </c>
      <c r="AV38" s="61"/>
      <c r="AW38" s="63" t="str">
        <f>IF(COUNTIFS(STATUS!$K:$K,ABS!AW$8,STATUS!$B:$B,ABS!$C38,STATUS!$E:$E,"5555-FOLGA")&gt;0,"FO",IF(COUNTIFS(BASE!$A:$A,ABS!AW$8,BASE!$G:$G,ABS!$B38,BASE!$K:$K,"")&gt;0,"",IF(COUNTIFS(BASE!$A:$A,ABS!AW$8,BASE!$G:$G,ABS!$B38)=0,"",IF(SUMIFS(BASE!$AB:$AB,BASE!$A:$A,ABS!AW$8,BASE!$G:$G,ABS!$B38)=0,"P",SUMIFS(BASE!$AB:$AB,BASE!$A:$A,ABS!AW$8,BASE!$G:$G,ABS!$B38)))))</f>
        <v/>
      </c>
    </row>
    <row r="39" spans="2:49" s="8" customFormat="1" x14ac:dyDescent="0.25">
      <c r="B39" s="50">
        <v>91143</v>
      </c>
      <c r="C39" s="16" t="str">
        <f>IF($B39="","",VLOOKUP($B39,EQUIPE!$B:$E,2,0))</f>
        <v>MATEUS CERQUEIRA NUNES</v>
      </c>
      <c r="D39" s="16" t="str">
        <f>IF($B39="","",VLOOKUP($B39,EQUIPE!$B:$F,5,0))</f>
        <v>ULTRAGAZ FRONT</v>
      </c>
      <c r="E39" s="18">
        <f>IF($B39="","",VLOOKUP($B39,EQUIPE!$B:$E,3,0))</f>
        <v>0.26388888888888895</v>
      </c>
      <c r="F39" s="16" t="str">
        <f>IF($B39="","",VLOOKUP($B39,EQUIPE!$B:$E,4,0))</f>
        <v>DANIELA PEREZ</v>
      </c>
      <c r="H39" s="22">
        <f t="shared" si="6"/>
        <v>13</v>
      </c>
      <c r="I39" s="22">
        <f t="shared" si="11"/>
        <v>9</v>
      </c>
      <c r="J39" s="22">
        <f t="shared" si="11"/>
        <v>6</v>
      </c>
      <c r="K39" s="22">
        <f t="shared" si="11"/>
        <v>3</v>
      </c>
      <c r="M39" s="18">
        <f t="shared" si="8"/>
        <v>7.3888888888888911</v>
      </c>
      <c r="N39" s="18">
        <f t="shared" si="9"/>
        <v>4.2777777777777786</v>
      </c>
      <c r="O39" s="19">
        <f t="shared" si="10"/>
        <v>0.57894736842105254</v>
      </c>
      <c r="Q39" s="61">
        <v>6.25E-2</v>
      </c>
      <c r="R39" s="61" t="s">
        <v>241</v>
      </c>
      <c r="S39" s="61" t="s">
        <v>241</v>
      </c>
      <c r="T39" s="61">
        <v>2.7777777777777779E-3</v>
      </c>
      <c r="U39" s="61" t="s">
        <v>242</v>
      </c>
      <c r="V39" s="61" t="s">
        <v>241</v>
      </c>
      <c r="W39" s="61" t="s">
        <v>240</v>
      </c>
      <c r="X39" s="61">
        <v>5.5555555555555558E-3</v>
      </c>
      <c r="Y39" s="61" t="s">
        <v>243</v>
      </c>
      <c r="Z39" s="61">
        <v>4.8611111111111112E-3</v>
      </c>
      <c r="AA39" s="61" t="s">
        <v>242</v>
      </c>
      <c r="AB39" s="61" t="s">
        <v>241</v>
      </c>
      <c r="AC39" s="61">
        <v>3.472222222222222E-3</v>
      </c>
      <c r="AD39" s="61">
        <v>2.7777777777777679E-3</v>
      </c>
      <c r="AE39" s="61" t="s">
        <v>242</v>
      </c>
      <c r="AF39" s="61" t="s">
        <v>243</v>
      </c>
      <c r="AG39" s="61">
        <v>4.8611111111111112E-3</v>
      </c>
      <c r="AH39" s="61">
        <v>5.5555555555555558E-3</v>
      </c>
      <c r="AI39" s="61">
        <v>0.20833333333333334</v>
      </c>
      <c r="AJ39" s="61" t="s">
        <v>241</v>
      </c>
      <c r="AK39" s="61" t="s">
        <v>241</v>
      </c>
      <c r="AL39" s="61" t="s">
        <v>241</v>
      </c>
      <c r="AM39" s="61">
        <v>5.5555555555555558E-3</v>
      </c>
      <c r="AN39" s="61">
        <v>6.9444444444444198E-3</v>
      </c>
      <c r="AO39" s="61" t="s">
        <v>241</v>
      </c>
      <c r="AP39" s="61">
        <v>6.2499999999999995E-3</v>
      </c>
      <c r="AQ39" s="61" t="s">
        <v>242</v>
      </c>
      <c r="AR39" s="61" t="s">
        <v>243</v>
      </c>
      <c r="AS39" s="61" t="s">
        <v>241</v>
      </c>
      <c r="AT39" s="61" t="s">
        <v>242</v>
      </c>
      <c r="AU39" s="61" t="s">
        <v>242</v>
      </c>
      <c r="AV39" s="61"/>
      <c r="AW39" s="63" t="str">
        <f>IF(COUNTIFS(STATUS!$K:$K,ABS!AW$8,STATUS!$B:$B,ABS!$C39,STATUS!$E:$E,"5555-FOLGA")&gt;0,"FO",IF(COUNTIFS(BASE!$A:$A,ABS!AW$8,BASE!$G:$G,ABS!$B39,BASE!$K:$K,"")&gt;0,"",IF(COUNTIFS(BASE!$A:$A,ABS!AW$8,BASE!$G:$G,ABS!$B39)=0,"",IF(SUMIFS(BASE!$AB:$AB,BASE!$A:$A,ABS!AW$8,BASE!$G:$G,ABS!$B39)=0,"P",SUMIFS(BASE!$AB:$AB,BASE!$A:$A,ABS!AW$8,BASE!$G:$G,ABS!$B39)))))</f>
        <v/>
      </c>
    </row>
    <row r="40" spans="2:49" s="8" customFormat="1" x14ac:dyDescent="0.25">
      <c r="B40" s="50">
        <v>91180</v>
      </c>
      <c r="C40" s="16" t="str">
        <f>IF($B40="","",VLOOKUP($B40,EQUIPE!$B:$E,2,0))</f>
        <v>PAULO CESAR FERREIRA ALMEIDA</v>
      </c>
      <c r="D40" s="16" t="str">
        <f>IF($B40="","",VLOOKUP($B40,EQUIPE!$B:$F,5,0))</f>
        <v>ULTRAGAZ FRONT</v>
      </c>
      <c r="E40" s="18">
        <f>IF($B40="","",VLOOKUP($B40,EQUIPE!$B:$E,3,0))</f>
        <v>0</v>
      </c>
      <c r="F40" s="16" t="str">
        <f>IF($B40="","",VLOOKUP($B40,EQUIPE!$B:$E,4,0))</f>
        <v>DANIELA PEREZ</v>
      </c>
      <c r="H40" s="22">
        <f t="shared" si="6"/>
        <v>26</v>
      </c>
      <c r="I40" s="22">
        <f t="shared" si="11"/>
        <v>0</v>
      </c>
      <c r="J40" s="22">
        <f t="shared" si="11"/>
        <v>0</v>
      </c>
      <c r="K40" s="22">
        <f t="shared" si="11"/>
        <v>5</v>
      </c>
      <c r="M40" s="18">
        <f t="shared" si="8"/>
        <v>0</v>
      </c>
      <c r="N40" s="18">
        <f t="shared" si="9"/>
        <v>3.9583333333333276E-2</v>
      </c>
      <c r="O40" s="19">
        <f t="shared" si="10"/>
        <v>0</v>
      </c>
      <c r="Q40" s="61" t="s">
        <v>243</v>
      </c>
      <c r="R40" s="61" t="s">
        <v>240</v>
      </c>
      <c r="S40" s="61" t="s">
        <v>240</v>
      </c>
      <c r="T40" s="61" t="s">
        <v>243</v>
      </c>
      <c r="U40" s="61" t="s">
        <v>240</v>
      </c>
      <c r="V40" s="61">
        <v>6.9444444444444198E-4</v>
      </c>
      <c r="W40" s="61">
        <v>6.9444444444444447E-4</v>
      </c>
      <c r="X40" s="61">
        <v>6.9444444444444447E-4</v>
      </c>
      <c r="Y40" s="61">
        <v>6.9444444444444447E-4</v>
      </c>
      <c r="Z40" s="61" t="s">
        <v>243</v>
      </c>
      <c r="AA40" s="61" t="s">
        <v>240</v>
      </c>
      <c r="AB40" s="61">
        <v>1.388888888888884E-3</v>
      </c>
      <c r="AC40" s="61" t="s">
        <v>240</v>
      </c>
      <c r="AD40" s="61">
        <v>5.5555555555555558E-3</v>
      </c>
      <c r="AE40" s="61" t="s">
        <v>240</v>
      </c>
      <c r="AF40" s="61" t="s">
        <v>240</v>
      </c>
      <c r="AG40" s="61" t="s">
        <v>243</v>
      </c>
      <c r="AH40" s="61" t="s">
        <v>240</v>
      </c>
      <c r="AI40" s="61">
        <v>4.1666666666666666E-3</v>
      </c>
      <c r="AJ40" s="61" t="s">
        <v>240</v>
      </c>
      <c r="AK40" s="61" t="s">
        <v>240</v>
      </c>
      <c r="AL40" s="61" t="s">
        <v>240</v>
      </c>
      <c r="AM40" s="61">
        <v>1.1805555555555555E-2</v>
      </c>
      <c r="AN40" s="61" t="s">
        <v>243</v>
      </c>
      <c r="AO40" s="61" t="s">
        <v>240</v>
      </c>
      <c r="AP40" s="61" t="s">
        <v>240</v>
      </c>
      <c r="AQ40" s="61">
        <v>1.3888888888888889E-3</v>
      </c>
      <c r="AR40" s="61" t="s">
        <v>240</v>
      </c>
      <c r="AS40" s="61">
        <v>1.1805555555555514E-2</v>
      </c>
      <c r="AT40" s="61">
        <v>6.9444444444444447E-4</v>
      </c>
      <c r="AU40" s="61" t="s">
        <v>240</v>
      </c>
      <c r="AV40" s="61"/>
      <c r="AW40" s="63" t="str">
        <f>IF(COUNTIFS(STATUS!$K:$K,ABS!AW$8,STATUS!$B:$B,ABS!$C40,STATUS!$E:$E,"5555-FOLGA")&gt;0,"FO",IF(COUNTIFS(BASE!$A:$A,ABS!AW$8,BASE!$G:$G,ABS!$B40,BASE!$K:$K,"")&gt;0,"",IF(COUNTIFS(BASE!$A:$A,ABS!AW$8,BASE!$G:$G,ABS!$B40)=0,"",IF(SUMIFS(BASE!$AB:$AB,BASE!$A:$A,ABS!AW$8,BASE!$G:$G,ABS!$B40)=0,"P",SUMIFS(BASE!$AB:$AB,BASE!$A:$A,ABS!AW$8,BASE!$G:$G,ABS!$B40)))))</f>
        <v/>
      </c>
    </row>
    <row r="41" spans="2:49" s="8" customFormat="1" x14ac:dyDescent="0.25">
      <c r="B41" s="50">
        <v>91129</v>
      </c>
      <c r="C41" s="16" t="str">
        <f>IF($B41="","",VLOOKUP($B41,EQUIPE!$B:$E,2,0))</f>
        <v>RAUL MENDONCA DA VEIGA</v>
      </c>
      <c r="D41" s="16" t="str">
        <f>IF($B41="","",VLOOKUP($B41,EQUIPE!$B:$F,5,0))</f>
        <v>ULTRAGAZ FRONT</v>
      </c>
      <c r="E41" s="18">
        <f>IF($B41="","",VLOOKUP($B41,EQUIPE!$B:$E,3,0))</f>
        <v>0.26388888888888884</v>
      </c>
      <c r="F41" s="16" t="str">
        <f>IF($B41="","",VLOOKUP($B41,EQUIPE!$B:$E,4,0))</f>
        <v>ADRIANA VERCOSA BARROS CEZANHOQUE</v>
      </c>
      <c r="H41" s="22">
        <f t="shared" si="6"/>
        <v>25</v>
      </c>
      <c r="I41" s="22">
        <f t="shared" si="11"/>
        <v>0</v>
      </c>
      <c r="J41" s="22">
        <f t="shared" si="11"/>
        <v>1</v>
      </c>
      <c r="K41" s="22">
        <f t="shared" si="11"/>
        <v>5</v>
      </c>
      <c r="M41" s="18">
        <f t="shared" si="8"/>
        <v>6.8611111111111098</v>
      </c>
      <c r="N41" s="18">
        <f t="shared" si="9"/>
        <v>0.27499999999999991</v>
      </c>
      <c r="O41" s="19">
        <f t="shared" si="10"/>
        <v>4.0080971659919022E-2</v>
      </c>
      <c r="Q41" s="61" t="s">
        <v>240</v>
      </c>
      <c r="R41" s="61" t="s">
        <v>240</v>
      </c>
      <c r="S41" s="61" t="s">
        <v>243</v>
      </c>
      <c r="T41" s="61" t="s">
        <v>240</v>
      </c>
      <c r="U41" s="61" t="s">
        <v>240</v>
      </c>
      <c r="V41" s="61" t="s">
        <v>240</v>
      </c>
      <c r="W41" s="61" t="s">
        <v>243</v>
      </c>
      <c r="X41" s="61" t="s">
        <v>240</v>
      </c>
      <c r="Y41" s="61" t="s">
        <v>240</v>
      </c>
      <c r="Z41" s="61" t="s">
        <v>240</v>
      </c>
      <c r="AA41" s="61" t="s">
        <v>240</v>
      </c>
      <c r="AB41" s="61" t="s">
        <v>240</v>
      </c>
      <c r="AC41" s="61" t="s">
        <v>243</v>
      </c>
      <c r="AD41" s="61" t="s">
        <v>242</v>
      </c>
      <c r="AE41" s="61" t="s">
        <v>240</v>
      </c>
      <c r="AF41" s="61" t="s">
        <v>240</v>
      </c>
      <c r="AG41" s="61" t="s">
        <v>240</v>
      </c>
      <c r="AH41" s="61" t="s">
        <v>240</v>
      </c>
      <c r="AI41" s="61" t="s">
        <v>243</v>
      </c>
      <c r="AJ41" s="61">
        <v>4.8611111111111112E-3</v>
      </c>
      <c r="AK41" s="61" t="s">
        <v>240</v>
      </c>
      <c r="AL41" s="61" t="s">
        <v>240</v>
      </c>
      <c r="AM41" s="61" t="s">
        <v>240</v>
      </c>
      <c r="AN41" s="61" t="s">
        <v>240</v>
      </c>
      <c r="AO41" s="61" t="s">
        <v>240</v>
      </c>
      <c r="AP41" s="61" t="s">
        <v>240</v>
      </c>
      <c r="AQ41" s="61" t="s">
        <v>243</v>
      </c>
      <c r="AR41" s="61" t="s">
        <v>240</v>
      </c>
      <c r="AS41" s="61">
        <v>4.1666666666666519E-3</v>
      </c>
      <c r="AT41" s="61">
        <v>2.0833333333333333E-3</v>
      </c>
      <c r="AU41" s="61" t="s">
        <v>240</v>
      </c>
      <c r="AV41" s="61"/>
      <c r="AW41" s="63" t="str">
        <f>IF(COUNTIFS(STATUS!$K:$K,ABS!AW$8,STATUS!$B:$B,ABS!$C41,STATUS!$E:$E,"5555-FOLGA")&gt;0,"FO",IF(COUNTIFS(BASE!$A:$A,ABS!AW$8,BASE!$G:$G,ABS!$B41,BASE!$K:$K,"")&gt;0,"",IF(COUNTIFS(BASE!$A:$A,ABS!AW$8,BASE!$G:$G,ABS!$B41)=0,"",IF(SUMIFS(BASE!$AB:$AB,BASE!$A:$A,ABS!AW$8,BASE!$G:$G,ABS!$B41)=0,"P",SUMIFS(BASE!$AB:$AB,BASE!$A:$A,ABS!AW$8,BASE!$G:$G,ABS!$B41)))))</f>
        <v/>
      </c>
    </row>
    <row r="42" spans="2:49" s="8" customFormat="1" x14ac:dyDescent="0.25">
      <c r="B42" s="50">
        <v>91215</v>
      </c>
      <c r="C42" s="16" t="str">
        <f>IF($B42="","",VLOOKUP($B42,EQUIPE!$B:$E,2,0))</f>
        <v>DAIATRIZ DO NASCIMENTO</v>
      </c>
      <c r="D42" s="16" t="str">
        <f>IF($B42="","",VLOOKUP($B42,EQUIPE!$B:$F,5,0))</f>
        <v>SUPERVISÃO</v>
      </c>
      <c r="E42" s="18">
        <f>IF($B42="","",VLOOKUP($B42,EQUIPE!$B:$E,3,0))</f>
        <v>0.375</v>
      </c>
      <c r="F42" s="16" t="str">
        <f>IF($B42="","",VLOOKUP($B42,EQUIPE!$B:$E,4,0))</f>
        <v>FERNANDA ESTEVES</v>
      </c>
      <c r="H42" s="22">
        <f t="shared" si="6"/>
        <v>24</v>
      </c>
      <c r="I42" s="22">
        <f t="shared" si="11"/>
        <v>0</v>
      </c>
      <c r="J42" s="22">
        <f t="shared" si="11"/>
        <v>0</v>
      </c>
      <c r="K42" s="22">
        <f t="shared" si="11"/>
        <v>7</v>
      </c>
      <c r="M42" s="18">
        <f t="shared" si="8"/>
        <v>9</v>
      </c>
      <c r="N42" s="18">
        <f t="shared" si="9"/>
        <v>0.17222222222222225</v>
      </c>
      <c r="O42" s="19">
        <f t="shared" si="10"/>
        <v>1.9135802469135807E-2</v>
      </c>
      <c r="Q42" s="61" t="s">
        <v>243</v>
      </c>
      <c r="R42" s="61">
        <v>0.17222222222222225</v>
      </c>
      <c r="S42" s="61" t="s">
        <v>240</v>
      </c>
      <c r="T42" s="61" t="s">
        <v>240</v>
      </c>
      <c r="U42" s="61" t="s">
        <v>240</v>
      </c>
      <c r="V42" s="61" t="s">
        <v>243</v>
      </c>
      <c r="W42" s="61" t="s">
        <v>240</v>
      </c>
      <c r="X42" s="61" t="s">
        <v>240</v>
      </c>
      <c r="Y42" s="61" t="s">
        <v>240</v>
      </c>
      <c r="Z42" s="61" t="s">
        <v>240</v>
      </c>
      <c r="AA42" s="61" t="s">
        <v>243</v>
      </c>
      <c r="AB42" s="61" t="s">
        <v>240</v>
      </c>
      <c r="AC42" s="61" t="s">
        <v>240</v>
      </c>
      <c r="AD42" s="61" t="s">
        <v>243</v>
      </c>
      <c r="AE42" s="61" t="s">
        <v>240</v>
      </c>
      <c r="AF42" s="61" t="s">
        <v>240</v>
      </c>
      <c r="AG42" s="61" t="s">
        <v>240</v>
      </c>
      <c r="AH42" s="61" t="s">
        <v>240</v>
      </c>
      <c r="AI42" s="61" t="s">
        <v>240</v>
      </c>
      <c r="AJ42" s="61" t="s">
        <v>243</v>
      </c>
      <c r="AK42" s="61" t="s">
        <v>243</v>
      </c>
      <c r="AL42" s="61" t="s">
        <v>240</v>
      </c>
      <c r="AM42" s="61" t="s">
        <v>240</v>
      </c>
      <c r="AN42" s="61" t="s">
        <v>240</v>
      </c>
      <c r="AO42" s="61" t="s">
        <v>240</v>
      </c>
      <c r="AP42" s="61" t="s">
        <v>240</v>
      </c>
      <c r="AQ42" s="61" t="s">
        <v>243</v>
      </c>
      <c r="AR42" s="61" t="s">
        <v>240</v>
      </c>
      <c r="AS42" s="61" t="s">
        <v>240</v>
      </c>
      <c r="AT42" s="61" t="s">
        <v>240</v>
      </c>
      <c r="AU42" s="61" t="s">
        <v>240</v>
      </c>
      <c r="AV42" s="61"/>
      <c r="AW42" s="63" t="str">
        <f>IF(COUNTIFS(STATUS!$K:$K,ABS!AW$8,STATUS!$B:$B,ABS!$C42,STATUS!$E:$E,"5555-FOLGA")&gt;0,"FO",IF(COUNTIFS(BASE!$A:$A,ABS!AW$8,BASE!$G:$G,ABS!$B42,BASE!$K:$K,"")&gt;0,"",IF(COUNTIFS(BASE!$A:$A,ABS!AW$8,BASE!$G:$G,ABS!$B42)=0,"",IF(SUMIFS(BASE!$AB:$AB,BASE!$A:$A,ABS!AW$8,BASE!$G:$G,ABS!$B42)=0,"P",SUMIFS(BASE!$AB:$AB,BASE!$A:$A,ABS!AW$8,BASE!$G:$G,ABS!$B42)))))</f>
        <v/>
      </c>
    </row>
    <row r="43" spans="2:49" s="8" customFormat="1" x14ac:dyDescent="0.25">
      <c r="B43" s="50">
        <v>91277</v>
      </c>
      <c r="C43" s="16" t="str">
        <f>IF($B43="","",VLOOKUP($B43,EQUIPE!$B:$E,2,0))</f>
        <v>DANIELA PEREZ</v>
      </c>
      <c r="D43" s="16" t="str">
        <f>IF($B43="","",VLOOKUP($B43,EQUIPE!$B:$F,5,0))</f>
        <v>SUPERVISÃO</v>
      </c>
      <c r="E43" s="18">
        <f>IF($B43="","",VLOOKUP($B43,EQUIPE!$B:$E,3,0))</f>
        <v>0.375</v>
      </c>
      <c r="F43" s="16" t="str">
        <f>IF($B43="","",VLOOKUP($B43,EQUIPE!$B:$E,4,0))</f>
        <v>FERNANDA ESTEVES</v>
      </c>
      <c r="H43" s="22">
        <f t="shared" si="6"/>
        <v>26</v>
      </c>
      <c r="I43" s="22">
        <f t="shared" si="11"/>
        <v>0</v>
      </c>
      <c r="J43" s="22">
        <f t="shared" si="11"/>
        <v>0</v>
      </c>
      <c r="K43" s="22">
        <f t="shared" si="11"/>
        <v>5</v>
      </c>
      <c r="M43" s="18">
        <f t="shared" si="8"/>
        <v>9.75</v>
      </c>
      <c r="N43" s="18">
        <f t="shared" si="9"/>
        <v>6.9444444444444448E-2</v>
      </c>
      <c r="O43" s="19">
        <f t="shared" si="10"/>
        <v>7.1225071225071226E-3</v>
      </c>
      <c r="Q43" s="61" t="s">
        <v>240</v>
      </c>
      <c r="R43" s="61">
        <v>2.0833333333333333E-3</v>
      </c>
      <c r="S43" s="61">
        <v>3.472222222222222E-3</v>
      </c>
      <c r="T43" s="61">
        <v>6.9444444444444441E-3</v>
      </c>
      <c r="U43" s="61" t="s">
        <v>240</v>
      </c>
      <c r="V43" s="61" t="s">
        <v>243</v>
      </c>
      <c r="W43" s="61" t="s">
        <v>240</v>
      </c>
      <c r="X43" s="61">
        <v>5.5555555555555558E-3</v>
      </c>
      <c r="Y43" s="61">
        <v>5.5555555555555558E-3</v>
      </c>
      <c r="Z43" s="61">
        <v>6.9444444444444447E-4</v>
      </c>
      <c r="AA43" s="61" t="s">
        <v>240</v>
      </c>
      <c r="AB43" s="61">
        <v>2.7777777777777779E-3</v>
      </c>
      <c r="AC43" s="61" t="s">
        <v>243</v>
      </c>
      <c r="AD43" s="61" t="s">
        <v>243</v>
      </c>
      <c r="AE43" s="61">
        <v>8.3333333333333332E-3</v>
      </c>
      <c r="AF43" s="61">
        <v>3.472222222222222E-3</v>
      </c>
      <c r="AG43" s="61">
        <v>2.7777777777777779E-3</v>
      </c>
      <c r="AH43" s="61" t="s">
        <v>240</v>
      </c>
      <c r="AI43" s="61" t="s">
        <v>240</v>
      </c>
      <c r="AJ43" s="61" t="s">
        <v>240</v>
      </c>
      <c r="AK43" s="61" t="s">
        <v>243</v>
      </c>
      <c r="AL43" s="61" t="s">
        <v>240</v>
      </c>
      <c r="AM43" s="61">
        <v>7.6388888888888886E-3</v>
      </c>
      <c r="AN43" s="61" t="s">
        <v>240</v>
      </c>
      <c r="AO43" s="61">
        <v>1.3888888888888889E-3</v>
      </c>
      <c r="AP43" s="61">
        <v>6.9444444444444441E-3</v>
      </c>
      <c r="AQ43" s="61" t="s">
        <v>243</v>
      </c>
      <c r="AR43" s="61">
        <v>2.7777777777777779E-3</v>
      </c>
      <c r="AS43" s="61" t="s">
        <v>240</v>
      </c>
      <c r="AT43" s="61">
        <v>6.9444444444444447E-4</v>
      </c>
      <c r="AU43" s="61">
        <v>8.3333333333333332E-3</v>
      </c>
      <c r="AV43" s="61"/>
      <c r="AW43" s="63" t="str">
        <f>IF(COUNTIFS(STATUS!$K:$K,ABS!AW$8,STATUS!$B:$B,ABS!$C43,STATUS!$E:$E,"5555-FOLGA")&gt;0,"FO",IF(COUNTIFS(BASE!$A:$A,ABS!AW$8,BASE!$G:$G,ABS!$B43,BASE!$K:$K,"")&gt;0,"",IF(COUNTIFS(BASE!$A:$A,ABS!AW$8,BASE!$G:$G,ABS!$B43)=0,"",IF(SUMIFS(BASE!$AB:$AB,BASE!$A:$A,ABS!AW$8,BASE!$G:$G,ABS!$B43)=0,"P",SUMIFS(BASE!$AB:$AB,BASE!$A:$A,ABS!AW$8,BASE!$G:$G,ABS!$B43)))))</f>
        <v/>
      </c>
    </row>
    <row r="44" spans="2:49" s="8" customFormat="1" x14ac:dyDescent="0.25">
      <c r="B44" s="50">
        <v>91211</v>
      </c>
      <c r="C44" s="16" t="str">
        <f>IF($B44="","",VLOOKUP($B44,EQUIPE!$B:$E,2,0))</f>
        <v>MARCELA GOMES DE FARIAS</v>
      </c>
      <c r="D44" s="16" t="str">
        <f>IF($B44="","",VLOOKUP($B44,EQUIPE!$B:$F,5,0))</f>
        <v>SUPERVISÃO</v>
      </c>
      <c r="E44" s="18">
        <f>IF($B44="","",VLOOKUP($B44,EQUIPE!$B:$E,3,0))</f>
        <v>0.375</v>
      </c>
      <c r="F44" s="16" t="str">
        <f>IF($B44="","",VLOOKUP($B44,EQUIPE!$B:$E,4,0))</f>
        <v>FERNANDA ESTEVES</v>
      </c>
      <c r="H44" s="22">
        <f t="shared" si="6"/>
        <v>24</v>
      </c>
      <c r="I44" s="22">
        <f t="shared" si="11"/>
        <v>0</v>
      </c>
      <c r="J44" s="22">
        <f t="shared" si="11"/>
        <v>0</v>
      </c>
      <c r="K44" s="22">
        <f t="shared" si="11"/>
        <v>7</v>
      </c>
      <c r="M44" s="18">
        <f t="shared" si="8"/>
        <v>9</v>
      </c>
      <c r="N44" s="18">
        <f t="shared" si="9"/>
        <v>0.1673611111111111</v>
      </c>
      <c r="O44" s="19">
        <f t="shared" si="10"/>
        <v>1.8595679012345677E-2</v>
      </c>
      <c r="Q44" s="61" t="s">
        <v>243</v>
      </c>
      <c r="R44" s="61">
        <v>7.6388888888888886E-3</v>
      </c>
      <c r="S44" s="61">
        <v>6.9444444444444441E-3</v>
      </c>
      <c r="T44" s="61">
        <v>3.472222222222222E-3</v>
      </c>
      <c r="U44" s="61" t="s">
        <v>240</v>
      </c>
      <c r="V44" s="61" t="s">
        <v>240</v>
      </c>
      <c r="W44" s="61" t="s">
        <v>243</v>
      </c>
      <c r="X44" s="61">
        <v>7.6388888888888886E-3</v>
      </c>
      <c r="Y44" s="61">
        <v>1.7361111111111112E-2</v>
      </c>
      <c r="Z44" s="61">
        <v>5.5555555555555558E-3</v>
      </c>
      <c r="AA44" s="61" t="s">
        <v>240</v>
      </c>
      <c r="AB44" s="61">
        <v>6.9444444444444441E-3</v>
      </c>
      <c r="AC44" s="61" t="s">
        <v>243</v>
      </c>
      <c r="AD44" s="61">
        <v>1.3194444444444444E-2</v>
      </c>
      <c r="AE44" s="61">
        <v>8.3333333333333332E-3</v>
      </c>
      <c r="AF44" s="61">
        <v>4.8611111111111112E-3</v>
      </c>
      <c r="AG44" s="61">
        <v>4.1666666666666666E-3</v>
      </c>
      <c r="AH44" s="61">
        <v>1.0416666666666666E-2</v>
      </c>
      <c r="AI44" s="61">
        <v>1.2499999999999999E-2</v>
      </c>
      <c r="AJ44" s="61" t="s">
        <v>243</v>
      </c>
      <c r="AK44" s="61" t="s">
        <v>240</v>
      </c>
      <c r="AL44" s="61">
        <v>1.1805555555555555E-2</v>
      </c>
      <c r="AM44" s="61">
        <v>7.6388888888888886E-3</v>
      </c>
      <c r="AN44" s="61" t="s">
        <v>243</v>
      </c>
      <c r="AO44" s="61" t="s">
        <v>240</v>
      </c>
      <c r="AP44" s="61">
        <v>7.6388888888888886E-3</v>
      </c>
      <c r="AQ44" s="61" t="s">
        <v>243</v>
      </c>
      <c r="AR44" s="61" t="s">
        <v>243</v>
      </c>
      <c r="AS44" s="61" t="s">
        <v>240</v>
      </c>
      <c r="AT44" s="61">
        <v>8.3333333333333332E-3</v>
      </c>
      <c r="AU44" s="61">
        <v>2.2916666666666669E-2</v>
      </c>
      <c r="AV44" s="61"/>
      <c r="AW44" s="63" t="str">
        <f>IF(COUNTIFS(STATUS!$K:$K,ABS!AW$8,STATUS!$B:$B,ABS!$C44,STATUS!$E:$E,"5555-FOLGA")&gt;0,"FO",IF(COUNTIFS(BASE!$A:$A,ABS!AW$8,BASE!$G:$G,ABS!$B44,BASE!$K:$K,"")&gt;0,"",IF(COUNTIFS(BASE!$A:$A,ABS!AW$8,BASE!$G:$G,ABS!$B44)=0,"",IF(SUMIFS(BASE!$AB:$AB,BASE!$A:$A,ABS!AW$8,BASE!$G:$G,ABS!$B44)=0,"P",SUMIFS(BASE!$AB:$AB,BASE!$A:$A,ABS!AW$8,BASE!$G:$G,ABS!$B44)))))</f>
        <v/>
      </c>
    </row>
    <row r="45" spans="2:49" s="8" customFormat="1" x14ac:dyDescent="0.25">
      <c r="B45" s="50">
        <v>92305</v>
      </c>
      <c r="C45" s="16" t="str">
        <f>IF($B45="","",VLOOKUP($B45,EQUIPE!$B:$E,2,0))</f>
        <v>TATIANE REGINA DE BARROS</v>
      </c>
      <c r="D45" s="16" t="str">
        <f>IF($B45="","",VLOOKUP($B45,EQUIPE!$B:$F,5,0))</f>
        <v>SUPERVISÃO</v>
      </c>
      <c r="E45" s="18">
        <f>IF($B45="","",VLOOKUP($B45,EQUIPE!$B:$E,3,0))</f>
        <v>0.375</v>
      </c>
      <c r="F45" s="16" t="str">
        <f>IF($B45="","",VLOOKUP($B45,EQUIPE!$B:$E,4,0))</f>
        <v>FERNANDA ESTEVES</v>
      </c>
      <c r="H45" s="22">
        <f t="shared" si="6"/>
        <v>26</v>
      </c>
      <c r="I45" s="22">
        <f t="shared" si="11"/>
        <v>0</v>
      </c>
      <c r="J45" s="22">
        <f t="shared" si="11"/>
        <v>0</v>
      </c>
      <c r="K45" s="22">
        <f t="shared" si="11"/>
        <v>5</v>
      </c>
      <c r="M45" s="18">
        <f t="shared" si="8"/>
        <v>9.75</v>
      </c>
      <c r="N45" s="18">
        <f t="shared" si="9"/>
        <v>0.19166666666666665</v>
      </c>
      <c r="O45" s="19">
        <f t="shared" si="10"/>
        <v>1.9658119658119658E-2</v>
      </c>
      <c r="Q45" s="61" t="s">
        <v>243</v>
      </c>
      <c r="R45" s="61" t="s">
        <v>240</v>
      </c>
      <c r="S45" s="61" t="s">
        <v>240</v>
      </c>
      <c r="T45" s="61" t="s">
        <v>240</v>
      </c>
      <c r="U45" s="61" t="s">
        <v>240</v>
      </c>
      <c r="V45" s="61" t="s">
        <v>240</v>
      </c>
      <c r="W45" s="61" t="s">
        <v>243</v>
      </c>
      <c r="X45" s="61" t="s">
        <v>240</v>
      </c>
      <c r="Y45" s="61" t="s">
        <v>240</v>
      </c>
      <c r="Z45" s="61">
        <v>4.1666666666666666E-3</v>
      </c>
      <c r="AA45" s="61">
        <v>3.472222222222222E-3</v>
      </c>
      <c r="AB45" s="61" t="s">
        <v>240</v>
      </c>
      <c r="AC45" s="61" t="s">
        <v>240</v>
      </c>
      <c r="AD45" s="61" t="s">
        <v>243</v>
      </c>
      <c r="AE45" s="61" t="s">
        <v>240</v>
      </c>
      <c r="AF45" s="61" t="s">
        <v>240</v>
      </c>
      <c r="AG45" s="61" t="s">
        <v>240</v>
      </c>
      <c r="AH45" s="61" t="s">
        <v>240</v>
      </c>
      <c r="AI45" s="61">
        <v>6.2499999999999995E-3</v>
      </c>
      <c r="AJ45" s="61">
        <v>9.7222222222222224E-3</v>
      </c>
      <c r="AK45" s="61" t="s">
        <v>243</v>
      </c>
      <c r="AL45" s="61">
        <v>1.3888888888888889E-3</v>
      </c>
      <c r="AM45" s="61" t="s">
        <v>240</v>
      </c>
      <c r="AN45" s="61">
        <v>0.16458333333333333</v>
      </c>
      <c r="AO45" s="61" t="s">
        <v>240</v>
      </c>
      <c r="AP45" s="61" t="s">
        <v>240</v>
      </c>
      <c r="AQ45" s="61" t="s">
        <v>240</v>
      </c>
      <c r="AR45" s="61" t="s">
        <v>243</v>
      </c>
      <c r="AS45" s="61" t="s">
        <v>240</v>
      </c>
      <c r="AT45" s="61">
        <v>2.0833333333333333E-3</v>
      </c>
      <c r="AU45" s="61" t="s">
        <v>240</v>
      </c>
      <c r="AV45" s="61"/>
      <c r="AW45" s="63" t="str">
        <f>IF(COUNTIFS(STATUS!$K:$K,ABS!AW$8,STATUS!$B:$B,ABS!$C45,STATUS!$E:$E,"5555-FOLGA")&gt;0,"FO",IF(COUNTIFS(BASE!$A:$A,ABS!AW$8,BASE!$G:$G,ABS!$B45,BASE!$K:$K,"")&gt;0,"",IF(COUNTIFS(BASE!$A:$A,ABS!AW$8,BASE!$G:$G,ABS!$B45)=0,"",IF(SUMIFS(BASE!$AB:$AB,BASE!$A:$A,ABS!AW$8,BASE!$G:$G,ABS!$B45)=0,"P",SUMIFS(BASE!$AB:$AB,BASE!$A:$A,ABS!AW$8,BASE!$G:$G,ABS!$B45)))))</f>
        <v/>
      </c>
    </row>
    <row r="46" spans="2:49" s="8" customFormat="1" x14ac:dyDescent="0.25">
      <c r="B46" s="50">
        <v>91212</v>
      </c>
      <c r="C46" s="16" t="str">
        <f>IF($B46="","",VLOOKUP($B46,EQUIPE!$B:$E,2,0))</f>
        <v>ADRIANA VERCOSA BARROS CEZANHOQUE</v>
      </c>
      <c r="D46" s="16" t="str">
        <f>IF($B46="","",VLOOKUP($B46,EQUIPE!$B:$F,5,0))</f>
        <v>SUPERVISÃO</v>
      </c>
      <c r="E46" s="18">
        <f>IF($B46="","",VLOOKUP($B46,EQUIPE!$B:$E,3,0))</f>
        <v>0.375</v>
      </c>
      <c r="F46" s="16" t="str">
        <f>IF($B46="","",VLOOKUP($B46,EQUIPE!$B:$E,4,0))</f>
        <v>FERNANDA ESTEVES</v>
      </c>
      <c r="H46" s="22">
        <f t="shared" si="6"/>
        <v>23</v>
      </c>
      <c r="I46" s="22">
        <f t="shared" si="11"/>
        <v>0</v>
      </c>
      <c r="J46" s="22">
        <f t="shared" si="11"/>
        <v>1</v>
      </c>
      <c r="K46" s="22">
        <f t="shared" si="11"/>
        <v>7</v>
      </c>
      <c r="M46" s="18">
        <f t="shared" ref="M46" si="12">IF($B46="","",SUM(H46:J46)*E46)</f>
        <v>9</v>
      </c>
      <c r="N46" s="18">
        <f t="shared" si="9"/>
        <v>0.37916666666666665</v>
      </c>
      <c r="O46" s="19">
        <f t="shared" ref="O46" si="13">IF($B46="","",IF(M46=0,0,N46/M46))</f>
        <v>4.2129629629629628E-2</v>
      </c>
      <c r="Q46" s="61" t="s">
        <v>243</v>
      </c>
      <c r="R46" s="61" t="s">
        <v>240</v>
      </c>
      <c r="S46" s="61" t="s">
        <v>240</v>
      </c>
      <c r="T46" s="61" t="s">
        <v>240</v>
      </c>
      <c r="U46" s="61" t="s">
        <v>243</v>
      </c>
      <c r="V46" s="61" t="s">
        <v>243</v>
      </c>
      <c r="W46" s="61" t="s">
        <v>240</v>
      </c>
      <c r="X46" s="61" t="s">
        <v>240</v>
      </c>
      <c r="Y46" s="61" t="s">
        <v>240</v>
      </c>
      <c r="Z46" s="61" t="s">
        <v>240</v>
      </c>
      <c r="AA46" s="61" t="s">
        <v>240</v>
      </c>
      <c r="AB46" s="61">
        <v>4.1666666666666666E-3</v>
      </c>
      <c r="AC46" s="61" t="s">
        <v>243</v>
      </c>
      <c r="AD46" s="61" t="s">
        <v>240</v>
      </c>
      <c r="AE46" s="61" t="s">
        <v>240</v>
      </c>
      <c r="AF46" s="61" t="s">
        <v>240</v>
      </c>
      <c r="AG46" s="61" t="s">
        <v>240</v>
      </c>
      <c r="AH46" s="61" t="s">
        <v>240</v>
      </c>
      <c r="AI46" s="61" t="s">
        <v>240</v>
      </c>
      <c r="AJ46" s="61" t="s">
        <v>243</v>
      </c>
      <c r="AK46" s="61" t="s">
        <v>240</v>
      </c>
      <c r="AL46" s="61" t="s">
        <v>240</v>
      </c>
      <c r="AM46" s="61" t="s">
        <v>240</v>
      </c>
      <c r="AN46" s="61" t="s">
        <v>240</v>
      </c>
      <c r="AO46" s="61" t="s">
        <v>243</v>
      </c>
      <c r="AP46" s="61" t="s">
        <v>240</v>
      </c>
      <c r="AQ46" s="61" t="s">
        <v>240</v>
      </c>
      <c r="AR46" s="61" t="s">
        <v>243</v>
      </c>
      <c r="AS46" s="61" t="s">
        <v>242</v>
      </c>
      <c r="AT46" s="61" t="s">
        <v>240</v>
      </c>
      <c r="AU46" s="61" t="s">
        <v>240</v>
      </c>
      <c r="AV46" s="61"/>
      <c r="AW46" s="63" t="str">
        <f>IF(COUNTIFS(STATUS!$K:$K,ABS!AW$8,STATUS!$B:$B,ABS!$C46,STATUS!$E:$E,"5555-FOLGA")&gt;0,"FO",IF(COUNTIFS(BASE!$A:$A,ABS!AW$8,BASE!$G:$G,ABS!$B46,BASE!$K:$K,"")&gt;0,"",IF(COUNTIFS(BASE!$A:$A,ABS!AW$8,BASE!$G:$G,ABS!$B46)=0,"",IF(SUMIFS(BASE!$AB:$AB,BASE!$A:$A,ABS!AW$8,BASE!$G:$G,ABS!$B46)=0,"P",SUMIFS(BASE!$AB:$AB,BASE!$A:$A,ABS!AW$8,BASE!$G:$G,ABS!$B46)))))</f>
        <v/>
      </c>
    </row>
    <row r="47" spans="2:49" s="8" customFormat="1" x14ac:dyDescent="0.25">
      <c r="B47" s="50">
        <v>91357</v>
      </c>
      <c r="C47" s="16" t="str">
        <f>IF($B47="","",VLOOKUP($B47,EQUIPE!$B:$E,2,0))</f>
        <v xml:space="preserve">	MARGELA DA FONSECA SANTOS </v>
      </c>
      <c r="D47" s="16" t="str">
        <f>IF($B47="","",VLOOKUP($B47,EQUIPE!$B:$F,5,0))</f>
        <v>ULTRAGAZ BO</v>
      </c>
      <c r="E47" s="18">
        <f>IF($B47="","",VLOOKUP($B47,EQUIPE!$B:$E,3,0))</f>
        <v>0.26388888888888895</v>
      </c>
      <c r="F47" s="16" t="str">
        <f>IF($B47="","",VLOOKUP($B47,EQUIPE!$B:$E,4,0))</f>
        <v>TATIANE REGINA DE BARROS</v>
      </c>
      <c r="H47" s="22">
        <f t="shared" si="6"/>
        <v>26</v>
      </c>
      <c r="I47" s="22">
        <f t="shared" si="11"/>
        <v>0</v>
      </c>
      <c r="J47" s="22">
        <f t="shared" si="11"/>
        <v>0</v>
      </c>
      <c r="K47" s="22">
        <f t="shared" si="11"/>
        <v>5</v>
      </c>
      <c r="M47" s="18">
        <f t="shared" si="8"/>
        <v>6.8611111111111125</v>
      </c>
      <c r="N47" s="18">
        <f t="shared" si="9"/>
        <v>9.6527777777777657E-2</v>
      </c>
      <c r="O47" s="19">
        <f t="shared" si="10"/>
        <v>1.4068825910931154E-2</v>
      </c>
      <c r="Q47" s="61" t="s">
        <v>243</v>
      </c>
      <c r="R47" s="61" t="s">
        <v>240</v>
      </c>
      <c r="S47" s="61" t="s">
        <v>240</v>
      </c>
      <c r="T47" s="61" t="s">
        <v>240</v>
      </c>
      <c r="U47" s="61">
        <v>4.1666666666666519E-3</v>
      </c>
      <c r="V47" s="61" t="s">
        <v>240</v>
      </c>
      <c r="W47" s="61" t="s">
        <v>243</v>
      </c>
      <c r="X47" s="61" t="s">
        <v>240</v>
      </c>
      <c r="Y47" s="61" t="s">
        <v>240</v>
      </c>
      <c r="Z47" s="61" t="s">
        <v>240</v>
      </c>
      <c r="AA47" s="61" t="s">
        <v>240</v>
      </c>
      <c r="AB47" s="61">
        <v>7.7083333333333282E-2</v>
      </c>
      <c r="AC47" s="61">
        <v>2.0833333333333259E-3</v>
      </c>
      <c r="AD47" s="61" t="s">
        <v>243</v>
      </c>
      <c r="AE47" s="61" t="s">
        <v>240</v>
      </c>
      <c r="AF47" s="61" t="s">
        <v>240</v>
      </c>
      <c r="AG47" s="61" t="s">
        <v>240</v>
      </c>
      <c r="AH47" s="61" t="s">
        <v>240</v>
      </c>
      <c r="AI47" s="61" t="s">
        <v>240</v>
      </c>
      <c r="AJ47" s="61" t="s">
        <v>240</v>
      </c>
      <c r="AK47" s="61" t="s">
        <v>243</v>
      </c>
      <c r="AL47" s="61" t="s">
        <v>240</v>
      </c>
      <c r="AM47" s="61">
        <v>6.9444444444444447E-4</v>
      </c>
      <c r="AN47" s="61" t="s">
        <v>240</v>
      </c>
      <c r="AO47" s="61">
        <v>1.388888888888884E-3</v>
      </c>
      <c r="AP47" s="61">
        <v>6.9444444444444198E-3</v>
      </c>
      <c r="AQ47" s="61">
        <v>4.1666666666666519E-3</v>
      </c>
      <c r="AR47" s="61" t="s">
        <v>243</v>
      </c>
      <c r="AS47" s="61" t="s">
        <v>240</v>
      </c>
      <c r="AT47" s="61" t="s">
        <v>240</v>
      </c>
      <c r="AU47" s="61" t="s">
        <v>240</v>
      </c>
      <c r="AV47" s="61"/>
      <c r="AW47" s="63" t="str">
        <f>IF(COUNTIFS(STATUS!$K:$K,ABS!AW$8,STATUS!$B:$B,ABS!$C47,STATUS!$E:$E,"5555-FOLGA")&gt;0,"FO",IF(COUNTIFS(BASE!$A:$A,ABS!AW$8,BASE!$G:$G,ABS!$B47,BASE!$K:$K,"")&gt;0,"",IF(COUNTIFS(BASE!$A:$A,ABS!AW$8,BASE!$G:$G,ABS!$B47)=0,"",IF(SUMIFS(BASE!$AB:$AB,BASE!$A:$A,ABS!AW$8,BASE!$G:$G,ABS!$B47)=0,"P",SUMIFS(BASE!$AB:$AB,BASE!$A:$A,ABS!AW$8,BASE!$G:$G,ABS!$B47)))))</f>
        <v/>
      </c>
    </row>
    <row r="48" spans="2:49" s="8" customFormat="1" x14ac:dyDescent="0.25">
      <c r="B48" s="50">
        <v>91645</v>
      </c>
      <c r="C48" s="16" t="str">
        <f>IF($B48="","",VLOOKUP($B48,EQUIPE!$B:$E,2,0))</f>
        <v>ALAN DIAS DOS SANTOS</v>
      </c>
      <c r="D48" s="16" t="str">
        <f>IF($B48="","",VLOOKUP($B48,EQUIPE!$B:$F,5,0))</f>
        <v>ULTRAGAZ BO</v>
      </c>
      <c r="E48" s="18">
        <f>IF($B48="","",VLOOKUP($B48,EQUIPE!$B:$E,3,0))</f>
        <v>0.26388888888888884</v>
      </c>
      <c r="F48" s="16" t="str">
        <f>IF($B48="","",VLOOKUP($B48,EQUIPE!$B:$E,4,0))</f>
        <v>TATIANE REGINA DE BARROS</v>
      </c>
      <c r="H48" s="22">
        <f t="shared" si="6"/>
        <v>20</v>
      </c>
      <c r="I48" s="22">
        <f t="shared" si="11"/>
        <v>2</v>
      </c>
      <c r="J48" s="22">
        <f t="shared" si="11"/>
        <v>0</v>
      </c>
      <c r="K48" s="22">
        <f t="shared" si="11"/>
        <v>9</v>
      </c>
      <c r="M48" s="18">
        <f t="shared" si="8"/>
        <v>5.8055555555555545</v>
      </c>
      <c r="N48" s="18">
        <f t="shared" si="9"/>
        <v>0.56041666666666656</v>
      </c>
      <c r="O48" s="19">
        <f t="shared" si="10"/>
        <v>9.6531100478468898E-2</v>
      </c>
      <c r="Q48" s="61" t="s">
        <v>243</v>
      </c>
      <c r="R48" s="61">
        <v>6.9444444444444447E-4</v>
      </c>
      <c r="S48" s="61" t="s">
        <v>240</v>
      </c>
      <c r="T48" s="61" t="s">
        <v>241</v>
      </c>
      <c r="U48" s="61" t="s">
        <v>241</v>
      </c>
      <c r="V48" s="61" t="s">
        <v>243</v>
      </c>
      <c r="W48" s="61" t="s">
        <v>243</v>
      </c>
      <c r="X48" s="61" t="s">
        <v>240</v>
      </c>
      <c r="Y48" s="61" t="s">
        <v>240</v>
      </c>
      <c r="Z48" s="61">
        <v>2.2222222222222223E-2</v>
      </c>
      <c r="AA48" s="61">
        <v>1.3888888888888889E-3</v>
      </c>
      <c r="AB48" s="61" t="s">
        <v>240</v>
      </c>
      <c r="AC48" s="61" t="s">
        <v>243</v>
      </c>
      <c r="AD48" s="61" t="s">
        <v>243</v>
      </c>
      <c r="AE48" s="61" t="s">
        <v>240</v>
      </c>
      <c r="AF48" s="61" t="s">
        <v>240</v>
      </c>
      <c r="AG48" s="61" t="s">
        <v>240</v>
      </c>
      <c r="AH48" s="61" t="s">
        <v>240</v>
      </c>
      <c r="AI48" s="61">
        <v>6.2499999999999995E-3</v>
      </c>
      <c r="AJ48" s="61" t="s">
        <v>243</v>
      </c>
      <c r="AK48" s="61" t="s">
        <v>243</v>
      </c>
      <c r="AL48" s="61" t="s">
        <v>240</v>
      </c>
      <c r="AM48" s="61" t="s">
        <v>240</v>
      </c>
      <c r="AN48" s="61" t="s">
        <v>240</v>
      </c>
      <c r="AO48" s="61" t="s">
        <v>240</v>
      </c>
      <c r="AP48" s="61" t="s">
        <v>240</v>
      </c>
      <c r="AQ48" s="61" t="s">
        <v>243</v>
      </c>
      <c r="AR48" s="61" t="s">
        <v>243</v>
      </c>
      <c r="AS48" s="61">
        <v>2.0833333333333333E-3</v>
      </c>
      <c r="AT48" s="61" t="s">
        <v>240</v>
      </c>
      <c r="AU48" s="61" t="s">
        <v>240</v>
      </c>
      <c r="AV48" s="61"/>
      <c r="AW48" s="63" t="str">
        <f>IF(COUNTIFS(STATUS!$K:$K,ABS!AW$8,STATUS!$B:$B,ABS!$C48,STATUS!$E:$E,"5555-FOLGA")&gt;0,"FO",IF(COUNTIFS(BASE!$A:$A,ABS!AW$8,BASE!$G:$G,ABS!$B48,BASE!$K:$K,"")&gt;0,"",IF(COUNTIFS(BASE!$A:$A,ABS!AW$8,BASE!$G:$G,ABS!$B48)=0,"",IF(SUMIFS(BASE!$AB:$AB,BASE!$A:$A,ABS!AW$8,BASE!$G:$G,ABS!$B48)=0,"P",SUMIFS(BASE!$AB:$AB,BASE!$A:$A,ABS!AW$8,BASE!$G:$G,ABS!$B48)))))</f>
        <v/>
      </c>
    </row>
    <row r="49" spans="2:50" s="8" customFormat="1" x14ac:dyDescent="0.25">
      <c r="B49" s="50">
        <v>91284</v>
      </c>
      <c r="C49" s="16" t="str">
        <f>IF($B49="","",VLOOKUP($B49,EQUIPE!$B:$E,2,0))</f>
        <v>BRUNA SILVA LIMA</v>
      </c>
      <c r="D49" s="16" t="str">
        <f>IF($B49="","",VLOOKUP($B49,EQUIPE!$B:$F,5,0))</f>
        <v>ULTRAGAZ BO</v>
      </c>
      <c r="E49" s="18">
        <f>IF($B49="","",VLOOKUP($B49,EQUIPE!$B:$E,3,0))</f>
        <v>0.2638888888888889</v>
      </c>
      <c r="F49" s="16" t="str">
        <f>IF($B49="","",VLOOKUP($B49,EQUIPE!$B:$E,4,0))</f>
        <v>TATIANE REGINA DE BARROS</v>
      </c>
      <c r="H49" s="22">
        <f t="shared" si="6"/>
        <v>18</v>
      </c>
      <c r="I49" s="22">
        <f t="shared" ref="I49:K68" si="14">IF($B49="","",COUNTIF($Q49:$AV49,I$7))</f>
        <v>1</v>
      </c>
      <c r="J49" s="22">
        <f t="shared" si="14"/>
        <v>0</v>
      </c>
      <c r="K49" s="22">
        <f t="shared" si="14"/>
        <v>3</v>
      </c>
      <c r="M49" s="18">
        <f t="shared" si="8"/>
        <v>5.0138888888888893</v>
      </c>
      <c r="N49" s="18">
        <f t="shared" si="9"/>
        <v>0.27500000000000002</v>
      </c>
      <c r="O49" s="19">
        <f t="shared" si="10"/>
        <v>5.4847645429362879E-2</v>
      </c>
      <c r="Q49" s="61" t="s">
        <v>245</v>
      </c>
      <c r="R49" s="61" t="s">
        <v>245</v>
      </c>
      <c r="S49" s="61" t="s">
        <v>245</v>
      </c>
      <c r="T49" s="61" t="s">
        <v>245</v>
      </c>
      <c r="U49" s="61" t="s">
        <v>245</v>
      </c>
      <c r="V49" s="61" t="s">
        <v>245</v>
      </c>
      <c r="W49" s="61" t="s">
        <v>245</v>
      </c>
      <c r="X49" s="61" t="s">
        <v>245</v>
      </c>
      <c r="Y49" s="61" t="s">
        <v>245</v>
      </c>
      <c r="Z49" s="61" t="s">
        <v>240</v>
      </c>
      <c r="AA49" s="61" t="s">
        <v>240</v>
      </c>
      <c r="AB49" s="61" t="s">
        <v>240</v>
      </c>
      <c r="AC49" s="61" t="s">
        <v>240</v>
      </c>
      <c r="AD49" s="61" t="s">
        <v>243</v>
      </c>
      <c r="AE49" s="61" t="s">
        <v>240</v>
      </c>
      <c r="AF49" s="61" t="s">
        <v>240</v>
      </c>
      <c r="AG49" s="61" t="s">
        <v>241</v>
      </c>
      <c r="AH49" s="61" t="s">
        <v>240</v>
      </c>
      <c r="AI49" s="61" t="s">
        <v>240</v>
      </c>
      <c r="AJ49" s="61" t="s">
        <v>240</v>
      </c>
      <c r="AK49" s="61" t="s">
        <v>243</v>
      </c>
      <c r="AL49" s="61" t="s">
        <v>240</v>
      </c>
      <c r="AM49" s="61" t="s">
        <v>240</v>
      </c>
      <c r="AN49" s="61" t="s">
        <v>240</v>
      </c>
      <c r="AO49" s="61" t="s">
        <v>240</v>
      </c>
      <c r="AP49" s="61" t="s">
        <v>240</v>
      </c>
      <c r="AQ49" s="61" t="s">
        <v>240</v>
      </c>
      <c r="AR49" s="61" t="s">
        <v>243</v>
      </c>
      <c r="AS49" s="61">
        <v>1.1111111111111112E-2</v>
      </c>
      <c r="AT49" s="61" t="s">
        <v>240</v>
      </c>
      <c r="AU49" s="61" t="s">
        <v>240</v>
      </c>
      <c r="AV49" s="61"/>
      <c r="AW49" s="63" t="str">
        <f>IF(COUNTIFS(STATUS!$K:$K,ABS!AW$8,STATUS!$B:$B,ABS!$C49,STATUS!$E:$E,"5555-FOLGA")&gt;0,"FO",IF(COUNTIFS(BASE!$A:$A,ABS!AW$8,BASE!$G:$G,ABS!$B49,BASE!$K:$K,"")&gt;0,"",IF(COUNTIFS(BASE!$A:$A,ABS!AW$8,BASE!$G:$G,ABS!$B49)=0,"",IF(SUMIFS(BASE!$AB:$AB,BASE!$A:$A,ABS!AW$8,BASE!$G:$G,ABS!$B49)=0,"P",SUMIFS(BASE!$AB:$AB,BASE!$A:$A,ABS!AW$8,BASE!$G:$G,ABS!$B49)))))</f>
        <v/>
      </c>
    </row>
    <row r="50" spans="2:50" s="8" customFormat="1" x14ac:dyDescent="0.25">
      <c r="B50" s="50">
        <v>91282</v>
      </c>
      <c r="C50" s="16" t="str">
        <f>IF($B50="","",VLOOKUP($B50,EQUIPE!$B:$E,2,0))</f>
        <v>BRUNO TADEU CRESTI VIEIRA</v>
      </c>
      <c r="D50" s="16" t="str">
        <f>IF($B50="","",VLOOKUP($B50,EQUIPE!$B:$F,5,0))</f>
        <v>ULTRAGAZ BO</v>
      </c>
      <c r="E50" s="18">
        <f>IF($B50="","",VLOOKUP($B50,EQUIPE!$B:$E,3,0))</f>
        <v>0.2638888888888889</v>
      </c>
      <c r="F50" s="16" t="str">
        <f>IF($B50="","",VLOOKUP($B50,EQUIPE!$B:$E,4,0))</f>
        <v>TATIANE REGINA DE BARROS</v>
      </c>
      <c r="H50" s="22">
        <f t="shared" si="6"/>
        <v>26</v>
      </c>
      <c r="I50" s="22">
        <f t="shared" si="14"/>
        <v>0</v>
      </c>
      <c r="J50" s="22">
        <f t="shared" si="14"/>
        <v>0</v>
      </c>
      <c r="K50" s="22">
        <f t="shared" si="14"/>
        <v>5</v>
      </c>
      <c r="M50" s="18">
        <f t="shared" si="8"/>
        <v>6.8611111111111116</v>
      </c>
      <c r="N50" s="18">
        <f t="shared" si="9"/>
        <v>9.0277777777777457E-3</v>
      </c>
      <c r="O50" s="19">
        <f t="shared" si="10"/>
        <v>1.3157894736842057E-3</v>
      </c>
      <c r="Q50" s="61" t="s">
        <v>243</v>
      </c>
      <c r="R50" s="61" t="s">
        <v>240</v>
      </c>
      <c r="S50" s="61" t="s">
        <v>240</v>
      </c>
      <c r="T50" s="61" t="s">
        <v>240</v>
      </c>
      <c r="U50" s="61" t="s">
        <v>240</v>
      </c>
      <c r="V50" s="61" t="s">
        <v>240</v>
      </c>
      <c r="W50" s="61" t="s">
        <v>243</v>
      </c>
      <c r="X50" s="61" t="s">
        <v>240</v>
      </c>
      <c r="Y50" s="61" t="s">
        <v>240</v>
      </c>
      <c r="Z50" s="61" t="s">
        <v>240</v>
      </c>
      <c r="AA50" s="61" t="s">
        <v>240</v>
      </c>
      <c r="AB50" s="61" t="s">
        <v>240</v>
      </c>
      <c r="AC50" s="61">
        <v>9.0277777777777457E-3</v>
      </c>
      <c r="AD50" s="61" t="s">
        <v>243</v>
      </c>
      <c r="AE50" s="61" t="s">
        <v>240</v>
      </c>
      <c r="AF50" s="61" t="s">
        <v>240</v>
      </c>
      <c r="AG50" s="61" t="s">
        <v>240</v>
      </c>
      <c r="AH50" s="61" t="s">
        <v>240</v>
      </c>
      <c r="AI50" s="61" t="s">
        <v>240</v>
      </c>
      <c r="AJ50" s="61" t="s">
        <v>240</v>
      </c>
      <c r="AK50" s="61" t="s">
        <v>243</v>
      </c>
      <c r="AL50" s="61" t="s">
        <v>240</v>
      </c>
      <c r="AM50" s="61" t="s">
        <v>240</v>
      </c>
      <c r="AN50" s="61" t="s">
        <v>240</v>
      </c>
      <c r="AO50" s="61" t="s">
        <v>240</v>
      </c>
      <c r="AP50" s="61" t="s">
        <v>240</v>
      </c>
      <c r="AQ50" s="61" t="s">
        <v>240</v>
      </c>
      <c r="AR50" s="61" t="s">
        <v>243</v>
      </c>
      <c r="AS50" s="61" t="s">
        <v>240</v>
      </c>
      <c r="AT50" s="61" t="s">
        <v>240</v>
      </c>
      <c r="AU50" s="61" t="s">
        <v>240</v>
      </c>
      <c r="AV50" s="61"/>
      <c r="AW50" s="63" t="str">
        <f>IF(COUNTIFS(STATUS!$K:$K,ABS!AW$8,STATUS!$B:$B,ABS!$C50,STATUS!$E:$E,"5555-FOLGA")&gt;0,"FO",IF(COUNTIFS(BASE!$A:$A,ABS!AW$8,BASE!$G:$G,ABS!$B50,BASE!$K:$K,"")&gt;0,"",IF(COUNTIFS(BASE!$A:$A,ABS!AW$8,BASE!$G:$G,ABS!$B50)=0,"",IF(SUMIFS(BASE!$AB:$AB,BASE!$A:$A,ABS!AW$8,BASE!$G:$G,ABS!$B50)=0,"P",SUMIFS(BASE!$AB:$AB,BASE!$A:$A,ABS!AW$8,BASE!$G:$G,ABS!$B50)))))</f>
        <v/>
      </c>
    </row>
    <row r="51" spans="2:50" s="8" customFormat="1" x14ac:dyDescent="0.25">
      <c r="B51" s="50">
        <v>91276</v>
      </c>
      <c r="C51" s="16" t="str">
        <f>IF($B51="","",VLOOKUP($B51,EQUIPE!$B:$E,2,0))</f>
        <v>EDNA PEIXOTO</v>
      </c>
      <c r="D51" s="16" t="str">
        <f>IF($B51="","",VLOOKUP($B51,EQUIPE!$B:$F,5,0))</f>
        <v>ULTRAGAZ BO</v>
      </c>
      <c r="E51" s="18">
        <f>IF($B51="","",VLOOKUP($B51,EQUIPE!$B:$E,3,0))</f>
        <v>0.2638888888888889</v>
      </c>
      <c r="F51" s="16" t="str">
        <f>IF($B51="","",VLOOKUP($B51,EQUIPE!$B:$E,4,0))</f>
        <v>TATIANE REGINA DE BARROS</v>
      </c>
      <c r="H51" s="22">
        <f t="shared" si="6"/>
        <v>27</v>
      </c>
      <c r="I51" s="22">
        <f t="shared" si="14"/>
        <v>0</v>
      </c>
      <c r="J51" s="22">
        <f t="shared" si="14"/>
        <v>0</v>
      </c>
      <c r="K51" s="22">
        <f t="shared" si="14"/>
        <v>4</v>
      </c>
      <c r="M51" s="18">
        <f t="shared" si="8"/>
        <v>7.125</v>
      </c>
      <c r="N51" s="18">
        <f t="shared" si="9"/>
        <v>1.0416666666666666E-2</v>
      </c>
      <c r="O51" s="19">
        <f t="shared" si="10"/>
        <v>1.4619883040935672E-3</v>
      </c>
      <c r="Q51" s="61" t="s">
        <v>240</v>
      </c>
      <c r="R51" s="61" t="s">
        <v>240</v>
      </c>
      <c r="S51" s="61" t="s">
        <v>240</v>
      </c>
      <c r="T51" s="61" t="s">
        <v>240</v>
      </c>
      <c r="U51" s="61" t="s">
        <v>240</v>
      </c>
      <c r="V51" s="61" t="s">
        <v>240</v>
      </c>
      <c r="W51" s="61" t="s">
        <v>243</v>
      </c>
      <c r="X51" s="61" t="s">
        <v>240</v>
      </c>
      <c r="Y51" s="61" t="s">
        <v>240</v>
      </c>
      <c r="Z51" s="61" t="s">
        <v>240</v>
      </c>
      <c r="AA51" s="61">
        <v>1.0416666666666666E-2</v>
      </c>
      <c r="AB51" s="61" t="s">
        <v>240</v>
      </c>
      <c r="AC51" s="61" t="s">
        <v>240</v>
      </c>
      <c r="AD51" s="61" t="s">
        <v>243</v>
      </c>
      <c r="AE51" s="61" t="s">
        <v>240</v>
      </c>
      <c r="AF51" s="61" t="s">
        <v>240</v>
      </c>
      <c r="AG51" s="61" t="s">
        <v>240</v>
      </c>
      <c r="AH51" s="61" t="s">
        <v>240</v>
      </c>
      <c r="AI51" s="61" t="s">
        <v>240</v>
      </c>
      <c r="AJ51" s="61" t="s">
        <v>240</v>
      </c>
      <c r="AK51" s="61" t="s">
        <v>243</v>
      </c>
      <c r="AL51" s="61" t="s">
        <v>240</v>
      </c>
      <c r="AM51" s="61" t="s">
        <v>240</v>
      </c>
      <c r="AN51" s="61" t="s">
        <v>240</v>
      </c>
      <c r="AO51" s="61" t="s">
        <v>240</v>
      </c>
      <c r="AP51" s="61" t="s">
        <v>240</v>
      </c>
      <c r="AQ51" s="61" t="s">
        <v>240</v>
      </c>
      <c r="AR51" s="61" t="s">
        <v>243</v>
      </c>
      <c r="AS51" s="61" t="s">
        <v>240</v>
      </c>
      <c r="AT51" s="61" t="s">
        <v>240</v>
      </c>
      <c r="AU51" s="61" t="s">
        <v>240</v>
      </c>
      <c r="AV51" s="61"/>
      <c r="AW51" s="63" t="str">
        <f>IF(COUNTIFS(STATUS!$K:$K,ABS!AW$8,STATUS!$B:$B,ABS!$C51,STATUS!$E:$E,"5555-FOLGA")&gt;0,"FO",IF(COUNTIFS(BASE!$A:$A,ABS!AW$8,BASE!$G:$G,ABS!$B51,BASE!$K:$K,"")&gt;0,"",IF(COUNTIFS(BASE!$A:$A,ABS!AW$8,BASE!$G:$G,ABS!$B51)=0,"",IF(SUMIFS(BASE!$AB:$AB,BASE!$A:$A,ABS!AW$8,BASE!$G:$G,ABS!$B51)=0,"P",SUMIFS(BASE!$AB:$AB,BASE!$A:$A,ABS!AW$8,BASE!$G:$G,ABS!$B51)))))</f>
        <v/>
      </c>
    </row>
    <row r="52" spans="2:50" s="8" customFormat="1" x14ac:dyDescent="0.25">
      <c r="B52" s="50">
        <v>91275</v>
      </c>
      <c r="C52" s="16" t="str">
        <f>IF($B52="","",VLOOKUP($B52,EQUIPE!$B:$E,2,0))</f>
        <v>GRAZIELA DA CONCEIÇÃO LORENZI</v>
      </c>
      <c r="D52" s="16" t="str">
        <f>IF($B52="","",VLOOKUP($B52,EQUIPE!$B:$F,5,0))</f>
        <v>ULTRAGAZ BO</v>
      </c>
      <c r="E52" s="18">
        <f>IF($B52="","",VLOOKUP($B52,EQUIPE!$B:$E,3,0))</f>
        <v>0.26388888888888895</v>
      </c>
      <c r="F52" s="16" t="str">
        <f>IF($B52="","",VLOOKUP($B52,EQUIPE!$B:$E,4,0))</f>
        <v>TATIANE REGINA DE BARROS</v>
      </c>
      <c r="H52" s="22">
        <f t="shared" si="6"/>
        <v>26</v>
      </c>
      <c r="I52" s="22">
        <f t="shared" si="14"/>
        <v>0</v>
      </c>
      <c r="J52" s="22">
        <f t="shared" si="14"/>
        <v>0</v>
      </c>
      <c r="K52" s="22">
        <f t="shared" si="14"/>
        <v>5</v>
      </c>
      <c r="M52" s="18">
        <f t="shared" si="8"/>
        <v>6.8611111111111125</v>
      </c>
      <c r="N52" s="18">
        <f t="shared" si="9"/>
        <v>6.2499999999999778E-3</v>
      </c>
      <c r="O52" s="19">
        <f t="shared" si="10"/>
        <v>9.1093117408906545E-4</v>
      </c>
      <c r="Q52" s="61" t="s">
        <v>243</v>
      </c>
      <c r="R52" s="61" t="s">
        <v>240</v>
      </c>
      <c r="S52" s="61" t="s">
        <v>240</v>
      </c>
      <c r="T52" s="61" t="s">
        <v>240</v>
      </c>
      <c r="U52" s="61" t="s">
        <v>240</v>
      </c>
      <c r="V52" s="61" t="s">
        <v>240</v>
      </c>
      <c r="W52" s="61" t="s">
        <v>243</v>
      </c>
      <c r="X52" s="61" t="s">
        <v>240</v>
      </c>
      <c r="Y52" s="61" t="s">
        <v>240</v>
      </c>
      <c r="Z52" s="61" t="s">
        <v>240</v>
      </c>
      <c r="AA52" s="61" t="s">
        <v>240</v>
      </c>
      <c r="AB52" s="61" t="s">
        <v>240</v>
      </c>
      <c r="AC52" s="61" t="s">
        <v>240</v>
      </c>
      <c r="AD52" s="61" t="s">
        <v>243</v>
      </c>
      <c r="AE52" s="61" t="s">
        <v>240</v>
      </c>
      <c r="AF52" s="61" t="s">
        <v>240</v>
      </c>
      <c r="AG52" s="61" t="s">
        <v>240</v>
      </c>
      <c r="AH52" s="61" t="s">
        <v>240</v>
      </c>
      <c r="AI52" s="61" t="s">
        <v>240</v>
      </c>
      <c r="AJ52" s="61" t="s">
        <v>240</v>
      </c>
      <c r="AK52" s="61" t="s">
        <v>243</v>
      </c>
      <c r="AL52" s="61">
        <v>6.2499999999999778E-3</v>
      </c>
      <c r="AM52" s="61" t="s">
        <v>240</v>
      </c>
      <c r="AN52" s="61" t="s">
        <v>240</v>
      </c>
      <c r="AO52" s="61" t="s">
        <v>240</v>
      </c>
      <c r="AP52" s="61" t="s">
        <v>240</v>
      </c>
      <c r="AQ52" s="61" t="s">
        <v>240</v>
      </c>
      <c r="AR52" s="61" t="s">
        <v>243</v>
      </c>
      <c r="AS52" s="61" t="s">
        <v>240</v>
      </c>
      <c r="AT52" s="61" t="s">
        <v>240</v>
      </c>
      <c r="AU52" s="61" t="s">
        <v>240</v>
      </c>
      <c r="AV52" s="61"/>
      <c r="AW52" s="63" t="str">
        <f>IF(COUNTIFS(STATUS!$K:$K,ABS!AW$8,STATUS!$B:$B,ABS!$C52,STATUS!$E:$E,"5555-FOLGA")&gt;0,"FO",IF(COUNTIFS(BASE!$A:$A,ABS!AW$8,BASE!$G:$G,ABS!$B52,BASE!$K:$K,"")&gt;0,"",IF(COUNTIFS(BASE!$A:$A,ABS!AW$8,BASE!$G:$G,ABS!$B52)=0,"",IF(SUMIFS(BASE!$AB:$AB,BASE!$A:$A,ABS!AW$8,BASE!$G:$G,ABS!$B52)=0,"P",SUMIFS(BASE!$AB:$AB,BASE!$A:$A,ABS!AW$8,BASE!$G:$G,ABS!$B52)))))</f>
        <v/>
      </c>
    </row>
    <row r="53" spans="2:50" s="8" customFormat="1" x14ac:dyDescent="0.25">
      <c r="B53" s="50">
        <v>91283</v>
      </c>
      <c r="C53" s="16" t="str">
        <f>IF($B53="","",VLOOKUP($B53,EQUIPE!$B:$E,2,0))</f>
        <v>KATIA PEREIRA DE SOUZA</v>
      </c>
      <c r="D53" s="16" t="str">
        <f>IF($B53="","",VLOOKUP($B53,EQUIPE!$B:$F,5,0))</f>
        <v>ULTRAGAZ BO</v>
      </c>
      <c r="E53" s="18">
        <f>IF($B53="","",VLOOKUP($B53,EQUIPE!$B:$E,3,0))</f>
        <v>0.26388888888888884</v>
      </c>
      <c r="F53" s="16" t="str">
        <f>IF($B53="","",VLOOKUP($B53,EQUIPE!$B:$E,4,0))</f>
        <v>TATIANE REGINA DE BARROS</v>
      </c>
      <c r="H53" s="22">
        <f t="shared" si="6"/>
        <v>26</v>
      </c>
      <c r="I53" s="22">
        <f t="shared" si="14"/>
        <v>0</v>
      </c>
      <c r="J53" s="22">
        <f t="shared" si="14"/>
        <v>0</v>
      </c>
      <c r="K53" s="22">
        <f t="shared" si="14"/>
        <v>5</v>
      </c>
      <c r="M53" s="18">
        <f t="shared" si="8"/>
        <v>6.8611111111111098</v>
      </c>
      <c r="N53" s="18">
        <f t="shared" si="9"/>
        <v>4.7916666666666566E-2</v>
      </c>
      <c r="O53" s="19">
        <f t="shared" si="10"/>
        <v>6.9838056680161806E-3</v>
      </c>
      <c r="Q53" s="61" t="s">
        <v>243</v>
      </c>
      <c r="R53" s="61" t="s">
        <v>240</v>
      </c>
      <c r="S53" s="61" t="s">
        <v>240</v>
      </c>
      <c r="T53" s="61">
        <v>2.7777777777777779E-3</v>
      </c>
      <c r="U53" s="61" t="s">
        <v>240</v>
      </c>
      <c r="V53" s="61">
        <v>2.7777777777777779E-3</v>
      </c>
      <c r="W53" s="61" t="s">
        <v>243</v>
      </c>
      <c r="X53" s="61">
        <v>4.1666666666666519E-3</v>
      </c>
      <c r="Y53" s="61">
        <v>1.388888888888884E-3</v>
      </c>
      <c r="Z53" s="61">
        <v>9.7222222222222224E-3</v>
      </c>
      <c r="AA53" s="61">
        <v>1.3888888888888889E-3</v>
      </c>
      <c r="AB53" s="61" t="s">
        <v>240</v>
      </c>
      <c r="AC53" s="61" t="s">
        <v>240</v>
      </c>
      <c r="AD53" s="61" t="s">
        <v>243</v>
      </c>
      <c r="AE53" s="61" t="s">
        <v>240</v>
      </c>
      <c r="AF53" s="61">
        <v>3.4722222222222099E-3</v>
      </c>
      <c r="AG53" s="61">
        <v>4.8611111111110938E-3</v>
      </c>
      <c r="AH53" s="61" t="s">
        <v>240</v>
      </c>
      <c r="AI53" s="61">
        <v>6.9444444444444198E-4</v>
      </c>
      <c r="AJ53" s="61" t="s">
        <v>240</v>
      </c>
      <c r="AK53" s="61" t="s">
        <v>243</v>
      </c>
      <c r="AL53" s="61">
        <v>2.7777777777777779E-3</v>
      </c>
      <c r="AM53" s="61" t="s">
        <v>240</v>
      </c>
      <c r="AN53" s="61" t="s">
        <v>240</v>
      </c>
      <c r="AO53" s="61">
        <v>1.388888888888884E-3</v>
      </c>
      <c r="AP53" s="61" t="s">
        <v>240</v>
      </c>
      <c r="AQ53" s="61">
        <v>4.1666666666666519E-3</v>
      </c>
      <c r="AR53" s="61" t="s">
        <v>243</v>
      </c>
      <c r="AS53" s="61" t="s">
        <v>240</v>
      </c>
      <c r="AT53" s="61">
        <v>4.8611111111110938E-3</v>
      </c>
      <c r="AU53" s="61">
        <v>3.4722222222222099E-3</v>
      </c>
      <c r="AV53" s="61"/>
      <c r="AW53" s="63" t="str">
        <f>IF(COUNTIFS(STATUS!$K:$K,ABS!AW$8,STATUS!$B:$B,ABS!$C53,STATUS!$E:$E,"5555-FOLGA")&gt;0,"FO",IF(COUNTIFS(BASE!$A:$A,ABS!AW$8,BASE!$G:$G,ABS!$B53,BASE!$K:$K,"")&gt;0,"",IF(COUNTIFS(BASE!$A:$A,ABS!AW$8,BASE!$G:$G,ABS!$B53)=0,"",IF(SUMIFS(BASE!$AB:$AB,BASE!$A:$A,ABS!AW$8,BASE!$G:$G,ABS!$B53)=0,"P",SUMIFS(BASE!$AB:$AB,BASE!$A:$A,ABS!AW$8,BASE!$G:$G,ABS!$B53)))))</f>
        <v/>
      </c>
    </row>
    <row r="54" spans="2:50" s="8" customFormat="1" x14ac:dyDescent="0.25">
      <c r="B54" s="50">
        <v>91278</v>
      </c>
      <c r="C54" s="16" t="str">
        <f>IF($B54="","",VLOOKUP($B54,EQUIPE!$B:$E,2,0))</f>
        <v>LEONARDO RODRIGUES DE SOUZA</v>
      </c>
      <c r="D54" s="16" t="str">
        <f>IF($B54="","",VLOOKUP($B54,EQUIPE!$B:$F,5,0))</f>
        <v>ULTRAGAZ BO</v>
      </c>
      <c r="E54" s="18">
        <f>IF($B54="","",VLOOKUP($B54,EQUIPE!$B:$E,3,0))</f>
        <v>0.2638888888888889</v>
      </c>
      <c r="F54" s="16" t="str">
        <f>IF($B54="","",VLOOKUP($B54,EQUIPE!$B:$E,4,0))</f>
        <v>TATIANE REGINA DE BARROS</v>
      </c>
      <c r="H54" s="22">
        <f t="shared" si="6"/>
        <v>27</v>
      </c>
      <c r="I54" s="22">
        <f t="shared" si="14"/>
        <v>0</v>
      </c>
      <c r="J54" s="22">
        <f t="shared" si="14"/>
        <v>0</v>
      </c>
      <c r="K54" s="22">
        <f t="shared" si="14"/>
        <v>4</v>
      </c>
      <c r="M54" s="18">
        <f t="shared" si="8"/>
        <v>7.125</v>
      </c>
      <c r="N54" s="18">
        <f t="shared" si="9"/>
        <v>7.0138888888888792E-2</v>
      </c>
      <c r="O54" s="19">
        <f t="shared" si="10"/>
        <v>9.8440545808966724E-3</v>
      </c>
      <c r="Q54" s="61">
        <v>6.9444444444444441E-3</v>
      </c>
      <c r="R54" s="61" t="s">
        <v>240</v>
      </c>
      <c r="S54" s="61" t="s">
        <v>240</v>
      </c>
      <c r="T54" s="61" t="s">
        <v>240</v>
      </c>
      <c r="U54" s="61" t="s">
        <v>240</v>
      </c>
      <c r="V54" s="61" t="s">
        <v>240</v>
      </c>
      <c r="W54" s="61" t="s">
        <v>243</v>
      </c>
      <c r="X54" s="61" t="s">
        <v>240</v>
      </c>
      <c r="Y54" s="61" t="s">
        <v>240</v>
      </c>
      <c r="Z54" s="61" t="s">
        <v>240</v>
      </c>
      <c r="AA54" s="61" t="s">
        <v>240</v>
      </c>
      <c r="AB54" s="61" t="s">
        <v>240</v>
      </c>
      <c r="AC54" s="61">
        <v>1.041666666666663E-2</v>
      </c>
      <c r="AD54" s="61" t="s">
        <v>243</v>
      </c>
      <c r="AE54" s="61" t="s">
        <v>240</v>
      </c>
      <c r="AF54" s="61" t="s">
        <v>240</v>
      </c>
      <c r="AG54" s="61" t="s">
        <v>240</v>
      </c>
      <c r="AH54" s="61" t="s">
        <v>240</v>
      </c>
      <c r="AI54" s="61">
        <v>4.8611111111110938E-3</v>
      </c>
      <c r="AJ54" s="61">
        <v>4.1666666666666519E-3</v>
      </c>
      <c r="AK54" s="61" t="s">
        <v>243</v>
      </c>
      <c r="AL54" s="61" t="s">
        <v>240</v>
      </c>
      <c r="AM54" s="61" t="s">
        <v>240</v>
      </c>
      <c r="AN54" s="61">
        <v>7.6388888888888886E-3</v>
      </c>
      <c r="AO54" s="61" t="s">
        <v>240</v>
      </c>
      <c r="AP54" s="61" t="s">
        <v>240</v>
      </c>
      <c r="AQ54" s="61">
        <v>6.9444444444444198E-3</v>
      </c>
      <c r="AR54" s="61" t="s">
        <v>243</v>
      </c>
      <c r="AS54" s="61">
        <v>1.1111111111111112E-2</v>
      </c>
      <c r="AT54" s="61" t="s">
        <v>240</v>
      </c>
      <c r="AU54" s="61">
        <v>1.8055555555555557E-2</v>
      </c>
      <c r="AV54" s="61"/>
      <c r="AW54" s="63" t="str">
        <f>IF(COUNTIFS(STATUS!$K:$K,ABS!AW$8,STATUS!$B:$B,ABS!$C54,STATUS!$E:$E,"5555-FOLGA")&gt;0,"FO",IF(COUNTIFS(BASE!$A:$A,ABS!AW$8,BASE!$G:$G,ABS!$B54,BASE!$K:$K,"")&gt;0,"",IF(COUNTIFS(BASE!$A:$A,ABS!AW$8,BASE!$G:$G,ABS!$B54)=0,"",IF(SUMIFS(BASE!$AB:$AB,BASE!$A:$A,ABS!AW$8,BASE!$G:$G,ABS!$B54)=0,"P",SUMIFS(BASE!$AB:$AB,BASE!$A:$A,ABS!AW$8,BASE!$G:$G,ABS!$B54)))))</f>
        <v/>
      </c>
    </row>
    <row r="55" spans="2:50" s="8" customFormat="1" x14ac:dyDescent="0.25">
      <c r="B55" s="50">
        <v>91368</v>
      </c>
      <c r="C55" s="16" t="str">
        <f>IF($B55="","",VLOOKUP($B55,EQUIPE!$B:$E,2,0))</f>
        <v>NICOLE MELO DOS SANTOS</v>
      </c>
      <c r="D55" s="16" t="str">
        <f>IF($B55="","",VLOOKUP($B55,EQUIPE!$B:$F,5,0))</f>
        <v>ULTRAGAZ BO</v>
      </c>
      <c r="E55" s="18">
        <f>IF($B55="","",VLOOKUP($B55,EQUIPE!$B:$E,3,0))</f>
        <v>0.26388888888888895</v>
      </c>
      <c r="F55" s="16" t="str">
        <f>IF($B55="","",VLOOKUP($B55,EQUIPE!$B:$E,4,0))</f>
        <v>TATIANE REGINA DE BARROS</v>
      </c>
      <c r="H55" s="22">
        <f t="shared" si="6"/>
        <v>27</v>
      </c>
      <c r="I55" s="22">
        <f t="shared" si="14"/>
        <v>0</v>
      </c>
      <c r="J55" s="22">
        <f t="shared" si="14"/>
        <v>0</v>
      </c>
      <c r="K55" s="22">
        <f t="shared" si="14"/>
        <v>4</v>
      </c>
      <c r="M55" s="18">
        <f t="shared" si="8"/>
        <v>7.1250000000000018</v>
      </c>
      <c r="N55" s="18">
        <f t="shared" si="9"/>
        <v>6.9444444444444198E-3</v>
      </c>
      <c r="O55" s="19">
        <f t="shared" si="10"/>
        <v>9.7465886939570776E-4</v>
      </c>
      <c r="Q55" s="61" t="s">
        <v>240</v>
      </c>
      <c r="R55" s="61" t="s">
        <v>240</v>
      </c>
      <c r="S55" s="61" t="s">
        <v>240</v>
      </c>
      <c r="T55" s="61" t="s">
        <v>240</v>
      </c>
      <c r="U55" s="61" t="s">
        <v>240</v>
      </c>
      <c r="V55" s="61" t="s">
        <v>240</v>
      </c>
      <c r="W55" s="61" t="s">
        <v>243</v>
      </c>
      <c r="X55" s="61" t="s">
        <v>240</v>
      </c>
      <c r="Y55" s="61" t="s">
        <v>240</v>
      </c>
      <c r="Z55" s="61" t="s">
        <v>240</v>
      </c>
      <c r="AA55" s="61" t="s">
        <v>240</v>
      </c>
      <c r="AB55" s="61" t="s">
        <v>240</v>
      </c>
      <c r="AC55" s="61" t="s">
        <v>240</v>
      </c>
      <c r="AD55" s="61" t="s">
        <v>243</v>
      </c>
      <c r="AE55" s="61" t="s">
        <v>240</v>
      </c>
      <c r="AF55" s="61" t="s">
        <v>240</v>
      </c>
      <c r="AG55" s="61" t="s">
        <v>240</v>
      </c>
      <c r="AH55" s="61" t="s">
        <v>240</v>
      </c>
      <c r="AI55" s="61">
        <v>4.1666666666666519E-3</v>
      </c>
      <c r="AJ55" s="61" t="s">
        <v>240</v>
      </c>
      <c r="AK55" s="61" t="s">
        <v>243</v>
      </c>
      <c r="AL55" s="61">
        <v>2.7777777777777679E-3</v>
      </c>
      <c r="AM55" s="61" t="s">
        <v>240</v>
      </c>
      <c r="AN55" s="61" t="s">
        <v>240</v>
      </c>
      <c r="AO55" s="61" t="s">
        <v>240</v>
      </c>
      <c r="AP55" s="61" t="s">
        <v>240</v>
      </c>
      <c r="AQ55" s="61" t="s">
        <v>240</v>
      </c>
      <c r="AR55" s="61" t="s">
        <v>243</v>
      </c>
      <c r="AS55" s="61" t="s">
        <v>240</v>
      </c>
      <c r="AT55" s="61" t="s">
        <v>240</v>
      </c>
      <c r="AU55" s="61" t="s">
        <v>240</v>
      </c>
      <c r="AV55" s="61"/>
      <c r="AW55" s="63" t="str">
        <f>IF(COUNTIFS(STATUS!$K:$K,ABS!AW$8,STATUS!$B:$B,ABS!$C55,STATUS!$E:$E,"5555-FOLGA")&gt;0,"FO",IF(COUNTIFS(BASE!$A:$A,ABS!AW$8,BASE!$G:$G,ABS!$B55,BASE!$K:$K,"")&gt;0,"",IF(COUNTIFS(BASE!$A:$A,ABS!AW$8,BASE!$G:$G,ABS!$B55)=0,"",IF(SUMIFS(BASE!$AB:$AB,BASE!$A:$A,ABS!AW$8,BASE!$G:$G,ABS!$B55)=0,"P",SUMIFS(BASE!$AB:$AB,BASE!$A:$A,ABS!AW$8,BASE!$G:$G,ABS!$B55)))))</f>
        <v/>
      </c>
    </row>
    <row r="56" spans="2:50" s="8" customFormat="1" x14ac:dyDescent="0.25">
      <c r="B56" s="50">
        <v>91115</v>
      </c>
      <c r="C56" s="16" t="str">
        <f>IF($B56="","",VLOOKUP($B56,EQUIPE!$B:$E,2,0))</f>
        <v>CARLOS EDUARDO ESTEVÃO</v>
      </c>
      <c r="D56" s="16" t="str">
        <f>IF($B56="","",VLOOKUP($B56,EQUIPE!$B:$F,5,0))</f>
        <v>ULTRAGAZ BO</v>
      </c>
      <c r="E56" s="18">
        <f>IF($B56="","",VLOOKUP($B56,EQUIPE!$B:$E,3,0))</f>
        <v>0.2638888888888889</v>
      </c>
      <c r="F56" s="16" t="str">
        <f>IF($B56="","",VLOOKUP($B56,EQUIPE!$B:$E,4,0))</f>
        <v>MARCELA GOMES DE FARIAS</v>
      </c>
      <c r="H56" s="22">
        <f t="shared" si="6"/>
        <v>22</v>
      </c>
      <c r="I56" s="22">
        <f t="shared" si="14"/>
        <v>4</v>
      </c>
      <c r="J56" s="22">
        <f t="shared" si="14"/>
        <v>0</v>
      </c>
      <c r="K56" s="22">
        <f t="shared" si="14"/>
        <v>5</v>
      </c>
      <c r="M56" s="18">
        <f t="shared" si="8"/>
        <v>6.8611111111111116</v>
      </c>
      <c r="N56" s="18">
        <f t="shared" si="9"/>
        <v>1.0555555555555556</v>
      </c>
      <c r="O56" s="19">
        <f t="shared" si="10"/>
        <v>0.15384615384615383</v>
      </c>
      <c r="Q56" s="61" t="s">
        <v>243</v>
      </c>
      <c r="R56" s="61" t="s">
        <v>240</v>
      </c>
      <c r="S56" s="61" t="s">
        <v>240</v>
      </c>
      <c r="T56" s="61" t="s">
        <v>241</v>
      </c>
      <c r="U56" s="61" t="s">
        <v>240</v>
      </c>
      <c r="V56" s="61" t="s">
        <v>240</v>
      </c>
      <c r="W56" s="61" t="s">
        <v>243</v>
      </c>
      <c r="X56" s="61" t="s">
        <v>240</v>
      </c>
      <c r="Y56" s="61" t="s">
        <v>240</v>
      </c>
      <c r="Z56" s="61" t="s">
        <v>240</v>
      </c>
      <c r="AA56" s="61" t="s">
        <v>240</v>
      </c>
      <c r="AB56" s="61" t="s">
        <v>240</v>
      </c>
      <c r="AC56" s="61" t="s">
        <v>240</v>
      </c>
      <c r="AD56" s="61" t="s">
        <v>243</v>
      </c>
      <c r="AE56" s="61" t="s">
        <v>240</v>
      </c>
      <c r="AF56" s="61" t="s">
        <v>240</v>
      </c>
      <c r="AG56" s="61" t="s">
        <v>240</v>
      </c>
      <c r="AH56" s="61" t="s">
        <v>240</v>
      </c>
      <c r="AI56" s="61" t="s">
        <v>240</v>
      </c>
      <c r="AJ56" s="61" t="s">
        <v>240</v>
      </c>
      <c r="AK56" s="61" t="s">
        <v>243</v>
      </c>
      <c r="AL56" s="61" t="s">
        <v>241</v>
      </c>
      <c r="AM56" s="61" t="s">
        <v>241</v>
      </c>
      <c r="AN56" s="61" t="s">
        <v>241</v>
      </c>
      <c r="AO56" s="61" t="s">
        <v>240</v>
      </c>
      <c r="AP56" s="61" t="s">
        <v>240</v>
      </c>
      <c r="AQ56" s="61" t="s">
        <v>240</v>
      </c>
      <c r="AR56" s="61" t="s">
        <v>243</v>
      </c>
      <c r="AS56" s="61" t="s">
        <v>240</v>
      </c>
      <c r="AT56" s="61" t="s">
        <v>240</v>
      </c>
      <c r="AU56" s="61" t="s">
        <v>240</v>
      </c>
      <c r="AV56" s="61"/>
      <c r="AW56" s="63" t="str">
        <f>IF(COUNTIFS(STATUS!$K:$K,ABS!AW$8,STATUS!$B:$B,ABS!$C56,STATUS!$E:$E,"5555-FOLGA")&gt;0,"FO",IF(COUNTIFS(BASE!$A:$A,ABS!AW$8,BASE!$G:$G,ABS!$B56,BASE!$K:$K,"")&gt;0,"",IF(COUNTIFS(BASE!$A:$A,ABS!AW$8,BASE!$G:$G,ABS!$B56)=0,"",IF(SUMIFS(BASE!$AB:$AB,BASE!$A:$A,ABS!AW$8,BASE!$G:$G,ABS!$B56)=0,"P",SUMIFS(BASE!$AB:$AB,BASE!$A:$A,ABS!AW$8,BASE!$G:$G,ABS!$B56)))))</f>
        <v/>
      </c>
    </row>
    <row r="57" spans="2:50" s="8" customFormat="1" x14ac:dyDescent="0.25">
      <c r="B57" s="50">
        <v>91120</v>
      </c>
      <c r="C57" s="16" t="str">
        <f>IF($B57="","",VLOOKUP($B57,EQUIPE!$B:$E,2,0))</f>
        <v>ELAINE CRISTINA AP.DE  OLIVEIRA</v>
      </c>
      <c r="D57" s="16" t="str">
        <f>IF($B57="","",VLOOKUP($B57,EQUIPE!$B:$F,5,0))</f>
        <v>ULTRAGAZ BO</v>
      </c>
      <c r="E57" s="18">
        <f>IF($B57="","",VLOOKUP($B57,EQUIPE!$B:$E,3,0))</f>
        <v>0.2638888888888889</v>
      </c>
      <c r="F57" s="16" t="str">
        <f>IF($B57="","",VLOOKUP($B57,EQUIPE!$B:$E,4,0))</f>
        <v>MARCELA GOMES DE FARIAS</v>
      </c>
      <c r="H57" s="22">
        <f t="shared" si="6"/>
        <v>24</v>
      </c>
      <c r="I57" s="22">
        <f t="shared" si="14"/>
        <v>1</v>
      </c>
      <c r="J57" s="22">
        <f t="shared" si="14"/>
        <v>2</v>
      </c>
      <c r="K57" s="22">
        <f t="shared" si="14"/>
        <v>4</v>
      </c>
      <c r="M57" s="18">
        <f t="shared" si="8"/>
        <v>7.125</v>
      </c>
      <c r="N57" s="18">
        <f t="shared" si="9"/>
        <v>1.0743055555555556</v>
      </c>
      <c r="O57" s="19">
        <f t="shared" si="10"/>
        <v>0.15077972709551657</v>
      </c>
      <c r="Q57" s="61" t="s">
        <v>240</v>
      </c>
      <c r="R57" s="61">
        <v>0.23680555555555557</v>
      </c>
      <c r="S57" s="61" t="s">
        <v>240</v>
      </c>
      <c r="T57" s="61" t="s">
        <v>240</v>
      </c>
      <c r="U57" s="61" t="s">
        <v>241</v>
      </c>
      <c r="V57" s="61" t="s">
        <v>240</v>
      </c>
      <c r="W57" s="61" t="s">
        <v>243</v>
      </c>
      <c r="X57" s="61">
        <v>4.8611111111111112E-3</v>
      </c>
      <c r="Y57" s="61">
        <v>2.7777777777777679E-3</v>
      </c>
      <c r="Z57" s="61" t="s">
        <v>240</v>
      </c>
      <c r="AA57" s="61">
        <v>4.1666666666666666E-3</v>
      </c>
      <c r="AB57" s="61" t="s">
        <v>240</v>
      </c>
      <c r="AC57" s="61" t="s">
        <v>240</v>
      </c>
      <c r="AD57" s="61" t="s">
        <v>243</v>
      </c>
      <c r="AE57" s="61" t="s">
        <v>240</v>
      </c>
      <c r="AF57" s="61" t="s">
        <v>240</v>
      </c>
      <c r="AG57" s="61">
        <v>6.9444444444444447E-4</v>
      </c>
      <c r="AH57" s="61" t="s">
        <v>240</v>
      </c>
      <c r="AI57" s="61">
        <v>8.3333333333333332E-3</v>
      </c>
      <c r="AJ57" s="61" t="s">
        <v>242</v>
      </c>
      <c r="AK57" s="61" t="s">
        <v>243</v>
      </c>
      <c r="AL57" s="61" t="s">
        <v>242</v>
      </c>
      <c r="AM57" s="61">
        <v>1.1111111111111112E-2</v>
      </c>
      <c r="AN57" s="61" t="s">
        <v>240</v>
      </c>
      <c r="AO57" s="61" t="s">
        <v>240</v>
      </c>
      <c r="AP57" s="61">
        <v>6.2499999999999778E-3</v>
      </c>
      <c r="AQ57" s="61" t="s">
        <v>240</v>
      </c>
      <c r="AR57" s="61" t="s">
        <v>243</v>
      </c>
      <c r="AS57" s="61">
        <v>1.3888888888888889E-3</v>
      </c>
      <c r="AT57" s="61">
        <v>6.2499999999999778E-3</v>
      </c>
      <c r="AU57" s="61" t="s">
        <v>240</v>
      </c>
      <c r="AV57" s="61"/>
      <c r="AW57" s="63" t="str">
        <f>IF(COUNTIFS(STATUS!$K:$K,ABS!AW$8,STATUS!$B:$B,ABS!$C57,STATUS!$E:$E,"5555-FOLGA")&gt;0,"FO",IF(COUNTIFS(BASE!$A:$A,ABS!AW$8,BASE!$G:$G,ABS!$B57,BASE!$K:$K,"")&gt;0,"",IF(COUNTIFS(BASE!$A:$A,ABS!AW$8,BASE!$G:$G,ABS!$B57)=0,"",IF(SUMIFS(BASE!$AB:$AB,BASE!$A:$A,ABS!AW$8,BASE!$G:$G,ABS!$B57)=0,"P",SUMIFS(BASE!$AB:$AB,BASE!$A:$A,ABS!AW$8,BASE!$G:$G,ABS!$B57)))))</f>
        <v/>
      </c>
    </row>
    <row r="58" spans="2:50" s="8" customFormat="1" x14ac:dyDescent="0.25">
      <c r="B58" s="50">
        <v>91121</v>
      </c>
      <c r="C58" s="16" t="str">
        <f>IF($B58="","",VLOOKUP($B58,EQUIPE!$B:$E,2,0))</f>
        <v>LEANDRO MITSUO DE ANDRADE ISHIBASHI</v>
      </c>
      <c r="D58" s="16" t="str">
        <f>IF($B58="","",VLOOKUP($B58,EQUIPE!$B:$F,5,0))</f>
        <v>ULTRAGAZ BO</v>
      </c>
      <c r="E58" s="18">
        <f>IF($B58="","",VLOOKUP($B58,EQUIPE!$B:$E,3,0))</f>
        <v>0.2638888888888889</v>
      </c>
      <c r="F58" s="16" t="str">
        <f>IF($B58="","",VLOOKUP($B58,EQUIPE!$B:$E,4,0))</f>
        <v>MARCELA GOMES DE FARIAS</v>
      </c>
      <c r="H58" s="22">
        <f t="shared" si="6"/>
        <v>26</v>
      </c>
      <c r="I58" s="22">
        <f t="shared" si="14"/>
        <v>0</v>
      </c>
      <c r="J58" s="22">
        <f t="shared" si="14"/>
        <v>0</v>
      </c>
      <c r="K58" s="22">
        <f t="shared" si="14"/>
        <v>5</v>
      </c>
      <c r="M58" s="18">
        <f t="shared" si="8"/>
        <v>6.8611111111111116</v>
      </c>
      <c r="N58" s="18">
        <f t="shared" si="9"/>
        <v>2.7777777777777679E-3</v>
      </c>
      <c r="O58" s="19">
        <f t="shared" si="10"/>
        <v>4.0485829959514022E-4</v>
      </c>
      <c r="Q58" s="61" t="s">
        <v>243</v>
      </c>
      <c r="R58" s="61" t="s">
        <v>240</v>
      </c>
      <c r="S58" s="61" t="s">
        <v>240</v>
      </c>
      <c r="T58" s="61" t="s">
        <v>240</v>
      </c>
      <c r="U58" s="61" t="s">
        <v>240</v>
      </c>
      <c r="V58" s="61" t="s">
        <v>240</v>
      </c>
      <c r="W58" s="61" t="s">
        <v>243</v>
      </c>
      <c r="X58" s="61" t="s">
        <v>240</v>
      </c>
      <c r="Y58" s="61" t="s">
        <v>240</v>
      </c>
      <c r="Z58" s="61" t="s">
        <v>240</v>
      </c>
      <c r="AA58" s="61" t="s">
        <v>240</v>
      </c>
      <c r="AB58" s="61" t="s">
        <v>240</v>
      </c>
      <c r="AC58" s="61" t="s">
        <v>240</v>
      </c>
      <c r="AD58" s="61" t="s">
        <v>243</v>
      </c>
      <c r="AE58" s="61" t="s">
        <v>240</v>
      </c>
      <c r="AF58" s="61" t="s">
        <v>240</v>
      </c>
      <c r="AG58" s="61" t="s">
        <v>240</v>
      </c>
      <c r="AH58" s="61" t="s">
        <v>240</v>
      </c>
      <c r="AI58" s="61" t="s">
        <v>240</v>
      </c>
      <c r="AJ58" s="61" t="s">
        <v>240</v>
      </c>
      <c r="AK58" s="61" t="s">
        <v>243</v>
      </c>
      <c r="AL58" s="61">
        <v>2.7777777777777679E-3</v>
      </c>
      <c r="AM58" s="61" t="s">
        <v>240</v>
      </c>
      <c r="AN58" s="61" t="s">
        <v>240</v>
      </c>
      <c r="AO58" s="61" t="s">
        <v>240</v>
      </c>
      <c r="AP58" s="61" t="s">
        <v>240</v>
      </c>
      <c r="AQ58" s="61" t="s">
        <v>240</v>
      </c>
      <c r="AR58" s="61" t="s">
        <v>243</v>
      </c>
      <c r="AS58" s="61" t="s">
        <v>240</v>
      </c>
      <c r="AT58" s="61" t="s">
        <v>240</v>
      </c>
      <c r="AU58" s="61" t="s">
        <v>240</v>
      </c>
      <c r="AV58" s="61"/>
      <c r="AW58" s="63" t="str">
        <f>IF(COUNTIFS(STATUS!$K:$K,ABS!AW$8,STATUS!$B:$B,ABS!$C58,STATUS!$E:$E,"5555-FOLGA")&gt;0,"FO",IF(COUNTIFS(BASE!$A:$A,ABS!AW$8,BASE!$G:$G,ABS!$B58,BASE!$K:$K,"")&gt;0,"",IF(COUNTIFS(BASE!$A:$A,ABS!AW$8,BASE!$G:$G,ABS!$B58)=0,"",IF(SUMIFS(BASE!$AB:$AB,BASE!$A:$A,ABS!AW$8,BASE!$G:$G,ABS!$B58)=0,"P",SUMIFS(BASE!$AB:$AB,BASE!$A:$A,ABS!AW$8,BASE!$G:$G,ABS!$B58)))))</f>
        <v/>
      </c>
    </row>
    <row r="59" spans="2:50" s="8" customFormat="1" x14ac:dyDescent="0.25">
      <c r="B59" s="50">
        <v>91128</v>
      </c>
      <c r="C59" s="16" t="str">
        <f>IF($B59="","",VLOOKUP($B59,EQUIPE!$B:$E,2,0))</f>
        <v>BIANCA SILVA DOS SANTOS</v>
      </c>
      <c r="D59" s="16" t="str">
        <f>IF($B59="","",VLOOKUP($B59,EQUIPE!$B:$F,5,0))</f>
        <v>ULTRAGAZ FRONT</v>
      </c>
      <c r="E59" s="18">
        <f>IF($B59="","",VLOOKUP($B59,EQUIPE!$B:$E,3,0))</f>
        <v>0.2638888888888889</v>
      </c>
      <c r="F59" s="16" t="str">
        <f>IF($B59="","",VLOOKUP($B59,EQUIPE!$B:$E,4,0))</f>
        <v>MARCELA GOMES DE FARIAS</v>
      </c>
      <c r="H59" s="22">
        <f t="shared" si="6"/>
        <v>25</v>
      </c>
      <c r="I59" s="22">
        <f t="shared" si="14"/>
        <v>0</v>
      </c>
      <c r="J59" s="22">
        <f t="shared" si="14"/>
        <v>0</v>
      </c>
      <c r="K59" s="22">
        <f t="shared" si="14"/>
        <v>6</v>
      </c>
      <c r="M59" s="18">
        <f t="shared" si="8"/>
        <v>6.5972222222222223</v>
      </c>
      <c r="N59" s="18">
        <f t="shared" si="9"/>
        <v>7.1527777777777773E-2</v>
      </c>
      <c r="O59" s="19">
        <f t="shared" si="10"/>
        <v>1.0842105263157894E-2</v>
      </c>
      <c r="Q59" s="61" t="s">
        <v>240</v>
      </c>
      <c r="R59" s="61" t="s">
        <v>240</v>
      </c>
      <c r="S59" s="61" t="s">
        <v>240</v>
      </c>
      <c r="T59" s="61" t="s">
        <v>243</v>
      </c>
      <c r="U59" s="61">
        <v>1.3888888888888889E-3</v>
      </c>
      <c r="V59" s="61">
        <v>6.9444444444444447E-4</v>
      </c>
      <c r="W59" s="61">
        <v>6.9444444444444441E-3</v>
      </c>
      <c r="X59" s="61">
        <v>1.3888888888888889E-3</v>
      </c>
      <c r="Y59" s="61">
        <v>3.472222222222222E-3</v>
      </c>
      <c r="Z59" s="61" t="s">
        <v>243</v>
      </c>
      <c r="AA59" s="61" t="s">
        <v>240</v>
      </c>
      <c r="AB59" s="61" t="s">
        <v>240</v>
      </c>
      <c r="AC59" s="61" t="s">
        <v>240</v>
      </c>
      <c r="AD59" s="61" t="s">
        <v>243</v>
      </c>
      <c r="AE59" s="61" t="s">
        <v>240</v>
      </c>
      <c r="AF59" s="61">
        <v>4.1666666666666519E-3</v>
      </c>
      <c r="AG59" s="61" t="s">
        <v>243</v>
      </c>
      <c r="AH59" s="61" t="s">
        <v>240</v>
      </c>
      <c r="AI59" s="61" t="s">
        <v>240</v>
      </c>
      <c r="AJ59" s="61" t="s">
        <v>240</v>
      </c>
      <c r="AK59" s="61">
        <v>2.0833333333333332E-2</v>
      </c>
      <c r="AL59" s="61" t="s">
        <v>240</v>
      </c>
      <c r="AM59" s="61" t="s">
        <v>243</v>
      </c>
      <c r="AN59" s="61">
        <v>1.3888888888888889E-3</v>
      </c>
      <c r="AO59" s="61" t="s">
        <v>240</v>
      </c>
      <c r="AP59" s="61" t="s">
        <v>240</v>
      </c>
      <c r="AQ59" s="61" t="s">
        <v>240</v>
      </c>
      <c r="AR59" s="61">
        <v>3.125E-2</v>
      </c>
      <c r="AS59" s="61" t="s">
        <v>243</v>
      </c>
      <c r="AT59" s="61" t="s">
        <v>240</v>
      </c>
      <c r="AU59" s="61" t="s">
        <v>240</v>
      </c>
      <c r="AV59" s="61"/>
      <c r="AW59" s="63" t="str">
        <f>IF(COUNTIFS(STATUS!$K:$K,ABS!AW$8,STATUS!$B:$B,ABS!$C59,STATUS!$E:$E,"5555-FOLGA")&gt;0,"FO",IF(COUNTIFS(BASE!$A:$A,ABS!AW$8,BASE!$G:$G,ABS!$B59,BASE!$K:$K,"")&gt;0,"",IF(COUNTIFS(BASE!$A:$A,ABS!AW$8,BASE!$G:$G,ABS!$B59)=0,"",IF(SUMIFS(BASE!$AB:$AB,BASE!$A:$A,ABS!AW$8,BASE!$G:$G,ABS!$B59)=0,"P",SUMIFS(BASE!$AB:$AB,BASE!$A:$A,ABS!AW$8,BASE!$G:$G,ABS!$B59)))))</f>
        <v/>
      </c>
    </row>
    <row r="60" spans="2:50" s="8" customFormat="1" x14ac:dyDescent="0.25">
      <c r="B60" s="50">
        <v>91389</v>
      </c>
      <c r="C60" s="16" t="str">
        <f>IF($B60="","",VLOOKUP($B60,EQUIPE!$B:$E,2,0))</f>
        <v>BRUNO LOPES MARINI</v>
      </c>
      <c r="D60" s="16" t="str">
        <f>IF($B60="","",VLOOKUP($B60,EQUIPE!$B:$F,5,0))</f>
        <v>ULTRAGAZ FRONT</v>
      </c>
      <c r="E60" s="18">
        <f>IF($B60="","",VLOOKUP($B60,EQUIPE!$B:$E,3,0))</f>
        <v>0.2638888888888889</v>
      </c>
      <c r="F60" s="16" t="str">
        <f>IF($B60="","",VLOOKUP($B60,EQUIPE!$B:$E,4,0))</f>
        <v>MARCELA GOMES DE FARIAS</v>
      </c>
      <c r="H60" s="22">
        <f t="shared" si="6"/>
        <v>25</v>
      </c>
      <c r="I60" s="22">
        <f t="shared" si="14"/>
        <v>1</v>
      </c>
      <c r="J60" s="22">
        <f t="shared" si="14"/>
        <v>0</v>
      </c>
      <c r="K60" s="22">
        <f t="shared" si="14"/>
        <v>5</v>
      </c>
      <c r="M60" s="18">
        <f t="shared" si="8"/>
        <v>6.8611111111111116</v>
      </c>
      <c r="N60" s="18">
        <f t="shared" si="9"/>
        <v>0.45972222222222225</v>
      </c>
      <c r="O60" s="19">
        <f t="shared" si="10"/>
        <v>6.7004048582995954E-2</v>
      </c>
      <c r="Q60" s="61" t="s">
        <v>243</v>
      </c>
      <c r="R60" s="61" t="s">
        <v>240</v>
      </c>
      <c r="S60" s="61" t="s">
        <v>240</v>
      </c>
      <c r="T60" s="61" t="s">
        <v>240</v>
      </c>
      <c r="U60" s="61" t="s">
        <v>240</v>
      </c>
      <c r="V60" s="61">
        <v>6.9444444444444441E-3</v>
      </c>
      <c r="W60" s="61" t="s">
        <v>243</v>
      </c>
      <c r="X60" s="61" t="s">
        <v>240</v>
      </c>
      <c r="Y60" s="61" t="s">
        <v>240</v>
      </c>
      <c r="Z60" s="61" t="s">
        <v>240</v>
      </c>
      <c r="AA60" s="61">
        <v>4.1666666666666666E-3</v>
      </c>
      <c r="AB60" s="61" t="s">
        <v>240</v>
      </c>
      <c r="AC60" s="61">
        <v>2.7777777777777779E-3</v>
      </c>
      <c r="AD60" s="61" t="s">
        <v>243</v>
      </c>
      <c r="AE60" s="61" t="s">
        <v>240</v>
      </c>
      <c r="AF60" s="61" t="s">
        <v>240</v>
      </c>
      <c r="AG60" s="61" t="s">
        <v>241</v>
      </c>
      <c r="AH60" s="61" t="s">
        <v>240</v>
      </c>
      <c r="AI60" s="61" t="s">
        <v>240</v>
      </c>
      <c r="AJ60" s="61" t="s">
        <v>240</v>
      </c>
      <c r="AK60" s="61" t="s">
        <v>243</v>
      </c>
      <c r="AL60" s="61" t="s">
        <v>240</v>
      </c>
      <c r="AM60" s="61" t="s">
        <v>240</v>
      </c>
      <c r="AN60" s="61" t="s">
        <v>240</v>
      </c>
      <c r="AO60" s="61">
        <v>0.17569444444444446</v>
      </c>
      <c r="AP60" s="61">
        <v>2.0833333333333814E-3</v>
      </c>
      <c r="AQ60" s="61">
        <v>2.7777777777777679E-3</v>
      </c>
      <c r="AR60" s="61" t="s">
        <v>243</v>
      </c>
      <c r="AS60" s="61" t="s">
        <v>240</v>
      </c>
      <c r="AT60" s="61" t="s">
        <v>240</v>
      </c>
      <c r="AU60" s="61">
        <v>1.388888888888884E-3</v>
      </c>
      <c r="AV60" s="61"/>
      <c r="AW60" s="63" t="str">
        <f>IF(COUNTIFS(STATUS!$K:$K,ABS!AW$8,STATUS!$B:$B,ABS!$C60,STATUS!$E:$E,"5555-FOLGA")&gt;0,"FO",IF(COUNTIFS(BASE!$A:$A,ABS!AW$8,BASE!$G:$G,ABS!$B60,BASE!$K:$K,"")&gt;0,"",IF(COUNTIFS(BASE!$A:$A,ABS!AW$8,BASE!$G:$G,ABS!$B60)=0,"",IF(SUMIFS(BASE!$AB:$AB,BASE!$A:$A,ABS!AW$8,BASE!$G:$G,ABS!$B60)=0,"P",SUMIFS(BASE!$AB:$AB,BASE!$A:$A,ABS!AW$8,BASE!$G:$G,ABS!$B60)))))</f>
        <v/>
      </c>
    </row>
    <row r="61" spans="2:50" s="8" customFormat="1" x14ac:dyDescent="0.25">
      <c r="B61" s="50">
        <v>91163</v>
      </c>
      <c r="C61" s="16" t="str">
        <f>IF($B61="","",VLOOKUP($B61,EQUIPE!$B:$E,2,0))</f>
        <v>CRISTIANE DOS SANTOS SILVA</v>
      </c>
      <c r="D61" s="16" t="str">
        <f>IF($B61="","",VLOOKUP($B61,EQUIPE!$B:$F,5,0))</f>
        <v>ULTRAGAZ FRONT</v>
      </c>
      <c r="E61" s="18">
        <f>IF($B61="","",VLOOKUP($B61,EQUIPE!$B:$E,3,0))</f>
        <v>0.2638888888888889</v>
      </c>
      <c r="F61" s="16" t="str">
        <f>IF($B61="","",VLOOKUP($B61,EQUIPE!$B:$E,4,0))</f>
        <v>MARCELA GOMES DE FARIAS</v>
      </c>
      <c r="H61" s="22">
        <f t="shared" si="6"/>
        <v>24</v>
      </c>
      <c r="I61" s="22">
        <f t="shared" si="14"/>
        <v>0</v>
      </c>
      <c r="J61" s="22">
        <f t="shared" si="14"/>
        <v>0</v>
      </c>
      <c r="K61" s="22">
        <f t="shared" si="14"/>
        <v>7</v>
      </c>
      <c r="M61" s="18">
        <f t="shared" si="8"/>
        <v>6.3333333333333339</v>
      </c>
      <c r="N61" s="18">
        <f t="shared" si="9"/>
        <v>0.22847222222222227</v>
      </c>
      <c r="O61" s="19">
        <f t="shared" si="10"/>
        <v>3.6074561403508773E-2</v>
      </c>
      <c r="Q61" s="61" t="s">
        <v>243</v>
      </c>
      <c r="R61" s="61" t="s">
        <v>240</v>
      </c>
      <c r="S61" s="61" t="s">
        <v>243</v>
      </c>
      <c r="T61" s="61" t="s">
        <v>240</v>
      </c>
      <c r="U61" s="61">
        <v>5.5555555555555558E-3</v>
      </c>
      <c r="V61" s="61" t="s">
        <v>240</v>
      </c>
      <c r="W61" s="61" t="s">
        <v>240</v>
      </c>
      <c r="X61" s="61" t="s">
        <v>240</v>
      </c>
      <c r="Y61" s="61" t="s">
        <v>240</v>
      </c>
      <c r="Z61" s="61" t="s">
        <v>243</v>
      </c>
      <c r="AA61" s="61" t="s">
        <v>240</v>
      </c>
      <c r="AB61" s="61">
        <v>0.21736111111111117</v>
      </c>
      <c r="AC61" s="61" t="s">
        <v>240</v>
      </c>
      <c r="AD61" s="61" t="s">
        <v>243</v>
      </c>
      <c r="AE61" s="61" t="s">
        <v>240</v>
      </c>
      <c r="AF61" s="61" t="s">
        <v>240</v>
      </c>
      <c r="AG61" s="61" t="s">
        <v>243</v>
      </c>
      <c r="AH61" s="61" t="s">
        <v>240</v>
      </c>
      <c r="AI61" s="61">
        <v>4.1666666666666519E-3</v>
      </c>
      <c r="AJ61" s="61">
        <v>1.388888888888884E-3</v>
      </c>
      <c r="AK61" s="61" t="s">
        <v>240</v>
      </c>
      <c r="AL61" s="61" t="s">
        <v>243</v>
      </c>
      <c r="AM61" s="61" t="s">
        <v>240</v>
      </c>
      <c r="AN61" s="61" t="s">
        <v>240</v>
      </c>
      <c r="AO61" s="61" t="s">
        <v>240</v>
      </c>
      <c r="AP61" s="61" t="s">
        <v>240</v>
      </c>
      <c r="AQ61" s="61" t="s">
        <v>240</v>
      </c>
      <c r="AR61" s="61" t="s">
        <v>240</v>
      </c>
      <c r="AS61" s="61" t="s">
        <v>243</v>
      </c>
      <c r="AT61" s="61" t="s">
        <v>240</v>
      </c>
      <c r="AU61" s="61" t="s">
        <v>240</v>
      </c>
      <c r="AV61" s="61"/>
      <c r="AW61" s="63" t="str">
        <f>IF(COUNTIFS(STATUS!$K:$K,ABS!AW$8,STATUS!$B:$B,ABS!$C61,STATUS!$E:$E,"5555-FOLGA")&gt;0,"FO",IF(COUNTIFS(BASE!$A:$A,ABS!AW$8,BASE!$G:$G,ABS!$B61,BASE!$K:$K,"")&gt;0,"",IF(COUNTIFS(BASE!$A:$A,ABS!AW$8,BASE!$G:$G,ABS!$B61)=0,"",IF(SUMIFS(BASE!$AB:$AB,BASE!$A:$A,ABS!AW$8,BASE!$G:$G,ABS!$B61)=0,"P",SUMIFS(BASE!$AB:$AB,BASE!$A:$A,ABS!AW$8,BASE!$G:$G,ABS!$B61)))))</f>
        <v/>
      </c>
    </row>
    <row r="62" spans="2:50" s="8" customFormat="1" x14ac:dyDescent="0.25">
      <c r="B62" s="50">
        <v>91167</v>
      </c>
      <c r="C62" s="16" t="str">
        <f>IF($B62="","",VLOOKUP($B62,EQUIPE!$B:$E,2,0))</f>
        <v>FABIANA SANTOS REIS</v>
      </c>
      <c r="D62" s="16" t="str">
        <f>IF($B62="","",VLOOKUP($B62,EQUIPE!$B:$F,5,0))</f>
        <v>ULTRAGAZ FRONT</v>
      </c>
      <c r="E62" s="18">
        <f>IF($B62="","",VLOOKUP($B62,EQUIPE!$B:$E,3,0))</f>
        <v>0.2638888888888889</v>
      </c>
      <c r="F62" s="16" t="str">
        <f>IF($B62="","",VLOOKUP($B62,EQUIPE!$B:$E,4,0))</f>
        <v>MARCELA GOMES DE FARIAS</v>
      </c>
      <c r="H62" s="22">
        <f t="shared" si="6"/>
        <v>25</v>
      </c>
      <c r="I62" s="22">
        <f t="shared" si="14"/>
        <v>0</v>
      </c>
      <c r="J62" s="22">
        <f t="shared" si="14"/>
        <v>0</v>
      </c>
      <c r="K62" s="22">
        <f t="shared" si="14"/>
        <v>6</v>
      </c>
      <c r="M62" s="18">
        <f t="shared" si="8"/>
        <v>6.5972222222222223</v>
      </c>
      <c r="N62" s="18">
        <f t="shared" si="9"/>
        <v>2.0833333333333259E-3</v>
      </c>
      <c r="O62" s="19">
        <f t="shared" si="10"/>
        <v>3.1578947368420939E-4</v>
      </c>
      <c r="Q62" s="61" t="s">
        <v>243</v>
      </c>
      <c r="R62" s="61" t="s">
        <v>240</v>
      </c>
      <c r="S62" s="61" t="s">
        <v>243</v>
      </c>
      <c r="T62" s="61" t="s">
        <v>240</v>
      </c>
      <c r="U62" s="61" t="s">
        <v>240</v>
      </c>
      <c r="V62" s="61" t="s">
        <v>240</v>
      </c>
      <c r="W62" s="61" t="s">
        <v>240</v>
      </c>
      <c r="X62" s="61" t="s">
        <v>240</v>
      </c>
      <c r="Y62" s="61" t="s">
        <v>243</v>
      </c>
      <c r="Z62" s="61" t="s">
        <v>240</v>
      </c>
      <c r="AA62" s="61" t="s">
        <v>240</v>
      </c>
      <c r="AB62" s="61" t="s">
        <v>240</v>
      </c>
      <c r="AC62" s="61" t="s">
        <v>240</v>
      </c>
      <c r="AD62" s="61" t="s">
        <v>243</v>
      </c>
      <c r="AE62" s="61" t="s">
        <v>240</v>
      </c>
      <c r="AF62" s="61" t="s">
        <v>240</v>
      </c>
      <c r="AG62" s="61" t="s">
        <v>240</v>
      </c>
      <c r="AH62" s="61" t="s">
        <v>243</v>
      </c>
      <c r="AI62" s="61" t="s">
        <v>240</v>
      </c>
      <c r="AJ62" s="61" t="s">
        <v>240</v>
      </c>
      <c r="AK62" s="61" t="s">
        <v>240</v>
      </c>
      <c r="AL62" s="61" t="s">
        <v>240</v>
      </c>
      <c r="AM62" s="61" t="s">
        <v>240</v>
      </c>
      <c r="AN62" s="61" t="s">
        <v>240</v>
      </c>
      <c r="AO62" s="61" t="s">
        <v>243</v>
      </c>
      <c r="AP62" s="61" t="s">
        <v>240</v>
      </c>
      <c r="AQ62" s="61" t="s">
        <v>240</v>
      </c>
      <c r="AR62" s="61" t="s">
        <v>240</v>
      </c>
      <c r="AS62" s="61">
        <v>2.0833333333333259E-3</v>
      </c>
      <c r="AT62" s="61" t="s">
        <v>240</v>
      </c>
      <c r="AU62" s="61" t="s">
        <v>240</v>
      </c>
      <c r="AV62" s="61"/>
      <c r="AW62" s="63" t="str">
        <f>IF(COUNTIFS(STATUS!$K:$K,ABS!AW$8,STATUS!$B:$B,ABS!$C62,STATUS!$E:$E,"5555-FOLGA")&gt;0,"FO",IF(COUNTIFS(BASE!$A:$A,ABS!AW$8,BASE!$G:$G,ABS!$B62,BASE!$K:$K,"")&gt;0,"",IF(COUNTIFS(BASE!$A:$A,ABS!AW$8,BASE!$G:$G,ABS!$B62)=0,"",IF(SUMIFS(BASE!$AB:$AB,BASE!$A:$A,ABS!AW$8,BASE!$G:$G,ABS!$B62)=0,"P",SUMIFS(BASE!$AB:$AB,BASE!$A:$A,ABS!AW$8,BASE!$G:$G,ABS!$B62)))))</f>
        <v/>
      </c>
      <c r="AX62" s="8" t="s">
        <v>240</v>
      </c>
    </row>
    <row r="63" spans="2:50" s="8" customFormat="1" x14ac:dyDescent="0.25">
      <c r="B63" s="50">
        <v>91381</v>
      </c>
      <c r="C63" s="16" t="str">
        <f>IF($B63="","",VLOOKUP($B63,EQUIPE!$B:$E,2,0))</f>
        <v>GIOVANNA ARCINE CAROLINO</v>
      </c>
      <c r="D63" s="16" t="str">
        <f>IF($B63="","",VLOOKUP($B63,EQUIPE!$B:$F,5,0))</f>
        <v>ULTRAGAZ FRONT</v>
      </c>
      <c r="E63" s="18">
        <f>IF($B63="","",VLOOKUP($B63,EQUIPE!$B:$E,3,0))</f>
        <v>0.2638888888888889</v>
      </c>
      <c r="F63" s="16" t="str">
        <f>IF($B63="","",VLOOKUP($B63,EQUIPE!$B:$E,4,0))</f>
        <v>MARCELA GOMES DE FARIAS</v>
      </c>
      <c r="H63" s="22">
        <f t="shared" si="6"/>
        <v>25</v>
      </c>
      <c r="I63" s="22">
        <f t="shared" si="14"/>
        <v>0</v>
      </c>
      <c r="J63" s="22">
        <f t="shared" si="14"/>
        <v>0</v>
      </c>
      <c r="K63" s="22">
        <f t="shared" si="14"/>
        <v>6</v>
      </c>
      <c r="M63" s="18">
        <f t="shared" si="8"/>
        <v>6.5972222222222223</v>
      </c>
      <c r="N63" s="18">
        <f t="shared" si="9"/>
        <v>7.4999999999999983E-2</v>
      </c>
      <c r="O63" s="19">
        <f t="shared" si="10"/>
        <v>1.1368421052631576E-2</v>
      </c>
      <c r="Q63" s="61" t="s">
        <v>243</v>
      </c>
      <c r="R63" s="61">
        <v>2.2916666666666669E-2</v>
      </c>
      <c r="S63" s="61" t="s">
        <v>240</v>
      </c>
      <c r="T63" s="61" t="s">
        <v>240</v>
      </c>
      <c r="U63" s="61">
        <v>1.2499999999999999E-2</v>
      </c>
      <c r="V63" s="61">
        <v>4.1666666666666666E-3</v>
      </c>
      <c r="W63" s="61" t="s">
        <v>240</v>
      </c>
      <c r="X63" s="61" t="s">
        <v>243</v>
      </c>
      <c r="Y63" s="61" t="s">
        <v>240</v>
      </c>
      <c r="Z63" s="61">
        <v>6.2499999999999995E-3</v>
      </c>
      <c r="AA63" s="61" t="s">
        <v>240</v>
      </c>
      <c r="AB63" s="61" t="s">
        <v>240</v>
      </c>
      <c r="AC63" s="61" t="s">
        <v>243</v>
      </c>
      <c r="AD63" s="61" t="s">
        <v>240</v>
      </c>
      <c r="AE63" s="61">
        <v>4.8611111111111112E-3</v>
      </c>
      <c r="AF63" s="61" t="s">
        <v>240</v>
      </c>
      <c r="AG63" s="61" t="s">
        <v>240</v>
      </c>
      <c r="AH63" s="61" t="s">
        <v>243</v>
      </c>
      <c r="AI63" s="61">
        <v>6.2499999999999995E-3</v>
      </c>
      <c r="AJ63" s="61">
        <v>3.472222222222222E-3</v>
      </c>
      <c r="AK63" s="61">
        <v>3.472222222222222E-3</v>
      </c>
      <c r="AL63" s="61">
        <v>8.3333333333333332E-3</v>
      </c>
      <c r="AM63" s="61" t="s">
        <v>243</v>
      </c>
      <c r="AN63" s="61" t="s">
        <v>240</v>
      </c>
      <c r="AO63" s="61" t="s">
        <v>240</v>
      </c>
      <c r="AP63" s="61" t="s">
        <v>240</v>
      </c>
      <c r="AQ63" s="61">
        <v>2.7777777777777679E-3</v>
      </c>
      <c r="AR63" s="61" t="s">
        <v>243</v>
      </c>
      <c r="AS63" s="61" t="s">
        <v>240</v>
      </c>
      <c r="AT63" s="61" t="s">
        <v>240</v>
      </c>
      <c r="AU63" s="61" t="s">
        <v>240</v>
      </c>
      <c r="AV63" s="61"/>
      <c r="AW63" s="63" t="str">
        <f>IF(COUNTIFS(STATUS!$K:$K,ABS!AW$8,STATUS!$B:$B,ABS!$C63,STATUS!$E:$E,"5555-FOLGA")&gt;0,"FO",IF(COUNTIFS(BASE!$A:$A,ABS!AW$8,BASE!$G:$G,ABS!$B63,BASE!$K:$K,"")&gt;0,"",IF(COUNTIFS(BASE!$A:$A,ABS!AW$8,BASE!$G:$G,ABS!$B63)=0,"",IF(SUMIFS(BASE!$AB:$AB,BASE!$A:$A,ABS!AW$8,BASE!$G:$G,ABS!$B63)=0,"P",SUMIFS(BASE!$AB:$AB,BASE!$A:$A,ABS!AW$8,BASE!$G:$G,ABS!$B63)))))</f>
        <v/>
      </c>
    </row>
    <row r="64" spans="2:50" s="8" customFormat="1" x14ac:dyDescent="0.25">
      <c r="B64" s="50">
        <v>91165</v>
      </c>
      <c r="C64" s="16" t="str">
        <f>IF($B64="","",VLOOKUP($B64,EQUIPE!$B:$E,2,0))</f>
        <v>JENNIFER MIRELLE DE ALMEIDA SANTOS</v>
      </c>
      <c r="D64" s="16" t="str">
        <f>IF($B64="","",VLOOKUP($B64,EQUIPE!$B:$F,5,0))</f>
        <v>ULTRAGAZ FRONT</v>
      </c>
      <c r="E64" s="18">
        <f>IF($B64="","",VLOOKUP($B64,EQUIPE!$B:$E,3,0))</f>
        <v>0.26388888888888895</v>
      </c>
      <c r="F64" s="16" t="str">
        <f>IF($B64="","",VLOOKUP($B64,EQUIPE!$B:$E,4,0))</f>
        <v>MARCELA GOMES DE FARIAS</v>
      </c>
      <c r="H64" s="22">
        <f t="shared" si="6"/>
        <v>23</v>
      </c>
      <c r="I64" s="22">
        <f t="shared" si="14"/>
        <v>2</v>
      </c>
      <c r="J64" s="22">
        <f t="shared" si="14"/>
        <v>0</v>
      </c>
      <c r="K64" s="22">
        <f t="shared" si="14"/>
        <v>6</v>
      </c>
      <c r="M64" s="18">
        <f t="shared" si="8"/>
        <v>6.5972222222222241</v>
      </c>
      <c r="N64" s="18">
        <f t="shared" si="9"/>
        <v>0.59097222222222234</v>
      </c>
      <c r="O64" s="19">
        <f t="shared" si="10"/>
        <v>8.957894736842105E-2</v>
      </c>
      <c r="Q64" s="61" t="s">
        <v>243</v>
      </c>
      <c r="R64" s="61">
        <v>4.8611111111111112E-3</v>
      </c>
      <c r="S64" s="61">
        <v>6.9444444444444441E-3</v>
      </c>
      <c r="T64" s="61" t="s">
        <v>240</v>
      </c>
      <c r="U64" s="61">
        <v>1.3888888888888889E-3</v>
      </c>
      <c r="V64" s="61">
        <v>3.472222222222222E-3</v>
      </c>
      <c r="W64" s="61" t="s">
        <v>243</v>
      </c>
      <c r="X64" s="61">
        <v>9.0277777777777787E-3</v>
      </c>
      <c r="Y64" s="61" t="s">
        <v>240</v>
      </c>
      <c r="Z64" s="61">
        <v>1.3888888888888889E-3</v>
      </c>
      <c r="AA64" s="61" t="s">
        <v>240</v>
      </c>
      <c r="AB64" s="61" t="s">
        <v>243</v>
      </c>
      <c r="AC64" s="61" t="s">
        <v>240</v>
      </c>
      <c r="AD64" s="61" t="s">
        <v>240</v>
      </c>
      <c r="AE64" s="61" t="s">
        <v>240</v>
      </c>
      <c r="AF64" s="61" t="s">
        <v>240</v>
      </c>
      <c r="AG64" s="61">
        <v>6.9444444444444441E-3</v>
      </c>
      <c r="AH64" s="61" t="s">
        <v>243</v>
      </c>
      <c r="AI64" s="61">
        <v>1.4583333333333332E-2</v>
      </c>
      <c r="AJ64" s="61" t="s">
        <v>240</v>
      </c>
      <c r="AK64" s="61" t="s">
        <v>240</v>
      </c>
      <c r="AL64" s="61" t="s">
        <v>240</v>
      </c>
      <c r="AM64" s="61" t="s">
        <v>240</v>
      </c>
      <c r="AN64" s="61">
        <v>3.472222222222222E-3</v>
      </c>
      <c r="AO64" s="61" t="s">
        <v>243</v>
      </c>
      <c r="AP64" s="61">
        <v>9.0277777777778012E-3</v>
      </c>
      <c r="AQ64" s="61" t="s">
        <v>240</v>
      </c>
      <c r="AR64" s="61">
        <v>2.0833333333333259E-3</v>
      </c>
      <c r="AS64" s="61" t="s">
        <v>243</v>
      </c>
      <c r="AT64" s="61" t="s">
        <v>241</v>
      </c>
      <c r="AU64" s="61" t="s">
        <v>241</v>
      </c>
      <c r="AV64" s="61"/>
      <c r="AW64" s="63" t="str">
        <f>IF(COUNTIFS(STATUS!$K:$K,ABS!AW$8,STATUS!$B:$B,ABS!$C64,STATUS!$E:$E,"5555-FOLGA")&gt;0,"FO",IF(COUNTIFS(BASE!$A:$A,ABS!AW$8,BASE!$G:$G,ABS!$B64,BASE!$K:$K,"")&gt;0,"",IF(COUNTIFS(BASE!$A:$A,ABS!AW$8,BASE!$G:$G,ABS!$B64)=0,"",IF(SUMIFS(BASE!$AB:$AB,BASE!$A:$A,ABS!AW$8,BASE!$G:$G,ABS!$B64)=0,"P",SUMIFS(BASE!$AB:$AB,BASE!$A:$A,ABS!AW$8,BASE!$G:$G,ABS!$B64)))))</f>
        <v/>
      </c>
    </row>
    <row r="65" spans="2:49" s="8" customFormat="1" x14ac:dyDescent="0.25">
      <c r="B65" s="50">
        <v>91178</v>
      </c>
      <c r="C65" s="16" t="str">
        <f>IF($B65="","",VLOOKUP($B65,EQUIPE!$B:$E,2,0))</f>
        <v>JESSICA KETLEN CARNEIRO PEREIRA</v>
      </c>
      <c r="D65" s="16" t="str">
        <f>IF($B65="","",VLOOKUP($B65,EQUIPE!$B:$F,5,0))</f>
        <v>ULTRAGAZ FRONT</v>
      </c>
      <c r="E65" s="18">
        <f>IF($B65="","",VLOOKUP($B65,EQUIPE!$B:$E,3,0))</f>
        <v>0.26388888888888895</v>
      </c>
      <c r="F65" s="16" t="str">
        <f>IF($B65="","",VLOOKUP($B65,EQUIPE!$B:$E,4,0))</f>
        <v>MARCELA GOMES DE FARIAS</v>
      </c>
      <c r="H65" s="22">
        <f t="shared" si="6"/>
        <v>24</v>
      </c>
      <c r="I65" s="22">
        <f t="shared" si="14"/>
        <v>0</v>
      </c>
      <c r="J65" s="22">
        <f t="shared" si="14"/>
        <v>1</v>
      </c>
      <c r="K65" s="22">
        <f t="shared" si="14"/>
        <v>6</v>
      </c>
      <c r="M65" s="18">
        <f t="shared" si="8"/>
        <v>6.5972222222222241</v>
      </c>
      <c r="N65" s="18">
        <f t="shared" si="9"/>
        <v>0.70763888888888893</v>
      </c>
      <c r="O65" s="19">
        <f t="shared" si="10"/>
        <v>0.10726315789473682</v>
      </c>
      <c r="Q65" s="61">
        <v>0.10486111111111111</v>
      </c>
      <c r="R65" s="61" t="s">
        <v>243</v>
      </c>
      <c r="S65" s="61" t="s">
        <v>240</v>
      </c>
      <c r="T65" s="61" t="s">
        <v>240</v>
      </c>
      <c r="U65" s="61" t="s">
        <v>240</v>
      </c>
      <c r="V65" s="61" t="s">
        <v>240</v>
      </c>
      <c r="W65" s="61" t="s">
        <v>240</v>
      </c>
      <c r="X65" s="61">
        <v>0.17499999999999999</v>
      </c>
      <c r="Y65" s="61" t="s">
        <v>243</v>
      </c>
      <c r="Z65" s="61" t="s">
        <v>240</v>
      </c>
      <c r="AA65" s="61" t="s">
        <v>240</v>
      </c>
      <c r="AB65" s="61" t="s">
        <v>240</v>
      </c>
      <c r="AC65" s="61" t="s">
        <v>240</v>
      </c>
      <c r="AD65" s="61" t="s">
        <v>242</v>
      </c>
      <c r="AE65" s="61" t="s">
        <v>240</v>
      </c>
      <c r="AF65" s="61" t="s">
        <v>243</v>
      </c>
      <c r="AG65" s="61" t="s">
        <v>240</v>
      </c>
      <c r="AH65" s="61" t="s">
        <v>240</v>
      </c>
      <c r="AI65" s="61" t="s">
        <v>243</v>
      </c>
      <c r="AJ65" s="61" t="s">
        <v>240</v>
      </c>
      <c r="AK65" s="61">
        <v>2.7777777777777779E-3</v>
      </c>
      <c r="AL65" s="61" t="s">
        <v>243</v>
      </c>
      <c r="AM65" s="61" t="s">
        <v>240</v>
      </c>
      <c r="AN65" s="61" t="s">
        <v>240</v>
      </c>
      <c r="AO65" s="61" t="s">
        <v>240</v>
      </c>
      <c r="AP65" s="61" t="s">
        <v>240</v>
      </c>
      <c r="AQ65" s="61" t="s">
        <v>240</v>
      </c>
      <c r="AR65" s="61" t="s">
        <v>243</v>
      </c>
      <c r="AS65" s="61" t="s">
        <v>240</v>
      </c>
      <c r="AT65" s="61" t="s">
        <v>240</v>
      </c>
      <c r="AU65" s="61">
        <v>0.16111111111111115</v>
      </c>
      <c r="AV65" s="61"/>
      <c r="AW65" s="63" t="str">
        <f>IF(COUNTIFS(STATUS!$K:$K,ABS!AW$8,STATUS!$B:$B,ABS!$C65,STATUS!$E:$E,"5555-FOLGA")&gt;0,"FO",IF(COUNTIFS(BASE!$A:$A,ABS!AW$8,BASE!$G:$G,ABS!$B65,BASE!$K:$K,"")&gt;0,"",IF(COUNTIFS(BASE!$A:$A,ABS!AW$8,BASE!$G:$G,ABS!$B65)=0,"",IF(SUMIFS(BASE!$AB:$AB,BASE!$A:$A,ABS!AW$8,BASE!$G:$G,ABS!$B65)=0,"P",SUMIFS(BASE!$AB:$AB,BASE!$A:$A,ABS!AW$8,BASE!$G:$G,ABS!$B65)))))</f>
        <v/>
      </c>
    </row>
    <row r="66" spans="2:49" s="8" customFormat="1" x14ac:dyDescent="0.25">
      <c r="B66" s="50">
        <v>91352</v>
      </c>
      <c r="C66" s="16" t="str">
        <f>IF($B66="","",VLOOKUP($B66,EQUIPE!$B:$E,2,0))</f>
        <v>JOHNATAN ANDERSON FAGUNDES MACHADO</v>
      </c>
      <c r="D66" s="16" t="str">
        <f>IF($B66="","",VLOOKUP($B66,EQUIPE!$B:$F,5,0))</f>
        <v>ULTRAGAZ FRONT</v>
      </c>
      <c r="E66" s="18">
        <f>IF($B66="","",VLOOKUP($B66,EQUIPE!$B:$E,3,0))</f>
        <v>0.2638888888888889</v>
      </c>
      <c r="F66" s="16" t="str">
        <f>IF($B66="","",VLOOKUP($B66,EQUIPE!$B:$E,4,0))</f>
        <v>TATIANE REGINA DE BARROS</v>
      </c>
      <c r="H66" s="22">
        <f t="shared" si="6"/>
        <v>21</v>
      </c>
      <c r="I66" s="22">
        <f t="shared" si="14"/>
        <v>1</v>
      </c>
      <c r="J66" s="22">
        <f t="shared" si="14"/>
        <v>0</v>
      </c>
      <c r="K66" s="22">
        <f t="shared" si="14"/>
        <v>9</v>
      </c>
      <c r="M66" s="18">
        <f t="shared" si="8"/>
        <v>5.8055555555555554</v>
      </c>
      <c r="N66" s="18">
        <f t="shared" si="9"/>
        <v>0.3888888888888889</v>
      </c>
      <c r="O66" s="19">
        <f t="shared" si="10"/>
        <v>6.6985645933014357E-2</v>
      </c>
      <c r="Q66" s="61" t="s">
        <v>243</v>
      </c>
      <c r="R66" s="61" t="s">
        <v>240</v>
      </c>
      <c r="S66" s="61" t="s">
        <v>240</v>
      </c>
      <c r="T66" s="61" t="s">
        <v>240</v>
      </c>
      <c r="U66" s="61" t="s">
        <v>240</v>
      </c>
      <c r="V66" s="61" t="s">
        <v>243</v>
      </c>
      <c r="W66" s="61" t="s">
        <v>243</v>
      </c>
      <c r="X66" s="61">
        <v>2.2916666666666669E-2</v>
      </c>
      <c r="Y66" s="61">
        <v>9.0277777777777787E-3</v>
      </c>
      <c r="Z66" s="61" t="s">
        <v>240</v>
      </c>
      <c r="AA66" s="61">
        <v>1.1805555555555555E-2</v>
      </c>
      <c r="AB66" s="61">
        <v>4.2361111111111106E-2</v>
      </c>
      <c r="AC66" s="61" t="s">
        <v>243</v>
      </c>
      <c r="AD66" s="61" t="s">
        <v>243</v>
      </c>
      <c r="AE66" s="61" t="s">
        <v>240</v>
      </c>
      <c r="AF66" s="61" t="s">
        <v>240</v>
      </c>
      <c r="AG66" s="61" t="s">
        <v>240</v>
      </c>
      <c r="AH66" s="61" t="s">
        <v>240</v>
      </c>
      <c r="AI66" s="61">
        <v>1.5277777777777777E-2</v>
      </c>
      <c r="AJ66" s="61" t="s">
        <v>243</v>
      </c>
      <c r="AK66" s="61" t="s">
        <v>243</v>
      </c>
      <c r="AL66" s="61">
        <v>2.361111111111111E-2</v>
      </c>
      <c r="AM66" s="61" t="s">
        <v>241</v>
      </c>
      <c r="AN66" s="61" t="s">
        <v>240</v>
      </c>
      <c r="AO66" s="61" t="s">
        <v>240</v>
      </c>
      <c r="AP66" s="61" t="s">
        <v>240</v>
      </c>
      <c r="AQ66" s="61" t="s">
        <v>243</v>
      </c>
      <c r="AR66" s="61" t="s">
        <v>243</v>
      </c>
      <c r="AS66" s="61" t="s">
        <v>240</v>
      </c>
      <c r="AT66" s="61" t="s">
        <v>240</v>
      </c>
      <c r="AU66" s="61" t="s">
        <v>240</v>
      </c>
      <c r="AV66" s="61"/>
      <c r="AW66" s="63" t="str">
        <f>IF(COUNTIFS(STATUS!$K:$K,ABS!AW$8,STATUS!$B:$B,ABS!$C66,STATUS!$E:$E,"5555-FOLGA")&gt;0,"FO",IF(COUNTIFS(BASE!$A:$A,ABS!AW$8,BASE!$G:$G,ABS!$B66,BASE!$K:$K,"")&gt;0,"",IF(COUNTIFS(BASE!$A:$A,ABS!AW$8,BASE!$G:$G,ABS!$B66)=0,"",IF(SUMIFS(BASE!$AB:$AB,BASE!$A:$A,ABS!AW$8,BASE!$G:$G,ABS!$B66)=0,"P",SUMIFS(BASE!$AB:$AB,BASE!$A:$A,ABS!AW$8,BASE!$G:$G,ABS!$B66)))))</f>
        <v/>
      </c>
    </row>
    <row r="67" spans="2:49" s="8" customFormat="1" x14ac:dyDescent="0.25">
      <c r="B67" s="50">
        <v>91179</v>
      </c>
      <c r="C67" s="16" t="str">
        <f>IF($B67="","",VLOOKUP($B67,EQUIPE!$B:$E,2,0))</f>
        <v>JOICE DE JESUS MARCIEL</v>
      </c>
      <c r="D67" s="16" t="str">
        <f>IF($B67="","",VLOOKUP($B67,EQUIPE!$B:$F,5,0))</f>
        <v>ULTRAGAZ FRONT</v>
      </c>
      <c r="E67" s="18">
        <f>IF($B67="","",VLOOKUP($B67,EQUIPE!$B:$E,3,0))</f>
        <v>0.2638888888888889</v>
      </c>
      <c r="F67" s="16" t="str">
        <f>IF($B67="","",VLOOKUP($B67,EQUIPE!$B:$E,4,0))</f>
        <v>MARCELA GOMES DE FARIAS</v>
      </c>
      <c r="H67" s="22">
        <f t="shared" si="6"/>
        <v>26</v>
      </c>
      <c r="I67" s="22">
        <f t="shared" si="14"/>
        <v>0</v>
      </c>
      <c r="J67" s="22">
        <f t="shared" si="14"/>
        <v>0</v>
      </c>
      <c r="K67" s="22">
        <f t="shared" si="14"/>
        <v>5</v>
      </c>
      <c r="M67" s="18">
        <f t="shared" si="8"/>
        <v>6.8611111111111116</v>
      </c>
      <c r="N67" s="18">
        <f t="shared" si="9"/>
        <v>4.3055555555555583E-2</v>
      </c>
      <c r="O67" s="19">
        <f t="shared" si="10"/>
        <v>6.2753036437246997E-3</v>
      </c>
      <c r="Q67" s="61" t="s">
        <v>240</v>
      </c>
      <c r="R67" s="61">
        <v>7.6388888888888886E-3</v>
      </c>
      <c r="S67" s="61" t="s">
        <v>243</v>
      </c>
      <c r="T67" s="61" t="s">
        <v>240</v>
      </c>
      <c r="U67" s="61">
        <v>2.0833333333333333E-3</v>
      </c>
      <c r="V67" s="61" t="s">
        <v>240</v>
      </c>
      <c r="W67" s="61" t="s">
        <v>240</v>
      </c>
      <c r="X67" s="61" t="s">
        <v>240</v>
      </c>
      <c r="Y67" s="61" t="s">
        <v>243</v>
      </c>
      <c r="Z67" s="61" t="s">
        <v>240</v>
      </c>
      <c r="AA67" s="61">
        <v>6.9444444444444447E-4</v>
      </c>
      <c r="AB67" s="61" t="s">
        <v>240</v>
      </c>
      <c r="AC67" s="61" t="s">
        <v>240</v>
      </c>
      <c r="AD67" s="61">
        <v>1.1805555555555569E-2</v>
      </c>
      <c r="AE67" s="61" t="s">
        <v>240</v>
      </c>
      <c r="AF67" s="61" t="s">
        <v>243</v>
      </c>
      <c r="AG67" s="61" t="s">
        <v>240</v>
      </c>
      <c r="AH67" s="61">
        <v>3.472222222222222E-3</v>
      </c>
      <c r="AI67" s="61">
        <v>6.9444444444444447E-4</v>
      </c>
      <c r="AJ67" s="61">
        <v>4.1666666666666666E-3</v>
      </c>
      <c r="AK67" s="61" t="s">
        <v>240</v>
      </c>
      <c r="AL67" s="61" t="s">
        <v>243</v>
      </c>
      <c r="AM67" s="61" t="s">
        <v>240</v>
      </c>
      <c r="AN67" s="61" t="s">
        <v>240</v>
      </c>
      <c r="AO67" s="61">
        <v>6.9444444444444447E-4</v>
      </c>
      <c r="AP67" s="61">
        <v>4.8611111111110938E-3</v>
      </c>
      <c r="AQ67" s="61" t="s">
        <v>240</v>
      </c>
      <c r="AR67" s="61" t="s">
        <v>243</v>
      </c>
      <c r="AS67" s="61" t="s">
        <v>240</v>
      </c>
      <c r="AT67" s="61" t="s">
        <v>240</v>
      </c>
      <c r="AU67" s="61">
        <v>6.9444444444444753E-3</v>
      </c>
      <c r="AV67" s="61"/>
      <c r="AW67" s="63" t="str">
        <f>IF(COUNTIFS(STATUS!$K:$K,ABS!AW$8,STATUS!$B:$B,ABS!$C67,STATUS!$E:$E,"5555-FOLGA")&gt;0,"FO",IF(COUNTIFS(BASE!$A:$A,ABS!AW$8,BASE!$G:$G,ABS!$B67,BASE!$K:$K,"")&gt;0,"",IF(COUNTIFS(BASE!$A:$A,ABS!AW$8,BASE!$G:$G,ABS!$B67)=0,"",IF(SUMIFS(BASE!$AB:$AB,BASE!$A:$A,ABS!AW$8,BASE!$G:$G,ABS!$B67)=0,"P",SUMIFS(BASE!$AB:$AB,BASE!$A:$A,ABS!AW$8,BASE!$G:$G,ABS!$B67)))))</f>
        <v/>
      </c>
    </row>
    <row r="68" spans="2:49" s="8" customFormat="1" x14ac:dyDescent="0.25">
      <c r="B68" s="50">
        <v>91388</v>
      </c>
      <c r="C68" s="16" t="str">
        <f>IF($B68="","",VLOOKUP($B68,EQUIPE!$B:$E,2,0))</f>
        <v>JULIANA SILVA DOS SANTOS</v>
      </c>
      <c r="D68" s="16" t="str">
        <f>IF($B68="","",VLOOKUP($B68,EQUIPE!$B:$F,5,0))</f>
        <v>ULTRAGAZ FRONT</v>
      </c>
      <c r="E68" s="18">
        <f>IF($B68="","",VLOOKUP($B68,EQUIPE!$B:$E,3,0))</f>
        <v>0.2638888888888889</v>
      </c>
      <c r="F68" s="16" t="str">
        <f>IF($B68="","",VLOOKUP($B68,EQUIPE!$B:$E,4,0))</f>
        <v>MARCELA GOMES DE FARIAS</v>
      </c>
      <c r="H68" s="22">
        <f t="shared" si="6"/>
        <v>25</v>
      </c>
      <c r="I68" s="22">
        <f t="shared" si="14"/>
        <v>0</v>
      </c>
      <c r="J68" s="22">
        <f t="shared" si="14"/>
        <v>0</v>
      </c>
      <c r="K68" s="22">
        <f t="shared" si="14"/>
        <v>6</v>
      </c>
      <c r="M68" s="18">
        <f t="shared" si="8"/>
        <v>6.5972222222222223</v>
      </c>
      <c r="N68" s="18">
        <f t="shared" si="9"/>
        <v>2.7777777777777679E-3</v>
      </c>
      <c r="O68" s="19">
        <f t="shared" si="10"/>
        <v>4.2105263157894587E-4</v>
      </c>
      <c r="Q68" s="61" t="s">
        <v>243</v>
      </c>
      <c r="R68" s="61" t="s">
        <v>240</v>
      </c>
      <c r="S68" s="61" t="s">
        <v>240</v>
      </c>
      <c r="T68" s="61" t="s">
        <v>240</v>
      </c>
      <c r="U68" s="61" t="s">
        <v>240</v>
      </c>
      <c r="V68" s="61" t="s">
        <v>240</v>
      </c>
      <c r="W68" s="61" t="s">
        <v>240</v>
      </c>
      <c r="X68" s="61" t="s">
        <v>243</v>
      </c>
      <c r="Y68" s="61" t="s">
        <v>240</v>
      </c>
      <c r="Z68" s="61" t="s">
        <v>240</v>
      </c>
      <c r="AA68" s="61" t="s">
        <v>240</v>
      </c>
      <c r="AB68" s="61" t="s">
        <v>240</v>
      </c>
      <c r="AC68" s="61" t="s">
        <v>240</v>
      </c>
      <c r="AD68" s="61" t="s">
        <v>243</v>
      </c>
      <c r="AE68" s="61" t="s">
        <v>240</v>
      </c>
      <c r="AF68" s="61" t="s">
        <v>240</v>
      </c>
      <c r="AG68" s="61" t="s">
        <v>240</v>
      </c>
      <c r="AH68" s="61" t="s">
        <v>240</v>
      </c>
      <c r="AI68" s="61" t="s">
        <v>243</v>
      </c>
      <c r="AJ68" s="61" t="s">
        <v>240</v>
      </c>
      <c r="AK68" s="61" t="s">
        <v>240</v>
      </c>
      <c r="AL68" s="61" t="s">
        <v>240</v>
      </c>
      <c r="AM68" s="61" t="s">
        <v>240</v>
      </c>
      <c r="AN68" s="61" t="s">
        <v>243</v>
      </c>
      <c r="AO68" s="61" t="s">
        <v>240</v>
      </c>
      <c r="AP68" s="61">
        <v>2.0833333333333259E-3</v>
      </c>
      <c r="AQ68" s="61">
        <v>6.9444444444444198E-4</v>
      </c>
      <c r="AR68" s="61" t="s">
        <v>240</v>
      </c>
      <c r="AS68" s="61" t="s">
        <v>240</v>
      </c>
      <c r="AT68" s="61" t="s">
        <v>240</v>
      </c>
      <c r="AU68" s="61" t="s">
        <v>243</v>
      </c>
      <c r="AV68" s="61"/>
      <c r="AW68" s="63" t="str">
        <f>IF(COUNTIFS(STATUS!$K:$K,ABS!AW$8,STATUS!$B:$B,ABS!$C68,STATUS!$E:$E,"5555-FOLGA")&gt;0,"FO",IF(COUNTIFS(BASE!$A:$A,ABS!AW$8,BASE!$G:$G,ABS!$B68,BASE!$K:$K,"")&gt;0,"",IF(COUNTIFS(BASE!$A:$A,ABS!AW$8,BASE!$G:$G,ABS!$B68)=0,"",IF(SUMIFS(BASE!$AB:$AB,BASE!$A:$A,ABS!AW$8,BASE!$G:$G,ABS!$B68)=0,"P",SUMIFS(BASE!$AB:$AB,BASE!$A:$A,ABS!AW$8,BASE!$G:$G,ABS!$B68)))))</f>
        <v/>
      </c>
    </row>
    <row r="69" spans="2:49" s="8" customFormat="1" x14ac:dyDescent="0.25">
      <c r="B69" s="50">
        <v>91140</v>
      </c>
      <c r="C69" s="16" t="str">
        <f>IF($B69="","",VLOOKUP($B69,EQUIPE!$B:$E,2,0))</f>
        <v>KARLINE SANTOS BARBOSA</v>
      </c>
      <c r="D69" s="16" t="str">
        <f>IF($B69="","",VLOOKUP($B69,EQUIPE!$B:$F,5,0))</f>
        <v>ULTRAGAZ FRONT</v>
      </c>
      <c r="E69" s="18">
        <f>IF($B69="","",VLOOKUP($B69,EQUIPE!$B:$E,3,0))</f>
        <v>0.2638888888888889</v>
      </c>
      <c r="F69" s="16" t="str">
        <f>IF($B69="","",VLOOKUP($B69,EQUIPE!$B:$E,4,0))</f>
        <v>MARCELA GOMES DE FARIAS</v>
      </c>
      <c r="H69" s="22">
        <f t="shared" si="6"/>
        <v>24</v>
      </c>
      <c r="I69" s="22">
        <f t="shared" ref="I69:K88" si="15">IF($B69="","",COUNTIF($Q69:$AV69,I$7))</f>
        <v>0</v>
      </c>
      <c r="J69" s="22">
        <f t="shared" si="15"/>
        <v>0</v>
      </c>
      <c r="K69" s="22">
        <f t="shared" si="15"/>
        <v>7</v>
      </c>
      <c r="M69" s="18">
        <f t="shared" ref="M69:M123" si="16">IF($B69="","",SUM(H69:J69)*E69)</f>
        <v>6.3333333333333339</v>
      </c>
      <c r="N69" s="18">
        <f t="shared" ref="N69:N123" si="17">IF($B69="","",SUM($Q69:$AV69)+(SUM($I69:$J69)*$E69))</f>
        <v>0.27361111111111114</v>
      </c>
      <c r="O69" s="19">
        <f t="shared" ref="O69:O123" si="18">IF($B69="","",IF(M69=0,0,N69/M69))</f>
        <v>4.3201754385964915E-2</v>
      </c>
      <c r="Q69" s="61" t="s">
        <v>243</v>
      </c>
      <c r="R69" s="61" t="s">
        <v>240</v>
      </c>
      <c r="S69" s="61" t="s">
        <v>243</v>
      </c>
      <c r="T69" s="61" t="s">
        <v>240</v>
      </c>
      <c r="U69" s="61">
        <v>4.8611111111111112E-3</v>
      </c>
      <c r="V69" s="61" t="s">
        <v>240</v>
      </c>
      <c r="W69" s="61" t="s">
        <v>240</v>
      </c>
      <c r="X69" s="61">
        <v>1.388888888888884E-3</v>
      </c>
      <c r="Y69" s="61" t="s">
        <v>243</v>
      </c>
      <c r="Z69" s="61">
        <v>6.9444444444444447E-4</v>
      </c>
      <c r="AA69" s="61">
        <v>6.9444444444444447E-4</v>
      </c>
      <c r="AB69" s="61">
        <v>2.7777777777777779E-3</v>
      </c>
      <c r="AC69" s="61" t="s">
        <v>240</v>
      </c>
      <c r="AD69" s="61" t="s">
        <v>243</v>
      </c>
      <c r="AE69" s="61">
        <v>6.9444444444444198E-4</v>
      </c>
      <c r="AF69" s="61" t="s">
        <v>243</v>
      </c>
      <c r="AG69" s="61">
        <v>2.7777777777777779E-3</v>
      </c>
      <c r="AH69" s="61">
        <v>2.7777777777777779E-3</v>
      </c>
      <c r="AI69" s="61">
        <v>2.361111111111111E-2</v>
      </c>
      <c r="AJ69" s="61" t="s">
        <v>240</v>
      </c>
      <c r="AK69" s="61">
        <v>5.5555555555555558E-3</v>
      </c>
      <c r="AL69" s="61" t="s">
        <v>243</v>
      </c>
      <c r="AM69" s="61">
        <v>2.0833333333333333E-3</v>
      </c>
      <c r="AN69" s="61">
        <v>1.388888888888884E-3</v>
      </c>
      <c r="AO69" s="61" t="s">
        <v>243</v>
      </c>
      <c r="AP69" s="61">
        <v>0.20902777777777776</v>
      </c>
      <c r="AQ69" s="61">
        <v>4.1666666666667074E-3</v>
      </c>
      <c r="AR69" s="61">
        <v>9.7222222222222432E-3</v>
      </c>
      <c r="AS69" s="61">
        <v>6.9444444444444198E-4</v>
      </c>
      <c r="AT69" s="61">
        <v>6.9444444444444198E-4</v>
      </c>
      <c r="AU69" s="61" t="s">
        <v>240</v>
      </c>
      <c r="AV69" s="61"/>
      <c r="AW69" s="63" t="str">
        <f>IF(COUNTIFS(STATUS!$K:$K,ABS!AW$8,STATUS!$B:$B,ABS!$C69,STATUS!$E:$E,"5555-FOLGA")&gt;0,"FO",IF(COUNTIFS(BASE!$A:$A,ABS!AW$8,BASE!$G:$G,ABS!$B69,BASE!$K:$K,"")&gt;0,"",IF(COUNTIFS(BASE!$A:$A,ABS!AW$8,BASE!$G:$G,ABS!$B69)=0,"",IF(SUMIFS(BASE!$AB:$AB,BASE!$A:$A,ABS!AW$8,BASE!$G:$G,ABS!$B69)=0,"P",SUMIFS(BASE!$AB:$AB,BASE!$A:$A,ABS!AW$8,BASE!$G:$G,ABS!$B69)))))</f>
        <v/>
      </c>
    </row>
    <row r="70" spans="2:49" s="8" customFormat="1" x14ac:dyDescent="0.25">
      <c r="B70" s="50">
        <v>91142</v>
      </c>
      <c r="C70" s="16" t="str">
        <f>IF($B70="","",VLOOKUP($B70,EQUIPE!$B:$E,2,0))</f>
        <v>LARISSA APARECIDA MARTINS SILOTE</v>
      </c>
      <c r="D70" s="16" t="str">
        <f>IF($B70="","",VLOOKUP($B70,EQUIPE!$B:$F,5,0))</f>
        <v>ULTRAGAZ FRONT</v>
      </c>
      <c r="E70" s="18">
        <f>IF($B70="","",VLOOKUP($B70,EQUIPE!$B:$E,3,0))</f>
        <v>0.2638888888888889</v>
      </c>
      <c r="F70" s="16" t="str">
        <f>IF($B70="","",VLOOKUP($B70,EQUIPE!$B:$E,4,0))</f>
        <v>MARCELA GOMES DE FARIAS</v>
      </c>
      <c r="H70" s="22">
        <f t="shared" si="6"/>
        <v>5</v>
      </c>
      <c r="I70" s="22">
        <f t="shared" si="15"/>
        <v>2</v>
      </c>
      <c r="J70" s="22">
        <f t="shared" si="15"/>
        <v>0</v>
      </c>
      <c r="K70" s="22">
        <f t="shared" si="15"/>
        <v>1</v>
      </c>
      <c r="M70" s="18">
        <f t="shared" si="16"/>
        <v>1.8472222222222223</v>
      </c>
      <c r="N70" s="18">
        <f t="shared" si="17"/>
        <v>0.6020833333333333</v>
      </c>
      <c r="O70" s="19">
        <f t="shared" si="18"/>
        <v>0.32593984962406014</v>
      </c>
      <c r="Q70" s="61">
        <v>5.4166666666666669E-2</v>
      </c>
      <c r="R70" s="61">
        <v>6.9444444444444441E-3</v>
      </c>
      <c r="S70" s="61" t="s">
        <v>240</v>
      </c>
      <c r="T70" s="61">
        <v>8.3333333333333332E-3</v>
      </c>
      <c r="U70" s="61" t="s">
        <v>241</v>
      </c>
      <c r="V70" s="61" t="s">
        <v>241</v>
      </c>
      <c r="W70" s="61" t="s">
        <v>243</v>
      </c>
      <c r="X70" s="61">
        <v>4.8611111111111112E-3</v>
      </c>
      <c r="Y70" s="61" t="s">
        <v>249</v>
      </c>
      <c r="Z70" s="61" t="s">
        <v>249</v>
      </c>
      <c r="AA70" s="61" t="s">
        <v>249</v>
      </c>
      <c r="AB70" s="61" t="s">
        <v>249</v>
      </c>
      <c r="AC70" s="61" t="s">
        <v>249</v>
      </c>
      <c r="AD70" s="61" t="s">
        <v>249</v>
      </c>
      <c r="AE70" s="61" t="s">
        <v>249</v>
      </c>
      <c r="AF70" s="61" t="s">
        <v>249</v>
      </c>
      <c r="AG70" s="61" t="s">
        <v>249</v>
      </c>
      <c r="AH70" s="61" t="s">
        <v>249</v>
      </c>
      <c r="AI70" s="61" t="s">
        <v>249</v>
      </c>
      <c r="AJ70" s="61" t="s">
        <v>249</v>
      </c>
      <c r="AK70" s="61" t="s">
        <v>249</v>
      </c>
      <c r="AL70" s="61" t="s">
        <v>249</v>
      </c>
      <c r="AM70" s="61" t="s">
        <v>249</v>
      </c>
      <c r="AN70" s="61" t="s">
        <v>249</v>
      </c>
      <c r="AO70" s="61" t="s">
        <v>249</v>
      </c>
      <c r="AP70" s="61" t="s">
        <v>249</v>
      </c>
      <c r="AQ70" s="61" t="s">
        <v>249</v>
      </c>
      <c r="AR70" s="61" t="s">
        <v>249</v>
      </c>
      <c r="AS70" s="61" t="s">
        <v>249</v>
      </c>
      <c r="AT70" s="61" t="s">
        <v>249</v>
      </c>
      <c r="AU70" s="61" t="s">
        <v>249</v>
      </c>
      <c r="AV70" s="61"/>
      <c r="AW70" s="63" t="str">
        <f>IF(COUNTIFS(STATUS!$K:$K,ABS!AW$8,STATUS!$B:$B,ABS!$C70,STATUS!$E:$E,"5555-FOLGA")&gt;0,"FO",IF(COUNTIFS(BASE!$A:$A,ABS!AW$8,BASE!$G:$G,ABS!$B70,BASE!$K:$K,"")&gt;0,"",IF(COUNTIFS(BASE!$A:$A,ABS!AW$8,BASE!$G:$G,ABS!$B70)=0,"",IF(SUMIFS(BASE!$AB:$AB,BASE!$A:$A,ABS!AW$8,BASE!$G:$G,ABS!$B70)=0,"P",SUMIFS(BASE!$AB:$AB,BASE!$A:$A,ABS!AW$8,BASE!$G:$G,ABS!$B70)))))</f>
        <v/>
      </c>
    </row>
    <row r="71" spans="2:49" s="8" customFormat="1" x14ac:dyDescent="0.25">
      <c r="B71" s="50">
        <v>91172</v>
      </c>
      <c r="C71" s="16" t="str">
        <f>IF($B71="","",VLOOKUP($B71,EQUIPE!$B:$E,2,0))</f>
        <v>LUANA DE MORAES SOUZA</v>
      </c>
      <c r="D71" s="16" t="str">
        <f>IF($B71="","",VLOOKUP($B71,EQUIPE!$B:$F,5,0))</f>
        <v>ULTRAGAZ FRONT</v>
      </c>
      <c r="E71" s="18">
        <f>IF($B71="","",VLOOKUP($B71,EQUIPE!$B:$E,3,0))</f>
        <v>0.2638888888888889</v>
      </c>
      <c r="F71" s="16" t="str">
        <f>IF($B71="","",VLOOKUP($B71,EQUIPE!$B:$E,4,0))</f>
        <v>MARCELA GOMES DE FARIAS</v>
      </c>
      <c r="H71" s="22">
        <f t="shared" si="6"/>
        <v>21</v>
      </c>
      <c r="I71" s="22">
        <f t="shared" si="15"/>
        <v>0</v>
      </c>
      <c r="J71" s="22">
        <f t="shared" si="15"/>
        <v>4</v>
      </c>
      <c r="K71" s="22">
        <f t="shared" si="15"/>
        <v>6</v>
      </c>
      <c r="M71" s="18">
        <f t="shared" si="16"/>
        <v>6.5972222222222223</v>
      </c>
      <c r="N71" s="18">
        <f t="shared" si="17"/>
        <v>1.1361111111111111</v>
      </c>
      <c r="O71" s="19">
        <f t="shared" si="18"/>
        <v>0.17221052631578945</v>
      </c>
      <c r="Q71" s="61" t="s">
        <v>243</v>
      </c>
      <c r="R71" s="61">
        <v>6.9444444444444441E-3</v>
      </c>
      <c r="S71" s="61" t="s">
        <v>242</v>
      </c>
      <c r="T71" s="61" t="s">
        <v>243</v>
      </c>
      <c r="U71" s="61" t="s">
        <v>242</v>
      </c>
      <c r="V71" s="61" t="s">
        <v>240</v>
      </c>
      <c r="W71" s="61" t="s">
        <v>240</v>
      </c>
      <c r="X71" s="61" t="s">
        <v>243</v>
      </c>
      <c r="Y71" s="61">
        <v>8.3333333333333332E-3</v>
      </c>
      <c r="Z71" s="61">
        <v>5.5555555555555558E-3</v>
      </c>
      <c r="AA71" s="61" t="s">
        <v>240</v>
      </c>
      <c r="AB71" s="61" t="s">
        <v>240</v>
      </c>
      <c r="AC71" s="61">
        <v>6.2499999999999995E-3</v>
      </c>
      <c r="AD71" s="61" t="s">
        <v>243</v>
      </c>
      <c r="AE71" s="61">
        <v>1.3888888888888895E-2</v>
      </c>
      <c r="AF71" s="61">
        <v>3.472222222222222E-3</v>
      </c>
      <c r="AG71" s="61">
        <v>8.3333333333333332E-3</v>
      </c>
      <c r="AH71" s="61" t="s">
        <v>243</v>
      </c>
      <c r="AI71" s="61">
        <v>1.1111111111111112E-2</v>
      </c>
      <c r="AJ71" s="61" t="s">
        <v>240</v>
      </c>
      <c r="AK71" s="61" t="s">
        <v>240</v>
      </c>
      <c r="AL71" s="61">
        <v>1.1805555555555514E-2</v>
      </c>
      <c r="AM71" s="61">
        <v>4.8611111111111112E-3</v>
      </c>
      <c r="AN71" s="61" t="s">
        <v>240</v>
      </c>
      <c r="AO71" s="61" t="s">
        <v>243</v>
      </c>
      <c r="AP71" s="61" t="s">
        <v>242</v>
      </c>
      <c r="AQ71" s="61" t="s">
        <v>242</v>
      </c>
      <c r="AR71" s="61" t="s">
        <v>240</v>
      </c>
      <c r="AS71" s="61" t="s">
        <v>240</v>
      </c>
      <c r="AT71" s="61" t="s">
        <v>240</v>
      </c>
      <c r="AU71" s="61" t="s">
        <v>240</v>
      </c>
      <c r="AV71" s="61"/>
      <c r="AW71" s="63" t="str">
        <f>IF(COUNTIFS(STATUS!$K:$K,ABS!AW$8,STATUS!$B:$B,ABS!$C71,STATUS!$E:$E,"5555-FOLGA")&gt;0,"FO",IF(COUNTIFS(BASE!$A:$A,ABS!AW$8,BASE!$G:$G,ABS!$B71,BASE!$K:$K,"")&gt;0,"",IF(COUNTIFS(BASE!$A:$A,ABS!AW$8,BASE!$G:$G,ABS!$B71)=0,"",IF(SUMIFS(BASE!$AB:$AB,BASE!$A:$A,ABS!AW$8,BASE!$G:$G,ABS!$B71)=0,"P",SUMIFS(BASE!$AB:$AB,BASE!$A:$A,ABS!AW$8,BASE!$G:$G,ABS!$B71)))))</f>
        <v/>
      </c>
    </row>
    <row r="72" spans="2:49" s="8" customFormat="1" x14ac:dyDescent="0.25">
      <c r="B72" s="50">
        <v>91150</v>
      </c>
      <c r="C72" s="16" t="str">
        <f>IF($B72="","",VLOOKUP($B72,EQUIPE!$B:$E,2,0))</f>
        <v>RAIANE RIBEIRO DA SILVA</v>
      </c>
      <c r="D72" s="16" t="str">
        <f>IF($B72="","",VLOOKUP($B72,EQUIPE!$B:$F,5,0))</f>
        <v>ULTRAGAZ FRONT</v>
      </c>
      <c r="E72" s="18">
        <f>IF($B72="","",VLOOKUP($B72,EQUIPE!$B:$E,3,0))</f>
        <v>0.26388888888888895</v>
      </c>
      <c r="F72" s="16" t="str">
        <f>IF($B72="","",VLOOKUP($B72,EQUIPE!$B:$E,4,0))</f>
        <v>MARCELA GOMES DE FARIAS</v>
      </c>
      <c r="H72" s="22">
        <f t="shared" si="6"/>
        <v>24</v>
      </c>
      <c r="I72" s="22">
        <f t="shared" si="15"/>
        <v>0</v>
      </c>
      <c r="J72" s="22">
        <f t="shared" si="15"/>
        <v>1</v>
      </c>
      <c r="K72" s="22">
        <f t="shared" si="15"/>
        <v>6</v>
      </c>
      <c r="M72" s="18">
        <f t="shared" si="16"/>
        <v>6.5972222222222241</v>
      </c>
      <c r="N72" s="18">
        <f t="shared" si="17"/>
        <v>0.56041666666666645</v>
      </c>
      <c r="O72" s="19">
        <f t="shared" si="18"/>
        <v>8.4947368421052577E-2</v>
      </c>
      <c r="Q72" s="61" t="s">
        <v>243</v>
      </c>
      <c r="R72" s="61" t="s">
        <v>240</v>
      </c>
      <c r="S72" s="61">
        <v>0.21527777777777779</v>
      </c>
      <c r="T72" s="61">
        <v>3.472222222222222E-3</v>
      </c>
      <c r="U72" s="61">
        <v>2.7777777777777779E-3</v>
      </c>
      <c r="V72" s="61">
        <v>6.9444444444444198E-4</v>
      </c>
      <c r="W72" s="61" t="s">
        <v>240</v>
      </c>
      <c r="X72" s="61" t="s">
        <v>243</v>
      </c>
      <c r="Y72" s="61" t="s">
        <v>240</v>
      </c>
      <c r="Z72" s="61" t="s">
        <v>240</v>
      </c>
      <c r="AA72" s="61">
        <v>2.7777777777777779E-3</v>
      </c>
      <c r="AB72" s="61">
        <v>1.388888888888884E-3</v>
      </c>
      <c r="AC72" s="61" t="s">
        <v>240</v>
      </c>
      <c r="AD72" s="61" t="s">
        <v>243</v>
      </c>
      <c r="AE72" s="61">
        <v>4.1666666666666519E-3</v>
      </c>
      <c r="AF72" s="61" t="s">
        <v>243</v>
      </c>
      <c r="AG72" s="61">
        <v>4.8611111111110938E-3</v>
      </c>
      <c r="AH72" s="61">
        <v>3.472222222222222E-3</v>
      </c>
      <c r="AI72" s="61">
        <v>9.0277777777777457E-3</v>
      </c>
      <c r="AJ72" s="61">
        <v>4.8611111111111112E-3</v>
      </c>
      <c r="AK72" s="61">
        <v>5.5555555555555558E-3</v>
      </c>
      <c r="AL72" s="61" t="s">
        <v>243</v>
      </c>
      <c r="AM72" s="61">
        <v>4.8611111111111112E-3</v>
      </c>
      <c r="AN72" s="61" t="s">
        <v>240</v>
      </c>
      <c r="AO72" s="61">
        <v>5.5555555555555358E-3</v>
      </c>
      <c r="AP72" s="61" t="s">
        <v>243</v>
      </c>
      <c r="AQ72" s="61">
        <v>1.388888888888884E-2</v>
      </c>
      <c r="AR72" s="61">
        <v>1.388888888888884E-2</v>
      </c>
      <c r="AS72" s="61" t="s">
        <v>242</v>
      </c>
      <c r="AT72" s="61" t="s">
        <v>240</v>
      </c>
      <c r="AU72" s="61" t="s">
        <v>240</v>
      </c>
      <c r="AV72" s="61"/>
      <c r="AW72" s="63" t="str">
        <f>IF(COUNTIFS(STATUS!$K:$K,ABS!AW$8,STATUS!$B:$B,ABS!$C72,STATUS!$E:$E,"5555-FOLGA")&gt;0,"FO",IF(COUNTIFS(BASE!$A:$A,ABS!AW$8,BASE!$G:$G,ABS!$B72,BASE!$K:$K,"")&gt;0,"",IF(COUNTIFS(BASE!$A:$A,ABS!AW$8,BASE!$G:$G,ABS!$B72)=0,"",IF(SUMIFS(BASE!$AB:$AB,BASE!$A:$A,ABS!AW$8,BASE!$G:$G,ABS!$B72)=0,"P",SUMIFS(BASE!$AB:$AB,BASE!$A:$A,ABS!AW$8,BASE!$G:$G,ABS!$B72)))))</f>
        <v/>
      </c>
    </row>
    <row r="73" spans="2:49" s="8" customFormat="1" x14ac:dyDescent="0.25">
      <c r="B73" s="50">
        <v>91133</v>
      </c>
      <c r="C73" s="16" t="str">
        <f>IF($B73="","",VLOOKUP($B73,EQUIPE!$B:$E,2,0))</f>
        <v>WILLIAM GOMES DA SILVA</v>
      </c>
      <c r="D73" s="16" t="str">
        <f>IF($B73="","",VLOOKUP($B73,EQUIPE!$B:$F,5,0))</f>
        <v>ULTRAGAZ FRONT</v>
      </c>
      <c r="E73" s="18">
        <f>IF($B73="","",VLOOKUP($B73,EQUIPE!$B:$E,3,0))</f>
        <v>0.2638888888888889</v>
      </c>
      <c r="F73" s="16" t="str">
        <f>IF($B73="","",VLOOKUP($B73,EQUIPE!$B:$E,4,0))</f>
        <v>MARCELA GOMES DE FARIAS</v>
      </c>
      <c r="H73" s="22">
        <f t="shared" si="6"/>
        <v>25</v>
      </c>
      <c r="I73" s="22">
        <f t="shared" si="15"/>
        <v>0</v>
      </c>
      <c r="J73" s="22">
        <f t="shared" si="15"/>
        <v>0</v>
      </c>
      <c r="K73" s="22">
        <f t="shared" si="15"/>
        <v>4</v>
      </c>
      <c r="M73" s="18">
        <f t="shared" si="16"/>
        <v>6.5972222222222223</v>
      </c>
      <c r="N73" s="18">
        <f t="shared" si="17"/>
        <v>0.21111111111111111</v>
      </c>
      <c r="O73" s="19">
        <f t="shared" si="18"/>
        <v>3.2000000000000001E-2</v>
      </c>
      <c r="Q73" s="61" t="s">
        <v>240</v>
      </c>
      <c r="R73" s="61">
        <v>0.16111111111111112</v>
      </c>
      <c r="S73" s="61" t="s">
        <v>240</v>
      </c>
      <c r="T73" s="61" t="s">
        <v>240</v>
      </c>
      <c r="U73" s="61">
        <v>1.1111111111111112E-2</v>
      </c>
      <c r="V73" s="61" t="s">
        <v>240</v>
      </c>
      <c r="W73" s="61" t="s">
        <v>243</v>
      </c>
      <c r="X73" s="61">
        <v>2.0138888888888873E-2</v>
      </c>
      <c r="Y73" s="61" t="s">
        <v>240</v>
      </c>
      <c r="Z73" s="61" t="s">
        <v>240</v>
      </c>
      <c r="AA73" s="61">
        <v>6.9444444444444447E-4</v>
      </c>
      <c r="AB73" s="61">
        <v>7.6388888888888886E-3</v>
      </c>
      <c r="AC73" s="61">
        <v>4.8611111111111112E-3</v>
      </c>
      <c r="AD73" s="61" t="s">
        <v>243</v>
      </c>
      <c r="AE73" s="61" t="s">
        <v>240</v>
      </c>
      <c r="AF73" s="61">
        <v>5.5555555555555558E-3</v>
      </c>
      <c r="AG73" s="61" t="s">
        <v>240</v>
      </c>
      <c r="AH73" s="61" t="s">
        <v>240</v>
      </c>
      <c r="AI73" s="61" t="s">
        <v>240</v>
      </c>
      <c r="AJ73" s="61" t="s">
        <v>240</v>
      </c>
      <c r="AK73" s="61" t="s">
        <v>243</v>
      </c>
      <c r="AL73" s="61" t="s">
        <v>240</v>
      </c>
      <c r="AM73" s="61" t="s">
        <v>240</v>
      </c>
      <c r="AN73" s="61" t="s">
        <v>240</v>
      </c>
      <c r="AO73" s="61" t="s">
        <v>240</v>
      </c>
      <c r="AP73" s="61" t="s">
        <v>240</v>
      </c>
      <c r="AQ73" s="61" t="s">
        <v>240</v>
      </c>
      <c r="AR73" s="61" t="s">
        <v>243</v>
      </c>
      <c r="AS73" s="61" t="s">
        <v>240</v>
      </c>
      <c r="AT73" s="61" t="s">
        <v>250</v>
      </c>
      <c r="AU73" s="61" t="s">
        <v>250</v>
      </c>
      <c r="AV73" s="61"/>
      <c r="AW73" s="63" t="str">
        <f>IF(COUNTIFS(STATUS!$K:$K,ABS!AW$8,STATUS!$B:$B,ABS!$C73,STATUS!$E:$E,"5555-FOLGA")&gt;0,"FO",IF(COUNTIFS(BASE!$A:$A,ABS!AW$8,BASE!$G:$G,ABS!$B73,BASE!$K:$K,"")&gt;0,"",IF(COUNTIFS(BASE!$A:$A,ABS!AW$8,BASE!$G:$G,ABS!$B73)=0,"",IF(SUMIFS(BASE!$AB:$AB,BASE!$A:$A,ABS!AW$8,BASE!$G:$G,ABS!$B73)=0,"P",SUMIFS(BASE!$AB:$AB,BASE!$A:$A,ABS!AW$8,BASE!$G:$G,ABS!$B73)))))</f>
        <v/>
      </c>
    </row>
    <row r="74" spans="2:49" s="8" customFormat="1" x14ac:dyDescent="0.25">
      <c r="B74" s="50">
        <v>91216</v>
      </c>
      <c r="C74" s="16" t="str">
        <f>IF($B74="","",VLOOKUP($B74,EQUIPE!$B:$E,2,0))</f>
        <v>BRUNO FELIX DOS SANTOS</v>
      </c>
      <c r="D74" s="16" t="str">
        <f>IF($B74="","",VLOOKUP($B74,EQUIPE!$B:$F,5,0))</f>
        <v>ULTRAGAZ BO</v>
      </c>
      <c r="E74" s="18">
        <f>IF($B74="","",VLOOKUP($B74,EQUIPE!$B:$E,3,0))</f>
        <v>0.2638888888888889</v>
      </c>
      <c r="F74" s="16" t="str">
        <f>IF($B74="","",VLOOKUP($B74,EQUIPE!$B:$E,4,0))</f>
        <v>DAIATRIZ DO NASCIMENTO</v>
      </c>
      <c r="H74" s="22">
        <f t="shared" si="6"/>
        <v>26</v>
      </c>
      <c r="I74" s="22">
        <f t="shared" si="15"/>
        <v>0</v>
      </c>
      <c r="J74" s="22">
        <f t="shared" si="15"/>
        <v>1</v>
      </c>
      <c r="K74" s="22">
        <f t="shared" si="15"/>
        <v>4</v>
      </c>
      <c r="M74" s="18">
        <f t="shared" si="16"/>
        <v>7.125</v>
      </c>
      <c r="N74" s="18">
        <f t="shared" si="17"/>
        <v>0.27986111111111112</v>
      </c>
      <c r="O74" s="19">
        <f t="shared" si="18"/>
        <v>3.9278752436647177E-2</v>
      </c>
      <c r="Q74" s="61" t="s">
        <v>240</v>
      </c>
      <c r="R74" s="61" t="s">
        <v>240</v>
      </c>
      <c r="S74" s="61" t="s">
        <v>240</v>
      </c>
      <c r="T74" s="61" t="s">
        <v>240</v>
      </c>
      <c r="U74" s="61" t="s">
        <v>240</v>
      </c>
      <c r="V74" s="61" t="s">
        <v>240</v>
      </c>
      <c r="W74" s="61" t="s">
        <v>243</v>
      </c>
      <c r="X74" s="61" t="s">
        <v>240</v>
      </c>
      <c r="Y74" s="61" t="s">
        <v>240</v>
      </c>
      <c r="Z74" s="61" t="s">
        <v>240</v>
      </c>
      <c r="AA74" s="61">
        <v>1.3888888888888889E-3</v>
      </c>
      <c r="AB74" s="61" t="s">
        <v>240</v>
      </c>
      <c r="AC74" s="61" t="s">
        <v>240</v>
      </c>
      <c r="AD74" s="61" t="s">
        <v>243</v>
      </c>
      <c r="AE74" s="61" t="s">
        <v>240</v>
      </c>
      <c r="AF74" s="61" t="s">
        <v>240</v>
      </c>
      <c r="AG74" s="61" t="s">
        <v>240</v>
      </c>
      <c r="AH74" s="61" t="s">
        <v>240</v>
      </c>
      <c r="AI74" s="61">
        <v>1.4583333333333332E-2</v>
      </c>
      <c r="AJ74" s="61" t="s">
        <v>242</v>
      </c>
      <c r="AK74" s="61" t="s">
        <v>243</v>
      </c>
      <c r="AL74" s="61" t="s">
        <v>240</v>
      </c>
      <c r="AM74" s="61" t="s">
        <v>240</v>
      </c>
      <c r="AN74" s="61" t="s">
        <v>240</v>
      </c>
      <c r="AO74" s="61" t="s">
        <v>240</v>
      </c>
      <c r="AP74" s="61" t="s">
        <v>240</v>
      </c>
      <c r="AQ74" s="61" t="s">
        <v>240</v>
      </c>
      <c r="AR74" s="61" t="s">
        <v>243</v>
      </c>
      <c r="AS74" s="61" t="s">
        <v>240</v>
      </c>
      <c r="AT74" s="61" t="s">
        <v>240</v>
      </c>
      <c r="AU74" s="61" t="s">
        <v>240</v>
      </c>
      <c r="AV74" s="61"/>
      <c r="AW74" s="63" t="str">
        <f>IF(COUNTIFS(STATUS!$K:$K,ABS!AW$8,STATUS!$B:$B,ABS!$C74,STATUS!$E:$E,"5555-FOLGA")&gt;0,"FO",IF(COUNTIFS(BASE!$A:$A,ABS!AW$8,BASE!$G:$G,ABS!$B74,BASE!$K:$K,"")&gt;0,"",IF(COUNTIFS(BASE!$A:$A,ABS!AW$8,BASE!$G:$G,ABS!$B74)=0,"",IF(SUMIFS(BASE!$AB:$AB,BASE!$A:$A,ABS!AW$8,BASE!$G:$G,ABS!$B74)=0,"P",SUMIFS(BASE!$AB:$AB,BASE!$A:$A,ABS!AW$8,BASE!$G:$G,ABS!$B74)))))</f>
        <v/>
      </c>
    </row>
    <row r="75" spans="2:49" s="8" customFormat="1" x14ac:dyDescent="0.25">
      <c r="B75" s="50">
        <v>91396</v>
      </c>
      <c r="C75" s="16" t="str">
        <f>IF($B75="","",VLOOKUP($B75,EQUIPE!$B:$E,2,0))</f>
        <v>DANIELA MARIA DOS SANTOS</v>
      </c>
      <c r="D75" s="16" t="str">
        <f>IF($B75="","",VLOOKUP($B75,EQUIPE!$B:$F,5,0))</f>
        <v>ULTRAGAZ BO</v>
      </c>
      <c r="E75" s="18">
        <f>IF($B75="","",VLOOKUP($B75,EQUIPE!$B:$E,3,0))</f>
        <v>0.26388888888888895</v>
      </c>
      <c r="F75" s="16" t="str">
        <f>IF($B75="","",VLOOKUP($B75,EQUIPE!$B:$E,4,0))</f>
        <v>DAIATRIZ DO NASCIMENTO</v>
      </c>
      <c r="H75" s="22">
        <f t="shared" si="6"/>
        <v>27</v>
      </c>
      <c r="I75" s="22">
        <f t="shared" si="15"/>
        <v>0</v>
      </c>
      <c r="J75" s="22">
        <f t="shared" si="15"/>
        <v>0</v>
      </c>
      <c r="K75" s="22">
        <f t="shared" si="15"/>
        <v>4</v>
      </c>
      <c r="M75" s="18">
        <f t="shared" si="16"/>
        <v>7.1250000000000018</v>
      </c>
      <c r="N75" s="18">
        <f t="shared" si="17"/>
        <v>1.3194444444444477E-2</v>
      </c>
      <c r="O75" s="19">
        <f t="shared" si="18"/>
        <v>1.851851851851856E-3</v>
      </c>
      <c r="Q75" s="61" t="s">
        <v>240</v>
      </c>
      <c r="R75" s="61" t="s">
        <v>240</v>
      </c>
      <c r="S75" s="61" t="s">
        <v>240</v>
      </c>
      <c r="T75" s="61" t="s">
        <v>240</v>
      </c>
      <c r="U75" s="61" t="s">
        <v>240</v>
      </c>
      <c r="V75" s="61" t="s">
        <v>240</v>
      </c>
      <c r="W75" s="61" t="s">
        <v>243</v>
      </c>
      <c r="X75" s="61">
        <v>6.2500000000000333E-3</v>
      </c>
      <c r="Y75" s="61" t="s">
        <v>240</v>
      </c>
      <c r="Z75" s="61" t="s">
        <v>240</v>
      </c>
      <c r="AA75" s="61" t="s">
        <v>240</v>
      </c>
      <c r="AB75" s="61" t="s">
        <v>240</v>
      </c>
      <c r="AC75" s="61" t="s">
        <v>240</v>
      </c>
      <c r="AD75" s="61" t="s">
        <v>243</v>
      </c>
      <c r="AE75" s="61" t="s">
        <v>240</v>
      </c>
      <c r="AF75" s="61" t="s">
        <v>240</v>
      </c>
      <c r="AG75" s="61" t="s">
        <v>240</v>
      </c>
      <c r="AH75" s="61" t="s">
        <v>240</v>
      </c>
      <c r="AI75" s="61" t="s">
        <v>240</v>
      </c>
      <c r="AJ75" s="61" t="s">
        <v>240</v>
      </c>
      <c r="AK75" s="61" t="s">
        <v>243</v>
      </c>
      <c r="AL75" s="61">
        <v>6.9444444444444441E-3</v>
      </c>
      <c r="AM75" s="61" t="s">
        <v>240</v>
      </c>
      <c r="AN75" s="61" t="s">
        <v>240</v>
      </c>
      <c r="AO75" s="61" t="s">
        <v>240</v>
      </c>
      <c r="AP75" s="61" t="s">
        <v>240</v>
      </c>
      <c r="AQ75" s="61" t="s">
        <v>240</v>
      </c>
      <c r="AR75" s="61" t="s">
        <v>243</v>
      </c>
      <c r="AS75" s="61" t="s">
        <v>240</v>
      </c>
      <c r="AT75" s="61" t="s">
        <v>240</v>
      </c>
      <c r="AU75" s="61" t="s">
        <v>240</v>
      </c>
      <c r="AV75" s="61"/>
      <c r="AW75" s="63" t="str">
        <f>IF(COUNTIFS(STATUS!$K:$K,ABS!AW$8,STATUS!$B:$B,ABS!$C75,STATUS!$E:$E,"5555-FOLGA")&gt;0,"FO",IF(COUNTIFS(BASE!$A:$A,ABS!AW$8,BASE!$G:$G,ABS!$B75,BASE!$K:$K,"")&gt;0,"",IF(COUNTIFS(BASE!$A:$A,ABS!AW$8,BASE!$G:$G,ABS!$B75)=0,"",IF(SUMIFS(BASE!$AB:$AB,BASE!$A:$A,ABS!AW$8,BASE!$G:$G,ABS!$B75)=0,"P",SUMIFS(BASE!$AB:$AB,BASE!$A:$A,ABS!AW$8,BASE!$G:$G,ABS!$B75)))))</f>
        <v/>
      </c>
    </row>
    <row r="76" spans="2:49" s="8" customFormat="1" x14ac:dyDescent="0.25">
      <c r="B76" s="50">
        <v>91395</v>
      </c>
      <c r="C76" s="16" t="str">
        <f>IF($B76="","",VLOOKUP($B76,EQUIPE!$B:$E,2,0))</f>
        <v>ED CARLOS RODRIGUES GUIMARÃES SANTOS</v>
      </c>
      <c r="D76" s="16" t="str">
        <f>IF($B76="","",VLOOKUP($B76,EQUIPE!$B:$F,5,0))</f>
        <v>ULTRAGAZ BO</v>
      </c>
      <c r="E76" s="18">
        <f>IF($B76="","",VLOOKUP($B76,EQUIPE!$B:$E,3,0))</f>
        <v>0.26388888888888895</v>
      </c>
      <c r="F76" s="16" t="str">
        <f>IF($B76="","",VLOOKUP($B76,EQUIPE!$B:$E,4,0))</f>
        <v>DAIATRIZ DO NASCIMENTO</v>
      </c>
      <c r="H76" s="22">
        <f t="shared" si="6"/>
        <v>26</v>
      </c>
      <c r="I76" s="22">
        <f t="shared" si="15"/>
        <v>1</v>
      </c>
      <c r="J76" s="22">
        <f t="shared" si="15"/>
        <v>0</v>
      </c>
      <c r="K76" s="22">
        <f t="shared" si="15"/>
        <v>4</v>
      </c>
      <c r="M76" s="18">
        <f t="shared" si="16"/>
        <v>7.1250000000000018</v>
      </c>
      <c r="N76" s="18">
        <f t="shared" si="17"/>
        <v>0.29495370370370377</v>
      </c>
      <c r="O76" s="19">
        <f t="shared" si="18"/>
        <v>4.1397011046133851E-2</v>
      </c>
      <c r="Q76" s="61" t="s">
        <v>240</v>
      </c>
      <c r="R76" s="61">
        <v>1.8981481481481488E-3</v>
      </c>
      <c r="S76" s="61" t="s">
        <v>241</v>
      </c>
      <c r="T76" s="61" t="s">
        <v>240</v>
      </c>
      <c r="U76" s="61" t="s">
        <v>240</v>
      </c>
      <c r="V76" s="61" t="s">
        <v>240</v>
      </c>
      <c r="W76" s="61" t="s">
        <v>243</v>
      </c>
      <c r="X76" s="61" t="s">
        <v>240</v>
      </c>
      <c r="Y76" s="61" t="s">
        <v>240</v>
      </c>
      <c r="Z76" s="61" t="s">
        <v>240</v>
      </c>
      <c r="AA76" s="61" t="s">
        <v>240</v>
      </c>
      <c r="AB76" s="61" t="s">
        <v>240</v>
      </c>
      <c r="AC76" s="61">
        <v>9.0277777777778012E-3</v>
      </c>
      <c r="AD76" s="61" t="s">
        <v>243</v>
      </c>
      <c r="AE76" s="61" t="s">
        <v>240</v>
      </c>
      <c r="AF76" s="61" t="s">
        <v>240</v>
      </c>
      <c r="AG76" s="61" t="s">
        <v>240</v>
      </c>
      <c r="AH76" s="61">
        <v>3.472222222222222E-3</v>
      </c>
      <c r="AI76" s="61">
        <v>2.7777777777777679E-3</v>
      </c>
      <c r="AJ76" s="61" t="s">
        <v>240</v>
      </c>
      <c r="AK76" s="61" t="s">
        <v>243</v>
      </c>
      <c r="AL76" s="61">
        <v>1.3888888888888889E-3</v>
      </c>
      <c r="AM76" s="61">
        <v>3.472222222222222E-3</v>
      </c>
      <c r="AN76" s="61" t="s">
        <v>240</v>
      </c>
      <c r="AO76" s="61" t="s">
        <v>240</v>
      </c>
      <c r="AP76" s="61" t="s">
        <v>240</v>
      </c>
      <c r="AQ76" s="61">
        <v>4.8611111111110938E-3</v>
      </c>
      <c r="AR76" s="61" t="s">
        <v>243</v>
      </c>
      <c r="AS76" s="61">
        <v>4.1666666666666519E-3</v>
      </c>
      <c r="AT76" s="61" t="s">
        <v>240</v>
      </c>
      <c r="AU76" s="61" t="s">
        <v>240</v>
      </c>
      <c r="AV76" s="61"/>
      <c r="AW76" s="63" t="str">
        <f>IF(COUNTIFS(STATUS!$K:$K,ABS!AW$8,STATUS!$B:$B,ABS!$C76,STATUS!$E:$E,"5555-FOLGA")&gt;0,"FO",IF(COUNTIFS(BASE!$A:$A,ABS!AW$8,BASE!$G:$G,ABS!$B76,BASE!$K:$K,"")&gt;0,"",IF(COUNTIFS(BASE!$A:$A,ABS!AW$8,BASE!$G:$G,ABS!$B76)=0,"",IF(SUMIFS(BASE!$AB:$AB,BASE!$A:$A,ABS!AW$8,BASE!$G:$G,ABS!$B76)=0,"P",SUMIFS(BASE!$AB:$AB,BASE!$A:$A,ABS!AW$8,BASE!$G:$G,ABS!$B76)))))</f>
        <v/>
      </c>
    </row>
    <row r="77" spans="2:49" s="8" customFormat="1" x14ac:dyDescent="0.25">
      <c r="B77" s="50">
        <v>91320</v>
      </c>
      <c r="C77" s="16" t="str">
        <f>IF($B77="","",VLOOKUP($B77,EQUIPE!$B:$E,2,0))</f>
        <v xml:space="preserve">GISLAINEY KELLY DE SOUZA SILVA </v>
      </c>
      <c r="D77" s="16" t="str">
        <f>IF($B77="","",VLOOKUP($B77,EQUIPE!$B:$F,5,0))</f>
        <v>ULTRAGAZ BO</v>
      </c>
      <c r="E77" s="18">
        <f>IF($B77="","",VLOOKUP($B77,EQUIPE!$B:$E,3,0))</f>
        <v>0.26388888888888895</v>
      </c>
      <c r="F77" s="16" t="str">
        <f>IF($B77="","",VLOOKUP($B77,EQUIPE!$B:$E,4,0))</f>
        <v>DAIATRIZ DO NASCIMENTO</v>
      </c>
      <c r="H77" s="22">
        <f t="shared" si="6"/>
        <v>26</v>
      </c>
      <c r="I77" s="22">
        <f t="shared" si="15"/>
        <v>0</v>
      </c>
      <c r="J77" s="22">
        <f t="shared" si="15"/>
        <v>0</v>
      </c>
      <c r="K77" s="22">
        <f t="shared" si="15"/>
        <v>5</v>
      </c>
      <c r="M77" s="18">
        <f t="shared" si="16"/>
        <v>6.8611111111111125</v>
      </c>
      <c r="N77" s="18">
        <f t="shared" si="17"/>
        <v>4.1666666666666545E-3</v>
      </c>
      <c r="O77" s="19">
        <f t="shared" si="18"/>
        <v>6.0728744939271063E-4</v>
      </c>
      <c r="Q77" s="61" t="s">
        <v>243</v>
      </c>
      <c r="R77" s="61" t="s">
        <v>240</v>
      </c>
      <c r="S77" s="61" t="s">
        <v>240</v>
      </c>
      <c r="T77" s="61">
        <v>6.9444444444444447E-4</v>
      </c>
      <c r="U77" s="61" t="s">
        <v>240</v>
      </c>
      <c r="V77" s="61" t="s">
        <v>240</v>
      </c>
      <c r="W77" s="61" t="s">
        <v>243</v>
      </c>
      <c r="X77" s="61" t="s">
        <v>240</v>
      </c>
      <c r="Y77" s="61" t="s">
        <v>240</v>
      </c>
      <c r="Z77" s="61" t="s">
        <v>240</v>
      </c>
      <c r="AA77" s="61" t="s">
        <v>240</v>
      </c>
      <c r="AB77" s="61" t="s">
        <v>240</v>
      </c>
      <c r="AC77" s="61" t="s">
        <v>240</v>
      </c>
      <c r="AD77" s="61" t="s">
        <v>243</v>
      </c>
      <c r="AE77" s="61" t="s">
        <v>240</v>
      </c>
      <c r="AF77" s="61" t="s">
        <v>240</v>
      </c>
      <c r="AG77" s="61" t="s">
        <v>240</v>
      </c>
      <c r="AH77" s="61" t="s">
        <v>240</v>
      </c>
      <c r="AI77" s="61">
        <v>6.9444444444444198E-4</v>
      </c>
      <c r="AJ77" s="61" t="s">
        <v>240</v>
      </c>
      <c r="AK77" s="61" t="s">
        <v>243</v>
      </c>
      <c r="AL77" s="61" t="s">
        <v>240</v>
      </c>
      <c r="AM77" s="61" t="s">
        <v>240</v>
      </c>
      <c r="AN77" s="61" t="s">
        <v>240</v>
      </c>
      <c r="AO77" s="61" t="s">
        <v>240</v>
      </c>
      <c r="AP77" s="61" t="s">
        <v>240</v>
      </c>
      <c r="AQ77" s="61">
        <v>1.388888888888884E-3</v>
      </c>
      <c r="AR77" s="61" t="s">
        <v>243</v>
      </c>
      <c r="AS77" s="61" t="s">
        <v>240</v>
      </c>
      <c r="AT77" s="61" t="s">
        <v>240</v>
      </c>
      <c r="AU77" s="61">
        <v>1.388888888888884E-3</v>
      </c>
      <c r="AV77" s="61"/>
      <c r="AW77" s="63" t="str">
        <f>IF(COUNTIFS(STATUS!$K:$K,ABS!AW$8,STATUS!$B:$B,ABS!$C77,STATUS!$E:$E,"5555-FOLGA")&gt;0,"FO",IF(COUNTIFS(BASE!$A:$A,ABS!AW$8,BASE!$G:$G,ABS!$B77,BASE!$K:$K,"")&gt;0,"",IF(COUNTIFS(BASE!$A:$A,ABS!AW$8,BASE!$G:$G,ABS!$B77)=0,"",IF(SUMIFS(BASE!$AB:$AB,BASE!$A:$A,ABS!AW$8,BASE!$G:$G,ABS!$B77)=0,"P",SUMIFS(BASE!$AB:$AB,BASE!$A:$A,ABS!AW$8,BASE!$G:$G,ABS!$B77)))))</f>
        <v/>
      </c>
    </row>
    <row r="78" spans="2:49" s="8" customFormat="1" x14ac:dyDescent="0.25">
      <c r="B78" s="50">
        <v>91152</v>
      </c>
      <c r="C78" s="16" t="str">
        <f>IF($B78="","",VLOOKUP($B78,EQUIPE!$B:$E,2,0))</f>
        <v>HELLEN CASSIA MEDRADO DOS SANTOS</v>
      </c>
      <c r="D78" s="16" t="str">
        <f>IF($B78="","",VLOOKUP($B78,EQUIPE!$B:$F,5,0))</f>
        <v>ULTRAGAZ BO</v>
      </c>
      <c r="E78" s="18">
        <f>IF($B78="","",VLOOKUP($B78,EQUIPE!$B:$E,3,0))</f>
        <v>0.26388888888888895</v>
      </c>
      <c r="F78" s="16" t="str">
        <f>IF($B78="","",VLOOKUP($B78,EQUIPE!$B:$E,4,0))</f>
        <v>DAIATRIZ DO NASCIMENTO</v>
      </c>
      <c r="H78" s="22">
        <f t="shared" si="6"/>
        <v>26</v>
      </c>
      <c r="I78" s="22">
        <f t="shared" si="15"/>
        <v>0</v>
      </c>
      <c r="J78" s="22">
        <f t="shared" si="15"/>
        <v>0</v>
      </c>
      <c r="K78" s="22">
        <f t="shared" si="15"/>
        <v>5</v>
      </c>
      <c r="M78" s="18">
        <f t="shared" si="16"/>
        <v>6.8611111111111125</v>
      </c>
      <c r="N78" s="18">
        <f t="shared" si="17"/>
        <v>1.3888888888889075E-2</v>
      </c>
      <c r="O78" s="19">
        <f t="shared" si="18"/>
        <v>2.0242914979757354E-3</v>
      </c>
      <c r="Q78" s="61" t="s">
        <v>243</v>
      </c>
      <c r="R78" s="61" t="s">
        <v>240</v>
      </c>
      <c r="S78" s="61" t="s">
        <v>240</v>
      </c>
      <c r="T78" s="61" t="s">
        <v>240</v>
      </c>
      <c r="U78" s="61" t="s">
        <v>240</v>
      </c>
      <c r="V78" s="61" t="s">
        <v>240</v>
      </c>
      <c r="W78" s="61" t="s">
        <v>243</v>
      </c>
      <c r="X78" s="61">
        <v>2.0833333333333814E-3</v>
      </c>
      <c r="Y78" s="61" t="s">
        <v>240</v>
      </c>
      <c r="Z78" s="61" t="s">
        <v>240</v>
      </c>
      <c r="AA78" s="61" t="s">
        <v>240</v>
      </c>
      <c r="AB78" s="61" t="s">
        <v>240</v>
      </c>
      <c r="AC78" s="61" t="s">
        <v>240</v>
      </c>
      <c r="AD78" s="61" t="s">
        <v>243</v>
      </c>
      <c r="AE78" s="61" t="s">
        <v>240</v>
      </c>
      <c r="AF78" s="61" t="s">
        <v>240</v>
      </c>
      <c r="AG78" s="61" t="s">
        <v>240</v>
      </c>
      <c r="AH78" s="61">
        <v>4.1666666666666666E-3</v>
      </c>
      <c r="AI78" s="61">
        <v>2.7777777777777679E-3</v>
      </c>
      <c r="AJ78" s="61">
        <v>2.0833333333333814E-3</v>
      </c>
      <c r="AK78" s="61" t="s">
        <v>243</v>
      </c>
      <c r="AL78" s="61" t="s">
        <v>240</v>
      </c>
      <c r="AM78" s="61" t="s">
        <v>240</v>
      </c>
      <c r="AN78" s="61" t="s">
        <v>240</v>
      </c>
      <c r="AO78" s="61" t="s">
        <v>240</v>
      </c>
      <c r="AP78" s="61">
        <v>6.9444444444449749E-4</v>
      </c>
      <c r="AQ78" s="61" t="s">
        <v>240</v>
      </c>
      <c r="AR78" s="61" t="s">
        <v>243</v>
      </c>
      <c r="AS78" s="61">
        <v>2.0833333333333814E-3</v>
      </c>
      <c r="AT78" s="61" t="s">
        <v>240</v>
      </c>
      <c r="AU78" s="61" t="s">
        <v>240</v>
      </c>
      <c r="AV78" s="61"/>
      <c r="AW78" s="63" t="str">
        <f>IF(COUNTIFS(STATUS!$K:$K,ABS!AW$8,STATUS!$B:$B,ABS!$C78,STATUS!$E:$E,"5555-FOLGA")&gt;0,"FO",IF(COUNTIFS(BASE!$A:$A,ABS!AW$8,BASE!$G:$G,ABS!$B78,BASE!$K:$K,"")&gt;0,"",IF(COUNTIFS(BASE!$A:$A,ABS!AW$8,BASE!$G:$G,ABS!$B78)=0,"",IF(SUMIFS(BASE!$AB:$AB,BASE!$A:$A,ABS!AW$8,BASE!$G:$G,ABS!$B78)=0,"P",SUMIFS(BASE!$AB:$AB,BASE!$A:$A,ABS!AW$8,BASE!$G:$G,ABS!$B78)))))</f>
        <v/>
      </c>
    </row>
    <row r="79" spans="2:49" s="8" customFormat="1" x14ac:dyDescent="0.25">
      <c r="B79" s="50">
        <v>91399</v>
      </c>
      <c r="C79" s="16" t="str">
        <f>IF($B79="","",VLOOKUP($B79,EQUIPE!$B:$E,2,0))</f>
        <v xml:space="preserve">JUCELIA SANTOS DE SOUZA </v>
      </c>
      <c r="D79" s="16" t="str">
        <f>IF($B79="","",VLOOKUP($B79,EQUIPE!$B:$F,5,0))</f>
        <v>ULTRAGAZ BO</v>
      </c>
      <c r="E79" s="18">
        <f>IF($B79="","",VLOOKUP($B79,EQUIPE!$B:$E,3,0))</f>
        <v>0.2638888888888889</v>
      </c>
      <c r="F79" s="16" t="str">
        <f>IF($B79="","",VLOOKUP($B79,EQUIPE!$B:$E,4,0))</f>
        <v>DAIATRIZ DO NASCIMENTO</v>
      </c>
      <c r="H79" s="22">
        <f t="shared" si="6"/>
        <v>26</v>
      </c>
      <c r="I79" s="22">
        <f t="shared" si="15"/>
        <v>0</v>
      </c>
      <c r="J79" s="22">
        <f t="shared" si="15"/>
        <v>0</v>
      </c>
      <c r="K79" s="22">
        <f t="shared" si="15"/>
        <v>5</v>
      </c>
      <c r="M79" s="18">
        <f t="shared" si="16"/>
        <v>6.8611111111111116</v>
      </c>
      <c r="N79" s="18">
        <f t="shared" si="17"/>
        <v>0.18575231481481502</v>
      </c>
      <c r="O79" s="19">
        <f t="shared" si="18"/>
        <v>2.7073211875843484E-2</v>
      </c>
      <c r="Q79" s="61" t="s">
        <v>243</v>
      </c>
      <c r="R79" s="61">
        <v>8.0196759259259287E-2</v>
      </c>
      <c r="S79" s="61">
        <v>6.9444444444449749E-4</v>
      </c>
      <c r="T79" s="61">
        <v>1.3888888888888889E-3</v>
      </c>
      <c r="U79" s="61">
        <v>2.0833333333333333E-3</v>
      </c>
      <c r="V79" s="61" t="s">
        <v>240</v>
      </c>
      <c r="W79" s="61" t="s">
        <v>243</v>
      </c>
      <c r="X79" s="61">
        <v>6.9444444444449749E-4</v>
      </c>
      <c r="Y79" s="61">
        <v>2.0833333333333333E-3</v>
      </c>
      <c r="Z79" s="61" t="s">
        <v>240</v>
      </c>
      <c r="AA79" s="61" t="s">
        <v>240</v>
      </c>
      <c r="AB79" s="61" t="s">
        <v>240</v>
      </c>
      <c r="AC79" s="61" t="s">
        <v>240</v>
      </c>
      <c r="AD79" s="61" t="s">
        <v>243</v>
      </c>
      <c r="AE79" s="61" t="s">
        <v>240</v>
      </c>
      <c r="AF79" s="61">
        <v>1.3888888888888889E-3</v>
      </c>
      <c r="AG79" s="61" t="s">
        <v>240</v>
      </c>
      <c r="AH79" s="61" t="s">
        <v>240</v>
      </c>
      <c r="AI79" s="61" t="s">
        <v>240</v>
      </c>
      <c r="AJ79" s="61">
        <v>2.0833333333333333E-3</v>
      </c>
      <c r="AK79" s="61" t="s">
        <v>243</v>
      </c>
      <c r="AL79" s="61">
        <v>6.9444444444449749E-4</v>
      </c>
      <c r="AM79" s="61" t="s">
        <v>240</v>
      </c>
      <c r="AN79" s="61" t="s">
        <v>240</v>
      </c>
      <c r="AO79" s="61" t="s">
        <v>240</v>
      </c>
      <c r="AP79" s="61" t="s">
        <v>240</v>
      </c>
      <c r="AQ79" s="61" t="s">
        <v>240</v>
      </c>
      <c r="AR79" s="61" t="s">
        <v>243</v>
      </c>
      <c r="AS79" s="61" t="s">
        <v>240</v>
      </c>
      <c r="AT79" s="61">
        <v>9.4444444444444442E-2</v>
      </c>
      <c r="AU79" s="61" t="s">
        <v>240</v>
      </c>
      <c r="AV79" s="61"/>
      <c r="AW79" s="63" t="str">
        <f>IF(COUNTIFS(STATUS!$K:$K,ABS!AW$8,STATUS!$B:$B,ABS!$C79,STATUS!$E:$E,"5555-FOLGA")&gt;0,"FO",IF(COUNTIFS(BASE!$A:$A,ABS!AW$8,BASE!$G:$G,ABS!$B79,BASE!$K:$K,"")&gt;0,"",IF(COUNTIFS(BASE!$A:$A,ABS!AW$8,BASE!$G:$G,ABS!$B79)=0,"",IF(SUMIFS(BASE!$AB:$AB,BASE!$A:$A,ABS!AW$8,BASE!$G:$G,ABS!$B79)=0,"P",SUMIFS(BASE!$AB:$AB,BASE!$A:$A,ABS!AW$8,BASE!$G:$G,ABS!$B79)))))</f>
        <v/>
      </c>
    </row>
    <row r="80" spans="2:49" s="8" customFormat="1" x14ac:dyDescent="0.25">
      <c r="B80" s="50">
        <v>91122</v>
      </c>
      <c r="C80" s="16" t="str">
        <f>IF($B80="","",VLOOKUP($B80,EQUIPE!$B:$E,2,0))</f>
        <v>NATALY SOUSA ANDRADE SANTOS</v>
      </c>
      <c r="D80" s="16" t="str">
        <f>IF($B80="","",VLOOKUP($B80,EQUIPE!$B:$F,5,0))</f>
        <v>ULTRAGAZ BO</v>
      </c>
      <c r="E80" s="18">
        <f>IF($B80="","",VLOOKUP($B80,EQUIPE!$B:$E,3,0))</f>
        <v>0.2638888888888889</v>
      </c>
      <c r="F80" s="16" t="str">
        <f>IF($B80="","",VLOOKUP($B80,EQUIPE!$B:$E,4,0))</f>
        <v>DAIATRIZ DO NASCIMENTO</v>
      </c>
      <c r="H80" s="22">
        <f t="shared" si="6"/>
        <v>11</v>
      </c>
      <c r="I80" s="22">
        <f t="shared" si="15"/>
        <v>0</v>
      </c>
      <c r="J80" s="22">
        <f t="shared" si="15"/>
        <v>0</v>
      </c>
      <c r="K80" s="22">
        <f t="shared" si="15"/>
        <v>2</v>
      </c>
      <c r="M80" s="18">
        <f t="shared" si="16"/>
        <v>2.9027777777777777</v>
      </c>
      <c r="N80" s="18">
        <f t="shared" si="17"/>
        <v>9.0277777777777769E-3</v>
      </c>
      <c r="O80" s="19">
        <f t="shared" si="18"/>
        <v>3.1100478468899522E-3</v>
      </c>
      <c r="Q80" s="61" t="s">
        <v>245</v>
      </c>
      <c r="R80" s="61" t="s">
        <v>245</v>
      </c>
      <c r="S80" s="61" t="s">
        <v>245</v>
      </c>
      <c r="T80" s="61" t="s">
        <v>245</v>
      </c>
      <c r="U80" s="61" t="s">
        <v>245</v>
      </c>
      <c r="V80" s="61" t="s">
        <v>245</v>
      </c>
      <c r="W80" s="61" t="s">
        <v>245</v>
      </c>
      <c r="X80" s="61" t="s">
        <v>245</v>
      </c>
      <c r="Y80" s="61" t="s">
        <v>245</v>
      </c>
      <c r="Z80" s="61" t="s">
        <v>245</v>
      </c>
      <c r="AA80" s="61" t="s">
        <v>245</v>
      </c>
      <c r="AB80" s="61" t="s">
        <v>245</v>
      </c>
      <c r="AC80" s="61" t="s">
        <v>245</v>
      </c>
      <c r="AD80" s="61" t="s">
        <v>245</v>
      </c>
      <c r="AE80" s="61" t="s">
        <v>245</v>
      </c>
      <c r="AF80" s="61" t="s">
        <v>245</v>
      </c>
      <c r="AG80" s="61" t="s">
        <v>245</v>
      </c>
      <c r="AH80" s="61" t="s">
        <v>245</v>
      </c>
      <c r="AI80" s="61">
        <v>7.6388888888888886E-3</v>
      </c>
      <c r="AJ80" s="61" t="s">
        <v>240</v>
      </c>
      <c r="AK80" s="61" t="s">
        <v>243</v>
      </c>
      <c r="AL80" s="61" t="s">
        <v>240</v>
      </c>
      <c r="AM80" s="61">
        <v>1.3888888888888889E-3</v>
      </c>
      <c r="AN80" s="61" t="s">
        <v>240</v>
      </c>
      <c r="AO80" s="61" t="s">
        <v>240</v>
      </c>
      <c r="AP80" s="61" t="s">
        <v>240</v>
      </c>
      <c r="AQ80" s="61" t="s">
        <v>240</v>
      </c>
      <c r="AR80" s="61" t="s">
        <v>243</v>
      </c>
      <c r="AS80" s="61" t="s">
        <v>240</v>
      </c>
      <c r="AT80" s="61" t="s">
        <v>240</v>
      </c>
      <c r="AU80" s="61" t="s">
        <v>240</v>
      </c>
      <c r="AV80" s="61" t="s">
        <v>245</v>
      </c>
      <c r="AW80" s="63" t="str">
        <f>IF(COUNTIFS(STATUS!$K:$K,ABS!AW$8,STATUS!$B:$B,ABS!$C80,STATUS!$E:$E,"5555-FOLGA")&gt;0,"FO",IF(COUNTIFS(BASE!$A:$A,ABS!AW$8,BASE!$G:$G,ABS!$B80,BASE!$K:$K,"")&gt;0,"",IF(COUNTIFS(BASE!$A:$A,ABS!AW$8,BASE!$G:$G,ABS!$B80)=0,"",IF(SUMIFS(BASE!$AB:$AB,BASE!$A:$A,ABS!AW$8,BASE!$G:$G,ABS!$B80)=0,"P",SUMIFS(BASE!$AB:$AB,BASE!$A:$A,ABS!AW$8,BASE!$G:$G,ABS!$B80)))))</f>
        <v/>
      </c>
    </row>
    <row r="81" spans="2:49" s="8" customFormat="1" x14ac:dyDescent="0.25">
      <c r="B81" s="50">
        <v>91123</v>
      </c>
      <c r="C81" s="16" t="str">
        <f>IF($B81="","",VLOOKUP($B81,EQUIPE!$B:$E,2,0))</f>
        <v>SARA LUANA MAXIMIANO</v>
      </c>
      <c r="D81" s="16" t="str">
        <f>IF($B81="","",VLOOKUP($B81,EQUIPE!$B:$F,5,0))</f>
        <v>ULTRAGAZ BO</v>
      </c>
      <c r="E81" s="18">
        <f>IF($B81="","",VLOOKUP($B81,EQUIPE!$B:$E,3,0))</f>
        <v>0.26388888888888895</v>
      </c>
      <c r="F81" s="16" t="str">
        <f>IF($B81="","",VLOOKUP($B81,EQUIPE!$B:$E,4,0))</f>
        <v>MARCELA GOMES DE FARIAS</v>
      </c>
      <c r="H81" s="22">
        <f t="shared" si="6"/>
        <v>25</v>
      </c>
      <c r="I81" s="22">
        <f t="shared" si="15"/>
        <v>1</v>
      </c>
      <c r="J81" s="22">
        <f t="shared" si="15"/>
        <v>0</v>
      </c>
      <c r="K81" s="22">
        <f t="shared" si="15"/>
        <v>5</v>
      </c>
      <c r="M81" s="18">
        <f t="shared" si="16"/>
        <v>6.8611111111111125</v>
      </c>
      <c r="N81" s="18">
        <f t="shared" si="17"/>
        <v>0.27777777777777785</v>
      </c>
      <c r="O81" s="19">
        <f t="shared" si="18"/>
        <v>4.048582995951417E-2</v>
      </c>
      <c r="Q81" s="61" t="s">
        <v>243</v>
      </c>
      <c r="R81" s="61" t="s">
        <v>240</v>
      </c>
      <c r="S81" s="61" t="s">
        <v>240</v>
      </c>
      <c r="T81" s="61" t="s">
        <v>240</v>
      </c>
      <c r="U81" s="61" t="s">
        <v>241</v>
      </c>
      <c r="V81" s="61" t="s">
        <v>240</v>
      </c>
      <c r="W81" s="61" t="s">
        <v>243</v>
      </c>
      <c r="X81" s="61">
        <v>1.3888888888888889E-3</v>
      </c>
      <c r="Y81" s="61">
        <v>6.9444444444444198E-4</v>
      </c>
      <c r="Z81" s="61" t="s">
        <v>240</v>
      </c>
      <c r="AA81" s="61" t="s">
        <v>240</v>
      </c>
      <c r="AB81" s="61" t="s">
        <v>240</v>
      </c>
      <c r="AC81" s="61" t="s">
        <v>240</v>
      </c>
      <c r="AD81" s="61" t="s">
        <v>243</v>
      </c>
      <c r="AE81" s="61" t="s">
        <v>240</v>
      </c>
      <c r="AF81" s="61" t="s">
        <v>240</v>
      </c>
      <c r="AG81" s="61">
        <v>6.9444444444444198E-4</v>
      </c>
      <c r="AH81" s="61">
        <v>6.9444444444444447E-4</v>
      </c>
      <c r="AI81" s="61">
        <v>6.9444444444444441E-3</v>
      </c>
      <c r="AJ81" s="61" t="s">
        <v>240</v>
      </c>
      <c r="AK81" s="61" t="s">
        <v>243</v>
      </c>
      <c r="AL81" s="61" t="s">
        <v>240</v>
      </c>
      <c r="AM81" s="61">
        <v>2.0833333333333333E-3</v>
      </c>
      <c r="AN81" s="61" t="s">
        <v>240</v>
      </c>
      <c r="AO81" s="61" t="s">
        <v>240</v>
      </c>
      <c r="AP81" s="61" t="s">
        <v>240</v>
      </c>
      <c r="AQ81" s="61">
        <v>1.388888888888884E-3</v>
      </c>
      <c r="AR81" s="61" t="s">
        <v>243</v>
      </c>
      <c r="AS81" s="61" t="s">
        <v>240</v>
      </c>
      <c r="AT81" s="61" t="s">
        <v>240</v>
      </c>
      <c r="AU81" s="61" t="s">
        <v>240</v>
      </c>
      <c r="AV81" s="61"/>
      <c r="AW81" s="63" t="str">
        <f>IF(COUNTIFS(STATUS!$K:$K,ABS!AW$8,STATUS!$B:$B,ABS!$C81,STATUS!$E:$E,"5555-FOLGA")&gt;0,"FO",IF(COUNTIFS(BASE!$A:$A,ABS!AW$8,BASE!$G:$G,ABS!$B81,BASE!$K:$K,"")&gt;0,"",IF(COUNTIFS(BASE!$A:$A,ABS!AW$8,BASE!$G:$G,ABS!$B81)=0,"",IF(SUMIFS(BASE!$AB:$AB,BASE!$A:$A,ABS!AW$8,BASE!$G:$G,ABS!$B81)=0,"P",SUMIFS(BASE!$AB:$AB,BASE!$A:$A,ABS!AW$8,BASE!$G:$G,ABS!$B81)))))</f>
        <v/>
      </c>
    </row>
    <row r="82" spans="2:49" s="8" customFormat="1" x14ac:dyDescent="0.25">
      <c r="B82" s="50">
        <v>91126</v>
      </c>
      <c r="C82" s="16" t="str">
        <f>IF($B82="","",VLOOKUP($B82,EQUIPE!$B:$E,2,0))</f>
        <v>ALINE FLORENTINO DO NASCIMENTO</v>
      </c>
      <c r="D82" s="16" t="str">
        <f>IF($B82="","",VLOOKUP($B82,EQUIPE!$B:$F,5,0))</f>
        <v>ULTRAGAZ FRONT</v>
      </c>
      <c r="E82" s="18">
        <f>IF($B82="","",VLOOKUP($B82,EQUIPE!$B:$E,3,0))</f>
        <v>0.2638888888888889</v>
      </c>
      <c r="F82" s="16" t="str">
        <f>IF($B82="","",VLOOKUP($B82,EQUIPE!$B:$E,4,0))</f>
        <v>DAIATRIZ DO NASCIMENTO</v>
      </c>
      <c r="H82" s="22">
        <f t="shared" si="6"/>
        <v>21</v>
      </c>
      <c r="I82" s="22">
        <f t="shared" si="15"/>
        <v>3</v>
      </c>
      <c r="J82" s="22">
        <f t="shared" si="15"/>
        <v>1</v>
      </c>
      <c r="K82" s="22">
        <f t="shared" si="15"/>
        <v>6</v>
      </c>
      <c r="M82" s="18">
        <f t="shared" si="16"/>
        <v>6.5972222222222223</v>
      </c>
      <c r="N82" s="18">
        <f t="shared" si="17"/>
        <v>1.0555555555555556</v>
      </c>
      <c r="O82" s="19">
        <f t="shared" si="18"/>
        <v>0.16</v>
      </c>
      <c r="Q82" s="61" t="s">
        <v>240</v>
      </c>
      <c r="R82" s="61" t="s">
        <v>240</v>
      </c>
      <c r="S82" s="61" t="s">
        <v>240</v>
      </c>
      <c r="T82" s="61" t="s">
        <v>243</v>
      </c>
      <c r="U82" s="61" t="s">
        <v>240</v>
      </c>
      <c r="V82" s="61" t="s">
        <v>240</v>
      </c>
      <c r="W82" s="61" t="s">
        <v>240</v>
      </c>
      <c r="X82" s="61" t="s">
        <v>240</v>
      </c>
      <c r="Y82" s="61" t="s">
        <v>240</v>
      </c>
      <c r="Z82" s="61" t="s">
        <v>243</v>
      </c>
      <c r="AA82" s="61" t="s">
        <v>240</v>
      </c>
      <c r="AB82" s="61" t="s">
        <v>240</v>
      </c>
      <c r="AC82" s="61" t="s">
        <v>240</v>
      </c>
      <c r="AD82" s="61" t="s">
        <v>243</v>
      </c>
      <c r="AE82" s="61" t="s">
        <v>240</v>
      </c>
      <c r="AF82" s="61" t="s">
        <v>240</v>
      </c>
      <c r="AG82" s="61" t="s">
        <v>243</v>
      </c>
      <c r="AH82" s="61" t="s">
        <v>241</v>
      </c>
      <c r="AI82" s="61" t="s">
        <v>241</v>
      </c>
      <c r="AJ82" s="61" t="s">
        <v>240</v>
      </c>
      <c r="AK82" s="61" t="s">
        <v>241</v>
      </c>
      <c r="AL82" s="61" t="s">
        <v>240</v>
      </c>
      <c r="AM82" s="61" t="s">
        <v>243</v>
      </c>
      <c r="AN82" s="61" t="s">
        <v>240</v>
      </c>
      <c r="AO82" s="61" t="s">
        <v>240</v>
      </c>
      <c r="AP82" s="61" t="s">
        <v>240</v>
      </c>
      <c r="AQ82" s="61" t="s">
        <v>240</v>
      </c>
      <c r="AR82" s="61" t="s">
        <v>242</v>
      </c>
      <c r="AS82" s="61" t="s">
        <v>243</v>
      </c>
      <c r="AT82" s="61" t="s">
        <v>240</v>
      </c>
      <c r="AU82" s="61" t="s">
        <v>240</v>
      </c>
      <c r="AV82" s="61"/>
      <c r="AW82" s="63" t="str">
        <f>IF(COUNTIFS(STATUS!$K:$K,ABS!AW$8,STATUS!$B:$B,ABS!$C82,STATUS!$E:$E,"5555-FOLGA")&gt;0,"FO",IF(COUNTIFS(BASE!$A:$A,ABS!AW$8,BASE!$G:$G,ABS!$B82,BASE!$K:$K,"")&gt;0,"",IF(COUNTIFS(BASE!$A:$A,ABS!AW$8,BASE!$G:$G,ABS!$B82)=0,"",IF(SUMIFS(BASE!$AB:$AB,BASE!$A:$A,ABS!AW$8,BASE!$G:$G,ABS!$B82)=0,"P",SUMIFS(BASE!$AB:$AB,BASE!$A:$A,ABS!AW$8,BASE!$G:$G,ABS!$B82)))))</f>
        <v/>
      </c>
    </row>
    <row r="83" spans="2:49" s="8" customFormat="1" x14ac:dyDescent="0.25">
      <c r="B83" s="50">
        <v>91161</v>
      </c>
      <c r="C83" s="16" t="str">
        <f>IF($B83="","",VLOOKUP($B83,EQUIPE!$B:$E,2,0))</f>
        <v>AMANDA BEATRIZ SANTOS</v>
      </c>
      <c r="D83" s="16" t="str">
        <f>IF($B83="","",VLOOKUP($B83,EQUIPE!$B:$F,5,0))</f>
        <v>ULTRAGAZ FRONT</v>
      </c>
      <c r="E83" s="18">
        <f>IF($B83="","",VLOOKUP($B83,EQUIPE!$B:$E,3,0))</f>
        <v>0.2638888888888889</v>
      </c>
      <c r="F83" s="16" t="str">
        <f>IF($B83="","",VLOOKUP($B83,EQUIPE!$B:$E,4,0))</f>
        <v>DAIATRIZ DO NASCIMENTO</v>
      </c>
      <c r="H83" s="22">
        <f t="shared" si="6"/>
        <v>24</v>
      </c>
      <c r="I83" s="22">
        <f t="shared" si="15"/>
        <v>0</v>
      </c>
      <c r="J83" s="22">
        <f t="shared" si="15"/>
        <v>1</v>
      </c>
      <c r="K83" s="22">
        <f t="shared" si="15"/>
        <v>6</v>
      </c>
      <c r="M83" s="18">
        <f t="shared" si="16"/>
        <v>6.5972222222222223</v>
      </c>
      <c r="N83" s="18">
        <f t="shared" si="17"/>
        <v>0.35625000000000001</v>
      </c>
      <c r="O83" s="19">
        <f t="shared" si="18"/>
        <v>5.3999999999999999E-2</v>
      </c>
      <c r="Q83" s="61" t="s">
        <v>240</v>
      </c>
      <c r="R83" s="61" t="s">
        <v>240</v>
      </c>
      <c r="S83" s="61">
        <v>4.1666666666666666E-3</v>
      </c>
      <c r="T83" s="61" t="s">
        <v>240</v>
      </c>
      <c r="U83" s="61" t="s">
        <v>243</v>
      </c>
      <c r="V83" s="61" t="s">
        <v>240</v>
      </c>
      <c r="W83" s="61" t="s">
        <v>242</v>
      </c>
      <c r="X83" s="61" t="s">
        <v>240</v>
      </c>
      <c r="Y83" s="61" t="s">
        <v>240</v>
      </c>
      <c r="Z83" s="61">
        <v>2.7083333333333334E-2</v>
      </c>
      <c r="AA83" s="61" t="s">
        <v>240</v>
      </c>
      <c r="AB83" s="61" t="s">
        <v>243</v>
      </c>
      <c r="AC83" s="61" t="s">
        <v>240</v>
      </c>
      <c r="AD83" s="61">
        <v>6.9444444444444447E-4</v>
      </c>
      <c r="AE83" s="61" t="s">
        <v>240</v>
      </c>
      <c r="AF83" s="61" t="s">
        <v>240</v>
      </c>
      <c r="AG83" s="61" t="s">
        <v>243</v>
      </c>
      <c r="AH83" s="61" t="s">
        <v>240</v>
      </c>
      <c r="AI83" s="61" t="s">
        <v>240</v>
      </c>
      <c r="AJ83" s="61" t="s">
        <v>240</v>
      </c>
      <c r="AK83" s="61" t="s">
        <v>243</v>
      </c>
      <c r="AL83" s="61" t="s">
        <v>240</v>
      </c>
      <c r="AM83" s="61" t="s">
        <v>240</v>
      </c>
      <c r="AN83" s="61" t="s">
        <v>243</v>
      </c>
      <c r="AO83" s="61">
        <v>1.5277777777777777E-2</v>
      </c>
      <c r="AP83" s="61" t="s">
        <v>240</v>
      </c>
      <c r="AQ83" s="61">
        <v>4.4444444444444446E-2</v>
      </c>
      <c r="AR83" s="61">
        <v>6.9444444444444447E-4</v>
      </c>
      <c r="AS83" s="61" t="s">
        <v>240</v>
      </c>
      <c r="AT83" s="61" t="s">
        <v>243</v>
      </c>
      <c r="AU83" s="61" t="s">
        <v>240</v>
      </c>
      <c r="AV83" s="61"/>
      <c r="AW83" s="63" t="str">
        <f>IF(COUNTIFS(STATUS!$K:$K,ABS!AW$8,STATUS!$B:$B,ABS!$C83,STATUS!$E:$E,"5555-FOLGA")&gt;0,"FO",IF(COUNTIFS(BASE!$A:$A,ABS!AW$8,BASE!$G:$G,ABS!$B83,BASE!$K:$K,"")&gt;0,"",IF(COUNTIFS(BASE!$A:$A,ABS!AW$8,BASE!$G:$G,ABS!$B83)=0,"",IF(SUMIFS(BASE!$AB:$AB,BASE!$A:$A,ABS!AW$8,BASE!$G:$G,ABS!$B83)=0,"P",SUMIFS(BASE!$AB:$AB,BASE!$A:$A,ABS!AW$8,BASE!$G:$G,ABS!$B83)))))</f>
        <v/>
      </c>
    </row>
    <row r="84" spans="2:49" s="8" customFormat="1" x14ac:dyDescent="0.25">
      <c r="B84" s="50">
        <v>91174</v>
      </c>
      <c r="C84" s="16" t="str">
        <f>IF($B84="","",VLOOKUP($B84,EQUIPE!$B:$E,2,0))</f>
        <v>ELIANE SANTOS SILVA</v>
      </c>
      <c r="D84" s="16" t="str">
        <f>IF($B84="","",VLOOKUP($B84,EQUIPE!$B:$F,5,0))</f>
        <v>ULTRAGAZ FRONT</v>
      </c>
      <c r="E84" s="18">
        <f>IF($B84="","",VLOOKUP($B84,EQUIPE!$B:$E,3,0))</f>
        <v>0.2638888888888889</v>
      </c>
      <c r="F84" s="16" t="str">
        <f>IF($B84="","",VLOOKUP($B84,EQUIPE!$B:$E,4,0))</f>
        <v>DAIATRIZ DO NASCIMENTO</v>
      </c>
      <c r="H84" s="22">
        <f t="shared" si="6"/>
        <v>25</v>
      </c>
      <c r="I84" s="22">
        <f t="shared" si="15"/>
        <v>0</v>
      </c>
      <c r="J84" s="22">
        <f t="shared" si="15"/>
        <v>0</v>
      </c>
      <c r="K84" s="22">
        <f t="shared" si="15"/>
        <v>6</v>
      </c>
      <c r="M84" s="18">
        <f t="shared" si="16"/>
        <v>6.5972222222222223</v>
      </c>
      <c r="N84" s="18">
        <f t="shared" si="17"/>
        <v>4.0972222222222188E-2</v>
      </c>
      <c r="O84" s="19">
        <f t="shared" si="18"/>
        <v>6.2105263157894684E-3</v>
      </c>
      <c r="Q84" s="61" t="s">
        <v>240</v>
      </c>
      <c r="R84" s="61" t="s">
        <v>243</v>
      </c>
      <c r="S84" s="61" t="s">
        <v>240</v>
      </c>
      <c r="T84" s="61" t="s">
        <v>240</v>
      </c>
      <c r="U84" s="61" t="s">
        <v>243</v>
      </c>
      <c r="V84" s="61" t="s">
        <v>240</v>
      </c>
      <c r="W84" s="61" t="s">
        <v>240</v>
      </c>
      <c r="X84" s="61" t="s">
        <v>240</v>
      </c>
      <c r="Y84" s="61" t="s">
        <v>240</v>
      </c>
      <c r="Z84" s="61" t="s">
        <v>243</v>
      </c>
      <c r="AA84" s="61">
        <v>1.4583333333333332E-2</v>
      </c>
      <c r="AB84" s="61">
        <v>2.0833333333333333E-3</v>
      </c>
      <c r="AC84" s="61">
        <v>2.4305555555555525E-2</v>
      </c>
      <c r="AD84" s="61" t="s">
        <v>240</v>
      </c>
      <c r="AE84" s="61" t="s">
        <v>240</v>
      </c>
      <c r="AF84" s="61" t="s">
        <v>243</v>
      </c>
      <c r="AG84" s="61" t="s">
        <v>240</v>
      </c>
      <c r="AH84" s="61" t="s">
        <v>240</v>
      </c>
      <c r="AI84" s="61" t="s">
        <v>240</v>
      </c>
      <c r="AJ84" s="61" t="s">
        <v>240</v>
      </c>
      <c r="AK84" s="61" t="s">
        <v>240</v>
      </c>
      <c r="AL84" s="61" t="s">
        <v>243</v>
      </c>
      <c r="AM84" s="61" t="s">
        <v>240</v>
      </c>
      <c r="AN84" s="61" t="s">
        <v>240</v>
      </c>
      <c r="AO84" s="61" t="s">
        <v>240</v>
      </c>
      <c r="AP84" s="61" t="s">
        <v>240</v>
      </c>
      <c r="AQ84" s="61" t="s">
        <v>240</v>
      </c>
      <c r="AR84" s="61" t="s">
        <v>243</v>
      </c>
      <c r="AS84" s="61" t="s">
        <v>240</v>
      </c>
      <c r="AT84" s="61" t="s">
        <v>240</v>
      </c>
      <c r="AU84" s="61" t="s">
        <v>240</v>
      </c>
      <c r="AV84" s="61"/>
      <c r="AW84" s="63" t="str">
        <f>IF(COUNTIFS(STATUS!$K:$K,ABS!AW$8,STATUS!$B:$B,ABS!$C84,STATUS!$E:$E,"5555-FOLGA")&gt;0,"FO",IF(COUNTIFS(BASE!$A:$A,ABS!AW$8,BASE!$G:$G,ABS!$B84,BASE!$K:$K,"")&gt;0,"",IF(COUNTIFS(BASE!$A:$A,ABS!AW$8,BASE!$G:$G,ABS!$B84)=0,"",IF(SUMIFS(BASE!$AB:$AB,BASE!$A:$A,ABS!AW$8,BASE!$G:$G,ABS!$B84)=0,"P",SUMIFS(BASE!$AB:$AB,BASE!$A:$A,ABS!AW$8,BASE!$G:$G,ABS!$B84)))))</f>
        <v/>
      </c>
    </row>
    <row r="85" spans="2:49" s="8" customFormat="1" x14ac:dyDescent="0.25">
      <c r="B85" s="50">
        <v>91148</v>
      </c>
      <c r="C85" s="16" t="str">
        <f>IF($B85="","",VLOOKUP($B85,EQUIPE!$B:$E,2,0))</f>
        <v>FABIANA BARÃO RODRIGUES</v>
      </c>
      <c r="D85" s="16" t="str">
        <f>IF($B85="","",VLOOKUP($B85,EQUIPE!$B:$F,5,0))</f>
        <v>ULTRAGAZ FRONT</v>
      </c>
      <c r="E85" s="18">
        <f>IF($B85="","",VLOOKUP($B85,EQUIPE!$B:$E,3,0))</f>
        <v>0.2638888888888889</v>
      </c>
      <c r="F85" s="16" t="str">
        <f>IF($B85="","",VLOOKUP($B85,EQUIPE!$B:$E,4,0))</f>
        <v>DAIATRIZ DO NASCIMENTO</v>
      </c>
      <c r="H85" s="22">
        <f t="shared" si="6"/>
        <v>26</v>
      </c>
      <c r="I85" s="22">
        <f t="shared" si="15"/>
        <v>0</v>
      </c>
      <c r="J85" s="22">
        <f t="shared" si="15"/>
        <v>0</v>
      </c>
      <c r="K85" s="22">
        <f t="shared" si="15"/>
        <v>5</v>
      </c>
      <c r="M85" s="18">
        <f t="shared" si="16"/>
        <v>6.8611111111111116</v>
      </c>
      <c r="N85" s="18">
        <f t="shared" si="17"/>
        <v>0.19722222222222222</v>
      </c>
      <c r="O85" s="19">
        <f t="shared" si="18"/>
        <v>2.8744939271255057E-2</v>
      </c>
      <c r="Q85" s="61" t="s">
        <v>240</v>
      </c>
      <c r="R85" s="61" t="s">
        <v>240</v>
      </c>
      <c r="S85" s="61" t="s">
        <v>240</v>
      </c>
      <c r="T85" s="61" t="s">
        <v>243</v>
      </c>
      <c r="U85" s="61" t="s">
        <v>240</v>
      </c>
      <c r="V85" s="61" t="s">
        <v>240</v>
      </c>
      <c r="W85" s="61" t="s">
        <v>240</v>
      </c>
      <c r="X85" s="61" t="s">
        <v>240</v>
      </c>
      <c r="Y85" s="61" t="s">
        <v>243</v>
      </c>
      <c r="Z85" s="61" t="s">
        <v>240</v>
      </c>
      <c r="AA85" s="61" t="s">
        <v>240</v>
      </c>
      <c r="AB85" s="61">
        <v>0.19652777777777777</v>
      </c>
      <c r="AC85" s="61" t="s">
        <v>240</v>
      </c>
      <c r="AD85" s="61" t="s">
        <v>240</v>
      </c>
      <c r="AE85" s="61" t="s">
        <v>240</v>
      </c>
      <c r="AF85" s="61" t="s">
        <v>243</v>
      </c>
      <c r="AG85" s="61" t="s">
        <v>240</v>
      </c>
      <c r="AH85" s="61" t="s">
        <v>240</v>
      </c>
      <c r="AI85" s="61">
        <v>6.9444444444444447E-4</v>
      </c>
      <c r="AJ85" s="61" t="s">
        <v>240</v>
      </c>
      <c r="AK85" s="61" t="s">
        <v>240</v>
      </c>
      <c r="AL85" s="61" t="s">
        <v>243</v>
      </c>
      <c r="AM85" s="61" t="s">
        <v>240</v>
      </c>
      <c r="AN85" s="61" t="s">
        <v>240</v>
      </c>
      <c r="AO85" s="61" t="s">
        <v>240</v>
      </c>
      <c r="AP85" s="61" t="s">
        <v>240</v>
      </c>
      <c r="AQ85" s="61" t="s">
        <v>240</v>
      </c>
      <c r="AR85" s="61" t="s">
        <v>243</v>
      </c>
      <c r="AS85" s="61" t="s">
        <v>240</v>
      </c>
      <c r="AT85" s="61" t="s">
        <v>240</v>
      </c>
      <c r="AU85" s="61" t="s">
        <v>240</v>
      </c>
      <c r="AV85" s="61"/>
      <c r="AW85" s="63" t="str">
        <f>IF(COUNTIFS(STATUS!$K:$K,ABS!AW$8,STATUS!$B:$B,ABS!$C85,STATUS!$E:$E,"5555-FOLGA")&gt;0,"FO",IF(COUNTIFS(BASE!$A:$A,ABS!AW$8,BASE!$G:$G,ABS!$B85,BASE!$K:$K,"")&gt;0,"",IF(COUNTIFS(BASE!$A:$A,ABS!AW$8,BASE!$G:$G,ABS!$B85)=0,"",IF(SUMIFS(BASE!$AB:$AB,BASE!$A:$A,ABS!AW$8,BASE!$G:$G,ABS!$B85)=0,"P",SUMIFS(BASE!$AB:$AB,BASE!$A:$A,ABS!AW$8,BASE!$G:$G,ABS!$B85)))))</f>
        <v/>
      </c>
    </row>
    <row r="86" spans="2:49" s="8" customFormat="1" x14ac:dyDescent="0.25">
      <c r="B86" s="50">
        <v>91144</v>
      </c>
      <c r="C86" s="16" t="str">
        <f>IF($B86="","",VLOOKUP($B86,EQUIPE!$B:$E,2,0))</f>
        <v>GRAZIELI DOS SANTOS VIEIRA</v>
      </c>
      <c r="D86" s="16" t="str">
        <f>IF($B86="","",VLOOKUP($B86,EQUIPE!$B:$F,5,0))</f>
        <v>ULTRAGAZ FRONT</v>
      </c>
      <c r="E86" s="18">
        <f>IF($B86="","",VLOOKUP($B86,EQUIPE!$B:$E,3,0))</f>
        <v>0.2638888888888889</v>
      </c>
      <c r="F86" s="16" t="str">
        <f>IF($B86="","",VLOOKUP($B86,EQUIPE!$B:$E,4,0))</f>
        <v>DAIATRIZ DO NASCIMENTO</v>
      </c>
      <c r="H86" s="22">
        <f t="shared" si="6"/>
        <v>17</v>
      </c>
      <c r="I86" s="22">
        <f t="shared" si="15"/>
        <v>6</v>
      </c>
      <c r="J86" s="22">
        <f t="shared" si="15"/>
        <v>3</v>
      </c>
      <c r="K86" s="22">
        <f t="shared" si="15"/>
        <v>5</v>
      </c>
      <c r="M86" s="18">
        <f t="shared" si="16"/>
        <v>6.8611111111111116</v>
      </c>
      <c r="N86" s="18">
        <f t="shared" si="17"/>
        <v>2.4527777777777779</v>
      </c>
      <c r="O86" s="19">
        <f t="shared" si="18"/>
        <v>0.35748987854251013</v>
      </c>
      <c r="Q86" s="61" t="s">
        <v>240</v>
      </c>
      <c r="R86" s="61" t="s">
        <v>243</v>
      </c>
      <c r="S86" s="61" t="s">
        <v>240</v>
      </c>
      <c r="T86" s="61" t="s">
        <v>240</v>
      </c>
      <c r="U86" s="61" t="s">
        <v>240</v>
      </c>
      <c r="V86" s="61" t="s">
        <v>240</v>
      </c>
      <c r="W86" s="61" t="s">
        <v>240</v>
      </c>
      <c r="X86" s="61" t="s">
        <v>243</v>
      </c>
      <c r="Y86" s="61" t="s">
        <v>240</v>
      </c>
      <c r="Z86" s="61">
        <v>6.9444444444444447E-4</v>
      </c>
      <c r="AA86" s="61">
        <v>2.7777777777777779E-3</v>
      </c>
      <c r="AB86" s="61" t="s">
        <v>242</v>
      </c>
      <c r="AC86" s="61" t="s">
        <v>242</v>
      </c>
      <c r="AD86" s="61" t="s">
        <v>243</v>
      </c>
      <c r="AE86" s="61" t="s">
        <v>241</v>
      </c>
      <c r="AF86" s="61" t="s">
        <v>240</v>
      </c>
      <c r="AG86" s="61" t="s">
        <v>241</v>
      </c>
      <c r="AH86" s="61" t="s">
        <v>241</v>
      </c>
      <c r="AI86" s="61" t="s">
        <v>241</v>
      </c>
      <c r="AJ86" s="61" t="s">
        <v>241</v>
      </c>
      <c r="AK86" s="61" t="s">
        <v>241</v>
      </c>
      <c r="AL86" s="61" t="s">
        <v>240</v>
      </c>
      <c r="AM86" s="61" t="s">
        <v>243</v>
      </c>
      <c r="AN86" s="61" t="s">
        <v>240</v>
      </c>
      <c r="AO86" s="61">
        <v>1.388888888888884E-3</v>
      </c>
      <c r="AP86" s="61" t="s">
        <v>240</v>
      </c>
      <c r="AQ86" s="61">
        <v>7.2916666666666671E-2</v>
      </c>
      <c r="AR86" s="61" t="s">
        <v>242</v>
      </c>
      <c r="AS86" s="61" t="s">
        <v>240</v>
      </c>
      <c r="AT86" s="61" t="s">
        <v>243</v>
      </c>
      <c r="AU86" s="61" t="s">
        <v>240</v>
      </c>
      <c r="AV86" s="61"/>
      <c r="AW86" s="63" t="str">
        <f>IF(COUNTIFS(STATUS!$K:$K,ABS!AW$8,STATUS!$B:$B,ABS!$C86,STATUS!$E:$E,"5555-FOLGA")&gt;0,"FO",IF(COUNTIFS(BASE!$A:$A,ABS!AW$8,BASE!$G:$G,ABS!$B86,BASE!$K:$K,"")&gt;0,"",IF(COUNTIFS(BASE!$A:$A,ABS!AW$8,BASE!$G:$G,ABS!$B86)=0,"",IF(SUMIFS(BASE!$AB:$AB,BASE!$A:$A,ABS!AW$8,BASE!$G:$G,ABS!$B86)=0,"P",SUMIFS(BASE!$AB:$AB,BASE!$A:$A,ABS!AW$8,BASE!$G:$G,ABS!$B86)))))</f>
        <v/>
      </c>
    </row>
    <row r="87" spans="2:49" s="8" customFormat="1" x14ac:dyDescent="0.25">
      <c r="B87" s="50">
        <v>91132</v>
      </c>
      <c r="C87" s="16" t="str">
        <f>IF($B87="","",VLOOKUP($B87,EQUIPE!$B:$E,2,0))</f>
        <v>JAQUELINE DE ARAUJO</v>
      </c>
      <c r="D87" s="16" t="str">
        <f>IF($B87="","",VLOOKUP($B87,EQUIPE!$B:$F,5,0))</f>
        <v>ULTRAGAZ FRONT</v>
      </c>
      <c r="E87" s="18">
        <f>IF($B87="","",VLOOKUP($B87,EQUIPE!$B:$E,3,0))</f>
        <v>0.2638888888888889</v>
      </c>
      <c r="F87" s="16" t="str">
        <f>IF($B87="","",VLOOKUP($B87,EQUIPE!$B:$E,4,0))</f>
        <v>DAIATRIZ DO NASCIMENTO</v>
      </c>
      <c r="H87" s="22">
        <f t="shared" si="6"/>
        <v>23</v>
      </c>
      <c r="I87" s="22">
        <f t="shared" si="15"/>
        <v>0</v>
      </c>
      <c r="J87" s="22">
        <f t="shared" si="15"/>
        <v>2</v>
      </c>
      <c r="K87" s="22">
        <f t="shared" si="15"/>
        <v>6</v>
      </c>
      <c r="M87" s="18">
        <f t="shared" si="16"/>
        <v>6.5972222222222223</v>
      </c>
      <c r="N87" s="18">
        <f t="shared" si="17"/>
        <v>0.58750000000000002</v>
      </c>
      <c r="O87" s="19">
        <f t="shared" si="18"/>
        <v>8.9052631578947369E-2</v>
      </c>
      <c r="Q87" s="61">
        <v>1.4583333333333332E-2</v>
      </c>
      <c r="R87" s="61">
        <v>1.3888888888888889E-3</v>
      </c>
      <c r="S87" s="61" t="s">
        <v>240</v>
      </c>
      <c r="T87" s="61" t="s">
        <v>240</v>
      </c>
      <c r="U87" s="61" t="s">
        <v>243</v>
      </c>
      <c r="V87" s="61" t="s">
        <v>240</v>
      </c>
      <c r="W87" s="61" t="s">
        <v>243</v>
      </c>
      <c r="X87" s="61" t="s">
        <v>240</v>
      </c>
      <c r="Y87" s="61" t="s">
        <v>240</v>
      </c>
      <c r="Z87" s="61" t="s">
        <v>243</v>
      </c>
      <c r="AA87" s="61" t="s">
        <v>240</v>
      </c>
      <c r="AB87" s="61" t="s">
        <v>240</v>
      </c>
      <c r="AC87" s="61">
        <v>1.388888888888884E-3</v>
      </c>
      <c r="AD87" s="61">
        <v>4.0972222222222222E-2</v>
      </c>
      <c r="AE87" s="61" t="s">
        <v>240</v>
      </c>
      <c r="AF87" s="61" t="s">
        <v>240</v>
      </c>
      <c r="AG87" s="61" t="s">
        <v>243</v>
      </c>
      <c r="AH87" s="61">
        <v>1.3888888888888889E-3</v>
      </c>
      <c r="AI87" s="61" t="s">
        <v>240</v>
      </c>
      <c r="AJ87" s="61" t="s">
        <v>242</v>
      </c>
      <c r="AK87" s="61" t="s">
        <v>242</v>
      </c>
      <c r="AL87" s="61" t="s">
        <v>240</v>
      </c>
      <c r="AM87" s="61" t="s">
        <v>243</v>
      </c>
      <c r="AN87" s="61" t="s">
        <v>240</v>
      </c>
      <c r="AO87" s="61" t="s">
        <v>240</v>
      </c>
      <c r="AP87" s="61" t="s">
        <v>240</v>
      </c>
      <c r="AQ87" s="61" t="s">
        <v>240</v>
      </c>
      <c r="AR87" s="61" t="s">
        <v>240</v>
      </c>
      <c r="AS87" s="61" t="s">
        <v>240</v>
      </c>
      <c r="AT87" s="61" t="s">
        <v>243</v>
      </c>
      <c r="AU87" s="61" t="s">
        <v>240</v>
      </c>
      <c r="AV87" s="61"/>
      <c r="AW87" s="63" t="str">
        <f>IF(COUNTIFS(STATUS!$K:$K,ABS!AW$8,STATUS!$B:$B,ABS!$C87,STATUS!$E:$E,"5555-FOLGA")&gt;0,"FO",IF(COUNTIFS(BASE!$A:$A,ABS!AW$8,BASE!$G:$G,ABS!$B87,BASE!$K:$K,"")&gt;0,"",IF(COUNTIFS(BASE!$A:$A,ABS!AW$8,BASE!$G:$G,ABS!$B87)=0,"",IF(SUMIFS(BASE!$AB:$AB,BASE!$A:$A,ABS!AW$8,BASE!$G:$G,ABS!$B87)=0,"P",SUMIFS(BASE!$AB:$AB,BASE!$A:$A,ABS!AW$8,BASE!$G:$G,ABS!$B87)))))</f>
        <v/>
      </c>
    </row>
    <row r="88" spans="2:49" s="8" customFormat="1" x14ac:dyDescent="0.25">
      <c r="B88" s="50">
        <v>91127</v>
      </c>
      <c r="C88" s="16" t="str">
        <f>IF($B88="","",VLOOKUP($B88,EQUIPE!$B:$E,2,0))</f>
        <v>LIDIANE VIANA GARCIA</v>
      </c>
      <c r="D88" s="16" t="str">
        <f>IF($B88="","",VLOOKUP($B88,EQUIPE!$B:$F,5,0))</f>
        <v>ULTRAGAZ FRONT</v>
      </c>
      <c r="E88" s="18">
        <f>IF($B88="","",VLOOKUP($B88,EQUIPE!$B:$E,3,0))</f>
        <v>0.2638888888888889</v>
      </c>
      <c r="F88" s="16" t="str">
        <f>IF($B88="","",VLOOKUP($B88,EQUIPE!$B:$E,4,0))</f>
        <v>DAIATRIZ DO NASCIMENTO</v>
      </c>
      <c r="H88" s="22">
        <f t="shared" si="6"/>
        <v>24</v>
      </c>
      <c r="I88" s="22">
        <f t="shared" si="15"/>
        <v>0</v>
      </c>
      <c r="J88" s="22">
        <f t="shared" si="15"/>
        <v>1</v>
      </c>
      <c r="K88" s="22">
        <f t="shared" si="15"/>
        <v>6</v>
      </c>
      <c r="M88" s="18">
        <f t="shared" si="16"/>
        <v>6.5972222222222223</v>
      </c>
      <c r="N88" s="18">
        <f t="shared" si="17"/>
        <v>0.31041666666666667</v>
      </c>
      <c r="O88" s="19">
        <f t="shared" si="18"/>
        <v>4.7052631578947367E-2</v>
      </c>
      <c r="Q88" s="61" t="s">
        <v>243</v>
      </c>
      <c r="R88" s="61">
        <v>1.9444444444444445E-2</v>
      </c>
      <c r="S88" s="61">
        <v>1.3888888888888889E-3</v>
      </c>
      <c r="T88" s="61" t="s">
        <v>240</v>
      </c>
      <c r="U88" s="61">
        <v>1.1805555555555555E-2</v>
      </c>
      <c r="V88" s="61" t="s">
        <v>240</v>
      </c>
      <c r="W88" s="61">
        <v>4.1666666666666666E-3</v>
      </c>
      <c r="X88" s="61" t="s">
        <v>243</v>
      </c>
      <c r="Y88" s="61" t="s">
        <v>240</v>
      </c>
      <c r="Z88" s="61" t="s">
        <v>240</v>
      </c>
      <c r="AA88" s="61" t="s">
        <v>240</v>
      </c>
      <c r="AB88" s="61" t="s">
        <v>243</v>
      </c>
      <c r="AC88" s="61" t="s">
        <v>242</v>
      </c>
      <c r="AD88" s="61">
        <v>4.8611111111111112E-3</v>
      </c>
      <c r="AE88" s="61" t="s">
        <v>243</v>
      </c>
      <c r="AF88" s="61" t="s">
        <v>240</v>
      </c>
      <c r="AG88" s="61" t="s">
        <v>240</v>
      </c>
      <c r="AH88" s="61" t="s">
        <v>240</v>
      </c>
      <c r="AI88" s="61" t="s">
        <v>240</v>
      </c>
      <c r="AJ88" s="61" t="s">
        <v>240</v>
      </c>
      <c r="AK88" s="61" t="s">
        <v>243</v>
      </c>
      <c r="AL88" s="61" t="s">
        <v>240</v>
      </c>
      <c r="AM88" s="61" t="s">
        <v>240</v>
      </c>
      <c r="AN88" s="61" t="s">
        <v>240</v>
      </c>
      <c r="AO88" s="61" t="s">
        <v>240</v>
      </c>
      <c r="AP88" s="61" t="s">
        <v>243</v>
      </c>
      <c r="AQ88" s="61">
        <v>4.1666666666666666E-3</v>
      </c>
      <c r="AR88" s="61">
        <v>6.9444444444444447E-4</v>
      </c>
      <c r="AS88" s="61" t="s">
        <v>240</v>
      </c>
      <c r="AT88" s="61" t="s">
        <v>251</v>
      </c>
      <c r="AU88" s="61" t="s">
        <v>240</v>
      </c>
      <c r="AV88" s="61"/>
      <c r="AW88" s="63" t="str">
        <f>IF(COUNTIFS(STATUS!$K:$K,ABS!AW$8,STATUS!$B:$B,ABS!$C88,STATUS!$E:$E,"5555-FOLGA")&gt;0,"FO",IF(COUNTIFS(BASE!$A:$A,ABS!AW$8,BASE!$G:$G,ABS!$B88,BASE!$K:$K,"")&gt;0,"",IF(COUNTIFS(BASE!$A:$A,ABS!AW$8,BASE!$G:$G,ABS!$B88)=0,"",IF(SUMIFS(BASE!$AB:$AB,BASE!$A:$A,ABS!AW$8,BASE!$G:$G,ABS!$B88)=0,"P",SUMIFS(BASE!$AB:$AB,BASE!$A:$A,ABS!AW$8,BASE!$G:$G,ABS!$B88)))))</f>
        <v/>
      </c>
    </row>
    <row r="89" spans="2:49" s="8" customFormat="1" x14ac:dyDescent="0.25">
      <c r="B89" s="50">
        <v>91158</v>
      </c>
      <c r="C89" s="16" t="str">
        <f>IF($B89="","",VLOOKUP($B89,EQUIPE!$B:$E,2,0))</f>
        <v>MATHEUS OLIVEIRA PERES</v>
      </c>
      <c r="D89" s="16" t="str">
        <f>IF($B89="","",VLOOKUP($B89,EQUIPE!$B:$F,5,0))</f>
        <v>ULTRAGAZ FRONT</v>
      </c>
      <c r="E89" s="18">
        <f>IF($B89="","",VLOOKUP($B89,EQUIPE!$B:$E,3,0))</f>
        <v>0.2638888888888889</v>
      </c>
      <c r="F89" s="16" t="str">
        <f>IF($B89="","",VLOOKUP($B89,EQUIPE!$B:$E,4,0))</f>
        <v>MARCELA GOMES DE FARIAS</v>
      </c>
      <c r="H89" s="22">
        <f t="shared" si="6"/>
        <v>25</v>
      </c>
      <c r="I89" s="22">
        <f t="shared" ref="I89:K108" si="19">IF($B89="","",COUNTIF($Q89:$AV89,I$7))</f>
        <v>0</v>
      </c>
      <c r="J89" s="22">
        <f t="shared" si="19"/>
        <v>0</v>
      </c>
      <c r="K89" s="22">
        <f t="shared" si="19"/>
        <v>6</v>
      </c>
      <c r="M89" s="18">
        <f t="shared" si="16"/>
        <v>6.5972222222222223</v>
      </c>
      <c r="N89" s="18">
        <f t="shared" si="17"/>
        <v>0</v>
      </c>
      <c r="O89" s="19">
        <f t="shared" si="18"/>
        <v>0</v>
      </c>
      <c r="Q89" s="61" t="s">
        <v>243</v>
      </c>
      <c r="R89" s="61" t="s">
        <v>240</v>
      </c>
      <c r="S89" s="61" t="s">
        <v>240</v>
      </c>
      <c r="T89" s="61" t="s">
        <v>240</v>
      </c>
      <c r="U89" s="61" t="s">
        <v>243</v>
      </c>
      <c r="V89" s="61" t="s">
        <v>240</v>
      </c>
      <c r="W89" s="61" t="s">
        <v>240</v>
      </c>
      <c r="X89" s="61" t="s">
        <v>240</v>
      </c>
      <c r="Y89" s="61" t="s">
        <v>243</v>
      </c>
      <c r="Z89" s="61" t="s">
        <v>240</v>
      </c>
      <c r="AA89" s="61" t="s">
        <v>240</v>
      </c>
      <c r="AB89" s="61" t="s">
        <v>240</v>
      </c>
      <c r="AC89" s="61" t="s">
        <v>240</v>
      </c>
      <c r="AD89" s="61" t="s">
        <v>243</v>
      </c>
      <c r="AE89" s="61" t="s">
        <v>240</v>
      </c>
      <c r="AF89" s="61" t="s">
        <v>240</v>
      </c>
      <c r="AG89" s="61" t="s">
        <v>240</v>
      </c>
      <c r="AH89" s="61" t="s">
        <v>240</v>
      </c>
      <c r="AI89" s="61" t="s">
        <v>240</v>
      </c>
      <c r="AJ89" s="61" t="s">
        <v>243</v>
      </c>
      <c r="AK89" s="61" t="s">
        <v>240</v>
      </c>
      <c r="AL89" s="61" t="s">
        <v>240</v>
      </c>
      <c r="AM89" s="61" t="s">
        <v>240</v>
      </c>
      <c r="AN89" s="61" t="s">
        <v>240</v>
      </c>
      <c r="AO89" s="61" t="s">
        <v>243</v>
      </c>
      <c r="AP89" s="61" t="s">
        <v>240</v>
      </c>
      <c r="AQ89" s="61" t="s">
        <v>240</v>
      </c>
      <c r="AR89" s="61" t="s">
        <v>240</v>
      </c>
      <c r="AS89" s="61" t="s">
        <v>240</v>
      </c>
      <c r="AT89" s="61" t="s">
        <v>240</v>
      </c>
      <c r="AU89" s="61" t="s">
        <v>240</v>
      </c>
      <c r="AV89" s="61"/>
      <c r="AW89" s="63" t="str">
        <f>IF(COUNTIFS(STATUS!$K:$K,ABS!AW$8,STATUS!$B:$B,ABS!$C89,STATUS!$E:$E,"5555-FOLGA")&gt;0,"FO",IF(COUNTIFS(BASE!$A:$A,ABS!AW$8,BASE!$G:$G,ABS!$B89,BASE!$K:$K,"")&gt;0,"",IF(COUNTIFS(BASE!$A:$A,ABS!AW$8,BASE!$G:$G,ABS!$B89)=0,"",IF(SUMIFS(BASE!$AB:$AB,BASE!$A:$A,ABS!AW$8,BASE!$G:$G,ABS!$B89)=0,"P",SUMIFS(BASE!$AB:$AB,BASE!$A:$A,ABS!AW$8,BASE!$G:$G,ABS!$B89)))))</f>
        <v/>
      </c>
    </row>
    <row r="90" spans="2:49" s="8" customFormat="1" x14ac:dyDescent="0.25">
      <c r="B90" s="50">
        <v>91164</v>
      </c>
      <c r="C90" s="16" t="str">
        <f>IF($B90="","",VLOOKUP($B90,EQUIPE!$B:$E,2,0))</f>
        <v>NEILA GOMES DA SILVA</v>
      </c>
      <c r="D90" s="16" t="str">
        <f>IF($B90="","",VLOOKUP($B90,EQUIPE!$B:$F,5,0))</f>
        <v>ULTRAGAZ FRONT</v>
      </c>
      <c r="E90" s="18">
        <f>IF($B90="","",VLOOKUP($B90,EQUIPE!$B:$E,3,0))</f>
        <v>0.2638888888888889</v>
      </c>
      <c r="F90" s="16" t="str">
        <f>IF($B90="","",VLOOKUP($B90,EQUIPE!$B:$E,4,0))</f>
        <v>DAIATRIZ DO NASCIMENTO</v>
      </c>
      <c r="H90" s="22">
        <f t="shared" si="6"/>
        <v>25</v>
      </c>
      <c r="I90" s="22">
        <f t="shared" si="19"/>
        <v>0</v>
      </c>
      <c r="J90" s="22">
        <f t="shared" si="19"/>
        <v>0</v>
      </c>
      <c r="K90" s="22">
        <f t="shared" si="19"/>
        <v>6</v>
      </c>
      <c r="M90" s="18">
        <f t="shared" si="16"/>
        <v>6.5972222222222223</v>
      </c>
      <c r="N90" s="18">
        <f t="shared" si="17"/>
        <v>0.10971064814814835</v>
      </c>
      <c r="O90" s="19">
        <f t="shared" si="18"/>
        <v>1.662982456140354E-2</v>
      </c>
      <c r="Q90" s="61" t="s">
        <v>243</v>
      </c>
      <c r="R90" s="61">
        <v>3.8877314814814823E-2</v>
      </c>
      <c r="S90" s="61" t="s">
        <v>240</v>
      </c>
      <c r="T90" s="61" t="s">
        <v>240</v>
      </c>
      <c r="U90" s="61" t="s">
        <v>243</v>
      </c>
      <c r="V90" s="61">
        <v>4.1666666666666666E-3</v>
      </c>
      <c r="W90" s="61">
        <v>8.3333333333333332E-3</v>
      </c>
      <c r="X90" s="61" t="s">
        <v>240</v>
      </c>
      <c r="Y90" s="61">
        <v>6.9444444444449749E-4</v>
      </c>
      <c r="Z90" s="61">
        <v>2.0833333333333333E-3</v>
      </c>
      <c r="AA90" s="61">
        <v>1.0416666666666666E-2</v>
      </c>
      <c r="AB90" s="61" t="s">
        <v>243</v>
      </c>
      <c r="AC90" s="61">
        <v>1.388888888888884E-3</v>
      </c>
      <c r="AD90" s="61" t="s">
        <v>240</v>
      </c>
      <c r="AE90" s="61" t="s">
        <v>240</v>
      </c>
      <c r="AF90" s="61" t="s">
        <v>240</v>
      </c>
      <c r="AG90" s="61">
        <v>1.0416666666666666E-2</v>
      </c>
      <c r="AH90" s="61" t="s">
        <v>240</v>
      </c>
      <c r="AI90" s="61" t="s">
        <v>243</v>
      </c>
      <c r="AJ90" s="61">
        <v>2.0833333333333333E-3</v>
      </c>
      <c r="AK90" s="61" t="s">
        <v>243</v>
      </c>
      <c r="AL90" s="61">
        <v>2.0833333333333333E-3</v>
      </c>
      <c r="AM90" s="61">
        <v>4.1666666666666666E-3</v>
      </c>
      <c r="AN90" s="61" t="s">
        <v>240</v>
      </c>
      <c r="AO90" s="61" t="s">
        <v>243</v>
      </c>
      <c r="AP90" s="61">
        <v>2.0833333333333814E-3</v>
      </c>
      <c r="AQ90" s="61">
        <v>6.9444444444444198E-3</v>
      </c>
      <c r="AR90" s="61">
        <v>3.4722222222222654E-3</v>
      </c>
      <c r="AS90" s="61">
        <v>4.8611111111111494E-3</v>
      </c>
      <c r="AT90" s="61">
        <v>7.6388888888889173E-3</v>
      </c>
      <c r="AU90" s="61" t="s">
        <v>240</v>
      </c>
      <c r="AV90" s="61"/>
      <c r="AW90" s="63" t="str">
        <f>IF(COUNTIFS(STATUS!$K:$K,ABS!AW$8,STATUS!$B:$B,ABS!$C90,STATUS!$E:$E,"5555-FOLGA")&gt;0,"FO",IF(COUNTIFS(BASE!$A:$A,ABS!AW$8,BASE!$G:$G,ABS!$B90,BASE!$K:$K,"")&gt;0,"",IF(COUNTIFS(BASE!$A:$A,ABS!AW$8,BASE!$G:$G,ABS!$B90)=0,"",IF(SUMIFS(BASE!$AB:$AB,BASE!$A:$A,ABS!AW$8,BASE!$G:$G,ABS!$B90)=0,"P",SUMIFS(BASE!$AB:$AB,BASE!$A:$A,ABS!AW$8,BASE!$G:$G,ABS!$B90)))))</f>
        <v/>
      </c>
    </row>
    <row r="91" spans="2:49" s="8" customFormat="1" x14ac:dyDescent="0.25">
      <c r="B91" s="50">
        <v>91135</v>
      </c>
      <c r="C91" s="16" t="str">
        <f>IF($B91="","",VLOOKUP($B91,EQUIPE!$B:$E,2,0))</f>
        <v>SIDNEY AUGUSTO DA SILVA</v>
      </c>
      <c r="D91" s="16" t="str">
        <f>IF($B91="","",VLOOKUP($B91,EQUIPE!$B:$F,5,0))</f>
        <v>ULTRAGAZ FRONT</v>
      </c>
      <c r="E91" s="18">
        <f>IF($B91="","",VLOOKUP($B91,EQUIPE!$B:$E,3,0))</f>
        <v>0.2638888888888889</v>
      </c>
      <c r="F91" s="16" t="str">
        <f>IF($B91="","",VLOOKUP($B91,EQUIPE!$B:$E,4,0))</f>
        <v>DAIATRIZ DO NASCIMENTO</v>
      </c>
      <c r="H91" s="22">
        <f t="shared" si="6"/>
        <v>0</v>
      </c>
      <c r="I91" s="22">
        <f t="shared" si="19"/>
        <v>0</v>
      </c>
      <c r="J91" s="22">
        <f t="shared" si="19"/>
        <v>0</v>
      </c>
      <c r="K91" s="22">
        <f t="shared" si="19"/>
        <v>1</v>
      </c>
      <c r="M91" s="18">
        <f t="shared" si="16"/>
        <v>0</v>
      </c>
      <c r="N91" s="18">
        <f t="shared" si="17"/>
        <v>0</v>
      </c>
      <c r="O91" s="19">
        <f t="shared" si="18"/>
        <v>0</v>
      </c>
      <c r="Q91" s="61" t="s">
        <v>243</v>
      </c>
      <c r="R91" s="61" t="s">
        <v>245</v>
      </c>
      <c r="S91" s="61" t="s">
        <v>245</v>
      </c>
      <c r="T91" s="61" t="s">
        <v>245</v>
      </c>
      <c r="U91" s="61" t="s">
        <v>245</v>
      </c>
      <c r="V91" s="61" t="s">
        <v>245</v>
      </c>
      <c r="W91" s="61" t="s">
        <v>245</v>
      </c>
      <c r="X91" s="61" t="s">
        <v>245</v>
      </c>
      <c r="Y91" s="61" t="s">
        <v>245</v>
      </c>
      <c r="Z91" s="61" t="s">
        <v>245</v>
      </c>
      <c r="AA91" s="61" t="s">
        <v>245</v>
      </c>
      <c r="AB91" s="61" t="s">
        <v>245</v>
      </c>
      <c r="AC91" s="61" t="s">
        <v>245</v>
      </c>
      <c r="AD91" s="61" t="s">
        <v>245</v>
      </c>
      <c r="AE91" s="61" t="s">
        <v>245</v>
      </c>
      <c r="AF91" s="61" t="s">
        <v>245</v>
      </c>
      <c r="AG91" s="61" t="s">
        <v>245</v>
      </c>
      <c r="AH91" s="61" t="s">
        <v>245</v>
      </c>
      <c r="AI91" s="61" t="s">
        <v>245</v>
      </c>
      <c r="AJ91" s="61" t="s">
        <v>245</v>
      </c>
      <c r="AK91" s="61" t="s">
        <v>245</v>
      </c>
      <c r="AL91" s="61" t="s">
        <v>245</v>
      </c>
      <c r="AM91" s="61" t="s">
        <v>245</v>
      </c>
      <c r="AN91" s="61" t="s">
        <v>245</v>
      </c>
      <c r="AO91" s="61" t="s">
        <v>245</v>
      </c>
      <c r="AP91" s="61" t="s">
        <v>245</v>
      </c>
      <c r="AQ91" s="61" t="s">
        <v>245</v>
      </c>
      <c r="AR91" s="61" t="s">
        <v>245</v>
      </c>
      <c r="AS91" s="61" t="s">
        <v>245</v>
      </c>
      <c r="AT91" s="61" t="s">
        <v>245</v>
      </c>
      <c r="AU91" s="61" t="s">
        <v>245</v>
      </c>
      <c r="AV91" s="61"/>
      <c r="AW91" s="63" t="str">
        <f>IF(COUNTIFS(STATUS!$K:$K,ABS!AW$8,STATUS!$B:$B,ABS!$C91,STATUS!$E:$E,"5555-FOLGA")&gt;0,"FO",IF(COUNTIFS(BASE!$A:$A,ABS!AW$8,BASE!$G:$G,ABS!$B91,BASE!$K:$K,"")&gt;0,"",IF(COUNTIFS(BASE!$A:$A,ABS!AW$8,BASE!$G:$G,ABS!$B91)=0,"",IF(SUMIFS(BASE!$AB:$AB,BASE!$A:$A,ABS!AW$8,BASE!$G:$G,ABS!$B91)=0,"P",SUMIFS(BASE!$AB:$AB,BASE!$A:$A,ABS!AW$8,BASE!$G:$G,ABS!$B91)))))</f>
        <v/>
      </c>
    </row>
    <row r="92" spans="2:49" s="8" customFormat="1" x14ac:dyDescent="0.25">
      <c r="B92" s="50">
        <v>91162</v>
      </c>
      <c r="C92" s="16" t="str">
        <f>IF($B92="","",VLOOKUP($B92,EQUIPE!$B:$E,2,0))</f>
        <v>TASSIA BEATRIZ CUNHA SANTANA</v>
      </c>
      <c r="D92" s="16" t="str">
        <f>IF($B92="","",VLOOKUP($B92,EQUIPE!$B:$F,5,0))</f>
        <v>ULTRAGAZ FRONT</v>
      </c>
      <c r="E92" s="18">
        <f>IF($B92="","",VLOOKUP($B92,EQUIPE!$B:$E,3,0))</f>
        <v>0.2638888888888889</v>
      </c>
      <c r="F92" s="16" t="str">
        <f>IF($B92="","",VLOOKUP($B92,EQUIPE!$B:$E,4,0))</f>
        <v>DAIATRIZ DO NASCIMENTO</v>
      </c>
      <c r="H92" s="22">
        <f t="shared" si="6"/>
        <v>24</v>
      </c>
      <c r="I92" s="22">
        <f t="shared" si="19"/>
        <v>1</v>
      </c>
      <c r="J92" s="22">
        <f t="shared" si="19"/>
        <v>1</v>
      </c>
      <c r="K92" s="22">
        <f t="shared" si="19"/>
        <v>5</v>
      </c>
      <c r="M92" s="18">
        <f t="shared" si="16"/>
        <v>6.8611111111111116</v>
      </c>
      <c r="N92" s="18">
        <f t="shared" si="17"/>
        <v>1.5534722222222221</v>
      </c>
      <c r="O92" s="19">
        <f t="shared" si="18"/>
        <v>0.22641700404858298</v>
      </c>
      <c r="Q92" s="61" t="s">
        <v>240</v>
      </c>
      <c r="R92" s="61" t="s">
        <v>240</v>
      </c>
      <c r="S92" s="61" t="s">
        <v>240</v>
      </c>
      <c r="T92" s="61" t="s">
        <v>240</v>
      </c>
      <c r="U92" s="61">
        <v>1.1805555555555514E-2</v>
      </c>
      <c r="V92" s="61">
        <v>6.9444444444444198E-3</v>
      </c>
      <c r="W92" s="61" t="s">
        <v>243</v>
      </c>
      <c r="X92" s="61">
        <v>0.23472222222222222</v>
      </c>
      <c r="Y92" s="61">
        <v>0.12083333333333335</v>
      </c>
      <c r="Z92" s="61">
        <v>8.6111111111111124E-2</v>
      </c>
      <c r="AA92" s="61">
        <v>2.7083333333333334E-2</v>
      </c>
      <c r="AB92" s="61" t="s">
        <v>243</v>
      </c>
      <c r="AC92" s="61">
        <v>7.9861111111111049E-2</v>
      </c>
      <c r="AD92" s="61" t="s">
        <v>242</v>
      </c>
      <c r="AE92" s="61">
        <v>4.1666666666666666E-3</v>
      </c>
      <c r="AF92" s="61">
        <v>2.5694444444444447E-2</v>
      </c>
      <c r="AG92" s="61">
        <v>1.3194444444444444E-2</v>
      </c>
      <c r="AH92" s="61">
        <v>0.11875000000000001</v>
      </c>
      <c r="AI92" s="61" t="s">
        <v>243</v>
      </c>
      <c r="AJ92" s="61">
        <v>8.6805555555555566E-2</v>
      </c>
      <c r="AK92" s="61">
        <v>1.5972222222222224E-2</v>
      </c>
      <c r="AL92" s="61" t="s">
        <v>241</v>
      </c>
      <c r="AM92" s="61">
        <v>5.7638888888888885E-2</v>
      </c>
      <c r="AN92" s="61" t="s">
        <v>243</v>
      </c>
      <c r="AO92" s="61">
        <v>1.8055555555555557E-2</v>
      </c>
      <c r="AP92" s="61">
        <v>2.7083333333333348E-2</v>
      </c>
      <c r="AQ92" s="61">
        <v>4.9999999999999996E-2</v>
      </c>
      <c r="AR92" s="61">
        <v>1.4583333333333282E-2</v>
      </c>
      <c r="AS92" s="61">
        <v>2.2916666666666641E-2</v>
      </c>
      <c r="AT92" s="61" t="s">
        <v>243</v>
      </c>
      <c r="AU92" s="61">
        <v>3.472222222222222E-3</v>
      </c>
      <c r="AV92" s="61"/>
      <c r="AW92" s="63" t="str">
        <f>IF(COUNTIFS(STATUS!$K:$K,ABS!AW$8,STATUS!$B:$B,ABS!$C92,STATUS!$E:$E,"5555-FOLGA")&gt;0,"FO",IF(COUNTIFS(BASE!$A:$A,ABS!AW$8,BASE!$G:$G,ABS!$B92,BASE!$K:$K,"")&gt;0,"",IF(COUNTIFS(BASE!$A:$A,ABS!AW$8,BASE!$G:$G,ABS!$B92)=0,"",IF(SUMIFS(BASE!$AB:$AB,BASE!$A:$A,ABS!AW$8,BASE!$G:$G,ABS!$B92)=0,"P",SUMIFS(BASE!$AB:$AB,BASE!$A:$A,ABS!AW$8,BASE!$G:$G,ABS!$B92)))))</f>
        <v/>
      </c>
    </row>
    <row r="93" spans="2:49" s="8" customFormat="1" x14ac:dyDescent="0.25">
      <c r="B93" s="50">
        <v>91240</v>
      </c>
      <c r="C93" s="16" t="str">
        <f>IF($B93="","",VLOOKUP($B93,EQUIPE!$B:$E,2,0))</f>
        <v>GIOVANNA MARIA DA SILVA</v>
      </c>
      <c r="D93" s="16" t="str">
        <f>IF($B93="","",VLOOKUP($B93,EQUIPE!$B:$F,5,0))</f>
        <v>ULTRAGAZ FRONT</v>
      </c>
      <c r="E93" s="18">
        <f>IF($B93="","",VLOOKUP($B93,EQUIPE!$B:$E,3,0))</f>
        <v>0.2638888888888889</v>
      </c>
      <c r="F93" s="16" t="str">
        <f>IF($B93="","",VLOOKUP($B93,EQUIPE!$B:$E,4,0))</f>
        <v>MARCELA GOMES DE FARIAS</v>
      </c>
      <c r="H93" s="22">
        <f t="shared" si="6"/>
        <v>27</v>
      </c>
      <c r="I93" s="22">
        <f t="shared" si="19"/>
        <v>0</v>
      </c>
      <c r="J93" s="22">
        <f t="shared" si="19"/>
        <v>0</v>
      </c>
      <c r="K93" s="22">
        <f t="shared" si="19"/>
        <v>4</v>
      </c>
      <c r="M93" s="18">
        <f t="shared" si="16"/>
        <v>7.125</v>
      </c>
      <c r="N93" s="18">
        <f t="shared" si="17"/>
        <v>2.2222222222222199E-2</v>
      </c>
      <c r="O93" s="19">
        <f t="shared" si="18"/>
        <v>3.1189083820662737E-3</v>
      </c>
      <c r="Q93" s="61" t="s">
        <v>240</v>
      </c>
      <c r="R93" s="61" t="s">
        <v>240</v>
      </c>
      <c r="S93" s="61" t="s">
        <v>240</v>
      </c>
      <c r="T93" s="61" t="s">
        <v>240</v>
      </c>
      <c r="U93" s="61">
        <v>4.1666666666666666E-3</v>
      </c>
      <c r="V93" s="61" t="s">
        <v>240</v>
      </c>
      <c r="W93" s="61" t="s">
        <v>243</v>
      </c>
      <c r="X93" s="61" t="s">
        <v>240</v>
      </c>
      <c r="Y93" s="61" t="s">
        <v>240</v>
      </c>
      <c r="Z93" s="61" t="s">
        <v>240</v>
      </c>
      <c r="AA93" s="61" t="s">
        <v>240</v>
      </c>
      <c r="AB93" s="61" t="s">
        <v>240</v>
      </c>
      <c r="AC93" s="61">
        <v>5.5555555555555358E-3</v>
      </c>
      <c r="AD93" s="61" t="s">
        <v>243</v>
      </c>
      <c r="AE93" s="61" t="s">
        <v>240</v>
      </c>
      <c r="AF93" s="61" t="s">
        <v>240</v>
      </c>
      <c r="AG93" s="61" t="s">
        <v>240</v>
      </c>
      <c r="AH93" s="61" t="s">
        <v>240</v>
      </c>
      <c r="AI93" s="61">
        <v>6.2499999999999995E-3</v>
      </c>
      <c r="AJ93" s="61" t="s">
        <v>240</v>
      </c>
      <c r="AK93" s="61" t="s">
        <v>243</v>
      </c>
      <c r="AL93" s="61" t="s">
        <v>240</v>
      </c>
      <c r="AM93" s="61" t="s">
        <v>240</v>
      </c>
      <c r="AN93" s="61" t="s">
        <v>240</v>
      </c>
      <c r="AO93" s="61" t="s">
        <v>240</v>
      </c>
      <c r="AP93" s="61">
        <v>6.2499999999999995E-3</v>
      </c>
      <c r="AQ93" s="61" t="s">
        <v>240</v>
      </c>
      <c r="AR93" s="61" t="s">
        <v>243</v>
      </c>
      <c r="AS93" s="61" t="s">
        <v>240</v>
      </c>
      <c r="AT93" s="61" t="s">
        <v>240</v>
      </c>
      <c r="AU93" s="61" t="s">
        <v>240</v>
      </c>
      <c r="AV93" s="61"/>
      <c r="AW93" s="63" t="str">
        <f>IF(COUNTIFS(STATUS!$K:$K,ABS!AW$8,STATUS!$B:$B,ABS!$C93,STATUS!$E:$E,"5555-FOLGA")&gt;0,"FO",IF(COUNTIFS(BASE!$A:$A,ABS!AW$8,BASE!$G:$G,ABS!$B93,BASE!$K:$K,"")&gt;0,"",IF(COUNTIFS(BASE!$A:$A,ABS!AW$8,BASE!$G:$G,ABS!$B93)=0,"",IF(SUMIFS(BASE!$AB:$AB,BASE!$A:$A,ABS!AW$8,BASE!$G:$G,ABS!$B93)=0,"P",SUMIFS(BASE!$AB:$AB,BASE!$A:$A,ABS!AW$8,BASE!$G:$G,ABS!$B93)))))</f>
        <v/>
      </c>
    </row>
    <row r="94" spans="2:49" s="8" customFormat="1" x14ac:dyDescent="0.25">
      <c r="B94" s="50" t="s">
        <v>128</v>
      </c>
      <c r="C94" s="16" t="str">
        <f>IF($B94="","",VLOOKUP($B94,EQUIPE!$B:$E,2,0))</f>
        <v>EDUARDO PEREIRA DE SOUSA</v>
      </c>
      <c r="D94" s="16" t="str">
        <f>IF($B94="","",VLOOKUP($B94,EQUIPE!$B:$F,5,0))</f>
        <v>ULTRAGAZ FRONT</v>
      </c>
      <c r="E94" s="18">
        <f>IF($B94="","",VLOOKUP($B94,EQUIPE!$B:$E,3,0))</f>
        <v>0.2638888888888889</v>
      </c>
      <c r="F94" s="16" t="str">
        <f>IF($B94="","",VLOOKUP($B94,EQUIPE!$B:$E,4,0))</f>
        <v>ADRIANA VERCOSA BARROS CEZANHOQUE</v>
      </c>
      <c r="H94" s="22">
        <f t="shared" si="6"/>
        <v>7</v>
      </c>
      <c r="I94" s="22">
        <f t="shared" si="19"/>
        <v>0</v>
      </c>
      <c r="J94" s="22">
        <f t="shared" si="19"/>
        <v>0</v>
      </c>
      <c r="K94" s="22">
        <f t="shared" si="19"/>
        <v>1</v>
      </c>
      <c r="M94" s="18">
        <f t="shared" si="16"/>
        <v>1.8472222222222223</v>
      </c>
      <c r="N94" s="18">
        <f t="shared" si="17"/>
        <v>0</v>
      </c>
      <c r="O94" s="19">
        <f t="shared" si="18"/>
        <v>0</v>
      </c>
      <c r="Q94" s="61" t="s">
        <v>240</v>
      </c>
      <c r="R94" s="61" t="s">
        <v>240</v>
      </c>
      <c r="S94" s="61" t="s">
        <v>240</v>
      </c>
      <c r="T94" s="61" t="s">
        <v>240</v>
      </c>
      <c r="U94" s="61" t="s">
        <v>240</v>
      </c>
      <c r="V94" s="61" t="s">
        <v>240</v>
      </c>
      <c r="W94" s="61" t="s">
        <v>243</v>
      </c>
      <c r="X94" s="61" t="s">
        <v>240</v>
      </c>
      <c r="Y94" s="61" t="s">
        <v>250</v>
      </c>
      <c r="Z94" s="61" t="s">
        <v>250</v>
      </c>
      <c r="AA94" s="61" t="s">
        <v>250</v>
      </c>
      <c r="AB94" s="61" t="s">
        <v>250</v>
      </c>
      <c r="AC94" s="61" t="s">
        <v>250</v>
      </c>
      <c r="AD94" s="61" t="s">
        <v>250</v>
      </c>
      <c r="AE94" s="61" t="s">
        <v>250</v>
      </c>
      <c r="AF94" s="61" t="s">
        <v>250</v>
      </c>
      <c r="AG94" s="61" t="s">
        <v>250</v>
      </c>
      <c r="AH94" s="61" t="s">
        <v>250</v>
      </c>
      <c r="AI94" s="61" t="s">
        <v>250</v>
      </c>
      <c r="AJ94" s="61" t="s">
        <v>250</v>
      </c>
      <c r="AK94" s="61" t="s">
        <v>250</v>
      </c>
      <c r="AL94" s="61" t="s">
        <v>250</v>
      </c>
      <c r="AM94" s="61" t="s">
        <v>250</v>
      </c>
      <c r="AN94" s="61" t="s">
        <v>250</v>
      </c>
      <c r="AO94" s="61" t="s">
        <v>250</v>
      </c>
      <c r="AP94" s="61" t="s">
        <v>250</v>
      </c>
      <c r="AQ94" s="61" t="s">
        <v>250</v>
      </c>
      <c r="AR94" s="61" t="s">
        <v>250</v>
      </c>
      <c r="AS94" s="61" t="s">
        <v>250</v>
      </c>
      <c r="AT94" s="61" t="s">
        <v>250</v>
      </c>
      <c r="AU94" s="61" t="s">
        <v>250</v>
      </c>
      <c r="AV94" s="61"/>
      <c r="AW94" s="63" t="str">
        <f>IF(COUNTIFS(STATUS!$K:$K,ABS!AW$8,STATUS!$B:$B,ABS!$C94,STATUS!$E:$E,"5555-FOLGA")&gt;0,"FO",IF(COUNTIFS(BASE!$A:$A,ABS!AW$8,BASE!$G:$G,ABS!$B94,BASE!$K:$K,"")&gt;0,"",IF(COUNTIFS(BASE!$A:$A,ABS!AW$8,BASE!$G:$G,ABS!$B94)=0,"",IF(SUMIFS(BASE!$AB:$AB,BASE!$A:$A,ABS!AW$8,BASE!$G:$G,ABS!$B94)=0,"P",SUMIFS(BASE!$AB:$AB,BASE!$A:$A,ABS!AW$8,BASE!$G:$G,ABS!$B94)))))</f>
        <v/>
      </c>
    </row>
    <row r="95" spans="2:49" s="8" customFormat="1" x14ac:dyDescent="0.25">
      <c r="B95" s="50">
        <v>91386</v>
      </c>
      <c r="C95" s="16" t="str">
        <f>IF($B95="","",VLOOKUP($B95,EQUIPE!$B:$E,2,0))</f>
        <v>JUCYELLE DA SILVA FERREIRA</v>
      </c>
      <c r="D95" s="16" t="str">
        <f>IF($B95="","",VLOOKUP($B95,EQUIPE!$B:$F,5,0))</f>
        <v>ULTRAGAZ BO</v>
      </c>
      <c r="E95" s="18">
        <f>IF($B95="","",VLOOKUP($B95,EQUIPE!$B:$E,3,0))</f>
        <v>0.2638888888888889</v>
      </c>
      <c r="F95" s="16" t="str">
        <f>IF($B95="","",VLOOKUP($B95,EQUIPE!$B:$E,4,0))</f>
        <v>DANIELA PEREZ</v>
      </c>
      <c r="H95" s="22">
        <f t="shared" si="6"/>
        <v>20</v>
      </c>
      <c r="I95" s="22">
        <f t="shared" si="19"/>
        <v>7</v>
      </c>
      <c r="J95" s="22">
        <f t="shared" si="19"/>
        <v>0</v>
      </c>
      <c r="K95" s="22">
        <f t="shared" si="19"/>
        <v>4</v>
      </c>
      <c r="M95" s="18">
        <f t="shared" si="16"/>
        <v>7.125</v>
      </c>
      <c r="N95" s="18">
        <f t="shared" si="17"/>
        <v>1.8631944444444446</v>
      </c>
      <c r="O95" s="19">
        <f t="shared" si="18"/>
        <v>0.2615009746588694</v>
      </c>
      <c r="Q95" s="61" t="s">
        <v>241</v>
      </c>
      <c r="R95" s="61" t="s">
        <v>241</v>
      </c>
      <c r="S95" s="61" t="s">
        <v>241</v>
      </c>
      <c r="T95" s="61" t="s">
        <v>241</v>
      </c>
      <c r="U95" s="61" t="s">
        <v>241</v>
      </c>
      <c r="V95" s="61" t="s">
        <v>241</v>
      </c>
      <c r="W95" s="61" t="s">
        <v>243</v>
      </c>
      <c r="X95" s="61" t="s">
        <v>240</v>
      </c>
      <c r="Y95" s="61" t="s">
        <v>240</v>
      </c>
      <c r="Z95" s="61">
        <v>6.9444444444444447E-4</v>
      </c>
      <c r="AA95" s="61">
        <v>1.2499999999999999E-2</v>
      </c>
      <c r="AB95" s="61" t="s">
        <v>240</v>
      </c>
      <c r="AC95" s="61" t="s">
        <v>240</v>
      </c>
      <c r="AD95" s="61" t="s">
        <v>243</v>
      </c>
      <c r="AE95" s="61" t="s">
        <v>240</v>
      </c>
      <c r="AF95" s="61" t="s">
        <v>240</v>
      </c>
      <c r="AG95" s="61" t="s">
        <v>240</v>
      </c>
      <c r="AH95" s="61" t="s">
        <v>240</v>
      </c>
      <c r="AI95" s="61">
        <v>2.7777777777777679E-3</v>
      </c>
      <c r="AJ95" s="61" t="s">
        <v>240</v>
      </c>
      <c r="AK95" s="61" t="s">
        <v>243</v>
      </c>
      <c r="AL95" s="61" t="s">
        <v>240</v>
      </c>
      <c r="AM95" s="61" t="s">
        <v>240</v>
      </c>
      <c r="AN95" s="61" t="s">
        <v>240</v>
      </c>
      <c r="AO95" s="61" t="s">
        <v>240</v>
      </c>
      <c r="AP95" s="61" t="s">
        <v>240</v>
      </c>
      <c r="AQ95" s="61" t="s">
        <v>240</v>
      </c>
      <c r="AR95" s="61" t="s">
        <v>243</v>
      </c>
      <c r="AS95" s="61" t="s">
        <v>240</v>
      </c>
      <c r="AT95" s="61" t="s">
        <v>240</v>
      </c>
      <c r="AU95" s="61" t="s">
        <v>241</v>
      </c>
      <c r="AV95" s="61"/>
      <c r="AW95" s="63" t="str">
        <f>IF(COUNTIFS(STATUS!$K:$K,ABS!AW$8,STATUS!$B:$B,ABS!$C95,STATUS!$E:$E,"5555-FOLGA")&gt;0,"FO",IF(COUNTIFS(BASE!$A:$A,ABS!AW$8,BASE!$G:$G,ABS!$B95,BASE!$K:$K,"")&gt;0,"",IF(COUNTIFS(BASE!$A:$A,ABS!AW$8,BASE!$G:$G,ABS!$B95)=0,"",IF(SUMIFS(BASE!$AB:$AB,BASE!$A:$A,ABS!AW$8,BASE!$G:$G,ABS!$B95)=0,"P",SUMIFS(BASE!$AB:$AB,BASE!$A:$A,ABS!AW$8,BASE!$G:$G,ABS!$B95)))))</f>
        <v/>
      </c>
    </row>
    <row r="96" spans="2:49" s="8" customFormat="1" x14ac:dyDescent="0.25">
      <c r="B96" s="50">
        <v>91136</v>
      </c>
      <c r="C96" s="16" t="str">
        <f>IF($B96="","",VLOOKUP($B96,EQUIPE!$B:$E,2,0))</f>
        <v>CAROLINA GOMES MESSIAS</v>
      </c>
      <c r="D96" s="16" t="str">
        <f>IF($B96="","",VLOOKUP($B96,EQUIPE!$B:$F,5,0))</f>
        <v>ULTRAGAZ FRONT</v>
      </c>
      <c r="E96" s="18">
        <f>IF($B96="","",VLOOKUP($B96,EQUIPE!$B:$E,3,0))</f>
        <v>0.2638888888888889</v>
      </c>
      <c r="F96" s="16" t="str">
        <f>IF($B96="","",VLOOKUP($B96,EQUIPE!$B:$E,4,0))</f>
        <v>DANIELA PEREZ</v>
      </c>
      <c r="H96" s="22">
        <f t="shared" si="6"/>
        <v>26</v>
      </c>
      <c r="I96" s="22">
        <f t="shared" si="19"/>
        <v>0</v>
      </c>
      <c r="J96" s="22">
        <f t="shared" si="19"/>
        <v>0</v>
      </c>
      <c r="K96" s="22">
        <f t="shared" si="19"/>
        <v>5</v>
      </c>
      <c r="M96" s="18">
        <f t="shared" si="16"/>
        <v>6.8611111111111116</v>
      </c>
      <c r="N96" s="18">
        <f t="shared" si="17"/>
        <v>2.7777777777777779E-3</v>
      </c>
      <c r="O96" s="19">
        <f t="shared" si="18"/>
        <v>4.0485829959514168E-4</v>
      </c>
      <c r="Q96" s="61" t="s">
        <v>240</v>
      </c>
      <c r="R96" s="61" t="s">
        <v>240</v>
      </c>
      <c r="S96" s="61" t="s">
        <v>243</v>
      </c>
      <c r="T96" s="61" t="s">
        <v>240</v>
      </c>
      <c r="U96" s="61" t="s">
        <v>240</v>
      </c>
      <c r="V96" s="61" t="s">
        <v>240</v>
      </c>
      <c r="W96" s="61" t="s">
        <v>243</v>
      </c>
      <c r="X96" s="61">
        <v>1.3888888888888889E-3</v>
      </c>
      <c r="Y96" s="61" t="s">
        <v>240</v>
      </c>
      <c r="Z96" s="61">
        <v>1.3888888888888889E-3</v>
      </c>
      <c r="AA96" s="61" t="s">
        <v>240</v>
      </c>
      <c r="AB96" s="61" t="s">
        <v>243</v>
      </c>
      <c r="AC96" s="61" t="s">
        <v>240</v>
      </c>
      <c r="AD96" s="61" t="s">
        <v>240</v>
      </c>
      <c r="AE96" s="61" t="s">
        <v>240</v>
      </c>
      <c r="AF96" s="61" t="s">
        <v>240</v>
      </c>
      <c r="AG96" s="61" t="s">
        <v>240</v>
      </c>
      <c r="AH96" s="61" t="s">
        <v>243</v>
      </c>
      <c r="AI96" s="61" t="s">
        <v>240</v>
      </c>
      <c r="AJ96" s="61" t="s">
        <v>240</v>
      </c>
      <c r="AK96" s="61" t="s">
        <v>240</v>
      </c>
      <c r="AL96" s="61" t="s">
        <v>240</v>
      </c>
      <c r="AM96" s="61" t="s">
        <v>240</v>
      </c>
      <c r="AN96" s="61" t="s">
        <v>240</v>
      </c>
      <c r="AO96" s="61" t="s">
        <v>243</v>
      </c>
      <c r="AP96" s="61" t="s">
        <v>240</v>
      </c>
      <c r="AQ96" s="61" t="s">
        <v>240</v>
      </c>
      <c r="AR96" s="61" t="s">
        <v>240</v>
      </c>
      <c r="AS96" s="61" t="s">
        <v>240</v>
      </c>
      <c r="AT96" s="61" t="s">
        <v>240</v>
      </c>
      <c r="AU96" s="61" t="s">
        <v>240</v>
      </c>
      <c r="AV96" s="61"/>
      <c r="AW96" s="63" t="str">
        <f>IF(COUNTIFS(STATUS!$K:$K,ABS!AW$8,STATUS!$B:$B,ABS!$C96,STATUS!$E:$E,"5555-FOLGA")&gt;0,"FO",IF(COUNTIFS(BASE!$A:$A,ABS!AW$8,BASE!$G:$G,ABS!$B96,BASE!$K:$K,"")&gt;0,"",IF(COUNTIFS(BASE!$A:$A,ABS!AW$8,BASE!$G:$G,ABS!$B96)=0,"",IF(SUMIFS(BASE!$AB:$AB,BASE!$A:$A,ABS!AW$8,BASE!$G:$G,ABS!$B96)=0,"P",SUMIFS(BASE!$AB:$AB,BASE!$A:$A,ABS!AW$8,BASE!$G:$G,ABS!$B96)))))</f>
        <v/>
      </c>
    </row>
    <row r="97" spans="2:49" s="8" customFormat="1" x14ac:dyDescent="0.25">
      <c r="B97" s="50"/>
      <c r="C97" s="16" t="str">
        <f>IF($B97="","",VLOOKUP($B97,EQUIPE!$B:$E,2,0))</f>
        <v/>
      </c>
      <c r="D97" s="16" t="str">
        <f>IF($B97="","",VLOOKUP($B97,EQUIPE!$B:$F,5,0))</f>
        <v/>
      </c>
      <c r="E97" s="18" t="str">
        <f>IF($B97="","",VLOOKUP($B97,EQUIPE!$B:$E,3,0))</f>
        <v/>
      </c>
      <c r="F97" s="16" t="str">
        <f>IF($B97="","",VLOOKUP($B97,EQUIPE!$B:$E,4,0))</f>
        <v/>
      </c>
      <c r="H97" s="22" t="str">
        <f t="shared" si="6"/>
        <v/>
      </c>
      <c r="I97" s="22" t="str">
        <f t="shared" si="19"/>
        <v/>
      </c>
      <c r="J97" s="22" t="str">
        <f t="shared" si="19"/>
        <v/>
      </c>
      <c r="K97" s="22" t="str">
        <f t="shared" si="19"/>
        <v/>
      </c>
      <c r="M97" s="18" t="str">
        <f t="shared" si="16"/>
        <v/>
      </c>
      <c r="N97" s="18" t="str">
        <f t="shared" si="17"/>
        <v/>
      </c>
      <c r="O97" s="19" t="str">
        <f t="shared" si="18"/>
        <v/>
      </c>
      <c r="Q97" s="61" t="s">
        <v>252</v>
      </c>
      <c r="R97" s="61" t="s">
        <v>252</v>
      </c>
      <c r="S97" s="61" t="s">
        <v>252</v>
      </c>
      <c r="T97" s="61" t="s">
        <v>252</v>
      </c>
      <c r="U97" s="61" t="s">
        <v>252</v>
      </c>
      <c r="V97" s="61" t="s">
        <v>252</v>
      </c>
      <c r="W97" s="61" t="s">
        <v>252</v>
      </c>
      <c r="X97" s="61" t="s">
        <v>252</v>
      </c>
      <c r="Y97" s="61" t="s">
        <v>252</v>
      </c>
      <c r="Z97" s="61" t="s">
        <v>252</v>
      </c>
      <c r="AA97" s="61" t="s">
        <v>252</v>
      </c>
      <c r="AB97" s="61" t="s">
        <v>252</v>
      </c>
      <c r="AC97" s="61" t="s">
        <v>252</v>
      </c>
      <c r="AD97" s="61" t="s">
        <v>252</v>
      </c>
      <c r="AE97" s="61" t="s">
        <v>252</v>
      </c>
      <c r="AF97" s="61" t="s">
        <v>252</v>
      </c>
      <c r="AG97" s="61" t="s">
        <v>252</v>
      </c>
      <c r="AH97" s="61" t="s">
        <v>252</v>
      </c>
      <c r="AI97" s="61" t="s">
        <v>252</v>
      </c>
      <c r="AJ97" s="61" t="s">
        <v>252</v>
      </c>
      <c r="AK97" s="61" t="s">
        <v>252</v>
      </c>
      <c r="AL97" s="61" t="s">
        <v>252</v>
      </c>
      <c r="AM97" s="61" t="s">
        <v>252</v>
      </c>
      <c r="AN97" s="61" t="s">
        <v>252</v>
      </c>
      <c r="AO97" s="61" t="s">
        <v>252</v>
      </c>
      <c r="AP97" s="61" t="s">
        <v>252</v>
      </c>
      <c r="AQ97" s="61" t="s">
        <v>252</v>
      </c>
      <c r="AR97" s="61" t="s">
        <v>252</v>
      </c>
      <c r="AS97" s="61" t="s">
        <v>252</v>
      </c>
      <c r="AT97" s="61" t="s">
        <v>252</v>
      </c>
      <c r="AU97" s="61" t="s">
        <v>252</v>
      </c>
      <c r="AV97" s="61"/>
      <c r="AW97" s="63" t="str">
        <f>IF(COUNTIFS(STATUS!$K:$K,ABS!AW$8,STATUS!$B:$B,ABS!$C97,STATUS!$E:$E,"5555-FOLGA")&gt;0,"FO",IF(COUNTIFS(BASE!$A:$A,ABS!AW$8,BASE!$G:$G,ABS!$B97,BASE!$K:$K,"")&gt;0,"",IF(COUNTIFS(BASE!$A:$A,ABS!AW$8,BASE!$G:$G,ABS!$B97)=0,"",IF(SUMIFS(BASE!$AB:$AB,BASE!$A:$A,ABS!AW$8,BASE!$G:$G,ABS!$B97)=0,"P",SUMIFS(BASE!$AB:$AB,BASE!$A:$A,ABS!AW$8,BASE!$G:$G,ABS!$B97)))))</f>
        <v/>
      </c>
    </row>
    <row r="98" spans="2:49" s="8" customFormat="1" x14ac:dyDescent="0.25">
      <c r="B98" s="50"/>
      <c r="C98" s="16" t="str">
        <f>IF($B98="","",VLOOKUP($B98,EQUIPE!$B:$E,2,0))</f>
        <v/>
      </c>
      <c r="D98" s="16" t="str">
        <f>IF($B98="","",VLOOKUP($B98,EQUIPE!$B:$F,5,0))</f>
        <v/>
      </c>
      <c r="E98" s="18" t="str">
        <f>IF($B98="","",VLOOKUP($B98,EQUIPE!$B:$E,3,0))</f>
        <v/>
      </c>
      <c r="F98" s="16" t="str">
        <f>IF($B98="","",VLOOKUP($B98,EQUIPE!$B:$E,4,0))</f>
        <v/>
      </c>
      <c r="H98" s="22" t="str">
        <f t="shared" si="6"/>
        <v/>
      </c>
      <c r="I98" s="22" t="str">
        <f t="shared" si="19"/>
        <v/>
      </c>
      <c r="J98" s="22" t="str">
        <f t="shared" si="19"/>
        <v/>
      </c>
      <c r="K98" s="22" t="str">
        <f t="shared" si="19"/>
        <v/>
      </c>
      <c r="M98" s="18" t="str">
        <f t="shared" si="16"/>
        <v/>
      </c>
      <c r="N98" s="18" t="str">
        <f t="shared" si="17"/>
        <v/>
      </c>
      <c r="O98" s="19" t="str">
        <f t="shared" si="18"/>
        <v/>
      </c>
      <c r="Q98" s="61" t="s">
        <v>252</v>
      </c>
      <c r="R98" s="61" t="s">
        <v>252</v>
      </c>
      <c r="S98" s="61" t="s">
        <v>252</v>
      </c>
      <c r="T98" s="61" t="s">
        <v>252</v>
      </c>
      <c r="U98" s="61" t="s">
        <v>252</v>
      </c>
      <c r="V98" s="61" t="s">
        <v>252</v>
      </c>
      <c r="W98" s="61" t="s">
        <v>252</v>
      </c>
      <c r="X98" s="61" t="s">
        <v>252</v>
      </c>
      <c r="Y98" s="61" t="s">
        <v>252</v>
      </c>
      <c r="Z98" s="61" t="s">
        <v>252</v>
      </c>
      <c r="AA98" s="61" t="s">
        <v>252</v>
      </c>
      <c r="AB98" s="61" t="s">
        <v>252</v>
      </c>
      <c r="AC98" s="61" t="s">
        <v>252</v>
      </c>
      <c r="AD98" s="61" t="s">
        <v>252</v>
      </c>
      <c r="AE98" s="61" t="s">
        <v>252</v>
      </c>
      <c r="AF98" s="61" t="s">
        <v>252</v>
      </c>
      <c r="AG98" s="61" t="s">
        <v>252</v>
      </c>
      <c r="AH98" s="61" t="s">
        <v>252</v>
      </c>
      <c r="AI98" s="61" t="s">
        <v>252</v>
      </c>
      <c r="AJ98" s="61" t="s">
        <v>252</v>
      </c>
      <c r="AK98" s="61" t="s">
        <v>252</v>
      </c>
      <c r="AL98" s="61" t="s">
        <v>252</v>
      </c>
      <c r="AM98" s="61" t="s">
        <v>252</v>
      </c>
      <c r="AN98" s="61" t="s">
        <v>252</v>
      </c>
      <c r="AO98" s="61" t="s">
        <v>252</v>
      </c>
      <c r="AP98" s="61" t="s">
        <v>252</v>
      </c>
      <c r="AQ98" s="61" t="s">
        <v>252</v>
      </c>
      <c r="AR98" s="61" t="s">
        <v>252</v>
      </c>
      <c r="AS98" s="61" t="s">
        <v>252</v>
      </c>
      <c r="AT98" s="61" t="s">
        <v>252</v>
      </c>
      <c r="AU98" s="61" t="s">
        <v>252</v>
      </c>
      <c r="AV98" s="61"/>
      <c r="AW98" s="63" t="str">
        <f>IF(COUNTIFS(STATUS!$K:$K,ABS!AW$8,STATUS!$B:$B,ABS!$C98,STATUS!$E:$E,"5555-FOLGA")&gt;0,"FO",IF(COUNTIFS(BASE!$A:$A,ABS!AW$8,BASE!$G:$G,ABS!$B98,BASE!$K:$K,"")&gt;0,"",IF(COUNTIFS(BASE!$A:$A,ABS!AW$8,BASE!$G:$G,ABS!$B98)=0,"",IF(SUMIFS(BASE!$AB:$AB,BASE!$A:$A,ABS!AW$8,BASE!$G:$G,ABS!$B98)=0,"P",SUMIFS(BASE!$AB:$AB,BASE!$A:$A,ABS!AW$8,BASE!$G:$G,ABS!$B98)))))</f>
        <v/>
      </c>
    </row>
    <row r="99" spans="2:49" s="8" customFormat="1" x14ac:dyDescent="0.25">
      <c r="B99" s="50"/>
      <c r="C99" s="16" t="str">
        <f>IF($B99="","",VLOOKUP($B99,EQUIPE!$B:$E,2,0))</f>
        <v/>
      </c>
      <c r="D99" s="16" t="str">
        <f>IF($B99="","",VLOOKUP($B99,EQUIPE!$B:$F,5,0))</f>
        <v/>
      </c>
      <c r="E99" s="18" t="str">
        <f>IF($B99="","",VLOOKUP($B99,EQUIPE!$B:$E,3,0))</f>
        <v/>
      </c>
      <c r="F99" s="16" t="str">
        <f>IF($B99="","",VLOOKUP($B99,EQUIPE!$B:$E,4,0))</f>
        <v/>
      </c>
      <c r="H99" s="22" t="str">
        <f t="shared" si="6"/>
        <v/>
      </c>
      <c r="I99" s="22" t="str">
        <f t="shared" si="19"/>
        <v/>
      </c>
      <c r="J99" s="22" t="str">
        <f t="shared" si="19"/>
        <v/>
      </c>
      <c r="K99" s="22" t="str">
        <f t="shared" si="19"/>
        <v/>
      </c>
      <c r="M99" s="18" t="str">
        <f t="shared" si="16"/>
        <v/>
      </c>
      <c r="N99" s="18" t="str">
        <f t="shared" si="17"/>
        <v/>
      </c>
      <c r="O99" s="19" t="str">
        <f t="shared" si="18"/>
        <v/>
      </c>
      <c r="Q99" s="61" t="s">
        <v>252</v>
      </c>
      <c r="R99" s="61" t="s">
        <v>252</v>
      </c>
      <c r="S99" s="61" t="s">
        <v>252</v>
      </c>
      <c r="T99" s="61" t="s">
        <v>252</v>
      </c>
      <c r="U99" s="61" t="s">
        <v>252</v>
      </c>
      <c r="V99" s="61" t="s">
        <v>252</v>
      </c>
      <c r="W99" s="61" t="s">
        <v>252</v>
      </c>
      <c r="X99" s="61" t="s">
        <v>252</v>
      </c>
      <c r="Y99" s="61" t="s">
        <v>252</v>
      </c>
      <c r="Z99" s="61" t="s">
        <v>252</v>
      </c>
      <c r="AA99" s="61" t="s">
        <v>252</v>
      </c>
      <c r="AB99" s="61" t="s">
        <v>252</v>
      </c>
      <c r="AC99" s="61" t="s">
        <v>252</v>
      </c>
      <c r="AD99" s="61" t="s">
        <v>252</v>
      </c>
      <c r="AE99" s="61" t="s">
        <v>252</v>
      </c>
      <c r="AF99" s="61" t="s">
        <v>252</v>
      </c>
      <c r="AG99" s="61" t="s">
        <v>252</v>
      </c>
      <c r="AH99" s="61" t="s">
        <v>252</v>
      </c>
      <c r="AI99" s="61" t="s">
        <v>252</v>
      </c>
      <c r="AJ99" s="61" t="s">
        <v>252</v>
      </c>
      <c r="AK99" s="61" t="s">
        <v>252</v>
      </c>
      <c r="AL99" s="61" t="s">
        <v>252</v>
      </c>
      <c r="AM99" s="61" t="s">
        <v>252</v>
      </c>
      <c r="AN99" s="61" t="s">
        <v>252</v>
      </c>
      <c r="AO99" s="61" t="s">
        <v>252</v>
      </c>
      <c r="AP99" s="61" t="s">
        <v>252</v>
      </c>
      <c r="AQ99" s="61" t="s">
        <v>252</v>
      </c>
      <c r="AR99" s="61" t="s">
        <v>252</v>
      </c>
      <c r="AS99" s="61" t="s">
        <v>252</v>
      </c>
      <c r="AT99" s="61" t="s">
        <v>252</v>
      </c>
      <c r="AU99" s="61" t="s">
        <v>252</v>
      </c>
      <c r="AV99" s="61"/>
      <c r="AW99" s="63" t="str">
        <f>IF(COUNTIFS(STATUS!$K:$K,ABS!AW$8,STATUS!$B:$B,ABS!$C99,STATUS!$E:$E,"5555-FOLGA")&gt;0,"FO",IF(COUNTIFS(BASE!$A:$A,ABS!AW$8,BASE!$G:$G,ABS!$B99,BASE!$K:$K,"")&gt;0,"",IF(COUNTIFS(BASE!$A:$A,ABS!AW$8,BASE!$G:$G,ABS!$B99)=0,"",IF(SUMIFS(BASE!$AB:$AB,BASE!$A:$A,ABS!AW$8,BASE!$G:$G,ABS!$B99)=0,"P",SUMIFS(BASE!$AB:$AB,BASE!$A:$A,ABS!AW$8,BASE!$G:$G,ABS!$B99)))))</f>
        <v/>
      </c>
    </row>
    <row r="100" spans="2:49" s="8" customFormat="1" x14ac:dyDescent="0.25">
      <c r="B100" s="50"/>
      <c r="C100" s="16" t="str">
        <f>IF($B100="","",VLOOKUP($B100,EQUIPE!$B:$E,2,0))</f>
        <v/>
      </c>
      <c r="D100" s="16" t="str">
        <f>IF($B100="","",VLOOKUP($B100,EQUIPE!$B:$F,5,0))</f>
        <v/>
      </c>
      <c r="E100" s="18" t="str">
        <f>IF($B100="","",VLOOKUP($B100,EQUIPE!$B:$E,3,0))</f>
        <v/>
      </c>
      <c r="F100" s="16" t="str">
        <f>IF($B100="","",VLOOKUP($B100,EQUIPE!$B:$E,4,0))</f>
        <v/>
      </c>
      <c r="H100" s="22" t="str">
        <f t="shared" si="6"/>
        <v/>
      </c>
      <c r="I100" s="22" t="str">
        <f t="shared" si="19"/>
        <v/>
      </c>
      <c r="J100" s="22" t="str">
        <f t="shared" si="19"/>
        <v/>
      </c>
      <c r="K100" s="22" t="str">
        <f t="shared" si="19"/>
        <v/>
      </c>
      <c r="M100" s="18" t="str">
        <f t="shared" si="16"/>
        <v/>
      </c>
      <c r="N100" s="18" t="str">
        <f t="shared" si="17"/>
        <v/>
      </c>
      <c r="O100" s="19" t="str">
        <f t="shared" si="18"/>
        <v/>
      </c>
      <c r="Q100" s="61" t="s">
        <v>252</v>
      </c>
      <c r="R100" s="61" t="s">
        <v>252</v>
      </c>
      <c r="S100" s="61" t="s">
        <v>252</v>
      </c>
      <c r="T100" s="61" t="s">
        <v>252</v>
      </c>
      <c r="U100" s="61" t="s">
        <v>252</v>
      </c>
      <c r="V100" s="61" t="s">
        <v>252</v>
      </c>
      <c r="W100" s="61" t="s">
        <v>252</v>
      </c>
      <c r="X100" s="61" t="s">
        <v>252</v>
      </c>
      <c r="Y100" s="61" t="s">
        <v>252</v>
      </c>
      <c r="Z100" s="61" t="s">
        <v>252</v>
      </c>
      <c r="AA100" s="61" t="s">
        <v>252</v>
      </c>
      <c r="AB100" s="61" t="s">
        <v>252</v>
      </c>
      <c r="AC100" s="61" t="s">
        <v>252</v>
      </c>
      <c r="AD100" s="61" t="s">
        <v>252</v>
      </c>
      <c r="AE100" s="61" t="s">
        <v>252</v>
      </c>
      <c r="AF100" s="61" t="s">
        <v>252</v>
      </c>
      <c r="AG100" s="61" t="s">
        <v>252</v>
      </c>
      <c r="AH100" s="61" t="s">
        <v>252</v>
      </c>
      <c r="AI100" s="61" t="s">
        <v>252</v>
      </c>
      <c r="AJ100" s="61" t="s">
        <v>252</v>
      </c>
      <c r="AK100" s="61" t="s">
        <v>252</v>
      </c>
      <c r="AL100" s="61" t="s">
        <v>252</v>
      </c>
      <c r="AM100" s="61" t="s">
        <v>252</v>
      </c>
      <c r="AN100" s="61" t="s">
        <v>252</v>
      </c>
      <c r="AO100" s="61" t="s">
        <v>252</v>
      </c>
      <c r="AP100" s="61" t="s">
        <v>252</v>
      </c>
      <c r="AQ100" s="61" t="s">
        <v>252</v>
      </c>
      <c r="AR100" s="61" t="s">
        <v>252</v>
      </c>
      <c r="AS100" s="61" t="s">
        <v>252</v>
      </c>
      <c r="AT100" s="61" t="s">
        <v>252</v>
      </c>
      <c r="AU100" s="61" t="s">
        <v>252</v>
      </c>
      <c r="AV100" s="61"/>
      <c r="AW100" s="63" t="str">
        <f>IF(COUNTIFS(STATUS!$K:$K,ABS!AW$8,STATUS!$B:$B,ABS!$C100,STATUS!$E:$E,"5555-FOLGA")&gt;0,"FO",IF(COUNTIFS(BASE!$A:$A,ABS!AW$8,BASE!$G:$G,ABS!$B100,BASE!$K:$K,"")&gt;0,"",IF(COUNTIFS(BASE!$A:$A,ABS!AW$8,BASE!$G:$G,ABS!$B100)=0,"",IF(SUMIFS(BASE!$AB:$AB,BASE!$A:$A,ABS!AW$8,BASE!$G:$G,ABS!$B100)=0,"P",SUMIFS(BASE!$AB:$AB,BASE!$A:$A,ABS!AW$8,BASE!$G:$G,ABS!$B100)))))</f>
        <v/>
      </c>
    </row>
    <row r="101" spans="2:49" s="8" customFormat="1" x14ac:dyDescent="0.25">
      <c r="B101" s="50"/>
      <c r="C101" s="16" t="str">
        <f>IF($B101="","",VLOOKUP($B101,EQUIPE!$B:$E,2,0))</f>
        <v/>
      </c>
      <c r="D101" s="16" t="str">
        <f>IF($B101="","",VLOOKUP($B101,EQUIPE!$B:$F,5,0))</f>
        <v/>
      </c>
      <c r="E101" s="18" t="str">
        <f>IF($B101="","",VLOOKUP($B101,EQUIPE!$B:$E,3,0))</f>
        <v/>
      </c>
      <c r="F101" s="16" t="str">
        <f>IF($B101="","",VLOOKUP($B101,EQUIPE!$B:$E,4,0))</f>
        <v/>
      </c>
      <c r="H101" s="22" t="str">
        <f t="shared" si="6"/>
        <v/>
      </c>
      <c r="I101" s="22" t="str">
        <f t="shared" si="19"/>
        <v/>
      </c>
      <c r="J101" s="22" t="str">
        <f t="shared" si="19"/>
        <v/>
      </c>
      <c r="K101" s="22" t="str">
        <f t="shared" si="19"/>
        <v/>
      </c>
      <c r="M101" s="18" t="str">
        <f t="shared" si="16"/>
        <v/>
      </c>
      <c r="N101" s="18" t="str">
        <f t="shared" si="17"/>
        <v/>
      </c>
      <c r="O101" s="19" t="str">
        <f t="shared" si="18"/>
        <v/>
      </c>
      <c r="Q101" s="61" t="s">
        <v>252</v>
      </c>
      <c r="R101" s="61" t="s">
        <v>252</v>
      </c>
      <c r="S101" s="61" t="s">
        <v>252</v>
      </c>
      <c r="T101" s="61" t="s">
        <v>252</v>
      </c>
      <c r="U101" s="61" t="s">
        <v>252</v>
      </c>
      <c r="V101" s="61" t="s">
        <v>252</v>
      </c>
      <c r="W101" s="61" t="s">
        <v>252</v>
      </c>
      <c r="X101" s="61" t="s">
        <v>252</v>
      </c>
      <c r="Y101" s="61" t="s">
        <v>252</v>
      </c>
      <c r="Z101" s="61" t="s">
        <v>252</v>
      </c>
      <c r="AA101" s="61" t="s">
        <v>252</v>
      </c>
      <c r="AB101" s="61" t="s">
        <v>252</v>
      </c>
      <c r="AC101" s="61" t="s">
        <v>252</v>
      </c>
      <c r="AD101" s="61" t="s">
        <v>252</v>
      </c>
      <c r="AE101" s="61" t="s">
        <v>252</v>
      </c>
      <c r="AF101" s="61" t="s">
        <v>252</v>
      </c>
      <c r="AG101" s="61" t="s">
        <v>252</v>
      </c>
      <c r="AH101" s="61" t="s">
        <v>252</v>
      </c>
      <c r="AI101" s="61" t="s">
        <v>252</v>
      </c>
      <c r="AJ101" s="61" t="s">
        <v>252</v>
      </c>
      <c r="AK101" s="61" t="s">
        <v>252</v>
      </c>
      <c r="AL101" s="61" t="s">
        <v>252</v>
      </c>
      <c r="AM101" s="61" t="s">
        <v>252</v>
      </c>
      <c r="AN101" s="61" t="s">
        <v>252</v>
      </c>
      <c r="AO101" s="61" t="s">
        <v>252</v>
      </c>
      <c r="AP101" s="61" t="s">
        <v>252</v>
      </c>
      <c r="AQ101" s="61" t="s">
        <v>252</v>
      </c>
      <c r="AR101" s="61" t="s">
        <v>252</v>
      </c>
      <c r="AS101" s="61" t="s">
        <v>252</v>
      </c>
      <c r="AT101" s="61" t="s">
        <v>252</v>
      </c>
      <c r="AU101" s="61" t="s">
        <v>252</v>
      </c>
      <c r="AV101" s="61"/>
      <c r="AW101" s="63" t="str">
        <f>IF(COUNTIFS(STATUS!$K:$K,ABS!AW$8,STATUS!$B:$B,ABS!$C101,STATUS!$E:$E,"5555-FOLGA")&gt;0,"FO",IF(COUNTIFS(BASE!$A:$A,ABS!AW$8,BASE!$G:$G,ABS!$B101,BASE!$K:$K,"")&gt;0,"",IF(COUNTIFS(BASE!$A:$A,ABS!AW$8,BASE!$G:$G,ABS!$B101)=0,"",IF(SUMIFS(BASE!$AB:$AB,BASE!$A:$A,ABS!AW$8,BASE!$G:$G,ABS!$B101)=0,"P",SUMIFS(BASE!$AB:$AB,BASE!$A:$A,ABS!AW$8,BASE!$G:$G,ABS!$B101)))))</f>
        <v/>
      </c>
    </row>
    <row r="102" spans="2:49" s="8" customFormat="1" x14ac:dyDescent="0.25">
      <c r="B102" s="50"/>
      <c r="C102" s="16" t="str">
        <f>IF($B102="","",VLOOKUP($B102,EQUIPE!$B:$E,2,0))</f>
        <v/>
      </c>
      <c r="D102" s="16" t="str">
        <f>IF($B102="","",VLOOKUP($B102,EQUIPE!$B:$F,5,0))</f>
        <v/>
      </c>
      <c r="E102" s="18" t="str">
        <f>IF($B102="","",VLOOKUP($B102,EQUIPE!$B:$E,3,0))</f>
        <v/>
      </c>
      <c r="F102" s="16" t="str">
        <f>IF($B102="","",VLOOKUP($B102,EQUIPE!$B:$E,4,0))</f>
        <v/>
      </c>
      <c r="H102" s="22" t="str">
        <f t="shared" si="6"/>
        <v/>
      </c>
      <c r="I102" s="22" t="str">
        <f t="shared" si="19"/>
        <v/>
      </c>
      <c r="J102" s="22" t="str">
        <f t="shared" si="19"/>
        <v/>
      </c>
      <c r="K102" s="22" t="str">
        <f t="shared" si="19"/>
        <v/>
      </c>
      <c r="M102" s="18" t="str">
        <f t="shared" si="16"/>
        <v/>
      </c>
      <c r="N102" s="18" t="str">
        <f t="shared" si="17"/>
        <v/>
      </c>
      <c r="O102" s="19" t="str">
        <f t="shared" si="18"/>
        <v/>
      </c>
      <c r="Q102" s="61" t="s">
        <v>252</v>
      </c>
      <c r="R102" s="61" t="s">
        <v>252</v>
      </c>
      <c r="S102" s="61" t="s">
        <v>252</v>
      </c>
      <c r="T102" s="61" t="s">
        <v>252</v>
      </c>
      <c r="U102" s="61" t="s">
        <v>252</v>
      </c>
      <c r="V102" s="61" t="s">
        <v>252</v>
      </c>
      <c r="W102" s="61" t="s">
        <v>252</v>
      </c>
      <c r="X102" s="61" t="s">
        <v>252</v>
      </c>
      <c r="Y102" s="61" t="s">
        <v>252</v>
      </c>
      <c r="Z102" s="61" t="s">
        <v>252</v>
      </c>
      <c r="AA102" s="61" t="s">
        <v>252</v>
      </c>
      <c r="AB102" s="61" t="s">
        <v>252</v>
      </c>
      <c r="AC102" s="61" t="s">
        <v>252</v>
      </c>
      <c r="AD102" s="61" t="s">
        <v>252</v>
      </c>
      <c r="AE102" s="61" t="s">
        <v>252</v>
      </c>
      <c r="AF102" s="61" t="s">
        <v>252</v>
      </c>
      <c r="AG102" s="61" t="s">
        <v>252</v>
      </c>
      <c r="AH102" s="61" t="s">
        <v>252</v>
      </c>
      <c r="AI102" s="61" t="s">
        <v>252</v>
      </c>
      <c r="AJ102" s="61" t="s">
        <v>252</v>
      </c>
      <c r="AK102" s="61" t="s">
        <v>252</v>
      </c>
      <c r="AL102" s="61" t="s">
        <v>252</v>
      </c>
      <c r="AM102" s="61" t="s">
        <v>252</v>
      </c>
      <c r="AN102" s="61" t="s">
        <v>252</v>
      </c>
      <c r="AO102" s="61" t="s">
        <v>252</v>
      </c>
      <c r="AP102" s="61" t="s">
        <v>252</v>
      </c>
      <c r="AQ102" s="61" t="s">
        <v>252</v>
      </c>
      <c r="AR102" s="61" t="s">
        <v>252</v>
      </c>
      <c r="AS102" s="61" t="s">
        <v>252</v>
      </c>
      <c r="AT102" s="61" t="s">
        <v>252</v>
      </c>
      <c r="AU102" s="61" t="s">
        <v>252</v>
      </c>
      <c r="AV102" s="61"/>
      <c r="AW102" s="63" t="str">
        <f>IF(COUNTIFS(STATUS!$K:$K,ABS!AW$8,STATUS!$B:$B,ABS!$C102,STATUS!$E:$E,"5555-FOLGA")&gt;0,"FO",IF(COUNTIFS(BASE!$A:$A,ABS!AW$8,BASE!$G:$G,ABS!$B102,BASE!$K:$K,"")&gt;0,"",IF(COUNTIFS(BASE!$A:$A,ABS!AW$8,BASE!$G:$G,ABS!$B102)=0,"",IF(SUMIFS(BASE!$AB:$AB,BASE!$A:$A,ABS!AW$8,BASE!$G:$G,ABS!$B102)=0,"P",SUMIFS(BASE!$AB:$AB,BASE!$A:$A,ABS!AW$8,BASE!$G:$G,ABS!$B102)))))</f>
        <v/>
      </c>
    </row>
    <row r="103" spans="2:49" s="8" customFormat="1" x14ac:dyDescent="0.25">
      <c r="B103" s="50"/>
      <c r="C103" s="16" t="str">
        <f>IF($B103="","",VLOOKUP($B103,EQUIPE!$B:$E,2,0))</f>
        <v/>
      </c>
      <c r="D103" s="16" t="str">
        <f>IF($B103="","",VLOOKUP($B103,EQUIPE!$B:$F,5,0))</f>
        <v/>
      </c>
      <c r="E103" s="18" t="str">
        <f>IF($B103="","",VLOOKUP($B103,EQUIPE!$B:$E,3,0))</f>
        <v/>
      </c>
      <c r="F103" s="16" t="str">
        <f>IF($B103="","",VLOOKUP($B103,EQUIPE!$B:$E,4,0))</f>
        <v/>
      </c>
      <c r="H103" s="22" t="str">
        <f t="shared" si="6"/>
        <v/>
      </c>
      <c r="I103" s="22" t="str">
        <f t="shared" si="19"/>
        <v/>
      </c>
      <c r="J103" s="22" t="str">
        <f t="shared" si="19"/>
        <v/>
      </c>
      <c r="K103" s="22" t="str">
        <f t="shared" si="19"/>
        <v/>
      </c>
      <c r="M103" s="18" t="str">
        <f t="shared" si="16"/>
        <v/>
      </c>
      <c r="N103" s="18" t="str">
        <f t="shared" si="17"/>
        <v/>
      </c>
      <c r="O103" s="19" t="str">
        <f t="shared" si="18"/>
        <v/>
      </c>
      <c r="Q103" s="61" t="s">
        <v>252</v>
      </c>
      <c r="R103" s="61" t="s">
        <v>252</v>
      </c>
      <c r="S103" s="61" t="s">
        <v>252</v>
      </c>
      <c r="T103" s="61" t="s">
        <v>252</v>
      </c>
      <c r="U103" s="61" t="s">
        <v>252</v>
      </c>
      <c r="V103" s="61" t="s">
        <v>252</v>
      </c>
      <c r="W103" s="61" t="s">
        <v>252</v>
      </c>
      <c r="X103" s="61" t="s">
        <v>252</v>
      </c>
      <c r="Y103" s="61" t="s">
        <v>252</v>
      </c>
      <c r="Z103" s="61" t="s">
        <v>252</v>
      </c>
      <c r="AA103" s="61" t="s">
        <v>252</v>
      </c>
      <c r="AB103" s="61" t="s">
        <v>252</v>
      </c>
      <c r="AC103" s="61" t="s">
        <v>252</v>
      </c>
      <c r="AD103" s="61" t="s">
        <v>252</v>
      </c>
      <c r="AE103" s="61" t="s">
        <v>252</v>
      </c>
      <c r="AF103" s="61" t="s">
        <v>252</v>
      </c>
      <c r="AG103" s="61" t="s">
        <v>252</v>
      </c>
      <c r="AH103" s="61" t="s">
        <v>252</v>
      </c>
      <c r="AI103" s="61" t="s">
        <v>252</v>
      </c>
      <c r="AJ103" s="61" t="s">
        <v>252</v>
      </c>
      <c r="AK103" s="61" t="s">
        <v>252</v>
      </c>
      <c r="AL103" s="61" t="s">
        <v>252</v>
      </c>
      <c r="AM103" s="61" t="s">
        <v>252</v>
      </c>
      <c r="AN103" s="61" t="s">
        <v>252</v>
      </c>
      <c r="AO103" s="61" t="s">
        <v>252</v>
      </c>
      <c r="AP103" s="61" t="s">
        <v>252</v>
      </c>
      <c r="AQ103" s="61" t="s">
        <v>252</v>
      </c>
      <c r="AR103" s="61" t="s">
        <v>252</v>
      </c>
      <c r="AS103" s="61" t="s">
        <v>252</v>
      </c>
      <c r="AT103" s="61" t="s">
        <v>252</v>
      </c>
      <c r="AU103" s="61" t="s">
        <v>252</v>
      </c>
      <c r="AV103" s="61"/>
      <c r="AW103" s="63" t="str">
        <f>IF(COUNTIFS(STATUS!$K:$K,ABS!AW$8,STATUS!$B:$B,ABS!$C103,STATUS!$E:$E,"5555-FOLGA")&gt;0,"FO",IF(COUNTIFS(BASE!$A:$A,ABS!AW$8,BASE!$G:$G,ABS!$B103,BASE!$K:$K,"")&gt;0,"",IF(COUNTIFS(BASE!$A:$A,ABS!AW$8,BASE!$G:$G,ABS!$B103)=0,"",IF(SUMIFS(BASE!$AB:$AB,BASE!$A:$A,ABS!AW$8,BASE!$G:$G,ABS!$B103)=0,"P",SUMIFS(BASE!$AB:$AB,BASE!$A:$A,ABS!AW$8,BASE!$G:$G,ABS!$B103)))))</f>
        <v/>
      </c>
    </row>
    <row r="104" spans="2:49" s="8" customFormat="1" x14ac:dyDescent="0.25">
      <c r="B104" s="50"/>
      <c r="C104" s="16" t="str">
        <f>IF($B104="","",VLOOKUP($B104,EQUIPE!$B:$E,2,0))</f>
        <v/>
      </c>
      <c r="D104" s="16" t="str">
        <f>IF($B104="","",VLOOKUP($B104,EQUIPE!$B:$F,5,0))</f>
        <v/>
      </c>
      <c r="E104" s="18" t="str">
        <f>IF($B104="","",VLOOKUP($B104,EQUIPE!$B:$E,3,0))</f>
        <v/>
      </c>
      <c r="F104" s="16" t="str">
        <f>IF($B104="","",VLOOKUP($B104,EQUIPE!$B:$E,4,0))</f>
        <v/>
      </c>
      <c r="H104" s="22" t="str">
        <f t="shared" si="6"/>
        <v/>
      </c>
      <c r="I104" s="22" t="str">
        <f t="shared" si="19"/>
        <v/>
      </c>
      <c r="J104" s="22" t="str">
        <f t="shared" si="19"/>
        <v/>
      </c>
      <c r="K104" s="22" t="str">
        <f t="shared" si="19"/>
        <v/>
      </c>
      <c r="M104" s="18" t="str">
        <f t="shared" si="16"/>
        <v/>
      </c>
      <c r="N104" s="18" t="str">
        <f t="shared" si="17"/>
        <v/>
      </c>
      <c r="O104" s="19" t="str">
        <f t="shared" si="18"/>
        <v/>
      </c>
      <c r="Q104" s="61" t="s">
        <v>252</v>
      </c>
      <c r="R104" s="61" t="s">
        <v>252</v>
      </c>
      <c r="S104" s="61" t="s">
        <v>252</v>
      </c>
      <c r="T104" s="61" t="s">
        <v>252</v>
      </c>
      <c r="U104" s="61" t="s">
        <v>252</v>
      </c>
      <c r="V104" s="61" t="s">
        <v>252</v>
      </c>
      <c r="W104" s="61" t="s">
        <v>252</v>
      </c>
      <c r="X104" s="61" t="s">
        <v>252</v>
      </c>
      <c r="Y104" s="61" t="s">
        <v>252</v>
      </c>
      <c r="Z104" s="61" t="s">
        <v>252</v>
      </c>
      <c r="AA104" s="61" t="s">
        <v>252</v>
      </c>
      <c r="AB104" s="61" t="s">
        <v>252</v>
      </c>
      <c r="AC104" s="61" t="s">
        <v>252</v>
      </c>
      <c r="AD104" s="61" t="s">
        <v>252</v>
      </c>
      <c r="AE104" s="61" t="s">
        <v>252</v>
      </c>
      <c r="AF104" s="61" t="s">
        <v>252</v>
      </c>
      <c r="AG104" s="61" t="s">
        <v>252</v>
      </c>
      <c r="AH104" s="61" t="s">
        <v>252</v>
      </c>
      <c r="AI104" s="61" t="s">
        <v>252</v>
      </c>
      <c r="AJ104" s="61" t="s">
        <v>252</v>
      </c>
      <c r="AK104" s="61" t="s">
        <v>252</v>
      </c>
      <c r="AL104" s="61" t="s">
        <v>252</v>
      </c>
      <c r="AM104" s="61" t="s">
        <v>252</v>
      </c>
      <c r="AN104" s="61" t="s">
        <v>252</v>
      </c>
      <c r="AO104" s="61" t="s">
        <v>252</v>
      </c>
      <c r="AP104" s="61" t="s">
        <v>252</v>
      </c>
      <c r="AQ104" s="61" t="s">
        <v>252</v>
      </c>
      <c r="AR104" s="61" t="s">
        <v>252</v>
      </c>
      <c r="AS104" s="61" t="s">
        <v>252</v>
      </c>
      <c r="AT104" s="61" t="s">
        <v>252</v>
      </c>
      <c r="AU104" s="61" t="s">
        <v>252</v>
      </c>
      <c r="AV104" s="61"/>
      <c r="AW104" s="63" t="str">
        <f>IF(COUNTIFS(STATUS!$K:$K,ABS!AW$8,STATUS!$B:$B,ABS!$C104,STATUS!$E:$E,"5555-FOLGA")&gt;0,"FO",IF(COUNTIFS(BASE!$A:$A,ABS!AW$8,BASE!$G:$G,ABS!$B104,BASE!$K:$K,"")&gt;0,"",IF(COUNTIFS(BASE!$A:$A,ABS!AW$8,BASE!$G:$G,ABS!$B104)=0,"",IF(SUMIFS(BASE!$AB:$AB,BASE!$A:$A,ABS!AW$8,BASE!$G:$G,ABS!$B104)=0,"P",SUMIFS(BASE!$AB:$AB,BASE!$A:$A,ABS!AW$8,BASE!$G:$G,ABS!$B104)))))</f>
        <v/>
      </c>
    </row>
    <row r="105" spans="2:49" s="8" customFormat="1" x14ac:dyDescent="0.25">
      <c r="B105" s="50"/>
      <c r="C105" s="16" t="str">
        <f>IF($B105="","",VLOOKUP($B105,EQUIPE!$B:$E,2,0))</f>
        <v/>
      </c>
      <c r="D105" s="16" t="str">
        <f>IF($B105="","",VLOOKUP($B105,EQUIPE!$B:$F,5,0))</f>
        <v/>
      </c>
      <c r="E105" s="18" t="str">
        <f>IF($B105="","",VLOOKUP($B105,EQUIPE!$B:$E,3,0))</f>
        <v/>
      </c>
      <c r="F105" s="16" t="str">
        <f>IF($B105="","",VLOOKUP($B105,EQUIPE!$B:$E,4,0))</f>
        <v/>
      </c>
      <c r="H105" s="22" t="str">
        <f t="shared" si="6"/>
        <v/>
      </c>
      <c r="I105" s="22" t="str">
        <f t="shared" si="19"/>
        <v/>
      </c>
      <c r="J105" s="22" t="str">
        <f t="shared" si="19"/>
        <v/>
      </c>
      <c r="K105" s="22" t="str">
        <f t="shared" si="19"/>
        <v/>
      </c>
      <c r="M105" s="18" t="str">
        <f t="shared" si="16"/>
        <v/>
      </c>
      <c r="N105" s="18" t="str">
        <f t="shared" si="17"/>
        <v/>
      </c>
      <c r="O105" s="19" t="str">
        <f t="shared" si="18"/>
        <v/>
      </c>
      <c r="Q105" s="61" t="s">
        <v>252</v>
      </c>
      <c r="R105" s="61" t="s">
        <v>252</v>
      </c>
      <c r="S105" s="61" t="s">
        <v>252</v>
      </c>
      <c r="T105" s="61" t="s">
        <v>252</v>
      </c>
      <c r="U105" s="61" t="s">
        <v>252</v>
      </c>
      <c r="V105" s="61" t="s">
        <v>252</v>
      </c>
      <c r="W105" s="61" t="s">
        <v>252</v>
      </c>
      <c r="X105" s="61" t="s">
        <v>252</v>
      </c>
      <c r="Y105" s="61" t="s">
        <v>252</v>
      </c>
      <c r="Z105" s="61" t="s">
        <v>252</v>
      </c>
      <c r="AA105" s="61" t="s">
        <v>252</v>
      </c>
      <c r="AB105" s="61" t="s">
        <v>252</v>
      </c>
      <c r="AC105" s="61" t="s">
        <v>252</v>
      </c>
      <c r="AD105" s="61" t="s">
        <v>252</v>
      </c>
      <c r="AE105" s="61" t="s">
        <v>252</v>
      </c>
      <c r="AF105" s="61" t="s">
        <v>252</v>
      </c>
      <c r="AG105" s="61" t="s">
        <v>252</v>
      </c>
      <c r="AH105" s="61" t="s">
        <v>252</v>
      </c>
      <c r="AI105" s="61" t="s">
        <v>252</v>
      </c>
      <c r="AJ105" s="61" t="s">
        <v>252</v>
      </c>
      <c r="AK105" s="61" t="s">
        <v>252</v>
      </c>
      <c r="AL105" s="61" t="s">
        <v>252</v>
      </c>
      <c r="AM105" s="61" t="s">
        <v>252</v>
      </c>
      <c r="AN105" s="61" t="s">
        <v>252</v>
      </c>
      <c r="AO105" s="61" t="s">
        <v>252</v>
      </c>
      <c r="AP105" s="61" t="s">
        <v>252</v>
      </c>
      <c r="AQ105" s="61" t="s">
        <v>252</v>
      </c>
      <c r="AR105" s="61" t="s">
        <v>252</v>
      </c>
      <c r="AS105" s="61" t="s">
        <v>252</v>
      </c>
      <c r="AT105" s="61" t="s">
        <v>252</v>
      </c>
      <c r="AU105" s="61" t="s">
        <v>252</v>
      </c>
      <c r="AV105" s="61"/>
      <c r="AW105" s="63" t="str">
        <f>IF(COUNTIFS(STATUS!$K:$K,ABS!AW$8,STATUS!$B:$B,ABS!$C105,STATUS!$E:$E,"5555-FOLGA")&gt;0,"FO",IF(COUNTIFS(BASE!$A:$A,ABS!AW$8,BASE!$G:$G,ABS!$B105,BASE!$K:$K,"")&gt;0,"",IF(COUNTIFS(BASE!$A:$A,ABS!AW$8,BASE!$G:$G,ABS!$B105)=0,"",IF(SUMIFS(BASE!$AB:$AB,BASE!$A:$A,ABS!AW$8,BASE!$G:$G,ABS!$B105)=0,"P",SUMIFS(BASE!$AB:$AB,BASE!$A:$A,ABS!AW$8,BASE!$G:$G,ABS!$B105)))))</f>
        <v/>
      </c>
    </row>
    <row r="106" spans="2:49" s="8" customFormat="1" x14ac:dyDescent="0.25">
      <c r="B106" s="50"/>
      <c r="C106" s="16" t="str">
        <f>IF($B106="","",VLOOKUP($B106,EQUIPE!$B:$E,2,0))</f>
        <v/>
      </c>
      <c r="D106" s="16" t="str">
        <f>IF($B106="","",VLOOKUP($B106,EQUIPE!$B:$F,5,0))</f>
        <v/>
      </c>
      <c r="E106" s="18" t="str">
        <f>IF($B106="","",VLOOKUP($B106,EQUIPE!$B:$E,3,0))</f>
        <v/>
      </c>
      <c r="F106" s="16" t="str">
        <f>IF($B106="","",VLOOKUP($B106,EQUIPE!$B:$E,4,0))</f>
        <v/>
      </c>
      <c r="H106" s="22" t="str">
        <f t="shared" si="6"/>
        <v/>
      </c>
      <c r="I106" s="22" t="str">
        <f t="shared" si="19"/>
        <v/>
      </c>
      <c r="J106" s="22" t="str">
        <f t="shared" si="19"/>
        <v/>
      </c>
      <c r="K106" s="22" t="str">
        <f t="shared" si="19"/>
        <v/>
      </c>
      <c r="M106" s="18" t="str">
        <f t="shared" si="16"/>
        <v/>
      </c>
      <c r="N106" s="18" t="str">
        <f t="shared" si="17"/>
        <v/>
      </c>
      <c r="O106" s="19" t="str">
        <f t="shared" si="18"/>
        <v/>
      </c>
      <c r="Q106" s="61" t="s">
        <v>252</v>
      </c>
      <c r="R106" s="61" t="s">
        <v>252</v>
      </c>
      <c r="S106" s="61" t="s">
        <v>252</v>
      </c>
      <c r="T106" s="61" t="s">
        <v>252</v>
      </c>
      <c r="U106" s="61" t="s">
        <v>252</v>
      </c>
      <c r="V106" s="61" t="s">
        <v>252</v>
      </c>
      <c r="W106" s="61" t="s">
        <v>252</v>
      </c>
      <c r="X106" s="61" t="s">
        <v>252</v>
      </c>
      <c r="Y106" s="61" t="s">
        <v>252</v>
      </c>
      <c r="Z106" s="61" t="s">
        <v>252</v>
      </c>
      <c r="AA106" s="61" t="s">
        <v>252</v>
      </c>
      <c r="AB106" s="61" t="s">
        <v>252</v>
      </c>
      <c r="AC106" s="61" t="s">
        <v>252</v>
      </c>
      <c r="AD106" s="61" t="s">
        <v>252</v>
      </c>
      <c r="AE106" s="61" t="s">
        <v>252</v>
      </c>
      <c r="AF106" s="61" t="s">
        <v>252</v>
      </c>
      <c r="AG106" s="61" t="s">
        <v>252</v>
      </c>
      <c r="AH106" s="61" t="s">
        <v>252</v>
      </c>
      <c r="AI106" s="61" t="s">
        <v>252</v>
      </c>
      <c r="AJ106" s="61" t="s">
        <v>252</v>
      </c>
      <c r="AK106" s="61" t="s">
        <v>252</v>
      </c>
      <c r="AL106" s="61" t="s">
        <v>252</v>
      </c>
      <c r="AM106" s="61" t="s">
        <v>252</v>
      </c>
      <c r="AN106" s="61" t="s">
        <v>252</v>
      </c>
      <c r="AO106" s="61" t="s">
        <v>252</v>
      </c>
      <c r="AP106" s="61" t="s">
        <v>252</v>
      </c>
      <c r="AQ106" s="61" t="s">
        <v>252</v>
      </c>
      <c r="AR106" s="61" t="s">
        <v>252</v>
      </c>
      <c r="AS106" s="61" t="s">
        <v>252</v>
      </c>
      <c r="AT106" s="61" t="s">
        <v>252</v>
      </c>
      <c r="AU106" s="61" t="s">
        <v>252</v>
      </c>
      <c r="AV106" s="61"/>
      <c r="AW106" s="63" t="str">
        <f>IF(COUNTIFS(STATUS!$K:$K,ABS!AW$8,STATUS!$B:$B,ABS!$C106,STATUS!$E:$E,"5555-FOLGA")&gt;0,"FO",IF(COUNTIFS(BASE!$A:$A,ABS!AW$8,BASE!$G:$G,ABS!$B106,BASE!$K:$K,"")&gt;0,"",IF(COUNTIFS(BASE!$A:$A,ABS!AW$8,BASE!$G:$G,ABS!$B106)=0,"",IF(SUMIFS(BASE!$AB:$AB,BASE!$A:$A,ABS!AW$8,BASE!$G:$G,ABS!$B106)=0,"P",SUMIFS(BASE!$AB:$AB,BASE!$A:$A,ABS!AW$8,BASE!$G:$G,ABS!$B106)))))</f>
        <v/>
      </c>
    </row>
    <row r="107" spans="2:49" s="8" customFormat="1" x14ac:dyDescent="0.25">
      <c r="B107" s="50"/>
      <c r="C107" s="16" t="str">
        <f>IF($B107="","",VLOOKUP($B107,EQUIPE!$B:$E,2,0))</f>
        <v/>
      </c>
      <c r="D107" s="16" t="str">
        <f>IF($B107="","",VLOOKUP($B107,EQUIPE!$B:$F,5,0))</f>
        <v/>
      </c>
      <c r="E107" s="18" t="str">
        <f>IF($B107="","",VLOOKUP($B107,EQUIPE!$B:$E,3,0))</f>
        <v/>
      </c>
      <c r="F107" s="16" t="str">
        <f>IF($B107="","",VLOOKUP($B107,EQUIPE!$B:$E,4,0))</f>
        <v/>
      </c>
      <c r="H107" s="22" t="str">
        <f t="shared" si="6"/>
        <v/>
      </c>
      <c r="I107" s="22" t="str">
        <f t="shared" si="19"/>
        <v/>
      </c>
      <c r="J107" s="22" t="str">
        <f t="shared" si="19"/>
        <v/>
      </c>
      <c r="K107" s="22" t="str">
        <f t="shared" si="19"/>
        <v/>
      </c>
      <c r="M107" s="18" t="str">
        <f t="shared" si="16"/>
        <v/>
      </c>
      <c r="N107" s="18" t="str">
        <f t="shared" si="17"/>
        <v/>
      </c>
      <c r="O107" s="19" t="str">
        <f t="shared" si="18"/>
        <v/>
      </c>
      <c r="Q107" s="61" t="s">
        <v>252</v>
      </c>
      <c r="R107" s="61" t="s">
        <v>252</v>
      </c>
      <c r="S107" s="61" t="s">
        <v>252</v>
      </c>
      <c r="T107" s="61" t="s">
        <v>252</v>
      </c>
      <c r="U107" s="61" t="s">
        <v>252</v>
      </c>
      <c r="V107" s="61" t="s">
        <v>252</v>
      </c>
      <c r="W107" s="61" t="s">
        <v>252</v>
      </c>
      <c r="X107" s="61" t="s">
        <v>252</v>
      </c>
      <c r="Y107" s="61" t="s">
        <v>252</v>
      </c>
      <c r="Z107" s="61" t="s">
        <v>252</v>
      </c>
      <c r="AA107" s="61" t="s">
        <v>252</v>
      </c>
      <c r="AB107" s="61" t="s">
        <v>252</v>
      </c>
      <c r="AC107" s="61" t="s">
        <v>252</v>
      </c>
      <c r="AD107" s="61" t="s">
        <v>252</v>
      </c>
      <c r="AE107" s="61" t="s">
        <v>252</v>
      </c>
      <c r="AF107" s="61" t="s">
        <v>252</v>
      </c>
      <c r="AG107" s="61" t="s">
        <v>252</v>
      </c>
      <c r="AH107" s="61" t="s">
        <v>252</v>
      </c>
      <c r="AI107" s="61" t="s">
        <v>252</v>
      </c>
      <c r="AJ107" s="61" t="s">
        <v>252</v>
      </c>
      <c r="AK107" s="61" t="s">
        <v>252</v>
      </c>
      <c r="AL107" s="61" t="s">
        <v>252</v>
      </c>
      <c r="AM107" s="61" t="s">
        <v>252</v>
      </c>
      <c r="AN107" s="61" t="s">
        <v>252</v>
      </c>
      <c r="AO107" s="61" t="s">
        <v>252</v>
      </c>
      <c r="AP107" s="61" t="s">
        <v>252</v>
      </c>
      <c r="AQ107" s="61" t="s">
        <v>252</v>
      </c>
      <c r="AR107" s="61" t="s">
        <v>252</v>
      </c>
      <c r="AS107" s="61" t="s">
        <v>252</v>
      </c>
      <c r="AT107" s="61" t="s">
        <v>252</v>
      </c>
      <c r="AU107" s="61" t="s">
        <v>252</v>
      </c>
      <c r="AV107" s="61"/>
      <c r="AW107" s="63" t="str">
        <f>IF(COUNTIFS(STATUS!$K:$K,ABS!AW$8,STATUS!$B:$B,ABS!$C107,STATUS!$E:$E,"5555-FOLGA")&gt;0,"FO",IF(COUNTIFS(BASE!$A:$A,ABS!AW$8,BASE!$G:$G,ABS!$B107,BASE!$K:$K,"")&gt;0,"",IF(COUNTIFS(BASE!$A:$A,ABS!AW$8,BASE!$G:$G,ABS!$B107)=0,"",IF(SUMIFS(BASE!$AB:$AB,BASE!$A:$A,ABS!AW$8,BASE!$G:$G,ABS!$B107)=0,"P",SUMIFS(BASE!$AB:$AB,BASE!$A:$A,ABS!AW$8,BASE!$G:$G,ABS!$B107)))))</f>
        <v/>
      </c>
    </row>
    <row r="108" spans="2:49" s="8" customFormat="1" x14ac:dyDescent="0.25">
      <c r="B108" s="50"/>
      <c r="C108" s="16" t="str">
        <f>IF($B108="","",VLOOKUP($B108,EQUIPE!$B:$E,2,0))</f>
        <v/>
      </c>
      <c r="D108" s="16" t="str">
        <f>IF($B108="","",VLOOKUP($B108,EQUIPE!$B:$F,5,0))</f>
        <v/>
      </c>
      <c r="E108" s="18" t="str">
        <f>IF($B108="","",VLOOKUP($B108,EQUIPE!$B:$E,3,0))</f>
        <v/>
      </c>
      <c r="F108" s="16" t="str">
        <f>IF($B108="","",VLOOKUP($B108,EQUIPE!$B:$E,4,0))</f>
        <v/>
      </c>
      <c r="H108" s="22" t="str">
        <f t="shared" si="6"/>
        <v/>
      </c>
      <c r="I108" s="22" t="str">
        <f t="shared" si="19"/>
        <v/>
      </c>
      <c r="J108" s="22" t="str">
        <f t="shared" si="19"/>
        <v/>
      </c>
      <c r="K108" s="22" t="str">
        <f t="shared" si="19"/>
        <v/>
      </c>
      <c r="M108" s="18" t="str">
        <f t="shared" si="16"/>
        <v/>
      </c>
      <c r="N108" s="18" t="str">
        <f t="shared" si="17"/>
        <v/>
      </c>
      <c r="O108" s="19" t="str">
        <f t="shared" si="18"/>
        <v/>
      </c>
      <c r="Q108" s="61" t="s">
        <v>252</v>
      </c>
      <c r="R108" s="61" t="s">
        <v>252</v>
      </c>
      <c r="S108" s="61" t="s">
        <v>252</v>
      </c>
      <c r="T108" s="61" t="s">
        <v>252</v>
      </c>
      <c r="U108" s="61" t="s">
        <v>252</v>
      </c>
      <c r="V108" s="61" t="s">
        <v>252</v>
      </c>
      <c r="W108" s="61" t="s">
        <v>252</v>
      </c>
      <c r="X108" s="61" t="s">
        <v>252</v>
      </c>
      <c r="Y108" s="61" t="s">
        <v>252</v>
      </c>
      <c r="Z108" s="61" t="s">
        <v>252</v>
      </c>
      <c r="AA108" s="61" t="s">
        <v>252</v>
      </c>
      <c r="AB108" s="61" t="s">
        <v>252</v>
      </c>
      <c r="AC108" s="61" t="s">
        <v>252</v>
      </c>
      <c r="AD108" s="61" t="s">
        <v>252</v>
      </c>
      <c r="AE108" s="61" t="s">
        <v>252</v>
      </c>
      <c r="AF108" s="61" t="s">
        <v>252</v>
      </c>
      <c r="AG108" s="61" t="s">
        <v>252</v>
      </c>
      <c r="AH108" s="61" t="s">
        <v>252</v>
      </c>
      <c r="AI108" s="61" t="s">
        <v>252</v>
      </c>
      <c r="AJ108" s="61" t="s">
        <v>252</v>
      </c>
      <c r="AK108" s="61" t="s">
        <v>252</v>
      </c>
      <c r="AL108" s="61" t="s">
        <v>252</v>
      </c>
      <c r="AM108" s="61" t="s">
        <v>252</v>
      </c>
      <c r="AN108" s="61" t="s">
        <v>252</v>
      </c>
      <c r="AO108" s="61" t="s">
        <v>252</v>
      </c>
      <c r="AP108" s="61" t="s">
        <v>252</v>
      </c>
      <c r="AQ108" s="61" t="s">
        <v>252</v>
      </c>
      <c r="AR108" s="61" t="s">
        <v>252</v>
      </c>
      <c r="AS108" s="61" t="s">
        <v>252</v>
      </c>
      <c r="AT108" s="61" t="s">
        <v>252</v>
      </c>
      <c r="AU108" s="61" t="s">
        <v>252</v>
      </c>
      <c r="AV108" s="61"/>
      <c r="AW108" s="63" t="str">
        <f>IF(COUNTIFS(STATUS!$K:$K,ABS!AW$8,STATUS!$B:$B,ABS!$C108,STATUS!$E:$E,"5555-FOLGA")&gt;0,"FO",IF(COUNTIFS(BASE!$A:$A,ABS!AW$8,BASE!$G:$G,ABS!$B108,BASE!$K:$K,"")&gt;0,"",IF(COUNTIFS(BASE!$A:$A,ABS!AW$8,BASE!$G:$G,ABS!$B108)=0,"",IF(SUMIFS(BASE!$AB:$AB,BASE!$A:$A,ABS!AW$8,BASE!$G:$G,ABS!$B108)=0,"P",SUMIFS(BASE!$AB:$AB,BASE!$A:$A,ABS!AW$8,BASE!$G:$G,ABS!$B108)))))</f>
        <v/>
      </c>
    </row>
    <row r="109" spans="2:49" s="8" customFormat="1" x14ac:dyDescent="0.25">
      <c r="B109" s="50"/>
      <c r="C109" s="16" t="str">
        <f>IF($B109="","",VLOOKUP($B109,EQUIPE!$B:$E,2,0))</f>
        <v/>
      </c>
      <c r="D109" s="16" t="str">
        <f>IF($B109="","",VLOOKUP($B109,EQUIPE!$B:$F,5,0))</f>
        <v/>
      </c>
      <c r="E109" s="18" t="str">
        <f>IF($B109="","",VLOOKUP($B109,EQUIPE!$B:$E,3,0))</f>
        <v/>
      </c>
      <c r="F109" s="16" t="str">
        <f>IF($B109="","",VLOOKUP($B109,EQUIPE!$B:$E,4,0))</f>
        <v/>
      </c>
      <c r="H109" s="22" t="str">
        <f t="shared" si="6"/>
        <v/>
      </c>
      <c r="I109" s="22" t="str">
        <f t="shared" ref="I109:K124" si="20">IF($B109="","",COUNTIF($Q109:$AV109,I$7))</f>
        <v/>
      </c>
      <c r="J109" s="22" t="str">
        <f t="shared" si="20"/>
        <v/>
      </c>
      <c r="K109" s="22" t="str">
        <f t="shared" si="20"/>
        <v/>
      </c>
      <c r="M109" s="18" t="str">
        <f t="shared" si="16"/>
        <v/>
      </c>
      <c r="N109" s="18" t="str">
        <f t="shared" si="17"/>
        <v/>
      </c>
      <c r="O109" s="19" t="str">
        <f t="shared" si="18"/>
        <v/>
      </c>
      <c r="Q109" s="61" t="s">
        <v>252</v>
      </c>
      <c r="R109" s="61" t="s">
        <v>252</v>
      </c>
      <c r="S109" s="61" t="s">
        <v>252</v>
      </c>
      <c r="T109" s="61" t="s">
        <v>252</v>
      </c>
      <c r="U109" s="61" t="s">
        <v>252</v>
      </c>
      <c r="V109" s="61" t="s">
        <v>252</v>
      </c>
      <c r="W109" s="61" t="s">
        <v>252</v>
      </c>
      <c r="X109" s="61" t="s">
        <v>252</v>
      </c>
      <c r="Y109" s="61" t="s">
        <v>252</v>
      </c>
      <c r="Z109" s="61" t="s">
        <v>252</v>
      </c>
      <c r="AA109" s="61" t="s">
        <v>252</v>
      </c>
      <c r="AB109" s="61" t="s">
        <v>252</v>
      </c>
      <c r="AC109" s="61" t="s">
        <v>252</v>
      </c>
      <c r="AD109" s="61" t="s">
        <v>252</v>
      </c>
      <c r="AE109" s="61" t="s">
        <v>252</v>
      </c>
      <c r="AF109" s="61" t="s">
        <v>252</v>
      </c>
      <c r="AG109" s="61" t="s">
        <v>252</v>
      </c>
      <c r="AH109" s="61" t="s">
        <v>252</v>
      </c>
      <c r="AI109" s="61" t="s">
        <v>252</v>
      </c>
      <c r="AJ109" s="61" t="s">
        <v>252</v>
      </c>
      <c r="AK109" s="61" t="s">
        <v>252</v>
      </c>
      <c r="AL109" s="61" t="s">
        <v>252</v>
      </c>
      <c r="AM109" s="61" t="s">
        <v>252</v>
      </c>
      <c r="AN109" s="61" t="s">
        <v>252</v>
      </c>
      <c r="AO109" s="61" t="s">
        <v>252</v>
      </c>
      <c r="AP109" s="61" t="s">
        <v>252</v>
      </c>
      <c r="AQ109" s="61" t="s">
        <v>252</v>
      </c>
      <c r="AR109" s="61" t="s">
        <v>252</v>
      </c>
      <c r="AS109" s="61" t="s">
        <v>252</v>
      </c>
      <c r="AT109" s="61" t="s">
        <v>252</v>
      </c>
      <c r="AU109" s="61" t="s">
        <v>252</v>
      </c>
      <c r="AV109" s="61"/>
      <c r="AW109" s="63" t="str">
        <f>IF(COUNTIFS(STATUS!$K:$K,ABS!AW$8,STATUS!$B:$B,ABS!$C109,STATUS!$E:$E,"5555-FOLGA")&gt;0,"FO",IF(COUNTIFS(BASE!$A:$A,ABS!AW$8,BASE!$G:$G,ABS!$B109,BASE!$K:$K,"")&gt;0,"",IF(COUNTIFS(BASE!$A:$A,ABS!AW$8,BASE!$G:$G,ABS!$B109)=0,"",IF(SUMIFS(BASE!$AB:$AB,BASE!$A:$A,ABS!AW$8,BASE!$G:$G,ABS!$B109)=0,"P",SUMIFS(BASE!$AB:$AB,BASE!$A:$A,ABS!AW$8,BASE!$G:$G,ABS!$B109)))))</f>
        <v/>
      </c>
    </row>
    <row r="110" spans="2:49" s="8" customFormat="1" x14ac:dyDescent="0.25">
      <c r="B110" s="50"/>
      <c r="C110" s="16" t="str">
        <f>IF($B110="","",VLOOKUP($B110,EQUIPE!$B:$E,2,0))</f>
        <v/>
      </c>
      <c r="D110" s="16" t="str">
        <f>IF($B110="","",VLOOKUP($B110,EQUIPE!$B:$F,5,0))</f>
        <v/>
      </c>
      <c r="E110" s="18" t="str">
        <f>IF($B110="","",VLOOKUP($B110,EQUIPE!$B:$E,3,0))</f>
        <v/>
      </c>
      <c r="F110" s="16" t="str">
        <f>IF($B110="","",VLOOKUP($B110,EQUIPE!$B:$E,4,0))</f>
        <v/>
      </c>
      <c r="H110" s="22" t="str">
        <f t="shared" si="6"/>
        <v/>
      </c>
      <c r="I110" s="22" t="str">
        <f t="shared" si="20"/>
        <v/>
      </c>
      <c r="J110" s="22" t="str">
        <f t="shared" si="20"/>
        <v/>
      </c>
      <c r="K110" s="22" t="str">
        <f t="shared" si="20"/>
        <v/>
      </c>
      <c r="M110" s="18" t="str">
        <f t="shared" si="16"/>
        <v/>
      </c>
      <c r="N110" s="18" t="str">
        <f t="shared" si="17"/>
        <v/>
      </c>
      <c r="O110" s="19" t="str">
        <f t="shared" si="18"/>
        <v/>
      </c>
      <c r="Q110" s="61" t="s">
        <v>252</v>
      </c>
      <c r="R110" s="61" t="s">
        <v>252</v>
      </c>
      <c r="S110" s="61" t="s">
        <v>252</v>
      </c>
      <c r="T110" s="61" t="s">
        <v>252</v>
      </c>
      <c r="U110" s="61" t="s">
        <v>252</v>
      </c>
      <c r="V110" s="61" t="s">
        <v>252</v>
      </c>
      <c r="W110" s="61" t="s">
        <v>252</v>
      </c>
      <c r="X110" s="61" t="s">
        <v>252</v>
      </c>
      <c r="Y110" s="61" t="s">
        <v>252</v>
      </c>
      <c r="Z110" s="61" t="s">
        <v>252</v>
      </c>
      <c r="AA110" s="61" t="s">
        <v>252</v>
      </c>
      <c r="AB110" s="61" t="s">
        <v>252</v>
      </c>
      <c r="AC110" s="61" t="s">
        <v>252</v>
      </c>
      <c r="AD110" s="61" t="s">
        <v>252</v>
      </c>
      <c r="AE110" s="61" t="s">
        <v>252</v>
      </c>
      <c r="AF110" s="61" t="s">
        <v>252</v>
      </c>
      <c r="AG110" s="61" t="s">
        <v>252</v>
      </c>
      <c r="AH110" s="61" t="s">
        <v>252</v>
      </c>
      <c r="AI110" s="61" t="s">
        <v>252</v>
      </c>
      <c r="AJ110" s="61" t="s">
        <v>252</v>
      </c>
      <c r="AK110" s="61" t="s">
        <v>252</v>
      </c>
      <c r="AL110" s="61" t="s">
        <v>252</v>
      </c>
      <c r="AM110" s="61" t="s">
        <v>252</v>
      </c>
      <c r="AN110" s="61" t="s">
        <v>252</v>
      </c>
      <c r="AO110" s="61" t="s">
        <v>252</v>
      </c>
      <c r="AP110" s="61" t="s">
        <v>252</v>
      </c>
      <c r="AQ110" s="61" t="s">
        <v>252</v>
      </c>
      <c r="AR110" s="61" t="s">
        <v>252</v>
      </c>
      <c r="AS110" s="61" t="s">
        <v>252</v>
      </c>
      <c r="AT110" s="61" t="s">
        <v>252</v>
      </c>
      <c r="AU110" s="61" t="s">
        <v>252</v>
      </c>
      <c r="AV110" s="61"/>
      <c r="AW110" s="63" t="str">
        <f>IF(COUNTIFS(STATUS!$K:$K,ABS!AW$8,STATUS!$B:$B,ABS!$C110,STATUS!$E:$E,"5555-FOLGA")&gt;0,"FO",IF(COUNTIFS(BASE!$A:$A,ABS!AW$8,BASE!$G:$G,ABS!$B110,BASE!$K:$K,"")&gt;0,"",IF(COUNTIFS(BASE!$A:$A,ABS!AW$8,BASE!$G:$G,ABS!$B110)=0,"",IF(SUMIFS(BASE!$AB:$AB,BASE!$A:$A,ABS!AW$8,BASE!$G:$G,ABS!$B110)=0,"P",SUMIFS(BASE!$AB:$AB,BASE!$A:$A,ABS!AW$8,BASE!$G:$G,ABS!$B110)))))</f>
        <v/>
      </c>
    </row>
    <row r="111" spans="2:49" s="8" customFormat="1" x14ac:dyDescent="0.25">
      <c r="B111" s="50"/>
      <c r="C111" s="16" t="str">
        <f>IF($B111="","",VLOOKUP($B111,EQUIPE!$B:$E,2,0))</f>
        <v/>
      </c>
      <c r="D111" s="16" t="str">
        <f>IF($B111="","",VLOOKUP($B111,EQUIPE!$B:$F,5,0))</f>
        <v/>
      </c>
      <c r="E111" s="18" t="str">
        <f>IF($B111="","",VLOOKUP($B111,EQUIPE!$B:$E,3,0))</f>
        <v/>
      </c>
      <c r="F111" s="16" t="str">
        <f>IF($B111="","",VLOOKUP($B111,EQUIPE!$B:$E,4,0))</f>
        <v/>
      </c>
      <c r="H111" s="22" t="str">
        <f t="shared" si="6"/>
        <v/>
      </c>
      <c r="I111" s="22" t="str">
        <f t="shared" si="20"/>
        <v/>
      </c>
      <c r="J111" s="22" t="str">
        <f t="shared" si="20"/>
        <v/>
      </c>
      <c r="K111" s="22" t="str">
        <f t="shared" si="20"/>
        <v/>
      </c>
      <c r="M111" s="18" t="str">
        <f t="shared" si="16"/>
        <v/>
      </c>
      <c r="N111" s="18" t="str">
        <f t="shared" si="17"/>
        <v/>
      </c>
      <c r="O111" s="19" t="str">
        <f t="shared" si="18"/>
        <v/>
      </c>
      <c r="Q111" s="61" t="s">
        <v>252</v>
      </c>
      <c r="R111" s="61" t="s">
        <v>252</v>
      </c>
      <c r="S111" s="61" t="s">
        <v>252</v>
      </c>
      <c r="T111" s="61" t="s">
        <v>252</v>
      </c>
      <c r="U111" s="61" t="s">
        <v>252</v>
      </c>
      <c r="V111" s="61" t="s">
        <v>252</v>
      </c>
      <c r="W111" s="61" t="s">
        <v>252</v>
      </c>
      <c r="X111" s="61" t="s">
        <v>252</v>
      </c>
      <c r="Y111" s="61" t="s">
        <v>252</v>
      </c>
      <c r="Z111" s="61" t="s">
        <v>252</v>
      </c>
      <c r="AA111" s="61" t="s">
        <v>252</v>
      </c>
      <c r="AB111" s="61" t="s">
        <v>252</v>
      </c>
      <c r="AC111" s="61" t="s">
        <v>252</v>
      </c>
      <c r="AD111" s="61" t="s">
        <v>252</v>
      </c>
      <c r="AE111" s="61" t="s">
        <v>252</v>
      </c>
      <c r="AF111" s="61" t="s">
        <v>252</v>
      </c>
      <c r="AG111" s="61" t="s">
        <v>252</v>
      </c>
      <c r="AH111" s="61" t="s">
        <v>252</v>
      </c>
      <c r="AI111" s="61" t="s">
        <v>252</v>
      </c>
      <c r="AJ111" s="61" t="s">
        <v>252</v>
      </c>
      <c r="AK111" s="61" t="s">
        <v>252</v>
      </c>
      <c r="AL111" s="61" t="s">
        <v>252</v>
      </c>
      <c r="AM111" s="61" t="s">
        <v>252</v>
      </c>
      <c r="AN111" s="61" t="s">
        <v>252</v>
      </c>
      <c r="AO111" s="61" t="s">
        <v>252</v>
      </c>
      <c r="AP111" s="61" t="s">
        <v>252</v>
      </c>
      <c r="AQ111" s="61" t="s">
        <v>252</v>
      </c>
      <c r="AR111" s="61" t="s">
        <v>252</v>
      </c>
      <c r="AS111" s="61" t="s">
        <v>252</v>
      </c>
      <c r="AT111" s="61" t="s">
        <v>252</v>
      </c>
      <c r="AU111" s="61" t="s">
        <v>252</v>
      </c>
      <c r="AV111" s="61"/>
      <c r="AW111" s="63" t="str">
        <f>IF(COUNTIFS(STATUS!$K:$K,ABS!AW$8,STATUS!$B:$B,ABS!$C111,STATUS!$E:$E,"5555-FOLGA")&gt;0,"FO",IF(COUNTIFS(BASE!$A:$A,ABS!AW$8,BASE!$G:$G,ABS!$B111,BASE!$K:$K,"")&gt;0,"",IF(COUNTIFS(BASE!$A:$A,ABS!AW$8,BASE!$G:$G,ABS!$B111)=0,"",IF(SUMIFS(BASE!$AB:$AB,BASE!$A:$A,ABS!AW$8,BASE!$G:$G,ABS!$B111)=0,"P",SUMIFS(BASE!$AB:$AB,BASE!$A:$A,ABS!AW$8,BASE!$G:$G,ABS!$B111)))))</f>
        <v/>
      </c>
    </row>
    <row r="112" spans="2:49" s="8" customFormat="1" x14ac:dyDescent="0.25">
      <c r="B112" s="50"/>
      <c r="C112" s="16" t="str">
        <f>IF($B112="","",VLOOKUP($B112,EQUIPE!$B:$E,2,0))</f>
        <v/>
      </c>
      <c r="D112" s="16" t="str">
        <f>IF($B112="","",VLOOKUP($B112,EQUIPE!$B:$F,5,0))</f>
        <v/>
      </c>
      <c r="E112" s="18" t="str">
        <f>IF($B112="","",VLOOKUP($B112,EQUIPE!$B:$E,3,0))</f>
        <v/>
      </c>
      <c r="F112" s="16" t="str">
        <f>IF($B112="","",VLOOKUP($B112,EQUIPE!$B:$E,4,0))</f>
        <v/>
      </c>
      <c r="H112" s="22" t="str">
        <f t="shared" si="6"/>
        <v/>
      </c>
      <c r="I112" s="22" t="str">
        <f t="shared" si="20"/>
        <v/>
      </c>
      <c r="J112" s="22" t="str">
        <f t="shared" si="20"/>
        <v/>
      </c>
      <c r="K112" s="22" t="str">
        <f t="shared" si="20"/>
        <v/>
      </c>
      <c r="M112" s="18" t="str">
        <f t="shared" si="16"/>
        <v/>
      </c>
      <c r="N112" s="18" t="str">
        <f t="shared" si="17"/>
        <v/>
      </c>
      <c r="O112" s="19" t="str">
        <f t="shared" si="18"/>
        <v/>
      </c>
      <c r="Q112" s="61" t="s">
        <v>252</v>
      </c>
      <c r="R112" s="61" t="s">
        <v>252</v>
      </c>
      <c r="S112" s="61" t="s">
        <v>252</v>
      </c>
      <c r="T112" s="61" t="s">
        <v>252</v>
      </c>
      <c r="U112" s="61" t="s">
        <v>252</v>
      </c>
      <c r="V112" s="61" t="s">
        <v>252</v>
      </c>
      <c r="W112" s="61" t="s">
        <v>252</v>
      </c>
      <c r="X112" s="61" t="s">
        <v>252</v>
      </c>
      <c r="Y112" s="61" t="s">
        <v>252</v>
      </c>
      <c r="Z112" s="61" t="s">
        <v>252</v>
      </c>
      <c r="AA112" s="61" t="s">
        <v>252</v>
      </c>
      <c r="AB112" s="61" t="s">
        <v>252</v>
      </c>
      <c r="AC112" s="61" t="s">
        <v>252</v>
      </c>
      <c r="AD112" s="61" t="s">
        <v>252</v>
      </c>
      <c r="AE112" s="61" t="s">
        <v>252</v>
      </c>
      <c r="AF112" s="61" t="s">
        <v>252</v>
      </c>
      <c r="AG112" s="61" t="s">
        <v>252</v>
      </c>
      <c r="AH112" s="61" t="s">
        <v>252</v>
      </c>
      <c r="AI112" s="61" t="s">
        <v>252</v>
      </c>
      <c r="AJ112" s="61" t="s">
        <v>252</v>
      </c>
      <c r="AK112" s="61" t="s">
        <v>252</v>
      </c>
      <c r="AL112" s="61" t="s">
        <v>252</v>
      </c>
      <c r="AM112" s="61" t="s">
        <v>252</v>
      </c>
      <c r="AN112" s="61" t="s">
        <v>252</v>
      </c>
      <c r="AO112" s="61" t="s">
        <v>252</v>
      </c>
      <c r="AP112" s="61" t="s">
        <v>252</v>
      </c>
      <c r="AQ112" s="61" t="s">
        <v>252</v>
      </c>
      <c r="AR112" s="61" t="s">
        <v>252</v>
      </c>
      <c r="AS112" s="61" t="s">
        <v>252</v>
      </c>
      <c r="AT112" s="61" t="s">
        <v>252</v>
      </c>
      <c r="AU112" s="61" t="s">
        <v>252</v>
      </c>
      <c r="AV112" s="61"/>
      <c r="AW112" s="63" t="str">
        <f>IF(COUNTIFS(STATUS!$K:$K,ABS!AW$8,STATUS!$B:$B,ABS!$C112,STATUS!$E:$E,"5555-FOLGA")&gt;0,"FO",IF(COUNTIFS(BASE!$A:$A,ABS!AW$8,BASE!$G:$G,ABS!$B112,BASE!$K:$K,"")&gt;0,"",IF(COUNTIFS(BASE!$A:$A,ABS!AW$8,BASE!$G:$G,ABS!$B112)=0,"",IF(SUMIFS(BASE!$AB:$AB,BASE!$A:$A,ABS!AW$8,BASE!$G:$G,ABS!$B112)=0,"P",SUMIFS(BASE!$AB:$AB,BASE!$A:$A,ABS!AW$8,BASE!$G:$G,ABS!$B112)))))</f>
        <v/>
      </c>
    </row>
    <row r="113" spans="2:49" s="8" customFormat="1" x14ac:dyDescent="0.25">
      <c r="B113" s="50"/>
      <c r="C113" s="16" t="str">
        <f>IF($B113="","",VLOOKUP($B113,EQUIPE!$B:$E,2,0))</f>
        <v/>
      </c>
      <c r="D113" s="16" t="str">
        <f>IF($B113="","",VLOOKUP($B113,EQUIPE!$B:$F,5,0))</f>
        <v/>
      </c>
      <c r="E113" s="18" t="str">
        <f>IF($B113="","",VLOOKUP($B113,EQUIPE!$B:$E,3,0))</f>
        <v/>
      </c>
      <c r="F113" s="16" t="str">
        <f>IF($B113="","",VLOOKUP($B113,EQUIPE!$B:$E,4,0))</f>
        <v/>
      </c>
      <c r="H113" s="22" t="str">
        <f t="shared" si="6"/>
        <v/>
      </c>
      <c r="I113" s="22" t="str">
        <f t="shared" si="20"/>
        <v/>
      </c>
      <c r="J113" s="22" t="str">
        <f t="shared" si="20"/>
        <v/>
      </c>
      <c r="K113" s="22" t="str">
        <f t="shared" si="20"/>
        <v/>
      </c>
      <c r="M113" s="18" t="str">
        <f t="shared" si="16"/>
        <v/>
      </c>
      <c r="N113" s="18" t="str">
        <f t="shared" si="17"/>
        <v/>
      </c>
      <c r="O113" s="19" t="str">
        <f t="shared" si="18"/>
        <v/>
      </c>
      <c r="Q113" s="61" t="s">
        <v>252</v>
      </c>
      <c r="R113" s="61" t="s">
        <v>252</v>
      </c>
      <c r="S113" s="61" t="s">
        <v>252</v>
      </c>
      <c r="T113" s="61" t="s">
        <v>252</v>
      </c>
      <c r="U113" s="61" t="s">
        <v>252</v>
      </c>
      <c r="V113" s="61" t="s">
        <v>252</v>
      </c>
      <c r="W113" s="61" t="s">
        <v>252</v>
      </c>
      <c r="X113" s="61" t="s">
        <v>252</v>
      </c>
      <c r="Y113" s="61" t="s">
        <v>252</v>
      </c>
      <c r="Z113" s="61" t="s">
        <v>252</v>
      </c>
      <c r="AA113" s="61" t="s">
        <v>252</v>
      </c>
      <c r="AB113" s="61" t="s">
        <v>252</v>
      </c>
      <c r="AC113" s="61" t="s">
        <v>252</v>
      </c>
      <c r="AD113" s="61" t="s">
        <v>252</v>
      </c>
      <c r="AE113" s="61" t="s">
        <v>252</v>
      </c>
      <c r="AF113" s="61" t="s">
        <v>252</v>
      </c>
      <c r="AG113" s="61" t="s">
        <v>252</v>
      </c>
      <c r="AH113" s="61" t="s">
        <v>252</v>
      </c>
      <c r="AI113" s="61" t="s">
        <v>252</v>
      </c>
      <c r="AJ113" s="61" t="s">
        <v>252</v>
      </c>
      <c r="AK113" s="61" t="s">
        <v>252</v>
      </c>
      <c r="AL113" s="61" t="s">
        <v>252</v>
      </c>
      <c r="AM113" s="61" t="s">
        <v>252</v>
      </c>
      <c r="AN113" s="61" t="s">
        <v>252</v>
      </c>
      <c r="AO113" s="61" t="s">
        <v>252</v>
      </c>
      <c r="AP113" s="61" t="s">
        <v>252</v>
      </c>
      <c r="AQ113" s="61" t="s">
        <v>252</v>
      </c>
      <c r="AR113" s="61" t="s">
        <v>252</v>
      </c>
      <c r="AS113" s="61" t="s">
        <v>252</v>
      </c>
      <c r="AT113" s="61" t="s">
        <v>252</v>
      </c>
      <c r="AU113" s="61" t="s">
        <v>252</v>
      </c>
      <c r="AV113" s="61"/>
      <c r="AW113" s="63" t="str">
        <f>IF(COUNTIFS(STATUS!$K:$K,ABS!AW$8,STATUS!$B:$B,ABS!$C113,STATUS!$E:$E,"5555-FOLGA")&gt;0,"FO",IF(COUNTIFS(BASE!$A:$A,ABS!AW$8,BASE!$G:$G,ABS!$B113,BASE!$K:$K,"")&gt;0,"",IF(COUNTIFS(BASE!$A:$A,ABS!AW$8,BASE!$G:$G,ABS!$B113)=0,"",IF(SUMIFS(BASE!$AB:$AB,BASE!$A:$A,ABS!AW$8,BASE!$G:$G,ABS!$B113)=0,"P",SUMIFS(BASE!$AB:$AB,BASE!$A:$A,ABS!AW$8,BASE!$G:$G,ABS!$B113)))))</f>
        <v/>
      </c>
    </row>
    <row r="114" spans="2:49" s="8" customFormat="1" x14ac:dyDescent="0.25">
      <c r="B114" s="50"/>
      <c r="C114" s="16" t="str">
        <f>IF($B114="","",VLOOKUP($B114,EQUIPE!$B:$E,2,0))</f>
        <v/>
      </c>
      <c r="D114" s="16" t="str">
        <f>IF($B114="","",VLOOKUP($B114,EQUIPE!$B:$F,5,0))</f>
        <v/>
      </c>
      <c r="E114" s="18" t="str">
        <f>IF($B114="","",VLOOKUP($B114,EQUIPE!$B:$E,3,0))</f>
        <v/>
      </c>
      <c r="F114" s="16" t="str">
        <f>IF($B114="","",VLOOKUP($B114,EQUIPE!$B:$E,4,0))</f>
        <v/>
      </c>
      <c r="H114" s="22" t="str">
        <f t="shared" si="6"/>
        <v/>
      </c>
      <c r="I114" s="22" t="str">
        <f t="shared" si="20"/>
        <v/>
      </c>
      <c r="J114" s="22" t="str">
        <f t="shared" si="20"/>
        <v/>
      </c>
      <c r="K114" s="22" t="str">
        <f t="shared" si="20"/>
        <v/>
      </c>
      <c r="M114" s="18" t="str">
        <f t="shared" si="16"/>
        <v/>
      </c>
      <c r="N114" s="18" t="str">
        <f t="shared" si="17"/>
        <v/>
      </c>
      <c r="O114" s="19" t="str">
        <f t="shared" si="18"/>
        <v/>
      </c>
      <c r="Q114" s="61" t="s">
        <v>252</v>
      </c>
      <c r="R114" s="61" t="s">
        <v>252</v>
      </c>
      <c r="S114" s="61" t="s">
        <v>252</v>
      </c>
      <c r="T114" s="61" t="s">
        <v>252</v>
      </c>
      <c r="U114" s="61" t="s">
        <v>252</v>
      </c>
      <c r="V114" s="61" t="s">
        <v>252</v>
      </c>
      <c r="W114" s="61" t="s">
        <v>252</v>
      </c>
      <c r="X114" s="61" t="s">
        <v>252</v>
      </c>
      <c r="Y114" s="61" t="s">
        <v>252</v>
      </c>
      <c r="Z114" s="61" t="s">
        <v>252</v>
      </c>
      <c r="AA114" s="61" t="s">
        <v>252</v>
      </c>
      <c r="AB114" s="61" t="s">
        <v>252</v>
      </c>
      <c r="AC114" s="61" t="s">
        <v>252</v>
      </c>
      <c r="AD114" s="61" t="s">
        <v>252</v>
      </c>
      <c r="AE114" s="61" t="s">
        <v>252</v>
      </c>
      <c r="AF114" s="61" t="s">
        <v>252</v>
      </c>
      <c r="AG114" s="61" t="s">
        <v>252</v>
      </c>
      <c r="AH114" s="61" t="s">
        <v>252</v>
      </c>
      <c r="AI114" s="61" t="s">
        <v>252</v>
      </c>
      <c r="AJ114" s="61" t="s">
        <v>252</v>
      </c>
      <c r="AK114" s="61" t="s">
        <v>252</v>
      </c>
      <c r="AL114" s="61" t="s">
        <v>252</v>
      </c>
      <c r="AM114" s="61" t="s">
        <v>252</v>
      </c>
      <c r="AN114" s="61" t="s">
        <v>252</v>
      </c>
      <c r="AO114" s="61" t="s">
        <v>252</v>
      </c>
      <c r="AP114" s="61" t="s">
        <v>252</v>
      </c>
      <c r="AQ114" s="61" t="s">
        <v>252</v>
      </c>
      <c r="AR114" s="61" t="s">
        <v>252</v>
      </c>
      <c r="AS114" s="61" t="s">
        <v>252</v>
      </c>
      <c r="AT114" s="61" t="s">
        <v>252</v>
      </c>
      <c r="AU114" s="61" t="s">
        <v>252</v>
      </c>
      <c r="AV114" s="61"/>
      <c r="AW114" s="63" t="str">
        <f>IF(COUNTIFS(STATUS!$K:$K,ABS!AW$8,STATUS!$B:$B,ABS!$C114,STATUS!$E:$E,"5555-FOLGA")&gt;0,"FO",IF(COUNTIFS(BASE!$A:$A,ABS!AW$8,BASE!$G:$G,ABS!$B114,BASE!$K:$K,"")&gt;0,"",IF(COUNTIFS(BASE!$A:$A,ABS!AW$8,BASE!$G:$G,ABS!$B114)=0,"",IF(SUMIFS(BASE!$AB:$AB,BASE!$A:$A,ABS!AW$8,BASE!$G:$G,ABS!$B114)=0,"P",SUMIFS(BASE!$AB:$AB,BASE!$A:$A,ABS!AW$8,BASE!$G:$G,ABS!$B114)))))</f>
        <v/>
      </c>
    </row>
    <row r="115" spans="2:49" s="8" customFormat="1" x14ac:dyDescent="0.25">
      <c r="B115" s="50"/>
      <c r="C115" s="16" t="str">
        <f>IF($B115="","",VLOOKUP($B115,EQUIPE!$B:$E,2,0))</f>
        <v/>
      </c>
      <c r="D115" s="16" t="str">
        <f>IF($B115="","",VLOOKUP($B115,EQUIPE!$B:$F,5,0))</f>
        <v/>
      </c>
      <c r="E115" s="18" t="str">
        <f>IF($B115="","",VLOOKUP($B115,EQUIPE!$B:$E,3,0))</f>
        <v/>
      </c>
      <c r="F115" s="16" t="str">
        <f>IF($B115="","",VLOOKUP($B115,EQUIPE!$B:$E,4,0))</f>
        <v/>
      </c>
      <c r="H115" s="22" t="str">
        <f t="shared" si="6"/>
        <v/>
      </c>
      <c r="I115" s="22" t="str">
        <f t="shared" si="20"/>
        <v/>
      </c>
      <c r="J115" s="22" t="str">
        <f t="shared" si="20"/>
        <v/>
      </c>
      <c r="K115" s="22" t="str">
        <f t="shared" si="20"/>
        <v/>
      </c>
      <c r="M115" s="18" t="str">
        <f t="shared" si="16"/>
        <v/>
      </c>
      <c r="N115" s="18" t="str">
        <f t="shared" si="17"/>
        <v/>
      </c>
      <c r="O115" s="19" t="str">
        <f t="shared" si="18"/>
        <v/>
      </c>
      <c r="Q115" s="61" t="s">
        <v>252</v>
      </c>
      <c r="R115" s="61" t="s">
        <v>252</v>
      </c>
      <c r="S115" s="61" t="s">
        <v>252</v>
      </c>
      <c r="T115" s="61" t="s">
        <v>252</v>
      </c>
      <c r="U115" s="61" t="s">
        <v>252</v>
      </c>
      <c r="V115" s="61" t="s">
        <v>252</v>
      </c>
      <c r="W115" s="61" t="s">
        <v>252</v>
      </c>
      <c r="X115" s="61" t="s">
        <v>252</v>
      </c>
      <c r="Y115" s="61" t="s">
        <v>252</v>
      </c>
      <c r="Z115" s="61" t="s">
        <v>252</v>
      </c>
      <c r="AA115" s="61" t="s">
        <v>252</v>
      </c>
      <c r="AB115" s="61" t="s">
        <v>252</v>
      </c>
      <c r="AC115" s="61" t="s">
        <v>252</v>
      </c>
      <c r="AD115" s="61" t="s">
        <v>252</v>
      </c>
      <c r="AE115" s="61" t="s">
        <v>252</v>
      </c>
      <c r="AF115" s="61" t="s">
        <v>252</v>
      </c>
      <c r="AG115" s="61" t="s">
        <v>252</v>
      </c>
      <c r="AH115" s="61" t="s">
        <v>252</v>
      </c>
      <c r="AI115" s="61" t="s">
        <v>252</v>
      </c>
      <c r="AJ115" s="61" t="s">
        <v>252</v>
      </c>
      <c r="AK115" s="61" t="s">
        <v>252</v>
      </c>
      <c r="AL115" s="61" t="s">
        <v>252</v>
      </c>
      <c r="AM115" s="61" t="s">
        <v>252</v>
      </c>
      <c r="AN115" s="61" t="s">
        <v>252</v>
      </c>
      <c r="AO115" s="61" t="s">
        <v>252</v>
      </c>
      <c r="AP115" s="61" t="s">
        <v>252</v>
      </c>
      <c r="AQ115" s="61" t="s">
        <v>252</v>
      </c>
      <c r="AR115" s="61" t="s">
        <v>252</v>
      </c>
      <c r="AS115" s="61" t="s">
        <v>252</v>
      </c>
      <c r="AT115" s="61" t="s">
        <v>252</v>
      </c>
      <c r="AU115" s="61" t="s">
        <v>252</v>
      </c>
      <c r="AV115" s="61"/>
      <c r="AW115" s="63" t="str">
        <f>IF(COUNTIFS(STATUS!$K:$K,ABS!AW$8,STATUS!$B:$B,ABS!$C115,STATUS!$E:$E,"5555-FOLGA")&gt;0,"FO",IF(COUNTIFS(BASE!$A:$A,ABS!AW$8,BASE!$G:$G,ABS!$B115,BASE!$K:$K,"")&gt;0,"",IF(COUNTIFS(BASE!$A:$A,ABS!AW$8,BASE!$G:$G,ABS!$B115)=0,"",IF(SUMIFS(BASE!$AB:$AB,BASE!$A:$A,ABS!AW$8,BASE!$G:$G,ABS!$B115)=0,"P",SUMIFS(BASE!$AB:$AB,BASE!$A:$A,ABS!AW$8,BASE!$G:$G,ABS!$B115)))))</f>
        <v/>
      </c>
    </row>
    <row r="116" spans="2:49" s="8" customFormat="1" x14ac:dyDescent="0.25">
      <c r="B116" s="50"/>
      <c r="C116" s="16" t="str">
        <f>IF($B116="","",VLOOKUP($B116,EQUIPE!$B:$E,2,0))</f>
        <v/>
      </c>
      <c r="D116" s="16" t="str">
        <f>IF($B116="","",VLOOKUP($B116,EQUIPE!$B:$F,5,0))</f>
        <v/>
      </c>
      <c r="E116" s="18" t="str">
        <f>IF($B116="","",VLOOKUP($B116,EQUIPE!$B:$E,3,0))</f>
        <v/>
      </c>
      <c r="F116" s="16" t="str">
        <f>IF($B116="","",VLOOKUP($B116,EQUIPE!$B:$E,4,0))</f>
        <v/>
      </c>
      <c r="H116" s="22" t="str">
        <f t="shared" si="6"/>
        <v/>
      </c>
      <c r="I116" s="22" t="str">
        <f t="shared" si="20"/>
        <v/>
      </c>
      <c r="J116" s="22" t="str">
        <f t="shared" si="20"/>
        <v/>
      </c>
      <c r="K116" s="22" t="str">
        <f t="shared" si="20"/>
        <v/>
      </c>
      <c r="M116" s="18" t="str">
        <f t="shared" si="16"/>
        <v/>
      </c>
      <c r="N116" s="18" t="str">
        <f t="shared" si="17"/>
        <v/>
      </c>
      <c r="O116" s="19" t="str">
        <f t="shared" si="18"/>
        <v/>
      </c>
      <c r="Q116" s="61" t="s">
        <v>252</v>
      </c>
      <c r="R116" s="61" t="s">
        <v>252</v>
      </c>
      <c r="S116" s="61" t="s">
        <v>252</v>
      </c>
      <c r="T116" s="61" t="s">
        <v>252</v>
      </c>
      <c r="U116" s="61" t="s">
        <v>252</v>
      </c>
      <c r="V116" s="61" t="s">
        <v>252</v>
      </c>
      <c r="W116" s="61" t="s">
        <v>252</v>
      </c>
      <c r="X116" s="61" t="s">
        <v>252</v>
      </c>
      <c r="Y116" s="61" t="s">
        <v>252</v>
      </c>
      <c r="Z116" s="61" t="s">
        <v>252</v>
      </c>
      <c r="AA116" s="61" t="s">
        <v>252</v>
      </c>
      <c r="AB116" s="61" t="s">
        <v>252</v>
      </c>
      <c r="AC116" s="61" t="s">
        <v>252</v>
      </c>
      <c r="AD116" s="61" t="s">
        <v>252</v>
      </c>
      <c r="AE116" s="61" t="s">
        <v>252</v>
      </c>
      <c r="AF116" s="61" t="s">
        <v>252</v>
      </c>
      <c r="AG116" s="61" t="s">
        <v>252</v>
      </c>
      <c r="AH116" s="61" t="s">
        <v>252</v>
      </c>
      <c r="AI116" s="61" t="s">
        <v>252</v>
      </c>
      <c r="AJ116" s="61" t="s">
        <v>252</v>
      </c>
      <c r="AK116" s="61" t="s">
        <v>252</v>
      </c>
      <c r="AL116" s="61" t="s">
        <v>252</v>
      </c>
      <c r="AM116" s="61" t="s">
        <v>252</v>
      </c>
      <c r="AN116" s="61" t="s">
        <v>252</v>
      </c>
      <c r="AO116" s="61" t="s">
        <v>252</v>
      </c>
      <c r="AP116" s="61" t="s">
        <v>252</v>
      </c>
      <c r="AQ116" s="61" t="s">
        <v>252</v>
      </c>
      <c r="AR116" s="61" t="s">
        <v>252</v>
      </c>
      <c r="AS116" s="61" t="s">
        <v>252</v>
      </c>
      <c r="AT116" s="61" t="s">
        <v>252</v>
      </c>
      <c r="AU116" s="61" t="s">
        <v>252</v>
      </c>
      <c r="AV116" s="61"/>
      <c r="AW116" s="63" t="str">
        <f>IF(COUNTIFS(STATUS!$K:$K,ABS!AW$8,STATUS!$B:$B,ABS!$C116,STATUS!$E:$E,"5555-FOLGA")&gt;0,"FO",IF(COUNTIFS(BASE!$A:$A,ABS!AW$8,BASE!$G:$G,ABS!$B116,BASE!$K:$K,"")&gt;0,"",IF(COUNTIFS(BASE!$A:$A,ABS!AW$8,BASE!$G:$G,ABS!$B116)=0,"",IF(SUMIFS(BASE!$AB:$AB,BASE!$A:$A,ABS!AW$8,BASE!$G:$G,ABS!$B116)=0,"P",SUMIFS(BASE!$AB:$AB,BASE!$A:$A,ABS!AW$8,BASE!$G:$G,ABS!$B116)))))</f>
        <v/>
      </c>
    </row>
    <row r="117" spans="2:49" s="8" customFormat="1" x14ac:dyDescent="0.25">
      <c r="B117" s="50"/>
      <c r="C117" s="16" t="str">
        <f>IF($B117="","",VLOOKUP($B117,EQUIPE!$B:$E,2,0))</f>
        <v/>
      </c>
      <c r="D117" s="16" t="str">
        <f>IF($B117="","",VLOOKUP($B117,EQUIPE!$B:$F,5,0))</f>
        <v/>
      </c>
      <c r="E117" s="18" t="str">
        <f>IF($B117="","",VLOOKUP($B117,EQUIPE!$B:$E,3,0))</f>
        <v/>
      </c>
      <c r="F117" s="16" t="str">
        <f>IF($B117="","",VLOOKUP($B117,EQUIPE!$B:$E,4,0))</f>
        <v/>
      </c>
      <c r="H117" s="22" t="str">
        <f t="shared" si="6"/>
        <v/>
      </c>
      <c r="I117" s="22" t="str">
        <f t="shared" si="20"/>
        <v/>
      </c>
      <c r="J117" s="22" t="str">
        <f t="shared" si="20"/>
        <v/>
      </c>
      <c r="K117" s="22" t="str">
        <f t="shared" si="20"/>
        <v/>
      </c>
      <c r="M117" s="18" t="str">
        <f t="shared" si="16"/>
        <v/>
      </c>
      <c r="N117" s="18" t="str">
        <f t="shared" si="17"/>
        <v/>
      </c>
      <c r="O117" s="19" t="str">
        <f t="shared" si="18"/>
        <v/>
      </c>
      <c r="Q117" s="61" t="s">
        <v>252</v>
      </c>
      <c r="R117" s="61" t="s">
        <v>252</v>
      </c>
      <c r="S117" s="61" t="s">
        <v>252</v>
      </c>
      <c r="T117" s="61" t="s">
        <v>252</v>
      </c>
      <c r="U117" s="61" t="s">
        <v>252</v>
      </c>
      <c r="V117" s="61" t="s">
        <v>252</v>
      </c>
      <c r="W117" s="61" t="s">
        <v>252</v>
      </c>
      <c r="X117" s="61" t="s">
        <v>252</v>
      </c>
      <c r="Y117" s="61" t="s">
        <v>252</v>
      </c>
      <c r="Z117" s="61" t="s">
        <v>252</v>
      </c>
      <c r="AA117" s="61" t="s">
        <v>252</v>
      </c>
      <c r="AB117" s="61" t="s">
        <v>252</v>
      </c>
      <c r="AC117" s="61" t="s">
        <v>252</v>
      </c>
      <c r="AD117" s="61" t="s">
        <v>252</v>
      </c>
      <c r="AE117" s="61" t="s">
        <v>252</v>
      </c>
      <c r="AF117" s="61" t="s">
        <v>252</v>
      </c>
      <c r="AG117" s="61" t="s">
        <v>252</v>
      </c>
      <c r="AH117" s="61" t="s">
        <v>252</v>
      </c>
      <c r="AI117" s="61" t="s">
        <v>252</v>
      </c>
      <c r="AJ117" s="61" t="s">
        <v>252</v>
      </c>
      <c r="AK117" s="61" t="s">
        <v>252</v>
      </c>
      <c r="AL117" s="61" t="s">
        <v>252</v>
      </c>
      <c r="AM117" s="61" t="s">
        <v>252</v>
      </c>
      <c r="AN117" s="61" t="s">
        <v>252</v>
      </c>
      <c r="AO117" s="61" t="s">
        <v>252</v>
      </c>
      <c r="AP117" s="61" t="s">
        <v>252</v>
      </c>
      <c r="AQ117" s="61" t="s">
        <v>252</v>
      </c>
      <c r="AR117" s="61" t="s">
        <v>252</v>
      </c>
      <c r="AS117" s="61" t="s">
        <v>252</v>
      </c>
      <c r="AT117" s="61" t="s">
        <v>252</v>
      </c>
      <c r="AU117" s="61" t="s">
        <v>252</v>
      </c>
      <c r="AV117" s="61"/>
      <c r="AW117" s="63" t="str">
        <f>IF(COUNTIFS(STATUS!$K:$K,ABS!AW$8,STATUS!$B:$B,ABS!$C117,STATUS!$E:$E,"5555-FOLGA")&gt;0,"FO",IF(COUNTIFS(BASE!$A:$A,ABS!AW$8,BASE!$G:$G,ABS!$B117,BASE!$K:$K,"")&gt;0,"",IF(COUNTIFS(BASE!$A:$A,ABS!AW$8,BASE!$G:$G,ABS!$B117)=0,"",IF(SUMIFS(BASE!$AB:$AB,BASE!$A:$A,ABS!AW$8,BASE!$G:$G,ABS!$B117)=0,"P",SUMIFS(BASE!$AB:$AB,BASE!$A:$A,ABS!AW$8,BASE!$G:$G,ABS!$B117)))))</f>
        <v/>
      </c>
    </row>
    <row r="118" spans="2:49" s="8" customFormat="1" x14ac:dyDescent="0.25">
      <c r="B118" s="50"/>
      <c r="C118" s="16" t="str">
        <f>IF($B118="","",VLOOKUP($B118,EQUIPE!$B:$E,2,0))</f>
        <v/>
      </c>
      <c r="D118" s="16" t="str">
        <f>IF($B118="","",VLOOKUP($B118,EQUIPE!$B:$F,5,0))</f>
        <v/>
      </c>
      <c r="E118" s="18" t="str">
        <f>IF($B118="","",VLOOKUP($B118,EQUIPE!$B:$E,3,0))</f>
        <v/>
      </c>
      <c r="F118" s="16" t="str">
        <f>IF($B118="","",VLOOKUP($B118,EQUIPE!$B:$E,4,0))</f>
        <v/>
      </c>
      <c r="H118" s="22" t="str">
        <f t="shared" si="6"/>
        <v/>
      </c>
      <c r="I118" s="22" t="str">
        <f t="shared" si="20"/>
        <v/>
      </c>
      <c r="J118" s="22" t="str">
        <f t="shared" si="20"/>
        <v/>
      </c>
      <c r="K118" s="22" t="str">
        <f t="shared" si="20"/>
        <v/>
      </c>
      <c r="M118" s="18" t="str">
        <f t="shared" si="16"/>
        <v/>
      </c>
      <c r="N118" s="18" t="str">
        <f t="shared" si="17"/>
        <v/>
      </c>
      <c r="O118" s="19" t="str">
        <f t="shared" si="18"/>
        <v/>
      </c>
      <c r="Q118" s="61" t="s">
        <v>252</v>
      </c>
      <c r="R118" s="61" t="s">
        <v>252</v>
      </c>
      <c r="S118" s="61" t="s">
        <v>252</v>
      </c>
      <c r="T118" s="61" t="s">
        <v>252</v>
      </c>
      <c r="U118" s="61" t="s">
        <v>252</v>
      </c>
      <c r="V118" s="61" t="s">
        <v>252</v>
      </c>
      <c r="W118" s="61" t="s">
        <v>252</v>
      </c>
      <c r="X118" s="61" t="s">
        <v>252</v>
      </c>
      <c r="Y118" s="61" t="s">
        <v>252</v>
      </c>
      <c r="Z118" s="61" t="s">
        <v>252</v>
      </c>
      <c r="AA118" s="61" t="s">
        <v>252</v>
      </c>
      <c r="AB118" s="61" t="s">
        <v>252</v>
      </c>
      <c r="AC118" s="61" t="s">
        <v>252</v>
      </c>
      <c r="AD118" s="61" t="s">
        <v>252</v>
      </c>
      <c r="AE118" s="61" t="s">
        <v>252</v>
      </c>
      <c r="AF118" s="61" t="s">
        <v>252</v>
      </c>
      <c r="AG118" s="61" t="s">
        <v>252</v>
      </c>
      <c r="AH118" s="61" t="s">
        <v>252</v>
      </c>
      <c r="AI118" s="61" t="s">
        <v>252</v>
      </c>
      <c r="AJ118" s="61" t="s">
        <v>252</v>
      </c>
      <c r="AK118" s="61" t="s">
        <v>252</v>
      </c>
      <c r="AL118" s="61" t="s">
        <v>252</v>
      </c>
      <c r="AM118" s="61" t="s">
        <v>252</v>
      </c>
      <c r="AN118" s="61" t="s">
        <v>252</v>
      </c>
      <c r="AO118" s="61" t="s">
        <v>252</v>
      </c>
      <c r="AP118" s="61" t="s">
        <v>252</v>
      </c>
      <c r="AQ118" s="61" t="s">
        <v>252</v>
      </c>
      <c r="AR118" s="61" t="s">
        <v>252</v>
      </c>
      <c r="AS118" s="61" t="s">
        <v>252</v>
      </c>
      <c r="AT118" s="61" t="s">
        <v>252</v>
      </c>
      <c r="AU118" s="61" t="s">
        <v>252</v>
      </c>
      <c r="AV118" s="61"/>
      <c r="AW118" s="63" t="str">
        <f>IF(COUNTIFS(STATUS!$K:$K,ABS!AW$8,STATUS!$B:$B,ABS!$C118,STATUS!$E:$E,"5555-FOLGA")&gt;0,"FO",IF(COUNTIFS(BASE!$A:$A,ABS!AW$8,BASE!$G:$G,ABS!$B118,BASE!$K:$K,"")&gt;0,"",IF(COUNTIFS(BASE!$A:$A,ABS!AW$8,BASE!$G:$G,ABS!$B118)=0,"",IF(SUMIFS(BASE!$AB:$AB,BASE!$A:$A,ABS!AW$8,BASE!$G:$G,ABS!$B118)=0,"P",SUMIFS(BASE!$AB:$AB,BASE!$A:$A,ABS!AW$8,BASE!$G:$G,ABS!$B118)))))</f>
        <v/>
      </c>
    </row>
    <row r="119" spans="2:49" s="8" customFormat="1" x14ac:dyDescent="0.25">
      <c r="B119" s="50"/>
      <c r="C119" s="16" t="str">
        <f>IF($B119="","",VLOOKUP($B119,EQUIPE!$B:$E,2,0))</f>
        <v/>
      </c>
      <c r="D119" s="16" t="str">
        <f>IF($B119="","",VLOOKUP($B119,EQUIPE!$B:$F,5,0))</f>
        <v/>
      </c>
      <c r="E119" s="18" t="str">
        <f>IF($B119="","",VLOOKUP($B119,EQUIPE!$B:$E,3,0))</f>
        <v/>
      </c>
      <c r="F119" s="16" t="str">
        <f>IF($B119="","",VLOOKUP($B119,EQUIPE!$B:$E,4,0))</f>
        <v/>
      </c>
      <c r="H119" s="22" t="str">
        <f t="shared" si="6"/>
        <v/>
      </c>
      <c r="I119" s="22" t="str">
        <f t="shared" si="20"/>
        <v/>
      </c>
      <c r="J119" s="22" t="str">
        <f t="shared" si="20"/>
        <v/>
      </c>
      <c r="K119" s="22" t="str">
        <f t="shared" si="20"/>
        <v/>
      </c>
      <c r="M119" s="18" t="str">
        <f t="shared" si="16"/>
        <v/>
      </c>
      <c r="N119" s="18" t="str">
        <f t="shared" si="17"/>
        <v/>
      </c>
      <c r="O119" s="19" t="str">
        <f t="shared" si="18"/>
        <v/>
      </c>
      <c r="Q119" s="61" t="s">
        <v>252</v>
      </c>
      <c r="R119" s="61" t="s">
        <v>252</v>
      </c>
      <c r="S119" s="61" t="s">
        <v>252</v>
      </c>
      <c r="T119" s="61" t="s">
        <v>252</v>
      </c>
      <c r="U119" s="61" t="s">
        <v>252</v>
      </c>
      <c r="V119" s="61" t="s">
        <v>252</v>
      </c>
      <c r="W119" s="61" t="s">
        <v>252</v>
      </c>
      <c r="X119" s="61" t="s">
        <v>252</v>
      </c>
      <c r="Y119" s="61" t="s">
        <v>252</v>
      </c>
      <c r="Z119" s="61" t="s">
        <v>252</v>
      </c>
      <c r="AA119" s="61" t="s">
        <v>252</v>
      </c>
      <c r="AB119" s="61" t="s">
        <v>252</v>
      </c>
      <c r="AC119" s="61" t="s">
        <v>252</v>
      </c>
      <c r="AD119" s="61" t="s">
        <v>252</v>
      </c>
      <c r="AE119" s="61" t="s">
        <v>252</v>
      </c>
      <c r="AF119" s="61" t="s">
        <v>252</v>
      </c>
      <c r="AG119" s="61" t="s">
        <v>252</v>
      </c>
      <c r="AH119" s="61" t="s">
        <v>252</v>
      </c>
      <c r="AI119" s="61" t="s">
        <v>252</v>
      </c>
      <c r="AJ119" s="61" t="s">
        <v>252</v>
      </c>
      <c r="AK119" s="61" t="s">
        <v>252</v>
      </c>
      <c r="AL119" s="61" t="s">
        <v>252</v>
      </c>
      <c r="AM119" s="61" t="s">
        <v>252</v>
      </c>
      <c r="AN119" s="61" t="s">
        <v>252</v>
      </c>
      <c r="AO119" s="61" t="s">
        <v>252</v>
      </c>
      <c r="AP119" s="61" t="s">
        <v>252</v>
      </c>
      <c r="AQ119" s="61" t="s">
        <v>252</v>
      </c>
      <c r="AR119" s="61" t="s">
        <v>252</v>
      </c>
      <c r="AS119" s="61" t="s">
        <v>252</v>
      </c>
      <c r="AT119" s="61" t="s">
        <v>252</v>
      </c>
      <c r="AU119" s="61" t="s">
        <v>252</v>
      </c>
      <c r="AV119" s="61"/>
      <c r="AW119" s="63" t="str">
        <f>IF(COUNTIFS(STATUS!$K:$K,ABS!AW$8,STATUS!$B:$B,ABS!$C119,STATUS!$E:$E,"5555-FOLGA")&gt;0,"FO",IF(COUNTIFS(BASE!$A:$A,ABS!AW$8,BASE!$G:$G,ABS!$B119,BASE!$K:$K,"")&gt;0,"",IF(COUNTIFS(BASE!$A:$A,ABS!AW$8,BASE!$G:$G,ABS!$B119)=0,"",IF(SUMIFS(BASE!$AB:$AB,BASE!$A:$A,ABS!AW$8,BASE!$G:$G,ABS!$B119)=0,"P",SUMIFS(BASE!$AB:$AB,BASE!$A:$A,ABS!AW$8,BASE!$G:$G,ABS!$B119)))))</f>
        <v/>
      </c>
    </row>
    <row r="120" spans="2:49" s="8" customFormat="1" x14ac:dyDescent="0.25">
      <c r="B120" s="50"/>
      <c r="C120" s="16" t="str">
        <f>IF($B120="","",VLOOKUP($B120,EQUIPE!$B:$E,2,0))</f>
        <v/>
      </c>
      <c r="D120" s="16" t="str">
        <f>IF($B120="","",VLOOKUP($B120,EQUIPE!$B:$F,5,0))</f>
        <v/>
      </c>
      <c r="E120" s="18" t="str">
        <f>IF($B120="","",VLOOKUP($B120,EQUIPE!$B:$E,3,0))</f>
        <v/>
      </c>
      <c r="F120" s="16" t="str">
        <f>IF($B120="","",VLOOKUP($B120,EQUIPE!$B:$E,4,0))</f>
        <v/>
      </c>
      <c r="H120" s="22" t="str">
        <f t="shared" si="6"/>
        <v/>
      </c>
      <c r="I120" s="22" t="str">
        <f t="shared" si="20"/>
        <v/>
      </c>
      <c r="J120" s="22" t="str">
        <f t="shared" si="20"/>
        <v/>
      </c>
      <c r="K120" s="22" t="str">
        <f t="shared" si="20"/>
        <v/>
      </c>
      <c r="M120" s="18" t="str">
        <f t="shared" si="16"/>
        <v/>
      </c>
      <c r="N120" s="18" t="str">
        <f t="shared" si="17"/>
        <v/>
      </c>
      <c r="O120" s="19" t="str">
        <f t="shared" si="18"/>
        <v/>
      </c>
      <c r="Q120" s="61" t="s">
        <v>252</v>
      </c>
      <c r="R120" s="61" t="s">
        <v>252</v>
      </c>
      <c r="S120" s="61" t="s">
        <v>252</v>
      </c>
      <c r="T120" s="61" t="s">
        <v>252</v>
      </c>
      <c r="U120" s="61" t="s">
        <v>252</v>
      </c>
      <c r="V120" s="61" t="s">
        <v>252</v>
      </c>
      <c r="W120" s="61" t="s">
        <v>252</v>
      </c>
      <c r="X120" s="61" t="s">
        <v>252</v>
      </c>
      <c r="Y120" s="61" t="s">
        <v>252</v>
      </c>
      <c r="Z120" s="61" t="s">
        <v>252</v>
      </c>
      <c r="AA120" s="61" t="s">
        <v>252</v>
      </c>
      <c r="AB120" s="61" t="s">
        <v>252</v>
      </c>
      <c r="AC120" s="61" t="s">
        <v>252</v>
      </c>
      <c r="AD120" s="61" t="s">
        <v>252</v>
      </c>
      <c r="AE120" s="61" t="s">
        <v>252</v>
      </c>
      <c r="AF120" s="61" t="s">
        <v>252</v>
      </c>
      <c r="AG120" s="61" t="s">
        <v>252</v>
      </c>
      <c r="AH120" s="61" t="s">
        <v>252</v>
      </c>
      <c r="AI120" s="61" t="s">
        <v>252</v>
      </c>
      <c r="AJ120" s="61" t="s">
        <v>252</v>
      </c>
      <c r="AK120" s="61" t="s">
        <v>252</v>
      </c>
      <c r="AL120" s="61" t="s">
        <v>252</v>
      </c>
      <c r="AM120" s="61" t="s">
        <v>252</v>
      </c>
      <c r="AN120" s="61" t="s">
        <v>252</v>
      </c>
      <c r="AO120" s="61" t="s">
        <v>252</v>
      </c>
      <c r="AP120" s="61" t="s">
        <v>252</v>
      </c>
      <c r="AQ120" s="61" t="s">
        <v>252</v>
      </c>
      <c r="AR120" s="61" t="s">
        <v>252</v>
      </c>
      <c r="AS120" s="61" t="s">
        <v>252</v>
      </c>
      <c r="AT120" s="61" t="s">
        <v>252</v>
      </c>
      <c r="AU120" s="61" t="s">
        <v>252</v>
      </c>
      <c r="AV120" s="61"/>
      <c r="AW120" s="63" t="str">
        <f>IF(COUNTIFS(STATUS!$K:$K,ABS!AW$8,STATUS!$B:$B,ABS!$C120,STATUS!$E:$E,"5555-FOLGA")&gt;0,"FO",IF(COUNTIFS(BASE!$A:$A,ABS!AW$8,BASE!$G:$G,ABS!$B120,BASE!$K:$K,"")&gt;0,"",IF(COUNTIFS(BASE!$A:$A,ABS!AW$8,BASE!$G:$G,ABS!$B120)=0,"",IF(SUMIFS(BASE!$AB:$AB,BASE!$A:$A,ABS!AW$8,BASE!$G:$G,ABS!$B120)=0,"P",SUMIFS(BASE!$AB:$AB,BASE!$A:$A,ABS!AW$8,BASE!$G:$G,ABS!$B120)))))</f>
        <v/>
      </c>
    </row>
    <row r="121" spans="2:49" s="8" customFormat="1" x14ac:dyDescent="0.25">
      <c r="B121" s="50"/>
      <c r="C121" s="16" t="str">
        <f>IF($B121="","",VLOOKUP($B121,EQUIPE!$B:$E,2,0))</f>
        <v/>
      </c>
      <c r="D121" s="16" t="str">
        <f>IF($B121="","",VLOOKUP($B121,EQUIPE!$B:$F,5,0))</f>
        <v/>
      </c>
      <c r="E121" s="18" t="str">
        <f>IF($B121="","",VLOOKUP($B121,EQUIPE!$B:$E,3,0))</f>
        <v/>
      </c>
      <c r="F121" s="16" t="str">
        <f>IF($B121="","",VLOOKUP($B121,EQUIPE!$B:$E,4,0))</f>
        <v/>
      </c>
      <c r="H121" s="22" t="str">
        <f t="shared" si="6"/>
        <v/>
      </c>
      <c r="I121" s="22" t="str">
        <f t="shared" si="20"/>
        <v/>
      </c>
      <c r="J121" s="22" t="str">
        <f t="shared" si="20"/>
        <v/>
      </c>
      <c r="K121" s="22" t="str">
        <f t="shared" si="20"/>
        <v/>
      </c>
      <c r="M121" s="18" t="str">
        <f t="shared" si="16"/>
        <v/>
      </c>
      <c r="N121" s="18" t="str">
        <f t="shared" si="17"/>
        <v/>
      </c>
      <c r="O121" s="19" t="str">
        <f t="shared" si="18"/>
        <v/>
      </c>
      <c r="Q121" s="61" t="s">
        <v>252</v>
      </c>
      <c r="R121" s="61" t="s">
        <v>252</v>
      </c>
      <c r="S121" s="61" t="s">
        <v>252</v>
      </c>
      <c r="T121" s="61" t="s">
        <v>252</v>
      </c>
      <c r="U121" s="61" t="s">
        <v>252</v>
      </c>
      <c r="V121" s="61" t="s">
        <v>252</v>
      </c>
      <c r="W121" s="61" t="s">
        <v>252</v>
      </c>
      <c r="X121" s="61" t="s">
        <v>252</v>
      </c>
      <c r="Y121" s="61" t="s">
        <v>252</v>
      </c>
      <c r="Z121" s="61" t="s">
        <v>252</v>
      </c>
      <c r="AA121" s="61" t="s">
        <v>252</v>
      </c>
      <c r="AB121" s="61" t="s">
        <v>252</v>
      </c>
      <c r="AC121" s="61" t="s">
        <v>252</v>
      </c>
      <c r="AD121" s="61" t="s">
        <v>252</v>
      </c>
      <c r="AE121" s="61" t="s">
        <v>252</v>
      </c>
      <c r="AF121" s="61" t="s">
        <v>252</v>
      </c>
      <c r="AG121" s="61" t="s">
        <v>252</v>
      </c>
      <c r="AH121" s="61" t="s">
        <v>252</v>
      </c>
      <c r="AI121" s="61" t="s">
        <v>252</v>
      </c>
      <c r="AJ121" s="61" t="s">
        <v>252</v>
      </c>
      <c r="AK121" s="61" t="s">
        <v>252</v>
      </c>
      <c r="AL121" s="61" t="s">
        <v>252</v>
      </c>
      <c r="AM121" s="61" t="s">
        <v>252</v>
      </c>
      <c r="AN121" s="61" t="s">
        <v>252</v>
      </c>
      <c r="AO121" s="61" t="s">
        <v>252</v>
      </c>
      <c r="AP121" s="61" t="s">
        <v>252</v>
      </c>
      <c r="AQ121" s="61" t="s">
        <v>252</v>
      </c>
      <c r="AR121" s="61" t="s">
        <v>252</v>
      </c>
      <c r="AS121" s="61" t="s">
        <v>252</v>
      </c>
      <c r="AT121" s="61" t="s">
        <v>252</v>
      </c>
      <c r="AU121" s="61" t="s">
        <v>252</v>
      </c>
      <c r="AV121" s="61"/>
      <c r="AW121" s="63" t="str">
        <f>IF(COUNTIFS(STATUS!$K:$K,ABS!AW$8,STATUS!$B:$B,ABS!$C121,STATUS!$E:$E,"5555-FOLGA")&gt;0,"FO",IF(COUNTIFS(BASE!$A:$A,ABS!AW$8,BASE!$G:$G,ABS!$B121,BASE!$K:$K,"")&gt;0,"",IF(COUNTIFS(BASE!$A:$A,ABS!AW$8,BASE!$G:$G,ABS!$B121)=0,"",IF(SUMIFS(BASE!$AB:$AB,BASE!$A:$A,ABS!AW$8,BASE!$G:$G,ABS!$B121)=0,"P",SUMIFS(BASE!$AB:$AB,BASE!$A:$A,ABS!AW$8,BASE!$G:$G,ABS!$B121)))))</f>
        <v/>
      </c>
    </row>
    <row r="122" spans="2:49" s="8" customFormat="1" x14ac:dyDescent="0.25">
      <c r="B122" s="50"/>
      <c r="C122" s="16" t="str">
        <f>IF($B122="","",VLOOKUP($B122,EQUIPE!$B:$E,2,0))</f>
        <v/>
      </c>
      <c r="D122" s="16" t="str">
        <f>IF($B122="","",VLOOKUP($B122,EQUIPE!$B:$F,5,0))</f>
        <v/>
      </c>
      <c r="E122" s="18" t="str">
        <f>IF($B122="","",VLOOKUP($B122,EQUIPE!$B:$E,3,0))</f>
        <v/>
      </c>
      <c r="F122" s="16" t="str">
        <f>IF($B122="","",VLOOKUP($B122,EQUIPE!$B:$E,4,0))</f>
        <v/>
      </c>
      <c r="H122" s="22" t="str">
        <f t="shared" si="6"/>
        <v/>
      </c>
      <c r="I122" s="22" t="str">
        <f t="shared" si="20"/>
        <v/>
      </c>
      <c r="J122" s="22" t="str">
        <f t="shared" si="20"/>
        <v/>
      </c>
      <c r="K122" s="22" t="str">
        <f t="shared" si="20"/>
        <v/>
      </c>
      <c r="M122" s="18" t="str">
        <f t="shared" si="16"/>
        <v/>
      </c>
      <c r="N122" s="18" t="str">
        <f t="shared" si="17"/>
        <v/>
      </c>
      <c r="O122" s="19" t="str">
        <f t="shared" si="18"/>
        <v/>
      </c>
      <c r="Q122" s="61" t="s">
        <v>252</v>
      </c>
      <c r="R122" s="61" t="s">
        <v>252</v>
      </c>
      <c r="S122" s="61" t="s">
        <v>252</v>
      </c>
      <c r="T122" s="61" t="s">
        <v>252</v>
      </c>
      <c r="U122" s="61" t="s">
        <v>252</v>
      </c>
      <c r="V122" s="61" t="s">
        <v>252</v>
      </c>
      <c r="W122" s="61" t="s">
        <v>252</v>
      </c>
      <c r="X122" s="61" t="s">
        <v>252</v>
      </c>
      <c r="Y122" s="61" t="s">
        <v>252</v>
      </c>
      <c r="Z122" s="61" t="s">
        <v>252</v>
      </c>
      <c r="AA122" s="61" t="s">
        <v>252</v>
      </c>
      <c r="AB122" s="61" t="s">
        <v>252</v>
      </c>
      <c r="AC122" s="61" t="s">
        <v>252</v>
      </c>
      <c r="AD122" s="61" t="s">
        <v>252</v>
      </c>
      <c r="AE122" s="61" t="s">
        <v>252</v>
      </c>
      <c r="AF122" s="61" t="s">
        <v>252</v>
      </c>
      <c r="AG122" s="61" t="s">
        <v>252</v>
      </c>
      <c r="AH122" s="61" t="s">
        <v>252</v>
      </c>
      <c r="AI122" s="61" t="s">
        <v>252</v>
      </c>
      <c r="AJ122" s="61" t="s">
        <v>252</v>
      </c>
      <c r="AK122" s="61" t="s">
        <v>252</v>
      </c>
      <c r="AL122" s="61" t="s">
        <v>252</v>
      </c>
      <c r="AM122" s="61" t="s">
        <v>252</v>
      </c>
      <c r="AN122" s="61" t="s">
        <v>252</v>
      </c>
      <c r="AO122" s="61" t="s">
        <v>252</v>
      </c>
      <c r="AP122" s="61" t="s">
        <v>252</v>
      </c>
      <c r="AQ122" s="61" t="s">
        <v>252</v>
      </c>
      <c r="AR122" s="61" t="s">
        <v>252</v>
      </c>
      <c r="AS122" s="61" t="s">
        <v>252</v>
      </c>
      <c r="AT122" s="61" t="s">
        <v>252</v>
      </c>
      <c r="AU122" s="61" t="s">
        <v>252</v>
      </c>
      <c r="AV122" s="61"/>
      <c r="AW122" s="63" t="str">
        <f>IF(COUNTIFS(STATUS!$K:$K,ABS!AW$8,STATUS!$B:$B,ABS!$C122,STATUS!$E:$E,"5555-FOLGA")&gt;0,"FO",IF(COUNTIFS(BASE!$A:$A,ABS!AW$8,BASE!$G:$G,ABS!$B122,BASE!$K:$K,"")&gt;0,"",IF(COUNTIFS(BASE!$A:$A,ABS!AW$8,BASE!$G:$G,ABS!$B122)=0,"",IF(SUMIFS(BASE!$AB:$AB,BASE!$A:$A,ABS!AW$8,BASE!$G:$G,ABS!$B122)=0,"P",SUMIFS(BASE!$AB:$AB,BASE!$A:$A,ABS!AW$8,BASE!$G:$G,ABS!$B122)))))</f>
        <v/>
      </c>
    </row>
    <row r="123" spans="2:49" s="8" customFormat="1" x14ac:dyDescent="0.25">
      <c r="B123" s="50"/>
      <c r="C123" s="16" t="str">
        <f>IF($B123="","",VLOOKUP($B123,EQUIPE!$B:$E,2,0))</f>
        <v/>
      </c>
      <c r="D123" s="16" t="str">
        <f>IF($B123="","",VLOOKUP($B123,EQUIPE!$B:$F,5,0))</f>
        <v/>
      </c>
      <c r="E123" s="18" t="str">
        <f>IF($B123="","",VLOOKUP($B123,EQUIPE!$B:$E,3,0))</f>
        <v/>
      </c>
      <c r="F123" s="16" t="str">
        <f>IF($B123="","",VLOOKUP($B123,EQUIPE!$B:$E,4,0))</f>
        <v/>
      </c>
      <c r="H123" s="22" t="str">
        <f t="shared" si="6"/>
        <v/>
      </c>
      <c r="I123" s="22" t="str">
        <f t="shared" si="20"/>
        <v/>
      </c>
      <c r="J123" s="22" t="str">
        <f t="shared" si="20"/>
        <v/>
      </c>
      <c r="K123" s="22" t="str">
        <f t="shared" si="20"/>
        <v/>
      </c>
      <c r="M123" s="18" t="str">
        <f t="shared" si="16"/>
        <v/>
      </c>
      <c r="N123" s="18" t="str">
        <f t="shared" si="17"/>
        <v/>
      </c>
      <c r="O123" s="19" t="str">
        <f t="shared" si="18"/>
        <v/>
      </c>
      <c r="Q123" s="61" t="s">
        <v>252</v>
      </c>
      <c r="R123" s="61" t="s">
        <v>252</v>
      </c>
      <c r="S123" s="61" t="s">
        <v>252</v>
      </c>
      <c r="T123" s="61" t="s">
        <v>252</v>
      </c>
      <c r="U123" s="61" t="s">
        <v>252</v>
      </c>
      <c r="V123" s="61" t="s">
        <v>252</v>
      </c>
      <c r="W123" s="61" t="s">
        <v>252</v>
      </c>
      <c r="X123" s="61" t="s">
        <v>252</v>
      </c>
      <c r="Y123" s="61" t="s">
        <v>252</v>
      </c>
      <c r="Z123" s="61" t="s">
        <v>252</v>
      </c>
      <c r="AA123" s="61" t="s">
        <v>252</v>
      </c>
      <c r="AB123" s="61" t="s">
        <v>252</v>
      </c>
      <c r="AC123" s="61" t="s">
        <v>252</v>
      </c>
      <c r="AD123" s="61" t="s">
        <v>252</v>
      </c>
      <c r="AE123" s="61" t="s">
        <v>252</v>
      </c>
      <c r="AF123" s="61" t="s">
        <v>252</v>
      </c>
      <c r="AG123" s="61" t="s">
        <v>252</v>
      </c>
      <c r="AH123" s="61" t="s">
        <v>252</v>
      </c>
      <c r="AI123" s="61" t="s">
        <v>252</v>
      </c>
      <c r="AJ123" s="61" t="s">
        <v>252</v>
      </c>
      <c r="AK123" s="61" t="s">
        <v>252</v>
      </c>
      <c r="AL123" s="61" t="s">
        <v>252</v>
      </c>
      <c r="AM123" s="61" t="s">
        <v>252</v>
      </c>
      <c r="AN123" s="61" t="s">
        <v>252</v>
      </c>
      <c r="AO123" s="61" t="s">
        <v>252</v>
      </c>
      <c r="AP123" s="61" t="s">
        <v>252</v>
      </c>
      <c r="AQ123" s="61" t="s">
        <v>252</v>
      </c>
      <c r="AR123" s="61" t="s">
        <v>252</v>
      </c>
      <c r="AS123" s="61" t="s">
        <v>252</v>
      </c>
      <c r="AT123" s="61" t="s">
        <v>252</v>
      </c>
      <c r="AU123" s="61" t="s">
        <v>252</v>
      </c>
      <c r="AV123" s="61"/>
      <c r="AW123" s="63" t="str">
        <f>IF(COUNTIFS(STATUS!$K:$K,ABS!AW$8,STATUS!$B:$B,ABS!$C123,STATUS!$E:$E,"5555-FOLGA")&gt;0,"FO",IF(COUNTIFS(BASE!$A:$A,ABS!AW$8,BASE!$G:$G,ABS!$B123,BASE!$K:$K,"")&gt;0,"",IF(COUNTIFS(BASE!$A:$A,ABS!AW$8,BASE!$G:$G,ABS!$B123)=0,"",IF(SUMIFS(BASE!$AB:$AB,BASE!$A:$A,ABS!AW$8,BASE!$G:$G,ABS!$B123)=0,"P",SUMIFS(BASE!$AB:$AB,BASE!$A:$A,ABS!AW$8,BASE!$G:$G,ABS!$B123)))))</f>
        <v/>
      </c>
    </row>
    <row r="124" spans="2:49" s="8" customFormat="1" x14ac:dyDescent="0.25">
      <c r="B124" s="50"/>
      <c r="C124" s="16" t="str">
        <f>IF($B124="","",VLOOKUP($B124,EQUIPE!$B:$E,2,0))</f>
        <v/>
      </c>
      <c r="D124" s="16" t="str">
        <f>IF($B124="","",VLOOKUP($B124,EQUIPE!$B:$F,5,0))</f>
        <v/>
      </c>
      <c r="E124" s="18" t="str">
        <f>IF($B124="","",VLOOKUP($B124,EQUIPE!$B:$E,3,0))</f>
        <v/>
      </c>
      <c r="F124" s="16" t="str">
        <f>IF($B124="","",VLOOKUP($B124,EQUIPE!$B:$E,4,0))</f>
        <v/>
      </c>
      <c r="H124" s="22" t="str">
        <f t="shared" si="6"/>
        <v/>
      </c>
      <c r="I124" s="22" t="str">
        <f t="shared" si="20"/>
        <v/>
      </c>
      <c r="J124" s="22" t="str">
        <f t="shared" si="20"/>
        <v/>
      </c>
      <c r="K124" s="22" t="str">
        <f t="shared" si="20"/>
        <v/>
      </c>
      <c r="M124" s="18" t="str">
        <f t="shared" ref="M124:M144" si="21">IF($B124="","",SUM(H124:J124)*E124)</f>
        <v/>
      </c>
      <c r="N124" s="18" t="str">
        <f t="shared" ref="N124:N144" si="22">IF($B124="","",SUM($Q124:$AV124)+(SUM($I124:$J124)*$E124))</f>
        <v/>
      </c>
      <c r="O124" s="19" t="str">
        <f t="shared" ref="O124:O144" si="23">IF($B124="","",IF(M124=0,0,N124/M124))</f>
        <v/>
      </c>
      <c r="Q124" s="61" t="s">
        <v>252</v>
      </c>
      <c r="R124" s="61" t="s">
        <v>252</v>
      </c>
      <c r="S124" s="61" t="s">
        <v>252</v>
      </c>
      <c r="T124" s="61" t="s">
        <v>252</v>
      </c>
      <c r="U124" s="61" t="s">
        <v>252</v>
      </c>
      <c r="V124" s="61" t="s">
        <v>252</v>
      </c>
      <c r="W124" s="61" t="s">
        <v>252</v>
      </c>
      <c r="X124" s="61" t="s">
        <v>252</v>
      </c>
      <c r="Y124" s="61" t="s">
        <v>252</v>
      </c>
      <c r="Z124" s="61" t="s">
        <v>252</v>
      </c>
      <c r="AA124" s="61" t="s">
        <v>252</v>
      </c>
      <c r="AB124" s="61" t="s">
        <v>252</v>
      </c>
      <c r="AC124" s="61" t="s">
        <v>252</v>
      </c>
      <c r="AD124" s="61" t="s">
        <v>252</v>
      </c>
      <c r="AE124" s="61" t="s">
        <v>252</v>
      </c>
      <c r="AF124" s="61" t="s">
        <v>252</v>
      </c>
      <c r="AG124" s="61" t="s">
        <v>252</v>
      </c>
      <c r="AH124" s="61" t="s">
        <v>252</v>
      </c>
      <c r="AI124" s="61" t="s">
        <v>252</v>
      </c>
      <c r="AJ124" s="61" t="s">
        <v>252</v>
      </c>
      <c r="AK124" s="61" t="s">
        <v>252</v>
      </c>
      <c r="AL124" s="61" t="s">
        <v>252</v>
      </c>
      <c r="AM124" s="61" t="s">
        <v>252</v>
      </c>
      <c r="AN124" s="61" t="s">
        <v>252</v>
      </c>
      <c r="AO124" s="61" t="s">
        <v>252</v>
      </c>
      <c r="AP124" s="61" t="s">
        <v>252</v>
      </c>
      <c r="AQ124" s="61" t="s">
        <v>252</v>
      </c>
      <c r="AR124" s="61" t="s">
        <v>252</v>
      </c>
      <c r="AS124" s="61" t="s">
        <v>252</v>
      </c>
      <c r="AT124" s="61" t="s">
        <v>252</v>
      </c>
      <c r="AU124" s="61" t="s">
        <v>252</v>
      </c>
      <c r="AV124" s="61"/>
      <c r="AW124" s="63" t="str">
        <f>IF(COUNTIFS(STATUS!$K:$K,ABS!AW$8,STATUS!$B:$B,ABS!$C124,STATUS!$E:$E,"5555-FOLGA")&gt;0,"FO",IF(COUNTIFS(BASE!$A:$A,ABS!AW$8,BASE!$G:$G,ABS!$B124,BASE!$K:$K,"")&gt;0,"",IF(COUNTIFS(BASE!$A:$A,ABS!AW$8,BASE!$G:$G,ABS!$B124)=0,"",IF(SUMIFS(BASE!$AB:$AB,BASE!$A:$A,ABS!AW$8,BASE!$G:$G,ABS!$B124)=0,"P",SUMIFS(BASE!$AB:$AB,BASE!$A:$A,ABS!AW$8,BASE!$G:$G,ABS!$B124)))))</f>
        <v/>
      </c>
    </row>
    <row r="125" spans="2:49" s="8" customFormat="1" x14ac:dyDescent="0.25">
      <c r="B125" s="50"/>
      <c r="C125" s="16" t="str">
        <f>IF($B125="","",VLOOKUP($B125,EQUIPE!$B:$E,2,0))</f>
        <v/>
      </c>
      <c r="D125" s="16" t="str">
        <f>IF($B125="","",VLOOKUP($B125,EQUIPE!$B:$F,5,0))</f>
        <v/>
      </c>
      <c r="E125" s="18" t="str">
        <f>IF($B125="","",VLOOKUP($B125,EQUIPE!$B:$E,3,0))</f>
        <v/>
      </c>
      <c r="F125" s="16" t="str">
        <f>IF($B125="","",VLOOKUP($B125,EQUIPE!$B:$E,4,0))</f>
        <v/>
      </c>
      <c r="H125" s="22" t="str">
        <f t="shared" si="6"/>
        <v/>
      </c>
      <c r="I125" s="22" t="str">
        <f t="shared" ref="I125:K144" si="24">IF($B125="","",COUNTIF($Q125:$AV125,I$7))</f>
        <v/>
      </c>
      <c r="J125" s="22" t="str">
        <f t="shared" si="24"/>
        <v/>
      </c>
      <c r="K125" s="22" t="str">
        <f t="shared" si="24"/>
        <v/>
      </c>
      <c r="M125" s="18" t="str">
        <f t="shared" si="21"/>
        <v/>
      </c>
      <c r="N125" s="18" t="str">
        <f t="shared" si="22"/>
        <v/>
      </c>
      <c r="O125" s="19" t="str">
        <f t="shared" si="23"/>
        <v/>
      </c>
      <c r="Q125" s="61" t="s">
        <v>252</v>
      </c>
      <c r="R125" s="61" t="s">
        <v>252</v>
      </c>
      <c r="S125" s="61" t="s">
        <v>252</v>
      </c>
      <c r="T125" s="61" t="s">
        <v>252</v>
      </c>
      <c r="U125" s="61" t="s">
        <v>252</v>
      </c>
      <c r="V125" s="61" t="s">
        <v>252</v>
      </c>
      <c r="W125" s="61" t="s">
        <v>252</v>
      </c>
      <c r="X125" s="61" t="s">
        <v>252</v>
      </c>
      <c r="Y125" s="61" t="s">
        <v>252</v>
      </c>
      <c r="Z125" s="61" t="s">
        <v>252</v>
      </c>
      <c r="AA125" s="61" t="s">
        <v>252</v>
      </c>
      <c r="AB125" s="61" t="s">
        <v>252</v>
      </c>
      <c r="AC125" s="61" t="s">
        <v>252</v>
      </c>
      <c r="AD125" s="61" t="s">
        <v>252</v>
      </c>
      <c r="AE125" s="61" t="s">
        <v>252</v>
      </c>
      <c r="AF125" s="61" t="s">
        <v>252</v>
      </c>
      <c r="AG125" s="61" t="s">
        <v>252</v>
      </c>
      <c r="AH125" s="61" t="s">
        <v>252</v>
      </c>
      <c r="AI125" s="61" t="s">
        <v>252</v>
      </c>
      <c r="AJ125" s="61" t="s">
        <v>252</v>
      </c>
      <c r="AK125" s="61" t="s">
        <v>252</v>
      </c>
      <c r="AL125" s="61" t="s">
        <v>252</v>
      </c>
      <c r="AM125" s="61" t="s">
        <v>252</v>
      </c>
      <c r="AN125" s="61" t="s">
        <v>252</v>
      </c>
      <c r="AO125" s="61" t="s">
        <v>252</v>
      </c>
      <c r="AP125" s="61" t="s">
        <v>252</v>
      </c>
      <c r="AQ125" s="61" t="s">
        <v>252</v>
      </c>
      <c r="AR125" s="61" t="s">
        <v>252</v>
      </c>
      <c r="AS125" s="61" t="s">
        <v>252</v>
      </c>
      <c r="AT125" s="61" t="s">
        <v>252</v>
      </c>
      <c r="AU125" s="61" t="s">
        <v>252</v>
      </c>
      <c r="AV125" s="61"/>
      <c r="AW125" s="63" t="str">
        <f>IF(COUNTIFS(STATUS!$K:$K,ABS!AW$8,STATUS!$B:$B,ABS!$C125,STATUS!$E:$E,"5555-FOLGA")&gt;0,"FO",IF(COUNTIFS(BASE!$A:$A,ABS!AW$8,BASE!$G:$G,ABS!$B125,BASE!$K:$K,"")&gt;0,"",IF(COUNTIFS(BASE!$A:$A,ABS!AW$8,BASE!$G:$G,ABS!$B125)=0,"",IF(SUMIFS(BASE!$AB:$AB,BASE!$A:$A,ABS!AW$8,BASE!$G:$G,ABS!$B125)=0,"P",SUMIFS(BASE!$AB:$AB,BASE!$A:$A,ABS!AW$8,BASE!$G:$G,ABS!$B125)))))</f>
        <v/>
      </c>
    </row>
    <row r="126" spans="2:49" s="8" customFormat="1" x14ac:dyDescent="0.25">
      <c r="B126" s="50"/>
      <c r="C126" s="16" t="str">
        <f>IF($B126="","",VLOOKUP($B126,EQUIPE!$B:$E,2,0))</f>
        <v/>
      </c>
      <c r="D126" s="16" t="str">
        <f>IF($B126="","",VLOOKUP($B126,EQUIPE!$B:$F,5,0))</f>
        <v/>
      </c>
      <c r="E126" s="18" t="str">
        <f>IF($B126="","",VLOOKUP($B126,EQUIPE!$B:$E,3,0))</f>
        <v/>
      </c>
      <c r="F126" s="16" t="str">
        <f>IF($B126="","",VLOOKUP($B126,EQUIPE!$B:$E,4,0))</f>
        <v/>
      </c>
      <c r="H126" s="22" t="str">
        <f t="shared" si="6"/>
        <v/>
      </c>
      <c r="I126" s="22" t="str">
        <f t="shared" si="24"/>
        <v/>
      </c>
      <c r="J126" s="22" t="str">
        <f t="shared" si="24"/>
        <v/>
      </c>
      <c r="K126" s="22" t="str">
        <f t="shared" si="24"/>
        <v/>
      </c>
      <c r="M126" s="18" t="str">
        <f t="shared" si="21"/>
        <v/>
      </c>
      <c r="N126" s="18" t="str">
        <f t="shared" si="22"/>
        <v/>
      </c>
      <c r="O126" s="19" t="str">
        <f t="shared" si="23"/>
        <v/>
      </c>
      <c r="Q126" s="61" t="s">
        <v>252</v>
      </c>
      <c r="R126" s="61" t="s">
        <v>252</v>
      </c>
      <c r="S126" s="61" t="s">
        <v>252</v>
      </c>
      <c r="T126" s="61" t="s">
        <v>252</v>
      </c>
      <c r="U126" s="61" t="s">
        <v>252</v>
      </c>
      <c r="V126" s="61" t="s">
        <v>252</v>
      </c>
      <c r="W126" s="61" t="s">
        <v>252</v>
      </c>
      <c r="X126" s="61" t="s">
        <v>252</v>
      </c>
      <c r="Y126" s="61" t="s">
        <v>252</v>
      </c>
      <c r="Z126" s="61" t="s">
        <v>252</v>
      </c>
      <c r="AA126" s="61" t="s">
        <v>252</v>
      </c>
      <c r="AB126" s="61" t="s">
        <v>252</v>
      </c>
      <c r="AC126" s="61" t="s">
        <v>252</v>
      </c>
      <c r="AD126" s="61" t="s">
        <v>252</v>
      </c>
      <c r="AE126" s="61" t="s">
        <v>252</v>
      </c>
      <c r="AF126" s="61" t="s">
        <v>252</v>
      </c>
      <c r="AG126" s="61" t="s">
        <v>252</v>
      </c>
      <c r="AH126" s="61" t="s">
        <v>252</v>
      </c>
      <c r="AI126" s="61" t="s">
        <v>252</v>
      </c>
      <c r="AJ126" s="61" t="s">
        <v>252</v>
      </c>
      <c r="AK126" s="61" t="s">
        <v>252</v>
      </c>
      <c r="AL126" s="61" t="s">
        <v>252</v>
      </c>
      <c r="AM126" s="61" t="s">
        <v>252</v>
      </c>
      <c r="AN126" s="61" t="s">
        <v>252</v>
      </c>
      <c r="AO126" s="61" t="s">
        <v>252</v>
      </c>
      <c r="AP126" s="61" t="s">
        <v>252</v>
      </c>
      <c r="AQ126" s="61" t="s">
        <v>252</v>
      </c>
      <c r="AR126" s="61" t="s">
        <v>252</v>
      </c>
      <c r="AS126" s="61" t="s">
        <v>252</v>
      </c>
      <c r="AT126" s="61" t="s">
        <v>252</v>
      </c>
      <c r="AU126" s="61" t="s">
        <v>252</v>
      </c>
      <c r="AV126" s="61"/>
      <c r="AW126" s="63" t="str">
        <f>IF(COUNTIFS(STATUS!$K:$K,ABS!AW$8,STATUS!$B:$B,ABS!$C126,STATUS!$E:$E,"5555-FOLGA")&gt;0,"FO",IF(COUNTIFS(BASE!$A:$A,ABS!AW$8,BASE!$G:$G,ABS!$B126,BASE!$K:$K,"")&gt;0,"",IF(COUNTIFS(BASE!$A:$A,ABS!AW$8,BASE!$G:$G,ABS!$B126)=0,"",IF(SUMIFS(BASE!$AB:$AB,BASE!$A:$A,ABS!AW$8,BASE!$G:$G,ABS!$B126)=0,"P",SUMIFS(BASE!$AB:$AB,BASE!$A:$A,ABS!AW$8,BASE!$G:$G,ABS!$B126)))))</f>
        <v/>
      </c>
    </row>
    <row r="127" spans="2:49" s="8" customFormat="1" x14ac:dyDescent="0.25">
      <c r="B127" s="50"/>
      <c r="C127" s="16" t="str">
        <f>IF($B127="","",VLOOKUP($B127,EQUIPE!$B:$E,2,0))</f>
        <v/>
      </c>
      <c r="D127" s="16" t="str">
        <f>IF($B127="","",VLOOKUP($B127,EQUIPE!$B:$F,5,0))</f>
        <v/>
      </c>
      <c r="E127" s="18" t="str">
        <f>IF($B127="","",VLOOKUP($B127,EQUIPE!$B:$E,3,0))</f>
        <v/>
      </c>
      <c r="F127" s="16" t="str">
        <f>IF($B127="","",VLOOKUP($B127,EQUIPE!$B:$E,4,0))</f>
        <v/>
      </c>
      <c r="H127" s="22" t="str">
        <f t="shared" si="6"/>
        <v/>
      </c>
      <c r="I127" s="22" t="str">
        <f t="shared" si="24"/>
        <v/>
      </c>
      <c r="J127" s="22" t="str">
        <f t="shared" si="24"/>
        <v/>
      </c>
      <c r="K127" s="22" t="str">
        <f t="shared" si="24"/>
        <v/>
      </c>
      <c r="M127" s="18" t="str">
        <f t="shared" si="21"/>
        <v/>
      </c>
      <c r="N127" s="18" t="str">
        <f t="shared" si="22"/>
        <v/>
      </c>
      <c r="O127" s="19" t="str">
        <f t="shared" si="23"/>
        <v/>
      </c>
      <c r="Q127" s="61" t="s">
        <v>252</v>
      </c>
      <c r="R127" s="61" t="s">
        <v>252</v>
      </c>
      <c r="S127" s="61" t="s">
        <v>252</v>
      </c>
      <c r="T127" s="61" t="s">
        <v>252</v>
      </c>
      <c r="U127" s="61" t="s">
        <v>252</v>
      </c>
      <c r="V127" s="61" t="s">
        <v>252</v>
      </c>
      <c r="W127" s="61" t="s">
        <v>252</v>
      </c>
      <c r="X127" s="61" t="s">
        <v>252</v>
      </c>
      <c r="Y127" s="61" t="s">
        <v>252</v>
      </c>
      <c r="Z127" s="61" t="s">
        <v>252</v>
      </c>
      <c r="AA127" s="61" t="s">
        <v>252</v>
      </c>
      <c r="AB127" s="61" t="s">
        <v>252</v>
      </c>
      <c r="AC127" s="61" t="s">
        <v>252</v>
      </c>
      <c r="AD127" s="61" t="s">
        <v>252</v>
      </c>
      <c r="AE127" s="61" t="s">
        <v>252</v>
      </c>
      <c r="AF127" s="61" t="s">
        <v>252</v>
      </c>
      <c r="AG127" s="61" t="s">
        <v>252</v>
      </c>
      <c r="AH127" s="61" t="s">
        <v>252</v>
      </c>
      <c r="AI127" s="61" t="s">
        <v>252</v>
      </c>
      <c r="AJ127" s="61" t="s">
        <v>252</v>
      </c>
      <c r="AK127" s="61" t="s">
        <v>252</v>
      </c>
      <c r="AL127" s="61" t="s">
        <v>252</v>
      </c>
      <c r="AM127" s="61" t="s">
        <v>252</v>
      </c>
      <c r="AN127" s="61" t="s">
        <v>252</v>
      </c>
      <c r="AO127" s="61" t="s">
        <v>252</v>
      </c>
      <c r="AP127" s="61" t="s">
        <v>252</v>
      </c>
      <c r="AQ127" s="61" t="s">
        <v>252</v>
      </c>
      <c r="AR127" s="61" t="s">
        <v>252</v>
      </c>
      <c r="AS127" s="61" t="s">
        <v>252</v>
      </c>
      <c r="AT127" s="61" t="s">
        <v>252</v>
      </c>
      <c r="AU127" s="61" t="s">
        <v>252</v>
      </c>
      <c r="AV127" s="61"/>
      <c r="AW127" s="63" t="str">
        <f>IF(COUNTIFS(STATUS!$K:$K,ABS!AW$8,STATUS!$B:$B,ABS!$C127,STATUS!$E:$E,"5555-FOLGA")&gt;0,"FO",IF(COUNTIFS(BASE!$A:$A,ABS!AW$8,BASE!$G:$G,ABS!$B127,BASE!$K:$K,"")&gt;0,"",IF(COUNTIFS(BASE!$A:$A,ABS!AW$8,BASE!$G:$G,ABS!$B127)=0,"",IF(SUMIFS(BASE!$AB:$AB,BASE!$A:$A,ABS!AW$8,BASE!$G:$G,ABS!$B127)=0,"P",SUMIFS(BASE!$AB:$AB,BASE!$A:$A,ABS!AW$8,BASE!$G:$G,ABS!$B127)))))</f>
        <v/>
      </c>
    </row>
    <row r="128" spans="2:49" s="8" customFormat="1" x14ac:dyDescent="0.25">
      <c r="B128" s="50"/>
      <c r="C128" s="16" t="str">
        <f>IF($B128="","",VLOOKUP($B128,EQUIPE!$B:$E,2,0))</f>
        <v/>
      </c>
      <c r="D128" s="16" t="str">
        <f>IF($B128="","",VLOOKUP($B128,EQUIPE!$B:$F,5,0))</f>
        <v/>
      </c>
      <c r="E128" s="18" t="str">
        <f>IF($B128="","",VLOOKUP($B128,EQUIPE!$B:$E,3,0))</f>
        <v/>
      </c>
      <c r="F128" s="16" t="str">
        <f>IF($B128="","",VLOOKUP($B128,EQUIPE!$B:$E,4,0))</f>
        <v/>
      </c>
      <c r="H128" s="22" t="str">
        <f t="shared" si="6"/>
        <v/>
      </c>
      <c r="I128" s="22" t="str">
        <f t="shared" si="24"/>
        <v/>
      </c>
      <c r="J128" s="22" t="str">
        <f t="shared" si="24"/>
        <v/>
      </c>
      <c r="K128" s="22" t="str">
        <f t="shared" si="24"/>
        <v/>
      </c>
      <c r="M128" s="18" t="str">
        <f t="shared" si="21"/>
        <v/>
      </c>
      <c r="N128" s="18" t="str">
        <f t="shared" si="22"/>
        <v/>
      </c>
      <c r="O128" s="19" t="str">
        <f t="shared" si="23"/>
        <v/>
      </c>
      <c r="Q128" s="61" t="s">
        <v>252</v>
      </c>
      <c r="R128" s="61" t="s">
        <v>252</v>
      </c>
      <c r="S128" s="61" t="s">
        <v>252</v>
      </c>
      <c r="T128" s="61" t="s">
        <v>252</v>
      </c>
      <c r="U128" s="61" t="s">
        <v>252</v>
      </c>
      <c r="V128" s="61" t="s">
        <v>252</v>
      </c>
      <c r="W128" s="61" t="s">
        <v>252</v>
      </c>
      <c r="X128" s="61" t="s">
        <v>252</v>
      </c>
      <c r="Y128" s="61" t="s">
        <v>252</v>
      </c>
      <c r="Z128" s="61" t="s">
        <v>252</v>
      </c>
      <c r="AA128" s="61" t="s">
        <v>252</v>
      </c>
      <c r="AB128" s="61" t="s">
        <v>252</v>
      </c>
      <c r="AC128" s="61" t="s">
        <v>252</v>
      </c>
      <c r="AD128" s="61" t="s">
        <v>252</v>
      </c>
      <c r="AE128" s="61" t="s">
        <v>252</v>
      </c>
      <c r="AF128" s="61" t="s">
        <v>252</v>
      </c>
      <c r="AG128" s="61" t="s">
        <v>252</v>
      </c>
      <c r="AH128" s="61" t="s">
        <v>252</v>
      </c>
      <c r="AI128" s="61" t="s">
        <v>252</v>
      </c>
      <c r="AJ128" s="61" t="s">
        <v>252</v>
      </c>
      <c r="AK128" s="61" t="s">
        <v>252</v>
      </c>
      <c r="AL128" s="61" t="s">
        <v>252</v>
      </c>
      <c r="AM128" s="61" t="s">
        <v>252</v>
      </c>
      <c r="AN128" s="61" t="s">
        <v>252</v>
      </c>
      <c r="AO128" s="61" t="s">
        <v>252</v>
      </c>
      <c r="AP128" s="61" t="s">
        <v>252</v>
      </c>
      <c r="AQ128" s="61" t="s">
        <v>252</v>
      </c>
      <c r="AR128" s="61" t="s">
        <v>252</v>
      </c>
      <c r="AS128" s="61" t="s">
        <v>252</v>
      </c>
      <c r="AT128" s="61" t="s">
        <v>252</v>
      </c>
      <c r="AU128" s="61" t="s">
        <v>252</v>
      </c>
      <c r="AV128" s="61"/>
      <c r="AW128" s="63" t="str">
        <f>IF(COUNTIFS(STATUS!$K:$K,ABS!AW$8,STATUS!$B:$B,ABS!$C128,STATUS!$E:$E,"5555-FOLGA")&gt;0,"FO",IF(COUNTIFS(BASE!$A:$A,ABS!AW$8,BASE!$G:$G,ABS!$B128,BASE!$K:$K,"")&gt;0,"",IF(COUNTIFS(BASE!$A:$A,ABS!AW$8,BASE!$G:$G,ABS!$B128)=0,"",IF(SUMIFS(BASE!$AB:$AB,BASE!$A:$A,ABS!AW$8,BASE!$G:$G,ABS!$B128)=0,"P",SUMIFS(BASE!$AB:$AB,BASE!$A:$A,ABS!AW$8,BASE!$G:$G,ABS!$B128)))))</f>
        <v/>
      </c>
    </row>
    <row r="129" spans="2:49" s="8" customFormat="1" x14ac:dyDescent="0.25">
      <c r="B129" s="50"/>
      <c r="C129" s="16" t="str">
        <f>IF($B129="","",VLOOKUP($B129,EQUIPE!$B:$E,2,0))</f>
        <v/>
      </c>
      <c r="D129" s="16" t="str">
        <f>IF($B129="","",VLOOKUP($B129,EQUIPE!$B:$F,5,0))</f>
        <v/>
      </c>
      <c r="E129" s="18" t="str">
        <f>IF($B129="","",VLOOKUP($B129,EQUIPE!$B:$E,3,0))</f>
        <v/>
      </c>
      <c r="F129" s="16" t="str">
        <f>IF($B129="","",VLOOKUP($B129,EQUIPE!$B:$E,4,0))</f>
        <v/>
      </c>
      <c r="H129" s="22" t="str">
        <f t="shared" si="6"/>
        <v/>
      </c>
      <c r="I129" s="22" t="str">
        <f t="shared" si="24"/>
        <v/>
      </c>
      <c r="J129" s="22" t="str">
        <f t="shared" si="24"/>
        <v/>
      </c>
      <c r="K129" s="22" t="str">
        <f t="shared" si="24"/>
        <v/>
      </c>
      <c r="M129" s="18" t="str">
        <f t="shared" si="21"/>
        <v/>
      </c>
      <c r="N129" s="18" t="str">
        <f t="shared" si="22"/>
        <v/>
      </c>
      <c r="O129" s="19" t="str">
        <f t="shared" si="23"/>
        <v/>
      </c>
      <c r="Q129" s="61" t="s">
        <v>252</v>
      </c>
      <c r="R129" s="61" t="s">
        <v>252</v>
      </c>
      <c r="S129" s="61" t="s">
        <v>252</v>
      </c>
      <c r="T129" s="61" t="s">
        <v>252</v>
      </c>
      <c r="U129" s="61" t="s">
        <v>252</v>
      </c>
      <c r="V129" s="61" t="s">
        <v>252</v>
      </c>
      <c r="W129" s="61" t="s">
        <v>252</v>
      </c>
      <c r="X129" s="61" t="s">
        <v>252</v>
      </c>
      <c r="Y129" s="61" t="s">
        <v>252</v>
      </c>
      <c r="Z129" s="61" t="s">
        <v>252</v>
      </c>
      <c r="AA129" s="61" t="s">
        <v>252</v>
      </c>
      <c r="AB129" s="61" t="s">
        <v>252</v>
      </c>
      <c r="AC129" s="61" t="s">
        <v>252</v>
      </c>
      <c r="AD129" s="61" t="s">
        <v>252</v>
      </c>
      <c r="AE129" s="61" t="s">
        <v>252</v>
      </c>
      <c r="AF129" s="61" t="s">
        <v>252</v>
      </c>
      <c r="AG129" s="61" t="s">
        <v>252</v>
      </c>
      <c r="AH129" s="61" t="s">
        <v>252</v>
      </c>
      <c r="AI129" s="61" t="s">
        <v>252</v>
      </c>
      <c r="AJ129" s="61" t="s">
        <v>252</v>
      </c>
      <c r="AK129" s="61" t="s">
        <v>252</v>
      </c>
      <c r="AL129" s="61" t="s">
        <v>252</v>
      </c>
      <c r="AM129" s="61" t="s">
        <v>252</v>
      </c>
      <c r="AN129" s="61" t="s">
        <v>252</v>
      </c>
      <c r="AO129" s="61" t="s">
        <v>252</v>
      </c>
      <c r="AP129" s="61" t="s">
        <v>252</v>
      </c>
      <c r="AQ129" s="61" t="s">
        <v>252</v>
      </c>
      <c r="AR129" s="61" t="s">
        <v>252</v>
      </c>
      <c r="AS129" s="61" t="s">
        <v>252</v>
      </c>
      <c r="AT129" s="61" t="s">
        <v>252</v>
      </c>
      <c r="AU129" s="61" t="s">
        <v>252</v>
      </c>
      <c r="AV129" s="61"/>
      <c r="AW129" s="63" t="str">
        <f>IF(COUNTIFS(STATUS!$K:$K,ABS!AW$8,STATUS!$B:$B,ABS!$C129,STATUS!$E:$E,"5555-FOLGA")&gt;0,"FO",IF(COUNTIFS(BASE!$A:$A,ABS!AW$8,BASE!$G:$G,ABS!$B129,BASE!$K:$K,"")&gt;0,"",IF(COUNTIFS(BASE!$A:$A,ABS!AW$8,BASE!$G:$G,ABS!$B129)=0,"",IF(SUMIFS(BASE!$AB:$AB,BASE!$A:$A,ABS!AW$8,BASE!$G:$G,ABS!$B129)=0,"P",SUMIFS(BASE!$AB:$AB,BASE!$A:$A,ABS!AW$8,BASE!$G:$G,ABS!$B129)))))</f>
        <v/>
      </c>
    </row>
    <row r="130" spans="2:49" s="8" customFormat="1" x14ac:dyDescent="0.25">
      <c r="B130" s="50"/>
      <c r="C130" s="16" t="str">
        <f>IF($B130="","",VLOOKUP($B130,EQUIPE!$B:$E,2,0))</f>
        <v/>
      </c>
      <c r="D130" s="16" t="str">
        <f>IF($B130="","",VLOOKUP($B130,EQUIPE!$B:$F,5,0))</f>
        <v/>
      </c>
      <c r="E130" s="18" t="str">
        <f>IF($B130="","",VLOOKUP($B130,EQUIPE!$B:$E,3,0))</f>
        <v/>
      </c>
      <c r="F130" s="16" t="str">
        <f>IF($B130="","",VLOOKUP($B130,EQUIPE!$B:$E,4,0))</f>
        <v/>
      </c>
      <c r="H130" s="22" t="str">
        <f t="shared" si="6"/>
        <v/>
      </c>
      <c r="I130" s="22" t="str">
        <f t="shared" si="24"/>
        <v/>
      </c>
      <c r="J130" s="22" t="str">
        <f t="shared" si="24"/>
        <v/>
      </c>
      <c r="K130" s="22" t="str">
        <f t="shared" si="24"/>
        <v/>
      </c>
      <c r="M130" s="18" t="str">
        <f t="shared" si="21"/>
        <v/>
      </c>
      <c r="N130" s="18" t="str">
        <f t="shared" si="22"/>
        <v/>
      </c>
      <c r="O130" s="19" t="str">
        <f t="shared" si="23"/>
        <v/>
      </c>
      <c r="Q130" s="61" t="s">
        <v>252</v>
      </c>
      <c r="R130" s="61" t="s">
        <v>252</v>
      </c>
      <c r="S130" s="61" t="s">
        <v>252</v>
      </c>
      <c r="T130" s="61" t="s">
        <v>252</v>
      </c>
      <c r="U130" s="61" t="s">
        <v>252</v>
      </c>
      <c r="V130" s="61" t="s">
        <v>252</v>
      </c>
      <c r="W130" s="61" t="s">
        <v>252</v>
      </c>
      <c r="X130" s="61" t="s">
        <v>252</v>
      </c>
      <c r="Y130" s="61" t="s">
        <v>252</v>
      </c>
      <c r="Z130" s="61" t="s">
        <v>252</v>
      </c>
      <c r="AA130" s="61" t="s">
        <v>252</v>
      </c>
      <c r="AB130" s="61" t="s">
        <v>252</v>
      </c>
      <c r="AC130" s="61" t="s">
        <v>252</v>
      </c>
      <c r="AD130" s="61" t="s">
        <v>252</v>
      </c>
      <c r="AE130" s="61" t="s">
        <v>252</v>
      </c>
      <c r="AF130" s="61" t="s">
        <v>252</v>
      </c>
      <c r="AG130" s="61" t="s">
        <v>252</v>
      </c>
      <c r="AH130" s="61" t="s">
        <v>252</v>
      </c>
      <c r="AI130" s="61" t="s">
        <v>252</v>
      </c>
      <c r="AJ130" s="61" t="s">
        <v>252</v>
      </c>
      <c r="AK130" s="61" t="s">
        <v>252</v>
      </c>
      <c r="AL130" s="61" t="s">
        <v>252</v>
      </c>
      <c r="AM130" s="61" t="s">
        <v>252</v>
      </c>
      <c r="AN130" s="61" t="s">
        <v>252</v>
      </c>
      <c r="AO130" s="61" t="s">
        <v>252</v>
      </c>
      <c r="AP130" s="61" t="s">
        <v>252</v>
      </c>
      <c r="AQ130" s="61" t="s">
        <v>252</v>
      </c>
      <c r="AR130" s="61" t="s">
        <v>252</v>
      </c>
      <c r="AS130" s="61" t="s">
        <v>252</v>
      </c>
      <c r="AT130" s="61" t="s">
        <v>252</v>
      </c>
      <c r="AU130" s="61" t="s">
        <v>252</v>
      </c>
      <c r="AV130" s="61"/>
      <c r="AW130" s="63" t="str">
        <f>IF(COUNTIFS(STATUS!$K:$K,ABS!AW$8,STATUS!$B:$B,ABS!$C130,STATUS!$E:$E,"5555-FOLGA")&gt;0,"FO",IF(COUNTIFS(BASE!$A:$A,ABS!AW$8,BASE!$G:$G,ABS!$B130,BASE!$K:$K,"")&gt;0,"",IF(COUNTIFS(BASE!$A:$A,ABS!AW$8,BASE!$G:$G,ABS!$B130)=0,"",IF(SUMIFS(BASE!$AB:$AB,BASE!$A:$A,ABS!AW$8,BASE!$G:$G,ABS!$B130)=0,"P",SUMIFS(BASE!$AB:$AB,BASE!$A:$A,ABS!AW$8,BASE!$G:$G,ABS!$B130)))))</f>
        <v/>
      </c>
    </row>
    <row r="131" spans="2:49" s="8" customFormat="1" x14ac:dyDescent="0.25">
      <c r="B131" s="50"/>
      <c r="C131" s="16" t="str">
        <f>IF($B131="","",VLOOKUP($B131,EQUIPE!$B:$E,2,0))</f>
        <v/>
      </c>
      <c r="D131" s="16" t="str">
        <f>IF($B131="","",VLOOKUP($B131,EQUIPE!$B:$F,5,0))</f>
        <v/>
      </c>
      <c r="E131" s="18" t="str">
        <f>IF($B131="","",VLOOKUP($B131,EQUIPE!$B:$E,3,0))</f>
        <v/>
      </c>
      <c r="F131" s="16" t="str">
        <f>IF($B131="","",VLOOKUP($B131,EQUIPE!$B:$E,4,0))</f>
        <v/>
      </c>
      <c r="H131" s="22" t="str">
        <f t="shared" si="6"/>
        <v/>
      </c>
      <c r="I131" s="22" t="str">
        <f t="shared" si="24"/>
        <v/>
      </c>
      <c r="J131" s="22" t="str">
        <f t="shared" si="24"/>
        <v/>
      </c>
      <c r="K131" s="22" t="str">
        <f t="shared" si="24"/>
        <v/>
      </c>
      <c r="M131" s="18" t="str">
        <f t="shared" si="21"/>
        <v/>
      </c>
      <c r="N131" s="18" t="str">
        <f t="shared" si="22"/>
        <v/>
      </c>
      <c r="O131" s="19" t="str">
        <f t="shared" si="23"/>
        <v/>
      </c>
      <c r="Q131" s="61" t="s">
        <v>252</v>
      </c>
      <c r="R131" s="61" t="s">
        <v>252</v>
      </c>
      <c r="S131" s="61" t="s">
        <v>252</v>
      </c>
      <c r="T131" s="61" t="s">
        <v>252</v>
      </c>
      <c r="U131" s="61" t="s">
        <v>252</v>
      </c>
      <c r="V131" s="61" t="s">
        <v>252</v>
      </c>
      <c r="W131" s="61" t="s">
        <v>252</v>
      </c>
      <c r="X131" s="61" t="s">
        <v>252</v>
      </c>
      <c r="Y131" s="61" t="s">
        <v>252</v>
      </c>
      <c r="Z131" s="61" t="s">
        <v>252</v>
      </c>
      <c r="AA131" s="61" t="s">
        <v>252</v>
      </c>
      <c r="AB131" s="61" t="s">
        <v>252</v>
      </c>
      <c r="AC131" s="61" t="s">
        <v>252</v>
      </c>
      <c r="AD131" s="61" t="s">
        <v>252</v>
      </c>
      <c r="AE131" s="61" t="s">
        <v>252</v>
      </c>
      <c r="AF131" s="61" t="s">
        <v>252</v>
      </c>
      <c r="AG131" s="61" t="s">
        <v>252</v>
      </c>
      <c r="AH131" s="61" t="s">
        <v>252</v>
      </c>
      <c r="AI131" s="61" t="s">
        <v>252</v>
      </c>
      <c r="AJ131" s="61" t="s">
        <v>252</v>
      </c>
      <c r="AK131" s="61" t="s">
        <v>252</v>
      </c>
      <c r="AL131" s="61" t="s">
        <v>252</v>
      </c>
      <c r="AM131" s="61" t="s">
        <v>252</v>
      </c>
      <c r="AN131" s="61" t="s">
        <v>252</v>
      </c>
      <c r="AO131" s="61" t="s">
        <v>252</v>
      </c>
      <c r="AP131" s="61" t="s">
        <v>252</v>
      </c>
      <c r="AQ131" s="61" t="s">
        <v>252</v>
      </c>
      <c r="AR131" s="61" t="s">
        <v>252</v>
      </c>
      <c r="AS131" s="61" t="s">
        <v>252</v>
      </c>
      <c r="AT131" s="61" t="s">
        <v>252</v>
      </c>
      <c r="AU131" s="61" t="s">
        <v>252</v>
      </c>
      <c r="AV131" s="61"/>
      <c r="AW131" s="63" t="str">
        <f>IF(COUNTIFS(STATUS!$K:$K,ABS!AW$8,STATUS!$B:$B,ABS!$C131,STATUS!$E:$E,"5555-FOLGA")&gt;0,"FO",IF(COUNTIFS(BASE!$A:$A,ABS!AW$8,BASE!$G:$G,ABS!$B131,BASE!$K:$K,"")&gt;0,"",IF(COUNTIFS(BASE!$A:$A,ABS!AW$8,BASE!$G:$G,ABS!$B131)=0,"",IF(SUMIFS(BASE!$AB:$AB,BASE!$A:$A,ABS!AW$8,BASE!$G:$G,ABS!$B131)=0,"P",SUMIFS(BASE!$AB:$AB,BASE!$A:$A,ABS!AW$8,BASE!$G:$G,ABS!$B131)))))</f>
        <v/>
      </c>
    </row>
    <row r="132" spans="2:49" s="8" customFormat="1" x14ac:dyDescent="0.25">
      <c r="B132" s="50"/>
      <c r="C132" s="16" t="str">
        <f>IF($B132="","",VLOOKUP($B132,EQUIPE!$B:$E,2,0))</f>
        <v/>
      </c>
      <c r="D132" s="16" t="str">
        <f>IF($B132="","",VLOOKUP($B132,EQUIPE!$B:$F,5,0))</f>
        <v/>
      </c>
      <c r="E132" s="18" t="str">
        <f>IF($B132="","",VLOOKUP($B132,EQUIPE!$B:$E,3,0))</f>
        <v/>
      </c>
      <c r="F132" s="16" t="str">
        <f>IF($B132="","",VLOOKUP($B132,EQUIPE!$B:$E,4,0))</f>
        <v/>
      </c>
      <c r="H132" s="22" t="str">
        <f t="shared" si="6"/>
        <v/>
      </c>
      <c r="I132" s="22" t="str">
        <f t="shared" si="24"/>
        <v/>
      </c>
      <c r="J132" s="22" t="str">
        <f t="shared" si="24"/>
        <v/>
      </c>
      <c r="K132" s="22" t="str">
        <f t="shared" si="24"/>
        <v/>
      </c>
      <c r="M132" s="18" t="str">
        <f t="shared" si="21"/>
        <v/>
      </c>
      <c r="N132" s="18" t="str">
        <f t="shared" si="22"/>
        <v/>
      </c>
      <c r="O132" s="19" t="str">
        <f t="shared" si="23"/>
        <v/>
      </c>
      <c r="Q132" s="61" t="s">
        <v>252</v>
      </c>
      <c r="R132" s="61" t="s">
        <v>252</v>
      </c>
      <c r="S132" s="61" t="s">
        <v>252</v>
      </c>
      <c r="T132" s="61" t="s">
        <v>252</v>
      </c>
      <c r="U132" s="61" t="s">
        <v>252</v>
      </c>
      <c r="V132" s="61" t="s">
        <v>252</v>
      </c>
      <c r="W132" s="61" t="s">
        <v>252</v>
      </c>
      <c r="X132" s="61" t="s">
        <v>252</v>
      </c>
      <c r="Y132" s="61" t="s">
        <v>252</v>
      </c>
      <c r="Z132" s="61" t="s">
        <v>252</v>
      </c>
      <c r="AA132" s="61" t="s">
        <v>252</v>
      </c>
      <c r="AB132" s="61" t="s">
        <v>252</v>
      </c>
      <c r="AC132" s="61" t="s">
        <v>252</v>
      </c>
      <c r="AD132" s="61" t="s">
        <v>252</v>
      </c>
      <c r="AE132" s="61" t="s">
        <v>252</v>
      </c>
      <c r="AF132" s="61" t="s">
        <v>252</v>
      </c>
      <c r="AG132" s="61" t="s">
        <v>252</v>
      </c>
      <c r="AH132" s="61" t="s">
        <v>252</v>
      </c>
      <c r="AI132" s="61" t="s">
        <v>252</v>
      </c>
      <c r="AJ132" s="61" t="s">
        <v>252</v>
      </c>
      <c r="AK132" s="61" t="s">
        <v>252</v>
      </c>
      <c r="AL132" s="61" t="s">
        <v>252</v>
      </c>
      <c r="AM132" s="61" t="s">
        <v>252</v>
      </c>
      <c r="AN132" s="61" t="s">
        <v>252</v>
      </c>
      <c r="AO132" s="61" t="s">
        <v>252</v>
      </c>
      <c r="AP132" s="61" t="s">
        <v>252</v>
      </c>
      <c r="AQ132" s="61" t="s">
        <v>252</v>
      </c>
      <c r="AR132" s="61" t="s">
        <v>252</v>
      </c>
      <c r="AS132" s="61" t="s">
        <v>252</v>
      </c>
      <c r="AT132" s="61" t="s">
        <v>252</v>
      </c>
      <c r="AU132" s="61" t="s">
        <v>252</v>
      </c>
      <c r="AV132" s="61"/>
      <c r="AW132" s="63" t="str">
        <f>IF(COUNTIFS(STATUS!$K:$K,ABS!AW$8,STATUS!$B:$B,ABS!$C132,STATUS!$E:$E,"5555-FOLGA")&gt;0,"FO",IF(COUNTIFS(BASE!$A:$A,ABS!AW$8,BASE!$G:$G,ABS!$B132,BASE!$K:$K,"")&gt;0,"",IF(COUNTIFS(BASE!$A:$A,ABS!AW$8,BASE!$G:$G,ABS!$B132)=0,"",IF(SUMIFS(BASE!$AB:$AB,BASE!$A:$A,ABS!AW$8,BASE!$G:$G,ABS!$B132)=0,"P",SUMIFS(BASE!$AB:$AB,BASE!$A:$A,ABS!AW$8,BASE!$G:$G,ABS!$B132)))))</f>
        <v/>
      </c>
    </row>
    <row r="133" spans="2:49" s="8" customFormat="1" x14ac:dyDescent="0.25">
      <c r="B133" s="50"/>
      <c r="C133" s="16" t="str">
        <f>IF($B133="","",VLOOKUP($B133,EQUIPE!$B:$E,2,0))</f>
        <v/>
      </c>
      <c r="D133" s="16" t="str">
        <f>IF($B133="","",VLOOKUP($B133,EQUIPE!$B:$F,5,0))</f>
        <v/>
      </c>
      <c r="E133" s="18" t="str">
        <f>IF($B133="","",VLOOKUP($B133,EQUIPE!$B:$E,3,0))</f>
        <v/>
      </c>
      <c r="F133" s="16" t="str">
        <f>IF($B133="","",VLOOKUP($B133,EQUIPE!$B:$E,4,0))</f>
        <v/>
      </c>
      <c r="H133" s="22" t="str">
        <f t="shared" si="6"/>
        <v/>
      </c>
      <c r="I133" s="22" t="str">
        <f t="shared" si="24"/>
        <v/>
      </c>
      <c r="J133" s="22" t="str">
        <f t="shared" si="24"/>
        <v/>
      </c>
      <c r="K133" s="22" t="str">
        <f t="shared" si="24"/>
        <v/>
      </c>
      <c r="M133" s="18" t="str">
        <f t="shared" si="21"/>
        <v/>
      </c>
      <c r="N133" s="18" t="str">
        <f t="shared" si="22"/>
        <v/>
      </c>
      <c r="O133" s="19" t="str">
        <f t="shared" si="23"/>
        <v/>
      </c>
      <c r="Q133" s="61" t="s">
        <v>252</v>
      </c>
      <c r="R133" s="61" t="s">
        <v>252</v>
      </c>
      <c r="S133" s="61" t="s">
        <v>252</v>
      </c>
      <c r="T133" s="61" t="s">
        <v>252</v>
      </c>
      <c r="U133" s="61" t="s">
        <v>252</v>
      </c>
      <c r="V133" s="61" t="s">
        <v>252</v>
      </c>
      <c r="W133" s="61" t="s">
        <v>252</v>
      </c>
      <c r="X133" s="61" t="s">
        <v>252</v>
      </c>
      <c r="Y133" s="61" t="s">
        <v>252</v>
      </c>
      <c r="Z133" s="61" t="s">
        <v>252</v>
      </c>
      <c r="AA133" s="61" t="s">
        <v>252</v>
      </c>
      <c r="AB133" s="61" t="s">
        <v>252</v>
      </c>
      <c r="AC133" s="61" t="s">
        <v>252</v>
      </c>
      <c r="AD133" s="61" t="s">
        <v>252</v>
      </c>
      <c r="AE133" s="61" t="s">
        <v>252</v>
      </c>
      <c r="AF133" s="61" t="s">
        <v>252</v>
      </c>
      <c r="AG133" s="61" t="s">
        <v>252</v>
      </c>
      <c r="AH133" s="61" t="s">
        <v>252</v>
      </c>
      <c r="AI133" s="61" t="s">
        <v>252</v>
      </c>
      <c r="AJ133" s="61" t="s">
        <v>252</v>
      </c>
      <c r="AK133" s="61" t="s">
        <v>252</v>
      </c>
      <c r="AL133" s="61" t="s">
        <v>252</v>
      </c>
      <c r="AM133" s="61" t="s">
        <v>252</v>
      </c>
      <c r="AN133" s="61" t="s">
        <v>252</v>
      </c>
      <c r="AO133" s="61" t="s">
        <v>252</v>
      </c>
      <c r="AP133" s="61" t="s">
        <v>252</v>
      </c>
      <c r="AQ133" s="61" t="s">
        <v>252</v>
      </c>
      <c r="AR133" s="61" t="s">
        <v>252</v>
      </c>
      <c r="AS133" s="61" t="s">
        <v>252</v>
      </c>
      <c r="AT133" s="61" t="s">
        <v>252</v>
      </c>
      <c r="AU133" s="61" t="s">
        <v>252</v>
      </c>
      <c r="AV133" s="61"/>
      <c r="AW133" s="63" t="str">
        <f>IF(COUNTIFS(STATUS!$K:$K,ABS!AW$8,STATUS!$B:$B,ABS!$C133,STATUS!$E:$E,"5555-FOLGA")&gt;0,"FO",IF(COUNTIFS(BASE!$A:$A,ABS!AW$8,BASE!$G:$G,ABS!$B133,BASE!$K:$K,"")&gt;0,"",IF(COUNTIFS(BASE!$A:$A,ABS!AW$8,BASE!$G:$G,ABS!$B133)=0,"",IF(SUMIFS(BASE!$AB:$AB,BASE!$A:$A,ABS!AW$8,BASE!$G:$G,ABS!$B133)=0,"P",SUMIFS(BASE!$AB:$AB,BASE!$A:$A,ABS!AW$8,BASE!$G:$G,ABS!$B133)))))</f>
        <v/>
      </c>
    </row>
    <row r="134" spans="2:49" s="8" customFormat="1" x14ac:dyDescent="0.25">
      <c r="B134" s="50"/>
      <c r="C134" s="16" t="str">
        <f>IF($B134="","",VLOOKUP($B134,EQUIPE!$B:$E,2,0))</f>
        <v/>
      </c>
      <c r="D134" s="16" t="str">
        <f>IF($B134="","",VLOOKUP($B134,EQUIPE!$B:$F,5,0))</f>
        <v/>
      </c>
      <c r="E134" s="18" t="str">
        <f>IF($B134="","",VLOOKUP($B134,EQUIPE!$B:$E,3,0))</f>
        <v/>
      </c>
      <c r="F134" s="16" t="str">
        <f>IF($B134="","",VLOOKUP($B134,EQUIPE!$B:$E,4,0))</f>
        <v/>
      </c>
      <c r="H134" s="22" t="str">
        <f t="shared" si="6"/>
        <v/>
      </c>
      <c r="I134" s="22" t="str">
        <f t="shared" si="24"/>
        <v/>
      </c>
      <c r="J134" s="22" t="str">
        <f t="shared" si="24"/>
        <v/>
      </c>
      <c r="K134" s="22" t="str">
        <f t="shared" si="24"/>
        <v/>
      </c>
      <c r="M134" s="18" t="str">
        <f t="shared" si="21"/>
        <v/>
      </c>
      <c r="N134" s="18" t="str">
        <f t="shared" si="22"/>
        <v/>
      </c>
      <c r="O134" s="19" t="str">
        <f t="shared" si="23"/>
        <v/>
      </c>
      <c r="Q134" s="61" t="s">
        <v>252</v>
      </c>
      <c r="R134" s="61" t="s">
        <v>252</v>
      </c>
      <c r="S134" s="61" t="s">
        <v>252</v>
      </c>
      <c r="T134" s="61" t="s">
        <v>252</v>
      </c>
      <c r="U134" s="61" t="s">
        <v>252</v>
      </c>
      <c r="V134" s="61" t="s">
        <v>252</v>
      </c>
      <c r="W134" s="61" t="s">
        <v>252</v>
      </c>
      <c r="X134" s="61" t="s">
        <v>252</v>
      </c>
      <c r="Y134" s="61" t="s">
        <v>252</v>
      </c>
      <c r="Z134" s="61" t="s">
        <v>252</v>
      </c>
      <c r="AA134" s="61" t="s">
        <v>252</v>
      </c>
      <c r="AB134" s="61" t="s">
        <v>252</v>
      </c>
      <c r="AC134" s="61" t="s">
        <v>252</v>
      </c>
      <c r="AD134" s="61" t="s">
        <v>252</v>
      </c>
      <c r="AE134" s="61" t="s">
        <v>252</v>
      </c>
      <c r="AF134" s="61" t="s">
        <v>252</v>
      </c>
      <c r="AG134" s="61" t="s">
        <v>252</v>
      </c>
      <c r="AH134" s="61" t="s">
        <v>252</v>
      </c>
      <c r="AI134" s="61" t="s">
        <v>252</v>
      </c>
      <c r="AJ134" s="61" t="s">
        <v>252</v>
      </c>
      <c r="AK134" s="61" t="s">
        <v>252</v>
      </c>
      <c r="AL134" s="61" t="s">
        <v>252</v>
      </c>
      <c r="AM134" s="61" t="s">
        <v>252</v>
      </c>
      <c r="AN134" s="61" t="s">
        <v>252</v>
      </c>
      <c r="AO134" s="61" t="s">
        <v>252</v>
      </c>
      <c r="AP134" s="61" t="s">
        <v>252</v>
      </c>
      <c r="AQ134" s="61" t="s">
        <v>252</v>
      </c>
      <c r="AR134" s="61" t="s">
        <v>252</v>
      </c>
      <c r="AS134" s="61" t="s">
        <v>252</v>
      </c>
      <c r="AT134" s="61" t="s">
        <v>252</v>
      </c>
      <c r="AU134" s="61" t="s">
        <v>252</v>
      </c>
      <c r="AV134" s="61"/>
      <c r="AW134" s="63" t="str">
        <f>IF(COUNTIFS(STATUS!$K:$K,ABS!AW$8,STATUS!$B:$B,ABS!$C134,STATUS!$E:$E,"5555-FOLGA")&gt;0,"FO",IF(COUNTIFS(BASE!$A:$A,ABS!AW$8,BASE!$G:$G,ABS!$B134,BASE!$K:$K,"")&gt;0,"",IF(COUNTIFS(BASE!$A:$A,ABS!AW$8,BASE!$G:$G,ABS!$B134)=0,"",IF(SUMIFS(BASE!$AB:$AB,BASE!$A:$A,ABS!AW$8,BASE!$G:$G,ABS!$B134)=0,"P",SUMIFS(BASE!$AB:$AB,BASE!$A:$A,ABS!AW$8,BASE!$G:$G,ABS!$B134)))))</f>
        <v/>
      </c>
    </row>
    <row r="135" spans="2:49" s="8" customFormat="1" x14ac:dyDescent="0.25">
      <c r="B135" s="50"/>
      <c r="C135" s="16" t="str">
        <f>IF($B135="","",VLOOKUP($B135,EQUIPE!$B:$E,2,0))</f>
        <v/>
      </c>
      <c r="D135" s="16" t="str">
        <f>IF($B135="","",VLOOKUP($B135,EQUIPE!$B:$F,5,0))</f>
        <v/>
      </c>
      <c r="E135" s="18" t="str">
        <f>IF($B135="","",VLOOKUP($B135,EQUIPE!$B:$E,3,0))</f>
        <v/>
      </c>
      <c r="F135" s="16" t="str">
        <f>IF($B135="","",VLOOKUP($B135,EQUIPE!$B:$E,4,0))</f>
        <v/>
      </c>
      <c r="H135" s="22" t="str">
        <f t="shared" si="6"/>
        <v/>
      </c>
      <c r="I135" s="22" t="str">
        <f t="shared" si="24"/>
        <v/>
      </c>
      <c r="J135" s="22" t="str">
        <f t="shared" si="24"/>
        <v/>
      </c>
      <c r="K135" s="22" t="str">
        <f t="shared" si="24"/>
        <v/>
      </c>
      <c r="M135" s="18" t="str">
        <f t="shared" si="21"/>
        <v/>
      </c>
      <c r="N135" s="18" t="str">
        <f t="shared" si="22"/>
        <v/>
      </c>
      <c r="O135" s="19" t="str">
        <f t="shared" si="23"/>
        <v/>
      </c>
      <c r="Q135" s="61" t="s">
        <v>252</v>
      </c>
      <c r="R135" s="61" t="s">
        <v>252</v>
      </c>
      <c r="S135" s="61" t="s">
        <v>252</v>
      </c>
      <c r="T135" s="61" t="s">
        <v>252</v>
      </c>
      <c r="U135" s="61" t="s">
        <v>252</v>
      </c>
      <c r="V135" s="61" t="s">
        <v>252</v>
      </c>
      <c r="W135" s="61" t="s">
        <v>252</v>
      </c>
      <c r="X135" s="61" t="s">
        <v>252</v>
      </c>
      <c r="Y135" s="61" t="s">
        <v>252</v>
      </c>
      <c r="Z135" s="61" t="s">
        <v>252</v>
      </c>
      <c r="AA135" s="61" t="s">
        <v>252</v>
      </c>
      <c r="AB135" s="61" t="s">
        <v>252</v>
      </c>
      <c r="AC135" s="61" t="s">
        <v>252</v>
      </c>
      <c r="AD135" s="61" t="s">
        <v>252</v>
      </c>
      <c r="AE135" s="61" t="s">
        <v>252</v>
      </c>
      <c r="AF135" s="61" t="s">
        <v>252</v>
      </c>
      <c r="AG135" s="61" t="s">
        <v>252</v>
      </c>
      <c r="AH135" s="61" t="s">
        <v>252</v>
      </c>
      <c r="AI135" s="61" t="s">
        <v>252</v>
      </c>
      <c r="AJ135" s="61" t="s">
        <v>252</v>
      </c>
      <c r="AK135" s="61" t="s">
        <v>252</v>
      </c>
      <c r="AL135" s="61" t="s">
        <v>252</v>
      </c>
      <c r="AM135" s="61" t="s">
        <v>252</v>
      </c>
      <c r="AN135" s="61" t="s">
        <v>252</v>
      </c>
      <c r="AO135" s="61" t="s">
        <v>252</v>
      </c>
      <c r="AP135" s="61" t="s">
        <v>252</v>
      </c>
      <c r="AQ135" s="61" t="s">
        <v>252</v>
      </c>
      <c r="AR135" s="61" t="s">
        <v>252</v>
      </c>
      <c r="AS135" s="61" t="s">
        <v>252</v>
      </c>
      <c r="AT135" s="61" t="s">
        <v>252</v>
      </c>
      <c r="AU135" s="61" t="s">
        <v>252</v>
      </c>
      <c r="AV135" s="61"/>
      <c r="AW135" s="63" t="str">
        <f>IF(COUNTIFS(STATUS!$K:$K,ABS!AW$8,STATUS!$B:$B,ABS!$C135,STATUS!$E:$E,"5555-FOLGA")&gt;0,"FO",IF(COUNTIFS(BASE!$A:$A,ABS!AW$8,BASE!$G:$G,ABS!$B135,BASE!$K:$K,"")&gt;0,"",IF(COUNTIFS(BASE!$A:$A,ABS!AW$8,BASE!$G:$G,ABS!$B135)=0,"",IF(SUMIFS(BASE!$AB:$AB,BASE!$A:$A,ABS!AW$8,BASE!$G:$G,ABS!$B135)=0,"P",SUMIFS(BASE!$AB:$AB,BASE!$A:$A,ABS!AW$8,BASE!$G:$G,ABS!$B135)))))</f>
        <v/>
      </c>
    </row>
    <row r="136" spans="2:49" s="8" customFormat="1" x14ac:dyDescent="0.25">
      <c r="B136" s="50"/>
      <c r="C136" s="16" t="str">
        <f>IF($B136="","",VLOOKUP($B136,EQUIPE!$B:$E,2,0))</f>
        <v/>
      </c>
      <c r="D136" s="16" t="str">
        <f>IF($B136="","",VLOOKUP($B136,EQUIPE!$B:$F,5,0))</f>
        <v/>
      </c>
      <c r="E136" s="18" t="str">
        <f>IF($B136="","",VLOOKUP($B136,EQUIPE!$B:$E,3,0))</f>
        <v/>
      </c>
      <c r="F136" s="16" t="str">
        <f>IF($B136="","",VLOOKUP($B136,EQUIPE!$B:$E,4,0))</f>
        <v/>
      </c>
      <c r="H136" s="22" t="str">
        <f t="shared" si="6"/>
        <v/>
      </c>
      <c r="I136" s="22" t="str">
        <f t="shared" si="24"/>
        <v/>
      </c>
      <c r="J136" s="22" t="str">
        <f t="shared" si="24"/>
        <v/>
      </c>
      <c r="K136" s="22" t="str">
        <f t="shared" si="24"/>
        <v/>
      </c>
      <c r="M136" s="18" t="str">
        <f t="shared" si="21"/>
        <v/>
      </c>
      <c r="N136" s="18" t="str">
        <f t="shared" si="22"/>
        <v/>
      </c>
      <c r="O136" s="19" t="str">
        <f t="shared" si="23"/>
        <v/>
      </c>
      <c r="Q136" s="61" t="s">
        <v>252</v>
      </c>
      <c r="R136" s="61" t="s">
        <v>252</v>
      </c>
      <c r="S136" s="61" t="s">
        <v>252</v>
      </c>
      <c r="T136" s="61" t="s">
        <v>252</v>
      </c>
      <c r="U136" s="61" t="s">
        <v>252</v>
      </c>
      <c r="V136" s="61" t="s">
        <v>252</v>
      </c>
      <c r="W136" s="61" t="s">
        <v>252</v>
      </c>
      <c r="X136" s="61" t="s">
        <v>252</v>
      </c>
      <c r="Y136" s="61" t="s">
        <v>252</v>
      </c>
      <c r="Z136" s="61" t="s">
        <v>252</v>
      </c>
      <c r="AA136" s="61" t="s">
        <v>252</v>
      </c>
      <c r="AB136" s="61" t="s">
        <v>252</v>
      </c>
      <c r="AC136" s="61" t="s">
        <v>252</v>
      </c>
      <c r="AD136" s="61" t="s">
        <v>252</v>
      </c>
      <c r="AE136" s="61" t="s">
        <v>252</v>
      </c>
      <c r="AF136" s="61" t="s">
        <v>252</v>
      </c>
      <c r="AG136" s="61" t="s">
        <v>252</v>
      </c>
      <c r="AH136" s="61" t="s">
        <v>252</v>
      </c>
      <c r="AI136" s="61" t="s">
        <v>252</v>
      </c>
      <c r="AJ136" s="61" t="s">
        <v>252</v>
      </c>
      <c r="AK136" s="61" t="s">
        <v>252</v>
      </c>
      <c r="AL136" s="61" t="s">
        <v>252</v>
      </c>
      <c r="AM136" s="61" t="s">
        <v>252</v>
      </c>
      <c r="AN136" s="61" t="s">
        <v>252</v>
      </c>
      <c r="AO136" s="61" t="s">
        <v>252</v>
      </c>
      <c r="AP136" s="61" t="s">
        <v>252</v>
      </c>
      <c r="AQ136" s="61" t="s">
        <v>252</v>
      </c>
      <c r="AR136" s="61" t="s">
        <v>252</v>
      </c>
      <c r="AS136" s="61" t="s">
        <v>252</v>
      </c>
      <c r="AT136" s="61" t="s">
        <v>252</v>
      </c>
      <c r="AU136" s="61" t="s">
        <v>252</v>
      </c>
      <c r="AV136" s="61"/>
      <c r="AW136" s="63" t="str">
        <f>IF(COUNTIFS(STATUS!$K:$K,ABS!AW$8,STATUS!$B:$B,ABS!$C136,STATUS!$E:$E,"5555-FOLGA")&gt;0,"FO",IF(COUNTIFS(BASE!$A:$A,ABS!AW$8,BASE!$G:$G,ABS!$B136,BASE!$K:$K,"")&gt;0,"",IF(COUNTIFS(BASE!$A:$A,ABS!AW$8,BASE!$G:$G,ABS!$B136)=0,"",IF(SUMIFS(BASE!$AB:$AB,BASE!$A:$A,ABS!AW$8,BASE!$G:$G,ABS!$B136)=0,"P",SUMIFS(BASE!$AB:$AB,BASE!$A:$A,ABS!AW$8,BASE!$G:$G,ABS!$B136)))))</f>
        <v/>
      </c>
    </row>
    <row r="137" spans="2:49" s="8" customFormat="1" x14ac:dyDescent="0.25">
      <c r="B137" s="50"/>
      <c r="C137" s="16" t="str">
        <f>IF($B137="","",VLOOKUP($B137,EQUIPE!$B:$E,2,0))</f>
        <v/>
      </c>
      <c r="D137" s="16" t="str">
        <f>IF($B137="","",VLOOKUP($B137,EQUIPE!$B:$F,5,0))</f>
        <v/>
      </c>
      <c r="E137" s="18" t="str">
        <f>IF($B137="","",VLOOKUP($B137,EQUIPE!$B:$E,3,0))</f>
        <v/>
      </c>
      <c r="F137" s="16" t="str">
        <f>IF($B137="","",VLOOKUP($B137,EQUIPE!$B:$E,4,0))</f>
        <v/>
      </c>
      <c r="H137" s="22" t="str">
        <f t="shared" si="6"/>
        <v/>
      </c>
      <c r="I137" s="22" t="str">
        <f t="shared" si="24"/>
        <v/>
      </c>
      <c r="J137" s="22" t="str">
        <f t="shared" si="24"/>
        <v/>
      </c>
      <c r="K137" s="22" t="str">
        <f t="shared" si="24"/>
        <v/>
      </c>
      <c r="M137" s="18" t="str">
        <f t="shared" si="21"/>
        <v/>
      </c>
      <c r="N137" s="18" t="str">
        <f t="shared" si="22"/>
        <v/>
      </c>
      <c r="O137" s="19" t="str">
        <f t="shared" si="23"/>
        <v/>
      </c>
      <c r="Q137" s="61" t="s">
        <v>252</v>
      </c>
      <c r="R137" s="61" t="s">
        <v>252</v>
      </c>
      <c r="S137" s="61" t="s">
        <v>252</v>
      </c>
      <c r="T137" s="61" t="s">
        <v>252</v>
      </c>
      <c r="U137" s="61" t="s">
        <v>252</v>
      </c>
      <c r="V137" s="61" t="s">
        <v>252</v>
      </c>
      <c r="W137" s="61" t="s">
        <v>252</v>
      </c>
      <c r="X137" s="61" t="s">
        <v>252</v>
      </c>
      <c r="Y137" s="61" t="s">
        <v>252</v>
      </c>
      <c r="Z137" s="61" t="s">
        <v>252</v>
      </c>
      <c r="AA137" s="61" t="s">
        <v>252</v>
      </c>
      <c r="AB137" s="61" t="s">
        <v>252</v>
      </c>
      <c r="AC137" s="61" t="s">
        <v>252</v>
      </c>
      <c r="AD137" s="61" t="s">
        <v>252</v>
      </c>
      <c r="AE137" s="61" t="s">
        <v>252</v>
      </c>
      <c r="AF137" s="61" t="s">
        <v>252</v>
      </c>
      <c r="AG137" s="61" t="s">
        <v>252</v>
      </c>
      <c r="AH137" s="61" t="s">
        <v>252</v>
      </c>
      <c r="AI137" s="61" t="s">
        <v>252</v>
      </c>
      <c r="AJ137" s="61" t="s">
        <v>252</v>
      </c>
      <c r="AK137" s="61" t="s">
        <v>252</v>
      </c>
      <c r="AL137" s="61" t="s">
        <v>252</v>
      </c>
      <c r="AM137" s="61" t="s">
        <v>252</v>
      </c>
      <c r="AN137" s="61" t="s">
        <v>252</v>
      </c>
      <c r="AO137" s="61" t="s">
        <v>252</v>
      </c>
      <c r="AP137" s="61" t="s">
        <v>252</v>
      </c>
      <c r="AQ137" s="61" t="s">
        <v>252</v>
      </c>
      <c r="AR137" s="61" t="s">
        <v>252</v>
      </c>
      <c r="AS137" s="61" t="s">
        <v>252</v>
      </c>
      <c r="AT137" s="61" t="s">
        <v>252</v>
      </c>
      <c r="AU137" s="61" t="s">
        <v>252</v>
      </c>
      <c r="AV137" s="61"/>
      <c r="AW137" s="63" t="str">
        <f>IF(COUNTIFS(STATUS!$K:$K,ABS!AW$8,STATUS!$B:$B,ABS!$C137,STATUS!$E:$E,"5555-FOLGA")&gt;0,"FO",IF(COUNTIFS(BASE!$A:$A,ABS!AW$8,BASE!$G:$G,ABS!$B137,BASE!$K:$K,"")&gt;0,"",IF(COUNTIFS(BASE!$A:$A,ABS!AW$8,BASE!$G:$G,ABS!$B137)=0,"",IF(SUMIFS(BASE!$AB:$AB,BASE!$A:$A,ABS!AW$8,BASE!$G:$G,ABS!$B137)=0,"P",SUMIFS(BASE!$AB:$AB,BASE!$A:$A,ABS!AW$8,BASE!$G:$G,ABS!$B137)))))</f>
        <v/>
      </c>
    </row>
    <row r="138" spans="2:49" s="8" customFormat="1" x14ac:dyDescent="0.25">
      <c r="B138" s="50"/>
      <c r="C138" s="16" t="str">
        <f>IF($B138="","",VLOOKUP($B138,EQUIPE!$B:$E,2,0))</f>
        <v/>
      </c>
      <c r="D138" s="16" t="str">
        <f>IF($B138="","",VLOOKUP($B138,EQUIPE!$B:$F,5,0))</f>
        <v/>
      </c>
      <c r="E138" s="18" t="str">
        <f>IF($B138="","",VLOOKUP($B138,EQUIPE!$B:$E,3,0))</f>
        <v/>
      </c>
      <c r="F138" s="16" t="str">
        <f>IF($B138="","",VLOOKUP($B138,EQUIPE!$B:$E,4,0))</f>
        <v/>
      </c>
      <c r="H138" s="22" t="str">
        <f t="shared" si="6"/>
        <v/>
      </c>
      <c r="I138" s="22" t="str">
        <f t="shared" si="24"/>
        <v/>
      </c>
      <c r="J138" s="22" t="str">
        <f t="shared" si="24"/>
        <v/>
      </c>
      <c r="K138" s="22" t="str">
        <f t="shared" si="24"/>
        <v/>
      </c>
      <c r="M138" s="18" t="str">
        <f t="shared" si="21"/>
        <v/>
      </c>
      <c r="N138" s="18" t="str">
        <f t="shared" si="22"/>
        <v/>
      </c>
      <c r="O138" s="19" t="str">
        <f t="shared" si="23"/>
        <v/>
      </c>
      <c r="Q138" s="61" t="s">
        <v>252</v>
      </c>
      <c r="R138" s="61" t="s">
        <v>252</v>
      </c>
      <c r="S138" s="61" t="s">
        <v>252</v>
      </c>
      <c r="T138" s="61" t="s">
        <v>252</v>
      </c>
      <c r="U138" s="61" t="s">
        <v>252</v>
      </c>
      <c r="V138" s="61" t="s">
        <v>252</v>
      </c>
      <c r="W138" s="61" t="s">
        <v>252</v>
      </c>
      <c r="X138" s="61" t="s">
        <v>252</v>
      </c>
      <c r="Y138" s="61" t="s">
        <v>252</v>
      </c>
      <c r="Z138" s="61" t="s">
        <v>252</v>
      </c>
      <c r="AA138" s="61" t="s">
        <v>252</v>
      </c>
      <c r="AB138" s="61" t="s">
        <v>252</v>
      </c>
      <c r="AC138" s="61" t="s">
        <v>252</v>
      </c>
      <c r="AD138" s="61" t="s">
        <v>252</v>
      </c>
      <c r="AE138" s="61" t="s">
        <v>252</v>
      </c>
      <c r="AF138" s="61" t="s">
        <v>252</v>
      </c>
      <c r="AG138" s="61" t="s">
        <v>252</v>
      </c>
      <c r="AH138" s="61" t="s">
        <v>252</v>
      </c>
      <c r="AI138" s="61" t="s">
        <v>252</v>
      </c>
      <c r="AJ138" s="61" t="s">
        <v>252</v>
      </c>
      <c r="AK138" s="61" t="s">
        <v>252</v>
      </c>
      <c r="AL138" s="61" t="s">
        <v>252</v>
      </c>
      <c r="AM138" s="61" t="s">
        <v>252</v>
      </c>
      <c r="AN138" s="61" t="s">
        <v>252</v>
      </c>
      <c r="AO138" s="61" t="s">
        <v>252</v>
      </c>
      <c r="AP138" s="61" t="s">
        <v>252</v>
      </c>
      <c r="AQ138" s="61" t="s">
        <v>252</v>
      </c>
      <c r="AR138" s="61" t="s">
        <v>252</v>
      </c>
      <c r="AS138" s="61" t="s">
        <v>252</v>
      </c>
      <c r="AT138" s="61" t="s">
        <v>252</v>
      </c>
      <c r="AU138" s="61" t="s">
        <v>252</v>
      </c>
      <c r="AV138" s="61"/>
      <c r="AW138" s="63" t="str">
        <f>IF(COUNTIFS(STATUS!$K:$K,ABS!AW$8,STATUS!$B:$B,ABS!$C138,STATUS!$E:$E,"5555-FOLGA")&gt;0,"FO",IF(COUNTIFS(BASE!$A:$A,ABS!AW$8,BASE!$G:$G,ABS!$B138,BASE!$K:$K,"")&gt;0,"",IF(COUNTIFS(BASE!$A:$A,ABS!AW$8,BASE!$G:$G,ABS!$B138)=0,"",IF(SUMIFS(BASE!$AB:$AB,BASE!$A:$A,ABS!AW$8,BASE!$G:$G,ABS!$B138)=0,"P",SUMIFS(BASE!$AB:$AB,BASE!$A:$A,ABS!AW$8,BASE!$G:$G,ABS!$B138)))))</f>
        <v/>
      </c>
    </row>
    <row r="139" spans="2:49" s="8" customFormat="1" x14ac:dyDescent="0.25">
      <c r="B139" s="50"/>
      <c r="C139" s="16" t="str">
        <f>IF($B139="","",VLOOKUP($B139,EQUIPE!$B:$E,2,0))</f>
        <v/>
      </c>
      <c r="D139" s="16" t="str">
        <f>IF($B139="","",VLOOKUP($B139,EQUIPE!$B:$F,5,0))</f>
        <v/>
      </c>
      <c r="E139" s="18" t="str">
        <f>IF($B139="","",VLOOKUP($B139,EQUIPE!$B:$E,3,0))</f>
        <v/>
      </c>
      <c r="F139" s="16" t="str">
        <f>IF($B139="","",VLOOKUP($B139,EQUIPE!$B:$E,4,0))</f>
        <v/>
      </c>
      <c r="H139" s="22" t="str">
        <f t="shared" si="6"/>
        <v/>
      </c>
      <c r="I139" s="22" t="str">
        <f t="shared" si="24"/>
        <v/>
      </c>
      <c r="J139" s="22" t="str">
        <f t="shared" si="24"/>
        <v/>
      </c>
      <c r="K139" s="22" t="str">
        <f t="shared" si="24"/>
        <v/>
      </c>
      <c r="M139" s="18" t="str">
        <f t="shared" si="21"/>
        <v/>
      </c>
      <c r="N139" s="18" t="str">
        <f t="shared" si="22"/>
        <v/>
      </c>
      <c r="O139" s="19" t="str">
        <f t="shared" si="23"/>
        <v/>
      </c>
      <c r="Q139" s="61" t="s">
        <v>252</v>
      </c>
      <c r="R139" s="61" t="s">
        <v>252</v>
      </c>
      <c r="S139" s="61" t="s">
        <v>252</v>
      </c>
      <c r="T139" s="61" t="s">
        <v>252</v>
      </c>
      <c r="U139" s="61" t="s">
        <v>252</v>
      </c>
      <c r="V139" s="61" t="s">
        <v>252</v>
      </c>
      <c r="W139" s="61" t="s">
        <v>252</v>
      </c>
      <c r="X139" s="61" t="s">
        <v>252</v>
      </c>
      <c r="Y139" s="61" t="s">
        <v>252</v>
      </c>
      <c r="Z139" s="61" t="s">
        <v>252</v>
      </c>
      <c r="AA139" s="61" t="s">
        <v>252</v>
      </c>
      <c r="AB139" s="61" t="s">
        <v>252</v>
      </c>
      <c r="AC139" s="61" t="s">
        <v>252</v>
      </c>
      <c r="AD139" s="61" t="s">
        <v>252</v>
      </c>
      <c r="AE139" s="61" t="s">
        <v>252</v>
      </c>
      <c r="AF139" s="61" t="s">
        <v>252</v>
      </c>
      <c r="AG139" s="61" t="s">
        <v>252</v>
      </c>
      <c r="AH139" s="61" t="s">
        <v>252</v>
      </c>
      <c r="AI139" s="61" t="s">
        <v>252</v>
      </c>
      <c r="AJ139" s="61" t="s">
        <v>252</v>
      </c>
      <c r="AK139" s="61" t="s">
        <v>252</v>
      </c>
      <c r="AL139" s="61" t="s">
        <v>252</v>
      </c>
      <c r="AM139" s="61" t="s">
        <v>252</v>
      </c>
      <c r="AN139" s="61" t="s">
        <v>252</v>
      </c>
      <c r="AO139" s="61" t="s">
        <v>252</v>
      </c>
      <c r="AP139" s="61" t="s">
        <v>252</v>
      </c>
      <c r="AQ139" s="61" t="s">
        <v>252</v>
      </c>
      <c r="AR139" s="61" t="s">
        <v>252</v>
      </c>
      <c r="AS139" s="61" t="s">
        <v>252</v>
      </c>
      <c r="AT139" s="61" t="s">
        <v>252</v>
      </c>
      <c r="AU139" s="61" t="s">
        <v>252</v>
      </c>
      <c r="AV139" s="61"/>
      <c r="AW139" s="63" t="str">
        <f>IF(COUNTIFS(STATUS!$K:$K,ABS!AW$8,STATUS!$B:$B,ABS!$C139,STATUS!$E:$E,"5555-FOLGA")&gt;0,"FO",IF(COUNTIFS(BASE!$A:$A,ABS!AW$8,BASE!$G:$G,ABS!$B139,BASE!$K:$K,"")&gt;0,"",IF(COUNTIFS(BASE!$A:$A,ABS!AW$8,BASE!$G:$G,ABS!$B139)=0,"",IF(SUMIFS(BASE!$AB:$AB,BASE!$A:$A,ABS!AW$8,BASE!$G:$G,ABS!$B139)=0,"P",SUMIFS(BASE!$AB:$AB,BASE!$A:$A,ABS!AW$8,BASE!$G:$G,ABS!$B139)))))</f>
        <v/>
      </c>
    </row>
    <row r="140" spans="2:49" s="8" customFormat="1" x14ac:dyDescent="0.25">
      <c r="B140" s="50"/>
      <c r="C140" s="16" t="str">
        <f>IF($B140="","",VLOOKUP($B140,EQUIPE!$B:$E,2,0))</f>
        <v/>
      </c>
      <c r="D140" s="16" t="str">
        <f>IF($B140="","",VLOOKUP($B140,EQUIPE!$B:$F,5,0))</f>
        <v/>
      </c>
      <c r="E140" s="18" t="str">
        <f>IF($B140="","",VLOOKUP($B140,EQUIPE!$B:$E,3,0))</f>
        <v/>
      </c>
      <c r="F140" s="16" t="str">
        <f>IF($B140="","",VLOOKUP($B140,EQUIPE!$B:$E,4,0))</f>
        <v/>
      </c>
      <c r="H140" s="22" t="str">
        <f t="shared" si="6"/>
        <v/>
      </c>
      <c r="I140" s="22" t="str">
        <f t="shared" si="24"/>
        <v/>
      </c>
      <c r="J140" s="22" t="str">
        <f t="shared" si="24"/>
        <v/>
      </c>
      <c r="K140" s="22" t="str">
        <f t="shared" si="24"/>
        <v/>
      </c>
      <c r="M140" s="18" t="str">
        <f t="shared" si="21"/>
        <v/>
      </c>
      <c r="N140" s="18" t="str">
        <f t="shared" si="22"/>
        <v/>
      </c>
      <c r="O140" s="19" t="str">
        <f t="shared" si="23"/>
        <v/>
      </c>
      <c r="Q140" s="61" t="s">
        <v>252</v>
      </c>
      <c r="R140" s="61" t="s">
        <v>252</v>
      </c>
      <c r="S140" s="61" t="s">
        <v>252</v>
      </c>
      <c r="T140" s="61" t="s">
        <v>252</v>
      </c>
      <c r="U140" s="61" t="s">
        <v>252</v>
      </c>
      <c r="V140" s="61" t="s">
        <v>252</v>
      </c>
      <c r="W140" s="61" t="s">
        <v>252</v>
      </c>
      <c r="X140" s="61" t="s">
        <v>252</v>
      </c>
      <c r="Y140" s="61" t="s">
        <v>252</v>
      </c>
      <c r="Z140" s="61" t="s">
        <v>252</v>
      </c>
      <c r="AA140" s="61" t="s">
        <v>252</v>
      </c>
      <c r="AB140" s="61" t="s">
        <v>252</v>
      </c>
      <c r="AC140" s="61" t="s">
        <v>252</v>
      </c>
      <c r="AD140" s="61" t="s">
        <v>252</v>
      </c>
      <c r="AE140" s="61" t="s">
        <v>252</v>
      </c>
      <c r="AF140" s="61" t="s">
        <v>252</v>
      </c>
      <c r="AG140" s="61" t="s">
        <v>252</v>
      </c>
      <c r="AH140" s="61" t="s">
        <v>252</v>
      </c>
      <c r="AI140" s="61" t="s">
        <v>252</v>
      </c>
      <c r="AJ140" s="61" t="s">
        <v>252</v>
      </c>
      <c r="AK140" s="61" t="s">
        <v>252</v>
      </c>
      <c r="AL140" s="61" t="s">
        <v>252</v>
      </c>
      <c r="AM140" s="61" t="s">
        <v>252</v>
      </c>
      <c r="AN140" s="61" t="s">
        <v>252</v>
      </c>
      <c r="AO140" s="61" t="s">
        <v>252</v>
      </c>
      <c r="AP140" s="61" t="s">
        <v>252</v>
      </c>
      <c r="AQ140" s="61" t="s">
        <v>252</v>
      </c>
      <c r="AR140" s="61" t="s">
        <v>252</v>
      </c>
      <c r="AS140" s="61" t="s">
        <v>252</v>
      </c>
      <c r="AT140" s="61" t="s">
        <v>252</v>
      </c>
      <c r="AU140" s="61" t="s">
        <v>252</v>
      </c>
      <c r="AV140" s="61"/>
      <c r="AW140" s="63" t="str">
        <f>IF(COUNTIFS(STATUS!$K:$K,ABS!AW$8,STATUS!$B:$B,ABS!$C140,STATUS!$E:$E,"5555-FOLGA")&gt;0,"FO",IF(COUNTIFS(BASE!$A:$A,ABS!AW$8,BASE!$G:$G,ABS!$B140,BASE!$K:$K,"")&gt;0,"",IF(COUNTIFS(BASE!$A:$A,ABS!AW$8,BASE!$G:$G,ABS!$B140)=0,"",IF(SUMIFS(BASE!$AB:$AB,BASE!$A:$A,ABS!AW$8,BASE!$G:$G,ABS!$B140)=0,"P",SUMIFS(BASE!$AB:$AB,BASE!$A:$A,ABS!AW$8,BASE!$G:$G,ABS!$B140)))))</f>
        <v/>
      </c>
    </row>
    <row r="141" spans="2:49" s="8" customFormat="1" x14ac:dyDescent="0.25">
      <c r="B141" s="50"/>
      <c r="C141" s="16" t="str">
        <f>IF($B141="","",VLOOKUP($B141,EQUIPE!$B:$E,2,0))</f>
        <v/>
      </c>
      <c r="D141" s="16" t="str">
        <f>IF($B141="","",VLOOKUP($B141,EQUIPE!$B:$F,5,0))</f>
        <v/>
      </c>
      <c r="E141" s="18" t="str">
        <f>IF($B141="","",VLOOKUP($B141,EQUIPE!$B:$E,3,0))</f>
        <v/>
      </c>
      <c r="F141" s="16" t="str">
        <f>IF($B141="","",VLOOKUP($B141,EQUIPE!$B:$E,4,0))</f>
        <v/>
      </c>
      <c r="H141" s="22" t="str">
        <f t="shared" si="6"/>
        <v/>
      </c>
      <c r="I141" s="22" t="str">
        <f t="shared" si="24"/>
        <v/>
      </c>
      <c r="J141" s="22" t="str">
        <f t="shared" si="24"/>
        <v/>
      </c>
      <c r="K141" s="22" t="str">
        <f t="shared" si="24"/>
        <v/>
      </c>
      <c r="M141" s="18" t="str">
        <f t="shared" si="21"/>
        <v/>
      </c>
      <c r="N141" s="18" t="str">
        <f t="shared" si="22"/>
        <v/>
      </c>
      <c r="O141" s="19" t="str">
        <f t="shared" si="23"/>
        <v/>
      </c>
      <c r="Q141" s="61" t="s">
        <v>252</v>
      </c>
      <c r="R141" s="61" t="s">
        <v>252</v>
      </c>
      <c r="S141" s="61" t="s">
        <v>252</v>
      </c>
      <c r="T141" s="61" t="s">
        <v>252</v>
      </c>
      <c r="U141" s="61" t="s">
        <v>252</v>
      </c>
      <c r="V141" s="61" t="s">
        <v>252</v>
      </c>
      <c r="W141" s="61" t="s">
        <v>252</v>
      </c>
      <c r="X141" s="61" t="s">
        <v>252</v>
      </c>
      <c r="Y141" s="61" t="s">
        <v>252</v>
      </c>
      <c r="Z141" s="61" t="s">
        <v>252</v>
      </c>
      <c r="AA141" s="61" t="s">
        <v>252</v>
      </c>
      <c r="AB141" s="61" t="s">
        <v>252</v>
      </c>
      <c r="AC141" s="61" t="s">
        <v>252</v>
      </c>
      <c r="AD141" s="61" t="s">
        <v>252</v>
      </c>
      <c r="AE141" s="61" t="s">
        <v>252</v>
      </c>
      <c r="AF141" s="61" t="s">
        <v>252</v>
      </c>
      <c r="AG141" s="61" t="s">
        <v>252</v>
      </c>
      <c r="AH141" s="61" t="s">
        <v>252</v>
      </c>
      <c r="AI141" s="61" t="s">
        <v>252</v>
      </c>
      <c r="AJ141" s="61" t="s">
        <v>252</v>
      </c>
      <c r="AK141" s="61" t="s">
        <v>252</v>
      </c>
      <c r="AL141" s="61" t="s">
        <v>252</v>
      </c>
      <c r="AM141" s="61" t="s">
        <v>252</v>
      </c>
      <c r="AN141" s="61" t="s">
        <v>252</v>
      </c>
      <c r="AO141" s="61" t="s">
        <v>252</v>
      </c>
      <c r="AP141" s="61" t="s">
        <v>252</v>
      </c>
      <c r="AQ141" s="61" t="s">
        <v>252</v>
      </c>
      <c r="AR141" s="61" t="s">
        <v>252</v>
      </c>
      <c r="AS141" s="61" t="s">
        <v>252</v>
      </c>
      <c r="AT141" s="61" t="s">
        <v>252</v>
      </c>
      <c r="AU141" s="61" t="s">
        <v>252</v>
      </c>
      <c r="AV141" s="61"/>
      <c r="AW141" s="63" t="str">
        <f>IF(COUNTIFS(STATUS!$K:$K,ABS!AW$8,STATUS!$B:$B,ABS!$C141,STATUS!$E:$E,"5555-FOLGA")&gt;0,"FO",IF(COUNTIFS(BASE!$A:$A,ABS!AW$8,BASE!$G:$G,ABS!$B141,BASE!$K:$K,"")&gt;0,"",IF(COUNTIFS(BASE!$A:$A,ABS!AW$8,BASE!$G:$G,ABS!$B141)=0,"",IF(SUMIFS(BASE!$AB:$AB,BASE!$A:$A,ABS!AW$8,BASE!$G:$G,ABS!$B141)=0,"P",SUMIFS(BASE!$AB:$AB,BASE!$A:$A,ABS!AW$8,BASE!$G:$G,ABS!$B141)))))</f>
        <v/>
      </c>
    </row>
    <row r="142" spans="2:49" s="8" customFormat="1" x14ac:dyDescent="0.25">
      <c r="B142" s="50"/>
      <c r="C142" s="16" t="str">
        <f>IF($B142="","",VLOOKUP($B142,EQUIPE!$B:$E,2,0))</f>
        <v/>
      </c>
      <c r="D142" s="16" t="str">
        <f>IF($B142="","",VLOOKUP($B142,EQUIPE!$B:$F,5,0))</f>
        <v/>
      </c>
      <c r="E142" s="18" t="str">
        <f>IF($B142="","",VLOOKUP($B142,EQUIPE!$B:$E,3,0))</f>
        <v/>
      </c>
      <c r="F142" s="16" t="str">
        <f>IF($B142="","",VLOOKUP($B142,EQUIPE!$B:$E,4,0))</f>
        <v/>
      </c>
      <c r="H142" s="22" t="str">
        <f t="shared" si="6"/>
        <v/>
      </c>
      <c r="I142" s="22" t="str">
        <f t="shared" si="24"/>
        <v/>
      </c>
      <c r="J142" s="22" t="str">
        <f t="shared" si="24"/>
        <v/>
      </c>
      <c r="K142" s="22" t="str">
        <f t="shared" si="24"/>
        <v/>
      </c>
      <c r="M142" s="18" t="str">
        <f t="shared" si="21"/>
        <v/>
      </c>
      <c r="N142" s="18" t="str">
        <f t="shared" si="22"/>
        <v/>
      </c>
      <c r="O142" s="19" t="str">
        <f t="shared" si="23"/>
        <v/>
      </c>
      <c r="Q142" s="61" t="s">
        <v>252</v>
      </c>
      <c r="R142" s="61" t="s">
        <v>252</v>
      </c>
      <c r="S142" s="61" t="s">
        <v>252</v>
      </c>
      <c r="T142" s="61" t="s">
        <v>252</v>
      </c>
      <c r="U142" s="61" t="s">
        <v>252</v>
      </c>
      <c r="V142" s="61" t="s">
        <v>252</v>
      </c>
      <c r="W142" s="61" t="s">
        <v>252</v>
      </c>
      <c r="X142" s="61" t="s">
        <v>252</v>
      </c>
      <c r="Y142" s="61" t="s">
        <v>252</v>
      </c>
      <c r="Z142" s="61" t="s">
        <v>252</v>
      </c>
      <c r="AA142" s="61" t="s">
        <v>252</v>
      </c>
      <c r="AB142" s="61" t="s">
        <v>252</v>
      </c>
      <c r="AC142" s="61" t="s">
        <v>252</v>
      </c>
      <c r="AD142" s="61" t="s">
        <v>252</v>
      </c>
      <c r="AE142" s="61" t="s">
        <v>252</v>
      </c>
      <c r="AF142" s="61" t="s">
        <v>252</v>
      </c>
      <c r="AG142" s="61" t="s">
        <v>252</v>
      </c>
      <c r="AH142" s="61" t="s">
        <v>252</v>
      </c>
      <c r="AI142" s="61" t="s">
        <v>252</v>
      </c>
      <c r="AJ142" s="61" t="s">
        <v>252</v>
      </c>
      <c r="AK142" s="61" t="s">
        <v>252</v>
      </c>
      <c r="AL142" s="61" t="s">
        <v>252</v>
      </c>
      <c r="AM142" s="61" t="s">
        <v>252</v>
      </c>
      <c r="AN142" s="61" t="s">
        <v>252</v>
      </c>
      <c r="AO142" s="61" t="s">
        <v>252</v>
      </c>
      <c r="AP142" s="61" t="s">
        <v>252</v>
      </c>
      <c r="AQ142" s="61" t="s">
        <v>252</v>
      </c>
      <c r="AR142" s="61" t="s">
        <v>252</v>
      </c>
      <c r="AS142" s="61" t="s">
        <v>252</v>
      </c>
      <c r="AT142" s="61" t="s">
        <v>252</v>
      </c>
      <c r="AU142" s="61" t="s">
        <v>252</v>
      </c>
      <c r="AV142" s="61"/>
      <c r="AW142" s="63" t="str">
        <f>IF(COUNTIFS(STATUS!$K:$K,ABS!AW$8,STATUS!$B:$B,ABS!$C142,STATUS!$E:$E,"5555-FOLGA")&gt;0,"FO",IF(COUNTIFS(BASE!$A:$A,ABS!AW$8,BASE!$G:$G,ABS!$B142,BASE!$K:$K,"")&gt;0,"",IF(COUNTIFS(BASE!$A:$A,ABS!AW$8,BASE!$G:$G,ABS!$B142)=0,"",IF(SUMIFS(BASE!$AB:$AB,BASE!$A:$A,ABS!AW$8,BASE!$G:$G,ABS!$B142)=0,"P",SUMIFS(BASE!$AB:$AB,BASE!$A:$A,ABS!AW$8,BASE!$G:$G,ABS!$B142)))))</f>
        <v/>
      </c>
    </row>
    <row r="143" spans="2:49" s="8" customFormat="1" x14ac:dyDescent="0.25">
      <c r="B143" s="50"/>
      <c r="C143" s="16" t="str">
        <f>IF($B143="","",VLOOKUP($B143,EQUIPE!$B:$E,2,0))</f>
        <v/>
      </c>
      <c r="D143" s="16" t="str">
        <f>IF($B143="","",VLOOKUP($B143,EQUIPE!$B:$F,5,0))</f>
        <v/>
      </c>
      <c r="E143" s="18" t="str">
        <f>IF($B143="","",VLOOKUP($B143,EQUIPE!$B:$E,3,0))</f>
        <v/>
      </c>
      <c r="F143" s="16" t="str">
        <f>IF($B143="","",VLOOKUP($B143,EQUIPE!$B:$E,4,0))</f>
        <v/>
      </c>
      <c r="H143" s="22" t="str">
        <f t="shared" si="6"/>
        <v/>
      </c>
      <c r="I143" s="22" t="str">
        <f t="shared" si="24"/>
        <v/>
      </c>
      <c r="J143" s="22" t="str">
        <f t="shared" si="24"/>
        <v/>
      </c>
      <c r="K143" s="22" t="str">
        <f t="shared" si="24"/>
        <v/>
      </c>
      <c r="M143" s="18" t="str">
        <f t="shared" si="21"/>
        <v/>
      </c>
      <c r="N143" s="18" t="str">
        <f t="shared" si="22"/>
        <v/>
      </c>
      <c r="O143" s="19" t="str">
        <f t="shared" si="23"/>
        <v/>
      </c>
      <c r="Q143" s="61" t="s">
        <v>252</v>
      </c>
      <c r="R143" s="61" t="s">
        <v>252</v>
      </c>
      <c r="S143" s="61" t="s">
        <v>252</v>
      </c>
      <c r="T143" s="61" t="s">
        <v>252</v>
      </c>
      <c r="U143" s="61" t="s">
        <v>252</v>
      </c>
      <c r="V143" s="61" t="s">
        <v>252</v>
      </c>
      <c r="W143" s="61" t="s">
        <v>252</v>
      </c>
      <c r="X143" s="61" t="s">
        <v>252</v>
      </c>
      <c r="Y143" s="61" t="s">
        <v>252</v>
      </c>
      <c r="Z143" s="61" t="s">
        <v>252</v>
      </c>
      <c r="AA143" s="61" t="s">
        <v>252</v>
      </c>
      <c r="AB143" s="61" t="s">
        <v>252</v>
      </c>
      <c r="AC143" s="61" t="s">
        <v>252</v>
      </c>
      <c r="AD143" s="61" t="s">
        <v>252</v>
      </c>
      <c r="AE143" s="61" t="s">
        <v>252</v>
      </c>
      <c r="AF143" s="61" t="s">
        <v>252</v>
      </c>
      <c r="AG143" s="61" t="s">
        <v>252</v>
      </c>
      <c r="AH143" s="61" t="s">
        <v>252</v>
      </c>
      <c r="AI143" s="61" t="s">
        <v>252</v>
      </c>
      <c r="AJ143" s="61" t="s">
        <v>252</v>
      </c>
      <c r="AK143" s="61" t="s">
        <v>252</v>
      </c>
      <c r="AL143" s="61" t="s">
        <v>252</v>
      </c>
      <c r="AM143" s="61" t="s">
        <v>252</v>
      </c>
      <c r="AN143" s="61" t="s">
        <v>252</v>
      </c>
      <c r="AO143" s="61" t="s">
        <v>252</v>
      </c>
      <c r="AP143" s="61" t="s">
        <v>252</v>
      </c>
      <c r="AQ143" s="61" t="s">
        <v>252</v>
      </c>
      <c r="AR143" s="61" t="s">
        <v>252</v>
      </c>
      <c r="AS143" s="61" t="s">
        <v>252</v>
      </c>
      <c r="AT143" s="61" t="s">
        <v>252</v>
      </c>
      <c r="AU143" s="61" t="s">
        <v>252</v>
      </c>
      <c r="AV143" s="61"/>
      <c r="AW143" s="63" t="str">
        <f>IF(COUNTIFS(STATUS!$K:$K,ABS!AW$8,STATUS!$B:$B,ABS!$C143,STATUS!$E:$E,"5555-FOLGA")&gt;0,"FO",IF(COUNTIFS(BASE!$A:$A,ABS!AW$8,BASE!$G:$G,ABS!$B143,BASE!$K:$K,"")&gt;0,"",IF(COUNTIFS(BASE!$A:$A,ABS!AW$8,BASE!$G:$G,ABS!$B143)=0,"",IF(SUMIFS(BASE!$AB:$AB,BASE!$A:$A,ABS!AW$8,BASE!$G:$G,ABS!$B143)=0,"P",SUMIFS(BASE!$AB:$AB,BASE!$A:$A,ABS!AW$8,BASE!$G:$G,ABS!$B143)))))</f>
        <v/>
      </c>
    </row>
    <row r="144" spans="2:49" s="8" customFormat="1" x14ac:dyDescent="0.25">
      <c r="B144" s="50"/>
      <c r="C144" s="16" t="str">
        <f>IF($B144="","",VLOOKUP($B144,EQUIPE!$B:$E,2,0))</f>
        <v/>
      </c>
      <c r="D144" s="16" t="str">
        <f>IF($B144="","",VLOOKUP($B144,EQUIPE!$B:$F,5,0))</f>
        <v/>
      </c>
      <c r="E144" s="18" t="str">
        <f>IF($B144="","",VLOOKUP($B144,EQUIPE!$B:$E,3,0))</f>
        <v/>
      </c>
      <c r="F144" s="16" t="str">
        <f>IF($B144="","",VLOOKUP($B144,EQUIPE!$B:$E,4,0))</f>
        <v/>
      </c>
      <c r="H144" s="22" t="str">
        <f t="shared" si="6"/>
        <v/>
      </c>
      <c r="I144" s="22" t="str">
        <f t="shared" si="24"/>
        <v/>
      </c>
      <c r="J144" s="22" t="str">
        <f t="shared" si="24"/>
        <v/>
      </c>
      <c r="K144" s="22" t="str">
        <f t="shared" si="24"/>
        <v/>
      </c>
      <c r="M144" s="18" t="str">
        <f t="shared" si="21"/>
        <v/>
      </c>
      <c r="N144" s="18" t="str">
        <f t="shared" si="22"/>
        <v/>
      </c>
      <c r="O144" s="19" t="str">
        <f t="shared" si="23"/>
        <v/>
      </c>
      <c r="Q144" s="61" t="s">
        <v>252</v>
      </c>
      <c r="R144" s="61" t="s">
        <v>252</v>
      </c>
      <c r="S144" s="61" t="s">
        <v>252</v>
      </c>
      <c r="T144" s="61" t="s">
        <v>252</v>
      </c>
      <c r="U144" s="61" t="s">
        <v>252</v>
      </c>
      <c r="V144" s="61" t="s">
        <v>252</v>
      </c>
      <c r="W144" s="61" t="s">
        <v>252</v>
      </c>
      <c r="X144" s="61" t="s">
        <v>252</v>
      </c>
      <c r="Y144" s="61" t="s">
        <v>252</v>
      </c>
      <c r="Z144" s="61" t="s">
        <v>252</v>
      </c>
      <c r="AA144" s="61" t="s">
        <v>252</v>
      </c>
      <c r="AB144" s="61" t="s">
        <v>252</v>
      </c>
      <c r="AC144" s="61" t="s">
        <v>252</v>
      </c>
      <c r="AD144" s="61" t="s">
        <v>252</v>
      </c>
      <c r="AE144" s="61" t="s">
        <v>252</v>
      </c>
      <c r="AF144" s="61" t="s">
        <v>252</v>
      </c>
      <c r="AG144" s="61" t="s">
        <v>252</v>
      </c>
      <c r="AH144" s="61" t="s">
        <v>252</v>
      </c>
      <c r="AI144" s="61" t="s">
        <v>252</v>
      </c>
      <c r="AJ144" s="61" t="s">
        <v>252</v>
      </c>
      <c r="AK144" s="61" t="s">
        <v>252</v>
      </c>
      <c r="AL144" s="61" t="s">
        <v>252</v>
      </c>
      <c r="AM144" s="61" t="s">
        <v>252</v>
      </c>
      <c r="AN144" s="61" t="s">
        <v>252</v>
      </c>
      <c r="AO144" s="61" t="s">
        <v>252</v>
      </c>
      <c r="AP144" s="61" t="s">
        <v>252</v>
      </c>
      <c r="AQ144" s="61" t="s">
        <v>252</v>
      </c>
      <c r="AR144" s="61" t="s">
        <v>252</v>
      </c>
      <c r="AS144" s="61" t="s">
        <v>252</v>
      </c>
      <c r="AT144" s="61" t="s">
        <v>252</v>
      </c>
      <c r="AU144" s="61" t="s">
        <v>252</v>
      </c>
      <c r="AV144" s="61"/>
      <c r="AW144" s="63" t="str">
        <f>IF(COUNTIFS(STATUS!$K:$K,ABS!AW$8,STATUS!$B:$B,ABS!$C144,STATUS!$E:$E,"5555-FOLGA")&gt;0,"FO",IF(COUNTIFS(BASE!$A:$A,ABS!AW$8,BASE!$G:$G,ABS!$B144,BASE!$K:$K,"")&gt;0,"",IF(COUNTIFS(BASE!$A:$A,ABS!AW$8,BASE!$G:$G,ABS!$B144)=0,"",IF(SUMIFS(BASE!$AB:$AB,BASE!$A:$A,ABS!AW$8,BASE!$G:$G,ABS!$B144)=0,"P",SUMIFS(BASE!$AB:$AB,BASE!$A:$A,ABS!AW$8,BASE!$G:$G,ABS!$B144)))))</f>
        <v/>
      </c>
    </row>
    <row r="147" spans="25:50" x14ac:dyDescent="0.25">
      <c r="AO147" s="80"/>
      <c r="AQ147" s="80"/>
      <c r="AW147" s="8"/>
      <c r="AX147" s="8"/>
    </row>
    <row r="148" spans="25:50" x14ac:dyDescent="0.25">
      <c r="AB148" s="80"/>
      <c r="AC148" s="80"/>
      <c r="AW148" s="8"/>
      <c r="AX148" s="8"/>
    </row>
    <row r="149" spans="25:50" x14ac:dyDescent="0.25">
      <c r="AD149" s="80"/>
      <c r="AW149" s="8"/>
      <c r="AX149" s="8"/>
    </row>
    <row r="151" spans="25:50" x14ac:dyDescent="0.25">
      <c r="Y151" s="80"/>
      <c r="AA151" s="80"/>
      <c r="AC151" s="80"/>
      <c r="AP151" s="80"/>
      <c r="AW151" s="8"/>
      <c r="AX151" s="8"/>
    </row>
    <row r="152" spans="25:50" x14ac:dyDescent="0.25">
      <c r="AU152" s="80"/>
      <c r="AW152" s="8"/>
      <c r="AX152" s="8"/>
    </row>
    <row r="153" spans="25:50" x14ac:dyDescent="0.25">
      <c r="AW153" s="8"/>
      <c r="AX153" s="88"/>
    </row>
    <row r="154" spans="25:50" x14ac:dyDescent="0.25">
      <c r="AU154" s="80"/>
      <c r="AW154" s="8"/>
      <c r="AX154" s="8"/>
    </row>
  </sheetData>
  <sheetProtection autoFilter="0"/>
  <autoFilter ref="A8:AW144"/>
  <conditionalFormatting sqref="B1:B45 B47:B1048576">
    <cfRule type="duplicateValues" dxfId="11" priority="4"/>
  </conditionalFormatting>
  <conditionalFormatting sqref="B46">
    <cfRule type="duplicateValues" dxfId="10" priority="2"/>
  </conditionalFormatting>
  <conditionalFormatting sqref="B9:B144">
    <cfRule type="duplicateValues" dxfId="9" priority="1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64B589F-AF96-4BA5-951A-6BA4438D79B3}">
            <xm:f>IF(AND($B9&lt;&gt;"",$O9&gt;SUMIFS(METAS!$F:$F,METAS!$B:$B,$E9)),1,0)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C9:F45 H9:K45 M9:O45 M47:O144 H47:K144 C47:F144</xm:sqref>
        </x14:conditionalFormatting>
        <x14:conditionalFormatting xmlns:xm="http://schemas.microsoft.com/office/excel/2006/main">
          <x14:cfRule type="expression" priority="3" id="{C3F778EB-9535-4E47-97BF-7ECF224306D4}">
            <xm:f>IF(AND($B46&lt;&gt;"",$O46&gt;SUMIFS(METAS!$F:$F,METAS!$B:$B,$E46)),1,0)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C46:F46 H46:K46 M46:O46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 filterMode="1">
    <tabColor rgb="FF00979F"/>
  </sheetPr>
  <dimension ref="A3:GR150"/>
  <sheetViews>
    <sheetView showGridLines="0" zoomScaleNormal="100" workbookViewId="0">
      <pane xSplit="3" ySplit="5" topLeftCell="BK6" activePane="bottomRight" state="frozenSplit"/>
      <selection pane="topRight"/>
      <selection pane="bottomLeft"/>
      <selection pane="bottomRight" activeCell="GH19" sqref="GH19"/>
    </sheetView>
  </sheetViews>
  <sheetFormatPr defaultRowHeight="15" x14ac:dyDescent="0.25"/>
  <cols>
    <col min="1" max="1" width="1.7109375" style="8" customWidth="1"/>
    <col min="2" max="2" width="9.140625" style="2"/>
    <col min="3" max="3" width="42.42578125" style="3" customWidth="1"/>
    <col min="4" max="4" width="31.42578125" style="3" customWidth="1"/>
    <col min="5" max="5" width="18.28515625" style="11" customWidth="1"/>
    <col min="6" max="6" width="42.42578125" style="3" customWidth="1"/>
    <col min="7" max="7" width="1.7109375" style="8" customWidth="1"/>
    <col min="8" max="9" width="15.42578125" style="2" customWidth="1"/>
    <col min="10" max="11" width="15.42578125" style="7" customWidth="1"/>
    <col min="12" max="13" width="0" style="7" hidden="1" customWidth="1"/>
    <col min="14" max="14" width="1.7109375" style="8" customWidth="1"/>
    <col min="15" max="16" width="15.42578125" style="2" customWidth="1"/>
    <col min="17" max="18" width="15.42578125" style="7" customWidth="1"/>
    <col min="19" max="20" width="0" style="7" hidden="1" customWidth="1"/>
    <col min="21" max="22" width="15.42578125" style="2" customWidth="1"/>
    <col min="23" max="24" width="15.42578125" style="7" customWidth="1"/>
    <col min="25" max="26" width="0" style="7" hidden="1" customWidth="1"/>
    <col min="27" max="28" width="15.42578125" style="2" customWidth="1"/>
    <col min="29" max="30" width="15.42578125" style="7" customWidth="1"/>
    <col min="31" max="32" width="0" style="7" hidden="1" customWidth="1"/>
    <col min="33" max="34" width="15.42578125" style="2" customWidth="1"/>
    <col min="35" max="36" width="15.42578125" style="7" customWidth="1"/>
    <col min="37" max="38" width="0" style="7" hidden="1" customWidth="1"/>
    <col min="39" max="40" width="15.42578125" style="2" customWidth="1"/>
    <col min="41" max="42" width="15.42578125" style="7" customWidth="1"/>
    <col min="43" max="44" width="0" style="7" hidden="1" customWidth="1"/>
    <col min="45" max="46" width="15.42578125" style="2" customWidth="1"/>
    <col min="47" max="48" width="15.42578125" style="7" customWidth="1"/>
    <col min="49" max="50" width="0" style="7" hidden="1" customWidth="1"/>
    <col min="51" max="52" width="15.42578125" style="2" customWidth="1"/>
    <col min="53" max="54" width="15.42578125" style="7" customWidth="1"/>
    <col min="55" max="56" width="0" style="7" hidden="1" customWidth="1"/>
    <col min="57" max="58" width="15.42578125" style="2" customWidth="1"/>
    <col min="59" max="60" width="15.42578125" style="7" customWidth="1"/>
    <col min="61" max="62" width="0" style="7" hidden="1" customWidth="1"/>
    <col min="63" max="64" width="15.42578125" style="2" customWidth="1"/>
    <col min="65" max="66" width="15.42578125" style="7" customWidth="1"/>
    <col min="67" max="68" width="0" style="7" hidden="1" customWidth="1"/>
    <col min="69" max="70" width="15.42578125" style="2" customWidth="1"/>
    <col min="71" max="72" width="15.42578125" style="7" customWidth="1"/>
    <col min="73" max="74" width="0" style="7" hidden="1" customWidth="1"/>
    <col min="75" max="76" width="15.42578125" style="2" customWidth="1"/>
    <col min="77" max="78" width="15.42578125" style="7" customWidth="1"/>
    <col min="79" max="80" width="0" style="7" hidden="1" customWidth="1"/>
    <col min="81" max="82" width="15.42578125" style="2" customWidth="1"/>
    <col min="83" max="84" width="15.42578125" style="7" customWidth="1"/>
    <col min="85" max="86" width="0" style="7" hidden="1" customWidth="1"/>
    <col min="87" max="88" width="15.42578125" style="2" customWidth="1"/>
    <col min="89" max="90" width="15.42578125" style="7" customWidth="1"/>
    <col min="91" max="92" width="0" style="7" hidden="1" customWidth="1"/>
    <col min="93" max="94" width="15.42578125" style="2" customWidth="1"/>
    <col min="95" max="96" width="15.42578125" style="7" customWidth="1"/>
    <col min="97" max="98" width="0" style="7" hidden="1" customWidth="1"/>
    <col min="99" max="100" width="15.42578125" style="2" customWidth="1"/>
    <col min="101" max="102" width="15.42578125" style="7" customWidth="1"/>
    <col min="103" max="104" width="0" style="7" hidden="1" customWidth="1"/>
    <col min="105" max="106" width="15.42578125" style="2" customWidth="1"/>
    <col min="107" max="108" width="15.42578125" style="7" customWidth="1"/>
    <col min="109" max="110" width="0" style="7" hidden="1" customWidth="1"/>
    <col min="111" max="112" width="15.42578125" style="2" customWidth="1"/>
    <col min="113" max="114" width="15.42578125" style="7" customWidth="1"/>
    <col min="115" max="116" width="0" style="7" hidden="1" customWidth="1"/>
    <col min="117" max="118" width="15.42578125" style="2" customWidth="1"/>
    <col min="119" max="120" width="15.42578125" style="7" customWidth="1"/>
    <col min="121" max="122" width="0" style="7" hidden="1" customWidth="1"/>
    <col min="123" max="124" width="15.42578125" style="2" customWidth="1"/>
    <col min="125" max="126" width="15.42578125" style="7" customWidth="1"/>
    <col min="127" max="128" width="0" style="7" hidden="1" customWidth="1"/>
    <col min="129" max="130" width="15.42578125" style="2" customWidth="1"/>
    <col min="131" max="132" width="15.42578125" style="7" customWidth="1"/>
    <col min="133" max="134" width="0" style="7" hidden="1" customWidth="1"/>
    <col min="135" max="136" width="15.42578125" style="2" customWidth="1"/>
    <col min="137" max="138" width="15.42578125" style="7" customWidth="1"/>
    <col min="139" max="140" width="0" style="7" hidden="1" customWidth="1"/>
    <col min="141" max="142" width="15.42578125" style="2" customWidth="1"/>
    <col min="143" max="144" width="15.42578125" style="7" customWidth="1"/>
    <col min="145" max="146" width="0" style="7" hidden="1" customWidth="1"/>
    <col min="147" max="148" width="15.42578125" style="2" customWidth="1"/>
    <col min="149" max="150" width="15.42578125" style="7" customWidth="1"/>
    <col min="151" max="152" width="0" style="7" hidden="1" customWidth="1"/>
    <col min="153" max="154" width="15.42578125" style="2" customWidth="1"/>
    <col min="155" max="156" width="15.42578125" style="7" customWidth="1"/>
    <col min="157" max="158" width="0" style="7" hidden="1" customWidth="1"/>
    <col min="159" max="160" width="15.42578125" style="2" customWidth="1"/>
    <col min="161" max="162" width="15.42578125" style="7" customWidth="1"/>
    <col min="163" max="164" width="0" style="7" hidden="1" customWidth="1"/>
    <col min="165" max="166" width="15.42578125" style="2" customWidth="1"/>
    <col min="167" max="168" width="15.42578125" style="7" customWidth="1"/>
    <col min="169" max="170" width="0" style="7" hidden="1" customWidth="1"/>
    <col min="171" max="172" width="15.42578125" style="2" customWidth="1"/>
    <col min="173" max="174" width="15.42578125" style="7" customWidth="1"/>
    <col min="175" max="176" width="0" style="7" hidden="1" customWidth="1"/>
    <col min="177" max="178" width="15.42578125" style="2" customWidth="1"/>
    <col min="179" max="180" width="15.42578125" style="7" customWidth="1"/>
    <col min="181" max="182" width="0" style="7" hidden="1" customWidth="1"/>
    <col min="183" max="184" width="15.42578125" style="2" customWidth="1"/>
    <col min="185" max="186" width="15.42578125" style="7" customWidth="1"/>
    <col min="187" max="188" width="0" style="7" hidden="1" customWidth="1"/>
    <col min="189" max="190" width="15.42578125" style="2" customWidth="1"/>
    <col min="191" max="192" width="15.42578125" style="7" customWidth="1"/>
    <col min="193" max="194" width="0" style="7" hidden="1" customWidth="1"/>
    <col min="195" max="196" width="15.42578125" style="2" customWidth="1"/>
    <col min="197" max="198" width="15.42578125" style="7" customWidth="1"/>
    <col min="199" max="200" width="0" style="7" hidden="1" customWidth="1"/>
  </cols>
  <sheetData>
    <row r="3" spans="2:200" x14ac:dyDescent="0.25">
      <c r="H3" s="102" t="s">
        <v>0</v>
      </c>
      <c r="I3" s="103"/>
      <c r="J3" s="103"/>
      <c r="K3" s="103"/>
      <c r="L3" s="103"/>
      <c r="M3" s="103"/>
      <c r="O3" s="101">
        <v>42856</v>
      </c>
      <c r="P3" s="101"/>
      <c r="Q3" s="101"/>
      <c r="R3" s="101"/>
      <c r="S3" s="101"/>
      <c r="T3" s="101"/>
      <c r="U3" s="101">
        <f>O3+1</f>
        <v>42857</v>
      </c>
      <c r="V3" s="101"/>
      <c r="W3" s="101"/>
      <c r="X3" s="101"/>
      <c r="Y3" s="101"/>
      <c r="Z3" s="101"/>
      <c r="AA3" s="101">
        <f>U3+1</f>
        <v>42858</v>
      </c>
      <c r="AB3" s="101"/>
      <c r="AC3" s="101"/>
      <c r="AD3" s="101"/>
      <c r="AE3" s="101"/>
      <c r="AF3" s="101"/>
      <c r="AG3" s="101">
        <f>AA3+1</f>
        <v>42859</v>
      </c>
      <c r="AH3" s="101"/>
      <c r="AI3" s="101"/>
      <c r="AJ3" s="101"/>
      <c r="AK3" s="101"/>
      <c r="AL3" s="101"/>
      <c r="AM3" s="101">
        <f>AG3+1</f>
        <v>42860</v>
      </c>
      <c r="AN3" s="101"/>
      <c r="AO3" s="101"/>
      <c r="AP3" s="101"/>
      <c r="AQ3" s="101"/>
      <c r="AR3" s="101"/>
      <c r="AS3" s="101">
        <f>AM3+1</f>
        <v>42861</v>
      </c>
      <c r="AT3" s="101"/>
      <c r="AU3" s="101"/>
      <c r="AV3" s="101"/>
      <c r="AW3" s="101"/>
      <c r="AX3" s="101"/>
      <c r="AY3" s="101">
        <f>AS3+1</f>
        <v>42862</v>
      </c>
      <c r="AZ3" s="101"/>
      <c r="BA3" s="101"/>
      <c r="BB3" s="101"/>
      <c r="BC3" s="101"/>
      <c r="BD3" s="101"/>
      <c r="BE3" s="101">
        <f>AY3+1</f>
        <v>42863</v>
      </c>
      <c r="BF3" s="101"/>
      <c r="BG3" s="101"/>
      <c r="BH3" s="101"/>
      <c r="BI3" s="101"/>
      <c r="BJ3" s="101"/>
      <c r="BK3" s="101">
        <f>BE3+1</f>
        <v>42864</v>
      </c>
      <c r="BL3" s="101"/>
      <c r="BM3" s="101"/>
      <c r="BN3" s="101"/>
      <c r="BO3" s="101"/>
      <c r="BP3" s="101"/>
      <c r="BQ3" s="101">
        <f>BK3+1</f>
        <v>42865</v>
      </c>
      <c r="BR3" s="101"/>
      <c r="BS3" s="101"/>
      <c r="BT3" s="101"/>
      <c r="BU3" s="101"/>
      <c r="BV3" s="101"/>
      <c r="BW3" s="101">
        <f>BQ3+1</f>
        <v>42866</v>
      </c>
      <c r="BX3" s="101"/>
      <c r="BY3" s="101"/>
      <c r="BZ3" s="101"/>
      <c r="CA3" s="101"/>
      <c r="CB3" s="101"/>
      <c r="CC3" s="101">
        <f>BW3+1</f>
        <v>42867</v>
      </c>
      <c r="CD3" s="101"/>
      <c r="CE3" s="101"/>
      <c r="CF3" s="101"/>
      <c r="CG3" s="101"/>
      <c r="CH3" s="101"/>
      <c r="CI3" s="101">
        <f>CC3+1</f>
        <v>42868</v>
      </c>
      <c r="CJ3" s="101"/>
      <c r="CK3" s="101"/>
      <c r="CL3" s="101"/>
      <c r="CM3" s="101"/>
      <c r="CN3" s="101"/>
      <c r="CO3" s="101">
        <f>CI3+1</f>
        <v>42869</v>
      </c>
      <c r="CP3" s="101"/>
      <c r="CQ3" s="101"/>
      <c r="CR3" s="101"/>
      <c r="CS3" s="101"/>
      <c r="CT3" s="101"/>
      <c r="CU3" s="101">
        <f>CO3+1</f>
        <v>42870</v>
      </c>
      <c r="CV3" s="101"/>
      <c r="CW3" s="101"/>
      <c r="CX3" s="101"/>
      <c r="CY3" s="101"/>
      <c r="CZ3" s="101"/>
      <c r="DA3" s="101">
        <f>CU3+1</f>
        <v>42871</v>
      </c>
      <c r="DB3" s="101"/>
      <c r="DC3" s="101"/>
      <c r="DD3" s="101"/>
      <c r="DE3" s="101"/>
      <c r="DF3" s="101"/>
      <c r="DG3" s="101">
        <f>DA3+1</f>
        <v>42872</v>
      </c>
      <c r="DH3" s="101"/>
      <c r="DI3" s="101"/>
      <c r="DJ3" s="101"/>
      <c r="DK3" s="101"/>
      <c r="DL3" s="101"/>
      <c r="DM3" s="101">
        <f>DG3+1</f>
        <v>42873</v>
      </c>
      <c r="DN3" s="101"/>
      <c r="DO3" s="101"/>
      <c r="DP3" s="101"/>
      <c r="DQ3" s="101"/>
      <c r="DR3" s="101"/>
      <c r="DS3" s="101">
        <f>DM3+1</f>
        <v>42874</v>
      </c>
      <c r="DT3" s="101"/>
      <c r="DU3" s="101"/>
      <c r="DV3" s="101"/>
      <c r="DW3" s="101"/>
      <c r="DX3" s="101"/>
      <c r="DY3" s="101">
        <f>DS3+1</f>
        <v>42875</v>
      </c>
      <c r="DZ3" s="101"/>
      <c r="EA3" s="101"/>
      <c r="EB3" s="101"/>
      <c r="EC3" s="101"/>
      <c r="ED3" s="101"/>
      <c r="EE3" s="101">
        <f>DY3+1</f>
        <v>42876</v>
      </c>
      <c r="EF3" s="101"/>
      <c r="EG3" s="101"/>
      <c r="EH3" s="101"/>
      <c r="EI3" s="101"/>
      <c r="EJ3" s="101"/>
      <c r="EK3" s="101">
        <f>EE3+1</f>
        <v>42877</v>
      </c>
      <c r="EL3" s="101"/>
      <c r="EM3" s="101"/>
      <c r="EN3" s="101"/>
      <c r="EO3" s="101"/>
      <c r="EP3" s="101"/>
      <c r="EQ3" s="101">
        <f>EK3+1</f>
        <v>42878</v>
      </c>
      <c r="ER3" s="101"/>
      <c r="ES3" s="101"/>
      <c r="ET3" s="101"/>
      <c r="EU3" s="101"/>
      <c r="EV3" s="101"/>
      <c r="EW3" s="101">
        <f>EQ3+1</f>
        <v>42879</v>
      </c>
      <c r="EX3" s="101"/>
      <c r="EY3" s="101"/>
      <c r="EZ3" s="101"/>
      <c r="FA3" s="101"/>
      <c r="FB3" s="101"/>
      <c r="FC3" s="101">
        <f>EW3+1</f>
        <v>42880</v>
      </c>
      <c r="FD3" s="101"/>
      <c r="FE3" s="101"/>
      <c r="FF3" s="101"/>
      <c r="FG3" s="101"/>
      <c r="FH3" s="101"/>
      <c r="FI3" s="101">
        <f>FC3+1</f>
        <v>42881</v>
      </c>
      <c r="FJ3" s="101"/>
      <c r="FK3" s="101"/>
      <c r="FL3" s="101"/>
      <c r="FM3" s="101"/>
      <c r="FN3" s="101"/>
      <c r="FO3" s="101">
        <f>FI3+1</f>
        <v>42882</v>
      </c>
      <c r="FP3" s="101"/>
      <c r="FQ3" s="101"/>
      <c r="FR3" s="101"/>
      <c r="FS3" s="101"/>
      <c r="FT3" s="101"/>
      <c r="FU3" s="101">
        <f>FO3+1</f>
        <v>42883</v>
      </c>
      <c r="FV3" s="101"/>
      <c r="FW3" s="101"/>
      <c r="FX3" s="101"/>
      <c r="FY3" s="101"/>
      <c r="FZ3" s="101"/>
      <c r="GA3" s="101">
        <f>FU3+1</f>
        <v>42884</v>
      </c>
      <c r="GB3" s="101"/>
      <c r="GC3" s="101"/>
      <c r="GD3" s="101"/>
      <c r="GE3" s="101"/>
      <c r="GF3" s="101"/>
      <c r="GG3" s="101">
        <f>GA3+1</f>
        <v>42885</v>
      </c>
      <c r="GH3" s="101"/>
      <c r="GI3" s="101"/>
      <c r="GJ3" s="101"/>
      <c r="GK3" s="101"/>
      <c r="GL3" s="101"/>
      <c r="GM3" s="101">
        <f>GG3+1</f>
        <v>42886</v>
      </c>
      <c r="GN3" s="101"/>
      <c r="GO3" s="101"/>
      <c r="GP3" s="101"/>
      <c r="GQ3" s="101"/>
      <c r="GR3" s="101"/>
    </row>
    <row r="4" spans="2:200" x14ac:dyDescent="0.25">
      <c r="H4" s="91" t="s">
        <v>13</v>
      </c>
      <c r="I4" s="91" t="s">
        <v>14</v>
      </c>
      <c r="J4" s="31" t="s">
        <v>15</v>
      </c>
      <c r="K4" s="31" t="s">
        <v>16</v>
      </c>
      <c r="L4" s="31" t="s">
        <v>253</v>
      </c>
      <c r="M4" s="31" t="s">
        <v>254</v>
      </c>
      <c r="O4" s="91" t="s">
        <v>13</v>
      </c>
      <c r="P4" s="91" t="s">
        <v>14</v>
      </c>
      <c r="Q4" s="31" t="s">
        <v>15</v>
      </c>
      <c r="R4" s="31" t="s">
        <v>16</v>
      </c>
      <c r="S4" s="31" t="s">
        <v>253</v>
      </c>
      <c r="T4" s="31" t="s">
        <v>254</v>
      </c>
      <c r="U4" s="91" t="s">
        <v>13</v>
      </c>
      <c r="V4" s="91" t="s">
        <v>14</v>
      </c>
      <c r="W4" s="31" t="s">
        <v>15</v>
      </c>
      <c r="X4" s="31" t="s">
        <v>16</v>
      </c>
      <c r="Y4" s="31" t="s">
        <v>253</v>
      </c>
      <c r="Z4" s="31" t="s">
        <v>254</v>
      </c>
      <c r="AA4" s="91" t="s">
        <v>13</v>
      </c>
      <c r="AB4" s="91" t="s">
        <v>14</v>
      </c>
      <c r="AC4" s="31" t="s">
        <v>15</v>
      </c>
      <c r="AD4" s="31" t="s">
        <v>16</v>
      </c>
      <c r="AE4" s="31" t="s">
        <v>253</v>
      </c>
      <c r="AF4" s="31" t="s">
        <v>254</v>
      </c>
      <c r="AG4" s="91" t="s">
        <v>13</v>
      </c>
      <c r="AH4" s="91" t="s">
        <v>14</v>
      </c>
      <c r="AI4" s="31" t="s">
        <v>15</v>
      </c>
      <c r="AJ4" s="31" t="s">
        <v>16</v>
      </c>
      <c r="AK4" s="31" t="s">
        <v>253</v>
      </c>
      <c r="AL4" s="31" t="s">
        <v>254</v>
      </c>
      <c r="AM4" s="91" t="s">
        <v>13</v>
      </c>
      <c r="AN4" s="91" t="s">
        <v>14</v>
      </c>
      <c r="AO4" s="31" t="s">
        <v>15</v>
      </c>
      <c r="AP4" s="31" t="s">
        <v>16</v>
      </c>
      <c r="AQ4" s="31" t="s">
        <v>253</v>
      </c>
      <c r="AR4" s="31" t="s">
        <v>254</v>
      </c>
      <c r="AS4" s="91" t="s">
        <v>13</v>
      </c>
      <c r="AT4" s="91" t="s">
        <v>14</v>
      </c>
      <c r="AU4" s="31" t="s">
        <v>15</v>
      </c>
      <c r="AV4" s="31" t="s">
        <v>16</v>
      </c>
      <c r="AW4" s="31" t="s">
        <v>253</v>
      </c>
      <c r="AX4" s="31" t="s">
        <v>254</v>
      </c>
      <c r="AY4" s="91" t="s">
        <v>13</v>
      </c>
      <c r="AZ4" s="91" t="s">
        <v>14</v>
      </c>
      <c r="BA4" s="31" t="s">
        <v>15</v>
      </c>
      <c r="BB4" s="31" t="s">
        <v>16</v>
      </c>
      <c r="BC4" s="31" t="s">
        <v>253</v>
      </c>
      <c r="BD4" s="31" t="s">
        <v>254</v>
      </c>
      <c r="BE4" s="91" t="s">
        <v>13</v>
      </c>
      <c r="BF4" s="91" t="s">
        <v>14</v>
      </c>
      <c r="BG4" s="31" t="s">
        <v>15</v>
      </c>
      <c r="BH4" s="31" t="s">
        <v>16</v>
      </c>
      <c r="BI4" s="31" t="s">
        <v>253</v>
      </c>
      <c r="BJ4" s="31" t="s">
        <v>254</v>
      </c>
      <c r="BK4" s="91" t="s">
        <v>13</v>
      </c>
      <c r="BL4" s="91" t="s">
        <v>14</v>
      </c>
      <c r="BM4" s="31" t="s">
        <v>15</v>
      </c>
      <c r="BN4" s="31" t="s">
        <v>16</v>
      </c>
      <c r="BO4" s="31" t="s">
        <v>253</v>
      </c>
      <c r="BP4" s="31" t="s">
        <v>254</v>
      </c>
      <c r="BQ4" s="91" t="s">
        <v>13</v>
      </c>
      <c r="BR4" s="91" t="s">
        <v>14</v>
      </c>
      <c r="BS4" s="31" t="s">
        <v>15</v>
      </c>
      <c r="BT4" s="31" t="s">
        <v>16</v>
      </c>
      <c r="BU4" s="31" t="s">
        <v>253</v>
      </c>
      <c r="BV4" s="31" t="s">
        <v>254</v>
      </c>
      <c r="BW4" s="91" t="s">
        <v>13</v>
      </c>
      <c r="BX4" s="91" t="s">
        <v>14</v>
      </c>
      <c r="BY4" s="31" t="s">
        <v>15</v>
      </c>
      <c r="BZ4" s="31" t="s">
        <v>16</v>
      </c>
      <c r="CA4" s="31" t="s">
        <v>253</v>
      </c>
      <c r="CB4" s="31" t="s">
        <v>254</v>
      </c>
      <c r="CC4" s="91" t="s">
        <v>13</v>
      </c>
      <c r="CD4" s="91" t="s">
        <v>14</v>
      </c>
      <c r="CE4" s="31" t="s">
        <v>15</v>
      </c>
      <c r="CF4" s="31" t="s">
        <v>16</v>
      </c>
      <c r="CG4" s="31" t="s">
        <v>253</v>
      </c>
      <c r="CH4" s="31" t="s">
        <v>254</v>
      </c>
      <c r="CI4" s="91" t="s">
        <v>13</v>
      </c>
      <c r="CJ4" s="91" t="s">
        <v>14</v>
      </c>
      <c r="CK4" s="31" t="s">
        <v>15</v>
      </c>
      <c r="CL4" s="31" t="s">
        <v>16</v>
      </c>
      <c r="CM4" s="31" t="s">
        <v>253</v>
      </c>
      <c r="CN4" s="31" t="s">
        <v>254</v>
      </c>
      <c r="CO4" s="91" t="s">
        <v>13</v>
      </c>
      <c r="CP4" s="91" t="s">
        <v>14</v>
      </c>
      <c r="CQ4" s="31" t="s">
        <v>15</v>
      </c>
      <c r="CR4" s="31" t="s">
        <v>16</v>
      </c>
      <c r="CS4" s="31" t="s">
        <v>253</v>
      </c>
      <c r="CT4" s="31" t="s">
        <v>254</v>
      </c>
      <c r="CU4" s="91" t="s">
        <v>13</v>
      </c>
      <c r="CV4" s="91" t="s">
        <v>14</v>
      </c>
      <c r="CW4" s="31" t="s">
        <v>15</v>
      </c>
      <c r="CX4" s="31" t="s">
        <v>16</v>
      </c>
      <c r="CY4" s="31" t="s">
        <v>253</v>
      </c>
      <c r="CZ4" s="31" t="s">
        <v>254</v>
      </c>
      <c r="DA4" s="91" t="s">
        <v>13</v>
      </c>
      <c r="DB4" s="91" t="s">
        <v>14</v>
      </c>
      <c r="DC4" s="31" t="s">
        <v>15</v>
      </c>
      <c r="DD4" s="31" t="s">
        <v>16</v>
      </c>
      <c r="DE4" s="31" t="s">
        <v>253</v>
      </c>
      <c r="DF4" s="31" t="s">
        <v>254</v>
      </c>
      <c r="DG4" s="91" t="s">
        <v>13</v>
      </c>
      <c r="DH4" s="91" t="s">
        <v>14</v>
      </c>
      <c r="DI4" s="31" t="s">
        <v>15</v>
      </c>
      <c r="DJ4" s="31" t="s">
        <v>16</v>
      </c>
      <c r="DK4" s="31" t="s">
        <v>253</v>
      </c>
      <c r="DL4" s="31" t="s">
        <v>254</v>
      </c>
      <c r="DM4" s="91" t="s">
        <v>13</v>
      </c>
      <c r="DN4" s="91" t="s">
        <v>14</v>
      </c>
      <c r="DO4" s="31" t="s">
        <v>15</v>
      </c>
      <c r="DP4" s="31" t="s">
        <v>16</v>
      </c>
      <c r="DQ4" s="31" t="s">
        <v>253</v>
      </c>
      <c r="DR4" s="31" t="s">
        <v>254</v>
      </c>
      <c r="DS4" s="91" t="s">
        <v>13</v>
      </c>
      <c r="DT4" s="91" t="s">
        <v>14</v>
      </c>
      <c r="DU4" s="31" t="s">
        <v>15</v>
      </c>
      <c r="DV4" s="31" t="s">
        <v>16</v>
      </c>
      <c r="DW4" s="31" t="s">
        <v>253</v>
      </c>
      <c r="DX4" s="31" t="s">
        <v>254</v>
      </c>
      <c r="DY4" s="91" t="s">
        <v>13</v>
      </c>
      <c r="DZ4" s="91" t="s">
        <v>14</v>
      </c>
      <c r="EA4" s="31" t="s">
        <v>15</v>
      </c>
      <c r="EB4" s="31" t="s">
        <v>16</v>
      </c>
      <c r="EC4" s="31" t="s">
        <v>253</v>
      </c>
      <c r="ED4" s="31" t="s">
        <v>254</v>
      </c>
      <c r="EE4" s="91" t="s">
        <v>13</v>
      </c>
      <c r="EF4" s="91" t="s">
        <v>14</v>
      </c>
      <c r="EG4" s="31" t="s">
        <v>15</v>
      </c>
      <c r="EH4" s="31" t="s">
        <v>16</v>
      </c>
      <c r="EI4" s="31" t="s">
        <v>253</v>
      </c>
      <c r="EJ4" s="31" t="s">
        <v>254</v>
      </c>
      <c r="EK4" s="91" t="s">
        <v>13</v>
      </c>
      <c r="EL4" s="91" t="s">
        <v>14</v>
      </c>
      <c r="EM4" s="31" t="s">
        <v>15</v>
      </c>
      <c r="EN4" s="31" t="s">
        <v>16</v>
      </c>
      <c r="EO4" s="31" t="s">
        <v>253</v>
      </c>
      <c r="EP4" s="31" t="s">
        <v>254</v>
      </c>
      <c r="EQ4" s="91" t="s">
        <v>13</v>
      </c>
      <c r="ER4" s="91" t="s">
        <v>14</v>
      </c>
      <c r="ES4" s="31" t="s">
        <v>15</v>
      </c>
      <c r="ET4" s="31" t="s">
        <v>16</v>
      </c>
      <c r="EU4" s="31" t="s">
        <v>253</v>
      </c>
      <c r="EV4" s="31" t="s">
        <v>254</v>
      </c>
      <c r="EW4" s="91" t="s">
        <v>13</v>
      </c>
      <c r="EX4" s="91" t="s">
        <v>14</v>
      </c>
      <c r="EY4" s="31" t="s">
        <v>15</v>
      </c>
      <c r="EZ4" s="31" t="s">
        <v>16</v>
      </c>
      <c r="FA4" s="31" t="s">
        <v>253</v>
      </c>
      <c r="FB4" s="31" t="s">
        <v>254</v>
      </c>
      <c r="FC4" s="91" t="s">
        <v>13</v>
      </c>
      <c r="FD4" s="91" t="s">
        <v>14</v>
      </c>
      <c r="FE4" s="31" t="s">
        <v>15</v>
      </c>
      <c r="FF4" s="31" t="s">
        <v>16</v>
      </c>
      <c r="FG4" s="31" t="s">
        <v>253</v>
      </c>
      <c r="FH4" s="31" t="s">
        <v>254</v>
      </c>
      <c r="FI4" s="91" t="s">
        <v>13</v>
      </c>
      <c r="FJ4" s="91" t="s">
        <v>14</v>
      </c>
      <c r="FK4" s="31" t="s">
        <v>15</v>
      </c>
      <c r="FL4" s="31" t="s">
        <v>16</v>
      </c>
      <c r="FM4" s="31" t="s">
        <v>253</v>
      </c>
      <c r="FN4" s="31" t="s">
        <v>254</v>
      </c>
      <c r="FO4" s="91" t="s">
        <v>13</v>
      </c>
      <c r="FP4" s="91" t="s">
        <v>14</v>
      </c>
      <c r="FQ4" s="31" t="s">
        <v>15</v>
      </c>
      <c r="FR4" s="31" t="s">
        <v>16</v>
      </c>
      <c r="FS4" s="31" t="s">
        <v>253</v>
      </c>
      <c r="FT4" s="31" t="s">
        <v>254</v>
      </c>
      <c r="FU4" s="91" t="s">
        <v>13</v>
      </c>
      <c r="FV4" s="91" t="s">
        <v>14</v>
      </c>
      <c r="FW4" s="31" t="s">
        <v>15</v>
      </c>
      <c r="FX4" s="31" t="s">
        <v>16</v>
      </c>
      <c r="FY4" s="31" t="s">
        <v>253</v>
      </c>
      <c r="FZ4" s="31" t="s">
        <v>254</v>
      </c>
      <c r="GA4" s="91" t="s">
        <v>13</v>
      </c>
      <c r="GB4" s="91" t="s">
        <v>14</v>
      </c>
      <c r="GC4" s="31" t="s">
        <v>15</v>
      </c>
      <c r="GD4" s="31" t="s">
        <v>16</v>
      </c>
      <c r="GE4" s="31" t="s">
        <v>253</v>
      </c>
      <c r="GF4" s="31" t="s">
        <v>254</v>
      </c>
      <c r="GG4" s="91" t="s">
        <v>13</v>
      </c>
      <c r="GH4" s="91" t="s">
        <v>14</v>
      </c>
      <c r="GI4" s="31" t="s">
        <v>15</v>
      </c>
      <c r="GJ4" s="31" t="s">
        <v>16</v>
      </c>
      <c r="GK4" s="31" t="s">
        <v>253</v>
      </c>
      <c r="GL4" s="31" t="s">
        <v>254</v>
      </c>
      <c r="GM4" s="91" t="s">
        <v>13</v>
      </c>
      <c r="GN4" s="91" t="s">
        <v>14</v>
      </c>
      <c r="GO4" s="31" t="s">
        <v>15</v>
      </c>
      <c r="GP4" s="31" t="s">
        <v>16</v>
      </c>
      <c r="GQ4" s="31" t="s">
        <v>253</v>
      </c>
      <c r="GR4" s="31" t="s">
        <v>254</v>
      </c>
    </row>
    <row r="5" spans="2:200" x14ac:dyDescent="0.25">
      <c r="B5" s="12" t="s">
        <v>29</v>
      </c>
      <c r="C5" s="13" t="s">
        <v>30</v>
      </c>
      <c r="D5" s="13" t="s">
        <v>6</v>
      </c>
      <c r="E5" s="14" t="s">
        <v>31</v>
      </c>
      <c r="F5" s="13" t="s">
        <v>5</v>
      </c>
      <c r="H5" s="34">
        <f>SUM(H6:H150)</f>
        <v>78647</v>
      </c>
      <c r="I5" s="34">
        <f>SUM(I6:I150)</f>
        <v>40714</v>
      </c>
      <c r="J5" s="35">
        <f>IF(H5=0,0,SUMPRODUCT(J6:J150,H6:H150)/H5)</f>
        <v>1.7708904332957062E-3</v>
      </c>
      <c r="K5" s="35">
        <f>IF(I5=0,0,SUMPRODUCT(K6:K150,I6:I150)/I5)</f>
        <v>7.3825501829382571E-4</v>
      </c>
      <c r="L5" s="35">
        <f>IFERROR(J5*H5,0)</f>
        <v>139.2752199074074</v>
      </c>
      <c r="M5" s="35">
        <f>IFERROR(K5*I5,0)</f>
        <v>30.05731481481482</v>
      </c>
      <c r="O5" s="34">
        <f>IF(COUNTIF(BASE!$A:$A,PRODUTIVIDADE!O$3)=0,"",SUM(O6:O150))</f>
        <v>1869</v>
      </c>
      <c r="P5" s="34">
        <f>IF(COUNTIF(BASE!$A:$A,PRODUTIVIDADE!O$3)=0,"",SUM(P6:P150))</f>
        <v>708</v>
      </c>
      <c r="Q5" s="35">
        <f>IF(O5=0,0,IF(COUNTIF(BASE!$A:$A,PRODUTIVIDADE!O$3)=0,"",SUMPRODUCT(Q6:Q150,O6:O150)/O5))</f>
        <v>1.7825312605275149E-3</v>
      </c>
      <c r="R5" s="35">
        <f>IF(P5=0,0,IF(P5="","",SUMPRODUCT(R6:R150,P6:P150)/P5))</f>
        <v>6.8265785206110064E-4</v>
      </c>
      <c r="S5" s="35">
        <f>IFERROR(Q5*O5,0)</f>
        <v>3.3315509259259253</v>
      </c>
      <c r="T5" s="35">
        <f>IFERROR(R5*P5,0)</f>
        <v>0.48332175925925924</v>
      </c>
      <c r="U5" s="34">
        <f>IF(COUNTIF(BASE!$A:$A,PRODUTIVIDADE!U$3)=0,"",SUM(U6:U150))</f>
        <v>2923</v>
      </c>
      <c r="V5" s="34">
        <f>IF(COUNTIF(BASE!$A:$A,PRODUTIVIDADE!U$3)=0,"",SUM(V6:V150))</f>
        <v>1546</v>
      </c>
      <c r="W5" s="35">
        <f>IF(U5=0,0,IF(COUNTIF(BASE!$A:$A,PRODUTIVIDADE!U$3)=0,"",SUMPRODUCT(W6:W150,U6:U150)/U5))</f>
        <v>1.8754672393912896E-3</v>
      </c>
      <c r="X5" s="35">
        <f>IF(V5=0,0,IF(V5="","",SUMPRODUCT(X6:X150,V6:V150)/V5))</f>
        <v>7.1253174260936221E-4</v>
      </c>
      <c r="Y5" s="35">
        <f>IFERROR(W5*U5,0)</f>
        <v>5.4819907407407396</v>
      </c>
      <c r="Z5" s="35">
        <f>IFERROR(X5*V5,0)</f>
        <v>1.101574074074074</v>
      </c>
      <c r="AA5" s="34">
        <f>IF(COUNTIF(BASE!$A:$A,PRODUTIVIDADE!AA$3)=0,"",SUM(AA6:AA150))</f>
        <v>2704</v>
      </c>
      <c r="AB5" s="34">
        <f>IF(COUNTIF(BASE!$A:$A,PRODUTIVIDADE!AA$3)=0,"",SUM(AB6:AB150))</f>
        <v>1339</v>
      </c>
      <c r="AC5" s="35">
        <f>IF(AA5=0,0,IF(COUNTIF(BASE!$A:$A,PRODUTIVIDADE!AA$3)=0,"",SUMPRODUCT(AC6:AC150,AA6:AA150)/AA5))</f>
        <v>1.7412475345167659E-3</v>
      </c>
      <c r="AD5" s="35">
        <f>IF(AB5=0,0,IF(AB5="","",SUMPRODUCT(AD6:AD150,AB6:AB150)/AB5))</f>
        <v>7.8439202832406702E-4</v>
      </c>
      <c r="AE5" s="35">
        <f>IFERROR(AC5*AA5,0)</f>
        <v>4.7083333333333348</v>
      </c>
      <c r="AF5" s="35">
        <f>IFERROR(AD5*AB5,0)</f>
        <v>1.0503009259259257</v>
      </c>
      <c r="AG5" s="34">
        <f>IF(COUNTIF(BASE!$A:$A,PRODUTIVIDADE!AG$3)=0,"",SUM(AG6:AG150))</f>
        <v>2790</v>
      </c>
      <c r="AH5" s="34">
        <f>IF(COUNTIF(BASE!$A:$A,PRODUTIVIDADE!AG$3)=0,"",SUM(AH6:AH150))</f>
        <v>1341</v>
      </c>
      <c r="AI5" s="35">
        <f>IF(AG5=0,0,IF(COUNTIF(BASE!$A:$A,PRODUTIVIDADE!AG$3)=0,"",SUMPRODUCT(AI6:AI150,AG6:AG150)/AG5))</f>
        <v>1.6879895128103018E-3</v>
      </c>
      <c r="AJ5" s="35">
        <f>IF(AH5=0,0,IF(AH5="","",SUMPRODUCT(AJ6:AJ150,AH6:AH150)/AH5))</f>
        <v>7.5197820863368958E-4</v>
      </c>
      <c r="AK5" s="35">
        <f>IFERROR(AI5*AG5,0)</f>
        <v>4.7094907407407423</v>
      </c>
      <c r="AL5" s="35">
        <f>IFERROR(AJ5*AH5,0)</f>
        <v>1.0084027777777778</v>
      </c>
      <c r="AM5" s="34">
        <f>IF(COUNTIF(BASE!$A:$A,PRODUTIVIDADE!AM$3)=0,"",SUM(AM6:AM150))</f>
        <v>2689</v>
      </c>
      <c r="AN5" s="34">
        <f>IF(COUNTIF(BASE!$A:$A,PRODUTIVIDADE!AM$3)=0,"",SUM(AN6:AN150))</f>
        <v>1310</v>
      </c>
      <c r="AO5" s="35">
        <f>IF(AM5=0,0,IF(COUNTIF(BASE!$A:$A,PRODUTIVIDADE!AM$3)=0,"",SUMPRODUCT(AO6:AO150,AM6:AM150)/AM5))</f>
        <v>1.7638949148106827E-3</v>
      </c>
      <c r="AP5" s="35">
        <f>IF(AN5=0,0,IF(AN5="","",SUMPRODUCT(AP6:AP150,AN6:AN150)/AN5))</f>
        <v>7.458828102912073E-4</v>
      </c>
      <c r="AQ5" s="35">
        <f>IFERROR(AO5*AM5,0)</f>
        <v>4.7431134259259258</v>
      </c>
      <c r="AR5" s="35">
        <f>IFERROR(AP5*AN5,0)</f>
        <v>0.9771064814814816</v>
      </c>
      <c r="AS5" s="34">
        <f>IF(COUNTIF(BASE!$A:$A,PRODUTIVIDADE!AS$3)=0,"",SUM(AS6:AS150))</f>
        <v>2697</v>
      </c>
      <c r="AT5" s="34">
        <f>IF(COUNTIF(BASE!$A:$A,PRODUTIVIDADE!AS$3)=0,"",SUM(AT6:AT150))</f>
        <v>1661</v>
      </c>
      <c r="AU5" s="35">
        <f>IF(AS5=0,0,IF(COUNTIF(BASE!$A:$A,PRODUTIVIDADE!AS$3)=0,"",SUMPRODUCT(AU6:AU150,AS6:AS150)/AS5))</f>
        <v>1.8862479229322016E-3</v>
      </c>
      <c r="AV5" s="35">
        <f>IF(AT5=0,0,IF(AT5="","",SUMPRODUCT(AV6:AV150,AT6:AT150)/AT5))</f>
        <v>7.0980918456084007E-4</v>
      </c>
      <c r="AW5" s="35">
        <f>IFERROR(AU5*AS5,0)</f>
        <v>5.0872106481481474</v>
      </c>
      <c r="AX5" s="35">
        <f>IFERROR(AV5*AT5,0)</f>
        <v>1.1789930555555554</v>
      </c>
      <c r="AY5" s="34">
        <f>IF(COUNTIF(BASE!$A:$A,PRODUTIVIDADE!AY$3)=0,"",SUM(AY6:AY150))</f>
        <v>1993</v>
      </c>
      <c r="AZ5" s="34">
        <f>IF(COUNTIF(BASE!$A:$A,PRODUTIVIDADE!AY$3)=0,"",SUM(AZ6:AZ150))</f>
        <v>1</v>
      </c>
      <c r="BA5" s="35">
        <f>IF(AY5=0,0,IF(COUNTIF(BASE!$A:$A,PRODUTIVIDADE!AY$3)=0,"",SUMPRODUCT(BA6:BA150,AY6:AY150)/AY5))</f>
        <v>1.9531496812919295E-3</v>
      </c>
      <c r="BB5" s="35">
        <f>IF(AZ5=0,0,IF(AZ5="","",SUMPRODUCT(BB6:BB150,AZ6:AZ150)/AZ5))</f>
        <v>1.1574074074074073E-5</v>
      </c>
      <c r="BC5" s="35">
        <f>IFERROR(BA5*AY5,0)</f>
        <v>3.8926273148148156</v>
      </c>
      <c r="BD5" s="35">
        <f>IFERROR(BB5*AZ5,0)</f>
        <v>1.1574074074074073E-5</v>
      </c>
      <c r="BE5" s="34">
        <f>IF(COUNTIF(BASE!$A:$A,PRODUTIVIDADE!BE$3)=0,"",SUM(BE6:BE150))</f>
        <v>3016</v>
      </c>
      <c r="BF5" s="34">
        <f>IF(COUNTIF(BASE!$A:$A,PRODUTIVIDADE!BE$3)=0,"",SUM(BF6:BF150))</f>
        <v>1881</v>
      </c>
      <c r="BG5" s="35">
        <f>IF(BE5=0,0,IF(COUNTIF(BASE!$A:$A,PRODUTIVIDADE!BE$3)=0,"",SUMPRODUCT(BG6:BG150,BE6:BE150)/BE5))</f>
        <v>1.7588486405835547E-3</v>
      </c>
      <c r="BH5" s="35">
        <f>IF(BF5=0,0,IF(BF5="","",SUMPRODUCT(BH6:BH150,BF6:BF150)/BF5))</f>
        <v>7.2369651682517187E-4</v>
      </c>
      <c r="BI5" s="35">
        <f>IFERROR(BG5*BE5,0)</f>
        <v>5.3046875000000009</v>
      </c>
      <c r="BJ5" s="35">
        <f>IFERROR(BH5*BF5,0)</f>
        <v>1.3612731481481484</v>
      </c>
      <c r="BK5" s="34">
        <f>IF(COUNTIF(BASE!$A:$A,PRODUTIVIDADE!BK$3)=0,"",SUM(BK6:BK150))</f>
        <v>2712</v>
      </c>
      <c r="BL5" s="34">
        <f>IF(COUNTIF(BASE!$A:$A,PRODUTIVIDADE!BK$3)=0,"",SUM(BL6:BL150))</f>
        <v>1451</v>
      </c>
      <c r="BM5" s="35">
        <f>IF(BK5=0,0,IF(COUNTIF(BASE!$A:$A,PRODUTIVIDADE!BK$3)=0,"",SUMPRODUCT(BM6:BM150,BK6:BK150)/BK5))</f>
        <v>1.7125660644051134E-3</v>
      </c>
      <c r="BN5" s="35">
        <f>IF(BL5=0,0,IF(BL5="","",SUMPRODUCT(BN6:BN150,BL6:BL150)/BL5))</f>
        <v>7.7102796283533693E-4</v>
      </c>
      <c r="BO5" s="35">
        <f>IFERROR(BM5*BK5,0)</f>
        <v>4.6444791666666676</v>
      </c>
      <c r="BP5" s="35">
        <f>IFERROR(BN5*BL5,0)</f>
        <v>1.118761574074074</v>
      </c>
      <c r="BQ5" s="34">
        <f>IF(COUNTIF(BASE!$A:$A,PRODUTIVIDADE!BQ$3)=0,"",SUM(BQ6:BQ150))</f>
        <v>2641</v>
      </c>
      <c r="BR5" s="34">
        <f>IF(COUNTIF(BASE!$A:$A,PRODUTIVIDADE!BQ$3)=0,"",SUM(BR6:BR150))</f>
        <v>1576</v>
      </c>
      <c r="BS5" s="35">
        <f>IF(BQ5=0,0,IF(COUNTIF(BASE!$A:$A,PRODUTIVIDADE!BQ$3)=0,"",SUMPRODUCT(BS6:BS150,BQ6:BQ150)/BQ5))</f>
        <v>1.8131766516611275E-3</v>
      </c>
      <c r="BT5" s="35">
        <f>IF(BR5=0,0,IF(BR5="","",SUMPRODUCT(BT6:BT150,BR6:BR150)/BR5))</f>
        <v>7.1489736087610454E-4</v>
      </c>
      <c r="BU5" s="35">
        <f>IFERROR(BS5*BQ5,0)</f>
        <v>4.7885995370370376</v>
      </c>
      <c r="BV5" s="35">
        <f>IFERROR(BT5*BR5,0)</f>
        <v>1.1266782407407407</v>
      </c>
      <c r="BW5" s="34">
        <f>IF(COUNTIF(BASE!$A:$A,PRODUTIVIDADE!BW$3)=0,"",SUM(BW6:BW150))</f>
        <v>2505</v>
      </c>
      <c r="BX5" s="34">
        <f>IF(COUNTIF(BASE!$A:$A,PRODUTIVIDADE!BW$3)=0,"",SUM(BX6:BX150))</f>
        <v>1385</v>
      </c>
      <c r="BY5" s="35">
        <f>IF(BW5=0,0,IF(COUNTIF(BASE!$A:$A,PRODUTIVIDADE!BW$3)=0,"",SUMPRODUCT(BY6:BY150,BW6:BW150)/BW5))</f>
        <v>1.7375249500998003E-3</v>
      </c>
      <c r="BZ5" s="35">
        <f>IF(BX5=0,0,IF(BX5="","",SUMPRODUCT(BZ6:BZ150,BX6:BX150)/BX5))</f>
        <v>7.7281387886081031E-4</v>
      </c>
      <c r="CA5" s="35">
        <f>IFERROR(BY5*BW5,0)</f>
        <v>4.3525</v>
      </c>
      <c r="CB5" s="35">
        <f>IFERROR(BZ5*BX5,0)</f>
        <v>1.0703472222222223</v>
      </c>
      <c r="CC5" s="34">
        <f>IF(COUNTIF(BASE!$A:$A,PRODUTIVIDADE!CC$3)=0,"",SUM(CC6:CC150))</f>
        <v>2438</v>
      </c>
      <c r="CD5" s="34">
        <f>IF(COUNTIF(BASE!$A:$A,PRODUTIVIDADE!CC$3)=0,"",SUM(CD6:CD150))</f>
        <v>1425</v>
      </c>
      <c r="CE5" s="35">
        <f>IF(CC5=0,0,IF(COUNTIF(BASE!$A:$A,PRODUTIVIDADE!CC$3)=0,"",SUMPRODUCT(CE6:CE150,CC6:CC150)/CC5))</f>
        <v>1.7818472184243305E-3</v>
      </c>
      <c r="CF5" s="35">
        <f>IF(CD5=0,0,IF(CD5="","",SUMPRODUCT(CF6:CF150,CD6:CD150)/CD5))</f>
        <v>7.43153021442495E-4</v>
      </c>
      <c r="CG5" s="35">
        <f>IFERROR(CE5*CC5,0)</f>
        <v>4.3441435185185178</v>
      </c>
      <c r="CH5" s="35">
        <f>IFERROR(CF5*CD5,0)</f>
        <v>1.0589930555555553</v>
      </c>
      <c r="CI5" s="34">
        <f>IF(COUNTIF(BASE!$A:$A,PRODUTIVIDADE!CI$3)=0,"",SUM(CI6:CI150))</f>
        <v>2691</v>
      </c>
      <c r="CJ5" s="34">
        <f>IF(COUNTIF(BASE!$A:$A,PRODUTIVIDADE!CI$3)=0,"",SUM(CJ6:CJ150))</f>
        <v>1598</v>
      </c>
      <c r="CK5" s="35">
        <f>IF(CI5=0,0,IF(COUNTIF(BASE!$A:$A,PRODUTIVIDADE!CI$3)=0,"",SUMPRODUCT(CK6:CK150,CI6:CI150)/CI5))</f>
        <v>1.7930223515972303E-3</v>
      </c>
      <c r="CL5" s="35">
        <f>IF(CJ5=0,0,IF(CJ5="","",SUMPRODUCT(CL6:CL150,CJ6:CJ150)/CJ5))</f>
        <v>7.3785808649701017E-4</v>
      </c>
      <c r="CM5" s="35">
        <f>IFERROR(CK5*CI5,0)</f>
        <v>4.8250231481481469</v>
      </c>
      <c r="CN5" s="35">
        <f>IFERROR(CL5*CJ5,0)</f>
        <v>1.1790972222222222</v>
      </c>
      <c r="CO5" s="34">
        <f>IF(COUNTIF(BASE!$A:$A,PRODUTIVIDADE!CO$3)=0,"",SUM(CO6:CO150))</f>
        <v>1714</v>
      </c>
      <c r="CP5" s="34">
        <f>IF(COUNTIF(BASE!$A:$A,PRODUTIVIDADE!CO$3)=0,"",SUM(CP6:CP150))</f>
        <v>0</v>
      </c>
      <c r="CQ5" s="35">
        <f>IF(CO5=0,0,IF(COUNTIF(BASE!$A:$A,PRODUTIVIDADE!CO$3)=0,"",SUMPRODUCT(CQ6:CQ150,CO6:CO150)/CO5))</f>
        <v>1.7900379229871641E-3</v>
      </c>
      <c r="CR5" s="35">
        <f>IF(CP5=0,0,IF(CP5="","",SUMPRODUCT(CR6:CR150,CP6:CP150)/CP5))</f>
        <v>0</v>
      </c>
      <c r="CS5" s="35">
        <f>IFERROR(CQ5*CO5,0)</f>
        <v>3.0681249999999993</v>
      </c>
      <c r="CT5" s="35">
        <f>IFERROR(CR5*CP5,0)</f>
        <v>0</v>
      </c>
      <c r="CU5" s="34">
        <f>IF(COUNTIF(BASE!$A:$A,PRODUTIVIDADE!CU$3)=0,"",SUM(CU6:CU150))</f>
        <v>2852</v>
      </c>
      <c r="CV5" s="34">
        <f>IF(COUNTIF(BASE!$A:$A,PRODUTIVIDADE!CU$3)=0,"",SUM(CV6:CV150))</f>
        <v>1710</v>
      </c>
      <c r="CW5" s="35">
        <f>IF(CU5=0,0,IF(COUNTIF(BASE!$A:$A,PRODUTIVIDADE!CU$3)=0,"",SUMPRODUCT(CW6:CW150,CU6:CU150)/CU5))</f>
        <v>1.7723308204768582E-3</v>
      </c>
      <c r="CX5" s="35">
        <f>IF(CV5=0,0,IF(CV5="","",SUMPRODUCT(CX6:CX150,CV6:CV150)/CV5))</f>
        <v>7.1058723196881107E-4</v>
      </c>
      <c r="CY5" s="35">
        <f>IFERROR(CW5*CU5,0)</f>
        <v>5.0546875</v>
      </c>
      <c r="CZ5" s="35">
        <f>IFERROR(CX5*CV5,0)</f>
        <v>1.2151041666666669</v>
      </c>
      <c r="DA5" s="34">
        <f>IF(COUNTIF(BASE!$A:$A,PRODUTIVIDADE!DA$3)=0,"",SUM(DA6:DA150))</f>
        <v>2556</v>
      </c>
      <c r="DB5" s="34">
        <f>IF(COUNTIF(BASE!$A:$A,PRODUTIVIDADE!DA$3)=0,"",SUM(DB6:DB150))</f>
        <v>1435</v>
      </c>
      <c r="DC5" s="35">
        <f>IF(DA5=0,0,IF(COUNTIF(BASE!$A:$A,PRODUTIVIDADE!DA$3)=0,"",SUMPRODUCT(DC6:DC150,DA6:DA150)/DA5))</f>
        <v>1.7390046296296298E-3</v>
      </c>
      <c r="DD5" s="35">
        <f>IF(DB5=0,0,IF(DB5="","",SUMPRODUCT(DD6:DD150,DB6:DB150)/DB5))</f>
        <v>7.3316718286230479E-4</v>
      </c>
      <c r="DE5" s="35">
        <f>IFERROR(DC5*DA5,0)</f>
        <v>4.4448958333333337</v>
      </c>
      <c r="DF5" s="35">
        <f>IFERROR(DD5*DB5,0)</f>
        <v>1.0520949074074073</v>
      </c>
      <c r="DG5" s="34">
        <f>IF(COUNTIF(BASE!$A:$A,PRODUTIVIDADE!DG$3)=0,"",SUM(DG6:DG150))</f>
        <v>2485</v>
      </c>
      <c r="DH5" s="34">
        <f>IF(COUNTIF(BASE!$A:$A,PRODUTIVIDADE!DG$3)=0,"",SUM(DH6:DH150))</f>
        <v>1554</v>
      </c>
      <c r="DI5" s="35">
        <f>IF(DG5=0,0,IF(COUNTIF(BASE!$A:$A,PRODUTIVIDADE!DG$3)=0,"",SUMPRODUCT(DI6:DI150,DG6:DG150)/DG5))</f>
        <v>1.8951999031224388E-3</v>
      </c>
      <c r="DJ5" s="35">
        <f>IF(DH5=0,0,IF(DH5="","",SUMPRODUCT(DJ6:DJ150,DH6:DH150)/DH5))</f>
        <v>7.7204436579436599E-4</v>
      </c>
      <c r="DK5" s="35">
        <f>IFERROR(DI5*DG5,0)</f>
        <v>4.7095717592592603</v>
      </c>
      <c r="DL5" s="35">
        <f>IFERROR(DJ5*DH5,0)</f>
        <v>1.1997569444444447</v>
      </c>
      <c r="DM5" s="34">
        <f>IF(COUNTIF(BASE!$A:$A,PRODUTIVIDADE!DM$3)=0,"",SUM(DM6:DM150))</f>
        <v>2466</v>
      </c>
      <c r="DN5" s="34">
        <f>IF(COUNTIF(BASE!$A:$A,PRODUTIVIDADE!DM$3)=0,"",SUM(DN6:DN150))</f>
        <v>1509</v>
      </c>
      <c r="DO5" s="35">
        <f>IF(DM5=0,0,IF(COUNTIF(BASE!$A:$A,PRODUTIVIDADE!DM$3)=0,"",SUMPRODUCT(DO6:DO150,DM6:DM150)/DM5))</f>
        <v>1.8020354600342433E-3</v>
      </c>
      <c r="DP5" s="35">
        <f>IF(DN5=0,0,IF(DN5="","",SUMPRODUCT(DP6:DP150,DN6:DN150)/DN5))</f>
        <v>7.4180687480057922E-4</v>
      </c>
      <c r="DQ5" s="35">
        <f>IFERROR(DO5*DM5,0)</f>
        <v>4.4438194444444443</v>
      </c>
      <c r="DR5" s="35">
        <f>IFERROR(DP5*DN5,0)</f>
        <v>1.119386574074074</v>
      </c>
      <c r="DS5" s="34">
        <f>IF(COUNTIF(BASE!$A:$A,PRODUTIVIDADE!DS$3)=0,"",SUM(DS6:DS150))</f>
        <v>2495</v>
      </c>
      <c r="DT5" s="34">
        <f>IF(COUNTIF(BASE!$A:$A,PRODUTIVIDADE!DS$3)=0,"",SUM(DT6:DT150))</f>
        <v>1535</v>
      </c>
      <c r="DU5" s="35">
        <f>IF(DS5=0,0,IF(COUNTIF(BASE!$A:$A,PRODUTIVIDADE!DS$3)=0,"",SUMPRODUCT(DU6:DU150,DS6:DS150)/DS5))</f>
        <v>1.8413215319527947E-3</v>
      </c>
      <c r="DV5" s="35">
        <f>IF(DT5=0,0,IF(DT5="","",SUMPRODUCT(DV6:DV150,DT6:DT150)/DT5))</f>
        <v>7.1842954518035955E-4</v>
      </c>
      <c r="DW5" s="35">
        <f>IFERROR(DU5*DS5,0)</f>
        <v>4.5940972222222225</v>
      </c>
      <c r="DX5" s="35">
        <f>IFERROR(DV5*DT5,0)</f>
        <v>1.1027893518518519</v>
      </c>
      <c r="DY5" s="34">
        <f>IF(COUNTIF(BASE!$A:$A,PRODUTIVIDADE!DY$3)=0,"",SUM(DY6:DY150))</f>
        <v>2645</v>
      </c>
      <c r="DZ5" s="34">
        <f>IF(COUNTIF(BASE!$A:$A,PRODUTIVIDADE!DY$3)=0,"",SUM(DZ6:DZ150))</f>
        <v>1671</v>
      </c>
      <c r="EA5" s="35">
        <f>IF(DY5=0,0,IF(COUNTIF(BASE!$A:$A,PRODUTIVIDADE!DY$3)=0,"",SUMPRODUCT(EA6:EA150,DY6:DY150)/DY5))</f>
        <v>1.8293775817405308E-3</v>
      </c>
      <c r="EB5" s="35">
        <f>IF(DZ5=0,0,IF(DZ5="","",SUMPRODUCT(EB6:EB150,DZ6:DZ150)/DZ5))</f>
        <v>7.1717700644989698E-4</v>
      </c>
      <c r="EC5" s="35">
        <f>IFERROR(EA5*DY5,0)</f>
        <v>4.838703703703704</v>
      </c>
      <c r="ED5" s="35">
        <f>IFERROR(EB5*DZ5,0)</f>
        <v>1.1984027777777779</v>
      </c>
      <c r="EE5" s="34">
        <f>IF(COUNTIF(BASE!$A:$A,PRODUTIVIDADE!EE$3)=0,"",SUM(EE6:EE150))</f>
        <v>1927</v>
      </c>
      <c r="EF5" s="34">
        <f>IF(COUNTIF(BASE!$A:$A,PRODUTIVIDADE!EE$3)=0,"",SUM(EF6:EF150))</f>
        <v>0</v>
      </c>
      <c r="EG5" s="35">
        <f>IF(EE5=0,0,IF(COUNTIF(BASE!$A:$A,PRODUTIVIDADE!EE$3)=0,"",SUMPRODUCT(EG6:EG150,EE6:EE150)/EE5))</f>
        <v>1.8056756808702834E-3</v>
      </c>
      <c r="EH5" s="35">
        <f>IF(EF5=0,0,IF(EF5="","",SUMPRODUCT(EH6:EH150,EF6:EF150)/EF5))</f>
        <v>0</v>
      </c>
      <c r="EI5" s="35">
        <f>IFERROR(EG5*EE5,0)</f>
        <v>3.4795370370370362</v>
      </c>
      <c r="EJ5" s="35">
        <f>IFERROR(EH5*EF5,0)</f>
        <v>0</v>
      </c>
      <c r="EK5" s="34">
        <f>IF(COUNTIF(BASE!$A:$A,PRODUTIVIDADE!EK$3)=0,"",SUM(EK6:EK150))</f>
        <v>2965</v>
      </c>
      <c r="EL5" s="34">
        <f>IF(COUNTIF(BASE!$A:$A,PRODUTIVIDADE!EK$3)=0,"",SUM(EL6:EL150))</f>
        <v>2030</v>
      </c>
      <c r="EM5" s="35">
        <f>IF(EK5=0,0,IF(COUNTIF(BASE!$A:$A,PRODUTIVIDADE!EK$3)=0,"",SUMPRODUCT(EM6:EM150,EK6:EK150)/EK5))</f>
        <v>1.6761367185060272E-3</v>
      </c>
      <c r="EN5" s="35">
        <f>IF(EL5=0,0,IF(EL5="","",SUMPRODUCT(EN6:EN150,EL6:EL150)/EL5))</f>
        <v>6.3616356504287547E-4</v>
      </c>
      <c r="EO5" s="35">
        <f>IFERROR(EM5*EK5,0)</f>
        <v>4.9697453703703705</v>
      </c>
      <c r="EP5" s="35">
        <f>IFERROR(EN5*EL5,0)</f>
        <v>1.2914120370370372</v>
      </c>
      <c r="EQ5" s="34">
        <f>IF(COUNTIF(BASE!$A:$A,PRODUTIVIDADE!EQ$3)=0,"",SUM(EQ6:EQ150))</f>
        <v>2754</v>
      </c>
      <c r="ER5" s="34">
        <f>IF(COUNTIF(BASE!$A:$A,PRODUTIVIDADE!EQ$3)=0,"",SUM(ER6:ER150))</f>
        <v>1423</v>
      </c>
      <c r="ES5" s="35">
        <f>IF(EQ5=0,0,IF(COUNTIF(BASE!$A:$A,PRODUTIVIDADE!EQ$3)=0,"",SUMPRODUCT(ES6:ES150,EQ6:EQ150)/EQ5))</f>
        <v>1.8073752992280592E-3</v>
      </c>
      <c r="ET5" s="35">
        <f>IF(ER5=0,0,IF(ER5="","",SUMPRODUCT(ET6:ET150,ER6:ER150)/ER5))</f>
        <v>7.8517444886910793E-4</v>
      </c>
      <c r="EU5" s="35">
        <f>IFERROR(ES5*EQ5,0)</f>
        <v>4.9775115740740752</v>
      </c>
      <c r="EV5" s="35">
        <f>IFERROR(ET5*ER5,0)</f>
        <v>1.1173032407407406</v>
      </c>
      <c r="EW5" s="34">
        <f>IF(COUNTIF(BASE!$A:$A,PRODUTIVIDADE!EW$3)=0,"",SUM(EW6:EW150))</f>
        <v>2510</v>
      </c>
      <c r="EX5" s="34">
        <f>IF(COUNTIF(BASE!$A:$A,PRODUTIVIDADE!EW$3)=0,"",SUM(EX6:EX150))</f>
        <v>1526</v>
      </c>
      <c r="EY5" s="35">
        <f>IF(EW5=0,0,IF(COUNTIF(BASE!$A:$A,PRODUTIVIDADE!EW$3)=0,"",SUMPRODUCT(EY6:EY150,EW6:EW150)/EW5))</f>
        <v>1.7894717426589944E-3</v>
      </c>
      <c r="EZ5" s="35">
        <f>IF(EX5=0,0,IF(EX5="","",SUMPRODUCT(EZ6:EZ150,EX6:EX150)/EX5))</f>
        <v>7.6221269598563182E-4</v>
      </c>
      <c r="FA5" s="35">
        <f>IFERROR(EY5*EW5,0)</f>
        <v>4.4915740740740757</v>
      </c>
      <c r="FB5" s="35">
        <f>IFERROR(EZ5*EX5,0)</f>
        <v>1.1631365740740742</v>
      </c>
      <c r="FC5" s="34">
        <f>IF(COUNTIF(BASE!$A:$A,PRODUTIVIDADE!FC$3)=0,"",SUM(FC6:FC150))</f>
        <v>2375</v>
      </c>
      <c r="FD5" s="34">
        <f>IF(COUNTIF(BASE!$A:$A,PRODUTIVIDADE!FC$3)=0,"",SUM(FD6:FD150))</f>
        <v>1424</v>
      </c>
      <c r="FE5" s="35">
        <f>IF(FC5=0,0,IF(COUNTIF(BASE!$A:$A,PRODUTIVIDADE!FC$3)=0,"",SUMPRODUCT(FE6:FE150,FC6:FC150)/FC5))</f>
        <v>1.7200633528265106E-3</v>
      </c>
      <c r="FF5" s="35">
        <f>IF(FD5=0,0,IF(FD5="","",SUMPRODUCT(FF6:FF150,FD6:FD150)/FD5))</f>
        <v>7.618650514981274E-4</v>
      </c>
      <c r="FG5" s="35">
        <f>IFERROR(FE5*FC5,0)</f>
        <v>4.0851504629629627</v>
      </c>
      <c r="FH5" s="35">
        <f>IFERROR(FF5*FD5,0)</f>
        <v>1.0848958333333334</v>
      </c>
      <c r="FI5" s="34">
        <f>IF(COUNTIF(BASE!$A:$A,PRODUTIVIDADE!FI$3)=0,"",SUM(FI6:FI150))</f>
        <v>2517</v>
      </c>
      <c r="FJ5" s="34">
        <f>IF(COUNTIF(BASE!$A:$A,PRODUTIVIDADE!FI$3)=0,"",SUM(FJ6:FJ150))</f>
        <v>1441</v>
      </c>
      <c r="FK5" s="35">
        <f>IF(FI5=0,0,IF(COUNTIF(BASE!$A:$A,PRODUTIVIDADE!FI$3)=0,"",SUMPRODUCT(FK6:FK150,FI6:FI150)/FI5))</f>
        <v>1.6796800276637387E-3</v>
      </c>
      <c r="FL5" s="35">
        <f>IF(FJ5=0,0,IF(FJ5="","",SUMPRODUCT(FL6:FL150,FJ6:FJ150)/FJ5))</f>
        <v>7.4135117074048383E-4</v>
      </c>
      <c r="FM5" s="35">
        <f>IFERROR(FK5*FI5,0)</f>
        <v>4.2277546296296302</v>
      </c>
      <c r="FN5" s="35">
        <f>IFERROR(FL5*FJ5,0)</f>
        <v>1.0682870370370372</v>
      </c>
      <c r="FO5" s="34">
        <f>IF(COUNTIF(BASE!$A:$A,PRODUTIVIDADE!FO$3)=0,"",SUM(FO6:FO150))</f>
        <v>2330</v>
      </c>
      <c r="FP5" s="34">
        <f>IF(COUNTIF(BASE!$A:$A,PRODUTIVIDADE!FO$3)=0,"",SUM(FP6:FP150))</f>
        <v>1459</v>
      </c>
      <c r="FQ5" s="35">
        <f>IF(FO5=0,0,IF(COUNTIF(BASE!$A:$A,PRODUTIVIDADE!FO$3)=0,"",SUMPRODUCT(FQ6:FQ150,FO6:FO150)/FO5))</f>
        <v>1.7594331187410584E-3</v>
      </c>
      <c r="FR5" s="35">
        <f>IF(FP5=0,0,IF(FP5="","",SUMPRODUCT(FR6:FR150,FP6:FP150)/FP5))</f>
        <v>7.4680939507019008E-4</v>
      </c>
      <c r="FS5" s="35">
        <f>IFERROR(FQ5*FO5,0)</f>
        <v>4.0994791666666659</v>
      </c>
      <c r="FT5" s="35">
        <f>IFERROR(FR5*FP5,0)</f>
        <v>1.0895949074074074</v>
      </c>
      <c r="FU5" s="34">
        <f>IF(COUNTIF(BASE!$A:$A,PRODUTIVIDADE!FU$3)=0,"",SUM(FU6:FU150))</f>
        <v>2065</v>
      </c>
      <c r="FV5" s="34">
        <f>IF(COUNTIF(BASE!$A:$A,PRODUTIVIDADE!FU$3)=0,"",SUM(FV6:FV150))</f>
        <v>0</v>
      </c>
      <c r="FW5" s="35">
        <f>IF(FU5=0,0,IF(COUNTIF(BASE!$A:$A,PRODUTIVIDADE!FU$3)=0,"",SUMPRODUCT(FW6:FW150,FU6:FU150)/FU5))</f>
        <v>1.5687774639045829E-3</v>
      </c>
      <c r="FX5" s="35">
        <f>IF(FV5=0,0,IF(FV5="","",SUMPRODUCT(FX6:FX150,FV6:FV150)/FV5))</f>
        <v>0</v>
      </c>
      <c r="FY5" s="35">
        <f>IFERROR(FW5*FU5,0)</f>
        <v>3.2395254629629635</v>
      </c>
      <c r="FZ5" s="35">
        <f>IFERROR(FX5*FV5,0)</f>
        <v>0</v>
      </c>
      <c r="GA5" s="34">
        <f>IF(COUNTIF(BASE!$A:$A,PRODUTIVIDADE!GA$3)=0,"",SUM(GA6:GA150))</f>
        <v>2988</v>
      </c>
      <c r="GB5" s="34">
        <f>IF(COUNTIF(BASE!$A:$A,PRODUTIVIDADE!GA$3)=0,"",SUM(GB6:GB150))</f>
        <v>1923</v>
      </c>
      <c r="GC5" s="35">
        <f>IF(GA5=0,0,IF(COUNTIF(BASE!$A:$A,PRODUTIVIDADE!GA$3)=0,"",SUMPRODUCT(GC6:GC150,GA6:GA150)/GA5))</f>
        <v>1.6845080941048141E-3</v>
      </c>
      <c r="GD5" s="35">
        <f>IF(GB5=0,0,IF(GB5="","",SUMPRODUCT(GD6:GD150,GB6:GB150)/GB5))</f>
        <v>7.2330439513876863E-4</v>
      </c>
      <c r="GE5" s="35">
        <f>IFERROR(GC5*GA5,0)</f>
        <v>5.0333101851851847</v>
      </c>
      <c r="GF5" s="35">
        <f>IFERROR(GD5*GB5,0)</f>
        <v>1.3909143518518521</v>
      </c>
      <c r="GG5" s="34">
        <f>IF(COUNTIF(BASE!$A:$A,PRODUTIVIDADE!GG$3)=0,"",SUM(GG6:GG150))</f>
        <v>2707</v>
      </c>
      <c r="GH5" s="34">
        <f>IF(COUNTIF(BASE!$A:$A,PRODUTIVIDADE!GG$3)=0,"",SUM(GH6:GH150))</f>
        <v>1500</v>
      </c>
      <c r="GI5" s="35">
        <f>IF(GG5=0,0,IF(COUNTIF(BASE!$A:$A,PRODUTIVIDADE!GG$3)=0,"",SUMPRODUCT(GI6:GI150,GG6:GG150)/GG5))</f>
        <v>1.7039841836664891E-3</v>
      </c>
      <c r="GJ5" s="35">
        <f>IF(GH5=0,0,IF(GH5="","",SUMPRODUCT(GJ6:GJ150,GH6:GH150)/GH5))</f>
        <v>8.0381944444444468E-4</v>
      </c>
      <c r="GK5" s="35">
        <f>IFERROR(GI5*GG5,0)</f>
        <v>4.6126851851851862</v>
      </c>
      <c r="GL5" s="35">
        <f>IFERROR(GJ5*GH5,0)</f>
        <v>1.205729166666667</v>
      </c>
      <c r="GM5" s="34">
        <f>IF(COUNTIF(BASE!$A:$A,PRODUTIVIDADE!GM$3)=0,"",SUM(GM6:GM150))</f>
        <v>2628</v>
      </c>
      <c r="GN5" s="34">
        <f>IF(COUNTIF(BASE!$A:$A,PRODUTIVIDADE!GM$3)=0,"",SUM(GN6:GN150))</f>
        <v>1352</v>
      </c>
      <c r="GO5" s="35">
        <f>IF(GM5=0,0,IF(COUNTIF(BASE!$A:$A,PRODUTIVIDADE!GM$3)=0,"",SUMPRODUCT(GO6:GO150,GM6:GM150)/GM5))</f>
        <v>1.7851203562771298E-3</v>
      </c>
      <c r="GP5" s="35">
        <f>IF(GN5=0,0,IF(GN5="","",SUMPRODUCT(GP6:GP150,GN6:GN150)/GN5))</f>
        <v>7.7192739151873773E-4</v>
      </c>
      <c r="GQ5" s="35">
        <f>IFERROR(GO5*GM5,0)</f>
        <v>4.6912962962962972</v>
      </c>
      <c r="GR5" s="35">
        <f>IFERROR(GP5*GN5,0)</f>
        <v>1.0436458333333334</v>
      </c>
    </row>
    <row r="6" spans="2:200" hidden="1" x14ac:dyDescent="0.25">
      <c r="B6" s="50">
        <v>91391</v>
      </c>
      <c r="C6" s="16" t="str">
        <f>IF($B6="","",VLOOKUP($B6,EQUIPE!$B:$E,2,0))</f>
        <v>MARIA BATISTA DE ALMEIDA</v>
      </c>
      <c r="D6" s="16" t="str">
        <f>IF($B6="","",VLOOKUP($B6,EQUIPE!$B:$F,5,0))</f>
        <v>ULTRAGAZ BO</v>
      </c>
      <c r="E6" s="18">
        <f>IF($B6="","",VLOOKUP($B6,EQUIPE!$B:$E,3,0))</f>
        <v>0.26388888888888884</v>
      </c>
      <c r="F6" s="16" t="str">
        <f>IF($B6="","",VLOOKUP($B6,EQUIPE!$B:$E,4,0))</f>
        <v>ADRIANA VERCOSA BARROS CEZANHOQUE</v>
      </c>
      <c r="H6" s="22">
        <f t="shared" ref="H6:I70" si="0">IF($B6="","",SUMIF($O$4:$GR$4,H$4,$O6:$GR6))</f>
        <v>0</v>
      </c>
      <c r="I6" s="22">
        <f t="shared" si="0"/>
        <v>1653</v>
      </c>
      <c r="J6" s="18">
        <f t="shared" ref="J6" si="1">IF($B6="","",IF(H6=0,0,SUMIF($O$4:$GR$4,"MED REC",$O6:$GR6)/H6))</f>
        <v>0</v>
      </c>
      <c r="K6" s="18">
        <f t="shared" ref="K6" si="2">IF($B6="","",IF(I6=0,0,SUMIF($O$4:$GR$4,"MED ATI",$O6:$GR6)/I6))</f>
        <v>7.1795668929667709E-4</v>
      </c>
      <c r="L6" s="32">
        <f>IFERROR(J6*H6,0)</f>
        <v>0</v>
      </c>
      <c r="M6" s="32">
        <f>IFERROR(K6*I6,0)</f>
        <v>1.1867824074074071</v>
      </c>
      <c r="O6" s="15">
        <f>IF($B6="","",IF(COUNTIF(BASE!$A:$A,PRODUTIVIDADE!O$3)=0,"",SUMIFS(BASE!$M:$M,BASE!$A:$A,PRODUTIVIDADE!O$3,BASE!$G:$G,PRODUTIVIDADE!$B6)))</f>
        <v>0</v>
      </c>
      <c r="P6" s="15">
        <f>IF($B6="","",IF(COUNTIF(BASE!$A:$A,PRODUTIVIDADE!O$3)=0,"",SUMIFS(BASE!$N:$N,BASE!$A:$A,PRODUTIVIDADE!O$3,BASE!$G:$G,PRODUTIVIDADE!$B6)))</f>
        <v>0</v>
      </c>
      <c r="Q6" s="18">
        <f>IF($B6="","",IF(COUNTIF(BASE!$A:$A,PRODUTIVIDADE!O$3)=0,"",SUMIFS(BASE!$P:$P,BASE!$A:$A,PRODUTIVIDADE!O$3,BASE!$G:$G,PRODUTIVIDADE!$B6)))</f>
        <v>0</v>
      </c>
      <c r="R6" s="18">
        <f>IF($B6="","",IF(COUNTIF(BASE!$A:$A,PRODUTIVIDADE!O$3)=0,"",SUMIFS(BASE!$O:$O,BASE!$A:$A,PRODUTIVIDADE!O$3,BASE!$G:$G,PRODUTIVIDADE!$B6)))</f>
        <v>0</v>
      </c>
      <c r="S6" s="32">
        <f>IFERROR(Q6*O6,0)</f>
        <v>0</v>
      </c>
      <c r="T6" s="32">
        <f>IFERROR(R6*P6,0)</f>
        <v>0</v>
      </c>
      <c r="U6" s="33">
        <f>IF($B6="","",IF(COUNTIF(BASE!$A:$A,PRODUTIVIDADE!U$3)=0,"",SUMIFS(BASE!$M:$M,BASE!$A:$A,PRODUTIVIDADE!U$3,BASE!$G:$G,PRODUTIVIDADE!$B6)))</f>
        <v>0</v>
      </c>
      <c r="V6" s="33">
        <f>IF($B6="","",IF(COUNTIF(BASE!$A:$A,PRODUTIVIDADE!U$3)=0,"",SUMIFS(BASE!$N:$N,BASE!$A:$A,PRODUTIVIDADE!U$3,BASE!$G:$G,PRODUTIVIDADE!$B6)))</f>
        <v>94</v>
      </c>
      <c r="W6" s="28">
        <f>IF($B6="","",IF(COUNTIF(BASE!$A:$A,PRODUTIVIDADE!U$3)=0,"",SUMIFS(BASE!$P:$P,BASE!$A:$A,PRODUTIVIDADE!U$3,BASE!$G:$G,PRODUTIVIDADE!$B6)))</f>
        <v>0</v>
      </c>
      <c r="X6" s="28">
        <f>IF($B6="","",IF(COUNTIF(BASE!$A:$A,PRODUTIVIDADE!U$3)=0,"",SUMIFS(BASE!$O:$O,BASE!$A:$A,PRODUTIVIDADE!U$3,BASE!$G:$G,PRODUTIVIDADE!$B6)))</f>
        <v>6.7129629629629625E-4</v>
      </c>
      <c r="Y6" s="32">
        <f>IFERROR(W6*U6,0)</f>
        <v>0</v>
      </c>
      <c r="Z6" s="32">
        <f>IFERROR(X6*V6,0)</f>
        <v>6.3101851851851853E-2</v>
      </c>
      <c r="AA6" s="15">
        <f>IF($B6="","",IF(COUNTIF(BASE!$A:$A,PRODUTIVIDADE!AA$3)=0,"",SUMIFS(BASE!$M:$M,BASE!$A:$A,PRODUTIVIDADE!AA$3,BASE!$G:$G,PRODUTIVIDADE!$B6)))</f>
        <v>0</v>
      </c>
      <c r="AB6" s="15">
        <f>IF($B6="","",IF(COUNTIF(BASE!$A:$A,PRODUTIVIDADE!AA$3)=0,"",SUMIFS(BASE!$N:$N,BASE!$A:$A,PRODUTIVIDADE!AA$3,BASE!$G:$G,PRODUTIVIDADE!$B6)))</f>
        <v>39</v>
      </c>
      <c r="AC6" s="18">
        <f>IF($B6="","",IF(COUNTIF(BASE!$A:$A,PRODUTIVIDADE!AA$3)=0,"",SUMIFS(BASE!$P:$P,BASE!$A:$A,PRODUTIVIDADE!AA$3,BASE!$G:$G,PRODUTIVIDADE!$B6)))</f>
        <v>0</v>
      </c>
      <c r="AD6" s="18">
        <f>IF($B6="","",IF(COUNTIF(BASE!$A:$A,PRODUTIVIDADE!AA$3)=0,"",SUMIFS(BASE!$O:$O,BASE!$A:$A,PRODUTIVIDADE!AA$3,BASE!$G:$G,PRODUTIVIDADE!$B6)))</f>
        <v>9.0277777777777784E-4</v>
      </c>
      <c r="AE6" s="32">
        <f>IFERROR(AC6*AA6,0)</f>
        <v>0</v>
      </c>
      <c r="AF6" s="32">
        <f>IFERROR(AD6*AB6,0)</f>
        <v>3.5208333333333335E-2</v>
      </c>
      <c r="AG6" s="33">
        <f>IF($B6="","",IF(COUNTIF(BASE!$A:$A,PRODUTIVIDADE!AG$3)=0,"",SUMIFS(BASE!$M:$M,BASE!$A:$A,PRODUTIVIDADE!AG$3,BASE!$G:$G,PRODUTIVIDADE!$B6)))</f>
        <v>0</v>
      </c>
      <c r="AH6" s="33">
        <f>IF($B6="","",IF(COUNTIF(BASE!$A:$A,PRODUTIVIDADE!AG$3)=0,"",SUMIFS(BASE!$N:$N,BASE!$A:$A,PRODUTIVIDADE!AG$3,BASE!$G:$G,PRODUTIVIDADE!$B6)))</f>
        <v>59</v>
      </c>
      <c r="AI6" s="28">
        <f>IF($B6="","",IF(COUNTIF(BASE!$A:$A,PRODUTIVIDADE!AG$3)=0,"",SUMIFS(BASE!$P:$P,BASE!$A:$A,PRODUTIVIDADE!AG$3,BASE!$G:$G,PRODUTIVIDADE!$B6)))</f>
        <v>0</v>
      </c>
      <c r="AJ6" s="28">
        <f>IF($B6="","",IF(COUNTIF(BASE!$A:$A,PRODUTIVIDADE!AG$3)=0,"",SUMIFS(BASE!$O:$O,BASE!$A:$A,PRODUTIVIDADE!AG$3,BASE!$G:$G,PRODUTIVIDADE!$B6)))</f>
        <v>7.8703703703703705E-4</v>
      </c>
      <c r="AK6" s="32">
        <f>IFERROR(AI6*AG6,0)</f>
        <v>0</v>
      </c>
      <c r="AL6" s="32">
        <f>IFERROR(AJ6*AH6,0)</f>
        <v>4.6435185185185184E-2</v>
      </c>
      <c r="AM6" s="15">
        <f>IF($B6="","",IF(COUNTIF(BASE!$A:$A,PRODUTIVIDADE!AM$3)=0,"",SUMIFS(BASE!$M:$M,BASE!$A:$A,PRODUTIVIDADE!AM$3,BASE!$G:$G,PRODUTIVIDADE!$B6)))</f>
        <v>0</v>
      </c>
      <c r="AN6" s="15">
        <f>IF($B6="","",IF(COUNTIF(BASE!$A:$A,PRODUTIVIDADE!AM$3)=0,"",SUMIFS(BASE!$N:$N,BASE!$A:$A,PRODUTIVIDADE!AM$3,BASE!$G:$G,PRODUTIVIDADE!$B6)))</f>
        <v>68</v>
      </c>
      <c r="AO6" s="18">
        <f>IF($B6="","",IF(COUNTIF(BASE!$A:$A,PRODUTIVIDADE!AM$3)=0,"",SUMIFS(BASE!$P:$P,BASE!$A:$A,PRODUTIVIDADE!AM$3,BASE!$G:$G,PRODUTIVIDADE!$B6)))</f>
        <v>0</v>
      </c>
      <c r="AP6" s="18">
        <f>IF($B6="","",IF(COUNTIF(BASE!$A:$A,PRODUTIVIDADE!AM$3)=0,"",SUMIFS(BASE!$O:$O,BASE!$A:$A,PRODUTIVIDADE!AM$3,BASE!$G:$G,PRODUTIVIDADE!$B6)))</f>
        <v>7.5231481481481471E-4</v>
      </c>
      <c r="AQ6" s="32">
        <f>IFERROR(AO6*AM6,0)</f>
        <v>0</v>
      </c>
      <c r="AR6" s="32">
        <f>IFERROR(AP6*AN6,0)</f>
        <v>5.1157407407407401E-2</v>
      </c>
      <c r="AS6" s="33">
        <f>IF($B6="","",IF(COUNTIF(BASE!$A:$A,PRODUTIVIDADE!AS$3)=0,"",SUMIFS(BASE!$M:$M,BASE!$A:$A,PRODUTIVIDADE!AS$3,BASE!$G:$G,PRODUTIVIDADE!$B6)))</f>
        <v>0</v>
      </c>
      <c r="AT6" s="33">
        <f>IF($B6="","",IF(COUNTIF(BASE!$A:$A,PRODUTIVIDADE!AS$3)=0,"",SUMIFS(BASE!$N:$N,BASE!$A:$A,PRODUTIVIDADE!AS$3,BASE!$G:$G,PRODUTIVIDADE!$B6)))</f>
        <v>104</v>
      </c>
      <c r="AU6" s="28">
        <f>IF($B6="","",IF(COUNTIF(BASE!$A:$A,PRODUTIVIDADE!AS$3)=0,"",SUMIFS(BASE!$P:$P,BASE!$A:$A,PRODUTIVIDADE!AS$3,BASE!$G:$G,PRODUTIVIDADE!$B6)))</f>
        <v>0</v>
      </c>
      <c r="AV6" s="28">
        <f>IF($B6="","",IF(COUNTIF(BASE!$A:$A,PRODUTIVIDADE!AS$3)=0,"",SUMIFS(BASE!$O:$O,BASE!$A:$A,PRODUTIVIDADE!AS$3,BASE!$G:$G,PRODUTIVIDADE!$B6)))</f>
        <v>6.8287037037037025E-4</v>
      </c>
      <c r="AW6" s="32">
        <f>IFERROR(AU6*AS6,0)</f>
        <v>0</v>
      </c>
      <c r="AX6" s="32">
        <f>IFERROR(AV6*AT6,0)</f>
        <v>7.1018518518518509E-2</v>
      </c>
      <c r="AY6" s="15">
        <f>IF($B6="","",IF(COUNTIF(BASE!$A:$A,PRODUTIVIDADE!AY$3)=0,"",SUMIFS(BASE!$M:$M,BASE!$A:$A,PRODUTIVIDADE!AY$3,BASE!$G:$G,PRODUTIVIDADE!$B6)))</f>
        <v>0</v>
      </c>
      <c r="AZ6" s="15">
        <f>IF($B6="","",IF(COUNTIF(BASE!$A:$A,PRODUTIVIDADE!AY$3)=0,"",SUMIFS(BASE!$N:$N,BASE!$A:$A,PRODUTIVIDADE!AY$3,BASE!$G:$G,PRODUTIVIDADE!$B6)))</f>
        <v>0</v>
      </c>
      <c r="BA6" s="18">
        <f>IF($B6="","",IF(COUNTIF(BASE!$A:$A,PRODUTIVIDADE!AY$3)=0,"",SUMIFS(BASE!$P:$P,BASE!$A:$A,PRODUTIVIDADE!AY$3,BASE!$G:$G,PRODUTIVIDADE!$B6)))</f>
        <v>0</v>
      </c>
      <c r="BB6" s="18">
        <f>IF($B6="","",IF(COUNTIF(BASE!$A:$A,PRODUTIVIDADE!AY$3)=0,"",SUMIFS(BASE!$O:$O,BASE!$A:$A,PRODUTIVIDADE!AY$3,BASE!$G:$G,PRODUTIVIDADE!$B6)))</f>
        <v>0</v>
      </c>
      <c r="BC6" s="32">
        <f>IFERROR(BA6*AY6,0)</f>
        <v>0</v>
      </c>
      <c r="BD6" s="32">
        <f>IFERROR(BB6*AZ6,0)</f>
        <v>0</v>
      </c>
      <c r="BE6" s="33">
        <f>IF($B6="","",IF(COUNTIF(BASE!$A:$A,PRODUTIVIDADE!BE$3)=0,"",SUMIFS(BASE!$M:$M,BASE!$A:$A,PRODUTIVIDADE!BE$3,BASE!$G:$G,PRODUTIVIDADE!$B6)))</f>
        <v>0</v>
      </c>
      <c r="BF6" s="33">
        <f>IF($B6="","",IF(COUNTIF(BASE!$A:$A,PRODUTIVIDADE!BE$3)=0,"",SUMIFS(BASE!$N:$N,BASE!$A:$A,PRODUTIVIDADE!BE$3,BASE!$G:$G,PRODUTIVIDADE!$B6)))</f>
        <v>58</v>
      </c>
      <c r="BG6" s="28">
        <f>IF($B6="","",IF(COUNTIF(BASE!$A:$A,PRODUTIVIDADE!BE$3)=0,"",SUMIFS(BASE!$P:$P,BASE!$A:$A,PRODUTIVIDADE!BE$3,BASE!$G:$G,PRODUTIVIDADE!$B6)))</f>
        <v>0</v>
      </c>
      <c r="BH6" s="28">
        <f>IF($B6="","",IF(COUNTIF(BASE!$A:$A,PRODUTIVIDADE!BE$3)=0,"",SUMIFS(BASE!$O:$O,BASE!$A:$A,PRODUTIVIDADE!BE$3,BASE!$G:$G,PRODUTIVIDADE!$B6)))</f>
        <v>7.9861111111111105E-4</v>
      </c>
      <c r="BI6" s="32">
        <f>IFERROR(BG6*BE6,0)</f>
        <v>0</v>
      </c>
      <c r="BJ6" s="32">
        <f>IFERROR(BH6*BF6,0)</f>
        <v>4.6319444444444441E-2</v>
      </c>
      <c r="BK6" s="15">
        <f>IF($B6="","",IF(COUNTIF(BASE!$A:$A,PRODUTIVIDADE!BK$3)=0,"",SUMIFS(BASE!$M:$M,BASE!$A:$A,PRODUTIVIDADE!BK$3,BASE!$G:$G,PRODUTIVIDADE!$B6)))</f>
        <v>0</v>
      </c>
      <c r="BL6" s="15">
        <f>IF($B6="","",IF(COUNTIF(BASE!$A:$A,PRODUTIVIDADE!BK$3)=0,"",SUMIFS(BASE!$N:$N,BASE!$A:$A,PRODUTIVIDADE!BK$3,BASE!$G:$G,PRODUTIVIDADE!$B6)))</f>
        <v>55</v>
      </c>
      <c r="BM6" s="18">
        <f>IF($B6="","",IF(COUNTIF(BASE!$A:$A,PRODUTIVIDADE!BK$3)=0,"",SUMIFS(BASE!$P:$P,BASE!$A:$A,PRODUTIVIDADE!BK$3,BASE!$G:$G,PRODUTIVIDADE!$B6)))</f>
        <v>0</v>
      </c>
      <c r="BN6" s="18">
        <f>IF($B6="","",IF(COUNTIF(BASE!$A:$A,PRODUTIVIDADE!BK$3)=0,"",SUMIFS(BASE!$O:$O,BASE!$A:$A,PRODUTIVIDADE!BK$3,BASE!$G:$G,PRODUTIVIDADE!$B6)))</f>
        <v>7.8703703703703705E-4</v>
      </c>
      <c r="BO6" s="32">
        <f>IFERROR(BM6*BK6,0)</f>
        <v>0</v>
      </c>
      <c r="BP6" s="32">
        <f>IFERROR(BN6*BL6,0)</f>
        <v>4.3287037037037041E-2</v>
      </c>
      <c r="BQ6" s="33">
        <f>IF($B6="","",IF(COUNTIF(BASE!$A:$A,PRODUTIVIDADE!BQ$3)=0,"",SUMIFS(BASE!$M:$M,BASE!$A:$A,PRODUTIVIDADE!BQ$3,BASE!$G:$G,PRODUTIVIDADE!$B6)))</f>
        <v>0</v>
      </c>
      <c r="BR6" s="33">
        <f>IF($B6="","",IF(COUNTIF(BASE!$A:$A,PRODUTIVIDADE!BQ$3)=0,"",SUMIFS(BASE!$N:$N,BASE!$A:$A,PRODUTIVIDADE!BQ$3,BASE!$G:$G,PRODUTIVIDADE!$B6)))</f>
        <v>64</v>
      </c>
      <c r="BS6" s="28">
        <f>IF($B6="","",IF(COUNTIF(BASE!$A:$A,PRODUTIVIDADE!BQ$3)=0,"",SUMIFS(BASE!$P:$P,BASE!$A:$A,PRODUTIVIDADE!BQ$3,BASE!$G:$G,PRODUTIVIDADE!$B6)))</f>
        <v>0</v>
      </c>
      <c r="BT6" s="28">
        <f>IF($B6="","",IF(COUNTIF(BASE!$A:$A,PRODUTIVIDADE!BQ$3)=0,"",SUMIFS(BASE!$O:$O,BASE!$A:$A,PRODUTIVIDADE!BQ$3,BASE!$G:$G,PRODUTIVIDADE!$B6)))</f>
        <v>7.6388888888888893E-4</v>
      </c>
      <c r="BU6" s="32">
        <f>IFERROR(BS6*BQ6,0)</f>
        <v>0</v>
      </c>
      <c r="BV6" s="32">
        <f>IFERROR(BT6*BR6,0)</f>
        <v>4.8888888888888891E-2</v>
      </c>
      <c r="BW6" s="15">
        <f>IF($B6="","",IF(COUNTIF(BASE!$A:$A,PRODUTIVIDADE!BW$3)=0,"",SUMIFS(BASE!$M:$M,BASE!$A:$A,PRODUTIVIDADE!BW$3,BASE!$G:$G,PRODUTIVIDADE!$B6)))</f>
        <v>0</v>
      </c>
      <c r="BX6" s="15">
        <f>IF($B6="","",IF(COUNTIF(BASE!$A:$A,PRODUTIVIDADE!BW$3)=0,"",SUMIFS(BASE!$N:$N,BASE!$A:$A,PRODUTIVIDADE!BW$3,BASE!$G:$G,PRODUTIVIDADE!$B6)))</f>
        <v>38</v>
      </c>
      <c r="BY6" s="18">
        <f>IF($B6="","",IF(COUNTIF(BASE!$A:$A,PRODUTIVIDADE!BW$3)=0,"",SUMIFS(BASE!$P:$P,BASE!$A:$A,PRODUTIVIDADE!BW$3,BASE!$G:$G,PRODUTIVIDADE!$B6)))</f>
        <v>0</v>
      </c>
      <c r="BZ6" s="18">
        <f>IF($B6="","",IF(COUNTIF(BASE!$A:$A,PRODUTIVIDADE!BW$3)=0,"",SUMIFS(BASE!$O:$O,BASE!$A:$A,PRODUTIVIDADE!BW$3,BASE!$G:$G,PRODUTIVIDADE!$B6)))</f>
        <v>8.3333333333333339E-4</v>
      </c>
      <c r="CA6" s="32">
        <f>IFERROR(BY6*BW6,0)</f>
        <v>0</v>
      </c>
      <c r="CB6" s="32">
        <f>IFERROR(BZ6*BX6,0)</f>
        <v>3.1666666666666669E-2</v>
      </c>
      <c r="CC6" s="33">
        <f>IF($B6="","",IF(COUNTIF(BASE!$A:$A,PRODUTIVIDADE!CC$3)=0,"",SUMIFS(BASE!$M:$M,BASE!$A:$A,PRODUTIVIDADE!CC$3,BASE!$G:$G,PRODUTIVIDADE!$B6)))</f>
        <v>0</v>
      </c>
      <c r="CD6" s="33">
        <f>IF($B6="","",IF(COUNTIF(BASE!$A:$A,PRODUTIVIDADE!CC$3)=0,"",SUMIFS(BASE!$N:$N,BASE!$A:$A,PRODUTIVIDADE!CC$3,BASE!$G:$G,PRODUTIVIDADE!$B6)))</f>
        <v>42</v>
      </c>
      <c r="CE6" s="28">
        <f>IF($B6="","",IF(COUNTIF(BASE!$A:$A,PRODUTIVIDADE!CC$3)=0,"",SUMIFS(BASE!$P:$P,BASE!$A:$A,PRODUTIVIDADE!CC$3,BASE!$G:$G,PRODUTIVIDADE!$B6)))</f>
        <v>0</v>
      </c>
      <c r="CF6" s="28">
        <f>IF($B6="","",IF(COUNTIF(BASE!$A:$A,PRODUTIVIDADE!CC$3)=0,"",SUMIFS(BASE!$O:$O,BASE!$A:$A,PRODUTIVIDADE!CC$3,BASE!$G:$G,PRODUTIVIDADE!$B6)))</f>
        <v>6.9444444444444447E-4</v>
      </c>
      <c r="CG6" s="32">
        <f>IFERROR(CE6*CC6,0)</f>
        <v>0</v>
      </c>
      <c r="CH6" s="32">
        <f>IFERROR(CF6*CD6,0)</f>
        <v>2.9166666666666667E-2</v>
      </c>
      <c r="CI6" s="15">
        <f>IF($B6="","",IF(COUNTIF(BASE!$A:$A,PRODUTIVIDADE!CI$3)=0,"",SUMIFS(BASE!$M:$M,BASE!$A:$A,PRODUTIVIDADE!CI$3,BASE!$G:$G,PRODUTIVIDADE!$B6)))</f>
        <v>0</v>
      </c>
      <c r="CJ6" s="15">
        <f>IF($B6="","",IF(COUNTIF(BASE!$A:$A,PRODUTIVIDADE!CI$3)=0,"",SUMIFS(BASE!$N:$N,BASE!$A:$A,PRODUTIVIDADE!CI$3,BASE!$G:$G,PRODUTIVIDADE!$B6)))</f>
        <v>90</v>
      </c>
      <c r="CK6" s="18">
        <f>IF($B6="","",IF(COUNTIF(BASE!$A:$A,PRODUTIVIDADE!CI$3)=0,"",SUMIFS(BASE!$P:$P,BASE!$A:$A,PRODUTIVIDADE!CI$3,BASE!$G:$G,PRODUTIVIDADE!$B6)))</f>
        <v>0</v>
      </c>
      <c r="CL6" s="18">
        <f>IF($B6="","",IF(COUNTIF(BASE!$A:$A,PRODUTIVIDADE!CI$3)=0,"",SUMIFS(BASE!$O:$O,BASE!$A:$A,PRODUTIVIDADE!CI$3,BASE!$G:$G,PRODUTIVIDADE!$B6)))</f>
        <v>6.8287037037037025E-4</v>
      </c>
      <c r="CM6" s="32">
        <f>IFERROR(CK6*CI6,0)</f>
        <v>0</v>
      </c>
      <c r="CN6" s="32">
        <f>IFERROR(CL6*CJ6,0)</f>
        <v>6.1458333333333323E-2</v>
      </c>
      <c r="CO6" s="33">
        <f>IF($B6="","",IF(COUNTIF(BASE!$A:$A,PRODUTIVIDADE!CO$3)=0,"",SUMIFS(BASE!$M:$M,BASE!$A:$A,PRODUTIVIDADE!CO$3,BASE!$G:$G,PRODUTIVIDADE!$B6)))</f>
        <v>0</v>
      </c>
      <c r="CP6" s="33">
        <f>IF($B6="","",IF(COUNTIF(BASE!$A:$A,PRODUTIVIDADE!CO$3)=0,"",SUMIFS(BASE!$N:$N,BASE!$A:$A,PRODUTIVIDADE!CO$3,BASE!$G:$G,PRODUTIVIDADE!$B6)))</f>
        <v>0</v>
      </c>
      <c r="CQ6" s="28">
        <f>IF($B6="","",IF(COUNTIF(BASE!$A:$A,PRODUTIVIDADE!CO$3)=0,"",SUMIFS(BASE!$P:$P,BASE!$A:$A,PRODUTIVIDADE!CO$3,BASE!$G:$G,PRODUTIVIDADE!$B6)))</f>
        <v>0</v>
      </c>
      <c r="CR6" s="28">
        <f>IF($B6="","",IF(COUNTIF(BASE!$A:$A,PRODUTIVIDADE!CO$3)=0,"",SUMIFS(BASE!$O:$O,BASE!$A:$A,PRODUTIVIDADE!CO$3,BASE!$G:$G,PRODUTIVIDADE!$B6)))</f>
        <v>0</v>
      </c>
      <c r="CS6" s="32">
        <f>IFERROR(CQ6*CO6,0)</f>
        <v>0</v>
      </c>
      <c r="CT6" s="32">
        <f>IFERROR(CR6*CP6,0)</f>
        <v>0</v>
      </c>
      <c r="CU6" s="15">
        <f>IF($B6="","",IF(COUNTIF(BASE!$A:$A,PRODUTIVIDADE!CU$3)=0,"",SUMIFS(BASE!$M:$M,BASE!$A:$A,PRODUTIVIDADE!CU$3,BASE!$G:$G,PRODUTIVIDADE!$B6)))</f>
        <v>0</v>
      </c>
      <c r="CV6" s="15">
        <f>IF($B6="","",IF(COUNTIF(BASE!$A:$A,PRODUTIVIDADE!CU$3)=0,"",SUMIFS(BASE!$N:$N,BASE!$A:$A,PRODUTIVIDADE!CU$3,BASE!$G:$G,PRODUTIVIDADE!$B6)))</f>
        <v>76</v>
      </c>
      <c r="CW6" s="18">
        <f>IF($B6="","",IF(COUNTIF(BASE!$A:$A,PRODUTIVIDADE!CU$3)=0,"",SUMIFS(BASE!$P:$P,BASE!$A:$A,PRODUTIVIDADE!CU$3,BASE!$G:$G,PRODUTIVIDADE!$B6)))</f>
        <v>0</v>
      </c>
      <c r="CX6" s="18">
        <f>IF($B6="","",IF(COUNTIF(BASE!$A:$A,PRODUTIVIDADE!CU$3)=0,"",SUMIFS(BASE!$O:$O,BASE!$A:$A,PRODUTIVIDADE!CU$3,BASE!$G:$G,PRODUTIVIDADE!$B6)))</f>
        <v>6.9444444444444447E-4</v>
      </c>
      <c r="CY6" s="32">
        <f>IFERROR(CW6*CU6,0)</f>
        <v>0</v>
      </c>
      <c r="CZ6" s="32">
        <f>IFERROR(CX6*CV6,0)</f>
        <v>5.2777777777777778E-2</v>
      </c>
      <c r="DA6" s="33">
        <f>IF($B6="","",IF(COUNTIF(BASE!$A:$A,PRODUTIVIDADE!DA$3)=0,"",SUMIFS(BASE!$M:$M,BASE!$A:$A,PRODUTIVIDADE!DA$3,BASE!$G:$G,PRODUTIVIDADE!$B6)))</f>
        <v>0</v>
      </c>
      <c r="DB6" s="33">
        <f>IF($B6="","",IF(COUNTIF(BASE!$A:$A,PRODUTIVIDADE!DA$3)=0,"",SUMIFS(BASE!$N:$N,BASE!$A:$A,PRODUTIVIDADE!DA$3,BASE!$G:$G,PRODUTIVIDADE!$B6)))</f>
        <v>59</v>
      </c>
      <c r="DC6" s="28">
        <f>IF($B6="","",IF(COUNTIF(BASE!$A:$A,PRODUTIVIDADE!DA$3)=0,"",SUMIFS(BASE!$P:$P,BASE!$A:$A,PRODUTIVIDADE!DA$3,BASE!$G:$G,PRODUTIVIDADE!$B6)))</f>
        <v>0</v>
      </c>
      <c r="DD6" s="28">
        <f>IF($B6="","",IF(COUNTIF(BASE!$A:$A,PRODUTIVIDADE!DA$3)=0,"",SUMIFS(BASE!$O:$O,BASE!$A:$A,PRODUTIVIDADE!DA$3,BASE!$G:$G,PRODUTIVIDADE!$B6)))</f>
        <v>7.5231481481481471E-4</v>
      </c>
      <c r="DE6" s="32">
        <f>IFERROR(DC6*DA6,0)</f>
        <v>0</v>
      </c>
      <c r="DF6" s="32">
        <f>IFERROR(DD6*DB6,0)</f>
        <v>4.4386574074074064E-2</v>
      </c>
      <c r="DG6" s="15">
        <f>IF($B6="","",IF(COUNTIF(BASE!$A:$A,PRODUTIVIDADE!DG$3)=0,"",SUMIFS(BASE!$M:$M,BASE!$A:$A,PRODUTIVIDADE!DG$3,BASE!$G:$G,PRODUTIVIDADE!$B6)))</f>
        <v>0</v>
      </c>
      <c r="DH6" s="15">
        <f>IF($B6="","",IF(COUNTIF(BASE!$A:$A,PRODUTIVIDADE!DG$3)=0,"",SUMIFS(BASE!$N:$N,BASE!$A:$A,PRODUTIVIDADE!DG$3,BASE!$G:$G,PRODUTIVIDADE!$B6)))</f>
        <v>63</v>
      </c>
      <c r="DI6" s="18">
        <f>IF($B6="","",IF(COUNTIF(BASE!$A:$A,PRODUTIVIDADE!DG$3)=0,"",SUMIFS(BASE!$P:$P,BASE!$A:$A,PRODUTIVIDADE!DG$3,BASE!$G:$G,PRODUTIVIDADE!$B6)))</f>
        <v>0</v>
      </c>
      <c r="DJ6" s="18">
        <f>IF($B6="","",IF(COUNTIF(BASE!$A:$A,PRODUTIVIDADE!DG$3)=0,"",SUMIFS(BASE!$O:$O,BASE!$A:$A,PRODUTIVIDADE!DG$3,BASE!$G:$G,PRODUTIVIDADE!$B6)))</f>
        <v>7.0601851851851847E-4</v>
      </c>
      <c r="DK6" s="32">
        <f>IFERROR(DI6*DG6,0)</f>
        <v>0</v>
      </c>
      <c r="DL6" s="32">
        <f>IFERROR(DJ6*DH6,0)</f>
        <v>4.4479166666666667E-2</v>
      </c>
      <c r="DM6" s="33">
        <f>IF($B6="","",IF(COUNTIF(BASE!$A:$A,PRODUTIVIDADE!DM$3)=0,"",SUMIFS(BASE!$M:$M,BASE!$A:$A,PRODUTIVIDADE!DM$3,BASE!$G:$G,PRODUTIVIDADE!$B6)))</f>
        <v>0</v>
      </c>
      <c r="DN6" s="33">
        <f>IF($B6="","",IF(COUNTIF(BASE!$A:$A,PRODUTIVIDADE!DM$3)=0,"",SUMIFS(BASE!$N:$N,BASE!$A:$A,PRODUTIVIDADE!DM$3,BASE!$G:$G,PRODUTIVIDADE!$B6)))</f>
        <v>53</v>
      </c>
      <c r="DO6" s="28">
        <f>IF($B6="","",IF(COUNTIF(BASE!$A:$A,PRODUTIVIDADE!DM$3)=0,"",SUMIFS(BASE!$P:$P,BASE!$A:$A,PRODUTIVIDADE!DM$3,BASE!$G:$G,PRODUTIVIDADE!$B6)))</f>
        <v>0</v>
      </c>
      <c r="DP6" s="28">
        <f>IF($B6="","",IF(COUNTIF(BASE!$A:$A,PRODUTIVIDADE!DM$3)=0,"",SUMIFS(BASE!$O:$O,BASE!$A:$A,PRODUTIVIDADE!DM$3,BASE!$G:$G,PRODUTIVIDADE!$B6)))</f>
        <v>7.5231481481481471E-4</v>
      </c>
      <c r="DQ6" s="32">
        <f>IFERROR(DO6*DM6,0)</f>
        <v>0</v>
      </c>
      <c r="DR6" s="32">
        <f>IFERROR(DP6*DN6,0)</f>
        <v>3.9872685185185178E-2</v>
      </c>
      <c r="DS6" s="15">
        <f>IF($B6="","",IF(COUNTIF(BASE!$A:$A,PRODUTIVIDADE!DS$3)=0,"",SUMIFS(BASE!$M:$M,BASE!$A:$A,PRODUTIVIDADE!DS$3,BASE!$G:$G,PRODUTIVIDADE!$B6)))</f>
        <v>0</v>
      </c>
      <c r="DT6" s="15">
        <f>IF($B6="","",IF(COUNTIF(BASE!$A:$A,PRODUTIVIDADE!DS$3)=0,"",SUMIFS(BASE!$N:$N,BASE!$A:$A,PRODUTIVIDADE!DS$3,BASE!$G:$G,PRODUTIVIDADE!$B6)))</f>
        <v>60</v>
      </c>
      <c r="DU6" s="18">
        <f>IF($B6="","",IF(COUNTIF(BASE!$A:$A,PRODUTIVIDADE!DS$3)=0,"",SUMIFS(BASE!$P:$P,BASE!$A:$A,PRODUTIVIDADE!DS$3,BASE!$G:$G,PRODUTIVIDADE!$B6)))</f>
        <v>0</v>
      </c>
      <c r="DV6" s="18">
        <f>IF($B6="","",IF(COUNTIF(BASE!$A:$A,PRODUTIVIDADE!DS$3)=0,"",SUMIFS(BASE!$O:$O,BASE!$A:$A,PRODUTIVIDADE!DS$3,BASE!$G:$G,PRODUTIVIDADE!$B6)))</f>
        <v>5.7870370370370378E-4</v>
      </c>
      <c r="DW6" s="32">
        <f>IFERROR(DU6*DS6,0)</f>
        <v>0</v>
      </c>
      <c r="DX6" s="32">
        <f>IFERROR(DV6*DT6,0)</f>
        <v>3.4722222222222224E-2</v>
      </c>
      <c r="DY6" s="33">
        <f>IF($B6="","",IF(COUNTIF(BASE!$A:$A,PRODUTIVIDADE!DY$3)=0,"",SUMIFS(BASE!$M:$M,BASE!$A:$A,PRODUTIVIDADE!DY$3,BASE!$G:$G,PRODUTIVIDADE!$B6)))</f>
        <v>0</v>
      </c>
      <c r="DZ6" s="33">
        <f>IF($B6="","",IF(COUNTIF(BASE!$A:$A,PRODUTIVIDADE!DY$3)=0,"",SUMIFS(BASE!$N:$N,BASE!$A:$A,PRODUTIVIDADE!DY$3,BASE!$G:$G,PRODUTIVIDADE!$B6)))</f>
        <v>70</v>
      </c>
      <c r="EA6" s="28">
        <f>IF($B6="","",IF(COUNTIF(BASE!$A:$A,PRODUTIVIDADE!DY$3)=0,"",SUMIFS(BASE!$P:$P,BASE!$A:$A,PRODUTIVIDADE!DY$3,BASE!$G:$G,PRODUTIVIDADE!$B6)))</f>
        <v>0</v>
      </c>
      <c r="EB6" s="28">
        <f>IF($B6="","",IF(COUNTIF(BASE!$A:$A,PRODUTIVIDADE!DY$3)=0,"",SUMIFS(BASE!$O:$O,BASE!$A:$A,PRODUTIVIDADE!DY$3,BASE!$G:$G,PRODUTIVIDADE!$B6)))</f>
        <v>7.407407407407407E-4</v>
      </c>
      <c r="EC6" s="32">
        <f>IFERROR(EA6*DY6,0)</f>
        <v>0</v>
      </c>
      <c r="ED6" s="32">
        <f>IFERROR(EB6*DZ6,0)</f>
        <v>5.185185185185185E-2</v>
      </c>
      <c r="EE6" s="15">
        <f>IF($B6="","",IF(COUNTIF(BASE!$A:$A,PRODUTIVIDADE!EE$3)=0,"",SUMIFS(BASE!$M:$M,BASE!$A:$A,PRODUTIVIDADE!EE$3,BASE!$G:$G,PRODUTIVIDADE!$B6)))</f>
        <v>0</v>
      </c>
      <c r="EF6" s="15">
        <f>IF($B6="","",IF(COUNTIF(BASE!$A:$A,PRODUTIVIDADE!EE$3)=0,"",SUMIFS(BASE!$N:$N,BASE!$A:$A,PRODUTIVIDADE!EE$3,BASE!$G:$G,PRODUTIVIDADE!$B6)))</f>
        <v>0</v>
      </c>
      <c r="EG6" s="18">
        <f>IF($B6="","",IF(COUNTIF(BASE!$A:$A,PRODUTIVIDADE!EE$3)=0,"",SUMIFS(BASE!$P:$P,BASE!$A:$A,PRODUTIVIDADE!EE$3,BASE!$G:$G,PRODUTIVIDADE!$B6)))</f>
        <v>0</v>
      </c>
      <c r="EH6" s="18">
        <f>IF($B6="","",IF(COUNTIF(BASE!$A:$A,PRODUTIVIDADE!EE$3)=0,"",SUMIFS(BASE!$O:$O,BASE!$A:$A,PRODUTIVIDADE!EE$3,BASE!$G:$G,PRODUTIVIDADE!$B6)))</f>
        <v>0</v>
      </c>
      <c r="EI6" s="32">
        <f>IFERROR(EG6*EE6,0)</f>
        <v>0</v>
      </c>
      <c r="EJ6" s="32">
        <f>IFERROR(EH6*EF6,0)</f>
        <v>0</v>
      </c>
      <c r="EK6" s="33">
        <f>IF($B6="","",IF(COUNTIF(BASE!$A:$A,PRODUTIVIDADE!EK$3)=0,"",SUMIFS(BASE!$M:$M,BASE!$A:$A,PRODUTIVIDADE!EK$3,BASE!$G:$G,PRODUTIVIDADE!$B6)))</f>
        <v>0</v>
      </c>
      <c r="EL6" s="33">
        <f>IF($B6="","",IF(COUNTIF(BASE!$A:$A,PRODUTIVIDADE!EK$3)=0,"",SUMIFS(BASE!$N:$N,BASE!$A:$A,PRODUTIVIDADE!EK$3,BASE!$G:$G,PRODUTIVIDADE!$B6)))</f>
        <v>69</v>
      </c>
      <c r="EM6" s="28">
        <f>IF($B6="","",IF(COUNTIF(BASE!$A:$A,PRODUTIVIDADE!EK$3)=0,"",SUMIFS(BASE!$P:$P,BASE!$A:$A,PRODUTIVIDADE!EK$3,BASE!$G:$G,PRODUTIVIDADE!$B6)))</f>
        <v>0</v>
      </c>
      <c r="EN6" s="28">
        <f>IF($B6="","",IF(COUNTIF(BASE!$A:$A,PRODUTIVIDADE!EK$3)=0,"",SUMIFS(BASE!$O:$O,BASE!$A:$A,PRODUTIVIDADE!EK$3,BASE!$G:$G,PRODUTIVIDADE!$B6)))</f>
        <v>6.134259259259259E-4</v>
      </c>
      <c r="EO6" s="32">
        <f>IFERROR(EM6*EK6,0)</f>
        <v>0</v>
      </c>
      <c r="EP6" s="32">
        <f>IFERROR(EN6*EL6,0)</f>
        <v>4.2326388888888886E-2</v>
      </c>
      <c r="EQ6" s="15">
        <f>IF($B6="","",IF(COUNTIF(BASE!$A:$A,PRODUTIVIDADE!EQ$3)=0,"",SUMIFS(BASE!$M:$M,BASE!$A:$A,PRODUTIVIDADE!EQ$3,BASE!$G:$G,PRODUTIVIDADE!$B6)))</f>
        <v>0</v>
      </c>
      <c r="ER6" s="15">
        <f>IF($B6="","",IF(COUNTIF(BASE!$A:$A,PRODUTIVIDADE!EQ$3)=0,"",SUMIFS(BASE!$N:$N,BASE!$A:$A,PRODUTIVIDADE!EQ$3,BASE!$G:$G,PRODUTIVIDADE!$B6)))</f>
        <v>59</v>
      </c>
      <c r="ES6" s="18">
        <f>IF($B6="","",IF(COUNTIF(BASE!$A:$A,PRODUTIVIDADE!EQ$3)=0,"",SUMIFS(BASE!$P:$P,BASE!$A:$A,PRODUTIVIDADE!EQ$3,BASE!$G:$G,PRODUTIVIDADE!$B6)))</f>
        <v>0</v>
      </c>
      <c r="ET6" s="18">
        <f>IF($B6="","",IF(COUNTIF(BASE!$A:$A,PRODUTIVIDADE!EQ$3)=0,"",SUMIFS(BASE!$O:$O,BASE!$A:$A,PRODUTIVIDADE!EQ$3,BASE!$G:$G,PRODUTIVIDADE!$B6)))</f>
        <v>6.9444444444444447E-4</v>
      </c>
      <c r="EU6" s="32">
        <f>IFERROR(ES6*EQ6,0)</f>
        <v>0</v>
      </c>
      <c r="EV6" s="32">
        <f>IFERROR(ET6*ER6,0)</f>
        <v>4.0972222222222222E-2</v>
      </c>
      <c r="EW6" s="33">
        <f>IF($B6="","",IF(COUNTIF(BASE!$A:$A,PRODUTIVIDADE!EW$3)=0,"",SUMIFS(BASE!$M:$M,BASE!$A:$A,PRODUTIVIDADE!EW$3,BASE!$G:$G,PRODUTIVIDADE!$B6)))</f>
        <v>0</v>
      </c>
      <c r="EX6" s="33">
        <f>IF($B6="","",IF(COUNTIF(BASE!$A:$A,PRODUTIVIDADE!EW$3)=0,"",SUMIFS(BASE!$N:$N,BASE!$A:$A,PRODUTIVIDADE!EW$3,BASE!$G:$G,PRODUTIVIDADE!$B6)))</f>
        <v>49</v>
      </c>
      <c r="EY6" s="28">
        <f>IF($B6="","",IF(COUNTIF(BASE!$A:$A,PRODUTIVIDADE!EW$3)=0,"",SUMIFS(BASE!$P:$P,BASE!$A:$A,PRODUTIVIDADE!EW$3,BASE!$G:$G,PRODUTIVIDADE!$B6)))</f>
        <v>0</v>
      </c>
      <c r="EZ6" s="28">
        <f>IF($B6="","",IF(COUNTIF(BASE!$A:$A,PRODUTIVIDADE!EW$3)=0,"",SUMIFS(BASE!$O:$O,BASE!$A:$A,PRODUTIVIDADE!EW$3,BASE!$G:$G,PRODUTIVIDADE!$B6)))</f>
        <v>9.0277777777777784E-4</v>
      </c>
      <c r="FA6" s="32">
        <f>IFERROR(EY6*EW6,0)</f>
        <v>0</v>
      </c>
      <c r="FB6" s="32">
        <f>IFERROR(EZ6*EX6,0)</f>
        <v>4.4236111111111115E-2</v>
      </c>
      <c r="FC6" s="15">
        <f>IF($B6="","",IF(COUNTIF(BASE!$A:$A,PRODUTIVIDADE!FC$3)=0,"",SUMIFS(BASE!$M:$M,BASE!$A:$A,PRODUTIVIDADE!FC$3,BASE!$G:$G,PRODUTIVIDADE!$B6)))</f>
        <v>0</v>
      </c>
      <c r="FD6" s="15">
        <f>IF($B6="","",IF(COUNTIF(BASE!$A:$A,PRODUTIVIDADE!FC$3)=0,"",SUMIFS(BASE!$N:$N,BASE!$A:$A,PRODUTIVIDADE!FC$3,BASE!$G:$G,PRODUTIVIDADE!$B6)))</f>
        <v>64</v>
      </c>
      <c r="FE6" s="18">
        <f>IF($B6="","",IF(COUNTIF(BASE!$A:$A,PRODUTIVIDADE!FC$3)=0,"",SUMIFS(BASE!$P:$P,BASE!$A:$A,PRODUTIVIDADE!FC$3,BASE!$G:$G,PRODUTIVIDADE!$B6)))</f>
        <v>0</v>
      </c>
      <c r="FF6" s="18">
        <f>IF($B6="","",IF(COUNTIF(BASE!$A:$A,PRODUTIVIDADE!FC$3)=0,"",SUMIFS(BASE!$O:$O,BASE!$A:$A,PRODUTIVIDADE!FC$3,BASE!$G:$G,PRODUTIVIDADE!$B6)))</f>
        <v>6.5972222222222213E-4</v>
      </c>
      <c r="FG6" s="32">
        <f>IFERROR(FE6*FC6,0)</f>
        <v>0</v>
      </c>
      <c r="FH6" s="32">
        <f>IFERROR(FF6*FD6,0)</f>
        <v>4.2222222222222217E-2</v>
      </c>
      <c r="FI6" s="33">
        <f>IF($B6="","",IF(COUNTIF(BASE!$A:$A,PRODUTIVIDADE!FI$3)=0,"",SUMIFS(BASE!$M:$M,BASE!$A:$A,PRODUTIVIDADE!FI$3,BASE!$G:$G,PRODUTIVIDADE!$B6)))</f>
        <v>0</v>
      </c>
      <c r="FJ6" s="33">
        <f>IF($B6="","",IF(COUNTIF(BASE!$A:$A,PRODUTIVIDADE!FI$3)=0,"",SUMIFS(BASE!$N:$N,BASE!$A:$A,PRODUTIVIDADE!FI$3,BASE!$G:$G,PRODUTIVIDADE!$B6)))</f>
        <v>40</v>
      </c>
      <c r="FK6" s="28">
        <f>IF($B6="","",IF(COUNTIF(BASE!$A:$A,PRODUTIVIDADE!FI$3)=0,"",SUMIFS(BASE!$P:$P,BASE!$A:$A,PRODUTIVIDADE!FI$3,BASE!$G:$G,PRODUTIVIDADE!$B6)))</f>
        <v>0</v>
      </c>
      <c r="FL6" s="28">
        <f>IF($B6="","",IF(COUNTIF(BASE!$A:$A,PRODUTIVIDADE!FI$3)=0,"",SUMIFS(BASE!$O:$O,BASE!$A:$A,PRODUTIVIDADE!FI$3,BASE!$G:$G,PRODUTIVIDADE!$B6)))</f>
        <v>7.6388888888888893E-4</v>
      </c>
      <c r="FM6" s="32">
        <f>IFERROR(FK6*FI6,0)</f>
        <v>0</v>
      </c>
      <c r="FN6" s="32">
        <f>IFERROR(FL6*FJ6,0)</f>
        <v>3.0555555555555558E-2</v>
      </c>
      <c r="FO6" s="15">
        <f>IF($B6="","",IF(COUNTIF(BASE!$A:$A,PRODUTIVIDADE!FO$3)=0,"",SUMIFS(BASE!$M:$M,BASE!$A:$A,PRODUTIVIDADE!FO$3,BASE!$G:$G,PRODUTIVIDADE!$B6)))</f>
        <v>0</v>
      </c>
      <c r="FP6" s="15">
        <f>IF($B6="","",IF(COUNTIF(BASE!$A:$A,PRODUTIVIDADE!FO$3)=0,"",SUMIFS(BASE!$N:$N,BASE!$A:$A,PRODUTIVIDADE!FO$3,BASE!$G:$G,PRODUTIVIDADE!$B6)))</f>
        <v>73</v>
      </c>
      <c r="FQ6" s="18">
        <f>IF($B6="","",IF(COUNTIF(BASE!$A:$A,PRODUTIVIDADE!FO$3)=0,"",SUMIFS(BASE!$P:$P,BASE!$A:$A,PRODUTIVIDADE!FO$3,BASE!$G:$G,PRODUTIVIDADE!$B6)))</f>
        <v>0</v>
      </c>
      <c r="FR6" s="18">
        <f>IF($B6="","",IF(COUNTIF(BASE!$A:$A,PRODUTIVIDADE!FO$3)=0,"",SUMIFS(BASE!$O:$O,BASE!$A:$A,PRODUTIVIDADE!FO$3,BASE!$G:$G,PRODUTIVIDADE!$B6)))</f>
        <v>6.2500000000000001E-4</v>
      </c>
      <c r="FS6" s="32">
        <f>IFERROR(FQ6*FO6,0)</f>
        <v>0</v>
      </c>
      <c r="FT6" s="32">
        <f>IFERROR(FR6*FP6,0)</f>
        <v>4.5624999999999999E-2</v>
      </c>
      <c r="FU6" s="33">
        <f>IF($B6="","",IF(COUNTIF(BASE!$A:$A,PRODUTIVIDADE!FU$3)=0,"",SUMIFS(BASE!$M:$M,BASE!$A:$A,PRODUTIVIDADE!FU$3,BASE!$G:$G,PRODUTIVIDADE!$B6)))</f>
        <v>0</v>
      </c>
      <c r="FV6" s="33">
        <f>IF($B6="","",IF(COUNTIF(BASE!$A:$A,PRODUTIVIDADE!FU$3)=0,"",SUMIFS(BASE!$N:$N,BASE!$A:$A,PRODUTIVIDADE!FU$3,BASE!$G:$G,PRODUTIVIDADE!$B6)))</f>
        <v>0</v>
      </c>
      <c r="FW6" s="28">
        <f>IF($B6="","",IF(COUNTIF(BASE!$A:$A,PRODUTIVIDADE!FU$3)=0,"",SUMIFS(BASE!$P:$P,BASE!$A:$A,PRODUTIVIDADE!FU$3,BASE!$G:$G,PRODUTIVIDADE!$B6)))</f>
        <v>0</v>
      </c>
      <c r="FX6" s="28">
        <f>IF($B6="","",IF(COUNTIF(BASE!$A:$A,PRODUTIVIDADE!FU$3)=0,"",SUMIFS(BASE!$O:$O,BASE!$A:$A,PRODUTIVIDADE!FU$3,BASE!$G:$G,PRODUTIVIDADE!$B6)))</f>
        <v>0</v>
      </c>
      <c r="FY6" s="32">
        <f>IFERROR(FW6*FU6,0)</f>
        <v>0</v>
      </c>
      <c r="FZ6" s="32">
        <f>IFERROR(FX6*FV6,0)</f>
        <v>0</v>
      </c>
      <c r="GA6" s="15">
        <f>IF($B6="","",IF(COUNTIF(BASE!$A:$A,PRODUTIVIDADE!GA$3)=0,"",SUMIFS(BASE!$M:$M,BASE!$A:$A,PRODUTIVIDADE!GA$3,BASE!$G:$G,PRODUTIVIDADE!$B6)))</f>
        <v>0</v>
      </c>
      <c r="GB6" s="15">
        <f>IF($B6="","",IF(COUNTIF(BASE!$A:$A,PRODUTIVIDADE!GA$3)=0,"",SUMIFS(BASE!$N:$N,BASE!$A:$A,PRODUTIVIDADE!GA$3,BASE!$G:$G,PRODUTIVIDADE!$B6)))</f>
        <v>80</v>
      </c>
      <c r="GC6" s="18">
        <f>IF($B6="","",IF(COUNTIF(BASE!$A:$A,PRODUTIVIDADE!GA$3)=0,"",SUMIFS(BASE!$P:$P,BASE!$A:$A,PRODUTIVIDADE!GA$3,BASE!$G:$G,PRODUTIVIDADE!$B6)))</f>
        <v>0</v>
      </c>
      <c r="GD6" s="18">
        <f>IF($B6="","",IF(COUNTIF(BASE!$A:$A,PRODUTIVIDADE!GA$3)=0,"",SUMIFS(BASE!$O:$O,BASE!$A:$A,PRODUTIVIDADE!GA$3,BASE!$G:$G,PRODUTIVIDADE!$B6)))</f>
        <v>6.4814814814814813E-4</v>
      </c>
      <c r="GE6" s="32">
        <f>IFERROR(GC6*GA6,0)</f>
        <v>0</v>
      </c>
      <c r="GF6" s="32">
        <f>IFERROR(GD6*GB6,0)</f>
        <v>5.185185185185185E-2</v>
      </c>
      <c r="GG6" s="33">
        <f>IF($B6="","",IF(COUNTIF(BASE!$A:$A,PRODUTIVIDADE!GG$3)=0,"",SUMIFS(BASE!$M:$M,BASE!$A:$A,PRODUTIVIDADE!GG$3,BASE!$G:$G,PRODUTIVIDADE!$B6)))</f>
        <v>0</v>
      </c>
      <c r="GH6" s="33">
        <f>IF($B6="","",IF(COUNTIF(BASE!$A:$A,PRODUTIVIDADE!GG$3)=0,"",SUMIFS(BASE!$N:$N,BASE!$A:$A,PRODUTIVIDADE!GG$3,BASE!$G:$G,PRODUTIVIDADE!$B6)))</f>
        <v>66</v>
      </c>
      <c r="GI6" s="28">
        <f>IF($B6="","",IF(COUNTIF(BASE!$A:$A,PRODUTIVIDADE!GG$3)=0,"",SUMIFS(BASE!$P:$P,BASE!$A:$A,PRODUTIVIDADE!GG$3,BASE!$G:$G,PRODUTIVIDADE!$B6)))</f>
        <v>0</v>
      </c>
      <c r="GJ6" s="28">
        <f>IF($B6="","",IF(COUNTIF(BASE!$A:$A,PRODUTIVIDADE!GG$3)=0,"",SUMIFS(BASE!$O:$O,BASE!$A:$A,PRODUTIVIDADE!GG$3,BASE!$G:$G,PRODUTIVIDADE!$B6)))</f>
        <v>7.0601851851851847E-4</v>
      </c>
      <c r="GK6" s="32">
        <f>IFERROR(GI6*GG6,0)</f>
        <v>0</v>
      </c>
      <c r="GL6" s="32">
        <f>IFERROR(GJ6*GH6,0)</f>
        <v>4.659722222222222E-2</v>
      </c>
      <c r="GM6" s="15">
        <f>IF($B6="","",IF(COUNTIF(BASE!$A:$A,PRODUTIVIDADE!GM$3)=0,"",SUMIFS(BASE!$M:$M,BASE!$A:$A,PRODUTIVIDADE!GM$3,BASE!$G:$G,PRODUTIVIDADE!$B6)))</f>
        <v>0</v>
      </c>
      <c r="GN6" s="15">
        <f>IF($B6="","",IF(COUNTIF(BASE!$A:$A,PRODUTIVIDADE!GM$3)=0,"",SUMIFS(BASE!$N:$N,BASE!$A:$A,PRODUTIVIDADE!GM$3,BASE!$G:$G,PRODUTIVIDADE!$B6)))</f>
        <v>61</v>
      </c>
      <c r="GO6" s="18">
        <f>IF($B6="","",IF(COUNTIF(BASE!$A:$A,PRODUTIVIDADE!GM$3)=0,"",SUMIFS(BASE!$P:$P,BASE!$A:$A,PRODUTIVIDADE!GM$3,BASE!$G:$G,PRODUTIVIDADE!$B6)))</f>
        <v>0</v>
      </c>
      <c r="GP6" s="18">
        <f>IF($B6="","",IF(COUNTIF(BASE!$A:$A,PRODUTIVIDADE!GM$3)=0,"",SUMIFS(BASE!$O:$O,BASE!$A:$A,PRODUTIVIDADE!GM$3,BASE!$G:$G,PRODUTIVIDADE!$B6)))</f>
        <v>7.6388888888888893E-4</v>
      </c>
      <c r="GQ6" s="32">
        <f>IFERROR(GO6*GM6,0)</f>
        <v>0</v>
      </c>
      <c r="GR6" s="32">
        <f>IFERROR(GP6*GN6,0)</f>
        <v>4.6597222222222227E-2</v>
      </c>
    </row>
    <row r="7" spans="2:200" s="8" customFormat="1" hidden="1" x14ac:dyDescent="0.25">
      <c r="B7" s="50">
        <v>91314</v>
      </c>
      <c r="C7" s="16" t="str">
        <f>IF($B7="","",VLOOKUP($B7,EQUIPE!$B:$E,2,0))</f>
        <v>MARIANE DOS SANTOS OLIVEIRA</v>
      </c>
      <c r="D7" s="16" t="str">
        <f>IF($B7="","",VLOOKUP($B7,EQUIPE!$B:$F,5,0))</f>
        <v>ULTRAGAZ BO</v>
      </c>
      <c r="E7" s="18">
        <f>IF($B7="","",VLOOKUP($B7,EQUIPE!$B:$E,3,0))</f>
        <v>0.26388888888888884</v>
      </c>
      <c r="F7" s="16" t="str">
        <f>IF($B7="","",VLOOKUP($B7,EQUIPE!$B:$E,4,0))</f>
        <v>DANIELA PEREZ</v>
      </c>
      <c r="H7" s="22">
        <f t="shared" si="0"/>
        <v>0</v>
      </c>
      <c r="I7" s="22">
        <f t="shared" si="0"/>
        <v>2102</v>
      </c>
      <c r="J7" s="18">
        <f t="shared" ref="J7:J65" si="3">IF($B7="","",IF(H7=0,0,SUMIF($O$4:$GR$4,"MED REC",$O7:$GR7)/H7))</f>
        <v>0</v>
      </c>
      <c r="K7" s="18">
        <f t="shared" ref="K7:K65" si="4">IF($B7="","",IF(I7=0,0,SUMIF($O$4:$GR$4,"MED ATI",$O7:$GR7)/I7))</f>
        <v>5.9407156323783349E-4</v>
      </c>
      <c r="L7" s="32">
        <f t="shared" ref="L7:L65" si="5">IFERROR(J7*H7,0)</f>
        <v>0</v>
      </c>
      <c r="M7" s="32">
        <f t="shared" ref="M7:M65" si="6">IFERROR(K7*I7,0)</f>
        <v>1.248738425925926</v>
      </c>
      <c r="O7" s="15">
        <f>IF($B7="","",IF(COUNTIF(BASE!$A:$A,PRODUTIVIDADE!O$3)=0,"",SUMIFS(BASE!$M:$M,BASE!$A:$A,PRODUTIVIDADE!O$3,BASE!$G:$G,PRODUTIVIDADE!$B7)))</f>
        <v>0</v>
      </c>
      <c r="P7" s="15">
        <f>IF($B7="","",IF(COUNTIF(BASE!$A:$A,PRODUTIVIDADE!O$3)=0,"",SUMIFS(BASE!$N:$N,BASE!$A:$A,PRODUTIVIDADE!O$3,BASE!$G:$G,PRODUTIVIDADE!$B7)))</f>
        <v>0</v>
      </c>
      <c r="Q7" s="18">
        <f>IF($B7="","",IF(COUNTIF(BASE!$A:$A,PRODUTIVIDADE!O$3)=0,"",SUMIFS(BASE!$P:$P,BASE!$A:$A,PRODUTIVIDADE!O$3,BASE!$G:$G,PRODUTIVIDADE!$B7)))</f>
        <v>0</v>
      </c>
      <c r="R7" s="18">
        <f>IF($B7="","",IF(COUNTIF(BASE!$A:$A,PRODUTIVIDADE!O$3)=0,"",SUMIFS(BASE!$O:$O,BASE!$A:$A,PRODUTIVIDADE!O$3,BASE!$G:$G,PRODUTIVIDADE!$B7)))</f>
        <v>0</v>
      </c>
      <c r="S7" s="32">
        <f t="shared" ref="S7:S65" si="7">IFERROR(Q7*O7,0)</f>
        <v>0</v>
      </c>
      <c r="T7" s="32">
        <f t="shared" ref="T7:T65" si="8">IFERROR(R7*P7,0)</f>
        <v>0</v>
      </c>
      <c r="U7" s="33">
        <f>IF($B7="","",IF(COUNTIF(BASE!$A:$A,PRODUTIVIDADE!U$3)=0,"",SUMIFS(BASE!$M:$M,BASE!$A:$A,PRODUTIVIDADE!U$3,BASE!$G:$G,PRODUTIVIDADE!$B7)))</f>
        <v>0</v>
      </c>
      <c r="V7" s="33">
        <f>IF($B7="","",IF(COUNTIF(BASE!$A:$A,PRODUTIVIDADE!U$3)=0,"",SUMIFS(BASE!$N:$N,BASE!$A:$A,PRODUTIVIDADE!U$3,BASE!$G:$G,PRODUTIVIDADE!$B7)))</f>
        <v>80</v>
      </c>
      <c r="W7" s="28">
        <f>IF($B7="","",IF(COUNTIF(BASE!$A:$A,PRODUTIVIDADE!U$3)=0,"",SUMIFS(BASE!$P:$P,BASE!$A:$A,PRODUTIVIDADE!U$3,BASE!$G:$G,PRODUTIVIDADE!$B7)))</f>
        <v>0</v>
      </c>
      <c r="X7" s="28">
        <f>IF($B7="","",IF(COUNTIF(BASE!$A:$A,PRODUTIVIDADE!U$3)=0,"",SUMIFS(BASE!$O:$O,BASE!$A:$A,PRODUTIVIDADE!U$3,BASE!$G:$G,PRODUTIVIDADE!$B7)))</f>
        <v>6.9444444444444447E-4</v>
      </c>
      <c r="Y7" s="32">
        <f t="shared" ref="Y7:Y65" si="9">IFERROR(W7*U7,0)</f>
        <v>0</v>
      </c>
      <c r="Z7" s="32">
        <f t="shared" ref="Z7:Z65" si="10">IFERROR(X7*V7,0)</f>
        <v>5.5555555555555559E-2</v>
      </c>
      <c r="AA7" s="15">
        <f>IF($B7="","",IF(COUNTIF(BASE!$A:$A,PRODUTIVIDADE!AA$3)=0,"",SUMIFS(BASE!$M:$M,BASE!$A:$A,PRODUTIVIDADE!AA$3,BASE!$G:$G,PRODUTIVIDADE!$B7)))</f>
        <v>0</v>
      </c>
      <c r="AB7" s="15">
        <f>IF($B7="","",IF(COUNTIF(BASE!$A:$A,PRODUTIVIDADE!AA$3)=0,"",SUMIFS(BASE!$N:$N,BASE!$A:$A,PRODUTIVIDADE!AA$3,BASE!$G:$G,PRODUTIVIDADE!$B7)))</f>
        <v>110</v>
      </c>
      <c r="AC7" s="18">
        <f>IF($B7="","",IF(COUNTIF(BASE!$A:$A,PRODUTIVIDADE!AA$3)=0,"",SUMIFS(BASE!$P:$P,BASE!$A:$A,PRODUTIVIDADE!AA$3,BASE!$G:$G,PRODUTIVIDADE!$B7)))</f>
        <v>0</v>
      </c>
      <c r="AD7" s="18">
        <f>IF($B7="","",IF(COUNTIF(BASE!$A:$A,PRODUTIVIDADE!AA$3)=0,"",SUMIFS(BASE!$O:$O,BASE!$A:$A,PRODUTIVIDADE!AA$3,BASE!$G:$G,PRODUTIVIDADE!$B7)))</f>
        <v>6.7129629629629625E-4</v>
      </c>
      <c r="AE7" s="32">
        <f t="shared" ref="AE7:AE65" si="11">IFERROR(AC7*AA7,0)</f>
        <v>0</v>
      </c>
      <c r="AF7" s="32">
        <f t="shared" ref="AF7:AF65" si="12">IFERROR(AD7*AB7,0)</f>
        <v>7.3842592592592585E-2</v>
      </c>
      <c r="AG7" s="33">
        <f>IF($B7="","",IF(COUNTIF(BASE!$A:$A,PRODUTIVIDADE!AG$3)=0,"",SUMIFS(BASE!$M:$M,BASE!$A:$A,PRODUTIVIDADE!AG$3,BASE!$G:$G,PRODUTIVIDADE!$B7)))</f>
        <v>0</v>
      </c>
      <c r="AH7" s="33">
        <f>IF($B7="","",IF(COUNTIF(BASE!$A:$A,PRODUTIVIDADE!AG$3)=0,"",SUMIFS(BASE!$N:$N,BASE!$A:$A,PRODUTIVIDADE!AG$3,BASE!$G:$G,PRODUTIVIDADE!$B7)))</f>
        <v>86</v>
      </c>
      <c r="AI7" s="28">
        <f>IF($B7="","",IF(COUNTIF(BASE!$A:$A,PRODUTIVIDADE!AG$3)=0,"",SUMIFS(BASE!$P:$P,BASE!$A:$A,PRODUTIVIDADE!AG$3,BASE!$G:$G,PRODUTIVIDADE!$B7)))</f>
        <v>0</v>
      </c>
      <c r="AJ7" s="28">
        <f>IF($B7="","",IF(COUNTIF(BASE!$A:$A,PRODUTIVIDADE!AG$3)=0,"",SUMIFS(BASE!$O:$O,BASE!$A:$A,PRODUTIVIDADE!AG$3,BASE!$G:$G,PRODUTIVIDADE!$B7)))</f>
        <v>7.6388888888888893E-4</v>
      </c>
      <c r="AK7" s="32">
        <f t="shared" ref="AK7:AK65" si="13">IFERROR(AI7*AG7,0)</f>
        <v>0</v>
      </c>
      <c r="AL7" s="32">
        <f t="shared" ref="AL7:AL65" si="14">IFERROR(AJ7*AH7,0)</f>
        <v>6.5694444444444444E-2</v>
      </c>
      <c r="AM7" s="15">
        <f>IF($B7="","",IF(COUNTIF(BASE!$A:$A,PRODUTIVIDADE!AM$3)=0,"",SUMIFS(BASE!$M:$M,BASE!$A:$A,PRODUTIVIDADE!AM$3,BASE!$G:$G,PRODUTIVIDADE!$B7)))</f>
        <v>0</v>
      </c>
      <c r="AN7" s="15">
        <f>IF($B7="","",IF(COUNTIF(BASE!$A:$A,PRODUTIVIDADE!AM$3)=0,"",SUMIFS(BASE!$N:$N,BASE!$A:$A,PRODUTIVIDADE!AM$3,BASE!$G:$G,PRODUTIVIDADE!$B7)))</f>
        <v>111</v>
      </c>
      <c r="AO7" s="18">
        <f>IF($B7="","",IF(COUNTIF(BASE!$A:$A,PRODUTIVIDADE!AM$3)=0,"",SUMIFS(BASE!$P:$P,BASE!$A:$A,PRODUTIVIDADE!AM$3,BASE!$G:$G,PRODUTIVIDADE!$B7)))</f>
        <v>0</v>
      </c>
      <c r="AP7" s="18">
        <f>IF($B7="","",IF(COUNTIF(BASE!$A:$A,PRODUTIVIDADE!AM$3)=0,"",SUMIFS(BASE!$O:$O,BASE!$A:$A,PRODUTIVIDADE!AM$3,BASE!$G:$G,PRODUTIVIDADE!$B7)))</f>
        <v>5.2083333333333333E-4</v>
      </c>
      <c r="AQ7" s="32">
        <f t="shared" ref="AQ7:AQ65" si="15">IFERROR(AO7*AM7,0)</f>
        <v>0</v>
      </c>
      <c r="AR7" s="32">
        <f t="shared" ref="AR7:AR65" si="16">IFERROR(AP7*AN7,0)</f>
        <v>5.7812499999999996E-2</v>
      </c>
      <c r="AS7" s="33">
        <f>IF($B7="","",IF(COUNTIF(BASE!$A:$A,PRODUTIVIDADE!AS$3)=0,"",SUMIFS(BASE!$M:$M,BASE!$A:$A,PRODUTIVIDADE!AS$3,BASE!$G:$G,PRODUTIVIDADE!$B7)))</f>
        <v>0</v>
      </c>
      <c r="AT7" s="33">
        <f>IF($B7="","",IF(COUNTIF(BASE!$A:$A,PRODUTIVIDADE!AS$3)=0,"",SUMIFS(BASE!$N:$N,BASE!$A:$A,PRODUTIVIDADE!AS$3,BASE!$G:$G,PRODUTIVIDADE!$B7)))</f>
        <v>119</v>
      </c>
      <c r="AU7" s="28">
        <f>IF($B7="","",IF(COUNTIF(BASE!$A:$A,PRODUTIVIDADE!AS$3)=0,"",SUMIFS(BASE!$P:$P,BASE!$A:$A,PRODUTIVIDADE!AS$3,BASE!$G:$G,PRODUTIVIDADE!$B7)))</f>
        <v>0</v>
      </c>
      <c r="AV7" s="28">
        <f>IF($B7="","",IF(COUNTIF(BASE!$A:$A,PRODUTIVIDADE!AS$3)=0,"",SUMIFS(BASE!$O:$O,BASE!$A:$A,PRODUTIVIDADE!AS$3,BASE!$G:$G,PRODUTIVIDADE!$B7)))</f>
        <v>4.8611111111111104E-4</v>
      </c>
      <c r="AW7" s="32">
        <f t="shared" ref="AW7:AW65" si="17">IFERROR(AU7*AS7,0)</f>
        <v>0</v>
      </c>
      <c r="AX7" s="32">
        <f t="shared" ref="AX7:AX65" si="18">IFERROR(AV7*AT7,0)</f>
        <v>5.7847222222222217E-2</v>
      </c>
      <c r="AY7" s="15">
        <f>IF($B7="","",IF(COUNTIF(BASE!$A:$A,PRODUTIVIDADE!AY$3)=0,"",SUMIFS(BASE!$M:$M,BASE!$A:$A,PRODUTIVIDADE!AY$3,BASE!$G:$G,PRODUTIVIDADE!$B7)))</f>
        <v>0</v>
      </c>
      <c r="AZ7" s="15">
        <f>IF($B7="","",IF(COUNTIF(BASE!$A:$A,PRODUTIVIDADE!AY$3)=0,"",SUMIFS(BASE!$N:$N,BASE!$A:$A,PRODUTIVIDADE!AY$3,BASE!$G:$G,PRODUTIVIDADE!$B7)))</f>
        <v>0</v>
      </c>
      <c r="BA7" s="18">
        <f>IF($B7="","",IF(COUNTIF(BASE!$A:$A,PRODUTIVIDADE!AY$3)=0,"",SUMIFS(BASE!$P:$P,BASE!$A:$A,PRODUTIVIDADE!AY$3,BASE!$G:$G,PRODUTIVIDADE!$B7)))</f>
        <v>0</v>
      </c>
      <c r="BB7" s="18">
        <f>IF($B7="","",IF(COUNTIF(BASE!$A:$A,PRODUTIVIDADE!AY$3)=0,"",SUMIFS(BASE!$O:$O,BASE!$A:$A,PRODUTIVIDADE!AY$3,BASE!$G:$G,PRODUTIVIDADE!$B7)))</f>
        <v>0</v>
      </c>
      <c r="BC7" s="32">
        <f t="shared" ref="BC7:BC65" si="19">IFERROR(BA7*AY7,0)</f>
        <v>0</v>
      </c>
      <c r="BD7" s="32">
        <f t="shared" ref="BD7:BD65" si="20">IFERROR(BB7*AZ7,0)</f>
        <v>0</v>
      </c>
      <c r="BE7" s="33">
        <f>IF($B7="","",IF(COUNTIF(BASE!$A:$A,PRODUTIVIDADE!BE$3)=0,"",SUMIFS(BASE!$M:$M,BASE!$A:$A,PRODUTIVIDADE!BE$3,BASE!$G:$G,PRODUTIVIDADE!$B7)))</f>
        <v>0</v>
      </c>
      <c r="BF7" s="33">
        <f>IF($B7="","",IF(COUNTIF(BASE!$A:$A,PRODUTIVIDADE!BE$3)=0,"",SUMIFS(BASE!$N:$N,BASE!$A:$A,PRODUTIVIDADE!BE$3,BASE!$G:$G,PRODUTIVIDADE!$B7)))</f>
        <v>133</v>
      </c>
      <c r="BG7" s="28">
        <f>IF($B7="","",IF(COUNTIF(BASE!$A:$A,PRODUTIVIDADE!BE$3)=0,"",SUMIFS(BASE!$P:$P,BASE!$A:$A,PRODUTIVIDADE!BE$3,BASE!$G:$G,PRODUTIVIDADE!$B7)))</f>
        <v>0</v>
      </c>
      <c r="BH7" s="28">
        <f>IF($B7="","",IF(COUNTIF(BASE!$A:$A,PRODUTIVIDADE!BE$3)=0,"",SUMIFS(BASE!$O:$O,BASE!$A:$A,PRODUTIVIDADE!BE$3,BASE!$G:$G,PRODUTIVIDADE!$B7)))</f>
        <v>6.018518518518519E-4</v>
      </c>
      <c r="BI7" s="32">
        <f t="shared" ref="BI7:BI65" si="21">IFERROR(BG7*BE7,0)</f>
        <v>0</v>
      </c>
      <c r="BJ7" s="32">
        <f t="shared" ref="BJ7:BJ65" si="22">IFERROR(BH7*BF7,0)</f>
        <v>8.0046296296296296E-2</v>
      </c>
      <c r="BK7" s="15">
        <f>IF($B7="","",IF(COUNTIF(BASE!$A:$A,PRODUTIVIDADE!BK$3)=0,"",SUMIFS(BASE!$M:$M,BASE!$A:$A,PRODUTIVIDADE!BK$3,BASE!$G:$G,PRODUTIVIDADE!$B7)))</f>
        <v>0</v>
      </c>
      <c r="BL7" s="15">
        <f>IF($B7="","",IF(COUNTIF(BASE!$A:$A,PRODUTIVIDADE!BK$3)=0,"",SUMIFS(BASE!$N:$N,BASE!$A:$A,PRODUTIVIDADE!BK$3,BASE!$G:$G,PRODUTIVIDADE!$B7)))</f>
        <v>0</v>
      </c>
      <c r="BM7" s="18">
        <f>IF($B7="","",IF(COUNTIF(BASE!$A:$A,PRODUTIVIDADE!BK$3)=0,"",SUMIFS(BASE!$P:$P,BASE!$A:$A,PRODUTIVIDADE!BK$3,BASE!$G:$G,PRODUTIVIDADE!$B7)))</f>
        <v>0</v>
      </c>
      <c r="BN7" s="18">
        <f>IF($B7="","",IF(COUNTIF(BASE!$A:$A,PRODUTIVIDADE!BK$3)=0,"",SUMIFS(BASE!$O:$O,BASE!$A:$A,PRODUTIVIDADE!BK$3,BASE!$G:$G,PRODUTIVIDADE!$B7)))</f>
        <v>0</v>
      </c>
      <c r="BO7" s="32">
        <f t="shared" ref="BO7:BO65" si="23">IFERROR(BM7*BK7,0)</f>
        <v>0</v>
      </c>
      <c r="BP7" s="32">
        <f t="shared" ref="BP7:BP65" si="24">IFERROR(BN7*BL7,0)</f>
        <v>0</v>
      </c>
      <c r="BQ7" s="33">
        <f>IF($B7="","",IF(COUNTIF(BASE!$A:$A,PRODUTIVIDADE!BQ$3)=0,"",SUMIFS(BASE!$M:$M,BASE!$A:$A,PRODUTIVIDADE!BQ$3,BASE!$G:$G,PRODUTIVIDADE!$B7)))</f>
        <v>0</v>
      </c>
      <c r="BR7" s="33">
        <f>IF($B7="","",IF(COUNTIF(BASE!$A:$A,PRODUTIVIDADE!BQ$3)=0,"",SUMIFS(BASE!$N:$N,BASE!$A:$A,PRODUTIVIDADE!BQ$3,BASE!$G:$G,PRODUTIVIDADE!$B7)))</f>
        <v>78</v>
      </c>
      <c r="BS7" s="28">
        <f>IF($B7="","",IF(COUNTIF(BASE!$A:$A,PRODUTIVIDADE!BQ$3)=0,"",SUMIFS(BASE!$P:$P,BASE!$A:$A,PRODUTIVIDADE!BQ$3,BASE!$G:$G,PRODUTIVIDADE!$B7)))</f>
        <v>0</v>
      </c>
      <c r="BT7" s="28">
        <f>IF($B7="","",IF(COUNTIF(BASE!$A:$A,PRODUTIVIDADE!BQ$3)=0,"",SUMIFS(BASE!$O:$O,BASE!$A:$A,PRODUTIVIDADE!BQ$3,BASE!$G:$G,PRODUTIVIDADE!$B7)))</f>
        <v>6.8287037037037025E-4</v>
      </c>
      <c r="BU7" s="32">
        <f t="shared" ref="BU7:BU65" si="25">IFERROR(BS7*BQ7,0)</f>
        <v>0</v>
      </c>
      <c r="BV7" s="32">
        <f t="shared" ref="BV7:BV65" si="26">IFERROR(BT7*BR7,0)</f>
        <v>5.3263888888888881E-2</v>
      </c>
      <c r="BW7" s="15">
        <f>IF($B7="","",IF(COUNTIF(BASE!$A:$A,PRODUTIVIDADE!BW$3)=0,"",SUMIFS(BASE!$M:$M,BASE!$A:$A,PRODUTIVIDADE!BW$3,BASE!$G:$G,PRODUTIVIDADE!$B7)))</f>
        <v>0</v>
      </c>
      <c r="BX7" s="15">
        <f>IF($B7="","",IF(COUNTIF(BASE!$A:$A,PRODUTIVIDADE!BW$3)=0,"",SUMIFS(BASE!$N:$N,BASE!$A:$A,PRODUTIVIDADE!BW$3,BASE!$G:$G,PRODUTIVIDADE!$B7)))</f>
        <v>70</v>
      </c>
      <c r="BY7" s="18">
        <f>IF($B7="","",IF(COUNTIF(BASE!$A:$A,PRODUTIVIDADE!BW$3)=0,"",SUMIFS(BASE!$P:$P,BASE!$A:$A,PRODUTIVIDADE!BW$3,BASE!$G:$G,PRODUTIVIDADE!$B7)))</f>
        <v>0</v>
      </c>
      <c r="BZ7" s="18">
        <f>IF($B7="","",IF(COUNTIF(BASE!$A:$A,PRODUTIVIDADE!BW$3)=0,"",SUMIFS(BASE!$O:$O,BASE!$A:$A,PRODUTIVIDADE!BW$3,BASE!$G:$G,PRODUTIVIDADE!$B7)))</f>
        <v>4.9768518518518521E-4</v>
      </c>
      <c r="CA7" s="32">
        <f t="shared" ref="CA7:CA65" si="27">IFERROR(BY7*BW7,0)</f>
        <v>0</v>
      </c>
      <c r="CB7" s="32">
        <f t="shared" ref="CB7:CB65" si="28">IFERROR(BZ7*BX7,0)</f>
        <v>3.4837962962962966E-2</v>
      </c>
      <c r="CC7" s="33">
        <f>IF($B7="","",IF(COUNTIF(BASE!$A:$A,PRODUTIVIDADE!CC$3)=0,"",SUMIFS(BASE!$M:$M,BASE!$A:$A,PRODUTIVIDADE!CC$3,BASE!$G:$G,PRODUTIVIDADE!$B7)))</f>
        <v>0</v>
      </c>
      <c r="CD7" s="33">
        <f>IF($B7="","",IF(COUNTIF(BASE!$A:$A,PRODUTIVIDADE!CC$3)=0,"",SUMIFS(BASE!$N:$N,BASE!$A:$A,PRODUTIVIDADE!CC$3,BASE!$G:$G,PRODUTIVIDADE!$B7)))</f>
        <v>69</v>
      </c>
      <c r="CE7" s="28">
        <f>IF($B7="","",IF(COUNTIF(BASE!$A:$A,PRODUTIVIDADE!CC$3)=0,"",SUMIFS(BASE!$P:$P,BASE!$A:$A,PRODUTIVIDADE!CC$3,BASE!$G:$G,PRODUTIVIDADE!$B7)))</f>
        <v>0</v>
      </c>
      <c r="CF7" s="28">
        <f>IF($B7="","",IF(COUNTIF(BASE!$A:$A,PRODUTIVIDADE!CC$3)=0,"",SUMIFS(BASE!$O:$O,BASE!$A:$A,PRODUTIVIDADE!CC$3,BASE!$G:$G,PRODUTIVIDADE!$B7)))</f>
        <v>6.3657407407407402E-4</v>
      </c>
      <c r="CG7" s="32">
        <f t="shared" ref="CG7:CG65" si="29">IFERROR(CE7*CC7,0)</f>
        <v>0</v>
      </c>
      <c r="CH7" s="32">
        <f t="shared" ref="CH7:CH65" si="30">IFERROR(CF7*CD7,0)</f>
        <v>4.3923611111111108E-2</v>
      </c>
      <c r="CI7" s="15">
        <f>IF($B7="","",IF(COUNTIF(BASE!$A:$A,PRODUTIVIDADE!CI$3)=0,"",SUMIFS(BASE!$M:$M,BASE!$A:$A,PRODUTIVIDADE!CI$3,BASE!$G:$G,PRODUTIVIDADE!$B7)))</f>
        <v>0</v>
      </c>
      <c r="CJ7" s="15">
        <f>IF($B7="","",IF(COUNTIF(BASE!$A:$A,PRODUTIVIDADE!CI$3)=0,"",SUMIFS(BASE!$N:$N,BASE!$A:$A,PRODUTIVIDADE!CI$3,BASE!$G:$G,PRODUTIVIDADE!$B7)))</f>
        <v>91</v>
      </c>
      <c r="CK7" s="18">
        <f>IF($B7="","",IF(COUNTIF(BASE!$A:$A,PRODUTIVIDADE!CI$3)=0,"",SUMIFS(BASE!$P:$P,BASE!$A:$A,PRODUTIVIDADE!CI$3,BASE!$G:$G,PRODUTIVIDADE!$B7)))</f>
        <v>0</v>
      </c>
      <c r="CL7" s="18">
        <f>IF($B7="","",IF(COUNTIF(BASE!$A:$A,PRODUTIVIDADE!CI$3)=0,"",SUMIFS(BASE!$O:$O,BASE!$A:$A,PRODUTIVIDADE!CI$3,BASE!$G:$G,PRODUTIVIDADE!$B7)))</f>
        <v>6.5972222222222213E-4</v>
      </c>
      <c r="CM7" s="32">
        <f t="shared" ref="CM7:CM65" si="31">IFERROR(CK7*CI7,0)</f>
        <v>0</v>
      </c>
      <c r="CN7" s="32">
        <f t="shared" ref="CN7:CN65" si="32">IFERROR(CL7*CJ7,0)</f>
        <v>6.0034722222222212E-2</v>
      </c>
      <c r="CO7" s="33">
        <f>IF($B7="","",IF(COUNTIF(BASE!$A:$A,PRODUTIVIDADE!CO$3)=0,"",SUMIFS(BASE!$M:$M,BASE!$A:$A,PRODUTIVIDADE!CO$3,BASE!$G:$G,PRODUTIVIDADE!$B7)))</f>
        <v>0</v>
      </c>
      <c r="CP7" s="33">
        <f>IF($B7="","",IF(COUNTIF(BASE!$A:$A,PRODUTIVIDADE!CO$3)=0,"",SUMIFS(BASE!$N:$N,BASE!$A:$A,PRODUTIVIDADE!CO$3,BASE!$G:$G,PRODUTIVIDADE!$B7)))</f>
        <v>0</v>
      </c>
      <c r="CQ7" s="28">
        <f>IF($B7="","",IF(COUNTIF(BASE!$A:$A,PRODUTIVIDADE!CO$3)=0,"",SUMIFS(BASE!$P:$P,BASE!$A:$A,PRODUTIVIDADE!CO$3,BASE!$G:$G,PRODUTIVIDADE!$B7)))</f>
        <v>0</v>
      </c>
      <c r="CR7" s="28">
        <f>IF($B7="","",IF(COUNTIF(BASE!$A:$A,PRODUTIVIDADE!CO$3)=0,"",SUMIFS(BASE!$O:$O,BASE!$A:$A,PRODUTIVIDADE!CO$3,BASE!$G:$G,PRODUTIVIDADE!$B7)))</f>
        <v>0</v>
      </c>
      <c r="CS7" s="32">
        <f t="shared" ref="CS7:CS65" si="33">IFERROR(CQ7*CO7,0)</f>
        <v>0</v>
      </c>
      <c r="CT7" s="32">
        <f t="shared" ref="CT7:CT65" si="34">IFERROR(CR7*CP7,0)</f>
        <v>0</v>
      </c>
      <c r="CU7" s="15">
        <f>IF($B7="","",IF(COUNTIF(BASE!$A:$A,PRODUTIVIDADE!CU$3)=0,"",SUMIFS(BASE!$M:$M,BASE!$A:$A,PRODUTIVIDADE!CU$3,BASE!$G:$G,PRODUTIVIDADE!$B7)))</f>
        <v>0</v>
      </c>
      <c r="CV7" s="15">
        <f>IF($B7="","",IF(COUNTIF(BASE!$A:$A,PRODUTIVIDADE!CU$3)=0,"",SUMIFS(BASE!$N:$N,BASE!$A:$A,PRODUTIVIDADE!CU$3,BASE!$G:$G,PRODUTIVIDADE!$B7)))</f>
        <v>39</v>
      </c>
      <c r="CW7" s="18">
        <f>IF($B7="","",IF(COUNTIF(BASE!$A:$A,PRODUTIVIDADE!CU$3)=0,"",SUMIFS(BASE!$P:$P,BASE!$A:$A,PRODUTIVIDADE!CU$3,BASE!$G:$G,PRODUTIVIDADE!$B7)))</f>
        <v>0</v>
      </c>
      <c r="CX7" s="18">
        <f>IF($B7="","",IF(COUNTIF(BASE!$A:$A,PRODUTIVIDADE!CU$3)=0,"",SUMIFS(BASE!$O:$O,BASE!$A:$A,PRODUTIVIDADE!CU$3,BASE!$G:$G,PRODUTIVIDADE!$B7)))</f>
        <v>4.9768518518518521E-4</v>
      </c>
      <c r="CY7" s="32">
        <f t="shared" ref="CY7:CY65" si="35">IFERROR(CW7*CU7,0)</f>
        <v>0</v>
      </c>
      <c r="CZ7" s="32">
        <f t="shared" ref="CZ7:CZ65" si="36">IFERROR(CX7*CV7,0)</f>
        <v>1.9409722222222224E-2</v>
      </c>
      <c r="DA7" s="33">
        <f>IF($B7="","",IF(COUNTIF(BASE!$A:$A,PRODUTIVIDADE!DA$3)=0,"",SUMIFS(BASE!$M:$M,BASE!$A:$A,PRODUTIVIDADE!DA$3,BASE!$G:$G,PRODUTIVIDADE!$B7)))</f>
        <v>0</v>
      </c>
      <c r="DB7" s="33">
        <f>IF($B7="","",IF(COUNTIF(BASE!$A:$A,PRODUTIVIDADE!DA$3)=0,"",SUMIFS(BASE!$N:$N,BASE!$A:$A,PRODUTIVIDADE!DA$3,BASE!$G:$G,PRODUTIVIDADE!$B7)))</f>
        <v>38</v>
      </c>
      <c r="DC7" s="28">
        <f>IF($B7="","",IF(COUNTIF(BASE!$A:$A,PRODUTIVIDADE!DA$3)=0,"",SUMIFS(BASE!$P:$P,BASE!$A:$A,PRODUTIVIDADE!DA$3,BASE!$G:$G,PRODUTIVIDADE!$B7)))</f>
        <v>0</v>
      </c>
      <c r="DD7" s="28">
        <f>IF($B7="","",IF(COUNTIF(BASE!$A:$A,PRODUTIVIDADE!DA$3)=0,"",SUMIFS(BASE!$O:$O,BASE!$A:$A,PRODUTIVIDADE!DA$3,BASE!$G:$G,PRODUTIVIDADE!$B7)))</f>
        <v>6.2500000000000001E-4</v>
      </c>
      <c r="DE7" s="32">
        <f t="shared" ref="DE7:DE65" si="37">IFERROR(DC7*DA7,0)</f>
        <v>0</v>
      </c>
      <c r="DF7" s="32">
        <f t="shared" ref="DF7:DF65" si="38">IFERROR(DD7*DB7,0)</f>
        <v>2.375E-2</v>
      </c>
      <c r="DG7" s="15">
        <f>IF($B7="","",IF(COUNTIF(BASE!$A:$A,PRODUTIVIDADE!DG$3)=0,"",SUMIFS(BASE!$M:$M,BASE!$A:$A,PRODUTIVIDADE!DG$3,BASE!$G:$G,PRODUTIVIDADE!$B7)))</f>
        <v>0</v>
      </c>
      <c r="DH7" s="15">
        <f>IF($B7="","",IF(COUNTIF(BASE!$A:$A,PRODUTIVIDADE!DG$3)=0,"",SUMIFS(BASE!$N:$N,BASE!$A:$A,PRODUTIVIDADE!DG$3,BASE!$G:$G,PRODUTIVIDADE!$B7)))</f>
        <v>128</v>
      </c>
      <c r="DI7" s="18">
        <f>IF($B7="","",IF(COUNTIF(BASE!$A:$A,PRODUTIVIDADE!DG$3)=0,"",SUMIFS(BASE!$P:$P,BASE!$A:$A,PRODUTIVIDADE!DG$3,BASE!$G:$G,PRODUTIVIDADE!$B7)))</f>
        <v>0</v>
      </c>
      <c r="DJ7" s="18">
        <f>IF($B7="","",IF(COUNTIF(BASE!$A:$A,PRODUTIVIDADE!DG$3)=0,"",SUMIFS(BASE!$O:$O,BASE!$A:$A,PRODUTIVIDADE!DG$3,BASE!$G:$G,PRODUTIVIDADE!$B7)))</f>
        <v>6.018518518518519E-4</v>
      </c>
      <c r="DK7" s="32">
        <f t="shared" ref="DK7:DK65" si="39">IFERROR(DI7*DG7,0)</f>
        <v>0</v>
      </c>
      <c r="DL7" s="32">
        <f t="shared" ref="DL7:DL65" si="40">IFERROR(DJ7*DH7,0)</f>
        <v>7.7037037037037043E-2</v>
      </c>
      <c r="DM7" s="33">
        <f>IF($B7="","",IF(COUNTIF(BASE!$A:$A,PRODUTIVIDADE!DM$3)=0,"",SUMIFS(BASE!$M:$M,BASE!$A:$A,PRODUTIVIDADE!DM$3,BASE!$G:$G,PRODUTIVIDADE!$B7)))</f>
        <v>0</v>
      </c>
      <c r="DN7" s="33">
        <f>IF($B7="","",IF(COUNTIF(BASE!$A:$A,PRODUTIVIDADE!DM$3)=0,"",SUMIFS(BASE!$N:$N,BASE!$A:$A,PRODUTIVIDADE!DM$3,BASE!$G:$G,PRODUTIVIDADE!$B7)))</f>
        <v>77</v>
      </c>
      <c r="DO7" s="28">
        <f>IF($B7="","",IF(COUNTIF(BASE!$A:$A,PRODUTIVIDADE!DM$3)=0,"",SUMIFS(BASE!$P:$P,BASE!$A:$A,PRODUTIVIDADE!DM$3,BASE!$G:$G,PRODUTIVIDADE!$B7)))</f>
        <v>0</v>
      </c>
      <c r="DP7" s="28">
        <f>IF($B7="","",IF(COUNTIF(BASE!$A:$A,PRODUTIVIDADE!DM$3)=0,"",SUMIFS(BASE!$O:$O,BASE!$A:$A,PRODUTIVIDADE!DM$3,BASE!$G:$G,PRODUTIVIDADE!$B7)))</f>
        <v>4.9768518518518521E-4</v>
      </c>
      <c r="DQ7" s="32">
        <f t="shared" ref="DQ7:DQ65" si="41">IFERROR(DO7*DM7,0)</f>
        <v>0</v>
      </c>
      <c r="DR7" s="32">
        <f t="shared" ref="DR7:DR65" si="42">IFERROR(DP7*DN7,0)</f>
        <v>3.8321759259259264E-2</v>
      </c>
      <c r="DS7" s="15">
        <f>IF($B7="","",IF(COUNTIF(BASE!$A:$A,PRODUTIVIDADE!DS$3)=0,"",SUMIFS(BASE!$M:$M,BASE!$A:$A,PRODUTIVIDADE!DS$3,BASE!$G:$G,PRODUTIVIDADE!$B7)))</f>
        <v>0</v>
      </c>
      <c r="DT7" s="15">
        <f>IF($B7="","",IF(COUNTIF(BASE!$A:$A,PRODUTIVIDADE!DS$3)=0,"",SUMIFS(BASE!$N:$N,BASE!$A:$A,PRODUTIVIDADE!DS$3,BASE!$G:$G,PRODUTIVIDADE!$B7)))</f>
        <v>64</v>
      </c>
      <c r="DU7" s="18">
        <f>IF($B7="","",IF(COUNTIF(BASE!$A:$A,PRODUTIVIDADE!DS$3)=0,"",SUMIFS(BASE!$P:$P,BASE!$A:$A,PRODUTIVIDADE!DS$3,BASE!$G:$G,PRODUTIVIDADE!$B7)))</f>
        <v>0</v>
      </c>
      <c r="DV7" s="18">
        <f>IF($B7="","",IF(COUNTIF(BASE!$A:$A,PRODUTIVIDADE!DS$3)=0,"",SUMIFS(BASE!$O:$O,BASE!$A:$A,PRODUTIVIDADE!DS$3,BASE!$G:$G,PRODUTIVIDADE!$B7)))</f>
        <v>6.2500000000000001E-4</v>
      </c>
      <c r="DW7" s="32">
        <f t="shared" ref="DW7:DW65" si="43">IFERROR(DU7*DS7,0)</f>
        <v>0</v>
      </c>
      <c r="DX7" s="32">
        <f t="shared" ref="DX7:DX65" si="44">IFERROR(DV7*DT7,0)</f>
        <v>0.04</v>
      </c>
      <c r="DY7" s="33">
        <f>IF($B7="","",IF(COUNTIF(BASE!$A:$A,PRODUTIVIDADE!DY$3)=0,"",SUMIFS(BASE!$M:$M,BASE!$A:$A,PRODUTIVIDADE!DY$3,BASE!$G:$G,PRODUTIVIDADE!$B7)))</f>
        <v>0</v>
      </c>
      <c r="DZ7" s="33">
        <f>IF($B7="","",IF(COUNTIF(BASE!$A:$A,PRODUTIVIDADE!DY$3)=0,"",SUMIFS(BASE!$N:$N,BASE!$A:$A,PRODUTIVIDADE!DY$3,BASE!$G:$G,PRODUTIVIDADE!$B7)))</f>
        <v>57</v>
      </c>
      <c r="EA7" s="28">
        <f>IF($B7="","",IF(COUNTIF(BASE!$A:$A,PRODUTIVIDADE!DY$3)=0,"",SUMIFS(BASE!$P:$P,BASE!$A:$A,PRODUTIVIDADE!DY$3,BASE!$G:$G,PRODUTIVIDADE!$B7)))</f>
        <v>0</v>
      </c>
      <c r="EB7" s="28">
        <f>IF($B7="","",IF(COUNTIF(BASE!$A:$A,PRODUTIVIDADE!DY$3)=0,"",SUMIFS(BASE!$O:$O,BASE!$A:$A,PRODUTIVIDADE!DY$3,BASE!$G:$G,PRODUTIVIDADE!$B7)))</f>
        <v>6.4814814814814813E-4</v>
      </c>
      <c r="EC7" s="32">
        <f t="shared" ref="EC7:EC65" si="45">IFERROR(EA7*DY7,0)</f>
        <v>0</v>
      </c>
      <c r="ED7" s="32">
        <f t="shared" ref="ED7:ED65" si="46">IFERROR(EB7*DZ7,0)</f>
        <v>3.6944444444444446E-2</v>
      </c>
      <c r="EE7" s="15">
        <f>IF($B7="","",IF(COUNTIF(BASE!$A:$A,PRODUTIVIDADE!EE$3)=0,"",SUMIFS(BASE!$M:$M,BASE!$A:$A,PRODUTIVIDADE!EE$3,BASE!$G:$G,PRODUTIVIDADE!$B7)))</f>
        <v>0</v>
      </c>
      <c r="EF7" s="15">
        <f>IF($B7="","",IF(COUNTIF(BASE!$A:$A,PRODUTIVIDADE!EE$3)=0,"",SUMIFS(BASE!$N:$N,BASE!$A:$A,PRODUTIVIDADE!EE$3,BASE!$G:$G,PRODUTIVIDADE!$B7)))</f>
        <v>0</v>
      </c>
      <c r="EG7" s="18">
        <f>IF($B7="","",IF(COUNTIF(BASE!$A:$A,PRODUTIVIDADE!EE$3)=0,"",SUMIFS(BASE!$P:$P,BASE!$A:$A,PRODUTIVIDADE!EE$3,BASE!$G:$G,PRODUTIVIDADE!$B7)))</f>
        <v>0</v>
      </c>
      <c r="EH7" s="18">
        <f>IF($B7="","",IF(COUNTIF(BASE!$A:$A,PRODUTIVIDADE!EE$3)=0,"",SUMIFS(BASE!$O:$O,BASE!$A:$A,PRODUTIVIDADE!EE$3,BASE!$G:$G,PRODUTIVIDADE!$B7)))</f>
        <v>0</v>
      </c>
      <c r="EI7" s="32">
        <f t="shared" ref="EI7:EI65" si="47">IFERROR(EG7*EE7,0)</f>
        <v>0</v>
      </c>
      <c r="EJ7" s="32">
        <f t="shared" ref="EJ7:EJ65" si="48">IFERROR(EH7*EF7,0)</f>
        <v>0</v>
      </c>
      <c r="EK7" s="33">
        <f>IF($B7="","",IF(COUNTIF(BASE!$A:$A,PRODUTIVIDADE!EK$3)=0,"",SUMIFS(BASE!$M:$M,BASE!$A:$A,PRODUTIVIDADE!EK$3,BASE!$G:$G,PRODUTIVIDADE!$B7)))</f>
        <v>0</v>
      </c>
      <c r="EL7" s="33">
        <f>IF($B7="","",IF(COUNTIF(BASE!$A:$A,PRODUTIVIDADE!EK$3)=0,"",SUMIFS(BASE!$N:$N,BASE!$A:$A,PRODUTIVIDADE!EK$3,BASE!$G:$G,PRODUTIVIDADE!$B7)))</f>
        <v>111</v>
      </c>
      <c r="EM7" s="28">
        <f>IF($B7="","",IF(COUNTIF(BASE!$A:$A,PRODUTIVIDADE!EK$3)=0,"",SUMIFS(BASE!$P:$P,BASE!$A:$A,PRODUTIVIDADE!EK$3,BASE!$G:$G,PRODUTIVIDADE!$B7)))</f>
        <v>0</v>
      </c>
      <c r="EN7" s="28">
        <f>IF($B7="","",IF(COUNTIF(BASE!$A:$A,PRODUTIVIDADE!EK$3)=0,"",SUMIFS(BASE!$O:$O,BASE!$A:$A,PRODUTIVIDADE!EK$3,BASE!$G:$G,PRODUTIVIDADE!$B7)))</f>
        <v>4.8611111111111104E-4</v>
      </c>
      <c r="EO7" s="32">
        <f t="shared" ref="EO7:EO65" si="49">IFERROR(EM7*EK7,0)</f>
        <v>0</v>
      </c>
      <c r="EP7" s="32">
        <f t="shared" ref="EP7:EP65" si="50">IFERROR(EN7*EL7,0)</f>
        <v>5.3958333333333323E-2</v>
      </c>
      <c r="EQ7" s="15">
        <f>IF($B7="","",IF(COUNTIF(BASE!$A:$A,PRODUTIVIDADE!EQ$3)=0,"",SUMIFS(BASE!$M:$M,BASE!$A:$A,PRODUTIVIDADE!EQ$3,BASE!$G:$G,PRODUTIVIDADE!$B7)))</f>
        <v>0</v>
      </c>
      <c r="ER7" s="15">
        <f>IF($B7="","",IF(COUNTIF(BASE!$A:$A,PRODUTIVIDADE!EQ$3)=0,"",SUMIFS(BASE!$N:$N,BASE!$A:$A,PRODUTIVIDADE!EQ$3,BASE!$G:$G,PRODUTIVIDADE!$B7)))</f>
        <v>80</v>
      </c>
      <c r="ES7" s="18">
        <f>IF($B7="","",IF(COUNTIF(BASE!$A:$A,PRODUTIVIDADE!EQ$3)=0,"",SUMIFS(BASE!$P:$P,BASE!$A:$A,PRODUTIVIDADE!EQ$3,BASE!$G:$G,PRODUTIVIDADE!$B7)))</f>
        <v>0</v>
      </c>
      <c r="ET7" s="18">
        <f>IF($B7="","",IF(COUNTIF(BASE!$A:$A,PRODUTIVIDADE!EQ$3)=0,"",SUMIFS(BASE!$O:$O,BASE!$A:$A,PRODUTIVIDADE!EQ$3,BASE!$G:$G,PRODUTIVIDADE!$B7)))</f>
        <v>6.5972222222222213E-4</v>
      </c>
      <c r="EU7" s="32">
        <f t="shared" ref="EU7:EU65" si="51">IFERROR(ES7*EQ7,0)</f>
        <v>0</v>
      </c>
      <c r="EV7" s="32">
        <f t="shared" ref="EV7:EV65" si="52">IFERROR(ET7*ER7,0)</f>
        <v>5.2777777777777771E-2</v>
      </c>
      <c r="EW7" s="33">
        <f>IF($B7="","",IF(COUNTIF(BASE!$A:$A,PRODUTIVIDADE!EW$3)=0,"",SUMIFS(BASE!$M:$M,BASE!$A:$A,PRODUTIVIDADE!EW$3,BASE!$G:$G,PRODUTIVIDADE!$B7)))</f>
        <v>0</v>
      </c>
      <c r="EX7" s="33">
        <f>IF($B7="","",IF(COUNTIF(BASE!$A:$A,PRODUTIVIDADE!EW$3)=0,"",SUMIFS(BASE!$N:$N,BASE!$A:$A,PRODUTIVIDADE!EW$3,BASE!$G:$G,PRODUTIVIDADE!$B7)))</f>
        <v>94</v>
      </c>
      <c r="EY7" s="28">
        <f>IF($B7="","",IF(COUNTIF(BASE!$A:$A,PRODUTIVIDADE!EW$3)=0,"",SUMIFS(BASE!$P:$P,BASE!$A:$A,PRODUTIVIDADE!EW$3,BASE!$G:$G,PRODUTIVIDADE!$B7)))</f>
        <v>0</v>
      </c>
      <c r="EZ7" s="28">
        <f>IF($B7="","",IF(COUNTIF(BASE!$A:$A,PRODUTIVIDADE!EW$3)=0,"",SUMIFS(BASE!$O:$O,BASE!$A:$A,PRODUTIVIDADE!EW$3,BASE!$G:$G,PRODUTIVIDADE!$B7)))</f>
        <v>5.5555555555555556E-4</v>
      </c>
      <c r="FA7" s="32">
        <f t="shared" ref="FA7:FA65" si="53">IFERROR(EY7*EW7,0)</f>
        <v>0</v>
      </c>
      <c r="FB7" s="32">
        <f t="shared" ref="FB7:FB65" si="54">IFERROR(EZ7*EX7,0)</f>
        <v>5.2222222222222225E-2</v>
      </c>
      <c r="FC7" s="15">
        <f>IF($B7="","",IF(COUNTIF(BASE!$A:$A,PRODUTIVIDADE!FC$3)=0,"",SUMIFS(BASE!$M:$M,BASE!$A:$A,PRODUTIVIDADE!FC$3,BASE!$G:$G,PRODUTIVIDADE!$B7)))</f>
        <v>0</v>
      </c>
      <c r="FD7" s="15">
        <f>IF($B7="","",IF(COUNTIF(BASE!$A:$A,PRODUTIVIDADE!FC$3)=0,"",SUMIFS(BASE!$N:$N,BASE!$A:$A,PRODUTIVIDADE!FC$3,BASE!$G:$G,PRODUTIVIDADE!$B7)))</f>
        <v>63</v>
      </c>
      <c r="FE7" s="18">
        <f>IF($B7="","",IF(COUNTIF(BASE!$A:$A,PRODUTIVIDADE!FC$3)=0,"",SUMIFS(BASE!$P:$P,BASE!$A:$A,PRODUTIVIDADE!FC$3,BASE!$G:$G,PRODUTIVIDADE!$B7)))</f>
        <v>0</v>
      </c>
      <c r="FF7" s="18">
        <f>IF($B7="","",IF(COUNTIF(BASE!$A:$A,PRODUTIVIDADE!FC$3)=0,"",SUMIFS(BASE!$O:$O,BASE!$A:$A,PRODUTIVIDADE!FC$3,BASE!$G:$G,PRODUTIVIDADE!$B7)))</f>
        <v>4.8611111111111104E-4</v>
      </c>
      <c r="FG7" s="32">
        <f t="shared" ref="FG7:FG65" si="55">IFERROR(FE7*FC7,0)</f>
        <v>0</v>
      </c>
      <c r="FH7" s="32">
        <f t="shared" ref="FH7:FH65" si="56">IFERROR(FF7*FD7,0)</f>
        <v>3.0624999999999996E-2</v>
      </c>
      <c r="FI7" s="33">
        <f>IF($B7="","",IF(COUNTIF(BASE!$A:$A,PRODUTIVIDADE!FI$3)=0,"",SUMIFS(BASE!$M:$M,BASE!$A:$A,PRODUTIVIDADE!FI$3,BASE!$G:$G,PRODUTIVIDADE!$B7)))</f>
        <v>0</v>
      </c>
      <c r="FJ7" s="33">
        <f>IF($B7="","",IF(COUNTIF(BASE!$A:$A,PRODUTIVIDADE!FI$3)=0,"",SUMIFS(BASE!$N:$N,BASE!$A:$A,PRODUTIVIDADE!FI$3,BASE!$G:$G,PRODUTIVIDADE!$B7)))</f>
        <v>0</v>
      </c>
      <c r="FK7" s="28">
        <f>IF($B7="","",IF(COUNTIF(BASE!$A:$A,PRODUTIVIDADE!FI$3)=0,"",SUMIFS(BASE!$P:$P,BASE!$A:$A,PRODUTIVIDADE!FI$3,BASE!$G:$G,PRODUTIVIDADE!$B7)))</f>
        <v>0</v>
      </c>
      <c r="FL7" s="28">
        <f>IF($B7="","",IF(COUNTIF(BASE!$A:$A,PRODUTIVIDADE!FI$3)=0,"",SUMIFS(BASE!$O:$O,BASE!$A:$A,PRODUTIVIDADE!FI$3,BASE!$G:$G,PRODUTIVIDADE!$B7)))</f>
        <v>0</v>
      </c>
      <c r="FM7" s="32">
        <f t="shared" ref="FM7:FM65" si="57">IFERROR(FK7*FI7,0)</f>
        <v>0</v>
      </c>
      <c r="FN7" s="32">
        <f t="shared" ref="FN7:FN65" si="58">IFERROR(FL7*FJ7,0)</f>
        <v>0</v>
      </c>
      <c r="FO7" s="15">
        <f>IF($B7="","",IF(COUNTIF(BASE!$A:$A,PRODUTIVIDADE!FO$3)=0,"",SUMIFS(BASE!$M:$M,BASE!$A:$A,PRODUTIVIDADE!FO$3,BASE!$G:$G,PRODUTIVIDADE!$B7)))</f>
        <v>0</v>
      </c>
      <c r="FP7" s="15">
        <f>IF($B7="","",IF(COUNTIF(BASE!$A:$A,PRODUTIVIDADE!FO$3)=0,"",SUMIFS(BASE!$N:$N,BASE!$A:$A,PRODUTIVIDADE!FO$3,BASE!$G:$G,PRODUTIVIDADE!$B7)))</f>
        <v>95</v>
      </c>
      <c r="FQ7" s="18">
        <f>IF($B7="","",IF(COUNTIF(BASE!$A:$A,PRODUTIVIDADE!FO$3)=0,"",SUMIFS(BASE!$P:$P,BASE!$A:$A,PRODUTIVIDADE!FO$3,BASE!$G:$G,PRODUTIVIDADE!$B7)))</f>
        <v>0</v>
      </c>
      <c r="FR7" s="18">
        <f>IF($B7="","",IF(COUNTIF(BASE!$A:$A,PRODUTIVIDADE!FO$3)=0,"",SUMIFS(BASE!$O:$O,BASE!$A:$A,PRODUTIVIDADE!FO$3,BASE!$G:$G,PRODUTIVIDADE!$B7)))</f>
        <v>5.0925925925925921E-4</v>
      </c>
      <c r="FS7" s="32">
        <f t="shared" ref="FS7:FS65" si="59">IFERROR(FQ7*FO7,0)</f>
        <v>0</v>
      </c>
      <c r="FT7" s="32">
        <f t="shared" ref="FT7:FT65" si="60">IFERROR(FR7*FP7,0)</f>
        <v>4.8379629629629627E-2</v>
      </c>
      <c r="FU7" s="33">
        <f>IF($B7="","",IF(COUNTIF(BASE!$A:$A,PRODUTIVIDADE!FU$3)=0,"",SUMIFS(BASE!$M:$M,BASE!$A:$A,PRODUTIVIDADE!FU$3,BASE!$G:$G,PRODUTIVIDADE!$B7)))</f>
        <v>0</v>
      </c>
      <c r="FV7" s="33">
        <f>IF($B7="","",IF(COUNTIF(BASE!$A:$A,PRODUTIVIDADE!FU$3)=0,"",SUMIFS(BASE!$N:$N,BASE!$A:$A,PRODUTIVIDADE!FU$3,BASE!$G:$G,PRODUTIVIDADE!$B7)))</f>
        <v>0</v>
      </c>
      <c r="FW7" s="28">
        <f>IF($B7="","",IF(COUNTIF(BASE!$A:$A,PRODUTIVIDADE!FU$3)=0,"",SUMIFS(BASE!$P:$P,BASE!$A:$A,PRODUTIVIDADE!FU$3,BASE!$G:$G,PRODUTIVIDADE!$B7)))</f>
        <v>0</v>
      </c>
      <c r="FX7" s="28">
        <f>IF($B7="","",IF(COUNTIF(BASE!$A:$A,PRODUTIVIDADE!FU$3)=0,"",SUMIFS(BASE!$O:$O,BASE!$A:$A,PRODUTIVIDADE!FU$3,BASE!$G:$G,PRODUTIVIDADE!$B7)))</f>
        <v>0</v>
      </c>
      <c r="FY7" s="32">
        <f t="shared" ref="FY7:FY65" si="61">IFERROR(FW7*FU7,0)</f>
        <v>0</v>
      </c>
      <c r="FZ7" s="32">
        <f t="shared" ref="FZ7:FZ65" si="62">IFERROR(FX7*FV7,0)</f>
        <v>0</v>
      </c>
      <c r="GA7" s="15">
        <f>IF($B7="","",IF(COUNTIF(BASE!$A:$A,PRODUTIVIDADE!GA$3)=0,"",SUMIFS(BASE!$M:$M,BASE!$A:$A,PRODUTIVIDADE!GA$3,BASE!$G:$G,PRODUTIVIDADE!$B7)))</f>
        <v>0</v>
      </c>
      <c r="GB7" s="15">
        <f>IF($B7="","",IF(COUNTIF(BASE!$A:$A,PRODUTIVIDADE!GA$3)=0,"",SUMIFS(BASE!$N:$N,BASE!$A:$A,PRODUTIVIDADE!GA$3,BASE!$G:$G,PRODUTIVIDADE!$B7)))</f>
        <v>88</v>
      </c>
      <c r="GC7" s="18">
        <f>IF($B7="","",IF(COUNTIF(BASE!$A:$A,PRODUTIVIDADE!GA$3)=0,"",SUMIFS(BASE!$P:$P,BASE!$A:$A,PRODUTIVIDADE!GA$3,BASE!$G:$G,PRODUTIVIDADE!$B7)))</f>
        <v>0</v>
      </c>
      <c r="GD7" s="18">
        <f>IF($B7="","",IF(COUNTIF(BASE!$A:$A,PRODUTIVIDADE!GA$3)=0,"",SUMIFS(BASE!$O:$O,BASE!$A:$A,PRODUTIVIDADE!GA$3,BASE!$G:$G,PRODUTIVIDADE!$B7)))</f>
        <v>6.018518518518519E-4</v>
      </c>
      <c r="GE7" s="32">
        <f t="shared" ref="GE7:GE65" si="63">IFERROR(GC7*GA7,0)</f>
        <v>0</v>
      </c>
      <c r="GF7" s="32">
        <f t="shared" ref="GF7:GF65" si="64">IFERROR(GD7*GB7,0)</f>
        <v>5.2962962962962969E-2</v>
      </c>
      <c r="GG7" s="33">
        <f>IF($B7="","",IF(COUNTIF(BASE!$A:$A,PRODUTIVIDADE!GG$3)=0,"",SUMIFS(BASE!$M:$M,BASE!$A:$A,PRODUTIVIDADE!GG$3,BASE!$G:$G,PRODUTIVIDADE!$B7)))</f>
        <v>0</v>
      </c>
      <c r="GH7" s="33">
        <f>IF($B7="","",IF(COUNTIF(BASE!$A:$A,PRODUTIVIDADE!GG$3)=0,"",SUMIFS(BASE!$N:$N,BASE!$A:$A,PRODUTIVIDADE!GG$3,BASE!$G:$G,PRODUTIVIDADE!$B7)))</f>
        <v>112</v>
      </c>
      <c r="GI7" s="28">
        <f>IF($B7="","",IF(COUNTIF(BASE!$A:$A,PRODUTIVIDADE!GG$3)=0,"",SUMIFS(BASE!$P:$P,BASE!$A:$A,PRODUTIVIDADE!GG$3,BASE!$G:$G,PRODUTIVIDADE!$B7)))</f>
        <v>0</v>
      </c>
      <c r="GJ7" s="28">
        <f>IF($B7="","",IF(COUNTIF(BASE!$A:$A,PRODUTIVIDADE!GG$3)=0,"",SUMIFS(BASE!$O:$O,BASE!$A:$A,PRODUTIVIDADE!GG$3,BASE!$G:$G,PRODUTIVIDADE!$B7)))</f>
        <v>6.5972222222222213E-4</v>
      </c>
      <c r="GK7" s="32">
        <f t="shared" ref="GK7:GK65" si="65">IFERROR(GI7*GG7,0)</f>
        <v>0</v>
      </c>
      <c r="GL7" s="32">
        <f t="shared" ref="GL7:GL65" si="66">IFERROR(GJ7*GH7,0)</f>
        <v>7.3888888888888879E-2</v>
      </c>
      <c r="GM7" s="15">
        <f>IF($B7="","",IF(COUNTIF(BASE!$A:$A,PRODUTIVIDADE!GM$3)=0,"",SUMIFS(BASE!$M:$M,BASE!$A:$A,PRODUTIVIDADE!GM$3,BASE!$G:$G,PRODUTIVIDADE!$B7)))</f>
        <v>0</v>
      </c>
      <c r="GN7" s="15">
        <f>IF($B7="","",IF(COUNTIF(BASE!$A:$A,PRODUTIVIDADE!GM$3)=0,"",SUMIFS(BASE!$N:$N,BASE!$A:$A,PRODUTIVIDADE!GM$3,BASE!$G:$G,PRODUTIVIDADE!$B7)))</f>
        <v>109</v>
      </c>
      <c r="GO7" s="18">
        <f>IF($B7="","",IF(COUNTIF(BASE!$A:$A,PRODUTIVIDADE!GM$3)=0,"",SUMIFS(BASE!$P:$P,BASE!$A:$A,PRODUTIVIDADE!GM$3,BASE!$G:$G,PRODUTIVIDADE!$B7)))</f>
        <v>0</v>
      </c>
      <c r="GP7" s="18">
        <f>IF($B7="","",IF(COUNTIF(BASE!$A:$A,PRODUTIVIDADE!GM$3)=0,"",SUMIFS(BASE!$O:$O,BASE!$A:$A,PRODUTIVIDADE!GM$3,BASE!$G:$G,PRODUTIVIDADE!$B7)))</f>
        <v>6.018518518518519E-4</v>
      </c>
      <c r="GQ7" s="32">
        <f t="shared" ref="GQ7:GQ65" si="67">IFERROR(GO7*GM7,0)</f>
        <v>0</v>
      </c>
      <c r="GR7" s="32">
        <f t="shared" ref="GR7:GR65" si="68">IFERROR(GP7*GN7,0)</f>
        <v>6.5601851851851856E-2</v>
      </c>
    </row>
    <row r="8" spans="2:200" s="8" customFormat="1" hidden="1" x14ac:dyDescent="0.25">
      <c r="B8" s="50">
        <v>91154</v>
      </c>
      <c r="C8" s="16" t="str">
        <f>IF($B8="","",VLOOKUP($B8,EQUIPE!$B:$E,2,0))</f>
        <v>MONIQUE OLIVEIRA SANTANA</v>
      </c>
      <c r="D8" s="16" t="str">
        <f>IF($B8="","",VLOOKUP($B8,EQUIPE!$B:$F,5,0))</f>
        <v>ULTRAGAZ BO</v>
      </c>
      <c r="E8" s="18">
        <f>IF($B8="","",VLOOKUP($B8,EQUIPE!$B:$E,3,0))</f>
        <v>0.26388888888888895</v>
      </c>
      <c r="F8" s="16" t="str">
        <f>IF($B8="","",VLOOKUP($B8,EQUIPE!$B:$E,4,0))</f>
        <v>DANIELA PEREZ</v>
      </c>
      <c r="H8" s="22">
        <f t="shared" si="0"/>
        <v>0</v>
      </c>
      <c r="I8" s="22">
        <f t="shared" si="0"/>
        <v>1310</v>
      </c>
      <c r="J8" s="18">
        <f t="shared" si="3"/>
        <v>0</v>
      </c>
      <c r="K8" s="18">
        <f t="shared" si="4"/>
        <v>7.9285057958722099E-4</v>
      </c>
      <c r="L8" s="32">
        <f t="shared" si="5"/>
        <v>0</v>
      </c>
      <c r="M8" s="32">
        <f t="shared" si="6"/>
        <v>1.0386342592592595</v>
      </c>
      <c r="O8" s="15">
        <f>IF($B8="","",IF(COUNTIF(BASE!$A:$A,PRODUTIVIDADE!O$3)=0,"",SUMIFS(BASE!$M:$M,BASE!$A:$A,PRODUTIVIDADE!O$3,BASE!$G:$G,PRODUTIVIDADE!$B8)))</f>
        <v>0</v>
      </c>
      <c r="P8" s="15">
        <f>IF($B8="","",IF(COUNTIF(BASE!$A:$A,PRODUTIVIDADE!O$3)=0,"",SUMIFS(BASE!$N:$N,BASE!$A:$A,PRODUTIVIDADE!O$3,BASE!$G:$G,PRODUTIVIDADE!$B8)))</f>
        <v>0</v>
      </c>
      <c r="Q8" s="18">
        <f>IF($B8="","",IF(COUNTIF(BASE!$A:$A,PRODUTIVIDADE!O$3)=0,"",SUMIFS(BASE!$P:$P,BASE!$A:$A,PRODUTIVIDADE!O$3,BASE!$G:$G,PRODUTIVIDADE!$B8)))</f>
        <v>0</v>
      </c>
      <c r="R8" s="18">
        <f>IF($B8="","",IF(COUNTIF(BASE!$A:$A,PRODUTIVIDADE!O$3)=0,"",SUMIFS(BASE!$O:$O,BASE!$A:$A,PRODUTIVIDADE!O$3,BASE!$G:$G,PRODUTIVIDADE!$B8)))</f>
        <v>0</v>
      </c>
      <c r="S8" s="32">
        <f t="shared" si="7"/>
        <v>0</v>
      </c>
      <c r="T8" s="32">
        <f t="shared" si="8"/>
        <v>0</v>
      </c>
      <c r="U8" s="33">
        <f>IF($B8="","",IF(COUNTIF(BASE!$A:$A,PRODUTIVIDADE!U$3)=0,"",SUMIFS(BASE!$M:$M,BASE!$A:$A,PRODUTIVIDADE!U$3,BASE!$G:$G,PRODUTIVIDADE!$B8)))</f>
        <v>0</v>
      </c>
      <c r="V8" s="33">
        <f>IF($B8="","",IF(COUNTIF(BASE!$A:$A,PRODUTIVIDADE!U$3)=0,"",SUMIFS(BASE!$N:$N,BASE!$A:$A,PRODUTIVIDADE!U$3,BASE!$G:$G,PRODUTIVIDADE!$B8)))</f>
        <v>0</v>
      </c>
      <c r="W8" s="28">
        <f>IF($B8="","",IF(COUNTIF(BASE!$A:$A,PRODUTIVIDADE!U$3)=0,"",SUMIFS(BASE!$P:$P,BASE!$A:$A,PRODUTIVIDADE!U$3,BASE!$G:$G,PRODUTIVIDADE!$B8)))</f>
        <v>0</v>
      </c>
      <c r="X8" s="28">
        <f>IF($B8="","",IF(COUNTIF(BASE!$A:$A,PRODUTIVIDADE!U$3)=0,"",SUMIFS(BASE!$O:$O,BASE!$A:$A,PRODUTIVIDADE!U$3,BASE!$G:$G,PRODUTIVIDADE!$B8)))</f>
        <v>0</v>
      </c>
      <c r="Y8" s="32">
        <f t="shared" si="9"/>
        <v>0</v>
      </c>
      <c r="Z8" s="32">
        <f t="shared" si="10"/>
        <v>0</v>
      </c>
      <c r="AA8" s="15">
        <f>IF($B8="","",IF(COUNTIF(BASE!$A:$A,PRODUTIVIDADE!AA$3)=0,"",SUMIFS(BASE!$M:$M,BASE!$A:$A,PRODUTIVIDADE!AA$3,BASE!$G:$G,PRODUTIVIDADE!$B8)))</f>
        <v>0</v>
      </c>
      <c r="AB8" s="15">
        <f>IF($B8="","",IF(COUNTIF(BASE!$A:$A,PRODUTIVIDADE!AA$3)=0,"",SUMIFS(BASE!$N:$N,BASE!$A:$A,PRODUTIVIDADE!AA$3,BASE!$G:$G,PRODUTIVIDADE!$B8)))</f>
        <v>0</v>
      </c>
      <c r="AC8" s="18">
        <f>IF($B8="","",IF(COUNTIF(BASE!$A:$A,PRODUTIVIDADE!AA$3)=0,"",SUMIFS(BASE!$P:$P,BASE!$A:$A,PRODUTIVIDADE!AA$3,BASE!$G:$G,PRODUTIVIDADE!$B8)))</f>
        <v>0</v>
      </c>
      <c r="AD8" s="18">
        <f>IF($B8="","",IF(COUNTIF(BASE!$A:$A,PRODUTIVIDADE!AA$3)=0,"",SUMIFS(BASE!$O:$O,BASE!$A:$A,PRODUTIVIDADE!AA$3,BASE!$G:$G,PRODUTIVIDADE!$B8)))</f>
        <v>0</v>
      </c>
      <c r="AE8" s="32">
        <f t="shared" si="11"/>
        <v>0</v>
      </c>
      <c r="AF8" s="32">
        <f t="shared" si="12"/>
        <v>0</v>
      </c>
      <c r="AG8" s="33">
        <f>IF($B8="","",IF(COUNTIF(BASE!$A:$A,PRODUTIVIDADE!AG$3)=0,"",SUMIFS(BASE!$M:$M,BASE!$A:$A,PRODUTIVIDADE!AG$3,BASE!$G:$G,PRODUTIVIDADE!$B8)))</f>
        <v>0</v>
      </c>
      <c r="AH8" s="33">
        <f>IF($B8="","",IF(COUNTIF(BASE!$A:$A,PRODUTIVIDADE!AG$3)=0,"",SUMIFS(BASE!$N:$N,BASE!$A:$A,PRODUTIVIDADE!AG$3,BASE!$G:$G,PRODUTIVIDADE!$B8)))</f>
        <v>0</v>
      </c>
      <c r="AI8" s="28">
        <f>IF($B8="","",IF(COUNTIF(BASE!$A:$A,PRODUTIVIDADE!AG$3)=0,"",SUMIFS(BASE!$P:$P,BASE!$A:$A,PRODUTIVIDADE!AG$3,BASE!$G:$G,PRODUTIVIDADE!$B8)))</f>
        <v>0</v>
      </c>
      <c r="AJ8" s="28">
        <f>IF($B8="","",IF(COUNTIF(BASE!$A:$A,PRODUTIVIDADE!AG$3)=0,"",SUMIFS(BASE!$O:$O,BASE!$A:$A,PRODUTIVIDADE!AG$3,BASE!$G:$G,PRODUTIVIDADE!$B8)))</f>
        <v>0</v>
      </c>
      <c r="AK8" s="32">
        <f t="shared" si="13"/>
        <v>0</v>
      </c>
      <c r="AL8" s="32">
        <f t="shared" si="14"/>
        <v>0</v>
      </c>
      <c r="AM8" s="15">
        <f>IF($B8="","",IF(COUNTIF(BASE!$A:$A,PRODUTIVIDADE!AM$3)=0,"",SUMIFS(BASE!$M:$M,BASE!$A:$A,PRODUTIVIDADE!AM$3,BASE!$G:$G,PRODUTIVIDADE!$B8)))</f>
        <v>0</v>
      </c>
      <c r="AN8" s="15">
        <f>IF($B8="","",IF(COUNTIF(BASE!$A:$A,PRODUTIVIDADE!AM$3)=0,"",SUMIFS(BASE!$N:$N,BASE!$A:$A,PRODUTIVIDADE!AM$3,BASE!$G:$G,PRODUTIVIDADE!$B8)))</f>
        <v>0</v>
      </c>
      <c r="AO8" s="18">
        <f>IF($B8="","",IF(COUNTIF(BASE!$A:$A,PRODUTIVIDADE!AM$3)=0,"",SUMIFS(BASE!$P:$P,BASE!$A:$A,PRODUTIVIDADE!AM$3,BASE!$G:$G,PRODUTIVIDADE!$B8)))</f>
        <v>0</v>
      </c>
      <c r="AP8" s="18">
        <f>IF($B8="","",IF(COUNTIF(BASE!$A:$A,PRODUTIVIDADE!AM$3)=0,"",SUMIFS(BASE!$O:$O,BASE!$A:$A,PRODUTIVIDADE!AM$3,BASE!$G:$G,PRODUTIVIDADE!$B8)))</f>
        <v>0</v>
      </c>
      <c r="AQ8" s="32">
        <f t="shared" si="15"/>
        <v>0</v>
      </c>
      <c r="AR8" s="32">
        <f t="shared" si="16"/>
        <v>0</v>
      </c>
      <c r="AS8" s="33">
        <f>IF($B8="","",IF(COUNTIF(BASE!$A:$A,PRODUTIVIDADE!AS$3)=0,"",SUMIFS(BASE!$M:$M,BASE!$A:$A,PRODUTIVIDADE!AS$3,BASE!$G:$G,PRODUTIVIDADE!$B8)))</f>
        <v>0</v>
      </c>
      <c r="AT8" s="33">
        <f>IF($B8="","",IF(COUNTIF(BASE!$A:$A,PRODUTIVIDADE!AS$3)=0,"",SUMIFS(BASE!$N:$N,BASE!$A:$A,PRODUTIVIDADE!AS$3,BASE!$G:$G,PRODUTIVIDADE!$B8)))</f>
        <v>0</v>
      </c>
      <c r="AU8" s="28">
        <f>IF($B8="","",IF(COUNTIF(BASE!$A:$A,PRODUTIVIDADE!AS$3)=0,"",SUMIFS(BASE!$P:$P,BASE!$A:$A,PRODUTIVIDADE!AS$3,BASE!$G:$G,PRODUTIVIDADE!$B8)))</f>
        <v>0</v>
      </c>
      <c r="AV8" s="28">
        <f>IF($B8="","",IF(COUNTIF(BASE!$A:$A,PRODUTIVIDADE!AS$3)=0,"",SUMIFS(BASE!$O:$O,BASE!$A:$A,PRODUTIVIDADE!AS$3,BASE!$G:$G,PRODUTIVIDADE!$B8)))</f>
        <v>0</v>
      </c>
      <c r="AW8" s="32">
        <f t="shared" si="17"/>
        <v>0</v>
      </c>
      <c r="AX8" s="32">
        <f t="shared" si="18"/>
        <v>0</v>
      </c>
      <c r="AY8" s="15">
        <f>IF($B8="","",IF(COUNTIF(BASE!$A:$A,PRODUTIVIDADE!AY$3)=0,"",SUMIFS(BASE!$M:$M,BASE!$A:$A,PRODUTIVIDADE!AY$3,BASE!$G:$G,PRODUTIVIDADE!$B8)))</f>
        <v>0</v>
      </c>
      <c r="AZ8" s="15">
        <f>IF($B8="","",IF(COUNTIF(BASE!$A:$A,PRODUTIVIDADE!AY$3)=0,"",SUMIFS(BASE!$N:$N,BASE!$A:$A,PRODUTIVIDADE!AY$3,BASE!$G:$G,PRODUTIVIDADE!$B8)))</f>
        <v>0</v>
      </c>
      <c r="BA8" s="18">
        <f>IF($B8="","",IF(COUNTIF(BASE!$A:$A,PRODUTIVIDADE!AY$3)=0,"",SUMIFS(BASE!$P:$P,BASE!$A:$A,PRODUTIVIDADE!AY$3,BASE!$G:$G,PRODUTIVIDADE!$B8)))</f>
        <v>0</v>
      </c>
      <c r="BB8" s="18">
        <f>IF($B8="","",IF(COUNTIF(BASE!$A:$A,PRODUTIVIDADE!AY$3)=0,"",SUMIFS(BASE!$O:$O,BASE!$A:$A,PRODUTIVIDADE!AY$3,BASE!$G:$G,PRODUTIVIDADE!$B8)))</f>
        <v>0</v>
      </c>
      <c r="BC8" s="32">
        <f t="shared" si="19"/>
        <v>0</v>
      </c>
      <c r="BD8" s="32">
        <f t="shared" si="20"/>
        <v>0</v>
      </c>
      <c r="BE8" s="33">
        <f>IF($B8="","",IF(COUNTIF(BASE!$A:$A,PRODUTIVIDADE!BE$3)=0,"",SUMIFS(BASE!$M:$M,BASE!$A:$A,PRODUTIVIDADE!BE$3,BASE!$G:$G,PRODUTIVIDADE!$B8)))</f>
        <v>0</v>
      </c>
      <c r="BF8" s="33">
        <f>IF($B8="","",IF(COUNTIF(BASE!$A:$A,PRODUTIVIDADE!BE$3)=0,"",SUMIFS(BASE!$N:$N,BASE!$A:$A,PRODUTIVIDADE!BE$3,BASE!$G:$G,PRODUTIVIDADE!$B8)))</f>
        <v>0</v>
      </c>
      <c r="BG8" s="28">
        <f>IF($B8="","",IF(COUNTIF(BASE!$A:$A,PRODUTIVIDADE!BE$3)=0,"",SUMIFS(BASE!$P:$P,BASE!$A:$A,PRODUTIVIDADE!BE$3,BASE!$G:$G,PRODUTIVIDADE!$B8)))</f>
        <v>0</v>
      </c>
      <c r="BH8" s="28">
        <f>IF($B8="","",IF(COUNTIF(BASE!$A:$A,PRODUTIVIDADE!BE$3)=0,"",SUMIFS(BASE!$O:$O,BASE!$A:$A,PRODUTIVIDADE!BE$3,BASE!$G:$G,PRODUTIVIDADE!$B8)))</f>
        <v>0</v>
      </c>
      <c r="BI8" s="32">
        <f t="shared" si="21"/>
        <v>0</v>
      </c>
      <c r="BJ8" s="32">
        <f t="shared" si="22"/>
        <v>0</v>
      </c>
      <c r="BK8" s="15">
        <f>IF($B8="","",IF(COUNTIF(BASE!$A:$A,PRODUTIVIDADE!BK$3)=0,"",SUMIFS(BASE!$M:$M,BASE!$A:$A,PRODUTIVIDADE!BK$3,BASE!$G:$G,PRODUTIVIDADE!$B8)))</f>
        <v>0</v>
      </c>
      <c r="BL8" s="15">
        <f>IF($B8="","",IF(COUNTIF(BASE!$A:$A,PRODUTIVIDADE!BK$3)=0,"",SUMIFS(BASE!$N:$N,BASE!$A:$A,PRODUTIVIDADE!BK$3,BASE!$G:$G,PRODUTIVIDADE!$B8)))</f>
        <v>12</v>
      </c>
      <c r="BM8" s="18">
        <f>IF($B8="","",IF(COUNTIF(BASE!$A:$A,PRODUTIVIDADE!BK$3)=0,"",SUMIFS(BASE!$P:$P,BASE!$A:$A,PRODUTIVIDADE!BK$3,BASE!$G:$G,PRODUTIVIDADE!$B8)))</f>
        <v>0</v>
      </c>
      <c r="BN8" s="18">
        <f>IF($B8="","",IF(COUNTIF(BASE!$A:$A,PRODUTIVIDADE!BK$3)=0,"",SUMIFS(BASE!$O:$O,BASE!$A:$A,PRODUTIVIDADE!BK$3,BASE!$G:$G,PRODUTIVIDADE!$B8)))</f>
        <v>7.291666666666667E-4</v>
      </c>
      <c r="BO8" s="32">
        <f t="shared" si="23"/>
        <v>0</v>
      </c>
      <c r="BP8" s="32">
        <f t="shared" si="24"/>
        <v>8.7500000000000008E-3</v>
      </c>
      <c r="BQ8" s="33">
        <f>IF($B8="","",IF(COUNTIF(BASE!$A:$A,PRODUTIVIDADE!BQ$3)=0,"",SUMIFS(BASE!$M:$M,BASE!$A:$A,PRODUTIVIDADE!BQ$3,BASE!$G:$G,PRODUTIVIDADE!$B8)))</f>
        <v>0</v>
      </c>
      <c r="BR8" s="33">
        <f>IF($B8="","",IF(COUNTIF(BASE!$A:$A,PRODUTIVIDADE!BQ$3)=0,"",SUMIFS(BASE!$N:$N,BASE!$A:$A,PRODUTIVIDADE!BQ$3,BASE!$G:$G,PRODUTIVIDADE!$B8)))</f>
        <v>55</v>
      </c>
      <c r="BS8" s="28">
        <f>IF($B8="","",IF(COUNTIF(BASE!$A:$A,PRODUTIVIDADE!BQ$3)=0,"",SUMIFS(BASE!$P:$P,BASE!$A:$A,PRODUTIVIDADE!BQ$3,BASE!$G:$G,PRODUTIVIDADE!$B8)))</f>
        <v>0</v>
      </c>
      <c r="BT8" s="28">
        <f>IF($B8="","",IF(COUNTIF(BASE!$A:$A,PRODUTIVIDADE!BQ$3)=0,"",SUMIFS(BASE!$O:$O,BASE!$A:$A,PRODUTIVIDADE!BQ$3,BASE!$G:$G,PRODUTIVIDADE!$B8)))</f>
        <v>8.564814814814815E-4</v>
      </c>
      <c r="BU8" s="32">
        <f t="shared" si="25"/>
        <v>0</v>
      </c>
      <c r="BV8" s="32">
        <f t="shared" si="26"/>
        <v>4.7106481481481485E-2</v>
      </c>
      <c r="BW8" s="15">
        <f>IF($B8="","",IF(COUNTIF(BASE!$A:$A,PRODUTIVIDADE!BW$3)=0,"",SUMIFS(BASE!$M:$M,BASE!$A:$A,PRODUTIVIDADE!BW$3,BASE!$G:$G,PRODUTIVIDADE!$B8)))</f>
        <v>0</v>
      </c>
      <c r="BX8" s="15">
        <f>IF($B8="","",IF(COUNTIF(BASE!$A:$A,PRODUTIVIDADE!BW$3)=0,"",SUMIFS(BASE!$N:$N,BASE!$A:$A,PRODUTIVIDADE!BW$3,BASE!$G:$G,PRODUTIVIDADE!$B8)))</f>
        <v>54</v>
      </c>
      <c r="BY8" s="18">
        <f>IF($B8="","",IF(COUNTIF(BASE!$A:$A,PRODUTIVIDADE!BW$3)=0,"",SUMIFS(BASE!$P:$P,BASE!$A:$A,PRODUTIVIDADE!BW$3,BASE!$G:$G,PRODUTIVIDADE!$B8)))</f>
        <v>0</v>
      </c>
      <c r="BZ8" s="18">
        <f>IF($B8="","",IF(COUNTIF(BASE!$A:$A,PRODUTIVIDADE!BW$3)=0,"",SUMIFS(BASE!$O:$O,BASE!$A:$A,PRODUTIVIDADE!BW$3,BASE!$G:$G,PRODUTIVIDADE!$B8)))</f>
        <v>8.9120370370370362E-4</v>
      </c>
      <c r="CA8" s="32">
        <f t="shared" si="27"/>
        <v>0</v>
      </c>
      <c r="CB8" s="32">
        <f t="shared" si="28"/>
        <v>4.8124999999999994E-2</v>
      </c>
      <c r="CC8" s="33">
        <f>IF($B8="","",IF(COUNTIF(BASE!$A:$A,PRODUTIVIDADE!CC$3)=0,"",SUMIFS(BASE!$M:$M,BASE!$A:$A,PRODUTIVIDADE!CC$3,BASE!$G:$G,PRODUTIVIDADE!$B8)))</f>
        <v>0</v>
      </c>
      <c r="CD8" s="33">
        <f>IF($B8="","",IF(COUNTIF(BASE!$A:$A,PRODUTIVIDADE!CC$3)=0,"",SUMIFS(BASE!$N:$N,BASE!$A:$A,PRODUTIVIDADE!CC$3,BASE!$G:$G,PRODUTIVIDADE!$B8)))</f>
        <v>61</v>
      </c>
      <c r="CE8" s="28">
        <f>IF($B8="","",IF(COUNTIF(BASE!$A:$A,PRODUTIVIDADE!CC$3)=0,"",SUMIFS(BASE!$P:$P,BASE!$A:$A,PRODUTIVIDADE!CC$3,BASE!$G:$G,PRODUTIVIDADE!$B8)))</f>
        <v>0</v>
      </c>
      <c r="CF8" s="28">
        <f>IF($B8="","",IF(COUNTIF(BASE!$A:$A,PRODUTIVIDADE!CC$3)=0,"",SUMIFS(BASE!$O:$O,BASE!$A:$A,PRODUTIVIDADE!CC$3,BASE!$G:$G,PRODUTIVIDADE!$B8)))</f>
        <v>1.0300925925925926E-3</v>
      </c>
      <c r="CG8" s="32">
        <f t="shared" si="29"/>
        <v>0</v>
      </c>
      <c r="CH8" s="32">
        <f t="shared" si="30"/>
        <v>6.2835648148148154E-2</v>
      </c>
      <c r="CI8" s="15">
        <f>IF($B8="","",IF(COUNTIF(BASE!$A:$A,PRODUTIVIDADE!CI$3)=0,"",SUMIFS(BASE!$M:$M,BASE!$A:$A,PRODUTIVIDADE!CI$3,BASE!$G:$G,PRODUTIVIDADE!$B8)))</f>
        <v>0</v>
      </c>
      <c r="CJ8" s="15">
        <f>IF($B8="","",IF(COUNTIF(BASE!$A:$A,PRODUTIVIDADE!CI$3)=0,"",SUMIFS(BASE!$N:$N,BASE!$A:$A,PRODUTIVIDADE!CI$3,BASE!$G:$G,PRODUTIVIDADE!$B8)))</f>
        <v>143</v>
      </c>
      <c r="CK8" s="18">
        <f>IF($B8="","",IF(COUNTIF(BASE!$A:$A,PRODUTIVIDADE!CI$3)=0,"",SUMIFS(BASE!$P:$P,BASE!$A:$A,PRODUTIVIDADE!CI$3,BASE!$G:$G,PRODUTIVIDADE!$B8)))</f>
        <v>0</v>
      </c>
      <c r="CL8" s="18">
        <f>IF($B8="","",IF(COUNTIF(BASE!$A:$A,PRODUTIVIDADE!CI$3)=0,"",SUMIFS(BASE!$O:$O,BASE!$A:$A,PRODUTIVIDADE!CI$3,BASE!$G:$G,PRODUTIVIDADE!$B8)))</f>
        <v>5.3240740740740744E-4</v>
      </c>
      <c r="CM8" s="32">
        <f t="shared" si="31"/>
        <v>0</v>
      </c>
      <c r="CN8" s="32">
        <f t="shared" si="32"/>
        <v>7.6134259259259263E-2</v>
      </c>
      <c r="CO8" s="33">
        <f>IF($B8="","",IF(COUNTIF(BASE!$A:$A,PRODUTIVIDADE!CO$3)=0,"",SUMIFS(BASE!$M:$M,BASE!$A:$A,PRODUTIVIDADE!CO$3,BASE!$G:$G,PRODUTIVIDADE!$B8)))</f>
        <v>0</v>
      </c>
      <c r="CP8" s="33">
        <f>IF($B8="","",IF(COUNTIF(BASE!$A:$A,PRODUTIVIDADE!CO$3)=0,"",SUMIFS(BASE!$N:$N,BASE!$A:$A,PRODUTIVIDADE!CO$3,BASE!$G:$G,PRODUTIVIDADE!$B8)))</f>
        <v>0</v>
      </c>
      <c r="CQ8" s="28">
        <f>IF($B8="","",IF(COUNTIF(BASE!$A:$A,PRODUTIVIDADE!CO$3)=0,"",SUMIFS(BASE!$P:$P,BASE!$A:$A,PRODUTIVIDADE!CO$3,BASE!$G:$G,PRODUTIVIDADE!$B8)))</f>
        <v>0</v>
      </c>
      <c r="CR8" s="28">
        <f>IF($B8="","",IF(COUNTIF(BASE!$A:$A,PRODUTIVIDADE!CO$3)=0,"",SUMIFS(BASE!$O:$O,BASE!$A:$A,PRODUTIVIDADE!CO$3,BASE!$G:$G,PRODUTIVIDADE!$B8)))</f>
        <v>0</v>
      </c>
      <c r="CS8" s="32">
        <f t="shared" si="33"/>
        <v>0</v>
      </c>
      <c r="CT8" s="32">
        <f t="shared" si="34"/>
        <v>0</v>
      </c>
      <c r="CU8" s="15">
        <f>IF($B8="","",IF(COUNTIF(BASE!$A:$A,PRODUTIVIDADE!CU$3)=0,"",SUMIFS(BASE!$M:$M,BASE!$A:$A,PRODUTIVIDADE!CU$3,BASE!$G:$G,PRODUTIVIDADE!$B8)))</f>
        <v>0</v>
      </c>
      <c r="CV8" s="15">
        <f>IF($B8="","",IF(COUNTIF(BASE!$A:$A,PRODUTIVIDADE!CU$3)=0,"",SUMIFS(BASE!$N:$N,BASE!$A:$A,PRODUTIVIDADE!CU$3,BASE!$G:$G,PRODUTIVIDADE!$B8)))</f>
        <v>44</v>
      </c>
      <c r="CW8" s="18">
        <f>IF($B8="","",IF(COUNTIF(BASE!$A:$A,PRODUTIVIDADE!CU$3)=0,"",SUMIFS(BASE!$P:$P,BASE!$A:$A,PRODUTIVIDADE!CU$3,BASE!$G:$G,PRODUTIVIDADE!$B8)))</f>
        <v>0</v>
      </c>
      <c r="CX8" s="18">
        <f>IF($B8="","",IF(COUNTIF(BASE!$A:$A,PRODUTIVIDADE!CU$3)=0,"",SUMIFS(BASE!$O:$O,BASE!$A:$A,PRODUTIVIDADE!CU$3,BASE!$G:$G,PRODUTIVIDADE!$B8)))</f>
        <v>9.0277777777777784E-4</v>
      </c>
      <c r="CY8" s="32">
        <f t="shared" si="35"/>
        <v>0</v>
      </c>
      <c r="CZ8" s="32">
        <f t="shared" si="36"/>
        <v>3.9722222222222228E-2</v>
      </c>
      <c r="DA8" s="33">
        <f>IF($B8="","",IF(COUNTIF(BASE!$A:$A,PRODUTIVIDADE!DA$3)=0,"",SUMIFS(BASE!$M:$M,BASE!$A:$A,PRODUTIVIDADE!DA$3,BASE!$G:$G,PRODUTIVIDADE!$B8)))</f>
        <v>0</v>
      </c>
      <c r="DB8" s="33">
        <f>IF($B8="","",IF(COUNTIF(BASE!$A:$A,PRODUTIVIDADE!DA$3)=0,"",SUMIFS(BASE!$N:$N,BASE!$A:$A,PRODUTIVIDADE!DA$3,BASE!$G:$G,PRODUTIVIDADE!$B8)))</f>
        <v>53</v>
      </c>
      <c r="DC8" s="28">
        <f>IF($B8="","",IF(COUNTIF(BASE!$A:$A,PRODUTIVIDADE!DA$3)=0,"",SUMIFS(BASE!$P:$P,BASE!$A:$A,PRODUTIVIDADE!DA$3,BASE!$G:$G,PRODUTIVIDADE!$B8)))</f>
        <v>0</v>
      </c>
      <c r="DD8" s="28">
        <f>IF($B8="","",IF(COUNTIF(BASE!$A:$A,PRODUTIVIDADE!DA$3)=0,"",SUMIFS(BASE!$O:$O,BASE!$A:$A,PRODUTIVIDADE!DA$3,BASE!$G:$G,PRODUTIVIDADE!$B8)))</f>
        <v>9.0277777777777784E-4</v>
      </c>
      <c r="DE8" s="32">
        <f t="shared" si="37"/>
        <v>0</v>
      </c>
      <c r="DF8" s="32">
        <f t="shared" si="38"/>
        <v>4.7847222222222228E-2</v>
      </c>
      <c r="DG8" s="15">
        <f>IF($B8="","",IF(COUNTIF(BASE!$A:$A,PRODUTIVIDADE!DG$3)=0,"",SUMIFS(BASE!$M:$M,BASE!$A:$A,PRODUTIVIDADE!DG$3,BASE!$G:$G,PRODUTIVIDADE!$B8)))</f>
        <v>0</v>
      </c>
      <c r="DH8" s="15">
        <f>IF($B8="","",IF(COUNTIF(BASE!$A:$A,PRODUTIVIDADE!DG$3)=0,"",SUMIFS(BASE!$N:$N,BASE!$A:$A,PRODUTIVIDADE!DG$3,BASE!$G:$G,PRODUTIVIDADE!$B8)))</f>
        <v>72</v>
      </c>
      <c r="DI8" s="18">
        <f>IF($B8="","",IF(COUNTIF(BASE!$A:$A,PRODUTIVIDADE!DG$3)=0,"",SUMIFS(BASE!$P:$P,BASE!$A:$A,PRODUTIVIDADE!DG$3,BASE!$G:$G,PRODUTIVIDADE!$B8)))</f>
        <v>0</v>
      </c>
      <c r="DJ8" s="18">
        <f>IF($B8="","",IF(COUNTIF(BASE!$A:$A,PRODUTIVIDADE!DG$3)=0,"",SUMIFS(BASE!$O:$O,BASE!$A:$A,PRODUTIVIDADE!DG$3,BASE!$G:$G,PRODUTIVIDADE!$B8)))</f>
        <v>8.1018518518518516E-4</v>
      </c>
      <c r="DK8" s="32">
        <f t="shared" si="39"/>
        <v>0</v>
      </c>
      <c r="DL8" s="32">
        <f t="shared" si="40"/>
        <v>5.8333333333333334E-2</v>
      </c>
      <c r="DM8" s="33">
        <f>IF($B8="","",IF(COUNTIF(BASE!$A:$A,PRODUTIVIDADE!DM$3)=0,"",SUMIFS(BASE!$M:$M,BASE!$A:$A,PRODUTIVIDADE!DM$3,BASE!$G:$G,PRODUTIVIDADE!$B8)))</f>
        <v>0</v>
      </c>
      <c r="DN8" s="33">
        <f>IF($B8="","",IF(COUNTIF(BASE!$A:$A,PRODUTIVIDADE!DM$3)=0,"",SUMIFS(BASE!$N:$N,BASE!$A:$A,PRODUTIVIDADE!DM$3,BASE!$G:$G,PRODUTIVIDADE!$B8)))</f>
        <v>69</v>
      </c>
      <c r="DO8" s="28">
        <f>IF($B8="","",IF(COUNTIF(BASE!$A:$A,PRODUTIVIDADE!DM$3)=0,"",SUMIFS(BASE!$P:$P,BASE!$A:$A,PRODUTIVIDADE!DM$3,BASE!$G:$G,PRODUTIVIDADE!$B8)))</f>
        <v>0</v>
      </c>
      <c r="DP8" s="28">
        <f>IF($B8="","",IF(COUNTIF(BASE!$A:$A,PRODUTIVIDADE!DM$3)=0,"",SUMIFS(BASE!$O:$O,BASE!$A:$A,PRODUTIVIDADE!DM$3,BASE!$G:$G,PRODUTIVIDADE!$B8)))</f>
        <v>6.7129629629629625E-4</v>
      </c>
      <c r="DQ8" s="32">
        <f t="shared" si="41"/>
        <v>0</v>
      </c>
      <c r="DR8" s="32">
        <f t="shared" si="42"/>
        <v>4.6319444444444441E-2</v>
      </c>
      <c r="DS8" s="15">
        <f>IF($B8="","",IF(COUNTIF(BASE!$A:$A,PRODUTIVIDADE!DS$3)=0,"",SUMIFS(BASE!$M:$M,BASE!$A:$A,PRODUTIVIDADE!DS$3,BASE!$G:$G,PRODUTIVIDADE!$B8)))</f>
        <v>0</v>
      </c>
      <c r="DT8" s="15">
        <f>IF($B8="","",IF(COUNTIF(BASE!$A:$A,PRODUTIVIDADE!DS$3)=0,"",SUMIFS(BASE!$N:$N,BASE!$A:$A,PRODUTIVIDADE!DS$3,BASE!$G:$G,PRODUTIVIDADE!$B8)))</f>
        <v>78</v>
      </c>
      <c r="DU8" s="18">
        <f>IF($B8="","",IF(COUNTIF(BASE!$A:$A,PRODUTIVIDADE!DS$3)=0,"",SUMIFS(BASE!$P:$P,BASE!$A:$A,PRODUTIVIDADE!DS$3,BASE!$G:$G,PRODUTIVIDADE!$B8)))</f>
        <v>0</v>
      </c>
      <c r="DV8" s="18">
        <f>IF($B8="","",IF(COUNTIF(BASE!$A:$A,PRODUTIVIDADE!DS$3)=0,"",SUMIFS(BASE!$O:$O,BASE!$A:$A,PRODUTIVIDADE!DS$3,BASE!$G:$G,PRODUTIVIDADE!$B8)))</f>
        <v>7.0601851851851847E-4</v>
      </c>
      <c r="DW8" s="32">
        <f t="shared" si="43"/>
        <v>0</v>
      </c>
      <c r="DX8" s="32">
        <f t="shared" si="44"/>
        <v>5.5069444444444442E-2</v>
      </c>
      <c r="DY8" s="33">
        <f>IF($B8="","",IF(COUNTIF(BASE!$A:$A,PRODUTIVIDADE!DY$3)=0,"",SUMIFS(BASE!$M:$M,BASE!$A:$A,PRODUTIVIDADE!DY$3,BASE!$G:$G,PRODUTIVIDADE!$B8)))</f>
        <v>0</v>
      </c>
      <c r="DZ8" s="33">
        <f>IF($B8="","",IF(COUNTIF(BASE!$A:$A,PRODUTIVIDADE!DY$3)=0,"",SUMIFS(BASE!$N:$N,BASE!$A:$A,PRODUTIVIDADE!DY$3,BASE!$G:$G,PRODUTIVIDADE!$B8)))</f>
        <v>65</v>
      </c>
      <c r="EA8" s="28">
        <f>IF($B8="","",IF(COUNTIF(BASE!$A:$A,PRODUTIVIDADE!DY$3)=0,"",SUMIFS(BASE!$P:$P,BASE!$A:$A,PRODUTIVIDADE!DY$3,BASE!$G:$G,PRODUTIVIDADE!$B8)))</f>
        <v>0</v>
      </c>
      <c r="EB8" s="28">
        <f>IF($B8="","",IF(COUNTIF(BASE!$A:$A,PRODUTIVIDADE!DY$3)=0,"",SUMIFS(BASE!$O:$O,BASE!$A:$A,PRODUTIVIDADE!DY$3,BASE!$G:$G,PRODUTIVIDADE!$B8)))</f>
        <v>9.0277777777777784E-4</v>
      </c>
      <c r="EC8" s="32">
        <f t="shared" si="45"/>
        <v>0</v>
      </c>
      <c r="ED8" s="32">
        <f t="shared" si="46"/>
        <v>5.8680555555555562E-2</v>
      </c>
      <c r="EE8" s="15">
        <f>IF($B8="","",IF(COUNTIF(BASE!$A:$A,PRODUTIVIDADE!EE$3)=0,"",SUMIFS(BASE!$M:$M,BASE!$A:$A,PRODUTIVIDADE!EE$3,BASE!$G:$G,PRODUTIVIDADE!$B8)))</f>
        <v>0</v>
      </c>
      <c r="EF8" s="15">
        <f>IF($B8="","",IF(COUNTIF(BASE!$A:$A,PRODUTIVIDADE!EE$3)=0,"",SUMIFS(BASE!$N:$N,BASE!$A:$A,PRODUTIVIDADE!EE$3,BASE!$G:$G,PRODUTIVIDADE!$B8)))</f>
        <v>0</v>
      </c>
      <c r="EG8" s="18">
        <f>IF($B8="","",IF(COUNTIF(BASE!$A:$A,PRODUTIVIDADE!EE$3)=0,"",SUMIFS(BASE!$P:$P,BASE!$A:$A,PRODUTIVIDADE!EE$3,BASE!$G:$G,PRODUTIVIDADE!$B8)))</f>
        <v>0</v>
      </c>
      <c r="EH8" s="18">
        <f>IF($B8="","",IF(COUNTIF(BASE!$A:$A,PRODUTIVIDADE!EE$3)=0,"",SUMIFS(BASE!$O:$O,BASE!$A:$A,PRODUTIVIDADE!EE$3,BASE!$G:$G,PRODUTIVIDADE!$B8)))</f>
        <v>0</v>
      </c>
      <c r="EI8" s="32">
        <f t="shared" si="47"/>
        <v>0</v>
      </c>
      <c r="EJ8" s="32">
        <f t="shared" si="48"/>
        <v>0</v>
      </c>
      <c r="EK8" s="33">
        <f>IF($B8="","",IF(COUNTIF(BASE!$A:$A,PRODUTIVIDADE!EK$3)=0,"",SUMIFS(BASE!$M:$M,BASE!$A:$A,PRODUTIVIDADE!EK$3,BASE!$G:$G,PRODUTIVIDADE!$B8)))</f>
        <v>0</v>
      </c>
      <c r="EL8" s="33">
        <f>IF($B8="","",IF(COUNTIF(BASE!$A:$A,PRODUTIVIDADE!EK$3)=0,"",SUMIFS(BASE!$N:$N,BASE!$A:$A,PRODUTIVIDADE!EK$3,BASE!$G:$G,PRODUTIVIDADE!$B8)))</f>
        <v>49</v>
      </c>
      <c r="EM8" s="28">
        <f>IF($B8="","",IF(COUNTIF(BASE!$A:$A,PRODUTIVIDADE!EK$3)=0,"",SUMIFS(BASE!$P:$P,BASE!$A:$A,PRODUTIVIDADE!EK$3,BASE!$G:$G,PRODUTIVIDADE!$B8)))</f>
        <v>0</v>
      </c>
      <c r="EN8" s="28">
        <f>IF($B8="","",IF(COUNTIF(BASE!$A:$A,PRODUTIVIDADE!EK$3)=0,"",SUMIFS(BASE!$O:$O,BASE!$A:$A,PRODUTIVIDADE!EK$3,BASE!$G:$G,PRODUTIVIDADE!$B8)))</f>
        <v>8.7962962962962962E-4</v>
      </c>
      <c r="EO8" s="32">
        <f t="shared" si="49"/>
        <v>0</v>
      </c>
      <c r="EP8" s="32">
        <f t="shared" si="50"/>
        <v>4.310185185185185E-2</v>
      </c>
      <c r="EQ8" s="15">
        <f>IF($B8="","",IF(COUNTIF(BASE!$A:$A,PRODUTIVIDADE!EQ$3)=0,"",SUMIFS(BASE!$M:$M,BASE!$A:$A,PRODUTIVIDADE!EQ$3,BASE!$G:$G,PRODUTIVIDADE!$B8)))</f>
        <v>0</v>
      </c>
      <c r="ER8" s="15">
        <f>IF($B8="","",IF(COUNTIF(BASE!$A:$A,PRODUTIVIDADE!EQ$3)=0,"",SUMIFS(BASE!$N:$N,BASE!$A:$A,PRODUTIVIDADE!EQ$3,BASE!$G:$G,PRODUTIVIDADE!$B8)))</f>
        <v>60</v>
      </c>
      <c r="ES8" s="18">
        <f>IF($B8="","",IF(COUNTIF(BASE!$A:$A,PRODUTIVIDADE!EQ$3)=0,"",SUMIFS(BASE!$P:$P,BASE!$A:$A,PRODUTIVIDADE!EQ$3,BASE!$G:$G,PRODUTIVIDADE!$B8)))</f>
        <v>0</v>
      </c>
      <c r="ET8" s="18">
        <f>IF($B8="","",IF(COUNTIF(BASE!$A:$A,PRODUTIVIDADE!EQ$3)=0,"",SUMIFS(BASE!$O:$O,BASE!$A:$A,PRODUTIVIDADE!EQ$3,BASE!$G:$G,PRODUTIVIDADE!$B8)))</f>
        <v>8.449074074074075E-4</v>
      </c>
      <c r="EU8" s="32">
        <f t="shared" si="51"/>
        <v>0</v>
      </c>
      <c r="EV8" s="32">
        <f t="shared" si="52"/>
        <v>5.0694444444444452E-2</v>
      </c>
      <c r="EW8" s="33">
        <f>IF($B8="","",IF(COUNTIF(BASE!$A:$A,PRODUTIVIDADE!EW$3)=0,"",SUMIFS(BASE!$M:$M,BASE!$A:$A,PRODUTIVIDADE!EW$3,BASE!$G:$G,PRODUTIVIDADE!$B8)))</f>
        <v>0</v>
      </c>
      <c r="EX8" s="33">
        <f>IF($B8="","",IF(COUNTIF(BASE!$A:$A,PRODUTIVIDADE!EW$3)=0,"",SUMIFS(BASE!$N:$N,BASE!$A:$A,PRODUTIVIDADE!EW$3,BASE!$G:$G,PRODUTIVIDADE!$B8)))</f>
        <v>82</v>
      </c>
      <c r="EY8" s="28">
        <f>IF($B8="","",IF(COUNTIF(BASE!$A:$A,PRODUTIVIDADE!EW$3)=0,"",SUMIFS(BASE!$P:$P,BASE!$A:$A,PRODUTIVIDADE!EW$3,BASE!$G:$G,PRODUTIVIDADE!$B8)))</f>
        <v>0</v>
      </c>
      <c r="EZ8" s="28">
        <f>IF($B8="","",IF(COUNTIF(BASE!$A:$A,PRODUTIVIDADE!EW$3)=0,"",SUMIFS(BASE!$O:$O,BASE!$A:$A,PRODUTIVIDADE!EW$3,BASE!$G:$G,PRODUTIVIDADE!$B8)))</f>
        <v>7.9861111111111105E-4</v>
      </c>
      <c r="FA8" s="32">
        <f t="shared" si="53"/>
        <v>0</v>
      </c>
      <c r="FB8" s="32">
        <f t="shared" si="54"/>
        <v>6.5486111111111106E-2</v>
      </c>
      <c r="FC8" s="15">
        <f>IF($B8="","",IF(COUNTIF(BASE!$A:$A,PRODUTIVIDADE!FC$3)=0,"",SUMIFS(BASE!$M:$M,BASE!$A:$A,PRODUTIVIDADE!FC$3,BASE!$G:$G,PRODUTIVIDADE!$B8)))</f>
        <v>0</v>
      </c>
      <c r="FD8" s="15">
        <f>IF($B8="","",IF(COUNTIF(BASE!$A:$A,PRODUTIVIDADE!FC$3)=0,"",SUMIFS(BASE!$N:$N,BASE!$A:$A,PRODUTIVIDADE!FC$3,BASE!$G:$G,PRODUTIVIDADE!$B8)))</f>
        <v>40</v>
      </c>
      <c r="FE8" s="18">
        <f>IF($B8="","",IF(COUNTIF(BASE!$A:$A,PRODUTIVIDADE!FC$3)=0,"",SUMIFS(BASE!$P:$P,BASE!$A:$A,PRODUTIVIDADE!FC$3,BASE!$G:$G,PRODUTIVIDADE!$B8)))</f>
        <v>0</v>
      </c>
      <c r="FF8" s="18">
        <f>IF($B8="","",IF(COUNTIF(BASE!$A:$A,PRODUTIVIDADE!FC$3)=0,"",SUMIFS(BASE!$O:$O,BASE!$A:$A,PRODUTIVIDADE!FC$3,BASE!$G:$G,PRODUTIVIDADE!$B8)))</f>
        <v>8.449074074074075E-4</v>
      </c>
      <c r="FG8" s="32">
        <f t="shared" si="55"/>
        <v>0</v>
      </c>
      <c r="FH8" s="32">
        <f t="shared" si="56"/>
        <v>3.3796296296296297E-2</v>
      </c>
      <c r="FI8" s="33">
        <f>IF($B8="","",IF(COUNTIF(BASE!$A:$A,PRODUTIVIDADE!FI$3)=0,"",SUMIFS(BASE!$M:$M,BASE!$A:$A,PRODUTIVIDADE!FI$3,BASE!$G:$G,PRODUTIVIDADE!$B8)))</f>
        <v>0</v>
      </c>
      <c r="FJ8" s="33">
        <f>IF($B8="","",IF(COUNTIF(BASE!$A:$A,PRODUTIVIDADE!FI$3)=0,"",SUMIFS(BASE!$N:$N,BASE!$A:$A,PRODUTIVIDADE!FI$3,BASE!$G:$G,PRODUTIVIDADE!$B8)))</f>
        <v>71</v>
      </c>
      <c r="FK8" s="28">
        <f>IF($B8="","",IF(COUNTIF(BASE!$A:$A,PRODUTIVIDADE!FI$3)=0,"",SUMIFS(BASE!$P:$P,BASE!$A:$A,PRODUTIVIDADE!FI$3,BASE!$G:$G,PRODUTIVIDADE!$B8)))</f>
        <v>0</v>
      </c>
      <c r="FL8" s="28">
        <f>IF($B8="","",IF(COUNTIF(BASE!$A:$A,PRODUTIVIDADE!FI$3)=0,"",SUMIFS(BASE!$O:$O,BASE!$A:$A,PRODUTIVIDADE!FI$3,BASE!$G:$G,PRODUTIVIDADE!$B8)))</f>
        <v>7.6388888888888893E-4</v>
      </c>
      <c r="FM8" s="32">
        <f t="shared" si="57"/>
        <v>0</v>
      </c>
      <c r="FN8" s="32">
        <f t="shared" si="58"/>
        <v>5.4236111111111117E-2</v>
      </c>
      <c r="FO8" s="15">
        <f>IF($B8="","",IF(COUNTIF(BASE!$A:$A,PRODUTIVIDADE!FO$3)=0,"",SUMIFS(BASE!$M:$M,BASE!$A:$A,PRODUTIVIDADE!FO$3,BASE!$G:$G,PRODUTIVIDADE!$B8)))</f>
        <v>0</v>
      </c>
      <c r="FP8" s="15">
        <f>IF($B8="","",IF(COUNTIF(BASE!$A:$A,PRODUTIVIDADE!FO$3)=0,"",SUMIFS(BASE!$N:$N,BASE!$A:$A,PRODUTIVIDADE!FO$3,BASE!$G:$G,PRODUTIVIDADE!$B8)))</f>
        <v>101</v>
      </c>
      <c r="FQ8" s="18">
        <f>IF($B8="","",IF(COUNTIF(BASE!$A:$A,PRODUTIVIDADE!FO$3)=0,"",SUMIFS(BASE!$P:$P,BASE!$A:$A,PRODUTIVIDADE!FO$3,BASE!$G:$G,PRODUTIVIDADE!$B8)))</f>
        <v>0</v>
      </c>
      <c r="FR8" s="18">
        <f>IF($B8="","",IF(COUNTIF(BASE!$A:$A,PRODUTIVIDADE!FO$3)=0,"",SUMIFS(BASE!$O:$O,BASE!$A:$A,PRODUTIVIDADE!FO$3,BASE!$G:$G,PRODUTIVIDADE!$B8)))</f>
        <v>6.8287037037037025E-4</v>
      </c>
      <c r="FS8" s="32">
        <f t="shared" si="59"/>
        <v>0</v>
      </c>
      <c r="FT8" s="32">
        <f t="shared" si="60"/>
        <v>6.8969907407407396E-2</v>
      </c>
      <c r="FU8" s="33">
        <f>IF($B8="","",IF(COUNTIF(BASE!$A:$A,PRODUTIVIDADE!FU$3)=0,"",SUMIFS(BASE!$M:$M,BASE!$A:$A,PRODUTIVIDADE!FU$3,BASE!$G:$G,PRODUTIVIDADE!$B8)))</f>
        <v>0</v>
      </c>
      <c r="FV8" s="33">
        <f>IF($B8="","",IF(COUNTIF(BASE!$A:$A,PRODUTIVIDADE!FU$3)=0,"",SUMIFS(BASE!$N:$N,BASE!$A:$A,PRODUTIVIDADE!FU$3,BASE!$G:$G,PRODUTIVIDADE!$B8)))</f>
        <v>0</v>
      </c>
      <c r="FW8" s="28">
        <f>IF($B8="","",IF(COUNTIF(BASE!$A:$A,PRODUTIVIDADE!FU$3)=0,"",SUMIFS(BASE!$P:$P,BASE!$A:$A,PRODUTIVIDADE!FU$3,BASE!$G:$G,PRODUTIVIDADE!$B8)))</f>
        <v>0</v>
      </c>
      <c r="FX8" s="28">
        <f>IF($B8="","",IF(COUNTIF(BASE!$A:$A,PRODUTIVIDADE!FU$3)=0,"",SUMIFS(BASE!$O:$O,BASE!$A:$A,PRODUTIVIDADE!FU$3,BASE!$G:$G,PRODUTIVIDADE!$B8)))</f>
        <v>0</v>
      </c>
      <c r="FY8" s="32">
        <f t="shared" si="61"/>
        <v>0</v>
      </c>
      <c r="FZ8" s="32">
        <f t="shared" si="62"/>
        <v>0</v>
      </c>
      <c r="GA8" s="15">
        <f>IF($B8="","",IF(COUNTIF(BASE!$A:$A,PRODUTIVIDADE!GA$3)=0,"",SUMIFS(BASE!$M:$M,BASE!$A:$A,PRODUTIVIDADE!GA$3,BASE!$G:$G,PRODUTIVIDADE!$B8)))</f>
        <v>0</v>
      </c>
      <c r="GB8" s="15">
        <f>IF($B8="","",IF(COUNTIF(BASE!$A:$A,PRODUTIVIDADE!GA$3)=0,"",SUMIFS(BASE!$N:$N,BASE!$A:$A,PRODUTIVIDADE!GA$3,BASE!$G:$G,PRODUTIVIDADE!$B8)))</f>
        <v>56</v>
      </c>
      <c r="GC8" s="18">
        <f>IF($B8="","",IF(COUNTIF(BASE!$A:$A,PRODUTIVIDADE!GA$3)=0,"",SUMIFS(BASE!$P:$P,BASE!$A:$A,PRODUTIVIDADE!GA$3,BASE!$G:$G,PRODUTIVIDADE!$B8)))</f>
        <v>0</v>
      </c>
      <c r="GD8" s="18">
        <f>IF($B8="","",IF(COUNTIF(BASE!$A:$A,PRODUTIVIDADE!GA$3)=0,"",SUMIFS(BASE!$O:$O,BASE!$A:$A,PRODUTIVIDADE!GA$3,BASE!$G:$G,PRODUTIVIDADE!$B8)))</f>
        <v>1.0069444444444444E-3</v>
      </c>
      <c r="GE8" s="32">
        <f t="shared" si="63"/>
        <v>0</v>
      </c>
      <c r="GF8" s="32">
        <f t="shared" si="64"/>
        <v>5.6388888888888891E-2</v>
      </c>
      <c r="GG8" s="33">
        <f>IF($B8="","",IF(COUNTIF(BASE!$A:$A,PRODUTIVIDADE!GG$3)=0,"",SUMIFS(BASE!$M:$M,BASE!$A:$A,PRODUTIVIDADE!GG$3,BASE!$G:$G,PRODUTIVIDADE!$B8)))</f>
        <v>0</v>
      </c>
      <c r="GH8" s="33">
        <f>IF($B8="","",IF(COUNTIF(BASE!$A:$A,PRODUTIVIDADE!GG$3)=0,"",SUMIFS(BASE!$N:$N,BASE!$A:$A,PRODUTIVIDADE!GG$3,BASE!$G:$G,PRODUTIVIDADE!$B8)))</f>
        <v>82</v>
      </c>
      <c r="GI8" s="28">
        <f>IF($B8="","",IF(COUNTIF(BASE!$A:$A,PRODUTIVIDADE!GG$3)=0,"",SUMIFS(BASE!$P:$P,BASE!$A:$A,PRODUTIVIDADE!GG$3,BASE!$G:$G,PRODUTIVIDADE!$B8)))</f>
        <v>0</v>
      </c>
      <c r="GJ8" s="28">
        <f>IF($B8="","",IF(COUNTIF(BASE!$A:$A,PRODUTIVIDADE!GG$3)=0,"",SUMIFS(BASE!$O:$O,BASE!$A:$A,PRODUTIVIDADE!GG$3,BASE!$G:$G,PRODUTIVIDADE!$B8)))</f>
        <v>7.8703703703703705E-4</v>
      </c>
      <c r="GK8" s="32">
        <f t="shared" si="65"/>
        <v>0</v>
      </c>
      <c r="GL8" s="32">
        <f t="shared" si="66"/>
        <v>6.4537037037037032E-2</v>
      </c>
      <c r="GM8" s="15">
        <f>IF($B8="","",IF(COUNTIF(BASE!$A:$A,PRODUTIVIDADE!GM$3)=0,"",SUMIFS(BASE!$M:$M,BASE!$A:$A,PRODUTIVIDADE!GM$3,BASE!$G:$G,PRODUTIVIDADE!$B8)))</f>
        <v>0</v>
      </c>
      <c r="GN8" s="15">
        <f>IF($B8="","",IF(COUNTIF(BASE!$A:$A,PRODUTIVIDADE!GM$3)=0,"",SUMIFS(BASE!$N:$N,BASE!$A:$A,PRODUTIVIDADE!GM$3,BASE!$G:$G,PRODUTIVIDADE!$B8)))</f>
        <v>63</v>
      </c>
      <c r="GO8" s="18">
        <f>IF($B8="","",IF(COUNTIF(BASE!$A:$A,PRODUTIVIDADE!GM$3)=0,"",SUMIFS(BASE!$P:$P,BASE!$A:$A,PRODUTIVIDADE!GM$3,BASE!$G:$G,PRODUTIVIDADE!$B8)))</f>
        <v>0</v>
      </c>
      <c r="GP8" s="18">
        <f>IF($B8="","",IF(COUNTIF(BASE!$A:$A,PRODUTIVIDADE!GM$3)=0,"",SUMIFS(BASE!$O:$O,BASE!$A:$A,PRODUTIVIDADE!GM$3,BASE!$G:$G,PRODUTIVIDADE!$B8)))</f>
        <v>8.3333333333333339E-4</v>
      </c>
      <c r="GQ8" s="32">
        <f t="shared" si="67"/>
        <v>0</v>
      </c>
      <c r="GR8" s="32">
        <f t="shared" si="68"/>
        <v>5.2500000000000005E-2</v>
      </c>
    </row>
    <row r="9" spans="2:200" s="8" customFormat="1" hidden="1" x14ac:dyDescent="0.25">
      <c r="B9" s="50">
        <v>91371</v>
      </c>
      <c r="C9" s="16" t="str">
        <f>IF($B9="","",VLOOKUP($B9,EQUIPE!$B:$E,2,0))</f>
        <v>VANESSA DIAS RIBEIRO</v>
      </c>
      <c r="D9" s="16" t="str">
        <f>IF($B9="","",VLOOKUP($B9,EQUIPE!$B:$F,5,0))</f>
        <v>ULTRAGAZ BO</v>
      </c>
      <c r="E9" s="18">
        <f>IF($B9="","",VLOOKUP($B9,EQUIPE!$B:$E,3,0))</f>
        <v>0.26388888888888884</v>
      </c>
      <c r="F9" s="16" t="str">
        <f>IF($B9="","",VLOOKUP($B9,EQUIPE!$B:$E,4,0))</f>
        <v>DANIELA PEREZ</v>
      </c>
      <c r="H9" s="22">
        <f t="shared" si="0"/>
        <v>0</v>
      </c>
      <c r="I9" s="22">
        <f t="shared" si="0"/>
        <v>1670</v>
      </c>
      <c r="J9" s="18">
        <f t="shared" si="3"/>
        <v>0</v>
      </c>
      <c r="K9" s="18">
        <f t="shared" si="4"/>
        <v>8.6468729208250157E-4</v>
      </c>
      <c r="L9" s="32">
        <f t="shared" si="5"/>
        <v>0</v>
      </c>
      <c r="M9" s="32">
        <f t="shared" si="6"/>
        <v>1.4440277777777777</v>
      </c>
      <c r="O9" s="15">
        <f>IF($B9="","",IF(COUNTIF(BASE!$A:$A,PRODUTIVIDADE!O$3)=0,"",SUMIFS(BASE!$M:$M,BASE!$A:$A,PRODUTIVIDADE!O$3,BASE!$G:$G,PRODUTIVIDADE!$B9)))</f>
        <v>0</v>
      </c>
      <c r="P9" s="15">
        <f>IF($B9="","",IF(COUNTIF(BASE!$A:$A,PRODUTIVIDADE!O$3)=0,"",SUMIFS(BASE!$N:$N,BASE!$A:$A,PRODUTIVIDADE!O$3,BASE!$G:$G,PRODUTIVIDADE!$B9)))</f>
        <v>0</v>
      </c>
      <c r="Q9" s="18">
        <f>IF($B9="","",IF(COUNTIF(BASE!$A:$A,PRODUTIVIDADE!O$3)=0,"",SUMIFS(BASE!$P:$P,BASE!$A:$A,PRODUTIVIDADE!O$3,BASE!$G:$G,PRODUTIVIDADE!$B9)))</f>
        <v>0</v>
      </c>
      <c r="R9" s="18">
        <f>IF($B9="","",IF(COUNTIF(BASE!$A:$A,PRODUTIVIDADE!O$3)=0,"",SUMIFS(BASE!$O:$O,BASE!$A:$A,PRODUTIVIDADE!O$3,BASE!$G:$G,PRODUTIVIDADE!$B9)))</f>
        <v>0</v>
      </c>
      <c r="S9" s="32">
        <f t="shared" si="7"/>
        <v>0</v>
      </c>
      <c r="T9" s="32">
        <f t="shared" si="8"/>
        <v>0</v>
      </c>
      <c r="U9" s="33">
        <f>IF($B9="","",IF(COUNTIF(BASE!$A:$A,PRODUTIVIDADE!U$3)=0,"",SUMIFS(BASE!$M:$M,BASE!$A:$A,PRODUTIVIDADE!U$3,BASE!$G:$G,PRODUTIVIDADE!$B9)))</f>
        <v>0</v>
      </c>
      <c r="V9" s="33">
        <f>IF($B9="","",IF(COUNTIF(BASE!$A:$A,PRODUTIVIDADE!U$3)=0,"",SUMIFS(BASE!$N:$N,BASE!$A:$A,PRODUTIVIDADE!U$3,BASE!$G:$G,PRODUTIVIDADE!$B9)))</f>
        <v>99</v>
      </c>
      <c r="W9" s="28">
        <f>IF($B9="","",IF(COUNTIF(BASE!$A:$A,PRODUTIVIDADE!U$3)=0,"",SUMIFS(BASE!$P:$P,BASE!$A:$A,PRODUTIVIDADE!U$3,BASE!$G:$G,PRODUTIVIDADE!$B9)))</f>
        <v>0</v>
      </c>
      <c r="X9" s="28">
        <f>IF($B9="","",IF(COUNTIF(BASE!$A:$A,PRODUTIVIDADE!U$3)=0,"",SUMIFS(BASE!$O:$O,BASE!$A:$A,PRODUTIVIDADE!U$3,BASE!$G:$G,PRODUTIVIDADE!$B9)))</f>
        <v>6.3657407407407402E-4</v>
      </c>
      <c r="Y9" s="32">
        <f t="shared" si="9"/>
        <v>0</v>
      </c>
      <c r="Z9" s="32">
        <f t="shared" si="10"/>
        <v>6.3020833333333331E-2</v>
      </c>
      <c r="AA9" s="15">
        <f>IF($B9="","",IF(COUNTIF(BASE!$A:$A,PRODUTIVIDADE!AA$3)=0,"",SUMIFS(BASE!$M:$M,BASE!$A:$A,PRODUTIVIDADE!AA$3,BASE!$G:$G,PRODUTIVIDADE!$B9)))</f>
        <v>0</v>
      </c>
      <c r="AB9" s="15">
        <f>IF($B9="","",IF(COUNTIF(BASE!$A:$A,PRODUTIVIDADE!AA$3)=0,"",SUMIFS(BASE!$N:$N,BASE!$A:$A,PRODUTIVIDADE!AA$3,BASE!$G:$G,PRODUTIVIDADE!$B9)))</f>
        <v>79</v>
      </c>
      <c r="AC9" s="18">
        <f>IF($B9="","",IF(COUNTIF(BASE!$A:$A,PRODUTIVIDADE!AA$3)=0,"",SUMIFS(BASE!$P:$P,BASE!$A:$A,PRODUTIVIDADE!AA$3,BASE!$G:$G,PRODUTIVIDADE!$B9)))</f>
        <v>0</v>
      </c>
      <c r="AD9" s="18">
        <f>IF($B9="","",IF(COUNTIF(BASE!$A:$A,PRODUTIVIDADE!AA$3)=0,"",SUMIFS(BASE!$O:$O,BASE!$A:$A,PRODUTIVIDADE!AA$3,BASE!$G:$G,PRODUTIVIDADE!$B9)))</f>
        <v>9.4907407407407408E-4</v>
      </c>
      <c r="AE9" s="32">
        <f t="shared" si="11"/>
        <v>0</v>
      </c>
      <c r="AF9" s="32">
        <f t="shared" si="12"/>
        <v>7.497685185185185E-2</v>
      </c>
      <c r="AG9" s="33">
        <f>IF($B9="","",IF(COUNTIF(BASE!$A:$A,PRODUTIVIDADE!AG$3)=0,"",SUMIFS(BASE!$M:$M,BASE!$A:$A,PRODUTIVIDADE!AG$3,BASE!$G:$G,PRODUTIVIDADE!$B9)))</f>
        <v>0</v>
      </c>
      <c r="AH9" s="33">
        <f>IF($B9="","",IF(COUNTIF(BASE!$A:$A,PRODUTIVIDADE!AG$3)=0,"",SUMIFS(BASE!$N:$N,BASE!$A:$A,PRODUTIVIDADE!AG$3,BASE!$G:$G,PRODUTIVIDADE!$B9)))</f>
        <v>85</v>
      </c>
      <c r="AI9" s="28">
        <f>IF($B9="","",IF(COUNTIF(BASE!$A:$A,PRODUTIVIDADE!AG$3)=0,"",SUMIFS(BASE!$P:$P,BASE!$A:$A,PRODUTIVIDADE!AG$3,BASE!$G:$G,PRODUTIVIDADE!$B9)))</f>
        <v>0</v>
      </c>
      <c r="AJ9" s="28">
        <f>IF($B9="","",IF(COUNTIF(BASE!$A:$A,PRODUTIVIDADE!AG$3)=0,"",SUMIFS(BASE!$O:$O,BASE!$A:$A,PRODUTIVIDADE!AG$3,BASE!$G:$G,PRODUTIVIDADE!$B9)))</f>
        <v>8.449074074074075E-4</v>
      </c>
      <c r="AK9" s="32">
        <f t="shared" si="13"/>
        <v>0</v>
      </c>
      <c r="AL9" s="32">
        <f t="shared" si="14"/>
        <v>7.1817129629629634E-2</v>
      </c>
      <c r="AM9" s="15">
        <f>IF($B9="","",IF(COUNTIF(BASE!$A:$A,PRODUTIVIDADE!AM$3)=0,"",SUMIFS(BASE!$M:$M,BASE!$A:$A,PRODUTIVIDADE!AM$3,BASE!$G:$G,PRODUTIVIDADE!$B9)))</f>
        <v>0</v>
      </c>
      <c r="AN9" s="15">
        <f>IF($B9="","",IF(COUNTIF(BASE!$A:$A,PRODUTIVIDADE!AM$3)=0,"",SUMIFS(BASE!$N:$N,BASE!$A:$A,PRODUTIVIDADE!AM$3,BASE!$G:$G,PRODUTIVIDADE!$B9)))</f>
        <v>71</v>
      </c>
      <c r="AO9" s="18">
        <f>IF($B9="","",IF(COUNTIF(BASE!$A:$A,PRODUTIVIDADE!AM$3)=0,"",SUMIFS(BASE!$P:$P,BASE!$A:$A,PRODUTIVIDADE!AM$3,BASE!$G:$G,PRODUTIVIDADE!$B9)))</f>
        <v>0</v>
      </c>
      <c r="AP9" s="18">
        <f>IF($B9="","",IF(COUNTIF(BASE!$A:$A,PRODUTIVIDADE!AM$3)=0,"",SUMIFS(BASE!$O:$O,BASE!$A:$A,PRODUTIVIDADE!AM$3,BASE!$G:$G,PRODUTIVIDADE!$B9)))</f>
        <v>1.0300925925925926E-3</v>
      </c>
      <c r="AQ9" s="32">
        <f t="shared" si="15"/>
        <v>0</v>
      </c>
      <c r="AR9" s="32">
        <f t="shared" si="16"/>
        <v>7.3136574074074076E-2</v>
      </c>
      <c r="AS9" s="33">
        <f>IF($B9="","",IF(COUNTIF(BASE!$A:$A,PRODUTIVIDADE!AS$3)=0,"",SUMIFS(BASE!$M:$M,BASE!$A:$A,PRODUTIVIDADE!AS$3,BASE!$G:$G,PRODUTIVIDADE!$B9)))</f>
        <v>0</v>
      </c>
      <c r="AT9" s="33">
        <f>IF($B9="","",IF(COUNTIF(BASE!$A:$A,PRODUTIVIDADE!AS$3)=0,"",SUMIFS(BASE!$N:$N,BASE!$A:$A,PRODUTIVIDADE!AS$3,BASE!$G:$G,PRODUTIVIDADE!$B9)))</f>
        <v>80</v>
      </c>
      <c r="AU9" s="28">
        <f>IF($B9="","",IF(COUNTIF(BASE!$A:$A,PRODUTIVIDADE!AS$3)=0,"",SUMIFS(BASE!$P:$P,BASE!$A:$A,PRODUTIVIDADE!AS$3,BASE!$G:$G,PRODUTIVIDADE!$B9)))</f>
        <v>0</v>
      </c>
      <c r="AV9" s="28">
        <f>IF($B9="","",IF(COUNTIF(BASE!$A:$A,PRODUTIVIDADE!AS$3)=0,"",SUMIFS(BASE!$O:$O,BASE!$A:$A,PRODUTIVIDADE!AS$3,BASE!$G:$G,PRODUTIVIDADE!$B9)))</f>
        <v>1.0763888888888889E-3</v>
      </c>
      <c r="AW9" s="32">
        <f t="shared" si="17"/>
        <v>0</v>
      </c>
      <c r="AX9" s="32">
        <f t="shared" si="18"/>
        <v>8.611111111111111E-2</v>
      </c>
      <c r="AY9" s="15">
        <f>IF($B9="","",IF(COUNTIF(BASE!$A:$A,PRODUTIVIDADE!AY$3)=0,"",SUMIFS(BASE!$M:$M,BASE!$A:$A,PRODUTIVIDADE!AY$3,BASE!$G:$G,PRODUTIVIDADE!$B9)))</f>
        <v>0</v>
      </c>
      <c r="AZ9" s="15">
        <f>IF($B9="","",IF(COUNTIF(BASE!$A:$A,PRODUTIVIDADE!AY$3)=0,"",SUMIFS(BASE!$N:$N,BASE!$A:$A,PRODUTIVIDADE!AY$3,BASE!$G:$G,PRODUTIVIDADE!$B9)))</f>
        <v>0</v>
      </c>
      <c r="BA9" s="18">
        <f>IF($B9="","",IF(COUNTIF(BASE!$A:$A,PRODUTIVIDADE!AY$3)=0,"",SUMIFS(BASE!$P:$P,BASE!$A:$A,PRODUTIVIDADE!AY$3,BASE!$G:$G,PRODUTIVIDADE!$B9)))</f>
        <v>0</v>
      </c>
      <c r="BB9" s="18">
        <f>IF($B9="","",IF(COUNTIF(BASE!$A:$A,PRODUTIVIDADE!AY$3)=0,"",SUMIFS(BASE!$O:$O,BASE!$A:$A,PRODUTIVIDADE!AY$3,BASE!$G:$G,PRODUTIVIDADE!$B9)))</f>
        <v>0</v>
      </c>
      <c r="BC9" s="32">
        <f t="shared" si="19"/>
        <v>0</v>
      </c>
      <c r="BD9" s="32">
        <f t="shared" si="20"/>
        <v>0</v>
      </c>
      <c r="BE9" s="33">
        <f>IF($B9="","",IF(COUNTIF(BASE!$A:$A,PRODUTIVIDADE!BE$3)=0,"",SUMIFS(BASE!$M:$M,BASE!$A:$A,PRODUTIVIDADE!BE$3,BASE!$G:$G,PRODUTIVIDADE!$B9)))</f>
        <v>0</v>
      </c>
      <c r="BF9" s="33">
        <f>IF($B9="","",IF(COUNTIF(BASE!$A:$A,PRODUTIVIDADE!BE$3)=0,"",SUMIFS(BASE!$N:$N,BASE!$A:$A,PRODUTIVIDADE!BE$3,BASE!$G:$G,PRODUTIVIDADE!$B9)))</f>
        <v>73</v>
      </c>
      <c r="BG9" s="28">
        <f>IF($B9="","",IF(COUNTIF(BASE!$A:$A,PRODUTIVIDADE!BE$3)=0,"",SUMIFS(BASE!$P:$P,BASE!$A:$A,PRODUTIVIDADE!BE$3,BASE!$G:$G,PRODUTIVIDADE!$B9)))</f>
        <v>0</v>
      </c>
      <c r="BH9" s="28">
        <f>IF($B9="","",IF(COUNTIF(BASE!$A:$A,PRODUTIVIDADE!BE$3)=0,"",SUMIFS(BASE!$O:$O,BASE!$A:$A,PRODUTIVIDADE!BE$3,BASE!$G:$G,PRODUTIVIDADE!$B9)))</f>
        <v>1.0763888888888889E-3</v>
      </c>
      <c r="BI9" s="32">
        <f t="shared" si="21"/>
        <v>0</v>
      </c>
      <c r="BJ9" s="32">
        <f t="shared" si="22"/>
        <v>7.857638888888889E-2</v>
      </c>
      <c r="BK9" s="15">
        <f>IF($B9="","",IF(COUNTIF(BASE!$A:$A,PRODUTIVIDADE!BK$3)=0,"",SUMIFS(BASE!$M:$M,BASE!$A:$A,PRODUTIVIDADE!BK$3,BASE!$G:$G,PRODUTIVIDADE!$B9)))</f>
        <v>0</v>
      </c>
      <c r="BL9" s="15">
        <f>IF($B9="","",IF(COUNTIF(BASE!$A:$A,PRODUTIVIDADE!BK$3)=0,"",SUMIFS(BASE!$N:$N,BASE!$A:$A,PRODUTIVIDADE!BK$3,BASE!$G:$G,PRODUTIVIDADE!$B9)))</f>
        <v>76</v>
      </c>
      <c r="BM9" s="18">
        <f>IF($B9="","",IF(COUNTIF(BASE!$A:$A,PRODUTIVIDADE!BK$3)=0,"",SUMIFS(BASE!$P:$P,BASE!$A:$A,PRODUTIVIDADE!BK$3,BASE!$G:$G,PRODUTIVIDADE!$B9)))</f>
        <v>0</v>
      </c>
      <c r="BN9" s="18">
        <f>IF($B9="","",IF(COUNTIF(BASE!$A:$A,PRODUTIVIDADE!BK$3)=0,"",SUMIFS(BASE!$O:$O,BASE!$A:$A,PRODUTIVIDADE!BK$3,BASE!$G:$G,PRODUTIVIDADE!$B9)))</f>
        <v>9.8379629629629642E-4</v>
      </c>
      <c r="BO9" s="32">
        <f t="shared" si="23"/>
        <v>0</v>
      </c>
      <c r="BP9" s="32">
        <f t="shared" si="24"/>
        <v>7.4768518518518526E-2</v>
      </c>
      <c r="BQ9" s="33">
        <f>IF($B9="","",IF(COUNTIF(BASE!$A:$A,PRODUTIVIDADE!BQ$3)=0,"",SUMIFS(BASE!$M:$M,BASE!$A:$A,PRODUTIVIDADE!BQ$3,BASE!$G:$G,PRODUTIVIDADE!$B9)))</f>
        <v>0</v>
      </c>
      <c r="BR9" s="33">
        <f>IF($B9="","",IF(COUNTIF(BASE!$A:$A,PRODUTIVIDADE!BQ$3)=0,"",SUMIFS(BASE!$N:$N,BASE!$A:$A,PRODUTIVIDADE!BQ$3,BASE!$G:$G,PRODUTIVIDADE!$B9)))</f>
        <v>61</v>
      </c>
      <c r="BS9" s="28">
        <f>IF($B9="","",IF(COUNTIF(BASE!$A:$A,PRODUTIVIDADE!BQ$3)=0,"",SUMIFS(BASE!$P:$P,BASE!$A:$A,PRODUTIVIDADE!BQ$3,BASE!$G:$G,PRODUTIVIDADE!$B9)))</f>
        <v>0</v>
      </c>
      <c r="BT9" s="28">
        <f>IF($B9="","",IF(COUNTIF(BASE!$A:$A,PRODUTIVIDADE!BQ$3)=0,"",SUMIFS(BASE!$O:$O,BASE!$A:$A,PRODUTIVIDADE!BQ$3,BASE!$G:$G,PRODUTIVIDADE!$B9)))</f>
        <v>9.8379629629629642E-4</v>
      </c>
      <c r="BU9" s="32">
        <f t="shared" si="25"/>
        <v>0</v>
      </c>
      <c r="BV9" s="32">
        <f t="shared" si="26"/>
        <v>6.0011574074074078E-2</v>
      </c>
      <c r="BW9" s="15">
        <f>IF($B9="","",IF(COUNTIF(BASE!$A:$A,PRODUTIVIDADE!BW$3)=0,"",SUMIFS(BASE!$M:$M,BASE!$A:$A,PRODUTIVIDADE!BW$3,BASE!$G:$G,PRODUTIVIDADE!$B9)))</f>
        <v>0</v>
      </c>
      <c r="BX9" s="15">
        <f>IF($B9="","",IF(COUNTIF(BASE!$A:$A,PRODUTIVIDADE!BW$3)=0,"",SUMIFS(BASE!$N:$N,BASE!$A:$A,PRODUTIVIDADE!BW$3,BASE!$G:$G,PRODUTIVIDADE!$B9)))</f>
        <v>62</v>
      </c>
      <c r="BY9" s="18">
        <f>IF($B9="","",IF(COUNTIF(BASE!$A:$A,PRODUTIVIDADE!BW$3)=0,"",SUMIFS(BASE!$P:$P,BASE!$A:$A,PRODUTIVIDADE!BW$3,BASE!$G:$G,PRODUTIVIDADE!$B9)))</f>
        <v>0</v>
      </c>
      <c r="BZ9" s="18">
        <f>IF($B9="","",IF(COUNTIF(BASE!$A:$A,PRODUTIVIDADE!BW$3)=0,"",SUMIFS(BASE!$O:$O,BASE!$A:$A,PRODUTIVIDADE!BW$3,BASE!$G:$G,PRODUTIVIDADE!$B9)))</f>
        <v>8.564814814814815E-4</v>
      </c>
      <c r="CA9" s="32">
        <f t="shared" si="27"/>
        <v>0</v>
      </c>
      <c r="CB9" s="32">
        <f t="shared" si="28"/>
        <v>5.3101851851851851E-2</v>
      </c>
      <c r="CC9" s="33">
        <f>IF($B9="","",IF(COUNTIF(BASE!$A:$A,PRODUTIVIDADE!CC$3)=0,"",SUMIFS(BASE!$M:$M,BASE!$A:$A,PRODUTIVIDADE!CC$3,BASE!$G:$G,PRODUTIVIDADE!$B9)))</f>
        <v>0</v>
      </c>
      <c r="CD9" s="33">
        <f>IF($B9="","",IF(COUNTIF(BASE!$A:$A,PRODUTIVIDADE!CC$3)=0,"",SUMIFS(BASE!$N:$N,BASE!$A:$A,PRODUTIVIDADE!CC$3,BASE!$G:$G,PRODUTIVIDADE!$B9)))</f>
        <v>84</v>
      </c>
      <c r="CE9" s="28">
        <f>IF($B9="","",IF(COUNTIF(BASE!$A:$A,PRODUTIVIDADE!CC$3)=0,"",SUMIFS(BASE!$P:$P,BASE!$A:$A,PRODUTIVIDADE!CC$3,BASE!$G:$G,PRODUTIVIDADE!$B9)))</f>
        <v>0</v>
      </c>
      <c r="CF9" s="28">
        <f>IF($B9="","",IF(COUNTIF(BASE!$A:$A,PRODUTIVIDADE!CC$3)=0,"",SUMIFS(BASE!$O:$O,BASE!$A:$A,PRODUTIVIDADE!CC$3,BASE!$G:$G,PRODUTIVIDADE!$B9)))</f>
        <v>6.7129629629629625E-4</v>
      </c>
      <c r="CG9" s="32">
        <f t="shared" si="29"/>
        <v>0</v>
      </c>
      <c r="CH9" s="32">
        <f t="shared" si="30"/>
        <v>5.6388888888888884E-2</v>
      </c>
      <c r="CI9" s="15">
        <f>IF($B9="","",IF(COUNTIF(BASE!$A:$A,PRODUTIVIDADE!CI$3)=0,"",SUMIFS(BASE!$M:$M,BASE!$A:$A,PRODUTIVIDADE!CI$3,BASE!$G:$G,PRODUTIVIDADE!$B9)))</f>
        <v>0</v>
      </c>
      <c r="CJ9" s="15">
        <f>IF($B9="","",IF(COUNTIF(BASE!$A:$A,PRODUTIVIDADE!CI$3)=0,"",SUMIFS(BASE!$N:$N,BASE!$A:$A,PRODUTIVIDADE!CI$3,BASE!$G:$G,PRODUTIVIDADE!$B9)))</f>
        <v>0</v>
      </c>
      <c r="CK9" s="18">
        <f>IF($B9="","",IF(COUNTIF(BASE!$A:$A,PRODUTIVIDADE!CI$3)=0,"",SUMIFS(BASE!$P:$P,BASE!$A:$A,PRODUTIVIDADE!CI$3,BASE!$G:$G,PRODUTIVIDADE!$B9)))</f>
        <v>0</v>
      </c>
      <c r="CL9" s="18">
        <f>IF($B9="","",IF(COUNTIF(BASE!$A:$A,PRODUTIVIDADE!CI$3)=0,"",SUMIFS(BASE!$O:$O,BASE!$A:$A,PRODUTIVIDADE!CI$3,BASE!$G:$G,PRODUTIVIDADE!$B9)))</f>
        <v>0</v>
      </c>
      <c r="CM9" s="32">
        <f t="shared" si="31"/>
        <v>0</v>
      </c>
      <c r="CN9" s="32">
        <f t="shared" si="32"/>
        <v>0</v>
      </c>
      <c r="CO9" s="33">
        <f>IF($B9="","",IF(COUNTIF(BASE!$A:$A,PRODUTIVIDADE!CO$3)=0,"",SUMIFS(BASE!$M:$M,BASE!$A:$A,PRODUTIVIDADE!CO$3,BASE!$G:$G,PRODUTIVIDADE!$B9)))</f>
        <v>0</v>
      </c>
      <c r="CP9" s="33">
        <f>IF($B9="","",IF(COUNTIF(BASE!$A:$A,PRODUTIVIDADE!CO$3)=0,"",SUMIFS(BASE!$N:$N,BASE!$A:$A,PRODUTIVIDADE!CO$3,BASE!$G:$G,PRODUTIVIDADE!$B9)))</f>
        <v>0</v>
      </c>
      <c r="CQ9" s="28">
        <f>IF($B9="","",IF(COUNTIF(BASE!$A:$A,PRODUTIVIDADE!CO$3)=0,"",SUMIFS(BASE!$P:$P,BASE!$A:$A,PRODUTIVIDADE!CO$3,BASE!$G:$G,PRODUTIVIDADE!$B9)))</f>
        <v>0</v>
      </c>
      <c r="CR9" s="28">
        <f>IF($B9="","",IF(COUNTIF(BASE!$A:$A,PRODUTIVIDADE!CO$3)=0,"",SUMIFS(BASE!$O:$O,BASE!$A:$A,PRODUTIVIDADE!CO$3,BASE!$G:$G,PRODUTIVIDADE!$B9)))</f>
        <v>0</v>
      </c>
      <c r="CS9" s="32">
        <f t="shared" si="33"/>
        <v>0</v>
      </c>
      <c r="CT9" s="32">
        <f t="shared" si="34"/>
        <v>0</v>
      </c>
      <c r="CU9" s="15">
        <f>IF($B9="","",IF(COUNTIF(BASE!$A:$A,PRODUTIVIDADE!CU$3)=0,"",SUMIFS(BASE!$M:$M,BASE!$A:$A,PRODUTIVIDADE!CU$3,BASE!$G:$G,PRODUTIVIDADE!$B9)))</f>
        <v>0</v>
      </c>
      <c r="CV9" s="15">
        <f>IF($B9="","",IF(COUNTIF(BASE!$A:$A,PRODUTIVIDADE!CU$3)=0,"",SUMIFS(BASE!$N:$N,BASE!$A:$A,PRODUTIVIDADE!CU$3,BASE!$G:$G,PRODUTIVIDADE!$B9)))</f>
        <v>53</v>
      </c>
      <c r="CW9" s="18">
        <f>IF($B9="","",IF(COUNTIF(BASE!$A:$A,PRODUTIVIDADE!CU$3)=0,"",SUMIFS(BASE!$P:$P,BASE!$A:$A,PRODUTIVIDADE!CU$3,BASE!$G:$G,PRODUTIVIDADE!$B9)))</f>
        <v>0</v>
      </c>
      <c r="CX9" s="18">
        <f>IF($B9="","",IF(COUNTIF(BASE!$A:$A,PRODUTIVIDADE!CU$3)=0,"",SUMIFS(BASE!$O:$O,BASE!$A:$A,PRODUTIVIDADE!CU$3,BASE!$G:$G,PRODUTIVIDADE!$B9)))</f>
        <v>7.9861111111111105E-4</v>
      </c>
      <c r="CY9" s="32">
        <f t="shared" si="35"/>
        <v>0</v>
      </c>
      <c r="CZ9" s="32">
        <f t="shared" si="36"/>
        <v>4.2326388888888886E-2</v>
      </c>
      <c r="DA9" s="33">
        <f>IF($B9="","",IF(COUNTIF(BASE!$A:$A,PRODUTIVIDADE!DA$3)=0,"",SUMIFS(BASE!$M:$M,BASE!$A:$A,PRODUTIVIDADE!DA$3,BASE!$G:$G,PRODUTIVIDADE!$B9)))</f>
        <v>0</v>
      </c>
      <c r="DB9" s="33">
        <f>IF($B9="","",IF(COUNTIF(BASE!$A:$A,PRODUTIVIDADE!DA$3)=0,"",SUMIFS(BASE!$N:$N,BASE!$A:$A,PRODUTIVIDADE!DA$3,BASE!$G:$G,PRODUTIVIDADE!$B9)))</f>
        <v>76</v>
      </c>
      <c r="DC9" s="28">
        <f>IF($B9="","",IF(COUNTIF(BASE!$A:$A,PRODUTIVIDADE!DA$3)=0,"",SUMIFS(BASE!$P:$P,BASE!$A:$A,PRODUTIVIDADE!DA$3,BASE!$G:$G,PRODUTIVIDADE!$B9)))</f>
        <v>0</v>
      </c>
      <c r="DD9" s="28">
        <f>IF($B9="","",IF(COUNTIF(BASE!$A:$A,PRODUTIVIDADE!DA$3)=0,"",SUMIFS(BASE!$O:$O,BASE!$A:$A,PRODUTIVIDADE!DA$3,BASE!$G:$G,PRODUTIVIDADE!$B9)))</f>
        <v>7.6388888888888893E-4</v>
      </c>
      <c r="DE9" s="32">
        <f t="shared" si="37"/>
        <v>0</v>
      </c>
      <c r="DF9" s="32">
        <f t="shared" si="38"/>
        <v>5.8055555555555562E-2</v>
      </c>
      <c r="DG9" s="15">
        <f>IF($B9="","",IF(COUNTIF(BASE!$A:$A,PRODUTIVIDADE!DG$3)=0,"",SUMIFS(BASE!$M:$M,BASE!$A:$A,PRODUTIVIDADE!DG$3,BASE!$G:$G,PRODUTIVIDADE!$B9)))</f>
        <v>0</v>
      </c>
      <c r="DH9" s="15">
        <f>IF($B9="","",IF(COUNTIF(BASE!$A:$A,PRODUTIVIDADE!DG$3)=0,"",SUMIFS(BASE!$N:$N,BASE!$A:$A,PRODUTIVIDADE!DG$3,BASE!$G:$G,PRODUTIVIDADE!$B9)))</f>
        <v>106</v>
      </c>
      <c r="DI9" s="18">
        <f>IF($B9="","",IF(COUNTIF(BASE!$A:$A,PRODUTIVIDADE!DG$3)=0,"",SUMIFS(BASE!$P:$P,BASE!$A:$A,PRODUTIVIDADE!DG$3,BASE!$G:$G,PRODUTIVIDADE!$B9)))</f>
        <v>0</v>
      </c>
      <c r="DJ9" s="18">
        <f>IF($B9="","",IF(COUNTIF(BASE!$A:$A,PRODUTIVIDADE!DG$3)=0,"",SUMIFS(BASE!$O:$O,BASE!$A:$A,PRODUTIVIDADE!DG$3,BASE!$G:$G,PRODUTIVIDADE!$B9)))</f>
        <v>8.3333333333333339E-4</v>
      </c>
      <c r="DK9" s="32">
        <f t="shared" si="39"/>
        <v>0</v>
      </c>
      <c r="DL9" s="32">
        <f t="shared" si="40"/>
        <v>8.8333333333333333E-2</v>
      </c>
      <c r="DM9" s="33">
        <f>IF($B9="","",IF(COUNTIF(BASE!$A:$A,PRODUTIVIDADE!DM$3)=0,"",SUMIFS(BASE!$M:$M,BASE!$A:$A,PRODUTIVIDADE!DM$3,BASE!$G:$G,PRODUTIVIDADE!$B9)))</f>
        <v>0</v>
      </c>
      <c r="DN9" s="33">
        <f>IF($B9="","",IF(COUNTIF(BASE!$A:$A,PRODUTIVIDADE!DM$3)=0,"",SUMIFS(BASE!$N:$N,BASE!$A:$A,PRODUTIVIDADE!DM$3,BASE!$G:$G,PRODUTIVIDADE!$B9)))</f>
        <v>72</v>
      </c>
      <c r="DO9" s="28">
        <f>IF($B9="","",IF(COUNTIF(BASE!$A:$A,PRODUTIVIDADE!DM$3)=0,"",SUMIFS(BASE!$P:$P,BASE!$A:$A,PRODUTIVIDADE!DM$3,BASE!$G:$G,PRODUTIVIDADE!$B9)))</f>
        <v>0</v>
      </c>
      <c r="DP9" s="28">
        <f>IF($B9="","",IF(COUNTIF(BASE!$A:$A,PRODUTIVIDADE!DM$3)=0,"",SUMIFS(BASE!$O:$O,BASE!$A:$A,PRODUTIVIDADE!DM$3,BASE!$G:$G,PRODUTIVIDADE!$B9)))</f>
        <v>5.7870370370370378E-4</v>
      </c>
      <c r="DQ9" s="32">
        <f t="shared" si="41"/>
        <v>0</v>
      </c>
      <c r="DR9" s="32">
        <f t="shared" si="42"/>
        <v>4.1666666666666671E-2</v>
      </c>
      <c r="DS9" s="15">
        <f>IF($B9="","",IF(COUNTIF(BASE!$A:$A,PRODUTIVIDADE!DS$3)=0,"",SUMIFS(BASE!$M:$M,BASE!$A:$A,PRODUTIVIDADE!DS$3,BASE!$G:$G,PRODUTIVIDADE!$B9)))</f>
        <v>0</v>
      </c>
      <c r="DT9" s="15">
        <f>IF($B9="","",IF(COUNTIF(BASE!$A:$A,PRODUTIVIDADE!DS$3)=0,"",SUMIFS(BASE!$N:$N,BASE!$A:$A,PRODUTIVIDADE!DS$3,BASE!$G:$G,PRODUTIVIDADE!$B9)))</f>
        <v>51</v>
      </c>
      <c r="DU9" s="18">
        <f>IF($B9="","",IF(COUNTIF(BASE!$A:$A,PRODUTIVIDADE!DS$3)=0,"",SUMIFS(BASE!$P:$P,BASE!$A:$A,PRODUTIVIDADE!DS$3,BASE!$G:$G,PRODUTIVIDADE!$B9)))</f>
        <v>0</v>
      </c>
      <c r="DV9" s="18">
        <f>IF($B9="","",IF(COUNTIF(BASE!$A:$A,PRODUTIVIDADE!DS$3)=0,"",SUMIFS(BASE!$O:$O,BASE!$A:$A,PRODUTIVIDADE!DS$3,BASE!$G:$G,PRODUTIVIDADE!$B9)))</f>
        <v>1.1458333333333333E-3</v>
      </c>
      <c r="DW9" s="32">
        <f t="shared" si="43"/>
        <v>0</v>
      </c>
      <c r="DX9" s="32">
        <f t="shared" si="44"/>
        <v>5.8437500000000003E-2</v>
      </c>
      <c r="DY9" s="33">
        <f>IF($B9="","",IF(COUNTIF(BASE!$A:$A,PRODUTIVIDADE!DY$3)=0,"",SUMIFS(BASE!$M:$M,BASE!$A:$A,PRODUTIVIDADE!DY$3,BASE!$G:$G,PRODUTIVIDADE!$B9)))</f>
        <v>0</v>
      </c>
      <c r="DZ9" s="33">
        <f>IF($B9="","",IF(COUNTIF(BASE!$A:$A,PRODUTIVIDADE!DY$3)=0,"",SUMIFS(BASE!$N:$N,BASE!$A:$A,PRODUTIVIDADE!DY$3,BASE!$G:$G,PRODUTIVIDADE!$B9)))</f>
        <v>47</v>
      </c>
      <c r="EA9" s="28">
        <f>IF($B9="","",IF(COUNTIF(BASE!$A:$A,PRODUTIVIDADE!DY$3)=0,"",SUMIFS(BASE!$P:$P,BASE!$A:$A,PRODUTIVIDADE!DY$3,BASE!$G:$G,PRODUTIVIDADE!$B9)))</f>
        <v>0</v>
      </c>
      <c r="EB9" s="28">
        <f>IF($B9="","",IF(COUNTIF(BASE!$A:$A,PRODUTIVIDADE!DY$3)=0,"",SUMIFS(BASE!$O:$O,BASE!$A:$A,PRODUTIVIDADE!DY$3,BASE!$G:$G,PRODUTIVIDADE!$B9)))</f>
        <v>8.3333333333333339E-4</v>
      </c>
      <c r="EC9" s="32">
        <f t="shared" si="45"/>
        <v>0</v>
      </c>
      <c r="ED9" s="32">
        <f t="shared" si="46"/>
        <v>3.9166666666666669E-2</v>
      </c>
      <c r="EE9" s="15">
        <f>IF($B9="","",IF(COUNTIF(BASE!$A:$A,PRODUTIVIDADE!EE$3)=0,"",SUMIFS(BASE!$M:$M,BASE!$A:$A,PRODUTIVIDADE!EE$3,BASE!$G:$G,PRODUTIVIDADE!$B9)))</f>
        <v>0</v>
      </c>
      <c r="EF9" s="15">
        <f>IF($B9="","",IF(COUNTIF(BASE!$A:$A,PRODUTIVIDADE!EE$3)=0,"",SUMIFS(BASE!$N:$N,BASE!$A:$A,PRODUTIVIDADE!EE$3,BASE!$G:$G,PRODUTIVIDADE!$B9)))</f>
        <v>0</v>
      </c>
      <c r="EG9" s="18">
        <f>IF($B9="","",IF(COUNTIF(BASE!$A:$A,PRODUTIVIDADE!EE$3)=0,"",SUMIFS(BASE!$P:$P,BASE!$A:$A,PRODUTIVIDADE!EE$3,BASE!$G:$G,PRODUTIVIDADE!$B9)))</f>
        <v>0</v>
      </c>
      <c r="EH9" s="18">
        <f>IF($B9="","",IF(COUNTIF(BASE!$A:$A,PRODUTIVIDADE!EE$3)=0,"",SUMIFS(BASE!$O:$O,BASE!$A:$A,PRODUTIVIDADE!EE$3,BASE!$G:$G,PRODUTIVIDADE!$B9)))</f>
        <v>0</v>
      </c>
      <c r="EI9" s="32">
        <f t="shared" si="47"/>
        <v>0</v>
      </c>
      <c r="EJ9" s="32">
        <f t="shared" si="48"/>
        <v>0</v>
      </c>
      <c r="EK9" s="33">
        <f>IF($B9="","",IF(COUNTIF(BASE!$A:$A,PRODUTIVIDADE!EK$3)=0,"",SUMIFS(BASE!$M:$M,BASE!$A:$A,PRODUTIVIDADE!EK$3,BASE!$G:$G,PRODUTIVIDADE!$B9)))</f>
        <v>0</v>
      </c>
      <c r="EL9" s="33">
        <f>IF($B9="","",IF(COUNTIF(BASE!$A:$A,PRODUTIVIDADE!EK$3)=0,"",SUMIFS(BASE!$N:$N,BASE!$A:$A,PRODUTIVIDADE!EK$3,BASE!$G:$G,PRODUTIVIDADE!$B9)))</f>
        <v>72</v>
      </c>
      <c r="EM9" s="28">
        <f>IF($B9="","",IF(COUNTIF(BASE!$A:$A,PRODUTIVIDADE!EK$3)=0,"",SUMIFS(BASE!$P:$P,BASE!$A:$A,PRODUTIVIDADE!EK$3,BASE!$G:$G,PRODUTIVIDADE!$B9)))</f>
        <v>0</v>
      </c>
      <c r="EN9" s="28">
        <f>IF($B9="","",IF(COUNTIF(BASE!$A:$A,PRODUTIVIDADE!EK$3)=0,"",SUMIFS(BASE!$O:$O,BASE!$A:$A,PRODUTIVIDADE!EK$3,BASE!$G:$G,PRODUTIVIDADE!$B9)))</f>
        <v>9.0277777777777784E-4</v>
      </c>
      <c r="EO9" s="32">
        <f t="shared" si="49"/>
        <v>0</v>
      </c>
      <c r="EP9" s="32">
        <f t="shared" si="50"/>
        <v>6.5000000000000002E-2</v>
      </c>
      <c r="EQ9" s="15">
        <f>IF($B9="","",IF(COUNTIF(BASE!$A:$A,PRODUTIVIDADE!EQ$3)=0,"",SUMIFS(BASE!$M:$M,BASE!$A:$A,PRODUTIVIDADE!EQ$3,BASE!$G:$G,PRODUTIVIDADE!$B9)))</f>
        <v>0</v>
      </c>
      <c r="ER9" s="15">
        <f>IF($B9="","",IF(COUNTIF(BASE!$A:$A,PRODUTIVIDADE!EQ$3)=0,"",SUMIFS(BASE!$N:$N,BASE!$A:$A,PRODUTIVIDADE!EQ$3,BASE!$G:$G,PRODUTIVIDADE!$B9)))</f>
        <v>89</v>
      </c>
      <c r="ES9" s="18">
        <f>IF($B9="","",IF(COUNTIF(BASE!$A:$A,PRODUTIVIDADE!EQ$3)=0,"",SUMIFS(BASE!$P:$P,BASE!$A:$A,PRODUTIVIDADE!EQ$3,BASE!$G:$G,PRODUTIVIDADE!$B9)))</f>
        <v>0</v>
      </c>
      <c r="ET9" s="18">
        <f>IF($B9="","",IF(COUNTIF(BASE!$A:$A,PRODUTIVIDADE!EQ$3)=0,"",SUMIFS(BASE!$O:$O,BASE!$A:$A,PRODUTIVIDADE!EQ$3,BASE!$G:$G,PRODUTIVIDADE!$B9)))</f>
        <v>7.5231481481481471E-4</v>
      </c>
      <c r="EU9" s="32">
        <f t="shared" si="51"/>
        <v>0</v>
      </c>
      <c r="EV9" s="32">
        <f t="shared" si="52"/>
        <v>6.6956018518518512E-2</v>
      </c>
      <c r="EW9" s="33">
        <f>IF($B9="","",IF(COUNTIF(BASE!$A:$A,PRODUTIVIDADE!EW$3)=0,"",SUMIFS(BASE!$M:$M,BASE!$A:$A,PRODUTIVIDADE!EW$3,BASE!$G:$G,PRODUTIVIDADE!$B9)))</f>
        <v>0</v>
      </c>
      <c r="EX9" s="33">
        <f>IF($B9="","",IF(COUNTIF(BASE!$A:$A,PRODUTIVIDADE!EW$3)=0,"",SUMIFS(BASE!$N:$N,BASE!$A:$A,PRODUTIVIDADE!EW$3,BASE!$G:$G,PRODUTIVIDADE!$B9)))</f>
        <v>64</v>
      </c>
      <c r="EY9" s="28">
        <f>IF($B9="","",IF(COUNTIF(BASE!$A:$A,PRODUTIVIDADE!EW$3)=0,"",SUMIFS(BASE!$P:$P,BASE!$A:$A,PRODUTIVIDADE!EW$3,BASE!$G:$G,PRODUTIVIDADE!$B9)))</f>
        <v>0</v>
      </c>
      <c r="EZ9" s="28">
        <f>IF($B9="","",IF(COUNTIF(BASE!$A:$A,PRODUTIVIDADE!EW$3)=0,"",SUMIFS(BASE!$O:$O,BASE!$A:$A,PRODUTIVIDADE!EW$3,BASE!$G:$G,PRODUTIVIDADE!$B9)))</f>
        <v>7.6388888888888893E-4</v>
      </c>
      <c r="FA9" s="32">
        <f t="shared" si="53"/>
        <v>0</v>
      </c>
      <c r="FB9" s="32">
        <f t="shared" si="54"/>
        <v>4.8888888888888891E-2</v>
      </c>
      <c r="FC9" s="15">
        <f>IF($B9="","",IF(COUNTIF(BASE!$A:$A,PRODUTIVIDADE!FC$3)=0,"",SUMIFS(BASE!$M:$M,BASE!$A:$A,PRODUTIVIDADE!FC$3,BASE!$G:$G,PRODUTIVIDADE!$B9)))</f>
        <v>0</v>
      </c>
      <c r="FD9" s="15">
        <f>IF($B9="","",IF(COUNTIF(BASE!$A:$A,PRODUTIVIDADE!FC$3)=0,"",SUMIFS(BASE!$N:$N,BASE!$A:$A,PRODUTIVIDADE!FC$3,BASE!$G:$G,PRODUTIVIDADE!$B9)))</f>
        <v>74</v>
      </c>
      <c r="FE9" s="18">
        <f>IF($B9="","",IF(COUNTIF(BASE!$A:$A,PRODUTIVIDADE!FC$3)=0,"",SUMIFS(BASE!$P:$P,BASE!$A:$A,PRODUTIVIDADE!FC$3,BASE!$G:$G,PRODUTIVIDADE!$B9)))</f>
        <v>0</v>
      </c>
      <c r="FF9" s="18">
        <f>IF($B9="","",IF(COUNTIF(BASE!$A:$A,PRODUTIVIDADE!FC$3)=0,"",SUMIFS(BASE!$O:$O,BASE!$A:$A,PRODUTIVIDADE!FC$3,BASE!$G:$G,PRODUTIVIDADE!$B9)))</f>
        <v>7.7546296296296304E-4</v>
      </c>
      <c r="FG9" s="32">
        <f t="shared" si="55"/>
        <v>0</v>
      </c>
      <c r="FH9" s="32">
        <f t="shared" si="56"/>
        <v>5.7384259259259267E-2</v>
      </c>
      <c r="FI9" s="33">
        <f>IF($B9="","",IF(COUNTIF(BASE!$A:$A,PRODUTIVIDADE!FI$3)=0,"",SUMIFS(BASE!$M:$M,BASE!$A:$A,PRODUTIVIDADE!FI$3,BASE!$G:$G,PRODUTIVIDADE!$B9)))</f>
        <v>0</v>
      </c>
      <c r="FJ9" s="33">
        <f>IF($B9="","",IF(COUNTIF(BASE!$A:$A,PRODUTIVIDADE!FI$3)=0,"",SUMIFS(BASE!$N:$N,BASE!$A:$A,PRODUTIVIDADE!FI$3,BASE!$G:$G,PRODUTIVIDADE!$B9)))</f>
        <v>32</v>
      </c>
      <c r="FK9" s="28">
        <f>IF($B9="","",IF(COUNTIF(BASE!$A:$A,PRODUTIVIDADE!FI$3)=0,"",SUMIFS(BASE!$P:$P,BASE!$A:$A,PRODUTIVIDADE!FI$3,BASE!$G:$G,PRODUTIVIDADE!$B9)))</f>
        <v>0</v>
      </c>
      <c r="FL9" s="28">
        <f>IF($B9="","",IF(COUNTIF(BASE!$A:$A,PRODUTIVIDADE!FI$3)=0,"",SUMIFS(BASE!$O:$O,BASE!$A:$A,PRODUTIVIDADE!FI$3,BASE!$G:$G,PRODUTIVIDADE!$B9)))</f>
        <v>8.564814814814815E-4</v>
      </c>
      <c r="FM9" s="32">
        <f t="shared" si="57"/>
        <v>0</v>
      </c>
      <c r="FN9" s="32">
        <f t="shared" si="58"/>
        <v>2.7407407407407408E-2</v>
      </c>
      <c r="FO9" s="15">
        <f>IF($B9="","",IF(COUNTIF(BASE!$A:$A,PRODUTIVIDADE!FO$3)=0,"",SUMIFS(BASE!$M:$M,BASE!$A:$A,PRODUTIVIDADE!FO$3,BASE!$G:$G,PRODUTIVIDADE!$B9)))</f>
        <v>0</v>
      </c>
      <c r="FP9" s="15">
        <f>IF($B9="","",IF(COUNTIF(BASE!$A:$A,PRODUTIVIDADE!FO$3)=0,"",SUMIFS(BASE!$N:$N,BASE!$A:$A,PRODUTIVIDADE!FO$3,BASE!$G:$G,PRODUTIVIDADE!$B9)))</f>
        <v>54</v>
      </c>
      <c r="FQ9" s="18">
        <f>IF($B9="","",IF(COUNTIF(BASE!$A:$A,PRODUTIVIDADE!FO$3)=0,"",SUMIFS(BASE!$P:$P,BASE!$A:$A,PRODUTIVIDADE!FO$3,BASE!$G:$G,PRODUTIVIDADE!$B9)))</f>
        <v>0</v>
      </c>
      <c r="FR9" s="18">
        <f>IF($B9="","",IF(COUNTIF(BASE!$A:$A,PRODUTIVIDADE!FO$3)=0,"",SUMIFS(BASE!$O:$O,BASE!$A:$A,PRODUTIVIDADE!FO$3,BASE!$G:$G,PRODUTIVIDADE!$B9)))</f>
        <v>9.3750000000000007E-4</v>
      </c>
      <c r="FS9" s="32">
        <f t="shared" si="59"/>
        <v>0</v>
      </c>
      <c r="FT9" s="32">
        <f t="shared" si="60"/>
        <v>5.0625000000000003E-2</v>
      </c>
      <c r="FU9" s="33">
        <f>IF($B9="","",IF(COUNTIF(BASE!$A:$A,PRODUTIVIDADE!FU$3)=0,"",SUMIFS(BASE!$M:$M,BASE!$A:$A,PRODUTIVIDADE!FU$3,BASE!$G:$G,PRODUTIVIDADE!$B9)))</f>
        <v>0</v>
      </c>
      <c r="FV9" s="33">
        <f>IF($B9="","",IF(COUNTIF(BASE!$A:$A,PRODUTIVIDADE!FU$3)=0,"",SUMIFS(BASE!$N:$N,BASE!$A:$A,PRODUTIVIDADE!FU$3,BASE!$G:$G,PRODUTIVIDADE!$B9)))</f>
        <v>0</v>
      </c>
      <c r="FW9" s="28">
        <f>IF($B9="","",IF(COUNTIF(BASE!$A:$A,PRODUTIVIDADE!FU$3)=0,"",SUMIFS(BASE!$P:$P,BASE!$A:$A,PRODUTIVIDADE!FU$3,BASE!$G:$G,PRODUTIVIDADE!$B9)))</f>
        <v>0</v>
      </c>
      <c r="FX9" s="28">
        <f>IF($B9="","",IF(COUNTIF(BASE!$A:$A,PRODUTIVIDADE!FU$3)=0,"",SUMIFS(BASE!$O:$O,BASE!$A:$A,PRODUTIVIDADE!FU$3,BASE!$G:$G,PRODUTIVIDADE!$B9)))</f>
        <v>0</v>
      </c>
      <c r="FY9" s="32">
        <f t="shared" si="61"/>
        <v>0</v>
      </c>
      <c r="FZ9" s="32">
        <f t="shared" si="62"/>
        <v>0</v>
      </c>
      <c r="GA9" s="15">
        <f>IF($B9="","",IF(COUNTIF(BASE!$A:$A,PRODUTIVIDADE!GA$3)=0,"",SUMIFS(BASE!$M:$M,BASE!$A:$A,PRODUTIVIDADE!GA$3,BASE!$G:$G,PRODUTIVIDADE!$B9)))</f>
        <v>0</v>
      </c>
      <c r="GB9" s="15">
        <f>IF($B9="","",IF(COUNTIF(BASE!$A:$A,PRODUTIVIDADE!GA$3)=0,"",SUMIFS(BASE!$N:$N,BASE!$A:$A,PRODUTIVIDADE!GA$3,BASE!$G:$G,PRODUTIVIDADE!$B9)))</f>
        <v>60</v>
      </c>
      <c r="GC9" s="18">
        <f>IF($B9="","",IF(COUNTIF(BASE!$A:$A,PRODUTIVIDADE!GA$3)=0,"",SUMIFS(BASE!$P:$P,BASE!$A:$A,PRODUTIVIDADE!GA$3,BASE!$G:$G,PRODUTIVIDADE!$B9)))</f>
        <v>0</v>
      </c>
      <c r="GD9" s="18">
        <f>IF($B9="","",IF(COUNTIF(BASE!$A:$A,PRODUTIVIDADE!GA$3)=0,"",SUMIFS(BASE!$O:$O,BASE!$A:$A,PRODUTIVIDADE!GA$3,BASE!$G:$G,PRODUTIVIDADE!$B9)))</f>
        <v>1.0648148148148147E-3</v>
      </c>
      <c r="GE9" s="32">
        <f t="shared" si="63"/>
        <v>0</v>
      </c>
      <c r="GF9" s="32">
        <f t="shared" si="64"/>
        <v>6.3888888888888884E-2</v>
      </c>
      <c r="GG9" s="33">
        <f>IF($B9="","",IF(COUNTIF(BASE!$A:$A,PRODUTIVIDADE!GG$3)=0,"",SUMIFS(BASE!$M:$M,BASE!$A:$A,PRODUTIVIDADE!GG$3,BASE!$G:$G,PRODUTIVIDADE!$B9)))</f>
        <v>0</v>
      </c>
      <c r="GH9" s="33">
        <f>IF($B9="","",IF(COUNTIF(BASE!$A:$A,PRODUTIVIDADE!GG$3)=0,"",SUMIFS(BASE!$N:$N,BASE!$A:$A,PRODUTIVIDADE!GG$3,BASE!$G:$G,PRODUTIVIDADE!$B9)))</f>
        <v>50</v>
      </c>
      <c r="GI9" s="28">
        <f>IF($B9="","",IF(COUNTIF(BASE!$A:$A,PRODUTIVIDADE!GG$3)=0,"",SUMIFS(BASE!$P:$P,BASE!$A:$A,PRODUTIVIDADE!GG$3,BASE!$G:$G,PRODUTIVIDADE!$B9)))</f>
        <v>0</v>
      </c>
      <c r="GJ9" s="28">
        <f>IF($B9="","",IF(COUNTIF(BASE!$A:$A,PRODUTIVIDADE!GG$3)=0,"",SUMIFS(BASE!$O:$O,BASE!$A:$A,PRODUTIVIDADE!GG$3,BASE!$G:$G,PRODUTIVIDADE!$B9)))</f>
        <v>8.7962962962962962E-4</v>
      </c>
      <c r="GK9" s="32">
        <f t="shared" si="65"/>
        <v>0</v>
      </c>
      <c r="GL9" s="32">
        <f t="shared" si="66"/>
        <v>4.3981481481481483E-2</v>
      </c>
      <c r="GM9" s="15">
        <f>IF($B9="","",IF(COUNTIF(BASE!$A:$A,PRODUTIVIDADE!GM$3)=0,"",SUMIFS(BASE!$M:$M,BASE!$A:$A,PRODUTIVIDADE!GM$3,BASE!$G:$G,PRODUTIVIDADE!$B9)))</f>
        <v>0</v>
      </c>
      <c r="GN9" s="15">
        <f>IF($B9="","",IF(COUNTIF(BASE!$A:$A,PRODUTIVIDADE!GM$3)=0,"",SUMIFS(BASE!$N:$N,BASE!$A:$A,PRODUTIVIDADE!GM$3,BASE!$G:$G,PRODUTIVIDADE!$B9)))</f>
        <v>0</v>
      </c>
      <c r="GO9" s="18">
        <f>IF($B9="","",IF(COUNTIF(BASE!$A:$A,PRODUTIVIDADE!GM$3)=0,"",SUMIFS(BASE!$P:$P,BASE!$A:$A,PRODUTIVIDADE!GM$3,BASE!$G:$G,PRODUTIVIDADE!$B9)))</f>
        <v>0</v>
      </c>
      <c r="GP9" s="18">
        <f>IF($B9="","",IF(COUNTIF(BASE!$A:$A,PRODUTIVIDADE!GM$3)=0,"",SUMIFS(BASE!$O:$O,BASE!$A:$A,PRODUTIVIDADE!GM$3,BASE!$G:$G,PRODUTIVIDADE!$B9)))</f>
        <v>0</v>
      </c>
      <c r="GQ9" s="32">
        <f t="shared" si="67"/>
        <v>0</v>
      </c>
      <c r="GR9" s="32">
        <f t="shared" si="68"/>
        <v>0</v>
      </c>
    </row>
    <row r="10" spans="2:200" s="8" customFormat="1" x14ac:dyDescent="0.25">
      <c r="B10" s="50">
        <v>91173</v>
      </c>
      <c r="C10" s="16" t="str">
        <f>IF($B10="","",VLOOKUP($B10,EQUIPE!$B:$E,2,0))</f>
        <v xml:space="preserve">	GABRIELLE FERNANDA ROSA PACHECO LEITE </v>
      </c>
      <c r="D10" s="16" t="str">
        <f>IF($B10="","",VLOOKUP($B10,EQUIPE!$B:$F,5,0))</f>
        <v>ULTRAGAZ FRONT</v>
      </c>
      <c r="E10" s="18">
        <f>IF($B10="","",VLOOKUP($B10,EQUIPE!$B:$E,3,0))</f>
        <v>0.2638888888888889</v>
      </c>
      <c r="F10" s="16" t="str">
        <f>IF($B10="","",VLOOKUP($B10,EQUIPE!$B:$E,4,0))</f>
        <v>DANIELA PEREZ</v>
      </c>
      <c r="H10" s="22">
        <f t="shared" si="0"/>
        <v>1860</v>
      </c>
      <c r="I10" s="22">
        <f t="shared" si="0"/>
        <v>2</v>
      </c>
      <c r="J10" s="18">
        <f t="shared" si="3"/>
        <v>1.9306986758263636E-3</v>
      </c>
      <c r="K10" s="18">
        <f t="shared" si="4"/>
        <v>5.7870370370370367E-6</v>
      </c>
      <c r="L10" s="32">
        <f t="shared" si="5"/>
        <v>3.5910995370370364</v>
      </c>
      <c r="M10" s="32">
        <f t="shared" si="6"/>
        <v>1.1574074074074073E-5</v>
      </c>
      <c r="O10" s="15">
        <f>IF($B10="","",IF(COUNTIF(BASE!$A:$A,PRODUTIVIDADE!O$3)=0,"",SUMIFS(BASE!$M:$M,BASE!$A:$A,PRODUTIVIDADE!O$3,BASE!$G:$G,PRODUTIVIDADE!$B10)))</f>
        <v>0</v>
      </c>
      <c r="P10" s="15">
        <f>IF($B10="","",IF(COUNTIF(BASE!$A:$A,PRODUTIVIDADE!O$3)=0,"",SUMIFS(BASE!$N:$N,BASE!$A:$A,PRODUTIVIDADE!O$3,BASE!$G:$G,PRODUTIVIDADE!$B10)))</f>
        <v>0</v>
      </c>
      <c r="Q10" s="18">
        <f>IF($B10="","",IF(COUNTIF(BASE!$A:$A,PRODUTIVIDADE!O$3)=0,"",SUMIFS(BASE!$P:$P,BASE!$A:$A,PRODUTIVIDADE!O$3,BASE!$G:$G,PRODUTIVIDADE!$B10)))</f>
        <v>0</v>
      </c>
      <c r="R10" s="18">
        <f>IF($B10="","",IF(COUNTIF(BASE!$A:$A,PRODUTIVIDADE!O$3)=0,"",SUMIFS(BASE!$O:$O,BASE!$A:$A,PRODUTIVIDADE!O$3,BASE!$G:$G,PRODUTIVIDADE!$B10)))</f>
        <v>0</v>
      </c>
      <c r="S10" s="32">
        <f t="shared" si="7"/>
        <v>0</v>
      </c>
      <c r="T10" s="32">
        <f t="shared" si="8"/>
        <v>0</v>
      </c>
      <c r="U10" s="33">
        <f>IF($B10="","",IF(COUNTIF(BASE!$A:$A,PRODUTIVIDADE!U$3)=0,"",SUMIFS(BASE!$M:$M,BASE!$A:$A,PRODUTIVIDADE!U$3,BASE!$G:$G,PRODUTIVIDADE!$B10)))</f>
        <v>82</v>
      </c>
      <c r="V10" s="33">
        <f>IF($B10="","",IF(COUNTIF(BASE!$A:$A,PRODUTIVIDADE!U$3)=0,"",SUMIFS(BASE!$N:$N,BASE!$A:$A,PRODUTIVIDADE!U$3,BASE!$G:$G,PRODUTIVIDADE!$B10)))</f>
        <v>0</v>
      </c>
      <c r="W10" s="28">
        <f>IF($B10="","",IF(COUNTIF(BASE!$A:$A,PRODUTIVIDADE!U$3)=0,"",SUMIFS(BASE!$P:$P,BASE!$A:$A,PRODUTIVIDADE!U$3,BASE!$G:$G,PRODUTIVIDADE!$B10)))</f>
        <v>2.1759259259259258E-3</v>
      </c>
      <c r="X10" s="28">
        <f>IF($B10="","",IF(COUNTIF(BASE!$A:$A,PRODUTIVIDADE!U$3)=0,"",SUMIFS(BASE!$O:$O,BASE!$A:$A,PRODUTIVIDADE!U$3,BASE!$G:$G,PRODUTIVIDADE!$B10)))</f>
        <v>0</v>
      </c>
      <c r="Y10" s="32">
        <f t="shared" si="9"/>
        <v>0.1784259259259259</v>
      </c>
      <c r="Z10" s="32">
        <f t="shared" si="10"/>
        <v>0</v>
      </c>
      <c r="AA10" s="15">
        <f>IF($B10="","",IF(COUNTIF(BASE!$A:$A,PRODUTIVIDADE!AA$3)=0,"",SUMIFS(BASE!$M:$M,BASE!$A:$A,PRODUTIVIDADE!AA$3,BASE!$G:$G,PRODUTIVIDADE!$B10)))</f>
        <v>87</v>
      </c>
      <c r="AB10" s="15">
        <f>IF($B10="","",IF(COUNTIF(BASE!$A:$A,PRODUTIVIDADE!AA$3)=0,"",SUMIFS(BASE!$N:$N,BASE!$A:$A,PRODUTIVIDADE!AA$3,BASE!$G:$G,PRODUTIVIDADE!$B10)))</f>
        <v>0</v>
      </c>
      <c r="AC10" s="18">
        <f>IF($B10="","",IF(COUNTIF(BASE!$A:$A,PRODUTIVIDADE!AA$3)=0,"",SUMIFS(BASE!$P:$P,BASE!$A:$A,PRODUTIVIDADE!AA$3,BASE!$G:$G,PRODUTIVIDADE!$B10)))</f>
        <v>1.9560185185185184E-3</v>
      </c>
      <c r="AD10" s="18">
        <f>IF($B10="","",IF(COUNTIF(BASE!$A:$A,PRODUTIVIDADE!AA$3)=0,"",SUMIFS(BASE!$O:$O,BASE!$A:$A,PRODUTIVIDADE!AA$3,BASE!$G:$G,PRODUTIVIDADE!$B10)))</f>
        <v>0</v>
      </c>
      <c r="AE10" s="32">
        <f t="shared" si="11"/>
        <v>0.17017361111111109</v>
      </c>
      <c r="AF10" s="32">
        <f t="shared" si="12"/>
        <v>0</v>
      </c>
      <c r="AG10" s="33">
        <f>IF($B10="","",IF(COUNTIF(BASE!$A:$A,PRODUTIVIDADE!AG$3)=0,"",SUMIFS(BASE!$M:$M,BASE!$A:$A,PRODUTIVIDADE!AG$3,BASE!$G:$G,PRODUTIVIDADE!$B10)))</f>
        <v>75</v>
      </c>
      <c r="AH10" s="33">
        <f>IF($B10="","",IF(COUNTIF(BASE!$A:$A,PRODUTIVIDADE!AG$3)=0,"",SUMIFS(BASE!$N:$N,BASE!$A:$A,PRODUTIVIDADE!AG$3,BASE!$G:$G,PRODUTIVIDADE!$B10)))</f>
        <v>0</v>
      </c>
      <c r="AI10" s="28">
        <f>IF($B10="","",IF(COUNTIF(BASE!$A:$A,PRODUTIVIDADE!AG$3)=0,"",SUMIFS(BASE!$P:$P,BASE!$A:$A,PRODUTIVIDADE!AG$3,BASE!$G:$G,PRODUTIVIDADE!$B10)))</f>
        <v>1.8171296296296297E-3</v>
      </c>
      <c r="AJ10" s="28">
        <f>IF($B10="","",IF(COUNTIF(BASE!$A:$A,PRODUTIVIDADE!AG$3)=0,"",SUMIFS(BASE!$O:$O,BASE!$A:$A,PRODUTIVIDADE!AG$3,BASE!$G:$G,PRODUTIVIDADE!$B10)))</f>
        <v>0</v>
      </c>
      <c r="AK10" s="32">
        <f t="shared" si="13"/>
        <v>0.13628472222222224</v>
      </c>
      <c r="AL10" s="32">
        <f t="shared" si="14"/>
        <v>0</v>
      </c>
      <c r="AM10" s="15">
        <f>IF($B10="","",IF(COUNTIF(BASE!$A:$A,PRODUTIVIDADE!AM$3)=0,"",SUMIFS(BASE!$M:$M,BASE!$A:$A,PRODUTIVIDADE!AM$3,BASE!$G:$G,PRODUTIVIDADE!$B10)))</f>
        <v>67</v>
      </c>
      <c r="AN10" s="15">
        <f>IF($B10="","",IF(COUNTIF(BASE!$A:$A,PRODUTIVIDADE!AM$3)=0,"",SUMIFS(BASE!$N:$N,BASE!$A:$A,PRODUTIVIDADE!AM$3,BASE!$G:$G,PRODUTIVIDADE!$B10)))</f>
        <v>0</v>
      </c>
      <c r="AO10" s="18">
        <f>IF($B10="","",IF(COUNTIF(BASE!$A:$A,PRODUTIVIDADE!AM$3)=0,"",SUMIFS(BASE!$P:$P,BASE!$A:$A,PRODUTIVIDADE!AM$3,BASE!$G:$G,PRODUTIVIDADE!$B10)))</f>
        <v>2.0023148148148148E-3</v>
      </c>
      <c r="AP10" s="18">
        <f>IF($B10="","",IF(COUNTIF(BASE!$A:$A,PRODUTIVIDADE!AM$3)=0,"",SUMIFS(BASE!$O:$O,BASE!$A:$A,PRODUTIVIDADE!AM$3,BASE!$G:$G,PRODUTIVIDADE!$B10)))</f>
        <v>0</v>
      </c>
      <c r="AQ10" s="32">
        <f t="shared" si="15"/>
        <v>0.13415509259259259</v>
      </c>
      <c r="AR10" s="32">
        <f t="shared" si="16"/>
        <v>0</v>
      </c>
      <c r="AS10" s="33">
        <f>IF($B10="","",IF(COUNTIF(BASE!$A:$A,PRODUTIVIDADE!AS$3)=0,"",SUMIFS(BASE!$M:$M,BASE!$A:$A,PRODUTIVIDADE!AS$3,BASE!$G:$G,PRODUTIVIDADE!$B10)))</f>
        <v>82</v>
      </c>
      <c r="AT10" s="33">
        <f>IF($B10="","",IF(COUNTIF(BASE!$A:$A,PRODUTIVIDADE!AS$3)=0,"",SUMIFS(BASE!$N:$N,BASE!$A:$A,PRODUTIVIDADE!AS$3,BASE!$G:$G,PRODUTIVIDADE!$B10)))</f>
        <v>0</v>
      </c>
      <c r="AU10" s="28">
        <f>IF($B10="","",IF(COUNTIF(BASE!$A:$A,PRODUTIVIDADE!AS$3)=0,"",SUMIFS(BASE!$P:$P,BASE!$A:$A,PRODUTIVIDADE!AS$3,BASE!$G:$G,PRODUTIVIDADE!$B10)))</f>
        <v>1.8402777777777777E-3</v>
      </c>
      <c r="AV10" s="28">
        <f>IF($B10="","",IF(COUNTIF(BASE!$A:$A,PRODUTIVIDADE!AS$3)=0,"",SUMIFS(BASE!$O:$O,BASE!$A:$A,PRODUTIVIDADE!AS$3,BASE!$G:$G,PRODUTIVIDADE!$B10)))</f>
        <v>0</v>
      </c>
      <c r="AW10" s="32">
        <f t="shared" si="17"/>
        <v>0.15090277777777777</v>
      </c>
      <c r="AX10" s="32">
        <f t="shared" si="18"/>
        <v>0</v>
      </c>
      <c r="AY10" s="15">
        <f>IF($B10="","",IF(COUNTIF(BASE!$A:$A,PRODUTIVIDADE!AY$3)=0,"",SUMIFS(BASE!$M:$M,BASE!$A:$A,PRODUTIVIDADE!AY$3,BASE!$G:$G,PRODUTIVIDADE!$B10)))</f>
        <v>81</v>
      </c>
      <c r="AZ10" s="15">
        <f>IF($B10="","",IF(COUNTIF(BASE!$A:$A,PRODUTIVIDADE!AY$3)=0,"",SUMIFS(BASE!$N:$N,BASE!$A:$A,PRODUTIVIDADE!AY$3,BASE!$G:$G,PRODUTIVIDADE!$B10)))</f>
        <v>1</v>
      </c>
      <c r="BA10" s="18">
        <f>IF($B10="","",IF(COUNTIF(BASE!$A:$A,PRODUTIVIDADE!AY$3)=0,"",SUMIFS(BASE!$P:$P,BASE!$A:$A,PRODUTIVIDADE!AY$3,BASE!$G:$G,PRODUTIVIDADE!$B10)))</f>
        <v>2.3495370370370371E-3</v>
      </c>
      <c r="BB10" s="18">
        <f>IF($B10="","",IF(COUNTIF(BASE!$A:$A,PRODUTIVIDADE!AY$3)=0,"",SUMIFS(BASE!$O:$O,BASE!$A:$A,PRODUTIVIDADE!AY$3,BASE!$G:$G,PRODUTIVIDADE!$B10)))</f>
        <v>1.1574074074074073E-5</v>
      </c>
      <c r="BC10" s="32">
        <f t="shared" si="19"/>
        <v>0.1903125</v>
      </c>
      <c r="BD10" s="32">
        <f t="shared" si="20"/>
        <v>1.1574074074074073E-5</v>
      </c>
      <c r="BE10" s="33">
        <f>IF($B10="","",IF(COUNTIF(BASE!$A:$A,PRODUTIVIDADE!BE$3)=0,"",SUMIFS(BASE!$M:$M,BASE!$A:$A,PRODUTIVIDADE!BE$3,BASE!$G:$G,PRODUTIVIDADE!$B10)))</f>
        <v>0</v>
      </c>
      <c r="BF10" s="33">
        <f>IF($B10="","",IF(COUNTIF(BASE!$A:$A,PRODUTIVIDADE!BE$3)=0,"",SUMIFS(BASE!$N:$N,BASE!$A:$A,PRODUTIVIDADE!BE$3,BASE!$G:$G,PRODUTIVIDADE!$B10)))</f>
        <v>0</v>
      </c>
      <c r="BG10" s="28">
        <f>IF($B10="","",IF(COUNTIF(BASE!$A:$A,PRODUTIVIDADE!BE$3)=0,"",SUMIFS(BASE!$P:$P,BASE!$A:$A,PRODUTIVIDADE!BE$3,BASE!$G:$G,PRODUTIVIDADE!$B10)))</f>
        <v>0</v>
      </c>
      <c r="BH10" s="28">
        <f>IF($B10="","",IF(COUNTIF(BASE!$A:$A,PRODUTIVIDADE!BE$3)=0,"",SUMIFS(BASE!$O:$O,BASE!$A:$A,PRODUTIVIDADE!BE$3,BASE!$G:$G,PRODUTIVIDADE!$B10)))</f>
        <v>0</v>
      </c>
      <c r="BI10" s="32">
        <f t="shared" si="21"/>
        <v>0</v>
      </c>
      <c r="BJ10" s="32">
        <f t="shared" si="22"/>
        <v>0</v>
      </c>
      <c r="BK10" s="15">
        <f>IF($B10="","",IF(COUNTIF(BASE!$A:$A,PRODUTIVIDADE!BK$3)=0,"",SUMIFS(BASE!$M:$M,BASE!$A:$A,PRODUTIVIDADE!BK$3,BASE!$G:$G,PRODUTIVIDADE!$B10)))</f>
        <v>60</v>
      </c>
      <c r="BL10" s="15">
        <f>IF($B10="","",IF(COUNTIF(BASE!$A:$A,PRODUTIVIDADE!BK$3)=0,"",SUMIFS(BASE!$N:$N,BASE!$A:$A,PRODUTIVIDADE!BK$3,BASE!$G:$G,PRODUTIVIDADE!$B10)))</f>
        <v>0</v>
      </c>
      <c r="BM10" s="18">
        <f>IF($B10="","",IF(COUNTIF(BASE!$A:$A,PRODUTIVIDADE!BK$3)=0,"",SUMIFS(BASE!$P:$P,BASE!$A:$A,PRODUTIVIDADE!BK$3,BASE!$G:$G,PRODUTIVIDADE!$B10)))</f>
        <v>2.1064814814814813E-3</v>
      </c>
      <c r="BN10" s="18">
        <f>IF($B10="","",IF(COUNTIF(BASE!$A:$A,PRODUTIVIDADE!BK$3)=0,"",SUMIFS(BASE!$O:$O,BASE!$A:$A,PRODUTIVIDADE!BK$3,BASE!$G:$G,PRODUTIVIDADE!$B10)))</f>
        <v>0</v>
      </c>
      <c r="BO10" s="32">
        <f t="shared" si="23"/>
        <v>0.12638888888888888</v>
      </c>
      <c r="BP10" s="32">
        <f t="shared" si="24"/>
        <v>0</v>
      </c>
      <c r="BQ10" s="33">
        <f>IF($B10="","",IF(COUNTIF(BASE!$A:$A,PRODUTIVIDADE!BQ$3)=0,"",SUMIFS(BASE!$M:$M,BASE!$A:$A,PRODUTIVIDADE!BQ$3,BASE!$G:$G,PRODUTIVIDADE!$B10)))</f>
        <v>63</v>
      </c>
      <c r="BR10" s="33">
        <f>IF($B10="","",IF(COUNTIF(BASE!$A:$A,PRODUTIVIDADE!BQ$3)=0,"",SUMIFS(BASE!$N:$N,BASE!$A:$A,PRODUTIVIDADE!BQ$3,BASE!$G:$G,PRODUTIVIDADE!$B10)))</f>
        <v>0</v>
      </c>
      <c r="BS10" s="28">
        <f>IF($B10="","",IF(COUNTIF(BASE!$A:$A,PRODUTIVIDADE!BQ$3)=0,"",SUMIFS(BASE!$P:$P,BASE!$A:$A,PRODUTIVIDADE!BQ$3,BASE!$G:$G,PRODUTIVIDADE!$B10)))</f>
        <v>2.3263888888888887E-3</v>
      </c>
      <c r="BT10" s="28">
        <f>IF($B10="","",IF(COUNTIF(BASE!$A:$A,PRODUTIVIDADE!BQ$3)=0,"",SUMIFS(BASE!$O:$O,BASE!$A:$A,PRODUTIVIDADE!BQ$3,BASE!$G:$G,PRODUTIVIDADE!$B10)))</f>
        <v>0</v>
      </c>
      <c r="BU10" s="32">
        <f t="shared" si="25"/>
        <v>0.14656249999999998</v>
      </c>
      <c r="BV10" s="32">
        <f t="shared" si="26"/>
        <v>0</v>
      </c>
      <c r="BW10" s="15">
        <f>IF($B10="","",IF(COUNTIF(BASE!$A:$A,PRODUTIVIDADE!BW$3)=0,"",SUMIFS(BASE!$M:$M,BASE!$A:$A,PRODUTIVIDADE!BW$3,BASE!$G:$G,PRODUTIVIDADE!$B10)))</f>
        <v>45</v>
      </c>
      <c r="BX10" s="15">
        <f>IF($B10="","",IF(COUNTIF(BASE!$A:$A,PRODUTIVIDADE!BW$3)=0,"",SUMIFS(BASE!$N:$N,BASE!$A:$A,PRODUTIVIDADE!BW$3,BASE!$G:$G,PRODUTIVIDADE!$B10)))</f>
        <v>0</v>
      </c>
      <c r="BY10" s="18">
        <f>IF($B10="","",IF(COUNTIF(BASE!$A:$A,PRODUTIVIDADE!BW$3)=0,"",SUMIFS(BASE!$P:$P,BASE!$A:$A,PRODUTIVIDADE!BW$3,BASE!$G:$G,PRODUTIVIDADE!$B10)))</f>
        <v>2.2569444444444447E-3</v>
      </c>
      <c r="BZ10" s="18">
        <f>IF($B10="","",IF(COUNTIF(BASE!$A:$A,PRODUTIVIDADE!BW$3)=0,"",SUMIFS(BASE!$O:$O,BASE!$A:$A,PRODUTIVIDADE!BW$3,BASE!$G:$G,PRODUTIVIDADE!$B10)))</f>
        <v>0</v>
      </c>
      <c r="CA10" s="32">
        <f t="shared" si="27"/>
        <v>0.10156250000000001</v>
      </c>
      <c r="CB10" s="32">
        <f t="shared" si="28"/>
        <v>0</v>
      </c>
      <c r="CC10" s="33">
        <f>IF($B10="","",IF(COUNTIF(BASE!$A:$A,PRODUTIVIDADE!CC$3)=0,"",SUMIFS(BASE!$M:$M,BASE!$A:$A,PRODUTIVIDADE!CC$3,BASE!$G:$G,PRODUTIVIDADE!$B10)))</f>
        <v>78</v>
      </c>
      <c r="CD10" s="33">
        <f>IF($B10="","",IF(COUNTIF(BASE!$A:$A,PRODUTIVIDADE!CC$3)=0,"",SUMIFS(BASE!$N:$N,BASE!$A:$A,PRODUTIVIDADE!CC$3,BASE!$G:$G,PRODUTIVIDADE!$B10)))</f>
        <v>0</v>
      </c>
      <c r="CE10" s="28">
        <f>IF($B10="","",IF(COUNTIF(BASE!$A:$A,PRODUTIVIDADE!CC$3)=0,"",SUMIFS(BASE!$P:$P,BASE!$A:$A,PRODUTIVIDADE!CC$3,BASE!$G:$G,PRODUTIVIDADE!$B10)))</f>
        <v>2.1064814814814813E-3</v>
      </c>
      <c r="CF10" s="28">
        <f>IF($B10="","",IF(COUNTIF(BASE!$A:$A,PRODUTIVIDADE!CC$3)=0,"",SUMIFS(BASE!$O:$O,BASE!$A:$A,PRODUTIVIDADE!CC$3,BASE!$G:$G,PRODUTIVIDADE!$B10)))</f>
        <v>0</v>
      </c>
      <c r="CG10" s="32">
        <f t="shared" si="29"/>
        <v>0.16430555555555554</v>
      </c>
      <c r="CH10" s="32">
        <f t="shared" si="30"/>
        <v>0</v>
      </c>
      <c r="CI10" s="15">
        <f>IF($B10="","",IF(COUNTIF(BASE!$A:$A,PRODUTIVIDADE!CI$3)=0,"",SUMIFS(BASE!$M:$M,BASE!$A:$A,PRODUTIVIDADE!CI$3,BASE!$G:$G,PRODUTIVIDADE!$B10)))</f>
        <v>60</v>
      </c>
      <c r="CJ10" s="15">
        <f>IF($B10="","",IF(COUNTIF(BASE!$A:$A,PRODUTIVIDADE!CI$3)=0,"",SUMIFS(BASE!$N:$N,BASE!$A:$A,PRODUTIVIDADE!CI$3,BASE!$G:$G,PRODUTIVIDADE!$B10)))</f>
        <v>0</v>
      </c>
      <c r="CK10" s="18">
        <f>IF($B10="","",IF(COUNTIF(BASE!$A:$A,PRODUTIVIDADE!CI$3)=0,"",SUMIFS(BASE!$P:$P,BASE!$A:$A,PRODUTIVIDADE!CI$3,BASE!$G:$G,PRODUTIVIDADE!$B10)))</f>
        <v>2.2106481481481478E-3</v>
      </c>
      <c r="CL10" s="18">
        <f>IF($B10="","",IF(COUNTIF(BASE!$A:$A,PRODUTIVIDADE!CI$3)=0,"",SUMIFS(BASE!$O:$O,BASE!$A:$A,PRODUTIVIDADE!CI$3,BASE!$G:$G,PRODUTIVIDADE!$B10)))</f>
        <v>0</v>
      </c>
      <c r="CM10" s="32">
        <f t="shared" si="31"/>
        <v>0.13263888888888886</v>
      </c>
      <c r="CN10" s="32">
        <f t="shared" si="32"/>
        <v>0</v>
      </c>
      <c r="CO10" s="33">
        <f>IF($B10="","",IF(COUNTIF(BASE!$A:$A,PRODUTIVIDADE!CO$3)=0,"",SUMIFS(BASE!$M:$M,BASE!$A:$A,PRODUTIVIDADE!CO$3,BASE!$G:$G,PRODUTIVIDADE!$B10)))</f>
        <v>0</v>
      </c>
      <c r="CP10" s="33">
        <f>IF($B10="","",IF(COUNTIF(BASE!$A:$A,PRODUTIVIDADE!CO$3)=0,"",SUMIFS(BASE!$N:$N,BASE!$A:$A,PRODUTIVIDADE!CO$3,BASE!$G:$G,PRODUTIVIDADE!$B10)))</f>
        <v>0</v>
      </c>
      <c r="CQ10" s="28">
        <f>IF($B10="","",IF(COUNTIF(BASE!$A:$A,PRODUTIVIDADE!CO$3)=0,"",SUMIFS(BASE!$P:$P,BASE!$A:$A,PRODUTIVIDADE!CO$3,BASE!$G:$G,PRODUTIVIDADE!$B10)))</f>
        <v>0</v>
      </c>
      <c r="CR10" s="28">
        <f>IF($B10="","",IF(COUNTIF(BASE!$A:$A,PRODUTIVIDADE!CO$3)=0,"",SUMIFS(BASE!$O:$O,BASE!$A:$A,PRODUTIVIDADE!CO$3,BASE!$G:$G,PRODUTIVIDADE!$B10)))</f>
        <v>0</v>
      </c>
      <c r="CS10" s="32">
        <f t="shared" si="33"/>
        <v>0</v>
      </c>
      <c r="CT10" s="32">
        <f t="shared" si="34"/>
        <v>0</v>
      </c>
      <c r="CU10" s="15">
        <f>IF($B10="","",IF(COUNTIF(BASE!$A:$A,PRODUTIVIDADE!CU$3)=0,"",SUMIFS(BASE!$M:$M,BASE!$A:$A,PRODUTIVIDADE!CU$3,BASE!$G:$G,PRODUTIVIDADE!$B10)))</f>
        <v>88</v>
      </c>
      <c r="CV10" s="15">
        <f>IF($B10="","",IF(COUNTIF(BASE!$A:$A,PRODUTIVIDADE!CU$3)=0,"",SUMIFS(BASE!$N:$N,BASE!$A:$A,PRODUTIVIDADE!CU$3,BASE!$G:$G,PRODUTIVIDADE!$B10)))</f>
        <v>0</v>
      </c>
      <c r="CW10" s="18">
        <f>IF($B10="","",IF(COUNTIF(BASE!$A:$A,PRODUTIVIDADE!CU$3)=0,"",SUMIFS(BASE!$P:$P,BASE!$A:$A,PRODUTIVIDADE!CU$3,BASE!$G:$G,PRODUTIVIDADE!$B10)))</f>
        <v>1.689814814814815E-3</v>
      </c>
      <c r="CX10" s="18">
        <f>IF($B10="","",IF(COUNTIF(BASE!$A:$A,PRODUTIVIDADE!CU$3)=0,"",SUMIFS(BASE!$O:$O,BASE!$A:$A,PRODUTIVIDADE!CU$3,BASE!$G:$G,PRODUTIVIDADE!$B10)))</f>
        <v>0</v>
      </c>
      <c r="CY10" s="32">
        <f t="shared" si="35"/>
        <v>0.14870370370370373</v>
      </c>
      <c r="CZ10" s="32">
        <f t="shared" si="36"/>
        <v>0</v>
      </c>
      <c r="DA10" s="33">
        <f>IF($B10="","",IF(COUNTIF(BASE!$A:$A,PRODUTIVIDADE!DA$3)=0,"",SUMIFS(BASE!$M:$M,BASE!$A:$A,PRODUTIVIDADE!DA$3,BASE!$G:$G,PRODUTIVIDADE!$B10)))</f>
        <v>78</v>
      </c>
      <c r="DB10" s="33">
        <f>IF($B10="","",IF(COUNTIF(BASE!$A:$A,PRODUTIVIDADE!DA$3)=0,"",SUMIFS(BASE!$N:$N,BASE!$A:$A,PRODUTIVIDADE!DA$3,BASE!$G:$G,PRODUTIVIDADE!$B10)))</f>
        <v>0</v>
      </c>
      <c r="DC10" s="28">
        <f>IF($B10="","",IF(COUNTIF(BASE!$A:$A,PRODUTIVIDADE!DA$3)=0,"",SUMIFS(BASE!$P:$P,BASE!$A:$A,PRODUTIVIDADE!DA$3,BASE!$G:$G,PRODUTIVIDADE!$B10)))</f>
        <v>1.7708333333333332E-3</v>
      </c>
      <c r="DD10" s="28">
        <f>IF($B10="","",IF(COUNTIF(BASE!$A:$A,PRODUTIVIDADE!DA$3)=0,"",SUMIFS(BASE!$O:$O,BASE!$A:$A,PRODUTIVIDADE!DA$3,BASE!$G:$G,PRODUTIVIDADE!$B10)))</f>
        <v>0</v>
      </c>
      <c r="DE10" s="32">
        <f t="shared" si="37"/>
        <v>0.138125</v>
      </c>
      <c r="DF10" s="32">
        <f t="shared" si="38"/>
        <v>0</v>
      </c>
      <c r="DG10" s="15">
        <f>IF($B10="","",IF(COUNTIF(BASE!$A:$A,PRODUTIVIDADE!DG$3)=0,"",SUMIFS(BASE!$M:$M,BASE!$A:$A,PRODUTIVIDADE!DG$3,BASE!$G:$G,PRODUTIVIDADE!$B10)))</f>
        <v>67</v>
      </c>
      <c r="DH10" s="15">
        <f>IF($B10="","",IF(COUNTIF(BASE!$A:$A,PRODUTIVIDADE!DG$3)=0,"",SUMIFS(BASE!$N:$N,BASE!$A:$A,PRODUTIVIDADE!DG$3,BASE!$G:$G,PRODUTIVIDADE!$B10)))</f>
        <v>0</v>
      </c>
      <c r="DI10" s="18">
        <f>IF($B10="","",IF(COUNTIF(BASE!$A:$A,PRODUTIVIDADE!DG$3)=0,"",SUMIFS(BASE!$P:$P,BASE!$A:$A,PRODUTIVIDADE!DG$3,BASE!$G:$G,PRODUTIVIDADE!$B10)))</f>
        <v>2.3379629629629631E-3</v>
      </c>
      <c r="DJ10" s="18">
        <f>IF($B10="","",IF(COUNTIF(BASE!$A:$A,PRODUTIVIDADE!DG$3)=0,"",SUMIFS(BASE!$O:$O,BASE!$A:$A,PRODUTIVIDADE!DG$3,BASE!$G:$G,PRODUTIVIDADE!$B10)))</f>
        <v>0</v>
      </c>
      <c r="DK10" s="32">
        <f t="shared" si="39"/>
        <v>0.15664351851851854</v>
      </c>
      <c r="DL10" s="32">
        <f t="shared" si="40"/>
        <v>0</v>
      </c>
      <c r="DM10" s="33">
        <f>IF($B10="","",IF(COUNTIF(BASE!$A:$A,PRODUTIVIDADE!DM$3)=0,"",SUMIFS(BASE!$M:$M,BASE!$A:$A,PRODUTIVIDADE!DM$3,BASE!$G:$G,PRODUTIVIDADE!$B10)))</f>
        <v>74</v>
      </c>
      <c r="DN10" s="33">
        <f>IF($B10="","",IF(COUNTIF(BASE!$A:$A,PRODUTIVIDADE!DM$3)=0,"",SUMIFS(BASE!$N:$N,BASE!$A:$A,PRODUTIVIDADE!DM$3,BASE!$G:$G,PRODUTIVIDADE!$B10)))</f>
        <v>0</v>
      </c>
      <c r="DO10" s="28">
        <f>IF($B10="","",IF(COUNTIF(BASE!$A:$A,PRODUTIVIDADE!DM$3)=0,"",SUMIFS(BASE!$P:$P,BASE!$A:$A,PRODUTIVIDADE!DM$3,BASE!$G:$G,PRODUTIVIDADE!$B10)))</f>
        <v>1.8402777777777777E-3</v>
      </c>
      <c r="DP10" s="28">
        <f>IF($B10="","",IF(COUNTIF(BASE!$A:$A,PRODUTIVIDADE!DM$3)=0,"",SUMIFS(BASE!$O:$O,BASE!$A:$A,PRODUTIVIDADE!DM$3,BASE!$G:$G,PRODUTIVIDADE!$B10)))</f>
        <v>0</v>
      </c>
      <c r="DQ10" s="32">
        <f t="shared" si="41"/>
        <v>0.13618055555555555</v>
      </c>
      <c r="DR10" s="32">
        <f t="shared" si="42"/>
        <v>0</v>
      </c>
      <c r="DS10" s="15">
        <f>IF($B10="","",IF(COUNTIF(BASE!$A:$A,PRODUTIVIDADE!DS$3)=0,"",SUMIFS(BASE!$M:$M,BASE!$A:$A,PRODUTIVIDADE!DS$3,BASE!$G:$G,PRODUTIVIDADE!$B10)))</f>
        <v>0</v>
      </c>
      <c r="DT10" s="15">
        <f>IF($B10="","",IF(COUNTIF(BASE!$A:$A,PRODUTIVIDADE!DS$3)=0,"",SUMIFS(BASE!$N:$N,BASE!$A:$A,PRODUTIVIDADE!DS$3,BASE!$G:$G,PRODUTIVIDADE!$B10)))</f>
        <v>0</v>
      </c>
      <c r="DU10" s="18">
        <f>IF($B10="","",IF(COUNTIF(BASE!$A:$A,PRODUTIVIDADE!DS$3)=0,"",SUMIFS(BASE!$P:$P,BASE!$A:$A,PRODUTIVIDADE!DS$3,BASE!$G:$G,PRODUTIVIDADE!$B10)))</f>
        <v>0</v>
      </c>
      <c r="DV10" s="18">
        <f>IF($B10="","",IF(COUNTIF(BASE!$A:$A,PRODUTIVIDADE!DS$3)=0,"",SUMIFS(BASE!$O:$O,BASE!$A:$A,PRODUTIVIDADE!DS$3,BASE!$G:$G,PRODUTIVIDADE!$B10)))</f>
        <v>0</v>
      </c>
      <c r="DW10" s="32">
        <f t="shared" si="43"/>
        <v>0</v>
      </c>
      <c r="DX10" s="32">
        <f t="shared" si="44"/>
        <v>0</v>
      </c>
      <c r="DY10" s="33">
        <f>IF($B10="","",IF(COUNTIF(BASE!$A:$A,PRODUTIVIDADE!DY$3)=0,"",SUMIFS(BASE!$M:$M,BASE!$A:$A,PRODUTIVIDADE!DY$3,BASE!$G:$G,PRODUTIVIDADE!$B10)))</f>
        <v>65</v>
      </c>
      <c r="DZ10" s="33">
        <f>IF($B10="","",IF(COUNTIF(BASE!$A:$A,PRODUTIVIDADE!DY$3)=0,"",SUMIFS(BASE!$N:$N,BASE!$A:$A,PRODUTIVIDADE!DY$3,BASE!$G:$G,PRODUTIVIDADE!$B10)))</f>
        <v>0</v>
      </c>
      <c r="EA10" s="28">
        <f>IF($B10="","",IF(COUNTIF(BASE!$A:$A,PRODUTIVIDADE!DY$3)=0,"",SUMIFS(BASE!$P:$P,BASE!$A:$A,PRODUTIVIDADE!DY$3,BASE!$G:$G,PRODUTIVIDADE!$B10)))</f>
        <v>2.1643518518518518E-3</v>
      </c>
      <c r="EB10" s="28">
        <f>IF($B10="","",IF(COUNTIF(BASE!$A:$A,PRODUTIVIDADE!DY$3)=0,"",SUMIFS(BASE!$O:$O,BASE!$A:$A,PRODUTIVIDADE!DY$3,BASE!$G:$G,PRODUTIVIDADE!$B10)))</f>
        <v>0</v>
      </c>
      <c r="EC10" s="32">
        <f t="shared" si="45"/>
        <v>0.14068287037037036</v>
      </c>
      <c r="ED10" s="32">
        <f t="shared" si="46"/>
        <v>0</v>
      </c>
      <c r="EE10" s="15">
        <f>IF($B10="","",IF(COUNTIF(BASE!$A:$A,PRODUTIVIDADE!EE$3)=0,"",SUMIFS(BASE!$M:$M,BASE!$A:$A,PRODUTIVIDADE!EE$3,BASE!$G:$G,PRODUTIVIDADE!$B10)))</f>
        <v>108</v>
      </c>
      <c r="EF10" s="15">
        <f>IF($B10="","",IF(COUNTIF(BASE!$A:$A,PRODUTIVIDADE!EE$3)=0,"",SUMIFS(BASE!$N:$N,BASE!$A:$A,PRODUTIVIDADE!EE$3,BASE!$G:$G,PRODUTIVIDADE!$B10)))</f>
        <v>0</v>
      </c>
      <c r="EG10" s="18">
        <f>IF($B10="","",IF(COUNTIF(BASE!$A:$A,PRODUTIVIDADE!EE$3)=0,"",SUMIFS(BASE!$P:$P,BASE!$A:$A,PRODUTIVIDADE!EE$3,BASE!$G:$G,PRODUTIVIDADE!$B10)))</f>
        <v>1.8171296296296297E-3</v>
      </c>
      <c r="EH10" s="18">
        <f>IF($B10="","",IF(COUNTIF(BASE!$A:$A,PRODUTIVIDADE!EE$3)=0,"",SUMIFS(BASE!$O:$O,BASE!$A:$A,PRODUTIVIDADE!EE$3,BASE!$G:$G,PRODUTIVIDADE!$B10)))</f>
        <v>0</v>
      </c>
      <c r="EI10" s="32">
        <f t="shared" si="47"/>
        <v>0.19625000000000001</v>
      </c>
      <c r="EJ10" s="32">
        <f t="shared" si="48"/>
        <v>0</v>
      </c>
      <c r="EK10" s="33">
        <f>IF($B10="","",IF(COUNTIF(BASE!$A:$A,PRODUTIVIDADE!EK$3)=0,"",SUMIFS(BASE!$M:$M,BASE!$A:$A,PRODUTIVIDADE!EK$3,BASE!$G:$G,PRODUTIVIDADE!$B10)))</f>
        <v>86</v>
      </c>
      <c r="EL10" s="33">
        <f>IF($B10="","",IF(COUNTIF(BASE!$A:$A,PRODUTIVIDADE!EK$3)=0,"",SUMIFS(BASE!$N:$N,BASE!$A:$A,PRODUTIVIDADE!EK$3,BASE!$G:$G,PRODUTIVIDADE!$B10)))</f>
        <v>0</v>
      </c>
      <c r="EM10" s="28">
        <f>IF($B10="","",IF(COUNTIF(BASE!$A:$A,PRODUTIVIDADE!EK$3)=0,"",SUMIFS(BASE!$P:$P,BASE!$A:$A,PRODUTIVIDADE!EK$3,BASE!$G:$G,PRODUTIVIDADE!$B10)))</f>
        <v>1.736111111111111E-3</v>
      </c>
      <c r="EN10" s="28">
        <f>IF($B10="","",IF(COUNTIF(BASE!$A:$A,PRODUTIVIDADE!EK$3)=0,"",SUMIFS(BASE!$O:$O,BASE!$A:$A,PRODUTIVIDADE!EK$3,BASE!$G:$G,PRODUTIVIDADE!$B10)))</f>
        <v>0</v>
      </c>
      <c r="EO10" s="32">
        <f t="shared" si="49"/>
        <v>0.14930555555555555</v>
      </c>
      <c r="EP10" s="32">
        <f t="shared" si="50"/>
        <v>0</v>
      </c>
      <c r="EQ10" s="15">
        <f>IF($B10="","",IF(COUNTIF(BASE!$A:$A,PRODUTIVIDADE!EQ$3)=0,"",SUMIFS(BASE!$M:$M,BASE!$A:$A,PRODUTIVIDADE!EQ$3,BASE!$G:$G,PRODUTIVIDADE!$B10)))</f>
        <v>0</v>
      </c>
      <c r="ER10" s="15">
        <f>IF($B10="","",IF(COUNTIF(BASE!$A:$A,PRODUTIVIDADE!EQ$3)=0,"",SUMIFS(BASE!$N:$N,BASE!$A:$A,PRODUTIVIDADE!EQ$3,BASE!$G:$G,PRODUTIVIDADE!$B10)))</f>
        <v>0</v>
      </c>
      <c r="ES10" s="18">
        <f>IF($B10="","",IF(COUNTIF(BASE!$A:$A,PRODUTIVIDADE!EQ$3)=0,"",SUMIFS(BASE!$P:$P,BASE!$A:$A,PRODUTIVIDADE!EQ$3,BASE!$G:$G,PRODUTIVIDADE!$B10)))</f>
        <v>0</v>
      </c>
      <c r="ET10" s="18">
        <f>IF($B10="","",IF(COUNTIF(BASE!$A:$A,PRODUTIVIDADE!EQ$3)=0,"",SUMIFS(BASE!$O:$O,BASE!$A:$A,PRODUTIVIDADE!EQ$3,BASE!$G:$G,PRODUTIVIDADE!$B10)))</f>
        <v>0</v>
      </c>
      <c r="EU10" s="32">
        <f t="shared" si="51"/>
        <v>0</v>
      </c>
      <c r="EV10" s="32">
        <f t="shared" si="52"/>
        <v>0</v>
      </c>
      <c r="EW10" s="33">
        <f>IF($B10="","",IF(COUNTIF(BASE!$A:$A,PRODUTIVIDADE!EW$3)=0,"",SUMIFS(BASE!$M:$M,BASE!$A:$A,PRODUTIVIDADE!EW$3,BASE!$G:$G,PRODUTIVIDADE!$B10)))</f>
        <v>110</v>
      </c>
      <c r="EX10" s="33">
        <f>IF($B10="","",IF(COUNTIF(BASE!$A:$A,PRODUTIVIDADE!EW$3)=0,"",SUMIFS(BASE!$N:$N,BASE!$A:$A,PRODUTIVIDADE!EW$3,BASE!$G:$G,PRODUTIVIDADE!$B10)))</f>
        <v>0</v>
      </c>
      <c r="EY10" s="28">
        <f>IF($B10="","",IF(COUNTIF(BASE!$A:$A,PRODUTIVIDADE!EW$3)=0,"",SUMIFS(BASE!$P:$P,BASE!$A:$A,PRODUTIVIDADE!EW$3,BASE!$G:$G,PRODUTIVIDADE!$B10)))</f>
        <v>1.4467592592592594E-3</v>
      </c>
      <c r="EZ10" s="28">
        <f>IF($B10="","",IF(COUNTIF(BASE!$A:$A,PRODUTIVIDADE!EW$3)=0,"",SUMIFS(BASE!$O:$O,BASE!$A:$A,PRODUTIVIDADE!EW$3,BASE!$G:$G,PRODUTIVIDADE!$B10)))</f>
        <v>0</v>
      </c>
      <c r="FA10" s="32">
        <f t="shared" si="53"/>
        <v>0.15914351851851855</v>
      </c>
      <c r="FB10" s="32">
        <f t="shared" si="54"/>
        <v>0</v>
      </c>
      <c r="FC10" s="15">
        <f>IF($B10="","",IF(COUNTIF(BASE!$A:$A,PRODUTIVIDADE!FC$3)=0,"",SUMIFS(BASE!$M:$M,BASE!$A:$A,PRODUTIVIDADE!FC$3,BASE!$G:$G,PRODUTIVIDADE!$B10)))</f>
        <v>75</v>
      </c>
      <c r="FD10" s="15">
        <f>IF($B10="","",IF(COUNTIF(BASE!$A:$A,PRODUTIVIDADE!FC$3)=0,"",SUMIFS(BASE!$N:$N,BASE!$A:$A,PRODUTIVIDADE!FC$3,BASE!$G:$G,PRODUTIVIDADE!$B10)))</f>
        <v>1</v>
      </c>
      <c r="FE10" s="18">
        <f>IF($B10="","",IF(COUNTIF(BASE!$A:$A,PRODUTIVIDADE!FC$3)=0,"",SUMIFS(BASE!$P:$P,BASE!$A:$A,PRODUTIVIDADE!FC$3,BASE!$G:$G,PRODUTIVIDADE!$B10)))</f>
        <v>1.9791666666666668E-3</v>
      </c>
      <c r="FF10" s="18">
        <f>IF($B10="","",IF(COUNTIF(BASE!$A:$A,PRODUTIVIDADE!FC$3)=0,"",SUMIFS(BASE!$O:$O,BASE!$A:$A,PRODUTIVIDADE!FC$3,BASE!$G:$G,PRODUTIVIDADE!$B10)))</f>
        <v>0</v>
      </c>
      <c r="FG10" s="32">
        <f t="shared" si="55"/>
        <v>0.1484375</v>
      </c>
      <c r="FH10" s="32">
        <f t="shared" si="56"/>
        <v>0</v>
      </c>
      <c r="FI10" s="33">
        <f>IF($B10="","",IF(COUNTIF(BASE!$A:$A,PRODUTIVIDADE!FI$3)=0,"",SUMIFS(BASE!$M:$M,BASE!$A:$A,PRODUTIVIDADE!FI$3,BASE!$G:$G,PRODUTIVIDADE!$B10)))</f>
        <v>0</v>
      </c>
      <c r="FJ10" s="33">
        <f>IF($B10="","",IF(COUNTIF(BASE!$A:$A,PRODUTIVIDADE!FI$3)=0,"",SUMIFS(BASE!$N:$N,BASE!$A:$A,PRODUTIVIDADE!FI$3,BASE!$G:$G,PRODUTIVIDADE!$B10)))</f>
        <v>0</v>
      </c>
      <c r="FK10" s="28">
        <f>IF($B10="","",IF(COUNTIF(BASE!$A:$A,PRODUTIVIDADE!FI$3)=0,"",SUMIFS(BASE!$P:$P,BASE!$A:$A,PRODUTIVIDADE!FI$3,BASE!$G:$G,PRODUTIVIDADE!$B10)))</f>
        <v>0</v>
      </c>
      <c r="FL10" s="28">
        <f>IF($B10="","",IF(COUNTIF(BASE!$A:$A,PRODUTIVIDADE!FI$3)=0,"",SUMIFS(BASE!$O:$O,BASE!$A:$A,PRODUTIVIDADE!FI$3,BASE!$G:$G,PRODUTIVIDADE!$B10)))</f>
        <v>0</v>
      </c>
      <c r="FM10" s="32">
        <f t="shared" si="57"/>
        <v>0</v>
      </c>
      <c r="FN10" s="32">
        <f t="shared" si="58"/>
        <v>0</v>
      </c>
      <c r="FO10" s="15">
        <f>IF($B10="","",IF(COUNTIF(BASE!$A:$A,PRODUTIVIDADE!FO$3)=0,"",SUMIFS(BASE!$M:$M,BASE!$A:$A,PRODUTIVIDADE!FO$3,BASE!$G:$G,PRODUTIVIDADE!$B10)))</f>
        <v>71</v>
      </c>
      <c r="FP10" s="15">
        <f>IF($B10="","",IF(COUNTIF(BASE!$A:$A,PRODUTIVIDADE!FO$3)=0,"",SUMIFS(BASE!$N:$N,BASE!$A:$A,PRODUTIVIDADE!FO$3,BASE!$G:$G,PRODUTIVIDADE!$B10)))</f>
        <v>0</v>
      </c>
      <c r="FQ10" s="18">
        <f>IF($B10="","",IF(COUNTIF(BASE!$A:$A,PRODUTIVIDADE!FO$3)=0,"",SUMIFS(BASE!$P:$P,BASE!$A:$A,PRODUTIVIDADE!FO$3,BASE!$G:$G,PRODUTIVIDADE!$B10)))</f>
        <v>1.9560185185185184E-3</v>
      </c>
      <c r="FR10" s="18">
        <f>IF($B10="","",IF(COUNTIF(BASE!$A:$A,PRODUTIVIDADE!FO$3)=0,"",SUMIFS(BASE!$O:$O,BASE!$A:$A,PRODUTIVIDADE!FO$3,BASE!$G:$G,PRODUTIVIDADE!$B10)))</f>
        <v>0</v>
      </c>
      <c r="FS10" s="32">
        <f t="shared" si="59"/>
        <v>0.1388773148148148</v>
      </c>
      <c r="FT10" s="32">
        <f t="shared" si="60"/>
        <v>0</v>
      </c>
      <c r="FU10" s="33">
        <f>IF($B10="","",IF(COUNTIF(BASE!$A:$A,PRODUTIVIDADE!FU$3)=0,"",SUMIFS(BASE!$M:$M,BASE!$A:$A,PRODUTIVIDADE!FU$3,BASE!$G:$G,PRODUTIVIDADE!$B10)))</f>
        <v>103</v>
      </c>
      <c r="FV10" s="33">
        <f>IF($B10="","",IF(COUNTIF(BASE!$A:$A,PRODUTIVIDADE!FU$3)=0,"",SUMIFS(BASE!$N:$N,BASE!$A:$A,PRODUTIVIDADE!FU$3,BASE!$G:$G,PRODUTIVIDADE!$B10)))</f>
        <v>0</v>
      </c>
      <c r="FW10" s="28">
        <f>IF($B10="","",IF(COUNTIF(BASE!$A:$A,PRODUTIVIDADE!FU$3)=0,"",SUMIFS(BASE!$P:$P,BASE!$A:$A,PRODUTIVIDADE!FU$3,BASE!$G:$G,PRODUTIVIDADE!$B10)))</f>
        <v>1.3888888888888889E-3</v>
      </c>
      <c r="FX10" s="28">
        <f>IF($B10="","",IF(COUNTIF(BASE!$A:$A,PRODUTIVIDADE!FU$3)=0,"",SUMIFS(BASE!$O:$O,BASE!$A:$A,PRODUTIVIDADE!FU$3,BASE!$G:$G,PRODUTIVIDADE!$B10)))</f>
        <v>0</v>
      </c>
      <c r="FY10" s="32">
        <f t="shared" si="61"/>
        <v>0.14305555555555557</v>
      </c>
      <c r="FZ10" s="32">
        <f t="shared" si="62"/>
        <v>0</v>
      </c>
      <c r="GA10" s="15">
        <f>IF($B10="","",IF(COUNTIF(BASE!$A:$A,PRODUTIVIDADE!GA$3)=0,"",SUMIFS(BASE!$M:$M,BASE!$A:$A,PRODUTIVIDADE!GA$3,BASE!$G:$G,PRODUTIVIDADE!$B10)))</f>
        <v>78</v>
      </c>
      <c r="GB10" s="15">
        <f>IF($B10="","",IF(COUNTIF(BASE!$A:$A,PRODUTIVIDADE!GA$3)=0,"",SUMIFS(BASE!$N:$N,BASE!$A:$A,PRODUTIVIDADE!GA$3,BASE!$G:$G,PRODUTIVIDADE!$B10)))</f>
        <v>0</v>
      </c>
      <c r="GC10" s="18">
        <f>IF($B10="","",IF(COUNTIF(BASE!$A:$A,PRODUTIVIDADE!GA$3)=0,"",SUMIFS(BASE!$P:$P,BASE!$A:$A,PRODUTIVIDADE!GA$3,BASE!$G:$G,PRODUTIVIDADE!$B10)))</f>
        <v>1.8634259259259261E-3</v>
      </c>
      <c r="GD10" s="18">
        <f>IF($B10="","",IF(COUNTIF(BASE!$A:$A,PRODUTIVIDADE!GA$3)=0,"",SUMIFS(BASE!$O:$O,BASE!$A:$A,PRODUTIVIDADE!GA$3,BASE!$G:$G,PRODUTIVIDADE!$B10)))</f>
        <v>0</v>
      </c>
      <c r="GE10" s="32">
        <f t="shared" si="63"/>
        <v>0.14534722222222224</v>
      </c>
      <c r="GF10" s="32">
        <f t="shared" si="64"/>
        <v>0</v>
      </c>
      <c r="GG10" s="33">
        <f>IF($B10="","",IF(COUNTIF(BASE!$A:$A,PRODUTIVIDADE!GG$3)=0,"",SUMIFS(BASE!$M:$M,BASE!$A:$A,PRODUTIVIDADE!GG$3,BASE!$G:$G,PRODUTIVIDADE!$B10)))</f>
        <v>77</v>
      </c>
      <c r="GH10" s="33">
        <f>IF($B10="","",IF(COUNTIF(BASE!$A:$A,PRODUTIVIDADE!GG$3)=0,"",SUMIFS(BASE!$N:$N,BASE!$A:$A,PRODUTIVIDADE!GG$3,BASE!$G:$G,PRODUTIVIDADE!$B10)))</f>
        <v>0</v>
      </c>
      <c r="GI10" s="28">
        <f>IF($B10="","",IF(COUNTIF(BASE!$A:$A,PRODUTIVIDADE!GG$3)=0,"",SUMIFS(BASE!$P:$P,BASE!$A:$A,PRODUTIVIDADE!GG$3,BASE!$G:$G,PRODUTIVIDADE!$B10)))</f>
        <v>2.0601851851851853E-3</v>
      </c>
      <c r="GJ10" s="28">
        <f>IF($B10="","",IF(COUNTIF(BASE!$A:$A,PRODUTIVIDADE!GG$3)=0,"",SUMIFS(BASE!$O:$O,BASE!$A:$A,PRODUTIVIDADE!GG$3,BASE!$G:$G,PRODUTIVIDADE!$B10)))</f>
        <v>0</v>
      </c>
      <c r="GK10" s="32">
        <f t="shared" si="65"/>
        <v>0.15863425925925928</v>
      </c>
      <c r="GL10" s="32">
        <f t="shared" si="66"/>
        <v>0</v>
      </c>
      <c r="GM10" s="15">
        <f>IF($B10="","",IF(COUNTIF(BASE!$A:$A,PRODUTIVIDADE!GM$3)=0,"",SUMIFS(BASE!$M:$M,BASE!$A:$A,PRODUTIVIDADE!GM$3,BASE!$G:$G,PRODUTIVIDADE!$B10)))</f>
        <v>0</v>
      </c>
      <c r="GN10" s="15">
        <f>IF($B10="","",IF(COUNTIF(BASE!$A:$A,PRODUTIVIDADE!GM$3)=0,"",SUMIFS(BASE!$N:$N,BASE!$A:$A,PRODUTIVIDADE!GM$3,BASE!$G:$G,PRODUTIVIDADE!$B10)))</f>
        <v>0</v>
      </c>
      <c r="GO10" s="18">
        <f>IF($B10="","",IF(COUNTIF(BASE!$A:$A,PRODUTIVIDADE!GM$3)=0,"",SUMIFS(BASE!$P:$P,BASE!$A:$A,PRODUTIVIDADE!GM$3,BASE!$G:$G,PRODUTIVIDADE!$B10)))</f>
        <v>0</v>
      </c>
      <c r="GP10" s="18">
        <f>IF($B10="","",IF(COUNTIF(BASE!$A:$A,PRODUTIVIDADE!GM$3)=0,"",SUMIFS(BASE!$O:$O,BASE!$A:$A,PRODUTIVIDADE!GM$3,BASE!$G:$G,PRODUTIVIDADE!$B10)))</f>
        <v>0</v>
      </c>
      <c r="GQ10" s="32">
        <f t="shared" si="67"/>
        <v>0</v>
      </c>
      <c r="GR10" s="32">
        <f t="shared" si="68"/>
        <v>0</v>
      </c>
    </row>
    <row r="11" spans="2:200" s="8" customFormat="1" x14ac:dyDescent="0.25">
      <c r="B11" s="50">
        <v>91131</v>
      </c>
      <c r="C11" s="16" t="str">
        <f>IF($B11="","",VLOOKUP($B11,EQUIPE!$B:$E,2,0))</f>
        <v xml:space="preserve">	VERIDIANA DA SILVA PEREIRA </v>
      </c>
      <c r="D11" s="16" t="str">
        <f>IF($B11="","",VLOOKUP($B11,EQUIPE!$B:$F,5,0))</f>
        <v>ULTRAGAZ FRONT</v>
      </c>
      <c r="E11" s="18">
        <f>IF($B11="","",VLOOKUP($B11,EQUIPE!$B:$E,3,0))</f>
        <v>0.26388888888888884</v>
      </c>
      <c r="F11" s="16" t="str">
        <f>IF($B11="","",VLOOKUP($B11,EQUIPE!$B:$E,4,0))</f>
        <v>ADRIANA VERCOSA BARROS CEZANHOQUE</v>
      </c>
      <c r="H11" s="22">
        <f t="shared" si="0"/>
        <v>2205</v>
      </c>
      <c r="I11" s="22">
        <f t="shared" si="0"/>
        <v>1</v>
      </c>
      <c r="J11" s="18">
        <f t="shared" si="3"/>
        <v>1.6274407911312674E-3</v>
      </c>
      <c r="K11" s="18">
        <f t="shared" si="4"/>
        <v>2.3148148148148147E-5</v>
      </c>
      <c r="L11" s="32">
        <f t="shared" si="5"/>
        <v>3.5885069444444446</v>
      </c>
      <c r="M11" s="32">
        <f t="shared" si="6"/>
        <v>2.3148148148148147E-5</v>
      </c>
      <c r="O11" s="15">
        <f>IF($B11="","",IF(COUNTIF(BASE!$A:$A,PRODUTIVIDADE!O$3)=0,"",SUMIFS(BASE!$M:$M,BASE!$A:$A,PRODUTIVIDADE!O$3,BASE!$G:$G,PRODUTIVIDADE!$B11)))</f>
        <v>81</v>
      </c>
      <c r="P11" s="15">
        <f>IF($B11="","",IF(COUNTIF(BASE!$A:$A,PRODUTIVIDADE!O$3)=0,"",SUMIFS(BASE!$N:$N,BASE!$A:$A,PRODUTIVIDADE!O$3,BASE!$G:$G,PRODUTIVIDADE!$B11)))</f>
        <v>0</v>
      </c>
      <c r="Q11" s="18">
        <f>IF($B11="","",IF(COUNTIF(BASE!$A:$A,PRODUTIVIDADE!O$3)=0,"",SUMIFS(BASE!$P:$P,BASE!$A:$A,PRODUTIVIDADE!O$3,BASE!$G:$G,PRODUTIVIDADE!$B11)))</f>
        <v>2.0138888888888888E-3</v>
      </c>
      <c r="R11" s="18">
        <f>IF($B11="","",IF(COUNTIF(BASE!$A:$A,PRODUTIVIDADE!O$3)=0,"",SUMIFS(BASE!$O:$O,BASE!$A:$A,PRODUTIVIDADE!O$3,BASE!$G:$G,PRODUTIVIDADE!$B11)))</f>
        <v>0</v>
      </c>
      <c r="S11" s="32">
        <f t="shared" si="7"/>
        <v>0.16312499999999999</v>
      </c>
      <c r="T11" s="32">
        <f t="shared" si="8"/>
        <v>0</v>
      </c>
      <c r="U11" s="33">
        <f>IF($B11="","",IF(COUNTIF(BASE!$A:$A,PRODUTIVIDADE!U$3)=0,"",SUMIFS(BASE!$M:$M,BASE!$A:$A,PRODUTIVIDADE!U$3,BASE!$G:$G,PRODUTIVIDADE!$B11)))</f>
        <v>0</v>
      </c>
      <c r="V11" s="33">
        <f>IF($B11="","",IF(COUNTIF(BASE!$A:$A,PRODUTIVIDADE!U$3)=0,"",SUMIFS(BASE!$N:$N,BASE!$A:$A,PRODUTIVIDADE!U$3,BASE!$G:$G,PRODUTIVIDADE!$B11)))</f>
        <v>0</v>
      </c>
      <c r="W11" s="28">
        <f>IF($B11="","",IF(COUNTIF(BASE!$A:$A,PRODUTIVIDADE!U$3)=0,"",SUMIFS(BASE!$P:$P,BASE!$A:$A,PRODUTIVIDADE!U$3,BASE!$G:$G,PRODUTIVIDADE!$B11)))</f>
        <v>0</v>
      </c>
      <c r="X11" s="28">
        <f>IF($B11="","",IF(COUNTIF(BASE!$A:$A,PRODUTIVIDADE!U$3)=0,"",SUMIFS(BASE!$O:$O,BASE!$A:$A,PRODUTIVIDADE!U$3,BASE!$G:$G,PRODUTIVIDADE!$B11)))</f>
        <v>0</v>
      </c>
      <c r="Y11" s="32">
        <f t="shared" si="9"/>
        <v>0</v>
      </c>
      <c r="Z11" s="32">
        <f t="shared" si="10"/>
        <v>0</v>
      </c>
      <c r="AA11" s="15">
        <f>IF($B11="","",IF(COUNTIF(BASE!$A:$A,PRODUTIVIDADE!AA$3)=0,"",SUMIFS(BASE!$M:$M,BASE!$A:$A,PRODUTIVIDADE!AA$3,BASE!$G:$G,PRODUTIVIDADE!$B11)))</f>
        <v>85</v>
      </c>
      <c r="AB11" s="15">
        <f>IF($B11="","",IF(COUNTIF(BASE!$A:$A,PRODUTIVIDADE!AA$3)=0,"",SUMIFS(BASE!$N:$N,BASE!$A:$A,PRODUTIVIDADE!AA$3,BASE!$G:$G,PRODUTIVIDADE!$B11)))</f>
        <v>0</v>
      </c>
      <c r="AC11" s="18">
        <f>IF($B11="","",IF(COUNTIF(BASE!$A:$A,PRODUTIVIDADE!AA$3)=0,"",SUMIFS(BASE!$P:$P,BASE!$A:$A,PRODUTIVIDADE!AA$3,BASE!$G:$G,PRODUTIVIDADE!$B11)))</f>
        <v>1.5972222222222221E-3</v>
      </c>
      <c r="AD11" s="18">
        <f>IF($B11="","",IF(COUNTIF(BASE!$A:$A,PRODUTIVIDADE!AA$3)=0,"",SUMIFS(BASE!$O:$O,BASE!$A:$A,PRODUTIVIDADE!AA$3,BASE!$G:$G,PRODUTIVIDADE!$B11)))</f>
        <v>0</v>
      </c>
      <c r="AE11" s="32">
        <f t="shared" si="11"/>
        <v>0.13576388888888888</v>
      </c>
      <c r="AF11" s="32">
        <f t="shared" si="12"/>
        <v>0</v>
      </c>
      <c r="AG11" s="33">
        <f>IF($B11="","",IF(COUNTIF(BASE!$A:$A,PRODUTIVIDADE!AG$3)=0,"",SUMIFS(BASE!$M:$M,BASE!$A:$A,PRODUTIVIDADE!AG$3,BASE!$G:$G,PRODUTIVIDADE!$B11)))</f>
        <v>89</v>
      </c>
      <c r="AH11" s="33">
        <f>IF($B11="","",IF(COUNTIF(BASE!$A:$A,PRODUTIVIDADE!AG$3)=0,"",SUMIFS(BASE!$N:$N,BASE!$A:$A,PRODUTIVIDADE!AG$3,BASE!$G:$G,PRODUTIVIDADE!$B11)))</f>
        <v>0</v>
      </c>
      <c r="AI11" s="28">
        <f>IF($B11="","",IF(COUNTIF(BASE!$A:$A,PRODUTIVIDADE!AG$3)=0,"",SUMIFS(BASE!$P:$P,BASE!$A:$A,PRODUTIVIDADE!AG$3,BASE!$G:$G,PRODUTIVIDADE!$B11)))</f>
        <v>1.4583333333333334E-3</v>
      </c>
      <c r="AJ11" s="28">
        <f>IF($B11="","",IF(COUNTIF(BASE!$A:$A,PRODUTIVIDADE!AG$3)=0,"",SUMIFS(BASE!$O:$O,BASE!$A:$A,PRODUTIVIDADE!AG$3,BASE!$G:$G,PRODUTIVIDADE!$B11)))</f>
        <v>0</v>
      </c>
      <c r="AK11" s="32">
        <f t="shared" si="13"/>
        <v>0.12979166666666667</v>
      </c>
      <c r="AL11" s="32">
        <f t="shared" si="14"/>
        <v>0</v>
      </c>
      <c r="AM11" s="15">
        <f>IF($B11="","",IF(COUNTIF(BASE!$A:$A,PRODUTIVIDADE!AM$3)=0,"",SUMIFS(BASE!$M:$M,BASE!$A:$A,PRODUTIVIDADE!AM$3,BASE!$G:$G,PRODUTIVIDADE!$B11)))</f>
        <v>102</v>
      </c>
      <c r="AN11" s="15">
        <f>IF($B11="","",IF(COUNTIF(BASE!$A:$A,PRODUTIVIDADE!AM$3)=0,"",SUMIFS(BASE!$N:$N,BASE!$A:$A,PRODUTIVIDADE!AM$3,BASE!$G:$G,PRODUTIVIDADE!$B11)))</f>
        <v>0</v>
      </c>
      <c r="AO11" s="18">
        <f>IF($B11="","",IF(COUNTIF(BASE!$A:$A,PRODUTIVIDADE!AM$3)=0,"",SUMIFS(BASE!$P:$P,BASE!$A:$A,PRODUTIVIDADE!AM$3,BASE!$G:$G,PRODUTIVIDADE!$B11)))</f>
        <v>1.4930555555555556E-3</v>
      </c>
      <c r="AP11" s="18">
        <f>IF($B11="","",IF(COUNTIF(BASE!$A:$A,PRODUTIVIDADE!AM$3)=0,"",SUMIFS(BASE!$O:$O,BASE!$A:$A,PRODUTIVIDADE!AM$3,BASE!$G:$G,PRODUTIVIDADE!$B11)))</f>
        <v>0</v>
      </c>
      <c r="AQ11" s="32">
        <f t="shared" si="15"/>
        <v>0.15229166666666669</v>
      </c>
      <c r="AR11" s="32">
        <f t="shared" si="16"/>
        <v>0</v>
      </c>
      <c r="AS11" s="33">
        <f>IF($B11="","",IF(COUNTIF(BASE!$A:$A,PRODUTIVIDADE!AS$3)=0,"",SUMIFS(BASE!$M:$M,BASE!$A:$A,PRODUTIVIDADE!AS$3,BASE!$G:$G,PRODUTIVIDADE!$B11)))</f>
        <v>90</v>
      </c>
      <c r="AT11" s="33">
        <f>IF($B11="","",IF(COUNTIF(BASE!$A:$A,PRODUTIVIDADE!AS$3)=0,"",SUMIFS(BASE!$N:$N,BASE!$A:$A,PRODUTIVIDADE!AS$3,BASE!$G:$G,PRODUTIVIDADE!$B11)))</f>
        <v>0</v>
      </c>
      <c r="AU11" s="28">
        <f>IF($B11="","",IF(COUNTIF(BASE!$A:$A,PRODUTIVIDADE!AS$3)=0,"",SUMIFS(BASE!$P:$P,BASE!$A:$A,PRODUTIVIDADE!AS$3,BASE!$G:$G,PRODUTIVIDADE!$B11)))</f>
        <v>1.4583333333333334E-3</v>
      </c>
      <c r="AV11" s="28">
        <f>IF($B11="","",IF(COUNTIF(BASE!$A:$A,PRODUTIVIDADE!AS$3)=0,"",SUMIFS(BASE!$O:$O,BASE!$A:$A,PRODUTIVIDADE!AS$3,BASE!$G:$G,PRODUTIVIDADE!$B11)))</f>
        <v>0</v>
      </c>
      <c r="AW11" s="32">
        <f t="shared" si="17"/>
        <v>0.13125000000000001</v>
      </c>
      <c r="AX11" s="32">
        <f t="shared" si="18"/>
        <v>0</v>
      </c>
      <c r="AY11" s="15">
        <f>IF($B11="","",IF(COUNTIF(BASE!$A:$A,PRODUTIVIDADE!AY$3)=0,"",SUMIFS(BASE!$M:$M,BASE!$A:$A,PRODUTIVIDADE!AY$3,BASE!$G:$G,PRODUTIVIDADE!$B11)))</f>
        <v>0</v>
      </c>
      <c r="AZ11" s="15">
        <f>IF($B11="","",IF(COUNTIF(BASE!$A:$A,PRODUTIVIDADE!AY$3)=0,"",SUMIFS(BASE!$N:$N,BASE!$A:$A,PRODUTIVIDADE!AY$3,BASE!$G:$G,PRODUTIVIDADE!$B11)))</f>
        <v>0</v>
      </c>
      <c r="BA11" s="18">
        <f>IF($B11="","",IF(COUNTIF(BASE!$A:$A,PRODUTIVIDADE!AY$3)=0,"",SUMIFS(BASE!$P:$P,BASE!$A:$A,PRODUTIVIDADE!AY$3,BASE!$G:$G,PRODUTIVIDADE!$B11)))</f>
        <v>0</v>
      </c>
      <c r="BB11" s="18">
        <f>IF($B11="","",IF(COUNTIF(BASE!$A:$A,PRODUTIVIDADE!AY$3)=0,"",SUMIFS(BASE!$O:$O,BASE!$A:$A,PRODUTIVIDADE!AY$3,BASE!$G:$G,PRODUTIVIDADE!$B11)))</f>
        <v>0</v>
      </c>
      <c r="BC11" s="32">
        <f t="shared" si="19"/>
        <v>0</v>
      </c>
      <c r="BD11" s="32">
        <f t="shared" si="20"/>
        <v>0</v>
      </c>
      <c r="BE11" s="33">
        <f>IF($B11="","",IF(COUNTIF(BASE!$A:$A,PRODUTIVIDADE!BE$3)=0,"",SUMIFS(BASE!$M:$M,BASE!$A:$A,PRODUTIVIDADE!BE$3,BASE!$G:$G,PRODUTIVIDADE!$B11)))</f>
        <v>109</v>
      </c>
      <c r="BF11" s="33">
        <f>IF($B11="","",IF(COUNTIF(BASE!$A:$A,PRODUTIVIDADE!BE$3)=0,"",SUMIFS(BASE!$N:$N,BASE!$A:$A,PRODUTIVIDADE!BE$3,BASE!$G:$G,PRODUTIVIDADE!$B11)))</f>
        <v>1</v>
      </c>
      <c r="BG11" s="28">
        <f>IF($B11="","",IF(COUNTIF(BASE!$A:$A,PRODUTIVIDADE!BE$3)=0,"",SUMIFS(BASE!$P:$P,BASE!$A:$A,PRODUTIVIDADE!BE$3,BASE!$G:$G,PRODUTIVIDADE!$B11)))</f>
        <v>1.6666666666666668E-3</v>
      </c>
      <c r="BH11" s="28">
        <f>IF($B11="","",IF(COUNTIF(BASE!$A:$A,PRODUTIVIDADE!BE$3)=0,"",SUMIFS(BASE!$O:$O,BASE!$A:$A,PRODUTIVIDADE!BE$3,BASE!$G:$G,PRODUTIVIDADE!$B11)))</f>
        <v>2.3148148148148147E-5</v>
      </c>
      <c r="BI11" s="32">
        <f t="shared" si="21"/>
        <v>0.18166666666666667</v>
      </c>
      <c r="BJ11" s="32">
        <f t="shared" si="22"/>
        <v>2.3148148148148147E-5</v>
      </c>
      <c r="BK11" s="15">
        <f>IF($B11="","",IF(COUNTIF(BASE!$A:$A,PRODUTIVIDADE!BK$3)=0,"",SUMIFS(BASE!$M:$M,BASE!$A:$A,PRODUTIVIDADE!BK$3,BASE!$G:$G,PRODUTIVIDADE!$B11)))</f>
        <v>86</v>
      </c>
      <c r="BL11" s="15">
        <f>IF($B11="","",IF(COUNTIF(BASE!$A:$A,PRODUTIVIDADE!BK$3)=0,"",SUMIFS(BASE!$N:$N,BASE!$A:$A,PRODUTIVIDADE!BK$3,BASE!$G:$G,PRODUTIVIDADE!$B11)))</f>
        <v>0</v>
      </c>
      <c r="BM11" s="18">
        <f>IF($B11="","",IF(COUNTIF(BASE!$A:$A,PRODUTIVIDADE!BK$3)=0,"",SUMIFS(BASE!$P:$P,BASE!$A:$A,PRODUTIVIDADE!BK$3,BASE!$G:$G,PRODUTIVIDADE!$B11)))</f>
        <v>1.736111111111111E-3</v>
      </c>
      <c r="BN11" s="18">
        <f>IF($B11="","",IF(COUNTIF(BASE!$A:$A,PRODUTIVIDADE!BK$3)=0,"",SUMIFS(BASE!$O:$O,BASE!$A:$A,PRODUTIVIDADE!BK$3,BASE!$G:$G,PRODUTIVIDADE!$B11)))</f>
        <v>0</v>
      </c>
      <c r="BO11" s="32">
        <f t="shared" si="23"/>
        <v>0.14930555555555555</v>
      </c>
      <c r="BP11" s="32">
        <f t="shared" si="24"/>
        <v>0</v>
      </c>
      <c r="BQ11" s="33">
        <f>IF($B11="","",IF(COUNTIF(BASE!$A:$A,PRODUTIVIDADE!BQ$3)=0,"",SUMIFS(BASE!$M:$M,BASE!$A:$A,PRODUTIVIDADE!BQ$3,BASE!$G:$G,PRODUTIVIDADE!$B11)))</f>
        <v>87</v>
      </c>
      <c r="BR11" s="33">
        <f>IF($B11="","",IF(COUNTIF(BASE!$A:$A,PRODUTIVIDADE!BQ$3)=0,"",SUMIFS(BASE!$N:$N,BASE!$A:$A,PRODUTIVIDADE!BQ$3,BASE!$G:$G,PRODUTIVIDADE!$B11)))</f>
        <v>0</v>
      </c>
      <c r="BS11" s="28">
        <f>IF($B11="","",IF(COUNTIF(BASE!$A:$A,PRODUTIVIDADE!BQ$3)=0,"",SUMIFS(BASE!$P:$P,BASE!$A:$A,PRODUTIVIDADE!BQ$3,BASE!$G:$G,PRODUTIVIDADE!$B11)))</f>
        <v>1.4467592592592594E-3</v>
      </c>
      <c r="BT11" s="28">
        <f>IF($B11="","",IF(COUNTIF(BASE!$A:$A,PRODUTIVIDADE!BQ$3)=0,"",SUMIFS(BASE!$O:$O,BASE!$A:$A,PRODUTIVIDADE!BQ$3,BASE!$G:$G,PRODUTIVIDADE!$B11)))</f>
        <v>0</v>
      </c>
      <c r="BU11" s="32">
        <f t="shared" si="25"/>
        <v>0.12586805555555558</v>
      </c>
      <c r="BV11" s="32">
        <f t="shared" si="26"/>
        <v>0</v>
      </c>
      <c r="BW11" s="15">
        <f>IF($B11="","",IF(COUNTIF(BASE!$A:$A,PRODUTIVIDADE!BW$3)=0,"",SUMIFS(BASE!$M:$M,BASE!$A:$A,PRODUTIVIDADE!BW$3,BASE!$G:$G,PRODUTIVIDADE!$B11)))</f>
        <v>64</v>
      </c>
      <c r="BX11" s="15">
        <f>IF($B11="","",IF(COUNTIF(BASE!$A:$A,PRODUTIVIDADE!BW$3)=0,"",SUMIFS(BASE!$N:$N,BASE!$A:$A,PRODUTIVIDADE!BW$3,BASE!$G:$G,PRODUTIVIDADE!$B11)))</f>
        <v>0</v>
      </c>
      <c r="BY11" s="18">
        <f>IF($B11="","",IF(COUNTIF(BASE!$A:$A,PRODUTIVIDADE!BW$3)=0,"",SUMIFS(BASE!$P:$P,BASE!$A:$A,PRODUTIVIDADE!BW$3,BASE!$G:$G,PRODUTIVIDADE!$B11)))</f>
        <v>1.6203703703703703E-3</v>
      </c>
      <c r="BZ11" s="18">
        <f>IF($B11="","",IF(COUNTIF(BASE!$A:$A,PRODUTIVIDADE!BW$3)=0,"",SUMIFS(BASE!$O:$O,BASE!$A:$A,PRODUTIVIDADE!BW$3,BASE!$G:$G,PRODUTIVIDADE!$B11)))</f>
        <v>0</v>
      </c>
      <c r="CA11" s="32">
        <f t="shared" si="27"/>
        <v>0.1037037037037037</v>
      </c>
      <c r="CB11" s="32">
        <f t="shared" si="28"/>
        <v>0</v>
      </c>
      <c r="CC11" s="33">
        <f>IF($B11="","",IF(COUNTIF(BASE!$A:$A,PRODUTIVIDADE!CC$3)=0,"",SUMIFS(BASE!$M:$M,BASE!$A:$A,PRODUTIVIDADE!CC$3,BASE!$G:$G,PRODUTIVIDADE!$B11)))</f>
        <v>0</v>
      </c>
      <c r="CD11" s="33">
        <f>IF($B11="","",IF(COUNTIF(BASE!$A:$A,PRODUTIVIDADE!CC$3)=0,"",SUMIFS(BASE!$N:$N,BASE!$A:$A,PRODUTIVIDADE!CC$3,BASE!$G:$G,PRODUTIVIDADE!$B11)))</f>
        <v>0</v>
      </c>
      <c r="CE11" s="28">
        <f>IF($B11="","",IF(COUNTIF(BASE!$A:$A,PRODUTIVIDADE!CC$3)=0,"",SUMIFS(BASE!$P:$P,BASE!$A:$A,PRODUTIVIDADE!CC$3,BASE!$G:$G,PRODUTIVIDADE!$B11)))</f>
        <v>0</v>
      </c>
      <c r="CF11" s="28">
        <f>IF($B11="","",IF(COUNTIF(BASE!$A:$A,PRODUTIVIDADE!CC$3)=0,"",SUMIFS(BASE!$O:$O,BASE!$A:$A,PRODUTIVIDADE!CC$3,BASE!$G:$G,PRODUTIVIDADE!$B11)))</f>
        <v>0</v>
      </c>
      <c r="CG11" s="32">
        <f t="shared" si="29"/>
        <v>0</v>
      </c>
      <c r="CH11" s="32">
        <f t="shared" si="30"/>
        <v>0</v>
      </c>
      <c r="CI11" s="15">
        <f>IF($B11="","",IF(COUNTIF(BASE!$A:$A,PRODUTIVIDADE!CI$3)=0,"",SUMIFS(BASE!$M:$M,BASE!$A:$A,PRODUTIVIDADE!CI$3,BASE!$G:$G,PRODUTIVIDADE!$B11)))</f>
        <v>80</v>
      </c>
      <c r="CJ11" s="15">
        <f>IF($B11="","",IF(COUNTIF(BASE!$A:$A,PRODUTIVIDADE!CI$3)=0,"",SUMIFS(BASE!$N:$N,BASE!$A:$A,PRODUTIVIDADE!CI$3,BASE!$G:$G,PRODUTIVIDADE!$B11)))</f>
        <v>0</v>
      </c>
      <c r="CK11" s="18">
        <f>IF($B11="","",IF(COUNTIF(BASE!$A:$A,PRODUTIVIDADE!CI$3)=0,"",SUMIFS(BASE!$P:$P,BASE!$A:$A,PRODUTIVIDADE!CI$3,BASE!$G:$G,PRODUTIVIDADE!$B11)))</f>
        <v>1.736111111111111E-3</v>
      </c>
      <c r="CL11" s="18">
        <f>IF($B11="","",IF(COUNTIF(BASE!$A:$A,PRODUTIVIDADE!CI$3)=0,"",SUMIFS(BASE!$O:$O,BASE!$A:$A,PRODUTIVIDADE!CI$3,BASE!$G:$G,PRODUTIVIDADE!$B11)))</f>
        <v>0</v>
      </c>
      <c r="CM11" s="32">
        <f t="shared" si="31"/>
        <v>0.1388888888888889</v>
      </c>
      <c r="CN11" s="32">
        <f t="shared" si="32"/>
        <v>0</v>
      </c>
      <c r="CO11" s="33">
        <f>IF($B11="","",IF(COUNTIF(BASE!$A:$A,PRODUTIVIDADE!CO$3)=0,"",SUMIFS(BASE!$M:$M,BASE!$A:$A,PRODUTIVIDADE!CO$3,BASE!$G:$G,PRODUTIVIDADE!$B11)))</f>
        <v>103</v>
      </c>
      <c r="CP11" s="33">
        <f>IF($B11="","",IF(COUNTIF(BASE!$A:$A,PRODUTIVIDADE!CO$3)=0,"",SUMIFS(BASE!$N:$N,BASE!$A:$A,PRODUTIVIDADE!CO$3,BASE!$G:$G,PRODUTIVIDADE!$B11)))</f>
        <v>0</v>
      </c>
      <c r="CQ11" s="28">
        <f>IF($B11="","",IF(COUNTIF(BASE!$A:$A,PRODUTIVIDADE!CO$3)=0,"",SUMIFS(BASE!$P:$P,BASE!$A:$A,PRODUTIVIDADE!CO$3,BASE!$G:$G,PRODUTIVIDADE!$B11)))</f>
        <v>1.8865740740740742E-3</v>
      </c>
      <c r="CR11" s="28">
        <f>IF($B11="","",IF(COUNTIF(BASE!$A:$A,PRODUTIVIDADE!CO$3)=0,"",SUMIFS(BASE!$O:$O,BASE!$A:$A,PRODUTIVIDADE!CO$3,BASE!$G:$G,PRODUTIVIDADE!$B11)))</f>
        <v>0</v>
      </c>
      <c r="CS11" s="32">
        <f t="shared" si="33"/>
        <v>0.19431712962962963</v>
      </c>
      <c r="CT11" s="32">
        <f t="shared" si="34"/>
        <v>0</v>
      </c>
      <c r="CU11" s="15">
        <f>IF($B11="","",IF(COUNTIF(BASE!$A:$A,PRODUTIVIDADE!CU$3)=0,"",SUMIFS(BASE!$M:$M,BASE!$A:$A,PRODUTIVIDADE!CU$3,BASE!$G:$G,PRODUTIVIDADE!$B11)))</f>
        <v>0</v>
      </c>
      <c r="CV11" s="15">
        <f>IF($B11="","",IF(COUNTIF(BASE!$A:$A,PRODUTIVIDADE!CU$3)=0,"",SUMIFS(BASE!$N:$N,BASE!$A:$A,PRODUTIVIDADE!CU$3,BASE!$G:$G,PRODUTIVIDADE!$B11)))</f>
        <v>0</v>
      </c>
      <c r="CW11" s="18">
        <f>IF($B11="","",IF(COUNTIF(BASE!$A:$A,PRODUTIVIDADE!CU$3)=0,"",SUMIFS(BASE!$P:$P,BASE!$A:$A,PRODUTIVIDADE!CU$3,BASE!$G:$G,PRODUTIVIDADE!$B11)))</f>
        <v>0</v>
      </c>
      <c r="CX11" s="18">
        <f>IF($B11="","",IF(COUNTIF(BASE!$A:$A,PRODUTIVIDADE!CU$3)=0,"",SUMIFS(BASE!$O:$O,BASE!$A:$A,PRODUTIVIDADE!CU$3,BASE!$G:$G,PRODUTIVIDADE!$B11)))</f>
        <v>0</v>
      </c>
      <c r="CY11" s="32">
        <f t="shared" si="35"/>
        <v>0</v>
      </c>
      <c r="CZ11" s="32">
        <f t="shared" si="36"/>
        <v>0</v>
      </c>
      <c r="DA11" s="33">
        <f>IF($B11="","",IF(COUNTIF(BASE!$A:$A,PRODUTIVIDADE!DA$3)=0,"",SUMIFS(BASE!$M:$M,BASE!$A:$A,PRODUTIVIDADE!DA$3,BASE!$G:$G,PRODUTIVIDADE!$B11)))</f>
        <v>77</v>
      </c>
      <c r="DB11" s="33">
        <f>IF($B11="","",IF(COUNTIF(BASE!$A:$A,PRODUTIVIDADE!DA$3)=0,"",SUMIFS(BASE!$N:$N,BASE!$A:$A,PRODUTIVIDADE!DA$3,BASE!$G:$G,PRODUTIVIDADE!$B11)))</f>
        <v>0</v>
      </c>
      <c r="DC11" s="28">
        <f>IF($B11="","",IF(COUNTIF(BASE!$A:$A,PRODUTIVIDADE!DA$3)=0,"",SUMIFS(BASE!$P:$P,BASE!$A:$A,PRODUTIVIDADE!DA$3,BASE!$G:$G,PRODUTIVIDADE!$B11)))</f>
        <v>1.7245370370370372E-3</v>
      </c>
      <c r="DD11" s="28">
        <f>IF($B11="","",IF(COUNTIF(BASE!$A:$A,PRODUTIVIDADE!DA$3)=0,"",SUMIFS(BASE!$O:$O,BASE!$A:$A,PRODUTIVIDADE!DA$3,BASE!$G:$G,PRODUTIVIDADE!$B11)))</f>
        <v>0</v>
      </c>
      <c r="DE11" s="32">
        <f t="shared" si="37"/>
        <v>0.13278935185185187</v>
      </c>
      <c r="DF11" s="32">
        <f t="shared" si="38"/>
        <v>0</v>
      </c>
      <c r="DG11" s="15">
        <f>IF($B11="","",IF(COUNTIF(BASE!$A:$A,PRODUTIVIDADE!DG$3)=0,"",SUMIFS(BASE!$M:$M,BASE!$A:$A,PRODUTIVIDADE!DG$3,BASE!$G:$G,PRODUTIVIDADE!$B11)))</f>
        <v>84</v>
      </c>
      <c r="DH11" s="15">
        <f>IF($B11="","",IF(COUNTIF(BASE!$A:$A,PRODUTIVIDADE!DG$3)=0,"",SUMIFS(BASE!$N:$N,BASE!$A:$A,PRODUTIVIDADE!DG$3,BASE!$G:$G,PRODUTIVIDADE!$B11)))</f>
        <v>0</v>
      </c>
      <c r="DI11" s="18">
        <f>IF($B11="","",IF(COUNTIF(BASE!$A:$A,PRODUTIVIDADE!DG$3)=0,"",SUMIFS(BASE!$P:$P,BASE!$A:$A,PRODUTIVIDADE!DG$3,BASE!$G:$G,PRODUTIVIDADE!$B11)))</f>
        <v>1.5393518518518519E-3</v>
      </c>
      <c r="DJ11" s="18">
        <f>IF($B11="","",IF(COUNTIF(BASE!$A:$A,PRODUTIVIDADE!DG$3)=0,"",SUMIFS(BASE!$O:$O,BASE!$A:$A,PRODUTIVIDADE!DG$3,BASE!$G:$G,PRODUTIVIDADE!$B11)))</f>
        <v>0</v>
      </c>
      <c r="DK11" s="32">
        <f t="shared" si="39"/>
        <v>0.12930555555555556</v>
      </c>
      <c r="DL11" s="32">
        <f t="shared" si="40"/>
        <v>0</v>
      </c>
      <c r="DM11" s="33">
        <f>IF($B11="","",IF(COUNTIF(BASE!$A:$A,PRODUTIVIDADE!DM$3)=0,"",SUMIFS(BASE!$M:$M,BASE!$A:$A,PRODUTIVIDADE!DM$3,BASE!$G:$G,PRODUTIVIDADE!$B11)))</f>
        <v>0</v>
      </c>
      <c r="DN11" s="33">
        <f>IF($B11="","",IF(COUNTIF(BASE!$A:$A,PRODUTIVIDADE!DM$3)=0,"",SUMIFS(BASE!$N:$N,BASE!$A:$A,PRODUTIVIDADE!DM$3,BASE!$G:$G,PRODUTIVIDADE!$B11)))</f>
        <v>0</v>
      </c>
      <c r="DO11" s="28">
        <f>IF($B11="","",IF(COUNTIF(BASE!$A:$A,PRODUTIVIDADE!DM$3)=0,"",SUMIFS(BASE!$P:$P,BASE!$A:$A,PRODUTIVIDADE!DM$3,BASE!$G:$G,PRODUTIVIDADE!$B11)))</f>
        <v>0</v>
      </c>
      <c r="DP11" s="28">
        <f>IF($B11="","",IF(COUNTIF(BASE!$A:$A,PRODUTIVIDADE!DM$3)=0,"",SUMIFS(BASE!$O:$O,BASE!$A:$A,PRODUTIVIDADE!DM$3,BASE!$G:$G,PRODUTIVIDADE!$B11)))</f>
        <v>0</v>
      </c>
      <c r="DQ11" s="32">
        <f t="shared" si="41"/>
        <v>0</v>
      </c>
      <c r="DR11" s="32">
        <f t="shared" si="42"/>
        <v>0</v>
      </c>
      <c r="DS11" s="15">
        <f>IF($B11="","",IF(COUNTIF(BASE!$A:$A,PRODUTIVIDADE!DS$3)=0,"",SUMIFS(BASE!$M:$M,BASE!$A:$A,PRODUTIVIDADE!DS$3,BASE!$G:$G,PRODUTIVIDADE!$B11)))</f>
        <v>97</v>
      </c>
      <c r="DT11" s="15">
        <f>IF($B11="","",IF(COUNTIF(BASE!$A:$A,PRODUTIVIDADE!DS$3)=0,"",SUMIFS(BASE!$N:$N,BASE!$A:$A,PRODUTIVIDADE!DS$3,BASE!$G:$G,PRODUTIVIDADE!$B11)))</f>
        <v>0</v>
      </c>
      <c r="DU11" s="18">
        <f>IF($B11="","",IF(COUNTIF(BASE!$A:$A,PRODUTIVIDADE!DS$3)=0,"",SUMIFS(BASE!$P:$P,BASE!$A:$A,PRODUTIVIDADE!DS$3,BASE!$G:$G,PRODUTIVIDADE!$B11)))</f>
        <v>1.4583333333333334E-3</v>
      </c>
      <c r="DV11" s="18">
        <f>IF($B11="","",IF(COUNTIF(BASE!$A:$A,PRODUTIVIDADE!DS$3)=0,"",SUMIFS(BASE!$O:$O,BASE!$A:$A,PRODUTIVIDADE!DS$3,BASE!$G:$G,PRODUTIVIDADE!$B11)))</f>
        <v>0</v>
      </c>
      <c r="DW11" s="32">
        <f t="shared" si="43"/>
        <v>0.14145833333333335</v>
      </c>
      <c r="DX11" s="32">
        <f t="shared" si="44"/>
        <v>0</v>
      </c>
      <c r="DY11" s="33">
        <f>IF($B11="","",IF(COUNTIF(BASE!$A:$A,PRODUTIVIDADE!DY$3)=0,"",SUMIFS(BASE!$M:$M,BASE!$A:$A,PRODUTIVIDADE!DY$3,BASE!$G:$G,PRODUTIVIDADE!$B11)))</f>
        <v>88</v>
      </c>
      <c r="DZ11" s="33">
        <f>IF($B11="","",IF(COUNTIF(BASE!$A:$A,PRODUTIVIDADE!DY$3)=0,"",SUMIFS(BASE!$N:$N,BASE!$A:$A,PRODUTIVIDADE!DY$3,BASE!$G:$G,PRODUTIVIDADE!$B11)))</f>
        <v>0</v>
      </c>
      <c r="EA11" s="28">
        <f>IF($B11="","",IF(COUNTIF(BASE!$A:$A,PRODUTIVIDADE!DY$3)=0,"",SUMIFS(BASE!$P:$P,BASE!$A:$A,PRODUTIVIDADE!DY$3,BASE!$G:$G,PRODUTIVIDADE!$B11)))</f>
        <v>1.6203703703703703E-3</v>
      </c>
      <c r="EB11" s="28">
        <f>IF($B11="","",IF(COUNTIF(BASE!$A:$A,PRODUTIVIDADE!DY$3)=0,"",SUMIFS(BASE!$O:$O,BASE!$A:$A,PRODUTIVIDADE!DY$3,BASE!$G:$G,PRODUTIVIDADE!$B11)))</f>
        <v>0</v>
      </c>
      <c r="EC11" s="32">
        <f t="shared" si="45"/>
        <v>0.14259259259259258</v>
      </c>
      <c r="ED11" s="32">
        <f t="shared" si="46"/>
        <v>0</v>
      </c>
      <c r="EE11" s="15">
        <f>IF($B11="","",IF(COUNTIF(BASE!$A:$A,PRODUTIVIDADE!EE$3)=0,"",SUMIFS(BASE!$M:$M,BASE!$A:$A,PRODUTIVIDADE!EE$3,BASE!$G:$G,PRODUTIVIDADE!$B11)))</f>
        <v>116</v>
      </c>
      <c r="EF11" s="15">
        <f>IF($B11="","",IF(COUNTIF(BASE!$A:$A,PRODUTIVIDADE!EE$3)=0,"",SUMIFS(BASE!$N:$N,BASE!$A:$A,PRODUTIVIDADE!EE$3,BASE!$G:$G,PRODUTIVIDADE!$B11)))</f>
        <v>0</v>
      </c>
      <c r="EG11" s="18">
        <f>IF($B11="","",IF(COUNTIF(BASE!$A:$A,PRODUTIVIDADE!EE$3)=0,"",SUMIFS(BASE!$P:$P,BASE!$A:$A,PRODUTIVIDADE!EE$3,BASE!$G:$G,PRODUTIVIDADE!$B11)))</f>
        <v>1.5277777777777779E-3</v>
      </c>
      <c r="EH11" s="18">
        <f>IF($B11="","",IF(COUNTIF(BASE!$A:$A,PRODUTIVIDADE!EE$3)=0,"",SUMIFS(BASE!$O:$O,BASE!$A:$A,PRODUTIVIDADE!EE$3,BASE!$G:$G,PRODUTIVIDADE!$B11)))</f>
        <v>0</v>
      </c>
      <c r="EI11" s="32">
        <f t="shared" si="47"/>
        <v>0.17722222222222223</v>
      </c>
      <c r="EJ11" s="32">
        <f t="shared" si="48"/>
        <v>0</v>
      </c>
      <c r="EK11" s="33">
        <f>IF($B11="","",IF(COUNTIF(BASE!$A:$A,PRODUTIVIDADE!EK$3)=0,"",SUMIFS(BASE!$M:$M,BASE!$A:$A,PRODUTIVIDADE!EK$3,BASE!$G:$G,PRODUTIVIDADE!$B11)))</f>
        <v>110</v>
      </c>
      <c r="EL11" s="33">
        <f>IF($B11="","",IF(COUNTIF(BASE!$A:$A,PRODUTIVIDADE!EK$3)=0,"",SUMIFS(BASE!$N:$N,BASE!$A:$A,PRODUTIVIDADE!EK$3,BASE!$G:$G,PRODUTIVIDADE!$B11)))</f>
        <v>0</v>
      </c>
      <c r="EM11" s="28">
        <f>IF($B11="","",IF(COUNTIF(BASE!$A:$A,PRODUTIVIDADE!EK$3)=0,"",SUMIFS(BASE!$P:$P,BASE!$A:$A,PRODUTIVIDADE!EK$3,BASE!$G:$G,PRODUTIVIDADE!$B11)))</f>
        <v>1.4583333333333334E-3</v>
      </c>
      <c r="EN11" s="28">
        <f>IF($B11="","",IF(COUNTIF(BASE!$A:$A,PRODUTIVIDADE!EK$3)=0,"",SUMIFS(BASE!$O:$O,BASE!$A:$A,PRODUTIVIDADE!EK$3,BASE!$G:$G,PRODUTIVIDADE!$B11)))</f>
        <v>0</v>
      </c>
      <c r="EO11" s="32">
        <f t="shared" si="49"/>
        <v>0.16041666666666668</v>
      </c>
      <c r="EP11" s="32">
        <f t="shared" si="50"/>
        <v>0</v>
      </c>
      <c r="EQ11" s="15">
        <f>IF($B11="","",IF(COUNTIF(BASE!$A:$A,PRODUTIVIDADE!EQ$3)=0,"",SUMIFS(BASE!$M:$M,BASE!$A:$A,PRODUTIVIDADE!EQ$3,BASE!$G:$G,PRODUTIVIDADE!$B11)))</f>
        <v>70</v>
      </c>
      <c r="ER11" s="15">
        <f>IF($B11="","",IF(COUNTIF(BASE!$A:$A,PRODUTIVIDADE!EQ$3)=0,"",SUMIFS(BASE!$N:$N,BASE!$A:$A,PRODUTIVIDADE!EQ$3,BASE!$G:$G,PRODUTIVIDADE!$B11)))</f>
        <v>0</v>
      </c>
      <c r="ES11" s="18">
        <f>IF($B11="","",IF(COUNTIF(BASE!$A:$A,PRODUTIVIDADE!EQ$3)=0,"",SUMIFS(BASE!$P:$P,BASE!$A:$A,PRODUTIVIDADE!EQ$3,BASE!$G:$G,PRODUTIVIDADE!$B11)))</f>
        <v>1.8750000000000001E-3</v>
      </c>
      <c r="ET11" s="18">
        <f>IF($B11="","",IF(COUNTIF(BASE!$A:$A,PRODUTIVIDADE!EQ$3)=0,"",SUMIFS(BASE!$O:$O,BASE!$A:$A,PRODUTIVIDADE!EQ$3,BASE!$G:$G,PRODUTIVIDADE!$B11)))</f>
        <v>0</v>
      </c>
      <c r="EU11" s="32">
        <f t="shared" si="51"/>
        <v>0.13125000000000001</v>
      </c>
      <c r="EV11" s="32">
        <f t="shared" si="52"/>
        <v>0</v>
      </c>
      <c r="EW11" s="33">
        <f>IF($B11="","",IF(COUNTIF(BASE!$A:$A,PRODUTIVIDADE!EW$3)=0,"",SUMIFS(BASE!$M:$M,BASE!$A:$A,PRODUTIVIDADE!EW$3,BASE!$G:$G,PRODUTIVIDADE!$B11)))</f>
        <v>60</v>
      </c>
      <c r="EX11" s="33">
        <f>IF($B11="","",IF(COUNTIF(BASE!$A:$A,PRODUTIVIDADE!EW$3)=0,"",SUMIFS(BASE!$N:$N,BASE!$A:$A,PRODUTIVIDADE!EW$3,BASE!$G:$G,PRODUTIVIDADE!$B11)))</f>
        <v>0</v>
      </c>
      <c r="EY11" s="28">
        <f>IF($B11="","",IF(COUNTIF(BASE!$A:$A,PRODUTIVIDADE!EW$3)=0,"",SUMIFS(BASE!$P:$P,BASE!$A:$A,PRODUTIVIDADE!EW$3,BASE!$G:$G,PRODUTIVIDADE!$B11)))</f>
        <v>1.6319444444444445E-3</v>
      </c>
      <c r="EZ11" s="28">
        <f>IF($B11="","",IF(COUNTIF(BASE!$A:$A,PRODUTIVIDADE!EW$3)=0,"",SUMIFS(BASE!$O:$O,BASE!$A:$A,PRODUTIVIDADE!EW$3,BASE!$G:$G,PRODUTIVIDADE!$B11)))</f>
        <v>0</v>
      </c>
      <c r="FA11" s="32">
        <f t="shared" si="53"/>
        <v>9.791666666666668E-2</v>
      </c>
      <c r="FB11" s="32">
        <f t="shared" si="54"/>
        <v>0</v>
      </c>
      <c r="FC11" s="15">
        <f>IF($B11="","",IF(COUNTIF(BASE!$A:$A,PRODUTIVIDADE!FC$3)=0,"",SUMIFS(BASE!$M:$M,BASE!$A:$A,PRODUTIVIDADE!FC$3,BASE!$G:$G,PRODUTIVIDADE!$B11)))</f>
        <v>0</v>
      </c>
      <c r="FD11" s="15">
        <f>IF($B11="","",IF(COUNTIF(BASE!$A:$A,PRODUTIVIDADE!FC$3)=0,"",SUMIFS(BASE!$N:$N,BASE!$A:$A,PRODUTIVIDADE!FC$3,BASE!$G:$G,PRODUTIVIDADE!$B11)))</f>
        <v>0</v>
      </c>
      <c r="FE11" s="18">
        <f>IF($B11="","",IF(COUNTIF(BASE!$A:$A,PRODUTIVIDADE!FC$3)=0,"",SUMIFS(BASE!$P:$P,BASE!$A:$A,PRODUTIVIDADE!FC$3,BASE!$G:$G,PRODUTIVIDADE!$B11)))</f>
        <v>0</v>
      </c>
      <c r="FF11" s="18">
        <f>IF($B11="","",IF(COUNTIF(BASE!$A:$A,PRODUTIVIDADE!FC$3)=0,"",SUMIFS(BASE!$O:$O,BASE!$A:$A,PRODUTIVIDADE!FC$3,BASE!$G:$G,PRODUTIVIDADE!$B11)))</f>
        <v>0</v>
      </c>
      <c r="FG11" s="32">
        <f t="shared" si="55"/>
        <v>0</v>
      </c>
      <c r="FH11" s="32">
        <f t="shared" si="56"/>
        <v>0</v>
      </c>
      <c r="FI11" s="33">
        <f>IF($B11="","",IF(COUNTIF(BASE!$A:$A,PRODUTIVIDADE!FI$3)=0,"",SUMIFS(BASE!$M:$M,BASE!$A:$A,PRODUTIVIDADE!FI$3,BASE!$G:$G,PRODUTIVIDADE!$B11)))</f>
        <v>78</v>
      </c>
      <c r="FJ11" s="33">
        <f>IF($B11="","",IF(COUNTIF(BASE!$A:$A,PRODUTIVIDADE!FI$3)=0,"",SUMIFS(BASE!$N:$N,BASE!$A:$A,PRODUTIVIDADE!FI$3,BASE!$G:$G,PRODUTIVIDADE!$B11)))</f>
        <v>0</v>
      </c>
      <c r="FK11" s="28">
        <f>IF($B11="","",IF(COUNTIF(BASE!$A:$A,PRODUTIVIDADE!FI$3)=0,"",SUMIFS(BASE!$P:$P,BASE!$A:$A,PRODUTIVIDADE!FI$3,BASE!$G:$G,PRODUTIVIDADE!$B11)))</f>
        <v>1.6550925925925926E-3</v>
      </c>
      <c r="FL11" s="28">
        <f>IF($B11="","",IF(COUNTIF(BASE!$A:$A,PRODUTIVIDADE!FI$3)=0,"",SUMIFS(BASE!$O:$O,BASE!$A:$A,PRODUTIVIDADE!FI$3,BASE!$G:$G,PRODUTIVIDADE!$B11)))</f>
        <v>0</v>
      </c>
      <c r="FM11" s="32">
        <f t="shared" si="57"/>
        <v>0.12909722222222222</v>
      </c>
      <c r="FN11" s="32">
        <f t="shared" si="58"/>
        <v>0</v>
      </c>
      <c r="FO11" s="15">
        <f>IF($B11="","",IF(COUNTIF(BASE!$A:$A,PRODUTIVIDADE!FO$3)=0,"",SUMIFS(BASE!$M:$M,BASE!$A:$A,PRODUTIVIDADE!FO$3,BASE!$G:$G,PRODUTIVIDADE!$B11)))</f>
        <v>73</v>
      </c>
      <c r="FP11" s="15">
        <f>IF($B11="","",IF(COUNTIF(BASE!$A:$A,PRODUTIVIDADE!FO$3)=0,"",SUMIFS(BASE!$N:$N,BASE!$A:$A,PRODUTIVIDADE!FO$3,BASE!$G:$G,PRODUTIVIDADE!$B11)))</f>
        <v>0</v>
      </c>
      <c r="FQ11" s="18">
        <f>IF($B11="","",IF(COUNTIF(BASE!$A:$A,PRODUTIVIDADE!FO$3)=0,"",SUMIFS(BASE!$P:$P,BASE!$A:$A,PRODUTIVIDADE!FO$3,BASE!$G:$G,PRODUTIVIDADE!$B11)))</f>
        <v>1.689814814814815E-3</v>
      </c>
      <c r="FR11" s="18">
        <f>IF($B11="","",IF(COUNTIF(BASE!$A:$A,PRODUTIVIDADE!FO$3)=0,"",SUMIFS(BASE!$O:$O,BASE!$A:$A,PRODUTIVIDADE!FO$3,BASE!$G:$G,PRODUTIVIDADE!$B11)))</f>
        <v>0</v>
      </c>
      <c r="FS11" s="32">
        <f t="shared" si="59"/>
        <v>0.1233564814814815</v>
      </c>
      <c r="FT11" s="32">
        <f t="shared" si="60"/>
        <v>0</v>
      </c>
      <c r="FU11" s="33">
        <f>IF($B11="","",IF(COUNTIF(BASE!$A:$A,PRODUTIVIDADE!FU$3)=0,"",SUMIFS(BASE!$M:$M,BASE!$A:$A,PRODUTIVIDADE!FU$3,BASE!$G:$G,PRODUTIVIDADE!$B11)))</f>
        <v>97</v>
      </c>
      <c r="FV11" s="33">
        <f>IF($B11="","",IF(COUNTIF(BASE!$A:$A,PRODUTIVIDADE!FU$3)=0,"",SUMIFS(BASE!$N:$N,BASE!$A:$A,PRODUTIVIDADE!FU$3,BASE!$G:$G,PRODUTIVIDADE!$B11)))</f>
        <v>0</v>
      </c>
      <c r="FW11" s="28">
        <f>IF($B11="","",IF(COUNTIF(BASE!$A:$A,PRODUTIVIDADE!FU$3)=0,"",SUMIFS(BASE!$P:$P,BASE!$A:$A,PRODUTIVIDADE!FU$3,BASE!$G:$G,PRODUTIVIDADE!$B11)))</f>
        <v>1.9212962962962962E-3</v>
      </c>
      <c r="FX11" s="28">
        <f>IF($B11="","",IF(COUNTIF(BASE!$A:$A,PRODUTIVIDADE!FU$3)=0,"",SUMIFS(BASE!$O:$O,BASE!$A:$A,PRODUTIVIDADE!FU$3,BASE!$G:$G,PRODUTIVIDADE!$B11)))</f>
        <v>0</v>
      </c>
      <c r="FY11" s="32">
        <f t="shared" si="61"/>
        <v>0.18636574074074072</v>
      </c>
      <c r="FZ11" s="32">
        <f t="shared" si="62"/>
        <v>0</v>
      </c>
      <c r="GA11" s="15">
        <f>IF($B11="","",IF(COUNTIF(BASE!$A:$A,PRODUTIVIDADE!GA$3)=0,"",SUMIFS(BASE!$M:$M,BASE!$A:$A,PRODUTIVIDADE!GA$3,BASE!$G:$G,PRODUTIVIDADE!$B11)))</f>
        <v>100</v>
      </c>
      <c r="GB11" s="15">
        <f>IF($B11="","",IF(COUNTIF(BASE!$A:$A,PRODUTIVIDADE!GA$3)=0,"",SUMIFS(BASE!$N:$N,BASE!$A:$A,PRODUTIVIDADE!GA$3,BASE!$G:$G,PRODUTIVIDADE!$B11)))</f>
        <v>0</v>
      </c>
      <c r="GC11" s="18">
        <f>IF($B11="","",IF(COUNTIF(BASE!$A:$A,PRODUTIVIDADE!GA$3)=0,"",SUMIFS(BASE!$P:$P,BASE!$A:$A,PRODUTIVIDADE!GA$3,BASE!$G:$G,PRODUTIVIDADE!$B11)))</f>
        <v>1.5162037037037036E-3</v>
      </c>
      <c r="GD11" s="18">
        <f>IF($B11="","",IF(COUNTIF(BASE!$A:$A,PRODUTIVIDADE!GA$3)=0,"",SUMIFS(BASE!$O:$O,BASE!$A:$A,PRODUTIVIDADE!GA$3,BASE!$G:$G,PRODUTIVIDADE!$B11)))</f>
        <v>0</v>
      </c>
      <c r="GE11" s="32">
        <f t="shared" si="63"/>
        <v>0.15162037037037035</v>
      </c>
      <c r="GF11" s="32">
        <f t="shared" si="64"/>
        <v>0</v>
      </c>
      <c r="GG11" s="33">
        <f>IF($B11="","",IF(COUNTIF(BASE!$A:$A,PRODUTIVIDADE!GG$3)=0,"",SUMIFS(BASE!$M:$M,BASE!$A:$A,PRODUTIVIDADE!GG$3,BASE!$G:$G,PRODUTIVIDADE!$B11)))</f>
        <v>92</v>
      </c>
      <c r="GH11" s="33">
        <f>IF($B11="","",IF(COUNTIF(BASE!$A:$A,PRODUTIVIDADE!GG$3)=0,"",SUMIFS(BASE!$N:$N,BASE!$A:$A,PRODUTIVIDADE!GG$3,BASE!$G:$G,PRODUTIVIDADE!$B11)))</f>
        <v>0</v>
      </c>
      <c r="GI11" s="28">
        <f>IF($B11="","",IF(COUNTIF(BASE!$A:$A,PRODUTIVIDADE!GG$3)=0,"",SUMIFS(BASE!$P:$P,BASE!$A:$A,PRODUTIVIDADE!GG$3,BASE!$G:$G,PRODUTIVIDADE!$B11)))</f>
        <v>1.6550925925925926E-3</v>
      </c>
      <c r="GJ11" s="28">
        <f>IF($B11="","",IF(COUNTIF(BASE!$A:$A,PRODUTIVIDADE!GG$3)=0,"",SUMIFS(BASE!$O:$O,BASE!$A:$A,PRODUTIVIDADE!GG$3,BASE!$G:$G,PRODUTIVIDADE!$B11)))</f>
        <v>0</v>
      </c>
      <c r="GK11" s="32">
        <f t="shared" si="65"/>
        <v>0.15226851851851853</v>
      </c>
      <c r="GL11" s="32">
        <f t="shared" si="66"/>
        <v>0</v>
      </c>
      <c r="GM11" s="15">
        <f>IF($B11="","",IF(COUNTIF(BASE!$A:$A,PRODUTIVIDADE!GM$3)=0,"",SUMIFS(BASE!$M:$M,BASE!$A:$A,PRODUTIVIDADE!GM$3,BASE!$G:$G,PRODUTIVIDADE!$B11)))</f>
        <v>87</v>
      </c>
      <c r="GN11" s="15">
        <f>IF($B11="","",IF(COUNTIF(BASE!$A:$A,PRODUTIVIDADE!GM$3)=0,"",SUMIFS(BASE!$N:$N,BASE!$A:$A,PRODUTIVIDADE!GM$3,BASE!$G:$G,PRODUTIVIDADE!$B11)))</f>
        <v>0</v>
      </c>
      <c r="GO11" s="18">
        <f>IF($B11="","",IF(COUNTIF(BASE!$A:$A,PRODUTIVIDADE!GM$3)=0,"",SUMIFS(BASE!$P:$P,BASE!$A:$A,PRODUTIVIDADE!GM$3,BASE!$G:$G,PRODUTIVIDADE!$B11)))</f>
        <v>1.4583333333333334E-3</v>
      </c>
      <c r="GP11" s="18">
        <f>IF($B11="","",IF(COUNTIF(BASE!$A:$A,PRODUTIVIDADE!GM$3)=0,"",SUMIFS(BASE!$O:$O,BASE!$A:$A,PRODUTIVIDADE!GM$3,BASE!$G:$G,PRODUTIVIDADE!$B11)))</f>
        <v>0</v>
      </c>
      <c r="GQ11" s="32">
        <f t="shared" si="67"/>
        <v>0.12687500000000002</v>
      </c>
      <c r="GR11" s="32">
        <f t="shared" si="68"/>
        <v>0</v>
      </c>
    </row>
    <row r="12" spans="2:200" s="8" customFormat="1" x14ac:dyDescent="0.25">
      <c r="B12" s="50" t="s">
        <v>52</v>
      </c>
      <c r="C12" s="16" t="str">
        <f>IF($B12="","",VLOOKUP($B12,EQUIPE!$B:$E,2,0))</f>
        <v>BRUNO ALVES CAMELO</v>
      </c>
      <c r="D12" s="16" t="str">
        <f>IF($B12="","",VLOOKUP($B12,EQUIPE!$B:$F,5,0))</f>
        <v>ULTRAGAZ FRONT</v>
      </c>
      <c r="E12" s="18">
        <f>IF($B12="","",VLOOKUP($B12,EQUIPE!$B:$E,3,0))</f>
        <v>0.2638888888888889</v>
      </c>
      <c r="F12" s="16" t="str">
        <f>IF($B12="","",VLOOKUP($B12,EQUIPE!$B:$E,4,0))</f>
        <v>DANIELA PEREZ</v>
      </c>
      <c r="H12" s="22">
        <f t="shared" si="0"/>
        <v>0</v>
      </c>
      <c r="I12" s="22">
        <f t="shared" si="0"/>
        <v>0</v>
      </c>
      <c r="J12" s="18">
        <f t="shared" si="3"/>
        <v>0</v>
      </c>
      <c r="K12" s="18">
        <f t="shared" si="4"/>
        <v>0</v>
      </c>
      <c r="L12" s="32">
        <f t="shared" si="5"/>
        <v>0</v>
      </c>
      <c r="M12" s="32">
        <f t="shared" si="6"/>
        <v>0</v>
      </c>
      <c r="O12" s="15">
        <f>IF($B12="","",IF(COUNTIF(BASE!$A:$A,PRODUTIVIDADE!O$3)=0,"",SUMIFS(BASE!$M:$M,BASE!$A:$A,PRODUTIVIDADE!O$3,BASE!$G:$G,PRODUTIVIDADE!$B12)))</f>
        <v>0</v>
      </c>
      <c r="P12" s="15">
        <f>IF($B12="","",IF(COUNTIF(BASE!$A:$A,PRODUTIVIDADE!O$3)=0,"",SUMIFS(BASE!$N:$N,BASE!$A:$A,PRODUTIVIDADE!O$3,BASE!$G:$G,PRODUTIVIDADE!$B12)))</f>
        <v>0</v>
      </c>
      <c r="Q12" s="18">
        <f>IF($B12="","",IF(COUNTIF(BASE!$A:$A,PRODUTIVIDADE!O$3)=0,"",SUMIFS(BASE!$P:$P,BASE!$A:$A,PRODUTIVIDADE!O$3,BASE!$G:$G,PRODUTIVIDADE!$B12)))</f>
        <v>0</v>
      </c>
      <c r="R12" s="18">
        <f>IF($B12="","",IF(COUNTIF(BASE!$A:$A,PRODUTIVIDADE!O$3)=0,"",SUMIFS(BASE!$O:$O,BASE!$A:$A,PRODUTIVIDADE!O$3,BASE!$G:$G,PRODUTIVIDADE!$B12)))</f>
        <v>0</v>
      </c>
      <c r="S12" s="32">
        <f t="shared" si="7"/>
        <v>0</v>
      </c>
      <c r="T12" s="32">
        <f t="shared" si="8"/>
        <v>0</v>
      </c>
      <c r="U12" s="33">
        <f>IF($B12="","",IF(COUNTIF(BASE!$A:$A,PRODUTIVIDADE!U$3)=0,"",SUMIFS(BASE!$M:$M,BASE!$A:$A,PRODUTIVIDADE!U$3,BASE!$G:$G,PRODUTIVIDADE!$B12)))</f>
        <v>0</v>
      </c>
      <c r="V12" s="33">
        <f>IF($B12="","",IF(COUNTIF(BASE!$A:$A,PRODUTIVIDADE!U$3)=0,"",SUMIFS(BASE!$N:$N,BASE!$A:$A,PRODUTIVIDADE!U$3,BASE!$G:$G,PRODUTIVIDADE!$B12)))</f>
        <v>0</v>
      </c>
      <c r="W12" s="28">
        <f>IF($B12="","",IF(COUNTIF(BASE!$A:$A,PRODUTIVIDADE!U$3)=0,"",SUMIFS(BASE!$P:$P,BASE!$A:$A,PRODUTIVIDADE!U$3,BASE!$G:$G,PRODUTIVIDADE!$B12)))</f>
        <v>0</v>
      </c>
      <c r="X12" s="28">
        <f>IF($B12="","",IF(COUNTIF(BASE!$A:$A,PRODUTIVIDADE!U$3)=0,"",SUMIFS(BASE!$O:$O,BASE!$A:$A,PRODUTIVIDADE!U$3,BASE!$G:$G,PRODUTIVIDADE!$B12)))</f>
        <v>0</v>
      </c>
      <c r="Y12" s="32">
        <f t="shared" si="9"/>
        <v>0</v>
      </c>
      <c r="Z12" s="32">
        <f t="shared" si="10"/>
        <v>0</v>
      </c>
      <c r="AA12" s="15">
        <f>IF($B12="","",IF(COUNTIF(BASE!$A:$A,PRODUTIVIDADE!AA$3)=0,"",SUMIFS(BASE!$M:$M,BASE!$A:$A,PRODUTIVIDADE!AA$3,BASE!$G:$G,PRODUTIVIDADE!$B12)))</f>
        <v>0</v>
      </c>
      <c r="AB12" s="15">
        <f>IF($B12="","",IF(COUNTIF(BASE!$A:$A,PRODUTIVIDADE!AA$3)=0,"",SUMIFS(BASE!$N:$N,BASE!$A:$A,PRODUTIVIDADE!AA$3,BASE!$G:$G,PRODUTIVIDADE!$B12)))</f>
        <v>0</v>
      </c>
      <c r="AC12" s="18">
        <f>IF($B12="","",IF(COUNTIF(BASE!$A:$A,PRODUTIVIDADE!AA$3)=0,"",SUMIFS(BASE!$P:$P,BASE!$A:$A,PRODUTIVIDADE!AA$3,BASE!$G:$G,PRODUTIVIDADE!$B12)))</f>
        <v>0</v>
      </c>
      <c r="AD12" s="18">
        <f>IF($B12="","",IF(COUNTIF(BASE!$A:$A,PRODUTIVIDADE!AA$3)=0,"",SUMIFS(BASE!$O:$O,BASE!$A:$A,PRODUTIVIDADE!AA$3,BASE!$G:$G,PRODUTIVIDADE!$B12)))</f>
        <v>0</v>
      </c>
      <c r="AE12" s="32">
        <f t="shared" si="11"/>
        <v>0</v>
      </c>
      <c r="AF12" s="32">
        <f t="shared" si="12"/>
        <v>0</v>
      </c>
      <c r="AG12" s="33">
        <f>IF($B12="","",IF(COUNTIF(BASE!$A:$A,PRODUTIVIDADE!AG$3)=0,"",SUMIFS(BASE!$M:$M,BASE!$A:$A,PRODUTIVIDADE!AG$3,BASE!$G:$G,PRODUTIVIDADE!$B12)))</f>
        <v>0</v>
      </c>
      <c r="AH12" s="33">
        <f>IF($B12="","",IF(COUNTIF(BASE!$A:$A,PRODUTIVIDADE!AG$3)=0,"",SUMIFS(BASE!$N:$N,BASE!$A:$A,PRODUTIVIDADE!AG$3,BASE!$G:$G,PRODUTIVIDADE!$B12)))</f>
        <v>0</v>
      </c>
      <c r="AI12" s="28">
        <f>IF($B12="","",IF(COUNTIF(BASE!$A:$A,PRODUTIVIDADE!AG$3)=0,"",SUMIFS(BASE!$P:$P,BASE!$A:$A,PRODUTIVIDADE!AG$3,BASE!$G:$G,PRODUTIVIDADE!$B12)))</f>
        <v>0</v>
      </c>
      <c r="AJ12" s="28">
        <f>IF($B12="","",IF(COUNTIF(BASE!$A:$A,PRODUTIVIDADE!AG$3)=0,"",SUMIFS(BASE!$O:$O,BASE!$A:$A,PRODUTIVIDADE!AG$3,BASE!$G:$G,PRODUTIVIDADE!$B12)))</f>
        <v>0</v>
      </c>
      <c r="AK12" s="32">
        <f t="shared" si="13"/>
        <v>0</v>
      </c>
      <c r="AL12" s="32">
        <f t="shared" si="14"/>
        <v>0</v>
      </c>
      <c r="AM12" s="15">
        <f>IF($B12="","",IF(COUNTIF(BASE!$A:$A,PRODUTIVIDADE!AM$3)=0,"",SUMIFS(BASE!$M:$M,BASE!$A:$A,PRODUTIVIDADE!AM$3,BASE!$G:$G,PRODUTIVIDADE!$B12)))</f>
        <v>0</v>
      </c>
      <c r="AN12" s="15">
        <f>IF($B12="","",IF(COUNTIF(BASE!$A:$A,PRODUTIVIDADE!AM$3)=0,"",SUMIFS(BASE!$N:$N,BASE!$A:$A,PRODUTIVIDADE!AM$3,BASE!$G:$G,PRODUTIVIDADE!$B12)))</f>
        <v>0</v>
      </c>
      <c r="AO12" s="18">
        <f>IF($B12="","",IF(COUNTIF(BASE!$A:$A,PRODUTIVIDADE!AM$3)=0,"",SUMIFS(BASE!$P:$P,BASE!$A:$A,PRODUTIVIDADE!AM$3,BASE!$G:$G,PRODUTIVIDADE!$B12)))</f>
        <v>0</v>
      </c>
      <c r="AP12" s="18">
        <f>IF($B12="","",IF(COUNTIF(BASE!$A:$A,PRODUTIVIDADE!AM$3)=0,"",SUMIFS(BASE!$O:$O,BASE!$A:$A,PRODUTIVIDADE!AM$3,BASE!$G:$G,PRODUTIVIDADE!$B12)))</f>
        <v>0</v>
      </c>
      <c r="AQ12" s="32">
        <f t="shared" si="15"/>
        <v>0</v>
      </c>
      <c r="AR12" s="32">
        <f t="shared" si="16"/>
        <v>0</v>
      </c>
      <c r="AS12" s="33">
        <f>IF($B12="","",IF(COUNTIF(BASE!$A:$A,PRODUTIVIDADE!AS$3)=0,"",SUMIFS(BASE!$M:$M,BASE!$A:$A,PRODUTIVIDADE!AS$3,BASE!$G:$G,PRODUTIVIDADE!$B12)))</f>
        <v>0</v>
      </c>
      <c r="AT12" s="33">
        <f>IF($B12="","",IF(COUNTIF(BASE!$A:$A,PRODUTIVIDADE!AS$3)=0,"",SUMIFS(BASE!$N:$N,BASE!$A:$A,PRODUTIVIDADE!AS$3,BASE!$G:$G,PRODUTIVIDADE!$B12)))</f>
        <v>0</v>
      </c>
      <c r="AU12" s="28">
        <f>IF($B12="","",IF(COUNTIF(BASE!$A:$A,PRODUTIVIDADE!AS$3)=0,"",SUMIFS(BASE!$P:$P,BASE!$A:$A,PRODUTIVIDADE!AS$3,BASE!$G:$G,PRODUTIVIDADE!$B12)))</f>
        <v>0</v>
      </c>
      <c r="AV12" s="28">
        <f>IF($B12="","",IF(COUNTIF(BASE!$A:$A,PRODUTIVIDADE!AS$3)=0,"",SUMIFS(BASE!$O:$O,BASE!$A:$A,PRODUTIVIDADE!AS$3,BASE!$G:$G,PRODUTIVIDADE!$B12)))</f>
        <v>0</v>
      </c>
      <c r="AW12" s="32">
        <f t="shared" si="17"/>
        <v>0</v>
      </c>
      <c r="AX12" s="32">
        <f t="shared" si="18"/>
        <v>0</v>
      </c>
      <c r="AY12" s="15">
        <f>IF($B12="","",IF(COUNTIF(BASE!$A:$A,PRODUTIVIDADE!AY$3)=0,"",SUMIFS(BASE!$M:$M,BASE!$A:$A,PRODUTIVIDADE!AY$3,BASE!$G:$G,PRODUTIVIDADE!$B12)))</f>
        <v>0</v>
      </c>
      <c r="AZ12" s="15">
        <f>IF($B12="","",IF(COUNTIF(BASE!$A:$A,PRODUTIVIDADE!AY$3)=0,"",SUMIFS(BASE!$N:$N,BASE!$A:$A,PRODUTIVIDADE!AY$3,BASE!$G:$G,PRODUTIVIDADE!$B12)))</f>
        <v>0</v>
      </c>
      <c r="BA12" s="18">
        <f>IF($B12="","",IF(COUNTIF(BASE!$A:$A,PRODUTIVIDADE!AY$3)=0,"",SUMIFS(BASE!$P:$P,BASE!$A:$A,PRODUTIVIDADE!AY$3,BASE!$G:$G,PRODUTIVIDADE!$B12)))</f>
        <v>0</v>
      </c>
      <c r="BB12" s="18">
        <f>IF($B12="","",IF(COUNTIF(BASE!$A:$A,PRODUTIVIDADE!AY$3)=0,"",SUMIFS(BASE!$O:$O,BASE!$A:$A,PRODUTIVIDADE!AY$3,BASE!$G:$G,PRODUTIVIDADE!$B12)))</f>
        <v>0</v>
      </c>
      <c r="BC12" s="32">
        <f t="shared" si="19"/>
        <v>0</v>
      </c>
      <c r="BD12" s="32">
        <f t="shared" si="20"/>
        <v>0</v>
      </c>
      <c r="BE12" s="33">
        <f>IF($B12="","",IF(COUNTIF(BASE!$A:$A,PRODUTIVIDADE!BE$3)=0,"",SUMIFS(BASE!$M:$M,BASE!$A:$A,PRODUTIVIDADE!BE$3,BASE!$G:$G,PRODUTIVIDADE!$B12)))</f>
        <v>0</v>
      </c>
      <c r="BF12" s="33">
        <f>IF($B12="","",IF(COUNTIF(BASE!$A:$A,PRODUTIVIDADE!BE$3)=0,"",SUMIFS(BASE!$N:$N,BASE!$A:$A,PRODUTIVIDADE!BE$3,BASE!$G:$G,PRODUTIVIDADE!$B12)))</f>
        <v>0</v>
      </c>
      <c r="BG12" s="28">
        <f>IF($B12="","",IF(COUNTIF(BASE!$A:$A,PRODUTIVIDADE!BE$3)=0,"",SUMIFS(BASE!$P:$P,BASE!$A:$A,PRODUTIVIDADE!BE$3,BASE!$G:$G,PRODUTIVIDADE!$B12)))</f>
        <v>0</v>
      </c>
      <c r="BH12" s="28">
        <f>IF($B12="","",IF(COUNTIF(BASE!$A:$A,PRODUTIVIDADE!BE$3)=0,"",SUMIFS(BASE!$O:$O,BASE!$A:$A,PRODUTIVIDADE!BE$3,BASE!$G:$G,PRODUTIVIDADE!$B12)))</f>
        <v>0</v>
      </c>
      <c r="BI12" s="32">
        <f t="shared" si="21"/>
        <v>0</v>
      </c>
      <c r="BJ12" s="32">
        <f t="shared" si="22"/>
        <v>0</v>
      </c>
      <c r="BK12" s="15">
        <f>IF($B12="","",IF(COUNTIF(BASE!$A:$A,PRODUTIVIDADE!BK$3)=0,"",SUMIFS(BASE!$M:$M,BASE!$A:$A,PRODUTIVIDADE!BK$3,BASE!$G:$G,PRODUTIVIDADE!$B12)))</f>
        <v>0</v>
      </c>
      <c r="BL12" s="15">
        <f>IF($B12="","",IF(COUNTIF(BASE!$A:$A,PRODUTIVIDADE!BK$3)=0,"",SUMIFS(BASE!$N:$N,BASE!$A:$A,PRODUTIVIDADE!BK$3,BASE!$G:$G,PRODUTIVIDADE!$B12)))</f>
        <v>0</v>
      </c>
      <c r="BM12" s="18">
        <f>IF($B12="","",IF(COUNTIF(BASE!$A:$A,PRODUTIVIDADE!BK$3)=0,"",SUMIFS(BASE!$P:$P,BASE!$A:$A,PRODUTIVIDADE!BK$3,BASE!$G:$G,PRODUTIVIDADE!$B12)))</f>
        <v>0</v>
      </c>
      <c r="BN12" s="18">
        <f>IF($B12="","",IF(COUNTIF(BASE!$A:$A,PRODUTIVIDADE!BK$3)=0,"",SUMIFS(BASE!$O:$O,BASE!$A:$A,PRODUTIVIDADE!BK$3,BASE!$G:$G,PRODUTIVIDADE!$B12)))</f>
        <v>0</v>
      </c>
      <c r="BO12" s="32">
        <f t="shared" si="23"/>
        <v>0</v>
      </c>
      <c r="BP12" s="32">
        <f t="shared" si="24"/>
        <v>0</v>
      </c>
      <c r="BQ12" s="33">
        <f>IF($B12="","",IF(COUNTIF(BASE!$A:$A,PRODUTIVIDADE!BQ$3)=0,"",SUMIFS(BASE!$M:$M,BASE!$A:$A,PRODUTIVIDADE!BQ$3,BASE!$G:$G,PRODUTIVIDADE!$B12)))</f>
        <v>0</v>
      </c>
      <c r="BR12" s="33">
        <f>IF($B12="","",IF(COUNTIF(BASE!$A:$A,PRODUTIVIDADE!BQ$3)=0,"",SUMIFS(BASE!$N:$N,BASE!$A:$A,PRODUTIVIDADE!BQ$3,BASE!$G:$G,PRODUTIVIDADE!$B12)))</f>
        <v>0</v>
      </c>
      <c r="BS12" s="28">
        <f>IF($B12="","",IF(COUNTIF(BASE!$A:$A,PRODUTIVIDADE!BQ$3)=0,"",SUMIFS(BASE!$P:$P,BASE!$A:$A,PRODUTIVIDADE!BQ$3,BASE!$G:$G,PRODUTIVIDADE!$B12)))</f>
        <v>0</v>
      </c>
      <c r="BT12" s="28">
        <f>IF($B12="","",IF(COUNTIF(BASE!$A:$A,PRODUTIVIDADE!BQ$3)=0,"",SUMIFS(BASE!$O:$O,BASE!$A:$A,PRODUTIVIDADE!BQ$3,BASE!$G:$G,PRODUTIVIDADE!$B12)))</f>
        <v>0</v>
      </c>
      <c r="BU12" s="32">
        <f t="shared" si="25"/>
        <v>0</v>
      </c>
      <c r="BV12" s="32">
        <f t="shared" si="26"/>
        <v>0</v>
      </c>
      <c r="BW12" s="15">
        <f>IF($B12="","",IF(COUNTIF(BASE!$A:$A,PRODUTIVIDADE!BW$3)=0,"",SUMIFS(BASE!$M:$M,BASE!$A:$A,PRODUTIVIDADE!BW$3,BASE!$G:$G,PRODUTIVIDADE!$B12)))</f>
        <v>0</v>
      </c>
      <c r="BX12" s="15">
        <f>IF($B12="","",IF(COUNTIF(BASE!$A:$A,PRODUTIVIDADE!BW$3)=0,"",SUMIFS(BASE!$N:$N,BASE!$A:$A,PRODUTIVIDADE!BW$3,BASE!$G:$G,PRODUTIVIDADE!$B12)))</f>
        <v>0</v>
      </c>
      <c r="BY12" s="18">
        <f>IF($B12="","",IF(COUNTIF(BASE!$A:$A,PRODUTIVIDADE!BW$3)=0,"",SUMIFS(BASE!$P:$P,BASE!$A:$A,PRODUTIVIDADE!BW$3,BASE!$G:$G,PRODUTIVIDADE!$B12)))</f>
        <v>0</v>
      </c>
      <c r="BZ12" s="18">
        <f>IF($B12="","",IF(COUNTIF(BASE!$A:$A,PRODUTIVIDADE!BW$3)=0,"",SUMIFS(BASE!$O:$O,BASE!$A:$A,PRODUTIVIDADE!BW$3,BASE!$G:$G,PRODUTIVIDADE!$B12)))</f>
        <v>0</v>
      </c>
      <c r="CA12" s="32">
        <f t="shared" si="27"/>
        <v>0</v>
      </c>
      <c r="CB12" s="32">
        <f t="shared" si="28"/>
        <v>0</v>
      </c>
      <c r="CC12" s="33">
        <f>IF($B12="","",IF(COUNTIF(BASE!$A:$A,PRODUTIVIDADE!CC$3)=0,"",SUMIFS(BASE!$M:$M,BASE!$A:$A,PRODUTIVIDADE!CC$3,BASE!$G:$G,PRODUTIVIDADE!$B12)))</f>
        <v>0</v>
      </c>
      <c r="CD12" s="33">
        <f>IF($B12="","",IF(COUNTIF(BASE!$A:$A,PRODUTIVIDADE!CC$3)=0,"",SUMIFS(BASE!$N:$N,BASE!$A:$A,PRODUTIVIDADE!CC$3,BASE!$G:$G,PRODUTIVIDADE!$B12)))</f>
        <v>0</v>
      </c>
      <c r="CE12" s="28">
        <f>IF($B12="","",IF(COUNTIF(BASE!$A:$A,PRODUTIVIDADE!CC$3)=0,"",SUMIFS(BASE!$P:$P,BASE!$A:$A,PRODUTIVIDADE!CC$3,BASE!$G:$G,PRODUTIVIDADE!$B12)))</f>
        <v>0</v>
      </c>
      <c r="CF12" s="28">
        <f>IF($B12="","",IF(COUNTIF(BASE!$A:$A,PRODUTIVIDADE!CC$3)=0,"",SUMIFS(BASE!$O:$O,BASE!$A:$A,PRODUTIVIDADE!CC$3,BASE!$G:$G,PRODUTIVIDADE!$B12)))</f>
        <v>0</v>
      </c>
      <c r="CG12" s="32">
        <f t="shared" si="29"/>
        <v>0</v>
      </c>
      <c r="CH12" s="32">
        <f t="shared" si="30"/>
        <v>0</v>
      </c>
      <c r="CI12" s="15">
        <f>IF($B12="","",IF(COUNTIF(BASE!$A:$A,PRODUTIVIDADE!CI$3)=0,"",SUMIFS(BASE!$M:$M,BASE!$A:$A,PRODUTIVIDADE!CI$3,BASE!$G:$G,PRODUTIVIDADE!$B12)))</f>
        <v>0</v>
      </c>
      <c r="CJ12" s="15">
        <f>IF($B12="","",IF(COUNTIF(BASE!$A:$A,PRODUTIVIDADE!CI$3)=0,"",SUMIFS(BASE!$N:$N,BASE!$A:$A,PRODUTIVIDADE!CI$3,BASE!$G:$G,PRODUTIVIDADE!$B12)))</f>
        <v>0</v>
      </c>
      <c r="CK12" s="18">
        <f>IF($B12="","",IF(COUNTIF(BASE!$A:$A,PRODUTIVIDADE!CI$3)=0,"",SUMIFS(BASE!$P:$P,BASE!$A:$A,PRODUTIVIDADE!CI$3,BASE!$G:$G,PRODUTIVIDADE!$B12)))</f>
        <v>0</v>
      </c>
      <c r="CL12" s="18">
        <f>IF($B12="","",IF(COUNTIF(BASE!$A:$A,PRODUTIVIDADE!CI$3)=0,"",SUMIFS(BASE!$O:$O,BASE!$A:$A,PRODUTIVIDADE!CI$3,BASE!$G:$G,PRODUTIVIDADE!$B12)))</f>
        <v>0</v>
      </c>
      <c r="CM12" s="32">
        <f t="shared" si="31"/>
        <v>0</v>
      </c>
      <c r="CN12" s="32">
        <f t="shared" si="32"/>
        <v>0</v>
      </c>
      <c r="CO12" s="33">
        <f>IF($B12="","",IF(COUNTIF(BASE!$A:$A,PRODUTIVIDADE!CO$3)=0,"",SUMIFS(BASE!$M:$M,BASE!$A:$A,PRODUTIVIDADE!CO$3,BASE!$G:$G,PRODUTIVIDADE!$B12)))</f>
        <v>0</v>
      </c>
      <c r="CP12" s="33">
        <f>IF($B12="","",IF(COUNTIF(BASE!$A:$A,PRODUTIVIDADE!CO$3)=0,"",SUMIFS(BASE!$N:$N,BASE!$A:$A,PRODUTIVIDADE!CO$3,BASE!$G:$G,PRODUTIVIDADE!$B12)))</f>
        <v>0</v>
      </c>
      <c r="CQ12" s="28">
        <f>IF($B12="","",IF(COUNTIF(BASE!$A:$A,PRODUTIVIDADE!CO$3)=0,"",SUMIFS(BASE!$P:$P,BASE!$A:$A,PRODUTIVIDADE!CO$3,BASE!$G:$G,PRODUTIVIDADE!$B12)))</f>
        <v>0</v>
      </c>
      <c r="CR12" s="28">
        <f>IF($B12="","",IF(COUNTIF(BASE!$A:$A,PRODUTIVIDADE!CO$3)=0,"",SUMIFS(BASE!$O:$O,BASE!$A:$A,PRODUTIVIDADE!CO$3,BASE!$G:$G,PRODUTIVIDADE!$B12)))</f>
        <v>0</v>
      </c>
      <c r="CS12" s="32">
        <f t="shared" si="33"/>
        <v>0</v>
      </c>
      <c r="CT12" s="32">
        <f t="shared" si="34"/>
        <v>0</v>
      </c>
      <c r="CU12" s="15">
        <f>IF($B12="","",IF(COUNTIF(BASE!$A:$A,PRODUTIVIDADE!CU$3)=0,"",SUMIFS(BASE!$M:$M,BASE!$A:$A,PRODUTIVIDADE!CU$3,BASE!$G:$G,PRODUTIVIDADE!$B12)))</f>
        <v>0</v>
      </c>
      <c r="CV12" s="15">
        <f>IF($B12="","",IF(COUNTIF(BASE!$A:$A,PRODUTIVIDADE!CU$3)=0,"",SUMIFS(BASE!$N:$N,BASE!$A:$A,PRODUTIVIDADE!CU$3,BASE!$G:$G,PRODUTIVIDADE!$B12)))</f>
        <v>0</v>
      </c>
      <c r="CW12" s="18">
        <f>IF($B12="","",IF(COUNTIF(BASE!$A:$A,PRODUTIVIDADE!CU$3)=0,"",SUMIFS(BASE!$P:$P,BASE!$A:$A,PRODUTIVIDADE!CU$3,BASE!$G:$G,PRODUTIVIDADE!$B12)))</f>
        <v>0</v>
      </c>
      <c r="CX12" s="18">
        <f>IF($B12="","",IF(COUNTIF(BASE!$A:$A,PRODUTIVIDADE!CU$3)=0,"",SUMIFS(BASE!$O:$O,BASE!$A:$A,PRODUTIVIDADE!CU$3,BASE!$G:$G,PRODUTIVIDADE!$B12)))</f>
        <v>0</v>
      </c>
      <c r="CY12" s="32">
        <f t="shared" si="35"/>
        <v>0</v>
      </c>
      <c r="CZ12" s="32">
        <f t="shared" si="36"/>
        <v>0</v>
      </c>
      <c r="DA12" s="33">
        <f>IF($B12="","",IF(COUNTIF(BASE!$A:$A,PRODUTIVIDADE!DA$3)=0,"",SUMIFS(BASE!$M:$M,BASE!$A:$A,PRODUTIVIDADE!DA$3,BASE!$G:$G,PRODUTIVIDADE!$B12)))</f>
        <v>0</v>
      </c>
      <c r="DB12" s="33">
        <f>IF($B12="","",IF(COUNTIF(BASE!$A:$A,PRODUTIVIDADE!DA$3)=0,"",SUMIFS(BASE!$N:$N,BASE!$A:$A,PRODUTIVIDADE!DA$3,BASE!$G:$G,PRODUTIVIDADE!$B12)))</f>
        <v>0</v>
      </c>
      <c r="DC12" s="28">
        <f>IF($B12="","",IF(COUNTIF(BASE!$A:$A,PRODUTIVIDADE!DA$3)=0,"",SUMIFS(BASE!$P:$P,BASE!$A:$A,PRODUTIVIDADE!DA$3,BASE!$G:$G,PRODUTIVIDADE!$B12)))</f>
        <v>0</v>
      </c>
      <c r="DD12" s="28">
        <f>IF($B12="","",IF(COUNTIF(BASE!$A:$A,PRODUTIVIDADE!DA$3)=0,"",SUMIFS(BASE!$O:$O,BASE!$A:$A,PRODUTIVIDADE!DA$3,BASE!$G:$G,PRODUTIVIDADE!$B12)))</f>
        <v>0</v>
      </c>
      <c r="DE12" s="32">
        <f t="shared" si="37"/>
        <v>0</v>
      </c>
      <c r="DF12" s="32">
        <f t="shared" si="38"/>
        <v>0</v>
      </c>
      <c r="DG12" s="15">
        <f>IF($B12="","",IF(COUNTIF(BASE!$A:$A,PRODUTIVIDADE!DG$3)=0,"",SUMIFS(BASE!$M:$M,BASE!$A:$A,PRODUTIVIDADE!DG$3,BASE!$G:$G,PRODUTIVIDADE!$B12)))</f>
        <v>0</v>
      </c>
      <c r="DH12" s="15">
        <f>IF($B12="","",IF(COUNTIF(BASE!$A:$A,PRODUTIVIDADE!DG$3)=0,"",SUMIFS(BASE!$N:$N,BASE!$A:$A,PRODUTIVIDADE!DG$3,BASE!$G:$G,PRODUTIVIDADE!$B12)))</f>
        <v>0</v>
      </c>
      <c r="DI12" s="18">
        <f>IF($B12="","",IF(COUNTIF(BASE!$A:$A,PRODUTIVIDADE!DG$3)=0,"",SUMIFS(BASE!$P:$P,BASE!$A:$A,PRODUTIVIDADE!DG$3,BASE!$G:$G,PRODUTIVIDADE!$B12)))</f>
        <v>0</v>
      </c>
      <c r="DJ12" s="18">
        <f>IF($B12="","",IF(COUNTIF(BASE!$A:$A,PRODUTIVIDADE!DG$3)=0,"",SUMIFS(BASE!$O:$O,BASE!$A:$A,PRODUTIVIDADE!DG$3,BASE!$G:$G,PRODUTIVIDADE!$B12)))</f>
        <v>0</v>
      </c>
      <c r="DK12" s="32">
        <f t="shared" si="39"/>
        <v>0</v>
      </c>
      <c r="DL12" s="32">
        <f t="shared" si="40"/>
        <v>0</v>
      </c>
      <c r="DM12" s="33">
        <f>IF($B12="","",IF(COUNTIF(BASE!$A:$A,PRODUTIVIDADE!DM$3)=0,"",SUMIFS(BASE!$M:$M,BASE!$A:$A,PRODUTIVIDADE!DM$3,BASE!$G:$G,PRODUTIVIDADE!$B12)))</f>
        <v>0</v>
      </c>
      <c r="DN12" s="33">
        <f>IF($B12="","",IF(COUNTIF(BASE!$A:$A,PRODUTIVIDADE!DM$3)=0,"",SUMIFS(BASE!$N:$N,BASE!$A:$A,PRODUTIVIDADE!DM$3,BASE!$G:$G,PRODUTIVIDADE!$B12)))</f>
        <v>0</v>
      </c>
      <c r="DO12" s="28">
        <f>IF($B12="","",IF(COUNTIF(BASE!$A:$A,PRODUTIVIDADE!DM$3)=0,"",SUMIFS(BASE!$P:$P,BASE!$A:$A,PRODUTIVIDADE!DM$3,BASE!$G:$G,PRODUTIVIDADE!$B12)))</f>
        <v>0</v>
      </c>
      <c r="DP12" s="28">
        <f>IF($B12="","",IF(COUNTIF(BASE!$A:$A,PRODUTIVIDADE!DM$3)=0,"",SUMIFS(BASE!$O:$O,BASE!$A:$A,PRODUTIVIDADE!DM$3,BASE!$G:$G,PRODUTIVIDADE!$B12)))</f>
        <v>0</v>
      </c>
      <c r="DQ12" s="32">
        <f t="shared" si="41"/>
        <v>0</v>
      </c>
      <c r="DR12" s="32">
        <f t="shared" si="42"/>
        <v>0</v>
      </c>
      <c r="DS12" s="15">
        <f>IF($B12="","",IF(COUNTIF(BASE!$A:$A,PRODUTIVIDADE!DS$3)=0,"",SUMIFS(BASE!$M:$M,BASE!$A:$A,PRODUTIVIDADE!DS$3,BASE!$G:$G,PRODUTIVIDADE!$B12)))</f>
        <v>0</v>
      </c>
      <c r="DT12" s="15">
        <f>IF($B12="","",IF(COUNTIF(BASE!$A:$A,PRODUTIVIDADE!DS$3)=0,"",SUMIFS(BASE!$N:$N,BASE!$A:$A,PRODUTIVIDADE!DS$3,BASE!$G:$G,PRODUTIVIDADE!$B12)))</f>
        <v>0</v>
      </c>
      <c r="DU12" s="18">
        <f>IF($B12="","",IF(COUNTIF(BASE!$A:$A,PRODUTIVIDADE!DS$3)=0,"",SUMIFS(BASE!$P:$P,BASE!$A:$A,PRODUTIVIDADE!DS$3,BASE!$G:$G,PRODUTIVIDADE!$B12)))</f>
        <v>0</v>
      </c>
      <c r="DV12" s="18">
        <f>IF($B12="","",IF(COUNTIF(BASE!$A:$A,PRODUTIVIDADE!DS$3)=0,"",SUMIFS(BASE!$O:$O,BASE!$A:$A,PRODUTIVIDADE!DS$3,BASE!$G:$G,PRODUTIVIDADE!$B12)))</f>
        <v>0</v>
      </c>
      <c r="DW12" s="32">
        <f t="shared" si="43"/>
        <v>0</v>
      </c>
      <c r="DX12" s="32">
        <f t="shared" si="44"/>
        <v>0</v>
      </c>
      <c r="DY12" s="33">
        <f>IF($B12="","",IF(COUNTIF(BASE!$A:$A,PRODUTIVIDADE!DY$3)=0,"",SUMIFS(BASE!$M:$M,BASE!$A:$A,PRODUTIVIDADE!DY$3,BASE!$G:$G,PRODUTIVIDADE!$B12)))</f>
        <v>0</v>
      </c>
      <c r="DZ12" s="33">
        <f>IF($B12="","",IF(COUNTIF(BASE!$A:$A,PRODUTIVIDADE!DY$3)=0,"",SUMIFS(BASE!$N:$N,BASE!$A:$A,PRODUTIVIDADE!DY$3,BASE!$G:$G,PRODUTIVIDADE!$B12)))</f>
        <v>0</v>
      </c>
      <c r="EA12" s="28">
        <f>IF($B12="","",IF(COUNTIF(BASE!$A:$A,PRODUTIVIDADE!DY$3)=0,"",SUMIFS(BASE!$P:$P,BASE!$A:$A,PRODUTIVIDADE!DY$3,BASE!$G:$G,PRODUTIVIDADE!$B12)))</f>
        <v>0</v>
      </c>
      <c r="EB12" s="28">
        <f>IF($B12="","",IF(COUNTIF(BASE!$A:$A,PRODUTIVIDADE!DY$3)=0,"",SUMIFS(BASE!$O:$O,BASE!$A:$A,PRODUTIVIDADE!DY$3,BASE!$G:$G,PRODUTIVIDADE!$B12)))</f>
        <v>0</v>
      </c>
      <c r="EC12" s="32">
        <f t="shared" si="45"/>
        <v>0</v>
      </c>
      <c r="ED12" s="32">
        <f t="shared" si="46"/>
        <v>0</v>
      </c>
      <c r="EE12" s="15">
        <f>IF($B12="","",IF(COUNTIF(BASE!$A:$A,PRODUTIVIDADE!EE$3)=0,"",SUMIFS(BASE!$M:$M,BASE!$A:$A,PRODUTIVIDADE!EE$3,BASE!$G:$G,PRODUTIVIDADE!$B12)))</f>
        <v>0</v>
      </c>
      <c r="EF12" s="15">
        <f>IF($B12="","",IF(COUNTIF(BASE!$A:$A,PRODUTIVIDADE!EE$3)=0,"",SUMIFS(BASE!$N:$N,BASE!$A:$A,PRODUTIVIDADE!EE$3,BASE!$G:$G,PRODUTIVIDADE!$B12)))</f>
        <v>0</v>
      </c>
      <c r="EG12" s="18">
        <f>IF($B12="","",IF(COUNTIF(BASE!$A:$A,PRODUTIVIDADE!EE$3)=0,"",SUMIFS(BASE!$P:$P,BASE!$A:$A,PRODUTIVIDADE!EE$3,BASE!$G:$G,PRODUTIVIDADE!$B12)))</f>
        <v>0</v>
      </c>
      <c r="EH12" s="18">
        <f>IF($B12="","",IF(COUNTIF(BASE!$A:$A,PRODUTIVIDADE!EE$3)=0,"",SUMIFS(BASE!$O:$O,BASE!$A:$A,PRODUTIVIDADE!EE$3,BASE!$G:$G,PRODUTIVIDADE!$B12)))</f>
        <v>0</v>
      </c>
      <c r="EI12" s="32">
        <f t="shared" si="47"/>
        <v>0</v>
      </c>
      <c r="EJ12" s="32">
        <f t="shared" si="48"/>
        <v>0</v>
      </c>
      <c r="EK12" s="33">
        <f>IF($B12="","",IF(COUNTIF(BASE!$A:$A,PRODUTIVIDADE!EK$3)=0,"",SUMIFS(BASE!$M:$M,BASE!$A:$A,PRODUTIVIDADE!EK$3,BASE!$G:$G,PRODUTIVIDADE!$B12)))</f>
        <v>0</v>
      </c>
      <c r="EL12" s="33">
        <f>IF($B12="","",IF(COUNTIF(BASE!$A:$A,PRODUTIVIDADE!EK$3)=0,"",SUMIFS(BASE!$N:$N,BASE!$A:$A,PRODUTIVIDADE!EK$3,BASE!$G:$G,PRODUTIVIDADE!$B12)))</f>
        <v>0</v>
      </c>
      <c r="EM12" s="28">
        <f>IF($B12="","",IF(COUNTIF(BASE!$A:$A,PRODUTIVIDADE!EK$3)=0,"",SUMIFS(BASE!$P:$P,BASE!$A:$A,PRODUTIVIDADE!EK$3,BASE!$G:$G,PRODUTIVIDADE!$B12)))</f>
        <v>0</v>
      </c>
      <c r="EN12" s="28">
        <f>IF($B12="","",IF(COUNTIF(BASE!$A:$A,PRODUTIVIDADE!EK$3)=0,"",SUMIFS(BASE!$O:$O,BASE!$A:$A,PRODUTIVIDADE!EK$3,BASE!$G:$G,PRODUTIVIDADE!$B12)))</f>
        <v>0</v>
      </c>
      <c r="EO12" s="32">
        <f t="shared" si="49"/>
        <v>0</v>
      </c>
      <c r="EP12" s="32">
        <f t="shared" si="50"/>
        <v>0</v>
      </c>
      <c r="EQ12" s="15">
        <f>IF($B12="","",IF(COUNTIF(BASE!$A:$A,PRODUTIVIDADE!EQ$3)=0,"",SUMIFS(BASE!$M:$M,BASE!$A:$A,PRODUTIVIDADE!EQ$3,BASE!$G:$G,PRODUTIVIDADE!$B12)))</f>
        <v>0</v>
      </c>
      <c r="ER12" s="15">
        <f>IF($B12="","",IF(COUNTIF(BASE!$A:$A,PRODUTIVIDADE!EQ$3)=0,"",SUMIFS(BASE!$N:$N,BASE!$A:$A,PRODUTIVIDADE!EQ$3,BASE!$G:$G,PRODUTIVIDADE!$B12)))</f>
        <v>0</v>
      </c>
      <c r="ES12" s="18">
        <f>IF($B12="","",IF(COUNTIF(BASE!$A:$A,PRODUTIVIDADE!EQ$3)=0,"",SUMIFS(BASE!$P:$P,BASE!$A:$A,PRODUTIVIDADE!EQ$3,BASE!$G:$G,PRODUTIVIDADE!$B12)))</f>
        <v>0</v>
      </c>
      <c r="ET12" s="18">
        <f>IF($B12="","",IF(COUNTIF(BASE!$A:$A,PRODUTIVIDADE!EQ$3)=0,"",SUMIFS(BASE!$O:$O,BASE!$A:$A,PRODUTIVIDADE!EQ$3,BASE!$G:$G,PRODUTIVIDADE!$B12)))</f>
        <v>0</v>
      </c>
      <c r="EU12" s="32">
        <f t="shared" si="51"/>
        <v>0</v>
      </c>
      <c r="EV12" s="32">
        <f t="shared" si="52"/>
        <v>0</v>
      </c>
      <c r="EW12" s="33">
        <f>IF($B12="","",IF(COUNTIF(BASE!$A:$A,PRODUTIVIDADE!EW$3)=0,"",SUMIFS(BASE!$M:$M,BASE!$A:$A,PRODUTIVIDADE!EW$3,BASE!$G:$G,PRODUTIVIDADE!$B12)))</f>
        <v>0</v>
      </c>
      <c r="EX12" s="33">
        <f>IF($B12="","",IF(COUNTIF(BASE!$A:$A,PRODUTIVIDADE!EW$3)=0,"",SUMIFS(BASE!$N:$N,BASE!$A:$A,PRODUTIVIDADE!EW$3,BASE!$G:$G,PRODUTIVIDADE!$B12)))</f>
        <v>0</v>
      </c>
      <c r="EY12" s="28">
        <f>IF($B12="","",IF(COUNTIF(BASE!$A:$A,PRODUTIVIDADE!EW$3)=0,"",SUMIFS(BASE!$P:$P,BASE!$A:$A,PRODUTIVIDADE!EW$3,BASE!$G:$G,PRODUTIVIDADE!$B12)))</f>
        <v>0</v>
      </c>
      <c r="EZ12" s="28">
        <f>IF($B12="","",IF(COUNTIF(BASE!$A:$A,PRODUTIVIDADE!EW$3)=0,"",SUMIFS(BASE!$O:$O,BASE!$A:$A,PRODUTIVIDADE!EW$3,BASE!$G:$G,PRODUTIVIDADE!$B12)))</f>
        <v>0</v>
      </c>
      <c r="FA12" s="32">
        <f t="shared" si="53"/>
        <v>0</v>
      </c>
      <c r="FB12" s="32">
        <f t="shared" si="54"/>
        <v>0</v>
      </c>
      <c r="FC12" s="15">
        <f>IF($B12="","",IF(COUNTIF(BASE!$A:$A,PRODUTIVIDADE!FC$3)=0,"",SUMIFS(BASE!$M:$M,BASE!$A:$A,PRODUTIVIDADE!FC$3,BASE!$G:$G,PRODUTIVIDADE!$B12)))</f>
        <v>0</v>
      </c>
      <c r="FD12" s="15">
        <f>IF($B12="","",IF(COUNTIF(BASE!$A:$A,PRODUTIVIDADE!FC$3)=0,"",SUMIFS(BASE!$N:$N,BASE!$A:$A,PRODUTIVIDADE!FC$3,BASE!$G:$G,PRODUTIVIDADE!$B12)))</f>
        <v>0</v>
      </c>
      <c r="FE12" s="18">
        <f>IF($B12="","",IF(COUNTIF(BASE!$A:$A,PRODUTIVIDADE!FC$3)=0,"",SUMIFS(BASE!$P:$P,BASE!$A:$A,PRODUTIVIDADE!FC$3,BASE!$G:$G,PRODUTIVIDADE!$B12)))</f>
        <v>0</v>
      </c>
      <c r="FF12" s="18">
        <f>IF($B12="","",IF(COUNTIF(BASE!$A:$A,PRODUTIVIDADE!FC$3)=0,"",SUMIFS(BASE!$O:$O,BASE!$A:$A,PRODUTIVIDADE!FC$3,BASE!$G:$G,PRODUTIVIDADE!$B12)))</f>
        <v>0</v>
      </c>
      <c r="FG12" s="32">
        <f t="shared" si="55"/>
        <v>0</v>
      </c>
      <c r="FH12" s="32">
        <f t="shared" si="56"/>
        <v>0</v>
      </c>
      <c r="FI12" s="33">
        <f>IF($B12="","",IF(COUNTIF(BASE!$A:$A,PRODUTIVIDADE!FI$3)=0,"",SUMIFS(BASE!$M:$M,BASE!$A:$A,PRODUTIVIDADE!FI$3,BASE!$G:$G,PRODUTIVIDADE!$B12)))</f>
        <v>0</v>
      </c>
      <c r="FJ12" s="33">
        <f>IF($B12="","",IF(COUNTIF(BASE!$A:$A,PRODUTIVIDADE!FI$3)=0,"",SUMIFS(BASE!$N:$N,BASE!$A:$A,PRODUTIVIDADE!FI$3,BASE!$G:$G,PRODUTIVIDADE!$B12)))</f>
        <v>0</v>
      </c>
      <c r="FK12" s="28">
        <f>IF($B12="","",IF(COUNTIF(BASE!$A:$A,PRODUTIVIDADE!FI$3)=0,"",SUMIFS(BASE!$P:$P,BASE!$A:$A,PRODUTIVIDADE!FI$3,BASE!$G:$G,PRODUTIVIDADE!$B12)))</f>
        <v>0</v>
      </c>
      <c r="FL12" s="28">
        <f>IF($B12="","",IF(COUNTIF(BASE!$A:$A,PRODUTIVIDADE!FI$3)=0,"",SUMIFS(BASE!$O:$O,BASE!$A:$A,PRODUTIVIDADE!FI$3,BASE!$G:$G,PRODUTIVIDADE!$B12)))</f>
        <v>0</v>
      </c>
      <c r="FM12" s="32">
        <f t="shared" si="57"/>
        <v>0</v>
      </c>
      <c r="FN12" s="32">
        <f t="shared" si="58"/>
        <v>0</v>
      </c>
      <c r="FO12" s="15">
        <f>IF($B12="","",IF(COUNTIF(BASE!$A:$A,PRODUTIVIDADE!FO$3)=0,"",SUMIFS(BASE!$M:$M,BASE!$A:$A,PRODUTIVIDADE!FO$3,BASE!$G:$G,PRODUTIVIDADE!$B12)))</f>
        <v>0</v>
      </c>
      <c r="FP12" s="15">
        <f>IF($B12="","",IF(COUNTIF(BASE!$A:$A,PRODUTIVIDADE!FO$3)=0,"",SUMIFS(BASE!$N:$N,BASE!$A:$A,PRODUTIVIDADE!FO$3,BASE!$G:$G,PRODUTIVIDADE!$B12)))</f>
        <v>0</v>
      </c>
      <c r="FQ12" s="18">
        <f>IF($B12="","",IF(COUNTIF(BASE!$A:$A,PRODUTIVIDADE!FO$3)=0,"",SUMIFS(BASE!$P:$P,BASE!$A:$A,PRODUTIVIDADE!FO$3,BASE!$G:$G,PRODUTIVIDADE!$B12)))</f>
        <v>0</v>
      </c>
      <c r="FR12" s="18">
        <f>IF($B12="","",IF(COUNTIF(BASE!$A:$A,PRODUTIVIDADE!FO$3)=0,"",SUMIFS(BASE!$O:$O,BASE!$A:$A,PRODUTIVIDADE!FO$3,BASE!$G:$G,PRODUTIVIDADE!$B12)))</f>
        <v>0</v>
      </c>
      <c r="FS12" s="32">
        <f t="shared" si="59"/>
        <v>0</v>
      </c>
      <c r="FT12" s="32">
        <f t="shared" si="60"/>
        <v>0</v>
      </c>
      <c r="FU12" s="33">
        <f>IF($B12="","",IF(COUNTIF(BASE!$A:$A,PRODUTIVIDADE!FU$3)=0,"",SUMIFS(BASE!$M:$M,BASE!$A:$A,PRODUTIVIDADE!FU$3,BASE!$G:$G,PRODUTIVIDADE!$B12)))</f>
        <v>0</v>
      </c>
      <c r="FV12" s="33">
        <f>IF($B12="","",IF(COUNTIF(BASE!$A:$A,PRODUTIVIDADE!FU$3)=0,"",SUMIFS(BASE!$N:$N,BASE!$A:$A,PRODUTIVIDADE!FU$3,BASE!$G:$G,PRODUTIVIDADE!$B12)))</f>
        <v>0</v>
      </c>
      <c r="FW12" s="28">
        <f>IF($B12="","",IF(COUNTIF(BASE!$A:$A,PRODUTIVIDADE!FU$3)=0,"",SUMIFS(BASE!$P:$P,BASE!$A:$A,PRODUTIVIDADE!FU$3,BASE!$G:$G,PRODUTIVIDADE!$B12)))</f>
        <v>0</v>
      </c>
      <c r="FX12" s="28">
        <f>IF($B12="","",IF(COUNTIF(BASE!$A:$A,PRODUTIVIDADE!FU$3)=0,"",SUMIFS(BASE!$O:$O,BASE!$A:$A,PRODUTIVIDADE!FU$3,BASE!$G:$G,PRODUTIVIDADE!$B12)))</f>
        <v>0</v>
      </c>
      <c r="FY12" s="32">
        <f t="shared" si="61"/>
        <v>0</v>
      </c>
      <c r="FZ12" s="32">
        <f t="shared" si="62"/>
        <v>0</v>
      </c>
      <c r="GA12" s="15">
        <f>IF($B12="","",IF(COUNTIF(BASE!$A:$A,PRODUTIVIDADE!GA$3)=0,"",SUMIFS(BASE!$M:$M,BASE!$A:$A,PRODUTIVIDADE!GA$3,BASE!$G:$G,PRODUTIVIDADE!$B12)))</f>
        <v>0</v>
      </c>
      <c r="GB12" s="15">
        <f>IF($B12="","",IF(COUNTIF(BASE!$A:$A,PRODUTIVIDADE!GA$3)=0,"",SUMIFS(BASE!$N:$N,BASE!$A:$A,PRODUTIVIDADE!GA$3,BASE!$G:$G,PRODUTIVIDADE!$B12)))</f>
        <v>0</v>
      </c>
      <c r="GC12" s="18">
        <f>IF($B12="","",IF(COUNTIF(BASE!$A:$A,PRODUTIVIDADE!GA$3)=0,"",SUMIFS(BASE!$P:$P,BASE!$A:$A,PRODUTIVIDADE!GA$3,BASE!$G:$G,PRODUTIVIDADE!$B12)))</f>
        <v>0</v>
      </c>
      <c r="GD12" s="18">
        <f>IF($B12="","",IF(COUNTIF(BASE!$A:$A,PRODUTIVIDADE!GA$3)=0,"",SUMIFS(BASE!$O:$O,BASE!$A:$A,PRODUTIVIDADE!GA$3,BASE!$G:$G,PRODUTIVIDADE!$B12)))</f>
        <v>0</v>
      </c>
      <c r="GE12" s="32">
        <f t="shared" si="63"/>
        <v>0</v>
      </c>
      <c r="GF12" s="32">
        <f t="shared" si="64"/>
        <v>0</v>
      </c>
      <c r="GG12" s="33">
        <f>IF($B12="","",IF(COUNTIF(BASE!$A:$A,PRODUTIVIDADE!GG$3)=0,"",SUMIFS(BASE!$M:$M,BASE!$A:$A,PRODUTIVIDADE!GG$3,BASE!$G:$G,PRODUTIVIDADE!$B12)))</f>
        <v>0</v>
      </c>
      <c r="GH12" s="33">
        <f>IF($B12="","",IF(COUNTIF(BASE!$A:$A,PRODUTIVIDADE!GG$3)=0,"",SUMIFS(BASE!$N:$N,BASE!$A:$A,PRODUTIVIDADE!GG$3,BASE!$G:$G,PRODUTIVIDADE!$B12)))</f>
        <v>0</v>
      </c>
      <c r="GI12" s="28">
        <f>IF($B12="","",IF(COUNTIF(BASE!$A:$A,PRODUTIVIDADE!GG$3)=0,"",SUMIFS(BASE!$P:$P,BASE!$A:$A,PRODUTIVIDADE!GG$3,BASE!$G:$G,PRODUTIVIDADE!$B12)))</f>
        <v>0</v>
      </c>
      <c r="GJ12" s="28">
        <f>IF($B12="","",IF(COUNTIF(BASE!$A:$A,PRODUTIVIDADE!GG$3)=0,"",SUMIFS(BASE!$O:$O,BASE!$A:$A,PRODUTIVIDADE!GG$3,BASE!$G:$G,PRODUTIVIDADE!$B12)))</f>
        <v>0</v>
      </c>
      <c r="GK12" s="32">
        <f t="shared" si="65"/>
        <v>0</v>
      </c>
      <c r="GL12" s="32">
        <f t="shared" si="66"/>
        <v>0</v>
      </c>
      <c r="GM12" s="15">
        <f>IF($B12="","",IF(COUNTIF(BASE!$A:$A,PRODUTIVIDADE!GM$3)=0,"",SUMIFS(BASE!$M:$M,BASE!$A:$A,PRODUTIVIDADE!GM$3,BASE!$G:$G,PRODUTIVIDADE!$B12)))</f>
        <v>0</v>
      </c>
      <c r="GN12" s="15">
        <f>IF($B12="","",IF(COUNTIF(BASE!$A:$A,PRODUTIVIDADE!GM$3)=0,"",SUMIFS(BASE!$N:$N,BASE!$A:$A,PRODUTIVIDADE!GM$3,BASE!$G:$G,PRODUTIVIDADE!$B12)))</f>
        <v>0</v>
      </c>
      <c r="GO12" s="18">
        <f>IF($B12="","",IF(COUNTIF(BASE!$A:$A,PRODUTIVIDADE!GM$3)=0,"",SUMIFS(BASE!$P:$P,BASE!$A:$A,PRODUTIVIDADE!GM$3,BASE!$G:$G,PRODUTIVIDADE!$B12)))</f>
        <v>0</v>
      </c>
      <c r="GP12" s="18">
        <f>IF($B12="","",IF(COUNTIF(BASE!$A:$A,PRODUTIVIDADE!GM$3)=0,"",SUMIFS(BASE!$O:$O,BASE!$A:$A,PRODUTIVIDADE!GM$3,BASE!$G:$G,PRODUTIVIDADE!$B12)))</f>
        <v>0</v>
      </c>
      <c r="GQ12" s="32">
        <f t="shared" si="67"/>
        <v>0</v>
      </c>
      <c r="GR12" s="32">
        <f t="shared" si="68"/>
        <v>0</v>
      </c>
    </row>
    <row r="13" spans="2:200" s="8" customFormat="1" x14ac:dyDescent="0.25">
      <c r="B13" s="50">
        <v>91138</v>
      </c>
      <c r="C13" s="16" t="str">
        <f>IF($B13="","",VLOOKUP($B13,EQUIPE!$B:$E,2,0))</f>
        <v>ELIZABETE DOS SANTOS</v>
      </c>
      <c r="D13" s="16" t="str">
        <f>IF($B13="","",VLOOKUP($B13,EQUIPE!$B:$F,5,0))</f>
        <v>ULTRAGAZ FRONT</v>
      </c>
      <c r="E13" s="18">
        <f>IF($B13="","",VLOOKUP($B13,EQUIPE!$B:$E,3,0))</f>
        <v>0.26388888888888895</v>
      </c>
      <c r="F13" s="16" t="str">
        <f>IF($B13="","",VLOOKUP($B13,EQUIPE!$B:$E,4,0))</f>
        <v>DANIELA PEREZ</v>
      </c>
      <c r="H13" s="22">
        <f t="shared" si="0"/>
        <v>1917</v>
      </c>
      <c r="I13" s="22">
        <f t="shared" si="0"/>
        <v>2</v>
      </c>
      <c r="J13" s="18">
        <f t="shared" si="3"/>
        <v>1.8971217566027163E-3</v>
      </c>
      <c r="K13" s="18">
        <f t="shared" si="4"/>
        <v>3.4722222222222222E-5</v>
      </c>
      <c r="L13" s="32">
        <f t="shared" si="5"/>
        <v>3.6367824074074071</v>
      </c>
      <c r="M13" s="32">
        <f t="shared" si="6"/>
        <v>6.9444444444444444E-5</v>
      </c>
      <c r="O13" s="15">
        <f>IF($B13="","",IF(COUNTIF(BASE!$A:$A,PRODUTIVIDADE!O$3)=0,"",SUMIFS(BASE!$M:$M,BASE!$A:$A,PRODUTIVIDADE!O$3,BASE!$G:$G,PRODUTIVIDADE!$B13)))</f>
        <v>0</v>
      </c>
      <c r="P13" s="15">
        <f>IF($B13="","",IF(COUNTIF(BASE!$A:$A,PRODUTIVIDADE!O$3)=0,"",SUMIFS(BASE!$N:$N,BASE!$A:$A,PRODUTIVIDADE!O$3,BASE!$G:$G,PRODUTIVIDADE!$B13)))</f>
        <v>0</v>
      </c>
      <c r="Q13" s="18">
        <f>IF($B13="","",IF(COUNTIF(BASE!$A:$A,PRODUTIVIDADE!O$3)=0,"",SUMIFS(BASE!$P:$P,BASE!$A:$A,PRODUTIVIDADE!O$3,BASE!$G:$G,PRODUTIVIDADE!$B13)))</f>
        <v>0</v>
      </c>
      <c r="R13" s="18">
        <f>IF($B13="","",IF(COUNTIF(BASE!$A:$A,PRODUTIVIDADE!O$3)=0,"",SUMIFS(BASE!$O:$O,BASE!$A:$A,PRODUTIVIDADE!O$3,BASE!$G:$G,PRODUTIVIDADE!$B13)))</f>
        <v>0</v>
      </c>
      <c r="S13" s="32">
        <f t="shared" si="7"/>
        <v>0</v>
      </c>
      <c r="T13" s="32">
        <f t="shared" si="8"/>
        <v>0</v>
      </c>
      <c r="U13" s="33">
        <f>IF($B13="","",IF(COUNTIF(BASE!$A:$A,PRODUTIVIDADE!U$3)=0,"",SUMIFS(BASE!$M:$M,BASE!$A:$A,PRODUTIVIDADE!U$3,BASE!$G:$G,PRODUTIVIDADE!$B13)))</f>
        <v>64</v>
      </c>
      <c r="V13" s="33">
        <f>IF($B13="","",IF(COUNTIF(BASE!$A:$A,PRODUTIVIDADE!U$3)=0,"",SUMIFS(BASE!$N:$N,BASE!$A:$A,PRODUTIVIDADE!U$3,BASE!$G:$G,PRODUTIVIDADE!$B13)))</f>
        <v>0</v>
      </c>
      <c r="W13" s="28">
        <f>IF($B13="","",IF(COUNTIF(BASE!$A:$A,PRODUTIVIDADE!U$3)=0,"",SUMIFS(BASE!$P:$P,BASE!$A:$A,PRODUTIVIDADE!U$3,BASE!$G:$G,PRODUTIVIDADE!$B13)))</f>
        <v>2.2222222222222222E-3</v>
      </c>
      <c r="X13" s="28">
        <f>IF($B13="","",IF(COUNTIF(BASE!$A:$A,PRODUTIVIDADE!U$3)=0,"",SUMIFS(BASE!$O:$O,BASE!$A:$A,PRODUTIVIDADE!U$3,BASE!$G:$G,PRODUTIVIDADE!$B13)))</f>
        <v>0</v>
      </c>
      <c r="Y13" s="32">
        <f t="shared" si="9"/>
        <v>0.14222222222222222</v>
      </c>
      <c r="Z13" s="32">
        <f t="shared" si="10"/>
        <v>0</v>
      </c>
      <c r="AA13" s="15">
        <f>IF($B13="","",IF(COUNTIF(BASE!$A:$A,PRODUTIVIDADE!AA$3)=0,"",SUMIFS(BASE!$M:$M,BASE!$A:$A,PRODUTIVIDADE!AA$3,BASE!$G:$G,PRODUTIVIDADE!$B13)))</f>
        <v>88</v>
      </c>
      <c r="AB13" s="15">
        <f>IF($B13="","",IF(COUNTIF(BASE!$A:$A,PRODUTIVIDADE!AA$3)=0,"",SUMIFS(BASE!$N:$N,BASE!$A:$A,PRODUTIVIDADE!AA$3,BASE!$G:$G,PRODUTIVIDADE!$B13)))</f>
        <v>0</v>
      </c>
      <c r="AC13" s="18">
        <f>IF($B13="","",IF(COUNTIF(BASE!$A:$A,PRODUTIVIDADE!AA$3)=0,"",SUMIFS(BASE!$P:$P,BASE!$A:$A,PRODUTIVIDADE!AA$3,BASE!$G:$G,PRODUTIVIDADE!$B13)))</f>
        <v>1.9097222222222222E-3</v>
      </c>
      <c r="AD13" s="18">
        <f>IF($B13="","",IF(COUNTIF(BASE!$A:$A,PRODUTIVIDADE!AA$3)=0,"",SUMIFS(BASE!$O:$O,BASE!$A:$A,PRODUTIVIDADE!AA$3,BASE!$G:$G,PRODUTIVIDADE!$B13)))</f>
        <v>0</v>
      </c>
      <c r="AE13" s="32">
        <f t="shared" si="11"/>
        <v>0.16805555555555554</v>
      </c>
      <c r="AF13" s="32">
        <f t="shared" si="12"/>
        <v>0</v>
      </c>
      <c r="AG13" s="33">
        <f>IF($B13="","",IF(COUNTIF(BASE!$A:$A,PRODUTIVIDADE!AG$3)=0,"",SUMIFS(BASE!$M:$M,BASE!$A:$A,PRODUTIVIDADE!AG$3,BASE!$G:$G,PRODUTIVIDADE!$B13)))</f>
        <v>77</v>
      </c>
      <c r="AH13" s="33">
        <f>IF($B13="","",IF(COUNTIF(BASE!$A:$A,PRODUTIVIDADE!AG$3)=0,"",SUMIFS(BASE!$N:$N,BASE!$A:$A,PRODUTIVIDADE!AG$3,BASE!$G:$G,PRODUTIVIDADE!$B13)))</f>
        <v>1</v>
      </c>
      <c r="AI13" s="28">
        <f>IF($B13="","",IF(COUNTIF(BASE!$A:$A,PRODUTIVIDADE!AG$3)=0,"",SUMIFS(BASE!$P:$P,BASE!$A:$A,PRODUTIVIDADE!AG$3,BASE!$G:$G,PRODUTIVIDADE!$B13)))</f>
        <v>1.7708333333333332E-3</v>
      </c>
      <c r="AJ13" s="28">
        <f>IF($B13="","",IF(COUNTIF(BASE!$A:$A,PRODUTIVIDADE!AG$3)=0,"",SUMIFS(BASE!$O:$O,BASE!$A:$A,PRODUTIVIDADE!AG$3,BASE!$G:$G,PRODUTIVIDADE!$B13)))</f>
        <v>5.7870370370370366E-5</v>
      </c>
      <c r="AK13" s="32">
        <f t="shared" si="13"/>
        <v>0.13635416666666667</v>
      </c>
      <c r="AL13" s="32">
        <f t="shared" si="14"/>
        <v>5.7870370370370366E-5</v>
      </c>
      <c r="AM13" s="15">
        <f>IF($B13="","",IF(COUNTIF(BASE!$A:$A,PRODUTIVIDADE!AM$3)=0,"",SUMIFS(BASE!$M:$M,BASE!$A:$A,PRODUTIVIDADE!AM$3,BASE!$G:$G,PRODUTIVIDADE!$B13)))</f>
        <v>0</v>
      </c>
      <c r="AN13" s="15">
        <f>IF($B13="","",IF(COUNTIF(BASE!$A:$A,PRODUTIVIDADE!AM$3)=0,"",SUMIFS(BASE!$N:$N,BASE!$A:$A,PRODUTIVIDADE!AM$3,BASE!$G:$G,PRODUTIVIDADE!$B13)))</f>
        <v>0</v>
      </c>
      <c r="AO13" s="18">
        <f>IF($B13="","",IF(COUNTIF(BASE!$A:$A,PRODUTIVIDADE!AM$3)=0,"",SUMIFS(BASE!$P:$P,BASE!$A:$A,PRODUTIVIDADE!AM$3,BASE!$G:$G,PRODUTIVIDADE!$B13)))</f>
        <v>0</v>
      </c>
      <c r="AP13" s="18">
        <f>IF($B13="","",IF(COUNTIF(BASE!$A:$A,PRODUTIVIDADE!AM$3)=0,"",SUMIFS(BASE!$O:$O,BASE!$A:$A,PRODUTIVIDADE!AM$3,BASE!$G:$G,PRODUTIVIDADE!$B13)))</f>
        <v>0</v>
      </c>
      <c r="AQ13" s="32">
        <f t="shared" si="15"/>
        <v>0</v>
      </c>
      <c r="AR13" s="32">
        <f t="shared" si="16"/>
        <v>0</v>
      </c>
      <c r="AS13" s="33">
        <f>IF($B13="","",IF(COUNTIF(BASE!$A:$A,PRODUTIVIDADE!AS$3)=0,"",SUMIFS(BASE!$M:$M,BASE!$A:$A,PRODUTIVIDADE!AS$3,BASE!$G:$G,PRODUTIVIDADE!$B13)))</f>
        <v>70</v>
      </c>
      <c r="AT13" s="33">
        <f>IF($B13="","",IF(COUNTIF(BASE!$A:$A,PRODUTIVIDADE!AS$3)=0,"",SUMIFS(BASE!$N:$N,BASE!$A:$A,PRODUTIVIDADE!AS$3,BASE!$G:$G,PRODUTIVIDADE!$B13)))</f>
        <v>0</v>
      </c>
      <c r="AU13" s="28">
        <f>IF($B13="","",IF(COUNTIF(BASE!$A:$A,PRODUTIVIDADE!AS$3)=0,"",SUMIFS(BASE!$P:$P,BASE!$A:$A,PRODUTIVIDADE!AS$3,BASE!$G:$G,PRODUTIVIDADE!$B13)))</f>
        <v>2.0370370370370373E-3</v>
      </c>
      <c r="AV13" s="28">
        <f>IF($B13="","",IF(COUNTIF(BASE!$A:$A,PRODUTIVIDADE!AS$3)=0,"",SUMIFS(BASE!$O:$O,BASE!$A:$A,PRODUTIVIDADE!AS$3,BASE!$G:$G,PRODUTIVIDADE!$B13)))</f>
        <v>0</v>
      </c>
      <c r="AW13" s="32">
        <f t="shared" si="17"/>
        <v>0.1425925925925926</v>
      </c>
      <c r="AX13" s="32">
        <f t="shared" si="18"/>
        <v>0</v>
      </c>
      <c r="AY13" s="15">
        <f>IF($B13="","",IF(COUNTIF(BASE!$A:$A,PRODUTIVIDADE!AY$3)=0,"",SUMIFS(BASE!$M:$M,BASE!$A:$A,PRODUTIVIDADE!AY$3,BASE!$G:$G,PRODUTIVIDADE!$B13)))</f>
        <v>96</v>
      </c>
      <c r="AZ13" s="15">
        <f>IF($B13="","",IF(COUNTIF(BASE!$A:$A,PRODUTIVIDADE!AY$3)=0,"",SUMIFS(BASE!$N:$N,BASE!$A:$A,PRODUTIVIDADE!AY$3,BASE!$G:$G,PRODUTIVIDADE!$B13)))</f>
        <v>0</v>
      </c>
      <c r="BA13" s="18">
        <f>IF($B13="","",IF(COUNTIF(BASE!$A:$A,PRODUTIVIDADE!AY$3)=0,"",SUMIFS(BASE!$P:$P,BASE!$A:$A,PRODUTIVIDADE!AY$3,BASE!$G:$G,PRODUTIVIDADE!$B13)))</f>
        <v>2.0023148148148148E-3</v>
      </c>
      <c r="BB13" s="18">
        <f>IF($B13="","",IF(COUNTIF(BASE!$A:$A,PRODUTIVIDADE!AY$3)=0,"",SUMIFS(BASE!$O:$O,BASE!$A:$A,PRODUTIVIDADE!AY$3,BASE!$G:$G,PRODUTIVIDADE!$B13)))</f>
        <v>0</v>
      </c>
      <c r="BC13" s="32">
        <f t="shared" si="19"/>
        <v>0.19222222222222224</v>
      </c>
      <c r="BD13" s="32">
        <f t="shared" si="20"/>
        <v>0</v>
      </c>
      <c r="BE13" s="33">
        <f>IF($B13="","",IF(COUNTIF(BASE!$A:$A,PRODUTIVIDADE!BE$3)=0,"",SUMIFS(BASE!$M:$M,BASE!$A:$A,PRODUTIVIDADE!BE$3,BASE!$G:$G,PRODUTIVIDADE!$B13)))</f>
        <v>86</v>
      </c>
      <c r="BF13" s="33">
        <f>IF($B13="","",IF(COUNTIF(BASE!$A:$A,PRODUTIVIDADE!BE$3)=0,"",SUMIFS(BASE!$N:$N,BASE!$A:$A,PRODUTIVIDADE!BE$3,BASE!$G:$G,PRODUTIVIDADE!$B13)))</f>
        <v>0</v>
      </c>
      <c r="BG13" s="28">
        <f>IF($B13="","",IF(COUNTIF(BASE!$A:$A,PRODUTIVIDADE!BE$3)=0,"",SUMIFS(BASE!$P:$P,BASE!$A:$A,PRODUTIVIDADE!BE$3,BASE!$G:$G,PRODUTIVIDADE!$B13)))</f>
        <v>1.6666666666666668E-3</v>
      </c>
      <c r="BH13" s="28">
        <f>IF($B13="","",IF(COUNTIF(BASE!$A:$A,PRODUTIVIDADE!BE$3)=0,"",SUMIFS(BASE!$O:$O,BASE!$A:$A,PRODUTIVIDADE!BE$3,BASE!$G:$G,PRODUTIVIDADE!$B13)))</f>
        <v>0</v>
      </c>
      <c r="BI13" s="32">
        <f t="shared" si="21"/>
        <v>0.14333333333333334</v>
      </c>
      <c r="BJ13" s="32">
        <f t="shared" si="22"/>
        <v>0</v>
      </c>
      <c r="BK13" s="15">
        <f>IF($B13="","",IF(COUNTIF(BASE!$A:$A,PRODUTIVIDADE!BK$3)=0,"",SUMIFS(BASE!$M:$M,BASE!$A:$A,PRODUTIVIDADE!BK$3,BASE!$G:$G,PRODUTIVIDADE!$B13)))</f>
        <v>65</v>
      </c>
      <c r="BL13" s="15">
        <f>IF($B13="","",IF(COUNTIF(BASE!$A:$A,PRODUTIVIDADE!BK$3)=0,"",SUMIFS(BASE!$N:$N,BASE!$A:$A,PRODUTIVIDADE!BK$3,BASE!$G:$G,PRODUTIVIDADE!$B13)))</f>
        <v>0</v>
      </c>
      <c r="BM13" s="18">
        <f>IF($B13="","",IF(COUNTIF(BASE!$A:$A,PRODUTIVIDADE!BK$3)=0,"",SUMIFS(BASE!$P:$P,BASE!$A:$A,PRODUTIVIDADE!BK$3,BASE!$G:$G,PRODUTIVIDADE!$B13)))</f>
        <v>1.9444444444444442E-3</v>
      </c>
      <c r="BN13" s="18">
        <f>IF($B13="","",IF(COUNTIF(BASE!$A:$A,PRODUTIVIDADE!BK$3)=0,"",SUMIFS(BASE!$O:$O,BASE!$A:$A,PRODUTIVIDADE!BK$3,BASE!$G:$G,PRODUTIVIDADE!$B13)))</f>
        <v>0</v>
      </c>
      <c r="BO13" s="32">
        <f t="shared" si="23"/>
        <v>0.12638888888888888</v>
      </c>
      <c r="BP13" s="32">
        <f t="shared" si="24"/>
        <v>0</v>
      </c>
      <c r="BQ13" s="33">
        <f>IF($B13="","",IF(COUNTIF(BASE!$A:$A,PRODUTIVIDADE!BQ$3)=0,"",SUMIFS(BASE!$M:$M,BASE!$A:$A,PRODUTIVIDADE!BQ$3,BASE!$G:$G,PRODUTIVIDADE!$B13)))</f>
        <v>74</v>
      </c>
      <c r="BR13" s="33">
        <f>IF($B13="","",IF(COUNTIF(BASE!$A:$A,PRODUTIVIDADE!BQ$3)=0,"",SUMIFS(BASE!$N:$N,BASE!$A:$A,PRODUTIVIDADE!BQ$3,BASE!$G:$G,PRODUTIVIDADE!$B13)))</f>
        <v>0</v>
      </c>
      <c r="BS13" s="28">
        <f>IF($B13="","",IF(COUNTIF(BASE!$A:$A,PRODUTIVIDADE!BQ$3)=0,"",SUMIFS(BASE!$P:$P,BASE!$A:$A,PRODUTIVIDADE!BQ$3,BASE!$G:$G,PRODUTIVIDADE!$B13)))</f>
        <v>1.9675925925925928E-3</v>
      </c>
      <c r="BT13" s="28">
        <f>IF($B13="","",IF(COUNTIF(BASE!$A:$A,PRODUTIVIDADE!BQ$3)=0,"",SUMIFS(BASE!$O:$O,BASE!$A:$A,PRODUTIVIDADE!BQ$3,BASE!$G:$G,PRODUTIVIDADE!$B13)))</f>
        <v>0</v>
      </c>
      <c r="BU13" s="32">
        <f t="shared" si="25"/>
        <v>0.14560185185185187</v>
      </c>
      <c r="BV13" s="32">
        <f t="shared" si="26"/>
        <v>0</v>
      </c>
      <c r="BW13" s="15">
        <f>IF($B13="","",IF(COUNTIF(BASE!$A:$A,PRODUTIVIDADE!BW$3)=0,"",SUMIFS(BASE!$M:$M,BASE!$A:$A,PRODUTIVIDADE!BW$3,BASE!$G:$G,PRODUTIVIDADE!$B13)))</f>
        <v>56</v>
      </c>
      <c r="BX13" s="15">
        <f>IF($B13="","",IF(COUNTIF(BASE!$A:$A,PRODUTIVIDADE!BW$3)=0,"",SUMIFS(BASE!$N:$N,BASE!$A:$A,PRODUTIVIDADE!BW$3,BASE!$G:$G,PRODUTIVIDADE!$B13)))</f>
        <v>0</v>
      </c>
      <c r="BY13" s="18">
        <f>IF($B13="","",IF(COUNTIF(BASE!$A:$A,PRODUTIVIDADE!BW$3)=0,"",SUMIFS(BASE!$P:$P,BASE!$A:$A,PRODUTIVIDADE!BW$3,BASE!$G:$G,PRODUTIVIDADE!$B13)))</f>
        <v>1.7013888888888892E-3</v>
      </c>
      <c r="BZ13" s="18">
        <f>IF($B13="","",IF(COUNTIF(BASE!$A:$A,PRODUTIVIDADE!BW$3)=0,"",SUMIFS(BASE!$O:$O,BASE!$A:$A,PRODUTIVIDADE!BW$3,BASE!$G:$G,PRODUTIVIDADE!$B13)))</f>
        <v>0</v>
      </c>
      <c r="CA13" s="32">
        <f t="shared" si="27"/>
        <v>9.5277777777777795E-2</v>
      </c>
      <c r="CB13" s="32">
        <f t="shared" si="28"/>
        <v>0</v>
      </c>
      <c r="CC13" s="33">
        <f>IF($B13="","",IF(COUNTIF(BASE!$A:$A,PRODUTIVIDADE!CC$3)=0,"",SUMIFS(BASE!$M:$M,BASE!$A:$A,PRODUTIVIDADE!CC$3,BASE!$G:$G,PRODUTIVIDADE!$B13)))</f>
        <v>0</v>
      </c>
      <c r="CD13" s="33">
        <f>IF($B13="","",IF(COUNTIF(BASE!$A:$A,PRODUTIVIDADE!CC$3)=0,"",SUMIFS(BASE!$N:$N,BASE!$A:$A,PRODUTIVIDADE!CC$3,BASE!$G:$G,PRODUTIVIDADE!$B13)))</f>
        <v>0</v>
      </c>
      <c r="CE13" s="28">
        <f>IF($B13="","",IF(COUNTIF(BASE!$A:$A,PRODUTIVIDADE!CC$3)=0,"",SUMIFS(BASE!$P:$P,BASE!$A:$A,PRODUTIVIDADE!CC$3,BASE!$G:$G,PRODUTIVIDADE!$B13)))</f>
        <v>0</v>
      </c>
      <c r="CF13" s="28">
        <f>IF($B13="","",IF(COUNTIF(BASE!$A:$A,PRODUTIVIDADE!CC$3)=0,"",SUMIFS(BASE!$O:$O,BASE!$A:$A,PRODUTIVIDADE!CC$3,BASE!$G:$G,PRODUTIVIDADE!$B13)))</f>
        <v>0</v>
      </c>
      <c r="CG13" s="32">
        <f t="shared" si="29"/>
        <v>0</v>
      </c>
      <c r="CH13" s="32">
        <f t="shared" si="30"/>
        <v>0</v>
      </c>
      <c r="CI13" s="15">
        <f>IF($B13="","",IF(COUNTIF(BASE!$A:$A,PRODUTIVIDADE!CI$3)=0,"",SUMIFS(BASE!$M:$M,BASE!$A:$A,PRODUTIVIDADE!CI$3,BASE!$G:$G,PRODUTIVIDADE!$B13)))</f>
        <v>61</v>
      </c>
      <c r="CJ13" s="15">
        <f>IF($B13="","",IF(COUNTIF(BASE!$A:$A,PRODUTIVIDADE!CI$3)=0,"",SUMIFS(BASE!$N:$N,BASE!$A:$A,PRODUTIVIDADE!CI$3,BASE!$G:$G,PRODUTIVIDADE!$B13)))</f>
        <v>0</v>
      </c>
      <c r="CK13" s="18">
        <f>IF($B13="","",IF(COUNTIF(BASE!$A:$A,PRODUTIVIDADE!CI$3)=0,"",SUMIFS(BASE!$P:$P,BASE!$A:$A,PRODUTIVIDADE!CI$3,BASE!$G:$G,PRODUTIVIDADE!$B13)))</f>
        <v>1.7592592592592592E-3</v>
      </c>
      <c r="CL13" s="18">
        <f>IF($B13="","",IF(COUNTIF(BASE!$A:$A,PRODUTIVIDADE!CI$3)=0,"",SUMIFS(BASE!$O:$O,BASE!$A:$A,PRODUTIVIDADE!CI$3,BASE!$G:$G,PRODUTIVIDADE!$B13)))</f>
        <v>0</v>
      </c>
      <c r="CM13" s="32">
        <f t="shared" si="31"/>
        <v>0.10731481481481481</v>
      </c>
      <c r="CN13" s="32">
        <f t="shared" si="32"/>
        <v>0</v>
      </c>
      <c r="CO13" s="33">
        <f>IF($B13="","",IF(COUNTIF(BASE!$A:$A,PRODUTIVIDADE!CO$3)=0,"",SUMIFS(BASE!$M:$M,BASE!$A:$A,PRODUTIVIDADE!CO$3,BASE!$G:$G,PRODUTIVIDADE!$B13)))</f>
        <v>0</v>
      </c>
      <c r="CP13" s="33">
        <f>IF($B13="","",IF(COUNTIF(BASE!$A:$A,PRODUTIVIDADE!CO$3)=0,"",SUMIFS(BASE!$N:$N,BASE!$A:$A,PRODUTIVIDADE!CO$3,BASE!$G:$G,PRODUTIVIDADE!$B13)))</f>
        <v>0</v>
      </c>
      <c r="CQ13" s="28">
        <f>IF($B13="","",IF(COUNTIF(BASE!$A:$A,PRODUTIVIDADE!CO$3)=0,"",SUMIFS(BASE!$P:$P,BASE!$A:$A,PRODUTIVIDADE!CO$3,BASE!$G:$G,PRODUTIVIDADE!$B13)))</f>
        <v>0</v>
      </c>
      <c r="CR13" s="28">
        <f>IF($B13="","",IF(COUNTIF(BASE!$A:$A,PRODUTIVIDADE!CO$3)=0,"",SUMIFS(BASE!$O:$O,BASE!$A:$A,PRODUTIVIDADE!CO$3,BASE!$G:$G,PRODUTIVIDADE!$B13)))</f>
        <v>0</v>
      </c>
      <c r="CS13" s="32">
        <f t="shared" si="33"/>
        <v>0</v>
      </c>
      <c r="CT13" s="32">
        <f t="shared" si="34"/>
        <v>0</v>
      </c>
      <c r="CU13" s="15">
        <f>IF($B13="","",IF(COUNTIF(BASE!$A:$A,PRODUTIVIDADE!CU$3)=0,"",SUMIFS(BASE!$M:$M,BASE!$A:$A,PRODUTIVIDADE!CU$3,BASE!$G:$G,PRODUTIVIDADE!$B13)))</f>
        <v>94</v>
      </c>
      <c r="CV13" s="15">
        <f>IF($B13="","",IF(COUNTIF(BASE!$A:$A,PRODUTIVIDADE!CU$3)=0,"",SUMIFS(BASE!$N:$N,BASE!$A:$A,PRODUTIVIDADE!CU$3,BASE!$G:$G,PRODUTIVIDADE!$B13)))</f>
        <v>0</v>
      </c>
      <c r="CW13" s="18">
        <f>IF($B13="","",IF(COUNTIF(BASE!$A:$A,PRODUTIVIDADE!CU$3)=0,"",SUMIFS(BASE!$P:$P,BASE!$A:$A,PRODUTIVIDADE!CU$3,BASE!$G:$G,PRODUTIVIDADE!$B13)))</f>
        <v>1.712962962962963E-3</v>
      </c>
      <c r="CX13" s="18">
        <f>IF($B13="","",IF(COUNTIF(BASE!$A:$A,PRODUTIVIDADE!CU$3)=0,"",SUMIFS(BASE!$O:$O,BASE!$A:$A,PRODUTIVIDADE!CU$3,BASE!$G:$G,PRODUTIVIDADE!$B13)))</f>
        <v>0</v>
      </c>
      <c r="CY13" s="32">
        <f t="shared" si="35"/>
        <v>0.16101851851851853</v>
      </c>
      <c r="CZ13" s="32">
        <f t="shared" si="36"/>
        <v>0</v>
      </c>
      <c r="DA13" s="33">
        <f>IF($B13="","",IF(COUNTIF(BASE!$A:$A,PRODUTIVIDADE!DA$3)=0,"",SUMIFS(BASE!$M:$M,BASE!$A:$A,PRODUTIVIDADE!DA$3,BASE!$G:$G,PRODUTIVIDADE!$B13)))</f>
        <v>70</v>
      </c>
      <c r="DB13" s="33">
        <f>IF($B13="","",IF(COUNTIF(BASE!$A:$A,PRODUTIVIDADE!DA$3)=0,"",SUMIFS(BASE!$N:$N,BASE!$A:$A,PRODUTIVIDADE!DA$3,BASE!$G:$G,PRODUTIVIDADE!$B13)))</f>
        <v>0</v>
      </c>
      <c r="DC13" s="28">
        <f>IF($B13="","",IF(COUNTIF(BASE!$A:$A,PRODUTIVIDADE!DA$3)=0,"",SUMIFS(BASE!$P:$P,BASE!$A:$A,PRODUTIVIDADE!DA$3,BASE!$G:$G,PRODUTIVIDADE!$B13)))</f>
        <v>2.1759259259259258E-3</v>
      </c>
      <c r="DD13" s="28">
        <f>IF($B13="","",IF(COUNTIF(BASE!$A:$A,PRODUTIVIDADE!DA$3)=0,"",SUMIFS(BASE!$O:$O,BASE!$A:$A,PRODUTIVIDADE!DA$3,BASE!$G:$G,PRODUTIVIDADE!$B13)))</f>
        <v>0</v>
      </c>
      <c r="DE13" s="32">
        <f t="shared" si="37"/>
        <v>0.15231481481481479</v>
      </c>
      <c r="DF13" s="32">
        <f t="shared" si="38"/>
        <v>0</v>
      </c>
      <c r="DG13" s="15">
        <f>IF($B13="","",IF(COUNTIF(BASE!$A:$A,PRODUTIVIDADE!DG$3)=0,"",SUMIFS(BASE!$M:$M,BASE!$A:$A,PRODUTIVIDADE!DG$3,BASE!$G:$G,PRODUTIVIDADE!$B13)))</f>
        <v>80</v>
      </c>
      <c r="DH13" s="15">
        <f>IF($B13="","",IF(COUNTIF(BASE!$A:$A,PRODUTIVIDADE!DG$3)=0,"",SUMIFS(BASE!$N:$N,BASE!$A:$A,PRODUTIVIDADE!DG$3,BASE!$G:$G,PRODUTIVIDADE!$B13)))</f>
        <v>0</v>
      </c>
      <c r="DI13" s="18">
        <f>IF($B13="","",IF(COUNTIF(BASE!$A:$A,PRODUTIVIDADE!DG$3)=0,"",SUMIFS(BASE!$P:$P,BASE!$A:$A,PRODUTIVIDADE!DG$3,BASE!$G:$G,PRODUTIVIDADE!$B13)))</f>
        <v>1.9560185185185184E-3</v>
      </c>
      <c r="DJ13" s="18">
        <f>IF($B13="","",IF(COUNTIF(BASE!$A:$A,PRODUTIVIDADE!DG$3)=0,"",SUMIFS(BASE!$O:$O,BASE!$A:$A,PRODUTIVIDADE!DG$3,BASE!$G:$G,PRODUTIVIDADE!$B13)))</f>
        <v>0</v>
      </c>
      <c r="DK13" s="32">
        <f t="shared" si="39"/>
        <v>0.15648148148148147</v>
      </c>
      <c r="DL13" s="32">
        <f t="shared" si="40"/>
        <v>0</v>
      </c>
      <c r="DM13" s="33">
        <f>IF($B13="","",IF(COUNTIF(BASE!$A:$A,PRODUTIVIDADE!DM$3)=0,"",SUMIFS(BASE!$M:$M,BASE!$A:$A,PRODUTIVIDADE!DM$3,BASE!$G:$G,PRODUTIVIDADE!$B13)))</f>
        <v>73</v>
      </c>
      <c r="DN13" s="33">
        <f>IF($B13="","",IF(COUNTIF(BASE!$A:$A,PRODUTIVIDADE!DM$3)=0,"",SUMIFS(BASE!$N:$N,BASE!$A:$A,PRODUTIVIDADE!DM$3,BASE!$G:$G,PRODUTIVIDADE!$B13)))</f>
        <v>0</v>
      </c>
      <c r="DO13" s="28">
        <f>IF($B13="","",IF(COUNTIF(BASE!$A:$A,PRODUTIVIDADE!DM$3)=0,"",SUMIFS(BASE!$P:$P,BASE!$A:$A,PRODUTIVIDADE!DM$3,BASE!$G:$G,PRODUTIVIDADE!$B13)))</f>
        <v>2.0138888888888888E-3</v>
      </c>
      <c r="DP13" s="28">
        <f>IF($B13="","",IF(COUNTIF(BASE!$A:$A,PRODUTIVIDADE!DM$3)=0,"",SUMIFS(BASE!$O:$O,BASE!$A:$A,PRODUTIVIDADE!DM$3,BASE!$G:$G,PRODUTIVIDADE!$B13)))</f>
        <v>0</v>
      </c>
      <c r="DQ13" s="32">
        <f t="shared" si="41"/>
        <v>0.14701388888888889</v>
      </c>
      <c r="DR13" s="32">
        <f t="shared" si="42"/>
        <v>0</v>
      </c>
      <c r="DS13" s="15">
        <f>IF($B13="","",IF(COUNTIF(BASE!$A:$A,PRODUTIVIDADE!DS$3)=0,"",SUMIFS(BASE!$M:$M,BASE!$A:$A,PRODUTIVIDADE!DS$3,BASE!$G:$G,PRODUTIVIDADE!$B13)))</f>
        <v>64</v>
      </c>
      <c r="DT13" s="15">
        <f>IF($B13="","",IF(COUNTIF(BASE!$A:$A,PRODUTIVIDADE!DS$3)=0,"",SUMIFS(BASE!$N:$N,BASE!$A:$A,PRODUTIVIDADE!DS$3,BASE!$G:$G,PRODUTIVIDADE!$B13)))</f>
        <v>0</v>
      </c>
      <c r="DU13" s="18">
        <f>IF($B13="","",IF(COUNTIF(BASE!$A:$A,PRODUTIVIDADE!DS$3)=0,"",SUMIFS(BASE!$P:$P,BASE!$A:$A,PRODUTIVIDADE!DS$3,BASE!$G:$G,PRODUTIVIDADE!$B13)))</f>
        <v>1.9791666666666668E-3</v>
      </c>
      <c r="DV13" s="18">
        <f>IF($B13="","",IF(COUNTIF(BASE!$A:$A,PRODUTIVIDADE!DS$3)=0,"",SUMIFS(BASE!$O:$O,BASE!$A:$A,PRODUTIVIDADE!DS$3,BASE!$G:$G,PRODUTIVIDADE!$B13)))</f>
        <v>0</v>
      </c>
      <c r="DW13" s="32">
        <f t="shared" si="43"/>
        <v>0.12666666666666668</v>
      </c>
      <c r="DX13" s="32">
        <f t="shared" si="44"/>
        <v>0</v>
      </c>
      <c r="DY13" s="33">
        <f>IF($B13="","",IF(COUNTIF(BASE!$A:$A,PRODUTIVIDADE!DY$3)=0,"",SUMIFS(BASE!$M:$M,BASE!$A:$A,PRODUTIVIDADE!DY$3,BASE!$G:$G,PRODUTIVIDADE!$B13)))</f>
        <v>0</v>
      </c>
      <c r="DZ13" s="33">
        <f>IF($B13="","",IF(COUNTIF(BASE!$A:$A,PRODUTIVIDADE!DY$3)=0,"",SUMIFS(BASE!$N:$N,BASE!$A:$A,PRODUTIVIDADE!DY$3,BASE!$G:$G,PRODUTIVIDADE!$B13)))</f>
        <v>0</v>
      </c>
      <c r="EA13" s="28">
        <f>IF($B13="","",IF(COUNTIF(BASE!$A:$A,PRODUTIVIDADE!DY$3)=0,"",SUMIFS(BASE!$P:$P,BASE!$A:$A,PRODUTIVIDADE!DY$3,BASE!$G:$G,PRODUTIVIDADE!$B13)))</f>
        <v>0</v>
      </c>
      <c r="EB13" s="28">
        <f>IF($B13="","",IF(COUNTIF(BASE!$A:$A,PRODUTIVIDADE!DY$3)=0,"",SUMIFS(BASE!$O:$O,BASE!$A:$A,PRODUTIVIDADE!DY$3,BASE!$G:$G,PRODUTIVIDADE!$B13)))</f>
        <v>0</v>
      </c>
      <c r="EC13" s="32">
        <f t="shared" si="45"/>
        <v>0</v>
      </c>
      <c r="ED13" s="32">
        <f t="shared" si="46"/>
        <v>0</v>
      </c>
      <c r="EE13" s="15">
        <f>IF($B13="","",IF(COUNTIF(BASE!$A:$A,PRODUTIVIDADE!EE$3)=0,"",SUMIFS(BASE!$M:$M,BASE!$A:$A,PRODUTIVIDADE!EE$3,BASE!$G:$G,PRODUTIVIDADE!$B13)))</f>
        <v>106</v>
      </c>
      <c r="EF13" s="15">
        <f>IF($B13="","",IF(COUNTIF(BASE!$A:$A,PRODUTIVIDADE!EE$3)=0,"",SUMIFS(BASE!$N:$N,BASE!$A:$A,PRODUTIVIDADE!EE$3,BASE!$G:$G,PRODUTIVIDADE!$B13)))</f>
        <v>0</v>
      </c>
      <c r="EG13" s="18">
        <f>IF($B13="","",IF(COUNTIF(BASE!$A:$A,PRODUTIVIDADE!EE$3)=0,"",SUMIFS(BASE!$P:$P,BASE!$A:$A,PRODUTIVIDADE!EE$3,BASE!$G:$G,PRODUTIVIDADE!$B13)))</f>
        <v>1.8171296296296297E-3</v>
      </c>
      <c r="EH13" s="18">
        <f>IF($B13="","",IF(COUNTIF(BASE!$A:$A,PRODUTIVIDADE!EE$3)=0,"",SUMIFS(BASE!$O:$O,BASE!$A:$A,PRODUTIVIDADE!EE$3,BASE!$G:$G,PRODUTIVIDADE!$B13)))</f>
        <v>0</v>
      </c>
      <c r="EI13" s="32">
        <f t="shared" si="47"/>
        <v>0.19261574074074075</v>
      </c>
      <c r="EJ13" s="32">
        <f t="shared" si="48"/>
        <v>0</v>
      </c>
      <c r="EK13" s="33">
        <f>IF($B13="","",IF(COUNTIF(BASE!$A:$A,PRODUTIVIDADE!EK$3)=0,"",SUMIFS(BASE!$M:$M,BASE!$A:$A,PRODUTIVIDADE!EK$3,BASE!$G:$G,PRODUTIVIDADE!$B13)))</f>
        <v>80</v>
      </c>
      <c r="EL13" s="33">
        <f>IF($B13="","",IF(COUNTIF(BASE!$A:$A,PRODUTIVIDADE!EK$3)=0,"",SUMIFS(BASE!$N:$N,BASE!$A:$A,PRODUTIVIDADE!EK$3,BASE!$G:$G,PRODUTIVIDADE!$B13)))</f>
        <v>0</v>
      </c>
      <c r="EM13" s="28">
        <f>IF($B13="","",IF(COUNTIF(BASE!$A:$A,PRODUTIVIDADE!EK$3)=0,"",SUMIFS(BASE!$P:$P,BASE!$A:$A,PRODUTIVIDADE!EK$3,BASE!$G:$G,PRODUTIVIDADE!$B13)))</f>
        <v>1.6666666666666668E-3</v>
      </c>
      <c r="EN13" s="28">
        <f>IF($B13="","",IF(COUNTIF(BASE!$A:$A,PRODUTIVIDADE!EK$3)=0,"",SUMIFS(BASE!$O:$O,BASE!$A:$A,PRODUTIVIDADE!EK$3,BASE!$G:$G,PRODUTIVIDADE!$B13)))</f>
        <v>0</v>
      </c>
      <c r="EO13" s="32">
        <f t="shared" si="49"/>
        <v>0.13333333333333333</v>
      </c>
      <c r="EP13" s="32">
        <f t="shared" si="50"/>
        <v>0</v>
      </c>
      <c r="EQ13" s="15">
        <f>IF($B13="","",IF(COUNTIF(BASE!$A:$A,PRODUTIVIDADE!EQ$3)=0,"",SUMIFS(BASE!$M:$M,BASE!$A:$A,PRODUTIVIDADE!EQ$3,BASE!$G:$G,PRODUTIVIDADE!$B13)))</f>
        <v>71</v>
      </c>
      <c r="ER13" s="15">
        <f>IF($B13="","",IF(COUNTIF(BASE!$A:$A,PRODUTIVIDADE!EQ$3)=0,"",SUMIFS(BASE!$N:$N,BASE!$A:$A,PRODUTIVIDADE!EQ$3,BASE!$G:$G,PRODUTIVIDADE!$B13)))</f>
        <v>0</v>
      </c>
      <c r="ES13" s="18">
        <f>IF($B13="","",IF(COUNTIF(BASE!$A:$A,PRODUTIVIDADE!EQ$3)=0,"",SUMIFS(BASE!$P:$P,BASE!$A:$A,PRODUTIVIDADE!EQ$3,BASE!$G:$G,PRODUTIVIDADE!$B13)))</f>
        <v>1.8634259259259261E-3</v>
      </c>
      <c r="ET13" s="18">
        <f>IF($B13="","",IF(COUNTIF(BASE!$A:$A,PRODUTIVIDADE!EQ$3)=0,"",SUMIFS(BASE!$O:$O,BASE!$A:$A,PRODUTIVIDADE!EQ$3,BASE!$G:$G,PRODUTIVIDADE!$B13)))</f>
        <v>0</v>
      </c>
      <c r="EU13" s="32">
        <f t="shared" si="51"/>
        <v>0.13230324074074076</v>
      </c>
      <c r="EV13" s="32">
        <f t="shared" si="52"/>
        <v>0</v>
      </c>
      <c r="EW13" s="33">
        <f>IF($B13="","",IF(COUNTIF(BASE!$A:$A,PRODUTIVIDADE!EW$3)=0,"",SUMIFS(BASE!$M:$M,BASE!$A:$A,PRODUTIVIDADE!EW$3,BASE!$G:$G,PRODUTIVIDADE!$B13)))</f>
        <v>68</v>
      </c>
      <c r="EX13" s="33">
        <f>IF($B13="","",IF(COUNTIF(BASE!$A:$A,PRODUTIVIDADE!EW$3)=0,"",SUMIFS(BASE!$N:$N,BASE!$A:$A,PRODUTIVIDADE!EW$3,BASE!$G:$G,PRODUTIVIDADE!$B13)))</f>
        <v>0</v>
      </c>
      <c r="EY13" s="28">
        <f>IF($B13="","",IF(COUNTIF(BASE!$A:$A,PRODUTIVIDADE!EW$3)=0,"",SUMIFS(BASE!$P:$P,BASE!$A:$A,PRODUTIVIDADE!EW$3,BASE!$G:$G,PRODUTIVIDADE!$B13)))</f>
        <v>2.0717592592592593E-3</v>
      </c>
      <c r="EZ13" s="28">
        <f>IF($B13="","",IF(COUNTIF(BASE!$A:$A,PRODUTIVIDADE!EW$3)=0,"",SUMIFS(BASE!$O:$O,BASE!$A:$A,PRODUTIVIDADE!EW$3,BASE!$G:$G,PRODUTIVIDADE!$B13)))</f>
        <v>0</v>
      </c>
      <c r="FA13" s="32">
        <f t="shared" si="53"/>
        <v>0.14087962962962963</v>
      </c>
      <c r="FB13" s="32">
        <f t="shared" si="54"/>
        <v>0</v>
      </c>
      <c r="FC13" s="15">
        <f>IF($B13="","",IF(COUNTIF(BASE!$A:$A,PRODUTIVIDADE!FC$3)=0,"",SUMIFS(BASE!$M:$M,BASE!$A:$A,PRODUTIVIDADE!FC$3,BASE!$G:$G,PRODUTIVIDADE!$B13)))</f>
        <v>0</v>
      </c>
      <c r="FD13" s="15">
        <f>IF($B13="","",IF(COUNTIF(BASE!$A:$A,PRODUTIVIDADE!FC$3)=0,"",SUMIFS(BASE!$N:$N,BASE!$A:$A,PRODUTIVIDADE!FC$3,BASE!$G:$G,PRODUTIVIDADE!$B13)))</f>
        <v>0</v>
      </c>
      <c r="FE13" s="18">
        <f>IF($B13="","",IF(COUNTIF(BASE!$A:$A,PRODUTIVIDADE!FC$3)=0,"",SUMIFS(BASE!$P:$P,BASE!$A:$A,PRODUTIVIDADE!FC$3,BASE!$G:$G,PRODUTIVIDADE!$B13)))</f>
        <v>0</v>
      </c>
      <c r="FF13" s="18">
        <f>IF($B13="","",IF(COUNTIF(BASE!$A:$A,PRODUTIVIDADE!FC$3)=0,"",SUMIFS(BASE!$O:$O,BASE!$A:$A,PRODUTIVIDADE!FC$3,BASE!$G:$G,PRODUTIVIDADE!$B13)))</f>
        <v>0</v>
      </c>
      <c r="FG13" s="32">
        <f t="shared" si="55"/>
        <v>0</v>
      </c>
      <c r="FH13" s="32">
        <f t="shared" si="56"/>
        <v>0</v>
      </c>
      <c r="FI13" s="33">
        <f>IF($B13="","",IF(COUNTIF(BASE!$A:$A,PRODUTIVIDADE!FI$3)=0,"",SUMIFS(BASE!$M:$M,BASE!$A:$A,PRODUTIVIDADE!FI$3,BASE!$G:$G,PRODUTIVIDADE!$B13)))</f>
        <v>69</v>
      </c>
      <c r="FJ13" s="33">
        <f>IF($B13="","",IF(COUNTIF(BASE!$A:$A,PRODUTIVIDADE!FI$3)=0,"",SUMIFS(BASE!$N:$N,BASE!$A:$A,PRODUTIVIDADE!FI$3,BASE!$G:$G,PRODUTIVIDADE!$B13)))</f>
        <v>0</v>
      </c>
      <c r="FK13" s="28">
        <f>IF($B13="","",IF(COUNTIF(BASE!$A:$A,PRODUTIVIDADE!FI$3)=0,"",SUMIFS(BASE!$P:$P,BASE!$A:$A,PRODUTIVIDADE!FI$3,BASE!$G:$G,PRODUTIVIDADE!$B13)))</f>
        <v>1.9212962962962962E-3</v>
      </c>
      <c r="FL13" s="28">
        <f>IF($B13="","",IF(COUNTIF(BASE!$A:$A,PRODUTIVIDADE!FI$3)=0,"",SUMIFS(BASE!$O:$O,BASE!$A:$A,PRODUTIVIDADE!FI$3,BASE!$G:$G,PRODUTIVIDADE!$B13)))</f>
        <v>0</v>
      </c>
      <c r="FM13" s="32">
        <f t="shared" si="57"/>
        <v>0.13256944444444443</v>
      </c>
      <c r="FN13" s="32">
        <f t="shared" si="58"/>
        <v>0</v>
      </c>
      <c r="FO13" s="15">
        <f>IF($B13="","",IF(COUNTIF(BASE!$A:$A,PRODUTIVIDADE!FO$3)=0,"",SUMIFS(BASE!$M:$M,BASE!$A:$A,PRODUTIVIDADE!FO$3,BASE!$G:$G,PRODUTIVIDADE!$B13)))</f>
        <v>74</v>
      </c>
      <c r="FP13" s="15">
        <f>IF($B13="","",IF(COUNTIF(BASE!$A:$A,PRODUTIVIDADE!FO$3)=0,"",SUMIFS(BASE!$N:$N,BASE!$A:$A,PRODUTIVIDADE!FO$3,BASE!$G:$G,PRODUTIVIDADE!$B13)))</f>
        <v>0</v>
      </c>
      <c r="FQ13" s="18">
        <f>IF($B13="","",IF(COUNTIF(BASE!$A:$A,PRODUTIVIDADE!FO$3)=0,"",SUMIFS(BASE!$P:$P,BASE!$A:$A,PRODUTIVIDADE!FO$3,BASE!$G:$G,PRODUTIVIDADE!$B13)))</f>
        <v>1.8634259259259261E-3</v>
      </c>
      <c r="FR13" s="18">
        <f>IF($B13="","",IF(COUNTIF(BASE!$A:$A,PRODUTIVIDADE!FO$3)=0,"",SUMIFS(BASE!$O:$O,BASE!$A:$A,PRODUTIVIDADE!FO$3,BASE!$G:$G,PRODUTIVIDADE!$B13)))</f>
        <v>0</v>
      </c>
      <c r="FS13" s="32">
        <f t="shared" si="59"/>
        <v>0.13789351851851853</v>
      </c>
      <c r="FT13" s="32">
        <f t="shared" si="60"/>
        <v>0</v>
      </c>
      <c r="FU13" s="33">
        <f>IF($B13="","",IF(COUNTIF(BASE!$A:$A,PRODUTIVIDADE!FU$3)=0,"",SUMIFS(BASE!$M:$M,BASE!$A:$A,PRODUTIVIDADE!FU$3,BASE!$G:$G,PRODUTIVIDADE!$B13)))</f>
        <v>101</v>
      </c>
      <c r="FV13" s="33">
        <f>IF($B13="","",IF(COUNTIF(BASE!$A:$A,PRODUTIVIDADE!FU$3)=0,"",SUMIFS(BASE!$N:$N,BASE!$A:$A,PRODUTIVIDADE!FU$3,BASE!$G:$G,PRODUTIVIDADE!$B13)))</f>
        <v>0</v>
      </c>
      <c r="FW13" s="28">
        <f>IF($B13="","",IF(COUNTIF(BASE!$A:$A,PRODUTIVIDADE!FU$3)=0,"",SUMIFS(BASE!$P:$P,BASE!$A:$A,PRODUTIVIDADE!FU$3,BASE!$G:$G,PRODUTIVIDADE!$B13)))</f>
        <v>1.8055555555555557E-3</v>
      </c>
      <c r="FX13" s="28">
        <f>IF($B13="","",IF(COUNTIF(BASE!$A:$A,PRODUTIVIDADE!FU$3)=0,"",SUMIFS(BASE!$O:$O,BASE!$A:$A,PRODUTIVIDADE!FU$3,BASE!$G:$G,PRODUTIVIDADE!$B13)))</f>
        <v>0</v>
      </c>
      <c r="FY13" s="32">
        <f t="shared" si="61"/>
        <v>0.18236111111111111</v>
      </c>
      <c r="FZ13" s="32">
        <f t="shared" si="62"/>
        <v>0</v>
      </c>
      <c r="GA13" s="15">
        <f>IF($B13="","",IF(COUNTIF(BASE!$A:$A,PRODUTIVIDADE!GA$3)=0,"",SUMIFS(BASE!$M:$M,BASE!$A:$A,PRODUTIVIDADE!GA$3,BASE!$G:$G,PRODUTIVIDADE!$B13)))</f>
        <v>79</v>
      </c>
      <c r="GB13" s="15">
        <f>IF($B13="","",IF(COUNTIF(BASE!$A:$A,PRODUTIVIDADE!GA$3)=0,"",SUMIFS(BASE!$N:$N,BASE!$A:$A,PRODUTIVIDADE!GA$3,BASE!$G:$G,PRODUTIVIDADE!$B13)))</f>
        <v>0</v>
      </c>
      <c r="GC13" s="18">
        <f>IF($B13="","",IF(COUNTIF(BASE!$A:$A,PRODUTIVIDADE!GA$3)=0,"",SUMIFS(BASE!$P:$P,BASE!$A:$A,PRODUTIVIDADE!GA$3,BASE!$G:$G,PRODUTIVIDADE!$B13)))</f>
        <v>1.8055555555555557E-3</v>
      </c>
      <c r="GD13" s="18">
        <f>IF($B13="","",IF(COUNTIF(BASE!$A:$A,PRODUTIVIDADE!GA$3)=0,"",SUMIFS(BASE!$O:$O,BASE!$A:$A,PRODUTIVIDADE!GA$3,BASE!$G:$G,PRODUTIVIDADE!$B13)))</f>
        <v>0</v>
      </c>
      <c r="GE13" s="32">
        <f t="shared" si="63"/>
        <v>0.1426388888888889</v>
      </c>
      <c r="GF13" s="32">
        <f t="shared" si="64"/>
        <v>0</v>
      </c>
      <c r="GG13" s="33">
        <f>IF($B13="","",IF(COUNTIF(BASE!$A:$A,PRODUTIVIDADE!GG$3)=0,"",SUMIFS(BASE!$M:$M,BASE!$A:$A,PRODUTIVIDADE!GG$3,BASE!$G:$G,PRODUTIVIDADE!$B13)))</f>
        <v>77</v>
      </c>
      <c r="GH13" s="33">
        <f>IF($B13="","",IF(COUNTIF(BASE!$A:$A,PRODUTIVIDADE!GG$3)=0,"",SUMIFS(BASE!$N:$N,BASE!$A:$A,PRODUTIVIDADE!GG$3,BASE!$G:$G,PRODUTIVIDADE!$B13)))</f>
        <v>0</v>
      </c>
      <c r="GI13" s="28">
        <f>IF($B13="","",IF(COUNTIF(BASE!$A:$A,PRODUTIVIDADE!GG$3)=0,"",SUMIFS(BASE!$P:$P,BASE!$A:$A,PRODUTIVIDADE!GG$3,BASE!$G:$G,PRODUTIVIDADE!$B13)))</f>
        <v>1.8518518518518517E-3</v>
      </c>
      <c r="GJ13" s="28">
        <f>IF($B13="","",IF(COUNTIF(BASE!$A:$A,PRODUTIVIDADE!GG$3)=0,"",SUMIFS(BASE!$O:$O,BASE!$A:$A,PRODUTIVIDADE!GG$3,BASE!$G:$G,PRODUTIVIDADE!$B13)))</f>
        <v>0</v>
      </c>
      <c r="GK13" s="32">
        <f t="shared" si="65"/>
        <v>0.14259259259259258</v>
      </c>
      <c r="GL13" s="32">
        <f t="shared" si="66"/>
        <v>0</v>
      </c>
      <c r="GM13" s="15">
        <f>IF($B13="","",IF(COUNTIF(BASE!$A:$A,PRODUTIVIDADE!GM$3)=0,"",SUMIFS(BASE!$M:$M,BASE!$A:$A,PRODUTIVIDADE!GM$3,BASE!$G:$G,PRODUTIVIDADE!$B13)))</f>
        <v>74</v>
      </c>
      <c r="GN13" s="15">
        <f>IF($B13="","",IF(COUNTIF(BASE!$A:$A,PRODUTIVIDADE!GM$3)=0,"",SUMIFS(BASE!$N:$N,BASE!$A:$A,PRODUTIVIDADE!GM$3,BASE!$G:$G,PRODUTIVIDADE!$B13)))</f>
        <v>1</v>
      </c>
      <c r="GO13" s="18">
        <f>IF($B13="","",IF(COUNTIF(BASE!$A:$A,PRODUTIVIDADE!GM$3)=0,"",SUMIFS(BASE!$P:$P,BASE!$A:$A,PRODUTIVIDADE!GM$3,BASE!$G:$G,PRODUTIVIDADE!$B13)))</f>
        <v>2.1180555555555553E-3</v>
      </c>
      <c r="GP13" s="18">
        <f>IF($B13="","",IF(COUNTIF(BASE!$A:$A,PRODUTIVIDADE!GM$3)=0,"",SUMIFS(BASE!$O:$O,BASE!$A:$A,PRODUTIVIDADE!GM$3,BASE!$G:$G,PRODUTIVIDADE!$B13)))</f>
        <v>1.1574074074074073E-5</v>
      </c>
      <c r="GQ13" s="32">
        <f t="shared" si="67"/>
        <v>0.1567361111111111</v>
      </c>
      <c r="GR13" s="32">
        <f t="shared" si="68"/>
        <v>1.1574074074074073E-5</v>
      </c>
    </row>
    <row r="14" spans="2:200" s="8" customFormat="1" x14ac:dyDescent="0.25">
      <c r="B14" s="50">
        <v>91147</v>
      </c>
      <c r="C14" s="16" t="str">
        <f>IF($B14="","",VLOOKUP($B14,EQUIPE!$B:$E,2,0))</f>
        <v>FERNANDA NASCIMENTO SANTOS SILVA</v>
      </c>
      <c r="D14" s="16" t="str">
        <f>IF($B14="","",VLOOKUP($B14,EQUIPE!$B:$F,5,0))</f>
        <v>ULTRAGAZ FRONT</v>
      </c>
      <c r="E14" s="18">
        <f>IF($B14="","",VLOOKUP($B14,EQUIPE!$B:$E,3,0))</f>
        <v>0.26388888888888895</v>
      </c>
      <c r="F14" s="16" t="str">
        <f>IF($B14="","",VLOOKUP($B14,EQUIPE!$B:$E,4,0))</f>
        <v>ADRIANA VERCOSA BARROS CEZANHOQUE</v>
      </c>
      <c r="H14" s="22">
        <f t="shared" si="0"/>
        <v>0</v>
      </c>
      <c r="I14" s="22">
        <f t="shared" si="0"/>
        <v>0</v>
      </c>
      <c r="J14" s="18">
        <f t="shared" si="3"/>
        <v>0</v>
      </c>
      <c r="K14" s="18">
        <f t="shared" si="4"/>
        <v>0</v>
      </c>
      <c r="L14" s="32">
        <f t="shared" si="5"/>
        <v>0</v>
      </c>
      <c r="M14" s="32">
        <f t="shared" si="6"/>
        <v>0</v>
      </c>
      <c r="O14" s="15">
        <f>IF($B14="","",IF(COUNTIF(BASE!$A:$A,PRODUTIVIDADE!O$3)=0,"",SUMIFS(BASE!$M:$M,BASE!$A:$A,PRODUTIVIDADE!O$3,BASE!$G:$G,PRODUTIVIDADE!$B14)))</f>
        <v>0</v>
      </c>
      <c r="P14" s="15">
        <f>IF($B14="","",IF(COUNTIF(BASE!$A:$A,PRODUTIVIDADE!O$3)=0,"",SUMIFS(BASE!$N:$N,BASE!$A:$A,PRODUTIVIDADE!O$3,BASE!$G:$G,PRODUTIVIDADE!$B14)))</f>
        <v>0</v>
      </c>
      <c r="Q14" s="18">
        <f>IF($B14="","",IF(COUNTIF(BASE!$A:$A,PRODUTIVIDADE!O$3)=0,"",SUMIFS(BASE!$P:$P,BASE!$A:$A,PRODUTIVIDADE!O$3,BASE!$G:$G,PRODUTIVIDADE!$B14)))</f>
        <v>0</v>
      </c>
      <c r="R14" s="18">
        <f>IF($B14="","",IF(COUNTIF(BASE!$A:$A,PRODUTIVIDADE!O$3)=0,"",SUMIFS(BASE!$O:$O,BASE!$A:$A,PRODUTIVIDADE!O$3,BASE!$G:$G,PRODUTIVIDADE!$B14)))</f>
        <v>0</v>
      </c>
      <c r="S14" s="32">
        <f t="shared" si="7"/>
        <v>0</v>
      </c>
      <c r="T14" s="32">
        <f t="shared" si="8"/>
        <v>0</v>
      </c>
      <c r="U14" s="33">
        <f>IF($B14="","",IF(COUNTIF(BASE!$A:$A,PRODUTIVIDADE!U$3)=0,"",SUMIFS(BASE!$M:$M,BASE!$A:$A,PRODUTIVIDADE!U$3,BASE!$G:$G,PRODUTIVIDADE!$B14)))</f>
        <v>0</v>
      </c>
      <c r="V14" s="33">
        <f>IF($B14="","",IF(COUNTIF(BASE!$A:$A,PRODUTIVIDADE!U$3)=0,"",SUMIFS(BASE!$N:$N,BASE!$A:$A,PRODUTIVIDADE!U$3,BASE!$G:$G,PRODUTIVIDADE!$B14)))</f>
        <v>0</v>
      </c>
      <c r="W14" s="28">
        <f>IF($B14="","",IF(COUNTIF(BASE!$A:$A,PRODUTIVIDADE!U$3)=0,"",SUMIFS(BASE!$P:$P,BASE!$A:$A,PRODUTIVIDADE!U$3,BASE!$G:$G,PRODUTIVIDADE!$B14)))</f>
        <v>0</v>
      </c>
      <c r="X14" s="28">
        <f>IF($B14="","",IF(COUNTIF(BASE!$A:$A,PRODUTIVIDADE!U$3)=0,"",SUMIFS(BASE!$O:$O,BASE!$A:$A,PRODUTIVIDADE!U$3,BASE!$G:$G,PRODUTIVIDADE!$B14)))</f>
        <v>0</v>
      </c>
      <c r="Y14" s="32">
        <f t="shared" si="9"/>
        <v>0</v>
      </c>
      <c r="Z14" s="32">
        <f t="shared" si="10"/>
        <v>0</v>
      </c>
      <c r="AA14" s="15">
        <f>IF($B14="","",IF(COUNTIF(BASE!$A:$A,PRODUTIVIDADE!AA$3)=0,"",SUMIFS(BASE!$M:$M,BASE!$A:$A,PRODUTIVIDADE!AA$3,BASE!$G:$G,PRODUTIVIDADE!$B14)))</f>
        <v>0</v>
      </c>
      <c r="AB14" s="15">
        <f>IF($B14="","",IF(COUNTIF(BASE!$A:$A,PRODUTIVIDADE!AA$3)=0,"",SUMIFS(BASE!$N:$N,BASE!$A:$A,PRODUTIVIDADE!AA$3,BASE!$G:$G,PRODUTIVIDADE!$B14)))</f>
        <v>0</v>
      </c>
      <c r="AC14" s="18">
        <f>IF($B14="","",IF(COUNTIF(BASE!$A:$A,PRODUTIVIDADE!AA$3)=0,"",SUMIFS(BASE!$P:$P,BASE!$A:$A,PRODUTIVIDADE!AA$3,BASE!$G:$G,PRODUTIVIDADE!$B14)))</f>
        <v>0</v>
      </c>
      <c r="AD14" s="18">
        <f>IF($B14="","",IF(COUNTIF(BASE!$A:$A,PRODUTIVIDADE!AA$3)=0,"",SUMIFS(BASE!$O:$O,BASE!$A:$A,PRODUTIVIDADE!AA$3,BASE!$G:$G,PRODUTIVIDADE!$B14)))</f>
        <v>0</v>
      </c>
      <c r="AE14" s="32">
        <f t="shared" si="11"/>
        <v>0</v>
      </c>
      <c r="AF14" s="32">
        <f t="shared" si="12"/>
        <v>0</v>
      </c>
      <c r="AG14" s="33">
        <f>IF($B14="","",IF(COUNTIF(BASE!$A:$A,PRODUTIVIDADE!AG$3)=0,"",SUMIFS(BASE!$M:$M,BASE!$A:$A,PRODUTIVIDADE!AG$3,BASE!$G:$G,PRODUTIVIDADE!$B14)))</f>
        <v>0</v>
      </c>
      <c r="AH14" s="33">
        <f>IF($B14="","",IF(COUNTIF(BASE!$A:$A,PRODUTIVIDADE!AG$3)=0,"",SUMIFS(BASE!$N:$N,BASE!$A:$A,PRODUTIVIDADE!AG$3,BASE!$G:$G,PRODUTIVIDADE!$B14)))</f>
        <v>0</v>
      </c>
      <c r="AI14" s="28">
        <f>IF($B14="","",IF(COUNTIF(BASE!$A:$A,PRODUTIVIDADE!AG$3)=0,"",SUMIFS(BASE!$P:$P,BASE!$A:$A,PRODUTIVIDADE!AG$3,BASE!$G:$G,PRODUTIVIDADE!$B14)))</f>
        <v>0</v>
      </c>
      <c r="AJ14" s="28">
        <f>IF($B14="","",IF(COUNTIF(BASE!$A:$A,PRODUTIVIDADE!AG$3)=0,"",SUMIFS(BASE!$O:$O,BASE!$A:$A,PRODUTIVIDADE!AG$3,BASE!$G:$G,PRODUTIVIDADE!$B14)))</f>
        <v>0</v>
      </c>
      <c r="AK14" s="32">
        <f t="shared" si="13"/>
        <v>0</v>
      </c>
      <c r="AL14" s="32">
        <f t="shared" si="14"/>
        <v>0</v>
      </c>
      <c r="AM14" s="15">
        <f>IF($B14="","",IF(COUNTIF(BASE!$A:$A,PRODUTIVIDADE!AM$3)=0,"",SUMIFS(BASE!$M:$M,BASE!$A:$A,PRODUTIVIDADE!AM$3,BASE!$G:$G,PRODUTIVIDADE!$B14)))</f>
        <v>0</v>
      </c>
      <c r="AN14" s="15">
        <f>IF($B14="","",IF(COUNTIF(BASE!$A:$A,PRODUTIVIDADE!AM$3)=0,"",SUMIFS(BASE!$N:$N,BASE!$A:$A,PRODUTIVIDADE!AM$3,BASE!$G:$G,PRODUTIVIDADE!$B14)))</f>
        <v>0</v>
      </c>
      <c r="AO14" s="18">
        <f>IF($B14="","",IF(COUNTIF(BASE!$A:$A,PRODUTIVIDADE!AM$3)=0,"",SUMIFS(BASE!$P:$P,BASE!$A:$A,PRODUTIVIDADE!AM$3,BASE!$G:$G,PRODUTIVIDADE!$B14)))</f>
        <v>0</v>
      </c>
      <c r="AP14" s="18">
        <f>IF($B14="","",IF(COUNTIF(BASE!$A:$A,PRODUTIVIDADE!AM$3)=0,"",SUMIFS(BASE!$O:$O,BASE!$A:$A,PRODUTIVIDADE!AM$3,BASE!$G:$G,PRODUTIVIDADE!$B14)))</f>
        <v>0</v>
      </c>
      <c r="AQ14" s="32">
        <f t="shared" si="15"/>
        <v>0</v>
      </c>
      <c r="AR14" s="32">
        <f t="shared" si="16"/>
        <v>0</v>
      </c>
      <c r="AS14" s="33">
        <f>IF($B14="","",IF(COUNTIF(BASE!$A:$A,PRODUTIVIDADE!AS$3)=0,"",SUMIFS(BASE!$M:$M,BASE!$A:$A,PRODUTIVIDADE!AS$3,BASE!$G:$G,PRODUTIVIDADE!$B14)))</f>
        <v>0</v>
      </c>
      <c r="AT14" s="33">
        <f>IF($B14="","",IF(COUNTIF(BASE!$A:$A,PRODUTIVIDADE!AS$3)=0,"",SUMIFS(BASE!$N:$N,BASE!$A:$A,PRODUTIVIDADE!AS$3,BASE!$G:$G,PRODUTIVIDADE!$B14)))</f>
        <v>0</v>
      </c>
      <c r="AU14" s="28">
        <f>IF($B14="","",IF(COUNTIF(BASE!$A:$A,PRODUTIVIDADE!AS$3)=0,"",SUMIFS(BASE!$P:$P,BASE!$A:$A,PRODUTIVIDADE!AS$3,BASE!$G:$G,PRODUTIVIDADE!$B14)))</f>
        <v>0</v>
      </c>
      <c r="AV14" s="28">
        <f>IF($B14="","",IF(COUNTIF(BASE!$A:$A,PRODUTIVIDADE!AS$3)=0,"",SUMIFS(BASE!$O:$O,BASE!$A:$A,PRODUTIVIDADE!AS$3,BASE!$G:$G,PRODUTIVIDADE!$B14)))</f>
        <v>0</v>
      </c>
      <c r="AW14" s="32">
        <f t="shared" si="17"/>
        <v>0</v>
      </c>
      <c r="AX14" s="32">
        <f t="shared" si="18"/>
        <v>0</v>
      </c>
      <c r="AY14" s="15">
        <f>IF($B14="","",IF(COUNTIF(BASE!$A:$A,PRODUTIVIDADE!AY$3)=0,"",SUMIFS(BASE!$M:$M,BASE!$A:$A,PRODUTIVIDADE!AY$3,BASE!$G:$G,PRODUTIVIDADE!$B14)))</f>
        <v>0</v>
      </c>
      <c r="AZ14" s="15">
        <f>IF($B14="","",IF(COUNTIF(BASE!$A:$A,PRODUTIVIDADE!AY$3)=0,"",SUMIFS(BASE!$N:$N,BASE!$A:$A,PRODUTIVIDADE!AY$3,BASE!$G:$G,PRODUTIVIDADE!$B14)))</f>
        <v>0</v>
      </c>
      <c r="BA14" s="18">
        <f>IF($B14="","",IF(COUNTIF(BASE!$A:$A,PRODUTIVIDADE!AY$3)=0,"",SUMIFS(BASE!$P:$P,BASE!$A:$A,PRODUTIVIDADE!AY$3,BASE!$G:$G,PRODUTIVIDADE!$B14)))</f>
        <v>0</v>
      </c>
      <c r="BB14" s="18">
        <f>IF($B14="","",IF(COUNTIF(BASE!$A:$A,PRODUTIVIDADE!AY$3)=0,"",SUMIFS(BASE!$O:$O,BASE!$A:$A,PRODUTIVIDADE!AY$3,BASE!$G:$G,PRODUTIVIDADE!$B14)))</f>
        <v>0</v>
      </c>
      <c r="BC14" s="32">
        <f t="shared" si="19"/>
        <v>0</v>
      </c>
      <c r="BD14" s="32">
        <f t="shared" si="20"/>
        <v>0</v>
      </c>
      <c r="BE14" s="33">
        <f>IF($B14="","",IF(COUNTIF(BASE!$A:$A,PRODUTIVIDADE!BE$3)=0,"",SUMIFS(BASE!$M:$M,BASE!$A:$A,PRODUTIVIDADE!BE$3,BASE!$G:$G,PRODUTIVIDADE!$B14)))</f>
        <v>0</v>
      </c>
      <c r="BF14" s="33">
        <f>IF($B14="","",IF(COUNTIF(BASE!$A:$A,PRODUTIVIDADE!BE$3)=0,"",SUMIFS(BASE!$N:$N,BASE!$A:$A,PRODUTIVIDADE!BE$3,BASE!$G:$G,PRODUTIVIDADE!$B14)))</f>
        <v>0</v>
      </c>
      <c r="BG14" s="28">
        <f>IF($B14="","",IF(COUNTIF(BASE!$A:$A,PRODUTIVIDADE!BE$3)=0,"",SUMIFS(BASE!$P:$P,BASE!$A:$A,PRODUTIVIDADE!BE$3,BASE!$G:$G,PRODUTIVIDADE!$B14)))</f>
        <v>0</v>
      </c>
      <c r="BH14" s="28">
        <f>IF($B14="","",IF(COUNTIF(BASE!$A:$A,PRODUTIVIDADE!BE$3)=0,"",SUMIFS(BASE!$O:$O,BASE!$A:$A,PRODUTIVIDADE!BE$3,BASE!$G:$G,PRODUTIVIDADE!$B14)))</f>
        <v>0</v>
      </c>
      <c r="BI14" s="32">
        <f t="shared" si="21"/>
        <v>0</v>
      </c>
      <c r="BJ14" s="32">
        <f t="shared" si="22"/>
        <v>0</v>
      </c>
      <c r="BK14" s="15">
        <f>IF($B14="","",IF(COUNTIF(BASE!$A:$A,PRODUTIVIDADE!BK$3)=0,"",SUMIFS(BASE!$M:$M,BASE!$A:$A,PRODUTIVIDADE!BK$3,BASE!$G:$G,PRODUTIVIDADE!$B14)))</f>
        <v>0</v>
      </c>
      <c r="BL14" s="15">
        <f>IF($B14="","",IF(COUNTIF(BASE!$A:$A,PRODUTIVIDADE!BK$3)=0,"",SUMIFS(BASE!$N:$N,BASE!$A:$A,PRODUTIVIDADE!BK$3,BASE!$G:$G,PRODUTIVIDADE!$B14)))</f>
        <v>0</v>
      </c>
      <c r="BM14" s="18">
        <f>IF($B14="","",IF(COUNTIF(BASE!$A:$A,PRODUTIVIDADE!BK$3)=0,"",SUMIFS(BASE!$P:$P,BASE!$A:$A,PRODUTIVIDADE!BK$3,BASE!$G:$G,PRODUTIVIDADE!$B14)))</f>
        <v>0</v>
      </c>
      <c r="BN14" s="18">
        <f>IF($B14="","",IF(COUNTIF(BASE!$A:$A,PRODUTIVIDADE!BK$3)=0,"",SUMIFS(BASE!$O:$O,BASE!$A:$A,PRODUTIVIDADE!BK$3,BASE!$G:$G,PRODUTIVIDADE!$B14)))</f>
        <v>0</v>
      </c>
      <c r="BO14" s="32">
        <f t="shared" si="23"/>
        <v>0</v>
      </c>
      <c r="BP14" s="32">
        <f t="shared" si="24"/>
        <v>0</v>
      </c>
      <c r="BQ14" s="33">
        <f>IF($B14="","",IF(COUNTIF(BASE!$A:$A,PRODUTIVIDADE!BQ$3)=0,"",SUMIFS(BASE!$M:$M,BASE!$A:$A,PRODUTIVIDADE!BQ$3,BASE!$G:$G,PRODUTIVIDADE!$B14)))</f>
        <v>0</v>
      </c>
      <c r="BR14" s="33">
        <f>IF($B14="","",IF(COUNTIF(BASE!$A:$A,PRODUTIVIDADE!BQ$3)=0,"",SUMIFS(BASE!$N:$N,BASE!$A:$A,PRODUTIVIDADE!BQ$3,BASE!$G:$G,PRODUTIVIDADE!$B14)))</f>
        <v>0</v>
      </c>
      <c r="BS14" s="28">
        <f>IF($B14="","",IF(COUNTIF(BASE!$A:$A,PRODUTIVIDADE!BQ$3)=0,"",SUMIFS(BASE!$P:$P,BASE!$A:$A,PRODUTIVIDADE!BQ$3,BASE!$G:$G,PRODUTIVIDADE!$B14)))</f>
        <v>0</v>
      </c>
      <c r="BT14" s="28">
        <f>IF($B14="","",IF(COUNTIF(BASE!$A:$A,PRODUTIVIDADE!BQ$3)=0,"",SUMIFS(BASE!$O:$O,BASE!$A:$A,PRODUTIVIDADE!BQ$3,BASE!$G:$G,PRODUTIVIDADE!$B14)))</f>
        <v>0</v>
      </c>
      <c r="BU14" s="32">
        <f t="shared" si="25"/>
        <v>0</v>
      </c>
      <c r="BV14" s="32">
        <f t="shared" si="26"/>
        <v>0</v>
      </c>
      <c r="BW14" s="15">
        <f>IF($B14="","",IF(COUNTIF(BASE!$A:$A,PRODUTIVIDADE!BW$3)=0,"",SUMIFS(BASE!$M:$M,BASE!$A:$A,PRODUTIVIDADE!BW$3,BASE!$G:$G,PRODUTIVIDADE!$B14)))</f>
        <v>0</v>
      </c>
      <c r="BX14" s="15">
        <f>IF($B14="","",IF(COUNTIF(BASE!$A:$A,PRODUTIVIDADE!BW$3)=0,"",SUMIFS(BASE!$N:$N,BASE!$A:$A,PRODUTIVIDADE!BW$3,BASE!$G:$G,PRODUTIVIDADE!$B14)))</f>
        <v>0</v>
      </c>
      <c r="BY14" s="18">
        <f>IF($B14="","",IF(COUNTIF(BASE!$A:$A,PRODUTIVIDADE!BW$3)=0,"",SUMIFS(BASE!$P:$P,BASE!$A:$A,PRODUTIVIDADE!BW$3,BASE!$G:$G,PRODUTIVIDADE!$B14)))</f>
        <v>0</v>
      </c>
      <c r="BZ14" s="18">
        <f>IF($B14="","",IF(COUNTIF(BASE!$A:$A,PRODUTIVIDADE!BW$3)=0,"",SUMIFS(BASE!$O:$O,BASE!$A:$A,PRODUTIVIDADE!BW$3,BASE!$G:$G,PRODUTIVIDADE!$B14)))</f>
        <v>0</v>
      </c>
      <c r="CA14" s="32">
        <f t="shared" si="27"/>
        <v>0</v>
      </c>
      <c r="CB14" s="32">
        <f t="shared" si="28"/>
        <v>0</v>
      </c>
      <c r="CC14" s="33">
        <f>IF($B14="","",IF(COUNTIF(BASE!$A:$A,PRODUTIVIDADE!CC$3)=0,"",SUMIFS(BASE!$M:$M,BASE!$A:$A,PRODUTIVIDADE!CC$3,BASE!$G:$G,PRODUTIVIDADE!$B14)))</f>
        <v>0</v>
      </c>
      <c r="CD14" s="33">
        <f>IF($B14="","",IF(COUNTIF(BASE!$A:$A,PRODUTIVIDADE!CC$3)=0,"",SUMIFS(BASE!$N:$N,BASE!$A:$A,PRODUTIVIDADE!CC$3,BASE!$G:$G,PRODUTIVIDADE!$B14)))</f>
        <v>0</v>
      </c>
      <c r="CE14" s="28">
        <f>IF($B14="","",IF(COUNTIF(BASE!$A:$A,PRODUTIVIDADE!CC$3)=0,"",SUMIFS(BASE!$P:$P,BASE!$A:$A,PRODUTIVIDADE!CC$3,BASE!$G:$G,PRODUTIVIDADE!$B14)))</f>
        <v>0</v>
      </c>
      <c r="CF14" s="28">
        <f>IF($B14="","",IF(COUNTIF(BASE!$A:$A,PRODUTIVIDADE!CC$3)=0,"",SUMIFS(BASE!$O:$O,BASE!$A:$A,PRODUTIVIDADE!CC$3,BASE!$G:$G,PRODUTIVIDADE!$B14)))</f>
        <v>0</v>
      </c>
      <c r="CG14" s="32">
        <f t="shared" si="29"/>
        <v>0</v>
      </c>
      <c r="CH14" s="32">
        <f t="shared" si="30"/>
        <v>0</v>
      </c>
      <c r="CI14" s="15">
        <f>IF($B14="","",IF(COUNTIF(BASE!$A:$A,PRODUTIVIDADE!CI$3)=0,"",SUMIFS(BASE!$M:$M,BASE!$A:$A,PRODUTIVIDADE!CI$3,BASE!$G:$G,PRODUTIVIDADE!$B14)))</f>
        <v>0</v>
      </c>
      <c r="CJ14" s="15">
        <f>IF($B14="","",IF(COUNTIF(BASE!$A:$A,PRODUTIVIDADE!CI$3)=0,"",SUMIFS(BASE!$N:$N,BASE!$A:$A,PRODUTIVIDADE!CI$3,BASE!$G:$G,PRODUTIVIDADE!$B14)))</f>
        <v>0</v>
      </c>
      <c r="CK14" s="18">
        <f>IF($B14="","",IF(COUNTIF(BASE!$A:$A,PRODUTIVIDADE!CI$3)=0,"",SUMIFS(BASE!$P:$P,BASE!$A:$A,PRODUTIVIDADE!CI$3,BASE!$G:$G,PRODUTIVIDADE!$B14)))</f>
        <v>0</v>
      </c>
      <c r="CL14" s="18">
        <f>IF($B14="","",IF(COUNTIF(BASE!$A:$A,PRODUTIVIDADE!CI$3)=0,"",SUMIFS(BASE!$O:$O,BASE!$A:$A,PRODUTIVIDADE!CI$3,BASE!$G:$G,PRODUTIVIDADE!$B14)))</f>
        <v>0</v>
      </c>
      <c r="CM14" s="32">
        <f t="shared" si="31"/>
        <v>0</v>
      </c>
      <c r="CN14" s="32">
        <f t="shared" si="32"/>
        <v>0</v>
      </c>
      <c r="CO14" s="33">
        <f>IF($B14="","",IF(COUNTIF(BASE!$A:$A,PRODUTIVIDADE!CO$3)=0,"",SUMIFS(BASE!$M:$M,BASE!$A:$A,PRODUTIVIDADE!CO$3,BASE!$G:$G,PRODUTIVIDADE!$B14)))</f>
        <v>0</v>
      </c>
      <c r="CP14" s="33">
        <f>IF($B14="","",IF(COUNTIF(BASE!$A:$A,PRODUTIVIDADE!CO$3)=0,"",SUMIFS(BASE!$N:$N,BASE!$A:$A,PRODUTIVIDADE!CO$3,BASE!$G:$G,PRODUTIVIDADE!$B14)))</f>
        <v>0</v>
      </c>
      <c r="CQ14" s="28">
        <f>IF($B14="","",IF(COUNTIF(BASE!$A:$A,PRODUTIVIDADE!CO$3)=0,"",SUMIFS(BASE!$P:$P,BASE!$A:$A,PRODUTIVIDADE!CO$3,BASE!$G:$G,PRODUTIVIDADE!$B14)))</f>
        <v>0</v>
      </c>
      <c r="CR14" s="28">
        <f>IF($B14="","",IF(COUNTIF(BASE!$A:$A,PRODUTIVIDADE!CO$3)=0,"",SUMIFS(BASE!$O:$O,BASE!$A:$A,PRODUTIVIDADE!CO$3,BASE!$G:$G,PRODUTIVIDADE!$B14)))</f>
        <v>0</v>
      </c>
      <c r="CS14" s="32">
        <f t="shared" si="33"/>
        <v>0</v>
      </c>
      <c r="CT14" s="32">
        <f t="shared" si="34"/>
        <v>0</v>
      </c>
      <c r="CU14" s="15">
        <f>IF($B14="","",IF(COUNTIF(BASE!$A:$A,PRODUTIVIDADE!CU$3)=0,"",SUMIFS(BASE!$M:$M,BASE!$A:$A,PRODUTIVIDADE!CU$3,BASE!$G:$G,PRODUTIVIDADE!$B14)))</f>
        <v>0</v>
      </c>
      <c r="CV14" s="15">
        <f>IF($B14="","",IF(COUNTIF(BASE!$A:$A,PRODUTIVIDADE!CU$3)=0,"",SUMIFS(BASE!$N:$N,BASE!$A:$A,PRODUTIVIDADE!CU$3,BASE!$G:$G,PRODUTIVIDADE!$B14)))</f>
        <v>0</v>
      </c>
      <c r="CW14" s="18">
        <f>IF($B14="","",IF(COUNTIF(BASE!$A:$A,PRODUTIVIDADE!CU$3)=0,"",SUMIFS(BASE!$P:$P,BASE!$A:$A,PRODUTIVIDADE!CU$3,BASE!$G:$G,PRODUTIVIDADE!$B14)))</f>
        <v>0</v>
      </c>
      <c r="CX14" s="18">
        <f>IF($B14="","",IF(COUNTIF(BASE!$A:$A,PRODUTIVIDADE!CU$3)=0,"",SUMIFS(BASE!$O:$O,BASE!$A:$A,PRODUTIVIDADE!CU$3,BASE!$G:$G,PRODUTIVIDADE!$B14)))</f>
        <v>0</v>
      </c>
      <c r="CY14" s="32">
        <f t="shared" si="35"/>
        <v>0</v>
      </c>
      <c r="CZ14" s="32">
        <f t="shared" si="36"/>
        <v>0</v>
      </c>
      <c r="DA14" s="33">
        <f>IF($B14="","",IF(COUNTIF(BASE!$A:$A,PRODUTIVIDADE!DA$3)=0,"",SUMIFS(BASE!$M:$M,BASE!$A:$A,PRODUTIVIDADE!DA$3,BASE!$G:$G,PRODUTIVIDADE!$B14)))</f>
        <v>0</v>
      </c>
      <c r="DB14" s="33">
        <f>IF($B14="","",IF(COUNTIF(BASE!$A:$A,PRODUTIVIDADE!DA$3)=0,"",SUMIFS(BASE!$N:$N,BASE!$A:$A,PRODUTIVIDADE!DA$3,BASE!$G:$G,PRODUTIVIDADE!$B14)))</f>
        <v>0</v>
      </c>
      <c r="DC14" s="28">
        <f>IF($B14="","",IF(COUNTIF(BASE!$A:$A,PRODUTIVIDADE!DA$3)=0,"",SUMIFS(BASE!$P:$P,BASE!$A:$A,PRODUTIVIDADE!DA$3,BASE!$G:$G,PRODUTIVIDADE!$B14)))</f>
        <v>0</v>
      </c>
      <c r="DD14" s="28">
        <f>IF($B14="","",IF(COUNTIF(BASE!$A:$A,PRODUTIVIDADE!DA$3)=0,"",SUMIFS(BASE!$O:$O,BASE!$A:$A,PRODUTIVIDADE!DA$3,BASE!$G:$G,PRODUTIVIDADE!$B14)))</f>
        <v>0</v>
      </c>
      <c r="DE14" s="32">
        <f t="shared" si="37"/>
        <v>0</v>
      </c>
      <c r="DF14" s="32">
        <f t="shared" si="38"/>
        <v>0</v>
      </c>
      <c r="DG14" s="15">
        <f>IF($B14="","",IF(COUNTIF(BASE!$A:$A,PRODUTIVIDADE!DG$3)=0,"",SUMIFS(BASE!$M:$M,BASE!$A:$A,PRODUTIVIDADE!DG$3,BASE!$G:$G,PRODUTIVIDADE!$B14)))</f>
        <v>0</v>
      </c>
      <c r="DH14" s="15">
        <f>IF($B14="","",IF(COUNTIF(BASE!$A:$A,PRODUTIVIDADE!DG$3)=0,"",SUMIFS(BASE!$N:$N,BASE!$A:$A,PRODUTIVIDADE!DG$3,BASE!$G:$G,PRODUTIVIDADE!$B14)))</f>
        <v>0</v>
      </c>
      <c r="DI14" s="18">
        <f>IF($B14="","",IF(COUNTIF(BASE!$A:$A,PRODUTIVIDADE!DG$3)=0,"",SUMIFS(BASE!$P:$P,BASE!$A:$A,PRODUTIVIDADE!DG$3,BASE!$G:$G,PRODUTIVIDADE!$B14)))</f>
        <v>0</v>
      </c>
      <c r="DJ14" s="18">
        <f>IF($B14="","",IF(COUNTIF(BASE!$A:$A,PRODUTIVIDADE!DG$3)=0,"",SUMIFS(BASE!$O:$O,BASE!$A:$A,PRODUTIVIDADE!DG$3,BASE!$G:$G,PRODUTIVIDADE!$B14)))</f>
        <v>0</v>
      </c>
      <c r="DK14" s="32">
        <f t="shared" si="39"/>
        <v>0</v>
      </c>
      <c r="DL14" s="32">
        <f t="shared" si="40"/>
        <v>0</v>
      </c>
      <c r="DM14" s="33">
        <f>IF($B14="","",IF(COUNTIF(BASE!$A:$A,PRODUTIVIDADE!DM$3)=0,"",SUMIFS(BASE!$M:$M,BASE!$A:$A,PRODUTIVIDADE!DM$3,BASE!$G:$G,PRODUTIVIDADE!$B14)))</f>
        <v>0</v>
      </c>
      <c r="DN14" s="33">
        <f>IF($B14="","",IF(COUNTIF(BASE!$A:$A,PRODUTIVIDADE!DM$3)=0,"",SUMIFS(BASE!$N:$N,BASE!$A:$A,PRODUTIVIDADE!DM$3,BASE!$G:$G,PRODUTIVIDADE!$B14)))</f>
        <v>0</v>
      </c>
      <c r="DO14" s="28">
        <f>IF($B14="","",IF(COUNTIF(BASE!$A:$A,PRODUTIVIDADE!DM$3)=0,"",SUMIFS(BASE!$P:$P,BASE!$A:$A,PRODUTIVIDADE!DM$3,BASE!$G:$G,PRODUTIVIDADE!$B14)))</f>
        <v>0</v>
      </c>
      <c r="DP14" s="28">
        <f>IF($B14="","",IF(COUNTIF(BASE!$A:$A,PRODUTIVIDADE!DM$3)=0,"",SUMIFS(BASE!$O:$O,BASE!$A:$A,PRODUTIVIDADE!DM$3,BASE!$G:$G,PRODUTIVIDADE!$B14)))</f>
        <v>0</v>
      </c>
      <c r="DQ14" s="32">
        <f t="shared" si="41"/>
        <v>0</v>
      </c>
      <c r="DR14" s="32">
        <f t="shared" si="42"/>
        <v>0</v>
      </c>
      <c r="DS14" s="15">
        <f>IF($B14="","",IF(COUNTIF(BASE!$A:$A,PRODUTIVIDADE!DS$3)=0,"",SUMIFS(BASE!$M:$M,BASE!$A:$A,PRODUTIVIDADE!DS$3,BASE!$G:$G,PRODUTIVIDADE!$B14)))</f>
        <v>0</v>
      </c>
      <c r="DT14" s="15">
        <f>IF($B14="","",IF(COUNTIF(BASE!$A:$A,PRODUTIVIDADE!DS$3)=0,"",SUMIFS(BASE!$N:$N,BASE!$A:$A,PRODUTIVIDADE!DS$3,BASE!$G:$G,PRODUTIVIDADE!$B14)))</f>
        <v>0</v>
      </c>
      <c r="DU14" s="18">
        <f>IF($B14="","",IF(COUNTIF(BASE!$A:$A,PRODUTIVIDADE!DS$3)=0,"",SUMIFS(BASE!$P:$P,BASE!$A:$A,PRODUTIVIDADE!DS$3,BASE!$G:$G,PRODUTIVIDADE!$B14)))</f>
        <v>0</v>
      </c>
      <c r="DV14" s="18">
        <f>IF($B14="","",IF(COUNTIF(BASE!$A:$A,PRODUTIVIDADE!DS$3)=0,"",SUMIFS(BASE!$O:$O,BASE!$A:$A,PRODUTIVIDADE!DS$3,BASE!$G:$G,PRODUTIVIDADE!$B14)))</f>
        <v>0</v>
      </c>
      <c r="DW14" s="32">
        <f t="shared" si="43"/>
        <v>0</v>
      </c>
      <c r="DX14" s="32">
        <f t="shared" si="44"/>
        <v>0</v>
      </c>
      <c r="DY14" s="33">
        <f>IF($B14="","",IF(COUNTIF(BASE!$A:$A,PRODUTIVIDADE!DY$3)=0,"",SUMIFS(BASE!$M:$M,BASE!$A:$A,PRODUTIVIDADE!DY$3,BASE!$G:$G,PRODUTIVIDADE!$B14)))</f>
        <v>0</v>
      </c>
      <c r="DZ14" s="33">
        <f>IF($B14="","",IF(COUNTIF(BASE!$A:$A,PRODUTIVIDADE!DY$3)=0,"",SUMIFS(BASE!$N:$N,BASE!$A:$A,PRODUTIVIDADE!DY$3,BASE!$G:$G,PRODUTIVIDADE!$B14)))</f>
        <v>0</v>
      </c>
      <c r="EA14" s="28">
        <f>IF($B14="","",IF(COUNTIF(BASE!$A:$A,PRODUTIVIDADE!DY$3)=0,"",SUMIFS(BASE!$P:$P,BASE!$A:$A,PRODUTIVIDADE!DY$3,BASE!$G:$G,PRODUTIVIDADE!$B14)))</f>
        <v>0</v>
      </c>
      <c r="EB14" s="28">
        <f>IF($B14="","",IF(COUNTIF(BASE!$A:$A,PRODUTIVIDADE!DY$3)=0,"",SUMIFS(BASE!$O:$O,BASE!$A:$A,PRODUTIVIDADE!DY$3,BASE!$G:$G,PRODUTIVIDADE!$B14)))</f>
        <v>0</v>
      </c>
      <c r="EC14" s="32">
        <f t="shared" si="45"/>
        <v>0</v>
      </c>
      <c r="ED14" s="32">
        <f t="shared" si="46"/>
        <v>0</v>
      </c>
      <c r="EE14" s="15">
        <f>IF($B14="","",IF(COUNTIF(BASE!$A:$A,PRODUTIVIDADE!EE$3)=0,"",SUMIFS(BASE!$M:$M,BASE!$A:$A,PRODUTIVIDADE!EE$3,BASE!$G:$G,PRODUTIVIDADE!$B14)))</f>
        <v>0</v>
      </c>
      <c r="EF14" s="15">
        <f>IF($B14="","",IF(COUNTIF(BASE!$A:$A,PRODUTIVIDADE!EE$3)=0,"",SUMIFS(BASE!$N:$N,BASE!$A:$A,PRODUTIVIDADE!EE$3,BASE!$G:$G,PRODUTIVIDADE!$B14)))</f>
        <v>0</v>
      </c>
      <c r="EG14" s="18">
        <f>IF($B14="","",IF(COUNTIF(BASE!$A:$A,PRODUTIVIDADE!EE$3)=0,"",SUMIFS(BASE!$P:$P,BASE!$A:$A,PRODUTIVIDADE!EE$3,BASE!$G:$G,PRODUTIVIDADE!$B14)))</f>
        <v>0</v>
      </c>
      <c r="EH14" s="18">
        <f>IF($B14="","",IF(COUNTIF(BASE!$A:$A,PRODUTIVIDADE!EE$3)=0,"",SUMIFS(BASE!$O:$O,BASE!$A:$A,PRODUTIVIDADE!EE$3,BASE!$G:$G,PRODUTIVIDADE!$B14)))</f>
        <v>0</v>
      </c>
      <c r="EI14" s="32">
        <f t="shared" si="47"/>
        <v>0</v>
      </c>
      <c r="EJ14" s="32">
        <f t="shared" si="48"/>
        <v>0</v>
      </c>
      <c r="EK14" s="33">
        <f>IF($B14="","",IF(COUNTIF(BASE!$A:$A,PRODUTIVIDADE!EK$3)=0,"",SUMIFS(BASE!$M:$M,BASE!$A:$A,PRODUTIVIDADE!EK$3,BASE!$G:$G,PRODUTIVIDADE!$B14)))</f>
        <v>0</v>
      </c>
      <c r="EL14" s="33">
        <f>IF($B14="","",IF(COUNTIF(BASE!$A:$A,PRODUTIVIDADE!EK$3)=0,"",SUMIFS(BASE!$N:$N,BASE!$A:$A,PRODUTIVIDADE!EK$3,BASE!$G:$G,PRODUTIVIDADE!$B14)))</f>
        <v>0</v>
      </c>
      <c r="EM14" s="28">
        <f>IF($B14="","",IF(COUNTIF(BASE!$A:$A,PRODUTIVIDADE!EK$3)=0,"",SUMIFS(BASE!$P:$P,BASE!$A:$A,PRODUTIVIDADE!EK$3,BASE!$G:$G,PRODUTIVIDADE!$B14)))</f>
        <v>0</v>
      </c>
      <c r="EN14" s="28">
        <f>IF($B14="","",IF(COUNTIF(BASE!$A:$A,PRODUTIVIDADE!EK$3)=0,"",SUMIFS(BASE!$O:$O,BASE!$A:$A,PRODUTIVIDADE!EK$3,BASE!$G:$G,PRODUTIVIDADE!$B14)))</f>
        <v>0</v>
      </c>
      <c r="EO14" s="32">
        <f t="shared" si="49"/>
        <v>0</v>
      </c>
      <c r="EP14" s="32">
        <f t="shared" si="50"/>
        <v>0</v>
      </c>
      <c r="EQ14" s="15">
        <f>IF($B14="","",IF(COUNTIF(BASE!$A:$A,PRODUTIVIDADE!EQ$3)=0,"",SUMIFS(BASE!$M:$M,BASE!$A:$A,PRODUTIVIDADE!EQ$3,BASE!$G:$G,PRODUTIVIDADE!$B14)))</f>
        <v>0</v>
      </c>
      <c r="ER14" s="15">
        <f>IF($B14="","",IF(COUNTIF(BASE!$A:$A,PRODUTIVIDADE!EQ$3)=0,"",SUMIFS(BASE!$N:$N,BASE!$A:$A,PRODUTIVIDADE!EQ$3,BASE!$G:$G,PRODUTIVIDADE!$B14)))</f>
        <v>0</v>
      </c>
      <c r="ES14" s="18">
        <f>IF($B14="","",IF(COUNTIF(BASE!$A:$A,PRODUTIVIDADE!EQ$3)=0,"",SUMIFS(BASE!$P:$P,BASE!$A:$A,PRODUTIVIDADE!EQ$3,BASE!$G:$G,PRODUTIVIDADE!$B14)))</f>
        <v>0</v>
      </c>
      <c r="ET14" s="18">
        <f>IF($B14="","",IF(COUNTIF(BASE!$A:$A,PRODUTIVIDADE!EQ$3)=0,"",SUMIFS(BASE!$O:$O,BASE!$A:$A,PRODUTIVIDADE!EQ$3,BASE!$G:$G,PRODUTIVIDADE!$B14)))</f>
        <v>0</v>
      </c>
      <c r="EU14" s="32">
        <f t="shared" si="51"/>
        <v>0</v>
      </c>
      <c r="EV14" s="32">
        <f t="shared" si="52"/>
        <v>0</v>
      </c>
      <c r="EW14" s="33">
        <f>IF($B14="","",IF(COUNTIF(BASE!$A:$A,PRODUTIVIDADE!EW$3)=0,"",SUMIFS(BASE!$M:$M,BASE!$A:$A,PRODUTIVIDADE!EW$3,BASE!$G:$G,PRODUTIVIDADE!$B14)))</f>
        <v>0</v>
      </c>
      <c r="EX14" s="33">
        <f>IF($B14="","",IF(COUNTIF(BASE!$A:$A,PRODUTIVIDADE!EW$3)=0,"",SUMIFS(BASE!$N:$N,BASE!$A:$A,PRODUTIVIDADE!EW$3,BASE!$G:$G,PRODUTIVIDADE!$B14)))</f>
        <v>0</v>
      </c>
      <c r="EY14" s="28">
        <f>IF($B14="","",IF(COUNTIF(BASE!$A:$A,PRODUTIVIDADE!EW$3)=0,"",SUMIFS(BASE!$P:$P,BASE!$A:$A,PRODUTIVIDADE!EW$3,BASE!$G:$G,PRODUTIVIDADE!$B14)))</f>
        <v>0</v>
      </c>
      <c r="EZ14" s="28">
        <f>IF($B14="","",IF(COUNTIF(BASE!$A:$A,PRODUTIVIDADE!EW$3)=0,"",SUMIFS(BASE!$O:$O,BASE!$A:$A,PRODUTIVIDADE!EW$3,BASE!$G:$G,PRODUTIVIDADE!$B14)))</f>
        <v>0</v>
      </c>
      <c r="FA14" s="32">
        <f t="shared" si="53"/>
        <v>0</v>
      </c>
      <c r="FB14" s="32">
        <f t="shared" si="54"/>
        <v>0</v>
      </c>
      <c r="FC14" s="15">
        <f>IF($B14="","",IF(COUNTIF(BASE!$A:$A,PRODUTIVIDADE!FC$3)=0,"",SUMIFS(BASE!$M:$M,BASE!$A:$A,PRODUTIVIDADE!FC$3,BASE!$G:$G,PRODUTIVIDADE!$B14)))</f>
        <v>0</v>
      </c>
      <c r="FD14" s="15">
        <f>IF($B14="","",IF(COUNTIF(BASE!$A:$A,PRODUTIVIDADE!FC$3)=0,"",SUMIFS(BASE!$N:$N,BASE!$A:$A,PRODUTIVIDADE!FC$3,BASE!$G:$G,PRODUTIVIDADE!$B14)))</f>
        <v>0</v>
      </c>
      <c r="FE14" s="18">
        <f>IF($B14="","",IF(COUNTIF(BASE!$A:$A,PRODUTIVIDADE!FC$3)=0,"",SUMIFS(BASE!$P:$P,BASE!$A:$A,PRODUTIVIDADE!FC$3,BASE!$G:$G,PRODUTIVIDADE!$B14)))</f>
        <v>0</v>
      </c>
      <c r="FF14" s="18">
        <f>IF($B14="","",IF(COUNTIF(BASE!$A:$A,PRODUTIVIDADE!FC$3)=0,"",SUMIFS(BASE!$O:$O,BASE!$A:$A,PRODUTIVIDADE!FC$3,BASE!$G:$G,PRODUTIVIDADE!$B14)))</f>
        <v>0</v>
      </c>
      <c r="FG14" s="32">
        <f t="shared" si="55"/>
        <v>0</v>
      </c>
      <c r="FH14" s="32">
        <f t="shared" si="56"/>
        <v>0</v>
      </c>
      <c r="FI14" s="33">
        <f>IF($B14="","",IF(COUNTIF(BASE!$A:$A,PRODUTIVIDADE!FI$3)=0,"",SUMIFS(BASE!$M:$M,BASE!$A:$A,PRODUTIVIDADE!FI$3,BASE!$G:$G,PRODUTIVIDADE!$B14)))</f>
        <v>0</v>
      </c>
      <c r="FJ14" s="33">
        <f>IF($B14="","",IF(COUNTIF(BASE!$A:$A,PRODUTIVIDADE!FI$3)=0,"",SUMIFS(BASE!$N:$N,BASE!$A:$A,PRODUTIVIDADE!FI$3,BASE!$G:$G,PRODUTIVIDADE!$B14)))</f>
        <v>0</v>
      </c>
      <c r="FK14" s="28">
        <f>IF($B14="","",IF(COUNTIF(BASE!$A:$A,PRODUTIVIDADE!FI$3)=0,"",SUMIFS(BASE!$P:$P,BASE!$A:$A,PRODUTIVIDADE!FI$3,BASE!$G:$G,PRODUTIVIDADE!$B14)))</f>
        <v>0</v>
      </c>
      <c r="FL14" s="28">
        <f>IF($B14="","",IF(COUNTIF(BASE!$A:$A,PRODUTIVIDADE!FI$3)=0,"",SUMIFS(BASE!$O:$O,BASE!$A:$A,PRODUTIVIDADE!FI$3,BASE!$G:$G,PRODUTIVIDADE!$B14)))</f>
        <v>0</v>
      </c>
      <c r="FM14" s="32">
        <f t="shared" si="57"/>
        <v>0</v>
      </c>
      <c r="FN14" s="32">
        <f t="shared" si="58"/>
        <v>0</v>
      </c>
      <c r="FO14" s="15">
        <f>IF($B14="","",IF(COUNTIF(BASE!$A:$A,PRODUTIVIDADE!FO$3)=0,"",SUMIFS(BASE!$M:$M,BASE!$A:$A,PRODUTIVIDADE!FO$3,BASE!$G:$G,PRODUTIVIDADE!$B14)))</f>
        <v>0</v>
      </c>
      <c r="FP14" s="15">
        <f>IF($B14="","",IF(COUNTIF(BASE!$A:$A,PRODUTIVIDADE!FO$3)=0,"",SUMIFS(BASE!$N:$N,BASE!$A:$A,PRODUTIVIDADE!FO$3,BASE!$G:$G,PRODUTIVIDADE!$B14)))</f>
        <v>0</v>
      </c>
      <c r="FQ14" s="18">
        <f>IF($B14="","",IF(COUNTIF(BASE!$A:$A,PRODUTIVIDADE!FO$3)=0,"",SUMIFS(BASE!$P:$P,BASE!$A:$A,PRODUTIVIDADE!FO$3,BASE!$G:$G,PRODUTIVIDADE!$B14)))</f>
        <v>0</v>
      </c>
      <c r="FR14" s="18">
        <f>IF($B14="","",IF(COUNTIF(BASE!$A:$A,PRODUTIVIDADE!FO$3)=0,"",SUMIFS(BASE!$O:$O,BASE!$A:$A,PRODUTIVIDADE!FO$3,BASE!$G:$G,PRODUTIVIDADE!$B14)))</f>
        <v>0</v>
      </c>
      <c r="FS14" s="32">
        <f t="shared" si="59"/>
        <v>0</v>
      </c>
      <c r="FT14" s="32">
        <f t="shared" si="60"/>
        <v>0</v>
      </c>
      <c r="FU14" s="33">
        <f>IF($B14="","",IF(COUNTIF(BASE!$A:$A,PRODUTIVIDADE!FU$3)=0,"",SUMIFS(BASE!$M:$M,BASE!$A:$A,PRODUTIVIDADE!FU$3,BASE!$G:$G,PRODUTIVIDADE!$B14)))</f>
        <v>0</v>
      </c>
      <c r="FV14" s="33">
        <f>IF($B14="","",IF(COUNTIF(BASE!$A:$A,PRODUTIVIDADE!FU$3)=0,"",SUMIFS(BASE!$N:$N,BASE!$A:$A,PRODUTIVIDADE!FU$3,BASE!$G:$G,PRODUTIVIDADE!$B14)))</f>
        <v>0</v>
      </c>
      <c r="FW14" s="28">
        <f>IF($B14="","",IF(COUNTIF(BASE!$A:$A,PRODUTIVIDADE!FU$3)=0,"",SUMIFS(BASE!$P:$P,BASE!$A:$A,PRODUTIVIDADE!FU$3,BASE!$G:$G,PRODUTIVIDADE!$B14)))</f>
        <v>0</v>
      </c>
      <c r="FX14" s="28">
        <f>IF($B14="","",IF(COUNTIF(BASE!$A:$A,PRODUTIVIDADE!FU$3)=0,"",SUMIFS(BASE!$O:$O,BASE!$A:$A,PRODUTIVIDADE!FU$3,BASE!$G:$G,PRODUTIVIDADE!$B14)))</f>
        <v>0</v>
      </c>
      <c r="FY14" s="32">
        <f t="shared" si="61"/>
        <v>0</v>
      </c>
      <c r="FZ14" s="32">
        <f t="shared" si="62"/>
        <v>0</v>
      </c>
      <c r="GA14" s="15">
        <f>IF($B14="","",IF(COUNTIF(BASE!$A:$A,PRODUTIVIDADE!GA$3)=0,"",SUMIFS(BASE!$M:$M,BASE!$A:$A,PRODUTIVIDADE!GA$3,BASE!$G:$G,PRODUTIVIDADE!$B14)))</f>
        <v>0</v>
      </c>
      <c r="GB14" s="15">
        <f>IF($B14="","",IF(COUNTIF(BASE!$A:$A,PRODUTIVIDADE!GA$3)=0,"",SUMIFS(BASE!$N:$N,BASE!$A:$A,PRODUTIVIDADE!GA$3,BASE!$G:$G,PRODUTIVIDADE!$B14)))</f>
        <v>0</v>
      </c>
      <c r="GC14" s="18">
        <f>IF($B14="","",IF(COUNTIF(BASE!$A:$A,PRODUTIVIDADE!GA$3)=0,"",SUMIFS(BASE!$P:$P,BASE!$A:$A,PRODUTIVIDADE!GA$3,BASE!$G:$G,PRODUTIVIDADE!$B14)))</f>
        <v>0</v>
      </c>
      <c r="GD14" s="18">
        <f>IF($B14="","",IF(COUNTIF(BASE!$A:$A,PRODUTIVIDADE!GA$3)=0,"",SUMIFS(BASE!$O:$O,BASE!$A:$A,PRODUTIVIDADE!GA$3,BASE!$G:$G,PRODUTIVIDADE!$B14)))</f>
        <v>0</v>
      </c>
      <c r="GE14" s="32">
        <f t="shared" si="63"/>
        <v>0</v>
      </c>
      <c r="GF14" s="32">
        <f t="shared" si="64"/>
        <v>0</v>
      </c>
      <c r="GG14" s="33">
        <f>IF($B14="","",IF(COUNTIF(BASE!$A:$A,PRODUTIVIDADE!GG$3)=0,"",SUMIFS(BASE!$M:$M,BASE!$A:$A,PRODUTIVIDADE!GG$3,BASE!$G:$G,PRODUTIVIDADE!$B14)))</f>
        <v>0</v>
      </c>
      <c r="GH14" s="33">
        <f>IF($B14="","",IF(COUNTIF(BASE!$A:$A,PRODUTIVIDADE!GG$3)=0,"",SUMIFS(BASE!$N:$N,BASE!$A:$A,PRODUTIVIDADE!GG$3,BASE!$G:$G,PRODUTIVIDADE!$B14)))</f>
        <v>0</v>
      </c>
      <c r="GI14" s="28">
        <f>IF($B14="","",IF(COUNTIF(BASE!$A:$A,PRODUTIVIDADE!GG$3)=0,"",SUMIFS(BASE!$P:$P,BASE!$A:$A,PRODUTIVIDADE!GG$3,BASE!$G:$G,PRODUTIVIDADE!$B14)))</f>
        <v>0</v>
      </c>
      <c r="GJ14" s="28">
        <f>IF($B14="","",IF(COUNTIF(BASE!$A:$A,PRODUTIVIDADE!GG$3)=0,"",SUMIFS(BASE!$O:$O,BASE!$A:$A,PRODUTIVIDADE!GG$3,BASE!$G:$G,PRODUTIVIDADE!$B14)))</f>
        <v>0</v>
      </c>
      <c r="GK14" s="32">
        <f t="shared" si="65"/>
        <v>0</v>
      </c>
      <c r="GL14" s="32">
        <f t="shared" si="66"/>
        <v>0</v>
      </c>
      <c r="GM14" s="15">
        <f>IF($B14="","",IF(COUNTIF(BASE!$A:$A,PRODUTIVIDADE!GM$3)=0,"",SUMIFS(BASE!$M:$M,BASE!$A:$A,PRODUTIVIDADE!GM$3,BASE!$G:$G,PRODUTIVIDADE!$B14)))</f>
        <v>0</v>
      </c>
      <c r="GN14" s="15">
        <f>IF($B14="","",IF(COUNTIF(BASE!$A:$A,PRODUTIVIDADE!GM$3)=0,"",SUMIFS(BASE!$N:$N,BASE!$A:$A,PRODUTIVIDADE!GM$3,BASE!$G:$G,PRODUTIVIDADE!$B14)))</f>
        <v>0</v>
      </c>
      <c r="GO14" s="18">
        <f>IF($B14="","",IF(COUNTIF(BASE!$A:$A,PRODUTIVIDADE!GM$3)=0,"",SUMIFS(BASE!$P:$P,BASE!$A:$A,PRODUTIVIDADE!GM$3,BASE!$G:$G,PRODUTIVIDADE!$B14)))</f>
        <v>0</v>
      </c>
      <c r="GP14" s="18">
        <f>IF($B14="","",IF(COUNTIF(BASE!$A:$A,PRODUTIVIDADE!GM$3)=0,"",SUMIFS(BASE!$O:$O,BASE!$A:$A,PRODUTIVIDADE!GM$3,BASE!$G:$G,PRODUTIVIDADE!$B14)))</f>
        <v>0</v>
      </c>
      <c r="GQ14" s="32">
        <f t="shared" si="67"/>
        <v>0</v>
      </c>
      <c r="GR14" s="32">
        <f t="shared" si="68"/>
        <v>0</v>
      </c>
    </row>
    <row r="15" spans="2:200" s="8" customFormat="1" x14ac:dyDescent="0.25">
      <c r="B15" s="50">
        <v>91177</v>
      </c>
      <c r="C15" s="16" t="str">
        <f>IF($B15="","",VLOOKUP($B15,EQUIPE!$B:$E,2,0))</f>
        <v>GUILHERME SANCHES DE ARAÚJO</v>
      </c>
      <c r="D15" s="16" t="str">
        <f>IF($B15="","",VLOOKUP($B15,EQUIPE!$B:$F,5,0))</f>
        <v>ULTRAGAZ FRONT</v>
      </c>
      <c r="E15" s="18">
        <f>IF($B15="","",VLOOKUP($B15,EQUIPE!$B:$E,3,0))</f>
        <v>0.26388888888888884</v>
      </c>
      <c r="F15" s="16" t="str">
        <f>IF($B15="","",VLOOKUP($B15,EQUIPE!$B:$E,4,0))</f>
        <v>ADRIANA VERCOSA BARROS CEZANHOQUE</v>
      </c>
      <c r="H15" s="22">
        <f t="shared" si="0"/>
        <v>1363</v>
      </c>
      <c r="I15" s="22">
        <f t="shared" si="0"/>
        <v>2</v>
      </c>
      <c r="J15" s="18">
        <f t="shared" si="3"/>
        <v>1.7936078503301544E-3</v>
      </c>
      <c r="K15" s="18">
        <f t="shared" si="4"/>
        <v>1.7361111111111111E-5</v>
      </c>
      <c r="L15" s="32">
        <f t="shared" si="5"/>
        <v>2.4446875000000006</v>
      </c>
      <c r="M15" s="32">
        <f t="shared" si="6"/>
        <v>3.4722222222222222E-5</v>
      </c>
      <c r="O15" s="15">
        <f>IF($B15="","",IF(COUNTIF(BASE!$A:$A,PRODUTIVIDADE!O$3)=0,"",SUMIFS(BASE!$M:$M,BASE!$A:$A,PRODUTIVIDADE!O$3,BASE!$G:$G,PRODUTIVIDADE!$B15)))</f>
        <v>73</v>
      </c>
      <c r="P15" s="15">
        <f>IF($B15="","",IF(COUNTIF(BASE!$A:$A,PRODUTIVIDADE!O$3)=0,"",SUMIFS(BASE!$N:$N,BASE!$A:$A,PRODUTIVIDADE!O$3,BASE!$G:$G,PRODUTIVIDADE!$B15)))</f>
        <v>0</v>
      </c>
      <c r="Q15" s="18">
        <f>IF($B15="","",IF(COUNTIF(BASE!$A:$A,PRODUTIVIDADE!O$3)=0,"",SUMIFS(BASE!$P:$P,BASE!$A:$A,PRODUTIVIDADE!O$3,BASE!$G:$G,PRODUTIVIDADE!$B15)))</f>
        <v>1.5046296296296294E-3</v>
      </c>
      <c r="R15" s="18">
        <f>IF($B15="","",IF(COUNTIF(BASE!$A:$A,PRODUTIVIDADE!O$3)=0,"",SUMIFS(BASE!$O:$O,BASE!$A:$A,PRODUTIVIDADE!O$3,BASE!$G:$G,PRODUTIVIDADE!$B15)))</f>
        <v>0</v>
      </c>
      <c r="S15" s="32">
        <f t="shared" si="7"/>
        <v>0.10983796296296294</v>
      </c>
      <c r="T15" s="32">
        <f t="shared" si="8"/>
        <v>0</v>
      </c>
      <c r="U15" s="33">
        <f>IF($B15="","",IF(COUNTIF(BASE!$A:$A,PRODUTIVIDADE!U$3)=0,"",SUMIFS(BASE!$M:$M,BASE!$A:$A,PRODUTIVIDADE!U$3,BASE!$G:$G,PRODUTIVIDADE!$B15)))</f>
        <v>60</v>
      </c>
      <c r="V15" s="33">
        <f>IF($B15="","",IF(COUNTIF(BASE!$A:$A,PRODUTIVIDADE!U$3)=0,"",SUMIFS(BASE!$N:$N,BASE!$A:$A,PRODUTIVIDADE!U$3,BASE!$G:$G,PRODUTIVIDADE!$B15)))</f>
        <v>0</v>
      </c>
      <c r="W15" s="28">
        <f>IF($B15="","",IF(COUNTIF(BASE!$A:$A,PRODUTIVIDADE!U$3)=0,"",SUMIFS(BASE!$P:$P,BASE!$A:$A,PRODUTIVIDADE!U$3,BASE!$G:$G,PRODUTIVIDADE!$B15)))</f>
        <v>2.488425925925926E-3</v>
      </c>
      <c r="X15" s="28">
        <f>IF($B15="","",IF(COUNTIF(BASE!$A:$A,PRODUTIVIDADE!U$3)=0,"",SUMIFS(BASE!$O:$O,BASE!$A:$A,PRODUTIVIDADE!U$3,BASE!$G:$G,PRODUTIVIDADE!$B15)))</f>
        <v>0</v>
      </c>
      <c r="Y15" s="32">
        <f t="shared" si="9"/>
        <v>0.14930555555555555</v>
      </c>
      <c r="Z15" s="32">
        <f t="shared" si="10"/>
        <v>0</v>
      </c>
      <c r="AA15" s="15">
        <f>IF($B15="","",IF(COUNTIF(BASE!$A:$A,PRODUTIVIDADE!AA$3)=0,"",SUMIFS(BASE!$M:$M,BASE!$A:$A,PRODUTIVIDADE!AA$3,BASE!$G:$G,PRODUTIVIDADE!$B15)))</f>
        <v>65</v>
      </c>
      <c r="AB15" s="15">
        <f>IF($B15="","",IF(COUNTIF(BASE!$A:$A,PRODUTIVIDADE!AA$3)=0,"",SUMIFS(BASE!$N:$N,BASE!$A:$A,PRODUTIVIDADE!AA$3,BASE!$G:$G,PRODUTIVIDADE!$B15)))</f>
        <v>0</v>
      </c>
      <c r="AC15" s="18">
        <f>IF($B15="","",IF(COUNTIF(BASE!$A:$A,PRODUTIVIDADE!AA$3)=0,"",SUMIFS(BASE!$P:$P,BASE!$A:$A,PRODUTIVIDADE!AA$3,BASE!$G:$G,PRODUTIVIDADE!$B15)))</f>
        <v>1.7476851851851852E-3</v>
      </c>
      <c r="AD15" s="18">
        <f>IF($B15="","",IF(COUNTIF(BASE!$A:$A,PRODUTIVIDADE!AA$3)=0,"",SUMIFS(BASE!$O:$O,BASE!$A:$A,PRODUTIVIDADE!AA$3,BASE!$G:$G,PRODUTIVIDADE!$B15)))</f>
        <v>0</v>
      </c>
      <c r="AE15" s="32">
        <f t="shared" si="11"/>
        <v>0.11359953703703704</v>
      </c>
      <c r="AF15" s="32">
        <f t="shared" si="12"/>
        <v>0</v>
      </c>
      <c r="AG15" s="33">
        <f>IF($B15="","",IF(COUNTIF(BASE!$A:$A,PRODUTIVIDADE!AG$3)=0,"",SUMIFS(BASE!$M:$M,BASE!$A:$A,PRODUTIVIDADE!AG$3,BASE!$G:$G,PRODUTIVIDADE!$B15)))</f>
        <v>11</v>
      </c>
      <c r="AH15" s="33">
        <f>IF($B15="","",IF(COUNTIF(BASE!$A:$A,PRODUTIVIDADE!AG$3)=0,"",SUMIFS(BASE!$N:$N,BASE!$A:$A,PRODUTIVIDADE!AG$3,BASE!$G:$G,PRODUTIVIDADE!$B15)))</f>
        <v>0</v>
      </c>
      <c r="AI15" s="28">
        <f>IF($B15="","",IF(COUNTIF(BASE!$A:$A,PRODUTIVIDADE!AG$3)=0,"",SUMIFS(BASE!$P:$P,BASE!$A:$A,PRODUTIVIDADE!AG$3,BASE!$G:$G,PRODUTIVIDADE!$B15)))</f>
        <v>1.4467592592592594E-3</v>
      </c>
      <c r="AJ15" s="28">
        <f>IF($B15="","",IF(COUNTIF(BASE!$A:$A,PRODUTIVIDADE!AG$3)=0,"",SUMIFS(BASE!$O:$O,BASE!$A:$A,PRODUTIVIDADE!AG$3,BASE!$G:$G,PRODUTIVIDADE!$B15)))</f>
        <v>0</v>
      </c>
      <c r="AK15" s="32">
        <f t="shared" si="13"/>
        <v>1.5914351851851853E-2</v>
      </c>
      <c r="AL15" s="32">
        <f t="shared" si="14"/>
        <v>0</v>
      </c>
      <c r="AM15" s="15">
        <f>IF($B15="","",IF(COUNTIF(BASE!$A:$A,PRODUTIVIDADE!AM$3)=0,"",SUMIFS(BASE!$M:$M,BASE!$A:$A,PRODUTIVIDADE!AM$3,BASE!$G:$G,PRODUTIVIDADE!$B15)))</f>
        <v>0</v>
      </c>
      <c r="AN15" s="15">
        <f>IF($B15="","",IF(COUNTIF(BASE!$A:$A,PRODUTIVIDADE!AM$3)=0,"",SUMIFS(BASE!$N:$N,BASE!$A:$A,PRODUTIVIDADE!AM$3,BASE!$G:$G,PRODUTIVIDADE!$B15)))</f>
        <v>0</v>
      </c>
      <c r="AO15" s="18">
        <f>IF($B15="","",IF(COUNTIF(BASE!$A:$A,PRODUTIVIDADE!AM$3)=0,"",SUMIFS(BASE!$P:$P,BASE!$A:$A,PRODUTIVIDADE!AM$3,BASE!$G:$G,PRODUTIVIDADE!$B15)))</f>
        <v>0</v>
      </c>
      <c r="AP15" s="18">
        <f>IF($B15="","",IF(COUNTIF(BASE!$A:$A,PRODUTIVIDADE!AM$3)=0,"",SUMIFS(BASE!$O:$O,BASE!$A:$A,PRODUTIVIDADE!AM$3,BASE!$G:$G,PRODUTIVIDADE!$B15)))</f>
        <v>0</v>
      </c>
      <c r="AQ15" s="32">
        <f t="shared" si="15"/>
        <v>0</v>
      </c>
      <c r="AR15" s="32">
        <f t="shared" si="16"/>
        <v>0</v>
      </c>
      <c r="AS15" s="33">
        <f>IF($B15="","",IF(COUNTIF(BASE!$A:$A,PRODUTIVIDADE!AS$3)=0,"",SUMIFS(BASE!$M:$M,BASE!$A:$A,PRODUTIVIDADE!AS$3,BASE!$G:$G,PRODUTIVIDADE!$B15)))</f>
        <v>60</v>
      </c>
      <c r="AT15" s="33">
        <f>IF($B15="","",IF(COUNTIF(BASE!$A:$A,PRODUTIVIDADE!AS$3)=0,"",SUMIFS(BASE!$N:$N,BASE!$A:$A,PRODUTIVIDADE!AS$3,BASE!$G:$G,PRODUTIVIDADE!$B15)))</f>
        <v>0</v>
      </c>
      <c r="AU15" s="28">
        <f>IF($B15="","",IF(COUNTIF(BASE!$A:$A,PRODUTIVIDADE!AS$3)=0,"",SUMIFS(BASE!$P:$P,BASE!$A:$A,PRODUTIVIDADE!AS$3,BASE!$G:$G,PRODUTIVIDADE!$B15)))</f>
        <v>2.1643518518518518E-3</v>
      </c>
      <c r="AV15" s="28">
        <f>IF($B15="","",IF(COUNTIF(BASE!$A:$A,PRODUTIVIDADE!AS$3)=0,"",SUMIFS(BASE!$O:$O,BASE!$A:$A,PRODUTIVIDADE!AS$3,BASE!$G:$G,PRODUTIVIDADE!$B15)))</f>
        <v>0</v>
      </c>
      <c r="AW15" s="32">
        <f t="shared" si="17"/>
        <v>0.12986111111111109</v>
      </c>
      <c r="AX15" s="32">
        <f t="shared" si="18"/>
        <v>0</v>
      </c>
      <c r="AY15" s="15">
        <f>IF($B15="","",IF(COUNTIF(BASE!$A:$A,PRODUTIVIDADE!AY$3)=0,"",SUMIFS(BASE!$M:$M,BASE!$A:$A,PRODUTIVIDADE!AY$3,BASE!$G:$G,PRODUTIVIDADE!$B15)))</f>
        <v>0</v>
      </c>
      <c r="AZ15" s="15">
        <f>IF($B15="","",IF(COUNTIF(BASE!$A:$A,PRODUTIVIDADE!AY$3)=0,"",SUMIFS(BASE!$N:$N,BASE!$A:$A,PRODUTIVIDADE!AY$3,BASE!$G:$G,PRODUTIVIDADE!$B15)))</f>
        <v>0</v>
      </c>
      <c r="BA15" s="18">
        <f>IF($B15="","",IF(COUNTIF(BASE!$A:$A,PRODUTIVIDADE!AY$3)=0,"",SUMIFS(BASE!$P:$P,BASE!$A:$A,PRODUTIVIDADE!AY$3,BASE!$G:$G,PRODUTIVIDADE!$B15)))</f>
        <v>0</v>
      </c>
      <c r="BB15" s="18">
        <f>IF($B15="","",IF(COUNTIF(BASE!$A:$A,PRODUTIVIDADE!AY$3)=0,"",SUMIFS(BASE!$O:$O,BASE!$A:$A,PRODUTIVIDADE!AY$3,BASE!$G:$G,PRODUTIVIDADE!$B15)))</f>
        <v>0</v>
      </c>
      <c r="BC15" s="32">
        <f t="shared" si="19"/>
        <v>0</v>
      </c>
      <c r="BD15" s="32">
        <f t="shared" si="20"/>
        <v>0</v>
      </c>
      <c r="BE15" s="33">
        <f>IF($B15="","",IF(COUNTIF(BASE!$A:$A,PRODUTIVIDADE!BE$3)=0,"",SUMIFS(BASE!$M:$M,BASE!$A:$A,PRODUTIVIDADE!BE$3,BASE!$G:$G,PRODUTIVIDADE!$B15)))</f>
        <v>0</v>
      </c>
      <c r="BF15" s="33">
        <f>IF($B15="","",IF(COUNTIF(BASE!$A:$A,PRODUTIVIDADE!BE$3)=0,"",SUMIFS(BASE!$N:$N,BASE!$A:$A,PRODUTIVIDADE!BE$3,BASE!$G:$G,PRODUTIVIDADE!$B15)))</f>
        <v>0</v>
      </c>
      <c r="BG15" s="28">
        <f>IF($B15="","",IF(COUNTIF(BASE!$A:$A,PRODUTIVIDADE!BE$3)=0,"",SUMIFS(BASE!$P:$P,BASE!$A:$A,PRODUTIVIDADE!BE$3,BASE!$G:$G,PRODUTIVIDADE!$B15)))</f>
        <v>0</v>
      </c>
      <c r="BH15" s="28">
        <f>IF($B15="","",IF(COUNTIF(BASE!$A:$A,PRODUTIVIDADE!BE$3)=0,"",SUMIFS(BASE!$O:$O,BASE!$A:$A,PRODUTIVIDADE!BE$3,BASE!$G:$G,PRODUTIVIDADE!$B15)))</f>
        <v>0</v>
      </c>
      <c r="BI15" s="32">
        <f t="shared" si="21"/>
        <v>0</v>
      </c>
      <c r="BJ15" s="32">
        <f t="shared" si="22"/>
        <v>0</v>
      </c>
      <c r="BK15" s="15">
        <f>IF($B15="","",IF(COUNTIF(BASE!$A:$A,PRODUTIVIDADE!BK$3)=0,"",SUMIFS(BASE!$M:$M,BASE!$A:$A,PRODUTIVIDADE!BK$3,BASE!$G:$G,PRODUTIVIDADE!$B15)))</f>
        <v>72</v>
      </c>
      <c r="BL15" s="15">
        <f>IF($B15="","",IF(COUNTIF(BASE!$A:$A,PRODUTIVIDADE!BK$3)=0,"",SUMIFS(BASE!$N:$N,BASE!$A:$A,PRODUTIVIDADE!BK$3,BASE!$G:$G,PRODUTIVIDADE!$B15)))</f>
        <v>0</v>
      </c>
      <c r="BM15" s="18">
        <f>IF($B15="","",IF(COUNTIF(BASE!$A:$A,PRODUTIVIDADE!BK$3)=0,"",SUMIFS(BASE!$P:$P,BASE!$A:$A,PRODUTIVIDADE!BK$3,BASE!$G:$G,PRODUTIVIDADE!$B15)))</f>
        <v>1.8981481481481482E-3</v>
      </c>
      <c r="BN15" s="18">
        <f>IF($B15="","",IF(COUNTIF(BASE!$A:$A,PRODUTIVIDADE!BK$3)=0,"",SUMIFS(BASE!$O:$O,BASE!$A:$A,PRODUTIVIDADE!BK$3,BASE!$G:$G,PRODUTIVIDADE!$B15)))</f>
        <v>0</v>
      </c>
      <c r="BO15" s="32">
        <f t="shared" si="23"/>
        <v>0.13666666666666666</v>
      </c>
      <c r="BP15" s="32">
        <f t="shared" si="24"/>
        <v>0</v>
      </c>
      <c r="BQ15" s="33">
        <f>IF($B15="","",IF(COUNTIF(BASE!$A:$A,PRODUTIVIDADE!BQ$3)=0,"",SUMIFS(BASE!$M:$M,BASE!$A:$A,PRODUTIVIDADE!BQ$3,BASE!$G:$G,PRODUTIVIDADE!$B15)))</f>
        <v>61</v>
      </c>
      <c r="BR15" s="33">
        <f>IF($B15="","",IF(COUNTIF(BASE!$A:$A,PRODUTIVIDADE!BQ$3)=0,"",SUMIFS(BASE!$N:$N,BASE!$A:$A,PRODUTIVIDADE!BQ$3,BASE!$G:$G,PRODUTIVIDADE!$B15)))</f>
        <v>0</v>
      </c>
      <c r="BS15" s="28">
        <f>IF($B15="","",IF(COUNTIF(BASE!$A:$A,PRODUTIVIDADE!BQ$3)=0,"",SUMIFS(BASE!$P:$P,BASE!$A:$A,PRODUTIVIDADE!BQ$3,BASE!$G:$G,PRODUTIVIDADE!$B15)))</f>
        <v>2.0601851851851853E-3</v>
      </c>
      <c r="BT15" s="28">
        <f>IF($B15="","",IF(COUNTIF(BASE!$A:$A,PRODUTIVIDADE!BQ$3)=0,"",SUMIFS(BASE!$O:$O,BASE!$A:$A,PRODUTIVIDADE!BQ$3,BASE!$G:$G,PRODUTIVIDADE!$B15)))</f>
        <v>0</v>
      </c>
      <c r="BU15" s="32">
        <f t="shared" si="25"/>
        <v>0.12567129629629631</v>
      </c>
      <c r="BV15" s="32">
        <f t="shared" si="26"/>
        <v>0</v>
      </c>
      <c r="BW15" s="15">
        <f>IF($B15="","",IF(COUNTIF(BASE!$A:$A,PRODUTIVIDADE!BW$3)=0,"",SUMIFS(BASE!$M:$M,BASE!$A:$A,PRODUTIVIDADE!BW$3,BASE!$G:$G,PRODUTIVIDADE!$B15)))</f>
        <v>46</v>
      </c>
      <c r="BX15" s="15">
        <f>IF($B15="","",IF(COUNTIF(BASE!$A:$A,PRODUTIVIDADE!BW$3)=0,"",SUMIFS(BASE!$N:$N,BASE!$A:$A,PRODUTIVIDADE!BW$3,BASE!$G:$G,PRODUTIVIDADE!$B15)))</f>
        <v>0</v>
      </c>
      <c r="BY15" s="18">
        <f>IF($B15="","",IF(COUNTIF(BASE!$A:$A,PRODUTIVIDADE!BW$3)=0,"",SUMIFS(BASE!$P:$P,BASE!$A:$A,PRODUTIVIDADE!BW$3,BASE!$G:$G,PRODUTIVIDADE!$B15)))</f>
        <v>1.8287037037037037E-3</v>
      </c>
      <c r="BZ15" s="18">
        <f>IF($B15="","",IF(COUNTIF(BASE!$A:$A,PRODUTIVIDADE!BW$3)=0,"",SUMIFS(BASE!$O:$O,BASE!$A:$A,PRODUTIVIDADE!BW$3,BASE!$G:$G,PRODUTIVIDADE!$B15)))</f>
        <v>0</v>
      </c>
      <c r="CA15" s="32">
        <f t="shared" si="27"/>
        <v>8.4120370370370373E-2</v>
      </c>
      <c r="CB15" s="32">
        <f t="shared" si="28"/>
        <v>0</v>
      </c>
      <c r="CC15" s="33">
        <f>IF($B15="","",IF(COUNTIF(BASE!$A:$A,PRODUTIVIDADE!CC$3)=0,"",SUMIFS(BASE!$M:$M,BASE!$A:$A,PRODUTIVIDADE!CC$3,BASE!$G:$G,PRODUTIVIDADE!$B15)))</f>
        <v>65</v>
      </c>
      <c r="CD15" s="33">
        <f>IF($B15="","",IF(COUNTIF(BASE!$A:$A,PRODUTIVIDADE!CC$3)=0,"",SUMIFS(BASE!$N:$N,BASE!$A:$A,PRODUTIVIDADE!CC$3,BASE!$G:$G,PRODUTIVIDADE!$B15)))</f>
        <v>0</v>
      </c>
      <c r="CE15" s="28">
        <f>IF($B15="","",IF(COUNTIF(BASE!$A:$A,PRODUTIVIDADE!CC$3)=0,"",SUMIFS(BASE!$P:$P,BASE!$A:$A,PRODUTIVIDADE!CC$3,BASE!$G:$G,PRODUTIVIDADE!$B15)))</f>
        <v>1.8518518518518517E-3</v>
      </c>
      <c r="CF15" s="28">
        <f>IF($B15="","",IF(COUNTIF(BASE!$A:$A,PRODUTIVIDADE!CC$3)=0,"",SUMIFS(BASE!$O:$O,BASE!$A:$A,PRODUTIVIDADE!CC$3,BASE!$G:$G,PRODUTIVIDADE!$B15)))</f>
        <v>0</v>
      </c>
      <c r="CG15" s="32">
        <f t="shared" si="29"/>
        <v>0.12037037037037036</v>
      </c>
      <c r="CH15" s="32">
        <f t="shared" si="30"/>
        <v>0</v>
      </c>
      <c r="CI15" s="15">
        <f>IF($B15="","",IF(COUNTIF(BASE!$A:$A,PRODUTIVIDADE!CI$3)=0,"",SUMIFS(BASE!$M:$M,BASE!$A:$A,PRODUTIVIDADE!CI$3,BASE!$G:$G,PRODUTIVIDADE!$B15)))</f>
        <v>62</v>
      </c>
      <c r="CJ15" s="15">
        <f>IF($B15="","",IF(COUNTIF(BASE!$A:$A,PRODUTIVIDADE!CI$3)=0,"",SUMIFS(BASE!$N:$N,BASE!$A:$A,PRODUTIVIDADE!CI$3,BASE!$G:$G,PRODUTIVIDADE!$B15)))</f>
        <v>0</v>
      </c>
      <c r="CK15" s="18">
        <f>IF($B15="","",IF(COUNTIF(BASE!$A:$A,PRODUTIVIDADE!CI$3)=0,"",SUMIFS(BASE!$P:$P,BASE!$A:$A,PRODUTIVIDADE!CI$3,BASE!$G:$G,PRODUTIVIDADE!$B15)))</f>
        <v>2.0023148148148148E-3</v>
      </c>
      <c r="CL15" s="18">
        <f>IF($B15="","",IF(COUNTIF(BASE!$A:$A,PRODUTIVIDADE!CI$3)=0,"",SUMIFS(BASE!$O:$O,BASE!$A:$A,PRODUTIVIDADE!CI$3,BASE!$G:$G,PRODUTIVIDADE!$B15)))</f>
        <v>0</v>
      </c>
      <c r="CM15" s="32">
        <f t="shared" si="31"/>
        <v>0.12414351851851851</v>
      </c>
      <c r="CN15" s="32">
        <f t="shared" si="32"/>
        <v>0</v>
      </c>
      <c r="CO15" s="33">
        <f>IF($B15="","",IF(COUNTIF(BASE!$A:$A,PRODUTIVIDADE!CO$3)=0,"",SUMIFS(BASE!$M:$M,BASE!$A:$A,PRODUTIVIDADE!CO$3,BASE!$G:$G,PRODUTIVIDADE!$B15)))</f>
        <v>0</v>
      </c>
      <c r="CP15" s="33">
        <f>IF($B15="","",IF(COUNTIF(BASE!$A:$A,PRODUTIVIDADE!CO$3)=0,"",SUMIFS(BASE!$N:$N,BASE!$A:$A,PRODUTIVIDADE!CO$3,BASE!$G:$G,PRODUTIVIDADE!$B15)))</f>
        <v>0</v>
      </c>
      <c r="CQ15" s="28">
        <f>IF($B15="","",IF(COUNTIF(BASE!$A:$A,PRODUTIVIDADE!CO$3)=0,"",SUMIFS(BASE!$P:$P,BASE!$A:$A,PRODUTIVIDADE!CO$3,BASE!$G:$G,PRODUTIVIDADE!$B15)))</f>
        <v>0</v>
      </c>
      <c r="CR15" s="28">
        <f>IF($B15="","",IF(COUNTIF(BASE!$A:$A,PRODUTIVIDADE!CO$3)=0,"",SUMIFS(BASE!$O:$O,BASE!$A:$A,PRODUTIVIDADE!CO$3,BASE!$G:$G,PRODUTIVIDADE!$B15)))</f>
        <v>0</v>
      </c>
      <c r="CS15" s="32">
        <f t="shared" si="33"/>
        <v>0</v>
      </c>
      <c r="CT15" s="32">
        <f t="shared" si="34"/>
        <v>0</v>
      </c>
      <c r="CU15" s="15">
        <f>IF($B15="","",IF(COUNTIF(BASE!$A:$A,PRODUTIVIDADE!CU$3)=0,"",SUMIFS(BASE!$M:$M,BASE!$A:$A,PRODUTIVIDADE!CU$3,BASE!$G:$G,PRODUTIVIDADE!$B15)))</f>
        <v>0</v>
      </c>
      <c r="CV15" s="15">
        <f>IF($B15="","",IF(COUNTIF(BASE!$A:$A,PRODUTIVIDADE!CU$3)=0,"",SUMIFS(BASE!$N:$N,BASE!$A:$A,PRODUTIVIDADE!CU$3,BASE!$G:$G,PRODUTIVIDADE!$B15)))</f>
        <v>0</v>
      </c>
      <c r="CW15" s="18">
        <f>IF($B15="","",IF(COUNTIF(BASE!$A:$A,PRODUTIVIDADE!CU$3)=0,"",SUMIFS(BASE!$P:$P,BASE!$A:$A,PRODUTIVIDADE!CU$3,BASE!$G:$G,PRODUTIVIDADE!$B15)))</f>
        <v>0</v>
      </c>
      <c r="CX15" s="18">
        <f>IF($B15="","",IF(COUNTIF(BASE!$A:$A,PRODUTIVIDADE!CU$3)=0,"",SUMIFS(BASE!$O:$O,BASE!$A:$A,PRODUTIVIDADE!CU$3,BASE!$G:$G,PRODUTIVIDADE!$B15)))</f>
        <v>0</v>
      </c>
      <c r="CY15" s="32">
        <f t="shared" si="35"/>
        <v>0</v>
      </c>
      <c r="CZ15" s="32">
        <f t="shared" si="36"/>
        <v>0</v>
      </c>
      <c r="DA15" s="33">
        <f>IF($B15="","",IF(COUNTIF(BASE!$A:$A,PRODUTIVIDADE!DA$3)=0,"",SUMIFS(BASE!$M:$M,BASE!$A:$A,PRODUTIVIDADE!DA$3,BASE!$G:$G,PRODUTIVIDADE!$B15)))</f>
        <v>75</v>
      </c>
      <c r="DB15" s="33">
        <f>IF($B15="","",IF(COUNTIF(BASE!$A:$A,PRODUTIVIDADE!DA$3)=0,"",SUMIFS(BASE!$N:$N,BASE!$A:$A,PRODUTIVIDADE!DA$3,BASE!$G:$G,PRODUTIVIDADE!$B15)))</f>
        <v>1</v>
      </c>
      <c r="DC15" s="28">
        <f>IF($B15="","",IF(COUNTIF(BASE!$A:$A,PRODUTIVIDADE!DA$3)=0,"",SUMIFS(BASE!$P:$P,BASE!$A:$A,PRODUTIVIDADE!DA$3,BASE!$G:$G,PRODUTIVIDADE!$B15)))</f>
        <v>1.7824074074074072E-3</v>
      </c>
      <c r="DD15" s="28">
        <f>IF($B15="","",IF(COUNTIF(BASE!$A:$A,PRODUTIVIDADE!DA$3)=0,"",SUMIFS(BASE!$O:$O,BASE!$A:$A,PRODUTIVIDADE!DA$3,BASE!$G:$G,PRODUTIVIDADE!$B15)))</f>
        <v>2.3148148148148147E-5</v>
      </c>
      <c r="DE15" s="32">
        <f t="shared" si="37"/>
        <v>0.13368055555555555</v>
      </c>
      <c r="DF15" s="32">
        <f t="shared" si="38"/>
        <v>2.3148148148148147E-5</v>
      </c>
      <c r="DG15" s="15">
        <f>IF($B15="","",IF(COUNTIF(BASE!$A:$A,PRODUTIVIDADE!DG$3)=0,"",SUMIFS(BASE!$M:$M,BASE!$A:$A,PRODUTIVIDADE!DG$3,BASE!$G:$G,PRODUTIVIDADE!$B15)))</f>
        <v>64</v>
      </c>
      <c r="DH15" s="15">
        <f>IF($B15="","",IF(COUNTIF(BASE!$A:$A,PRODUTIVIDADE!DG$3)=0,"",SUMIFS(BASE!$N:$N,BASE!$A:$A,PRODUTIVIDADE!DG$3,BASE!$G:$G,PRODUTIVIDADE!$B15)))</f>
        <v>0</v>
      </c>
      <c r="DI15" s="18">
        <f>IF($B15="","",IF(COUNTIF(BASE!$A:$A,PRODUTIVIDADE!DG$3)=0,"",SUMIFS(BASE!$P:$P,BASE!$A:$A,PRODUTIVIDADE!DG$3,BASE!$G:$G,PRODUTIVIDADE!$B15)))</f>
        <v>1.9675925925925928E-3</v>
      </c>
      <c r="DJ15" s="18">
        <f>IF($B15="","",IF(COUNTIF(BASE!$A:$A,PRODUTIVIDADE!DG$3)=0,"",SUMIFS(BASE!$O:$O,BASE!$A:$A,PRODUTIVIDADE!DG$3,BASE!$G:$G,PRODUTIVIDADE!$B15)))</f>
        <v>0</v>
      </c>
      <c r="DK15" s="32">
        <f t="shared" si="39"/>
        <v>0.12592592592592594</v>
      </c>
      <c r="DL15" s="32">
        <f t="shared" si="40"/>
        <v>0</v>
      </c>
      <c r="DM15" s="33">
        <f>IF($B15="","",IF(COUNTIF(BASE!$A:$A,PRODUTIVIDADE!DM$3)=0,"",SUMIFS(BASE!$M:$M,BASE!$A:$A,PRODUTIVIDADE!DM$3,BASE!$G:$G,PRODUTIVIDADE!$B15)))</f>
        <v>67</v>
      </c>
      <c r="DN15" s="33">
        <f>IF($B15="","",IF(COUNTIF(BASE!$A:$A,PRODUTIVIDADE!DM$3)=0,"",SUMIFS(BASE!$N:$N,BASE!$A:$A,PRODUTIVIDADE!DM$3,BASE!$G:$G,PRODUTIVIDADE!$B15)))</f>
        <v>0</v>
      </c>
      <c r="DO15" s="28">
        <f>IF($B15="","",IF(COUNTIF(BASE!$A:$A,PRODUTIVIDADE!DM$3)=0,"",SUMIFS(BASE!$P:$P,BASE!$A:$A,PRODUTIVIDADE!DM$3,BASE!$G:$G,PRODUTIVIDADE!$B15)))</f>
        <v>1.4814814814814814E-3</v>
      </c>
      <c r="DP15" s="28">
        <f>IF($B15="","",IF(COUNTIF(BASE!$A:$A,PRODUTIVIDADE!DM$3)=0,"",SUMIFS(BASE!$O:$O,BASE!$A:$A,PRODUTIVIDADE!DM$3,BASE!$G:$G,PRODUTIVIDADE!$B15)))</f>
        <v>0</v>
      </c>
      <c r="DQ15" s="32">
        <f t="shared" si="41"/>
        <v>9.9259259259259255E-2</v>
      </c>
      <c r="DR15" s="32">
        <f t="shared" si="42"/>
        <v>0</v>
      </c>
      <c r="DS15" s="15">
        <f>IF($B15="","",IF(COUNTIF(BASE!$A:$A,PRODUTIVIDADE!DS$3)=0,"",SUMIFS(BASE!$M:$M,BASE!$A:$A,PRODUTIVIDADE!DS$3,BASE!$G:$G,PRODUTIVIDADE!$B15)))</f>
        <v>47</v>
      </c>
      <c r="DT15" s="15">
        <f>IF($B15="","",IF(COUNTIF(BASE!$A:$A,PRODUTIVIDADE!DS$3)=0,"",SUMIFS(BASE!$N:$N,BASE!$A:$A,PRODUTIVIDADE!DS$3,BASE!$G:$G,PRODUTIVIDADE!$B15)))</f>
        <v>0</v>
      </c>
      <c r="DU15" s="18">
        <f>IF($B15="","",IF(COUNTIF(BASE!$A:$A,PRODUTIVIDADE!DS$3)=0,"",SUMIFS(BASE!$P:$P,BASE!$A:$A,PRODUTIVIDADE!DS$3,BASE!$G:$G,PRODUTIVIDADE!$B15)))</f>
        <v>1.9675925925925928E-3</v>
      </c>
      <c r="DV15" s="18">
        <f>IF($B15="","",IF(COUNTIF(BASE!$A:$A,PRODUTIVIDADE!DS$3)=0,"",SUMIFS(BASE!$O:$O,BASE!$A:$A,PRODUTIVIDADE!DS$3,BASE!$G:$G,PRODUTIVIDADE!$B15)))</f>
        <v>0</v>
      </c>
      <c r="DW15" s="32">
        <f t="shared" si="43"/>
        <v>9.2476851851851866E-2</v>
      </c>
      <c r="DX15" s="32">
        <f t="shared" si="44"/>
        <v>0</v>
      </c>
      <c r="DY15" s="33">
        <f>IF($B15="","",IF(COUNTIF(BASE!$A:$A,PRODUTIVIDADE!DY$3)=0,"",SUMIFS(BASE!$M:$M,BASE!$A:$A,PRODUTIVIDADE!DY$3,BASE!$G:$G,PRODUTIVIDADE!$B15)))</f>
        <v>52</v>
      </c>
      <c r="DZ15" s="33">
        <f>IF($B15="","",IF(COUNTIF(BASE!$A:$A,PRODUTIVIDADE!DY$3)=0,"",SUMIFS(BASE!$N:$N,BASE!$A:$A,PRODUTIVIDADE!DY$3,BASE!$G:$G,PRODUTIVIDADE!$B15)))</f>
        <v>0</v>
      </c>
      <c r="EA15" s="28">
        <f>IF($B15="","",IF(COUNTIF(BASE!$A:$A,PRODUTIVIDADE!DY$3)=0,"",SUMIFS(BASE!$P:$P,BASE!$A:$A,PRODUTIVIDADE!DY$3,BASE!$G:$G,PRODUTIVIDADE!$B15)))</f>
        <v>1.7708333333333332E-3</v>
      </c>
      <c r="EB15" s="28">
        <f>IF($B15="","",IF(COUNTIF(BASE!$A:$A,PRODUTIVIDADE!DY$3)=0,"",SUMIFS(BASE!$O:$O,BASE!$A:$A,PRODUTIVIDADE!DY$3,BASE!$G:$G,PRODUTIVIDADE!$B15)))</f>
        <v>0</v>
      </c>
      <c r="EC15" s="32">
        <f t="shared" si="45"/>
        <v>9.2083333333333323E-2</v>
      </c>
      <c r="ED15" s="32">
        <f t="shared" si="46"/>
        <v>0</v>
      </c>
      <c r="EE15" s="15">
        <f>IF($B15="","",IF(COUNTIF(BASE!$A:$A,PRODUTIVIDADE!EE$3)=0,"",SUMIFS(BASE!$M:$M,BASE!$A:$A,PRODUTIVIDADE!EE$3,BASE!$G:$G,PRODUTIVIDADE!$B15)))</f>
        <v>0</v>
      </c>
      <c r="EF15" s="15">
        <f>IF($B15="","",IF(COUNTIF(BASE!$A:$A,PRODUTIVIDADE!EE$3)=0,"",SUMIFS(BASE!$N:$N,BASE!$A:$A,PRODUTIVIDADE!EE$3,BASE!$G:$G,PRODUTIVIDADE!$B15)))</f>
        <v>0</v>
      </c>
      <c r="EG15" s="18">
        <f>IF($B15="","",IF(COUNTIF(BASE!$A:$A,PRODUTIVIDADE!EE$3)=0,"",SUMIFS(BASE!$P:$P,BASE!$A:$A,PRODUTIVIDADE!EE$3,BASE!$G:$G,PRODUTIVIDADE!$B15)))</f>
        <v>0</v>
      </c>
      <c r="EH15" s="18">
        <f>IF($B15="","",IF(COUNTIF(BASE!$A:$A,PRODUTIVIDADE!EE$3)=0,"",SUMIFS(BASE!$O:$O,BASE!$A:$A,PRODUTIVIDADE!EE$3,BASE!$G:$G,PRODUTIVIDADE!$B15)))</f>
        <v>0</v>
      </c>
      <c r="EI15" s="32">
        <f t="shared" si="47"/>
        <v>0</v>
      </c>
      <c r="EJ15" s="32">
        <f t="shared" si="48"/>
        <v>0</v>
      </c>
      <c r="EK15" s="33">
        <f>IF($B15="","",IF(COUNTIF(BASE!$A:$A,PRODUTIVIDADE!EK$3)=0,"",SUMIFS(BASE!$M:$M,BASE!$A:$A,PRODUTIVIDADE!EK$3,BASE!$G:$G,PRODUTIVIDADE!$B15)))</f>
        <v>76</v>
      </c>
      <c r="EL15" s="33">
        <f>IF($B15="","",IF(COUNTIF(BASE!$A:$A,PRODUTIVIDADE!EK$3)=0,"",SUMIFS(BASE!$N:$N,BASE!$A:$A,PRODUTIVIDADE!EK$3,BASE!$G:$G,PRODUTIVIDADE!$B15)))</f>
        <v>0</v>
      </c>
      <c r="EM15" s="28">
        <f>IF($B15="","",IF(COUNTIF(BASE!$A:$A,PRODUTIVIDADE!EK$3)=0,"",SUMIFS(BASE!$P:$P,BASE!$A:$A,PRODUTIVIDADE!EK$3,BASE!$G:$G,PRODUTIVIDADE!$B15)))</f>
        <v>1.8055555555555557E-3</v>
      </c>
      <c r="EN15" s="28">
        <f>IF($B15="","",IF(COUNTIF(BASE!$A:$A,PRODUTIVIDADE!EK$3)=0,"",SUMIFS(BASE!$O:$O,BASE!$A:$A,PRODUTIVIDADE!EK$3,BASE!$G:$G,PRODUTIVIDADE!$B15)))</f>
        <v>0</v>
      </c>
      <c r="EO15" s="32">
        <f t="shared" si="49"/>
        <v>0.13722222222222225</v>
      </c>
      <c r="EP15" s="32">
        <f t="shared" si="50"/>
        <v>0</v>
      </c>
      <c r="EQ15" s="15">
        <f>IF($B15="","",IF(COUNTIF(BASE!$A:$A,PRODUTIVIDADE!EQ$3)=0,"",SUMIFS(BASE!$M:$M,BASE!$A:$A,PRODUTIVIDADE!EQ$3,BASE!$G:$G,PRODUTIVIDADE!$B15)))</f>
        <v>67</v>
      </c>
      <c r="ER15" s="15">
        <f>IF($B15="","",IF(COUNTIF(BASE!$A:$A,PRODUTIVIDADE!EQ$3)=0,"",SUMIFS(BASE!$N:$N,BASE!$A:$A,PRODUTIVIDADE!EQ$3,BASE!$G:$G,PRODUTIVIDADE!$B15)))</f>
        <v>0</v>
      </c>
      <c r="ES15" s="18">
        <f>IF($B15="","",IF(COUNTIF(BASE!$A:$A,PRODUTIVIDADE!EQ$3)=0,"",SUMIFS(BASE!$P:$P,BASE!$A:$A,PRODUTIVIDADE!EQ$3,BASE!$G:$G,PRODUTIVIDADE!$B15)))</f>
        <v>1.7245370370370372E-3</v>
      </c>
      <c r="ET15" s="18">
        <f>IF($B15="","",IF(COUNTIF(BASE!$A:$A,PRODUTIVIDADE!EQ$3)=0,"",SUMIFS(BASE!$O:$O,BASE!$A:$A,PRODUTIVIDADE!EQ$3,BASE!$G:$G,PRODUTIVIDADE!$B15)))</f>
        <v>0</v>
      </c>
      <c r="EU15" s="32">
        <f t="shared" si="51"/>
        <v>0.1155439814814815</v>
      </c>
      <c r="EV15" s="32">
        <f t="shared" si="52"/>
        <v>0</v>
      </c>
      <c r="EW15" s="33">
        <f>IF($B15="","",IF(COUNTIF(BASE!$A:$A,PRODUTIVIDADE!EW$3)=0,"",SUMIFS(BASE!$M:$M,BASE!$A:$A,PRODUTIVIDADE!EW$3,BASE!$G:$G,PRODUTIVIDADE!$B15)))</f>
        <v>69</v>
      </c>
      <c r="EX15" s="33">
        <f>IF($B15="","",IF(COUNTIF(BASE!$A:$A,PRODUTIVIDADE!EW$3)=0,"",SUMIFS(BASE!$N:$N,BASE!$A:$A,PRODUTIVIDADE!EW$3,BASE!$G:$G,PRODUTIVIDADE!$B15)))</f>
        <v>0</v>
      </c>
      <c r="EY15" s="28">
        <f>IF($B15="","",IF(COUNTIF(BASE!$A:$A,PRODUTIVIDADE!EW$3)=0,"",SUMIFS(BASE!$P:$P,BASE!$A:$A,PRODUTIVIDADE!EW$3,BASE!$G:$G,PRODUTIVIDADE!$B15)))</f>
        <v>1.5509259259259261E-3</v>
      </c>
      <c r="EZ15" s="28">
        <f>IF($B15="","",IF(COUNTIF(BASE!$A:$A,PRODUTIVIDADE!EW$3)=0,"",SUMIFS(BASE!$O:$O,BASE!$A:$A,PRODUTIVIDADE!EW$3,BASE!$G:$G,PRODUTIVIDADE!$B15)))</f>
        <v>0</v>
      </c>
      <c r="FA15" s="32">
        <f t="shared" si="53"/>
        <v>0.10701388888888889</v>
      </c>
      <c r="FB15" s="32">
        <f t="shared" si="54"/>
        <v>0</v>
      </c>
      <c r="FC15" s="15">
        <f>IF($B15="","",IF(COUNTIF(BASE!$A:$A,PRODUTIVIDADE!FC$3)=0,"",SUMIFS(BASE!$M:$M,BASE!$A:$A,PRODUTIVIDADE!FC$3,BASE!$G:$G,PRODUTIVIDADE!$B15)))</f>
        <v>61</v>
      </c>
      <c r="FD15" s="15">
        <f>IF($B15="","",IF(COUNTIF(BASE!$A:$A,PRODUTIVIDADE!FC$3)=0,"",SUMIFS(BASE!$N:$N,BASE!$A:$A,PRODUTIVIDADE!FC$3,BASE!$G:$G,PRODUTIVIDADE!$B15)))</f>
        <v>1</v>
      </c>
      <c r="FE15" s="18">
        <f>IF($B15="","",IF(COUNTIF(BASE!$A:$A,PRODUTIVIDADE!FC$3)=0,"",SUMIFS(BASE!$P:$P,BASE!$A:$A,PRODUTIVIDADE!FC$3,BASE!$G:$G,PRODUTIVIDADE!$B15)))</f>
        <v>1.6203703703703703E-3</v>
      </c>
      <c r="FF15" s="18">
        <f>IF($B15="","",IF(COUNTIF(BASE!$A:$A,PRODUTIVIDADE!FC$3)=0,"",SUMIFS(BASE!$O:$O,BASE!$A:$A,PRODUTIVIDADE!FC$3,BASE!$G:$G,PRODUTIVIDADE!$B15)))</f>
        <v>1.1574074074074073E-5</v>
      </c>
      <c r="FG15" s="32">
        <f t="shared" si="55"/>
        <v>9.8842592592592593E-2</v>
      </c>
      <c r="FH15" s="32">
        <f t="shared" si="56"/>
        <v>1.1574074074074073E-5</v>
      </c>
      <c r="FI15" s="33">
        <f>IF($B15="","",IF(COUNTIF(BASE!$A:$A,PRODUTIVIDADE!FI$3)=0,"",SUMIFS(BASE!$M:$M,BASE!$A:$A,PRODUTIVIDADE!FI$3,BASE!$G:$G,PRODUTIVIDADE!$B15)))</f>
        <v>43</v>
      </c>
      <c r="FJ15" s="33">
        <f>IF($B15="","",IF(COUNTIF(BASE!$A:$A,PRODUTIVIDADE!FI$3)=0,"",SUMIFS(BASE!$N:$N,BASE!$A:$A,PRODUTIVIDADE!FI$3,BASE!$G:$G,PRODUTIVIDADE!$B15)))</f>
        <v>0</v>
      </c>
      <c r="FK15" s="28">
        <f>IF($B15="","",IF(COUNTIF(BASE!$A:$A,PRODUTIVIDADE!FI$3)=0,"",SUMIFS(BASE!$P:$P,BASE!$A:$A,PRODUTIVIDADE!FI$3,BASE!$G:$G,PRODUTIVIDADE!$B15)))</f>
        <v>1.689814814814815E-3</v>
      </c>
      <c r="FL15" s="28">
        <f>IF($B15="","",IF(COUNTIF(BASE!$A:$A,PRODUTIVIDADE!FI$3)=0,"",SUMIFS(BASE!$O:$O,BASE!$A:$A,PRODUTIVIDADE!FI$3,BASE!$G:$G,PRODUTIVIDADE!$B15)))</f>
        <v>0</v>
      </c>
      <c r="FM15" s="32">
        <f t="shared" si="57"/>
        <v>7.2662037037037039E-2</v>
      </c>
      <c r="FN15" s="32">
        <f t="shared" si="58"/>
        <v>0</v>
      </c>
      <c r="FO15" s="15">
        <f>IF($B15="","",IF(COUNTIF(BASE!$A:$A,PRODUTIVIDADE!FO$3)=0,"",SUMIFS(BASE!$M:$M,BASE!$A:$A,PRODUTIVIDADE!FO$3,BASE!$G:$G,PRODUTIVIDADE!$B15)))</f>
        <v>0</v>
      </c>
      <c r="FP15" s="15">
        <f>IF($B15="","",IF(COUNTIF(BASE!$A:$A,PRODUTIVIDADE!FO$3)=0,"",SUMIFS(BASE!$N:$N,BASE!$A:$A,PRODUTIVIDADE!FO$3,BASE!$G:$G,PRODUTIVIDADE!$B15)))</f>
        <v>0</v>
      </c>
      <c r="FQ15" s="18">
        <f>IF($B15="","",IF(COUNTIF(BASE!$A:$A,PRODUTIVIDADE!FO$3)=0,"",SUMIFS(BASE!$P:$P,BASE!$A:$A,PRODUTIVIDADE!FO$3,BASE!$G:$G,PRODUTIVIDADE!$B15)))</f>
        <v>0</v>
      </c>
      <c r="FR15" s="18">
        <f>IF($B15="","",IF(COUNTIF(BASE!$A:$A,PRODUTIVIDADE!FO$3)=0,"",SUMIFS(BASE!$O:$O,BASE!$A:$A,PRODUTIVIDADE!FO$3,BASE!$G:$G,PRODUTIVIDADE!$B15)))</f>
        <v>0</v>
      </c>
      <c r="FS15" s="32">
        <f t="shared" si="59"/>
        <v>0</v>
      </c>
      <c r="FT15" s="32">
        <f t="shared" si="60"/>
        <v>0</v>
      </c>
      <c r="FU15" s="33">
        <f>IF($B15="","",IF(COUNTIF(BASE!$A:$A,PRODUTIVIDADE!FU$3)=0,"",SUMIFS(BASE!$M:$M,BASE!$A:$A,PRODUTIVIDADE!FU$3,BASE!$G:$G,PRODUTIVIDADE!$B15)))</f>
        <v>0</v>
      </c>
      <c r="FV15" s="33">
        <f>IF($B15="","",IF(COUNTIF(BASE!$A:$A,PRODUTIVIDADE!FU$3)=0,"",SUMIFS(BASE!$N:$N,BASE!$A:$A,PRODUTIVIDADE!FU$3,BASE!$G:$G,PRODUTIVIDADE!$B15)))</f>
        <v>0</v>
      </c>
      <c r="FW15" s="28">
        <f>IF($B15="","",IF(COUNTIF(BASE!$A:$A,PRODUTIVIDADE!FU$3)=0,"",SUMIFS(BASE!$P:$P,BASE!$A:$A,PRODUTIVIDADE!FU$3,BASE!$G:$G,PRODUTIVIDADE!$B15)))</f>
        <v>0</v>
      </c>
      <c r="FX15" s="28">
        <f>IF($B15="","",IF(COUNTIF(BASE!$A:$A,PRODUTIVIDADE!FU$3)=0,"",SUMIFS(BASE!$O:$O,BASE!$A:$A,PRODUTIVIDADE!FU$3,BASE!$G:$G,PRODUTIVIDADE!$B15)))</f>
        <v>0</v>
      </c>
      <c r="FY15" s="32">
        <f t="shared" si="61"/>
        <v>0</v>
      </c>
      <c r="FZ15" s="32">
        <f t="shared" si="62"/>
        <v>0</v>
      </c>
      <c r="GA15" s="15">
        <f>IF($B15="","",IF(COUNTIF(BASE!$A:$A,PRODUTIVIDADE!GA$3)=0,"",SUMIFS(BASE!$M:$M,BASE!$A:$A,PRODUTIVIDADE!GA$3,BASE!$G:$G,PRODUTIVIDADE!$B15)))</f>
        <v>91</v>
      </c>
      <c r="GB15" s="15">
        <f>IF($B15="","",IF(COUNTIF(BASE!$A:$A,PRODUTIVIDADE!GA$3)=0,"",SUMIFS(BASE!$N:$N,BASE!$A:$A,PRODUTIVIDADE!GA$3,BASE!$G:$G,PRODUTIVIDADE!$B15)))</f>
        <v>0</v>
      </c>
      <c r="GC15" s="18">
        <f>IF($B15="","",IF(COUNTIF(BASE!$A:$A,PRODUTIVIDADE!GA$3)=0,"",SUMIFS(BASE!$P:$P,BASE!$A:$A,PRODUTIVIDADE!GA$3,BASE!$G:$G,PRODUTIVIDADE!$B15)))</f>
        <v>1.4583333333333334E-3</v>
      </c>
      <c r="GD15" s="18">
        <f>IF($B15="","",IF(COUNTIF(BASE!$A:$A,PRODUTIVIDADE!GA$3)=0,"",SUMIFS(BASE!$O:$O,BASE!$A:$A,PRODUTIVIDADE!GA$3,BASE!$G:$G,PRODUTIVIDADE!$B15)))</f>
        <v>0</v>
      </c>
      <c r="GE15" s="32">
        <f t="shared" si="63"/>
        <v>0.13270833333333334</v>
      </c>
      <c r="GF15" s="32">
        <f t="shared" si="64"/>
        <v>0</v>
      </c>
      <c r="GG15" s="33">
        <f>IF($B15="","",IF(COUNTIF(BASE!$A:$A,PRODUTIVIDADE!GG$3)=0,"",SUMIFS(BASE!$M:$M,BASE!$A:$A,PRODUTIVIDADE!GG$3,BASE!$G:$G,PRODUTIVIDADE!$B15)))</f>
        <v>72</v>
      </c>
      <c r="GH15" s="33">
        <f>IF($B15="","",IF(COUNTIF(BASE!$A:$A,PRODUTIVIDADE!GG$3)=0,"",SUMIFS(BASE!$N:$N,BASE!$A:$A,PRODUTIVIDADE!GG$3,BASE!$G:$G,PRODUTIVIDADE!$B15)))</f>
        <v>0</v>
      </c>
      <c r="GI15" s="28">
        <f>IF($B15="","",IF(COUNTIF(BASE!$A:$A,PRODUTIVIDADE!GG$3)=0,"",SUMIFS(BASE!$P:$P,BASE!$A:$A,PRODUTIVIDADE!GG$3,BASE!$G:$G,PRODUTIVIDADE!$B15)))</f>
        <v>1.712962962962963E-3</v>
      </c>
      <c r="GJ15" s="28">
        <f>IF($B15="","",IF(COUNTIF(BASE!$A:$A,PRODUTIVIDADE!GG$3)=0,"",SUMIFS(BASE!$O:$O,BASE!$A:$A,PRODUTIVIDADE!GG$3,BASE!$G:$G,PRODUTIVIDADE!$B15)))</f>
        <v>0</v>
      </c>
      <c r="GK15" s="32">
        <f t="shared" si="65"/>
        <v>0.12333333333333334</v>
      </c>
      <c r="GL15" s="32">
        <f t="shared" si="66"/>
        <v>0</v>
      </c>
      <c r="GM15" s="15">
        <f>IF($B15="","",IF(COUNTIF(BASE!$A:$A,PRODUTIVIDADE!GM$3)=0,"",SUMIFS(BASE!$M:$M,BASE!$A:$A,PRODUTIVIDADE!GM$3,BASE!$G:$G,PRODUTIVIDADE!$B15)))</f>
        <v>4</v>
      </c>
      <c r="GN15" s="15">
        <f>IF($B15="","",IF(COUNTIF(BASE!$A:$A,PRODUTIVIDADE!GM$3)=0,"",SUMIFS(BASE!$N:$N,BASE!$A:$A,PRODUTIVIDADE!GM$3,BASE!$G:$G,PRODUTIVIDADE!$B15)))</f>
        <v>0</v>
      </c>
      <c r="GO15" s="18">
        <f>IF($B15="","",IF(COUNTIF(BASE!$A:$A,PRODUTIVIDADE!GM$3)=0,"",SUMIFS(BASE!$P:$P,BASE!$A:$A,PRODUTIVIDADE!GM$3,BASE!$G:$G,PRODUTIVIDADE!$B15)))</f>
        <v>1.1111111111111111E-3</v>
      </c>
      <c r="GP15" s="18">
        <f>IF($B15="","",IF(COUNTIF(BASE!$A:$A,PRODUTIVIDADE!GM$3)=0,"",SUMIFS(BASE!$O:$O,BASE!$A:$A,PRODUTIVIDADE!GM$3,BASE!$G:$G,PRODUTIVIDADE!$B15)))</f>
        <v>0</v>
      </c>
      <c r="GQ15" s="32">
        <f t="shared" si="67"/>
        <v>4.4444444444444444E-3</v>
      </c>
      <c r="GR15" s="32">
        <f t="shared" si="68"/>
        <v>0</v>
      </c>
    </row>
    <row r="16" spans="2:200" s="8" customFormat="1" x14ac:dyDescent="0.25">
      <c r="B16" s="50">
        <v>91218</v>
      </c>
      <c r="C16" s="16" t="str">
        <f>IF($B16="","",VLOOKUP($B16,EQUIPE!$B:$E,2,0))</f>
        <v>JESSICA DA SILVA SANTOS</v>
      </c>
      <c r="D16" s="16" t="str">
        <f>IF($B16="","",VLOOKUP($B16,EQUIPE!$B:$F,5,0))</f>
        <v>ULTRAGAZ FRONT</v>
      </c>
      <c r="E16" s="18">
        <f>IF($B16="","",VLOOKUP($B16,EQUIPE!$B:$E,3,0))</f>
        <v>0.26388888888888884</v>
      </c>
      <c r="F16" s="16" t="str">
        <f>IF($B16="","",VLOOKUP($B16,EQUIPE!$B:$E,4,0))</f>
        <v>DANIELA PEREZ</v>
      </c>
      <c r="H16" s="22">
        <f t="shared" si="0"/>
        <v>1320</v>
      </c>
      <c r="I16" s="22">
        <f t="shared" si="0"/>
        <v>2</v>
      </c>
      <c r="J16" s="18">
        <f t="shared" si="3"/>
        <v>1.9689955106621778E-3</v>
      </c>
      <c r="K16" s="18">
        <f t="shared" si="4"/>
        <v>5.7870370370370367E-6</v>
      </c>
      <c r="L16" s="32">
        <f t="shared" si="5"/>
        <v>2.5990740740740748</v>
      </c>
      <c r="M16" s="32">
        <f t="shared" si="6"/>
        <v>1.1574074074074073E-5</v>
      </c>
      <c r="O16" s="15">
        <f>IF($B16="","",IF(COUNTIF(BASE!$A:$A,PRODUTIVIDADE!O$3)=0,"",SUMIFS(BASE!$M:$M,BASE!$A:$A,PRODUTIVIDADE!O$3,BASE!$G:$G,PRODUTIVIDADE!$B16)))</f>
        <v>71</v>
      </c>
      <c r="P16" s="15">
        <f>IF($B16="","",IF(COUNTIF(BASE!$A:$A,PRODUTIVIDADE!O$3)=0,"",SUMIFS(BASE!$N:$N,BASE!$A:$A,PRODUTIVIDADE!O$3,BASE!$G:$G,PRODUTIVIDADE!$B16)))</f>
        <v>0</v>
      </c>
      <c r="Q16" s="18">
        <f>IF($B16="","",IF(COUNTIF(BASE!$A:$A,PRODUTIVIDADE!O$3)=0,"",SUMIFS(BASE!$P:$P,BASE!$A:$A,PRODUTIVIDADE!O$3,BASE!$G:$G,PRODUTIVIDADE!$B16)))</f>
        <v>2.2685185185185182E-3</v>
      </c>
      <c r="R16" s="18">
        <f>IF($B16="","",IF(COUNTIF(BASE!$A:$A,PRODUTIVIDADE!O$3)=0,"",SUMIFS(BASE!$O:$O,BASE!$A:$A,PRODUTIVIDADE!O$3,BASE!$G:$G,PRODUTIVIDADE!$B16)))</f>
        <v>0</v>
      </c>
      <c r="S16" s="32">
        <f t="shared" si="7"/>
        <v>0.1610648148148148</v>
      </c>
      <c r="T16" s="32">
        <f t="shared" si="8"/>
        <v>0</v>
      </c>
      <c r="U16" s="33">
        <f>IF($B16="","",IF(COUNTIF(BASE!$A:$A,PRODUTIVIDADE!U$3)=0,"",SUMIFS(BASE!$M:$M,BASE!$A:$A,PRODUTIVIDADE!U$3,BASE!$G:$G,PRODUTIVIDADE!$B16)))</f>
        <v>0</v>
      </c>
      <c r="V16" s="33">
        <f>IF($B16="","",IF(COUNTIF(BASE!$A:$A,PRODUTIVIDADE!U$3)=0,"",SUMIFS(BASE!$N:$N,BASE!$A:$A,PRODUTIVIDADE!U$3,BASE!$G:$G,PRODUTIVIDADE!$B16)))</f>
        <v>0</v>
      </c>
      <c r="W16" s="28">
        <f>IF($B16="","",IF(COUNTIF(BASE!$A:$A,PRODUTIVIDADE!U$3)=0,"",SUMIFS(BASE!$P:$P,BASE!$A:$A,PRODUTIVIDADE!U$3,BASE!$G:$G,PRODUTIVIDADE!$B16)))</f>
        <v>0</v>
      </c>
      <c r="X16" s="28">
        <f>IF($B16="","",IF(COUNTIF(BASE!$A:$A,PRODUTIVIDADE!U$3)=0,"",SUMIFS(BASE!$O:$O,BASE!$A:$A,PRODUTIVIDADE!U$3,BASE!$G:$G,PRODUTIVIDADE!$B16)))</f>
        <v>0</v>
      </c>
      <c r="Y16" s="32">
        <f t="shared" si="9"/>
        <v>0</v>
      </c>
      <c r="Z16" s="32">
        <f t="shared" si="10"/>
        <v>0</v>
      </c>
      <c r="AA16" s="15">
        <f>IF($B16="","",IF(COUNTIF(BASE!$A:$A,PRODUTIVIDADE!AA$3)=0,"",SUMIFS(BASE!$M:$M,BASE!$A:$A,PRODUTIVIDADE!AA$3,BASE!$G:$G,PRODUTIVIDADE!$B16)))</f>
        <v>89</v>
      </c>
      <c r="AB16" s="15">
        <f>IF($B16="","",IF(COUNTIF(BASE!$A:$A,PRODUTIVIDADE!AA$3)=0,"",SUMIFS(BASE!$N:$N,BASE!$A:$A,PRODUTIVIDADE!AA$3,BASE!$G:$G,PRODUTIVIDADE!$B16)))</f>
        <v>0</v>
      </c>
      <c r="AC16" s="18">
        <f>IF($B16="","",IF(COUNTIF(BASE!$A:$A,PRODUTIVIDADE!AA$3)=0,"",SUMIFS(BASE!$P:$P,BASE!$A:$A,PRODUTIVIDADE!AA$3,BASE!$G:$G,PRODUTIVIDADE!$B16)))</f>
        <v>1.8287037037037037E-3</v>
      </c>
      <c r="AD16" s="18">
        <f>IF($B16="","",IF(COUNTIF(BASE!$A:$A,PRODUTIVIDADE!AA$3)=0,"",SUMIFS(BASE!$O:$O,BASE!$A:$A,PRODUTIVIDADE!AA$3,BASE!$G:$G,PRODUTIVIDADE!$B16)))</f>
        <v>0</v>
      </c>
      <c r="AE16" s="32">
        <f t="shared" si="11"/>
        <v>0.16275462962962964</v>
      </c>
      <c r="AF16" s="32">
        <f t="shared" si="12"/>
        <v>0</v>
      </c>
      <c r="AG16" s="33">
        <f>IF($B16="","",IF(COUNTIF(BASE!$A:$A,PRODUTIVIDADE!AG$3)=0,"",SUMIFS(BASE!$M:$M,BASE!$A:$A,PRODUTIVIDADE!AG$3,BASE!$G:$G,PRODUTIVIDADE!$B16)))</f>
        <v>10</v>
      </c>
      <c r="AH16" s="33">
        <f>IF($B16="","",IF(COUNTIF(BASE!$A:$A,PRODUTIVIDADE!AG$3)=0,"",SUMIFS(BASE!$N:$N,BASE!$A:$A,PRODUTIVIDADE!AG$3,BASE!$G:$G,PRODUTIVIDADE!$B16)))</f>
        <v>0</v>
      </c>
      <c r="AI16" s="28">
        <f>IF($B16="","",IF(COUNTIF(BASE!$A:$A,PRODUTIVIDADE!AG$3)=0,"",SUMIFS(BASE!$P:$P,BASE!$A:$A,PRODUTIVIDADE!AG$3,BASE!$G:$G,PRODUTIVIDADE!$B16)))</f>
        <v>1.8865740740740742E-3</v>
      </c>
      <c r="AJ16" s="28">
        <f>IF($B16="","",IF(COUNTIF(BASE!$A:$A,PRODUTIVIDADE!AG$3)=0,"",SUMIFS(BASE!$O:$O,BASE!$A:$A,PRODUTIVIDADE!AG$3,BASE!$G:$G,PRODUTIVIDADE!$B16)))</f>
        <v>0</v>
      </c>
      <c r="AK16" s="32">
        <f t="shared" si="13"/>
        <v>1.8865740740740742E-2</v>
      </c>
      <c r="AL16" s="32">
        <f t="shared" si="14"/>
        <v>0</v>
      </c>
      <c r="AM16" s="15">
        <f>IF($B16="","",IF(COUNTIF(BASE!$A:$A,PRODUTIVIDADE!AM$3)=0,"",SUMIFS(BASE!$M:$M,BASE!$A:$A,PRODUTIVIDADE!AM$3,BASE!$G:$G,PRODUTIVIDADE!$B16)))</f>
        <v>79</v>
      </c>
      <c r="AN16" s="15">
        <f>IF($B16="","",IF(COUNTIF(BASE!$A:$A,PRODUTIVIDADE!AM$3)=0,"",SUMIFS(BASE!$N:$N,BASE!$A:$A,PRODUTIVIDADE!AM$3,BASE!$G:$G,PRODUTIVIDADE!$B16)))</f>
        <v>0</v>
      </c>
      <c r="AO16" s="18">
        <f>IF($B16="","",IF(COUNTIF(BASE!$A:$A,PRODUTIVIDADE!AM$3)=0,"",SUMIFS(BASE!$P:$P,BASE!$A:$A,PRODUTIVIDADE!AM$3,BASE!$G:$G,PRODUTIVIDADE!$B16)))</f>
        <v>1.6203703703703703E-3</v>
      </c>
      <c r="AP16" s="18">
        <f>IF($B16="","",IF(COUNTIF(BASE!$A:$A,PRODUTIVIDADE!AM$3)=0,"",SUMIFS(BASE!$O:$O,BASE!$A:$A,PRODUTIVIDADE!AM$3,BASE!$G:$G,PRODUTIVIDADE!$B16)))</f>
        <v>0</v>
      </c>
      <c r="AQ16" s="32">
        <f t="shared" si="15"/>
        <v>0.12800925925925927</v>
      </c>
      <c r="AR16" s="32">
        <f t="shared" si="16"/>
        <v>0</v>
      </c>
      <c r="AS16" s="33">
        <f>IF($B16="","",IF(COUNTIF(BASE!$A:$A,PRODUTIVIDADE!AS$3)=0,"",SUMIFS(BASE!$M:$M,BASE!$A:$A,PRODUTIVIDADE!AS$3,BASE!$G:$G,PRODUTIVIDADE!$B16)))</f>
        <v>77</v>
      </c>
      <c r="AT16" s="33">
        <f>IF($B16="","",IF(COUNTIF(BASE!$A:$A,PRODUTIVIDADE!AS$3)=0,"",SUMIFS(BASE!$N:$N,BASE!$A:$A,PRODUTIVIDADE!AS$3,BASE!$G:$G,PRODUTIVIDADE!$B16)))</f>
        <v>0</v>
      </c>
      <c r="AU16" s="28">
        <f>IF($B16="","",IF(COUNTIF(BASE!$A:$A,PRODUTIVIDADE!AS$3)=0,"",SUMIFS(BASE!$P:$P,BASE!$A:$A,PRODUTIVIDADE!AS$3,BASE!$G:$G,PRODUTIVIDADE!$B16)))</f>
        <v>1.8865740740740742E-3</v>
      </c>
      <c r="AV16" s="28">
        <f>IF($B16="","",IF(COUNTIF(BASE!$A:$A,PRODUTIVIDADE!AS$3)=0,"",SUMIFS(BASE!$O:$O,BASE!$A:$A,PRODUTIVIDADE!AS$3,BASE!$G:$G,PRODUTIVIDADE!$B16)))</f>
        <v>0</v>
      </c>
      <c r="AW16" s="32">
        <f t="shared" si="17"/>
        <v>0.14526620370370372</v>
      </c>
      <c r="AX16" s="32">
        <f t="shared" si="18"/>
        <v>0</v>
      </c>
      <c r="AY16" s="15">
        <f>IF($B16="","",IF(COUNTIF(BASE!$A:$A,PRODUTIVIDADE!AY$3)=0,"",SUMIFS(BASE!$M:$M,BASE!$A:$A,PRODUTIVIDADE!AY$3,BASE!$G:$G,PRODUTIVIDADE!$B16)))</f>
        <v>72</v>
      </c>
      <c r="AZ16" s="15">
        <f>IF($B16="","",IF(COUNTIF(BASE!$A:$A,PRODUTIVIDADE!AY$3)=0,"",SUMIFS(BASE!$N:$N,BASE!$A:$A,PRODUTIVIDADE!AY$3,BASE!$G:$G,PRODUTIVIDADE!$B16)))</f>
        <v>0</v>
      </c>
      <c r="BA16" s="18">
        <f>IF($B16="","",IF(COUNTIF(BASE!$A:$A,PRODUTIVIDADE!AY$3)=0,"",SUMIFS(BASE!$P:$P,BASE!$A:$A,PRODUTIVIDADE!AY$3,BASE!$G:$G,PRODUTIVIDADE!$B16)))</f>
        <v>2.3611111111111111E-3</v>
      </c>
      <c r="BB16" s="18">
        <f>IF($B16="","",IF(COUNTIF(BASE!$A:$A,PRODUTIVIDADE!AY$3)=0,"",SUMIFS(BASE!$O:$O,BASE!$A:$A,PRODUTIVIDADE!AY$3,BASE!$G:$G,PRODUTIVIDADE!$B16)))</f>
        <v>0</v>
      </c>
      <c r="BC16" s="32">
        <f t="shared" si="19"/>
        <v>0.17</v>
      </c>
      <c r="BD16" s="32">
        <f t="shared" si="20"/>
        <v>0</v>
      </c>
      <c r="BE16" s="33">
        <f>IF($B16="","",IF(COUNTIF(BASE!$A:$A,PRODUTIVIDADE!BE$3)=0,"",SUMIFS(BASE!$M:$M,BASE!$A:$A,PRODUTIVIDADE!BE$3,BASE!$G:$G,PRODUTIVIDADE!$B16)))</f>
        <v>84</v>
      </c>
      <c r="BF16" s="33">
        <f>IF($B16="","",IF(COUNTIF(BASE!$A:$A,PRODUTIVIDADE!BE$3)=0,"",SUMIFS(BASE!$N:$N,BASE!$A:$A,PRODUTIVIDADE!BE$3,BASE!$G:$G,PRODUTIVIDADE!$B16)))</f>
        <v>0</v>
      </c>
      <c r="BG16" s="28">
        <f>IF($B16="","",IF(COUNTIF(BASE!$A:$A,PRODUTIVIDADE!BE$3)=0,"",SUMIFS(BASE!$P:$P,BASE!$A:$A,PRODUTIVIDADE!BE$3,BASE!$G:$G,PRODUTIVIDADE!$B16)))</f>
        <v>1.736111111111111E-3</v>
      </c>
      <c r="BH16" s="28">
        <f>IF($B16="","",IF(COUNTIF(BASE!$A:$A,PRODUTIVIDADE!BE$3)=0,"",SUMIFS(BASE!$O:$O,BASE!$A:$A,PRODUTIVIDADE!BE$3,BASE!$G:$G,PRODUTIVIDADE!$B16)))</f>
        <v>0</v>
      </c>
      <c r="BI16" s="32">
        <f t="shared" si="21"/>
        <v>0.14583333333333331</v>
      </c>
      <c r="BJ16" s="32">
        <f t="shared" si="22"/>
        <v>0</v>
      </c>
      <c r="BK16" s="15">
        <f>IF($B16="","",IF(COUNTIF(BASE!$A:$A,PRODUTIVIDADE!BK$3)=0,"",SUMIFS(BASE!$M:$M,BASE!$A:$A,PRODUTIVIDADE!BK$3,BASE!$G:$G,PRODUTIVIDADE!$B16)))</f>
        <v>0</v>
      </c>
      <c r="BL16" s="15">
        <f>IF($B16="","",IF(COUNTIF(BASE!$A:$A,PRODUTIVIDADE!BK$3)=0,"",SUMIFS(BASE!$N:$N,BASE!$A:$A,PRODUTIVIDADE!BK$3,BASE!$G:$G,PRODUTIVIDADE!$B16)))</f>
        <v>0</v>
      </c>
      <c r="BM16" s="18">
        <f>IF($B16="","",IF(COUNTIF(BASE!$A:$A,PRODUTIVIDADE!BK$3)=0,"",SUMIFS(BASE!$P:$P,BASE!$A:$A,PRODUTIVIDADE!BK$3,BASE!$G:$G,PRODUTIVIDADE!$B16)))</f>
        <v>0</v>
      </c>
      <c r="BN16" s="18">
        <f>IF($B16="","",IF(COUNTIF(BASE!$A:$A,PRODUTIVIDADE!BK$3)=0,"",SUMIFS(BASE!$O:$O,BASE!$A:$A,PRODUTIVIDADE!BK$3,BASE!$G:$G,PRODUTIVIDADE!$B16)))</f>
        <v>0</v>
      </c>
      <c r="BO16" s="32">
        <f t="shared" si="23"/>
        <v>0</v>
      </c>
      <c r="BP16" s="32">
        <f t="shared" si="24"/>
        <v>0</v>
      </c>
      <c r="BQ16" s="33">
        <f>IF($B16="","",IF(COUNTIF(BASE!$A:$A,PRODUTIVIDADE!BQ$3)=0,"",SUMIFS(BASE!$M:$M,BASE!$A:$A,PRODUTIVIDADE!BQ$3,BASE!$G:$G,PRODUTIVIDADE!$B16)))</f>
        <v>67</v>
      </c>
      <c r="BR16" s="33">
        <f>IF($B16="","",IF(COUNTIF(BASE!$A:$A,PRODUTIVIDADE!BQ$3)=0,"",SUMIFS(BASE!$N:$N,BASE!$A:$A,PRODUTIVIDADE!BQ$3,BASE!$G:$G,PRODUTIVIDADE!$B16)))</f>
        <v>0</v>
      </c>
      <c r="BS16" s="28">
        <f>IF($B16="","",IF(COUNTIF(BASE!$A:$A,PRODUTIVIDADE!BQ$3)=0,"",SUMIFS(BASE!$P:$P,BASE!$A:$A,PRODUTIVIDADE!BQ$3,BASE!$G:$G,PRODUTIVIDADE!$B16)))</f>
        <v>2.0601851851851853E-3</v>
      </c>
      <c r="BT16" s="28">
        <f>IF($B16="","",IF(COUNTIF(BASE!$A:$A,PRODUTIVIDADE!BQ$3)=0,"",SUMIFS(BASE!$O:$O,BASE!$A:$A,PRODUTIVIDADE!BQ$3,BASE!$G:$G,PRODUTIVIDADE!$B16)))</f>
        <v>0</v>
      </c>
      <c r="BU16" s="32">
        <f t="shared" si="25"/>
        <v>0.13803240740740741</v>
      </c>
      <c r="BV16" s="32">
        <f t="shared" si="26"/>
        <v>0</v>
      </c>
      <c r="BW16" s="15">
        <f>IF($B16="","",IF(COUNTIF(BASE!$A:$A,PRODUTIVIDADE!BW$3)=0,"",SUMIFS(BASE!$M:$M,BASE!$A:$A,PRODUTIVIDADE!BW$3,BASE!$G:$G,PRODUTIVIDADE!$B16)))</f>
        <v>56</v>
      </c>
      <c r="BX16" s="15">
        <f>IF($B16="","",IF(COUNTIF(BASE!$A:$A,PRODUTIVIDADE!BW$3)=0,"",SUMIFS(BASE!$N:$N,BASE!$A:$A,PRODUTIVIDADE!BW$3,BASE!$G:$G,PRODUTIVIDADE!$B16)))</f>
        <v>0</v>
      </c>
      <c r="BY16" s="18">
        <f>IF($B16="","",IF(COUNTIF(BASE!$A:$A,PRODUTIVIDADE!BW$3)=0,"",SUMIFS(BASE!$P:$P,BASE!$A:$A,PRODUTIVIDADE!BW$3,BASE!$G:$G,PRODUTIVIDADE!$B16)))</f>
        <v>2.0717592592592593E-3</v>
      </c>
      <c r="BZ16" s="18">
        <f>IF($B16="","",IF(COUNTIF(BASE!$A:$A,PRODUTIVIDADE!BW$3)=0,"",SUMIFS(BASE!$O:$O,BASE!$A:$A,PRODUTIVIDADE!BW$3,BASE!$G:$G,PRODUTIVIDADE!$B16)))</f>
        <v>0</v>
      </c>
      <c r="CA16" s="32">
        <f t="shared" si="27"/>
        <v>0.11601851851851852</v>
      </c>
      <c r="CB16" s="32">
        <f t="shared" si="28"/>
        <v>0</v>
      </c>
      <c r="CC16" s="33">
        <f>IF($B16="","",IF(COUNTIF(BASE!$A:$A,PRODUTIVIDADE!CC$3)=0,"",SUMIFS(BASE!$M:$M,BASE!$A:$A,PRODUTIVIDADE!CC$3,BASE!$G:$G,PRODUTIVIDADE!$B16)))</f>
        <v>73</v>
      </c>
      <c r="CD16" s="33">
        <f>IF($B16="","",IF(COUNTIF(BASE!$A:$A,PRODUTIVIDADE!CC$3)=0,"",SUMIFS(BASE!$N:$N,BASE!$A:$A,PRODUTIVIDADE!CC$3,BASE!$G:$G,PRODUTIVIDADE!$B16)))</f>
        <v>0</v>
      </c>
      <c r="CE16" s="28">
        <f>IF($B16="","",IF(COUNTIF(BASE!$A:$A,PRODUTIVIDADE!CC$3)=0,"",SUMIFS(BASE!$P:$P,BASE!$A:$A,PRODUTIVIDADE!CC$3,BASE!$G:$G,PRODUTIVIDADE!$B16)))</f>
        <v>1.8171296296296297E-3</v>
      </c>
      <c r="CF16" s="28">
        <f>IF($B16="","",IF(COUNTIF(BASE!$A:$A,PRODUTIVIDADE!CC$3)=0,"",SUMIFS(BASE!$O:$O,BASE!$A:$A,PRODUTIVIDADE!CC$3,BASE!$G:$G,PRODUTIVIDADE!$B16)))</f>
        <v>0</v>
      </c>
      <c r="CG16" s="32">
        <f t="shared" si="29"/>
        <v>0.13265046296296296</v>
      </c>
      <c r="CH16" s="32">
        <f t="shared" si="30"/>
        <v>0</v>
      </c>
      <c r="CI16" s="15">
        <f>IF($B16="","",IF(COUNTIF(BASE!$A:$A,PRODUTIVIDADE!CI$3)=0,"",SUMIFS(BASE!$M:$M,BASE!$A:$A,PRODUTIVIDADE!CI$3,BASE!$G:$G,PRODUTIVIDADE!$B16)))</f>
        <v>65</v>
      </c>
      <c r="CJ16" s="15">
        <f>IF($B16="","",IF(COUNTIF(BASE!$A:$A,PRODUTIVIDADE!CI$3)=0,"",SUMIFS(BASE!$N:$N,BASE!$A:$A,PRODUTIVIDADE!CI$3,BASE!$G:$G,PRODUTIVIDADE!$B16)))</f>
        <v>0</v>
      </c>
      <c r="CK16" s="18">
        <f>IF($B16="","",IF(COUNTIF(BASE!$A:$A,PRODUTIVIDADE!CI$3)=0,"",SUMIFS(BASE!$P:$P,BASE!$A:$A,PRODUTIVIDADE!CI$3,BASE!$G:$G,PRODUTIVIDADE!$B16)))</f>
        <v>2.0717592592592593E-3</v>
      </c>
      <c r="CL16" s="18">
        <f>IF($B16="","",IF(COUNTIF(BASE!$A:$A,PRODUTIVIDADE!CI$3)=0,"",SUMIFS(BASE!$O:$O,BASE!$A:$A,PRODUTIVIDADE!CI$3,BASE!$G:$G,PRODUTIVIDADE!$B16)))</f>
        <v>0</v>
      </c>
      <c r="CM16" s="32">
        <f t="shared" si="31"/>
        <v>0.13466435185185185</v>
      </c>
      <c r="CN16" s="32">
        <f t="shared" si="32"/>
        <v>0</v>
      </c>
      <c r="CO16" s="33">
        <f>IF($B16="","",IF(COUNTIF(BASE!$A:$A,PRODUTIVIDADE!CO$3)=0,"",SUMIFS(BASE!$M:$M,BASE!$A:$A,PRODUTIVIDADE!CO$3,BASE!$G:$G,PRODUTIVIDADE!$B16)))</f>
        <v>0</v>
      </c>
      <c r="CP16" s="33">
        <f>IF($B16="","",IF(COUNTIF(BASE!$A:$A,PRODUTIVIDADE!CO$3)=0,"",SUMIFS(BASE!$N:$N,BASE!$A:$A,PRODUTIVIDADE!CO$3,BASE!$G:$G,PRODUTIVIDADE!$B16)))</f>
        <v>0</v>
      </c>
      <c r="CQ16" s="28">
        <f>IF($B16="","",IF(COUNTIF(BASE!$A:$A,PRODUTIVIDADE!CO$3)=0,"",SUMIFS(BASE!$P:$P,BASE!$A:$A,PRODUTIVIDADE!CO$3,BASE!$G:$G,PRODUTIVIDADE!$B16)))</f>
        <v>0</v>
      </c>
      <c r="CR16" s="28">
        <f>IF($B16="","",IF(COUNTIF(BASE!$A:$A,PRODUTIVIDADE!CO$3)=0,"",SUMIFS(BASE!$O:$O,BASE!$A:$A,PRODUTIVIDADE!CO$3,BASE!$G:$G,PRODUTIVIDADE!$B16)))</f>
        <v>0</v>
      </c>
      <c r="CS16" s="32">
        <f t="shared" si="33"/>
        <v>0</v>
      </c>
      <c r="CT16" s="32">
        <f t="shared" si="34"/>
        <v>0</v>
      </c>
      <c r="CU16" s="15">
        <f>IF($B16="","",IF(COUNTIF(BASE!$A:$A,PRODUTIVIDADE!CU$3)=0,"",SUMIFS(BASE!$M:$M,BASE!$A:$A,PRODUTIVIDADE!CU$3,BASE!$G:$G,PRODUTIVIDADE!$B16)))</f>
        <v>0</v>
      </c>
      <c r="CV16" s="15">
        <f>IF($B16="","",IF(COUNTIF(BASE!$A:$A,PRODUTIVIDADE!CU$3)=0,"",SUMIFS(BASE!$N:$N,BASE!$A:$A,PRODUTIVIDADE!CU$3,BASE!$G:$G,PRODUTIVIDADE!$B16)))</f>
        <v>0</v>
      </c>
      <c r="CW16" s="18">
        <f>IF($B16="","",IF(COUNTIF(BASE!$A:$A,PRODUTIVIDADE!CU$3)=0,"",SUMIFS(BASE!$P:$P,BASE!$A:$A,PRODUTIVIDADE!CU$3,BASE!$G:$G,PRODUTIVIDADE!$B16)))</f>
        <v>0</v>
      </c>
      <c r="CX16" s="18">
        <f>IF($B16="","",IF(COUNTIF(BASE!$A:$A,PRODUTIVIDADE!CU$3)=0,"",SUMIFS(BASE!$O:$O,BASE!$A:$A,PRODUTIVIDADE!CU$3,BASE!$G:$G,PRODUTIVIDADE!$B16)))</f>
        <v>0</v>
      </c>
      <c r="CY16" s="32">
        <f t="shared" si="35"/>
        <v>0</v>
      </c>
      <c r="CZ16" s="32">
        <f t="shared" si="36"/>
        <v>0</v>
      </c>
      <c r="DA16" s="33">
        <f>IF($B16="","",IF(COUNTIF(BASE!$A:$A,PRODUTIVIDADE!DA$3)=0,"",SUMIFS(BASE!$M:$M,BASE!$A:$A,PRODUTIVIDADE!DA$3,BASE!$G:$G,PRODUTIVIDADE!$B16)))</f>
        <v>0</v>
      </c>
      <c r="DB16" s="33">
        <f>IF($B16="","",IF(COUNTIF(BASE!$A:$A,PRODUTIVIDADE!DA$3)=0,"",SUMIFS(BASE!$N:$N,BASE!$A:$A,PRODUTIVIDADE!DA$3,BASE!$G:$G,PRODUTIVIDADE!$B16)))</f>
        <v>0</v>
      </c>
      <c r="DC16" s="28">
        <f>IF($B16="","",IF(COUNTIF(BASE!$A:$A,PRODUTIVIDADE!DA$3)=0,"",SUMIFS(BASE!$P:$P,BASE!$A:$A,PRODUTIVIDADE!DA$3,BASE!$G:$G,PRODUTIVIDADE!$B16)))</f>
        <v>0</v>
      </c>
      <c r="DD16" s="28">
        <f>IF($B16="","",IF(COUNTIF(BASE!$A:$A,PRODUTIVIDADE!DA$3)=0,"",SUMIFS(BASE!$O:$O,BASE!$A:$A,PRODUTIVIDADE!DA$3,BASE!$G:$G,PRODUTIVIDADE!$B16)))</f>
        <v>0</v>
      </c>
      <c r="DE16" s="32">
        <f t="shared" si="37"/>
        <v>0</v>
      </c>
      <c r="DF16" s="32">
        <f t="shared" si="38"/>
        <v>0</v>
      </c>
      <c r="DG16" s="15">
        <f>IF($B16="","",IF(COUNTIF(BASE!$A:$A,PRODUTIVIDADE!DG$3)=0,"",SUMIFS(BASE!$M:$M,BASE!$A:$A,PRODUTIVIDADE!DG$3,BASE!$G:$G,PRODUTIVIDADE!$B16)))</f>
        <v>0</v>
      </c>
      <c r="DH16" s="15">
        <f>IF($B16="","",IF(COUNTIF(BASE!$A:$A,PRODUTIVIDADE!DG$3)=0,"",SUMIFS(BASE!$N:$N,BASE!$A:$A,PRODUTIVIDADE!DG$3,BASE!$G:$G,PRODUTIVIDADE!$B16)))</f>
        <v>0</v>
      </c>
      <c r="DI16" s="18">
        <f>IF($B16="","",IF(COUNTIF(BASE!$A:$A,PRODUTIVIDADE!DG$3)=0,"",SUMIFS(BASE!$P:$P,BASE!$A:$A,PRODUTIVIDADE!DG$3,BASE!$G:$G,PRODUTIVIDADE!$B16)))</f>
        <v>0</v>
      </c>
      <c r="DJ16" s="18">
        <f>IF($B16="","",IF(COUNTIF(BASE!$A:$A,PRODUTIVIDADE!DG$3)=0,"",SUMIFS(BASE!$O:$O,BASE!$A:$A,PRODUTIVIDADE!DG$3,BASE!$G:$G,PRODUTIVIDADE!$B16)))</f>
        <v>0</v>
      </c>
      <c r="DK16" s="32">
        <f t="shared" si="39"/>
        <v>0</v>
      </c>
      <c r="DL16" s="32">
        <f t="shared" si="40"/>
        <v>0</v>
      </c>
      <c r="DM16" s="33">
        <f>IF($B16="","",IF(COUNTIF(BASE!$A:$A,PRODUTIVIDADE!DM$3)=0,"",SUMIFS(BASE!$M:$M,BASE!$A:$A,PRODUTIVIDADE!DM$3,BASE!$G:$G,PRODUTIVIDADE!$B16)))</f>
        <v>73</v>
      </c>
      <c r="DN16" s="33">
        <f>IF($B16="","",IF(COUNTIF(BASE!$A:$A,PRODUTIVIDADE!DM$3)=0,"",SUMIFS(BASE!$N:$N,BASE!$A:$A,PRODUTIVIDADE!DM$3,BASE!$G:$G,PRODUTIVIDADE!$B16)))</f>
        <v>0</v>
      </c>
      <c r="DO16" s="28">
        <f>IF($B16="","",IF(COUNTIF(BASE!$A:$A,PRODUTIVIDADE!DM$3)=0,"",SUMIFS(BASE!$P:$P,BASE!$A:$A,PRODUTIVIDADE!DM$3,BASE!$G:$G,PRODUTIVIDADE!$B16)))</f>
        <v>1.8865740740740742E-3</v>
      </c>
      <c r="DP16" s="28">
        <f>IF($B16="","",IF(COUNTIF(BASE!$A:$A,PRODUTIVIDADE!DM$3)=0,"",SUMIFS(BASE!$O:$O,BASE!$A:$A,PRODUTIVIDADE!DM$3,BASE!$G:$G,PRODUTIVIDADE!$B16)))</f>
        <v>0</v>
      </c>
      <c r="DQ16" s="32">
        <f t="shared" si="41"/>
        <v>0.13771990740740742</v>
      </c>
      <c r="DR16" s="32">
        <f t="shared" si="42"/>
        <v>0</v>
      </c>
      <c r="DS16" s="15">
        <f>IF($B16="","",IF(COUNTIF(BASE!$A:$A,PRODUTIVIDADE!DS$3)=0,"",SUMIFS(BASE!$M:$M,BASE!$A:$A,PRODUTIVIDADE!DS$3,BASE!$G:$G,PRODUTIVIDADE!$B16)))</f>
        <v>87</v>
      </c>
      <c r="DT16" s="15">
        <f>IF($B16="","",IF(COUNTIF(BASE!$A:$A,PRODUTIVIDADE!DS$3)=0,"",SUMIFS(BASE!$N:$N,BASE!$A:$A,PRODUTIVIDADE!DS$3,BASE!$G:$G,PRODUTIVIDADE!$B16)))</f>
        <v>0</v>
      </c>
      <c r="DU16" s="18">
        <f>IF($B16="","",IF(COUNTIF(BASE!$A:$A,PRODUTIVIDADE!DS$3)=0,"",SUMIFS(BASE!$P:$P,BASE!$A:$A,PRODUTIVIDADE!DS$3,BASE!$G:$G,PRODUTIVIDADE!$B16)))</f>
        <v>1.689814814814815E-3</v>
      </c>
      <c r="DV16" s="18">
        <f>IF($B16="","",IF(COUNTIF(BASE!$A:$A,PRODUTIVIDADE!DS$3)=0,"",SUMIFS(BASE!$O:$O,BASE!$A:$A,PRODUTIVIDADE!DS$3,BASE!$G:$G,PRODUTIVIDADE!$B16)))</f>
        <v>0</v>
      </c>
      <c r="DW16" s="32">
        <f t="shared" si="43"/>
        <v>0.14701388888888892</v>
      </c>
      <c r="DX16" s="32">
        <f t="shared" si="44"/>
        <v>0</v>
      </c>
      <c r="DY16" s="33">
        <f>IF($B16="","",IF(COUNTIF(BASE!$A:$A,PRODUTIVIDADE!DY$3)=0,"",SUMIFS(BASE!$M:$M,BASE!$A:$A,PRODUTIVIDADE!DY$3,BASE!$G:$G,PRODUTIVIDADE!$B16)))</f>
        <v>63</v>
      </c>
      <c r="DZ16" s="33">
        <f>IF($B16="","",IF(COUNTIF(BASE!$A:$A,PRODUTIVIDADE!DY$3)=0,"",SUMIFS(BASE!$N:$N,BASE!$A:$A,PRODUTIVIDADE!DY$3,BASE!$G:$G,PRODUTIVIDADE!$B16)))</f>
        <v>0</v>
      </c>
      <c r="EA16" s="28">
        <f>IF($B16="","",IF(COUNTIF(BASE!$A:$A,PRODUTIVIDADE!DY$3)=0,"",SUMIFS(BASE!$P:$P,BASE!$A:$A,PRODUTIVIDADE!DY$3,BASE!$G:$G,PRODUTIVIDADE!$B16)))</f>
        <v>2.1296296296296298E-3</v>
      </c>
      <c r="EB16" s="28">
        <f>IF($B16="","",IF(COUNTIF(BASE!$A:$A,PRODUTIVIDADE!DY$3)=0,"",SUMIFS(BASE!$O:$O,BASE!$A:$A,PRODUTIVIDADE!DY$3,BASE!$G:$G,PRODUTIVIDADE!$B16)))</f>
        <v>0</v>
      </c>
      <c r="EC16" s="32">
        <f t="shared" si="45"/>
        <v>0.13416666666666668</v>
      </c>
      <c r="ED16" s="32">
        <f t="shared" si="46"/>
        <v>0</v>
      </c>
      <c r="EE16" s="15">
        <f>IF($B16="","",IF(COUNTIF(BASE!$A:$A,PRODUTIVIDADE!EE$3)=0,"",SUMIFS(BASE!$M:$M,BASE!$A:$A,PRODUTIVIDADE!EE$3,BASE!$G:$G,PRODUTIVIDADE!$B16)))</f>
        <v>0</v>
      </c>
      <c r="EF16" s="15">
        <f>IF($B16="","",IF(COUNTIF(BASE!$A:$A,PRODUTIVIDADE!EE$3)=0,"",SUMIFS(BASE!$N:$N,BASE!$A:$A,PRODUTIVIDADE!EE$3,BASE!$G:$G,PRODUTIVIDADE!$B16)))</f>
        <v>0</v>
      </c>
      <c r="EG16" s="18">
        <f>IF($B16="","",IF(COUNTIF(BASE!$A:$A,PRODUTIVIDADE!EE$3)=0,"",SUMIFS(BASE!$P:$P,BASE!$A:$A,PRODUTIVIDADE!EE$3,BASE!$G:$G,PRODUTIVIDADE!$B16)))</f>
        <v>0</v>
      </c>
      <c r="EH16" s="18">
        <f>IF($B16="","",IF(COUNTIF(BASE!$A:$A,PRODUTIVIDADE!EE$3)=0,"",SUMIFS(BASE!$O:$O,BASE!$A:$A,PRODUTIVIDADE!EE$3,BASE!$G:$G,PRODUTIVIDADE!$B16)))</f>
        <v>0</v>
      </c>
      <c r="EI16" s="32">
        <f t="shared" si="47"/>
        <v>0</v>
      </c>
      <c r="EJ16" s="32">
        <f t="shared" si="48"/>
        <v>0</v>
      </c>
      <c r="EK16" s="33">
        <f>IF($B16="","",IF(COUNTIF(BASE!$A:$A,PRODUTIVIDADE!EK$3)=0,"",SUMIFS(BASE!$M:$M,BASE!$A:$A,PRODUTIVIDADE!EK$3,BASE!$G:$G,PRODUTIVIDADE!$B16)))</f>
        <v>0</v>
      </c>
      <c r="EL16" s="33">
        <f>IF($B16="","",IF(COUNTIF(BASE!$A:$A,PRODUTIVIDADE!EK$3)=0,"",SUMIFS(BASE!$N:$N,BASE!$A:$A,PRODUTIVIDADE!EK$3,BASE!$G:$G,PRODUTIVIDADE!$B16)))</f>
        <v>0</v>
      </c>
      <c r="EM16" s="28">
        <f>IF($B16="","",IF(COUNTIF(BASE!$A:$A,PRODUTIVIDADE!EK$3)=0,"",SUMIFS(BASE!$P:$P,BASE!$A:$A,PRODUTIVIDADE!EK$3,BASE!$G:$G,PRODUTIVIDADE!$B16)))</f>
        <v>0</v>
      </c>
      <c r="EN16" s="28">
        <f>IF($B16="","",IF(COUNTIF(BASE!$A:$A,PRODUTIVIDADE!EK$3)=0,"",SUMIFS(BASE!$O:$O,BASE!$A:$A,PRODUTIVIDADE!EK$3,BASE!$G:$G,PRODUTIVIDADE!$B16)))</f>
        <v>0</v>
      </c>
      <c r="EO16" s="32">
        <f t="shared" si="49"/>
        <v>0</v>
      </c>
      <c r="EP16" s="32">
        <f t="shared" si="50"/>
        <v>0</v>
      </c>
      <c r="EQ16" s="15">
        <f>IF($B16="","",IF(COUNTIF(BASE!$A:$A,PRODUTIVIDADE!EQ$3)=0,"",SUMIFS(BASE!$M:$M,BASE!$A:$A,PRODUTIVIDADE!EQ$3,BASE!$G:$G,PRODUTIVIDADE!$B16)))</f>
        <v>56</v>
      </c>
      <c r="ER16" s="15">
        <f>IF($B16="","",IF(COUNTIF(BASE!$A:$A,PRODUTIVIDADE!EQ$3)=0,"",SUMIFS(BASE!$N:$N,BASE!$A:$A,PRODUTIVIDADE!EQ$3,BASE!$G:$G,PRODUTIVIDADE!$B16)))</f>
        <v>1</v>
      </c>
      <c r="ES16" s="18">
        <f>IF($B16="","",IF(COUNTIF(BASE!$A:$A,PRODUTIVIDADE!EQ$3)=0,"",SUMIFS(BASE!$P:$P,BASE!$A:$A,PRODUTIVIDADE!EQ$3,BASE!$G:$G,PRODUTIVIDADE!$B16)))</f>
        <v>2.9166666666666668E-3</v>
      </c>
      <c r="ET16" s="18">
        <f>IF($B16="","",IF(COUNTIF(BASE!$A:$A,PRODUTIVIDADE!EQ$3)=0,"",SUMIFS(BASE!$O:$O,BASE!$A:$A,PRODUTIVIDADE!EQ$3,BASE!$G:$G,PRODUTIVIDADE!$B16)))</f>
        <v>0</v>
      </c>
      <c r="EU16" s="32">
        <f t="shared" si="51"/>
        <v>0.16333333333333333</v>
      </c>
      <c r="EV16" s="32">
        <f t="shared" si="52"/>
        <v>0</v>
      </c>
      <c r="EW16" s="33">
        <f>IF($B16="","",IF(COUNTIF(BASE!$A:$A,PRODUTIVIDADE!EW$3)=0,"",SUMIFS(BASE!$M:$M,BASE!$A:$A,PRODUTIVIDADE!EW$3,BASE!$G:$G,PRODUTIVIDADE!$B16)))</f>
        <v>76</v>
      </c>
      <c r="EX16" s="33">
        <f>IF($B16="","",IF(COUNTIF(BASE!$A:$A,PRODUTIVIDADE!EW$3)=0,"",SUMIFS(BASE!$N:$N,BASE!$A:$A,PRODUTIVIDADE!EW$3,BASE!$G:$G,PRODUTIVIDADE!$B16)))</f>
        <v>0</v>
      </c>
      <c r="EY16" s="28">
        <f>IF($B16="","",IF(COUNTIF(BASE!$A:$A,PRODUTIVIDADE!EW$3)=0,"",SUMIFS(BASE!$P:$P,BASE!$A:$A,PRODUTIVIDADE!EW$3,BASE!$G:$G,PRODUTIVIDADE!$B16)))</f>
        <v>1.7013888888888892E-3</v>
      </c>
      <c r="EZ16" s="28">
        <f>IF($B16="","",IF(COUNTIF(BASE!$A:$A,PRODUTIVIDADE!EW$3)=0,"",SUMIFS(BASE!$O:$O,BASE!$A:$A,PRODUTIVIDADE!EW$3,BASE!$G:$G,PRODUTIVIDADE!$B16)))</f>
        <v>0</v>
      </c>
      <c r="FA16" s="32">
        <f t="shared" si="53"/>
        <v>0.12930555555555559</v>
      </c>
      <c r="FB16" s="32">
        <f t="shared" si="54"/>
        <v>0</v>
      </c>
      <c r="FC16" s="15">
        <f>IF($B16="","",IF(COUNTIF(BASE!$A:$A,PRODUTIVIDADE!FC$3)=0,"",SUMIFS(BASE!$M:$M,BASE!$A:$A,PRODUTIVIDADE!FC$3,BASE!$G:$G,PRODUTIVIDADE!$B16)))</f>
        <v>75</v>
      </c>
      <c r="FD16" s="15">
        <f>IF($B16="","",IF(COUNTIF(BASE!$A:$A,PRODUTIVIDADE!FC$3)=0,"",SUMIFS(BASE!$N:$N,BASE!$A:$A,PRODUTIVIDADE!FC$3,BASE!$G:$G,PRODUTIVIDADE!$B16)))</f>
        <v>0</v>
      </c>
      <c r="FE16" s="18">
        <f>IF($B16="","",IF(COUNTIF(BASE!$A:$A,PRODUTIVIDADE!FC$3)=0,"",SUMIFS(BASE!$P:$P,BASE!$A:$A,PRODUTIVIDADE!FC$3,BASE!$G:$G,PRODUTIVIDADE!$B16)))</f>
        <v>1.9675925925925928E-3</v>
      </c>
      <c r="FF16" s="18">
        <f>IF($B16="","",IF(COUNTIF(BASE!$A:$A,PRODUTIVIDADE!FC$3)=0,"",SUMIFS(BASE!$O:$O,BASE!$A:$A,PRODUTIVIDADE!FC$3,BASE!$G:$G,PRODUTIVIDADE!$B16)))</f>
        <v>0</v>
      </c>
      <c r="FG16" s="32">
        <f t="shared" si="55"/>
        <v>0.14756944444444448</v>
      </c>
      <c r="FH16" s="32">
        <f t="shared" si="56"/>
        <v>0</v>
      </c>
      <c r="FI16" s="33">
        <f>IF($B16="","",IF(COUNTIF(BASE!$A:$A,PRODUTIVIDADE!FI$3)=0,"",SUMIFS(BASE!$M:$M,BASE!$A:$A,PRODUTIVIDADE!FI$3,BASE!$G:$G,PRODUTIVIDADE!$B16)))</f>
        <v>0</v>
      </c>
      <c r="FJ16" s="33">
        <f>IF($B16="","",IF(COUNTIF(BASE!$A:$A,PRODUTIVIDADE!FI$3)=0,"",SUMIFS(BASE!$N:$N,BASE!$A:$A,PRODUTIVIDADE!FI$3,BASE!$G:$G,PRODUTIVIDADE!$B16)))</f>
        <v>0</v>
      </c>
      <c r="FK16" s="28">
        <f>IF($B16="","",IF(COUNTIF(BASE!$A:$A,PRODUTIVIDADE!FI$3)=0,"",SUMIFS(BASE!$P:$P,BASE!$A:$A,PRODUTIVIDADE!FI$3,BASE!$G:$G,PRODUTIVIDADE!$B16)))</f>
        <v>0</v>
      </c>
      <c r="FL16" s="28">
        <f>IF($B16="","",IF(COUNTIF(BASE!$A:$A,PRODUTIVIDADE!FI$3)=0,"",SUMIFS(BASE!$O:$O,BASE!$A:$A,PRODUTIVIDADE!FI$3,BASE!$G:$G,PRODUTIVIDADE!$B16)))</f>
        <v>0</v>
      </c>
      <c r="FM16" s="32">
        <f t="shared" si="57"/>
        <v>0</v>
      </c>
      <c r="FN16" s="32">
        <f t="shared" si="58"/>
        <v>0</v>
      </c>
      <c r="FO16" s="15">
        <f>IF($B16="","",IF(COUNTIF(BASE!$A:$A,PRODUTIVIDADE!FO$3)=0,"",SUMIFS(BASE!$M:$M,BASE!$A:$A,PRODUTIVIDADE!FO$3,BASE!$G:$G,PRODUTIVIDADE!$B16)))</f>
        <v>0</v>
      </c>
      <c r="FP16" s="15">
        <f>IF($B16="","",IF(COUNTIF(BASE!$A:$A,PRODUTIVIDADE!FO$3)=0,"",SUMIFS(BASE!$N:$N,BASE!$A:$A,PRODUTIVIDADE!FO$3,BASE!$G:$G,PRODUTIVIDADE!$B16)))</f>
        <v>0</v>
      </c>
      <c r="FQ16" s="18">
        <f>IF($B16="","",IF(COUNTIF(BASE!$A:$A,PRODUTIVIDADE!FO$3)=0,"",SUMIFS(BASE!$P:$P,BASE!$A:$A,PRODUTIVIDADE!FO$3,BASE!$G:$G,PRODUTIVIDADE!$B16)))</f>
        <v>0</v>
      </c>
      <c r="FR16" s="18">
        <f>IF($B16="","",IF(COUNTIF(BASE!$A:$A,PRODUTIVIDADE!FO$3)=0,"",SUMIFS(BASE!$O:$O,BASE!$A:$A,PRODUTIVIDADE!FO$3,BASE!$G:$G,PRODUTIVIDADE!$B16)))</f>
        <v>0</v>
      </c>
      <c r="FS16" s="32">
        <f t="shared" si="59"/>
        <v>0</v>
      </c>
      <c r="FT16" s="32">
        <f t="shared" si="60"/>
        <v>0</v>
      </c>
      <c r="FU16" s="33">
        <f>IF($B16="","",IF(COUNTIF(BASE!$A:$A,PRODUTIVIDADE!FU$3)=0,"",SUMIFS(BASE!$M:$M,BASE!$A:$A,PRODUTIVIDADE!FU$3,BASE!$G:$G,PRODUTIVIDADE!$B16)))</f>
        <v>0</v>
      </c>
      <c r="FV16" s="33">
        <f>IF($B16="","",IF(COUNTIF(BASE!$A:$A,PRODUTIVIDADE!FU$3)=0,"",SUMIFS(BASE!$N:$N,BASE!$A:$A,PRODUTIVIDADE!FU$3,BASE!$G:$G,PRODUTIVIDADE!$B16)))</f>
        <v>0</v>
      </c>
      <c r="FW16" s="28">
        <f>IF($B16="","",IF(COUNTIF(BASE!$A:$A,PRODUTIVIDADE!FU$3)=0,"",SUMIFS(BASE!$P:$P,BASE!$A:$A,PRODUTIVIDADE!FU$3,BASE!$G:$G,PRODUTIVIDADE!$B16)))</f>
        <v>0</v>
      </c>
      <c r="FX16" s="28">
        <f>IF($B16="","",IF(COUNTIF(BASE!$A:$A,PRODUTIVIDADE!FU$3)=0,"",SUMIFS(BASE!$O:$O,BASE!$A:$A,PRODUTIVIDADE!FU$3,BASE!$G:$G,PRODUTIVIDADE!$B16)))</f>
        <v>0</v>
      </c>
      <c r="FY16" s="32">
        <f t="shared" si="61"/>
        <v>0</v>
      </c>
      <c r="FZ16" s="32">
        <f t="shared" si="62"/>
        <v>0</v>
      </c>
      <c r="GA16" s="15">
        <f>IF($B16="","",IF(COUNTIF(BASE!$A:$A,PRODUTIVIDADE!GA$3)=0,"",SUMIFS(BASE!$M:$M,BASE!$A:$A,PRODUTIVIDADE!GA$3,BASE!$G:$G,PRODUTIVIDADE!$B16)))</f>
        <v>77</v>
      </c>
      <c r="GB16" s="15">
        <f>IF($B16="","",IF(COUNTIF(BASE!$A:$A,PRODUTIVIDADE!GA$3)=0,"",SUMIFS(BASE!$N:$N,BASE!$A:$A,PRODUTIVIDADE!GA$3,BASE!$G:$G,PRODUTIVIDADE!$B16)))</f>
        <v>0</v>
      </c>
      <c r="GC16" s="18">
        <f>IF($B16="","",IF(COUNTIF(BASE!$A:$A,PRODUTIVIDADE!GA$3)=0,"",SUMIFS(BASE!$P:$P,BASE!$A:$A,PRODUTIVIDADE!GA$3,BASE!$G:$G,PRODUTIVIDADE!$B16)))</f>
        <v>1.736111111111111E-3</v>
      </c>
      <c r="GD16" s="18">
        <f>IF($B16="","",IF(COUNTIF(BASE!$A:$A,PRODUTIVIDADE!GA$3)=0,"",SUMIFS(BASE!$O:$O,BASE!$A:$A,PRODUTIVIDADE!GA$3,BASE!$G:$G,PRODUTIVIDADE!$B16)))</f>
        <v>0</v>
      </c>
      <c r="GE16" s="32">
        <f t="shared" si="63"/>
        <v>0.13368055555555555</v>
      </c>
      <c r="GF16" s="32">
        <f t="shared" si="64"/>
        <v>0</v>
      </c>
      <c r="GG16" s="33">
        <f>IF($B16="","",IF(COUNTIF(BASE!$A:$A,PRODUTIVIDADE!GG$3)=0,"",SUMIFS(BASE!$M:$M,BASE!$A:$A,PRODUTIVIDADE!GG$3,BASE!$G:$G,PRODUTIVIDADE!$B16)))</f>
        <v>0</v>
      </c>
      <c r="GH16" s="33">
        <f>IF($B16="","",IF(COUNTIF(BASE!$A:$A,PRODUTIVIDADE!GG$3)=0,"",SUMIFS(BASE!$N:$N,BASE!$A:$A,PRODUTIVIDADE!GG$3,BASE!$G:$G,PRODUTIVIDADE!$B16)))</f>
        <v>0</v>
      </c>
      <c r="GI16" s="28">
        <f>IF($B16="","",IF(COUNTIF(BASE!$A:$A,PRODUTIVIDADE!GG$3)=0,"",SUMIFS(BASE!$P:$P,BASE!$A:$A,PRODUTIVIDADE!GG$3,BASE!$G:$G,PRODUTIVIDADE!$B16)))</f>
        <v>0</v>
      </c>
      <c r="GJ16" s="28">
        <f>IF($B16="","",IF(COUNTIF(BASE!$A:$A,PRODUTIVIDADE!GG$3)=0,"",SUMIFS(BASE!$O:$O,BASE!$A:$A,PRODUTIVIDADE!GG$3,BASE!$G:$G,PRODUTIVIDADE!$B16)))</f>
        <v>0</v>
      </c>
      <c r="GK16" s="32">
        <f t="shared" si="65"/>
        <v>0</v>
      </c>
      <c r="GL16" s="32">
        <f t="shared" si="66"/>
        <v>0</v>
      </c>
      <c r="GM16" s="15">
        <f>IF($B16="","",IF(COUNTIF(BASE!$A:$A,PRODUTIVIDADE!GM$3)=0,"",SUMIFS(BASE!$M:$M,BASE!$A:$A,PRODUTIVIDADE!GM$3,BASE!$G:$G,PRODUTIVIDADE!$B16)))</f>
        <v>70</v>
      </c>
      <c r="GN16" s="15">
        <f>IF($B16="","",IF(COUNTIF(BASE!$A:$A,PRODUTIVIDADE!GM$3)=0,"",SUMIFS(BASE!$N:$N,BASE!$A:$A,PRODUTIVIDADE!GM$3,BASE!$G:$G,PRODUTIVIDADE!$B16)))</f>
        <v>1</v>
      </c>
      <c r="GO16" s="18">
        <f>IF($B16="","",IF(COUNTIF(BASE!$A:$A,PRODUTIVIDADE!GM$3)=0,"",SUMIFS(BASE!$P:$P,BASE!$A:$A,PRODUTIVIDADE!GM$3,BASE!$G:$G,PRODUTIVIDADE!$B16)))</f>
        <v>2.1874999999999998E-3</v>
      </c>
      <c r="GP16" s="18">
        <f>IF($B16="","",IF(COUNTIF(BASE!$A:$A,PRODUTIVIDADE!GM$3)=0,"",SUMIFS(BASE!$O:$O,BASE!$A:$A,PRODUTIVIDADE!GM$3,BASE!$G:$G,PRODUTIVIDADE!$B16)))</f>
        <v>1.1574074074074073E-5</v>
      </c>
      <c r="GQ16" s="32">
        <f t="shared" si="67"/>
        <v>0.15312499999999998</v>
      </c>
      <c r="GR16" s="32">
        <f t="shared" si="68"/>
        <v>1.1574074074074073E-5</v>
      </c>
    </row>
    <row r="17" spans="2:200" s="8" customFormat="1" x14ac:dyDescent="0.25">
      <c r="B17" s="50">
        <v>91311</v>
      </c>
      <c r="C17" s="16" t="str">
        <f>IF($B17="","",VLOOKUP($B17,EQUIPE!$B:$E,2,0))</f>
        <v>LARISSA RAMOS MARQUES</v>
      </c>
      <c r="D17" s="16" t="str">
        <f>IF($B17="","",VLOOKUP($B17,EQUIPE!$B:$F,5,0))</f>
        <v>ULTRAGAZ FRONT</v>
      </c>
      <c r="E17" s="18">
        <f>IF($B17="","",VLOOKUP($B17,EQUIPE!$B:$E,3,0))</f>
        <v>0.26388888888888884</v>
      </c>
      <c r="F17" s="16" t="str">
        <f>IF($B17="","",VLOOKUP($B17,EQUIPE!$B:$E,4,0))</f>
        <v>DANIELA PEREZ</v>
      </c>
      <c r="H17" s="22">
        <f t="shared" si="0"/>
        <v>0</v>
      </c>
      <c r="I17" s="22">
        <f t="shared" si="0"/>
        <v>1596</v>
      </c>
      <c r="J17" s="18">
        <f t="shared" si="3"/>
        <v>0</v>
      </c>
      <c r="K17" s="18">
        <f t="shared" si="4"/>
        <v>6.4243363037222684E-4</v>
      </c>
      <c r="L17" s="32">
        <f t="shared" si="5"/>
        <v>0</v>
      </c>
      <c r="M17" s="32">
        <f t="shared" si="6"/>
        <v>1.0253240740740741</v>
      </c>
      <c r="O17" s="15">
        <f>IF($B17="","",IF(COUNTIF(BASE!$A:$A,PRODUTIVIDADE!O$3)=0,"",SUMIFS(BASE!$M:$M,BASE!$A:$A,PRODUTIVIDADE!O$3,BASE!$G:$G,PRODUTIVIDADE!$B17)))</f>
        <v>0</v>
      </c>
      <c r="P17" s="15">
        <f>IF($B17="","",IF(COUNTIF(BASE!$A:$A,PRODUTIVIDADE!O$3)=0,"",SUMIFS(BASE!$N:$N,BASE!$A:$A,PRODUTIVIDADE!O$3,BASE!$G:$G,PRODUTIVIDADE!$B17)))</f>
        <v>0</v>
      </c>
      <c r="Q17" s="18">
        <f>IF($B17="","",IF(COUNTIF(BASE!$A:$A,PRODUTIVIDADE!O$3)=0,"",SUMIFS(BASE!$P:$P,BASE!$A:$A,PRODUTIVIDADE!O$3,BASE!$G:$G,PRODUTIVIDADE!$B17)))</f>
        <v>0</v>
      </c>
      <c r="R17" s="18">
        <f>IF($B17="","",IF(COUNTIF(BASE!$A:$A,PRODUTIVIDADE!O$3)=0,"",SUMIFS(BASE!$O:$O,BASE!$A:$A,PRODUTIVIDADE!O$3,BASE!$G:$G,PRODUTIVIDADE!$B17)))</f>
        <v>0</v>
      </c>
      <c r="S17" s="32">
        <f t="shared" si="7"/>
        <v>0</v>
      </c>
      <c r="T17" s="32">
        <f t="shared" si="8"/>
        <v>0</v>
      </c>
      <c r="U17" s="33">
        <f>IF($B17="","",IF(COUNTIF(BASE!$A:$A,PRODUTIVIDADE!U$3)=0,"",SUMIFS(BASE!$M:$M,BASE!$A:$A,PRODUTIVIDADE!U$3,BASE!$G:$G,PRODUTIVIDADE!$B17)))</f>
        <v>0</v>
      </c>
      <c r="V17" s="33">
        <f>IF($B17="","",IF(COUNTIF(BASE!$A:$A,PRODUTIVIDADE!U$3)=0,"",SUMIFS(BASE!$N:$N,BASE!$A:$A,PRODUTIVIDADE!U$3,BASE!$G:$G,PRODUTIVIDADE!$B17)))</f>
        <v>64</v>
      </c>
      <c r="W17" s="28">
        <f>IF($B17="","",IF(COUNTIF(BASE!$A:$A,PRODUTIVIDADE!U$3)=0,"",SUMIFS(BASE!$P:$P,BASE!$A:$A,PRODUTIVIDADE!U$3,BASE!$G:$G,PRODUTIVIDADE!$B17)))</f>
        <v>0</v>
      </c>
      <c r="X17" s="28">
        <f>IF($B17="","",IF(COUNTIF(BASE!$A:$A,PRODUTIVIDADE!U$3)=0,"",SUMIFS(BASE!$O:$O,BASE!$A:$A,PRODUTIVIDADE!U$3,BASE!$G:$G,PRODUTIVIDADE!$B17)))</f>
        <v>6.8287037037037025E-4</v>
      </c>
      <c r="Y17" s="32">
        <f t="shared" si="9"/>
        <v>0</v>
      </c>
      <c r="Z17" s="32">
        <f t="shared" si="10"/>
        <v>4.3703703703703696E-2</v>
      </c>
      <c r="AA17" s="15">
        <f>IF($B17="","",IF(COUNTIF(BASE!$A:$A,PRODUTIVIDADE!AA$3)=0,"",SUMIFS(BASE!$M:$M,BASE!$A:$A,PRODUTIVIDADE!AA$3,BASE!$G:$G,PRODUTIVIDADE!$B17)))</f>
        <v>0</v>
      </c>
      <c r="AB17" s="15">
        <f>IF($B17="","",IF(COUNTIF(BASE!$A:$A,PRODUTIVIDADE!AA$3)=0,"",SUMIFS(BASE!$N:$N,BASE!$A:$A,PRODUTIVIDADE!AA$3,BASE!$G:$G,PRODUTIVIDADE!$B17)))</f>
        <v>0</v>
      </c>
      <c r="AC17" s="18">
        <f>IF($B17="","",IF(COUNTIF(BASE!$A:$A,PRODUTIVIDADE!AA$3)=0,"",SUMIFS(BASE!$P:$P,BASE!$A:$A,PRODUTIVIDADE!AA$3,BASE!$G:$G,PRODUTIVIDADE!$B17)))</f>
        <v>0</v>
      </c>
      <c r="AD17" s="18">
        <f>IF($B17="","",IF(COUNTIF(BASE!$A:$A,PRODUTIVIDADE!AA$3)=0,"",SUMIFS(BASE!$O:$O,BASE!$A:$A,PRODUTIVIDADE!AA$3,BASE!$G:$G,PRODUTIVIDADE!$B17)))</f>
        <v>0</v>
      </c>
      <c r="AE17" s="32">
        <f t="shared" si="11"/>
        <v>0</v>
      </c>
      <c r="AF17" s="32">
        <f t="shared" si="12"/>
        <v>0</v>
      </c>
      <c r="AG17" s="33">
        <f>IF($B17="","",IF(COUNTIF(BASE!$A:$A,PRODUTIVIDADE!AG$3)=0,"",SUMIFS(BASE!$M:$M,BASE!$A:$A,PRODUTIVIDADE!AG$3,BASE!$G:$G,PRODUTIVIDADE!$B17)))</f>
        <v>0</v>
      </c>
      <c r="AH17" s="33">
        <f>IF($B17="","",IF(COUNTIF(BASE!$A:$A,PRODUTIVIDADE!AG$3)=0,"",SUMIFS(BASE!$N:$N,BASE!$A:$A,PRODUTIVIDADE!AG$3,BASE!$G:$G,PRODUTIVIDADE!$B17)))</f>
        <v>60</v>
      </c>
      <c r="AI17" s="28">
        <f>IF($B17="","",IF(COUNTIF(BASE!$A:$A,PRODUTIVIDADE!AG$3)=0,"",SUMIFS(BASE!$P:$P,BASE!$A:$A,PRODUTIVIDADE!AG$3,BASE!$G:$G,PRODUTIVIDADE!$B17)))</f>
        <v>0</v>
      </c>
      <c r="AJ17" s="28">
        <f>IF($B17="","",IF(COUNTIF(BASE!$A:$A,PRODUTIVIDADE!AG$3)=0,"",SUMIFS(BASE!$O:$O,BASE!$A:$A,PRODUTIVIDADE!AG$3,BASE!$G:$G,PRODUTIVIDADE!$B17)))</f>
        <v>5.3240740740740744E-4</v>
      </c>
      <c r="AK17" s="32">
        <f t="shared" si="13"/>
        <v>0</v>
      </c>
      <c r="AL17" s="32">
        <f t="shared" si="14"/>
        <v>3.1944444444444449E-2</v>
      </c>
      <c r="AM17" s="15">
        <f>IF($B17="","",IF(COUNTIF(BASE!$A:$A,PRODUTIVIDADE!AM$3)=0,"",SUMIFS(BASE!$M:$M,BASE!$A:$A,PRODUTIVIDADE!AM$3,BASE!$G:$G,PRODUTIVIDADE!$B17)))</f>
        <v>0</v>
      </c>
      <c r="AN17" s="15">
        <f>IF($B17="","",IF(COUNTIF(BASE!$A:$A,PRODUTIVIDADE!AM$3)=0,"",SUMIFS(BASE!$N:$N,BASE!$A:$A,PRODUTIVIDADE!AM$3,BASE!$G:$G,PRODUTIVIDADE!$B17)))</f>
        <v>75</v>
      </c>
      <c r="AO17" s="18">
        <f>IF($B17="","",IF(COUNTIF(BASE!$A:$A,PRODUTIVIDADE!AM$3)=0,"",SUMIFS(BASE!$P:$P,BASE!$A:$A,PRODUTIVIDADE!AM$3,BASE!$G:$G,PRODUTIVIDADE!$B17)))</f>
        <v>0</v>
      </c>
      <c r="AP17" s="18">
        <f>IF($B17="","",IF(COUNTIF(BASE!$A:$A,PRODUTIVIDADE!AM$3)=0,"",SUMIFS(BASE!$O:$O,BASE!$A:$A,PRODUTIVIDADE!AM$3,BASE!$G:$G,PRODUTIVIDADE!$B17)))</f>
        <v>7.6388888888888893E-4</v>
      </c>
      <c r="AQ17" s="32">
        <f t="shared" si="15"/>
        <v>0</v>
      </c>
      <c r="AR17" s="32">
        <f t="shared" si="16"/>
        <v>5.7291666666666671E-2</v>
      </c>
      <c r="AS17" s="33">
        <f>IF($B17="","",IF(COUNTIF(BASE!$A:$A,PRODUTIVIDADE!AS$3)=0,"",SUMIFS(BASE!$M:$M,BASE!$A:$A,PRODUTIVIDADE!AS$3,BASE!$G:$G,PRODUTIVIDADE!$B17)))</f>
        <v>0</v>
      </c>
      <c r="AT17" s="33">
        <f>IF($B17="","",IF(COUNTIF(BASE!$A:$A,PRODUTIVIDADE!AS$3)=0,"",SUMIFS(BASE!$N:$N,BASE!$A:$A,PRODUTIVIDADE!AS$3,BASE!$G:$G,PRODUTIVIDADE!$B17)))</f>
        <v>133</v>
      </c>
      <c r="AU17" s="28">
        <f>IF($B17="","",IF(COUNTIF(BASE!$A:$A,PRODUTIVIDADE!AS$3)=0,"",SUMIFS(BASE!$P:$P,BASE!$A:$A,PRODUTIVIDADE!AS$3,BASE!$G:$G,PRODUTIVIDADE!$B17)))</f>
        <v>0</v>
      </c>
      <c r="AV17" s="28">
        <f>IF($B17="","",IF(COUNTIF(BASE!$A:$A,PRODUTIVIDADE!AS$3)=0,"",SUMIFS(BASE!$O:$O,BASE!$A:$A,PRODUTIVIDADE!AS$3,BASE!$G:$G,PRODUTIVIDADE!$B17)))</f>
        <v>6.5972222222222213E-4</v>
      </c>
      <c r="AW17" s="32">
        <f t="shared" si="17"/>
        <v>0</v>
      </c>
      <c r="AX17" s="32">
        <f t="shared" si="18"/>
        <v>8.7743055555555546E-2</v>
      </c>
      <c r="AY17" s="15">
        <f>IF($B17="","",IF(COUNTIF(BASE!$A:$A,PRODUTIVIDADE!AY$3)=0,"",SUMIFS(BASE!$M:$M,BASE!$A:$A,PRODUTIVIDADE!AY$3,BASE!$G:$G,PRODUTIVIDADE!$B17)))</f>
        <v>0</v>
      </c>
      <c r="AZ17" s="15">
        <f>IF($B17="","",IF(COUNTIF(BASE!$A:$A,PRODUTIVIDADE!AY$3)=0,"",SUMIFS(BASE!$N:$N,BASE!$A:$A,PRODUTIVIDADE!AY$3,BASE!$G:$G,PRODUTIVIDADE!$B17)))</f>
        <v>0</v>
      </c>
      <c r="BA17" s="18">
        <f>IF($B17="","",IF(COUNTIF(BASE!$A:$A,PRODUTIVIDADE!AY$3)=0,"",SUMIFS(BASE!$P:$P,BASE!$A:$A,PRODUTIVIDADE!AY$3,BASE!$G:$G,PRODUTIVIDADE!$B17)))</f>
        <v>0</v>
      </c>
      <c r="BB17" s="18">
        <f>IF($B17="","",IF(COUNTIF(BASE!$A:$A,PRODUTIVIDADE!AY$3)=0,"",SUMIFS(BASE!$O:$O,BASE!$A:$A,PRODUTIVIDADE!AY$3,BASE!$G:$G,PRODUTIVIDADE!$B17)))</f>
        <v>0</v>
      </c>
      <c r="BC17" s="32">
        <f t="shared" si="19"/>
        <v>0</v>
      </c>
      <c r="BD17" s="32">
        <f t="shared" si="20"/>
        <v>0</v>
      </c>
      <c r="BE17" s="33">
        <f>IF($B17="","",IF(COUNTIF(BASE!$A:$A,PRODUTIVIDADE!BE$3)=0,"",SUMIFS(BASE!$M:$M,BASE!$A:$A,PRODUTIVIDADE!BE$3,BASE!$G:$G,PRODUTIVIDADE!$B17)))</f>
        <v>0</v>
      </c>
      <c r="BF17" s="33">
        <f>IF($B17="","",IF(COUNTIF(BASE!$A:$A,PRODUTIVIDADE!BE$3)=0,"",SUMIFS(BASE!$N:$N,BASE!$A:$A,PRODUTIVIDADE!BE$3,BASE!$G:$G,PRODUTIVIDADE!$B17)))</f>
        <v>119</v>
      </c>
      <c r="BG17" s="28">
        <f>IF($B17="","",IF(COUNTIF(BASE!$A:$A,PRODUTIVIDADE!BE$3)=0,"",SUMIFS(BASE!$P:$P,BASE!$A:$A,PRODUTIVIDADE!BE$3,BASE!$G:$G,PRODUTIVIDADE!$B17)))</f>
        <v>0</v>
      </c>
      <c r="BH17" s="28">
        <f>IF($B17="","",IF(COUNTIF(BASE!$A:$A,PRODUTIVIDADE!BE$3)=0,"",SUMIFS(BASE!$O:$O,BASE!$A:$A,PRODUTIVIDADE!BE$3,BASE!$G:$G,PRODUTIVIDADE!$B17)))</f>
        <v>8.9120370370370362E-4</v>
      </c>
      <c r="BI17" s="32">
        <f t="shared" si="21"/>
        <v>0</v>
      </c>
      <c r="BJ17" s="32">
        <f t="shared" si="22"/>
        <v>0.10605324074074073</v>
      </c>
      <c r="BK17" s="15">
        <f>IF($B17="","",IF(COUNTIF(BASE!$A:$A,PRODUTIVIDADE!BK$3)=0,"",SUMIFS(BASE!$M:$M,BASE!$A:$A,PRODUTIVIDADE!BK$3,BASE!$G:$G,PRODUTIVIDADE!$B17)))</f>
        <v>0</v>
      </c>
      <c r="BL17" s="15">
        <f>IF($B17="","",IF(COUNTIF(BASE!$A:$A,PRODUTIVIDADE!BK$3)=0,"",SUMIFS(BASE!$N:$N,BASE!$A:$A,PRODUTIVIDADE!BK$3,BASE!$G:$G,PRODUTIVIDADE!$B17)))</f>
        <v>98</v>
      </c>
      <c r="BM17" s="18">
        <f>IF($B17="","",IF(COUNTIF(BASE!$A:$A,PRODUTIVIDADE!BK$3)=0,"",SUMIFS(BASE!$P:$P,BASE!$A:$A,PRODUTIVIDADE!BK$3,BASE!$G:$G,PRODUTIVIDADE!$B17)))</f>
        <v>0</v>
      </c>
      <c r="BN17" s="18">
        <f>IF($B17="","",IF(COUNTIF(BASE!$A:$A,PRODUTIVIDADE!BK$3)=0,"",SUMIFS(BASE!$O:$O,BASE!$A:$A,PRODUTIVIDADE!BK$3,BASE!$G:$G,PRODUTIVIDADE!$B17)))</f>
        <v>6.4814814814814813E-4</v>
      </c>
      <c r="BO17" s="32">
        <f t="shared" si="23"/>
        <v>0</v>
      </c>
      <c r="BP17" s="32">
        <f t="shared" si="24"/>
        <v>6.3518518518518516E-2</v>
      </c>
      <c r="BQ17" s="33">
        <f>IF($B17="","",IF(COUNTIF(BASE!$A:$A,PRODUTIVIDADE!BQ$3)=0,"",SUMIFS(BASE!$M:$M,BASE!$A:$A,PRODUTIVIDADE!BQ$3,BASE!$G:$G,PRODUTIVIDADE!$B17)))</f>
        <v>0</v>
      </c>
      <c r="BR17" s="33">
        <f>IF($B17="","",IF(COUNTIF(BASE!$A:$A,PRODUTIVIDADE!BQ$3)=0,"",SUMIFS(BASE!$N:$N,BASE!$A:$A,PRODUTIVIDADE!BQ$3,BASE!$G:$G,PRODUTIVIDADE!$B17)))</f>
        <v>72</v>
      </c>
      <c r="BS17" s="28">
        <f>IF($B17="","",IF(COUNTIF(BASE!$A:$A,PRODUTIVIDADE!BQ$3)=0,"",SUMIFS(BASE!$P:$P,BASE!$A:$A,PRODUTIVIDADE!BQ$3,BASE!$G:$G,PRODUTIVIDADE!$B17)))</f>
        <v>0</v>
      </c>
      <c r="BT17" s="28">
        <f>IF($B17="","",IF(COUNTIF(BASE!$A:$A,PRODUTIVIDADE!BQ$3)=0,"",SUMIFS(BASE!$O:$O,BASE!$A:$A,PRODUTIVIDADE!BQ$3,BASE!$G:$G,PRODUTIVIDADE!$B17)))</f>
        <v>5.6712962962962956E-4</v>
      </c>
      <c r="BU17" s="32">
        <f t="shared" si="25"/>
        <v>0</v>
      </c>
      <c r="BV17" s="32">
        <f t="shared" si="26"/>
        <v>4.0833333333333326E-2</v>
      </c>
      <c r="BW17" s="15">
        <f>IF($B17="","",IF(COUNTIF(BASE!$A:$A,PRODUTIVIDADE!BW$3)=0,"",SUMIFS(BASE!$M:$M,BASE!$A:$A,PRODUTIVIDADE!BW$3,BASE!$G:$G,PRODUTIVIDADE!$B17)))</f>
        <v>0</v>
      </c>
      <c r="BX17" s="15">
        <f>IF($B17="","",IF(COUNTIF(BASE!$A:$A,PRODUTIVIDADE!BW$3)=0,"",SUMIFS(BASE!$N:$N,BASE!$A:$A,PRODUTIVIDADE!BW$3,BASE!$G:$G,PRODUTIVIDADE!$B17)))</f>
        <v>51</v>
      </c>
      <c r="BY17" s="18">
        <f>IF($B17="","",IF(COUNTIF(BASE!$A:$A,PRODUTIVIDADE!BW$3)=0,"",SUMIFS(BASE!$P:$P,BASE!$A:$A,PRODUTIVIDADE!BW$3,BASE!$G:$G,PRODUTIVIDADE!$B17)))</f>
        <v>0</v>
      </c>
      <c r="BZ17" s="18">
        <f>IF($B17="","",IF(COUNTIF(BASE!$A:$A,PRODUTIVIDADE!BW$3)=0,"",SUMIFS(BASE!$O:$O,BASE!$A:$A,PRODUTIVIDADE!BW$3,BASE!$G:$G,PRODUTIVIDADE!$B17)))</f>
        <v>7.407407407407407E-4</v>
      </c>
      <c r="CA17" s="32">
        <f t="shared" si="27"/>
        <v>0</v>
      </c>
      <c r="CB17" s="32">
        <f t="shared" si="28"/>
        <v>3.7777777777777778E-2</v>
      </c>
      <c r="CC17" s="33">
        <f>IF($B17="","",IF(COUNTIF(BASE!$A:$A,PRODUTIVIDADE!CC$3)=0,"",SUMIFS(BASE!$M:$M,BASE!$A:$A,PRODUTIVIDADE!CC$3,BASE!$G:$G,PRODUTIVIDADE!$B17)))</f>
        <v>0</v>
      </c>
      <c r="CD17" s="33">
        <f>IF($B17="","",IF(COUNTIF(BASE!$A:$A,PRODUTIVIDADE!CC$3)=0,"",SUMIFS(BASE!$N:$N,BASE!$A:$A,PRODUTIVIDADE!CC$3,BASE!$G:$G,PRODUTIVIDADE!$B17)))</f>
        <v>76</v>
      </c>
      <c r="CE17" s="28">
        <f>IF($B17="","",IF(COUNTIF(BASE!$A:$A,PRODUTIVIDADE!CC$3)=0,"",SUMIFS(BASE!$P:$P,BASE!$A:$A,PRODUTIVIDADE!CC$3,BASE!$G:$G,PRODUTIVIDADE!$B17)))</f>
        <v>0</v>
      </c>
      <c r="CF17" s="28">
        <f>IF($B17="","",IF(COUNTIF(BASE!$A:$A,PRODUTIVIDADE!CC$3)=0,"",SUMIFS(BASE!$O:$O,BASE!$A:$A,PRODUTIVIDADE!CC$3,BASE!$G:$G,PRODUTIVIDADE!$B17)))</f>
        <v>6.4814814814814813E-4</v>
      </c>
      <c r="CG17" s="32">
        <f t="shared" si="29"/>
        <v>0</v>
      </c>
      <c r="CH17" s="32">
        <f t="shared" si="30"/>
        <v>4.925925925925926E-2</v>
      </c>
      <c r="CI17" s="15">
        <f>IF($B17="","",IF(COUNTIF(BASE!$A:$A,PRODUTIVIDADE!CI$3)=0,"",SUMIFS(BASE!$M:$M,BASE!$A:$A,PRODUTIVIDADE!CI$3,BASE!$G:$G,PRODUTIVIDADE!$B17)))</f>
        <v>0</v>
      </c>
      <c r="CJ17" s="15">
        <f>IF($B17="","",IF(COUNTIF(BASE!$A:$A,PRODUTIVIDADE!CI$3)=0,"",SUMIFS(BASE!$N:$N,BASE!$A:$A,PRODUTIVIDADE!CI$3,BASE!$G:$G,PRODUTIVIDADE!$B17)))</f>
        <v>86</v>
      </c>
      <c r="CK17" s="18">
        <f>IF($B17="","",IF(COUNTIF(BASE!$A:$A,PRODUTIVIDADE!CI$3)=0,"",SUMIFS(BASE!$P:$P,BASE!$A:$A,PRODUTIVIDADE!CI$3,BASE!$G:$G,PRODUTIVIDADE!$B17)))</f>
        <v>0</v>
      </c>
      <c r="CL17" s="18">
        <f>IF($B17="","",IF(COUNTIF(BASE!$A:$A,PRODUTIVIDADE!CI$3)=0,"",SUMIFS(BASE!$O:$O,BASE!$A:$A,PRODUTIVIDADE!CI$3,BASE!$G:$G,PRODUTIVIDADE!$B17)))</f>
        <v>8.6805555555555551E-4</v>
      </c>
      <c r="CM17" s="32">
        <f t="shared" si="31"/>
        <v>0</v>
      </c>
      <c r="CN17" s="32">
        <f t="shared" si="32"/>
        <v>7.4652777777777776E-2</v>
      </c>
      <c r="CO17" s="33">
        <f>IF($B17="","",IF(COUNTIF(BASE!$A:$A,PRODUTIVIDADE!CO$3)=0,"",SUMIFS(BASE!$M:$M,BASE!$A:$A,PRODUTIVIDADE!CO$3,BASE!$G:$G,PRODUTIVIDADE!$B17)))</f>
        <v>0</v>
      </c>
      <c r="CP17" s="33">
        <f>IF($B17="","",IF(COUNTIF(BASE!$A:$A,PRODUTIVIDADE!CO$3)=0,"",SUMIFS(BASE!$N:$N,BASE!$A:$A,PRODUTIVIDADE!CO$3,BASE!$G:$G,PRODUTIVIDADE!$B17)))</f>
        <v>0</v>
      </c>
      <c r="CQ17" s="28">
        <f>IF($B17="","",IF(COUNTIF(BASE!$A:$A,PRODUTIVIDADE!CO$3)=0,"",SUMIFS(BASE!$P:$P,BASE!$A:$A,PRODUTIVIDADE!CO$3,BASE!$G:$G,PRODUTIVIDADE!$B17)))</f>
        <v>0</v>
      </c>
      <c r="CR17" s="28">
        <f>IF($B17="","",IF(COUNTIF(BASE!$A:$A,PRODUTIVIDADE!CO$3)=0,"",SUMIFS(BASE!$O:$O,BASE!$A:$A,PRODUTIVIDADE!CO$3,BASE!$G:$G,PRODUTIVIDADE!$B17)))</f>
        <v>0</v>
      </c>
      <c r="CS17" s="32">
        <f t="shared" si="33"/>
        <v>0</v>
      </c>
      <c r="CT17" s="32">
        <f t="shared" si="34"/>
        <v>0</v>
      </c>
      <c r="CU17" s="15">
        <f>IF($B17="","",IF(COUNTIF(BASE!$A:$A,PRODUTIVIDADE!CU$3)=0,"",SUMIFS(BASE!$M:$M,BASE!$A:$A,PRODUTIVIDADE!CU$3,BASE!$G:$G,PRODUTIVIDADE!$B17)))</f>
        <v>0</v>
      </c>
      <c r="CV17" s="15">
        <f>IF($B17="","",IF(COUNTIF(BASE!$A:$A,PRODUTIVIDADE!CU$3)=0,"",SUMIFS(BASE!$N:$N,BASE!$A:$A,PRODUTIVIDADE!CU$3,BASE!$G:$G,PRODUTIVIDADE!$B17)))</f>
        <v>96</v>
      </c>
      <c r="CW17" s="18">
        <f>IF($B17="","",IF(COUNTIF(BASE!$A:$A,PRODUTIVIDADE!CU$3)=0,"",SUMIFS(BASE!$P:$P,BASE!$A:$A,PRODUTIVIDADE!CU$3,BASE!$G:$G,PRODUTIVIDADE!$B17)))</f>
        <v>0</v>
      </c>
      <c r="CX17" s="18">
        <f>IF($B17="","",IF(COUNTIF(BASE!$A:$A,PRODUTIVIDADE!CU$3)=0,"",SUMIFS(BASE!$O:$O,BASE!$A:$A,PRODUTIVIDADE!CU$3,BASE!$G:$G,PRODUTIVIDADE!$B17)))</f>
        <v>6.2500000000000001E-4</v>
      </c>
      <c r="CY17" s="32">
        <f t="shared" si="35"/>
        <v>0</v>
      </c>
      <c r="CZ17" s="32">
        <f t="shared" si="36"/>
        <v>0.06</v>
      </c>
      <c r="DA17" s="33">
        <f>IF($B17="","",IF(COUNTIF(BASE!$A:$A,PRODUTIVIDADE!DA$3)=0,"",SUMIFS(BASE!$M:$M,BASE!$A:$A,PRODUTIVIDADE!DA$3,BASE!$G:$G,PRODUTIVIDADE!$B17)))</f>
        <v>0</v>
      </c>
      <c r="DB17" s="33">
        <f>IF($B17="","",IF(COUNTIF(BASE!$A:$A,PRODUTIVIDADE!DA$3)=0,"",SUMIFS(BASE!$N:$N,BASE!$A:$A,PRODUTIVIDADE!DA$3,BASE!$G:$G,PRODUTIVIDADE!$B17)))</f>
        <v>61</v>
      </c>
      <c r="DC17" s="28">
        <f>IF($B17="","",IF(COUNTIF(BASE!$A:$A,PRODUTIVIDADE!DA$3)=0,"",SUMIFS(BASE!$P:$P,BASE!$A:$A,PRODUTIVIDADE!DA$3,BASE!$G:$G,PRODUTIVIDADE!$B17)))</f>
        <v>0</v>
      </c>
      <c r="DD17" s="28">
        <f>IF($B17="","",IF(COUNTIF(BASE!$A:$A,PRODUTIVIDADE!DA$3)=0,"",SUMIFS(BASE!$O:$O,BASE!$A:$A,PRODUTIVIDADE!DA$3,BASE!$G:$G,PRODUTIVIDADE!$B17)))</f>
        <v>6.2500000000000001E-4</v>
      </c>
      <c r="DE17" s="32">
        <f t="shared" si="37"/>
        <v>0</v>
      </c>
      <c r="DF17" s="32">
        <f t="shared" si="38"/>
        <v>3.8124999999999999E-2</v>
      </c>
      <c r="DG17" s="15">
        <f>IF($B17="","",IF(COUNTIF(BASE!$A:$A,PRODUTIVIDADE!DG$3)=0,"",SUMIFS(BASE!$M:$M,BASE!$A:$A,PRODUTIVIDADE!DG$3,BASE!$G:$G,PRODUTIVIDADE!$B17)))</f>
        <v>0</v>
      </c>
      <c r="DH17" s="15">
        <f>IF($B17="","",IF(COUNTIF(BASE!$A:$A,PRODUTIVIDADE!DG$3)=0,"",SUMIFS(BASE!$N:$N,BASE!$A:$A,PRODUTIVIDADE!DG$3,BASE!$G:$G,PRODUTIVIDADE!$B17)))</f>
        <v>0</v>
      </c>
      <c r="DI17" s="18">
        <f>IF($B17="","",IF(COUNTIF(BASE!$A:$A,PRODUTIVIDADE!DG$3)=0,"",SUMIFS(BASE!$P:$P,BASE!$A:$A,PRODUTIVIDADE!DG$3,BASE!$G:$G,PRODUTIVIDADE!$B17)))</f>
        <v>0</v>
      </c>
      <c r="DJ17" s="18">
        <f>IF($B17="","",IF(COUNTIF(BASE!$A:$A,PRODUTIVIDADE!DG$3)=0,"",SUMIFS(BASE!$O:$O,BASE!$A:$A,PRODUTIVIDADE!DG$3,BASE!$G:$G,PRODUTIVIDADE!$B17)))</f>
        <v>0</v>
      </c>
      <c r="DK17" s="32">
        <f t="shared" si="39"/>
        <v>0</v>
      </c>
      <c r="DL17" s="32">
        <f t="shared" si="40"/>
        <v>0</v>
      </c>
      <c r="DM17" s="33">
        <f>IF($B17="","",IF(COUNTIF(BASE!$A:$A,PRODUTIVIDADE!DM$3)=0,"",SUMIFS(BASE!$M:$M,BASE!$A:$A,PRODUTIVIDADE!DM$3,BASE!$G:$G,PRODUTIVIDADE!$B17)))</f>
        <v>0</v>
      </c>
      <c r="DN17" s="33">
        <f>IF($B17="","",IF(COUNTIF(BASE!$A:$A,PRODUTIVIDADE!DM$3)=0,"",SUMIFS(BASE!$N:$N,BASE!$A:$A,PRODUTIVIDADE!DM$3,BASE!$G:$G,PRODUTIVIDADE!$B17)))</f>
        <v>58</v>
      </c>
      <c r="DO17" s="28">
        <f>IF($B17="","",IF(COUNTIF(BASE!$A:$A,PRODUTIVIDADE!DM$3)=0,"",SUMIFS(BASE!$P:$P,BASE!$A:$A,PRODUTIVIDADE!DM$3,BASE!$G:$G,PRODUTIVIDADE!$B17)))</f>
        <v>0</v>
      </c>
      <c r="DP17" s="28">
        <f>IF($B17="","",IF(COUNTIF(BASE!$A:$A,PRODUTIVIDADE!DM$3)=0,"",SUMIFS(BASE!$O:$O,BASE!$A:$A,PRODUTIVIDADE!DM$3,BASE!$G:$G,PRODUTIVIDADE!$B17)))</f>
        <v>6.8287037037037025E-4</v>
      </c>
      <c r="DQ17" s="32">
        <f t="shared" si="41"/>
        <v>0</v>
      </c>
      <c r="DR17" s="32">
        <f t="shared" si="42"/>
        <v>3.9606481481481472E-2</v>
      </c>
      <c r="DS17" s="15">
        <f>IF($B17="","",IF(COUNTIF(BASE!$A:$A,PRODUTIVIDADE!DS$3)=0,"",SUMIFS(BASE!$M:$M,BASE!$A:$A,PRODUTIVIDADE!DS$3,BASE!$G:$G,PRODUTIVIDADE!$B17)))</f>
        <v>0</v>
      </c>
      <c r="DT17" s="15">
        <f>IF($B17="","",IF(COUNTIF(BASE!$A:$A,PRODUTIVIDADE!DS$3)=0,"",SUMIFS(BASE!$N:$N,BASE!$A:$A,PRODUTIVIDADE!DS$3,BASE!$G:$G,PRODUTIVIDADE!$B17)))</f>
        <v>84</v>
      </c>
      <c r="DU17" s="18">
        <f>IF($B17="","",IF(COUNTIF(BASE!$A:$A,PRODUTIVIDADE!DS$3)=0,"",SUMIFS(BASE!$P:$P,BASE!$A:$A,PRODUTIVIDADE!DS$3,BASE!$G:$G,PRODUTIVIDADE!$B17)))</f>
        <v>0</v>
      </c>
      <c r="DV17" s="18">
        <f>IF($B17="","",IF(COUNTIF(BASE!$A:$A,PRODUTIVIDADE!DS$3)=0,"",SUMIFS(BASE!$O:$O,BASE!$A:$A,PRODUTIVIDADE!DS$3,BASE!$G:$G,PRODUTIVIDADE!$B17)))</f>
        <v>6.4814814814814813E-4</v>
      </c>
      <c r="DW17" s="32">
        <f t="shared" si="43"/>
        <v>0</v>
      </c>
      <c r="DX17" s="32">
        <f t="shared" si="44"/>
        <v>5.4444444444444441E-2</v>
      </c>
      <c r="DY17" s="33">
        <f>IF($B17="","",IF(COUNTIF(BASE!$A:$A,PRODUTIVIDADE!DY$3)=0,"",SUMIFS(BASE!$M:$M,BASE!$A:$A,PRODUTIVIDADE!DY$3,BASE!$G:$G,PRODUTIVIDADE!$B17)))</f>
        <v>0</v>
      </c>
      <c r="DZ17" s="33">
        <f>IF($B17="","",IF(COUNTIF(BASE!$A:$A,PRODUTIVIDADE!DY$3)=0,"",SUMIFS(BASE!$N:$N,BASE!$A:$A,PRODUTIVIDADE!DY$3,BASE!$G:$G,PRODUTIVIDADE!$B17)))</f>
        <v>89</v>
      </c>
      <c r="EA17" s="28">
        <f>IF($B17="","",IF(COUNTIF(BASE!$A:$A,PRODUTIVIDADE!DY$3)=0,"",SUMIFS(BASE!$P:$P,BASE!$A:$A,PRODUTIVIDADE!DY$3,BASE!$G:$G,PRODUTIVIDADE!$B17)))</f>
        <v>0</v>
      </c>
      <c r="EB17" s="28">
        <f>IF($B17="","",IF(COUNTIF(BASE!$A:$A,PRODUTIVIDADE!DY$3)=0,"",SUMIFS(BASE!$O:$O,BASE!$A:$A,PRODUTIVIDADE!DY$3,BASE!$G:$G,PRODUTIVIDADE!$B17)))</f>
        <v>5.5555555555555556E-4</v>
      </c>
      <c r="EC17" s="32">
        <f t="shared" si="45"/>
        <v>0</v>
      </c>
      <c r="ED17" s="32">
        <f t="shared" si="46"/>
        <v>4.9444444444444444E-2</v>
      </c>
      <c r="EE17" s="15">
        <f>IF($B17="","",IF(COUNTIF(BASE!$A:$A,PRODUTIVIDADE!EE$3)=0,"",SUMIFS(BASE!$M:$M,BASE!$A:$A,PRODUTIVIDADE!EE$3,BASE!$G:$G,PRODUTIVIDADE!$B17)))</f>
        <v>0</v>
      </c>
      <c r="EF17" s="15">
        <f>IF($B17="","",IF(COUNTIF(BASE!$A:$A,PRODUTIVIDADE!EE$3)=0,"",SUMIFS(BASE!$N:$N,BASE!$A:$A,PRODUTIVIDADE!EE$3,BASE!$G:$G,PRODUTIVIDADE!$B17)))</f>
        <v>0</v>
      </c>
      <c r="EG17" s="18">
        <f>IF($B17="","",IF(COUNTIF(BASE!$A:$A,PRODUTIVIDADE!EE$3)=0,"",SUMIFS(BASE!$P:$P,BASE!$A:$A,PRODUTIVIDADE!EE$3,BASE!$G:$G,PRODUTIVIDADE!$B17)))</f>
        <v>0</v>
      </c>
      <c r="EH17" s="18">
        <f>IF($B17="","",IF(COUNTIF(BASE!$A:$A,PRODUTIVIDADE!EE$3)=0,"",SUMIFS(BASE!$O:$O,BASE!$A:$A,PRODUTIVIDADE!EE$3,BASE!$G:$G,PRODUTIVIDADE!$B17)))</f>
        <v>0</v>
      </c>
      <c r="EI17" s="32">
        <f t="shared" si="47"/>
        <v>0</v>
      </c>
      <c r="EJ17" s="32">
        <f t="shared" si="48"/>
        <v>0</v>
      </c>
      <c r="EK17" s="33">
        <f>IF($B17="","",IF(COUNTIF(BASE!$A:$A,PRODUTIVIDADE!EK$3)=0,"",SUMIFS(BASE!$M:$M,BASE!$A:$A,PRODUTIVIDADE!EK$3,BASE!$G:$G,PRODUTIVIDADE!$B17)))</f>
        <v>0</v>
      </c>
      <c r="EL17" s="33">
        <f>IF($B17="","",IF(COUNTIF(BASE!$A:$A,PRODUTIVIDADE!EK$3)=0,"",SUMIFS(BASE!$N:$N,BASE!$A:$A,PRODUTIVIDADE!EK$3,BASE!$G:$G,PRODUTIVIDADE!$B17)))</f>
        <v>132</v>
      </c>
      <c r="EM17" s="28">
        <f>IF($B17="","",IF(COUNTIF(BASE!$A:$A,PRODUTIVIDADE!EK$3)=0,"",SUMIFS(BASE!$P:$P,BASE!$A:$A,PRODUTIVIDADE!EK$3,BASE!$G:$G,PRODUTIVIDADE!$B17)))</f>
        <v>0</v>
      </c>
      <c r="EN17" s="28">
        <f>IF($B17="","",IF(COUNTIF(BASE!$A:$A,PRODUTIVIDADE!EK$3)=0,"",SUMIFS(BASE!$O:$O,BASE!$A:$A,PRODUTIVIDADE!EK$3,BASE!$G:$G,PRODUTIVIDADE!$B17)))</f>
        <v>4.5138888888888892E-4</v>
      </c>
      <c r="EO17" s="32">
        <f t="shared" si="49"/>
        <v>0</v>
      </c>
      <c r="EP17" s="32">
        <f t="shared" si="50"/>
        <v>5.9583333333333335E-2</v>
      </c>
      <c r="EQ17" s="15">
        <f>IF($B17="","",IF(COUNTIF(BASE!$A:$A,PRODUTIVIDADE!EQ$3)=0,"",SUMIFS(BASE!$M:$M,BASE!$A:$A,PRODUTIVIDADE!EQ$3,BASE!$G:$G,PRODUTIVIDADE!$B17)))</f>
        <v>0</v>
      </c>
      <c r="ER17" s="15">
        <f>IF($B17="","",IF(COUNTIF(BASE!$A:$A,PRODUTIVIDADE!EQ$3)=0,"",SUMIFS(BASE!$N:$N,BASE!$A:$A,PRODUTIVIDADE!EQ$3,BASE!$G:$G,PRODUTIVIDADE!$B17)))</f>
        <v>70</v>
      </c>
      <c r="ES17" s="18">
        <f>IF($B17="","",IF(COUNTIF(BASE!$A:$A,PRODUTIVIDADE!EQ$3)=0,"",SUMIFS(BASE!$P:$P,BASE!$A:$A,PRODUTIVIDADE!EQ$3,BASE!$G:$G,PRODUTIVIDADE!$B17)))</f>
        <v>0</v>
      </c>
      <c r="ET17" s="18">
        <f>IF($B17="","",IF(COUNTIF(BASE!$A:$A,PRODUTIVIDADE!EQ$3)=0,"",SUMIFS(BASE!$O:$O,BASE!$A:$A,PRODUTIVIDADE!EQ$3,BASE!$G:$G,PRODUTIVIDADE!$B17)))</f>
        <v>4.9768518518518521E-4</v>
      </c>
      <c r="EU17" s="32">
        <f t="shared" si="51"/>
        <v>0</v>
      </c>
      <c r="EV17" s="32">
        <f t="shared" si="52"/>
        <v>3.4837962962962966E-2</v>
      </c>
      <c r="EW17" s="33">
        <f>IF($B17="","",IF(COUNTIF(BASE!$A:$A,PRODUTIVIDADE!EW$3)=0,"",SUMIFS(BASE!$M:$M,BASE!$A:$A,PRODUTIVIDADE!EW$3,BASE!$G:$G,PRODUTIVIDADE!$B17)))</f>
        <v>0</v>
      </c>
      <c r="EX17" s="33">
        <f>IF($B17="","",IF(COUNTIF(BASE!$A:$A,PRODUTIVIDADE!EW$3)=0,"",SUMIFS(BASE!$N:$N,BASE!$A:$A,PRODUTIVIDADE!EW$3,BASE!$G:$G,PRODUTIVIDADE!$B17)))</f>
        <v>44</v>
      </c>
      <c r="EY17" s="28">
        <f>IF($B17="","",IF(COUNTIF(BASE!$A:$A,PRODUTIVIDADE!EW$3)=0,"",SUMIFS(BASE!$P:$P,BASE!$A:$A,PRODUTIVIDADE!EW$3,BASE!$G:$G,PRODUTIVIDADE!$B17)))</f>
        <v>0</v>
      </c>
      <c r="EZ17" s="28">
        <f>IF($B17="","",IF(COUNTIF(BASE!$A:$A,PRODUTIVIDADE!EW$3)=0,"",SUMIFS(BASE!$O:$O,BASE!$A:$A,PRODUTIVIDADE!EW$3,BASE!$G:$G,PRODUTIVIDADE!$B17)))</f>
        <v>6.9444444444444447E-4</v>
      </c>
      <c r="FA17" s="32">
        <f t="shared" si="53"/>
        <v>0</v>
      </c>
      <c r="FB17" s="32">
        <f t="shared" si="54"/>
        <v>3.0555555555555558E-2</v>
      </c>
      <c r="FC17" s="15">
        <f>IF($B17="","",IF(COUNTIF(BASE!$A:$A,PRODUTIVIDADE!FC$3)=0,"",SUMIFS(BASE!$M:$M,BASE!$A:$A,PRODUTIVIDADE!FC$3,BASE!$G:$G,PRODUTIVIDADE!$B17)))</f>
        <v>0</v>
      </c>
      <c r="FD17" s="15">
        <f>IF($B17="","",IF(COUNTIF(BASE!$A:$A,PRODUTIVIDADE!FC$3)=0,"",SUMIFS(BASE!$N:$N,BASE!$A:$A,PRODUTIVIDADE!FC$3,BASE!$G:$G,PRODUTIVIDADE!$B17)))</f>
        <v>33</v>
      </c>
      <c r="FE17" s="18">
        <f>IF($B17="","",IF(COUNTIF(BASE!$A:$A,PRODUTIVIDADE!FC$3)=0,"",SUMIFS(BASE!$P:$P,BASE!$A:$A,PRODUTIVIDADE!FC$3,BASE!$G:$G,PRODUTIVIDADE!$B17)))</f>
        <v>0</v>
      </c>
      <c r="FF17" s="18">
        <f>IF($B17="","",IF(COUNTIF(BASE!$A:$A,PRODUTIVIDADE!FC$3)=0,"",SUMIFS(BASE!$O:$O,BASE!$A:$A,PRODUTIVIDADE!FC$3,BASE!$G:$G,PRODUTIVIDADE!$B17)))</f>
        <v>5.3240740740740744E-4</v>
      </c>
      <c r="FG17" s="32">
        <f t="shared" si="55"/>
        <v>0</v>
      </c>
      <c r="FH17" s="32">
        <f t="shared" si="56"/>
        <v>1.7569444444444447E-2</v>
      </c>
      <c r="FI17" s="33">
        <f>IF($B17="","",IF(COUNTIF(BASE!$A:$A,PRODUTIVIDADE!FI$3)=0,"",SUMIFS(BASE!$M:$M,BASE!$A:$A,PRODUTIVIDADE!FI$3,BASE!$G:$G,PRODUTIVIDADE!$B17)))</f>
        <v>0</v>
      </c>
      <c r="FJ17" s="33">
        <f>IF($B17="","",IF(COUNTIF(BASE!$A:$A,PRODUTIVIDADE!FI$3)=0,"",SUMIFS(BASE!$N:$N,BASE!$A:$A,PRODUTIVIDADE!FI$3,BASE!$G:$G,PRODUTIVIDADE!$B17)))</f>
        <v>95</v>
      </c>
      <c r="FK17" s="28">
        <f>IF($B17="","",IF(COUNTIF(BASE!$A:$A,PRODUTIVIDADE!FI$3)=0,"",SUMIFS(BASE!$P:$P,BASE!$A:$A,PRODUTIVIDADE!FI$3,BASE!$G:$G,PRODUTIVIDADE!$B17)))</f>
        <v>0</v>
      </c>
      <c r="FL17" s="28">
        <f>IF($B17="","",IF(COUNTIF(BASE!$A:$A,PRODUTIVIDADE!FI$3)=0,"",SUMIFS(BASE!$O:$O,BASE!$A:$A,PRODUTIVIDADE!FI$3,BASE!$G:$G,PRODUTIVIDADE!$B17)))</f>
        <v>5.0925925925925921E-4</v>
      </c>
      <c r="FM17" s="32">
        <f t="shared" si="57"/>
        <v>0</v>
      </c>
      <c r="FN17" s="32">
        <f t="shared" si="58"/>
        <v>4.8379629629629627E-2</v>
      </c>
      <c r="FO17" s="15">
        <f>IF($B17="","",IF(COUNTIF(BASE!$A:$A,PRODUTIVIDADE!FO$3)=0,"",SUMIFS(BASE!$M:$M,BASE!$A:$A,PRODUTIVIDADE!FO$3,BASE!$G:$G,PRODUTIVIDADE!$B17)))</f>
        <v>0</v>
      </c>
      <c r="FP17" s="15">
        <f>IF($B17="","",IF(COUNTIF(BASE!$A:$A,PRODUTIVIDADE!FO$3)=0,"",SUMIFS(BASE!$N:$N,BASE!$A:$A,PRODUTIVIDADE!FO$3,BASE!$G:$G,PRODUTIVIDADE!$B17)))</f>
        <v>0</v>
      </c>
      <c r="FQ17" s="18">
        <f>IF($B17="","",IF(COUNTIF(BASE!$A:$A,PRODUTIVIDADE!FO$3)=0,"",SUMIFS(BASE!$P:$P,BASE!$A:$A,PRODUTIVIDADE!FO$3,BASE!$G:$G,PRODUTIVIDADE!$B17)))</f>
        <v>0</v>
      </c>
      <c r="FR17" s="18">
        <f>IF($B17="","",IF(COUNTIF(BASE!$A:$A,PRODUTIVIDADE!FO$3)=0,"",SUMIFS(BASE!$O:$O,BASE!$A:$A,PRODUTIVIDADE!FO$3,BASE!$G:$G,PRODUTIVIDADE!$B17)))</f>
        <v>0</v>
      </c>
      <c r="FS17" s="32">
        <f t="shared" si="59"/>
        <v>0</v>
      </c>
      <c r="FT17" s="32">
        <f t="shared" si="60"/>
        <v>0</v>
      </c>
      <c r="FU17" s="33">
        <f>IF($B17="","",IF(COUNTIF(BASE!$A:$A,PRODUTIVIDADE!FU$3)=0,"",SUMIFS(BASE!$M:$M,BASE!$A:$A,PRODUTIVIDADE!FU$3,BASE!$G:$G,PRODUTIVIDADE!$B17)))</f>
        <v>0</v>
      </c>
      <c r="FV17" s="33">
        <f>IF($B17="","",IF(COUNTIF(BASE!$A:$A,PRODUTIVIDADE!FU$3)=0,"",SUMIFS(BASE!$N:$N,BASE!$A:$A,PRODUTIVIDADE!FU$3,BASE!$G:$G,PRODUTIVIDADE!$B17)))</f>
        <v>0</v>
      </c>
      <c r="FW17" s="28">
        <f>IF($B17="","",IF(COUNTIF(BASE!$A:$A,PRODUTIVIDADE!FU$3)=0,"",SUMIFS(BASE!$P:$P,BASE!$A:$A,PRODUTIVIDADE!FU$3,BASE!$G:$G,PRODUTIVIDADE!$B17)))</f>
        <v>0</v>
      </c>
      <c r="FX17" s="28">
        <f>IF($B17="","",IF(COUNTIF(BASE!$A:$A,PRODUTIVIDADE!FU$3)=0,"",SUMIFS(BASE!$O:$O,BASE!$A:$A,PRODUTIVIDADE!FU$3,BASE!$G:$G,PRODUTIVIDADE!$B17)))</f>
        <v>0</v>
      </c>
      <c r="FY17" s="32">
        <f t="shared" si="61"/>
        <v>0</v>
      </c>
      <c r="FZ17" s="32">
        <f t="shared" si="62"/>
        <v>0</v>
      </c>
      <c r="GA17" s="15">
        <f>IF($B17="","",IF(COUNTIF(BASE!$A:$A,PRODUTIVIDADE!GA$3)=0,"",SUMIFS(BASE!$M:$M,BASE!$A:$A,PRODUTIVIDADE!GA$3,BASE!$G:$G,PRODUTIVIDADE!$B17)))</f>
        <v>0</v>
      </c>
      <c r="GB17" s="15">
        <f>IF($B17="","",IF(COUNTIF(BASE!$A:$A,PRODUTIVIDADE!GA$3)=0,"",SUMIFS(BASE!$N:$N,BASE!$A:$A,PRODUTIVIDADE!GA$3,BASE!$G:$G,PRODUTIVIDADE!$B17)))</f>
        <v>0</v>
      </c>
      <c r="GC17" s="18">
        <f>IF($B17="","",IF(COUNTIF(BASE!$A:$A,PRODUTIVIDADE!GA$3)=0,"",SUMIFS(BASE!$P:$P,BASE!$A:$A,PRODUTIVIDADE!GA$3,BASE!$G:$G,PRODUTIVIDADE!$B17)))</f>
        <v>0</v>
      </c>
      <c r="GD17" s="18">
        <f>IF($B17="","",IF(COUNTIF(BASE!$A:$A,PRODUTIVIDADE!GA$3)=0,"",SUMIFS(BASE!$O:$O,BASE!$A:$A,PRODUTIVIDADE!GA$3,BASE!$G:$G,PRODUTIVIDADE!$B17)))</f>
        <v>0</v>
      </c>
      <c r="GE17" s="32">
        <f t="shared" si="63"/>
        <v>0</v>
      </c>
      <c r="GF17" s="32">
        <f t="shared" si="64"/>
        <v>0</v>
      </c>
      <c r="GG17" s="33">
        <f>IF($B17="","",IF(COUNTIF(BASE!$A:$A,PRODUTIVIDADE!GG$3)=0,"",SUMIFS(BASE!$M:$M,BASE!$A:$A,PRODUTIVIDADE!GG$3,BASE!$G:$G,PRODUTIVIDADE!$B17)))</f>
        <v>0</v>
      </c>
      <c r="GH17" s="33">
        <f>IF($B17="","",IF(COUNTIF(BASE!$A:$A,PRODUTIVIDADE!GG$3)=0,"",SUMIFS(BASE!$N:$N,BASE!$A:$A,PRODUTIVIDADE!GG$3,BASE!$G:$G,PRODUTIVIDADE!$B17)))</f>
        <v>0</v>
      </c>
      <c r="GI17" s="28">
        <f>IF($B17="","",IF(COUNTIF(BASE!$A:$A,PRODUTIVIDADE!GG$3)=0,"",SUMIFS(BASE!$P:$P,BASE!$A:$A,PRODUTIVIDADE!GG$3,BASE!$G:$G,PRODUTIVIDADE!$B17)))</f>
        <v>0</v>
      </c>
      <c r="GJ17" s="28">
        <f>IF($B17="","",IF(COUNTIF(BASE!$A:$A,PRODUTIVIDADE!GG$3)=0,"",SUMIFS(BASE!$O:$O,BASE!$A:$A,PRODUTIVIDADE!GG$3,BASE!$G:$G,PRODUTIVIDADE!$B17)))</f>
        <v>0</v>
      </c>
      <c r="GK17" s="32">
        <f t="shared" si="65"/>
        <v>0</v>
      </c>
      <c r="GL17" s="32">
        <f t="shared" si="66"/>
        <v>0</v>
      </c>
      <c r="GM17" s="15">
        <f>IF($B17="","",IF(COUNTIF(BASE!$A:$A,PRODUTIVIDADE!GM$3)=0,"",SUMIFS(BASE!$M:$M,BASE!$A:$A,PRODUTIVIDADE!GM$3,BASE!$G:$G,PRODUTIVIDADE!$B17)))</f>
        <v>0</v>
      </c>
      <c r="GN17" s="15">
        <f>IF($B17="","",IF(COUNTIF(BASE!$A:$A,PRODUTIVIDADE!GM$3)=0,"",SUMIFS(BASE!$N:$N,BASE!$A:$A,PRODUTIVIDADE!GM$3,BASE!$G:$G,PRODUTIVIDADE!$B17)))</f>
        <v>0</v>
      </c>
      <c r="GO17" s="18">
        <f>IF($B17="","",IF(COUNTIF(BASE!$A:$A,PRODUTIVIDADE!GM$3)=0,"",SUMIFS(BASE!$P:$P,BASE!$A:$A,PRODUTIVIDADE!GM$3,BASE!$G:$G,PRODUTIVIDADE!$B17)))</f>
        <v>0</v>
      </c>
      <c r="GP17" s="18">
        <f>IF($B17="","",IF(COUNTIF(BASE!$A:$A,PRODUTIVIDADE!GM$3)=0,"",SUMIFS(BASE!$O:$O,BASE!$A:$A,PRODUTIVIDADE!GM$3,BASE!$G:$G,PRODUTIVIDADE!$B17)))</f>
        <v>0</v>
      </c>
      <c r="GQ17" s="32">
        <f t="shared" si="67"/>
        <v>0</v>
      </c>
      <c r="GR17" s="32">
        <f t="shared" si="68"/>
        <v>0</v>
      </c>
    </row>
    <row r="18" spans="2:200" s="8" customFormat="1" x14ac:dyDescent="0.25">
      <c r="B18" s="50">
        <v>91171</v>
      </c>
      <c r="C18" s="16" t="str">
        <f>IF($B18="","",VLOOKUP($B18,EQUIPE!$B:$E,2,0))</f>
        <v>MATHEUS ESTEVAM DA SILVA BARBOSA</v>
      </c>
      <c r="D18" s="16" t="str">
        <f>IF($B18="","",VLOOKUP($B18,EQUIPE!$B:$F,5,0))</f>
        <v>ULTRAGAZ FRONT</v>
      </c>
      <c r="E18" s="18">
        <f>IF($B18="","",VLOOKUP($B18,EQUIPE!$B:$E,3,0))</f>
        <v>0.26388888888888884</v>
      </c>
      <c r="F18" s="16" t="str">
        <f>IF($B18="","",VLOOKUP($B18,EQUIPE!$B:$E,4,0))</f>
        <v>DAIATRIZ DO NASCIMENTO</v>
      </c>
      <c r="H18" s="22">
        <f t="shared" si="0"/>
        <v>1535</v>
      </c>
      <c r="I18" s="22">
        <f t="shared" si="0"/>
        <v>0</v>
      </c>
      <c r="J18" s="18">
        <f t="shared" si="3"/>
        <v>1.5532784413077574E-3</v>
      </c>
      <c r="K18" s="18">
        <f t="shared" si="4"/>
        <v>0</v>
      </c>
      <c r="L18" s="32">
        <f t="shared" si="5"/>
        <v>2.3842824074074076</v>
      </c>
      <c r="M18" s="32">
        <f t="shared" si="6"/>
        <v>0</v>
      </c>
      <c r="O18" s="15">
        <f>IF($B18="","",IF(COUNTIF(BASE!$A:$A,PRODUTIVIDADE!O$3)=0,"",SUMIFS(BASE!$M:$M,BASE!$A:$A,PRODUTIVIDADE!O$3,BASE!$G:$G,PRODUTIVIDADE!$B18)))</f>
        <v>9</v>
      </c>
      <c r="P18" s="15">
        <f>IF($B18="","",IF(COUNTIF(BASE!$A:$A,PRODUTIVIDADE!O$3)=0,"",SUMIFS(BASE!$N:$N,BASE!$A:$A,PRODUTIVIDADE!O$3,BASE!$G:$G,PRODUTIVIDADE!$B18)))</f>
        <v>0</v>
      </c>
      <c r="Q18" s="18">
        <f>IF($B18="","",IF(COUNTIF(BASE!$A:$A,PRODUTIVIDADE!O$3)=0,"",SUMIFS(BASE!$P:$P,BASE!$A:$A,PRODUTIVIDADE!O$3,BASE!$G:$G,PRODUTIVIDADE!$B18)))</f>
        <v>2.0138888888888888E-3</v>
      </c>
      <c r="R18" s="18">
        <f>IF($B18="","",IF(COUNTIF(BASE!$A:$A,PRODUTIVIDADE!O$3)=0,"",SUMIFS(BASE!$O:$O,BASE!$A:$A,PRODUTIVIDADE!O$3,BASE!$G:$G,PRODUTIVIDADE!$B18)))</f>
        <v>0</v>
      </c>
      <c r="S18" s="32">
        <f t="shared" si="7"/>
        <v>1.8124999999999999E-2</v>
      </c>
      <c r="T18" s="32">
        <f t="shared" si="8"/>
        <v>0</v>
      </c>
      <c r="U18" s="33">
        <f>IF($B18="","",IF(COUNTIF(BASE!$A:$A,PRODUTIVIDADE!U$3)=0,"",SUMIFS(BASE!$M:$M,BASE!$A:$A,PRODUTIVIDADE!U$3,BASE!$G:$G,PRODUTIVIDADE!$B18)))</f>
        <v>98</v>
      </c>
      <c r="V18" s="33">
        <f>IF($B18="","",IF(COUNTIF(BASE!$A:$A,PRODUTIVIDADE!U$3)=0,"",SUMIFS(BASE!$N:$N,BASE!$A:$A,PRODUTIVIDADE!U$3,BASE!$G:$G,PRODUTIVIDADE!$B18)))</f>
        <v>0</v>
      </c>
      <c r="W18" s="28">
        <f>IF($B18="","",IF(COUNTIF(BASE!$A:$A,PRODUTIVIDADE!U$3)=0,"",SUMIFS(BASE!$P:$P,BASE!$A:$A,PRODUTIVIDADE!U$3,BASE!$G:$G,PRODUTIVIDADE!$B18)))</f>
        <v>1.4930555555555556E-3</v>
      </c>
      <c r="X18" s="28">
        <f>IF($B18="","",IF(COUNTIF(BASE!$A:$A,PRODUTIVIDADE!U$3)=0,"",SUMIFS(BASE!$O:$O,BASE!$A:$A,PRODUTIVIDADE!U$3,BASE!$G:$G,PRODUTIVIDADE!$B18)))</f>
        <v>0</v>
      </c>
      <c r="Y18" s="32">
        <f t="shared" si="9"/>
        <v>0.14631944444444445</v>
      </c>
      <c r="Z18" s="32">
        <f t="shared" si="10"/>
        <v>0</v>
      </c>
      <c r="AA18" s="15">
        <f>IF($B18="","",IF(COUNTIF(BASE!$A:$A,PRODUTIVIDADE!AA$3)=0,"",SUMIFS(BASE!$M:$M,BASE!$A:$A,PRODUTIVIDADE!AA$3,BASE!$G:$G,PRODUTIVIDADE!$B18)))</f>
        <v>84</v>
      </c>
      <c r="AB18" s="15">
        <f>IF($B18="","",IF(COUNTIF(BASE!$A:$A,PRODUTIVIDADE!AA$3)=0,"",SUMIFS(BASE!$N:$N,BASE!$A:$A,PRODUTIVIDADE!AA$3,BASE!$G:$G,PRODUTIVIDADE!$B18)))</f>
        <v>0</v>
      </c>
      <c r="AC18" s="18">
        <f>IF($B18="","",IF(COUNTIF(BASE!$A:$A,PRODUTIVIDADE!AA$3)=0,"",SUMIFS(BASE!$P:$P,BASE!$A:$A,PRODUTIVIDADE!AA$3,BASE!$G:$G,PRODUTIVIDADE!$B18)))</f>
        <v>1.5393518518518519E-3</v>
      </c>
      <c r="AD18" s="18">
        <f>IF($B18="","",IF(COUNTIF(BASE!$A:$A,PRODUTIVIDADE!AA$3)=0,"",SUMIFS(BASE!$O:$O,BASE!$A:$A,PRODUTIVIDADE!AA$3,BASE!$G:$G,PRODUTIVIDADE!$B18)))</f>
        <v>0</v>
      </c>
      <c r="AE18" s="32">
        <f t="shared" si="11"/>
        <v>0.12930555555555556</v>
      </c>
      <c r="AF18" s="32">
        <f t="shared" si="12"/>
        <v>0</v>
      </c>
      <c r="AG18" s="33">
        <f>IF($B18="","",IF(COUNTIF(BASE!$A:$A,PRODUTIVIDADE!AG$3)=0,"",SUMIFS(BASE!$M:$M,BASE!$A:$A,PRODUTIVIDADE!AG$3,BASE!$G:$G,PRODUTIVIDADE!$B18)))</f>
        <v>79</v>
      </c>
      <c r="AH18" s="33">
        <f>IF($B18="","",IF(COUNTIF(BASE!$A:$A,PRODUTIVIDADE!AG$3)=0,"",SUMIFS(BASE!$N:$N,BASE!$A:$A,PRODUTIVIDADE!AG$3,BASE!$G:$G,PRODUTIVIDADE!$B18)))</f>
        <v>0</v>
      </c>
      <c r="AI18" s="28">
        <f>IF($B18="","",IF(COUNTIF(BASE!$A:$A,PRODUTIVIDADE!AG$3)=0,"",SUMIFS(BASE!$P:$P,BASE!$A:$A,PRODUTIVIDADE!AG$3,BASE!$G:$G,PRODUTIVIDADE!$B18)))</f>
        <v>1.4351851851851854E-3</v>
      </c>
      <c r="AJ18" s="28">
        <f>IF($B18="","",IF(COUNTIF(BASE!$A:$A,PRODUTIVIDADE!AG$3)=0,"",SUMIFS(BASE!$O:$O,BASE!$A:$A,PRODUTIVIDADE!AG$3,BASE!$G:$G,PRODUTIVIDADE!$B18)))</f>
        <v>0</v>
      </c>
      <c r="AK18" s="32">
        <f t="shared" si="13"/>
        <v>0.11337962962962965</v>
      </c>
      <c r="AL18" s="32">
        <f t="shared" si="14"/>
        <v>0</v>
      </c>
      <c r="AM18" s="15">
        <f>IF($B18="","",IF(COUNTIF(BASE!$A:$A,PRODUTIVIDADE!AM$3)=0,"",SUMIFS(BASE!$M:$M,BASE!$A:$A,PRODUTIVIDADE!AM$3,BASE!$G:$G,PRODUTIVIDADE!$B18)))</f>
        <v>0</v>
      </c>
      <c r="AN18" s="15">
        <f>IF($B18="","",IF(COUNTIF(BASE!$A:$A,PRODUTIVIDADE!AM$3)=0,"",SUMIFS(BASE!$N:$N,BASE!$A:$A,PRODUTIVIDADE!AM$3,BASE!$G:$G,PRODUTIVIDADE!$B18)))</f>
        <v>0</v>
      </c>
      <c r="AO18" s="18">
        <f>IF($B18="","",IF(COUNTIF(BASE!$A:$A,PRODUTIVIDADE!AM$3)=0,"",SUMIFS(BASE!$P:$P,BASE!$A:$A,PRODUTIVIDADE!AM$3,BASE!$G:$G,PRODUTIVIDADE!$B18)))</f>
        <v>0</v>
      </c>
      <c r="AP18" s="18">
        <f>IF($B18="","",IF(COUNTIF(BASE!$A:$A,PRODUTIVIDADE!AM$3)=0,"",SUMIFS(BASE!$O:$O,BASE!$A:$A,PRODUTIVIDADE!AM$3,BASE!$G:$G,PRODUTIVIDADE!$B18)))</f>
        <v>0</v>
      </c>
      <c r="AQ18" s="32">
        <f t="shared" si="15"/>
        <v>0</v>
      </c>
      <c r="AR18" s="32">
        <f t="shared" si="16"/>
        <v>0</v>
      </c>
      <c r="AS18" s="33">
        <f>IF($B18="","",IF(COUNTIF(BASE!$A:$A,PRODUTIVIDADE!AS$3)=0,"",SUMIFS(BASE!$M:$M,BASE!$A:$A,PRODUTIVIDADE!AS$3,BASE!$G:$G,PRODUTIVIDADE!$B18)))</f>
        <v>93</v>
      </c>
      <c r="AT18" s="33">
        <f>IF($B18="","",IF(COUNTIF(BASE!$A:$A,PRODUTIVIDADE!AS$3)=0,"",SUMIFS(BASE!$N:$N,BASE!$A:$A,PRODUTIVIDADE!AS$3,BASE!$G:$G,PRODUTIVIDADE!$B18)))</f>
        <v>0</v>
      </c>
      <c r="AU18" s="28">
        <f>IF($B18="","",IF(COUNTIF(BASE!$A:$A,PRODUTIVIDADE!AS$3)=0,"",SUMIFS(BASE!$P:$P,BASE!$A:$A,PRODUTIVIDADE!AS$3,BASE!$G:$G,PRODUTIVIDADE!$B18)))</f>
        <v>1.4004629629629629E-3</v>
      </c>
      <c r="AV18" s="28">
        <f>IF($B18="","",IF(COUNTIF(BASE!$A:$A,PRODUTIVIDADE!AS$3)=0,"",SUMIFS(BASE!$O:$O,BASE!$A:$A,PRODUTIVIDADE!AS$3,BASE!$G:$G,PRODUTIVIDADE!$B18)))</f>
        <v>0</v>
      </c>
      <c r="AW18" s="32">
        <f t="shared" si="17"/>
        <v>0.13024305555555554</v>
      </c>
      <c r="AX18" s="32">
        <f t="shared" si="18"/>
        <v>0</v>
      </c>
      <c r="AY18" s="15">
        <f>IF($B18="","",IF(COUNTIF(BASE!$A:$A,PRODUTIVIDADE!AY$3)=0,"",SUMIFS(BASE!$M:$M,BASE!$A:$A,PRODUTIVIDADE!AY$3,BASE!$G:$G,PRODUTIVIDADE!$B18)))</f>
        <v>2</v>
      </c>
      <c r="AZ18" s="15">
        <f>IF($B18="","",IF(COUNTIF(BASE!$A:$A,PRODUTIVIDADE!AY$3)=0,"",SUMIFS(BASE!$N:$N,BASE!$A:$A,PRODUTIVIDADE!AY$3,BASE!$G:$G,PRODUTIVIDADE!$B18)))</f>
        <v>0</v>
      </c>
      <c r="BA18" s="18">
        <f>IF($B18="","",IF(COUNTIF(BASE!$A:$A,PRODUTIVIDADE!AY$3)=0,"",SUMIFS(BASE!$P:$P,BASE!$A:$A,PRODUTIVIDADE!AY$3,BASE!$G:$G,PRODUTIVIDADE!$B18)))</f>
        <v>2.0023148148148148E-3</v>
      </c>
      <c r="BB18" s="18">
        <f>IF($B18="","",IF(COUNTIF(BASE!$A:$A,PRODUTIVIDADE!AY$3)=0,"",SUMIFS(BASE!$O:$O,BASE!$A:$A,PRODUTIVIDADE!AY$3,BASE!$G:$G,PRODUTIVIDADE!$B18)))</f>
        <v>0</v>
      </c>
      <c r="BC18" s="32">
        <f t="shared" si="19"/>
        <v>4.0046296296296297E-3</v>
      </c>
      <c r="BD18" s="32">
        <f t="shared" si="20"/>
        <v>0</v>
      </c>
      <c r="BE18" s="33">
        <f>IF($B18="","",IF(COUNTIF(BASE!$A:$A,PRODUTIVIDADE!BE$3)=0,"",SUMIFS(BASE!$M:$M,BASE!$A:$A,PRODUTIVIDADE!BE$3,BASE!$G:$G,PRODUTIVIDADE!$B18)))</f>
        <v>95</v>
      </c>
      <c r="BF18" s="33">
        <f>IF($B18="","",IF(COUNTIF(BASE!$A:$A,PRODUTIVIDADE!BE$3)=0,"",SUMIFS(BASE!$N:$N,BASE!$A:$A,PRODUTIVIDADE!BE$3,BASE!$G:$G,PRODUTIVIDADE!$B18)))</f>
        <v>0</v>
      </c>
      <c r="BG18" s="28">
        <f>IF($B18="","",IF(COUNTIF(BASE!$A:$A,PRODUTIVIDADE!BE$3)=0,"",SUMIFS(BASE!$P:$P,BASE!$A:$A,PRODUTIVIDADE!BE$3,BASE!$G:$G,PRODUTIVIDADE!$B18)))</f>
        <v>1.5277777777777779E-3</v>
      </c>
      <c r="BH18" s="28">
        <f>IF($B18="","",IF(COUNTIF(BASE!$A:$A,PRODUTIVIDADE!BE$3)=0,"",SUMIFS(BASE!$O:$O,BASE!$A:$A,PRODUTIVIDADE!BE$3,BASE!$G:$G,PRODUTIVIDADE!$B18)))</f>
        <v>0</v>
      </c>
      <c r="BI18" s="32">
        <f t="shared" si="21"/>
        <v>0.1451388888888889</v>
      </c>
      <c r="BJ18" s="32">
        <f t="shared" si="22"/>
        <v>0</v>
      </c>
      <c r="BK18" s="15">
        <f>IF($B18="","",IF(COUNTIF(BASE!$A:$A,PRODUTIVIDADE!BK$3)=0,"",SUMIFS(BASE!$M:$M,BASE!$A:$A,PRODUTIVIDADE!BK$3,BASE!$G:$G,PRODUTIVIDADE!$B18)))</f>
        <v>86</v>
      </c>
      <c r="BL18" s="15">
        <f>IF($B18="","",IF(COUNTIF(BASE!$A:$A,PRODUTIVIDADE!BK$3)=0,"",SUMIFS(BASE!$N:$N,BASE!$A:$A,PRODUTIVIDADE!BK$3,BASE!$G:$G,PRODUTIVIDADE!$B18)))</f>
        <v>0</v>
      </c>
      <c r="BM18" s="18">
        <f>IF($B18="","",IF(COUNTIF(BASE!$A:$A,PRODUTIVIDADE!BK$3)=0,"",SUMIFS(BASE!$P:$P,BASE!$A:$A,PRODUTIVIDADE!BK$3,BASE!$G:$G,PRODUTIVIDADE!$B18)))</f>
        <v>1.4120370370370369E-3</v>
      </c>
      <c r="BN18" s="18">
        <f>IF($B18="","",IF(COUNTIF(BASE!$A:$A,PRODUTIVIDADE!BK$3)=0,"",SUMIFS(BASE!$O:$O,BASE!$A:$A,PRODUTIVIDADE!BK$3,BASE!$G:$G,PRODUTIVIDADE!$B18)))</f>
        <v>0</v>
      </c>
      <c r="BO18" s="32">
        <f t="shared" si="23"/>
        <v>0.12143518518518517</v>
      </c>
      <c r="BP18" s="32">
        <f t="shared" si="24"/>
        <v>0</v>
      </c>
      <c r="BQ18" s="33">
        <f>IF($B18="","",IF(COUNTIF(BASE!$A:$A,PRODUTIVIDADE!BQ$3)=0,"",SUMIFS(BASE!$M:$M,BASE!$A:$A,PRODUTIVIDADE!BQ$3,BASE!$G:$G,PRODUTIVIDADE!$B18)))</f>
        <v>0</v>
      </c>
      <c r="BR18" s="33">
        <f>IF($B18="","",IF(COUNTIF(BASE!$A:$A,PRODUTIVIDADE!BQ$3)=0,"",SUMIFS(BASE!$N:$N,BASE!$A:$A,PRODUTIVIDADE!BQ$3,BASE!$G:$G,PRODUTIVIDADE!$B18)))</f>
        <v>0</v>
      </c>
      <c r="BS18" s="28">
        <f>IF($B18="","",IF(COUNTIF(BASE!$A:$A,PRODUTIVIDADE!BQ$3)=0,"",SUMIFS(BASE!$P:$P,BASE!$A:$A,PRODUTIVIDADE!BQ$3,BASE!$G:$G,PRODUTIVIDADE!$B18)))</f>
        <v>0</v>
      </c>
      <c r="BT18" s="28">
        <f>IF($B18="","",IF(COUNTIF(BASE!$A:$A,PRODUTIVIDADE!BQ$3)=0,"",SUMIFS(BASE!$O:$O,BASE!$A:$A,PRODUTIVIDADE!BQ$3,BASE!$G:$G,PRODUTIVIDADE!$B18)))</f>
        <v>0</v>
      </c>
      <c r="BU18" s="32">
        <f t="shared" si="25"/>
        <v>0</v>
      </c>
      <c r="BV18" s="32">
        <f t="shared" si="26"/>
        <v>0</v>
      </c>
      <c r="BW18" s="15">
        <f>IF($B18="","",IF(COUNTIF(BASE!$A:$A,PRODUTIVIDADE!BW$3)=0,"",SUMIFS(BASE!$M:$M,BASE!$A:$A,PRODUTIVIDADE!BW$3,BASE!$G:$G,PRODUTIVIDADE!$B18)))</f>
        <v>23</v>
      </c>
      <c r="BX18" s="15">
        <f>IF($B18="","",IF(COUNTIF(BASE!$A:$A,PRODUTIVIDADE!BW$3)=0,"",SUMIFS(BASE!$N:$N,BASE!$A:$A,PRODUTIVIDADE!BW$3,BASE!$G:$G,PRODUTIVIDADE!$B18)))</f>
        <v>0</v>
      </c>
      <c r="BY18" s="18">
        <f>IF($B18="","",IF(COUNTIF(BASE!$A:$A,PRODUTIVIDADE!BW$3)=0,"",SUMIFS(BASE!$P:$P,BASE!$A:$A,PRODUTIVIDADE!BW$3,BASE!$G:$G,PRODUTIVIDADE!$B18)))</f>
        <v>1.7476851851851852E-3</v>
      </c>
      <c r="BZ18" s="18">
        <f>IF($B18="","",IF(COUNTIF(BASE!$A:$A,PRODUTIVIDADE!BW$3)=0,"",SUMIFS(BASE!$O:$O,BASE!$A:$A,PRODUTIVIDADE!BW$3,BASE!$G:$G,PRODUTIVIDADE!$B18)))</f>
        <v>0</v>
      </c>
      <c r="CA18" s="32">
        <f t="shared" si="27"/>
        <v>4.0196759259259258E-2</v>
      </c>
      <c r="CB18" s="32">
        <f t="shared" si="28"/>
        <v>0</v>
      </c>
      <c r="CC18" s="33">
        <f>IF($B18="","",IF(COUNTIF(BASE!$A:$A,PRODUTIVIDADE!CC$3)=0,"",SUMIFS(BASE!$M:$M,BASE!$A:$A,PRODUTIVIDADE!CC$3,BASE!$G:$G,PRODUTIVIDADE!$B18)))</f>
        <v>65</v>
      </c>
      <c r="CD18" s="33">
        <f>IF($B18="","",IF(COUNTIF(BASE!$A:$A,PRODUTIVIDADE!CC$3)=0,"",SUMIFS(BASE!$N:$N,BASE!$A:$A,PRODUTIVIDADE!CC$3,BASE!$G:$G,PRODUTIVIDADE!$B18)))</f>
        <v>0</v>
      </c>
      <c r="CE18" s="28">
        <f>IF($B18="","",IF(COUNTIF(BASE!$A:$A,PRODUTIVIDADE!CC$3)=0,"",SUMIFS(BASE!$P:$P,BASE!$A:$A,PRODUTIVIDADE!CC$3,BASE!$G:$G,PRODUTIVIDADE!$B18)))</f>
        <v>1.5509259259259261E-3</v>
      </c>
      <c r="CF18" s="28">
        <f>IF($B18="","",IF(COUNTIF(BASE!$A:$A,PRODUTIVIDADE!CC$3)=0,"",SUMIFS(BASE!$O:$O,BASE!$A:$A,PRODUTIVIDADE!CC$3,BASE!$G:$G,PRODUTIVIDADE!$B18)))</f>
        <v>0</v>
      </c>
      <c r="CG18" s="32">
        <f t="shared" si="29"/>
        <v>0.1008101851851852</v>
      </c>
      <c r="CH18" s="32">
        <f t="shared" si="30"/>
        <v>0</v>
      </c>
      <c r="CI18" s="15">
        <f>IF($B18="","",IF(COUNTIF(BASE!$A:$A,PRODUTIVIDADE!CI$3)=0,"",SUMIFS(BASE!$M:$M,BASE!$A:$A,PRODUTIVIDADE!CI$3,BASE!$G:$G,PRODUTIVIDADE!$B18)))</f>
        <v>79</v>
      </c>
      <c r="CJ18" s="15">
        <f>IF($B18="","",IF(COUNTIF(BASE!$A:$A,PRODUTIVIDADE!CI$3)=0,"",SUMIFS(BASE!$N:$N,BASE!$A:$A,PRODUTIVIDADE!CI$3,BASE!$G:$G,PRODUTIVIDADE!$B18)))</f>
        <v>0</v>
      </c>
      <c r="CK18" s="18">
        <f>IF($B18="","",IF(COUNTIF(BASE!$A:$A,PRODUTIVIDADE!CI$3)=0,"",SUMIFS(BASE!$P:$P,BASE!$A:$A,PRODUTIVIDADE!CI$3,BASE!$G:$G,PRODUTIVIDADE!$B18)))</f>
        <v>1.5509259259259261E-3</v>
      </c>
      <c r="CL18" s="18">
        <f>IF($B18="","",IF(COUNTIF(BASE!$A:$A,PRODUTIVIDADE!CI$3)=0,"",SUMIFS(BASE!$O:$O,BASE!$A:$A,PRODUTIVIDADE!CI$3,BASE!$G:$G,PRODUTIVIDADE!$B18)))</f>
        <v>0</v>
      </c>
      <c r="CM18" s="32">
        <f t="shared" si="31"/>
        <v>0.12252314814814816</v>
      </c>
      <c r="CN18" s="32">
        <f t="shared" si="32"/>
        <v>0</v>
      </c>
      <c r="CO18" s="33">
        <f>IF($B18="","",IF(COUNTIF(BASE!$A:$A,PRODUTIVIDADE!CO$3)=0,"",SUMIFS(BASE!$M:$M,BASE!$A:$A,PRODUTIVIDADE!CO$3,BASE!$G:$G,PRODUTIVIDADE!$B18)))</f>
        <v>0</v>
      </c>
      <c r="CP18" s="33">
        <f>IF($B18="","",IF(COUNTIF(BASE!$A:$A,PRODUTIVIDADE!CO$3)=0,"",SUMIFS(BASE!$N:$N,BASE!$A:$A,PRODUTIVIDADE!CO$3,BASE!$G:$G,PRODUTIVIDADE!$B18)))</f>
        <v>0</v>
      </c>
      <c r="CQ18" s="28">
        <f>IF($B18="","",IF(COUNTIF(BASE!$A:$A,PRODUTIVIDADE!CO$3)=0,"",SUMIFS(BASE!$P:$P,BASE!$A:$A,PRODUTIVIDADE!CO$3,BASE!$G:$G,PRODUTIVIDADE!$B18)))</f>
        <v>0</v>
      </c>
      <c r="CR18" s="28">
        <f>IF($B18="","",IF(COUNTIF(BASE!$A:$A,PRODUTIVIDADE!CO$3)=0,"",SUMIFS(BASE!$O:$O,BASE!$A:$A,PRODUTIVIDADE!CO$3,BASE!$G:$G,PRODUTIVIDADE!$B18)))</f>
        <v>0</v>
      </c>
      <c r="CS18" s="32">
        <f t="shared" si="33"/>
        <v>0</v>
      </c>
      <c r="CT18" s="32">
        <f t="shared" si="34"/>
        <v>0</v>
      </c>
      <c r="CU18" s="15">
        <f>IF($B18="","",IF(COUNTIF(BASE!$A:$A,PRODUTIVIDADE!CU$3)=0,"",SUMIFS(BASE!$M:$M,BASE!$A:$A,PRODUTIVIDADE!CU$3,BASE!$G:$G,PRODUTIVIDADE!$B18)))</f>
        <v>0</v>
      </c>
      <c r="CV18" s="15">
        <f>IF($B18="","",IF(COUNTIF(BASE!$A:$A,PRODUTIVIDADE!CU$3)=0,"",SUMIFS(BASE!$N:$N,BASE!$A:$A,PRODUTIVIDADE!CU$3,BASE!$G:$G,PRODUTIVIDADE!$B18)))</f>
        <v>0</v>
      </c>
      <c r="CW18" s="18">
        <f>IF($B18="","",IF(COUNTIF(BASE!$A:$A,PRODUTIVIDADE!CU$3)=0,"",SUMIFS(BASE!$P:$P,BASE!$A:$A,PRODUTIVIDADE!CU$3,BASE!$G:$G,PRODUTIVIDADE!$B18)))</f>
        <v>0</v>
      </c>
      <c r="CX18" s="18">
        <f>IF($B18="","",IF(COUNTIF(BASE!$A:$A,PRODUTIVIDADE!CU$3)=0,"",SUMIFS(BASE!$O:$O,BASE!$A:$A,PRODUTIVIDADE!CU$3,BASE!$G:$G,PRODUTIVIDADE!$B18)))</f>
        <v>0</v>
      </c>
      <c r="CY18" s="32">
        <f t="shared" si="35"/>
        <v>0</v>
      </c>
      <c r="CZ18" s="32">
        <f t="shared" si="36"/>
        <v>0</v>
      </c>
      <c r="DA18" s="33">
        <f>IF($B18="","",IF(COUNTIF(BASE!$A:$A,PRODUTIVIDADE!DA$3)=0,"",SUMIFS(BASE!$M:$M,BASE!$A:$A,PRODUTIVIDADE!DA$3,BASE!$G:$G,PRODUTIVIDADE!$B18)))</f>
        <v>71</v>
      </c>
      <c r="DB18" s="33">
        <f>IF($B18="","",IF(COUNTIF(BASE!$A:$A,PRODUTIVIDADE!DA$3)=0,"",SUMIFS(BASE!$N:$N,BASE!$A:$A,PRODUTIVIDADE!DA$3,BASE!$G:$G,PRODUTIVIDADE!$B18)))</f>
        <v>0</v>
      </c>
      <c r="DC18" s="28">
        <f>IF($B18="","",IF(COUNTIF(BASE!$A:$A,PRODUTIVIDADE!DA$3)=0,"",SUMIFS(BASE!$P:$P,BASE!$A:$A,PRODUTIVIDADE!DA$3,BASE!$G:$G,PRODUTIVIDADE!$B18)))</f>
        <v>1.6782407407407406E-3</v>
      </c>
      <c r="DD18" s="28">
        <f>IF($B18="","",IF(COUNTIF(BASE!$A:$A,PRODUTIVIDADE!DA$3)=0,"",SUMIFS(BASE!$O:$O,BASE!$A:$A,PRODUTIVIDADE!DA$3,BASE!$G:$G,PRODUTIVIDADE!$B18)))</f>
        <v>0</v>
      </c>
      <c r="DE18" s="32">
        <f t="shared" si="37"/>
        <v>0.11915509259259258</v>
      </c>
      <c r="DF18" s="32">
        <f t="shared" si="38"/>
        <v>0</v>
      </c>
      <c r="DG18" s="15">
        <f>IF($B18="","",IF(COUNTIF(BASE!$A:$A,PRODUTIVIDADE!DG$3)=0,"",SUMIFS(BASE!$M:$M,BASE!$A:$A,PRODUTIVIDADE!DG$3,BASE!$G:$G,PRODUTIVIDADE!$B18)))</f>
        <v>77</v>
      </c>
      <c r="DH18" s="15">
        <f>IF($B18="","",IF(COUNTIF(BASE!$A:$A,PRODUTIVIDADE!DG$3)=0,"",SUMIFS(BASE!$N:$N,BASE!$A:$A,PRODUTIVIDADE!DG$3,BASE!$G:$G,PRODUTIVIDADE!$B18)))</f>
        <v>0</v>
      </c>
      <c r="DI18" s="18">
        <f>IF($B18="","",IF(COUNTIF(BASE!$A:$A,PRODUTIVIDADE!DG$3)=0,"",SUMIFS(BASE!$P:$P,BASE!$A:$A,PRODUTIVIDADE!DG$3,BASE!$G:$G,PRODUTIVIDADE!$B18)))</f>
        <v>1.6087962962962963E-3</v>
      </c>
      <c r="DJ18" s="18">
        <f>IF($B18="","",IF(COUNTIF(BASE!$A:$A,PRODUTIVIDADE!DG$3)=0,"",SUMIFS(BASE!$O:$O,BASE!$A:$A,PRODUTIVIDADE!DG$3,BASE!$G:$G,PRODUTIVIDADE!$B18)))</f>
        <v>0</v>
      </c>
      <c r="DK18" s="32">
        <f t="shared" si="39"/>
        <v>0.12387731481481482</v>
      </c>
      <c r="DL18" s="32">
        <f t="shared" si="40"/>
        <v>0</v>
      </c>
      <c r="DM18" s="33">
        <f>IF($B18="","",IF(COUNTIF(BASE!$A:$A,PRODUTIVIDADE!DM$3)=0,"",SUMIFS(BASE!$M:$M,BASE!$A:$A,PRODUTIVIDADE!DM$3,BASE!$G:$G,PRODUTIVIDADE!$B18)))</f>
        <v>78</v>
      </c>
      <c r="DN18" s="33">
        <f>IF($B18="","",IF(COUNTIF(BASE!$A:$A,PRODUTIVIDADE!DM$3)=0,"",SUMIFS(BASE!$N:$N,BASE!$A:$A,PRODUTIVIDADE!DM$3,BASE!$G:$G,PRODUTIVIDADE!$B18)))</f>
        <v>0</v>
      </c>
      <c r="DO18" s="28">
        <f>IF($B18="","",IF(COUNTIF(BASE!$A:$A,PRODUTIVIDADE!DM$3)=0,"",SUMIFS(BASE!$P:$P,BASE!$A:$A,PRODUTIVIDADE!DM$3,BASE!$G:$G,PRODUTIVIDADE!$B18)))</f>
        <v>1.6550925925925926E-3</v>
      </c>
      <c r="DP18" s="28">
        <f>IF($B18="","",IF(COUNTIF(BASE!$A:$A,PRODUTIVIDADE!DM$3)=0,"",SUMIFS(BASE!$O:$O,BASE!$A:$A,PRODUTIVIDADE!DM$3,BASE!$G:$G,PRODUTIVIDADE!$B18)))</f>
        <v>0</v>
      </c>
      <c r="DQ18" s="32">
        <f t="shared" si="41"/>
        <v>0.12909722222222222</v>
      </c>
      <c r="DR18" s="32">
        <f t="shared" si="42"/>
        <v>0</v>
      </c>
      <c r="DS18" s="15">
        <f>IF($B18="","",IF(COUNTIF(BASE!$A:$A,PRODUTIVIDADE!DS$3)=0,"",SUMIFS(BASE!$M:$M,BASE!$A:$A,PRODUTIVIDADE!DS$3,BASE!$G:$G,PRODUTIVIDADE!$B18)))</f>
        <v>87</v>
      </c>
      <c r="DT18" s="15">
        <f>IF($B18="","",IF(COUNTIF(BASE!$A:$A,PRODUTIVIDADE!DS$3)=0,"",SUMIFS(BASE!$N:$N,BASE!$A:$A,PRODUTIVIDADE!DS$3,BASE!$G:$G,PRODUTIVIDADE!$B18)))</f>
        <v>0</v>
      </c>
      <c r="DU18" s="18">
        <f>IF($B18="","",IF(COUNTIF(BASE!$A:$A,PRODUTIVIDADE!DS$3)=0,"",SUMIFS(BASE!$P:$P,BASE!$A:$A,PRODUTIVIDADE!DS$3,BASE!$G:$G,PRODUTIVIDADE!$B18)))</f>
        <v>1.5162037037037036E-3</v>
      </c>
      <c r="DV18" s="18">
        <f>IF($B18="","",IF(COUNTIF(BASE!$A:$A,PRODUTIVIDADE!DS$3)=0,"",SUMIFS(BASE!$O:$O,BASE!$A:$A,PRODUTIVIDADE!DS$3,BASE!$G:$G,PRODUTIVIDADE!$B18)))</f>
        <v>0</v>
      </c>
      <c r="DW18" s="32">
        <f t="shared" si="43"/>
        <v>0.13190972222222222</v>
      </c>
      <c r="DX18" s="32">
        <f t="shared" si="44"/>
        <v>0</v>
      </c>
      <c r="DY18" s="33">
        <f>IF($B18="","",IF(COUNTIF(BASE!$A:$A,PRODUTIVIDADE!DY$3)=0,"",SUMIFS(BASE!$M:$M,BASE!$A:$A,PRODUTIVIDADE!DY$3,BASE!$G:$G,PRODUTIVIDADE!$B18)))</f>
        <v>40</v>
      </c>
      <c r="DZ18" s="33">
        <f>IF($B18="","",IF(COUNTIF(BASE!$A:$A,PRODUTIVIDADE!DY$3)=0,"",SUMIFS(BASE!$N:$N,BASE!$A:$A,PRODUTIVIDADE!DY$3,BASE!$G:$G,PRODUTIVIDADE!$B18)))</f>
        <v>0</v>
      </c>
      <c r="EA18" s="28">
        <f>IF($B18="","",IF(COUNTIF(BASE!$A:$A,PRODUTIVIDADE!DY$3)=0,"",SUMIFS(BASE!$P:$P,BASE!$A:$A,PRODUTIVIDADE!DY$3,BASE!$G:$G,PRODUTIVIDADE!$B18)))</f>
        <v>1.4699074074074074E-3</v>
      </c>
      <c r="EB18" s="28">
        <f>IF($B18="","",IF(COUNTIF(BASE!$A:$A,PRODUTIVIDADE!DY$3)=0,"",SUMIFS(BASE!$O:$O,BASE!$A:$A,PRODUTIVIDADE!DY$3,BASE!$G:$G,PRODUTIVIDADE!$B18)))</f>
        <v>0</v>
      </c>
      <c r="EC18" s="32">
        <f t="shared" si="45"/>
        <v>5.8796296296296298E-2</v>
      </c>
      <c r="ED18" s="32">
        <f t="shared" si="46"/>
        <v>0</v>
      </c>
      <c r="EE18" s="15">
        <f>IF($B18="","",IF(COUNTIF(BASE!$A:$A,PRODUTIVIDADE!EE$3)=0,"",SUMIFS(BASE!$M:$M,BASE!$A:$A,PRODUTIVIDADE!EE$3,BASE!$G:$G,PRODUTIVIDADE!$B18)))</f>
        <v>0</v>
      </c>
      <c r="EF18" s="15">
        <f>IF($B18="","",IF(COUNTIF(BASE!$A:$A,PRODUTIVIDADE!EE$3)=0,"",SUMIFS(BASE!$N:$N,BASE!$A:$A,PRODUTIVIDADE!EE$3,BASE!$G:$G,PRODUTIVIDADE!$B18)))</f>
        <v>0</v>
      </c>
      <c r="EG18" s="18">
        <f>IF($B18="","",IF(COUNTIF(BASE!$A:$A,PRODUTIVIDADE!EE$3)=0,"",SUMIFS(BASE!$P:$P,BASE!$A:$A,PRODUTIVIDADE!EE$3,BASE!$G:$G,PRODUTIVIDADE!$B18)))</f>
        <v>0</v>
      </c>
      <c r="EH18" s="18">
        <f>IF($B18="","",IF(COUNTIF(BASE!$A:$A,PRODUTIVIDADE!EE$3)=0,"",SUMIFS(BASE!$O:$O,BASE!$A:$A,PRODUTIVIDADE!EE$3,BASE!$G:$G,PRODUTIVIDADE!$B18)))</f>
        <v>0</v>
      </c>
      <c r="EI18" s="32">
        <f t="shared" si="47"/>
        <v>0</v>
      </c>
      <c r="EJ18" s="32">
        <f t="shared" si="48"/>
        <v>0</v>
      </c>
      <c r="EK18" s="33">
        <f>IF($B18="","",IF(COUNTIF(BASE!$A:$A,PRODUTIVIDADE!EK$3)=0,"",SUMIFS(BASE!$M:$M,BASE!$A:$A,PRODUTIVIDADE!EK$3,BASE!$G:$G,PRODUTIVIDADE!$B18)))</f>
        <v>99</v>
      </c>
      <c r="EL18" s="33">
        <f>IF($B18="","",IF(COUNTIF(BASE!$A:$A,PRODUTIVIDADE!EK$3)=0,"",SUMIFS(BASE!$N:$N,BASE!$A:$A,PRODUTIVIDADE!EK$3,BASE!$G:$G,PRODUTIVIDADE!$B18)))</f>
        <v>0</v>
      </c>
      <c r="EM18" s="28">
        <f>IF($B18="","",IF(COUNTIF(BASE!$A:$A,PRODUTIVIDADE!EK$3)=0,"",SUMIFS(BASE!$P:$P,BASE!$A:$A,PRODUTIVIDADE!EK$3,BASE!$G:$G,PRODUTIVIDADE!$B18)))</f>
        <v>1.5162037037037036E-3</v>
      </c>
      <c r="EN18" s="28">
        <f>IF($B18="","",IF(COUNTIF(BASE!$A:$A,PRODUTIVIDADE!EK$3)=0,"",SUMIFS(BASE!$O:$O,BASE!$A:$A,PRODUTIVIDADE!EK$3,BASE!$G:$G,PRODUTIVIDADE!$B18)))</f>
        <v>0</v>
      </c>
      <c r="EO18" s="32">
        <f t="shared" si="49"/>
        <v>0.15010416666666665</v>
      </c>
      <c r="EP18" s="32">
        <f t="shared" si="50"/>
        <v>0</v>
      </c>
      <c r="EQ18" s="15">
        <f>IF($B18="","",IF(COUNTIF(BASE!$A:$A,PRODUTIVIDADE!EQ$3)=0,"",SUMIFS(BASE!$M:$M,BASE!$A:$A,PRODUTIVIDADE!EQ$3,BASE!$G:$G,PRODUTIVIDADE!$B18)))</f>
        <v>24</v>
      </c>
      <c r="ER18" s="15">
        <f>IF($B18="","",IF(COUNTIF(BASE!$A:$A,PRODUTIVIDADE!EQ$3)=0,"",SUMIFS(BASE!$N:$N,BASE!$A:$A,PRODUTIVIDADE!EQ$3,BASE!$G:$G,PRODUTIVIDADE!$B18)))</f>
        <v>0</v>
      </c>
      <c r="ES18" s="18">
        <f>IF($B18="","",IF(COUNTIF(BASE!$A:$A,PRODUTIVIDADE!EQ$3)=0,"",SUMIFS(BASE!$P:$P,BASE!$A:$A,PRODUTIVIDADE!EQ$3,BASE!$G:$G,PRODUTIVIDADE!$B18)))</f>
        <v>1.689814814814815E-3</v>
      </c>
      <c r="ET18" s="18">
        <f>IF($B18="","",IF(COUNTIF(BASE!$A:$A,PRODUTIVIDADE!EQ$3)=0,"",SUMIFS(BASE!$O:$O,BASE!$A:$A,PRODUTIVIDADE!EQ$3,BASE!$G:$G,PRODUTIVIDADE!$B18)))</f>
        <v>0</v>
      </c>
      <c r="EU18" s="32">
        <f t="shared" si="51"/>
        <v>4.055555555555556E-2</v>
      </c>
      <c r="EV18" s="32">
        <f t="shared" si="52"/>
        <v>0</v>
      </c>
      <c r="EW18" s="33">
        <f>IF($B18="","",IF(COUNTIF(BASE!$A:$A,PRODUTIVIDADE!EW$3)=0,"",SUMIFS(BASE!$M:$M,BASE!$A:$A,PRODUTIVIDADE!EW$3,BASE!$G:$G,PRODUTIVIDADE!$B18)))</f>
        <v>0</v>
      </c>
      <c r="EX18" s="33">
        <f>IF($B18="","",IF(COUNTIF(BASE!$A:$A,PRODUTIVIDADE!EW$3)=0,"",SUMIFS(BASE!$N:$N,BASE!$A:$A,PRODUTIVIDADE!EW$3,BASE!$G:$G,PRODUTIVIDADE!$B18)))</f>
        <v>0</v>
      </c>
      <c r="EY18" s="28">
        <f>IF($B18="","",IF(COUNTIF(BASE!$A:$A,PRODUTIVIDADE!EW$3)=0,"",SUMIFS(BASE!$P:$P,BASE!$A:$A,PRODUTIVIDADE!EW$3,BASE!$G:$G,PRODUTIVIDADE!$B18)))</f>
        <v>0</v>
      </c>
      <c r="EZ18" s="28">
        <f>IF($B18="","",IF(COUNTIF(BASE!$A:$A,PRODUTIVIDADE!EW$3)=0,"",SUMIFS(BASE!$O:$O,BASE!$A:$A,PRODUTIVIDADE!EW$3,BASE!$G:$G,PRODUTIVIDADE!$B18)))</f>
        <v>0</v>
      </c>
      <c r="FA18" s="32">
        <f t="shared" si="53"/>
        <v>0</v>
      </c>
      <c r="FB18" s="32">
        <f t="shared" si="54"/>
        <v>0</v>
      </c>
      <c r="FC18" s="15">
        <f>IF($B18="","",IF(COUNTIF(BASE!$A:$A,PRODUTIVIDADE!FC$3)=0,"",SUMIFS(BASE!$M:$M,BASE!$A:$A,PRODUTIVIDADE!FC$3,BASE!$G:$G,PRODUTIVIDADE!$B18)))</f>
        <v>0</v>
      </c>
      <c r="FD18" s="15">
        <f>IF($B18="","",IF(COUNTIF(BASE!$A:$A,PRODUTIVIDADE!FC$3)=0,"",SUMIFS(BASE!$N:$N,BASE!$A:$A,PRODUTIVIDADE!FC$3,BASE!$G:$G,PRODUTIVIDADE!$B18)))</f>
        <v>0</v>
      </c>
      <c r="FE18" s="18">
        <f>IF($B18="","",IF(COUNTIF(BASE!$A:$A,PRODUTIVIDADE!FC$3)=0,"",SUMIFS(BASE!$P:$P,BASE!$A:$A,PRODUTIVIDADE!FC$3,BASE!$G:$G,PRODUTIVIDADE!$B18)))</f>
        <v>0</v>
      </c>
      <c r="FF18" s="18">
        <f>IF($B18="","",IF(COUNTIF(BASE!$A:$A,PRODUTIVIDADE!FC$3)=0,"",SUMIFS(BASE!$O:$O,BASE!$A:$A,PRODUTIVIDADE!FC$3,BASE!$G:$G,PRODUTIVIDADE!$B18)))</f>
        <v>0</v>
      </c>
      <c r="FG18" s="32">
        <f t="shared" si="55"/>
        <v>0</v>
      </c>
      <c r="FH18" s="32">
        <f t="shared" si="56"/>
        <v>0</v>
      </c>
      <c r="FI18" s="33">
        <f>IF($B18="","",IF(COUNTIF(BASE!$A:$A,PRODUTIVIDADE!FI$3)=0,"",SUMIFS(BASE!$M:$M,BASE!$A:$A,PRODUTIVIDADE!FI$3,BASE!$G:$G,PRODUTIVIDADE!$B18)))</f>
        <v>71</v>
      </c>
      <c r="FJ18" s="33">
        <f>IF($B18="","",IF(COUNTIF(BASE!$A:$A,PRODUTIVIDADE!FI$3)=0,"",SUMIFS(BASE!$N:$N,BASE!$A:$A,PRODUTIVIDADE!FI$3,BASE!$G:$G,PRODUTIVIDADE!$B18)))</f>
        <v>0</v>
      </c>
      <c r="FK18" s="28">
        <f>IF($B18="","",IF(COUNTIF(BASE!$A:$A,PRODUTIVIDADE!FI$3)=0,"",SUMIFS(BASE!$P:$P,BASE!$A:$A,PRODUTIVIDADE!FI$3,BASE!$G:$G,PRODUTIVIDADE!$B18)))</f>
        <v>1.7824074074074072E-3</v>
      </c>
      <c r="FL18" s="28">
        <f>IF($B18="","",IF(COUNTIF(BASE!$A:$A,PRODUTIVIDADE!FI$3)=0,"",SUMIFS(BASE!$O:$O,BASE!$A:$A,PRODUTIVIDADE!FI$3,BASE!$G:$G,PRODUTIVIDADE!$B18)))</f>
        <v>0</v>
      </c>
      <c r="FM18" s="32">
        <f t="shared" si="57"/>
        <v>0.12655092592592593</v>
      </c>
      <c r="FN18" s="32">
        <f t="shared" si="58"/>
        <v>0</v>
      </c>
      <c r="FO18" s="15">
        <f>IF($B18="","",IF(COUNTIF(BASE!$A:$A,PRODUTIVIDADE!FO$3)=0,"",SUMIFS(BASE!$M:$M,BASE!$A:$A,PRODUTIVIDADE!FO$3,BASE!$G:$G,PRODUTIVIDADE!$B18)))</f>
        <v>71</v>
      </c>
      <c r="FP18" s="15">
        <f>IF($B18="","",IF(COUNTIF(BASE!$A:$A,PRODUTIVIDADE!FO$3)=0,"",SUMIFS(BASE!$N:$N,BASE!$A:$A,PRODUTIVIDADE!FO$3,BASE!$G:$G,PRODUTIVIDADE!$B18)))</f>
        <v>0</v>
      </c>
      <c r="FQ18" s="18">
        <f>IF($B18="","",IF(COUNTIF(BASE!$A:$A,PRODUTIVIDADE!FO$3)=0,"",SUMIFS(BASE!$P:$P,BASE!$A:$A,PRODUTIVIDADE!FO$3,BASE!$G:$G,PRODUTIVIDADE!$B18)))</f>
        <v>1.3657407407407409E-3</v>
      </c>
      <c r="FR18" s="18">
        <f>IF($B18="","",IF(COUNTIF(BASE!$A:$A,PRODUTIVIDADE!FO$3)=0,"",SUMIFS(BASE!$O:$O,BASE!$A:$A,PRODUTIVIDADE!FO$3,BASE!$G:$G,PRODUTIVIDADE!$B18)))</f>
        <v>0</v>
      </c>
      <c r="FS18" s="32">
        <f t="shared" si="59"/>
        <v>9.6967592592592605E-2</v>
      </c>
      <c r="FT18" s="32">
        <f t="shared" si="60"/>
        <v>0</v>
      </c>
      <c r="FU18" s="33">
        <f>IF($B18="","",IF(COUNTIF(BASE!$A:$A,PRODUTIVIDADE!FU$3)=0,"",SUMIFS(BASE!$M:$M,BASE!$A:$A,PRODUTIVIDADE!FU$3,BASE!$G:$G,PRODUTIVIDADE!$B18)))</f>
        <v>52</v>
      </c>
      <c r="FV18" s="33">
        <f>IF($B18="","",IF(COUNTIF(BASE!$A:$A,PRODUTIVIDADE!FU$3)=0,"",SUMIFS(BASE!$N:$N,BASE!$A:$A,PRODUTIVIDADE!FU$3,BASE!$G:$G,PRODUTIVIDADE!$B18)))</f>
        <v>0</v>
      </c>
      <c r="FW18" s="28">
        <f>IF($B18="","",IF(COUNTIF(BASE!$A:$A,PRODUTIVIDADE!FU$3)=0,"",SUMIFS(BASE!$P:$P,BASE!$A:$A,PRODUTIVIDADE!FU$3,BASE!$G:$G,PRODUTIVIDADE!$B18)))</f>
        <v>1.8634259259259261E-3</v>
      </c>
      <c r="FX18" s="28">
        <f>IF($B18="","",IF(COUNTIF(BASE!$A:$A,PRODUTIVIDADE!FU$3)=0,"",SUMIFS(BASE!$O:$O,BASE!$A:$A,PRODUTIVIDADE!FU$3,BASE!$G:$G,PRODUTIVIDADE!$B18)))</f>
        <v>0</v>
      </c>
      <c r="FY18" s="32">
        <f t="shared" si="61"/>
        <v>9.6898148148148164E-2</v>
      </c>
      <c r="FZ18" s="32">
        <f t="shared" si="62"/>
        <v>0</v>
      </c>
      <c r="GA18" s="15">
        <f>IF($B18="","",IF(COUNTIF(BASE!$A:$A,PRODUTIVIDADE!GA$3)=0,"",SUMIFS(BASE!$M:$M,BASE!$A:$A,PRODUTIVIDADE!GA$3,BASE!$G:$G,PRODUTIVIDADE!$B18)))</f>
        <v>72</v>
      </c>
      <c r="GB18" s="15">
        <f>IF($B18="","",IF(COUNTIF(BASE!$A:$A,PRODUTIVIDADE!GA$3)=0,"",SUMIFS(BASE!$N:$N,BASE!$A:$A,PRODUTIVIDADE!GA$3,BASE!$G:$G,PRODUTIVIDADE!$B18)))</f>
        <v>0</v>
      </c>
      <c r="GC18" s="18">
        <f>IF($B18="","",IF(COUNTIF(BASE!$A:$A,PRODUTIVIDADE!GA$3)=0,"",SUMIFS(BASE!$P:$P,BASE!$A:$A,PRODUTIVIDADE!GA$3,BASE!$G:$G,PRODUTIVIDADE!$B18)))</f>
        <v>1.8518518518518517E-3</v>
      </c>
      <c r="GD18" s="18">
        <f>IF($B18="","",IF(COUNTIF(BASE!$A:$A,PRODUTIVIDADE!GA$3)=0,"",SUMIFS(BASE!$O:$O,BASE!$A:$A,PRODUTIVIDADE!GA$3,BASE!$G:$G,PRODUTIVIDADE!$B18)))</f>
        <v>0</v>
      </c>
      <c r="GE18" s="32">
        <f t="shared" si="63"/>
        <v>0.13333333333333333</v>
      </c>
      <c r="GF18" s="32">
        <f t="shared" si="64"/>
        <v>0</v>
      </c>
      <c r="GG18" s="33">
        <f>IF($B18="","",IF(COUNTIF(BASE!$A:$A,PRODUTIVIDADE!GG$3)=0,"",SUMIFS(BASE!$M:$M,BASE!$A:$A,PRODUTIVIDADE!GG$3,BASE!$G:$G,PRODUTIVIDADE!$B18)))</f>
        <v>0</v>
      </c>
      <c r="GH18" s="33">
        <f>IF($B18="","",IF(COUNTIF(BASE!$A:$A,PRODUTIVIDADE!GG$3)=0,"",SUMIFS(BASE!$N:$N,BASE!$A:$A,PRODUTIVIDADE!GG$3,BASE!$G:$G,PRODUTIVIDADE!$B18)))</f>
        <v>0</v>
      </c>
      <c r="GI18" s="28">
        <f>IF($B18="","",IF(COUNTIF(BASE!$A:$A,PRODUTIVIDADE!GG$3)=0,"",SUMIFS(BASE!$P:$P,BASE!$A:$A,PRODUTIVIDADE!GG$3,BASE!$G:$G,PRODUTIVIDADE!$B18)))</f>
        <v>0</v>
      </c>
      <c r="GJ18" s="28">
        <f>IF($B18="","",IF(COUNTIF(BASE!$A:$A,PRODUTIVIDADE!GG$3)=0,"",SUMIFS(BASE!$O:$O,BASE!$A:$A,PRODUTIVIDADE!GG$3,BASE!$G:$G,PRODUTIVIDADE!$B18)))</f>
        <v>0</v>
      </c>
      <c r="GK18" s="32">
        <f t="shared" si="65"/>
        <v>0</v>
      </c>
      <c r="GL18" s="32">
        <f t="shared" si="66"/>
        <v>0</v>
      </c>
      <c r="GM18" s="15">
        <f>IF($B18="","",IF(COUNTIF(BASE!$A:$A,PRODUTIVIDADE!GM$3)=0,"",SUMIFS(BASE!$M:$M,BASE!$A:$A,PRODUTIVIDADE!GM$3,BASE!$G:$G,PRODUTIVIDADE!$B18)))</f>
        <v>80</v>
      </c>
      <c r="GN18" s="15">
        <f>IF($B18="","",IF(COUNTIF(BASE!$A:$A,PRODUTIVIDADE!GM$3)=0,"",SUMIFS(BASE!$N:$N,BASE!$A:$A,PRODUTIVIDADE!GM$3,BASE!$G:$G,PRODUTIVIDADE!$B18)))</f>
        <v>0</v>
      </c>
      <c r="GO18" s="18">
        <f>IF($B18="","",IF(COUNTIF(BASE!$A:$A,PRODUTIVIDADE!GM$3)=0,"",SUMIFS(BASE!$P:$P,BASE!$A:$A,PRODUTIVIDADE!GM$3,BASE!$G:$G,PRODUTIVIDADE!$B18)))</f>
        <v>1.3194444444444443E-3</v>
      </c>
      <c r="GP18" s="18">
        <f>IF($B18="","",IF(COUNTIF(BASE!$A:$A,PRODUTIVIDADE!GM$3)=0,"",SUMIFS(BASE!$O:$O,BASE!$A:$A,PRODUTIVIDADE!GM$3,BASE!$G:$G,PRODUTIVIDADE!$B18)))</f>
        <v>0</v>
      </c>
      <c r="GQ18" s="32">
        <f t="shared" si="67"/>
        <v>0.10555555555555554</v>
      </c>
      <c r="GR18" s="32">
        <f t="shared" si="68"/>
        <v>0</v>
      </c>
    </row>
    <row r="19" spans="2:200" s="8" customFormat="1" x14ac:dyDescent="0.25">
      <c r="B19" s="50">
        <v>91242</v>
      </c>
      <c r="C19" s="16" t="str">
        <f>IF($B19="","",VLOOKUP($B19,EQUIPE!$B:$E,2,0))</f>
        <v>PIN EXTRA</v>
      </c>
      <c r="D19" s="16" t="str">
        <f>IF($B19="","",VLOOKUP($B19,EQUIPE!$B:$F,5,0))</f>
        <v>ULTRAGAZ FRONT</v>
      </c>
      <c r="E19" s="18">
        <f>IF($B19="","",VLOOKUP($B19,EQUIPE!$B:$E,3,0))</f>
        <v>0</v>
      </c>
      <c r="F19" s="16" t="str">
        <f>IF($B19="","",VLOOKUP($B19,EQUIPE!$B:$E,4,0))</f>
        <v>DANIELA PEREZ</v>
      </c>
      <c r="H19" s="22">
        <f t="shared" si="0"/>
        <v>7</v>
      </c>
      <c r="I19" s="22">
        <f t="shared" si="0"/>
        <v>0</v>
      </c>
      <c r="J19" s="18">
        <f t="shared" si="3"/>
        <v>2.2337962962962967E-3</v>
      </c>
      <c r="K19" s="18">
        <f t="shared" si="4"/>
        <v>0</v>
      </c>
      <c r="L19" s="32">
        <f t="shared" si="5"/>
        <v>1.5636574074074077E-2</v>
      </c>
      <c r="M19" s="32">
        <f t="shared" si="6"/>
        <v>0</v>
      </c>
      <c r="O19" s="15">
        <f>IF($B19="","",IF(COUNTIF(BASE!$A:$A,PRODUTIVIDADE!O$3)=0,"",SUMIFS(BASE!$M:$M,BASE!$A:$A,PRODUTIVIDADE!O$3,BASE!$G:$G,PRODUTIVIDADE!$B19)))</f>
        <v>7</v>
      </c>
      <c r="P19" s="15">
        <f>IF($B19="","",IF(COUNTIF(BASE!$A:$A,PRODUTIVIDADE!O$3)=0,"",SUMIFS(BASE!$N:$N,BASE!$A:$A,PRODUTIVIDADE!O$3,BASE!$G:$G,PRODUTIVIDADE!$B19)))</f>
        <v>0</v>
      </c>
      <c r="Q19" s="18">
        <f>IF($B19="","",IF(COUNTIF(BASE!$A:$A,PRODUTIVIDADE!O$3)=0,"",SUMIFS(BASE!$P:$P,BASE!$A:$A,PRODUTIVIDADE!O$3,BASE!$G:$G,PRODUTIVIDADE!$B19)))</f>
        <v>2.2337962962962967E-3</v>
      </c>
      <c r="R19" s="18">
        <f>IF($B19="","",IF(COUNTIF(BASE!$A:$A,PRODUTIVIDADE!O$3)=0,"",SUMIFS(BASE!$O:$O,BASE!$A:$A,PRODUTIVIDADE!O$3,BASE!$G:$G,PRODUTIVIDADE!$B19)))</f>
        <v>0</v>
      </c>
      <c r="S19" s="32">
        <f t="shared" si="7"/>
        <v>1.5636574074074077E-2</v>
      </c>
      <c r="T19" s="32">
        <f t="shared" si="8"/>
        <v>0</v>
      </c>
      <c r="U19" s="33">
        <f>IF($B19="","",IF(COUNTIF(BASE!$A:$A,PRODUTIVIDADE!U$3)=0,"",SUMIFS(BASE!$M:$M,BASE!$A:$A,PRODUTIVIDADE!U$3,BASE!$G:$G,PRODUTIVIDADE!$B19)))</f>
        <v>0</v>
      </c>
      <c r="V19" s="33">
        <f>IF($B19="","",IF(COUNTIF(BASE!$A:$A,PRODUTIVIDADE!U$3)=0,"",SUMIFS(BASE!$N:$N,BASE!$A:$A,PRODUTIVIDADE!U$3,BASE!$G:$G,PRODUTIVIDADE!$B19)))</f>
        <v>0</v>
      </c>
      <c r="W19" s="28">
        <f>IF($B19="","",IF(COUNTIF(BASE!$A:$A,PRODUTIVIDADE!U$3)=0,"",SUMIFS(BASE!$P:$P,BASE!$A:$A,PRODUTIVIDADE!U$3,BASE!$G:$G,PRODUTIVIDADE!$B19)))</f>
        <v>0</v>
      </c>
      <c r="X19" s="28">
        <f>IF($B19="","",IF(COUNTIF(BASE!$A:$A,PRODUTIVIDADE!U$3)=0,"",SUMIFS(BASE!$O:$O,BASE!$A:$A,PRODUTIVIDADE!U$3,BASE!$G:$G,PRODUTIVIDADE!$B19)))</f>
        <v>0</v>
      </c>
      <c r="Y19" s="32">
        <f t="shared" si="9"/>
        <v>0</v>
      </c>
      <c r="Z19" s="32">
        <f t="shared" si="10"/>
        <v>0</v>
      </c>
      <c r="AA19" s="15">
        <f>IF($B19="","",IF(COUNTIF(BASE!$A:$A,PRODUTIVIDADE!AA$3)=0,"",SUMIFS(BASE!$M:$M,BASE!$A:$A,PRODUTIVIDADE!AA$3,BASE!$G:$G,PRODUTIVIDADE!$B19)))</f>
        <v>0</v>
      </c>
      <c r="AB19" s="15">
        <f>IF($B19="","",IF(COUNTIF(BASE!$A:$A,PRODUTIVIDADE!AA$3)=0,"",SUMIFS(BASE!$N:$N,BASE!$A:$A,PRODUTIVIDADE!AA$3,BASE!$G:$G,PRODUTIVIDADE!$B19)))</f>
        <v>0</v>
      </c>
      <c r="AC19" s="18">
        <f>IF($B19="","",IF(COUNTIF(BASE!$A:$A,PRODUTIVIDADE!AA$3)=0,"",SUMIFS(BASE!$P:$P,BASE!$A:$A,PRODUTIVIDADE!AA$3,BASE!$G:$G,PRODUTIVIDADE!$B19)))</f>
        <v>0</v>
      </c>
      <c r="AD19" s="18">
        <f>IF($B19="","",IF(COUNTIF(BASE!$A:$A,PRODUTIVIDADE!AA$3)=0,"",SUMIFS(BASE!$O:$O,BASE!$A:$A,PRODUTIVIDADE!AA$3,BASE!$G:$G,PRODUTIVIDADE!$B19)))</f>
        <v>0</v>
      </c>
      <c r="AE19" s="32">
        <f t="shared" si="11"/>
        <v>0</v>
      </c>
      <c r="AF19" s="32">
        <f t="shared" si="12"/>
        <v>0</v>
      </c>
      <c r="AG19" s="33">
        <f>IF($B19="","",IF(COUNTIF(BASE!$A:$A,PRODUTIVIDADE!AG$3)=0,"",SUMIFS(BASE!$M:$M,BASE!$A:$A,PRODUTIVIDADE!AG$3,BASE!$G:$G,PRODUTIVIDADE!$B19)))</f>
        <v>0</v>
      </c>
      <c r="AH19" s="33">
        <f>IF($B19="","",IF(COUNTIF(BASE!$A:$A,PRODUTIVIDADE!AG$3)=0,"",SUMIFS(BASE!$N:$N,BASE!$A:$A,PRODUTIVIDADE!AG$3,BASE!$G:$G,PRODUTIVIDADE!$B19)))</f>
        <v>0</v>
      </c>
      <c r="AI19" s="28">
        <f>IF($B19="","",IF(COUNTIF(BASE!$A:$A,PRODUTIVIDADE!AG$3)=0,"",SUMIFS(BASE!$P:$P,BASE!$A:$A,PRODUTIVIDADE!AG$3,BASE!$G:$G,PRODUTIVIDADE!$B19)))</f>
        <v>0</v>
      </c>
      <c r="AJ19" s="28">
        <f>IF($B19="","",IF(COUNTIF(BASE!$A:$A,PRODUTIVIDADE!AG$3)=0,"",SUMIFS(BASE!$O:$O,BASE!$A:$A,PRODUTIVIDADE!AG$3,BASE!$G:$G,PRODUTIVIDADE!$B19)))</f>
        <v>0</v>
      </c>
      <c r="AK19" s="32">
        <f t="shared" si="13"/>
        <v>0</v>
      </c>
      <c r="AL19" s="32">
        <f t="shared" si="14"/>
        <v>0</v>
      </c>
      <c r="AM19" s="15">
        <f>IF($B19="","",IF(COUNTIF(BASE!$A:$A,PRODUTIVIDADE!AM$3)=0,"",SUMIFS(BASE!$M:$M,BASE!$A:$A,PRODUTIVIDADE!AM$3,BASE!$G:$G,PRODUTIVIDADE!$B19)))</f>
        <v>0</v>
      </c>
      <c r="AN19" s="15">
        <f>IF($B19="","",IF(COUNTIF(BASE!$A:$A,PRODUTIVIDADE!AM$3)=0,"",SUMIFS(BASE!$N:$N,BASE!$A:$A,PRODUTIVIDADE!AM$3,BASE!$G:$G,PRODUTIVIDADE!$B19)))</f>
        <v>0</v>
      </c>
      <c r="AO19" s="18">
        <f>IF($B19="","",IF(COUNTIF(BASE!$A:$A,PRODUTIVIDADE!AM$3)=0,"",SUMIFS(BASE!$P:$P,BASE!$A:$A,PRODUTIVIDADE!AM$3,BASE!$G:$G,PRODUTIVIDADE!$B19)))</f>
        <v>0</v>
      </c>
      <c r="AP19" s="18">
        <f>IF($B19="","",IF(COUNTIF(BASE!$A:$A,PRODUTIVIDADE!AM$3)=0,"",SUMIFS(BASE!$O:$O,BASE!$A:$A,PRODUTIVIDADE!AM$3,BASE!$G:$G,PRODUTIVIDADE!$B19)))</f>
        <v>0</v>
      </c>
      <c r="AQ19" s="32">
        <f t="shared" si="15"/>
        <v>0</v>
      </c>
      <c r="AR19" s="32">
        <f t="shared" si="16"/>
        <v>0</v>
      </c>
      <c r="AS19" s="33">
        <f>IF($B19="","",IF(COUNTIF(BASE!$A:$A,PRODUTIVIDADE!AS$3)=0,"",SUMIFS(BASE!$M:$M,BASE!$A:$A,PRODUTIVIDADE!AS$3,BASE!$G:$G,PRODUTIVIDADE!$B19)))</f>
        <v>0</v>
      </c>
      <c r="AT19" s="33">
        <f>IF($B19="","",IF(COUNTIF(BASE!$A:$A,PRODUTIVIDADE!AS$3)=0,"",SUMIFS(BASE!$N:$N,BASE!$A:$A,PRODUTIVIDADE!AS$3,BASE!$G:$G,PRODUTIVIDADE!$B19)))</f>
        <v>0</v>
      </c>
      <c r="AU19" s="28">
        <f>IF($B19="","",IF(COUNTIF(BASE!$A:$A,PRODUTIVIDADE!AS$3)=0,"",SUMIFS(BASE!$P:$P,BASE!$A:$A,PRODUTIVIDADE!AS$3,BASE!$G:$G,PRODUTIVIDADE!$B19)))</f>
        <v>0</v>
      </c>
      <c r="AV19" s="28">
        <f>IF($B19="","",IF(COUNTIF(BASE!$A:$A,PRODUTIVIDADE!AS$3)=0,"",SUMIFS(BASE!$O:$O,BASE!$A:$A,PRODUTIVIDADE!AS$3,BASE!$G:$G,PRODUTIVIDADE!$B19)))</f>
        <v>0</v>
      </c>
      <c r="AW19" s="32">
        <f t="shared" si="17"/>
        <v>0</v>
      </c>
      <c r="AX19" s="32">
        <f t="shared" si="18"/>
        <v>0</v>
      </c>
      <c r="AY19" s="15">
        <f>IF($B19="","",IF(COUNTIF(BASE!$A:$A,PRODUTIVIDADE!AY$3)=0,"",SUMIFS(BASE!$M:$M,BASE!$A:$A,PRODUTIVIDADE!AY$3,BASE!$G:$G,PRODUTIVIDADE!$B19)))</f>
        <v>0</v>
      </c>
      <c r="AZ19" s="15">
        <f>IF($B19="","",IF(COUNTIF(BASE!$A:$A,PRODUTIVIDADE!AY$3)=0,"",SUMIFS(BASE!$N:$N,BASE!$A:$A,PRODUTIVIDADE!AY$3,BASE!$G:$G,PRODUTIVIDADE!$B19)))</f>
        <v>0</v>
      </c>
      <c r="BA19" s="18">
        <f>IF($B19="","",IF(COUNTIF(BASE!$A:$A,PRODUTIVIDADE!AY$3)=0,"",SUMIFS(BASE!$P:$P,BASE!$A:$A,PRODUTIVIDADE!AY$3,BASE!$G:$G,PRODUTIVIDADE!$B19)))</f>
        <v>0</v>
      </c>
      <c r="BB19" s="18">
        <f>IF($B19="","",IF(COUNTIF(BASE!$A:$A,PRODUTIVIDADE!AY$3)=0,"",SUMIFS(BASE!$O:$O,BASE!$A:$A,PRODUTIVIDADE!AY$3,BASE!$G:$G,PRODUTIVIDADE!$B19)))</f>
        <v>0</v>
      </c>
      <c r="BC19" s="32">
        <f t="shared" si="19"/>
        <v>0</v>
      </c>
      <c r="BD19" s="32">
        <f t="shared" si="20"/>
        <v>0</v>
      </c>
      <c r="BE19" s="33">
        <f>IF($B19="","",IF(COUNTIF(BASE!$A:$A,PRODUTIVIDADE!BE$3)=0,"",SUMIFS(BASE!$M:$M,BASE!$A:$A,PRODUTIVIDADE!BE$3,BASE!$G:$G,PRODUTIVIDADE!$B19)))</f>
        <v>0</v>
      </c>
      <c r="BF19" s="33">
        <f>IF($B19="","",IF(COUNTIF(BASE!$A:$A,PRODUTIVIDADE!BE$3)=0,"",SUMIFS(BASE!$N:$N,BASE!$A:$A,PRODUTIVIDADE!BE$3,BASE!$G:$G,PRODUTIVIDADE!$B19)))</f>
        <v>0</v>
      </c>
      <c r="BG19" s="28">
        <f>IF($B19="","",IF(COUNTIF(BASE!$A:$A,PRODUTIVIDADE!BE$3)=0,"",SUMIFS(BASE!$P:$P,BASE!$A:$A,PRODUTIVIDADE!BE$3,BASE!$G:$G,PRODUTIVIDADE!$B19)))</f>
        <v>0</v>
      </c>
      <c r="BH19" s="28">
        <f>IF($B19="","",IF(COUNTIF(BASE!$A:$A,PRODUTIVIDADE!BE$3)=0,"",SUMIFS(BASE!$O:$O,BASE!$A:$A,PRODUTIVIDADE!BE$3,BASE!$G:$G,PRODUTIVIDADE!$B19)))</f>
        <v>0</v>
      </c>
      <c r="BI19" s="32">
        <f t="shared" si="21"/>
        <v>0</v>
      </c>
      <c r="BJ19" s="32">
        <f t="shared" si="22"/>
        <v>0</v>
      </c>
      <c r="BK19" s="15">
        <f>IF($B19="","",IF(COUNTIF(BASE!$A:$A,PRODUTIVIDADE!BK$3)=0,"",SUMIFS(BASE!$M:$M,BASE!$A:$A,PRODUTIVIDADE!BK$3,BASE!$G:$G,PRODUTIVIDADE!$B19)))</f>
        <v>0</v>
      </c>
      <c r="BL19" s="15">
        <f>IF($B19="","",IF(COUNTIF(BASE!$A:$A,PRODUTIVIDADE!BK$3)=0,"",SUMIFS(BASE!$N:$N,BASE!$A:$A,PRODUTIVIDADE!BK$3,BASE!$G:$G,PRODUTIVIDADE!$B19)))</f>
        <v>0</v>
      </c>
      <c r="BM19" s="18">
        <f>IF($B19="","",IF(COUNTIF(BASE!$A:$A,PRODUTIVIDADE!BK$3)=0,"",SUMIFS(BASE!$P:$P,BASE!$A:$A,PRODUTIVIDADE!BK$3,BASE!$G:$G,PRODUTIVIDADE!$B19)))</f>
        <v>0</v>
      </c>
      <c r="BN19" s="18">
        <f>IF($B19="","",IF(COUNTIF(BASE!$A:$A,PRODUTIVIDADE!BK$3)=0,"",SUMIFS(BASE!$O:$O,BASE!$A:$A,PRODUTIVIDADE!BK$3,BASE!$G:$G,PRODUTIVIDADE!$B19)))</f>
        <v>0</v>
      </c>
      <c r="BO19" s="32">
        <f t="shared" si="23"/>
        <v>0</v>
      </c>
      <c r="BP19" s="32">
        <f t="shared" si="24"/>
        <v>0</v>
      </c>
      <c r="BQ19" s="33">
        <f>IF($B19="","",IF(COUNTIF(BASE!$A:$A,PRODUTIVIDADE!BQ$3)=0,"",SUMIFS(BASE!$M:$M,BASE!$A:$A,PRODUTIVIDADE!BQ$3,BASE!$G:$G,PRODUTIVIDADE!$B19)))</f>
        <v>0</v>
      </c>
      <c r="BR19" s="33">
        <f>IF($B19="","",IF(COUNTIF(BASE!$A:$A,PRODUTIVIDADE!BQ$3)=0,"",SUMIFS(BASE!$N:$N,BASE!$A:$A,PRODUTIVIDADE!BQ$3,BASE!$G:$G,PRODUTIVIDADE!$B19)))</f>
        <v>0</v>
      </c>
      <c r="BS19" s="28">
        <f>IF($B19="","",IF(COUNTIF(BASE!$A:$A,PRODUTIVIDADE!BQ$3)=0,"",SUMIFS(BASE!$P:$P,BASE!$A:$A,PRODUTIVIDADE!BQ$3,BASE!$G:$G,PRODUTIVIDADE!$B19)))</f>
        <v>0</v>
      </c>
      <c r="BT19" s="28">
        <f>IF($B19="","",IF(COUNTIF(BASE!$A:$A,PRODUTIVIDADE!BQ$3)=0,"",SUMIFS(BASE!$O:$O,BASE!$A:$A,PRODUTIVIDADE!BQ$3,BASE!$G:$G,PRODUTIVIDADE!$B19)))</f>
        <v>0</v>
      </c>
      <c r="BU19" s="32">
        <f t="shared" si="25"/>
        <v>0</v>
      </c>
      <c r="BV19" s="32">
        <f t="shared" si="26"/>
        <v>0</v>
      </c>
      <c r="BW19" s="15">
        <f>IF($B19="","",IF(COUNTIF(BASE!$A:$A,PRODUTIVIDADE!BW$3)=0,"",SUMIFS(BASE!$M:$M,BASE!$A:$A,PRODUTIVIDADE!BW$3,BASE!$G:$G,PRODUTIVIDADE!$B19)))</f>
        <v>0</v>
      </c>
      <c r="BX19" s="15">
        <f>IF($B19="","",IF(COUNTIF(BASE!$A:$A,PRODUTIVIDADE!BW$3)=0,"",SUMIFS(BASE!$N:$N,BASE!$A:$A,PRODUTIVIDADE!BW$3,BASE!$G:$G,PRODUTIVIDADE!$B19)))</f>
        <v>0</v>
      </c>
      <c r="BY19" s="18">
        <f>IF($B19="","",IF(COUNTIF(BASE!$A:$A,PRODUTIVIDADE!BW$3)=0,"",SUMIFS(BASE!$P:$P,BASE!$A:$A,PRODUTIVIDADE!BW$3,BASE!$G:$G,PRODUTIVIDADE!$B19)))</f>
        <v>0</v>
      </c>
      <c r="BZ19" s="18">
        <f>IF($B19="","",IF(COUNTIF(BASE!$A:$A,PRODUTIVIDADE!BW$3)=0,"",SUMIFS(BASE!$O:$O,BASE!$A:$A,PRODUTIVIDADE!BW$3,BASE!$G:$G,PRODUTIVIDADE!$B19)))</f>
        <v>0</v>
      </c>
      <c r="CA19" s="32">
        <f t="shared" si="27"/>
        <v>0</v>
      </c>
      <c r="CB19" s="32">
        <f t="shared" si="28"/>
        <v>0</v>
      </c>
      <c r="CC19" s="33">
        <f>IF($B19="","",IF(COUNTIF(BASE!$A:$A,PRODUTIVIDADE!CC$3)=0,"",SUMIFS(BASE!$M:$M,BASE!$A:$A,PRODUTIVIDADE!CC$3,BASE!$G:$G,PRODUTIVIDADE!$B19)))</f>
        <v>0</v>
      </c>
      <c r="CD19" s="33">
        <f>IF($B19="","",IF(COUNTIF(BASE!$A:$A,PRODUTIVIDADE!CC$3)=0,"",SUMIFS(BASE!$N:$N,BASE!$A:$A,PRODUTIVIDADE!CC$3,BASE!$G:$G,PRODUTIVIDADE!$B19)))</f>
        <v>0</v>
      </c>
      <c r="CE19" s="28">
        <f>IF($B19="","",IF(COUNTIF(BASE!$A:$A,PRODUTIVIDADE!CC$3)=0,"",SUMIFS(BASE!$P:$P,BASE!$A:$A,PRODUTIVIDADE!CC$3,BASE!$G:$G,PRODUTIVIDADE!$B19)))</f>
        <v>0</v>
      </c>
      <c r="CF19" s="28">
        <f>IF($B19="","",IF(COUNTIF(BASE!$A:$A,PRODUTIVIDADE!CC$3)=0,"",SUMIFS(BASE!$O:$O,BASE!$A:$A,PRODUTIVIDADE!CC$3,BASE!$G:$G,PRODUTIVIDADE!$B19)))</f>
        <v>0</v>
      </c>
      <c r="CG19" s="32">
        <f t="shared" si="29"/>
        <v>0</v>
      </c>
      <c r="CH19" s="32">
        <f t="shared" si="30"/>
        <v>0</v>
      </c>
      <c r="CI19" s="15">
        <f>IF($B19="","",IF(COUNTIF(BASE!$A:$A,PRODUTIVIDADE!CI$3)=0,"",SUMIFS(BASE!$M:$M,BASE!$A:$A,PRODUTIVIDADE!CI$3,BASE!$G:$G,PRODUTIVIDADE!$B19)))</f>
        <v>0</v>
      </c>
      <c r="CJ19" s="15">
        <f>IF($B19="","",IF(COUNTIF(BASE!$A:$A,PRODUTIVIDADE!CI$3)=0,"",SUMIFS(BASE!$N:$N,BASE!$A:$A,PRODUTIVIDADE!CI$3,BASE!$G:$G,PRODUTIVIDADE!$B19)))</f>
        <v>0</v>
      </c>
      <c r="CK19" s="18">
        <f>IF($B19="","",IF(COUNTIF(BASE!$A:$A,PRODUTIVIDADE!CI$3)=0,"",SUMIFS(BASE!$P:$P,BASE!$A:$A,PRODUTIVIDADE!CI$3,BASE!$G:$G,PRODUTIVIDADE!$B19)))</f>
        <v>0</v>
      </c>
      <c r="CL19" s="18">
        <f>IF($B19="","",IF(COUNTIF(BASE!$A:$A,PRODUTIVIDADE!CI$3)=0,"",SUMIFS(BASE!$O:$O,BASE!$A:$A,PRODUTIVIDADE!CI$3,BASE!$G:$G,PRODUTIVIDADE!$B19)))</f>
        <v>0</v>
      </c>
      <c r="CM19" s="32">
        <f t="shared" si="31"/>
        <v>0</v>
      </c>
      <c r="CN19" s="32">
        <f t="shared" si="32"/>
        <v>0</v>
      </c>
      <c r="CO19" s="33">
        <f>IF($B19="","",IF(COUNTIF(BASE!$A:$A,PRODUTIVIDADE!CO$3)=0,"",SUMIFS(BASE!$M:$M,BASE!$A:$A,PRODUTIVIDADE!CO$3,BASE!$G:$G,PRODUTIVIDADE!$B19)))</f>
        <v>0</v>
      </c>
      <c r="CP19" s="33">
        <f>IF($B19="","",IF(COUNTIF(BASE!$A:$A,PRODUTIVIDADE!CO$3)=0,"",SUMIFS(BASE!$N:$N,BASE!$A:$A,PRODUTIVIDADE!CO$3,BASE!$G:$G,PRODUTIVIDADE!$B19)))</f>
        <v>0</v>
      </c>
      <c r="CQ19" s="28">
        <f>IF($B19="","",IF(COUNTIF(BASE!$A:$A,PRODUTIVIDADE!CO$3)=0,"",SUMIFS(BASE!$P:$P,BASE!$A:$A,PRODUTIVIDADE!CO$3,BASE!$G:$G,PRODUTIVIDADE!$B19)))</f>
        <v>0</v>
      </c>
      <c r="CR19" s="28">
        <f>IF($B19="","",IF(COUNTIF(BASE!$A:$A,PRODUTIVIDADE!CO$3)=0,"",SUMIFS(BASE!$O:$O,BASE!$A:$A,PRODUTIVIDADE!CO$3,BASE!$G:$G,PRODUTIVIDADE!$B19)))</f>
        <v>0</v>
      </c>
      <c r="CS19" s="32">
        <f t="shared" si="33"/>
        <v>0</v>
      </c>
      <c r="CT19" s="32">
        <f t="shared" si="34"/>
        <v>0</v>
      </c>
      <c r="CU19" s="15">
        <f>IF($B19="","",IF(COUNTIF(BASE!$A:$A,PRODUTIVIDADE!CU$3)=0,"",SUMIFS(BASE!$M:$M,BASE!$A:$A,PRODUTIVIDADE!CU$3,BASE!$G:$G,PRODUTIVIDADE!$B19)))</f>
        <v>0</v>
      </c>
      <c r="CV19" s="15">
        <f>IF($B19="","",IF(COUNTIF(BASE!$A:$A,PRODUTIVIDADE!CU$3)=0,"",SUMIFS(BASE!$N:$N,BASE!$A:$A,PRODUTIVIDADE!CU$3,BASE!$G:$G,PRODUTIVIDADE!$B19)))</f>
        <v>0</v>
      </c>
      <c r="CW19" s="18">
        <f>IF($B19="","",IF(COUNTIF(BASE!$A:$A,PRODUTIVIDADE!CU$3)=0,"",SUMIFS(BASE!$P:$P,BASE!$A:$A,PRODUTIVIDADE!CU$3,BASE!$G:$G,PRODUTIVIDADE!$B19)))</f>
        <v>0</v>
      </c>
      <c r="CX19" s="18">
        <f>IF($B19="","",IF(COUNTIF(BASE!$A:$A,PRODUTIVIDADE!CU$3)=0,"",SUMIFS(BASE!$O:$O,BASE!$A:$A,PRODUTIVIDADE!CU$3,BASE!$G:$G,PRODUTIVIDADE!$B19)))</f>
        <v>0</v>
      </c>
      <c r="CY19" s="32">
        <f t="shared" si="35"/>
        <v>0</v>
      </c>
      <c r="CZ19" s="32">
        <f t="shared" si="36"/>
        <v>0</v>
      </c>
      <c r="DA19" s="33">
        <f>IF($B19="","",IF(COUNTIF(BASE!$A:$A,PRODUTIVIDADE!DA$3)=0,"",SUMIFS(BASE!$M:$M,BASE!$A:$A,PRODUTIVIDADE!DA$3,BASE!$G:$G,PRODUTIVIDADE!$B19)))</f>
        <v>0</v>
      </c>
      <c r="DB19" s="33">
        <f>IF($B19="","",IF(COUNTIF(BASE!$A:$A,PRODUTIVIDADE!DA$3)=0,"",SUMIFS(BASE!$N:$N,BASE!$A:$A,PRODUTIVIDADE!DA$3,BASE!$G:$G,PRODUTIVIDADE!$B19)))</f>
        <v>0</v>
      </c>
      <c r="DC19" s="28">
        <f>IF($B19="","",IF(COUNTIF(BASE!$A:$A,PRODUTIVIDADE!DA$3)=0,"",SUMIFS(BASE!$P:$P,BASE!$A:$A,PRODUTIVIDADE!DA$3,BASE!$G:$G,PRODUTIVIDADE!$B19)))</f>
        <v>0</v>
      </c>
      <c r="DD19" s="28">
        <f>IF($B19="","",IF(COUNTIF(BASE!$A:$A,PRODUTIVIDADE!DA$3)=0,"",SUMIFS(BASE!$O:$O,BASE!$A:$A,PRODUTIVIDADE!DA$3,BASE!$G:$G,PRODUTIVIDADE!$B19)))</f>
        <v>0</v>
      </c>
      <c r="DE19" s="32">
        <f t="shared" si="37"/>
        <v>0</v>
      </c>
      <c r="DF19" s="32">
        <f t="shared" si="38"/>
        <v>0</v>
      </c>
      <c r="DG19" s="15">
        <f>IF($B19="","",IF(COUNTIF(BASE!$A:$A,PRODUTIVIDADE!DG$3)=0,"",SUMIFS(BASE!$M:$M,BASE!$A:$A,PRODUTIVIDADE!DG$3,BASE!$G:$G,PRODUTIVIDADE!$B19)))</f>
        <v>0</v>
      </c>
      <c r="DH19" s="15">
        <f>IF($B19="","",IF(COUNTIF(BASE!$A:$A,PRODUTIVIDADE!DG$3)=0,"",SUMIFS(BASE!$N:$N,BASE!$A:$A,PRODUTIVIDADE!DG$3,BASE!$G:$G,PRODUTIVIDADE!$B19)))</f>
        <v>0</v>
      </c>
      <c r="DI19" s="18">
        <f>IF($B19="","",IF(COUNTIF(BASE!$A:$A,PRODUTIVIDADE!DG$3)=0,"",SUMIFS(BASE!$P:$P,BASE!$A:$A,PRODUTIVIDADE!DG$3,BASE!$G:$G,PRODUTIVIDADE!$B19)))</f>
        <v>0</v>
      </c>
      <c r="DJ19" s="18">
        <f>IF($B19="","",IF(COUNTIF(BASE!$A:$A,PRODUTIVIDADE!DG$3)=0,"",SUMIFS(BASE!$O:$O,BASE!$A:$A,PRODUTIVIDADE!DG$3,BASE!$G:$G,PRODUTIVIDADE!$B19)))</f>
        <v>0</v>
      </c>
      <c r="DK19" s="32">
        <f t="shared" si="39"/>
        <v>0</v>
      </c>
      <c r="DL19" s="32">
        <f t="shared" si="40"/>
        <v>0</v>
      </c>
      <c r="DM19" s="33">
        <f>IF($B19="","",IF(COUNTIF(BASE!$A:$A,PRODUTIVIDADE!DM$3)=0,"",SUMIFS(BASE!$M:$M,BASE!$A:$A,PRODUTIVIDADE!DM$3,BASE!$G:$G,PRODUTIVIDADE!$B19)))</f>
        <v>0</v>
      </c>
      <c r="DN19" s="33">
        <f>IF($B19="","",IF(COUNTIF(BASE!$A:$A,PRODUTIVIDADE!DM$3)=0,"",SUMIFS(BASE!$N:$N,BASE!$A:$A,PRODUTIVIDADE!DM$3,BASE!$G:$G,PRODUTIVIDADE!$B19)))</f>
        <v>0</v>
      </c>
      <c r="DO19" s="28">
        <f>IF($B19="","",IF(COUNTIF(BASE!$A:$A,PRODUTIVIDADE!DM$3)=0,"",SUMIFS(BASE!$P:$P,BASE!$A:$A,PRODUTIVIDADE!DM$3,BASE!$G:$G,PRODUTIVIDADE!$B19)))</f>
        <v>0</v>
      </c>
      <c r="DP19" s="28">
        <f>IF($B19="","",IF(COUNTIF(BASE!$A:$A,PRODUTIVIDADE!DM$3)=0,"",SUMIFS(BASE!$O:$O,BASE!$A:$A,PRODUTIVIDADE!DM$3,BASE!$G:$G,PRODUTIVIDADE!$B19)))</f>
        <v>0</v>
      </c>
      <c r="DQ19" s="32">
        <f t="shared" si="41"/>
        <v>0</v>
      </c>
      <c r="DR19" s="32">
        <f t="shared" si="42"/>
        <v>0</v>
      </c>
      <c r="DS19" s="15">
        <f>IF($B19="","",IF(COUNTIF(BASE!$A:$A,PRODUTIVIDADE!DS$3)=0,"",SUMIFS(BASE!$M:$M,BASE!$A:$A,PRODUTIVIDADE!DS$3,BASE!$G:$G,PRODUTIVIDADE!$B19)))</f>
        <v>0</v>
      </c>
      <c r="DT19" s="15">
        <f>IF($B19="","",IF(COUNTIF(BASE!$A:$A,PRODUTIVIDADE!DS$3)=0,"",SUMIFS(BASE!$N:$N,BASE!$A:$A,PRODUTIVIDADE!DS$3,BASE!$G:$G,PRODUTIVIDADE!$B19)))</f>
        <v>0</v>
      </c>
      <c r="DU19" s="18">
        <f>IF($B19="","",IF(COUNTIF(BASE!$A:$A,PRODUTIVIDADE!DS$3)=0,"",SUMIFS(BASE!$P:$P,BASE!$A:$A,PRODUTIVIDADE!DS$3,BASE!$G:$G,PRODUTIVIDADE!$B19)))</f>
        <v>0</v>
      </c>
      <c r="DV19" s="18">
        <f>IF($B19="","",IF(COUNTIF(BASE!$A:$A,PRODUTIVIDADE!DS$3)=0,"",SUMIFS(BASE!$O:$O,BASE!$A:$A,PRODUTIVIDADE!DS$3,BASE!$G:$G,PRODUTIVIDADE!$B19)))</f>
        <v>0</v>
      </c>
      <c r="DW19" s="32">
        <f t="shared" si="43"/>
        <v>0</v>
      </c>
      <c r="DX19" s="32">
        <f t="shared" si="44"/>
        <v>0</v>
      </c>
      <c r="DY19" s="33">
        <f>IF($B19="","",IF(COUNTIF(BASE!$A:$A,PRODUTIVIDADE!DY$3)=0,"",SUMIFS(BASE!$M:$M,BASE!$A:$A,PRODUTIVIDADE!DY$3,BASE!$G:$G,PRODUTIVIDADE!$B19)))</f>
        <v>0</v>
      </c>
      <c r="DZ19" s="33">
        <f>IF($B19="","",IF(COUNTIF(BASE!$A:$A,PRODUTIVIDADE!DY$3)=0,"",SUMIFS(BASE!$N:$N,BASE!$A:$A,PRODUTIVIDADE!DY$3,BASE!$G:$G,PRODUTIVIDADE!$B19)))</f>
        <v>0</v>
      </c>
      <c r="EA19" s="28">
        <f>IF($B19="","",IF(COUNTIF(BASE!$A:$A,PRODUTIVIDADE!DY$3)=0,"",SUMIFS(BASE!$P:$P,BASE!$A:$A,PRODUTIVIDADE!DY$3,BASE!$G:$G,PRODUTIVIDADE!$B19)))</f>
        <v>0</v>
      </c>
      <c r="EB19" s="28">
        <f>IF($B19="","",IF(COUNTIF(BASE!$A:$A,PRODUTIVIDADE!DY$3)=0,"",SUMIFS(BASE!$O:$O,BASE!$A:$A,PRODUTIVIDADE!DY$3,BASE!$G:$G,PRODUTIVIDADE!$B19)))</f>
        <v>0</v>
      </c>
      <c r="EC19" s="32">
        <f t="shared" si="45"/>
        <v>0</v>
      </c>
      <c r="ED19" s="32">
        <f t="shared" si="46"/>
        <v>0</v>
      </c>
      <c r="EE19" s="15">
        <f>IF($B19="","",IF(COUNTIF(BASE!$A:$A,PRODUTIVIDADE!EE$3)=0,"",SUMIFS(BASE!$M:$M,BASE!$A:$A,PRODUTIVIDADE!EE$3,BASE!$G:$G,PRODUTIVIDADE!$B19)))</f>
        <v>0</v>
      </c>
      <c r="EF19" s="15">
        <f>IF($B19="","",IF(COUNTIF(BASE!$A:$A,PRODUTIVIDADE!EE$3)=0,"",SUMIFS(BASE!$N:$N,BASE!$A:$A,PRODUTIVIDADE!EE$3,BASE!$G:$G,PRODUTIVIDADE!$B19)))</f>
        <v>0</v>
      </c>
      <c r="EG19" s="18">
        <f>IF($B19="","",IF(COUNTIF(BASE!$A:$A,PRODUTIVIDADE!EE$3)=0,"",SUMIFS(BASE!$P:$P,BASE!$A:$A,PRODUTIVIDADE!EE$3,BASE!$G:$G,PRODUTIVIDADE!$B19)))</f>
        <v>0</v>
      </c>
      <c r="EH19" s="18">
        <f>IF($B19="","",IF(COUNTIF(BASE!$A:$A,PRODUTIVIDADE!EE$3)=0,"",SUMIFS(BASE!$O:$O,BASE!$A:$A,PRODUTIVIDADE!EE$3,BASE!$G:$G,PRODUTIVIDADE!$B19)))</f>
        <v>0</v>
      </c>
      <c r="EI19" s="32">
        <f t="shared" si="47"/>
        <v>0</v>
      </c>
      <c r="EJ19" s="32">
        <f t="shared" si="48"/>
        <v>0</v>
      </c>
      <c r="EK19" s="33">
        <f>IF($B19="","",IF(COUNTIF(BASE!$A:$A,PRODUTIVIDADE!EK$3)=0,"",SUMIFS(BASE!$M:$M,BASE!$A:$A,PRODUTIVIDADE!EK$3,BASE!$G:$G,PRODUTIVIDADE!$B19)))</f>
        <v>0</v>
      </c>
      <c r="EL19" s="33">
        <f>IF($B19="","",IF(COUNTIF(BASE!$A:$A,PRODUTIVIDADE!EK$3)=0,"",SUMIFS(BASE!$N:$N,BASE!$A:$A,PRODUTIVIDADE!EK$3,BASE!$G:$G,PRODUTIVIDADE!$B19)))</f>
        <v>0</v>
      </c>
      <c r="EM19" s="28">
        <f>IF($B19="","",IF(COUNTIF(BASE!$A:$A,PRODUTIVIDADE!EK$3)=0,"",SUMIFS(BASE!$P:$P,BASE!$A:$A,PRODUTIVIDADE!EK$3,BASE!$G:$G,PRODUTIVIDADE!$B19)))</f>
        <v>0</v>
      </c>
      <c r="EN19" s="28">
        <f>IF($B19="","",IF(COUNTIF(BASE!$A:$A,PRODUTIVIDADE!EK$3)=0,"",SUMIFS(BASE!$O:$O,BASE!$A:$A,PRODUTIVIDADE!EK$3,BASE!$G:$G,PRODUTIVIDADE!$B19)))</f>
        <v>0</v>
      </c>
      <c r="EO19" s="32">
        <f t="shared" si="49"/>
        <v>0</v>
      </c>
      <c r="EP19" s="32">
        <f t="shared" si="50"/>
        <v>0</v>
      </c>
      <c r="EQ19" s="15">
        <f>IF($B19="","",IF(COUNTIF(BASE!$A:$A,PRODUTIVIDADE!EQ$3)=0,"",SUMIFS(BASE!$M:$M,BASE!$A:$A,PRODUTIVIDADE!EQ$3,BASE!$G:$G,PRODUTIVIDADE!$B19)))</f>
        <v>0</v>
      </c>
      <c r="ER19" s="15">
        <f>IF($B19="","",IF(COUNTIF(BASE!$A:$A,PRODUTIVIDADE!EQ$3)=0,"",SUMIFS(BASE!$N:$N,BASE!$A:$A,PRODUTIVIDADE!EQ$3,BASE!$G:$G,PRODUTIVIDADE!$B19)))</f>
        <v>0</v>
      </c>
      <c r="ES19" s="18">
        <f>IF($B19="","",IF(COUNTIF(BASE!$A:$A,PRODUTIVIDADE!EQ$3)=0,"",SUMIFS(BASE!$P:$P,BASE!$A:$A,PRODUTIVIDADE!EQ$3,BASE!$G:$G,PRODUTIVIDADE!$B19)))</f>
        <v>0</v>
      </c>
      <c r="ET19" s="18">
        <f>IF($B19="","",IF(COUNTIF(BASE!$A:$A,PRODUTIVIDADE!EQ$3)=0,"",SUMIFS(BASE!$O:$O,BASE!$A:$A,PRODUTIVIDADE!EQ$3,BASE!$G:$G,PRODUTIVIDADE!$B19)))</f>
        <v>0</v>
      </c>
      <c r="EU19" s="32">
        <f t="shared" si="51"/>
        <v>0</v>
      </c>
      <c r="EV19" s="32">
        <f t="shared" si="52"/>
        <v>0</v>
      </c>
      <c r="EW19" s="33">
        <f>IF($B19="","",IF(COUNTIF(BASE!$A:$A,PRODUTIVIDADE!EW$3)=0,"",SUMIFS(BASE!$M:$M,BASE!$A:$A,PRODUTIVIDADE!EW$3,BASE!$G:$G,PRODUTIVIDADE!$B19)))</f>
        <v>0</v>
      </c>
      <c r="EX19" s="33">
        <f>IF($B19="","",IF(COUNTIF(BASE!$A:$A,PRODUTIVIDADE!EW$3)=0,"",SUMIFS(BASE!$N:$N,BASE!$A:$A,PRODUTIVIDADE!EW$3,BASE!$G:$G,PRODUTIVIDADE!$B19)))</f>
        <v>0</v>
      </c>
      <c r="EY19" s="28">
        <f>IF($B19="","",IF(COUNTIF(BASE!$A:$A,PRODUTIVIDADE!EW$3)=0,"",SUMIFS(BASE!$P:$P,BASE!$A:$A,PRODUTIVIDADE!EW$3,BASE!$G:$G,PRODUTIVIDADE!$B19)))</f>
        <v>0</v>
      </c>
      <c r="EZ19" s="28">
        <f>IF($B19="","",IF(COUNTIF(BASE!$A:$A,PRODUTIVIDADE!EW$3)=0,"",SUMIFS(BASE!$O:$O,BASE!$A:$A,PRODUTIVIDADE!EW$3,BASE!$G:$G,PRODUTIVIDADE!$B19)))</f>
        <v>0</v>
      </c>
      <c r="FA19" s="32">
        <f t="shared" si="53"/>
        <v>0</v>
      </c>
      <c r="FB19" s="32">
        <f t="shared" si="54"/>
        <v>0</v>
      </c>
      <c r="FC19" s="15">
        <f>IF($B19="","",IF(COUNTIF(BASE!$A:$A,PRODUTIVIDADE!FC$3)=0,"",SUMIFS(BASE!$M:$M,BASE!$A:$A,PRODUTIVIDADE!FC$3,BASE!$G:$G,PRODUTIVIDADE!$B19)))</f>
        <v>0</v>
      </c>
      <c r="FD19" s="15">
        <f>IF($B19="","",IF(COUNTIF(BASE!$A:$A,PRODUTIVIDADE!FC$3)=0,"",SUMIFS(BASE!$N:$N,BASE!$A:$A,PRODUTIVIDADE!FC$3,BASE!$G:$G,PRODUTIVIDADE!$B19)))</f>
        <v>0</v>
      </c>
      <c r="FE19" s="18">
        <f>IF($B19="","",IF(COUNTIF(BASE!$A:$A,PRODUTIVIDADE!FC$3)=0,"",SUMIFS(BASE!$P:$P,BASE!$A:$A,PRODUTIVIDADE!FC$3,BASE!$G:$G,PRODUTIVIDADE!$B19)))</f>
        <v>0</v>
      </c>
      <c r="FF19" s="18">
        <f>IF($B19="","",IF(COUNTIF(BASE!$A:$A,PRODUTIVIDADE!FC$3)=0,"",SUMIFS(BASE!$O:$O,BASE!$A:$A,PRODUTIVIDADE!FC$3,BASE!$G:$G,PRODUTIVIDADE!$B19)))</f>
        <v>0</v>
      </c>
      <c r="FG19" s="32">
        <f t="shared" si="55"/>
        <v>0</v>
      </c>
      <c r="FH19" s="32">
        <f t="shared" si="56"/>
        <v>0</v>
      </c>
      <c r="FI19" s="33">
        <f>IF($B19="","",IF(COUNTIF(BASE!$A:$A,PRODUTIVIDADE!FI$3)=0,"",SUMIFS(BASE!$M:$M,BASE!$A:$A,PRODUTIVIDADE!FI$3,BASE!$G:$G,PRODUTIVIDADE!$B19)))</f>
        <v>0</v>
      </c>
      <c r="FJ19" s="33">
        <f>IF($B19="","",IF(COUNTIF(BASE!$A:$A,PRODUTIVIDADE!FI$3)=0,"",SUMIFS(BASE!$N:$N,BASE!$A:$A,PRODUTIVIDADE!FI$3,BASE!$G:$G,PRODUTIVIDADE!$B19)))</f>
        <v>0</v>
      </c>
      <c r="FK19" s="28">
        <f>IF($B19="","",IF(COUNTIF(BASE!$A:$A,PRODUTIVIDADE!FI$3)=0,"",SUMIFS(BASE!$P:$P,BASE!$A:$A,PRODUTIVIDADE!FI$3,BASE!$G:$G,PRODUTIVIDADE!$B19)))</f>
        <v>0</v>
      </c>
      <c r="FL19" s="28">
        <f>IF($B19="","",IF(COUNTIF(BASE!$A:$A,PRODUTIVIDADE!FI$3)=0,"",SUMIFS(BASE!$O:$O,BASE!$A:$A,PRODUTIVIDADE!FI$3,BASE!$G:$G,PRODUTIVIDADE!$B19)))</f>
        <v>0</v>
      </c>
      <c r="FM19" s="32">
        <f t="shared" si="57"/>
        <v>0</v>
      </c>
      <c r="FN19" s="32">
        <f t="shared" si="58"/>
        <v>0</v>
      </c>
      <c r="FO19" s="15">
        <f>IF($B19="","",IF(COUNTIF(BASE!$A:$A,PRODUTIVIDADE!FO$3)=0,"",SUMIFS(BASE!$M:$M,BASE!$A:$A,PRODUTIVIDADE!FO$3,BASE!$G:$G,PRODUTIVIDADE!$B19)))</f>
        <v>0</v>
      </c>
      <c r="FP19" s="15">
        <f>IF($B19="","",IF(COUNTIF(BASE!$A:$A,PRODUTIVIDADE!FO$3)=0,"",SUMIFS(BASE!$N:$N,BASE!$A:$A,PRODUTIVIDADE!FO$3,BASE!$G:$G,PRODUTIVIDADE!$B19)))</f>
        <v>0</v>
      </c>
      <c r="FQ19" s="18">
        <f>IF($B19="","",IF(COUNTIF(BASE!$A:$A,PRODUTIVIDADE!FO$3)=0,"",SUMIFS(BASE!$P:$P,BASE!$A:$A,PRODUTIVIDADE!FO$3,BASE!$G:$G,PRODUTIVIDADE!$B19)))</f>
        <v>0</v>
      </c>
      <c r="FR19" s="18">
        <f>IF($B19="","",IF(COUNTIF(BASE!$A:$A,PRODUTIVIDADE!FO$3)=0,"",SUMIFS(BASE!$O:$O,BASE!$A:$A,PRODUTIVIDADE!FO$3,BASE!$G:$G,PRODUTIVIDADE!$B19)))</f>
        <v>0</v>
      </c>
      <c r="FS19" s="32">
        <f t="shared" si="59"/>
        <v>0</v>
      </c>
      <c r="FT19" s="32">
        <f t="shared" si="60"/>
        <v>0</v>
      </c>
      <c r="FU19" s="33">
        <f>IF($B19="","",IF(COUNTIF(BASE!$A:$A,PRODUTIVIDADE!FU$3)=0,"",SUMIFS(BASE!$M:$M,BASE!$A:$A,PRODUTIVIDADE!FU$3,BASE!$G:$G,PRODUTIVIDADE!$B19)))</f>
        <v>0</v>
      </c>
      <c r="FV19" s="33">
        <f>IF($B19="","",IF(COUNTIF(BASE!$A:$A,PRODUTIVIDADE!FU$3)=0,"",SUMIFS(BASE!$N:$N,BASE!$A:$A,PRODUTIVIDADE!FU$3,BASE!$G:$G,PRODUTIVIDADE!$B19)))</f>
        <v>0</v>
      </c>
      <c r="FW19" s="28">
        <f>IF($B19="","",IF(COUNTIF(BASE!$A:$A,PRODUTIVIDADE!FU$3)=0,"",SUMIFS(BASE!$P:$P,BASE!$A:$A,PRODUTIVIDADE!FU$3,BASE!$G:$G,PRODUTIVIDADE!$B19)))</f>
        <v>0</v>
      </c>
      <c r="FX19" s="28">
        <f>IF($B19="","",IF(COUNTIF(BASE!$A:$A,PRODUTIVIDADE!FU$3)=0,"",SUMIFS(BASE!$O:$O,BASE!$A:$A,PRODUTIVIDADE!FU$3,BASE!$G:$G,PRODUTIVIDADE!$B19)))</f>
        <v>0</v>
      </c>
      <c r="FY19" s="32">
        <f t="shared" si="61"/>
        <v>0</v>
      </c>
      <c r="FZ19" s="32">
        <f t="shared" si="62"/>
        <v>0</v>
      </c>
      <c r="GA19" s="15">
        <f>IF($B19="","",IF(COUNTIF(BASE!$A:$A,PRODUTIVIDADE!GA$3)=0,"",SUMIFS(BASE!$M:$M,BASE!$A:$A,PRODUTIVIDADE!GA$3,BASE!$G:$G,PRODUTIVIDADE!$B19)))</f>
        <v>0</v>
      </c>
      <c r="GB19" s="15">
        <f>IF($B19="","",IF(COUNTIF(BASE!$A:$A,PRODUTIVIDADE!GA$3)=0,"",SUMIFS(BASE!$N:$N,BASE!$A:$A,PRODUTIVIDADE!GA$3,BASE!$G:$G,PRODUTIVIDADE!$B19)))</f>
        <v>0</v>
      </c>
      <c r="GC19" s="18">
        <f>IF($B19="","",IF(COUNTIF(BASE!$A:$A,PRODUTIVIDADE!GA$3)=0,"",SUMIFS(BASE!$P:$P,BASE!$A:$A,PRODUTIVIDADE!GA$3,BASE!$G:$G,PRODUTIVIDADE!$B19)))</f>
        <v>0</v>
      </c>
      <c r="GD19" s="18">
        <f>IF($B19="","",IF(COUNTIF(BASE!$A:$A,PRODUTIVIDADE!GA$3)=0,"",SUMIFS(BASE!$O:$O,BASE!$A:$A,PRODUTIVIDADE!GA$3,BASE!$G:$G,PRODUTIVIDADE!$B19)))</f>
        <v>0</v>
      </c>
      <c r="GE19" s="32">
        <f t="shared" si="63"/>
        <v>0</v>
      </c>
      <c r="GF19" s="32">
        <f t="shared" si="64"/>
        <v>0</v>
      </c>
      <c r="GG19" s="33">
        <f>IF($B19="","",IF(COUNTIF(BASE!$A:$A,PRODUTIVIDADE!GG$3)=0,"",SUMIFS(BASE!$M:$M,BASE!$A:$A,PRODUTIVIDADE!GG$3,BASE!$G:$G,PRODUTIVIDADE!$B19)))</f>
        <v>0</v>
      </c>
      <c r="GH19" s="33">
        <f>IF($B19="","",IF(COUNTIF(BASE!$A:$A,PRODUTIVIDADE!GG$3)=0,"",SUMIFS(BASE!$N:$N,BASE!$A:$A,PRODUTIVIDADE!GG$3,BASE!$G:$G,PRODUTIVIDADE!$B19)))</f>
        <v>0</v>
      </c>
      <c r="GI19" s="28">
        <f>IF($B19="","",IF(COUNTIF(BASE!$A:$A,PRODUTIVIDADE!GG$3)=0,"",SUMIFS(BASE!$P:$P,BASE!$A:$A,PRODUTIVIDADE!GG$3,BASE!$G:$G,PRODUTIVIDADE!$B19)))</f>
        <v>0</v>
      </c>
      <c r="GJ19" s="28">
        <f>IF($B19="","",IF(COUNTIF(BASE!$A:$A,PRODUTIVIDADE!GG$3)=0,"",SUMIFS(BASE!$O:$O,BASE!$A:$A,PRODUTIVIDADE!GG$3,BASE!$G:$G,PRODUTIVIDADE!$B19)))</f>
        <v>0</v>
      </c>
      <c r="GK19" s="32">
        <f t="shared" si="65"/>
        <v>0</v>
      </c>
      <c r="GL19" s="32">
        <f t="shared" si="66"/>
        <v>0</v>
      </c>
      <c r="GM19" s="15">
        <f>IF($B19="","",IF(COUNTIF(BASE!$A:$A,PRODUTIVIDADE!GM$3)=0,"",SUMIFS(BASE!$M:$M,BASE!$A:$A,PRODUTIVIDADE!GM$3,BASE!$G:$G,PRODUTIVIDADE!$B19)))</f>
        <v>0</v>
      </c>
      <c r="GN19" s="15">
        <f>IF($B19="","",IF(COUNTIF(BASE!$A:$A,PRODUTIVIDADE!GM$3)=0,"",SUMIFS(BASE!$N:$N,BASE!$A:$A,PRODUTIVIDADE!GM$3,BASE!$G:$G,PRODUTIVIDADE!$B19)))</f>
        <v>0</v>
      </c>
      <c r="GO19" s="18">
        <f>IF($B19="","",IF(COUNTIF(BASE!$A:$A,PRODUTIVIDADE!GM$3)=0,"",SUMIFS(BASE!$P:$P,BASE!$A:$A,PRODUTIVIDADE!GM$3,BASE!$G:$G,PRODUTIVIDADE!$B19)))</f>
        <v>0</v>
      </c>
      <c r="GP19" s="18">
        <f>IF($B19="","",IF(COUNTIF(BASE!$A:$A,PRODUTIVIDADE!GM$3)=0,"",SUMIFS(BASE!$O:$O,BASE!$A:$A,PRODUTIVIDADE!GM$3,BASE!$G:$G,PRODUTIVIDADE!$B19)))</f>
        <v>0</v>
      </c>
      <c r="GQ19" s="32">
        <f t="shared" si="67"/>
        <v>0</v>
      </c>
      <c r="GR19" s="32">
        <f t="shared" si="68"/>
        <v>0</v>
      </c>
    </row>
    <row r="20" spans="2:200" s="8" customFormat="1" x14ac:dyDescent="0.25">
      <c r="B20" s="50" t="s">
        <v>60</v>
      </c>
      <c r="C20" s="16" t="str">
        <f>IF($B20="","",VLOOKUP($B20,EQUIPE!$B:$E,2,0))</f>
        <v>RAFAEL LOPES PIRES</v>
      </c>
      <c r="D20" s="16" t="str">
        <f>IF($B20="","",VLOOKUP($B20,EQUIPE!$B:$F,5,0))</f>
        <v>ULTRAGAZ FRONT</v>
      </c>
      <c r="E20" s="18">
        <f>IF($B20="","",VLOOKUP($B20,EQUIPE!$B:$E,3,0))</f>
        <v>0.2638888888888889</v>
      </c>
      <c r="F20" s="16" t="str">
        <f>IF($B20="","",VLOOKUP($B20,EQUIPE!$B:$E,4,0))</f>
        <v>DANIELA PEREZ</v>
      </c>
      <c r="H20" s="22">
        <f t="shared" si="0"/>
        <v>0</v>
      </c>
      <c r="I20" s="22">
        <f t="shared" si="0"/>
        <v>0</v>
      </c>
      <c r="J20" s="18">
        <f t="shared" si="3"/>
        <v>0</v>
      </c>
      <c r="K20" s="18">
        <f t="shared" si="4"/>
        <v>0</v>
      </c>
      <c r="L20" s="32">
        <f t="shared" si="5"/>
        <v>0</v>
      </c>
      <c r="M20" s="32">
        <f t="shared" si="6"/>
        <v>0</v>
      </c>
      <c r="O20" s="15">
        <f>IF($B20="","",IF(COUNTIF(BASE!$A:$A,PRODUTIVIDADE!O$3)=0,"",SUMIFS(BASE!$M:$M,BASE!$A:$A,PRODUTIVIDADE!O$3,BASE!$G:$G,PRODUTIVIDADE!$B20)))</f>
        <v>0</v>
      </c>
      <c r="P20" s="15">
        <f>IF($B20="","",IF(COUNTIF(BASE!$A:$A,PRODUTIVIDADE!O$3)=0,"",SUMIFS(BASE!$N:$N,BASE!$A:$A,PRODUTIVIDADE!O$3,BASE!$G:$G,PRODUTIVIDADE!$B20)))</f>
        <v>0</v>
      </c>
      <c r="Q20" s="18">
        <f>IF($B20="","",IF(COUNTIF(BASE!$A:$A,PRODUTIVIDADE!O$3)=0,"",SUMIFS(BASE!$P:$P,BASE!$A:$A,PRODUTIVIDADE!O$3,BASE!$G:$G,PRODUTIVIDADE!$B20)))</f>
        <v>0</v>
      </c>
      <c r="R20" s="18">
        <f>IF($B20="","",IF(COUNTIF(BASE!$A:$A,PRODUTIVIDADE!O$3)=0,"",SUMIFS(BASE!$O:$O,BASE!$A:$A,PRODUTIVIDADE!O$3,BASE!$G:$G,PRODUTIVIDADE!$B20)))</f>
        <v>0</v>
      </c>
      <c r="S20" s="32">
        <f t="shared" si="7"/>
        <v>0</v>
      </c>
      <c r="T20" s="32">
        <f t="shared" si="8"/>
        <v>0</v>
      </c>
      <c r="U20" s="33">
        <f>IF($B20="","",IF(COUNTIF(BASE!$A:$A,PRODUTIVIDADE!U$3)=0,"",SUMIFS(BASE!$M:$M,BASE!$A:$A,PRODUTIVIDADE!U$3,BASE!$G:$G,PRODUTIVIDADE!$B20)))</f>
        <v>0</v>
      </c>
      <c r="V20" s="33">
        <f>IF($B20="","",IF(COUNTIF(BASE!$A:$A,PRODUTIVIDADE!U$3)=0,"",SUMIFS(BASE!$N:$N,BASE!$A:$A,PRODUTIVIDADE!U$3,BASE!$G:$G,PRODUTIVIDADE!$B20)))</f>
        <v>0</v>
      </c>
      <c r="W20" s="28">
        <f>IF($B20="","",IF(COUNTIF(BASE!$A:$A,PRODUTIVIDADE!U$3)=0,"",SUMIFS(BASE!$P:$P,BASE!$A:$A,PRODUTIVIDADE!U$3,BASE!$G:$G,PRODUTIVIDADE!$B20)))</f>
        <v>0</v>
      </c>
      <c r="X20" s="28">
        <f>IF($B20="","",IF(COUNTIF(BASE!$A:$A,PRODUTIVIDADE!U$3)=0,"",SUMIFS(BASE!$O:$O,BASE!$A:$A,PRODUTIVIDADE!U$3,BASE!$G:$G,PRODUTIVIDADE!$B20)))</f>
        <v>0</v>
      </c>
      <c r="Y20" s="32">
        <f t="shared" si="9"/>
        <v>0</v>
      </c>
      <c r="Z20" s="32">
        <f t="shared" si="10"/>
        <v>0</v>
      </c>
      <c r="AA20" s="15">
        <f>IF($B20="","",IF(COUNTIF(BASE!$A:$A,PRODUTIVIDADE!AA$3)=0,"",SUMIFS(BASE!$M:$M,BASE!$A:$A,PRODUTIVIDADE!AA$3,BASE!$G:$G,PRODUTIVIDADE!$B20)))</f>
        <v>0</v>
      </c>
      <c r="AB20" s="15">
        <f>IF($B20="","",IF(COUNTIF(BASE!$A:$A,PRODUTIVIDADE!AA$3)=0,"",SUMIFS(BASE!$N:$N,BASE!$A:$A,PRODUTIVIDADE!AA$3,BASE!$G:$G,PRODUTIVIDADE!$B20)))</f>
        <v>0</v>
      </c>
      <c r="AC20" s="18">
        <f>IF($B20="","",IF(COUNTIF(BASE!$A:$A,PRODUTIVIDADE!AA$3)=0,"",SUMIFS(BASE!$P:$P,BASE!$A:$A,PRODUTIVIDADE!AA$3,BASE!$G:$G,PRODUTIVIDADE!$B20)))</f>
        <v>0</v>
      </c>
      <c r="AD20" s="18">
        <f>IF($B20="","",IF(COUNTIF(BASE!$A:$A,PRODUTIVIDADE!AA$3)=0,"",SUMIFS(BASE!$O:$O,BASE!$A:$A,PRODUTIVIDADE!AA$3,BASE!$G:$G,PRODUTIVIDADE!$B20)))</f>
        <v>0</v>
      </c>
      <c r="AE20" s="32">
        <f t="shared" si="11"/>
        <v>0</v>
      </c>
      <c r="AF20" s="32">
        <f t="shared" si="12"/>
        <v>0</v>
      </c>
      <c r="AG20" s="33">
        <f>IF($B20="","",IF(COUNTIF(BASE!$A:$A,PRODUTIVIDADE!AG$3)=0,"",SUMIFS(BASE!$M:$M,BASE!$A:$A,PRODUTIVIDADE!AG$3,BASE!$G:$G,PRODUTIVIDADE!$B20)))</f>
        <v>0</v>
      </c>
      <c r="AH20" s="33">
        <f>IF($B20="","",IF(COUNTIF(BASE!$A:$A,PRODUTIVIDADE!AG$3)=0,"",SUMIFS(BASE!$N:$N,BASE!$A:$A,PRODUTIVIDADE!AG$3,BASE!$G:$G,PRODUTIVIDADE!$B20)))</f>
        <v>0</v>
      </c>
      <c r="AI20" s="28">
        <f>IF($B20="","",IF(COUNTIF(BASE!$A:$A,PRODUTIVIDADE!AG$3)=0,"",SUMIFS(BASE!$P:$P,BASE!$A:$A,PRODUTIVIDADE!AG$3,BASE!$G:$G,PRODUTIVIDADE!$B20)))</f>
        <v>0</v>
      </c>
      <c r="AJ20" s="28">
        <f>IF($B20="","",IF(COUNTIF(BASE!$A:$A,PRODUTIVIDADE!AG$3)=0,"",SUMIFS(BASE!$O:$O,BASE!$A:$A,PRODUTIVIDADE!AG$3,BASE!$G:$G,PRODUTIVIDADE!$B20)))</f>
        <v>0</v>
      </c>
      <c r="AK20" s="32">
        <f t="shared" si="13"/>
        <v>0</v>
      </c>
      <c r="AL20" s="32">
        <f t="shared" si="14"/>
        <v>0</v>
      </c>
      <c r="AM20" s="15">
        <f>IF($B20="","",IF(COUNTIF(BASE!$A:$A,PRODUTIVIDADE!AM$3)=0,"",SUMIFS(BASE!$M:$M,BASE!$A:$A,PRODUTIVIDADE!AM$3,BASE!$G:$G,PRODUTIVIDADE!$B20)))</f>
        <v>0</v>
      </c>
      <c r="AN20" s="15">
        <f>IF($B20="","",IF(COUNTIF(BASE!$A:$A,PRODUTIVIDADE!AM$3)=0,"",SUMIFS(BASE!$N:$N,BASE!$A:$A,PRODUTIVIDADE!AM$3,BASE!$G:$G,PRODUTIVIDADE!$B20)))</f>
        <v>0</v>
      </c>
      <c r="AO20" s="18">
        <f>IF($B20="","",IF(COUNTIF(BASE!$A:$A,PRODUTIVIDADE!AM$3)=0,"",SUMIFS(BASE!$P:$P,BASE!$A:$A,PRODUTIVIDADE!AM$3,BASE!$G:$G,PRODUTIVIDADE!$B20)))</f>
        <v>0</v>
      </c>
      <c r="AP20" s="18">
        <f>IF($B20="","",IF(COUNTIF(BASE!$A:$A,PRODUTIVIDADE!AM$3)=0,"",SUMIFS(BASE!$O:$O,BASE!$A:$A,PRODUTIVIDADE!AM$3,BASE!$G:$G,PRODUTIVIDADE!$B20)))</f>
        <v>0</v>
      </c>
      <c r="AQ20" s="32">
        <f t="shared" si="15"/>
        <v>0</v>
      </c>
      <c r="AR20" s="32">
        <f t="shared" si="16"/>
        <v>0</v>
      </c>
      <c r="AS20" s="33">
        <f>IF($B20="","",IF(COUNTIF(BASE!$A:$A,PRODUTIVIDADE!AS$3)=0,"",SUMIFS(BASE!$M:$M,BASE!$A:$A,PRODUTIVIDADE!AS$3,BASE!$G:$G,PRODUTIVIDADE!$B20)))</f>
        <v>0</v>
      </c>
      <c r="AT20" s="33">
        <f>IF($B20="","",IF(COUNTIF(BASE!$A:$A,PRODUTIVIDADE!AS$3)=0,"",SUMIFS(BASE!$N:$N,BASE!$A:$A,PRODUTIVIDADE!AS$3,BASE!$G:$G,PRODUTIVIDADE!$B20)))</f>
        <v>0</v>
      </c>
      <c r="AU20" s="28">
        <f>IF($B20="","",IF(COUNTIF(BASE!$A:$A,PRODUTIVIDADE!AS$3)=0,"",SUMIFS(BASE!$P:$P,BASE!$A:$A,PRODUTIVIDADE!AS$3,BASE!$G:$G,PRODUTIVIDADE!$B20)))</f>
        <v>0</v>
      </c>
      <c r="AV20" s="28">
        <f>IF($B20="","",IF(COUNTIF(BASE!$A:$A,PRODUTIVIDADE!AS$3)=0,"",SUMIFS(BASE!$O:$O,BASE!$A:$A,PRODUTIVIDADE!AS$3,BASE!$G:$G,PRODUTIVIDADE!$B20)))</f>
        <v>0</v>
      </c>
      <c r="AW20" s="32">
        <f t="shared" si="17"/>
        <v>0</v>
      </c>
      <c r="AX20" s="32">
        <f t="shared" si="18"/>
        <v>0</v>
      </c>
      <c r="AY20" s="15">
        <f>IF($B20="","",IF(COUNTIF(BASE!$A:$A,PRODUTIVIDADE!AY$3)=0,"",SUMIFS(BASE!$M:$M,BASE!$A:$A,PRODUTIVIDADE!AY$3,BASE!$G:$G,PRODUTIVIDADE!$B20)))</f>
        <v>0</v>
      </c>
      <c r="AZ20" s="15">
        <f>IF($B20="","",IF(COUNTIF(BASE!$A:$A,PRODUTIVIDADE!AY$3)=0,"",SUMIFS(BASE!$N:$N,BASE!$A:$A,PRODUTIVIDADE!AY$3,BASE!$G:$G,PRODUTIVIDADE!$B20)))</f>
        <v>0</v>
      </c>
      <c r="BA20" s="18">
        <f>IF($B20="","",IF(COUNTIF(BASE!$A:$A,PRODUTIVIDADE!AY$3)=0,"",SUMIFS(BASE!$P:$P,BASE!$A:$A,PRODUTIVIDADE!AY$3,BASE!$G:$G,PRODUTIVIDADE!$B20)))</f>
        <v>0</v>
      </c>
      <c r="BB20" s="18">
        <f>IF($B20="","",IF(COUNTIF(BASE!$A:$A,PRODUTIVIDADE!AY$3)=0,"",SUMIFS(BASE!$O:$O,BASE!$A:$A,PRODUTIVIDADE!AY$3,BASE!$G:$G,PRODUTIVIDADE!$B20)))</f>
        <v>0</v>
      </c>
      <c r="BC20" s="32">
        <f t="shared" si="19"/>
        <v>0</v>
      </c>
      <c r="BD20" s="32">
        <f t="shared" si="20"/>
        <v>0</v>
      </c>
      <c r="BE20" s="33">
        <f>IF($B20="","",IF(COUNTIF(BASE!$A:$A,PRODUTIVIDADE!BE$3)=0,"",SUMIFS(BASE!$M:$M,BASE!$A:$A,PRODUTIVIDADE!BE$3,BASE!$G:$G,PRODUTIVIDADE!$B20)))</f>
        <v>0</v>
      </c>
      <c r="BF20" s="33">
        <f>IF($B20="","",IF(COUNTIF(BASE!$A:$A,PRODUTIVIDADE!BE$3)=0,"",SUMIFS(BASE!$N:$N,BASE!$A:$A,PRODUTIVIDADE!BE$3,BASE!$G:$G,PRODUTIVIDADE!$B20)))</f>
        <v>0</v>
      </c>
      <c r="BG20" s="28">
        <f>IF($B20="","",IF(COUNTIF(BASE!$A:$A,PRODUTIVIDADE!BE$3)=0,"",SUMIFS(BASE!$P:$P,BASE!$A:$A,PRODUTIVIDADE!BE$3,BASE!$G:$G,PRODUTIVIDADE!$B20)))</f>
        <v>0</v>
      </c>
      <c r="BH20" s="28">
        <f>IF($B20="","",IF(COUNTIF(BASE!$A:$A,PRODUTIVIDADE!BE$3)=0,"",SUMIFS(BASE!$O:$O,BASE!$A:$A,PRODUTIVIDADE!BE$3,BASE!$G:$G,PRODUTIVIDADE!$B20)))</f>
        <v>0</v>
      </c>
      <c r="BI20" s="32">
        <f t="shared" si="21"/>
        <v>0</v>
      </c>
      <c r="BJ20" s="32">
        <f t="shared" si="22"/>
        <v>0</v>
      </c>
      <c r="BK20" s="15">
        <f>IF($B20="","",IF(COUNTIF(BASE!$A:$A,PRODUTIVIDADE!BK$3)=0,"",SUMIFS(BASE!$M:$M,BASE!$A:$A,PRODUTIVIDADE!BK$3,BASE!$G:$G,PRODUTIVIDADE!$B20)))</f>
        <v>0</v>
      </c>
      <c r="BL20" s="15">
        <f>IF($B20="","",IF(COUNTIF(BASE!$A:$A,PRODUTIVIDADE!BK$3)=0,"",SUMIFS(BASE!$N:$N,BASE!$A:$A,PRODUTIVIDADE!BK$3,BASE!$G:$G,PRODUTIVIDADE!$B20)))</f>
        <v>0</v>
      </c>
      <c r="BM20" s="18">
        <f>IF($B20="","",IF(COUNTIF(BASE!$A:$A,PRODUTIVIDADE!BK$3)=0,"",SUMIFS(BASE!$P:$P,BASE!$A:$A,PRODUTIVIDADE!BK$3,BASE!$G:$G,PRODUTIVIDADE!$B20)))</f>
        <v>0</v>
      </c>
      <c r="BN20" s="18">
        <f>IF($B20="","",IF(COUNTIF(BASE!$A:$A,PRODUTIVIDADE!BK$3)=0,"",SUMIFS(BASE!$O:$O,BASE!$A:$A,PRODUTIVIDADE!BK$3,BASE!$G:$G,PRODUTIVIDADE!$B20)))</f>
        <v>0</v>
      </c>
      <c r="BO20" s="32">
        <f t="shared" si="23"/>
        <v>0</v>
      </c>
      <c r="BP20" s="32">
        <f t="shared" si="24"/>
        <v>0</v>
      </c>
      <c r="BQ20" s="33">
        <f>IF($B20="","",IF(COUNTIF(BASE!$A:$A,PRODUTIVIDADE!BQ$3)=0,"",SUMIFS(BASE!$M:$M,BASE!$A:$A,PRODUTIVIDADE!BQ$3,BASE!$G:$G,PRODUTIVIDADE!$B20)))</f>
        <v>0</v>
      </c>
      <c r="BR20" s="33">
        <f>IF($B20="","",IF(COUNTIF(BASE!$A:$A,PRODUTIVIDADE!BQ$3)=0,"",SUMIFS(BASE!$N:$N,BASE!$A:$A,PRODUTIVIDADE!BQ$3,BASE!$G:$G,PRODUTIVIDADE!$B20)))</f>
        <v>0</v>
      </c>
      <c r="BS20" s="28">
        <f>IF($B20="","",IF(COUNTIF(BASE!$A:$A,PRODUTIVIDADE!BQ$3)=0,"",SUMIFS(BASE!$P:$P,BASE!$A:$A,PRODUTIVIDADE!BQ$3,BASE!$G:$G,PRODUTIVIDADE!$B20)))</f>
        <v>0</v>
      </c>
      <c r="BT20" s="28">
        <f>IF($B20="","",IF(COUNTIF(BASE!$A:$A,PRODUTIVIDADE!BQ$3)=0,"",SUMIFS(BASE!$O:$O,BASE!$A:$A,PRODUTIVIDADE!BQ$3,BASE!$G:$G,PRODUTIVIDADE!$B20)))</f>
        <v>0</v>
      </c>
      <c r="BU20" s="32">
        <f t="shared" si="25"/>
        <v>0</v>
      </c>
      <c r="BV20" s="32">
        <f t="shared" si="26"/>
        <v>0</v>
      </c>
      <c r="BW20" s="15">
        <f>IF($B20="","",IF(COUNTIF(BASE!$A:$A,PRODUTIVIDADE!BW$3)=0,"",SUMIFS(BASE!$M:$M,BASE!$A:$A,PRODUTIVIDADE!BW$3,BASE!$G:$G,PRODUTIVIDADE!$B20)))</f>
        <v>0</v>
      </c>
      <c r="BX20" s="15">
        <f>IF($B20="","",IF(COUNTIF(BASE!$A:$A,PRODUTIVIDADE!BW$3)=0,"",SUMIFS(BASE!$N:$N,BASE!$A:$A,PRODUTIVIDADE!BW$3,BASE!$G:$G,PRODUTIVIDADE!$B20)))</f>
        <v>0</v>
      </c>
      <c r="BY20" s="18">
        <f>IF($B20="","",IF(COUNTIF(BASE!$A:$A,PRODUTIVIDADE!BW$3)=0,"",SUMIFS(BASE!$P:$P,BASE!$A:$A,PRODUTIVIDADE!BW$3,BASE!$G:$G,PRODUTIVIDADE!$B20)))</f>
        <v>0</v>
      </c>
      <c r="BZ20" s="18">
        <f>IF($B20="","",IF(COUNTIF(BASE!$A:$A,PRODUTIVIDADE!BW$3)=0,"",SUMIFS(BASE!$O:$O,BASE!$A:$A,PRODUTIVIDADE!BW$3,BASE!$G:$G,PRODUTIVIDADE!$B20)))</f>
        <v>0</v>
      </c>
      <c r="CA20" s="32">
        <f t="shared" si="27"/>
        <v>0</v>
      </c>
      <c r="CB20" s="32">
        <f t="shared" si="28"/>
        <v>0</v>
      </c>
      <c r="CC20" s="33">
        <f>IF($B20="","",IF(COUNTIF(BASE!$A:$A,PRODUTIVIDADE!CC$3)=0,"",SUMIFS(BASE!$M:$M,BASE!$A:$A,PRODUTIVIDADE!CC$3,BASE!$G:$G,PRODUTIVIDADE!$B20)))</f>
        <v>0</v>
      </c>
      <c r="CD20" s="33">
        <f>IF($B20="","",IF(COUNTIF(BASE!$A:$A,PRODUTIVIDADE!CC$3)=0,"",SUMIFS(BASE!$N:$N,BASE!$A:$A,PRODUTIVIDADE!CC$3,BASE!$G:$G,PRODUTIVIDADE!$B20)))</f>
        <v>0</v>
      </c>
      <c r="CE20" s="28">
        <f>IF($B20="","",IF(COUNTIF(BASE!$A:$A,PRODUTIVIDADE!CC$3)=0,"",SUMIFS(BASE!$P:$P,BASE!$A:$A,PRODUTIVIDADE!CC$3,BASE!$G:$G,PRODUTIVIDADE!$B20)))</f>
        <v>0</v>
      </c>
      <c r="CF20" s="28">
        <f>IF($B20="","",IF(COUNTIF(BASE!$A:$A,PRODUTIVIDADE!CC$3)=0,"",SUMIFS(BASE!$O:$O,BASE!$A:$A,PRODUTIVIDADE!CC$3,BASE!$G:$G,PRODUTIVIDADE!$B20)))</f>
        <v>0</v>
      </c>
      <c r="CG20" s="32">
        <f t="shared" si="29"/>
        <v>0</v>
      </c>
      <c r="CH20" s="32">
        <f t="shared" si="30"/>
        <v>0</v>
      </c>
      <c r="CI20" s="15">
        <f>IF($B20="","",IF(COUNTIF(BASE!$A:$A,PRODUTIVIDADE!CI$3)=0,"",SUMIFS(BASE!$M:$M,BASE!$A:$A,PRODUTIVIDADE!CI$3,BASE!$G:$G,PRODUTIVIDADE!$B20)))</f>
        <v>0</v>
      </c>
      <c r="CJ20" s="15">
        <f>IF($B20="","",IF(COUNTIF(BASE!$A:$A,PRODUTIVIDADE!CI$3)=0,"",SUMIFS(BASE!$N:$N,BASE!$A:$A,PRODUTIVIDADE!CI$3,BASE!$G:$G,PRODUTIVIDADE!$B20)))</f>
        <v>0</v>
      </c>
      <c r="CK20" s="18">
        <f>IF($B20="","",IF(COUNTIF(BASE!$A:$A,PRODUTIVIDADE!CI$3)=0,"",SUMIFS(BASE!$P:$P,BASE!$A:$A,PRODUTIVIDADE!CI$3,BASE!$G:$G,PRODUTIVIDADE!$B20)))</f>
        <v>0</v>
      </c>
      <c r="CL20" s="18">
        <f>IF($B20="","",IF(COUNTIF(BASE!$A:$A,PRODUTIVIDADE!CI$3)=0,"",SUMIFS(BASE!$O:$O,BASE!$A:$A,PRODUTIVIDADE!CI$3,BASE!$G:$G,PRODUTIVIDADE!$B20)))</f>
        <v>0</v>
      </c>
      <c r="CM20" s="32">
        <f t="shared" si="31"/>
        <v>0</v>
      </c>
      <c r="CN20" s="32">
        <f t="shared" si="32"/>
        <v>0</v>
      </c>
      <c r="CO20" s="33">
        <f>IF($B20="","",IF(COUNTIF(BASE!$A:$A,PRODUTIVIDADE!CO$3)=0,"",SUMIFS(BASE!$M:$M,BASE!$A:$A,PRODUTIVIDADE!CO$3,BASE!$G:$G,PRODUTIVIDADE!$B20)))</f>
        <v>0</v>
      </c>
      <c r="CP20" s="33">
        <f>IF($B20="","",IF(COUNTIF(BASE!$A:$A,PRODUTIVIDADE!CO$3)=0,"",SUMIFS(BASE!$N:$N,BASE!$A:$A,PRODUTIVIDADE!CO$3,BASE!$G:$G,PRODUTIVIDADE!$B20)))</f>
        <v>0</v>
      </c>
      <c r="CQ20" s="28">
        <f>IF($B20="","",IF(COUNTIF(BASE!$A:$A,PRODUTIVIDADE!CO$3)=0,"",SUMIFS(BASE!$P:$P,BASE!$A:$A,PRODUTIVIDADE!CO$3,BASE!$G:$G,PRODUTIVIDADE!$B20)))</f>
        <v>0</v>
      </c>
      <c r="CR20" s="28">
        <f>IF($B20="","",IF(COUNTIF(BASE!$A:$A,PRODUTIVIDADE!CO$3)=0,"",SUMIFS(BASE!$O:$O,BASE!$A:$A,PRODUTIVIDADE!CO$3,BASE!$G:$G,PRODUTIVIDADE!$B20)))</f>
        <v>0</v>
      </c>
      <c r="CS20" s="32">
        <f t="shared" si="33"/>
        <v>0</v>
      </c>
      <c r="CT20" s="32">
        <f t="shared" si="34"/>
        <v>0</v>
      </c>
      <c r="CU20" s="15">
        <f>IF($B20="","",IF(COUNTIF(BASE!$A:$A,PRODUTIVIDADE!CU$3)=0,"",SUMIFS(BASE!$M:$M,BASE!$A:$A,PRODUTIVIDADE!CU$3,BASE!$G:$G,PRODUTIVIDADE!$B20)))</f>
        <v>0</v>
      </c>
      <c r="CV20" s="15">
        <f>IF($B20="","",IF(COUNTIF(BASE!$A:$A,PRODUTIVIDADE!CU$3)=0,"",SUMIFS(BASE!$N:$N,BASE!$A:$A,PRODUTIVIDADE!CU$3,BASE!$G:$G,PRODUTIVIDADE!$B20)))</f>
        <v>0</v>
      </c>
      <c r="CW20" s="18">
        <f>IF($B20="","",IF(COUNTIF(BASE!$A:$A,PRODUTIVIDADE!CU$3)=0,"",SUMIFS(BASE!$P:$P,BASE!$A:$A,PRODUTIVIDADE!CU$3,BASE!$G:$G,PRODUTIVIDADE!$B20)))</f>
        <v>0</v>
      </c>
      <c r="CX20" s="18">
        <f>IF($B20="","",IF(COUNTIF(BASE!$A:$A,PRODUTIVIDADE!CU$3)=0,"",SUMIFS(BASE!$O:$O,BASE!$A:$A,PRODUTIVIDADE!CU$3,BASE!$G:$G,PRODUTIVIDADE!$B20)))</f>
        <v>0</v>
      </c>
      <c r="CY20" s="32">
        <f t="shared" si="35"/>
        <v>0</v>
      </c>
      <c r="CZ20" s="32">
        <f t="shared" si="36"/>
        <v>0</v>
      </c>
      <c r="DA20" s="33">
        <f>IF($B20="","",IF(COUNTIF(BASE!$A:$A,PRODUTIVIDADE!DA$3)=0,"",SUMIFS(BASE!$M:$M,BASE!$A:$A,PRODUTIVIDADE!DA$3,BASE!$G:$G,PRODUTIVIDADE!$B20)))</f>
        <v>0</v>
      </c>
      <c r="DB20" s="33">
        <f>IF($B20="","",IF(COUNTIF(BASE!$A:$A,PRODUTIVIDADE!DA$3)=0,"",SUMIFS(BASE!$N:$N,BASE!$A:$A,PRODUTIVIDADE!DA$3,BASE!$G:$G,PRODUTIVIDADE!$B20)))</f>
        <v>0</v>
      </c>
      <c r="DC20" s="28">
        <f>IF($B20="","",IF(COUNTIF(BASE!$A:$A,PRODUTIVIDADE!DA$3)=0,"",SUMIFS(BASE!$P:$P,BASE!$A:$A,PRODUTIVIDADE!DA$3,BASE!$G:$G,PRODUTIVIDADE!$B20)))</f>
        <v>0</v>
      </c>
      <c r="DD20" s="28">
        <f>IF($B20="","",IF(COUNTIF(BASE!$A:$A,PRODUTIVIDADE!DA$3)=0,"",SUMIFS(BASE!$O:$O,BASE!$A:$A,PRODUTIVIDADE!DA$3,BASE!$G:$G,PRODUTIVIDADE!$B20)))</f>
        <v>0</v>
      </c>
      <c r="DE20" s="32">
        <f t="shared" si="37"/>
        <v>0</v>
      </c>
      <c r="DF20" s="32">
        <f t="shared" si="38"/>
        <v>0</v>
      </c>
      <c r="DG20" s="15">
        <f>IF($B20="","",IF(COUNTIF(BASE!$A:$A,PRODUTIVIDADE!DG$3)=0,"",SUMIFS(BASE!$M:$M,BASE!$A:$A,PRODUTIVIDADE!DG$3,BASE!$G:$G,PRODUTIVIDADE!$B20)))</f>
        <v>0</v>
      </c>
      <c r="DH20" s="15">
        <f>IF($B20="","",IF(COUNTIF(BASE!$A:$A,PRODUTIVIDADE!DG$3)=0,"",SUMIFS(BASE!$N:$N,BASE!$A:$A,PRODUTIVIDADE!DG$3,BASE!$G:$G,PRODUTIVIDADE!$B20)))</f>
        <v>0</v>
      </c>
      <c r="DI20" s="18">
        <f>IF($B20="","",IF(COUNTIF(BASE!$A:$A,PRODUTIVIDADE!DG$3)=0,"",SUMIFS(BASE!$P:$P,BASE!$A:$A,PRODUTIVIDADE!DG$3,BASE!$G:$G,PRODUTIVIDADE!$B20)))</f>
        <v>0</v>
      </c>
      <c r="DJ20" s="18">
        <f>IF($B20="","",IF(COUNTIF(BASE!$A:$A,PRODUTIVIDADE!DG$3)=0,"",SUMIFS(BASE!$O:$O,BASE!$A:$A,PRODUTIVIDADE!DG$3,BASE!$G:$G,PRODUTIVIDADE!$B20)))</f>
        <v>0</v>
      </c>
      <c r="DK20" s="32">
        <f t="shared" si="39"/>
        <v>0</v>
      </c>
      <c r="DL20" s="32">
        <f t="shared" si="40"/>
        <v>0</v>
      </c>
      <c r="DM20" s="33">
        <f>IF($B20="","",IF(COUNTIF(BASE!$A:$A,PRODUTIVIDADE!DM$3)=0,"",SUMIFS(BASE!$M:$M,BASE!$A:$A,PRODUTIVIDADE!DM$3,BASE!$G:$G,PRODUTIVIDADE!$B20)))</f>
        <v>0</v>
      </c>
      <c r="DN20" s="33">
        <f>IF($B20="","",IF(COUNTIF(BASE!$A:$A,PRODUTIVIDADE!DM$3)=0,"",SUMIFS(BASE!$N:$N,BASE!$A:$A,PRODUTIVIDADE!DM$3,BASE!$G:$G,PRODUTIVIDADE!$B20)))</f>
        <v>0</v>
      </c>
      <c r="DO20" s="28">
        <f>IF($B20="","",IF(COUNTIF(BASE!$A:$A,PRODUTIVIDADE!DM$3)=0,"",SUMIFS(BASE!$P:$P,BASE!$A:$A,PRODUTIVIDADE!DM$3,BASE!$G:$G,PRODUTIVIDADE!$B20)))</f>
        <v>0</v>
      </c>
      <c r="DP20" s="28">
        <f>IF($B20="","",IF(COUNTIF(BASE!$A:$A,PRODUTIVIDADE!DM$3)=0,"",SUMIFS(BASE!$O:$O,BASE!$A:$A,PRODUTIVIDADE!DM$3,BASE!$G:$G,PRODUTIVIDADE!$B20)))</f>
        <v>0</v>
      </c>
      <c r="DQ20" s="32">
        <f t="shared" si="41"/>
        <v>0</v>
      </c>
      <c r="DR20" s="32">
        <f t="shared" si="42"/>
        <v>0</v>
      </c>
      <c r="DS20" s="15">
        <f>IF($B20="","",IF(COUNTIF(BASE!$A:$A,PRODUTIVIDADE!DS$3)=0,"",SUMIFS(BASE!$M:$M,BASE!$A:$A,PRODUTIVIDADE!DS$3,BASE!$G:$G,PRODUTIVIDADE!$B20)))</f>
        <v>0</v>
      </c>
      <c r="DT20" s="15">
        <f>IF($B20="","",IF(COUNTIF(BASE!$A:$A,PRODUTIVIDADE!DS$3)=0,"",SUMIFS(BASE!$N:$N,BASE!$A:$A,PRODUTIVIDADE!DS$3,BASE!$G:$G,PRODUTIVIDADE!$B20)))</f>
        <v>0</v>
      </c>
      <c r="DU20" s="18">
        <f>IF($B20="","",IF(COUNTIF(BASE!$A:$A,PRODUTIVIDADE!DS$3)=0,"",SUMIFS(BASE!$P:$P,BASE!$A:$A,PRODUTIVIDADE!DS$3,BASE!$G:$G,PRODUTIVIDADE!$B20)))</f>
        <v>0</v>
      </c>
      <c r="DV20" s="18">
        <f>IF($B20="","",IF(COUNTIF(BASE!$A:$A,PRODUTIVIDADE!DS$3)=0,"",SUMIFS(BASE!$O:$O,BASE!$A:$A,PRODUTIVIDADE!DS$3,BASE!$G:$G,PRODUTIVIDADE!$B20)))</f>
        <v>0</v>
      </c>
      <c r="DW20" s="32">
        <f t="shared" si="43"/>
        <v>0</v>
      </c>
      <c r="DX20" s="32">
        <f t="shared" si="44"/>
        <v>0</v>
      </c>
      <c r="DY20" s="33">
        <f>IF($B20="","",IF(COUNTIF(BASE!$A:$A,PRODUTIVIDADE!DY$3)=0,"",SUMIFS(BASE!$M:$M,BASE!$A:$A,PRODUTIVIDADE!DY$3,BASE!$G:$G,PRODUTIVIDADE!$B20)))</f>
        <v>0</v>
      </c>
      <c r="DZ20" s="33">
        <f>IF($B20="","",IF(COUNTIF(BASE!$A:$A,PRODUTIVIDADE!DY$3)=0,"",SUMIFS(BASE!$N:$N,BASE!$A:$A,PRODUTIVIDADE!DY$3,BASE!$G:$G,PRODUTIVIDADE!$B20)))</f>
        <v>0</v>
      </c>
      <c r="EA20" s="28">
        <f>IF($B20="","",IF(COUNTIF(BASE!$A:$A,PRODUTIVIDADE!DY$3)=0,"",SUMIFS(BASE!$P:$P,BASE!$A:$A,PRODUTIVIDADE!DY$3,BASE!$G:$G,PRODUTIVIDADE!$B20)))</f>
        <v>0</v>
      </c>
      <c r="EB20" s="28">
        <f>IF($B20="","",IF(COUNTIF(BASE!$A:$A,PRODUTIVIDADE!DY$3)=0,"",SUMIFS(BASE!$O:$O,BASE!$A:$A,PRODUTIVIDADE!DY$3,BASE!$G:$G,PRODUTIVIDADE!$B20)))</f>
        <v>0</v>
      </c>
      <c r="EC20" s="32">
        <f t="shared" si="45"/>
        <v>0</v>
      </c>
      <c r="ED20" s="32">
        <f t="shared" si="46"/>
        <v>0</v>
      </c>
      <c r="EE20" s="15">
        <f>IF($B20="","",IF(COUNTIF(BASE!$A:$A,PRODUTIVIDADE!EE$3)=0,"",SUMIFS(BASE!$M:$M,BASE!$A:$A,PRODUTIVIDADE!EE$3,BASE!$G:$G,PRODUTIVIDADE!$B20)))</f>
        <v>0</v>
      </c>
      <c r="EF20" s="15">
        <f>IF($B20="","",IF(COUNTIF(BASE!$A:$A,PRODUTIVIDADE!EE$3)=0,"",SUMIFS(BASE!$N:$N,BASE!$A:$A,PRODUTIVIDADE!EE$3,BASE!$G:$G,PRODUTIVIDADE!$B20)))</f>
        <v>0</v>
      </c>
      <c r="EG20" s="18">
        <f>IF($B20="","",IF(COUNTIF(BASE!$A:$A,PRODUTIVIDADE!EE$3)=0,"",SUMIFS(BASE!$P:$P,BASE!$A:$A,PRODUTIVIDADE!EE$3,BASE!$G:$G,PRODUTIVIDADE!$B20)))</f>
        <v>0</v>
      </c>
      <c r="EH20" s="18">
        <f>IF($B20="","",IF(COUNTIF(BASE!$A:$A,PRODUTIVIDADE!EE$3)=0,"",SUMIFS(BASE!$O:$O,BASE!$A:$A,PRODUTIVIDADE!EE$3,BASE!$G:$G,PRODUTIVIDADE!$B20)))</f>
        <v>0</v>
      </c>
      <c r="EI20" s="32">
        <f t="shared" si="47"/>
        <v>0</v>
      </c>
      <c r="EJ20" s="32">
        <f t="shared" si="48"/>
        <v>0</v>
      </c>
      <c r="EK20" s="33">
        <f>IF($B20="","",IF(COUNTIF(BASE!$A:$A,PRODUTIVIDADE!EK$3)=0,"",SUMIFS(BASE!$M:$M,BASE!$A:$A,PRODUTIVIDADE!EK$3,BASE!$G:$G,PRODUTIVIDADE!$B20)))</f>
        <v>0</v>
      </c>
      <c r="EL20" s="33">
        <f>IF($B20="","",IF(COUNTIF(BASE!$A:$A,PRODUTIVIDADE!EK$3)=0,"",SUMIFS(BASE!$N:$N,BASE!$A:$A,PRODUTIVIDADE!EK$3,BASE!$G:$G,PRODUTIVIDADE!$B20)))</f>
        <v>0</v>
      </c>
      <c r="EM20" s="28">
        <f>IF($B20="","",IF(COUNTIF(BASE!$A:$A,PRODUTIVIDADE!EK$3)=0,"",SUMIFS(BASE!$P:$P,BASE!$A:$A,PRODUTIVIDADE!EK$3,BASE!$G:$G,PRODUTIVIDADE!$B20)))</f>
        <v>0</v>
      </c>
      <c r="EN20" s="28">
        <f>IF($B20="","",IF(COUNTIF(BASE!$A:$A,PRODUTIVIDADE!EK$3)=0,"",SUMIFS(BASE!$O:$O,BASE!$A:$A,PRODUTIVIDADE!EK$3,BASE!$G:$G,PRODUTIVIDADE!$B20)))</f>
        <v>0</v>
      </c>
      <c r="EO20" s="32">
        <f t="shared" si="49"/>
        <v>0</v>
      </c>
      <c r="EP20" s="32">
        <f t="shared" si="50"/>
        <v>0</v>
      </c>
      <c r="EQ20" s="15">
        <f>IF($B20="","",IF(COUNTIF(BASE!$A:$A,PRODUTIVIDADE!EQ$3)=0,"",SUMIFS(BASE!$M:$M,BASE!$A:$A,PRODUTIVIDADE!EQ$3,BASE!$G:$G,PRODUTIVIDADE!$B20)))</f>
        <v>0</v>
      </c>
      <c r="ER20" s="15">
        <f>IF($B20="","",IF(COUNTIF(BASE!$A:$A,PRODUTIVIDADE!EQ$3)=0,"",SUMIFS(BASE!$N:$N,BASE!$A:$A,PRODUTIVIDADE!EQ$3,BASE!$G:$G,PRODUTIVIDADE!$B20)))</f>
        <v>0</v>
      </c>
      <c r="ES20" s="18">
        <f>IF($B20="","",IF(COUNTIF(BASE!$A:$A,PRODUTIVIDADE!EQ$3)=0,"",SUMIFS(BASE!$P:$P,BASE!$A:$A,PRODUTIVIDADE!EQ$3,BASE!$G:$G,PRODUTIVIDADE!$B20)))</f>
        <v>0</v>
      </c>
      <c r="ET20" s="18">
        <f>IF($B20="","",IF(COUNTIF(BASE!$A:$A,PRODUTIVIDADE!EQ$3)=0,"",SUMIFS(BASE!$O:$O,BASE!$A:$A,PRODUTIVIDADE!EQ$3,BASE!$G:$G,PRODUTIVIDADE!$B20)))</f>
        <v>0</v>
      </c>
      <c r="EU20" s="32">
        <f t="shared" si="51"/>
        <v>0</v>
      </c>
      <c r="EV20" s="32">
        <f t="shared" si="52"/>
        <v>0</v>
      </c>
      <c r="EW20" s="33">
        <f>IF($B20="","",IF(COUNTIF(BASE!$A:$A,PRODUTIVIDADE!EW$3)=0,"",SUMIFS(BASE!$M:$M,BASE!$A:$A,PRODUTIVIDADE!EW$3,BASE!$G:$G,PRODUTIVIDADE!$B20)))</f>
        <v>0</v>
      </c>
      <c r="EX20" s="33">
        <f>IF($B20="","",IF(COUNTIF(BASE!$A:$A,PRODUTIVIDADE!EW$3)=0,"",SUMIFS(BASE!$N:$N,BASE!$A:$A,PRODUTIVIDADE!EW$3,BASE!$G:$G,PRODUTIVIDADE!$B20)))</f>
        <v>0</v>
      </c>
      <c r="EY20" s="28">
        <f>IF($B20="","",IF(COUNTIF(BASE!$A:$A,PRODUTIVIDADE!EW$3)=0,"",SUMIFS(BASE!$P:$P,BASE!$A:$A,PRODUTIVIDADE!EW$3,BASE!$G:$G,PRODUTIVIDADE!$B20)))</f>
        <v>0</v>
      </c>
      <c r="EZ20" s="28">
        <f>IF($B20="","",IF(COUNTIF(BASE!$A:$A,PRODUTIVIDADE!EW$3)=0,"",SUMIFS(BASE!$O:$O,BASE!$A:$A,PRODUTIVIDADE!EW$3,BASE!$G:$G,PRODUTIVIDADE!$B20)))</f>
        <v>0</v>
      </c>
      <c r="FA20" s="32">
        <f t="shared" si="53"/>
        <v>0</v>
      </c>
      <c r="FB20" s="32">
        <f t="shared" si="54"/>
        <v>0</v>
      </c>
      <c r="FC20" s="15">
        <f>IF($B20="","",IF(COUNTIF(BASE!$A:$A,PRODUTIVIDADE!FC$3)=0,"",SUMIFS(BASE!$M:$M,BASE!$A:$A,PRODUTIVIDADE!FC$3,BASE!$G:$G,PRODUTIVIDADE!$B20)))</f>
        <v>0</v>
      </c>
      <c r="FD20" s="15">
        <f>IF($B20="","",IF(COUNTIF(BASE!$A:$A,PRODUTIVIDADE!FC$3)=0,"",SUMIFS(BASE!$N:$N,BASE!$A:$A,PRODUTIVIDADE!FC$3,BASE!$G:$G,PRODUTIVIDADE!$B20)))</f>
        <v>0</v>
      </c>
      <c r="FE20" s="18">
        <f>IF($B20="","",IF(COUNTIF(BASE!$A:$A,PRODUTIVIDADE!FC$3)=0,"",SUMIFS(BASE!$P:$P,BASE!$A:$A,PRODUTIVIDADE!FC$3,BASE!$G:$G,PRODUTIVIDADE!$B20)))</f>
        <v>0</v>
      </c>
      <c r="FF20" s="18">
        <f>IF($B20="","",IF(COUNTIF(BASE!$A:$A,PRODUTIVIDADE!FC$3)=0,"",SUMIFS(BASE!$O:$O,BASE!$A:$A,PRODUTIVIDADE!FC$3,BASE!$G:$G,PRODUTIVIDADE!$B20)))</f>
        <v>0</v>
      </c>
      <c r="FG20" s="32">
        <f t="shared" si="55"/>
        <v>0</v>
      </c>
      <c r="FH20" s="32">
        <f t="shared" si="56"/>
        <v>0</v>
      </c>
      <c r="FI20" s="33">
        <f>IF($B20="","",IF(COUNTIF(BASE!$A:$A,PRODUTIVIDADE!FI$3)=0,"",SUMIFS(BASE!$M:$M,BASE!$A:$A,PRODUTIVIDADE!FI$3,BASE!$G:$G,PRODUTIVIDADE!$B20)))</f>
        <v>0</v>
      </c>
      <c r="FJ20" s="33">
        <f>IF($B20="","",IF(COUNTIF(BASE!$A:$A,PRODUTIVIDADE!FI$3)=0,"",SUMIFS(BASE!$N:$N,BASE!$A:$A,PRODUTIVIDADE!FI$3,BASE!$G:$G,PRODUTIVIDADE!$B20)))</f>
        <v>0</v>
      </c>
      <c r="FK20" s="28">
        <f>IF($B20="","",IF(COUNTIF(BASE!$A:$A,PRODUTIVIDADE!FI$3)=0,"",SUMIFS(BASE!$P:$P,BASE!$A:$A,PRODUTIVIDADE!FI$3,BASE!$G:$G,PRODUTIVIDADE!$B20)))</f>
        <v>0</v>
      </c>
      <c r="FL20" s="28">
        <f>IF($B20="","",IF(COUNTIF(BASE!$A:$A,PRODUTIVIDADE!FI$3)=0,"",SUMIFS(BASE!$O:$O,BASE!$A:$A,PRODUTIVIDADE!FI$3,BASE!$G:$G,PRODUTIVIDADE!$B20)))</f>
        <v>0</v>
      </c>
      <c r="FM20" s="32">
        <f t="shared" si="57"/>
        <v>0</v>
      </c>
      <c r="FN20" s="32">
        <f t="shared" si="58"/>
        <v>0</v>
      </c>
      <c r="FO20" s="15">
        <f>IF($B20="","",IF(COUNTIF(BASE!$A:$A,PRODUTIVIDADE!FO$3)=0,"",SUMIFS(BASE!$M:$M,BASE!$A:$A,PRODUTIVIDADE!FO$3,BASE!$G:$G,PRODUTIVIDADE!$B20)))</f>
        <v>0</v>
      </c>
      <c r="FP20" s="15">
        <f>IF($B20="","",IF(COUNTIF(BASE!$A:$A,PRODUTIVIDADE!FO$3)=0,"",SUMIFS(BASE!$N:$N,BASE!$A:$A,PRODUTIVIDADE!FO$3,BASE!$G:$G,PRODUTIVIDADE!$B20)))</f>
        <v>0</v>
      </c>
      <c r="FQ20" s="18">
        <f>IF($B20="","",IF(COUNTIF(BASE!$A:$A,PRODUTIVIDADE!FO$3)=0,"",SUMIFS(BASE!$P:$P,BASE!$A:$A,PRODUTIVIDADE!FO$3,BASE!$G:$G,PRODUTIVIDADE!$B20)))</f>
        <v>0</v>
      </c>
      <c r="FR20" s="18">
        <f>IF($B20="","",IF(COUNTIF(BASE!$A:$A,PRODUTIVIDADE!FO$3)=0,"",SUMIFS(BASE!$O:$O,BASE!$A:$A,PRODUTIVIDADE!FO$3,BASE!$G:$G,PRODUTIVIDADE!$B20)))</f>
        <v>0</v>
      </c>
      <c r="FS20" s="32">
        <f t="shared" si="59"/>
        <v>0</v>
      </c>
      <c r="FT20" s="32">
        <f t="shared" si="60"/>
        <v>0</v>
      </c>
      <c r="FU20" s="33">
        <f>IF($B20="","",IF(COUNTIF(BASE!$A:$A,PRODUTIVIDADE!FU$3)=0,"",SUMIFS(BASE!$M:$M,BASE!$A:$A,PRODUTIVIDADE!FU$3,BASE!$G:$G,PRODUTIVIDADE!$B20)))</f>
        <v>0</v>
      </c>
      <c r="FV20" s="33">
        <f>IF($B20="","",IF(COUNTIF(BASE!$A:$A,PRODUTIVIDADE!FU$3)=0,"",SUMIFS(BASE!$N:$N,BASE!$A:$A,PRODUTIVIDADE!FU$3,BASE!$G:$G,PRODUTIVIDADE!$B20)))</f>
        <v>0</v>
      </c>
      <c r="FW20" s="28">
        <f>IF($B20="","",IF(COUNTIF(BASE!$A:$A,PRODUTIVIDADE!FU$3)=0,"",SUMIFS(BASE!$P:$P,BASE!$A:$A,PRODUTIVIDADE!FU$3,BASE!$G:$G,PRODUTIVIDADE!$B20)))</f>
        <v>0</v>
      </c>
      <c r="FX20" s="28">
        <f>IF($B20="","",IF(COUNTIF(BASE!$A:$A,PRODUTIVIDADE!FU$3)=0,"",SUMIFS(BASE!$O:$O,BASE!$A:$A,PRODUTIVIDADE!FU$3,BASE!$G:$G,PRODUTIVIDADE!$B20)))</f>
        <v>0</v>
      </c>
      <c r="FY20" s="32">
        <f t="shared" si="61"/>
        <v>0</v>
      </c>
      <c r="FZ20" s="32">
        <f t="shared" si="62"/>
        <v>0</v>
      </c>
      <c r="GA20" s="15">
        <f>IF($B20="","",IF(COUNTIF(BASE!$A:$A,PRODUTIVIDADE!GA$3)=0,"",SUMIFS(BASE!$M:$M,BASE!$A:$A,PRODUTIVIDADE!GA$3,BASE!$G:$G,PRODUTIVIDADE!$B20)))</f>
        <v>0</v>
      </c>
      <c r="GB20" s="15">
        <f>IF($B20="","",IF(COUNTIF(BASE!$A:$A,PRODUTIVIDADE!GA$3)=0,"",SUMIFS(BASE!$N:$N,BASE!$A:$A,PRODUTIVIDADE!GA$3,BASE!$G:$G,PRODUTIVIDADE!$B20)))</f>
        <v>0</v>
      </c>
      <c r="GC20" s="18">
        <f>IF($B20="","",IF(COUNTIF(BASE!$A:$A,PRODUTIVIDADE!GA$3)=0,"",SUMIFS(BASE!$P:$P,BASE!$A:$A,PRODUTIVIDADE!GA$3,BASE!$G:$G,PRODUTIVIDADE!$B20)))</f>
        <v>0</v>
      </c>
      <c r="GD20" s="18">
        <f>IF($B20="","",IF(COUNTIF(BASE!$A:$A,PRODUTIVIDADE!GA$3)=0,"",SUMIFS(BASE!$O:$O,BASE!$A:$A,PRODUTIVIDADE!GA$3,BASE!$G:$G,PRODUTIVIDADE!$B20)))</f>
        <v>0</v>
      </c>
      <c r="GE20" s="32">
        <f t="shared" si="63"/>
        <v>0</v>
      </c>
      <c r="GF20" s="32">
        <f t="shared" si="64"/>
        <v>0</v>
      </c>
      <c r="GG20" s="33">
        <f>IF($B20="","",IF(COUNTIF(BASE!$A:$A,PRODUTIVIDADE!GG$3)=0,"",SUMIFS(BASE!$M:$M,BASE!$A:$A,PRODUTIVIDADE!GG$3,BASE!$G:$G,PRODUTIVIDADE!$B20)))</f>
        <v>0</v>
      </c>
      <c r="GH20" s="33">
        <f>IF($B20="","",IF(COUNTIF(BASE!$A:$A,PRODUTIVIDADE!GG$3)=0,"",SUMIFS(BASE!$N:$N,BASE!$A:$A,PRODUTIVIDADE!GG$3,BASE!$G:$G,PRODUTIVIDADE!$B20)))</f>
        <v>0</v>
      </c>
      <c r="GI20" s="28">
        <f>IF($B20="","",IF(COUNTIF(BASE!$A:$A,PRODUTIVIDADE!GG$3)=0,"",SUMIFS(BASE!$P:$P,BASE!$A:$A,PRODUTIVIDADE!GG$3,BASE!$G:$G,PRODUTIVIDADE!$B20)))</f>
        <v>0</v>
      </c>
      <c r="GJ20" s="28">
        <f>IF($B20="","",IF(COUNTIF(BASE!$A:$A,PRODUTIVIDADE!GG$3)=0,"",SUMIFS(BASE!$O:$O,BASE!$A:$A,PRODUTIVIDADE!GG$3,BASE!$G:$G,PRODUTIVIDADE!$B20)))</f>
        <v>0</v>
      </c>
      <c r="GK20" s="32">
        <f t="shared" si="65"/>
        <v>0</v>
      </c>
      <c r="GL20" s="32">
        <f t="shared" si="66"/>
        <v>0</v>
      </c>
      <c r="GM20" s="15">
        <f>IF($B20="","",IF(COUNTIF(BASE!$A:$A,PRODUTIVIDADE!GM$3)=0,"",SUMIFS(BASE!$M:$M,BASE!$A:$A,PRODUTIVIDADE!GM$3,BASE!$G:$G,PRODUTIVIDADE!$B20)))</f>
        <v>0</v>
      </c>
      <c r="GN20" s="15">
        <f>IF($B20="","",IF(COUNTIF(BASE!$A:$A,PRODUTIVIDADE!GM$3)=0,"",SUMIFS(BASE!$N:$N,BASE!$A:$A,PRODUTIVIDADE!GM$3,BASE!$G:$G,PRODUTIVIDADE!$B20)))</f>
        <v>0</v>
      </c>
      <c r="GO20" s="18">
        <f>IF($B20="","",IF(COUNTIF(BASE!$A:$A,PRODUTIVIDADE!GM$3)=0,"",SUMIFS(BASE!$P:$P,BASE!$A:$A,PRODUTIVIDADE!GM$3,BASE!$G:$G,PRODUTIVIDADE!$B20)))</f>
        <v>0</v>
      </c>
      <c r="GP20" s="18">
        <f>IF($B20="","",IF(COUNTIF(BASE!$A:$A,PRODUTIVIDADE!GM$3)=0,"",SUMIFS(BASE!$O:$O,BASE!$A:$A,PRODUTIVIDADE!GM$3,BASE!$G:$G,PRODUTIVIDADE!$B20)))</f>
        <v>0</v>
      </c>
      <c r="GQ20" s="32">
        <f t="shared" si="67"/>
        <v>0</v>
      </c>
      <c r="GR20" s="32">
        <f t="shared" si="68"/>
        <v>0</v>
      </c>
    </row>
    <row r="21" spans="2:200" s="8" customFormat="1" x14ac:dyDescent="0.25">
      <c r="B21" s="50">
        <v>91124</v>
      </c>
      <c r="C21" s="16" t="str">
        <f>IF($B21="","",VLOOKUP($B21,EQUIPE!$B:$E,2,0))</f>
        <v>TAMIRES GABRIELE ROMANELI</v>
      </c>
      <c r="D21" s="16" t="str">
        <f>IF($B21="","",VLOOKUP($B21,EQUIPE!$B:$F,5,0))</f>
        <v>ULTRAGAZ FRONT</v>
      </c>
      <c r="E21" s="18">
        <f>IF($B21="","",VLOOKUP($B21,EQUIPE!$B:$E,3,0))</f>
        <v>0.26388888888888884</v>
      </c>
      <c r="F21" s="16" t="str">
        <f>IF($B21="","",VLOOKUP($B21,EQUIPE!$B:$E,4,0))</f>
        <v>DANIELA PEREZ</v>
      </c>
      <c r="H21" s="22">
        <f t="shared" si="0"/>
        <v>1595</v>
      </c>
      <c r="I21" s="22">
        <f t="shared" si="0"/>
        <v>0</v>
      </c>
      <c r="J21" s="18">
        <f t="shared" si="3"/>
        <v>1.4835640891675374E-3</v>
      </c>
      <c r="K21" s="18">
        <f t="shared" si="4"/>
        <v>0</v>
      </c>
      <c r="L21" s="32">
        <f t="shared" si="5"/>
        <v>2.3662847222222223</v>
      </c>
      <c r="M21" s="32">
        <f t="shared" si="6"/>
        <v>0</v>
      </c>
      <c r="O21" s="15">
        <f>IF($B21="","",IF(COUNTIF(BASE!$A:$A,PRODUTIVIDADE!O$3)=0,"",SUMIFS(BASE!$M:$M,BASE!$A:$A,PRODUTIVIDADE!O$3,BASE!$G:$G,PRODUTIVIDADE!$B21)))</f>
        <v>78</v>
      </c>
      <c r="P21" s="15">
        <f>IF($B21="","",IF(COUNTIF(BASE!$A:$A,PRODUTIVIDADE!O$3)=0,"",SUMIFS(BASE!$N:$N,BASE!$A:$A,PRODUTIVIDADE!O$3,BASE!$G:$G,PRODUTIVIDADE!$B21)))</f>
        <v>0</v>
      </c>
      <c r="Q21" s="18">
        <f>IF($B21="","",IF(COUNTIF(BASE!$A:$A,PRODUTIVIDADE!O$3)=0,"",SUMIFS(BASE!$P:$P,BASE!$A:$A,PRODUTIVIDADE!O$3,BASE!$G:$G,PRODUTIVIDADE!$B21)))</f>
        <v>1.6435185185185183E-3</v>
      </c>
      <c r="R21" s="18">
        <f>IF($B21="","",IF(COUNTIF(BASE!$A:$A,PRODUTIVIDADE!O$3)=0,"",SUMIFS(BASE!$O:$O,BASE!$A:$A,PRODUTIVIDADE!O$3,BASE!$G:$G,PRODUTIVIDADE!$B21)))</f>
        <v>0</v>
      </c>
      <c r="S21" s="32">
        <f t="shared" si="7"/>
        <v>0.12819444444444442</v>
      </c>
      <c r="T21" s="32">
        <f t="shared" si="8"/>
        <v>0</v>
      </c>
      <c r="U21" s="33">
        <f>IF($B21="","",IF(COUNTIF(BASE!$A:$A,PRODUTIVIDADE!U$3)=0,"",SUMIFS(BASE!$M:$M,BASE!$A:$A,PRODUTIVIDADE!U$3,BASE!$G:$G,PRODUTIVIDADE!$B21)))</f>
        <v>0</v>
      </c>
      <c r="V21" s="33">
        <f>IF($B21="","",IF(COUNTIF(BASE!$A:$A,PRODUTIVIDADE!U$3)=0,"",SUMIFS(BASE!$N:$N,BASE!$A:$A,PRODUTIVIDADE!U$3,BASE!$G:$G,PRODUTIVIDADE!$B21)))</f>
        <v>0</v>
      </c>
      <c r="W21" s="28">
        <f>IF($B21="","",IF(COUNTIF(BASE!$A:$A,PRODUTIVIDADE!U$3)=0,"",SUMIFS(BASE!$P:$P,BASE!$A:$A,PRODUTIVIDADE!U$3,BASE!$G:$G,PRODUTIVIDADE!$B21)))</f>
        <v>0</v>
      </c>
      <c r="X21" s="28">
        <f>IF($B21="","",IF(COUNTIF(BASE!$A:$A,PRODUTIVIDADE!U$3)=0,"",SUMIFS(BASE!$O:$O,BASE!$A:$A,PRODUTIVIDADE!U$3,BASE!$G:$G,PRODUTIVIDADE!$B21)))</f>
        <v>0</v>
      </c>
      <c r="Y21" s="32">
        <f t="shared" si="9"/>
        <v>0</v>
      </c>
      <c r="Z21" s="32">
        <f t="shared" si="10"/>
        <v>0</v>
      </c>
      <c r="AA21" s="15">
        <f>IF($B21="","",IF(COUNTIF(BASE!$A:$A,PRODUTIVIDADE!AA$3)=0,"",SUMIFS(BASE!$M:$M,BASE!$A:$A,PRODUTIVIDADE!AA$3,BASE!$G:$G,PRODUTIVIDADE!$B21)))</f>
        <v>98</v>
      </c>
      <c r="AB21" s="15">
        <f>IF($B21="","",IF(COUNTIF(BASE!$A:$A,PRODUTIVIDADE!AA$3)=0,"",SUMIFS(BASE!$N:$N,BASE!$A:$A,PRODUTIVIDADE!AA$3,BASE!$G:$G,PRODUTIVIDADE!$B21)))</f>
        <v>0</v>
      </c>
      <c r="AC21" s="18">
        <f>IF($B21="","",IF(COUNTIF(BASE!$A:$A,PRODUTIVIDADE!AA$3)=0,"",SUMIFS(BASE!$P:$P,BASE!$A:$A,PRODUTIVIDADE!AA$3,BASE!$G:$G,PRODUTIVIDADE!$B21)))</f>
        <v>1.5972222222222221E-3</v>
      </c>
      <c r="AD21" s="18">
        <f>IF($B21="","",IF(COUNTIF(BASE!$A:$A,PRODUTIVIDADE!AA$3)=0,"",SUMIFS(BASE!$O:$O,BASE!$A:$A,PRODUTIVIDADE!AA$3,BASE!$G:$G,PRODUTIVIDADE!$B21)))</f>
        <v>0</v>
      </c>
      <c r="AE21" s="32">
        <f t="shared" si="11"/>
        <v>0.15652777777777777</v>
      </c>
      <c r="AF21" s="32">
        <f t="shared" si="12"/>
        <v>0</v>
      </c>
      <c r="AG21" s="33">
        <f>IF($B21="","",IF(COUNTIF(BASE!$A:$A,PRODUTIVIDADE!AG$3)=0,"",SUMIFS(BASE!$M:$M,BASE!$A:$A,PRODUTIVIDADE!AG$3,BASE!$G:$G,PRODUTIVIDADE!$B21)))</f>
        <v>90</v>
      </c>
      <c r="AH21" s="33">
        <f>IF($B21="","",IF(COUNTIF(BASE!$A:$A,PRODUTIVIDADE!AG$3)=0,"",SUMIFS(BASE!$N:$N,BASE!$A:$A,PRODUTIVIDADE!AG$3,BASE!$G:$G,PRODUTIVIDADE!$B21)))</f>
        <v>0</v>
      </c>
      <c r="AI21" s="28">
        <f>IF($B21="","",IF(COUNTIF(BASE!$A:$A,PRODUTIVIDADE!AG$3)=0,"",SUMIFS(BASE!$P:$P,BASE!$A:$A,PRODUTIVIDADE!AG$3,BASE!$G:$G,PRODUTIVIDADE!$B21)))</f>
        <v>1.1805555555555556E-3</v>
      </c>
      <c r="AJ21" s="28">
        <f>IF($B21="","",IF(COUNTIF(BASE!$A:$A,PRODUTIVIDADE!AG$3)=0,"",SUMIFS(BASE!$O:$O,BASE!$A:$A,PRODUTIVIDADE!AG$3,BASE!$G:$G,PRODUTIVIDADE!$B21)))</f>
        <v>0</v>
      </c>
      <c r="AK21" s="32">
        <f t="shared" si="13"/>
        <v>0.10625</v>
      </c>
      <c r="AL21" s="32">
        <f t="shared" si="14"/>
        <v>0</v>
      </c>
      <c r="AM21" s="15">
        <f>IF($B21="","",IF(COUNTIF(BASE!$A:$A,PRODUTIVIDADE!AM$3)=0,"",SUMIFS(BASE!$M:$M,BASE!$A:$A,PRODUTIVIDADE!AM$3,BASE!$G:$G,PRODUTIVIDADE!$B21)))</f>
        <v>85</v>
      </c>
      <c r="AN21" s="15">
        <f>IF($B21="","",IF(COUNTIF(BASE!$A:$A,PRODUTIVIDADE!AM$3)=0,"",SUMIFS(BASE!$N:$N,BASE!$A:$A,PRODUTIVIDADE!AM$3,BASE!$G:$G,PRODUTIVIDADE!$B21)))</f>
        <v>0</v>
      </c>
      <c r="AO21" s="18">
        <f>IF($B21="","",IF(COUNTIF(BASE!$A:$A,PRODUTIVIDADE!AM$3)=0,"",SUMIFS(BASE!$P:$P,BASE!$A:$A,PRODUTIVIDADE!AM$3,BASE!$G:$G,PRODUTIVIDADE!$B21)))</f>
        <v>1.5624999999999999E-3</v>
      </c>
      <c r="AP21" s="18">
        <f>IF($B21="","",IF(COUNTIF(BASE!$A:$A,PRODUTIVIDADE!AM$3)=0,"",SUMIFS(BASE!$O:$O,BASE!$A:$A,PRODUTIVIDADE!AM$3,BASE!$G:$G,PRODUTIVIDADE!$B21)))</f>
        <v>0</v>
      </c>
      <c r="AQ21" s="32">
        <f t="shared" si="15"/>
        <v>0.1328125</v>
      </c>
      <c r="AR21" s="32">
        <f t="shared" si="16"/>
        <v>0</v>
      </c>
      <c r="AS21" s="33">
        <f>IF($B21="","",IF(COUNTIF(BASE!$A:$A,PRODUTIVIDADE!AS$3)=0,"",SUMIFS(BASE!$M:$M,BASE!$A:$A,PRODUTIVIDADE!AS$3,BASE!$G:$G,PRODUTIVIDADE!$B21)))</f>
        <v>83</v>
      </c>
      <c r="AT21" s="33">
        <f>IF($B21="","",IF(COUNTIF(BASE!$A:$A,PRODUTIVIDADE!AS$3)=0,"",SUMIFS(BASE!$N:$N,BASE!$A:$A,PRODUTIVIDADE!AS$3,BASE!$G:$G,PRODUTIVIDADE!$B21)))</f>
        <v>0</v>
      </c>
      <c r="AU21" s="28">
        <f>IF($B21="","",IF(COUNTIF(BASE!$A:$A,PRODUTIVIDADE!AS$3)=0,"",SUMIFS(BASE!$P:$P,BASE!$A:$A,PRODUTIVIDADE!AS$3,BASE!$G:$G,PRODUTIVIDADE!$B21)))</f>
        <v>1.5277777777777779E-3</v>
      </c>
      <c r="AV21" s="28">
        <f>IF($B21="","",IF(COUNTIF(BASE!$A:$A,PRODUTIVIDADE!AS$3)=0,"",SUMIFS(BASE!$O:$O,BASE!$A:$A,PRODUTIVIDADE!AS$3,BASE!$G:$G,PRODUTIVIDADE!$B21)))</f>
        <v>0</v>
      </c>
      <c r="AW21" s="32">
        <f t="shared" si="17"/>
        <v>0.12680555555555556</v>
      </c>
      <c r="AX21" s="32">
        <f t="shared" si="18"/>
        <v>0</v>
      </c>
      <c r="AY21" s="15">
        <f>IF($B21="","",IF(COUNTIF(BASE!$A:$A,PRODUTIVIDADE!AY$3)=0,"",SUMIFS(BASE!$M:$M,BASE!$A:$A,PRODUTIVIDADE!AY$3,BASE!$G:$G,PRODUTIVIDADE!$B21)))</f>
        <v>110</v>
      </c>
      <c r="AZ21" s="15">
        <f>IF($B21="","",IF(COUNTIF(BASE!$A:$A,PRODUTIVIDADE!AY$3)=0,"",SUMIFS(BASE!$N:$N,BASE!$A:$A,PRODUTIVIDADE!AY$3,BASE!$G:$G,PRODUTIVIDADE!$B21)))</f>
        <v>0</v>
      </c>
      <c r="BA21" s="18">
        <f>IF($B21="","",IF(COUNTIF(BASE!$A:$A,PRODUTIVIDADE!AY$3)=0,"",SUMIFS(BASE!$P:$P,BASE!$A:$A,PRODUTIVIDADE!AY$3,BASE!$G:$G,PRODUTIVIDADE!$B21)))</f>
        <v>1.6319444444444445E-3</v>
      </c>
      <c r="BB21" s="18">
        <f>IF($B21="","",IF(COUNTIF(BASE!$A:$A,PRODUTIVIDADE!AY$3)=0,"",SUMIFS(BASE!$O:$O,BASE!$A:$A,PRODUTIVIDADE!AY$3,BASE!$G:$G,PRODUTIVIDADE!$B21)))</f>
        <v>0</v>
      </c>
      <c r="BC21" s="32">
        <f t="shared" si="19"/>
        <v>0.17951388888888889</v>
      </c>
      <c r="BD21" s="32">
        <f t="shared" si="20"/>
        <v>0</v>
      </c>
      <c r="BE21" s="33">
        <f>IF($B21="","",IF(COUNTIF(BASE!$A:$A,PRODUTIVIDADE!BE$3)=0,"",SUMIFS(BASE!$M:$M,BASE!$A:$A,PRODUTIVIDADE!BE$3,BASE!$G:$G,PRODUTIVIDADE!$B21)))</f>
        <v>97</v>
      </c>
      <c r="BF21" s="33">
        <f>IF($B21="","",IF(COUNTIF(BASE!$A:$A,PRODUTIVIDADE!BE$3)=0,"",SUMIFS(BASE!$N:$N,BASE!$A:$A,PRODUTIVIDADE!BE$3,BASE!$G:$G,PRODUTIVIDADE!$B21)))</f>
        <v>0</v>
      </c>
      <c r="BG21" s="28">
        <f>IF($B21="","",IF(COUNTIF(BASE!$A:$A,PRODUTIVIDADE!BE$3)=0,"",SUMIFS(BASE!$P:$P,BASE!$A:$A,PRODUTIVIDADE!BE$3,BASE!$G:$G,PRODUTIVIDADE!$B21)))</f>
        <v>1.3425925925925925E-3</v>
      </c>
      <c r="BH21" s="28">
        <f>IF($B21="","",IF(COUNTIF(BASE!$A:$A,PRODUTIVIDADE!BE$3)=0,"",SUMIFS(BASE!$O:$O,BASE!$A:$A,PRODUTIVIDADE!BE$3,BASE!$G:$G,PRODUTIVIDADE!$B21)))</f>
        <v>0</v>
      </c>
      <c r="BI21" s="32">
        <f t="shared" si="21"/>
        <v>0.13023148148148148</v>
      </c>
      <c r="BJ21" s="32">
        <f t="shared" si="22"/>
        <v>0</v>
      </c>
      <c r="BK21" s="15">
        <f>IF($B21="","",IF(COUNTIF(BASE!$A:$A,PRODUTIVIDADE!BK$3)=0,"",SUMIFS(BASE!$M:$M,BASE!$A:$A,PRODUTIVIDADE!BK$3,BASE!$G:$G,PRODUTIVIDADE!$B21)))</f>
        <v>0</v>
      </c>
      <c r="BL21" s="15">
        <f>IF($B21="","",IF(COUNTIF(BASE!$A:$A,PRODUTIVIDADE!BK$3)=0,"",SUMIFS(BASE!$N:$N,BASE!$A:$A,PRODUTIVIDADE!BK$3,BASE!$G:$G,PRODUTIVIDADE!$B21)))</f>
        <v>0</v>
      </c>
      <c r="BM21" s="18">
        <f>IF($B21="","",IF(COUNTIF(BASE!$A:$A,PRODUTIVIDADE!BK$3)=0,"",SUMIFS(BASE!$P:$P,BASE!$A:$A,PRODUTIVIDADE!BK$3,BASE!$G:$G,PRODUTIVIDADE!$B21)))</f>
        <v>0</v>
      </c>
      <c r="BN21" s="18">
        <f>IF($B21="","",IF(COUNTIF(BASE!$A:$A,PRODUTIVIDADE!BK$3)=0,"",SUMIFS(BASE!$O:$O,BASE!$A:$A,PRODUTIVIDADE!BK$3,BASE!$G:$G,PRODUTIVIDADE!$B21)))</f>
        <v>0</v>
      </c>
      <c r="BO21" s="32">
        <f t="shared" si="23"/>
        <v>0</v>
      </c>
      <c r="BP21" s="32">
        <f t="shared" si="24"/>
        <v>0</v>
      </c>
      <c r="BQ21" s="33">
        <f>IF($B21="","",IF(COUNTIF(BASE!$A:$A,PRODUTIVIDADE!BQ$3)=0,"",SUMIFS(BASE!$M:$M,BASE!$A:$A,PRODUTIVIDADE!BQ$3,BASE!$G:$G,PRODUTIVIDADE!$B21)))</f>
        <v>81</v>
      </c>
      <c r="BR21" s="33">
        <f>IF($B21="","",IF(COUNTIF(BASE!$A:$A,PRODUTIVIDADE!BQ$3)=0,"",SUMIFS(BASE!$N:$N,BASE!$A:$A,PRODUTIVIDADE!BQ$3,BASE!$G:$G,PRODUTIVIDADE!$B21)))</f>
        <v>0</v>
      </c>
      <c r="BS21" s="28">
        <f>IF($B21="","",IF(COUNTIF(BASE!$A:$A,PRODUTIVIDADE!BQ$3)=0,"",SUMIFS(BASE!$P:$P,BASE!$A:$A,PRODUTIVIDADE!BQ$3,BASE!$G:$G,PRODUTIVIDADE!$B21)))</f>
        <v>1.4930555555555556E-3</v>
      </c>
      <c r="BT21" s="28">
        <f>IF($B21="","",IF(COUNTIF(BASE!$A:$A,PRODUTIVIDADE!BQ$3)=0,"",SUMIFS(BASE!$O:$O,BASE!$A:$A,PRODUTIVIDADE!BQ$3,BASE!$G:$G,PRODUTIVIDADE!$B21)))</f>
        <v>0</v>
      </c>
      <c r="BU21" s="32">
        <f t="shared" si="25"/>
        <v>0.1209375</v>
      </c>
      <c r="BV21" s="32">
        <f t="shared" si="26"/>
        <v>0</v>
      </c>
      <c r="BW21" s="15">
        <f>IF($B21="","",IF(COUNTIF(BASE!$A:$A,PRODUTIVIDADE!BW$3)=0,"",SUMIFS(BASE!$M:$M,BASE!$A:$A,PRODUTIVIDADE!BW$3,BASE!$G:$G,PRODUTIVIDADE!$B21)))</f>
        <v>74</v>
      </c>
      <c r="BX21" s="15">
        <f>IF($B21="","",IF(COUNTIF(BASE!$A:$A,PRODUTIVIDADE!BW$3)=0,"",SUMIFS(BASE!$N:$N,BASE!$A:$A,PRODUTIVIDADE!BW$3,BASE!$G:$G,PRODUTIVIDADE!$B21)))</f>
        <v>0</v>
      </c>
      <c r="BY21" s="18">
        <f>IF($B21="","",IF(COUNTIF(BASE!$A:$A,PRODUTIVIDADE!BW$3)=0,"",SUMIFS(BASE!$P:$P,BASE!$A:$A,PRODUTIVIDADE!BW$3,BASE!$G:$G,PRODUTIVIDADE!$B21)))</f>
        <v>1.0300925925925926E-3</v>
      </c>
      <c r="BZ21" s="18">
        <f>IF($B21="","",IF(COUNTIF(BASE!$A:$A,PRODUTIVIDADE!BW$3)=0,"",SUMIFS(BASE!$O:$O,BASE!$A:$A,PRODUTIVIDADE!BW$3,BASE!$G:$G,PRODUTIVIDADE!$B21)))</f>
        <v>0</v>
      </c>
      <c r="CA21" s="32">
        <f t="shared" si="27"/>
        <v>7.6226851851851851E-2</v>
      </c>
      <c r="CB21" s="32">
        <f t="shared" si="28"/>
        <v>0</v>
      </c>
      <c r="CC21" s="33">
        <f>IF($B21="","",IF(COUNTIF(BASE!$A:$A,PRODUTIVIDADE!CC$3)=0,"",SUMIFS(BASE!$M:$M,BASE!$A:$A,PRODUTIVIDADE!CC$3,BASE!$G:$G,PRODUTIVIDADE!$B21)))</f>
        <v>68</v>
      </c>
      <c r="CD21" s="33">
        <f>IF($B21="","",IF(COUNTIF(BASE!$A:$A,PRODUTIVIDADE!CC$3)=0,"",SUMIFS(BASE!$N:$N,BASE!$A:$A,PRODUTIVIDADE!CC$3,BASE!$G:$G,PRODUTIVIDADE!$B21)))</f>
        <v>0</v>
      </c>
      <c r="CE21" s="28">
        <f>IF($B21="","",IF(COUNTIF(BASE!$A:$A,PRODUTIVIDADE!CC$3)=0,"",SUMIFS(BASE!$P:$P,BASE!$A:$A,PRODUTIVIDADE!CC$3,BASE!$G:$G,PRODUTIVIDADE!$B21)))</f>
        <v>1.736111111111111E-3</v>
      </c>
      <c r="CF21" s="28">
        <f>IF($B21="","",IF(COUNTIF(BASE!$A:$A,PRODUTIVIDADE!CC$3)=0,"",SUMIFS(BASE!$O:$O,BASE!$A:$A,PRODUTIVIDADE!CC$3,BASE!$G:$G,PRODUTIVIDADE!$B21)))</f>
        <v>0</v>
      </c>
      <c r="CG21" s="32">
        <f t="shared" si="29"/>
        <v>0.11805555555555555</v>
      </c>
      <c r="CH21" s="32">
        <f t="shared" si="30"/>
        <v>0</v>
      </c>
      <c r="CI21" s="15">
        <f>IF($B21="","",IF(COUNTIF(BASE!$A:$A,PRODUTIVIDADE!CI$3)=0,"",SUMIFS(BASE!$M:$M,BASE!$A:$A,PRODUTIVIDADE!CI$3,BASE!$G:$G,PRODUTIVIDADE!$B21)))</f>
        <v>69</v>
      </c>
      <c r="CJ21" s="15">
        <f>IF($B21="","",IF(COUNTIF(BASE!$A:$A,PRODUTIVIDADE!CI$3)=0,"",SUMIFS(BASE!$N:$N,BASE!$A:$A,PRODUTIVIDADE!CI$3,BASE!$G:$G,PRODUTIVIDADE!$B21)))</f>
        <v>0</v>
      </c>
      <c r="CK21" s="18">
        <f>IF($B21="","",IF(COUNTIF(BASE!$A:$A,PRODUTIVIDADE!CI$3)=0,"",SUMIFS(BASE!$P:$P,BASE!$A:$A,PRODUTIVIDADE!CI$3,BASE!$G:$G,PRODUTIVIDADE!$B21)))</f>
        <v>1.689814814814815E-3</v>
      </c>
      <c r="CL21" s="18">
        <f>IF($B21="","",IF(COUNTIF(BASE!$A:$A,PRODUTIVIDADE!CI$3)=0,"",SUMIFS(BASE!$O:$O,BASE!$A:$A,PRODUTIVIDADE!CI$3,BASE!$G:$G,PRODUTIVIDADE!$B21)))</f>
        <v>0</v>
      </c>
      <c r="CM21" s="32">
        <f t="shared" si="31"/>
        <v>0.11659722222222224</v>
      </c>
      <c r="CN21" s="32">
        <f t="shared" si="32"/>
        <v>0</v>
      </c>
      <c r="CO21" s="33">
        <f>IF($B21="","",IF(COUNTIF(BASE!$A:$A,PRODUTIVIDADE!CO$3)=0,"",SUMIFS(BASE!$M:$M,BASE!$A:$A,PRODUTIVIDADE!CO$3,BASE!$G:$G,PRODUTIVIDADE!$B21)))</f>
        <v>0</v>
      </c>
      <c r="CP21" s="33">
        <f>IF($B21="","",IF(COUNTIF(BASE!$A:$A,PRODUTIVIDADE!CO$3)=0,"",SUMIFS(BASE!$N:$N,BASE!$A:$A,PRODUTIVIDADE!CO$3,BASE!$G:$G,PRODUTIVIDADE!$B21)))</f>
        <v>0</v>
      </c>
      <c r="CQ21" s="28">
        <f>IF($B21="","",IF(COUNTIF(BASE!$A:$A,PRODUTIVIDADE!CO$3)=0,"",SUMIFS(BASE!$P:$P,BASE!$A:$A,PRODUTIVIDADE!CO$3,BASE!$G:$G,PRODUTIVIDADE!$B21)))</f>
        <v>0</v>
      </c>
      <c r="CR21" s="28">
        <f>IF($B21="","",IF(COUNTIF(BASE!$A:$A,PRODUTIVIDADE!CO$3)=0,"",SUMIFS(BASE!$O:$O,BASE!$A:$A,PRODUTIVIDADE!CO$3,BASE!$G:$G,PRODUTIVIDADE!$B21)))</f>
        <v>0</v>
      </c>
      <c r="CS21" s="32">
        <f t="shared" si="33"/>
        <v>0</v>
      </c>
      <c r="CT21" s="32">
        <f t="shared" si="34"/>
        <v>0</v>
      </c>
      <c r="CU21" s="15">
        <f>IF($B21="","",IF(COUNTIF(BASE!$A:$A,PRODUTIVIDADE!CU$3)=0,"",SUMIFS(BASE!$M:$M,BASE!$A:$A,PRODUTIVIDADE!CU$3,BASE!$G:$G,PRODUTIVIDADE!$B21)))</f>
        <v>78</v>
      </c>
      <c r="CV21" s="15">
        <f>IF($B21="","",IF(COUNTIF(BASE!$A:$A,PRODUTIVIDADE!CU$3)=0,"",SUMIFS(BASE!$N:$N,BASE!$A:$A,PRODUTIVIDADE!CU$3,BASE!$G:$G,PRODUTIVIDADE!$B21)))</f>
        <v>0</v>
      </c>
      <c r="CW21" s="18">
        <f>IF($B21="","",IF(COUNTIF(BASE!$A:$A,PRODUTIVIDADE!CU$3)=0,"",SUMIFS(BASE!$P:$P,BASE!$A:$A,PRODUTIVIDADE!CU$3,BASE!$G:$G,PRODUTIVIDADE!$B21)))</f>
        <v>1.4467592592592594E-3</v>
      </c>
      <c r="CX21" s="18">
        <f>IF($B21="","",IF(COUNTIF(BASE!$A:$A,PRODUTIVIDADE!CU$3)=0,"",SUMIFS(BASE!$O:$O,BASE!$A:$A,PRODUTIVIDADE!CU$3,BASE!$G:$G,PRODUTIVIDADE!$B21)))</f>
        <v>0</v>
      </c>
      <c r="CY21" s="32">
        <f t="shared" si="35"/>
        <v>0.11284722222222224</v>
      </c>
      <c r="CZ21" s="32">
        <f t="shared" si="36"/>
        <v>0</v>
      </c>
      <c r="DA21" s="33">
        <f>IF($B21="","",IF(COUNTIF(BASE!$A:$A,PRODUTIVIDADE!DA$3)=0,"",SUMIFS(BASE!$M:$M,BASE!$A:$A,PRODUTIVIDADE!DA$3,BASE!$G:$G,PRODUTIVIDADE!$B21)))</f>
        <v>43</v>
      </c>
      <c r="DB21" s="33">
        <f>IF($B21="","",IF(COUNTIF(BASE!$A:$A,PRODUTIVIDADE!DA$3)=0,"",SUMIFS(BASE!$N:$N,BASE!$A:$A,PRODUTIVIDADE!DA$3,BASE!$G:$G,PRODUTIVIDADE!$B21)))</f>
        <v>0</v>
      </c>
      <c r="DC21" s="28">
        <f>IF($B21="","",IF(COUNTIF(BASE!$A:$A,PRODUTIVIDADE!DA$3)=0,"",SUMIFS(BASE!$P:$P,BASE!$A:$A,PRODUTIVIDADE!DA$3,BASE!$G:$G,PRODUTIVIDADE!$B21)))</f>
        <v>1.4120370370370369E-3</v>
      </c>
      <c r="DD21" s="28">
        <f>IF($B21="","",IF(COUNTIF(BASE!$A:$A,PRODUTIVIDADE!DA$3)=0,"",SUMIFS(BASE!$O:$O,BASE!$A:$A,PRODUTIVIDADE!DA$3,BASE!$G:$G,PRODUTIVIDADE!$B21)))</f>
        <v>0</v>
      </c>
      <c r="DE21" s="32">
        <f t="shared" si="37"/>
        <v>6.0717592592592587E-2</v>
      </c>
      <c r="DF21" s="32">
        <f t="shared" si="38"/>
        <v>0</v>
      </c>
      <c r="DG21" s="15">
        <f>IF($B21="","",IF(COUNTIF(BASE!$A:$A,PRODUTIVIDADE!DG$3)=0,"",SUMIFS(BASE!$M:$M,BASE!$A:$A,PRODUTIVIDADE!DG$3,BASE!$G:$G,PRODUTIVIDADE!$B21)))</f>
        <v>21</v>
      </c>
      <c r="DH21" s="15">
        <f>IF($B21="","",IF(COUNTIF(BASE!$A:$A,PRODUTIVIDADE!DG$3)=0,"",SUMIFS(BASE!$N:$N,BASE!$A:$A,PRODUTIVIDADE!DG$3,BASE!$G:$G,PRODUTIVIDADE!$B21)))</f>
        <v>0</v>
      </c>
      <c r="DI21" s="18">
        <f>IF($B21="","",IF(COUNTIF(BASE!$A:$A,PRODUTIVIDADE!DG$3)=0,"",SUMIFS(BASE!$P:$P,BASE!$A:$A,PRODUTIVIDADE!DG$3,BASE!$G:$G,PRODUTIVIDADE!$B21)))</f>
        <v>1.4004629629629629E-3</v>
      </c>
      <c r="DJ21" s="18">
        <f>IF($B21="","",IF(COUNTIF(BASE!$A:$A,PRODUTIVIDADE!DG$3)=0,"",SUMIFS(BASE!$O:$O,BASE!$A:$A,PRODUTIVIDADE!DG$3,BASE!$G:$G,PRODUTIVIDADE!$B21)))</f>
        <v>0</v>
      </c>
      <c r="DK21" s="32">
        <f t="shared" si="39"/>
        <v>2.9409722222222223E-2</v>
      </c>
      <c r="DL21" s="32">
        <f t="shared" si="40"/>
        <v>0</v>
      </c>
      <c r="DM21" s="33">
        <f>IF($B21="","",IF(COUNTIF(BASE!$A:$A,PRODUTIVIDADE!DM$3)=0,"",SUMIFS(BASE!$M:$M,BASE!$A:$A,PRODUTIVIDADE!DM$3,BASE!$G:$G,PRODUTIVIDADE!$B21)))</f>
        <v>0</v>
      </c>
      <c r="DN21" s="33">
        <f>IF($B21="","",IF(COUNTIF(BASE!$A:$A,PRODUTIVIDADE!DM$3)=0,"",SUMIFS(BASE!$N:$N,BASE!$A:$A,PRODUTIVIDADE!DM$3,BASE!$G:$G,PRODUTIVIDADE!$B21)))</f>
        <v>0</v>
      </c>
      <c r="DO21" s="28">
        <f>IF($B21="","",IF(COUNTIF(BASE!$A:$A,PRODUTIVIDADE!DM$3)=0,"",SUMIFS(BASE!$P:$P,BASE!$A:$A,PRODUTIVIDADE!DM$3,BASE!$G:$G,PRODUTIVIDADE!$B21)))</f>
        <v>0</v>
      </c>
      <c r="DP21" s="28">
        <f>IF($B21="","",IF(COUNTIF(BASE!$A:$A,PRODUTIVIDADE!DM$3)=0,"",SUMIFS(BASE!$O:$O,BASE!$A:$A,PRODUTIVIDADE!DM$3,BASE!$G:$G,PRODUTIVIDADE!$B21)))</f>
        <v>0</v>
      </c>
      <c r="DQ21" s="32">
        <f t="shared" si="41"/>
        <v>0</v>
      </c>
      <c r="DR21" s="32">
        <f t="shared" si="42"/>
        <v>0</v>
      </c>
      <c r="DS21" s="15">
        <f>IF($B21="","",IF(COUNTIF(BASE!$A:$A,PRODUTIVIDADE!DS$3)=0,"",SUMIFS(BASE!$M:$M,BASE!$A:$A,PRODUTIVIDADE!DS$3,BASE!$G:$G,PRODUTIVIDADE!$B21)))</f>
        <v>0</v>
      </c>
      <c r="DT21" s="15">
        <f>IF($B21="","",IF(COUNTIF(BASE!$A:$A,PRODUTIVIDADE!DS$3)=0,"",SUMIFS(BASE!$N:$N,BASE!$A:$A,PRODUTIVIDADE!DS$3,BASE!$G:$G,PRODUTIVIDADE!$B21)))</f>
        <v>0</v>
      </c>
      <c r="DU21" s="18">
        <f>IF($B21="","",IF(COUNTIF(BASE!$A:$A,PRODUTIVIDADE!DS$3)=0,"",SUMIFS(BASE!$P:$P,BASE!$A:$A,PRODUTIVIDADE!DS$3,BASE!$G:$G,PRODUTIVIDADE!$B21)))</f>
        <v>0</v>
      </c>
      <c r="DV21" s="18">
        <f>IF($B21="","",IF(COUNTIF(BASE!$A:$A,PRODUTIVIDADE!DS$3)=0,"",SUMIFS(BASE!$O:$O,BASE!$A:$A,PRODUTIVIDADE!DS$3,BASE!$G:$G,PRODUTIVIDADE!$B21)))</f>
        <v>0</v>
      </c>
      <c r="DW21" s="32">
        <f t="shared" si="43"/>
        <v>0</v>
      </c>
      <c r="DX21" s="32">
        <f t="shared" si="44"/>
        <v>0</v>
      </c>
      <c r="DY21" s="33">
        <f>IF($B21="","",IF(COUNTIF(BASE!$A:$A,PRODUTIVIDADE!DY$3)=0,"",SUMIFS(BASE!$M:$M,BASE!$A:$A,PRODUTIVIDADE!DY$3,BASE!$G:$G,PRODUTIVIDADE!$B21)))</f>
        <v>0</v>
      </c>
      <c r="DZ21" s="33">
        <f>IF($B21="","",IF(COUNTIF(BASE!$A:$A,PRODUTIVIDADE!DY$3)=0,"",SUMIFS(BASE!$N:$N,BASE!$A:$A,PRODUTIVIDADE!DY$3,BASE!$G:$G,PRODUTIVIDADE!$B21)))</f>
        <v>0</v>
      </c>
      <c r="EA21" s="28">
        <f>IF($B21="","",IF(COUNTIF(BASE!$A:$A,PRODUTIVIDADE!DY$3)=0,"",SUMIFS(BASE!$P:$P,BASE!$A:$A,PRODUTIVIDADE!DY$3,BASE!$G:$G,PRODUTIVIDADE!$B21)))</f>
        <v>0</v>
      </c>
      <c r="EB21" s="28">
        <f>IF($B21="","",IF(COUNTIF(BASE!$A:$A,PRODUTIVIDADE!DY$3)=0,"",SUMIFS(BASE!$O:$O,BASE!$A:$A,PRODUTIVIDADE!DY$3,BASE!$G:$G,PRODUTIVIDADE!$B21)))</f>
        <v>0</v>
      </c>
      <c r="EC21" s="32">
        <f t="shared" si="45"/>
        <v>0</v>
      </c>
      <c r="ED21" s="32">
        <f t="shared" si="46"/>
        <v>0</v>
      </c>
      <c r="EE21" s="15">
        <f>IF($B21="","",IF(COUNTIF(BASE!$A:$A,PRODUTIVIDADE!EE$3)=0,"",SUMIFS(BASE!$M:$M,BASE!$A:$A,PRODUTIVIDADE!EE$3,BASE!$G:$G,PRODUTIVIDADE!$B21)))</f>
        <v>128</v>
      </c>
      <c r="EF21" s="15">
        <f>IF($B21="","",IF(COUNTIF(BASE!$A:$A,PRODUTIVIDADE!EE$3)=0,"",SUMIFS(BASE!$N:$N,BASE!$A:$A,PRODUTIVIDADE!EE$3,BASE!$G:$G,PRODUTIVIDADE!$B21)))</f>
        <v>0</v>
      </c>
      <c r="EG21" s="18">
        <f>IF($B21="","",IF(COUNTIF(BASE!$A:$A,PRODUTIVIDADE!EE$3)=0,"",SUMIFS(BASE!$P:$P,BASE!$A:$A,PRODUTIVIDADE!EE$3,BASE!$G:$G,PRODUTIVIDADE!$B21)))</f>
        <v>1.3310185185185185E-3</v>
      </c>
      <c r="EH21" s="18">
        <f>IF($B21="","",IF(COUNTIF(BASE!$A:$A,PRODUTIVIDADE!EE$3)=0,"",SUMIFS(BASE!$O:$O,BASE!$A:$A,PRODUTIVIDADE!EE$3,BASE!$G:$G,PRODUTIVIDADE!$B21)))</f>
        <v>0</v>
      </c>
      <c r="EI21" s="32">
        <f t="shared" si="47"/>
        <v>0.17037037037037037</v>
      </c>
      <c r="EJ21" s="32">
        <f t="shared" si="48"/>
        <v>0</v>
      </c>
      <c r="EK21" s="33">
        <f>IF($B21="","",IF(COUNTIF(BASE!$A:$A,PRODUTIVIDADE!EK$3)=0,"",SUMIFS(BASE!$M:$M,BASE!$A:$A,PRODUTIVIDADE!EK$3,BASE!$G:$G,PRODUTIVIDADE!$B21)))</f>
        <v>90</v>
      </c>
      <c r="EL21" s="33">
        <f>IF($B21="","",IF(COUNTIF(BASE!$A:$A,PRODUTIVIDADE!EK$3)=0,"",SUMIFS(BASE!$N:$N,BASE!$A:$A,PRODUTIVIDADE!EK$3,BASE!$G:$G,PRODUTIVIDADE!$B21)))</f>
        <v>0</v>
      </c>
      <c r="EM21" s="28">
        <f>IF($B21="","",IF(COUNTIF(BASE!$A:$A,PRODUTIVIDADE!EK$3)=0,"",SUMIFS(BASE!$P:$P,BASE!$A:$A,PRODUTIVIDADE!EK$3,BASE!$G:$G,PRODUTIVIDADE!$B21)))</f>
        <v>1.25E-3</v>
      </c>
      <c r="EN21" s="28">
        <f>IF($B21="","",IF(COUNTIF(BASE!$A:$A,PRODUTIVIDADE!EK$3)=0,"",SUMIFS(BASE!$O:$O,BASE!$A:$A,PRODUTIVIDADE!EK$3,BASE!$G:$G,PRODUTIVIDADE!$B21)))</f>
        <v>0</v>
      </c>
      <c r="EO21" s="32">
        <f t="shared" si="49"/>
        <v>0.1125</v>
      </c>
      <c r="EP21" s="32">
        <f t="shared" si="50"/>
        <v>0</v>
      </c>
      <c r="EQ21" s="15">
        <f>IF($B21="","",IF(COUNTIF(BASE!$A:$A,PRODUTIVIDADE!EQ$3)=0,"",SUMIFS(BASE!$M:$M,BASE!$A:$A,PRODUTIVIDADE!EQ$3,BASE!$G:$G,PRODUTIVIDADE!$B21)))</f>
        <v>0</v>
      </c>
      <c r="ER21" s="15">
        <f>IF($B21="","",IF(COUNTIF(BASE!$A:$A,PRODUTIVIDADE!EQ$3)=0,"",SUMIFS(BASE!$N:$N,BASE!$A:$A,PRODUTIVIDADE!EQ$3,BASE!$G:$G,PRODUTIVIDADE!$B21)))</f>
        <v>0</v>
      </c>
      <c r="ES21" s="18">
        <f>IF($B21="","",IF(COUNTIF(BASE!$A:$A,PRODUTIVIDADE!EQ$3)=0,"",SUMIFS(BASE!$P:$P,BASE!$A:$A,PRODUTIVIDADE!EQ$3,BASE!$G:$G,PRODUTIVIDADE!$B21)))</f>
        <v>0</v>
      </c>
      <c r="ET21" s="18">
        <f>IF($B21="","",IF(COUNTIF(BASE!$A:$A,PRODUTIVIDADE!EQ$3)=0,"",SUMIFS(BASE!$O:$O,BASE!$A:$A,PRODUTIVIDADE!EQ$3,BASE!$G:$G,PRODUTIVIDADE!$B21)))</f>
        <v>0</v>
      </c>
      <c r="EU21" s="32">
        <f t="shared" si="51"/>
        <v>0</v>
      </c>
      <c r="EV21" s="32">
        <f t="shared" si="52"/>
        <v>0</v>
      </c>
      <c r="EW21" s="33">
        <f>IF($B21="","",IF(COUNTIF(BASE!$A:$A,PRODUTIVIDADE!EW$3)=0,"",SUMIFS(BASE!$M:$M,BASE!$A:$A,PRODUTIVIDADE!EW$3,BASE!$G:$G,PRODUTIVIDADE!$B21)))</f>
        <v>0</v>
      </c>
      <c r="EX21" s="33">
        <f>IF($B21="","",IF(COUNTIF(BASE!$A:$A,PRODUTIVIDADE!EW$3)=0,"",SUMIFS(BASE!$N:$N,BASE!$A:$A,PRODUTIVIDADE!EW$3,BASE!$G:$G,PRODUTIVIDADE!$B21)))</f>
        <v>0</v>
      </c>
      <c r="EY21" s="28">
        <f>IF($B21="","",IF(COUNTIF(BASE!$A:$A,PRODUTIVIDADE!EW$3)=0,"",SUMIFS(BASE!$P:$P,BASE!$A:$A,PRODUTIVIDADE!EW$3,BASE!$G:$G,PRODUTIVIDADE!$B21)))</f>
        <v>0</v>
      </c>
      <c r="EZ21" s="28">
        <f>IF($B21="","",IF(COUNTIF(BASE!$A:$A,PRODUTIVIDADE!EW$3)=0,"",SUMIFS(BASE!$O:$O,BASE!$A:$A,PRODUTIVIDADE!EW$3,BASE!$G:$G,PRODUTIVIDADE!$B21)))</f>
        <v>0</v>
      </c>
      <c r="FA21" s="32">
        <f t="shared" si="53"/>
        <v>0</v>
      </c>
      <c r="FB21" s="32">
        <f t="shared" si="54"/>
        <v>0</v>
      </c>
      <c r="FC21" s="15">
        <f>IF($B21="","",IF(COUNTIF(BASE!$A:$A,PRODUTIVIDADE!FC$3)=0,"",SUMIFS(BASE!$M:$M,BASE!$A:$A,PRODUTIVIDADE!FC$3,BASE!$G:$G,PRODUTIVIDADE!$B21)))</f>
        <v>0</v>
      </c>
      <c r="FD21" s="15">
        <f>IF($B21="","",IF(COUNTIF(BASE!$A:$A,PRODUTIVIDADE!FC$3)=0,"",SUMIFS(BASE!$N:$N,BASE!$A:$A,PRODUTIVIDADE!FC$3,BASE!$G:$G,PRODUTIVIDADE!$B21)))</f>
        <v>0</v>
      </c>
      <c r="FE21" s="18">
        <f>IF($B21="","",IF(COUNTIF(BASE!$A:$A,PRODUTIVIDADE!FC$3)=0,"",SUMIFS(BASE!$P:$P,BASE!$A:$A,PRODUTIVIDADE!FC$3,BASE!$G:$G,PRODUTIVIDADE!$B21)))</f>
        <v>0</v>
      </c>
      <c r="FF21" s="18">
        <f>IF($B21="","",IF(COUNTIF(BASE!$A:$A,PRODUTIVIDADE!FC$3)=0,"",SUMIFS(BASE!$O:$O,BASE!$A:$A,PRODUTIVIDADE!FC$3,BASE!$G:$G,PRODUTIVIDADE!$B21)))</f>
        <v>0</v>
      </c>
      <c r="FG21" s="32">
        <f t="shared" si="55"/>
        <v>0</v>
      </c>
      <c r="FH21" s="32">
        <f t="shared" si="56"/>
        <v>0</v>
      </c>
      <c r="FI21" s="33">
        <f>IF($B21="","",IF(COUNTIF(BASE!$A:$A,PRODUTIVIDADE!FI$3)=0,"",SUMIFS(BASE!$M:$M,BASE!$A:$A,PRODUTIVIDADE!FI$3,BASE!$G:$G,PRODUTIVIDADE!$B21)))</f>
        <v>0</v>
      </c>
      <c r="FJ21" s="33">
        <f>IF($B21="","",IF(COUNTIF(BASE!$A:$A,PRODUTIVIDADE!FI$3)=0,"",SUMIFS(BASE!$N:$N,BASE!$A:$A,PRODUTIVIDADE!FI$3,BASE!$G:$G,PRODUTIVIDADE!$B21)))</f>
        <v>0</v>
      </c>
      <c r="FK21" s="28">
        <f>IF($B21="","",IF(COUNTIF(BASE!$A:$A,PRODUTIVIDADE!FI$3)=0,"",SUMIFS(BASE!$P:$P,BASE!$A:$A,PRODUTIVIDADE!FI$3,BASE!$G:$G,PRODUTIVIDADE!$B21)))</f>
        <v>0</v>
      </c>
      <c r="FL21" s="28">
        <f>IF($B21="","",IF(COUNTIF(BASE!$A:$A,PRODUTIVIDADE!FI$3)=0,"",SUMIFS(BASE!$O:$O,BASE!$A:$A,PRODUTIVIDADE!FI$3,BASE!$G:$G,PRODUTIVIDADE!$B21)))</f>
        <v>0</v>
      </c>
      <c r="FM21" s="32">
        <f t="shared" si="57"/>
        <v>0</v>
      </c>
      <c r="FN21" s="32">
        <f t="shared" si="58"/>
        <v>0</v>
      </c>
      <c r="FO21" s="15">
        <f>IF($B21="","",IF(COUNTIF(BASE!$A:$A,PRODUTIVIDADE!FO$3)=0,"",SUMIFS(BASE!$M:$M,BASE!$A:$A,PRODUTIVIDADE!FO$3,BASE!$G:$G,PRODUTIVIDADE!$B21)))</f>
        <v>0</v>
      </c>
      <c r="FP21" s="15">
        <f>IF($B21="","",IF(COUNTIF(BASE!$A:$A,PRODUTIVIDADE!FO$3)=0,"",SUMIFS(BASE!$N:$N,BASE!$A:$A,PRODUTIVIDADE!FO$3,BASE!$G:$G,PRODUTIVIDADE!$B21)))</f>
        <v>0</v>
      </c>
      <c r="FQ21" s="18">
        <f>IF($B21="","",IF(COUNTIF(BASE!$A:$A,PRODUTIVIDADE!FO$3)=0,"",SUMIFS(BASE!$P:$P,BASE!$A:$A,PRODUTIVIDADE!FO$3,BASE!$G:$G,PRODUTIVIDADE!$B21)))</f>
        <v>0</v>
      </c>
      <c r="FR21" s="18">
        <f>IF($B21="","",IF(COUNTIF(BASE!$A:$A,PRODUTIVIDADE!FO$3)=0,"",SUMIFS(BASE!$O:$O,BASE!$A:$A,PRODUTIVIDADE!FO$3,BASE!$G:$G,PRODUTIVIDADE!$B21)))</f>
        <v>0</v>
      </c>
      <c r="FS21" s="32">
        <f t="shared" si="59"/>
        <v>0</v>
      </c>
      <c r="FT21" s="32">
        <f t="shared" si="60"/>
        <v>0</v>
      </c>
      <c r="FU21" s="33">
        <f>IF($B21="","",IF(COUNTIF(BASE!$A:$A,PRODUTIVIDADE!FU$3)=0,"",SUMIFS(BASE!$M:$M,BASE!$A:$A,PRODUTIVIDADE!FU$3,BASE!$G:$G,PRODUTIVIDADE!$B21)))</f>
        <v>56</v>
      </c>
      <c r="FV21" s="33">
        <f>IF($B21="","",IF(COUNTIF(BASE!$A:$A,PRODUTIVIDADE!FU$3)=0,"",SUMIFS(BASE!$N:$N,BASE!$A:$A,PRODUTIVIDADE!FU$3,BASE!$G:$G,PRODUTIVIDADE!$B21)))</f>
        <v>0</v>
      </c>
      <c r="FW21" s="28">
        <f>IF($B21="","",IF(COUNTIF(BASE!$A:$A,PRODUTIVIDADE!FU$3)=0,"",SUMIFS(BASE!$P:$P,BASE!$A:$A,PRODUTIVIDADE!FU$3,BASE!$G:$G,PRODUTIVIDADE!$B21)))</f>
        <v>1.8865740740740742E-3</v>
      </c>
      <c r="FX21" s="28">
        <f>IF($B21="","",IF(COUNTIF(BASE!$A:$A,PRODUTIVIDADE!FU$3)=0,"",SUMIFS(BASE!$O:$O,BASE!$A:$A,PRODUTIVIDADE!FU$3,BASE!$G:$G,PRODUTIVIDADE!$B21)))</f>
        <v>0</v>
      </c>
      <c r="FY21" s="32">
        <f t="shared" si="61"/>
        <v>0.10564814814814816</v>
      </c>
      <c r="FZ21" s="32">
        <f t="shared" si="62"/>
        <v>0</v>
      </c>
      <c r="GA21" s="15">
        <f>IF($B21="","",IF(COUNTIF(BASE!$A:$A,PRODUTIVIDADE!GA$3)=0,"",SUMIFS(BASE!$M:$M,BASE!$A:$A,PRODUTIVIDADE!GA$3,BASE!$G:$G,PRODUTIVIDADE!$B21)))</f>
        <v>90</v>
      </c>
      <c r="GB21" s="15">
        <f>IF($B21="","",IF(COUNTIF(BASE!$A:$A,PRODUTIVIDADE!GA$3)=0,"",SUMIFS(BASE!$N:$N,BASE!$A:$A,PRODUTIVIDADE!GA$3,BASE!$G:$G,PRODUTIVIDADE!$B21)))</f>
        <v>0</v>
      </c>
      <c r="GC21" s="18">
        <f>IF($B21="","",IF(COUNTIF(BASE!$A:$A,PRODUTIVIDADE!GA$3)=0,"",SUMIFS(BASE!$P:$P,BASE!$A:$A,PRODUTIVIDADE!GA$3,BASE!$G:$G,PRODUTIVIDADE!$B21)))</f>
        <v>1.2268518518518518E-3</v>
      </c>
      <c r="GD21" s="18">
        <f>IF($B21="","",IF(COUNTIF(BASE!$A:$A,PRODUTIVIDADE!GA$3)=0,"",SUMIFS(BASE!$O:$O,BASE!$A:$A,PRODUTIVIDADE!GA$3,BASE!$G:$G,PRODUTIVIDADE!$B21)))</f>
        <v>0</v>
      </c>
      <c r="GE21" s="32">
        <f t="shared" si="63"/>
        <v>0.11041666666666666</v>
      </c>
      <c r="GF21" s="32">
        <f t="shared" si="64"/>
        <v>0</v>
      </c>
      <c r="GG21" s="33">
        <f>IF($B21="","",IF(COUNTIF(BASE!$A:$A,PRODUTIVIDADE!GG$3)=0,"",SUMIFS(BASE!$M:$M,BASE!$A:$A,PRODUTIVIDADE!GG$3,BASE!$G:$G,PRODUTIVIDADE!$B21)))</f>
        <v>84</v>
      </c>
      <c r="GH21" s="33">
        <f>IF($B21="","",IF(COUNTIF(BASE!$A:$A,PRODUTIVIDADE!GG$3)=0,"",SUMIFS(BASE!$N:$N,BASE!$A:$A,PRODUTIVIDADE!GG$3,BASE!$G:$G,PRODUTIVIDADE!$B21)))</f>
        <v>0</v>
      </c>
      <c r="GI21" s="28">
        <f>IF($B21="","",IF(COUNTIF(BASE!$A:$A,PRODUTIVIDADE!GG$3)=0,"",SUMIFS(BASE!$P:$P,BASE!$A:$A,PRODUTIVIDADE!GG$3,BASE!$G:$G,PRODUTIVIDADE!$B21)))</f>
        <v>1.5740740740740741E-3</v>
      </c>
      <c r="GJ21" s="28">
        <f>IF($B21="","",IF(COUNTIF(BASE!$A:$A,PRODUTIVIDADE!GG$3)=0,"",SUMIFS(BASE!$O:$O,BASE!$A:$A,PRODUTIVIDADE!GG$3,BASE!$G:$G,PRODUTIVIDADE!$B21)))</f>
        <v>0</v>
      </c>
      <c r="GK21" s="32">
        <f t="shared" si="65"/>
        <v>0.13222222222222221</v>
      </c>
      <c r="GL21" s="32">
        <f t="shared" si="66"/>
        <v>0</v>
      </c>
      <c r="GM21" s="15">
        <f>IF($B21="","",IF(COUNTIF(BASE!$A:$A,PRODUTIVIDADE!GM$3)=0,"",SUMIFS(BASE!$M:$M,BASE!$A:$A,PRODUTIVIDADE!GM$3,BASE!$G:$G,PRODUTIVIDADE!$B21)))</f>
        <v>72</v>
      </c>
      <c r="GN21" s="15">
        <f>IF($B21="","",IF(COUNTIF(BASE!$A:$A,PRODUTIVIDADE!GM$3)=0,"",SUMIFS(BASE!$N:$N,BASE!$A:$A,PRODUTIVIDADE!GM$3,BASE!$G:$G,PRODUTIVIDADE!$B21)))</f>
        <v>0</v>
      </c>
      <c r="GO21" s="18">
        <f>IF($B21="","",IF(COUNTIF(BASE!$A:$A,PRODUTIVIDADE!GM$3)=0,"",SUMIFS(BASE!$P:$P,BASE!$A:$A,PRODUTIVIDADE!GM$3,BASE!$G:$G,PRODUTIVIDADE!$B21)))</f>
        <v>1.9444444444444442E-3</v>
      </c>
      <c r="GP21" s="18">
        <f>IF($B21="","",IF(COUNTIF(BASE!$A:$A,PRODUTIVIDADE!GM$3)=0,"",SUMIFS(BASE!$O:$O,BASE!$A:$A,PRODUTIVIDADE!GM$3,BASE!$G:$G,PRODUTIVIDADE!$B21)))</f>
        <v>0</v>
      </c>
      <c r="GQ21" s="32">
        <f t="shared" si="67"/>
        <v>0.13999999999999999</v>
      </c>
      <c r="GR21" s="32">
        <f t="shared" si="68"/>
        <v>0</v>
      </c>
    </row>
    <row r="22" spans="2:200" s="8" customFormat="1" x14ac:dyDescent="0.25">
      <c r="B22" s="50">
        <v>91134</v>
      </c>
      <c r="C22" s="16" t="str">
        <f>IF($B22="","",VLOOKUP($B22,EQUIPE!$B:$E,2,0))</f>
        <v>THAYNA DE SOUZA DEVESA</v>
      </c>
      <c r="D22" s="16" t="str">
        <f>IF($B22="","",VLOOKUP($B22,EQUIPE!$B:$F,5,0))</f>
        <v>ULTRAGAZ FRONT</v>
      </c>
      <c r="E22" s="18">
        <f>IF($B22="","",VLOOKUP($B22,EQUIPE!$B:$E,3,0))</f>
        <v>0.26388888888888884</v>
      </c>
      <c r="F22" s="16" t="str">
        <f>IF($B22="","",VLOOKUP($B22,EQUIPE!$B:$E,4,0))</f>
        <v>ADRIANA VERCOSA BARROS CEZANHOQUE</v>
      </c>
      <c r="H22" s="22">
        <f t="shared" si="0"/>
        <v>1571</v>
      </c>
      <c r="I22" s="22">
        <f t="shared" si="0"/>
        <v>0</v>
      </c>
      <c r="J22" s="18">
        <f t="shared" si="3"/>
        <v>2.3148148148148147E-3</v>
      </c>
      <c r="K22" s="18">
        <f t="shared" si="4"/>
        <v>0</v>
      </c>
      <c r="L22" s="32">
        <f t="shared" si="5"/>
        <v>3.636574074074074</v>
      </c>
      <c r="M22" s="32">
        <f t="shared" si="6"/>
        <v>0</v>
      </c>
      <c r="O22" s="15">
        <f>IF($B22="","",IF(COUNTIF(BASE!$A:$A,PRODUTIVIDADE!O$3)=0,"",SUMIFS(BASE!$M:$M,BASE!$A:$A,PRODUTIVIDADE!O$3,BASE!$G:$G,PRODUTIVIDADE!$B22)))</f>
        <v>49</v>
      </c>
      <c r="P22" s="15">
        <f>IF($B22="","",IF(COUNTIF(BASE!$A:$A,PRODUTIVIDADE!O$3)=0,"",SUMIFS(BASE!$N:$N,BASE!$A:$A,PRODUTIVIDADE!O$3,BASE!$G:$G,PRODUTIVIDADE!$B22)))</f>
        <v>0</v>
      </c>
      <c r="Q22" s="18">
        <f>IF($B22="","",IF(COUNTIF(BASE!$A:$A,PRODUTIVIDADE!O$3)=0,"",SUMIFS(BASE!$P:$P,BASE!$A:$A,PRODUTIVIDADE!O$3,BASE!$G:$G,PRODUTIVIDADE!$B22)))</f>
        <v>2.6388888888888885E-3</v>
      </c>
      <c r="R22" s="18">
        <f>IF($B22="","",IF(COUNTIF(BASE!$A:$A,PRODUTIVIDADE!O$3)=0,"",SUMIFS(BASE!$O:$O,BASE!$A:$A,PRODUTIVIDADE!O$3,BASE!$G:$G,PRODUTIVIDADE!$B22)))</f>
        <v>0</v>
      </c>
      <c r="S22" s="32">
        <f t="shared" si="7"/>
        <v>0.12930555555555553</v>
      </c>
      <c r="T22" s="32">
        <f t="shared" si="8"/>
        <v>0</v>
      </c>
      <c r="U22" s="33">
        <f>IF($B22="","",IF(COUNTIF(BASE!$A:$A,PRODUTIVIDADE!U$3)=0,"",SUMIFS(BASE!$M:$M,BASE!$A:$A,PRODUTIVIDADE!U$3,BASE!$G:$G,PRODUTIVIDADE!$B22)))</f>
        <v>63</v>
      </c>
      <c r="V22" s="33">
        <f>IF($B22="","",IF(COUNTIF(BASE!$A:$A,PRODUTIVIDADE!U$3)=0,"",SUMIFS(BASE!$N:$N,BASE!$A:$A,PRODUTIVIDADE!U$3,BASE!$G:$G,PRODUTIVIDADE!$B22)))</f>
        <v>0</v>
      </c>
      <c r="W22" s="28">
        <f>IF($B22="","",IF(COUNTIF(BASE!$A:$A,PRODUTIVIDADE!U$3)=0,"",SUMIFS(BASE!$P:$P,BASE!$A:$A,PRODUTIVIDADE!U$3,BASE!$G:$G,PRODUTIVIDADE!$B22)))</f>
        <v>2.5578703703703705E-3</v>
      </c>
      <c r="X22" s="28">
        <f>IF($B22="","",IF(COUNTIF(BASE!$A:$A,PRODUTIVIDADE!U$3)=0,"",SUMIFS(BASE!$O:$O,BASE!$A:$A,PRODUTIVIDADE!U$3,BASE!$G:$G,PRODUTIVIDADE!$B22)))</f>
        <v>0</v>
      </c>
      <c r="Y22" s="32">
        <f t="shared" si="9"/>
        <v>0.16114583333333335</v>
      </c>
      <c r="Z22" s="32">
        <f t="shared" si="10"/>
        <v>0</v>
      </c>
      <c r="AA22" s="15">
        <f>IF($B22="","",IF(COUNTIF(BASE!$A:$A,PRODUTIVIDADE!AA$3)=0,"",SUMIFS(BASE!$M:$M,BASE!$A:$A,PRODUTIVIDADE!AA$3,BASE!$G:$G,PRODUTIVIDADE!$B22)))</f>
        <v>0</v>
      </c>
      <c r="AB22" s="15">
        <f>IF($B22="","",IF(COUNTIF(BASE!$A:$A,PRODUTIVIDADE!AA$3)=0,"",SUMIFS(BASE!$N:$N,BASE!$A:$A,PRODUTIVIDADE!AA$3,BASE!$G:$G,PRODUTIVIDADE!$B22)))</f>
        <v>0</v>
      </c>
      <c r="AC22" s="18">
        <f>IF($B22="","",IF(COUNTIF(BASE!$A:$A,PRODUTIVIDADE!AA$3)=0,"",SUMIFS(BASE!$P:$P,BASE!$A:$A,PRODUTIVIDADE!AA$3,BASE!$G:$G,PRODUTIVIDADE!$B22)))</f>
        <v>0</v>
      </c>
      <c r="AD22" s="18">
        <f>IF($B22="","",IF(COUNTIF(BASE!$A:$A,PRODUTIVIDADE!AA$3)=0,"",SUMIFS(BASE!$O:$O,BASE!$A:$A,PRODUTIVIDADE!AA$3,BASE!$G:$G,PRODUTIVIDADE!$B22)))</f>
        <v>0</v>
      </c>
      <c r="AE22" s="32">
        <f t="shared" si="11"/>
        <v>0</v>
      </c>
      <c r="AF22" s="32">
        <f t="shared" si="12"/>
        <v>0</v>
      </c>
      <c r="AG22" s="33">
        <f>IF($B22="","",IF(COUNTIF(BASE!$A:$A,PRODUTIVIDADE!AG$3)=0,"",SUMIFS(BASE!$M:$M,BASE!$A:$A,PRODUTIVIDADE!AG$3,BASE!$G:$G,PRODUTIVIDADE!$B22)))</f>
        <v>60</v>
      </c>
      <c r="AH22" s="33">
        <f>IF($B22="","",IF(COUNTIF(BASE!$A:$A,PRODUTIVIDADE!AG$3)=0,"",SUMIFS(BASE!$N:$N,BASE!$A:$A,PRODUTIVIDADE!AG$3,BASE!$G:$G,PRODUTIVIDADE!$B22)))</f>
        <v>0</v>
      </c>
      <c r="AI22" s="28">
        <f>IF($B22="","",IF(COUNTIF(BASE!$A:$A,PRODUTIVIDADE!AG$3)=0,"",SUMIFS(BASE!$P:$P,BASE!$A:$A,PRODUTIVIDADE!AG$3,BASE!$G:$G,PRODUTIVIDADE!$B22)))</f>
        <v>2.5347222222222221E-3</v>
      </c>
      <c r="AJ22" s="28">
        <f>IF($B22="","",IF(COUNTIF(BASE!$A:$A,PRODUTIVIDADE!AG$3)=0,"",SUMIFS(BASE!$O:$O,BASE!$A:$A,PRODUTIVIDADE!AG$3,BASE!$G:$G,PRODUTIVIDADE!$B22)))</f>
        <v>0</v>
      </c>
      <c r="AK22" s="32">
        <f t="shared" si="13"/>
        <v>0.15208333333333332</v>
      </c>
      <c r="AL22" s="32">
        <f t="shared" si="14"/>
        <v>0</v>
      </c>
      <c r="AM22" s="15">
        <f>IF($B22="","",IF(COUNTIF(BASE!$A:$A,PRODUTIVIDADE!AM$3)=0,"",SUMIFS(BASE!$M:$M,BASE!$A:$A,PRODUTIVIDADE!AM$3,BASE!$G:$G,PRODUTIVIDADE!$B22)))</f>
        <v>67</v>
      </c>
      <c r="AN22" s="15">
        <f>IF($B22="","",IF(COUNTIF(BASE!$A:$A,PRODUTIVIDADE!AM$3)=0,"",SUMIFS(BASE!$N:$N,BASE!$A:$A,PRODUTIVIDADE!AM$3,BASE!$G:$G,PRODUTIVIDADE!$B22)))</f>
        <v>0</v>
      </c>
      <c r="AO22" s="18">
        <f>IF($B22="","",IF(COUNTIF(BASE!$A:$A,PRODUTIVIDADE!AM$3)=0,"",SUMIFS(BASE!$P:$P,BASE!$A:$A,PRODUTIVIDADE!AM$3,BASE!$G:$G,PRODUTIVIDADE!$B22)))</f>
        <v>2.1643518518518518E-3</v>
      </c>
      <c r="AP22" s="18">
        <f>IF($B22="","",IF(COUNTIF(BASE!$A:$A,PRODUTIVIDADE!AM$3)=0,"",SUMIFS(BASE!$O:$O,BASE!$A:$A,PRODUTIVIDADE!AM$3,BASE!$G:$G,PRODUTIVIDADE!$B22)))</f>
        <v>0</v>
      </c>
      <c r="AQ22" s="32">
        <f t="shared" si="15"/>
        <v>0.14501157407407406</v>
      </c>
      <c r="AR22" s="32">
        <f t="shared" si="16"/>
        <v>0</v>
      </c>
      <c r="AS22" s="33">
        <f>IF($B22="","",IF(COUNTIF(BASE!$A:$A,PRODUTIVIDADE!AS$3)=0,"",SUMIFS(BASE!$M:$M,BASE!$A:$A,PRODUTIVIDADE!AS$3,BASE!$G:$G,PRODUTIVIDADE!$B22)))</f>
        <v>56</v>
      </c>
      <c r="AT22" s="33">
        <f>IF($B22="","",IF(COUNTIF(BASE!$A:$A,PRODUTIVIDADE!AS$3)=0,"",SUMIFS(BASE!$N:$N,BASE!$A:$A,PRODUTIVIDADE!AS$3,BASE!$G:$G,PRODUTIVIDADE!$B22)))</f>
        <v>0</v>
      </c>
      <c r="AU22" s="28">
        <f>IF($B22="","",IF(COUNTIF(BASE!$A:$A,PRODUTIVIDADE!AS$3)=0,"",SUMIFS(BASE!$P:$P,BASE!$A:$A,PRODUTIVIDADE!AS$3,BASE!$G:$G,PRODUTIVIDADE!$B22)))</f>
        <v>3.0092592592592588E-3</v>
      </c>
      <c r="AV22" s="28">
        <f>IF($B22="","",IF(COUNTIF(BASE!$A:$A,PRODUTIVIDADE!AS$3)=0,"",SUMIFS(BASE!$O:$O,BASE!$A:$A,PRODUTIVIDADE!AS$3,BASE!$G:$G,PRODUTIVIDADE!$B22)))</f>
        <v>0</v>
      </c>
      <c r="AW22" s="32">
        <f t="shared" si="17"/>
        <v>0.16851851851851848</v>
      </c>
      <c r="AX22" s="32">
        <f t="shared" si="18"/>
        <v>0</v>
      </c>
      <c r="AY22" s="15">
        <f>IF($B22="","",IF(COUNTIF(BASE!$A:$A,PRODUTIVIDADE!AY$3)=0,"",SUMIFS(BASE!$M:$M,BASE!$A:$A,PRODUTIVIDADE!AY$3,BASE!$G:$G,PRODUTIVIDADE!$B22)))</f>
        <v>82</v>
      </c>
      <c r="AZ22" s="15">
        <f>IF($B22="","",IF(COUNTIF(BASE!$A:$A,PRODUTIVIDADE!AY$3)=0,"",SUMIFS(BASE!$N:$N,BASE!$A:$A,PRODUTIVIDADE!AY$3,BASE!$G:$G,PRODUTIVIDADE!$B22)))</f>
        <v>0</v>
      </c>
      <c r="BA22" s="18">
        <f>IF($B22="","",IF(COUNTIF(BASE!$A:$A,PRODUTIVIDADE!AY$3)=0,"",SUMIFS(BASE!$P:$P,BASE!$A:$A,PRODUTIVIDADE!AY$3,BASE!$G:$G,PRODUTIVIDADE!$B22)))</f>
        <v>2.2685185185185182E-3</v>
      </c>
      <c r="BB22" s="18">
        <f>IF($B22="","",IF(COUNTIF(BASE!$A:$A,PRODUTIVIDADE!AY$3)=0,"",SUMIFS(BASE!$O:$O,BASE!$A:$A,PRODUTIVIDADE!AY$3,BASE!$G:$G,PRODUTIVIDADE!$B22)))</f>
        <v>0</v>
      </c>
      <c r="BC22" s="32">
        <f t="shared" si="19"/>
        <v>0.1860185185185185</v>
      </c>
      <c r="BD22" s="32">
        <f t="shared" si="20"/>
        <v>0</v>
      </c>
      <c r="BE22" s="33">
        <f>IF($B22="","",IF(COUNTIF(BASE!$A:$A,PRODUTIVIDADE!BE$3)=0,"",SUMIFS(BASE!$M:$M,BASE!$A:$A,PRODUTIVIDADE!BE$3,BASE!$G:$G,PRODUTIVIDADE!$B22)))</f>
        <v>64</v>
      </c>
      <c r="BF22" s="33">
        <f>IF($B22="","",IF(COUNTIF(BASE!$A:$A,PRODUTIVIDADE!BE$3)=0,"",SUMIFS(BASE!$N:$N,BASE!$A:$A,PRODUTIVIDADE!BE$3,BASE!$G:$G,PRODUTIVIDADE!$B22)))</f>
        <v>0</v>
      </c>
      <c r="BG22" s="28">
        <f>IF($B22="","",IF(COUNTIF(BASE!$A:$A,PRODUTIVIDADE!BE$3)=0,"",SUMIFS(BASE!$P:$P,BASE!$A:$A,PRODUTIVIDADE!BE$3,BASE!$G:$G,PRODUTIVIDADE!$B22)))</f>
        <v>2.4537037037037036E-3</v>
      </c>
      <c r="BH22" s="28">
        <f>IF($B22="","",IF(COUNTIF(BASE!$A:$A,PRODUTIVIDADE!BE$3)=0,"",SUMIFS(BASE!$O:$O,BASE!$A:$A,PRODUTIVIDADE!BE$3,BASE!$G:$G,PRODUTIVIDADE!$B22)))</f>
        <v>0</v>
      </c>
      <c r="BI22" s="32">
        <f t="shared" si="21"/>
        <v>0.15703703703703703</v>
      </c>
      <c r="BJ22" s="32">
        <f t="shared" si="22"/>
        <v>0</v>
      </c>
      <c r="BK22" s="15">
        <f>IF($B22="","",IF(COUNTIF(BASE!$A:$A,PRODUTIVIDADE!BK$3)=0,"",SUMIFS(BASE!$M:$M,BASE!$A:$A,PRODUTIVIDADE!BK$3,BASE!$G:$G,PRODUTIVIDADE!$B22)))</f>
        <v>60</v>
      </c>
      <c r="BL22" s="15">
        <f>IF($B22="","",IF(COUNTIF(BASE!$A:$A,PRODUTIVIDADE!BK$3)=0,"",SUMIFS(BASE!$N:$N,BASE!$A:$A,PRODUTIVIDADE!BK$3,BASE!$G:$G,PRODUTIVIDADE!$B22)))</f>
        <v>0</v>
      </c>
      <c r="BM22" s="18">
        <f>IF($B22="","",IF(COUNTIF(BASE!$A:$A,PRODUTIVIDADE!BK$3)=0,"",SUMIFS(BASE!$P:$P,BASE!$A:$A,PRODUTIVIDADE!BK$3,BASE!$G:$G,PRODUTIVIDADE!$B22)))</f>
        <v>1.9791666666666668E-3</v>
      </c>
      <c r="BN22" s="18">
        <f>IF($B22="","",IF(COUNTIF(BASE!$A:$A,PRODUTIVIDADE!BK$3)=0,"",SUMIFS(BASE!$O:$O,BASE!$A:$A,PRODUTIVIDADE!BK$3,BASE!$G:$G,PRODUTIVIDADE!$B22)))</f>
        <v>0</v>
      </c>
      <c r="BO22" s="32">
        <f t="shared" si="23"/>
        <v>0.11875000000000001</v>
      </c>
      <c r="BP22" s="32">
        <f t="shared" si="24"/>
        <v>0</v>
      </c>
      <c r="BQ22" s="33">
        <f>IF($B22="","",IF(COUNTIF(BASE!$A:$A,PRODUTIVIDADE!BQ$3)=0,"",SUMIFS(BASE!$M:$M,BASE!$A:$A,PRODUTIVIDADE!BQ$3,BASE!$G:$G,PRODUTIVIDADE!$B22)))</f>
        <v>0</v>
      </c>
      <c r="BR22" s="33">
        <f>IF($B22="","",IF(COUNTIF(BASE!$A:$A,PRODUTIVIDADE!BQ$3)=0,"",SUMIFS(BASE!$N:$N,BASE!$A:$A,PRODUTIVIDADE!BQ$3,BASE!$G:$G,PRODUTIVIDADE!$B22)))</f>
        <v>0</v>
      </c>
      <c r="BS22" s="28">
        <f>IF($B22="","",IF(COUNTIF(BASE!$A:$A,PRODUTIVIDADE!BQ$3)=0,"",SUMIFS(BASE!$P:$P,BASE!$A:$A,PRODUTIVIDADE!BQ$3,BASE!$G:$G,PRODUTIVIDADE!$B22)))</f>
        <v>0</v>
      </c>
      <c r="BT22" s="28">
        <f>IF($B22="","",IF(COUNTIF(BASE!$A:$A,PRODUTIVIDADE!BQ$3)=0,"",SUMIFS(BASE!$O:$O,BASE!$A:$A,PRODUTIVIDADE!BQ$3,BASE!$G:$G,PRODUTIVIDADE!$B22)))</f>
        <v>0</v>
      </c>
      <c r="BU22" s="32">
        <f t="shared" si="25"/>
        <v>0</v>
      </c>
      <c r="BV22" s="32">
        <f t="shared" si="26"/>
        <v>0</v>
      </c>
      <c r="BW22" s="15">
        <f>IF($B22="","",IF(COUNTIF(BASE!$A:$A,PRODUTIVIDADE!BW$3)=0,"",SUMIFS(BASE!$M:$M,BASE!$A:$A,PRODUTIVIDADE!BW$3,BASE!$G:$G,PRODUTIVIDADE!$B22)))</f>
        <v>51</v>
      </c>
      <c r="BX22" s="15">
        <f>IF($B22="","",IF(COUNTIF(BASE!$A:$A,PRODUTIVIDADE!BW$3)=0,"",SUMIFS(BASE!$N:$N,BASE!$A:$A,PRODUTIVIDADE!BW$3,BASE!$G:$G,PRODUTIVIDADE!$B22)))</f>
        <v>0</v>
      </c>
      <c r="BY22" s="18">
        <f>IF($B22="","",IF(COUNTIF(BASE!$A:$A,PRODUTIVIDADE!BW$3)=0,"",SUMIFS(BASE!$P:$P,BASE!$A:$A,PRODUTIVIDADE!BW$3,BASE!$G:$G,PRODUTIVIDADE!$B22)))</f>
        <v>2.2685185185185182E-3</v>
      </c>
      <c r="BZ22" s="18">
        <f>IF($B22="","",IF(COUNTIF(BASE!$A:$A,PRODUTIVIDADE!BW$3)=0,"",SUMIFS(BASE!$O:$O,BASE!$A:$A,PRODUTIVIDADE!BW$3,BASE!$G:$G,PRODUTIVIDADE!$B22)))</f>
        <v>0</v>
      </c>
      <c r="CA22" s="32">
        <f t="shared" si="27"/>
        <v>0.11569444444444443</v>
      </c>
      <c r="CB22" s="32">
        <f t="shared" si="28"/>
        <v>0</v>
      </c>
      <c r="CC22" s="33">
        <f>IF($B22="","",IF(COUNTIF(BASE!$A:$A,PRODUTIVIDADE!CC$3)=0,"",SUMIFS(BASE!$M:$M,BASE!$A:$A,PRODUTIVIDADE!CC$3,BASE!$G:$G,PRODUTIVIDADE!$B22)))</f>
        <v>0</v>
      </c>
      <c r="CD22" s="33">
        <f>IF($B22="","",IF(COUNTIF(BASE!$A:$A,PRODUTIVIDADE!CC$3)=0,"",SUMIFS(BASE!$N:$N,BASE!$A:$A,PRODUTIVIDADE!CC$3,BASE!$G:$G,PRODUTIVIDADE!$B22)))</f>
        <v>0</v>
      </c>
      <c r="CE22" s="28">
        <f>IF($B22="","",IF(COUNTIF(BASE!$A:$A,PRODUTIVIDADE!CC$3)=0,"",SUMIFS(BASE!$P:$P,BASE!$A:$A,PRODUTIVIDADE!CC$3,BASE!$G:$G,PRODUTIVIDADE!$B22)))</f>
        <v>0</v>
      </c>
      <c r="CF22" s="28">
        <f>IF($B22="","",IF(COUNTIF(BASE!$A:$A,PRODUTIVIDADE!CC$3)=0,"",SUMIFS(BASE!$O:$O,BASE!$A:$A,PRODUTIVIDADE!CC$3,BASE!$G:$G,PRODUTIVIDADE!$B22)))</f>
        <v>0</v>
      </c>
      <c r="CG22" s="32">
        <f t="shared" si="29"/>
        <v>0</v>
      </c>
      <c r="CH22" s="32">
        <f t="shared" si="30"/>
        <v>0</v>
      </c>
      <c r="CI22" s="15">
        <f>IF($B22="","",IF(COUNTIF(BASE!$A:$A,PRODUTIVIDADE!CI$3)=0,"",SUMIFS(BASE!$M:$M,BASE!$A:$A,PRODUTIVIDADE!CI$3,BASE!$G:$G,PRODUTIVIDADE!$B22)))</f>
        <v>49</v>
      </c>
      <c r="CJ22" s="15">
        <f>IF($B22="","",IF(COUNTIF(BASE!$A:$A,PRODUTIVIDADE!CI$3)=0,"",SUMIFS(BASE!$N:$N,BASE!$A:$A,PRODUTIVIDADE!CI$3,BASE!$G:$G,PRODUTIVIDADE!$B22)))</f>
        <v>0</v>
      </c>
      <c r="CK22" s="18">
        <f>IF($B22="","",IF(COUNTIF(BASE!$A:$A,PRODUTIVIDADE!CI$3)=0,"",SUMIFS(BASE!$P:$P,BASE!$A:$A,PRODUTIVIDADE!CI$3,BASE!$G:$G,PRODUTIVIDADE!$B22)))</f>
        <v>2.5115740740740741E-3</v>
      </c>
      <c r="CL22" s="18">
        <f>IF($B22="","",IF(COUNTIF(BASE!$A:$A,PRODUTIVIDADE!CI$3)=0,"",SUMIFS(BASE!$O:$O,BASE!$A:$A,PRODUTIVIDADE!CI$3,BASE!$G:$G,PRODUTIVIDADE!$B22)))</f>
        <v>0</v>
      </c>
      <c r="CM22" s="32">
        <f t="shared" si="31"/>
        <v>0.12306712962962962</v>
      </c>
      <c r="CN22" s="32">
        <f t="shared" si="32"/>
        <v>0</v>
      </c>
      <c r="CO22" s="33">
        <f>IF($B22="","",IF(COUNTIF(BASE!$A:$A,PRODUTIVIDADE!CO$3)=0,"",SUMIFS(BASE!$M:$M,BASE!$A:$A,PRODUTIVIDADE!CO$3,BASE!$G:$G,PRODUTIVIDADE!$B22)))</f>
        <v>74</v>
      </c>
      <c r="CP22" s="33">
        <f>IF($B22="","",IF(COUNTIF(BASE!$A:$A,PRODUTIVIDADE!CO$3)=0,"",SUMIFS(BASE!$N:$N,BASE!$A:$A,PRODUTIVIDADE!CO$3,BASE!$G:$G,PRODUTIVIDADE!$B22)))</f>
        <v>0</v>
      </c>
      <c r="CQ22" s="28">
        <f>IF($B22="","",IF(COUNTIF(BASE!$A:$A,PRODUTIVIDADE!CO$3)=0,"",SUMIFS(BASE!$P:$P,BASE!$A:$A,PRODUTIVIDADE!CO$3,BASE!$G:$G,PRODUTIVIDADE!$B22)))</f>
        <v>2.3726851851851851E-3</v>
      </c>
      <c r="CR22" s="28">
        <f>IF($B22="","",IF(COUNTIF(BASE!$A:$A,PRODUTIVIDADE!CO$3)=0,"",SUMIFS(BASE!$O:$O,BASE!$A:$A,PRODUTIVIDADE!CO$3,BASE!$G:$G,PRODUTIVIDADE!$B22)))</f>
        <v>0</v>
      </c>
      <c r="CS22" s="32">
        <f t="shared" si="33"/>
        <v>0.17557870370370371</v>
      </c>
      <c r="CT22" s="32">
        <f t="shared" si="34"/>
        <v>0</v>
      </c>
      <c r="CU22" s="15">
        <f>IF($B22="","",IF(COUNTIF(BASE!$A:$A,PRODUTIVIDADE!CU$3)=0,"",SUMIFS(BASE!$M:$M,BASE!$A:$A,PRODUTIVIDADE!CU$3,BASE!$G:$G,PRODUTIVIDADE!$B22)))</f>
        <v>69</v>
      </c>
      <c r="CV22" s="15">
        <f>IF($B22="","",IF(COUNTIF(BASE!$A:$A,PRODUTIVIDADE!CU$3)=0,"",SUMIFS(BASE!$N:$N,BASE!$A:$A,PRODUTIVIDADE!CU$3,BASE!$G:$G,PRODUTIVIDADE!$B22)))</f>
        <v>0</v>
      </c>
      <c r="CW22" s="18">
        <f>IF($B22="","",IF(COUNTIF(BASE!$A:$A,PRODUTIVIDADE!CU$3)=0,"",SUMIFS(BASE!$P:$P,BASE!$A:$A,PRODUTIVIDADE!CU$3,BASE!$G:$G,PRODUTIVIDADE!$B22)))</f>
        <v>2.5578703703703705E-3</v>
      </c>
      <c r="CX22" s="18">
        <f>IF($B22="","",IF(COUNTIF(BASE!$A:$A,PRODUTIVIDADE!CU$3)=0,"",SUMIFS(BASE!$O:$O,BASE!$A:$A,PRODUTIVIDADE!CU$3,BASE!$G:$G,PRODUTIVIDADE!$B22)))</f>
        <v>0</v>
      </c>
      <c r="CY22" s="32">
        <f t="shared" si="35"/>
        <v>0.17649305555555556</v>
      </c>
      <c r="CZ22" s="32">
        <f t="shared" si="36"/>
        <v>0</v>
      </c>
      <c r="DA22" s="33">
        <f>IF($B22="","",IF(COUNTIF(BASE!$A:$A,PRODUTIVIDADE!DA$3)=0,"",SUMIFS(BASE!$M:$M,BASE!$A:$A,PRODUTIVIDADE!DA$3,BASE!$G:$G,PRODUTIVIDADE!$B22)))</f>
        <v>0</v>
      </c>
      <c r="DB22" s="33">
        <f>IF($B22="","",IF(COUNTIF(BASE!$A:$A,PRODUTIVIDADE!DA$3)=0,"",SUMIFS(BASE!$N:$N,BASE!$A:$A,PRODUTIVIDADE!DA$3,BASE!$G:$G,PRODUTIVIDADE!$B22)))</f>
        <v>0</v>
      </c>
      <c r="DC22" s="28">
        <f>IF($B22="","",IF(COUNTIF(BASE!$A:$A,PRODUTIVIDADE!DA$3)=0,"",SUMIFS(BASE!$P:$P,BASE!$A:$A,PRODUTIVIDADE!DA$3,BASE!$G:$G,PRODUTIVIDADE!$B22)))</f>
        <v>0</v>
      </c>
      <c r="DD22" s="28">
        <f>IF($B22="","",IF(COUNTIF(BASE!$A:$A,PRODUTIVIDADE!DA$3)=0,"",SUMIFS(BASE!$O:$O,BASE!$A:$A,PRODUTIVIDADE!DA$3,BASE!$G:$G,PRODUTIVIDADE!$B22)))</f>
        <v>0</v>
      </c>
      <c r="DE22" s="32">
        <f t="shared" si="37"/>
        <v>0</v>
      </c>
      <c r="DF22" s="32">
        <f t="shared" si="38"/>
        <v>0</v>
      </c>
      <c r="DG22" s="15">
        <f>IF($B22="","",IF(COUNTIF(BASE!$A:$A,PRODUTIVIDADE!DG$3)=0,"",SUMIFS(BASE!$M:$M,BASE!$A:$A,PRODUTIVIDADE!DG$3,BASE!$G:$G,PRODUTIVIDADE!$B22)))</f>
        <v>0</v>
      </c>
      <c r="DH22" s="15">
        <f>IF($B22="","",IF(COUNTIF(BASE!$A:$A,PRODUTIVIDADE!DG$3)=0,"",SUMIFS(BASE!$N:$N,BASE!$A:$A,PRODUTIVIDADE!DG$3,BASE!$G:$G,PRODUTIVIDADE!$B22)))</f>
        <v>0</v>
      </c>
      <c r="DI22" s="18">
        <f>IF($B22="","",IF(COUNTIF(BASE!$A:$A,PRODUTIVIDADE!DG$3)=0,"",SUMIFS(BASE!$P:$P,BASE!$A:$A,PRODUTIVIDADE!DG$3,BASE!$G:$G,PRODUTIVIDADE!$B22)))</f>
        <v>0</v>
      </c>
      <c r="DJ22" s="18">
        <f>IF($B22="","",IF(COUNTIF(BASE!$A:$A,PRODUTIVIDADE!DG$3)=0,"",SUMIFS(BASE!$O:$O,BASE!$A:$A,PRODUTIVIDADE!DG$3,BASE!$G:$G,PRODUTIVIDADE!$B22)))</f>
        <v>0</v>
      </c>
      <c r="DK22" s="32">
        <f t="shared" si="39"/>
        <v>0</v>
      </c>
      <c r="DL22" s="32">
        <f t="shared" si="40"/>
        <v>0</v>
      </c>
      <c r="DM22" s="33">
        <f>IF($B22="","",IF(COUNTIF(BASE!$A:$A,PRODUTIVIDADE!DM$3)=0,"",SUMIFS(BASE!$M:$M,BASE!$A:$A,PRODUTIVIDADE!DM$3,BASE!$G:$G,PRODUTIVIDADE!$B22)))</f>
        <v>64</v>
      </c>
      <c r="DN22" s="33">
        <f>IF($B22="","",IF(COUNTIF(BASE!$A:$A,PRODUTIVIDADE!DM$3)=0,"",SUMIFS(BASE!$N:$N,BASE!$A:$A,PRODUTIVIDADE!DM$3,BASE!$G:$G,PRODUTIVIDADE!$B22)))</f>
        <v>0</v>
      </c>
      <c r="DO22" s="28">
        <f>IF($B22="","",IF(COUNTIF(BASE!$A:$A,PRODUTIVIDADE!DM$3)=0,"",SUMIFS(BASE!$P:$P,BASE!$A:$A,PRODUTIVIDADE!DM$3,BASE!$G:$G,PRODUTIVIDADE!$B22)))</f>
        <v>2.5578703703703705E-3</v>
      </c>
      <c r="DP22" s="28">
        <f>IF($B22="","",IF(COUNTIF(BASE!$A:$A,PRODUTIVIDADE!DM$3)=0,"",SUMIFS(BASE!$O:$O,BASE!$A:$A,PRODUTIVIDADE!DM$3,BASE!$G:$G,PRODUTIVIDADE!$B22)))</f>
        <v>0</v>
      </c>
      <c r="DQ22" s="32">
        <f t="shared" si="41"/>
        <v>0.16370370370370371</v>
      </c>
      <c r="DR22" s="32">
        <f t="shared" si="42"/>
        <v>0</v>
      </c>
      <c r="DS22" s="15">
        <f>IF($B22="","",IF(COUNTIF(BASE!$A:$A,PRODUTIVIDADE!DS$3)=0,"",SUMIFS(BASE!$M:$M,BASE!$A:$A,PRODUTIVIDADE!DS$3,BASE!$G:$G,PRODUTIVIDADE!$B22)))</f>
        <v>58</v>
      </c>
      <c r="DT22" s="15">
        <f>IF($B22="","",IF(COUNTIF(BASE!$A:$A,PRODUTIVIDADE!DS$3)=0,"",SUMIFS(BASE!$N:$N,BASE!$A:$A,PRODUTIVIDADE!DS$3,BASE!$G:$G,PRODUTIVIDADE!$B22)))</f>
        <v>0</v>
      </c>
      <c r="DU22" s="18">
        <f>IF($B22="","",IF(COUNTIF(BASE!$A:$A,PRODUTIVIDADE!DS$3)=0,"",SUMIFS(BASE!$P:$P,BASE!$A:$A,PRODUTIVIDADE!DS$3,BASE!$G:$G,PRODUTIVIDADE!$B22)))</f>
        <v>2.627314814814815E-3</v>
      </c>
      <c r="DV22" s="18">
        <f>IF($B22="","",IF(COUNTIF(BASE!$A:$A,PRODUTIVIDADE!DS$3)=0,"",SUMIFS(BASE!$O:$O,BASE!$A:$A,PRODUTIVIDADE!DS$3,BASE!$G:$G,PRODUTIVIDADE!$B22)))</f>
        <v>0</v>
      </c>
      <c r="DW22" s="32">
        <f t="shared" si="43"/>
        <v>0.15238425925925927</v>
      </c>
      <c r="DX22" s="32">
        <f t="shared" si="44"/>
        <v>0</v>
      </c>
      <c r="DY22" s="33">
        <f>IF($B22="","",IF(COUNTIF(BASE!$A:$A,PRODUTIVIDADE!DY$3)=0,"",SUMIFS(BASE!$M:$M,BASE!$A:$A,PRODUTIVIDADE!DY$3,BASE!$G:$G,PRODUTIVIDADE!$B22)))</f>
        <v>65</v>
      </c>
      <c r="DZ22" s="33">
        <f>IF($B22="","",IF(COUNTIF(BASE!$A:$A,PRODUTIVIDADE!DY$3)=0,"",SUMIFS(BASE!$N:$N,BASE!$A:$A,PRODUTIVIDADE!DY$3,BASE!$G:$G,PRODUTIVIDADE!$B22)))</f>
        <v>0</v>
      </c>
      <c r="EA22" s="28">
        <f>IF($B22="","",IF(COUNTIF(BASE!$A:$A,PRODUTIVIDADE!DY$3)=0,"",SUMIFS(BASE!$P:$P,BASE!$A:$A,PRODUTIVIDADE!DY$3,BASE!$G:$G,PRODUTIVIDADE!$B22)))</f>
        <v>2.1759259259259258E-3</v>
      </c>
      <c r="EB22" s="28">
        <f>IF($B22="","",IF(COUNTIF(BASE!$A:$A,PRODUTIVIDADE!DY$3)=0,"",SUMIFS(BASE!$O:$O,BASE!$A:$A,PRODUTIVIDADE!DY$3,BASE!$G:$G,PRODUTIVIDADE!$B22)))</f>
        <v>0</v>
      </c>
      <c r="EC22" s="32">
        <f t="shared" si="45"/>
        <v>0.14143518518518516</v>
      </c>
      <c r="ED22" s="32">
        <f t="shared" si="46"/>
        <v>0</v>
      </c>
      <c r="EE22" s="15">
        <f>IF($B22="","",IF(COUNTIF(BASE!$A:$A,PRODUTIVIDADE!EE$3)=0,"",SUMIFS(BASE!$M:$M,BASE!$A:$A,PRODUTIVIDADE!EE$3,BASE!$G:$G,PRODUTIVIDADE!$B22)))</f>
        <v>87</v>
      </c>
      <c r="EF22" s="15">
        <f>IF($B22="","",IF(COUNTIF(BASE!$A:$A,PRODUTIVIDADE!EE$3)=0,"",SUMIFS(BASE!$N:$N,BASE!$A:$A,PRODUTIVIDADE!EE$3,BASE!$G:$G,PRODUTIVIDADE!$B22)))</f>
        <v>0</v>
      </c>
      <c r="EG22" s="18">
        <f>IF($B22="","",IF(COUNTIF(BASE!$A:$A,PRODUTIVIDADE!EE$3)=0,"",SUMIFS(BASE!$P:$P,BASE!$A:$A,PRODUTIVIDADE!EE$3,BASE!$G:$G,PRODUTIVIDADE!$B22)))</f>
        <v>2.1180555555555553E-3</v>
      </c>
      <c r="EH22" s="18">
        <f>IF($B22="","",IF(COUNTIF(BASE!$A:$A,PRODUTIVIDADE!EE$3)=0,"",SUMIFS(BASE!$O:$O,BASE!$A:$A,PRODUTIVIDADE!EE$3,BASE!$G:$G,PRODUTIVIDADE!$B22)))</f>
        <v>0</v>
      </c>
      <c r="EI22" s="32">
        <f t="shared" si="47"/>
        <v>0.1842708333333333</v>
      </c>
      <c r="EJ22" s="32">
        <f t="shared" si="48"/>
        <v>0</v>
      </c>
      <c r="EK22" s="33">
        <f>IF($B22="","",IF(COUNTIF(BASE!$A:$A,PRODUTIVIDADE!EK$3)=0,"",SUMIFS(BASE!$M:$M,BASE!$A:$A,PRODUTIVIDADE!EK$3,BASE!$G:$G,PRODUTIVIDADE!$B22)))</f>
        <v>71</v>
      </c>
      <c r="EL22" s="33">
        <f>IF($B22="","",IF(COUNTIF(BASE!$A:$A,PRODUTIVIDADE!EK$3)=0,"",SUMIFS(BASE!$N:$N,BASE!$A:$A,PRODUTIVIDADE!EK$3,BASE!$G:$G,PRODUTIVIDADE!$B22)))</f>
        <v>0</v>
      </c>
      <c r="EM22" s="28">
        <f>IF($B22="","",IF(COUNTIF(BASE!$A:$A,PRODUTIVIDADE!EK$3)=0,"",SUMIFS(BASE!$P:$P,BASE!$A:$A,PRODUTIVIDADE!EK$3,BASE!$G:$G,PRODUTIVIDADE!$B22)))</f>
        <v>2.2916666666666667E-3</v>
      </c>
      <c r="EN22" s="28">
        <f>IF($B22="","",IF(COUNTIF(BASE!$A:$A,PRODUTIVIDADE!EK$3)=0,"",SUMIFS(BASE!$O:$O,BASE!$A:$A,PRODUTIVIDADE!EK$3,BASE!$G:$G,PRODUTIVIDADE!$B22)))</f>
        <v>0</v>
      </c>
      <c r="EO22" s="32">
        <f t="shared" si="49"/>
        <v>0.16270833333333334</v>
      </c>
      <c r="EP22" s="32">
        <f t="shared" si="50"/>
        <v>0</v>
      </c>
      <c r="EQ22" s="15">
        <f>IF($B22="","",IF(COUNTIF(BASE!$A:$A,PRODUTIVIDADE!EQ$3)=0,"",SUMIFS(BASE!$M:$M,BASE!$A:$A,PRODUTIVIDADE!EQ$3,BASE!$G:$G,PRODUTIVIDADE!$B22)))</f>
        <v>80</v>
      </c>
      <c r="ER22" s="15">
        <f>IF($B22="","",IF(COUNTIF(BASE!$A:$A,PRODUTIVIDADE!EQ$3)=0,"",SUMIFS(BASE!$N:$N,BASE!$A:$A,PRODUTIVIDADE!EQ$3,BASE!$G:$G,PRODUTIVIDADE!$B22)))</f>
        <v>0</v>
      </c>
      <c r="ES22" s="18">
        <f>IF($B22="","",IF(COUNTIF(BASE!$A:$A,PRODUTIVIDADE!EQ$3)=0,"",SUMIFS(BASE!$P:$P,BASE!$A:$A,PRODUTIVIDADE!EQ$3,BASE!$G:$G,PRODUTIVIDADE!$B22)))</f>
        <v>1.712962962962963E-3</v>
      </c>
      <c r="ET22" s="18">
        <f>IF($B22="","",IF(COUNTIF(BASE!$A:$A,PRODUTIVIDADE!EQ$3)=0,"",SUMIFS(BASE!$O:$O,BASE!$A:$A,PRODUTIVIDADE!EQ$3,BASE!$G:$G,PRODUTIVIDADE!$B22)))</f>
        <v>0</v>
      </c>
      <c r="EU22" s="32">
        <f t="shared" si="51"/>
        <v>0.13703703703703704</v>
      </c>
      <c r="EV22" s="32">
        <f t="shared" si="52"/>
        <v>0</v>
      </c>
      <c r="EW22" s="33">
        <f>IF($B22="","",IF(COUNTIF(BASE!$A:$A,PRODUTIVIDADE!EW$3)=0,"",SUMIFS(BASE!$M:$M,BASE!$A:$A,PRODUTIVIDADE!EW$3,BASE!$G:$G,PRODUTIVIDADE!$B22)))</f>
        <v>0</v>
      </c>
      <c r="EX22" s="33">
        <f>IF($B22="","",IF(COUNTIF(BASE!$A:$A,PRODUTIVIDADE!EW$3)=0,"",SUMIFS(BASE!$N:$N,BASE!$A:$A,PRODUTIVIDADE!EW$3,BASE!$G:$G,PRODUTIVIDADE!$B22)))</f>
        <v>0</v>
      </c>
      <c r="EY22" s="28">
        <f>IF($B22="","",IF(COUNTIF(BASE!$A:$A,PRODUTIVIDADE!EW$3)=0,"",SUMIFS(BASE!$P:$P,BASE!$A:$A,PRODUTIVIDADE!EW$3,BASE!$G:$G,PRODUTIVIDADE!$B22)))</f>
        <v>0</v>
      </c>
      <c r="EZ22" s="28">
        <f>IF($B22="","",IF(COUNTIF(BASE!$A:$A,PRODUTIVIDADE!EW$3)=0,"",SUMIFS(BASE!$O:$O,BASE!$A:$A,PRODUTIVIDADE!EW$3,BASE!$G:$G,PRODUTIVIDADE!$B22)))</f>
        <v>0</v>
      </c>
      <c r="FA22" s="32">
        <f t="shared" si="53"/>
        <v>0</v>
      </c>
      <c r="FB22" s="32">
        <f t="shared" si="54"/>
        <v>0</v>
      </c>
      <c r="FC22" s="15">
        <f>IF($B22="","",IF(COUNTIF(BASE!$A:$A,PRODUTIVIDADE!FC$3)=0,"",SUMIFS(BASE!$M:$M,BASE!$A:$A,PRODUTIVIDADE!FC$3,BASE!$G:$G,PRODUTIVIDADE!$B22)))</f>
        <v>69</v>
      </c>
      <c r="FD22" s="15">
        <f>IF($B22="","",IF(COUNTIF(BASE!$A:$A,PRODUTIVIDADE!FC$3)=0,"",SUMIFS(BASE!$N:$N,BASE!$A:$A,PRODUTIVIDADE!FC$3,BASE!$G:$G,PRODUTIVIDADE!$B22)))</f>
        <v>0</v>
      </c>
      <c r="FE22" s="18">
        <f>IF($B22="","",IF(COUNTIF(BASE!$A:$A,PRODUTIVIDADE!FC$3)=0,"",SUMIFS(BASE!$P:$P,BASE!$A:$A,PRODUTIVIDADE!FC$3,BASE!$G:$G,PRODUTIVIDADE!$B22)))</f>
        <v>2.2453703703703702E-3</v>
      </c>
      <c r="FF22" s="18">
        <f>IF($B22="","",IF(COUNTIF(BASE!$A:$A,PRODUTIVIDADE!FC$3)=0,"",SUMIFS(BASE!$O:$O,BASE!$A:$A,PRODUTIVIDADE!FC$3,BASE!$G:$G,PRODUTIVIDADE!$B22)))</f>
        <v>0</v>
      </c>
      <c r="FG22" s="32">
        <f t="shared" si="55"/>
        <v>0.15493055555555554</v>
      </c>
      <c r="FH22" s="32">
        <f t="shared" si="56"/>
        <v>0</v>
      </c>
      <c r="FI22" s="33">
        <f>IF($B22="","",IF(COUNTIF(BASE!$A:$A,PRODUTIVIDADE!FI$3)=0,"",SUMIFS(BASE!$M:$M,BASE!$A:$A,PRODUTIVIDADE!FI$3,BASE!$G:$G,PRODUTIVIDADE!$B22)))</f>
        <v>60</v>
      </c>
      <c r="FJ22" s="33">
        <f>IF($B22="","",IF(COUNTIF(BASE!$A:$A,PRODUTIVIDADE!FI$3)=0,"",SUMIFS(BASE!$N:$N,BASE!$A:$A,PRODUTIVIDADE!FI$3,BASE!$G:$G,PRODUTIVIDADE!$B22)))</f>
        <v>0</v>
      </c>
      <c r="FK22" s="28">
        <f>IF($B22="","",IF(COUNTIF(BASE!$A:$A,PRODUTIVIDADE!FI$3)=0,"",SUMIFS(BASE!$P:$P,BASE!$A:$A,PRODUTIVIDADE!FI$3,BASE!$G:$G,PRODUTIVIDADE!$B22)))</f>
        <v>2.3379629629629631E-3</v>
      </c>
      <c r="FL22" s="28">
        <f>IF($B22="","",IF(COUNTIF(BASE!$A:$A,PRODUTIVIDADE!FI$3)=0,"",SUMIFS(BASE!$O:$O,BASE!$A:$A,PRODUTIVIDADE!FI$3,BASE!$G:$G,PRODUTIVIDADE!$B22)))</f>
        <v>0</v>
      </c>
      <c r="FM22" s="32">
        <f t="shared" si="57"/>
        <v>0.14027777777777778</v>
      </c>
      <c r="FN22" s="32">
        <f t="shared" si="58"/>
        <v>0</v>
      </c>
      <c r="FO22" s="15">
        <f>IF($B22="","",IF(COUNTIF(BASE!$A:$A,PRODUTIVIDADE!FO$3)=0,"",SUMIFS(BASE!$M:$M,BASE!$A:$A,PRODUTIVIDADE!FO$3,BASE!$G:$G,PRODUTIVIDADE!$B22)))</f>
        <v>67</v>
      </c>
      <c r="FP22" s="15">
        <f>IF($B22="","",IF(COUNTIF(BASE!$A:$A,PRODUTIVIDADE!FO$3)=0,"",SUMIFS(BASE!$N:$N,BASE!$A:$A,PRODUTIVIDADE!FO$3,BASE!$G:$G,PRODUTIVIDADE!$B22)))</f>
        <v>0</v>
      </c>
      <c r="FQ22" s="18">
        <f>IF($B22="","",IF(COUNTIF(BASE!$A:$A,PRODUTIVIDADE!FO$3)=0,"",SUMIFS(BASE!$P:$P,BASE!$A:$A,PRODUTIVIDADE!FO$3,BASE!$G:$G,PRODUTIVIDADE!$B22)))</f>
        <v>2.0949074074074073E-3</v>
      </c>
      <c r="FR22" s="18">
        <f>IF($B22="","",IF(COUNTIF(BASE!$A:$A,PRODUTIVIDADE!FO$3)=0,"",SUMIFS(BASE!$O:$O,BASE!$A:$A,PRODUTIVIDADE!FO$3,BASE!$G:$G,PRODUTIVIDADE!$B22)))</f>
        <v>0</v>
      </c>
      <c r="FS22" s="32">
        <f t="shared" si="59"/>
        <v>0.1403587962962963</v>
      </c>
      <c r="FT22" s="32">
        <f t="shared" si="60"/>
        <v>0</v>
      </c>
      <c r="FU22" s="33">
        <f>IF($B22="","",IF(COUNTIF(BASE!$A:$A,PRODUTIVIDADE!FU$3)=0,"",SUMIFS(BASE!$M:$M,BASE!$A:$A,PRODUTIVIDADE!FU$3,BASE!$G:$G,PRODUTIVIDADE!$B22)))</f>
        <v>0</v>
      </c>
      <c r="FV22" s="33">
        <f>IF($B22="","",IF(COUNTIF(BASE!$A:$A,PRODUTIVIDADE!FU$3)=0,"",SUMIFS(BASE!$N:$N,BASE!$A:$A,PRODUTIVIDADE!FU$3,BASE!$G:$G,PRODUTIVIDADE!$B22)))</f>
        <v>0</v>
      </c>
      <c r="FW22" s="28">
        <f>IF($B22="","",IF(COUNTIF(BASE!$A:$A,PRODUTIVIDADE!FU$3)=0,"",SUMIFS(BASE!$P:$P,BASE!$A:$A,PRODUTIVIDADE!FU$3,BASE!$G:$G,PRODUTIVIDADE!$B22)))</f>
        <v>0</v>
      </c>
      <c r="FX22" s="28">
        <f>IF($B22="","",IF(COUNTIF(BASE!$A:$A,PRODUTIVIDADE!FU$3)=0,"",SUMIFS(BASE!$O:$O,BASE!$A:$A,PRODUTIVIDADE!FU$3,BASE!$G:$G,PRODUTIVIDADE!$B22)))</f>
        <v>0</v>
      </c>
      <c r="FY22" s="32">
        <f t="shared" si="61"/>
        <v>0</v>
      </c>
      <c r="FZ22" s="32">
        <f t="shared" si="62"/>
        <v>0</v>
      </c>
      <c r="GA22" s="15">
        <f>IF($B22="","",IF(COUNTIF(BASE!$A:$A,PRODUTIVIDADE!GA$3)=0,"",SUMIFS(BASE!$M:$M,BASE!$A:$A,PRODUTIVIDADE!GA$3,BASE!$G:$G,PRODUTIVIDADE!$B22)))</f>
        <v>67</v>
      </c>
      <c r="GB22" s="15">
        <f>IF($B22="","",IF(COUNTIF(BASE!$A:$A,PRODUTIVIDADE!GA$3)=0,"",SUMIFS(BASE!$N:$N,BASE!$A:$A,PRODUTIVIDADE!GA$3,BASE!$G:$G,PRODUTIVIDADE!$B22)))</f>
        <v>0</v>
      </c>
      <c r="GC22" s="18">
        <f>IF($B22="","",IF(COUNTIF(BASE!$A:$A,PRODUTIVIDADE!GA$3)=0,"",SUMIFS(BASE!$P:$P,BASE!$A:$A,PRODUTIVIDADE!GA$3,BASE!$G:$G,PRODUTIVIDADE!$B22)))</f>
        <v>2.1759259259259258E-3</v>
      </c>
      <c r="GD22" s="18">
        <f>IF($B22="","",IF(COUNTIF(BASE!$A:$A,PRODUTIVIDADE!GA$3)=0,"",SUMIFS(BASE!$O:$O,BASE!$A:$A,PRODUTIVIDADE!GA$3,BASE!$G:$G,PRODUTIVIDADE!$B22)))</f>
        <v>0</v>
      </c>
      <c r="GE22" s="32">
        <f t="shared" si="63"/>
        <v>0.14578703703703702</v>
      </c>
      <c r="GF22" s="32">
        <f t="shared" si="64"/>
        <v>0</v>
      </c>
      <c r="GG22" s="33">
        <f>IF($B22="","",IF(COUNTIF(BASE!$A:$A,PRODUTIVIDADE!GG$3)=0,"",SUMIFS(BASE!$M:$M,BASE!$A:$A,PRODUTIVIDADE!GG$3,BASE!$G:$G,PRODUTIVIDADE!$B22)))</f>
        <v>71</v>
      </c>
      <c r="GH22" s="33">
        <f>IF($B22="","",IF(COUNTIF(BASE!$A:$A,PRODUTIVIDADE!GG$3)=0,"",SUMIFS(BASE!$N:$N,BASE!$A:$A,PRODUTIVIDADE!GG$3,BASE!$G:$G,PRODUTIVIDADE!$B22)))</f>
        <v>0</v>
      </c>
      <c r="GI22" s="28">
        <f>IF($B22="","",IF(COUNTIF(BASE!$A:$A,PRODUTIVIDADE!GG$3)=0,"",SUMIFS(BASE!$P:$P,BASE!$A:$A,PRODUTIVIDADE!GG$3,BASE!$G:$G,PRODUTIVIDADE!$B22)))</f>
        <v>1.9675925925925928E-3</v>
      </c>
      <c r="GJ22" s="28">
        <f>IF($B22="","",IF(COUNTIF(BASE!$A:$A,PRODUTIVIDADE!GG$3)=0,"",SUMIFS(BASE!$O:$O,BASE!$A:$A,PRODUTIVIDADE!GG$3,BASE!$G:$G,PRODUTIVIDADE!$B22)))</f>
        <v>0</v>
      </c>
      <c r="GK22" s="32">
        <f t="shared" si="65"/>
        <v>0.13969907407407409</v>
      </c>
      <c r="GL22" s="32">
        <f t="shared" si="66"/>
        <v>0</v>
      </c>
      <c r="GM22" s="15">
        <f>IF($B22="","",IF(COUNTIF(BASE!$A:$A,PRODUTIVIDADE!GM$3)=0,"",SUMIFS(BASE!$M:$M,BASE!$A:$A,PRODUTIVIDADE!GM$3,BASE!$G:$G,PRODUTIVIDADE!$B22)))</f>
        <v>68</v>
      </c>
      <c r="GN22" s="15">
        <f>IF($B22="","",IF(COUNTIF(BASE!$A:$A,PRODUTIVIDADE!GM$3)=0,"",SUMIFS(BASE!$N:$N,BASE!$A:$A,PRODUTIVIDADE!GM$3,BASE!$G:$G,PRODUTIVIDADE!$B22)))</f>
        <v>0</v>
      </c>
      <c r="GO22" s="18">
        <f>IF($B22="","",IF(COUNTIF(BASE!$A:$A,PRODUTIVIDADE!GM$3)=0,"",SUMIFS(BASE!$P:$P,BASE!$A:$A,PRODUTIVIDADE!GM$3,BASE!$G:$G,PRODUTIVIDADE!$B22)))</f>
        <v>2.4305555555555556E-3</v>
      </c>
      <c r="GP22" s="18">
        <f>IF($B22="","",IF(COUNTIF(BASE!$A:$A,PRODUTIVIDADE!GM$3)=0,"",SUMIFS(BASE!$O:$O,BASE!$A:$A,PRODUTIVIDADE!GM$3,BASE!$G:$G,PRODUTIVIDADE!$B22)))</f>
        <v>0</v>
      </c>
      <c r="GQ22" s="32">
        <f t="shared" si="67"/>
        <v>0.16527777777777777</v>
      </c>
      <c r="GR22" s="32">
        <f t="shared" si="68"/>
        <v>0</v>
      </c>
    </row>
    <row r="23" spans="2:200" s="8" customFormat="1" hidden="1" x14ac:dyDescent="0.25">
      <c r="B23" s="50">
        <v>91156</v>
      </c>
      <c r="C23" s="16" t="str">
        <f>IF($B23="","",VLOOKUP($B23,EQUIPE!$B:$E,2,0))</f>
        <v xml:space="preserve">	MATHEUS VIECK DAS DORES </v>
      </c>
      <c r="D23" s="16" t="str">
        <f>IF($B23="","",VLOOKUP($B23,EQUIPE!$B:$F,5,0))</f>
        <v>ULTRAGAZ BO</v>
      </c>
      <c r="E23" s="18">
        <f>IF($B23="","",VLOOKUP($B23,EQUIPE!$B:$E,3,0))</f>
        <v>0.26388888888888884</v>
      </c>
      <c r="F23" s="16" t="str">
        <f>IF($B23="","",VLOOKUP($B23,EQUIPE!$B:$E,4,0))</f>
        <v>ADRIANA VERCOSA BARROS CEZANHOQUE</v>
      </c>
      <c r="H23" s="22">
        <f t="shared" si="0"/>
        <v>0</v>
      </c>
      <c r="I23" s="22">
        <f t="shared" si="0"/>
        <v>1986</v>
      </c>
      <c r="J23" s="18">
        <f t="shared" si="3"/>
        <v>0</v>
      </c>
      <c r="K23" s="18">
        <f t="shared" si="4"/>
        <v>9.160244395956885E-4</v>
      </c>
      <c r="L23" s="32">
        <f t="shared" si="5"/>
        <v>0</v>
      </c>
      <c r="M23" s="32">
        <f t="shared" si="6"/>
        <v>1.8192245370370375</v>
      </c>
      <c r="O23" s="15">
        <f>IF($B23="","",IF(COUNTIF(BASE!$A:$A,PRODUTIVIDADE!O$3)=0,"",SUMIFS(BASE!$M:$M,BASE!$A:$A,PRODUTIVIDADE!O$3,BASE!$G:$G,PRODUTIVIDADE!$B23)))</f>
        <v>0</v>
      </c>
      <c r="P23" s="15">
        <f>IF($B23="","",IF(COUNTIF(BASE!$A:$A,PRODUTIVIDADE!O$3)=0,"",SUMIFS(BASE!$N:$N,BASE!$A:$A,PRODUTIVIDADE!O$3,BASE!$G:$G,PRODUTIVIDADE!$B23)))</f>
        <v>0</v>
      </c>
      <c r="Q23" s="18">
        <f>IF($B23="","",IF(COUNTIF(BASE!$A:$A,PRODUTIVIDADE!O$3)=0,"",SUMIFS(BASE!$P:$P,BASE!$A:$A,PRODUTIVIDADE!O$3,BASE!$G:$G,PRODUTIVIDADE!$B23)))</f>
        <v>0</v>
      </c>
      <c r="R23" s="18">
        <f>IF($B23="","",IF(COUNTIF(BASE!$A:$A,PRODUTIVIDADE!O$3)=0,"",SUMIFS(BASE!$O:$O,BASE!$A:$A,PRODUTIVIDADE!O$3,BASE!$G:$G,PRODUTIVIDADE!$B23)))</f>
        <v>0</v>
      </c>
      <c r="S23" s="32">
        <f t="shared" si="7"/>
        <v>0</v>
      </c>
      <c r="T23" s="32">
        <f t="shared" si="8"/>
        <v>0</v>
      </c>
      <c r="U23" s="33">
        <f>IF($B23="","",IF(COUNTIF(BASE!$A:$A,PRODUTIVIDADE!U$3)=0,"",SUMIFS(BASE!$M:$M,BASE!$A:$A,PRODUTIVIDADE!U$3,BASE!$G:$G,PRODUTIVIDADE!$B23)))</f>
        <v>0</v>
      </c>
      <c r="V23" s="33">
        <f>IF($B23="","",IF(COUNTIF(BASE!$A:$A,PRODUTIVIDADE!U$3)=0,"",SUMIFS(BASE!$N:$N,BASE!$A:$A,PRODUTIVIDADE!U$3,BASE!$G:$G,PRODUTIVIDADE!$B23)))</f>
        <v>94</v>
      </c>
      <c r="W23" s="28">
        <f>IF($B23="","",IF(COUNTIF(BASE!$A:$A,PRODUTIVIDADE!U$3)=0,"",SUMIFS(BASE!$P:$P,BASE!$A:$A,PRODUTIVIDADE!U$3,BASE!$G:$G,PRODUTIVIDADE!$B23)))</f>
        <v>0</v>
      </c>
      <c r="X23" s="28">
        <f>IF($B23="","",IF(COUNTIF(BASE!$A:$A,PRODUTIVIDADE!U$3)=0,"",SUMIFS(BASE!$O:$O,BASE!$A:$A,PRODUTIVIDADE!U$3,BASE!$G:$G,PRODUTIVIDADE!$B23)))</f>
        <v>9.8379629629629642E-4</v>
      </c>
      <c r="Y23" s="32">
        <f t="shared" si="9"/>
        <v>0</v>
      </c>
      <c r="Z23" s="32">
        <f t="shared" si="10"/>
        <v>9.2476851851851866E-2</v>
      </c>
      <c r="AA23" s="15">
        <f>IF($B23="","",IF(COUNTIF(BASE!$A:$A,PRODUTIVIDADE!AA$3)=0,"",SUMIFS(BASE!$M:$M,BASE!$A:$A,PRODUTIVIDADE!AA$3,BASE!$G:$G,PRODUTIVIDADE!$B23)))</f>
        <v>0</v>
      </c>
      <c r="AB23" s="15">
        <f>IF($B23="","",IF(COUNTIF(BASE!$A:$A,PRODUTIVIDADE!AA$3)=0,"",SUMIFS(BASE!$N:$N,BASE!$A:$A,PRODUTIVIDADE!AA$3,BASE!$G:$G,PRODUTIVIDADE!$B23)))</f>
        <v>104</v>
      </c>
      <c r="AC23" s="18">
        <f>IF($B23="","",IF(COUNTIF(BASE!$A:$A,PRODUTIVIDADE!AA$3)=0,"",SUMIFS(BASE!$P:$P,BASE!$A:$A,PRODUTIVIDADE!AA$3,BASE!$G:$G,PRODUTIVIDADE!$B23)))</f>
        <v>0</v>
      </c>
      <c r="AD23" s="18">
        <f>IF($B23="","",IF(COUNTIF(BASE!$A:$A,PRODUTIVIDADE!AA$3)=0,"",SUMIFS(BASE!$O:$O,BASE!$A:$A,PRODUTIVIDADE!AA$3,BASE!$G:$G,PRODUTIVIDADE!$B23)))</f>
        <v>6.8287037037037025E-4</v>
      </c>
      <c r="AE23" s="32">
        <f t="shared" si="11"/>
        <v>0</v>
      </c>
      <c r="AF23" s="32">
        <f t="shared" si="12"/>
        <v>7.1018518518518509E-2</v>
      </c>
      <c r="AG23" s="33">
        <f>IF($B23="","",IF(COUNTIF(BASE!$A:$A,PRODUTIVIDADE!AG$3)=0,"",SUMIFS(BASE!$M:$M,BASE!$A:$A,PRODUTIVIDADE!AG$3,BASE!$G:$G,PRODUTIVIDADE!$B23)))</f>
        <v>0</v>
      </c>
      <c r="AH23" s="33">
        <f>IF($B23="","",IF(COUNTIF(BASE!$A:$A,PRODUTIVIDADE!AG$3)=0,"",SUMIFS(BASE!$N:$N,BASE!$A:$A,PRODUTIVIDADE!AG$3,BASE!$G:$G,PRODUTIVIDADE!$B23)))</f>
        <v>74</v>
      </c>
      <c r="AI23" s="28">
        <f>IF($B23="","",IF(COUNTIF(BASE!$A:$A,PRODUTIVIDADE!AG$3)=0,"",SUMIFS(BASE!$P:$P,BASE!$A:$A,PRODUTIVIDADE!AG$3,BASE!$G:$G,PRODUTIVIDADE!$B23)))</f>
        <v>0</v>
      </c>
      <c r="AJ23" s="28">
        <f>IF($B23="","",IF(COUNTIF(BASE!$A:$A,PRODUTIVIDADE!AG$3)=0,"",SUMIFS(BASE!$O:$O,BASE!$A:$A,PRODUTIVIDADE!AG$3,BASE!$G:$G,PRODUTIVIDADE!$B23)))</f>
        <v>8.9120370370370362E-4</v>
      </c>
      <c r="AK23" s="32">
        <f t="shared" si="13"/>
        <v>0</v>
      </c>
      <c r="AL23" s="32">
        <f t="shared" si="14"/>
        <v>6.5949074074074063E-2</v>
      </c>
      <c r="AM23" s="15">
        <f>IF($B23="","",IF(COUNTIF(BASE!$A:$A,PRODUTIVIDADE!AM$3)=0,"",SUMIFS(BASE!$M:$M,BASE!$A:$A,PRODUTIVIDADE!AM$3,BASE!$G:$G,PRODUTIVIDADE!$B23)))</f>
        <v>0</v>
      </c>
      <c r="AN23" s="15">
        <f>IF($B23="","",IF(COUNTIF(BASE!$A:$A,PRODUTIVIDADE!AM$3)=0,"",SUMIFS(BASE!$N:$N,BASE!$A:$A,PRODUTIVIDADE!AM$3,BASE!$G:$G,PRODUTIVIDADE!$B23)))</f>
        <v>92</v>
      </c>
      <c r="AO23" s="18">
        <f>IF($B23="","",IF(COUNTIF(BASE!$A:$A,PRODUTIVIDADE!AM$3)=0,"",SUMIFS(BASE!$P:$P,BASE!$A:$A,PRODUTIVIDADE!AM$3,BASE!$G:$G,PRODUTIVIDADE!$B23)))</f>
        <v>0</v>
      </c>
      <c r="AP23" s="18">
        <f>IF($B23="","",IF(COUNTIF(BASE!$A:$A,PRODUTIVIDADE!AM$3)=0,"",SUMIFS(BASE!$O:$O,BASE!$A:$A,PRODUTIVIDADE!AM$3,BASE!$G:$G,PRODUTIVIDADE!$B23)))</f>
        <v>1.0532407407407407E-3</v>
      </c>
      <c r="AQ23" s="32">
        <f t="shared" si="15"/>
        <v>0</v>
      </c>
      <c r="AR23" s="32">
        <f t="shared" si="16"/>
        <v>9.6898148148148136E-2</v>
      </c>
      <c r="AS23" s="33">
        <f>IF($B23="","",IF(COUNTIF(BASE!$A:$A,PRODUTIVIDADE!AS$3)=0,"",SUMIFS(BASE!$M:$M,BASE!$A:$A,PRODUTIVIDADE!AS$3,BASE!$G:$G,PRODUTIVIDADE!$B23)))</f>
        <v>0</v>
      </c>
      <c r="AT23" s="33">
        <f>IF($B23="","",IF(COUNTIF(BASE!$A:$A,PRODUTIVIDADE!AS$3)=0,"",SUMIFS(BASE!$N:$N,BASE!$A:$A,PRODUTIVIDADE!AS$3,BASE!$G:$G,PRODUTIVIDADE!$B23)))</f>
        <v>81</v>
      </c>
      <c r="AU23" s="28">
        <f>IF($B23="","",IF(COUNTIF(BASE!$A:$A,PRODUTIVIDADE!AS$3)=0,"",SUMIFS(BASE!$P:$P,BASE!$A:$A,PRODUTIVIDADE!AS$3,BASE!$G:$G,PRODUTIVIDADE!$B23)))</f>
        <v>0</v>
      </c>
      <c r="AV23" s="28">
        <f>IF($B23="","",IF(COUNTIF(BASE!$A:$A,PRODUTIVIDADE!AS$3)=0,"",SUMIFS(BASE!$O:$O,BASE!$A:$A,PRODUTIVIDADE!AS$3,BASE!$G:$G,PRODUTIVIDADE!$B23)))</f>
        <v>7.5231481481481471E-4</v>
      </c>
      <c r="AW23" s="32">
        <f t="shared" si="17"/>
        <v>0</v>
      </c>
      <c r="AX23" s="32">
        <f t="shared" si="18"/>
        <v>6.0937499999999992E-2</v>
      </c>
      <c r="AY23" s="15">
        <f>IF($B23="","",IF(COUNTIF(BASE!$A:$A,PRODUTIVIDADE!AY$3)=0,"",SUMIFS(BASE!$M:$M,BASE!$A:$A,PRODUTIVIDADE!AY$3,BASE!$G:$G,PRODUTIVIDADE!$B23)))</f>
        <v>0</v>
      </c>
      <c r="AZ23" s="15">
        <f>IF($B23="","",IF(COUNTIF(BASE!$A:$A,PRODUTIVIDADE!AY$3)=0,"",SUMIFS(BASE!$N:$N,BASE!$A:$A,PRODUTIVIDADE!AY$3,BASE!$G:$G,PRODUTIVIDADE!$B23)))</f>
        <v>0</v>
      </c>
      <c r="BA23" s="18">
        <f>IF($B23="","",IF(COUNTIF(BASE!$A:$A,PRODUTIVIDADE!AY$3)=0,"",SUMIFS(BASE!$P:$P,BASE!$A:$A,PRODUTIVIDADE!AY$3,BASE!$G:$G,PRODUTIVIDADE!$B23)))</f>
        <v>0</v>
      </c>
      <c r="BB23" s="18">
        <f>IF($B23="","",IF(COUNTIF(BASE!$A:$A,PRODUTIVIDADE!AY$3)=0,"",SUMIFS(BASE!$O:$O,BASE!$A:$A,PRODUTIVIDADE!AY$3,BASE!$G:$G,PRODUTIVIDADE!$B23)))</f>
        <v>0</v>
      </c>
      <c r="BC23" s="32">
        <f t="shared" si="19"/>
        <v>0</v>
      </c>
      <c r="BD23" s="32">
        <f t="shared" si="20"/>
        <v>0</v>
      </c>
      <c r="BE23" s="33">
        <f>IF($B23="","",IF(COUNTIF(BASE!$A:$A,PRODUTIVIDADE!BE$3)=0,"",SUMIFS(BASE!$M:$M,BASE!$A:$A,PRODUTIVIDADE!BE$3,BASE!$G:$G,PRODUTIVIDADE!$B23)))</f>
        <v>0</v>
      </c>
      <c r="BF23" s="33">
        <f>IF($B23="","",IF(COUNTIF(BASE!$A:$A,PRODUTIVIDADE!BE$3)=0,"",SUMIFS(BASE!$N:$N,BASE!$A:$A,PRODUTIVIDADE!BE$3,BASE!$G:$G,PRODUTIVIDADE!$B23)))</f>
        <v>93</v>
      </c>
      <c r="BG23" s="28">
        <f>IF($B23="","",IF(COUNTIF(BASE!$A:$A,PRODUTIVIDADE!BE$3)=0,"",SUMIFS(BASE!$P:$P,BASE!$A:$A,PRODUTIVIDADE!BE$3,BASE!$G:$G,PRODUTIVIDADE!$B23)))</f>
        <v>0</v>
      </c>
      <c r="BH23" s="28">
        <f>IF($B23="","",IF(COUNTIF(BASE!$A:$A,PRODUTIVIDADE!BE$3)=0,"",SUMIFS(BASE!$O:$O,BASE!$A:$A,PRODUTIVIDADE!BE$3,BASE!$G:$G,PRODUTIVIDADE!$B23)))</f>
        <v>7.9861111111111105E-4</v>
      </c>
      <c r="BI23" s="32">
        <f t="shared" si="21"/>
        <v>0</v>
      </c>
      <c r="BJ23" s="32">
        <f t="shared" si="22"/>
        <v>7.4270833333333328E-2</v>
      </c>
      <c r="BK23" s="15">
        <f>IF($B23="","",IF(COUNTIF(BASE!$A:$A,PRODUTIVIDADE!BK$3)=0,"",SUMIFS(BASE!$M:$M,BASE!$A:$A,PRODUTIVIDADE!BK$3,BASE!$G:$G,PRODUTIVIDADE!$B23)))</f>
        <v>0</v>
      </c>
      <c r="BL23" s="15">
        <f>IF($B23="","",IF(COUNTIF(BASE!$A:$A,PRODUTIVIDADE!BK$3)=0,"",SUMIFS(BASE!$N:$N,BASE!$A:$A,PRODUTIVIDADE!BK$3,BASE!$G:$G,PRODUTIVIDADE!$B23)))</f>
        <v>89</v>
      </c>
      <c r="BM23" s="18">
        <f>IF($B23="","",IF(COUNTIF(BASE!$A:$A,PRODUTIVIDADE!BK$3)=0,"",SUMIFS(BASE!$P:$P,BASE!$A:$A,PRODUTIVIDADE!BK$3,BASE!$G:$G,PRODUTIVIDADE!$B23)))</f>
        <v>0</v>
      </c>
      <c r="BN23" s="18">
        <f>IF($B23="","",IF(COUNTIF(BASE!$A:$A,PRODUTIVIDADE!BK$3)=0,"",SUMIFS(BASE!$O:$O,BASE!$A:$A,PRODUTIVIDADE!BK$3,BASE!$G:$G,PRODUTIVIDADE!$B23)))</f>
        <v>1.0532407407407407E-3</v>
      </c>
      <c r="BO23" s="32">
        <f t="shared" si="23"/>
        <v>0</v>
      </c>
      <c r="BP23" s="32">
        <f t="shared" si="24"/>
        <v>9.3738425925925919E-2</v>
      </c>
      <c r="BQ23" s="33">
        <f>IF($B23="","",IF(COUNTIF(BASE!$A:$A,PRODUTIVIDADE!BQ$3)=0,"",SUMIFS(BASE!$M:$M,BASE!$A:$A,PRODUTIVIDADE!BQ$3,BASE!$G:$G,PRODUTIVIDADE!$B23)))</f>
        <v>0</v>
      </c>
      <c r="BR23" s="33">
        <f>IF($B23="","",IF(COUNTIF(BASE!$A:$A,PRODUTIVIDADE!BQ$3)=0,"",SUMIFS(BASE!$N:$N,BASE!$A:$A,PRODUTIVIDADE!BQ$3,BASE!$G:$G,PRODUTIVIDADE!$B23)))</f>
        <v>87</v>
      </c>
      <c r="BS23" s="28">
        <f>IF($B23="","",IF(COUNTIF(BASE!$A:$A,PRODUTIVIDADE!BQ$3)=0,"",SUMIFS(BASE!$P:$P,BASE!$A:$A,PRODUTIVIDADE!BQ$3,BASE!$G:$G,PRODUTIVIDADE!$B23)))</f>
        <v>0</v>
      </c>
      <c r="BT23" s="28">
        <f>IF($B23="","",IF(COUNTIF(BASE!$A:$A,PRODUTIVIDADE!BQ$3)=0,"",SUMIFS(BASE!$O:$O,BASE!$A:$A,PRODUTIVIDADE!BQ$3,BASE!$G:$G,PRODUTIVIDADE!$B23)))</f>
        <v>9.7222222222222209E-4</v>
      </c>
      <c r="BU23" s="32">
        <f t="shared" si="25"/>
        <v>0</v>
      </c>
      <c r="BV23" s="32">
        <f t="shared" si="26"/>
        <v>8.4583333333333316E-2</v>
      </c>
      <c r="BW23" s="15">
        <f>IF($B23="","",IF(COUNTIF(BASE!$A:$A,PRODUTIVIDADE!BW$3)=0,"",SUMIFS(BASE!$M:$M,BASE!$A:$A,PRODUTIVIDADE!BW$3,BASE!$G:$G,PRODUTIVIDADE!$B23)))</f>
        <v>0</v>
      </c>
      <c r="BX23" s="15">
        <f>IF($B23="","",IF(COUNTIF(BASE!$A:$A,PRODUTIVIDADE!BW$3)=0,"",SUMIFS(BASE!$N:$N,BASE!$A:$A,PRODUTIVIDADE!BW$3,BASE!$G:$G,PRODUTIVIDADE!$B23)))</f>
        <v>102</v>
      </c>
      <c r="BY23" s="18">
        <f>IF($B23="","",IF(COUNTIF(BASE!$A:$A,PRODUTIVIDADE!BW$3)=0,"",SUMIFS(BASE!$P:$P,BASE!$A:$A,PRODUTIVIDADE!BW$3,BASE!$G:$G,PRODUTIVIDADE!$B23)))</f>
        <v>0</v>
      </c>
      <c r="BZ23" s="18">
        <f>IF($B23="","",IF(COUNTIF(BASE!$A:$A,PRODUTIVIDADE!BW$3)=0,"",SUMIFS(BASE!$O:$O,BASE!$A:$A,PRODUTIVIDADE!BW$3,BASE!$G:$G,PRODUTIVIDADE!$B23)))</f>
        <v>8.564814814814815E-4</v>
      </c>
      <c r="CA23" s="32">
        <f t="shared" si="27"/>
        <v>0</v>
      </c>
      <c r="CB23" s="32">
        <f t="shared" si="28"/>
        <v>8.7361111111111112E-2</v>
      </c>
      <c r="CC23" s="33">
        <f>IF($B23="","",IF(COUNTIF(BASE!$A:$A,PRODUTIVIDADE!CC$3)=0,"",SUMIFS(BASE!$M:$M,BASE!$A:$A,PRODUTIVIDADE!CC$3,BASE!$G:$G,PRODUTIVIDADE!$B23)))</f>
        <v>0</v>
      </c>
      <c r="CD23" s="33">
        <f>IF($B23="","",IF(COUNTIF(BASE!$A:$A,PRODUTIVIDADE!CC$3)=0,"",SUMIFS(BASE!$N:$N,BASE!$A:$A,PRODUTIVIDADE!CC$3,BASE!$G:$G,PRODUTIVIDADE!$B23)))</f>
        <v>40</v>
      </c>
      <c r="CE23" s="28">
        <f>IF($B23="","",IF(COUNTIF(BASE!$A:$A,PRODUTIVIDADE!CC$3)=0,"",SUMIFS(BASE!$P:$P,BASE!$A:$A,PRODUTIVIDADE!CC$3,BASE!$G:$G,PRODUTIVIDADE!$B23)))</f>
        <v>0</v>
      </c>
      <c r="CF23" s="28">
        <f>IF($B23="","",IF(COUNTIF(BASE!$A:$A,PRODUTIVIDADE!CC$3)=0,"",SUMIFS(BASE!$O:$O,BASE!$A:$A,PRODUTIVIDADE!CC$3,BASE!$G:$G,PRODUTIVIDADE!$B23)))</f>
        <v>1.5740740740740741E-3</v>
      </c>
      <c r="CG23" s="32">
        <f t="shared" si="29"/>
        <v>0</v>
      </c>
      <c r="CH23" s="32">
        <f t="shared" si="30"/>
        <v>6.2962962962962971E-2</v>
      </c>
      <c r="CI23" s="15">
        <f>IF($B23="","",IF(COUNTIF(BASE!$A:$A,PRODUTIVIDADE!CI$3)=0,"",SUMIFS(BASE!$M:$M,BASE!$A:$A,PRODUTIVIDADE!CI$3,BASE!$G:$G,PRODUTIVIDADE!$B23)))</f>
        <v>0</v>
      </c>
      <c r="CJ23" s="15">
        <f>IF($B23="","",IF(COUNTIF(BASE!$A:$A,PRODUTIVIDADE!CI$3)=0,"",SUMIFS(BASE!$N:$N,BASE!$A:$A,PRODUTIVIDADE!CI$3,BASE!$G:$G,PRODUTIVIDADE!$B23)))</f>
        <v>72</v>
      </c>
      <c r="CK23" s="18">
        <f>IF($B23="","",IF(COUNTIF(BASE!$A:$A,PRODUTIVIDADE!CI$3)=0,"",SUMIFS(BASE!$P:$P,BASE!$A:$A,PRODUTIVIDADE!CI$3,BASE!$G:$G,PRODUTIVIDADE!$B23)))</f>
        <v>0</v>
      </c>
      <c r="CL23" s="18">
        <f>IF($B23="","",IF(COUNTIF(BASE!$A:$A,PRODUTIVIDADE!CI$3)=0,"",SUMIFS(BASE!$O:$O,BASE!$A:$A,PRODUTIVIDADE!CI$3,BASE!$G:$G,PRODUTIVIDADE!$B23)))</f>
        <v>8.7962962962962962E-4</v>
      </c>
      <c r="CM23" s="32">
        <f t="shared" si="31"/>
        <v>0</v>
      </c>
      <c r="CN23" s="32">
        <f t="shared" si="32"/>
        <v>6.3333333333333339E-2</v>
      </c>
      <c r="CO23" s="33">
        <f>IF($B23="","",IF(COUNTIF(BASE!$A:$A,PRODUTIVIDADE!CO$3)=0,"",SUMIFS(BASE!$M:$M,BASE!$A:$A,PRODUTIVIDADE!CO$3,BASE!$G:$G,PRODUTIVIDADE!$B23)))</f>
        <v>0</v>
      </c>
      <c r="CP23" s="33">
        <f>IF($B23="","",IF(COUNTIF(BASE!$A:$A,PRODUTIVIDADE!CO$3)=0,"",SUMIFS(BASE!$N:$N,BASE!$A:$A,PRODUTIVIDADE!CO$3,BASE!$G:$G,PRODUTIVIDADE!$B23)))</f>
        <v>0</v>
      </c>
      <c r="CQ23" s="28">
        <f>IF($B23="","",IF(COUNTIF(BASE!$A:$A,PRODUTIVIDADE!CO$3)=0,"",SUMIFS(BASE!$P:$P,BASE!$A:$A,PRODUTIVIDADE!CO$3,BASE!$G:$G,PRODUTIVIDADE!$B23)))</f>
        <v>0</v>
      </c>
      <c r="CR23" s="28">
        <f>IF($B23="","",IF(COUNTIF(BASE!$A:$A,PRODUTIVIDADE!CO$3)=0,"",SUMIFS(BASE!$O:$O,BASE!$A:$A,PRODUTIVIDADE!CO$3,BASE!$G:$G,PRODUTIVIDADE!$B23)))</f>
        <v>0</v>
      </c>
      <c r="CS23" s="32">
        <f t="shared" si="33"/>
        <v>0</v>
      </c>
      <c r="CT23" s="32">
        <f t="shared" si="34"/>
        <v>0</v>
      </c>
      <c r="CU23" s="15">
        <f>IF($B23="","",IF(COUNTIF(BASE!$A:$A,PRODUTIVIDADE!CU$3)=0,"",SUMIFS(BASE!$M:$M,BASE!$A:$A,PRODUTIVIDADE!CU$3,BASE!$G:$G,PRODUTIVIDADE!$B23)))</f>
        <v>0</v>
      </c>
      <c r="CV23" s="15">
        <f>IF($B23="","",IF(COUNTIF(BASE!$A:$A,PRODUTIVIDADE!CU$3)=0,"",SUMIFS(BASE!$N:$N,BASE!$A:$A,PRODUTIVIDADE!CU$3,BASE!$G:$G,PRODUTIVIDADE!$B23)))</f>
        <v>89</v>
      </c>
      <c r="CW23" s="18">
        <f>IF($B23="","",IF(COUNTIF(BASE!$A:$A,PRODUTIVIDADE!CU$3)=0,"",SUMIFS(BASE!$P:$P,BASE!$A:$A,PRODUTIVIDADE!CU$3,BASE!$G:$G,PRODUTIVIDADE!$B23)))</f>
        <v>0</v>
      </c>
      <c r="CX23" s="18">
        <f>IF($B23="","",IF(COUNTIF(BASE!$A:$A,PRODUTIVIDADE!CU$3)=0,"",SUMIFS(BASE!$O:$O,BASE!$A:$A,PRODUTIVIDADE!CU$3,BASE!$G:$G,PRODUTIVIDADE!$B23)))</f>
        <v>8.2175925925925917E-4</v>
      </c>
      <c r="CY23" s="32">
        <f t="shared" si="35"/>
        <v>0</v>
      </c>
      <c r="CZ23" s="32">
        <f t="shared" si="36"/>
        <v>7.3136574074074062E-2</v>
      </c>
      <c r="DA23" s="33">
        <f>IF($B23="","",IF(COUNTIF(BASE!$A:$A,PRODUTIVIDADE!DA$3)=0,"",SUMIFS(BASE!$M:$M,BASE!$A:$A,PRODUTIVIDADE!DA$3,BASE!$G:$G,PRODUTIVIDADE!$B23)))</f>
        <v>0</v>
      </c>
      <c r="DB23" s="33">
        <f>IF($B23="","",IF(COUNTIF(BASE!$A:$A,PRODUTIVIDADE!DA$3)=0,"",SUMIFS(BASE!$N:$N,BASE!$A:$A,PRODUTIVIDADE!DA$3,BASE!$G:$G,PRODUTIVIDADE!$B23)))</f>
        <v>62</v>
      </c>
      <c r="DC23" s="28">
        <f>IF($B23="","",IF(COUNTIF(BASE!$A:$A,PRODUTIVIDADE!DA$3)=0,"",SUMIFS(BASE!$P:$P,BASE!$A:$A,PRODUTIVIDADE!DA$3,BASE!$G:$G,PRODUTIVIDADE!$B23)))</f>
        <v>0</v>
      </c>
      <c r="DD23" s="28">
        <f>IF($B23="","",IF(COUNTIF(BASE!$A:$A,PRODUTIVIDADE!DA$3)=0,"",SUMIFS(BASE!$O:$O,BASE!$A:$A,PRODUTIVIDADE!DA$3,BASE!$G:$G,PRODUTIVIDADE!$B23)))</f>
        <v>9.8379629629629642E-4</v>
      </c>
      <c r="DE23" s="32">
        <f t="shared" si="37"/>
        <v>0</v>
      </c>
      <c r="DF23" s="32">
        <f t="shared" si="38"/>
        <v>6.099537037037038E-2</v>
      </c>
      <c r="DG23" s="15">
        <f>IF($B23="","",IF(COUNTIF(BASE!$A:$A,PRODUTIVIDADE!DG$3)=0,"",SUMIFS(BASE!$M:$M,BASE!$A:$A,PRODUTIVIDADE!DG$3,BASE!$G:$G,PRODUTIVIDADE!$B23)))</f>
        <v>0</v>
      </c>
      <c r="DH23" s="15">
        <f>IF($B23="","",IF(COUNTIF(BASE!$A:$A,PRODUTIVIDADE!DG$3)=0,"",SUMIFS(BASE!$N:$N,BASE!$A:$A,PRODUTIVIDADE!DG$3,BASE!$G:$G,PRODUTIVIDADE!$B23)))</f>
        <v>82</v>
      </c>
      <c r="DI23" s="18">
        <f>IF($B23="","",IF(COUNTIF(BASE!$A:$A,PRODUTIVIDADE!DG$3)=0,"",SUMIFS(BASE!$P:$P,BASE!$A:$A,PRODUTIVIDADE!DG$3,BASE!$G:$G,PRODUTIVIDADE!$B23)))</f>
        <v>0</v>
      </c>
      <c r="DJ23" s="18">
        <f>IF($B23="","",IF(COUNTIF(BASE!$A:$A,PRODUTIVIDADE!DG$3)=0,"",SUMIFS(BASE!$O:$O,BASE!$A:$A,PRODUTIVIDADE!DG$3,BASE!$G:$G,PRODUTIVIDADE!$B23)))</f>
        <v>8.6805555555555551E-4</v>
      </c>
      <c r="DK23" s="32">
        <f t="shared" si="39"/>
        <v>0</v>
      </c>
      <c r="DL23" s="32">
        <f t="shared" si="40"/>
        <v>7.1180555555555552E-2</v>
      </c>
      <c r="DM23" s="33">
        <f>IF($B23="","",IF(COUNTIF(BASE!$A:$A,PRODUTIVIDADE!DM$3)=0,"",SUMIFS(BASE!$M:$M,BASE!$A:$A,PRODUTIVIDADE!DM$3,BASE!$G:$G,PRODUTIVIDADE!$B23)))</f>
        <v>0</v>
      </c>
      <c r="DN23" s="33">
        <f>IF($B23="","",IF(COUNTIF(BASE!$A:$A,PRODUTIVIDADE!DM$3)=0,"",SUMIFS(BASE!$N:$N,BASE!$A:$A,PRODUTIVIDADE!DM$3,BASE!$G:$G,PRODUTIVIDADE!$B23)))</f>
        <v>74</v>
      </c>
      <c r="DO23" s="28">
        <f>IF($B23="","",IF(COUNTIF(BASE!$A:$A,PRODUTIVIDADE!DM$3)=0,"",SUMIFS(BASE!$P:$P,BASE!$A:$A,PRODUTIVIDADE!DM$3,BASE!$G:$G,PRODUTIVIDADE!$B23)))</f>
        <v>0</v>
      </c>
      <c r="DP23" s="28">
        <f>IF($B23="","",IF(COUNTIF(BASE!$A:$A,PRODUTIVIDADE!DM$3)=0,"",SUMIFS(BASE!$O:$O,BASE!$A:$A,PRODUTIVIDADE!DM$3,BASE!$G:$G,PRODUTIVIDADE!$B23)))</f>
        <v>6.9444444444444447E-4</v>
      </c>
      <c r="DQ23" s="32">
        <f t="shared" si="41"/>
        <v>0</v>
      </c>
      <c r="DR23" s="32">
        <f t="shared" si="42"/>
        <v>5.1388888888888894E-2</v>
      </c>
      <c r="DS23" s="15">
        <f>IF($B23="","",IF(COUNTIF(BASE!$A:$A,PRODUTIVIDADE!DS$3)=0,"",SUMIFS(BASE!$M:$M,BASE!$A:$A,PRODUTIVIDADE!DS$3,BASE!$G:$G,PRODUTIVIDADE!$B23)))</f>
        <v>0</v>
      </c>
      <c r="DT23" s="15">
        <f>IF($B23="","",IF(COUNTIF(BASE!$A:$A,PRODUTIVIDADE!DS$3)=0,"",SUMIFS(BASE!$N:$N,BASE!$A:$A,PRODUTIVIDADE!DS$3,BASE!$G:$G,PRODUTIVIDADE!$B23)))</f>
        <v>70</v>
      </c>
      <c r="DU23" s="18">
        <f>IF($B23="","",IF(COUNTIF(BASE!$A:$A,PRODUTIVIDADE!DS$3)=0,"",SUMIFS(BASE!$P:$P,BASE!$A:$A,PRODUTIVIDADE!DS$3,BASE!$G:$G,PRODUTIVIDADE!$B23)))</f>
        <v>0</v>
      </c>
      <c r="DV23" s="18">
        <f>IF($B23="","",IF(COUNTIF(BASE!$A:$A,PRODUTIVIDADE!DS$3)=0,"",SUMIFS(BASE!$O:$O,BASE!$A:$A,PRODUTIVIDADE!DS$3,BASE!$G:$G,PRODUTIVIDADE!$B23)))</f>
        <v>8.3333333333333339E-4</v>
      </c>
      <c r="DW23" s="32">
        <f t="shared" si="43"/>
        <v>0</v>
      </c>
      <c r="DX23" s="32">
        <f t="shared" si="44"/>
        <v>5.8333333333333334E-2</v>
      </c>
      <c r="DY23" s="33">
        <f>IF($B23="","",IF(COUNTIF(BASE!$A:$A,PRODUTIVIDADE!DY$3)=0,"",SUMIFS(BASE!$M:$M,BASE!$A:$A,PRODUTIVIDADE!DY$3,BASE!$G:$G,PRODUTIVIDADE!$B23)))</f>
        <v>0</v>
      </c>
      <c r="DZ23" s="33">
        <f>IF($B23="","",IF(COUNTIF(BASE!$A:$A,PRODUTIVIDADE!DY$3)=0,"",SUMIFS(BASE!$N:$N,BASE!$A:$A,PRODUTIVIDADE!DY$3,BASE!$G:$G,PRODUTIVIDADE!$B23)))</f>
        <v>64</v>
      </c>
      <c r="EA23" s="28">
        <f>IF($B23="","",IF(COUNTIF(BASE!$A:$A,PRODUTIVIDADE!DY$3)=0,"",SUMIFS(BASE!$P:$P,BASE!$A:$A,PRODUTIVIDADE!DY$3,BASE!$G:$G,PRODUTIVIDADE!$B23)))</f>
        <v>0</v>
      </c>
      <c r="EB23" s="28">
        <f>IF($B23="","",IF(COUNTIF(BASE!$A:$A,PRODUTIVIDADE!DY$3)=0,"",SUMIFS(BASE!$O:$O,BASE!$A:$A,PRODUTIVIDADE!DY$3,BASE!$G:$G,PRODUTIVIDADE!$B23)))</f>
        <v>8.564814814814815E-4</v>
      </c>
      <c r="EC23" s="32">
        <f t="shared" si="45"/>
        <v>0</v>
      </c>
      <c r="ED23" s="32">
        <f t="shared" si="46"/>
        <v>5.4814814814814816E-2</v>
      </c>
      <c r="EE23" s="15">
        <f>IF($B23="","",IF(COUNTIF(BASE!$A:$A,PRODUTIVIDADE!EE$3)=0,"",SUMIFS(BASE!$M:$M,BASE!$A:$A,PRODUTIVIDADE!EE$3,BASE!$G:$G,PRODUTIVIDADE!$B23)))</f>
        <v>0</v>
      </c>
      <c r="EF23" s="15">
        <f>IF($B23="","",IF(COUNTIF(BASE!$A:$A,PRODUTIVIDADE!EE$3)=0,"",SUMIFS(BASE!$N:$N,BASE!$A:$A,PRODUTIVIDADE!EE$3,BASE!$G:$G,PRODUTIVIDADE!$B23)))</f>
        <v>0</v>
      </c>
      <c r="EG23" s="18">
        <f>IF($B23="","",IF(COUNTIF(BASE!$A:$A,PRODUTIVIDADE!EE$3)=0,"",SUMIFS(BASE!$P:$P,BASE!$A:$A,PRODUTIVIDADE!EE$3,BASE!$G:$G,PRODUTIVIDADE!$B23)))</f>
        <v>0</v>
      </c>
      <c r="EH23" s="18">
        <f>IF($B23="","",IF(COUNTIF(BASE!$A:$A,PRODUTIVIDADE!EE$3)=0,"",SUMIFS(BASE!$O:$O,BASE!$A:$A,PRODUTIVIDADE!EE$3,BASE!$G:$G,PRODUTIVIDADE!$B23)))</f>
        <v>0</v>
      </c>
      <c r="EI23" s="32">
        <f t="shared" si="47"/>
        <v>0</v>
      </c>
      <c r="EJ23" s="32">
        <f t="shared" si="48"/>
        <v>0</v>
      </c>
      <c r="EK23" s="33">
        <f>IF($B23="","",IF(COUNTIF(BASE!$A:$A,PRODUTIVIDADE!EK$3)=0,"",SUMIFS(BASE!$M:$M,BASE!$A:$A,PRODUTIVIDADE!EK$3,BASE!$G:$G,PRODUTIVIDADE!$B23)))</f>
        <v>0</v>
      </c>
      <c r="EL23" s="33">
        <f>IF($B23="","",IF(COUNTIF(BASE!$A:$A,PRODUTIVIDADE!EK$3)=0,"",SUMIFS(BASE!$N:$N,BASE!$A:$A,PRODUTIVIDADE!EK$3,BASE!$G:$G,PRODUTIVIDADE!$B23)))</f>
        <v>90</v>
      </c>
      <c r="EM23" s="28">
        <f>IF($B23="","",IF(COUNTIF(BASE!$A:$A,PRODUTIVIDADE!EK$3)=0,"",SUMIFS(BASE!$P:$P,BASE!$A:$A,PRODUTIVIDADE!EK$3,BASE!$G:$G,PRODUTIVIDADE!$B23)))</f>
        <v>0</v>
      </c>
      <c r="EN23" s="28">
        <f>IF($B23="","",IF(COUNTIF(BASE!$A:$A,PRODUTIVIDADE!EK$3)=0,"",SUMIFS(BASE!$O:$O,BASE!$A:$A,PRODUTIVIDADE!EK$3,BASE!$G:$G,PRODUTIVIDADE!$B23)))</f>
        <v>8.3333333333333339E-4</v>
      </c>
      <c r="EO23" s="32">
        <f t="shared" si="49"/>
        <v>0</v>
      </c>
      <c r="EP23" s="32">
        <f t="shared" si="50"/>
        <v>7.5000000000000011E-2</v>
      </c>
      <c r="EQ23" s="15">
        <f>IF($B23="","",IF(COUNTIF(BASE!$A:$A,PRODUTIVIDADE!EQ$3)=0,"",SUMIFS(BASE!$M:$M,BASE!$A:$A,PRODUTIVIDADE!EQ$3,BASE!$G:$G,PRODUTIVIDADE!$B23)))</f>
        <v>0</v>
      </c>
      <c r="ER23" s="15">
        <f>IF($B23="","",IF(COUNTIF(BASE!$A:$A,PRODUTIVIDADE!EQ$3)=0,"",SUMIFS(BASE!$N:$N,BASE!$A:$A,PRODUTIVIDADE!EQ$3,BASE!$G:$G,PRODUTIVIDADE!$B23)))</f>
        <v>54</v>
      </c>
      <c r="ES23" s="18">
        <f>IF($B23="","",IF(COUNTIF(BASE!$A:$A,PRODUTIVIDADE!EQ$3)=0,"",SUMIFS(BASE!$P:$P,BASE!$A:$A,PRODUTIVIDADE!EQ$3,BASE!$G:$G,PRODUTIVIDADE!$B23)))</f>
        <v>0</v>
      </c>
      <c r="ET23" s="18">
        <f>IF($B23="","",IF(COUNTIF(BASE!$A:$A,PRODUTIVIDADE!EQ$3)=0,"",SUMIFS(BASE!$O:$O,BASE!$A:$A,PRODUTIVIDADE!EQ$3,BASE!$G:$G,PRODUTIVIDADE!$B23)))</f>
        <v>1.0763888888888889E-3</v>
      </c>
      <c r="EU23" s="32">
        <f t="shared" si="51"/>
        <v>0</v>
      </c>
      <c r="EV23" s="32">
        <f t="shared" si="52"/>
        <v>5.8124999999999996E-2</v>
      </c>
      <c r="EW23" s="33">
        <f>IF($B23="","",IF(COUNTIF(BASE!$A:$A,PRODUTIVIDADE!EW$3)=0,"",SUMIFS(BASE!$M:$M,BASE!$A:$A,PRODUTIVIDADE!EW$3,BASE!$G:$G,PRODUTIVIDADE!$B23)))</f>
        <v>0</v>
      </c>
      <c r="EX23" s="33">
        <f>IF($B23="","",IF(COUNTIF(BASE!$A:$A,PRODUTIVIDADE!EW$3)=0,"",SUMIFS(BASE!$N:$N,BASE!$A:$A,PRODUTIVIDADE!EW$3,BASE!$G:$G,PRODUTIVIDADE!$B23)))</f>
        <v>66</v>
      </c>
      <c r="EY23" s="28">
        <f>IF($B23="","",IF(COUNTIF(BASE!$A:$A,PRODUTIVIDADE!EW$3)=0,"",SUMIFS(BASE!$P:$P,BASE!$A:$A,PRODUTIVIDADE!EW$3,BASE!$G:$G,PRODUTIVIDADE!$B23)))</f>
        <v>0</v>
      </c>
      <c r="EZ23" s="28">
        <f>IF($B23="","",IF(COUNTIF(BASE!$A:$A,PRODUTIVIDADE!EW$3)=0,"",SUMIFS(BASE!$O:$O,BASE!$A:$A,PRODUTIVIDADE!EW$3,BASE!$G:$G,PRODUTIVIDADE!$B23)))</f>
        <v>8.1018518518518516E-4</v>
      </c>
      <c r="FA23" s="32">
        <f t="shared" si="53"/>
        <v>0</v>
      </c>
      <c r="FB23" s="32">
        <f t="shared" si="54"/>
        <v>5.347222222222222E-2</v>
      </c>
      <c r="FC23" s="15">
        <f>IF($B23="","",IF(COUNTIF(BASE!$A:$A,PRODUTIVIDADE!FC$3)=0,"",SUMIFS(BASE!$M:$M,BASE!$A:$A,PRODUTIVIDADE!FC$3,BASE!$G:$G,PRODUTIVIDADE!$B23)))</f>
        <v>0</v>
      </c>
      <c r="FD23" s="15">
        <f>IF($B23="","",IF(COUNTIF(BASE!$A:$A,PRODUTIVIDADE!FC$3)=0,"",SUMIFS(BASE!$N:$N,BASE!$A:$A,PRODUTIVIDADE!FC$3,BASE!$G:$G,PRODUTIVIDADE!$B23)))</f>
        <v>62</v>
      </c>
      <c r="FE23" s="18">
        <f>IF($B23="","",IF(COUNTIF(BASE!$A:$A,PRODUTIVIDADE!FC$3)=0,"",SUMIFS(BASE!$P:$P,BASE!$A:$A,PRODUTIVIDADE!FC$3,BASE!$G:$G,PRODUTIVIDADE!$B23)))</f>
        <v>0</v>
      </c>
      <c r="FF23" s="18">
        <f>IF($B23="","",IF(COUNTIF(BASE!$A:$A,PRODUTIVIDADE!FC$3)=0,"",SUMIFS(BASE!$O:$O,BASE!$A:$A,PRODUTIVIDADE!FC$3,BASE!$G:$G,PRODUTIVIDADE!$B23)))</f>
        <v>1.0416666666666667E-3</v>
      </c>
      <c r="FG23" s="32">
        <f t="shared" si="55"/>
        <v>0</v>
      </c>
      <c r="FH23" s="32">
        <f t="shared" si="56"/>
        <v>6.4583333333333326E-2</v>
      </c>
      <c r="FI23" s="33">
        <f>IF($B23="","",IF(COUNTIF(BASE!$A:$A,PRODUTIVIDADE!FI$3)=0,"",SUMIFS(BASE!$M:$M,BASE!$A:$A,PRODUTIVIDADE!FI$3,BASE!$G:$G,PRODUTIVIDADE!$B23)))</f>
        <v>0</v>
      </c>
      <c r="FJ23" s="33">
        <f>IF($B23="","",IF(COUNTIF(BASE!$A:$A,PRODUTIVIDADE!FI$3)=0,"",SUMIFS(BASE!$N:$N,BASE!$A:$A,PRODUTIVIDADE!FI$3,BASE!$G:$G,PRODUTIVIDADE!$B23)))</f>
        <v>69</v>
      </c>
      <c r="FK23" s="28">
        <f>IF($B23="","",IF(COUNTIF(BASE!$A:$A,PRODUTIVIDADE!FI$3)=0,"",SUMIFS(BASE!$P:$P,BASE!$A:$A,PRODUTIVIDADE!FI$3,BASE!$G:$G,PRODUTIVIDADE!$B23)))</f>
        <v>0</v>
      </c>
      <c r="FL23" s="28">
        <f>IF($B23="","",IF(COUNTIF(BASE!$A:$A,PRODUTIVIDADE!FI$3)=0,"",SUMIFS(BASE!$O:$O,BASE!$A:$A,PRODUTIVIDADE!FI$3,BASE!$G:$G,PRODUTIVIDADE!$B23)))</f>
        <v>9.2592592592592585E-4</v>
      </c>
      <c r="FM23" s="32">
        <f t="shared" si="57"/>
        <v>0</v>
      </c>
      <c r="FN23" s="32">
        <f t="shared" si="58"/>
        <v>6.3888888888888884E-2</v>
      </c>
      <c r="FO23" s="15">
        <f>IF($B23="","",IF(COUNTIF(BASE!$A:$A,PRODUTIVIDADE!FO$3)=0,"",SUMIFS(BASE!$M:$M,BASE!$A:$A,PRODUTIVIDADE!FO$3,BASE!$G:$G,PRODUTIVIDADE!$B23)))</f>
        <v>0</v>
      </c>
      <c r="FP23" s="15">
        <f>IF($B23="","",IF(COUNTIF(BASE!$A:$A,PRODUTIVIDADE!FO$3)=0,"",SUMIFS(BASE!$N:$N,BASE!$A:$A,PRODUTIVIDADE!FO$3,BASE!$G:$G,PRODUTIVIDADE!$B23)))</f>
        <v>66</v>
      </c>
      <c r="FQ23" s="18">
        <f>IF($B23="","",IF(COUNTIF(BASE!$A:$A,PRODUTIVIDADE!FO$3)=0,"",SUMIFS(BASE!$P:$P,BASE!$A:$A,PRODUTIVIDADE!FO$3,BASE!$G:$G,PRODUTIVIDADE!$B23)))</f>
        <v>0</v>
      </c>
      <c r="FR23" s="18">
        <f>IF($B23="","",IF(COUNTIF(BASE!$A:$A,PRODUTIVIDADE!FO$3)=0,"",SUMIFS(BASE!$O:$O,BASE!$A:$A,PRODUTIVIDADE!FO$3,BASE!$G:$G,PRODUTIVIDADE!$B23)))</f>
        <v>1.2152777777777778E-3</v>
      </c>
      <c r="FS23" s="32">
        <f t="shared" si="59"/>
        <v>0</v>
      </c>
      <c r="FT23" s="32">
        <f t="shared" si="60"/>
        <v>8.020833333333334E-2</v>
      </c>
      <c r="FU23" s="33">
        <f>IF($B23="","",IF(COUNTIF(BASE!$A:$A,PRODUTIVIDADE!FU$3)=0,"",SUMIFS(BASE!$M:$M,BASE!$A:$A,PRODUTIVIDADE!FU$3,BASE!$G:$G,PRODUTIVIDADE!$B23)))</f>
        <v>0</v>
      </c>
      <c r="FV23" s="33">
        <f>IF($B23="","",IF(COUNTIF(BASE!$A:$A,PRODUTIVIDADE!FU$3)=0,"",SUMIFS(BASE!$N:$N,BASE!$A:$A,PRODUTIVIDADE!FU$3,BASE!$G:$G,PRODUTIVIDADE!$B23)))</f>
        <v>0</v>
      </c>
      <c r="FW23" s="28">
        <f>IF($B23="","",IF(COUNTIF(BASE!$A:$A,PRODUTIVIDADE!FU$3)=0,"",SUMIFS(BASE!$P:$P,BASE!$A:$A,PRODUTIVIDADE!FU$3,BASE!$G:$G,PRODUTIVIDADE!$B23)))</f>
        <v>0</v>
      </c>
      <c r="FX23" s="28">
        <f>IF($B23="","",IF(COUNTIF(BASE!$A:$A,PRODUTIVIDADE!FU$3)=0,"",SUMIFS(BASE!$O:$O,BASE!$A:$A,PRODUTIVIDADE!FU$3,BASE!$G:$G,PRODUTIVIDADE!$B23)))</f>
        <v>0</v>
      </c>
      <c r="FY23" s="32">
        <f t="shared" si="61"/>
        <v>0</v>
      </c>
      <c r="FZ23" s="32">
        <f t="shared" si="62"/>
        <v>0</v>
      </c>
      <c r="GA23" s="15">
        <f>IF($B23="","",IF(COUNTIF(BASE!$A:$A,PRODUTIVIDADE!GA$3)=0,"",SUMIFS(BASE!$M:$M,BASE!$A:$A,PRODUTIVIDADE!GA$3,BASE!$G:$G,PRODUTIVIDADE!$B23)))</f>
        <v>0</v>
      </c>
      <c r="GB23" s="15">
        <f>IF($B23="","",IF(COUNTIF(BASE!$A:$A,PRODUTIVIDADE!GA$3)=0,"",SUMIFS(BASE!$N:$N,BASE!$A:$A,PRODUTIVIDADE!GA$3,BASE!$G:$G,PRODUTIVIDADE!$B23)))</f>
        <v>70</v>
      </c>
      <c r="GC23" s="18">
        <f>IF($B23="","",IF(COUNTIF(BASE!$A:$A,PRODUTIVIDADE!GA$3)=0,"",SUMIFS(BASE!$P:$P,BASE!$A:$A,PRODUTIVIDADE!GA$3,BASE!$G:$G,PRODUTIVIDADE!$B23)))</f>
        <v>0</v>
      </c>
      <c r="GD23" s="18">
        <f>IF($B23="","",IF(COUNTIF(BASE!$A:$A,PRODUTIVIDADE!GA$3)=0,"",SUMIFS(BASE!$O:$O,BASE!$A:$A,PRODUTIVIDADE!GA$3,BASE!$G:$G,PRODUTIVIDADE!$B23)))</f>
        <v>9.1435185185185185E-4</v>
      </c>
      <c r="GE23" s="32">
        <f t="shared" si="63"/>
        <v>0</v>
      </c>
      <c r="GF23" s="32">
        <f t="shared" si="64"/>
        <v>6.4004629629629634E-2</v>
      </c>
      <c r="GG23" s="33">
        <f>IF($B23="","",IF(COUNTIF(BASE!$A:$A,PRODUTIVIDADE!GG$3)=0,"",SUMIFS(BASE!$M:$M,BASE!$A:$A,PRODUTIVIDADE!GG$3,BASE!$G:$G,PRODUTIVIDADE!$B23)))</f>
        <v>0</v>
      </c>
      <c r="GH23" s="33">
        <f>IF($B23="","",IF(COUNTIF(BASE!$A:$A,PRODUTIVIDADE!GG$3)=0,"",SUMIFS(BASE!$N:$N,BASE!$A:$A,PRODUTIVIDADE!GG$3,BASE!$G:$G,PRODUTIVIDADE!$B23)))</f>
        <v>79</v>
      </c>
      <c r="GI23" s="28">
        <f>IF($B23="","",IF(COUNTIF(BASE!$A:$A,PRODUTIVIDADE!GG$3)=0,"",SUMIFS(BASE!$P:$P,BASE!$A:$A,PRODUTIVIDADE!GG$3,BASE!$G:$G,PRODUTIVIDADE!$B23)))</f>
        <v>0</v>
      </c>
      <c r="GJ23" s="28">
        <f>IF($B23="","",IF(COUNTIF(BASE!$A:$A,PRODUTIVIDADE!GG$3)=0,"",SUMIFS(BASE!$O:$O,BASE!$A:$A,PRODUTIVIDADE!GG$3,BASE!$G:$G,PRODUTIVIDADE!$B23)))</f>
        <v>8.7962962962962962E-4</v>
      </c>
      <c r="GK23" s="32">
        <f t="shared" si="65"/>
        <v>0</v>
      </c>
      <c r="GL23" s="32">
        <f t="shared" si="66"/>
        <v>6.9490740740740742E-2</v>
      </c>
      <c r="GM23" s="15">
        <f>IF($B23="","",IF(COUNTIF(BASE!$A:$A,PRODUTIVIDADE!GM$3)=0,"",SUMIFS(BASE!$M:$M,BASE!$A:$A,PRODUTIVIDADE!GM$3,BASE!$G:$G,PRODUTIVIDADE!$B23)))</f>
        <v>0</v>
      </c>
      <c r="GN23" s="15">
        <f>IF($B23="","",IF(COUNTIF(BASE!$A:$A,PRODUTIVIDADE!GM$3)=0,"",SUMIFS(BASE!$N:$N,BASE!$A:$A,PRODUTIVIDADE!GM$3,BASE!$G:$G,PRODUTIVIDADE!$B23)))</f>
        <v>61</v>
      </c>
      <c r="GO23" s="18">
        <f>IF($B23="","",IF(COUNTIF(BASE!$A:$A,PRODUTIVIDADE!GM$3)=0,"",SUMIFS(BASE!$P:$P,BASE!$A:$A,PRODUTIVIDADE!GM$3,BASE!$G:$G,PRODUTIVIDADE!$B23)))</f>
        <v>0</v>
      </c>
      <c r="GP23" s="18">
        <f>IF($B23="","",IF(COUNTIF(BASE!$A:$A,PRODUTIVIDADE!GM$3)=0,"",SUMIFS(BASE!$O:$O,BASE!$A:$A,PRODUTIVIDADE!GM$3,BASE!$G:$G,PRODUTIVIDADE!$B23)))</f>
        <v>1.0995370370370371E-3</v>
      </c>
      <c r="GQ23" s="32">
        <f t="shared" si="67"/>
        <v>0</v>
      </c>
      <c r="GR23" s="32">
        <f t="shared" si="68"/>
        <v>6.7071759259259262E-2</v>
      </c>
    </row>
    <row r="24" spans="2:200" s="8" customFormat="1" hidden="1" x14ac:dyDescent="0.25">
      <c r="B24" s="50">
        <v>91392</v>
      </c>
      <c r="C24" s="16" t="str">
        <f>IF($B24="","",VLOOKUP($B24,EQUIPE!$B:$E,2,0))</f>
        <v>GUSTAVO BERTELE DE OLIVEIRA</v>
      </c>
      <c r="D24" s="16" t="str">
        <f>IF($B24="","",VLOOKUP($B24,EQUIPE!$B:$F,5,0))</f>
        <v>ULTRAGAZ BO</v>
      </c>
      <c r="E24" s="18">
        <f>IF($B24="","",VLOOKUP($B24,EQUIPE!$B:$E,3,0))</f>
        <v>0.26388888888888884</v>
      </c>
      <c r="F24" s="16" t="str">
        <f>IF($B24="","",VLOOKUP($B24,EQUIPE!$B:$E,4,0))</f>
        <v>ADRIANA VERCOSA BARROS CEZANHOQUE</v>
      </c>
      <c r="H24" s="22">
        <f t="shared" si="0"/>
        <v>0</v>
      </c>
      <c r="I24" s="22">
        <f t="shared" si="0"/>
        <v>1572</v>
      </c>
      <c r="J24" s="18">
        <f t="shared" si="3"/>
        <v>0</v>
      </c>
      <c r="K24" s="18">
        <f t="shared" si="4"/>
        <v>8.1287254971256254E-4</v>
      </c>
      <c r="L24" s="32">
        <f t="shared" si="5"/>
        <v>0</v>
      </c>
      <c r="M24" s="32">
        <f t="shared" si="6"/>
        <v>1.2778356481481483</v>
      </c>
      <c r="O24" s="15">
        <f>IF($B24="","",IF(COUNTIF(BASE!$A:$A,PRODUTIVIDADE!O$3)=0,"",SUMIFS(BASE!$M:$M,BASE!$A:$A,PRODUTIVIDADE!O$3,BASE!$G:$G,PRODUTIVIDADE!$B24)))</f>
        <v>0</v>
      </c>
      <c r="P24" s="15">
        <f>IF($B24="","",IF(COUNTIF(BASE!$A:$A,PRODUTIVIDADE!O$3)=0,"",SUMIFS(BASE!$N:$N,BASE!$A:$A,PRODUTIVIDADE!O$3,BASE!$G:$G,PRODUTIVIDADE!$B24)))</f>
        <v>7</v>
      </c>
      <c r="Q24" s="18">
        <f>IF($B24="","",IF(COUNTIF(BASE!$A:$A,PRODUTIVIDADE!O$3)=0,"",SUMIFS(BASE!$P:$P,BASE!$A:$A,PRODUTIVIDADE!O$3,BASE!$G:$G,PRODUTIVIDADE!$B24)))</f>
        <v>0</v>
      </c>
      <c r="R24" s="18">
        <f>IF($B24="","",IF(COUNTIF(BASE!$A:$A,PRODUTIVIDADE!O$3)=0,"",SUMIFS(BASE!$O:$O,BASE!$A:$A,PRODUTIVIDADE!O$3,BASE!$G:$G,PRODUTIVIDADE!$B24)))</f>
        <v>7.175925925925927E-4</v>
      </c>
      <c r="S24" s="32">
        <f t="shared" si="7"/>
        <v>0</v>
      </c>
      <c r="T24" s="32">
        <f t="shared" si="8"/>
        <v>5.023148148148149E-3</v>
      </c>
      <c r="U24" s="33">
        <f>IF($B24="","",IF(COUNTIF(BASE!$A:$A,PRODUTIVIDADE!U$3)=0,"",SUMIFS(BASE!$M:$M,BASE!$A:$A,PRODUTIVIDADE!U$3,BASE!$G:$G,PRODUTIVIDADE!$B24)))</f>
        <v>0</v>
      </c>
      <c r="V24" s="33">
        <f>IF($B24="","",IF(COUNTIF(BASE!$A:$A,PRODUTIVIDADE!U$3)=0,"",SUMIFS(BASE!$N:$N,BASE!$A:$A,PRODUTIVIDADE!U$3,BASE!$G:$G,PRODUTIVIDADE!$B24)))</f>
        <v>79</v>
      </c>
      <c r="W24" s="28">
        <f>IF($B24="","",IF(COUNTIF(BASE!$A:$A,PRODUTIVIDADE!U$3)=0,"",SUMIFS(BASE!$P:$P,BASE!$A:$A,PRODUTIVIDADE!U$3,BASE!$G:$G,PRODUTIVIDADE!$B24)))</f>
        <v>0</v>
      </c>
      <c r="X24" s="28">
        <f>IF($B24="","",IF(COUNTIF(BASE!$A:$A,PRODUTIVIDADE!U$3)=0,"",SUMIFS(BASE!$O:$O,BASE!$A:$A,PRODUTIVIDADE!U$3,BASE!$G:$G,PRODUTIVIDADE!$B24)))</f>
        <v>8.9120370370370362E-4</v>
      </c>
      <c r="Y24" s="32">
        <f t="shared" si="9"/>
        <v>0</v>
      </c>
      <c r="Z24" s="32">
        <f t="shared" si="10"/>
        <v>7.0405092592592589E-2</v>
      </c>
      <c r="AA24" s="15">
        <f>IF($B24="","",IF(COUNTIF(BASE!$A:$A,PRODUTIVIDADE!AA$3)=0,"",SUMIFS(BASE!$M:$M,BASE!$A:$A,PRODUTIVIDADE!AA$3,BASE!$G:$G,PRODUTIVIDADE!$B24)))</f>
        <v>0</v>
      </c>
      <c r="AB24" s="15">
        <f>IF($B24="","",IF(COUNTIF(BASE!$A:$A,PRODUTIVIDADE!AA$3)=0,"",SUMIFS(BASE!$N:$N,BASE!$A:$A,PRODUTIVIDADE!AA$3,BASE!$G:$G,PRODUTIVIDADE!$B24)))</f>
        <v>51</v>
      </c>
      <c r="AC24" s="18">
        <f>IF($B24="","",IF(COUNTIF(BASE!$A:$A,PRODUTIVIDADE!AA$3)=0,"",SUMIFS(BASE!$P:$P,BASE!$A:$A,PRODUTIVIDADE!AA$3,BASE!$G:$G,PRODUTIVIDADE!$B24)))</f>
        <v>0</v>
      </c>
      <c r="AD24" s="18">
        <f>IF($B24="","",IF(COUNTIF(BASE!$A:$A,PRODUTIVIDADE!AA$3)=0,"",SUMIFS(BASE!$O:$O,BASE!$A:$A,PRODUTIVIDADE!AA$3,BASE!$G:$G,PRODUTIVIDADE!$B24)))</f>
        <v>9.6064814814814808E-4</v>
      </c>
      <c r="AE24" s="32">
        <f t="shared" si="11"/>
        <v>0</v>
      </c>
      <c r="AF24" s="32">
        <f t="shared" si="12"/>
        <v>4.8993055555555554E-2</v>
      </c>
      <c r="AG24" s="33">
        <f>IF($B24="","",IF(COUNTIF(BASE!$A:$A,PRODUTIVIDADE!AG$3)=0,"",SUMIFS(BASE!$M:$M,BASE!$A:$A,PRODUTIVIDADE!AG$3,BASE!$G:$G,PRODUTIVIDADE!$B24)))</f>
        <v>0</v>
      </c>
      <c r="AH24" s="33">
        <f>IF($B24="","",IF(COUNTIF(BASE!$A:$A,PRODUTIVIDADE!AG$3)=0,"",SUMIFS(BASE!$N:$N,BASE!$A:$A,PRODUTIVIDADE!AG$3,BASE!$G:$G,PRODUTIVIDADE!$B24)))</f>
        <v>70</v>
      </c>
      <c r="AI24" s="28">
        <f>IF($B24="","",IF(COUNTIF(BASE!$A:$A,PRODUTIVIDADE!AG$3)=0,"",SUMIFS(BASE!$P:$P,BASE!$A:$A,PRODUTIVIDADE!AG$3,BASE!$G:$G,PRODUTIVIDADE!$B24)))</f>
        <v>0</v>
      </c>
      <c r="AJ24" s="28">
        <f>IF($B24="","",IF(COUNTIF(BASE!$A:$A,PRODUTIVIDADE!AG$3)=0,"",SUMIFS(BASE!$O:$O,BASE!$A:$A,PRODUTIVIDADE!AG$3,BASE!$G:$G,PRODUTIVIDADE!$B24)))</f>
        <v>6.2500000000000001E-4</v>
      </c>
      <c r="AK24" s="32">
        <f t="shared" si="13"/>
        <v>0</v>
      </c>
      <c r="AL24" s="32">
        <f t="shared" si="14"/>
        <v>4.3750000000000004E-2</v>
      </c>
      <c r="AM24" s="15">
        <f>IF($B24="","",IF(COUNTIF(BASE!$A:$A,PRODUTIVIDADE!AM$3)=0,"",SUMIFS(BASE!$M:$M,BASE!$A:$A,PRODUTIVIDADE!AM$3,BASE!$G:$G,PRODUTIVIDADE!$B24)))</f>
        <v>0</v>
      </c>
      <c r="AN24" s="15">
        <f>IF($B24="","",IF(COUNTIF(BASE!$A:$A,PRODUTIVIDADE!AM$3)=0,"",SUMIFS(BASE!$N:$N,BASE!$A:$A,PRODUTIVIDADE!AM$3,BASE!$G:$G,PRODUTIVIDADE!$B24)))</f>
        <v>45</v>
      </c>
      <c r="AO24" s="18">
        <f>IF($B24="","",IF(COUNTIF(BASE!$A:$A,PRODUTIVIDADE!AM$3)=0,"",SUMIFS(BASE!$P:$P,BASE!$A:$A,PRODUTIVIDADE!AM$3,BASE!$G:$G,PRODUTIVIDADE!$B24)))</f>
        <v>0</v>
      </c>
      <c r="AP24" s="18">
        <f>IF($B24="","",IF(COUNTIF(BASE!$A:$A,PRODUTIVIDADE!AM$3)=0,"",SUMIFS(BASE!$O:$O,BASE!$A:$A,PRODUTIVIDADE!AM$3,BASE!$G:$G,PRODUTIVIDADE!$B24)))</f>
        <v>7.9861111111111105E-4</v>
      </c>
      <c r="AQ24" s="32">
        <f t="shared" si="15"/>
        <v>0</v>
      </c>
      <c r="AR24" s="32">
        <f t="shared" si="16"/>
        <v>3.5937499999999997E-2</v>
      </c>
      <c r="AS24" s="33">
        <f>IF($B24="","",IF(COUNTIF(BASE!$A:$A,PRODUTIVIDADE!AS$3)=0,"",SUMIFS(BASE!$M:$M,BASE!$A:$A,PRODUTIVIDADE!AS$3,BASE!$G:$G,PRODUTIVIDADE!$B24)))</f>
        <v>0</v>
      </c>
      <c r="AT24" s="33">
        <f>IF($B24="","",IF(COUNTIF(BASE!$A:$A,PRODUTIVIDADE!AS$3)=0,"",SUMIFS(BASE!$N:$N,BASE!$A:$A,PRODUTIVIDADE!AS$3,BASE!$G:$G,PRODUTIVIDADE!$B24)))</f>
        <v>60</v>
      </c>
      <c r="AU24" s="28">
        <f>IF($B24="","",IF(COUNTIF(BASE!$A:$A,PRODUTIVIDADE!AS$3)=0,"",SUMIFS(BASE!$P:$P,BASE!$A:$A,PRODUTIVIDADE!AS$3,BASE!$G:$G,PRODUTIVIDADE!$B24)))</f>
        <v>0</v>
      </c>
      <c r="AV24" s="28">
        <f>IF($B24="","",IF(COUNTIF(BASE!$A:$A,PRODUTIVIDADE!AS$3)=0,"",SUMIFS(BASE!$O:$O,BASE!$A:$A,PRODUTIVIDADE!AS$3,BASE!$G:$G,PRODUTIVIDADE!$B24)))</f>
        <v>6.9444444444444447E-4</v>
      </c>
      <c r="AW24" s="32">
        <f t="shared" si="17"/>
        <v>0</v>
      </c>
      <c r="AX24" s="32">
        <f t="shared" si="18"/>
        <v>4.1666666666666671E-2</v>
      </c>
      <c r="AY24" s="15">
        <f>IF($B24="","",IF(COUNTIF(BASE!$A:$A,PRODUTIVIDADE!AY$3)=0,"",SUMIFS(BASE!$M:$M,BASE!$A:$A,PRODUTIVIDADE!AY$3,BASE!$G:$G,PRODUTIVIDADE!$B24)))</f>
        <v>0</v>
      </c>
      <c r="AZ24" s="15">
        <f>IF($B24="","",IF(COUNTIF(BASE!$A:$A,PRODUTIVIDADE!AY$3)=0,"",SUMIFS(BASE!$N:$N,BASE!$A:$A,PRODUTIVIDADE!AY$3,BASE!$G:$G,PRODUTIVIDADE!$B24)))</f>
        <v>0</v>
      </c>
      <c r="BA24" s="18">
        <f>IF($B24="","",IF(COUNTIF(BASE!$A:$A,PRODUTIVIDADE!AY$3)=0,"",SUMIFS(BASE!$P:$P,BASE!$A:$A,PRODUTIVIDADE!AY$3,BASE!$G:$G,PRODUTIVIDADE!$B24)))</f>
        <v>0</v>
      </c>
      <c r="BB24" s="18">
        <f>IF($B24="","",IF(COUNTIF(BASE!$A:$A,PRODUTIVIDADE!AY$3)=0,"",SUMIFS(BASE!$O:$O,BASE!$A:$A,PRODUTIVIDADE!AY$3,BASE!$G:$G,PRODUTIVIDADE!$B24)))</f>
        <v>0</v>
      </c>
      <c r="BC24" s="32">
        <f t="shared" si="19"/>
        <v>0</v>
      </c>
      <c r="BD24" s="32">
        <f t="shared" si="20"/>
        <v>0</v>
      </c>
      <c r="BE24" s="33">
        <f>IF($B24="","",IF(COUNTIF(BASE!$A:$A,PRODUTIVIDADE!BE$3)=0,"",SUMIFS(BASE!$M:$M,BASE!$A:$A,PRODUTIVIDADE!BE$3,BASE!$G:$G,PRODUTIVIDADE!$B24)))</f>
        <v>0</v>
      </c>
      <c r="BF24" s="33">
        <f>IF($B24="","",IF(COUNTIF(BASE!$A:$A,PRODUTIVIDADE!BE$3)=0,"",SUMIFS(BASE!$N:$N,BASE!$A:$A,PRODUTIVIDADE!BE$3,BASE!$G:$G,PRODUTIVIDADE!$B24)))</f>
        <v>46</v>
      </c>
      <c r="BG24" s="28">
        <f>IF($B24="","",IF(COUNTIF(BASE!$A:$A,PRODUTIVIDADE!BE$3)=0,"",SUMIFS(BASE!$P:$P,BASE!$A:$A,PRODUTIVIDADE!BE$3,BASE!$G:$G,PRODUTIVIDADE!$B24)))</f>
        <v>0</v>
      </c>
      <c r="BH24" s="28">
        <f>IF($B24="","",IF(COUNTIF(BASE!$A:$A,PRODUTIVIDADE!BE$3)=0,"",SUMIFS(BASE!$O:$O,BASE!$A:$A,PRODUTIVIDADE!BE$3,BASE!$G:$G,PRODUTIVIDADE!$B24)))</f>
        <v>8.7962962962962962E-4</v>
      </c>
      <c r="BI24" s="32">
        <f t="shared" si="21"/>
        <v>0</v>
      </c>
      <c r="BJ24" s="32">
        <f t="shared" si="22"/>
        <v>4.0462962962962964E-2</v>
      </c>
      <c r="BK24" s="15">
        <f>IF($B24="","",IF(COUNTIF(BASE!$A:$A,PRODUTIVIDADE!BK$3)=0,"",SUMIFS(BASE!$M:$M,BASE!$A:$A,PRODUTIVIDADE!BK$3,BASE!$G:$G,PRODUTIVIDADE!$B24)))</f>
        <v>0</v>
      </c>
      <c r="BL24" s="15">
        <f>IF($B24="","",IF(COUNTIF(BASE!$A:$A,PRODUTIVIDADE!BK$3)=0,"",SUMIFS(BASE!$N:$N,BASE!$A:$A,PRODUTIVIDADE!BK$3,BASE!$G:$G,PRODUTIVIDADE!$B24)))</f>
        <v>52</v>
      </c>
      <c r="BM24" s="18">
        <f>IF($B24="","",IF(COUNTIF(BASE!$A:$A,PRODUTIVIDADE!BK$3)=0,"",SUMIFS(BASE!$P:$P,BASE!$A:$A,PRODUTIVIDADE!BK$3,BASE!$G:$G,PRODUTIVIDADE!$B24)))</f>
        <v>0</v>
      </c>
      <c r="BN24" s="18">
        <f>IF($B24="","",IF(COUNTIF(BASE!$A:$A,PRODUTIVIDADE!BK$3)=0,"",SUMIFS(BASE!$O:$O,BASE!$A:$A,PRODUTIVIDADE!BK$3,BASE!$G:$G,PRODUTIVIDADE!$B24)))</f>
        <v>8.2175925925925917E-4</v>
      </c>
      <c r="BO24" s="32">
        <f t="shared" si="23"/>
        <v>0</v>
      </c>
      <c r="BP24" s="32">
        <f t="shared" si="24"/>
        <v>4.2731481481481474E-2</v>
      </c>
      <c r="BQ24" s="33">
        <f>IF($B24="","",IF(COUNTIF(BASE!$A:$A,PRODUTIVIDADE!BQ$3)=0,"",SUMIFS(BASE!$M:$M,BASE!$A:$A,PRODUTIVIDADE!BQ$3,BASE!$G:$G,PRODUTIVIDADE!$B24)))</f>
        <v>0</v>
      </c>
      <c r="BR24" s="33">
        <f>IF($B24="","",IF(COUNTIF(BASE!$A:$A,PRODUTIVIDADE!BQ$3)=0,"",SUMIFS(BASE!$N:$N,BASE!$A:$A,PRODUTIVIDADE!BQ$3,BASE!$G:$G,PRODUTIVIDADE!$B24)))</f>
        <v>48</v>
      </c>
      <c r="BS24" s="28">
        <f>IF($B24="","",IF(COUNTIF(BASE!$A:$A,PRODUTIVIDADE!BQ$3)=0,"",SUMIFS(BASE!$P:$P,BASE!$A:$A,PRODUTIVIDADE!BQ$3,BASE!$G:$G,PRODUTIVIDADE!$B24)))</f>
        <v>0</v>
      </c>
      <c r="BT24" s="28">
        <f>IF($B24="","",IF(COUNTIF(BASE!$A:$A,PRODUTIVIDADE!BQ$3)=0,"",SUMIFS(BASE!$O:$O,BASE!$A:$A,PRODUTIVIDADE!BQ$3,BASE!$G:$G,PRODUTIVIDADE!$B24)))</f>
        <v>8.1018518518518516E-4</v>
      </c>
      <c r="BU24" s="32">
        <f t="shared" si="25"/>
        <v>0</v>
      </c>
      <c r="BV24" s="32">
        <f t="shared" si="26"/>
        <v>3.888888888888889E-2</v>
      </c>
      <c r="BW24" s="15">
        <f>IF($B24="","",IF(COUNTIF(BASE!$A:$A,PRODUTIVIDADE!BW$3)=0,"",SUMIFS(BASE!$M:$M,BASE!$A:$A,PRODUTIVIDADE!BW$3,BASE!$G:$G,PRODUTIVIDADE!$B24)))</f>
        <v>0</v>
      </c>
      <c r="BX24" s="15">
        <f>IF($B24="","",IF(COUNTIF(BASE!$A:$A,PRODUTIVIDADE!BW$3)=0,"",SUMIFS(BASE!$N:$N,BASE!$A:$A,PRODUTIVIDADE!BW$3,BASE!$G:$G,PRODUTIVIDADE!$B24)))</f>
        <v>61</v>
      </c>
      <c r="BY24" s="18">
        <f>IF($B24="","",IF(COUNTIF(BASE!$A:$A,PRODUTIVIDADE!BW$3)=0,"",SUMIFS(BASE!$P:$P,BASE!$A:$A,PRODUTIVIDADE!BW$3,BASE!$G:$G,PRODUTIVIDADE!$B24)))</f>
        <v>0</v>
      </c>
      <c r="BZ24" s="18">
        <f>IF($B24="","",IF(COUNTIF(BASE!$A:$A,PRODUTIVIDADE!BW$3)=0,"",SUMIFS(BASE!$O:$O,BASE!$A:$A,PRODUTIVIDADE!BW$3,BASE!$G:$G,PRODUTIVIDADE!$B24)))</f>
        <v>8.2175925925925917E-4</v>
      </c>
      <c r="CA24" s="32">
        <f t="shared" si="27"/>
        <v>0</v>
      </c>
      <c r="CB24" s="32">
        <f t="shared" si="28"/>
        <v>5.0127314814814812E-2</v>
      </c>
      <c r="CC24" s="33">
        <f>IF($B24="","",IF(COUNTIF(BASE!$A:$A,PRODUTIVIDADE!CC$3)=0,"",SUMIFS(BASE!$M:$M,BASE!$A:$A,PRODUTIVIDADE!CC$3,BASE!$G:$G,PRODUTIVIDADE!$B24)))</f>
        <v>0</v>
      </c>
      <c r="CD24" s="33">
        <f>IF($B24="","",IF(COUNTIF(BASE!$A:$A,PRODUTIVIDADE!CC$3)=0,"",SUMIFS(BASE!$N:$N,BASE!$A:$A,PRODUTIVIDADE!CC$3,BASE!$G:$G,PRODUTIVIDADE!$B24)))</f>
        <v>55</v>
      </c>
      <c r="CE24" s="28">
        <f>IF($B24="","",IF(COUNTIF(BASE!$A:$A,PRODUTIVIDADE!CC$3)=0,"",SUMIFS(BASE!$P:$P,BASE!$A:$A,PRODUTIVIDADE!CC$3,BASE!$G:$G,PRODUTIVIDADE!$B24)))</f>
        <v>0</v>
      </c>
      <c r="CF24" s="28">
        <f>IF($B24="","",IF(COUNTIF(BASE!$A:$A,PRODUTIVIDADE!CC$3)=0,"",SUMIFS(BASE!$O:$O,BASE!$A:$A,PRODUTIVIDADE!CC$3,BASE!$G:$G,PRODUTIVIDADE!$B24)))</f>
        <v>8.6805555555555551E-4</v>
      </c>
      <c r="CG24" s="32">
        <f t="shared" si="29"/>
        <v>0</v>
      </c>
      <c r="CH24" s="32">
        <f t="shared" si="30"/>
        <v>4.7743055555555552E-2</v>
      </c>
      <c r="CI24" s="15">
        <f>IF($B24="","",IF(COUNTIF(BASE!$A:$A,PRODUTIVIDADE!CI$3)=0,"",SUMIFS(BASE!$M:$M,BASE!$A:$A,PRODUTIVIDADE!CI$3,BASE!$G:$G,PRODUTIVIDADE!$B24)))</f>
        <v>0</v>
      </c>
      <c r="CJ24" s="15">
        <f>IF($B24="","",IF(COUNTIF(BASE!$A:$A,PRODUTIVIDADE!CI$3)=0,"",SUMIFS(BASE!$N:$N,BASE!$A:$A,PRODUTIVIDADE!CI$3,BASE!$G:$G,PRODUTIVIDADE!$B24)))</f>
        <v>78</v>
      </c>
      <c r="CK24" s="18">
        <f>IF($B24="","",IF(COUNTIF(BASE!$A:$A,PRODUTIVIDADE!CI$3)=0,"",SUMIFS(BASE!$P:$P,BASE!$A:$A,PRODUTIVIDADE!CI$3,BASE!$G:$G,PRODUTIVIDADE!$B24)))</f>
        <v>0</v>
      </c>
      <c r="CL24" s="18">
        <f>IF($B24="","",IF(COUNTIF(BASE!$A:$A,PRODUTIVIDADE!CI$3)=0,"",SUMIFS(BASE!$O:$O,BASE!$A:$A,PRODUTIVIDADE!CI$3,BASE!$G:$G,PRODUTIVIDADE!$B24)))</f>
        <v>6.4814814814814813E-4</v>
      </c>
      <c r="CM24" s="32">
        <f t="shared" si="31"/>
        <v>0</v>
      </c>
      <c r="CN24" s="32">
        <f t="shared" si="32"/>
        <v>5.0555555555555555E-2</v>
      </c>
      <c r="CO24" s="33">
        <f>IF($B24="","",IF(COUNTIF(BASE!$A:$A,PRODUTIVIDADE!CO$3)=0,"",SUMIFS(BASE!$M:$M,BASE!$A:$A,PRODUTIVIDADE!CO$3,BASE!$G:$G,PRODUTIVIDADE!$B24)))</f>
        <v>0</v>
      </c>
      <c r="CP24" s="33">
        <f>IF($B24="","",IF(COUNTIF(BASE!$A:$A,PRODUTIVIDADE!CO$3)=0,"",SUMIFS(BASE!$N:$N,BASE!$A:$A,PRODUTIVIDADE!CO$3,BASE!$G:$G,PRODUTIVIDADE!$B24)))</f>
        <v>0</v>
      </c>
      <c r="CQ24" s="28">
        <f>IF($B24="","",IF(COUNTIF(BASE!$A:$A,PRODUTIVIDADE!CO$3)=0,"",SUMIFS(BASE!$P:$P,BASE!$A:$A,PRODUTIVIDADE!CO$3,BASE!$G:$G,PRODUTIVIDADE!$B24)))</f>
        <v>0</v>
      </c>
      <c r="CR24" s="28">
        <f>IF($B24="","",IF(COUNTIF(BASE!$A:$A,PRODUTIVIDADE!CO$3)=0,"",SUMIFS(BASE!$O:$O,BASE!$A:$A,PRODUTIVIDADE!CO$3,BASE!$G:$G,PRODUTIVIDADE!$B24)))</f>
        <v>0</v>
      </c>
      <c r="CS24" s="32">
        <f t="shared" si="33"/>
        <v>0</v>
      </c>
      <c r="CT24" s="32">
        <f t="shared" si="34"/>
        <v>0</v>
      </c>
      <c r="CU24" s="15">
        <f>IF($B24="","",IF(COUNTIF(BASE!$A:$A,PRODUTIVIDADE!CU$3)=0,"",SUMIFS(BASE!$M:$M,BASE!$A:$A,PRODUTIVIDADE!CU$3,BASE!$G:$G,PRODUTIVIDADE!$B24)))</f>
        <v>0</v>
      </c>
      <c r="CV24" s="15">
        <f>IF($B24="","",IF(COUNTIF(BASE!$A:$A,PRODUTIVIDADE!CU$3)=0,"",SUMIFS(BASE!$N:$N,BASE!$A:$A,PRODUTIVIDADE!CU$3,BASE!$G:$G,PRODUTIVIDADE!$B24)))</f>
        <v>67</v>
      </c>
      <c r="CW24" s="18">
        <f>IF($B24="","",IF(COUNTIF(BASE!$A:$A,PRODUTIVIDADE!CU$3)=0,"",SUMIFS(BASE!$P:$P,BASE!$A:$A,PRODUTIVIDADE!CU$3,BASE!$G:$G,PRODUTIVIDADE!$B24)))</f>
        <v>0</v>
      </c>
      <c r="CX24" s="18">
        <f>IF($B24="","",IF(COUNTIF(BASE!$A:$A,PRODUTIVIDADE!CU$3)=0,"",SUMIFS(BASE!$O:$O,BASE!$A:$A,PRODUTIVIDADE!CU$3,BASE!$G:$G,PRODUTIVIDADE!$B24)))</f>
        <v>8.2175925925925917E-4</v>
      </c>
      <c r="CY24" s="32">
        <f t="shared" si="35"/>
        <v>0</v>
      </c>
      <c r="CZ24" s="32">
        <f t="shared" si="36"/>
        <v>5.5057870370370361E-2</v>
      </c>
      <c r="DA24" s="33">
        <f>IF($B24="","",IF(COUNTIF(BASE!$A:$A,PRODUTIVIDADE!DA$3)=0,"",SUMIFS(BASE!$M:$M,BASE!$A:$A,PRODUTIVIDADE!DA$3,BASE!$G:$G,PRODUTIVIDADE!$B24)))</f>
        <v>0</v>
      </c>
      <c r="DB24" s="33">
        <f>IF($B24="","",IF(COUNTIF(BASE!$A:$A,PRODUTIVIDADE!DA$3)=0,"",SUMIFS(BASE!$N:$N,BASE!$A:$A,PRODUTIVIDADE!DA$3,BASE!$G:$G,PRODUTIVIDADE!$B24)))</f>
        <v>45</v>
      </c>
      <c r="DC24" s="28">
        <f>IF($B24="","",IF(COUNTIF(BASE!$A:$A,PRODUTIVIDADE!DA$3)=0,"",SUMIFS(BASE!$P:$P,BASE!$A:$A,PRODUTIVIDADE!DA$3,BASE!$G:$G,PRODUTIVIDADE!$B24)))</f>
        <v>0</v>
      </c>
      <c r="DD24" s="28">
        <f>IF($B24="","",IF(COUNTIF(BASE!$A:$A,PRODUTIVIDADE!DA$3)=0,"",SUMIFS(BASE!$O:$O,BASE!$A:$A,PRODUTIVIDADE!DA$3,BASE!$G:$G,PRODUTIVIDADE!$B24)))</f>
        <v>9.2592592592592585E-4</v>
      </c>
      <c r="DE24" s="32">
        <f t="shared" si="37"/>
        <v>0</v>
      </c>
      <c r="DF24" s="32">
        <f t="shared" si="38"/>
        <v>4.1666666666666664E-2</v>
      </c>
      <c r="DG24" s="15">
        <f>IF($B24="","",IF(COUNTIF(BASE!$A:$A,PRODUTIVIDADE!DG$3)=0,"",SUMIFS(BASE!$M:$M,BASE!$A:$A,PRODUTIVIDADE!DG$3,BASE!$G:$G,PRODUTIVIDADE!$B24)))</f>
        <v>0</v>
      </c>
      <c r="DH24" s="15">
        <f>IF($B24="","",IF(COUNTIF(BASE!$A:$A,PRODUTIVIDADE!DG$3)=0,"",SUMIFS(BASE!$N:$N,BASE!$A:$A,PRODUTIVIDADE!DG$3,BASE!$G:$G,PRODUTIVIDADE!$B24)))</f>
        <v>61</v>
      </c>
      <c r="DI24" s="18">
        <f>IF($B24="","",IF(COUNTIF(BASE!$A:$A,PRODUTIVIDADE!DG$3)=0,"",SUMIFS(BASE!$P:$P,BASE!$A:$A,PRODUTIVIDADE!DG$3,BASE!$G:$G,PRODUTIVIDADE!$B24)))</f>
        <v>0</v>
      </c>
      <c r="DJ24" s="18">
        <f>IF($B24="","",IF(COUNTIF(BASE!$A:$A,PRODUTIVIDADE!DG$3)=0,"",SUMIFS(BASE!$O:$O,BASE!$A:$A,PRODUTIVIDADE!DG$3,BASE!$G:$G,PRODUTIVIDADE!$B24)))</f>
        <v>8.1018518518518516E-4</v>
      </c>
      <c r="DK24" s="32">
        <f t="shared" si="39"/>
        <v>0</v>
      </c>
      <c r="DL24" s="32">
        <f t="shared" si="40"/>
        <v>4.9421296296296297E-2</v>
      </c>
      <c r="DM24" s="33">
        <f>IF($B24="","",IF(COUNTIF(BASE!$A:$A,PRODUTIVIDADE!DM$3)=0,"",SUMIFS(BASE!$M:$M,BASE!$A:$A,PRODUTIVIDADE!DM$3,BASE!$G:$G,PRODUTIVIDADE!$B24)))</f>
        <v>0</v>
      </c>
      <c r="DN24" s="33">
        <f>IF($B24="","",IF(COUNTIF(BASE!$A:$A,PRODUTIVIDADE!DM$3)=0,"",SUMIFS(BASE!$N:$N,BASE!$A:$A,PRODUTIVIDADE!DM$3,BASE!$G:$G,PRODUTIVIDADE!$B24)))</f>
        <v>70</v>
      </c>
      <c r="DO24" s="28">
        <f>IF($B24="","",IF(COUNTIF(BASE!$A:$A,PRODUTIVIDADE!DM$3)=0,"",SUMIFS(BASE!$P:$P,BASE!$A:$A,PRODUTIVIDADE!DM$3,BASE!$G:$G,PRODUTIVIDADE!$B24)))</f>
        <v>0</v>
      </c>
      <c r="DP24" s="28">
        <f>IF($B24="","",IF(COUNTIF(BASE!$A:$A,PRODUTIVIDADE!DM$3)=0,"",SUMIFS(BASE!$O:$O,BASE!$A:$A,PRODUTIVIDADE!DM$3,BASE!$G:$G,PRODUTIVIDADE!$B24)))</f>
        <v>7.8703703703703705E-4</v>
      </c>
      <c r="DQ24" s="32">
        <f t="shared" si="41"/>
        <v>0</v>
      </c>
      <c r="DR24" s="32">
        <f t="shared" si="42"/>
        <v>5.5092592592592596E-2</v>
      </c>
      <c r="DS24" s="15">
        <f>IF($B24="","",IF(COUNTIF(BASE!$A:$A,PRODUTIVIDADE!DS$3)=0,"",SUMIFS(BASE!$M:$M,BASE!$A:$A,PRODUTIVIDADE!DS$3,BASE!$G:$G,PRODUTIVIDADE!$B24)))</f>
        <v>0</v>
      </c>
      <c r="DT24" s="15">
        <f>IF($B24="","",IF(COUNTIF(BASE!$A:$A,PRODUTIVIDADE!DS$3)=0,"",SUMIFS(BASE!$N:$N,BASE!$A:$A,PRODUTIVIDADE!DS$3,BASE!$G:$G,PRODUTIVIDADE!$B24)))</f>
        <v>56</v>
      </c>
      <c r="DU24" s="18">
        <f>IF($B24="","",IF(COUNTIF(BASE!$A:$A,PRODUTIVIDADE!DS$3)=0,"",SUMIFS(BASE!$P:$P,BASE!$A:$A,PRODUTIVIDADE!DS$3,BASE!$G:$G,PRODUTIVIDADE!$B24)))</f>
        <v>0</v>
      </c>
      <c r="DV24" s="18">
        <f>IF($B24="","",IF(COUNTIF(BASE!$A:$A,PRODUTIVIDADE!DS$3)=0,"",SUMIFS(BASE!$O:$O,BASE!$A:$A,PRODUTIVIDADE!DS$3,BASE!$G:$G,PRODUTIVIDADE!$B24)))</f>
        <v>8.2175925925925917E-4</v>
      </c>
      <c r="DW24" s="32">
        <f t="shared" si="43"/>
        <v>0</v>
      </c>
      <c r="DX24" s="32">
        <f t="shared" si="44"/>
        <v>4.6018518518518514E-2</v>
      </c>
      <c r="DY24" s="33">
        <f>IF($B24="","",IF(COUNTIF(BASE!$A:$A,PRODUTIVIDADE!DY$3)=0,"",SUMIFS(BASE!$M:$M,BASE!$A:$A,PRODUTIVIDADE!DY$3,BASE!$G:$G,PRODUTIVIDADE!$B24)))</f>
        <v>0</v>
      </c>
      <c r="DZ24" s="33">
        <f>IF($B24="","",IF(COUNTIF(BASE!$A:$A,PRODUTIVIDADE!DY$3)=0,"",SUMIFS(BASE!$N:$N,BASE!$A:$A,PRODUTIVIDADE!DY$3,BASE!$G:$G,PRODUTIVIDADE!$B24)))</f>
        <v>86</v>
      </c>
      <c r="EA24" s="28">
        <f>IF($B24="","",IF(COUNTIF(BASE!$A:$A,PRODUTIVIDADE!DY$3)=0,"",SUMIFS(BASE!$P:$P,BASE!$A:$A,PRODUTIVIDADE!DY$3,BASE!$G:$G,PRODUTIVIDADE!$B24)))</f>
        <v>0</v>
      </c>
      <c r="EB24" s="28">
        <f>IF($B24="","",IF(COUNTIF(BASE!$A:$A,PRODUTIVIDADE!DY$3)=0,"",SUMIFS(BASE!$O:$O,BASE!$A:$A,PRODUTIVIDADE!DY$3,BASE!$G:$G,PRODUTIVIDADE!$B24)))</f>
        <v>7.5231481481481471E-4</v>
      </c>
      <c r="EC24" s="32">
        <f t="shared" si="45"/>
        <v>0</v>
      </c>
      <c r="ED24" s="32">
        <f t="shared" si="46"/>
        <v>6.4699074074074062E-2</v>
      </c>
      <c r="EE24" s="15">
        <f>IF($B24="","",IF(COUNTIF(BASE!$A:$A,PRODUTIVIDADE!EE$3)=0,"",SUMIFS(BASE!$M:$M,BASE!$A:$A,PRODUTIVIDADE!EE$3,BASE!$G:$G,PRODUTIVIDADE!$B24)))</f>
        <v>0</v>
      </c>
      <c r="EF24" s="15">
        <f>IF($B24="","",IF(COUNTIF(BASE!$A:$A,PRODUTIVIDADE!EE$3)=0,"",SUMIFS(BASE!$N:$N,BASE!$A:$A,PRODUTIVIDADE!EE$3,BASE!$G:$G,PRODUTIVIDADE!$B24)))</f>
        <v>0</v>
      </c>
      <c r="EG24" s="18">
        <f>IF($B24="","",IF(COUNTIF(BASE!$A:$A,PRODUTIVIDADE!EE$3)=0,"",SUMIFS(BASE!$P:$P,BASE!$A:$A,PRODUTIVIDADE!EE$3,BASE!$G:$G,PRODUTIVIDADE!$B24)))</f>
        <v>0</v>
      </c>
      <c r="EH24" s="18">
        <f>IF($B24="","",IF(COUNTIF(BASE!$A:$A,PRODUTIVIDADE!EE$3)=0,"",SUMIFS(BASE!$O:$O,BASE!$A:$A,PRODUTIVIDADE!EE$3,BASE!$G:$G,PRODUTIVIDADE!$B24)))</f>
        <v>0</v>
      </c>
      <c r="EI24" s="32">
        <f t="shared" si="47"/>
        <v>0</v>
      </c>
      <c r="EJ24" s="32">
        <f t="shared" si="48"/>
        <v>0</v>
      </c>
      <c r="EK24" s="33">
        <f>IF($B24="","",IF(COUNTIF(BASE!$A:$A,PRODUTIVIDADE!EK$3)=0,"",SUMIFS(BASE!$M:$M,BASE!$A:$A,PRODUTIVIDADE!EK$3,BASE!$G:$G,PRODUTIVIDADE!$B24)))</f>
        <v>0</v>
      </c>
      <c r="EL24" s="33">
        <f>IF($B24="","",IF(COUNTIF(BASE!$A:$A,PRODUTIVIDADE!EK$3)=0,"",SUMIFS(BASE!$N:$N,BASE!$A:$A,PRODUTIVIDADE!EK$3,BASE!$G:$G,PRODUTIVIDADE!$B24)))</f>
        <v>68</v>
      </c>
      <c r="EM24" s="28">
        <f>IF($B24="","",IF(COUNTIF(BASE!$A:$A,PRODUTIVIDADE!EK$3)=0,"",SUMIFS(BASE!$P:$P,BASE!$A:$A,PRODUTIVIDADE!EK$3,BASE!$G:$G,PRODUTIVIDADE!$B24)))</f>
        <v>0</v>
      </c>
      <c r="EN24" s="28">
        <f>IF($B24="","",IF(COUNTIF(BASE!$A:$A,PRODUTIVIDADE!EK$3)=0,"",SUMIFS(BASE!$O:$O,BASE!$A:$A,PRODUTIVIDADE!EK$3,BASE!$G:$G,PRODUTIVIDADE!$B24)))</f>
        <v>6.5972222222222213E-4</v>
      </c>
      <c r="EO24" s="32">
        <f t="shared" si="49"/>
        <v>0</v>
      </c>
      <c r="EP24" s="32">
        <f t="shared" si="50"/>
        <v>4.4861111111111102E-2</v>
      </c>
      <c r="EQ24" s="15">
        <f>IF($B24="","",IF(COUNTIF(BASE!$A:$A,PRODUTIVIDADE!EQ$3)=0,"",SUMIFS(BASE!$M:$M,BASE!$A:$A,PRODUTIVIDADE!EQ$3,BASE!$G:$G,PRODUTIVIDADE!$B24)))</f>
        <v>0</v>
      </c>
      <c r="ER24" s="15">
        <f>IF($B24="","",IF(COUNTIF(BASE!$A:$A,PRODUTIVIDADE!EQ$3)=0,"",SUMIFS(BASE!$N:$N,BASE!$A:$A,PRODUTIVIDADE!EQ$3,BASE!$G:$G,PRODUTIVIDADE!$B24)))</f>
        <v>65</v>
      </c>
      <c r="ES24" s="18">
        <f>IF($B24="","",IF(COUNTIF(BASE!$A:$A,PRODUTIVIDADE!EQ$3)=0,"",SUMIFS(BASE!$P:$P,BASE!$A:$A,PRODUTIVIDADE!EQ$3,BASE!$G:$G,PRODUTIVIDADE!$B24)))</f>
        <v>0</v>
      </c>
      <c r="ET24" s="18">
        <f>IF($B24="","",IF(COUNTIF(BASE!$A:$A,PRODUTIVIDADE!EQ$3)=0,"",SUMIFS(BASE!$O:$O,BASE!$A:$A,PRODUTIVIDADE!EQ$3,BASE!$G:$G,PRODUTIVIDADE!$B24)))</f>
        <v>7.175925925925927E-4</v>
      </c>
      <c r="EU24" s="32">
        <f t="shared" si="51"/>
        <v>0</v>
      </c>
      <c r="EV24" s="32">
        <f t="shared" si="52"/>
        <v>4.6643518518518529E-2</v>
      </c>
      <c r="EW24" s="33">
        <f>IF($B24="","",IF(COUNTIF(BASE!$A:$A,PRODUTIVIDADE!EW$3)=0,"",SUMIFS(BASE!$M:$M,BASE!$A:$A,PRODUTIVIDADE!EW$3,BASE!$G:$G,PRODUTIVIDADE!$B24)))</f>
        <v>0</v>
      </c>
      <c r="EX24" s="33">
        <f>IF($B24="","",IF(COUNTIF(BASE!$A:$A,PRODUTIVIDADE!EW$3)=0,"",SUMIFS(BASE!$N:$N,BASE!$A:$A,PRODUTIVIDADE!EW$3,BASE!$G:$G,PRODUTIVIDADE!$B24)))</f>
        <v>61</v>
      </c>
      <c r="EY24" s="28">
        <f>IF($B24="","",IF(COUNTIF(BASE!$A:$A,PRODUTIVIDADE!EW$3)=0,"",SUMIFS(BASE!$P:$P,BASE!$A:$A,PRODUTIVIDADE!EW$3,BASE!$G:$G,PRODUTIVIDADE!$B24)))</f>
        <v>0</v>
      </c>
      <c r="EZ24" s="28">
        <f>IF($B24="","",IF(COUNTIF(BASE!$A:$A,PRODUTIVIDADE!EW$3)=0,"",SUMIFS(BASE!$O:$O,BASE!$A:$A,PRODUTIVIDADE!EW$3,BASE!$G:$G,PRODUTIVIDADE!$B24)))</f>
        <v>9.2592592592592585E-4</v>
      </c>
      <c r="FA24" s="32">
        <f t="shared" si="53"/>
        <v>0</v>
      </c>
      <c r="FB24" s="32">
        <f t="shared" si="54"/>
        <v>5.648148148148148E-2</v>
      </c>
      <c r="FC24" s="15">
        <f>IF($B24="","",IF(COUNTIF(BASE!$A:$A,PRODUTIVIDADE!FC$3)=0,"",SUMIFS(BASE!$M:$M,BASE!$A:$A,PRODUTIVIDADE!FC$3,BASE!$G:$G,PRODUTIVIDADE!$B24)))</f>
        <v>0</v>
      </c>
      <c r="FD24" s="15">
        <f>IF($B24="","",IF(COUNTIF(BASE!$A:$A,PRODUTIVIDADE!FC$3)=0,"",SUMIFS(BASE!$N:$N,BASE!$A:$A,PRODUTIVIDADE!FC$3,BASE!$G:$G,PRODUTIVIDADE!$B24)))</f>
        <v>54</v>
      </c>
      <c r="FE24" s="18">
        <f>IF($B24="","",IF(COUNTIF(BASE!$A:$A,PRODUTIVIDADE!FC$3)=0,"",SUMIFS(BASE!$P:$P,BASE!$A:$A,PRODUTIVIDADE!FC$3,BASE!$G:$G,PRODUTIVIDADE!$B24)))</f>
        <v>0</v>
      </c>
      <c r="FF24" s="18">
        <f>IF($B24="","",IF(COUNTIF(BASE!$A:$A,PRODUTIVIDADE!FC$3)=0,"",SUMIFS(BASE!$O:$O,BASE!$A:$A,PRODUTIVIDADE!FC$3,BASE!$G:$G,PRODUTIVIDADE!$B24)))</f>
        <v>7.8703703703703705E-4</v>
      </c>
      <c r="FG24" s="32">
        <f t="shared" si="55"/>
        <v>0</v>
      </c>
      <c r="FH24" s="32">
        <f t="shared" si="56"/>
        <v>4.2500000000000003E-2</v>
      </c>
      <c r="FI24" s="33">
        <f>IF($B24="","",IF(COUNTIF(BASE!$A:$A,PRODUTIVIDADE!FI$3)=0,"",SUMIFS(BASE!$M:$M,BASE!$A:$A,PRODUTIVIDADE!FI$3,BASE!$G:$G,PRODUTIVIDADE!$B24)))</f>
        <v>0</v>
      </c>
      <c r="FJ24" s="33">
        <f>IF($B24="","",IF(COUNTIF(BASE!$A:$A,PRODUTIVIDADE!FI$3)=0,"",SUMIFS(BASE!$N:$N,BASE!$A:$A,PRODUTIVIDADE!FI$3,BASE!$G:$G,PRODUTIVIDADE!$B24)))</f>
        <v>49</v>
      </c>
      <c r="FK24" s="28">
        <f>IF($B24="","",IF(COUNTIF(BASE!$A:$A,PRODUTIVIDADE!FI$3)=0,"",SUMIFS(BASE!$P:$P,BASE!$A:$A,PRODUTIVIDADE!FI$3,BASE!$G:$G,PRODUTIVIDADE!$B24)))</f>
        <v>0</v>
      </c>
      <c r="FL24" s="28">
        <f>IF($B24="","",IF(COUNTIF(BASE!$A:$A,PRODUTIVIDADE!FI$3)=0,"",SUMIFS(BASE!$O:$O,BASE!$A:$A,PRODUTIVIDADE!FI$3,BASE!$G:$G,PRODUTIVIDADE!$B24)))</f>
        <v>9.6064814814814808E-4</v>
      </c>
      <c r="FM24" s="32">
        <f t="shared" si="57"/>
        <v>0</v>
      </c>
      <c r="FN24" s="32">
        <f t="shared" si="58"/>
        <v>4.7071759259259258E-2</v>
      </c>
      <c r="FO24" s="15">
        <f>IF($B24="","",IF(COUNTIF(BASE!$A:$A,PRODUTIVIDADE!FO$3)=0,"",SUMIFS(BASE!$M:$M,BASE!$A:$A,PRODUTIVIDADE!FO$3,BASE!$G:$G,PRODUTIVIDADE!$B24)))</f>
        <v>0</v>
      </c>
      <c r="FP24" s="15">
        <f>IF($B24="","",IF(COUNTIF(BASE!$A:$A,PRODUTIVIDADE!FO$3)=0,"",SUMIFS(BASE!$N:$N,BASE!$A:$A,PRODUTIVIDADE!FO$3,BASE!$G:$G,PRODUTIVIDADE!$B24)))</f>
        <v>48</v>
      </c>
      <c r="FQ24" s="18">
        <f>IF($B24="","",IF(COUNTIF(BASE!$A:$A,PRODUTIVIDADE!FO$3)=0,"",SUMIFS(BASE!$P:$P,BASE!$A:$A,PRODUTIVIDADE!FO$3,BASE!$G:$G,PRODUTIVIDADE!$B24)))</f>
        <v>0</v>
      </c>
      <c r="FR24" s="18">
        <f>IF($B24="","",IF(COUNTIF(BASE!$A:$A,PRODUTIVIDADE!FO$3)=0,"",SUMIFS(BASE!$O:$O,BASE!$A:$A,PRODUTIVIDADE!FO$3,BASE!$G:$G,PRODUTIVIDADE!$B24)))</f>
        <v>8.9120370370370362E-4</v>
      </c>
      <c r="FS24" s="32">
        <f t="shared" si="59"/>
        <v>0</v>
      </c>
      <c r="FT24" s="32">
        <f t="shared" si="60"/>
        <v>4.2777777777777776E-2</v>
      </c>
      <c r="FU24" s="33">
        <f>IF($B24="","",IF(COUNTIF(BASE!$A:$A,PRODUTIVIDADE!FU$3)=0,"",SUMIFS(BASE!$M:$M,BASE!$A:$A,PRODUTIVIDADE!FU$3,BASE!$G:$G,PRODUTIVIDADE!$B24)))</f>
        <v>0</v>
      </c>
      <c r="FV24" s="33">
        <f>IF($B24="","",IF(COUNTIF(BASE!$A:$A,PRODUTIVIDADE!FU$3)=0,"",SUMIFS(BASE!$N:$N,BASE!$A:$A,PRODUTIVIDADE!FU$3,BASE!$G:$G,PRODUTIVIDADE!$B24)))</f>
        <v>0</v>
      </c>
      <c r="FW24" s="28">
        <f>IF($B24="","",IF(COUNTIF(BASE!$A:$A,PRODUTIVIDADE!FU$3)=0,"",SUMIFS(BASE!$P:$P,BASE!$A:$A,PRODUTIVIDADE!FU$3,BASE!$G:$G,PRODUTIVIDADE!$B24)))</f>
        <v>0</v>
      </c>
      <c r="FX24" s="28">
        <f>IF($B24="","",IF(COUNTIF(BASE!$A:$A,PRODUTIVIDADE!FU$3)=0,"",SUMIFS(BASE!$O:$O,BASE!$A:$A,PRODUTIVIDADE!FU$3,BASE!$G:$G,PRODUTIVIDADE!$B24)))</f>
        <v>0</v>
      </c>
      <c r="FY24" s="32">
        <f t="shared" si="61"/>
        <v>0</v>
      </c>
      <c r="FZ24" s="32">
        <f t="shared" si="62"/>
        <v>0</v>
      </c>
      <c r="GA24" s="15">
        <f>IF($B24="","",IF(COUNTIF(BASE!$A:$A,PRODUTIVIDADE!GA$3)=0,"",SUMIFS(BASE!$M:$M,BASE!$A:$A,PRODUTIVIDADE!GA$3,BASE!$G:$G,PRODUTIVIDADE!$B24)))</f>
        <v>0</v>
      </c>
      <c r="GB24" s="15">
        <f>IF($B24="","",IF(COUNTIF(BASE!$A:$A,PRODUTIVIDADE!GA$3)=0,"",SUMIFS(BASE!$N:$N,BASE!$A:$A,PRODUTIVIDADE!GA$3,BASE!$G:$G,PRODUTIVIDADE!$B24)))</f>
        <v>76</v>
      </c>
      <c r="GC24" s="18">
        <f>IF($B24="","",IF(COUNTIF(BASE!$A:$A,PRODUTIVIDADE!GA$3)=0,"",SUMIFS(BASE!$P:$P,BASE!$A:$A,PRODUTIVIDADE!GA$3,BASE!$G:$G,PRODUTIVIDADE!$B24)))</f>
        <v>0</v>
      </c>
      <c r="GD24" s="18">
        <f>IF($B24="","",IF(COUNTIF(BASE!$A:$A,PRODUTIVIDADE!GA$3)=0,"",SUMIFS(BASE!$O:$O,BASE!$A:$A,PRODUTIVIDADE!GA$3,BASE!$G:$G,PRODUTIVIDADE!$B24)))</f>
        <v>8.6805555555555551E-4</v>
      </c>
      <c r="GE24" s="32">
        <f t="shared" si="63"/>
        <v>0</v>
      </c>
      <c r="GF24" s="32">
        <f t="shared" si="64"/>
        <v>6.5972222222222224E-2</v>
      </c>
      <c r="GG24" s="33">
        <f>IF($B24="","",IF(COUNTIF(BASE!$A:$A,PRODUTIVIDADE!GG$3)=0,"",SUMIFS(BASE!$M:$M,BASE!$A:$A,PRODUTIVIDADE!GG$3,BASE!$G:$G,PRODUTIVIDADE!$B24)))</f>
        <v>0</v>
      </c>
      <c r="GH24" s="33">
        <f>IF($B24="","",IF(COUNTIF(BASE!$A:$A,PRODUTIVIDADE!GG$3)=0,"",SUMIFS(BASE!$N:$N,BASE!$A:$A,PRODUTIVIDADE!GG$3,BASE!$G:$G,PRODUTIVIDADE!$B24)))</f>
        <v>49</v>
      </c>
      <c r="GI24" s="28">
        <f>IF($B24="","",IF(COUNTIF(BASE!$A:$A,PRODUTIVIDADE!GG$3)=0,"",SUMIFS(BASE!$P:$P,BASE!$A:$A,PRODUTIVIDADE!GG$3,BASE!$G:$G,PRODUTIVIDADE!$B24)))</f>
        <v>0</v>
      </c>
      <c r="GJ24" s="28">
        <f>IF($B24="","",IF(COUNTIF(BASE!$A:$A,PRODUTIVIDADE!GG$3)=0,"",SUMIFS(BASE!$O:$O,BASE!$A:$A,PRODUTIVIDADE!GG$3,BASE!$G:$G,PRODUTIVIDADE!$B24)))</f>
        <v>8.7962962962962962E-4</v>
      </c>
      <c r="GK24" s="32">
        <f t="shared" si="65"/>
        <v>0</v>
      </c>
      <c r="GL24" s="32">
        <f t="shared" si="66"/>
        <v>4.310185185185185E-2</v>
      </c>
      <c r="GM24" s="15">
        <f>IF($B24="","",IF(COUNTIF(BASE!$A:$A,PRODUTIVIDADE!GM$3)=0,"",SUMIFS(BASE!$M:$M,BASE!$A:$A,PRODUTIVIDADE!GM$3,BASE!$G:$G,PRODUTIVIDADE!$B24)))</f>
        <v>0</v>
      </c>
      <c r="GN24" s="15">
        <f>IF($B24="","",IF(COUNTIF(BASE!$A:$A,PRODUTIVIDADE!GM$3)=0,"",SUMIFS(BASE!$N:$N,BASE!$A:$A,PRODUTIVIDADE!GM$3,BASE!$G:$G,PRODUTIVIDADE!$B24)))</f>
        <v>65</v>
      </c>
      <c r="GO24" s="18">
        <f>IF($B24="","",IF(COUNTIF(BASE!$A:$A,PRODUTIVIDADE!GM$3)=0,"",SUMIFS(BASE!$P:$P,BASE!$A:$A,PRODUTIVIDADE!GM$3,BASE!$G:$G,PRODUTIVIDADE!$B24)))</f>
        <v>0</v>
      </c>
      <c r="GP24" s="18">
        <f>IF($B24="","",IF(COUNTIF(BASE!$A:$A,PRODUTIVIDADE!GM$3)=0,"",SUMIFS(BASE!$O:$O,BASE!$A:$A,PRODUTIVIDADE!GM$3,BASE!$G:$G,PRODUTIVIDADE!$B24)))</f>
        <v>9.2592592592592585E-4</v>
      </c>
      <c r="GQ24" s="32">
        <f t="shared" si="67"/>
        <v>0</v>
      </c>
      <c r="GR24" s="32">
        <f t="shared" si="68"/>
        <v>6.0185185185185182E-2</v>
      </c>
    </row>
    <row r="25" spans="2:200" s="8" customFormat="1" x14ac:dyDescent="0.25">
      <c r="B25" s="50">
        <v>91130</v>
      </c>
      <c r="C25" s="16" t="str">
        <f>IF($B25="","",VLOOKUP($B25,EQUIPE!$B:$E,2,0))</f>
        <v xml:space="preserve">LUCAS VIDOTTI DOS SANTOS </v>
      </c>
      <c r="D25" s="16" t="str">
        <f>IF($B25="","",VLOOKUP($B25,EQUIPE!$B:$F,5,0))</f>
        <v>ULTRAGAZ FRONT</v>
      </c>
      <c r="E25" s="18">
        <f>IF($B25="","",VLOOKUP($B25,EQUIPE!$B:$E,3,0))</f>
        <v>0.26388888888888884</v>
      </c>
      <c r="F25" s="16" t="str">
        <f>IF($B25="","",VLOOKUP($B25,EQUIPE!$B:$E,4,0))</f>
        <v>ADRIANA VERCOSA BARROS CEZANHOQUE</v>
      </c>
      <c r="H25" s="22">
        <f t="shared" si="0"/>
        <v>1458</v>
      </c>
      <c r="I25" s="22">
        <f t="shared" si="0"/>
        <v>0</v>
      </c>
      <c r="J25" s="18">
        <f t="shared" si="3"/>
        <v>1.7874403038154753E-3</v>
      </c>
      <c r="K25" s="18">
        <f t="shared" si="4"/>
        <v>0</v>
      </c>
      <c r="L25" s="32">
        <f t="shared" si="5"/>
        <v>2.6060879629629632</v>
      </c>
      <c r="M25" s="32">
        <f t="shared" si="6"/>
        <v>0</v>
      </c>
      <c r="O25" s="15">
        <f>IF($B25="","",IF(COUNTIF(BASE!$A:$A,PRODUTIVIDADE!O$3)=0,"",SUMIFS(BASE!$M:$M,BASE!$A:$A,PRODUTIVIDADE!O$3,BASE!$G:$G,PRODUTIVIDADE!$B25)))</f>
        <v>0</v>
      </c>
      <c r="P25" s="15">
        <f>IF($B25="","",IF(COUNTIF(BASE!$A:$A,PRODUTIVIDADE!O$3)=0,"",SUMIFS(BASE!$N:$N,BASE!$A:$A,PRODUTIVIDADE!O$3,BASE!$G:$G,PRODUTIVIDADE!$B25)))</f>
        <v>0</v>
      </c>
      <c r="Q25" s="18">
        <f>IF($B25="","",IF(COUNTIF(BASE!$A:$A,PRODUTIVIDADE!O$3)=0,"",SUMIFS(BASE!$P:$P,BASE!$A:$A,PRODUTIVIDADE!O$3,BASE!$G:$G,PRODUTIVIDADE!$B25)))</f>
        <v>0</v>
      </c>
      <c r="R25" s="18">
        <f>IF($B25="","",IF(COUNTIF(BASE!$A:$A,PRODUTIVIDADE!O$3)=0,"",SUMIFS(BASE!$O:$O,BASE!$A:$A,PRODUTIVIDADE!O$3,BASE!$G:$G,PRODUTIVIDADE!$B25)))</f>
        <v>0</v>
      </c>
      <c r="S25" s="32">
        <f t="shared" si="7"/>
        <v>0</v>
      </c>
      <c r="T25" s="32">
        <f t="shared" si="8"/>
        <v>0</v>
      </c>
      <c r="U25" s="33">
        <f>IF($B25="","",IF(COUNTIF(BASE!$A:$A,PRODUTIVIDADE!U$3)=0,"",SUMIFS(BASE!$M:$M,BASE!$A:$A,PRODUTIVIDADE!U$3,BASE!$G:$G,PRODUTIVIDADE!$B25)))</f>
        <v>62</v>
      </c>
      <c r="V25" s="33">
        <f>IF($B25="","",IF(COUNTIF(BASE!$A:$A,PRODUTIVIDADE!U$3)=0,"",SUMIFS(BASE!$N:$N,BASE!$A:$A,PRODUTIVIDADE!U$3,BASE!$G:$G,PRODUTIVIDADE!$B25)))</f>
        <v>0</v>
      </c>
      <c r="W25" s="28">
        <f>IF($B25="","",IF(COUNTIF(BASE!$A:$A,PRODUTIVIDADE!U$3)=0,"",SUMIFS(BASE!$P:$P,BASE!$A:$A,PRODUTIVIDADE!U$3,BASE!$G:$G,PRODUTIVIDADE!$B25)))</f>
        <v>1.9907407407407408E-3</v>
      </c>
      <c r="X25" s="28">
        <f>IF($B25="","",IF(COUNTIF(BASE!$A:$A,PRODUTIVIDADE!U$3)=0,"",SUMIFS(BASE!$O:$O,BASE!$A:$A,PRODUTIVIDADE!U$3,BASE!$G:$G,PRODUTIVIDADE!$B25)))</f>
        <v>0</v>
      </c>
      <c r="Y25" s="32">
        <f t="shared" si="9"/>
        <v>0.12342592592592594</v>
      </c>
      <c r="Z25" s="32">
        <f t="shared" si="10"/>
        <v>0</v>
      </c>
      <c r="AA25" s="15">
        <f>IF($B25="","",IF(COUNTIF(BASE!$A:$A,PRODUTIVIDADE!AA$3)=0,"",SUMIFS(BASE!$M:$M,BASE!$A:$A,PRODUTIVIDADE!AA$3,BASE!$G:$G,PRODUTIVIDADE!$B25)))</f>
        <v>73</v>
      </c>
      <c r="AB25" s="15">
        <f>IF($B25="","",IF(COUNTIF(BASE!$A:$A,PRODUTIVIDADE!AA$3)=0,"",SUMIFS(BASE!$N:$N,BASE!$A:$A,PRODUTIVIDADE!AA$3,BASE!$G:$G,PRODUTIVIDADE!$B25)))</f>
        <v>0</v>
      </c>
      <c r="AC25" s="18">
        <f>IF($B25="","",IF(COUNTIF(BASE!$A:$A,PRODUTIVIDADE!AA$3)=0,"",SUMIFS(BASE!$P:$P,BASE!$A:$A,PRODUTIVIDADE!AA$3,BASE!$G:$G,PRODUTIVIDADE!$B25)))</f>
        <v>1.9212962962962962E-3</v>
      </c>
      <c r="AD25" s="18">
        <f>IF($B25="","",IF(COUNTIF(BASE!$A:$A,PRODUTIVIDADE!AA$3)=0,"",SUMIFS(BASE!$O:$O,BASE!$A:$A,PRODUTIVIDADE!AA$3,BASE!$G:$G,PRODUTIVIDADE!$B25)))</f>
        <v>0</v>
      </c>
      <c r="AE25" s="32">
        <f t="shared" si="11"/>
        <v>0.14025462962962962</v>
      </c>
      <c r="AF25" s="32">
        <f t="shared" si="12"/>
        <v>0</v>
      </c>
      <c r="AG25" s="33">
        <f>IF($B25="","",IF(COUNTIF(BASE!$A:$A,PRODUTIVIDADE!AG$3)=0,"",SUMIFS(BASE!$M:$M,BASE!$A:$A,PRODUTIVIDADE!AG$3,BASE!$G:$G,PRODUTIVIDADE!$B25)))</f>
        <v>55</v>
      </c>
      <c r="AH25" s="33">
        <f>IF($B25="","",IF(COUNTIF(BASE!$A:$A,PRODUTIVIDADE!AG$3)=0,"",SUMIFS(BASE!$N:$N,BASE!$A:$A,PRODUTIVIDADE!AG$3,BASE!$G:$G,PRODUTIVIDADE!$B25)))</f>
        <v>0</v>
      </c>
      <c r="AI25" s="28">
        <f>IF($B25="","",IF(COUNTIF(BASE!$A:$A,PRODUTIVIDADE!AG$3)=0,"",SUMIFS(BASE!$P:$P,BASE!$A:$A,PRODUTIVIDADE!AG$3,BASE!$G:$G,PRODUTIVIDADE!$B25)))</f>
        <v>1.5509259259259261E-3</v>
      </c>
      <c r="AJ25" s="28">
        <f>IF($B25="","",IF(COUNTIF(BASE!$A:$A,PRODUTIVIDADE!AG$3)=0,"",SUMIFS(BASE!$O:$O,BASE!$A:$A,PRODUTIVIDADE!AG$3,BASE!$G:$G,PRODUTIVIDADE!$B25)))</f>
        <v>0</v>
      </c>
      <c r="AK25" s="32">
        <f t="shared" si="13"/>
        <v>8.5300925925925933E-2</v>
      </c>
      <c r="AL25" s="32">
        <f t="shared" si="14"/>
        <v>0</v>
      </c>
      <c r="AM25" s="15">
        <f>IF($B25="","",IF(COUNTIF(BASE!$A:$A,PRODUTIVIDADE!AM$3)=0,"",SUMIFS(BASE!$M:$M,BASE!$A:$A,PRODUTIVIDADE!AM$3,BASE!$G:$G,PRODUTIVIDADE!$B25)))</f>
        <v>58</v>
      </c>
      <c r="AN25" s="15">
        <f>IF($B25="","",IF(COUNTIF(BASE!$A:$A,PRODUTIVIDADE!AM$3)=0,"",SUMIFS(BASE!$N:$N,BASE!$A:$A,PRODUTIVIDADE!AM$3,BASE!$G:$G,PRODUTIVIDADE!$B25)))</f>
        <v>0</v>
      </c>
      <c r="AO25" s="18">
        <f>IF($B25="","",IF(COUNTIF(BASE!$A:$A,PRODUTIVIDADE!AM$3)=0,"",SUMIFS(BASE!$P:$P,BASE!$A:$A,PRODUTIVIDADE!AM$3,BASE!$G:$G,PRODUTIVIDADE!$B25)))</f>
        <v>1.8750000000000001E-3</v>
      </c>
      <c r="AP25" s="18">
        <f>IF($B25="","",IF(COUNTIF(BASE!$A:$A,PRODUTIVIDADE!AM$3)=0,"",SUMIFS(BASE!$O:$O,BASE!$A:$A,PRODUTIVIDADE!AM$3,BASE!$G:$G,PRODUTIVIDADE!$B25)))</f>
        <v>0</v>
      </c>
      <c r="AQ25" s="32">
        <f t="shared" si="15"/>
        <v>0.10875000000000001</v>
      </c>
      <c r="AR25" s="32">
        <f t="shared" si="16"/>
        <v>0</v>
      </c>
      <c r="AS25" s="33">
        <f>IF($B25="","",IF(COUNTIF(BASE!$A:$A,PRODUTIVIDADE!AS$3)=0,"",SUMIFS(BASE!$M:$M,BASE!$A:$A,PRODUTIVIDADE!AS$3,BASE!$G:$G,PRODUTIVIDADE!$B25)))</f>
        <v>63</v>
      </c>
      <c r="AT25" s="33">
        <f>IF($B25="","",IF(COUNTIF(BASE!$A:$A,PRODUTIVIDADE!AS$3)=0,"",SUMIFS(BASE!$N:$N,BASE!$A:$A,PRODUTIVIDADE!AS$3,BASE!$G:$G,PRODUTIVIDADE!$B25)))</f>
        <v>0</v>
      </c>
      <c r="AU25" s="28">
        <f>IF($B25="","",IF(COUNTIF(BASE!$A:$A,PRODUTIVIDADE!AS$3)=0,"",SUMIFS(BASE!$P:$P,BASE!$A:$A,PRODUTIVIDADE!AS$3,BASE!$G:$G,PRODUTIVIDADE!$B25)))</f>
        <v>1.6550925925925926E-3</v>
      </c>
      <c r="AV25" s="28">
        <f>IF($B25="","",IF(COUNTIF(BASE!$A:$A,PRODUTIVIDADE!AS$3)=0,"",SUMIFS(BASE!$O:$O,BASE!$A:$A,PRODUTIVIDADE!AS$3,BASE!$G:$G,PRODUTIVIDADE!$B25)))</f>
        <v>0</v>
      </c>
      <c r="AW25" s="32">
        <f t="shared" si="17"/>
        <v>0.10427083333333333</v>
      </c>
      <c r="AX25" s="32">
        <f t="shared" si="18"/>
        <v>0</v>
      </c>
      <c r="AY25" s="15">
        <f>IF($B25="","",IF(COUNTIF(BASE!$A:$A,PRODUTIVIDADE!AY$3)=0,"",SUMIFS(BASE!$M:$M,BASE!$A:$A,PRODUTIVIDADE!AY$3,BASE!$G:$G,PRODUTIVIDADE!$B25)))</f>
        <v>60</v>
      </c>
      <c r="AZ25" s="15">
        <f>IF($B25="","",IF(COUNTIF(BASE!$A:$A,PRODUTIVIDADE!AY$3)=0,"",SUMIFS(BASE!$N:$N,BASE!$A:$A,PRODUTIVIDADE!AY$3,BASE!$G:$G,PRODUTIVIDADE!$B25)))</f>
        <v>0</v>
      </c>
      <c r="BA25" s="18">
        <f>IF($B25="","",IF(COUNTIF(BASE!$A:$A,PRODUTIVIDADE!AY$3)=0,"",SUMIFS(BASE!$P:$P,BASE!$A:$A,PRODUTIVIDADE!AY$3,BASE!$G:$G,PRODUTIVIDADE!$B25)))</f>
        <v>2.0717592592592593E-3</v>
      </c>
      <c r="BB25" s="18">
        <f>IF($B25="","",IF(COUNTIF(BASE!$A:$A,PRODUTIVIDADE!AY$3)=0,"",SUMIFS(BASE!$O:$O,BASE!$A:$A,PRODUTIVIDADE!AY$3,BASE!$G:$G,PRODUTIVIDADE!$B25)))</f>
        <v>0</v>
      </c>
      <c r="BC25" s="32">
        <f t="shared" si="19"/>
        <v>0.12430555555555556</v>
      </c>
      <c r="BD25" s="32">
        <f t="shared" si="20"/>
        <v>0</v>
      </c>
      <c r="BE25" s="33">
        <f>IF($B25="","",IF(COUNTIF(BASE!$A:$A,PRODUTIVIDADE!BE$3)=0,"",SUMIFS(BASE!$M:$M,BASE!$A:$A,PRODUTIVIDADE!BE$3,BASE!$G:$G,PRODUTIVIDADE!$B25)))</f>
        <v>0</v>
      </c>
      <c r="BF25" s="33">
        <f>IF($B25="","",IF(COUNTIF(BASE!$A:$A,PRODUTIVIDADE!BE$3)=0,"",SUMIFS(BASE!$N:$N,BASE!$A:$A,PRODUTIVIDADE!BE$3,BASE!$G:$G,PRODUTIVIDADE!$B25)))</f>
        <v>0</v>
      </c>
      <c r="BG25" s="28">
        <f>IF($B25="","",IF(COUNTIF(BASE!$A:$A,PRODUTIVIDADE!BE$3)=0,"",SUMIFS(BASE!$P:$P,BASE!$A:$A,PRODUTIVIDADE!BE$3,BASE!$G:$G,PRODUTIVIDADE!$B25)))</f>
        <v>0</v>
      </c>
      <c r="BH25" s="28">
        <f>IF($B25="","",IF(COUNTIF(BASE!$A:$A,PRODUTIVIDADE!BE$3)=0,"",SUMIFS(BASE!$O:$O,BASE!$A:$A,PRODUTIVIDADE!BE$3,BASE!$G:$G,PRODUTIVIDADE!$B25)))</f>
        <v>0</v>
      </c>
      <c r="BI25" s="32">
        <f t="shared" si="21"/>
        <v>0</v>
      </c>
      <c r="BJ25" s="32">
        <f t="shared" si="22"/>
        <v>0</v>
      </c>
      <c r="BK25" s="15">
        <f>IF($B25="","",IF(COUNTIF(BASE!$A:$A,PRODUTIVIDADE!BK$3)=0,"",SUMIFS(BASE!$M:$M,BASE!$A:$A,PRODUTIVIDADE!BK$3,BASE!$G:$G,PRODUTIVIDADE!$B25)))</f>
        <v>79</v>
      </c>
      <c r="BL25" s="15">
        <f>IF($B25="","",IF(COUNTIF(BASE!$A:$A,PRODUTIVIDADE!BK$3)=0,"",SUMIFS(BASE!$N:$N,BASE!$A:$A,PRODUTIVIDADE!BK$3,BASE!$G:$G,PRODUTIVIDADE!$B25)))</f>
        <v>0</v>
      </c>
      <c r="BM25" s="18">
        <f>IF($B25="","",IF(COUNTIF(BASE!$A:$A,PRODUTIVIDADE!BK$3)=0,"",SUMIFS(BASE!$P:$P,BASE!$A:$A,PRODUTIVIDADE!BK$3,BASE!$G:$G,PRODUTIVIDADE!$B25)))</f>
        <v>1.5624999999999999E-3</v>
      </c>
      <c r="BN25" s="18">
        <f>IF($B25="","",IF(COUNTIF(BASE!$A:$A,PRODUTIVIDADE!BK$3)=0,"",SUMIFS(BASE!$O:$O,BASE!$A:$A,PRODUTIVIDADE!BK$3,BASE!$G:$G,PRODUTIVIDADE!$B25)))</f>
        <v>0</v>
      </c>
      <c r="BO25" s="32">
        <f t="shared" si="23"/>
        <v>0.12343749999999999</v>
      </c>
      <c r="BP25" s="32">
        <f t="shared" si="24"/>
        <v>0</v>
      </c>
      <c r="BQ25" s="33">
        <f>IF($B25="","",IF(COUNTIF(BASE!$A:$A,PRODUTIVIDADE!BQ$3)=0,"",SUMIFS(BASE!$M:$M,BASE!$A:$A,PRODUTIVIDADE!BQ$3,BASE!$G:$G,PRODUTIVIDADE!$B25)))</f>
        <v>0</v>
      </c>
      <c r="BR25" s="33">
        <f>IF($B25="","",IF(COUNTIF(BASE!$A:$A,PRODUTIVIDADE!BQ$3)=0,"",SUMIFS(BASE!$N:$N,BASE!$A:$A,PRODUTIVIDADE!BQ$3,BASE!$G:$G,PRODUTIVIDADE!$B25)))</f>
        <v>0</v>
      </c>
      <c r="BS25" s="28">
        <f>IF($B25="","",IF(COUNTIF(BASE!$A:$A,PRODUTIVIDADE!BQ$3)=0,"",SUMIFS(BASE!$P:$P,BASE!$A:$A,PRODUTIVIDADE!BQ$3,BASE!$G:$G,PRODUTIVIDADE!$B25)))</f>
        <v>0</v>
      </c>
      <c r="BT25" s="28">
        <f>IF($B25="","",IF(COUNTIF(BASE!$A:$A,PRODUTIVIDADE!BQ$3)=0,"",SUMIFS(BASE!$O:$O,BASE!$A:$A,PRODUTIVIDADE!BQ$3,BASE!$G:$G,PRODUTIVIDADE!$B25)))</f>
        <v>0</v>
      </c>
      <c r="BU25" s="32">
        <f t="shared" si="25"/>
        <v>0</v>
      </c>
      <c r="BV25" s="32">
        <f t="shared" si="26"/>
        <v>0</v>
      </c>
      <c r="BW25" s="15">
        <f>IF($B25="","",IF(COUNTIF(BASE!$A:$A,PRODUTIVIDADE!BW$3)=0,"",SUMIFS(BASE!$M:$M,BASE!$A:$A,PRODUTIVIDADE!BW$3,BASE!$G:$G,PRODUTIVIDADE!$B25)))</f>
        <v>47</v>
      </c>
      <c r="BX25" s="15">
        <f>IF($B25="","",IF(COUNTIF(BASE!$A:$A,PRODUTIVIDADE!BW$3)=0,"",SUMIFS(BASE!$N:$N,BASE!$A:$A,PRODUTIVIDADE!BW$3,BASE!$G:$G,PRODUTIVIDADE!$B25)))</f>
        <v>0</v>
      </c>
      <c r="BY25" s="18">
        <f>IF($B25="","",IF(COUNTIF(BASE!$A:$A,PRODUTIVIDADE!BW$3)=0,"",SUMIFS(BASE!$P:$P,BASE!$A:$A,PRODUTIVIDADE!BW$3,BASE!$G:$G,PRODUTIVIDADE!$B25)))</f>
        <v>1.6087962962962963E-3</v>
      </c>
      <c r="BZ25" s="18">
        <f>IF($B25="","",IF(COUNTIF(BASE!$A:$A,PRODUTIVIDADE!BW$3)=0,"",SUMIFS(BASE!$O:$O,BASE!$A:$A,PRODUTIVIDADE!BW$3,BASE!$G:$G,PRODUTIVIDADE!$B25)))</f>
        <v>0</v>
      </c>
      <c r="CA25" s="32">
        <f t="shared" si="27"/>
        <v>7.5613425925925931E-2</v>
      </c>
      <c r="CB25" s="32">
        <f t="shared" si="28"/>
        <v>0</v>
      </c>
      <c r="CC25" s="33">
        <f>IF($B25="","",IF(COUNTIF(BASE!$A:$A,PRODUTIVIDADE!CC$3)=0,"",SUMIFS(BASE!$M:$M,BASE!$A:$A,PRODUTIVIDADE!CC$3,BASE!$G:$G,PRODUTIVIDADE!$B25)))</f>
        <v>67</v>
      </c>
      <c r="CD25" s="33">
        <f>IF($B25="","",IF(COUNTIF(BASE!$A:$A,PRODUTIVIDADE!CC$3)=0,"",SUMIFS(BASE!$N:$N,BASE!$A:$A,PRODUTIVIDADE!CC$3,BASE!$G:$G,PRODUTIVIDADE!$B25)))</f>
        <v>0</v>
      </c>
      <c r="CE25" s="28">
        <f>IF($B25="","",IF(COUNTIF(BASE!$A:$A,PRODUTIVIDADE!CC$3)=0,"",SUMIFS(BASE!$P:$P,BASE!$A:$A,PRODUTIVIDADE!CC$3,BASE!$G:$G,PRODUTIVIDADE!$B25)))</f>
        <v>1.9328703703703704E-3</v>
      </c>
      <c r="CF25" s="28">
        <f>IF($B25="","",IF(COUNTIF(BASE!$A:$A,PRODUTIVIDADE!CC$3)=0,"",SUMIFS(BASE!$O:$O,BASE!$A:$A,PRODUTIVIDADE!CC$3,BASE!$G:$G,PRODUTIVIDADE!$B25)))</f>
        <v>0</v>
      </c>
      <c r="CG25" s="32">
        <f t="shared" si="29"/>
        <v>0.12950231481481481</v>
      </c>
      <c r="CH25" s="32">
        <f t="shared" si="30"/>
        <v>0</v>
      </c>
      <c r="CI25" s="15">
        <f>IF($B25="","",IF(COUNTIF(BASE!$A:$A,PRODUTIVIDADE!CI$3)=0,"",SUMIFS(BASE!$M:$M,BASE!$A:$A,PRODUTIVIDADE!CI$3,BASE!$G:$G,PRODUTIVIDADE!$B25)))</f>
        <v>51</v>
      </c>
      <c r="CJ25" s="15">
        <f>IF($B25="","",IF(COUNTIF(BASE!$A:$A,PRODUTIVIDADE!CI$3)=0,"",SUMIFS(BASE!$N:$N,BASE!$A:$A,PRODUTIVIDADE!CI$3,BASE!$G:$G,PRODUTIVIDADE!$B25)))</f>
        <v>0</v>
      </c>
      <c r="CK25" s="18">
        <f>IF($B25="","",IF(COUNTIF(BASE!$A:$A,PRODUTIVIDADE!CI$3)=0,"",SUMIFS(BASE!$P:$P,BASE!$A:$A,PRODUTIVIDADE!CI$3,BASE!$G:$G,PRODUTIVIDADE!$B25)))</f>
        <v>2.0023148148148148E-3</v>
      </c>
      <c r="CL25" s="18">
        <f>IF($B25="","",IF(COUNTIF(BASE!$A:$A,PRODUTIVIDADE!CI$3)=0,"",SUMIFS(BASE!$O:$O,BASE!$A:$A,PRODUTIVIDADE!CI$3,BASE!$G:$G,PRODUTIVIDADE!$B25)))</f>
        <v>0</v>
      </c>
      <c r="CM25" s="32">
        <f t="shared" si="31"/>
        <v>0.10211805555555556</v>
      </c>
      <c r="CN25" s="32">
        <f t="shared" si="32"/>
        <v>0</v>
      </c>
      <c r="CO25" s="33">
        <f>IF($B25="","",IF(COUNTIF(BASE!$A:$A,PRODUTIVIDADE!CO$3)=0,"",SUMIFS(BASE!$M:$M,BASE!$A:$A,PRODUTIVIDADE!CO$3,BASE!$G:$G,PRODUTIVIDADE!$B25)))</f>
        <v>47</v>
      </c>
      <c r="CP25" s="33">
        <f>IF($B25="","",IF(COUNTIF(BASE!$A:$A,PRODUTIVIDADE!CO$3)=0,"",SUMIFS(BASE!$N:$N,BASE!$A:$A,PRODUTIVIDADE!CO$3,BASE!$G:$G,PRODUTIVIDADE!$B25)))</f>
        <v>0</v>
      </c>
      <c r="CQ25" s="28">
        <f>IF($B25="","",IF(COUNTIF(BASE!$A:$A,PRODUTIVIDADE!CO$3)=0,"",SUMIFS(BASE!$P:$P,BASE!$A:$A,PRODUTIVIDADE!CO$3,BASE!$G:$G,PRODUTIVIDADE!$B25)))</f>
        <v>1.8287037037037037E-3</v>
      </c>
      <c r="CR25" s="28">
        <f>IF($B25="","",IF(COUNTIF(BASE!$A:$A,PRODUTIVIDADE!CO$3)=0,"",SUMIFS(BASE!$O:$O,BASE!$A:$A,PRODUTIVIDADE!CO$3,BASE!$G:$G,PRODUTIVIDADE!$B25)))</f>
        <v>0</v>
      </c>
      <c r="CS25" s="32">
        <f t="shared" si="33"/>
        <v>8.5949074074074081E-2</v>
      </c>
      <c r="CT25" s="32">
        <f t="shared" si="34"/>
        <v>0</v>
      </c>
      <c r="CU25" s="15">
        <f>IF($B25="","",IF(COUNTIF(BASE!$A:$A,PRODUTIVIDADE!CU$3)=0,"",SUMIFS(BASE!$M:$M,BASE!$A:$A,PRODUTIVIDADE!CU$3,BASE!$G:$G,PRODUTIVIDADE!$B25)))</f>
        <v>0</v>
      </c>
      <c r="CV25" s="15">
        <f>IF($B25="","",IF(COUNTIF(BASE!$A:$A,PRODUTIVIDADE!CU$3)=0,"",SUMIFS(BASE!$N:$N,BASE!$A:$A,PRODUTIVIDADE!CU$3,BASE!$G:$G,PRODUTIVIDADE!$B25)))</f>
        <v>0</v>
      </c>
      <c r="CW25" s="18">
        <f>IF($B25="","",IF(COUNTIF(BASE!$A:$A,PRODUTIVIDADE!CU$3)=0,"",SUMIFS(BASE!$P:$P,BASE!$A:$A,PRODUTIVIDADE!CU$3,BASE!$G:$G,PRODUTIVIDADE!$B25)))</f>
        <v>0</v>
      </c>
      <c r="CX25" s="18">
        <f>IF($B25="","",IF(COUNTIF(BASE!$A:$A,PRODUTIVIDADE!CU$3)=0,"",SUMIFS(BASE!$O:$O,BASE!$A:$A,PRODUTIVIDADE!CU$3,BASE!$G:$G,PRODUTIVIDADE!$B25)))</f>
        <v>0</v>
      </c>
      <c r="CY25" s="32">
        <f t="shared" si="35"/>
        <v>0</v>
      </c>
      <c r="CZ25" s="32">
        <f t="shared" si="36"/>
        <v>0</v>
      </c>
      <c r="DA25" s="33">
        <f>IF($B25="","",IF(COUNTIF(BASE!$A:$A,PRODUTIVIDADE!DA$3)=0,"",SUMIFS(BASE!$M:$M,BASE!$A:$A,PRODUTIVIDADE!DA$3,BASE!$G:$G,PRODUTIVIDADE!$B25)))</f>
        <v>74</v>
      </c>
      <c r="DB25" s="33">
        <f>IF($B25="","",IF(COUNTIF(BASE!$A:$A,PRODUTIVIDADE!DA$3)=0,"",SUMIFS(BASE!$N:$N,BASE!$A:$A,PRODUTIVIDADE!DA$3,BASE!$G:$G,PRODUTIVIDADE!$B25)))</f>
        <v>0</v>
      </c>
      <c r="DC25" s="28">
        <f>IF($B25="","",IF(COUNTIF(BASE!$A:$A,PRODUTIVIDADE!DA$3)=0,"",SUMIFS(BASE!$P:$P,BASE!$A:$A,PRODUTIVIDADE!DA$3,BASE!$G:$G,PRODUTIVIDADE!$B25)))</f>
        <v>1.6550925925925926E-3</v>
      </c>
      <c r="DD25" s="28">
        <f>IF($B25="","",IF(COUNTIF(BASE!$A:$A,PRODUTIVIDADE!DA$3)=0,"",SUMIFS(BASE!$O:$O,BASE!$A:$A,PRODUTIVIDADE!DA$3,BASE!$G:$G,PRODUTIVIDADE!$B25)))</f>
        <v>0</v>
      </c>
      <c r="DE25" s="32">
        <f t="shared" si="37"/>
        <v>0.12247685185185185</v>
      </c>
      <c r="DF25" s="32">
        <f t="shared" si="38"/>
        <v>0</v>
      </c>
      <c r="DG25" s="15">
        <f>IF($B25="","",IF(COUNTIF(BASE!$A:$A,PRODUTIVIDADE!DG$3)=0,"",SUMIFS(BASE!$M:$M,BASE!$A:$A,PRODUTIVIDADE!DG$3,BASE!$G:$G,PRODUTIVIDADE!$B25)))</f>
        <v>0</v>
      </c>
      <c r="DH25" s="15">
        <f>IF($B25="","",IF(COUNTIF(BASE!$A:$A,PRODUTIVIDADE!DG$3)=0,"",SUMIFS(BASE!$N:$N,BASE!$A:$A,PRODUTIVIDADE!DG$3,BASE!$G:$G,PRODUTIVIDADE!$B25)))</f>
        <v>0</v>
      </c>
      <c r="DI25" s="18">
        <f>IF($B25="","",IF(COUNTIF(BASE!$A:$A,PRODUTIVIDADE!DG$3)=0,"",SUMIFS(BASE!$P:$P,BASE!$A:$A,PRODUTIVIDADE!DG$3,BASE!$G:$G,PRODUTIVIDADE!$B25)))</f>
        <v>0</v>
      </c>
      <c r="DJ25" s="18">
        <f>IF($B25="","",IF(COUNTIF(BASE!$A:$A,PRODUTIVIDADE!DG$3)=0,"",SUMIFS(BASE!$O:$O,BASE!$A:$A,PRODUTIVIDADE!DG$3,BASE!$G:$G,PRODUTIVIDADE!$B25)))</f>
        <v>0</v>
      </c>
      <c r="DK25" s="32">
        <f t="shared" si="39"/>
        <v>0</v>
      </c>
      <c r="DL25" s="32">
        <f t="shared" si="40"/>
        <v>0</v>
      </c>
      <c r="DM25" s="33">
        <f>IF($B25="","",IF(COUNTIF(BASE!$A:$A,PRODUTIVIDADE!DM$3)=0,"",SUMIFS(BASE!$M:$M,BASE!$A:$A,PRODUTIVIDADE!DM$3,BASE!$G:$G,PRODUTIVIDADE!$B25)))</f>
        <v>0</v>
      </c>
      <c r="DN25" s="33">
        <f>IF($B25="","",IF(COUNTIF(BASE!$A:$A,PRODUTIVIDADE!DM$3)=0,"",SUMIFS(BASE!$N:$N,BASE!$A:$A,PRODUTIVIDADE!DM$3,BASE!$G:$G,PRODUTIVIDADE!$B25)))</f>
        <v>0</v>
      </c>
      <c r="DO25" s="28">
        <f>IF($B25="","",IF(COUNTIF(BASE!$A:$A,PRODUTIVIDADE!DM$3)=0,"",SUMIFS(BASE!$P:$P,BASE!$A:$A,PRODUTIVIDADE!DM$3,BASE!$G:$G,PRODUTIVIDADE!$B25)))</f>
        <v>0</v>
      </c>
      <c r="DP25" s="28">
        <f>IF($B25="","",IF(COUNTIF(BASE!$A:$A,PRODUTIVIDADE!DM$3)=0,"",SUMIFS(BASE!$O:$O,BASE!$A:$A,PRODUTIVIDADE!DM$3,BASE!$G:$G,PRODUTIVIDADE!$B25)))</f>
        <v>0</v>
      </c>
      <c r="DQ25" s="32">
        <f t="shared" si="41"/>
        <v>0</v>
      </c>
      <c r="DR25" s="32">
        <f t="shared" si="42"/>
        <v>0</v>
      </c>
      <c r="DS25" s="15">
        <f>IF($B25="","",IF(COUNTIF(BASE!$A:$A,PRODUTIVIDADE!DS$3)=0,"",SUMIFS(BASE!$M:$M,BASE!$A:$A,PRODUTIVIDADE!DS$3,BASE!$G:$G,PRODUTIVIDADE!$B25)))</f>
        <v>63</v>
      </c>
      <c r="DT25" s="15">
        <f>IF($B25="","",IF(COUNTIF(BASE!$A:$A,PRODUTIVIDADE!DS$3)=0,"",SUMIFS(BASE!$N:$N,BASE!$A:$A,PRODUTIVIDADE!DS$3,BASE!$G:$G,PRODUTIVIDADE!$B25)))</f>
        <v>0</v>
      </c>
      <c r="DU25" s="18">
        <f>IF($B25="","",IF(COUNTIF(BASE!$A:$A,PRODUTIVIDADE!DS$3)=0,"",SUMIFS(BASE!$P:$P,BASE!$A:$A,PRODUTIVIDADE!DS$3,BASE!$G:$G,PRODUTIVIDADE!$B25)))</f>
        <v>1.9328703703703704E-3</v>
      </c>
      <c r="DV25" s="18">
        <f>IF($B25="","",IF(COUNTIF(BASE!$A:$A,PRODUTIVIDADE!DS$3)=0,"",SUMIFS(BASE!$O:$O,BASE!$A:$A,PRODUTIVIDADE!DS$3,BASE!$G:$G,PRODUTIVIDADE!$B25)))</f>
        <v>0</v>
      </c>
      <c r="DW25" s="32">
        <f t="shared" si="43"/>
        <v>0.12177083333333333</v>
      </c>
      <c r="DX25" s="32">
        <f t="shared" si="44"/>
        <v>0</v>
      </c>
      <c r="DY25" s="33">
        <f>IF($B25="","",IF(COUNTIF(BASE!$A:$A,PRODUTIVIDADE!DY$3)=0,"",SUMIFS(BASE!$M:$M,BASE!$A:$A,PRODUTIVIDADE!DY$3,BASE!$G:$G,PRODUTIVIDADE!$B25)))</f>
        <v>64</v>
      </c>
      <c r="DZ25" s="33">
        <f>IF($B25="","",IF(COUNTIF(BASE!$A:$A,PRODUTIVIDADE!DY$3)=0,"",SUMIFS(BASE!$N:$N,BASE!$A:$A,PRODUTIVIDADE!DY$3,BASE!$G:$G,PRODUTIVIDADE!$B25)))</f>
        <v>0</v>
      </c>
      <c r="EA25" s="28">
        <f>IF($B25="","",IF(COUNTIF(BASE!$A:$A,PRODUTIVIDADE!DY$3)=0,"",SUMIFS(BASE!$P:$P,BASE!$A:$A,PRODUTIVIDADE!DY$3,BASE!$G:$G,PRODUTIVIDADE!$B25)))</f>
        <v>1.5856481481481479E-3</v>
      </c>
      <c r="EB25" s="28">
        <f>IF($B25="","",IF(COUNTIF(BASE!$A:$A,PRODUTIVIDADE!DY$3)=0,"",SUMIFS(BASE!$O:$O,BASE!$A:$A,PRODUTIVIDADE!DY$3,BASE!$G:$G,PRODUTIVIDADE!$B25)))</f>
        <v>0</v>
      </c>
      <c r="EC25" s="32">
        <f t="shared" si="45"/>
        <v>0.10148148148148146</v>
      </c>
      <c r="ED25" s="32">
        <f t="shared" si="46"/>
        <v>0</v>
      </c>
      <c r="EE25" s="15">
        <f>IF($B25="","",IF(COUNTIF(BASE!$A:$A,PRODUTIVIDADE!EE$3)=0,"",SUMIFS(BASE!$M:$M,BASE!$A:$A,PRODUTIVIDADE!EE$3,BASE!$G:$G,PRODUTIVIDADE!$B25)))</f>
        <v>0</v>
      </c>
      <c r="EF25" s="15">
        <f>IF($B25="","",IF(COUNTIF(BASE!$A:$A,PRODUTIVIDADE!EE$3)=0,"",SUMIFS(BASE!$N:$N,BASE!$A:$A,PRODUTIVIDADE!EE$3,BASE!$G:$G,PRODUTIVIDADE!$B25)))</f>
        <v>0</v>
      </c>
      <c r="EG25" s="18">
        <f>IF($B25="","",IF(COUNTIF(BASE!$A:$A,PRODUTIVIDADE!EE$3)=0,"",SUMIFS(BASE!$P:$P,BASE!$A:$A,PRODUTIVIDADE!EE$3,BASE!$G:$G,PRODUTIVIDADE!$B25)))</f>
        <v>0</v>
      </c>
      <c r="EH25" s="18">
        <f>IF($B25="","",IF(COUNTIF(BASE!$A:$A,PRODUTIVIDADE!EE$3)=0,"",SUMIFS(BASE!$O:$O,BASE!$A:$A,PRODUTIVIDADE!EE$3,BASE!$G:$G,PRODUTIVIDADE!$B25)))</f>
        <v>0</v>
      </c>
      <c r="EI25" s="32">
        <f t="shared" si="47"/>
        <v>0</v>
      </c>
      <c r="EJ25" s="32">
        <f t="shared" si="48"/>
        <v>0</v>
      </c>
      <c r="EK25" s="33">
        <f>IF($B25="","",IF(COUNTIF(BASE!$A:$A,PRODUTIVIDADE!EK$3)=0,"",SUMIFS(BASE!$M:$M,BASE!$A:$A,PRODUTIVIDADE!EK$3,BASE!$G:$G,PRODUTIVIDADE!$B25)))</f>
        <v>72</v>
      </c>
      <c r="EL25" s="33">
        <f>IF($B25="","",IF(COUNTIF(BASE!$A:$A,PRODUTIVIDADE!EK$3)=0,"",SUMIFS(BASE!$N:$N,BASE!$A:$A,PRODUTIVIDADE!EK$3,BASE!$G:$G,PRODUTIVIDADE!$B25)))</f>
        <v>0</v>
      </c>
      <c r="EM25" s="28">
        <f>IF($B25="","",IF(COUNTIF(BASE!$A:$A,PRODUTIVIDADE!EK$3)=0,"",SUMIFS(BASE!$P:$P,BASE!$A:$A,PRODUTIVIDADE!EK$3,BASE!$G:$G,PRODUTIVIDADE!$B25)))</f>
        <v>1.8055555555555557E-3</v>
      </c>
      <c r="EN25" s="28">
        <f>IF($B25="","",IF(COUNTIF(BASE!$A:$A,PRODUTIVIDADE!EK$3)=0,"",SUMIFS(BASE!$O:$O,BASE!$A:$A,PRODUTIVIDADE!EK$3,BASE!$G:$G,PRODUTIVIDADE!$B25)))</f>
        <v>0</v>
      </c>
      <c r="EO25" s="32">
        <f t="shared" si="49"/>
        <v>0.13</v>
      </c>
      <c r="EP25" s="32">
        <f t="shared" si="50"/>
        <v>0</v>
      </c>
      <c r="EQ25" s="15">
        <f>IF($B25="","",IF(COUNTIF(BASE!$A:$A,PRODUTIVIDADE!EQ$3)=0,"",SUMIFS(BASE!$M:$M,BASE!$A:$A,PRODUTIVIDADE!EQ$3,BASE!$G:$G,PRODUTIVIDADE!$B25)))</f>
        <v>68</v>
      </c>
      <c r="ER25" s="15">
        <f>IF($B25="","",IF(COUNTIF(BASE!$A:$A,PRODUTIVIDADE!EQ$3)=0,"",SUMIFS(BASE!$N:$N,BASE!$A:$A,PRODUTIVIDADE!EQ$3,BASE!$G:$G,PRODUTIVIDADE!$B25)))</f>
        <v>0</v>
      </c>
      <c r="ES25" s="18">
        <f>IF($B25="","",IF(COUNTIF(BASE!$A:$A,PRODUTIVIDADE!EQ$3)=0,"",SUMIFS(BASE!$P:$P,BASE!$A:$A,PRODUTIVIDADE!EQ$3,BASE!$G:$G,PRODUTIVIDADE!$B25)))</f>
        <v>1.9444444444444442E-3</v>
      </c>
      <c r="ET25" s="18">
        <f>IF($B25="","",IF(COUNTIF(BASE!$A:$A,PRODUTIVIDADE!EQ$3)=0,"",SUMIFS(BASE!$O:$O,BASE!$A:$A,PRODUTIVIDADE!EQ$3,BASE!$G:$G,PRODUTIVIDADE!$B25)))</f>
        <v>0</v>
      </c>
      <c r="EU25" s="32">
        <f t="shared" si="51"/>
        <v>0.13222222222222221</v>
      </c>
      <c r="EV25" s="32">
        <f t="shared" si="52"/>
        <v>0</v>
      </c>
      <c r="EW25" s="33">
        <f>IF($B25="","",IF(COUNTIF(BASE!$A:$A,PRODUTIVIDADE!EW$3)=0,"",SUMIFS(BASE!$M:$M,BASE!$A:$A,PRODUTIVIDADE!EW$3,BASE!$G:$G,PRODUTIVIDADE!$B25)))</f>
        <v>72</v>
      </c>
      <c r="EX25" s="33">
        <f>IF($B25="","",IF(COUNTIF(BASE!$A:$A,PRODUTIVIDADE!EW$3)=0,"",SUMIFS(BASE!$N:$N,BASE!$A:$A,PRODUTIVIDADE!EW$3,BASE!$G:$G,PRODUTIVIDADE!$B25)))</f>
        <v>0</v>
      </c>
      <c r="EY25" s="28">
        <f>IF($B25="","",IF(COUNTIF(BASE!$A:$A,PRODUTIVIDADE!EW$3)=0,"",SUMIFS(BASE!$P:$P,BASE!$A:$A,PRODUTIVIDADE!EW$3,BASE!$G:$G,PRODUTIVIDADE!$B25)))</f>
        <v>1.6666666666666668E-3</v>
      </c>
      <c r="EZ25" s="28">
        <f>IF($B25="","",IF(COUNTIF(BASE!$A:$A,PRODUTIVIDADE!EW$3)=0,"",SUMIFS(BASE!$O:$O,BASE!$A:$A,PRODUTIVIDADE!EW$3,BASE!$G:$G,PRODUTIVIDADE!$B25)))</f>
        <v>0</v>
      </c>
      <c r="FA25" s="32">
        <f t="shared" si="53"/>
        <v>0.12000000000000001</v>
      </c>
      <c r="FB25" s="32">
        <f t="shared" si="54"/>
        <v>0</v>
      </c>
      <c r="FC25" s="15">
        <f>IF($B25="","",IF(COUNTIF(BASE!$A:$A,PRODUTIVIDADE!FC$3)=0,"",SUMIFS(BASE!$M:$M,BASE!$A:$A,PRODUTIVIDADE!FC$3,BASE!$G:$G,PRODUTIVIDADE!$B25)))</f>
        <v>85</v>
      </c>
      <c r="FD25" s="15">
        <f>IF($B25="","",IF(COUNTIF(BASE!$A:$A,PRODUTIVIDADE!FC$3)=0,"",SUMIFS(BASE!$N:$N,BASE!$A:$A,PRODUTIVIDADE!FC$3,BASE!$G:$G,PRODUTIVIDADE!$B25)))</f>
        <v>0</v>
      </c>
      <c r="FE25" s="18">
        <f>IF($B25="","",IF(COUNTIF(BASE!$A:$A,PRODUTIVIDADE!FC$3)=0,"",SUMIFS(BASE!$P:$P,BASE!$A:$A,PRODUTIVIDADE!FC$3,BASE!$G:$G,PRODUTIVIDADE!$B25)))</f>
        <v>1.6319444444444445E-3</v>
      </c>
      <c r="FF25" s="18">
        <f>IF($B25="","",IF(COUNTIF(BASE!$A:$A,PRODUTIVIDADE!FC$3)=0,"",SUMIFS(BASE!$O:$O,BASE!$A:$A,PRODUTIVIDADE!FC$3,BASE!$G:$G,PRODUTIVIDADE!$B25)))</f>
        <v>0</v>
      </c>
      <c r="FG25" s="32">
        <f t="shared" si="55"/>
        <v>0.13871527777777778</v>
      </c>
      <c r="FH25" s="32">
        <f t="shared" si="56"/>
        <v>0</v>
      </c>
      <c r="FI25" s="33">
        <f>IF($B25="","",IF(COUNTIF(BASE!$A:$A,PRODUTIVIDADE!FI$3)=0,"",SUMIFS(BASE!$M:$M,BASE!$A:$A,PRODUTIVIDADE!FI$3,BASE!$G:$G,PRODUTIVIDADE!$B25)))</f>
        <v>57</v>
      </c>
      <c r="FJ25" s="33">
        <f>IF($B25="","",IF(COUNTIF(BASE!$A:$A,PRODUTIVIDADE!FI$3)=0,"",SUMIFS(BASE!$N:$N,BASE!$A:$A,PRODUTIVIDADE!FI$3,BASE!$G:$G,PRODUTIVIDADE!$B25)))</f>
        <v>0</v>
      </c>
      <c r="FK25" s="28">
        <f>IF($B25="","",IF(COUNTIF(BASE!$A:$A,PRODUTIVIDADE!FI$3)=0,"",SUMIFS(BASE!$P:$P,BASE!$A:$A,PRODUTIVIDADE!FI$3,BASE!$G:$G,PRODUTIVIDADE!$B25)))</f>
        <v>2.0833333333333333E-3</v>
      </c>
      <c r="FL25" s="28">
        <f>IF($B25="","",IF(COUNTIF(BASE!$A:$A,PRODUTIVIDADE!FI$3)=0,"",SUMIFS(BASE!$O:$O,BASE!$A:$A,PRODUTIVIDADE!FI$3,BASE!$G:$G,PRODUTIVIDADE!$B25)))</f>
        <v>0</v>
      </c>
      <c r="FM25" s="32">
        <f t="shared" si="57"/>
        <v>0.11874999999999999</v>
      </c>
      <c r="FN25" s="32">
        <f t="shared" si="58"/>
        <v>0</v>
      </c>
      <c r="FO25" s="15">
        <f>IF($B25="","",IF(COUNTIF(BASE!$A:$A,PRODUTIVIDADE!FO$3)=0,"",SUMIFS(BASE!$M:$M,BASE!$A:$A,PRODUTIVIDADE!FO$3,BASE!$G:$G,PRODUTIVIDADE!$B25)))</f>
        <v>0</v>
      </c>
      <c r="FP25" s="15">
        <f>IF($B25="","",IF(COUNTIF(BASE!$A:$A,PRODUTIVIDADE!FO$3)=0,"",SUMIFS(BASE!$N:$N,BASE!$A:$A,PRODUTIVIDADE!FO$3,BASE!$G:$G,PRODUTIVIDADE!$B25)))</f>
        <v>0</v>
      </c>
      <c r="FQ25" s="18">
        <f>IF($B25="","",IF(COUNTIF(BASE!$A:$A,PRODUTIVIDADE!FO$3)=0,"",SUMIFS(BASE!$P:$P,BASE!$A:$A,PRODUTIVIDADE!FO$3,BASE!$G:$G,PRODUTIVIDADE!$B25)))</f>
        <v>0</v>
      </c>
      <c r="FR25" s="18">
        <f>IF($B25="","",IF(COUNTIF(BASE!$A:$A,PRODUTIVIDADE!FO$3)=0,"",SUMIFS(BASE!$O:$O,BASE!$A:$A,PRODUTIVIDADE!FO$3,BASE!$G:$G,PRODUTIVIDADE!$B25)))</f>
        <v>0</v>
      </c>
      <c r="FS25" s="32">
        <f t="shared" si="59"/>
        <v>0</v>
      </c>
      <c r="FT25" s="32">
        <f t="shared" si="60"/>
        <v>0</v>
      </c>
      <c r="FU25" s="33">
        <f>IF($B25="","",IF(COUNTIF(BASE!$A:$A,PRODUTIVIDADE!FU$3)=0,"",SUMIFS(BASE!$M:$M,BASE!$A:$A,PRODUTIVIDADE!FU$3,BASE!$G:$G,PRODUTIVIDADE!$B25)))</f>
        <v>0</v>
      </c>
      <c r="FV25" s="33">
        <f>IF($B25="","",IF(COUNTIF(BASE!$A:$A,PRODUTIVIDADE!FU$3)=0,"",SUMIFS(BASE!$N:$N,BASE!$A:$A,PRODUTIVIDADE!FU$3,BASE!$G:$G,PRODUTIVIDADE!$B25)))</f>
        <v>0</v>
      </c>
      <c r="FW25" s="28">
        <f>IF($B25="","",IF(COUNTIF(BASE!$A:$A,PRODUTIVIDADE!FU$3)=0,"",SUMIFS(BASE!$P:$P,BASE!$A:$A,PRODUTIVIDADE!FU$3,BASE!$G:$G,PRODUTIVIDADE!$B25)))</f>
        <v>0</v>
      </c>
      <c r="FX25" s="28">
        <f>IF($B25="","",IF(COUNTIF(BASE!$A:$A,PRODUTIVIDADE!FU$3)=0,"",SUMIFS(BASE!$O:$O,BASE!$A:$A,PRODUTIVIDADE!FU$3,BASE!$G:$G,PRODUTIVIDADE!$B25)))</f>
        <v>0</v>
      </c>
      <c r="FY25" s="32">
        <f t="shared" si="61"/>
        <v>0</v>
      </c>
      <c r="FZ25" s="32">
        <f t="shared" si="62"/>
        <v>0</v>
      </c>
      <c r="GA25" s="15">
        <f>IF($B25="","",IF(COUNTIF(BASE!$A:$A,PRODUTIVIDADE!GA$3)=0,"",SUMIFS(BASE!$M:$M,BASE!$A:$A,PRODUTIVIDADE!GA$3,BASE!$G:$G,PRODUTIVIDADE!$B25)))</f>
        <v>77</v>
      </c>
      <c r="GB25" s="15">
        <f>IF($B25="","",IF(COUNTIF(BASE!$A:$A,PRODUTIVIDADE!GA$3)=0,"",SUMIFS(BASE!$N:$N,BASE!$A:$A,PRODUTIVIDADE!GA$3,BASE!$G:$G,PRODUTIVIDADE!$B25)))</f>
        <v>0</v>
      </c>
      <c r="GC25" s="18">
        <f>IF($B25="","",IF(COUNTIF(BASE!$A:$A,PRODUTIVIDADE!GA$3)=0,"",SUMIFS(BASE!$P:$P,BASE!$A:$A,PRODUTIVIDADE!GA$3,BASE!$G:$G,PRODUTIVIDADE!$B25)))</f>
        <v>1.8171296296296297E-3</v>
      </c>
      <c r="GD25" s="18">
        <f>IF($B25="","",IF(COUNTIF(BASE!$A:$A,PRODUTIVIDADE!GA$3)=0,"",SUMIFS(BASE!$O:$O,BASE!$A:$A,PRODUTIVIDADE!GA$3,BASE!$G:$G,PRODUTIVIDADE!$B25)))</f>
        <v>0</v>
      </c>
      <c r="GE25" s="32">
        <f t="shared" si="63"/>
        <v>0.13991898148148149</v>
      </c>
      <c r="GF25" s="32">
        <f t="shared" si="64"/>
        <v>0</v>
      </c>
      <c r="GG25" s="33">
        <f>IF($B25="","",IF(COUNTIF(BASE!$A:$A,PRODUTIVIDADE!GG$3)=0,"",SUMIFS(BASE!$M:$M,BASE!$A:$A,PRODUTIVIDADE!GG$3,BASE!$G:$G,PRODUTIVIDADE!$B25)))</f>
        <v>86</v>
      </c>
      <c r="GH25" s="33">
        <f>IF($B25="","",IF(COUNTIF(BASE!$A:$A,PRODUTIVIDADE!GG$3)=0,"",SUMIFS(BASE!$N:$N,BASE!$A:$A,PRODUTIVIDADE!GG$3,BASE!$G:$G,PRODUTIVIDADE!$B25)))</f>
        <v>0</v>
      </c>
      <c r="GI25" s="28">
        <f>IF($B25="","",IF(COUNTIF(BASE!$A:$A,PRODUTIVIDADE!GG$3)=0,"",SUMIFS(BASE!$P:$P,BASE!$A:$A,PRODUTIVIDADE!GG$3,BASE!$G:$G,PRODUTIVIDADE!$B25)))</f>
        <v>1.5509259259259261E-3</v>
      </c>
      <c r="GJ25" s="28">
        <f>IF($B25="","",IF(COUNTIF(BASE!$A:$A,PRODUTIVIDADE!GG$3)=0,"",SUMIFS(BASE!$O:$O,BASE!$A:$A,PRODUTIVIDADE!GG$3,BASE!$G:$G,PRODUTIVIDADE!$B25)))</f>
        <v>0</v>
      </c>
      <c r="GK25" s="32">
        <f t="shared" si="65"/>
        <v>0.13337962962962965</v>
      </c>
      <c r="GL25" s="32">
        <f t="shared" si="66"/>
        <v>0</v>
      </c>
      <c r="GM25" s="15">
        <f>IF($B25="","",IF(COUNTIF(BASE!$A:$A,PRODUTIVIDADE!GM$3)=0,"",SUMIFS(BASE!$M:$M,BASE!$A:$A,PRODUTIVIDADE!GM$3,BASE!$G:$G,PRODUTIVIDADE!$B25)))</f>
        <v>78</v>
      </c>
      <c r="GN25" s="15">
        <f>IF($B25="","",IF(COUNTIF(BASE!$A:$A,PRODUTIVIDADE!GM$3)=0,"",SUMIFS(BASE!$N:$N,BASE!$A:$A,PRODUTIVIDADE!GM$3,BASE!$G:$G,PRODUTIVIDADE!$B25)))</f>
        <v>0</v>
      </c>
      <c r="GO25" s="18">
        <f>IF($B25="","",IF(COUNTIF(BASE!$A:$A,PRODUTIVIDADE!GM$3)=0,"",SUMIFS(BASE!$P:$P,BASE!$A:$A,PRODUTIVIDADE!GM$3,BASE!$G:$G,PRODUTIVIDADE!$B25)))</f>
        <v>1.8518518518518517E-3</v>
      </c>
      <c r="GP25" s="18">
        <f>IF($B25="","",IF(COUNTIF(BASE!$A:$A,PRODUTIVIDADE!GM$3)=0,"",SUMIFS(BASE!$O:$O,BASE!$A:$A,PRODUTIVIDADE!GM$3,BASE!$G:$G,PRODUTIVIDADE!$B25)))</f>
        <v>0</v>
      </c>
      <c r="GQ25" s="32">
        <f t="shared" si="67"/>
        <v>0.14444444444444443</v>
      </c>
      <c r="GR25" s="32">
        <f t="shared" si="68"/>
        <v>0</v>
      </c>
    </row>
    <row r="26" spans="2:200" s="8" customFormat="1" hidden="1" x14ac:dyDescent="0.25">
      <c r="B26" s="50">
        <v>91376</v>
      </c>
      <c r="C26" s="16" t="str">
        <f>IF($B26="","",VLOOKUP($B26,EQUIPE!$B:$E,2,0))</f>
        <v>SAFIRA CAETANO GONÇALVES DE SANTANA</v>
      </c>
      <c r="D26" s="16" t="str">
        <f>IF($B26="","",VLOOKUP($B26,EQUIPE!$B:$F,5,0))</f>
        <v>ULTRAGAZ BO</v>
      </c>
      <c r="E26" s="18">
        <f>IF($B26="","",VLOOKUP($B26,EQUIPE!$B:$E,3,0))</f>
        <v>0.26388888888888884</v>
      </c>
      <c r="F26" s="16" t="str">
        <f>IF($B26="","",VLOOKUP($B26,EQUIPE!$B:$E,4,0))</f>
        <v>ADRIANA VERCOSA BARROS CEZANHOQUE</v>
      </c>
      <c r="H26" s="22">
        <f t="shared" si="0"/>
        <v>0</v>
      </c>
      <c r="I26" s="22">
        <f t="shared" si="0"/>
        <v>1273</v>
      </c>
      <c r="J26" s="18">
        <f t="shared" si="3"/>
        <v>0</v>
      </c>
      <c r="K26" s="18">
        <f t="shared" si="4"/>
        <v>6.7818800733176229E-4</v>
      </c>
      <c r="L26" s="32">
        <f t="shared" si="5"/>
        <v>0</v>
      </c>
      <c r="M26" s="32">
        <f t="shared" si="6"/>
        <v>0.8633333333333334</v>
      </c>
      <c r="O26" s="15">
        <f>IF($B26="","",IF(COUNTIF(BASE!$A:$A,PRODUTIVIDADE!O$3)=0,"",SUMIFS(BASE!$M:$M,BASE!$A:$A,PRODUTIVIDADE!O$3,BASE!$G:$G,PRODUTIVIDADE!$B26)))</f>
        <v>0</v>
      </c>
      <c r="P26" s="15">
        <f>IF($B26="","",IF(COUNTIF(BASE!$A:$A,PRODUTIVIDADE!O$3)=0,"",SUMIFS(BASE!$N:$N,BASE!$A:$A,PRODUTIVIDADE!O$3,BASE!$G:$G,PRODUTIVIDADE!$B26)))</f>
        <v>0</v>
      </c>
      <c r="Q26" s="18">
        <f>IF($B26="","",IF(COUNTIF(BASE!$A:$A,PRODUTIVIDADE!O$3)=0,"",SUMIFS(BASE!$P:$P,BASE!$A:$A,PRODUTIVIDADE!O$3,BASE!$G:$G,PRODUTIVIDADE!$B26)))</f>
        <v>0</v>
      </c>
      <c r="R26" s="18">
        <f>IF($B26="","",IF(COUNTIF(BASE!$A:$A,PRODUTIVIDADE!O$3)=0,"",SUMIFS(BASE!$O:$O,BASE!$A:$A,PRODUTIVIDADE!O$3,BASE!$G:$G,PRODUTIVIDADE!$B26)))</f>
        <v>0</v>
      </c>
      <c r="S26" s="32">
        <f t="shared" si="7"/>
        <v>0</v>
      </c>
      <c r="T26" s="32">
        <f t="shared" si="8"/>
        <v>0</v>
      </c>
      <c r="U26" s="33">
        <f>IF($B26="","",IF(COUNTIF(BASE!$A:$A,PRODUTIVIDADE!U$3)=0,"",SUMIFS(BASE!$M:$M,BASE!$A:$A,PRODUTIVIDADE!U$3,BASE!$G:$G,PRODUTIVIDADE!$B26)))</f>
        <v>0</v>
      </c>
      <c r="V26" s="33">
        <f>IF($B26="","",IF(COUNTIF(BASE!$A:$A,PRODUTIVIDADE!U$3)=0,"",SUMIFS(BASE!$N:$N,BASE!$A:$A,PRODUTIVIDADE!U$3,BASE!$G:$G,PRODUTIVIDADE!$B26)))</f>
        <v>0</v>
      </c>
      <c r="W26" s="28">
        <f>IF($B26="","",IF(COUNTIF(BASE!$A:$A,PRODUTIVIDADE!U$3)=0,"",SUMIFS(BASE!$P:$P,BASE!$A:$A,PRODUTIVIDADE!U$3,BASE!$G:$G,PRODUTIVIDADE!$B26)))</f>
        <v>0</v>
      </c>
      <c r="X26" s="28">
        <f>IF($B26="","",IF(COUNTIF(BASE!$A:$A,PRODUTIVIDADE!U$3)=0,"",SUMIFS(BASE!$O:$O,BASE!$A:$A,PRODUTIVIDADE!U$3,BASE!$G:$G,PRODUTIVIDADE!$B26)))</f>
        <v>0</v>
      </c>
      <c r="Y26" s="32">
        <f t="shared" si="9"/>
        <v>0</v>
      </c>
      <c r="Z26" s="32">
        <f t="shared" si="10"/>
        <v>0</v>
      </c>
      <c r="AA26" s="15">
        <f>IF($B26="","",IF(COUNTIF(BASE!$A:$A,PRODUTIVIDADE!AA$3)=0,"",SUMIFS(BASE!$M:$M,BASE!$A:$A,PRODUTIVIDADE!AA$3,BASE!$G:$G,PRODUTIVIDADE!$B26)))</f>
        <v>0</v>
      </c>
      <c r="AB26" s="15">
        <f>IF($B26="","",IF(COUNTIF(BASE!$A:$A,PRODUTIVIDADE!AA$3)=0,"",SUMIFS(BASE!$N:$N,BASE!$A:$A,PRODUTIVIDADE!AA$3,BASE!$G:$G,PRODUTIVIDADE!$B26)))</f>
        <v>0</v>
      </c>
      <c r="AC26" s="18">
        <f>IF($B26="","",IF(COUNTIF(BASE!$A:$A,PRODUTIVIDADE!AA$3)=0,"",SUMIFS(BASE!$P:$P,BASE!$A:$A,PRODUTIVIDADE!AA$3,BASE!$G:$G,PRODUTIVIDADE!$B26)))</f>
        <v>0</v>
      </c>
      <c r="AD26" s="18">
        <f>IF($B26="","",IF(COUNTIF(BASE!$A:$A,PRODUTIVIDADE!AA$3)=0,"",SUMIFS(BASE!$O:$O,BASE!$A:$A,PRODUTIVIDADE!AA$3,BASE!$G:$G,PRODUTIVIDADE!$B26)))</f>
        <v>0</v>
      </c>
      <c r="AE26" s="32">
        <f t="shared" si="11"/>
        <v>0</v>
      </c>
      <c r="AF26" s="32">
        <f t="shared" si="12"/>
        <v>0</v>
      </c>
      <c r="AG26" s="33">
        <f>IF($B26="","",IF(COUNTIF(BASE!$A:$A,PRODUTIVIDADE!AG$3)=0,"",SUMIFS(BASE!$M:$M,BASE!$A:$A,PRODUTIVIDADE!AG$3,BASE!$G:$G,PRODUTIVIDADE!$B26)))</f>
        <v>0</v>
      </c>
      <c r="AH26" s="33">
        <f>IF($B26="","",IF(COUNTIF(BASE!$A:$A,PRODUTIVIDADE!AG$3)=0,"",SUMIFS(BASE!$N:$N,BASE!$A:$A,PRODUTIVIDADE!AG$3,BASE!$G:$G,PRODUTIVIDADE!$B26)))</f>
        <v>0</v>
      </c>
      <c r="AI26" s="28">
        <f>IF($B26="","",IF(COUNTIF(BASE!$A:$A,PRODUTIVIDADE!AG$3)=0,"",SUMIFS(BASE!$P:$P,BASE!$A:$A,PRODUTIVIDADE!AG$3,BASE!$G:$G,PRODUTIVIDADE!$B26)))</f>
        <v>0</v>
      </c>
      <c r="AJ26" s="28">
        <f>IF($B26="","",IF(COUNTIF(BASE!$A:$A,PRODUTIVIDADE!AG$3)=0,"",SUMIFS(BASE!$O:$O,BASE!$A:$A,PRODUTIVIDADE!AG$3,BASE!$G:$G,PRODUTIVIDADE!$B26)))</f>
        <v>0</v>
      </c>
      <c r="AK26" s="32">
        <f t="shared" si="13"/>
        <v>0</v>
      </c>
      <c r="AL26" s="32">
        <f t="shared" si="14"/>
        <v>0</v>
      </c>
      <c r="AM26" s="15">
        <f>IF($B26="","",IF(COUNTIF(BASE!$A:$A,PRODUTIVIDADE!AM$3)=0,"",SUMIFS(BASE!$M:$M,BASE!$A:$A,PRODUTIVIDADE!AM$3,BASE!$G:$G,PRODUTIVIDADE!$B26)))</f>
        <v>0</v>
      </c>
      <c r="AN26" s="15">
        <f>IF($B26="","",IF(COUNTIF(BASE!$A:$A,PRODUTIVIDADE!AM$3)=0,"",SUMIFS(BASE!$N:$N,BASE!$A:$A,PRODUTIVIDADE!AM$3,BASE!$G:$G,PRODUTIVIDADE!$B26)))</f>
        <v>0</v>
      </c>
      <c r="AO26" s="18">
        <f>IF($B26="","",IF(COUNTIF(BASE!$A:$A,PRODUTIVIDADE!AM$3)=0,"",SUMIFS(BASE!$P:$P,BASE!$A:$A,PRODUTIVIDADE!AM$3,BASE!$G:$G,PRODUTIVIDADE!$B26)))</f>
        <v>0</v>
      </c>
      <c r="AP26" s="18">
        <f>IF($B26="","",IF(COUNTIF(BASE!$A:$A,PRODUTIVIDADE!AM$3)=0,"",SUMIFS(BASE!$O:$O,BASE!$A:$A,PRODUTIVIDADE!AM$3,BASE!$G:$G,PRODUTIVIDADE!$B26)))</f>
        <v>0</v>
      </c>
      <c r="AQ26" s="32">
        <f t="shared" si="15"/>
        <v>0</v>
      </c>
      <c r="AR26" s="32">
        <f t="shared" si="16"/>
        <v>0</v>
      </c>
      <c r="AS26" s="33">
        <f>IF($B26="","",IF(COUNTIF(BASE!$A:$A,PRODUTIVIDADE!AS$3)=0,"",SUMIFS(BASE!$M:$M,BASE!$A:$A,PRODUTIVIDADE!AS$3,BASE!$G:$G,PRODUTIVIDADE!$B26)))</f>
        <v>0</v>
      </c>
      <c r="AT26" s="33">
        <f>IF($B26="","",IF(COUNTIF(BASE!$A:$A,PRODUTIVIDADE!AS$3)=0,"",SUMIFS(BASE!$N:$N,BASE!$A:$A,PRODUTIVIDADE!AS$3,BASE!$G:$G,PRODUTIVIDADE!$B26)))</f>
        <v>0</v>
      </c>
      <c r="AU26" s="28">
        <f>IF($B26="","",IF(COUNTIF(BASE!$A:$A,PRODUTIVIDADE!AS$3)=0,"",SUMIFS(BASE!$P:$P,BASE!$A:$A,PRODUTIVIDADE!AS$3,BASE!$G:$G,PRODUTIVIDADE!$B26)))</f>
        <v>0</v>
      </c>
      <c r="AV26" s="28">
        <f>IF($B26="","",IF(COUNTIF(BASE!$A:$A,PRODUTIVIDADE!AS$3)=0,"",SUMIFS(BASE!$O:$O,BASE!$A:$A,PRODUTIVIDADE!AS$3,BASE!$G:$G,PRODUTIVIDADE!$B26)))</f>
        <v>0</v>
      </c>
      <c r="AW26" s="32">
        <f t="shared" si="17"/>
        <v>0</v>
      </c>
      <c r="AX26" s="32">
        <f t="shared" si="18"/>
        <v>0</v>
      </c>
      <c r="AY26" s="15">
        <f>IF($B26="","",IF(COUNTIF(BASE!$A:$A,PRODUTIVIDADE!AY$3)=0,"",SUMIFS(BASE!$M:$M,BASE!$A:$A,PRODUTIVIDADE!AY$3,BASE!$G:$G,PRODUTIVIDADE!$B26)))</f>
        <v>0</v>
      </c>
      <c r="AZ26" s="15">
        <f>IF($B26="","",IF(COUNTIF(BASE!$A:$A,PRODUTIVIDADE!AY$3)=0,"",SUMIFS(BASE!$N:$N,BASE!$A:$A,PRODUTIVIDADE!AY$3,BASE!$G:$G,PRODUTIVIDADE!$B26)))</f>
        <v>0</v>
      </c>
      <c r="BA26" s="18">
        <f>IF($B26="","",IF(COUNTIF(BASE!$A:$A,PRODUTIVIDADE!AY$3)=0,"",SUMIFS(BASE!$P:$P,BASE!$A:$A,PRODUTIVIDADE!AY$3,BASE!$G:$G,PRODUTIVIDADE!$B26)))</f>
        <v>0</v>
      </c>
      <c r="BB26" s="18">
        <f>IF($B26="","",IF(COUNTIF(BASE!$A:$A,PRODUTIVIDADE!AY$3)=0,"",SUMIFS(BASE!$O:$O,BASE!$A:$A,PRODUTIVIDADE!AY$3,BASE!$G:$G,PRODUTIVIDADE!$B26)))</f>
        <v>0</v>
      </c>
      <c r="BC26" s="32">
        <f t="shared" si="19"/>
        <v>0</v>
      </c>
      <c r="BD26" s="32">
        <f t="shared" si="20"/>
        <v>0</v>
      </c>
      <c r="BE26" s="33">
        <f>IF($B26="","",IF(COUNTIF(BASE!$A:$A,PRODUTIVIDADE!BE$3)=0,"",SUMIFS(BASE!$M:$M,BASE!$A:$A,PRODUTIVIDADE!BE$3,BASE!$G:$G,PRODUTIVIDADE!$B26)))</f>
        <v>0</v>
      </c>
      <c r="BF26" s="33">
        <f>IF($B26="","",IF(COUNTIF(BASE!$A:$A,PRODUTIVIDADE!BE$3)=0,"",SUMIFS(BASE!$N:$N,BASE!$A:$A,PRODUTIVIDADE!BE$3,BASE!$G:$G,PRODUTIVIDADE!$B26)))</f>
        <v>0</v>
      </c>
      <c r="BG26" s="28">
        <f>IF($B26="","",IF(COUNTIF(BASE!$A:$A,PRODUTIVIDADE!BE$3)=0,"",SUMIFS(BASE!$P:$P,BASE!$A:$A,PRODUTIVIDADE!BE$3,BASE!$G:$G,PRODUTIVIDADE!$B26)))</f>
        <v>0</v>
      </c>
      <c r="BH26" s="28">
        <f>IF($B26="","",IF(COUNTIF(BASE!$A:$A,PRODUTIVIDADE!BE$3)=0,"",SUMIFS(BASE!$O:$O,BASE!$A:$A,PRODUTIVIDADE!BE$3,BASE!$G:$G,PRODUTIVIDADE!$B26)))</f>
        <v>0</v>
      </c>
      <c r="BI26" s="32">
        <f t="shared" si="21"/>
        <v>0</v>
      </c>
      <c r="BJ26" s="32">
        <f t="shared" si="22"/>
        <v>0</v>
      </c>
      <c r="BK26" s="15">
        <f>IF($B26="","",IF(COUNTIF(BASE!$A:$A,PRODUTIVIDADE!BK$3)=0,"",SUMIFS(BASE!$M:$M,BASE!$A:$A,PRODUTIVIDADE!BK$3,BASE!$G:$G,PRODUTIVIDADE!$B26)))</f>
        <v>0</v>
      </c>
      <c r="BL26" s="15">
        <f>IF($B26="","",IF(COUNTIF(BASE!$A:$A,PRODUTIVIDADE!BK$3)=0,"",SUMIFS(BASE!$N:$N,BASE!$A:$A,PRODUTIVIDADE!BK$3,BASE!$G:$G,PRODUTIVIDADE!$B26)))</f>
        <v>0</v>
      </c>
      <c r="BM26" s="18">
        <f>IF($B26="","",IF(COUNTIF(BASE!$A:$A,PRODUTIVIDADE!BK$3)=0,"",SUMIFS(BASE!$P:$P,BASE!$A:$A,PRODUTIVIDADE!BK$3,BASE!$G:$G,PRODUTIVIDADE!$B26)))</f>
        <v>0</v>
      </c>
      <c r="BN26" s="18">
        <f>IF($B26="","",IF(COUNTIF(BASE!$A:$A,PRODUTIVIDADE!BK$3)=0,"",SUMIFS(BASE!$O:$O,BASE!$A:$A,PRODUTIVIDADE!BK$3,BASE!$G:$G,PRODUTIVIDADE!$B26)))</f>
        <v>0</v>
      </c>
      <c r="BO26" s="32">
        <f t="shared" si="23"/>
        <v>0</v>
      </c>
      <c r="BP26" s="32">
        <f t="shared" si="24"/>
        <v>0</v>
      </c>
      <c r="BQ26" s="33">
        <f>IF($B26="","",IF(COUNTIF(BASE!$A:$A,PRODUTIVIDADE!BQ$3)=0,"",SUMIFS(BASE!$M:$M,BASE!$A:$A,PRODUTIVIDADE!BQ$3,BASE!$G:$G,PRODUTIVIDADE!$B26)))</f>
        <v>0</v>
      </c>
      <c r="BR26" s="33">
        <f>IF($B26="","",IF(COUNTIF(BASE!$A:$A,PRODUTIVIDADE!BQ$3)=0,"",SUMIFS(BASE!$N:$N,BASE!$A:$A,PRODUTIVIDADE!BQ$3,BASE!$G:$G,PRODUTIVIDADE!$B26)))</f>
        <v>68</v>
      </c>
      <c r="BS26" s="28">
        <f>IF($B26="","",IF(COUNTIF(BASE!$A:$A,PRODUTIVIDADE!BQ$3)=0,"",SUMIFS(BASE!$P:$P,BASE!$A:$A,PRODUTIVIDADE!BQ$3,BASE!$G:$G,PRODUTIVIDADE!$B26)))</f>
        <v>0</v>
      </c>
      <c r="BT26" s="28">
        <f>IF($B26="","",IF(COUNTIF(BASE!$A:$A,PRODUTIVIDADE!BQ$3)=0,"",SUMIFS(BASE!$O:$O,BASE!$A:$A,PRODUTIVIDADE!BQ$3,BASE!$G:$G,PRODUTIVIDADE!$B26)))</f>
        <v>7.8703703703703705E-4</v>
      </c>
      <c r="BU26" s="32">
        <f t="shared" si="25"/>
        <v>0</v>
      </c>
      <c r="BV26" s="32">
        <f t="shared" si="26"/>
        <v>5.3518518518518521E-2</v>
      </c>
      <c r="BW26" s="15">
        <f>IF($B26="","",IF(COUNTIF(BASE!$A:$A,PRODUTIVIDADE!BW$3)=0,"",SUMIFS(BASE!$M:$M,BASE!$A:$A,PRODUTIVIDADE!BW$3,BASE!$G:$G,PRODUTIVIDADE!$B26)))</f>
        <v>0</v>
      </c>
      <c r="BX26" s="15">
        <f>IF($B26="","",IF(COUNTIF(BASE!$A:$A,PRODUTIVIDADE!BW$3)=0,"",SUMIFS(BASE!$N:$N,BASE!$A:$A,PRODUTIVIDADE!BW$3,BASE!$G:$G,PRODUTIVIDADE!$B26)))</f>
        <v>78</v>
      </c>
      <c r="BY26" s="18">
        <f>IF($B26="","",IF(COUNTIF(BASE!$A:$A,PRODUTIVIDADE!BW$3)=0,"",SUMIFS(BASE!$P:$P,BASE!$A:$A,PRODUTIVIDADE!BW$3,BASE!$G:$G,PRODUTIVIDADE!$B26)))</f>
        <v>0</v>
      </c>
      <c r="BZ26" s="18">
        <f>IF($B26="","",IF(COUNTIF(BASE!$A:$A,PRODUTIVIDADE!BW$3)=0,"",SUMIFS(BASE!$O:$O,BASE!$A:$A,PRODUTIVIDADE!BW$3,BASE!$G:$G,PRODUTIVIDADE!$B26)))</f>
        <v>7.407407407407407E-4</v>
      </c>
      <c r="CA26" s="32">
        <f t="shared" si="27"/>
        <v>0</v>
      </c>
      <c r="CB26" s="32">
        <f t="shared" si="28"/>
        <v>5.7777777777777775E-2</v>
      </c>
      <c r="CC26" s="33">
        <f>IF($B26="","",IF(COUNTIF(BASE!$A:$A,PRODUTIVIDADE!CC$3)=0,"",SUMIFS(BASE!$M:$M,BASE!$A:$A,PRODUTIVIDADE!CC$3,BASE!$G:$G,PRODUTIVIDADE!$B26)))</f>
        <v>0</v>
      </c>
      <c r="CD26" s="33">
        <f>IF($B26="","",IF(COUNTIF(BASE!$A:$A,PRODUTIVIDADE!CC$3)=0,"",SUMIFS(BASE!$N:$N,BASE!$A:$A,PRODUTIVIDADE!CC$3,BASE!$G:$G,PRODUTIVIDADE!$B26)))</f>
        <v>90</v>
      </c>
      <c r="CE26" s="28">
        <f>IF($B26="","",IF(COUNTIF(BASE!$A:$A,PRODUTIVIDADE!CC$3)=0,"",SUMIFS(BASE!$P:$P,BASE!$A:$A,PRODUTIVIDADE!CC$3,BASE!$G:$G,PRODUTIVIDADE!$B26)))</f>
        <v>0</v>
      </c>
      <c r="CF26" s="28">
        <f>IF($B26="","",IF(COUNTIF(BASE!$A:$A,PRODUTIVIDADE!CC$3)=0,"",SUMIFS(BASE!$O:$O,BASE!$A:$A,PRODUTIVIDADE!CC$3,BASE!$G:$G,PRODUTIVIDADE!$B26)))</f>
        <v>6.5972222222222213E-4</v>
      </c>
      <c r="CG26" s="32">
        <f t="shared" si="29"/>
        <v>0</v>
      </c>
      <c r="CH26" s="32">
        <f t="shared" si="30"/>
        <v>5.937499999999999E-2</v>
      </c>
      <c r="CI26" s="15">
        <f>IF($B26="","",IF(COUNTIF(BASE!$A:$A,PRODUTIVIDADE!CI$3)=0,"",SUMIFS(BASE!$M:$M,BASE!$A:$A,PRODUTIVIDADE!CI$3,BASE!$G:$G,PRODUTIVIDADE!$B26)))</f>
        <v>0</v>
      </c>
      <c r="CJ26" s="15">
        <f>IF($B26="","",IF(COUNTIF(BASE!$A:$A,PRODUTIVIDADE!CI$3)=0,"",SUMIFS(BASE!$N:$N,BASE!$A:$A,PRODUTIVIDADE!CI$3,BASE!$G:$G,PRODUTIVIDADE!$B26)))</f>
        <v>85</v>
      </c>
      <c r="CK26" s="18">
        <f>IF($B26="","",IF(COUNTIF(BASE!$A:$A,PRODUTIVIDADE!CI$3)=0,"",SUMIFS(BASE!$P:$P,BASE!$A:$A,PRODUTIVIDADE!CI$3,BASE!$G:$G,PRODUTIVIDADE!$B26)))</f>
        <v>0</v>
      </c>
      <c r="CL26" s="18">
        <f>IF($B26="","",IF(COUNTIF(BASE!$A:$A,PRODUTIVIDADE!CI$3)=0,"",SUMIFS(BASE!$O:$O,BASE!$A:$A,PRODUTIVIDADE!CI$3,BASE!$G:$G,PRODUTIVIDADE!$B26)))</f>
        <v>7.175925925925927E-4</v>
      </c>
      <c r="CM26" s="32">
        <f t="shared" si="31"/>
        <v>0</v>
      </c>
      <c r="CN26" s="32">
        <f t="shared" si="32"/>
        <v>6.099537037037038E-2</v>
      </c>
      <c r="CO26" s="33">
        <f>IF($B26="","",IF(COUNTIF(BASE!$A:$A,PRODUTIVIDADE!CO$3)=0,"",SUMIFS(BASE!$M:$M,BASE!$A:$A,PRODUTIVIDADE!CO$3,BASE!$G:$G,PRODUTIVIDADE!$B26)))</f>
        <v>0</v>
      </c>
      <c r="CP26" s="33">
        <f>IF($B26="","",IF(COUNTIF(BASE!$A:$A,PRODUTIVIDADE!CO$3)=0,"",SUMIFS(BASE!$N:$N,BASE!$A:$A,PRODUTIVIDADE!CO$3,BASE!$G:$G,PRODUTIVIDADE!$B26)))</f>
        <v>0</v>
      </c>
      <c r="CQ26" s="28">
        <f>IF($B26="","",IF(COUNTIF(BASE!$A:$A,PRODUTIVIDADE!CO$3)=0,"",SUMIFS(BASE!$P:$P,BASE!$A:$A,PRODUTIVIDADE!CO$3,BASE!$G:$G,PRODUTIVIDADE!$B26)))</f>
        <v>0</v>
      </c>
      <c r="CR26" s="28">
        <f>IF($B26="","",IF(COUNTIF(BASE!$A:$A,PRODUTIVIDADE!CO$3)=0,"",SUMIFS(BASE!$O:$O,BASE!$A:$A,PRODUTIVIDADE!CO$3,BASE!$G:$G,PRODUTIVIDADE!$B26)))</f>
        <v>0</v>
      </c>
      <c r="CS26" s="32">
        <f t="shared" si="33"/>
        <v>0</v>
      </c>
      <c r="CT26" s="32">
        <f t="shared" si="34"/>
        <v>0</v>
      </c>
      <c r="CU26" s="15">
        <f>IF($B26="","",IF(COUNTIF(BASE!$A:$A,PRODUTIVIDADE!CU$3)=0,"",SUMIFS(BASE!$M:$M,BASE!$A:$A,PRODUTIVIDADE!CU$3,BASE!$G:$G,PRODUTIVIDADE!$B26)))</f>
        <v>0</v>
      </c>
      <c r="CV26" s="15">
        <f>IF($B26="","",IF(COUNTIF(BASE!$A:$A,PRODUTIVIDADE!CU$3)=0,"",SUMIFS(BASE!$N:$N,BASE!$A:$A,PRODUTIVIDADE!CU$3,BASE!$G:$G,PRODUTIVIDADE!$B26)))</f>
        <v>84</v>
      </c>
      <c r="CW26" s="18">
        <f>IF($B26="","",IF(COUNTIF(BASE!$A:$A,PRODUTIVIDADE!CU$3)=0,"",SUMIFS(BASE!$P:$P,BASE!$A:$A,PRODUTIVIDADE!CU$3,BASE!$G:$G,PRODUTIVIDADE!$B26)))</f>
        <v>0</v>
      </c>
      <c r="CX26" s="18">
        <f>IF($B26="","",IF(COUNTIF(BASE!$A:$A,PRODUTIVIDADE!CU$3)=0,"",SUMIFS(BASE!$O:$O,BASE!$A:$A,PRODUTIVIDADE!CU$3,BASE!$G:$G,PRODUTIVIDADE!$B26)))</f>
        <v>5.3240740740740744E-4</v>
      </c>
      <c r="CY26" s="32">
        <f t="shared" si="35"/>
        <v>0</v>
      </c>
      <c r="CZ26" s="32">
        <f t="shared" si="36"/>
        <v>4.4722222222222226E-2</v>
      </c>
      <c r="DA26" s="33">
        <f>IF($B26="","",IF(COUNTIF(BASE!$A:$A,PRODUTIVIDADE!DA$3)=0,"",SUMIFS(BASE!$M:$M,BASE!$A:$A,PRODUTIVIDADE!DA$3,BASE!$G:$G,PRODUTIVIDADE!$B26)))</f>
        <v>0</v>
      </c>
      <c r="DB26" s="33">
        <f>IF($B26="","",IF(COUNTIF(BASE!$A:$A,PRODUTIVIDADE!DA$3)=0,"",SUMIFS(BASE!$N:$N,BASE!$A:$A,PRODUTIVIDADE!DA$3,BASE!$G:$G,PRODUTIVIDADE!$B26)))</f>
        <v>48</v>
      </c>
      <c r="DC26" s="28">
        <f>IF($B26="","",IF(COUNTIF(BASE!$A:$A,PRODUTIVIDADE!DA$3)=0,"",SUMIFS(BASE!$P:$P,BASE!$A:$A,PRODUTIVIDADE!DA$3,BASE!$G:$G,PRODUTIVIDADE!$B26)))</f>
        <v>0</v>
      </c>
      <c r="DD26" s="28">
        <f>IF($B26="","",IF(COUNTIF(BASE!$A:$A,PRODUTIVIDADE!DA$3)=0,"",SUMIFS(BASE!$O:$O,BASE!$A:$A,PRODUTIVIDADE!DA$3,BASE!$G:$G,PRODUTIVIDADE!$B26)))</f>
        <v>7.6388888888888893E-4</v>
      </c>
      <c r="DE26" s="32">
        <f t="shared" si="37"/>
        <v>0</v>
      </c>
      <c r="DF26" s="32">
        <f t="shared" si="38"/>
        <v>3.6666666666666667E-2</v>
      </c>
      <c r="DG26" s="15">
        <f>IF($B26="","",IF(COUNTIF(BASE!$A:$A,PRODUTIVIDADE!DG$3)=0,"",SUMIFS(BASE!$M:$M,BASE!$A:$A,PRODUTIVIDADE!DG$3,BASE!$G:$G,PRODUTIVIDADE!$B26)))</f>
        <v>0</v>
      </c>
      <c r="DH26" s="15">
        <f>IF($B26="","",IF(COUNTIF(BASE!$A:$A,PRODUTIVIDADE!DG$3)=0,"",SUMIFS(BASE!$N:$N,BASE!$A:$A,PRODUTIVIDADE!DG$3,BASE!$G:$G,PRODUTIVIDADE!$B26)))</f>
        <v>9</v>
      </c>
      <c r="DI26" s="18">
        <f>IF($B26="","",IF(COUNTIF(BASE!$A:$A,PRODUTIVIDADE!DG$3)=0,"",SUMIFS(BASE!$P:$P,BASE!$A:$A,PRODUTIVIDADE!DG$3,BASE!$G:$G,PRODUTIVIDADE!$B26)))</f>
        <v>0</v>
      </c>
      <c r="DJ26" s="18">
        <f>IF($B26="","",IF(COUNTIF(BASE!$A:$A,PRODUTIVIDADE!DG$3)=0,"",SUMIFS(BASE!$O:$O,BASE!$A:$A,PRODUTIVIDADE!DG$3,BASE!$G:$G,PRODUTIVIDADE!$B26)))</f>
        <v>2.6620370370370372E-4</v>
      </c>
      <c r="DK26" s="32">
        <f t="shared" si="39"/>
        <v>0</v>
      </c>
      <c r="DL26" s="32">
        <f t="shared" si="40"/>
        <v>2.3958333333333336E-3</v>
      </c>
      <c r="DM26" s="33">
        <f>IF($B26="","",IF(COUNTIF(BASE!$A:$A,PRODUTIVIDADE!DM$3)=0,"",SUMIFS(BASE!$M:$M,BASE!$A:$A,PRODUTIVIDADE!DM$3,BASE!$G:$G,PRODUTIVIDADE!$B26)))</f>
        <v>0</v>
      </c>
      <c r="DN26" s="33">
        <f>IF($B26="","",IF(COUNTIF(BASE!$A:$A,PRODUTIVIDADE!DM$3)=0,"",SUMIFS(BASE!$N:$N,BASE!$A:$A,PRODUTIVIDADE!DM$3,BASE!$G:$G,PRODUTIVIDADE!$B26)))</f>
        <v>85</v>
      </c>
      <c r="DO26" s="28">
        <f>IF($B26="","",IF(COUNTIF(BASE!$A:$A,PRODUTIVIDADE!DM$3)=0,"",SUMIFS(BASE!$P:$P,BASE!$A:$A,PRODUTIVIDADE!DM$3,BASE!$G:$G,PRODUTIVIDADE!$B26)))</f>
        <v>0</v>
      </c>
      <c r="DP26" s="28">
        <f>IF($B26="","",IF(COUNTIF(BASE!$A:$A,PRODUTIVIDADE!DM$3)=0,"",SUMIFS(BASE!$O:$O,BASE!$A:$A,PRODUTIVIDADE!DM$3,BASE!$G:$G,PRODUTIVIDADE!$B26)))</f>
        <v>6.3657407407407402E-4</v>
      </c>
      <c r="DQ26" s="32">
        <f t="shared" si="41"/>
        <v>0</v>
      </c>
      <c r="DR26" s="32">
        <f t="shared" si="42"/>
        <v>5.4108796296296294E-2</v>
      </c>
      <c r="DS26" s="15">
        <f>IF($B26="","",IF(COUNTIF(BASE!$A:$A,PRODUTIVIDADE!DS$3)=0,"",SUMIFS(BASE!$M:$M,BASE!$A:$A,PRODUTIVIDADE!DS$3,BASE!$G:$G,PRODUTIVIDADE!$B26)))</f>
        <v>0</v>
      </c>
      <c r="DT26" s="15">
        <f>IF($B26="","",IF(COUNTIF(BASE!$A:$A,PRODUTIVIDADE!DS$3)=0,"",SUMIFS(BASE!$N:$N,BASE!$A:$A,PRODUTIVIDADE!DS$3,BASE!$G:$G,PRODUTIVIDADE!$B26)))</f>
        <v>56</v>
      </c>
      <c r="DU26" s="18">
        <f>IF($B26="","",IF(COUNTIF(BASE!$A:$A,PRODUTIVIDADE!DS$3)=0,"",SUMIFS(BASE!$P:$P,BASE!$A:$A,PRODUTIVIDADE!DS$3,BASE!$G:$G,PRODUTIVIDADE!$B26)))</f>
        <v>0</v>
      </c>
      <c r="DV26" s="18">
        <f>IF($B26="","",IF(COUNTIF(BASE!$A:$A,PRODUTIVIDADE!DS$3)=0,"",SUMIFS(BASE!$O:$O,BASE!$A:$A,PRODUTIVIDADE!DS$3,BASE!$G:$G,PRODUTIVIDADE!$B26)))</f>
        <v>7.0601851851851847E-4</v>
      </c>
      <c r="DW26" s="32">
        <f t="shared" si="43"/>
        <v>0</v>
      </c>
      <c r="DX26" s="32">
        <f t="shared" si="44"/>
        <v>3.9537037037037037E-2</v>
      </c>
      <c r="DY26" s="33">
        <f>IF($B26="","",IF(COUNTIF(BASE!$A:$A,PRODUTIVIDADE!DY$3)=0,"",SUMIFS(BASE!$M:$M,BASE!$A:$A,PRODUTIVIDADE!DY$3,BASE!$G:$G,PRODUTIVIDADE!$B26)))</f>
        <v>0</v>
      </c>
      <c r="DZ26" s="33">
        <f>IF($B26="","",IF(COUNTIF(BASE!$A:$A,PRODUTIVIDADE!DY$3)=0,"",SUMIFS(BASE!$N:$N,BASE!$A:$A,PRODUTIVIDADE!DY$3,BASE!$G:$G,PRODUTIVIDADE!$B26)))</f>
        <v>39</v>
      </c>
      <c r="EA26" s="28">
        <f>IF($B26="","",IF(COUNTIF(BASE!$A:$A,PRODUTIVIDADE!DY$3)=0,"",SUMIFS(BASE!$P:$P,BASE!$A:$A,PRODUTIVIDADE!DY$3,BASE!$G:$G,PRODUTIVIDADE!$B26)))</f>
        <v>0</v>
      </c>
      <c r="EB26" s="28">
        <f>IF($B26="","",IF(COUNTIF(BASE!$A:$A,PRODUTIVIDADE!DY$3)=0,"",SUMIFS(BASE!$O:$O,BASE!$A:$A,PRODUTIVIDADE!DY$3,BASE!$G:$G,PRODUTIVIDADE!$B26)))</f>
        <v>7.175925925925927E-4</v>
      </c>
      <c r="EC26" s="32">
        <f t="shared" si="45"/>
        <v>0</v>
      </c>
      <c r="ED26" s="32">
        <f t="shared" si="46"/>
        <v>2.7986111111111114E-2</v>
      </c>
      <c r="EE26" s="15">
        <f>IF($B26="","",IF(COUNTIF(BASE!$A:$A,PRODUTIVIDADE!EE$3)=0,"",SUMIFS(BASE!$M:$M,BASE!$A:$A,PRODUTIVIDADE!EE$3,BASE!$G:$G,PRODUTIVIDADE!$B26)))</f>
        <v>0</v>
      </c>
      <c r="EF26" s="15">
        <f>IF($B26="","",IF(COUNTIF(BASE!$A:$A,PRODUTIVIDADE!EE$3)=0,"",SUMIFS(BASE!$N:$N,BASE!$A:$A,PRODUTIVIDADE!EE$3,BASE!$G:$G,PRODUTIVIDADE!$B26)))</f>
        <v>0</v>
      </c>
      <c r="EG26" s="18">
        <f>IF($B26="","",IF(COUNTIF(BASE!$A:$A,PRODUTIVIDADE!EE$3)=0,"",SUMIFS(BASE!$P:$P,BASE!$A:$A,PRODUTIVIDADE!EE$3,BASE!$G:$G,PRODUTIVIDADE!$B26)))</f>
        <v>0</v>
      </c>
      <c r="EH26" s="18">
        <f>IF($B26="","",IF(COUNTIF(BASE!$A:$A,PRODUTIVIDADE!EE$3)=0,"",SUMIFS(BASE!$O:$O,BASE!$A:$A,PRODUTIVIDADE!EE$3,BASE!$G:$G,PRODUTIVIDADE!$B26)))</f>
        <v>0</v>
      </c>
      <c r="EI26" s="32">
        <f t="shared" si="47"/>
        <v>0</v>
      </c>
      <c r="EJ26" s="32">
        <f t="shared" si="48"/>
        <v>0</v>
      </c>
      <c r="EK26" s="33">
        <f>IF($B26="","",IF(COUNTIF(BASE!$A:$A,PRODUTIVIDADE!EK$3)=0,"",SUMIFS(BASE!$M:$M,BASE!$A:$A,PRODUTIVIDADE!EK$3,BASE!$G:$G,PRODUTIVIDADE!$B26)))</f>
        <v>0</v>
      </c>
      <c r="EL26" s="33">
        <f>IF($B26="","",IF(COUNTIF(BASE!$A:$A,PRODUTIVIDADE!EK$3)=0,"",SUMIFS(BASE!$N:$N,BASE!$A:$A,PRODUTIVIDADE!EK$3,BASE!$G:$G,PRODUTIVIDADE!$B26)))</f>
        <v>140</v>
      </c>
      <c r="EM26" s="28">
        <f>IF($B26="","",IF(COUNTIF(BASE!$A:$A,PRODUTIVIDADE!EK$3)=0,"",SUMIFS(BASE!$P:$P,BASE!$A:$A,PRODUTIVIDADE!EK$3,BASE!$G:$G,PRODUTIVIDADE!$B26)))</f>
        <v>0</v>
      </c>
      <c r="EN26" s="28">
        <f>IF($B26="","",IF(COUNTIF(BASE!$A:$A,PRODUTIVIDADE!EK$3)=0,"",SUMIFS(BASE!$O:$O,BASE!$A:$A,PRODUTIVIDADE!EK$3,BASE!$G:$G,PRODUTIVIDADE!$B26)))</f>
        <v>6.018518518518519E-4</v>
      </c>
      <c r="EO26" s="32">
        <f t="shared" si="49"/>
        <v>0</v>
      </c>
      <c r="EP26" s="32">
        <f t="shared" si="50"/>
        <v>8.425925925925927E-2</v>
      </c>
      <c r="EQ26" s="15">
        <f>IF($B26="","",IF(COUNTIF(BASE!$A:$A,PRODUTIVIDADE!EQ$3)=0,"",SUMIFS(BASE!$M:$M,BASE!$A:$A,PRODUTIVIDADE!EQ$3,BASE!$G:$G,PRODUTIVIDADE!$B26)))</f>
        <v>0</v>
      </c>
      <c r="ER26" s="15">
        <f>IF($B26="","",IF(COUNTIF(BASE!$A:$A,PRODUTIVIDADE!EQ$3)=0,"",SUMIFS(BASE!$N:$N,BASE!$A:$A,PRODUTIVIDADE!EQ$3,BASE!$G:$G,PRODUTIVIDADE!$B26)))</f>
        <v>34</v>
      </c>
      <c r="ES26" s="18">
        <f>IF($B26="","",IF(COUNTIF(BASE!$A:$A,PRODUTIVIDADE!EQ$3)=0,"",SUMIFS(BASE!$P:$P,BASE!$A:$A,PRODUTIVIDADE!EQ$3,BASE!$G:$G,PRODUTIVIDADE!$B26)))</f>
        <v>0</v>
      </c>
      <c r="ET26" s="18">
        <f>IF($B26="","",IF(COUNTIF(BASE!$A:$A,PRODUTIVIDADE!EQ$3)=0,"",SUMIFS(BASE!$O:$O,BASE!$A:$A,PRODUTIVIDADE!EQ$3,BASE!$G:$G,PRODUTIVIDADE!$B26)))</f>
        <v>1.3425925925925925E-3</v>
      </c>
      <c r="EU26" s="32">
        <f t="shared" si="51"/>
        <v>0</v>
      </c>
      <c r="EV26" s="32">
        <f t="shared" si="52"/>
        <v>4.5648148148148146E-2</v>
      </c>
      <c r="EW26" s="33">
        <f>IF($B26="","",IF(COUNTIF(BASE!$A:$A,PRODUTIVIDADE!EW$3)=0,"",SUMIFS(BASE!$M:$M,BASE!$A:$A,PRODUTIVIDADE!EW$3,BASE!$G:$G,PRODUTIVIDADE!$B26)))</f>
        <v>0</v>
      </c>
      <c r="EX26" s="33">
        <f>IF($B26="","",IF(COUNTIF(BASE!$A:$A,PRODUTIVIDADE!EW$3)=0,"",SUMIFS(BASE!$N:$N,BASE!$A:$A,PRODUTIVIDADE!EW$3,BASE!$G:$G,PRODUTIVIDADE!$B26)))</f>
        <v>50</v>
      </c>
      <c r="EY26" s="28">
        <f>IF($B26="","",IF(COUNTIF(BASE!$A:$A,PRODUTIVIDADE!EW$3)=0,"",SUMIFS(BASE!$P:$P,BASE!$A:$A,PRODUTIVIDADE!EW$3,BASE!$G:$G,PRODUTIVIDADE!$B26)))</f>
        <v>0</v>
      </c>
      <c r="EZ26" s="28">
        <f>IF($B26="","",IF(COUNTIF(BASE!$A:$A,PRODUTIVIDADE!EW$3)=0,"",SUMIFS(BASE!$O:$O,BASE!$A:$A,PRODUTIVIDADE!EW$3,BASE!$G:$G,PRODUTIVIDADE!$B26)))</f>
        <v>7.407407407407407E-4</v>
      </c>
      <c r="FA26" s="32">
        <f t="shared" si="53"/>
        <v>0</v>
      </c>
      <c r="FB26" s="32">
        <f t="shared" si="54"/>
        <v>3.7037037037037035E-2</v>
      </c>
      <c r="FC26" s="15">
        <f>IF($B26="","",IF(COUNTIF(BASE!$A:$A,PRODUTIVIDADE!FC$3)=0,"",SUMIFS(BASE!$M:$M,BASE!$A:$A,PRODUTIVIDADE!FC$3,BASE!$G:$G,PRODUTIVIDADE!$B26)))</f>
        <v>0</v>
      </c>
      <c r="FD26" s="15">
        <f>IF($B26="","",IF(COUNTIF(BASE!$A:$A,PRODUTIVIDADE!FC$3)=0,"",SUMIFS(BASE!$N:$N,BASE!$A:$A,PRODUTIVIDADE!FC$3,BASE!$G:$G,PRODUTIVIDADE!$B26)))</f>
        <v>53</v>
      </c>
      <c r="FE26" s="18">
        <f>IF($B26="","",IF(COUNTIF(BASE!$A:$A,PRODUTIVIDADE!FC$3)=0,"",SUMIFS(BASE!$P:$P,BASE!$A:$A,PRODUTIVIDADE!FC$3,BASE!$G:$G,PRODUTIVIDADE!$B26)))</f>
        <v>0</v>
      </c>
      <c r="FF26" s="18">
        <f>IF($B26="","",IF(COUNTIF(BASE!$A:$A,PRODUTIVIDADE!FC$3)=0,"",SUMIFS(BASE!$O:$O,BASE!$A:$A,PRODUTIVIDADE!FC$3,BASE!$G:$G,PRODUTIVIDADE!$B26)))</f>
        <v>6.018518518518519E-4</v>
      </c>
      <c r="FG26" s="32">
        <f t="shared" si="55"/>
        <v>0</v>
      </c>
      <c r="FH26" s="32">
        <f t="shared" si="56"/>
        <v>3.1898148148148148E-2</v>
      </c>
      <c r="FI26" s="33">
        <f>IF($B26="","",IF(COUNTIF(BASE!$A:$A,PRODUTIVIDADE!FI$3)=0,"",SUMIFS(BASE!$M:$M,BASE!$A:$A,PRODUTIVIDADE!FI$3,BASE!$G:$G,PRODUTIVIDADE!$B26)))</f>
        <v>0</v>
      </c>
      <c r="FJ26" s="33">
        <f>IF($B26="","",IF(COUNTIF(BASE!$A:$A,PRODUTIVIDADE!FI$3)=0,"",SUMIFS(BASE!$N:$N,BASE!$A:$A,PRODUTIVIDADE!FI$3,BASE!$G:$G,PRODUTIVIDADE!$B26)))</f>
        <v>48</v>
      </c>
      <c r="FK26" s="28">
        <f>IF($B26="","",IF(COUNTIF(BASE!$A:$A,PRODUTIVIDADE!FI$3)=0,"",SUMIFS(BASE!$P:$P,BASE!$A:$A,PRODUTIVIDADE!FI$3,BASE!$G:$G,PRODUTIVIDADE!$B26)))</f>
        <v>0</v>
      </c>
      <c r="FL26" s="28">
        <f>IF($B26="","",IF(COUNTIF(BASE!$A:$A,PRODUTIVIDADE!FI$3)=0,"",SUMIFS(BASE!$O:$O,BASE!$A:$A,PRODUTIVIDADE!FI$3,BASE!$G:$G,PRODUTIVIDADE!$B26)))</f>
        <v>9.9537037037037042E-4</v>
      </c>
      <c r="FM26" s="32">
        <f t="shared" si="57"/>
        <v>0</v>
      </c>
      <c r="FN26" s="32">
        <f t="shared" si="58"/>
        <v>4.777777777777778E-2</v>
      </c>
      <c r="FO26" s="15">
        <f>IF($B26="","",IF(COUNTIF(BASE!$A:$A,PRODUTIVIDADE!FO$3)=0,"",SUMIFS(BASE!$M:$M,BASE!$A:$A,PRODUTIVIDADE!FO$3,BASE!$G:$G,PRODUTIVIDADE!$B26)))</f>
        <v>0</v>
      </c>
      <c r="FP26" s="15">
        <f>IF($B26="","",IF(COUNTIF(BASE!$A:$A,PRODUTIVIDADE!FO$3)=0,"",SUMIFS(BASE!$N:$N,BASE!$A:$A,PRODUTIVIDADE!FO$3,BASE!$G:$G,PRODUTIVIDADE!$B26)))</f>
        <v>44</v>
      </c>
      <c r="FQ26" s="18">
        <f>IF($B26="","",IF(COUNTIF(BASE!$A:$A,PRODUTIVIDADE!FO$3)=0,"",SUMIFS(BASE!$P:$P,BASE!$A:$A,PRODUTIVIDADE!FO$3,BASE!$G:$G,PRODUTIVIDADE!$B26)))</f>
        <v>0</v>
      </c>
      <c r="FR26" s="18">
        <f>IF($B26="","",IF(COUNTIF(BASE!$A:$A,PRODUTIVIDADE!FO$3)=0,"",SUMIFS(BASE!$O:$O,BASE!$A:$A,PRODUTIVIDADE!FO$3,BASE!$G:$G,PRODUTIVIDADE!$B26)))</f>
        <v>5.6712962962962956E-4</v>
      </c>
      <c r="FS26" s="32">
        <f t="shared" si="59"/>
        <v>0</v>
      </c>
      <c r="FT26" s="32">
        <f t="shared" si="60"/>
        <v>2.49537037037037E-2</v>
      </c>
      <c r="FU26" s="33">
        <f>IF($B26="","",IF(COUNTIF(BASE!$A:$A,PRODUTIVIDADE!FU$3)=0,"",SUMIFS(BASE!$M:$M,BASE!$A:$A,PRODUTIVIDADE!FU$3,BASE!$G:$G,PRODUTIVIDADE!$B26)))</f>
        <v>0</v>
      </c>
      <c r="FV26" s="33">
        <f>IF($B26="","",IF(COUNTIF(BASE!$A:$A,PRODUTIVIDADE!FU$3)=0,"",SUMIFS(BASE!$N:$N,BASE!$A:$A,PRODUTIVIDADE!FU$3,BASE!$G:$G,PRODUTIVIDADE!$B26)))</f>
        <v>0</v>
      </c>
      <c r="FW26" s="28">
        <f>IF($B26="","",IF(COUNTIF(BASE!$A:$A,PRODUTIVIDADE!FU$3)=0,"",SUMIFS(BASE!$P:$P,BASE!$A:$A,PRODUTIVIDADE!FU$3,BASE!$G:$G,PRODUTIVIDADE!$B26)))</f>
        <v>0</v>
      </c>
      <c r="FX26" s="28">
        <f>IF($B26="","",IF(COUNTIF(BASE!$A:$A,PRODUTIVIDADE!FU$3)=0,"",SUMIFS(BASE!$O:$O,BASE!$A:$A,PRODUTIVIDADE!FU$3,BASE!$G:$G,PRODUTIVIDADE!$B26)))</f>
        <v>0</v>
      </c>
      <c r="FY26" s="32">
        <f t="shared" si="61"/>
        <v>0</v>
      </c>
      <c r="FZ26" s="32">
        <f t="shared" si="62"/>
        <v>0</v>
      </c>
      <c r="GA26" s="15">
        <f>IF($B26="","",IF(COUNTIF(BASE!$A:$A,PRODUTIVIDADE!GA$3)=0,"",SUMIFS(BASE!$M:$M,BASE!$A:$A,PRODUTIVIDADE!GA$3,BASE!$G:$G,PRODUTIVIDADE!$B26)))</f>
        <v>0</v>
      </c>
      <c r="GB26" s="15">
        <f>IF($B26="","",IF(COUNTIF(BASE!$A:$A,PRODUTIVIDADE!GA$3)=0,"",SUMIFS(BASE!$N:$N,BASE!$A:$A,PRODUTIVIDADE!GA$3,BASE!$G:$G,PRODUTIVIDADE!$B26)))</f>
        <v>51</v>
      </c>
      <c r="GC26" s="18">
        <f>IF($B26="","",IF(COUNTIF(BASE!$A:$A,PRODUTIVIDADE!GA$3)=0,"",SUMIFS(BASE!$P:$P,BASE!$A:$A,PRODUTIVIDADE!GA$3,BASE!$G:$G,PRODUTIVIDADE!$B26)))</f>
        <v>0</v>
      </c>
      <c r="GD26" s="18">
        <f>IF($B26="","",IF(COUNTIF(BASE!$A:$A,PRODUTIVIDADE!GA$3)=0,"",SUMIFS(BASE!$O:$O,BASE!$A:$A,PRODUTIVIDADE!GA$3,BASE!$G:$G,PRODUTIVIDADE!$B26)))</f>
        <v>7.291666666666667E-4</v>
      </c>
      <c r="GE26" s="32">
        <f t="shared" si="63"/>
        <v>0</v>
      </c>
      <c r="GF26" s="32">
        <f t="shared" si="64"/>
        <v>3.7187499999999998E-2</v>
      </c>
      <c r="GG26" s="33">
        <f>IF($B26="","",IF(COUNTIF(BASE!$A:$A,PRODUTIVIDADE!GG$3)=0,"",SUMIFS(BASE!$M:$M,BASE!$A:$A,PRODUTIVIDADE!GG$3,BASE!$G:$G,PRODUTIVIDADE!$B26)))</f>
        <v>0</v>
      </c>
      <c r="GH26" s="33">
        <f>IF($B26="","",IF(COUNTIF(BASE!$A:$A,PRODUTIVIDADE!GG$3)=0,"",SUMIFS(BASE!$N:$N,BASE!$A:$A,PRODUTIVIDADE!GG$3,BASE!$G:$G,PRODUTIVIDADE!$B26)))</f>
        <v>89</v>
      </c>
      <c r="GI26" s="28">
        <f>IF($B26="","",IF(COUNTIF(BASE!$A:$A,PRODUTIVIDADE!GG$3)=0,"",SUMIFS(BASE!$P:$P,BASE!$A:$A,PRODUTIVIDADE!GG$3,BASE!$G:$G,PRODUTIVIDADE!$B26)))</f>
        <v>0</v>
      </c>
      <c r="GJ26" s="28">
        <f>IF($B26="","",IF(COUNTIF(BASE!$A:$A,PRODUTIVIDADE!GG$3)=0,"",SUMIFS(BASE!$O:$O,BASE!$A:$A,PRODUTIVIDADE!GG$3,BASE!$G:$G,PRODUTIVIDADE!$B26)))</f>
        <v>5.9027777777777778E-4</v>
      </c>
      <c r="GK26" s="32">
        <f t="shared" si="65"/>
        <v>0</v>
      </c>
      <c r="GL26" s="32">
        <f t="shared" si="66"/>
        <v>5.2534722222222226E-2</v>
      </c>
      <c r="GM26" s="15">
        <f>IF($B26="","",IF(COUNTIF(BASE!$A:$A,PRODUTIVIDADE!GM$3)=0,"",SUMIFS(BASE!$M:$M,BASE!$A:$A,PRODUTIVIDADE!GM$3,BASE!$G:$G,PRODUTIVIDADE!$B26)))</f>
        <v>0</v>
      </c>
      <c r="GN26" s="15">
        <f>IF($B26="","",IF(COUNTIF(BASE!$A:$A,PRODUTIVIDADE!GM$3)=0,"",SUMIFS(BASE!$N:$N,BASE!$A:$A,PRODUTIVIDADE!GM$3,BASE!$G:$G,PRODUTIVIDADE!$B26)))</f>
        <v>122</v>
      </c>
      <c r="GO26" s="18">
        <f>IF($B26="","",IF(COUNTIF(BASE!$A:$A,PRODUTIVIDADE!GM$3)=0,"",SUMIFS(BASE!$P:$P,BASE!$A:$A,PRODUTIVIDADE!GM$3,BASE!$G:$G,PRODUTIVIDADE!$B26)))</f>
        <v>0</v>
      </c>
      <c r="GP26" s="18">
        <f>IF($B26="","",IF(COUNTIF(BASE!$A:$A,PRODUTIVIDADE!GM$3)=0,"",SUMIFS(BASE!$O:$O,BASE!$A:$A,PRODUTIVIDADE!GM$3,BASE!$G:$G,PRODUTIVIDADE!$B26)))</f>
        <v>5.3240740740740744E-4</v>
      </c>
      <c r="GQ26" s="32">
        <f t="shared" si="67"/>
        <v>0</v>
      </c>
      <c r="GR26" s="32">
        <f t="shared" si="68"/>
        <v>6.4953703703703708E-2</v>
      </c>
    </row>
    <row r="27" spans="2:200" s="8" customFormat="1" hidden="1" x14ac:dyDescent="0.25">
      <c r="B27" s="50">
        <v>91155</v>
      </c>
      <c r="C27" s="16" t="str">
        <f>IF($B27="","",VLOOKUP($B27,EQUIPE!$B:$E,2,0))</f>
        <v>WELITON MESSIAS DE FREITAS</v>
      </c>
      <c r="D27" s="16" t="str">
        <f>IF($B27="","",VLOOKUP($B27,EQUIPE!$B:$F,5,0))</f>
        <v>ULTRAGAZ BO</v>
      </c>
      <c r="E27" s="18">
        <f>IF($B27="","",VLOOKUP($B27,EQUIPE!$B:$E,3,0))</f>
        <v>0.26388888888888884</v>
      </c>
      <c r="F27" s="16" t="str">
        <f>IF($B27="","",VLOOKUP($B27,EQUIPE!$B:$E,4,0))</f>
        <v>ADRIANA VERCOSA BARROS CEZANHOQUE</v>
      </c>
      <c r="H27" s="22">
        <f t="shared" si="0"/>
        <v>0</v>
      </c>
      <c r="I27" s="22">
        <f t="shared" si="0"/>
        <v>724</v>
      </c>
      <c r="J27" s="18">
        <f t="shared" si="3"/>
        <v>0</v>
      </c>
      <c r="K27" s="18">
        <f t="shared" si="4"/>
        <v>9.315371137712296E-4</v>
      </c>
      <c r="L27" s="32">
        <f t="shared" si="5"/>
        <v>0</v>
      </c>
      <c r="M27" s="32">
        <f t="shared" si="6"/>
        <v>0.67443287037037025</v>
      </c>
      <c r="O27" s="15">
        <f>IF($B27="","",IF(COUNTIF(BASE!$A:$A,PRODUTIVIDADE!O$3)=0,"",SUMIFS(BASE!$M:$M,BASE!$A:$A,PRODUTIVIDADE!O$3,BASE!$G:$G,PRODUTIVIDADE!$B27)))</f>
        <v>0</v>
      </c>
      <c r="P27" s="15">
        <f>IF($B27="","",IF(COUNTIF(BASE!$A:$A,PRODUTIVIDADE!O$3)=0,"",SUMIFS(BASE!$N:$N,BASE!$A:$A,PRODUTIVIDADE!O$3,BASE!$G:$G,PRODUTIVIDADE!$B27)))</f>
        <v>0</v>
      </c>
      <c r="Q27" s="18">
        <f>IF($B27="","",IF(COUNTIF(BASE!$A:$A,PRODUTIVIDADE!O$3)=0,"",SUMIFS(BASE!$P:$P,BASE!$A:$A,PRODUTIVIDADE!O$3,BASE!$G:$G,PRODUTIVIDADE!$B27)))</f>
        <v>0</v>
      </c>
      <c r="R27" s="18">
        <f>IF($B27="","",IF(COUNTIF(BASE!$A:$A,PRODUTIVIDADE!O$3)=0,"",SUMIFS(BASE!$O:$O,BASE!$A:$A,PRODUTIVIDADE!O$3,BASE!$G:$G,PRODUTIVIDADE!$B27)))</f>
        <v>0</v>
      </c>
      <c r="S27" s="32">
        <f t="shared" si="7"/>
        <v>0</v>
      </c>
      <c r="T27" s="32">
        <f t="shared" si="8"/>
        <v>0</v>
      </c>
      <c r="U27" s="33">
        <f>IF($B27="","",IF(COUNTIF(BASE!$A:$A,PRODUTIVIDADE!U$3)=0,"",SUMIFS(BASE!$M:$M,BASE!$A:$A,PRODUTIVIDADE!U$3,BASE!$G:$G,PRODUTIVIDADE!$B27)))</f>
        <v>0</v>
      </c>
      <c r="V27" s="33">
        <f>IF($B27="","",IF(COUNTIF(BASE!$A:$A,PRODUTIVIDADE!U$3)=0,"",SUMIFS(BASE!$N:$N,BASE!$A:$A,PRODUTIVIDADE!U$3,BASE!$G:$G,PRODUTIVIDADE!$B27)))</f>
        <v>32</v>
      </c>
      <c r="W27" s="28">
        <f>IF($B27="","",IF(COUNTIF(BASE!$A:$A,PRODUTIVIDADE!U$3)=0,"",SUMIFS(BASE!$P:$P,BASE!$A:$A,PRODUTIVIDADE!U$3,BASE!$G:$G,PRODUTIVIDADE!$B27)))</f>
        <v>0</v>
      </c>
      <c r="X27" s="28">
        <f>IF($B27="","",IF(COUNTIF(BASE!$A:$A,PRODUTIVIDADE!U$3)=0,"",SUMIFS(BASE!$O:$O,BASE!$A:$A,PRODUTIVIDADE!U$3,BASE!$G:$G,PRODUTIVIDADE!$B27)))</f>
        <v>1.0995370370370371E-3</v>
      </c>
      <c r="Y27" s="32">
        <f t="shared" si="9"/>
        <v>0</v>
      </c>
      <c r="Z27" s="32">
        <f t="shared" si="10"/>
        <v>3.5185185185185187E-2</v>
      </c>
      <c r="AA27" s="15">
        <f>IF($B27="","",IF(COUNTIF(BASE!$A:$A,PRODUTIVIDADE!AA$3)=0,"",SUMIFS(BASE!$M:$M,BASE!$A:$A,PRODUTIVIDADE!AA$3,BASE!$G:$G,PRODUTIVIDADE!$B27)))</f>
        <v>0</v>
      </c>
      <c r="AB27" s="15">
        <f>IF($B27="","",IF(COUNTIF(BASE!$A:$A,PRODUTIVIDADE!AA$3)=0,"",SUMIFS(BASE!$N:$N,BASE!$A:$A,PRODUTIVIDADE!AA$3,BASE!$G:$G,PRODUTIVIDADE!$B27)))</f>
        <v>49</v>
      </c>
      <c r="AC27" s="18">
        <f>IF($B27="","",IF(COUNTIF(BASE!$A:$A,PRODUTIVIDADE!AA$3)=0,"",SUMIFS(BASE!$P:$P,BASE!$A:$A,PRODUTIVIDADE!AA$3,BASE!$G:$G,PRODUTIVIDADE!$B27)))</f>
        <v>0</v>
      </c>
      <c r="AD27" s="18">
        <f>IF($B27="","",IF(COUNTIF(BASE!$A:$A,PRODUTIVIDADE!AA$3)=0,"",SUMIFS(BASE!$O:$O,BASE!$A:$A,PRODUTIVIDADE!AA$3,BASE!$G:$G,PRODUTIVIDADE!$B27)))</f>
        <v>8.564814814814815E-4</v>
      </c>
      <c r="AE27" s="32">
        <f t="shared" si="11"/>
        <v>0</v>
      </c>
      <c r="AF27" s="32">
        <f t="shared" si="12"/>
        <v>4.1967592592592591E-2</v>
      </c>
      <c r="AG27" s="33">
        <f>IF($B27="","",IF(COUNTIF(BASE!$A:$A,PRODUTIVIDADE!AG$3)=0,"",SUMIFS(BASE!$M:$M,BASE!$A:$A,PRODUTIVIDADE!AG$3,BASE!$G:$G,PRODUTIVIDADE!$B27)))</f>
        <v>0</v>
      </c>
      <c r="AH27" s="33">
        <f>IF($B27="","",IF(COUNTIF(BASE!$A:$A,PRODUTIVIDADE!AG$3)=0,"",SUMIFS(BASE!$N:$N,BASE!$A:$A,PRODUTIVIDADE!AG$3,BASE!$G:$G,PRODUTIVIDADE!$B27)))</f>
        <v>42</v>
      </c>
      <c r="AI27" s="28">
        <f>IF($B27="","",IF(COUNTIF(BASE!$A:$A,PRODUTIVIDADE!AG$3)=0,"",SUMIFS(BASE!$P:$P,BASE!$A:$A,PRODUTIVIDADE!AG$3,BASE!$G:$G,PRODUTIVIDADE!$B27)))</f>
        <v>0</v>
      </c>
      <c r="AJ27" s="28">
        <f>IF($B27="","",IF(COUNTIF(BASE!$A:$A,PRODUTIVIDADE!AG$3)=0,"",SUMIFS(BASE!$O:$O,BASE!$A:$A,PRODUTIVIDADE!AG$3,BASE!$G:$G,PRODUTIVIDADE!$B27)))</f>
        <v>6.7129629629629625E-4</v>
      </c>
      <c r="AK27" s="32">
        <f t="shared" si="13"/>
        <v>0</v>
      </c>
      <c r="AL27" s="32">
        <f t="shared" si="14"/>
        <v>2.8194444444444442E-2</v>
      </c>
      <c r="AM27" s="15">
        <f>IF($B27="","",IF(COUNTIF(BASE!$A:$A,PRODUTIVIDADE!AM$3)=0,"",SUMIFS(BASE!$M:$M,BASE!$A:$A,PRODUTIVIDADE!AM$3,BASE!$G:$G,PRODUTIVIDADE!$B27)))</f>
        <v>0</v>
      </c>
      <c r="AN27" s="15">
        <f>IF($B27="","",IF(COUNTIF(BASE!$A:$A,PRODUTIVIDADE!AM$3)=0,"",SUMIFS(BASE!$N:$N,BASE!$A:$A,PRODUTIVIDADE!AM$3,BASE!$G:$G,PRODUTIVIDADE!$B27)))</f>
        <v>45</v>
      </c>
      <c r="AO27" s="18">
        <f>IF($B27="","",IF(COUNTIF(BASE!$A:$A,PRODUTIVIDADE!AM$3)=0,"",SUMIFS(BASE!$P:$P,BASE!$A:$A,PRODUTIVIDADE!AM$3,BASE!$G:$G,PRODUTIVIDADE!$B27)))</f>
        <v>0</v>
      </c>
      <c r="AP27" s="18">
        <f>IF($B27="","",IF(COUNTIF(BASE!$A:$A,PRODUTIVIDADE!AM$3)=0,"",SUMIFS(BASE!$O:$O,BASE!$A:$A,PRODUTIVIDADE!AM$3,BASE!$G:$G,PRODUTIVIDADE!$B27)))</f>
        <v>9.0277777777777784E-4</v>
      </c>
      <c r="AQ27" s="32">
        <f t="shared" si="15"/>
        <v>0</v>
      </c>
      <c r="AR27" s="32">
        <f t="shared" si="16"/>
        <v>4.0625000000000001E-2</v>
      </c>
      <c r="AS27" s="33">
        <f>IF($B27="","",IF(COUNTIF(BASE!$A:$A,PRODUTIVIDADE!AS$3)=0,"",SUMIFS(BASE!$M:$M,BASE!$A:$A,PRODUTIVIDADE!AS$3,BASE!$G:$G,PRODUTIVIDADE!$B27)))</f>
        <v>0</v>
      </c>
      <c r="AT27" s="33">
        <f>IF($B27="","",IF(COUNTIF(BASE!$A:$A,PRODUTIVIDADE!AS$3)=0,"",SUMIFS(BASE!$N:$N,BASE!$A:$A,PRODUTIVIDADE!AS$3,BASE!$G:$G,PRODUTIVIDADE!$B27)))</f>
        <v>48</v>
      </c>
      <c r="AU27" s="28">
        <f>IF($B27="","",IF(COUNTIF(BASE!$A:$A,PRODUTIVIDADE!AS$3)=0,"",SUMIFS(BASE!$P:$P,BASE!$A:$A,PRODUTIVIDADE!AS$3,BASE!$G:$G,PRODUTIVIDADE!$B27)))</f>
        <v>0</v>
      </c>
      <c r="AV27" s="28">
        <f>IF($B27="","",IF(COUNTIF(BASE!$A:$A,PRODUTIVIDADE!AS$3)=0,"",SUMIFS(BASE!$O:$O,BASE!$A:$A,PRODUTIVIDADE!AS$3,BASE!$G:$G,PRODUTIVIDADE!$B27)))</f>
        <v>7.8703703703703705E-4</v>
      </c>
      <c r="AW27" s="32">
        <f t="shared" si="17"/>
        <v>0</v>
      </c>
      <c r="AX27" s="32">
        <f t="shared" si="18"/>
        <v>3.7777777777777778E-2</v>
      </c>
      <c r="AY27" s="15">
        <f>IF($B27="","",IF(COUNTIF(BASE!$A:$A,PRODUTIVIDADE!AY$3)=0,"",SUMIFS(BASE!$M:$M,BASE!$A:$A,PRODUTIVIDADE!AY$3,BASE!$G:$G,PRODUTIVIDADE!$B27)))</f>
        <v>0</v>
      </c>
      <c r="AZ27" s="15">
        <f>IF($B27="","",IF(COUNTIF(BASE!$A:$A,PRODUTIVIDADE!AY$3)=0,"",SUMIFS(BASE!$N:$N,BASE!$A:$A,PRODUTIVIDADE!AY$3,BASE!$G:$G,PRODUTIVIDADE!$B27)))</f>
        <v>0</v>
      </c>
      <c r="BA27" s="18">
        <f>IF($B27="","",IF(COUNTIF(BASE!$A:$A,PRODUTIVIDADE!AY$3)=0,"",SUMIFS(BASE!$P:$P,BASE!$A:$A,PRODUTIVIDADE!AY$3,BASE!$G:$G,PRODUTIVIDADE!$B27)))</f>
        <v>0</v>
      </c>
      <c r="BB27" s="18">
        <f>IF($B27="","",IF(COUNTIF(BASE!$A:$A,PRODUTIVIDADE!AY$3)=0,"",SUMIFS(BASE!$O:$O,BASE!$A:$A,PRODUTIVIDADE!AY$3,BASE!$G:$G,PRODUTIVIDADE!$B27)))</f>
        <v>0</v>
      </c>
      <c r="BC27" s="32">
        <f t="shared" si="19"/>
        <v>0</v>
      </c>
      <c r="BD27" s="32">
        <f t="shared" si="20"/>
        <v>0</v>
      </c>
      <c r="BE27" s="33">
        <f>IF($B27="","",IF(COUNTIF(BASE!$A:$A,PRODUTIVIDADE!BE$3)=0,"",SUMIFS(BASE!$M:$M,BASE!$A:$A,PRODUTIVIDADE!BE$3,BASE!$G:$G,PRODUTIVIDADE!$B27)))</f>
        <v>0</v>
      </c>
      <c r="BF27" s="33">
        <f>IF($B27="","",IF(COUNTIF(BASE!$A:$A,PRODUTIVIDADE!BE$3)=0,"",SUMIFS(BASE!$N:$N,BASE!$A:$A,PRODUTIVIDADE!BE$3,BASE!$G:$G,PRODUTIVIDADE!$B27)))</f>
        <v>36</v>
      </c>
      <c r="BG27" s="28">
        <f>IF($B27="","",IF(COUNTIF(BASE!$A:$A,PRODUTIVIDADE!BE$3)=0,"",SUMIFS(BASE!$P:$P,BASE!$A:$A,PRODUTIVIDADE!BE$3,BASE!$G:$G,PRODUTIVIDADE!$B27)))</f>
        <v>0</v>
      </c>
      <c r="BH27" s="28">
        <f>IF($B27="","",IF(COUNTIF(BASE!$A:$A,PRODUTIVIDADE!BE$3)=0,"",SUMIFS(BASE!$O:$O,BASE!$A:$A,PRODUTIVIDADE!BE$3,BASE!$G:$G,PRODUTIVIDADE!$B27)))</f>
        <v>1.3657407407407409E-3</v>
      </c>
      <c r="BI27" s="32">
        <f t="shared" si="21"/>
        <v>0</v>
      </c>
      <c r="BJ27" s="32">
        <f t="shared" si="22"/>
        <v>4.9166666666666671E-2</v>
      </c>
      <c r="BK27" s="15">
        <f>IF($B27="","",IF(COUNTIF(BASE!$A:$A,PRODUTIVIDADE!BK$3)=0,"",SUMIFS(BASE!$M:$M,BASE!$A:$A,PRODUTIVIDADE!BK$3,BASE!$G:$G,PRODUTIVIDADE!$B27)))</f>
        <v>0</v>
      </c>
      <c r="BL27" s="15">
        <f>IF($B27="","",IF(COUNTIF(BASE!$A:$A,PRODUTIVIDADE!BK$3)=0,"",SUMIFS(BASE!$N:$N,BASE!$A:$A,PRODUTIVIDADE!BK$3,BASE!$G:$G,PRODUTIVIDADE!$B27)))</f>
        <v>40</v>
      </c>
      <c r="BM27" s="18">
        <f>IF($B27="","",IF(COUNTIF(BASE!$A:$A,PRODUTIVIDADE!BK$3)=0,"",SUMIFS(BASE!$P:$P,BASE!$A:$A,PRODUTIVIDADE!BK$3,BASE!$G:$G,PRODUTIVIDADE!$B27)))</f>
        <v>0</v>
      </c>
      <c r="BN27" s="18">
        <f>IF($B27="","",IF(COUNTIF(BASE!$A:$A,PRODUTIVIDADE!BK$3)=0,"",SUMIFS(BASE!$O:$O,BASE!$A:$A,PRODUTIVIDADE!BK$3,BASE!$G:$G,PRODUTIVIDADE!$B27)))</f>
        <v>8.1018518518518516E-4</v>
      </c>
      <c r="BO27" s="32">
        <f t="shared" si="23"/>
        <v>0</v>
      </c>
      <c r="BP27" s="32">
        <f t="shared" si="24"/>
        <v>3.2407407407407406E-2</v>
      </c>
      <c r="BQ27" s="33">
        <f>IF($B27="","",IF(COUNTIF(BASE!$A:$A,PRODUTIVIDADE!BQ$3)=0,"",SUMIFS(BASE!$M:$M,BASE!$A:$A,PRODUTIVIDADE!BQ$3,BASE!$G:$G,PRODUTIVIDADE!$B27)))</f>
        <v>0</v>
      </c>
      <c r="BR27" s="33">
        <f>IF($B27="","",IF(COUNTIF(BASE!$A:$A,PRODUTIVIDADE!BQ$3)=0,"",SUMIFS(BASE!$N:$N,BASE!$A:$A,PRODUTIVIDADE!BQ$3,BASE!$G:$G,PRODUTIVIDADE!$B27)))</f>
        <v>0</v>
      </c>
      <c r="BS27" s="28">
        <f>IF($B27="","",IF(COUNTIF(BASE!$A:$A,PRODUTIVIDADE!BQ$3)=0,"",SUMIFS(BASE!$P:$P,BASE!$A:$A,PRODUTIVIDADE!BQ$3,BASE!$G:$G,PRODUTIVIDADE!$B27)))</f>
        <v>0</v>
      </c>
      <c r="BT27" s="28">
        <f>IF($B27="","",IF(COUNTIF(BASE!$A:$A,PRODUTIVIDADE!BQ$3)=0,"",SUMIFS(BASE!$O:$O,BASE!$A:$A,PRODUTIVIDADE!BQ$3,BASE!$G:$G,PRODUTIVIDADE!$B27)))</f>
        <v>0</v>
      </c>
      <c r="BU27" s="32">
        <f t="shared" si="25"/>
        <v>0</v>
      </c>
      <c r="BV27" s="32">
        <f t="shared" si="26"/>
        <v>0</v>
      </c>
      <c r="BW27" s="15">
        <f>IF($B27="","",IF(COUNTIF(BASE!$A:$A,PRODUTIVIDADE!BW$3)=0,"",SUMIFS(BASE!$M:$M,BASE!$A:$A,PRODUTIVIDADE!BW$3,BASE!$G:$G,PRODUTIVIDADE!$B27)))</f>
        <v>0</v>
      </c>
      <c r="BX27" s="15">
        <f>IF($B27="","",IF(COUNTIF(BASE!$A:$A,PRODUTIVIDADE!BW$3)=0,"",SUMIFS(BASE!$N:$N,BASE!$A:$A,PRODUTIVIDADE!BW$3,BASE!$G:$G,PRODUTIVIDADE!$B27)))</f>
        <v>0</v>
      </c>
      <c r="BY27" s="18">
        <f>IF($B27="","",IF(COUNTIF(BASE!$A:$A,PRODUTIVIDADE!BW$3)=0,"",SUMIFS(BASE!$P:$P,BASE!$A:$A,PRODUTIVIDADE!BW$3,BASE!$G:$G,PRODUTIVIDADE!$B27)))</f>
        <v>0</v>
      </c>
      <c r="BZ27" s="18">
        <f>IF($B27="","",IF(COUNTIF(BASE!$A:$A,PRODUTIVIDADE!BW$3)=0,"",SUMIFS(BASE!$O:$O,BASE!$A:$A,PRODUTIVIDADE!BW$3,BASE!$G:$G,PRODUTIVIDADE!$B27)))</f>
        <v>0</v>
      </c>
      <c r="CA27" s="32">
        <f t="shared" si="27"/>
        <v>0</v>
      </c>
      <c r="CB27" s="32">
        <f t="shared" si="28"/>
        <v>0</v>
      </c>
      <c r="CC27" s="33">
        <f>IF($B27="","",IF(COUNTIF(BASE!$A:$A,PRODUTIVIDADE!CC$3)=0,"",SUMIFS(BASE!$M:$M,BASE!$A:$A,PRODUTIVIDADE!CC$3,BASE!$G:$G,PRODUTIVIDADE!$B27)))</f>
        <v>0</v>
      </c>
      <c r="CD27" s="33">
        <f>IF($B27="","",IF(COUNTIF(BASE!$A:$A,PRODUTIVIDADE!CC$3)=0,"",SUMIFS(BASE!$N:$N,BASE!$A:$A,PRODUTIVIDADE!CC$3,BASE!$G:$G,PRODUTIVIDADE!$B27)))</f>
        <v>0</v>
      </c>
      <c r="CE27" s="28">
        <f>IF($B27="","",IF(COUNTIF(BASE!$A:$A,PRODUTIVIDADE!CC$3)=0,"",SUMIFS(BASE!$P:$P,BASE!$A:$A,PRODUTIVIDADE!CC$3,BASE!$G:$G,PRODUTIVIDADE!$B27)))</f>
        <v>0</v>
      </c>
      <c r="CF27" s="28">
        <f>IF($B27="","",IF(COUNTIF(BASE!$A:$A,PRODUTIVIDADE!CC$3)=0,"",SUMIFS(BASE!$O:$O,BASE!$A:$A,PRODUTIVIDADE!CC$3,BASE!$G:$G,PRODUTIVIDADE!$B27)))</f>
        <v>0</v>
      </c>
      <c r="CG27" s="32">
        <f t="shared" si="29"/>
        <v>0</v>
      </c>
      <c r="CH27" s="32">
        <f t="shared" si="30"/>
        <v>0</v>
      </c>
      <c r="CI27" s="15">
        <f>IF($B27="","",IF(COUNTIF(BASE!$A:$A,PRODUTIVIDADE!CI$3)=0,"",SUMIFS(BASE!$M:$M,BASE!$A:$A,PRODUTIVIDADE!CI$3,BASE!$G:$G,PRODUTIVIDADE!$B27)))</f>
        <v>0</v>
      </c>
      <c r="CJ27" s="15">
        <f>IF($B27="","",IF(COUNTIF(BASE!$A:$A,PRODUTIVIDADE!CI$3)=0,"",SUMIFS(BASE!$N:$N,BASE!$A:$A,PRODUTIVIDADE!CI$3,BASE!$G:$G,PRODUTIVIDADE!$B27)))</f>
        <v>0</v>
      </c>
      <c r="CK27" s="18">
        <f>IF($B27="","",IF(COUNTIF(BASE!$A:$A,PRODUTIVIDADE!CI$3)=0,"",SUMIFS(BASE!$P:$P,BASE!$A:$A,PRODUTIVIDADE!CI$3,BASE!$G:$G,PRODUTIVIDADE!$B27)))</f>
        <v>0</v>
      </c>
      <c r="CL27" s="18">
        <f>IF($B27="","",IF(COUNTIF(BASE!$A:$A,PRODUTIVIDADE!CI$3)=0,"",SUMIFS(BASE!$O:$O,BASE!$A:$A,PRODUTIVIDADE!CI$3,BASE!$G:$G,PRODUTIVIDADE!$B27)))</f>
        <v>0</v>
      </c>
      <c r="CM27" s="32">
        <f t="shared" si="31"/>
        <v>0</v>
      </c>
      <c r="CN27" s="32">
        <f t="shared" si="32"/>
        <v>0</v>
      </c>
      <c r="CO27" s="33">
        <f>IF($B27="","",IF(COUNTIF(BASE!$A:$A,PRODUTIVIDADE!CO$3)=0,"",SUMIFS(BASE!$M:$M,BASE!$A:$A,PRODUTIVIDADE!CO$3,BASE!$G:$G,PRODUTIVIDADE!$B27)))</f>
        <v>0</v>
      </c>
      <c r="CP27" s="33">
        <f>IF($B27="","",IF(COUNTIF(BASE!$A:$A,PRODUTIVIDADE!CO$3)=0,"",SUMIFS(BASE!$N:$N,BASE!$A:$A,PRODUTIVIDADE!CO$3,BASE!$G:$G,PRODUTIVIDADE!$B27)))</f>
        <v>0</v>
      </c>
      <c r="CQ27" s="28">
        <f>IF($B27="","",IF(COUNTIF(BASE!$A:$A,PRODUTIVIDADE!CO$3)=0,"",SUMIFS(BASE!$P:$P,BASE!$A:$A,PRODUTIVIDADE!CO$3,BASE!$G:$G,PRODUTIVIDADE!$B27)))</f>
        <v>0</v>
      </c>
      <c r="CR27" s="28">
        <f>IF($B27="","",IF(COUNTIF(BASE!$A:$A,PRODUTIVIDADE!CO$3)=0,"",SUMIFS(BASE!$O:$O,BASE!$A:$A,PRODUTIVIDADE!CO$3,BASE!$G:$G,PRODUTIVIDADE!$B27)))</f>
        <v>0</v>
      </c>
      <c r="CS27" s="32">
        <f t="shared" si="33"/>
        <v>0</v>
      </c>
      <c r="CT27" s="32">
        <f t="shared" si="34"/>
        <v>0</v>
      </c>
      <c r="CU27" s="15">
        <f>IF($B27="","",IF(COUNTIF(BASE!$A:$A,PRODUTIVIDADE!CU$3)=0,"",SUMIFS(BASE!$M:$M,BASE!$A:$A,PRODUTIVIDADE!CU$3,BASE!$G:$G,PRODUTIVIDADE!$B27)))</f>
        <v>0</v>
      </c>
      <c r="CV27" s="15">
        <f>IF($B27="","",IF(COUNTIF(BASE!$A:$A,PRODUTIVIDADE!CU$3)=0,"",SUMIFS(BASE!$N:$N,BASE!$A:$A,PRODUTIVIDADE!CU$3,BASE!$G:$G,PRODUTIVIDADE!$B27)))</f>
        <v>24</v>
      </c>
      <c r="CW27" s="18">
        <f>IF($B27="","",IF(COUNTIF(BASE!$A:$A,PRODUTIVIDADE!CU$3)=0,"",SUMIFS(BASE!$P:$P,BASE!$A:$A,PRODUTIVIDADE!CU$3,BASE!$G:$G,PRODUTIVIDADE!$B27)))</f>
        <v>0</v>
      </c>
      <c r="CX27" s="18">
        <f>IF($B27="","",IF(COUNTIF(BASE!$A:$A,PRODUTIVIDADE!CU$3)=0,"",SUMIFS(BASE!$O:$O,BASE!$A:$A,PRODUTIVIDADE!CU$3,BASE!$G:$G,PRODUTIVIDADE!$B27)))</f>
        <v>1.2152777777777778E-3</v>
      </c>
      <c r="CY27" s="32">
        <f t="shared" si="35"/>
        <v>0</v>
      </c>
      <c r="CZ27" s="32">
        <f t="shared" si="36"/>
        <v>2.9166666666666667E-2</v>
      </c>
      <c r="DA27" s="33">
        <f>IF($B27="","",IF(COUNTIF(BASE!$A:$A,PRODUTIVIDADE!DA$3)=0,"",SUMIFS(BASE!$M:$M,BASE!$A:$A,PRODUTIVIDADE!DA$3,BASE!$G:$G,PRODUTIVIDADE!$B27)))</f>
        <v>0</v>
      </c>
      <c r="DB27" s="33">
        <f>IF($B27="","",IF(COUNTIF(BASE!$A:$A,PRODUTIVIDADE!DA$3)=0,"",SUMIFS(BASE!$N:$N,BASE!$A:$A,PRODUTIVIDADE!DA$3,BASE!$G:$G,PRODUTIVIDADE!$B27)))</f>
        <v>19</v>
      </c>
      <c r="DC27" s="28">
        <f>IF($B27="","",IF(COUNTIF(BASE!$A:$A,PRODUTIVIDADE!DA$3)=0,"",SUMIFS(BASE!$P:$P,BASE!$A:$A,PRODUTIVIDADE!DA$3,BASE!$G:$G,PRODUTIVIDADE!$B27)))</f>
        <v>0</v>
      </c>
      <c r="DD27" s="28">
        <f>IF($B27="","",IF(COUNTIF(BASE!$A:$A,PRODUTIVIDADE!DA$3)=0,"",SUMIFS(BASE!$O:$O,BASE!$A:$A,PRODUTIVIDADE!DA$3,BASE!$G:$G,PRODUTIVIDADE!$B27)))</f>
        <v>7.8703703703703705E-4</v>
      </c>
      <c r="DE27" s="32">
        <f t="shared" si="37"/>
        <v>0</v>
      </c>
      <c r="DF27" s="32">
        <f t="shared" si="38"/>
        <v>1.4953703703703703E-2</v>
      </c>
      <c r="DG27" s="15">
        <f>IF($B27="","",IF(COUNTIF(BASE!$A:$A,PRODUTIVIDADE!DG$3)=0,"",SUMIFS(BASE!$M:$M,BASE!$A:$A,PRODUTIVIDADE!DG$3,BASE!$G:$G,PRODUTIVIDADE!$B27)))</f>
        <v>0</v>
      </c>
      <c r="DH27" s="15">
        <f>IF($B27="","",IF(COUNTIF(BASE!$A:$A,PRODUTIVIDADE!DG$3)=0,"",SUMIFS(BASE!$N:$N,BASE!$A:$A,PRODUTIVIDADE!DG$3,BASE!$G:$G,PRODUTIVIDADE!$B27)))</f>
        <v>0</v>
      </c>
      <c r="DI27" s="18">
        <f>IF($B27="","",IF(COUNTIF(BASE!$A:$A,PRODUTIVIDADE!DG$3)=0,"",SUMIFS(BASE!$P:$P,BASE!$A:$A,PRODUTIVIDADE!DG$3,BASE!$G:$G,PRODUTIVIDADE!$B27)))</f>
        <v>0</v>
      </c>
      <c r="DJ27" s="18">
        <f>IF($B27="","",IF(COUNTIF(BASE!$A:$A,PRODUTIVIDADE!DG$3)=0,"",SUMIFS(BASE!$O:$O,BASE!$A:$A,PRODUTIVIDADE!DG$3,BASE!$G:$G,PRODUTIVIDADE!$B27)))</f>
        <v>0</v>
      </c>
      <c r="DK27" s="32">
        <f t="shared" si="39"/>
        <v>0</v>
      </c>
      <c r="DL27" s="32">
        <f t="shared" si="40"/>
        <v>0</v>
      </c>
      <c r="DM27" s="33">
        <f>IF($B27="","",IF(COUNTIF(BASE!$A:$A,PRODUTIVIDADE!DM$3)=0,"",SUMIFS(BASE!$M:$M,BASE!$A:$A,PRODUTIVIDADE!DM$3,BASE!$G:$G,PRODUTIVIDADE!$B27)))</f>
        <v>0</v>
      </c>
      <c r="DN27" s="33">
        <f>IF($B27="","",IF(COUNTIF(BASE!$A:$A,PRODUTIVIDADE!DM$3)=0,"",SUMIFS(BASE!$N:$N,BASE!$A:$A,PRODUTIVIDADE!DM$3,BASE!$G:$G,PRODUTIVIDADE!$B27)))</f>
        <v>0</v>
      </c>
      <c r="DO27" s="28">
        <f>IF($B27="","",IF(COUNTIF(BASE!$A:$A,PRODUTIVIDADE!DM$3)=0,"",SUMIFS(BASE!$P:$P,BASE!$A:$A,PRODUTIVIDADE!DM$3,BASE!$G:$G,PRODUTIVIDADE!$B27)))</f>
        <v>0</v>
      </c>
      <c r="DP27" s="28">
        <f>IF($B27="","",IF(COUNTIF(BASE!$A:$A,PRODUTIVIDADE!DM$3)=0,"",SUMIFS(BASE!$O:$O,BASE!$A:$A,PRODUTIVIDADE!DM$3,BASE!$G:$G,PRODUTIVIDADE!$B27)))</f>
        <v>0</v>
      </c>
      <c r="DQ27" s="32">
        <f t="shared" si="41"/>
        <v>0</v>
      </c>
      <c r="DR27" s="32">
        <f t="shared" si="42"/>
        <v>0</v>
      </c>
      <c r="DS27" s="15">
        <f>IF($B27="","",IF(COUNTIF(BASE!$A:$A,PRODUTIVIDADE!DS$3)=0,"",SUMIFS(BASE!$M:$M,BASE!$A:$A,PRODUTIVIDADE!DS$3,BASE!$G:$G,PRODUTIVIDADE!$B27)))</f>
        <v>0</v>
      </c>
      <c r="DT27" s="15">
        <f>IF($B27="","",IF(COUNTIF(BASE!$A:$A,PRODUTIVIDADE!DS$3)=0,"",SUMIFS(BASE!$N:$N,BASE!$A:$A,PRODUTIVIDADE!DS$3,BASE!$G:$G,PRODUTIVIDADE!$B27)))</f>
        <v>26</v>
      </c>
      <c r="DU27" s="18">
        <f>IF($B27="","",IF(COUNTIF(BASE!$A:$A,PRODUTIVIDADE!DS$3)=0,"",SUMIFS(BASE!$P:$P,BASE!$A:$A,PRODUTIVIDADE!DS$3,BASE!$G:$G,PRODUTIVIDADE!$B27)))</f>
        <v>0</v>
      </c>
      <c r="DV27" s="18">
        <f>IF($B27="","",IF(COUNTIF(BASE!$A:$A,PRODUTIVIDADE!DS$3)=0,"",SUMIFS(BASE!$O:$O,BASE!$A:$A,PRODUTIVIDADE!DS$3,BASE!$G:$G,PRODUTIVIDADE!$B27)))</f>
        <v>1.2037037037037038E-3</v>
      </c>
      <c r="DW27" s="32">
        <f t="shared" si="43"/>
        <v>0</v>
      </c>
      <c r="DX27" s="32">
        <f t="shared" si="44"/>
        <v>3.1296296296296301E-2</v>
      </c>
      <c r="DY27" s="33">
        <f>IF($B27="","",IF(COUNTIF(BASE!$A:$A,PRODUTIVIDADE!DY$3)=0,"",SUMIFS(BASE!$M:$M,BASE!$A:$A,PRODUTIVIDADE!DY$3,BASE!$G:$G,PRODUTIVIDADE!$B27)))</f>
        <v>0</v>
      </c>
      <c r="DZ27" s="33">
        <f>IF($B27="","",IF(COUNTIF(BASE!$A:$A,PRODUTIVIDADE!DY$3)=0,"",SUMIFS(BASE!$N:$N,BASE!$A:$A,PRODUTIVIDADE!DY$3,BASE!$G:$G,PRODUTIVIDADE!$B27)))</f>
        <v>26</v>
      </c>
      <c r="EA27" s="28">
        <f>IF($B27="","",IF(COUNTIF(BASE!$A:$A,PRODUTIVIDADE!DY$3)=0,"",SUMIFS(BASE!$P:$P,BASE!$A:$A,PRODUTIVIDADE!DY$3,BASE!$G:$G,PRODUTIVIDADE!$B27)))</f>
        <v>0</v>
      </c>
      <c r="EB27" s="28">
        <f>IF($B27="","",IF(COUNTIF(BASE!$A:$A,PRODUTIVIDADE!DY$3)=0,"",SUMIFS(BASE!$O:$O,BASE!$A:$A,PRODUTIVIDADE!DY$3,BASE!$G:$G,PRODUTIVIDADE!$B27)))</f>
        <v>7.175925925925927E-4</v>
      </c>
      <c r="EC27" s="32">
        <f t="shared" si="45"/>
        <v>0</v>
      </c>
      <c r="ED27" s="32">
        <f t="shared" si="46"/>
        <v>1.8657407407407411E-2</v>
      </c>
      <c r="EE27" s="15">
        <f>IF($B27="","",IF(COUNTIF(BASE!$A:$A,PRODUTIVIDADE!EE$3)=0,"",SUMIFS(BASE!$M:$M,BASE!$A:$A,PRODUTIVIDADE!EE$3,BASE!$G:$G,PRODUTIVIDADE!$B27)))</f>
        <v>0</v>
      </c>
      <c r="EF27" s="15">
        <f>IF($B27="","",IF(COUNTIF(BASE!$A:$A,PRODUTIVIDADE!EE$3)=0,"",SUMIFS(BASE!$N:$N,BASE!$A:$A,PRODUTIVIDADE!EE$3,BASE!$G:$G,PRODUTIVIDADE!$B27)))</f>
        <v>0</v>
      </c>
      <c r="EG27" s="18">
        <f>IF($B27="","",IF(COUNTIF(BASE!$A:$A,PRODUTIVIDADE!EE$3)=0,"",SUMIFS(BASE!$P:$P,BASE!$A:$A,PRODUTIVIDADE!EE$3,BASE!$G:$G,PRODUTIVIDADE!$B27)))</f>
        <v>0</v>
      </c>
      <c r="EH27" s="18">
        <f>IF($B27="","",IF(COUNTIF(BASE!$A:$A,PRODUTIVIDADE!EE$3)=0,"",SUMIFS(BASE!$O:$O,BASE!$A:$A,PRODUTIVIDADE!EE$3,BASE!$G:$G,PRODUTIVIDADE!$B27)))</f>
        <v>0</v>
      </c>
      <c r="EI27" s="32">
        <f t="shared" si="47"/>
        <v>0</v>
      </c>
      <c r="EJ27" s="32">
        <f t="shared" si="48"/>
        <v>0</v>
      </c>
      <c r="EK27" s="33">
        <f>IF($B27="","",IF(COUNTIF(BASE!$A:$A,PRODUTIVIDADE!EK$3)=0,"",SUMIFS(BASE!$M:$M,BASE!$A:$A,PRODUTIVIDADE!EK$3,BASE!$G:$G,PRODUTIVIDADE!$B27)))</f>
        <v>0</v>
      </c>
      <c r="EL27" s="33">
        <f>IF($B27="","",IF(COUNTIF(BASE!$A:$A,PRODUTIVIDADE!EK$3)=0,"",SUMIFS(BASE!$N:$N,BASE!$A:$A,PRODUTIVIDADE!EK$3,BASE!$G:$G,PRODUTIVIDADE!$B27)))</f>
        <v>54</v>
      </c>
      <c r="EM27" s="28">
        <f>IF($B27="","",IF(COUNTIF(BASE!$A:$A,PRODUTIVIDADE!EK$3)=0,"",SUMIFS(BASE!$P:$P,BASE!$A:$A,PRODUTIVIDADE!EK$3,BASE!$G:$G,PRODUTIVIDADE!$B27)))</f>
        <v>0</v>
      </c>
      <c r="EN27" s="28">
        <f>IF($B27="","",IF(COUNTIF(BASE!$A:$A,PRODUTIVIDADE!EK$3)=0,"",SUMIFS(BASE!$O:$O,BASE!$A:$A,PRODUTIVIDADE!EK$3,BASE!$G:$G,PRODUTIVIDADE!$B27)))</f>
        <v>6.4814814814814813E-4</v>
      </c>
      <c r="EO27" s="32">
        <f t="shared" si="49"/>
        <v>0</v>
      </c>
      <c r="EP27" s="32">
        <f t="shared" si="50"/>
        <v>3.4999999999999996E-2</v>
      </c>
      <c r="EQ27" s="15">
        <f>IF($B27="","",IF(COUNTIF(BASE!$A:$A,PRODUTIVIDADE!EQ$3)=0,"",SUMIFS(BASE!$M:$M,BASE!$A:$A,PRODUTIVIDADE!EQ$3,BASE!$G:$G,PRODUTIVIDADE!$B27)))</f>
        <v>0</v>
      </c>
      <c r="ER27" s="15">
        <f>IF($B27="","",IF(COUNTIF(BASE!$A:$A,PRODUTIVIDADE!EQ$3)=0,"",SUMIFS(BASE!$N:$N,BASE!$A:$A,PRODUTIVIDADE!EQ$3,BASE!$G:$G,PRODUTIVIDADE!$B27)))</f>
        <v>24</v>
      </c>
      <c r="ES27" s="18">
        <f>IF($B27="","",IF(COUNTIF(BASE!$A:$A,PRODUTIVIDADE!EQ$3)=0,"",SUMIFS(BASE!$P:$P,BASE!$A:$A,PRODUTIVIDADE!EQ$3,BASE!$G:$G,PRODUTIVIDADE!$B27)))</f>
        <v>0</v>
      </c>
      <c r="ET27" s="18">
        <f>IF($B27="","",IF(COUNTIF(BASE!$A:$A,PRODUTIVIDADE!EQ$3)=0,"",SUMIFS(BASE!$O:$O,BASE!$A:$A,PRODUTIVIDADE!EQ$3,BASE!$G:$G,PRODUTIVIDADE!$B27)))</f>
        <v>1.3541666666666667E-3</v>
      </c>
      <c r="EU27" s="32">
        <f t="shared" si="51"/>
        <v>0</v>
      </c>
      <c r="EV27" s="32">
        <f t="shared" si="52"/>
        <v>3.2500000000000001E-2</v>
      </c>
      <c r="EW27" s="33">
        <f>IF($B27="","",IF(COUNTIF(BASE!$A:$A,PRODUTIVIDADE!EW$3)=0,"",SUMIFS(BASE!$M:$M,BASE!$A:$A,PRODUTIVIDADE!EW$3,BASE!$G:$G,PRODUTIVIDADE!$B27)))</f>
        <v>0</v>
      </c>
      <c r="EX27" s="33">
        <f>IF($B27="","",IF(COUNTIF(BASE!$A:$A,PRODUTIVIDADE!EW$3)=0,"",SUMIFS(BASE!$N:$N,BASE!$A:$A,PRODUTIVIDADE!EW$3,BASE!$G:$G,PRODUTIVIDADE!$B27)))</f>
        <v>36</v>
      </c>
      <c r="EY27" s="28">
        <f>IF($B27="","",IF(COUNTIF(BASE!$A:$A,PRODUTIVIDADE!EW$3)=0,"",SUMIFS(BASE!$P:$P,BASE!$A:$A,PRODUTIVIDADE!EW$3,BASE!$G:$G,PRODUTIVIDADE!$B27)))</f>
        <v>0</v>
      </c>
      <c r="EZ27" s="28">
        <f>IF($B27="","",IF(COUNTIF(BASE!$A:$A,PRODUTIVIDADE!EW$3)=0,"",SUMIFS(BASE!$O:$O,BASE!$A:$A,PRODUTIVIDADE!EW$3,BASE!$G:$G,PRODUTIVIDADE!$B27)))</f>
        <v>8.3333333333333339E-4</v>
      </c>
      <c r="FA27" s="32">
        <f t="shared" si="53"/>
        <v>0</v>
      </c>
      <c r="FB27" s="32">
        <f t="shared" si="54"/>
        <v>3.0000000000000002E-2</v>
      </c>
      <c r="FC27" s="15">
        <f>IF($B27="","",IF(COUNTIF(BASE!$A:$A,PRODUTIVIDADE!FC$3)=0,"",SUMIFS(BASE!$M:$M,BASE!$A:$A,PRODUTIVIDADE!FC$3,BASE!$G:$G,PRODUTIVIDADE!$B27)))</f>
        <v>0</v>
      </c>
      <c r="FD27" s="15">
        <f>IF($B27="","",IF(COUNTIF(BASE!$A:$A,PRODUTIVIDADE!FC$3)=0,"",SUMIFS(BASE!$N:$N,BASE!$A:$A,PRODUTIVIDADE!FC$3,BASE!$G:$G,PRODUTIVIDADE!$B27)))</f>
        <v>33</v>
      </c>
      <c r="FE27" s="18">
        <f>IF($B27="","",IF(COUNTIF(BASE!$A:$A,PRODUTIVIDADE!FC$3)=0,"",SUMIFS(BASE!$P:$P,BASE!$A:$A,PRODUTIVIDADE!FC$3,BASE!$G:$G,PRODUTIVIDADE!$B27)))</f>
        <v>0</v>
      </c>
      <c r="FF27" s="18">
        <f>IF($B27="","",IF(COUNTIF(BASE!$A:$A,PRODUTIVIDADE!FC$3)=0,"",SUMIFS(BASE!$O:$O,BASE!$A:$A,PRODUTIVIDADE!FC$3,BASE!$G:$G,PRODUTIVIDADE!$B27)))</f>
        <v>8.564814814814815E-4</v>
      </c>
      <c r="FG27" s="32">
        <f t="shared" si="55"/>
        <v>0</v>
      </c>
      <c r="FH27" s="32">
        <f t="shared" si="56"/>
        <v>2.826388888888889E-2</v>
      </c>
      <c r="FI27" s="33">
        <f>IF($B27="","",IF(COUNTIF(BASE!$A:$A,PRODUTIVIDADE!FI$3)=0,"",SUMIFS(BASE!$M:$M,BASE!$A:$A,PRODUTIVIDADE!FI$3,BASE!$G:$G,PRODUTIVIDADE!$B27)))</f>
        <v>0</v>
      </c>
      <c r="FJ27" s="33">
        <f>IF($B27="","",IF(COUNTIF(BASE!$A:$A,PRODUTIVIDADE!FI$3)=0,"",SUMIFS(BASE!$N:$N,BASE!$A:$A,PRODUTIVIDADE!FI$3,BASE!$G:$G,PRODUTIVIDADE!$B27)))</f>
        <v>32</v>
      </c>
      <c r="FK27" s="28">
        <f>IF($B27="","",IF(COUNTIF(BASE!$A:$A,PRODUTIVIDADE!FI$3)=0,"",SUMIFS(BASE!$P:$P,BASE!$A:$A,PRODUTIVIDADE!FI$3,BASE!$G:$G,PRODUTIVIDADE!$B27)))</f>
        <v>0</v>
      </c>
      <c r="FL27" s="28">
        <f>IF($B27="","",IF(COUNTIF(BASE!$A:$A,PRODUTIVIDADE!FI$3)=0,"",SUMIFS(BASE!$O:$O,BASE!$A:$A,PRODUTIVIDADE!FI$3,BASE!$G:$G,PRODUTIVIDADE!$B27)))</f>
        <v>8.3333333333333339E-4</v>
      </c>
      <c r="FM27" s="32">
        <f t="shared" si="57"/>
        <v>0</v>
      </c>
      <c r="FN27" s="32">
        <f t="shared" si="58"/>
        <v>2.6666666666666668E-2</v>
      </c>
      <c r="FO27" s="15">
        <f>IF($B27="","",IF(COUNTIF(BASE!$A:$A,PRODUTIVIDADE!FO$3)=0,"",SUMIFS(BASE!$M:$M,BASE!$A:$A,PRODUTIVIDADE!FO$3,BASE!$G:$G,PRODUTIVIDADE!$B27)))</f>
        <v>0</v>
      </c>
      <c r="FP27" s="15">
        <f>IF($B27="","",IF(COUNTIF(BASE!$A:$A,PRODUTIVIDADE!FO$3)=0,"",SUMIFS(BASE!$N:$N,BASE!$A:$A,PRODUTIVIDADE!FO$3,BASE!$G:$G,PRODUTIVIDADE!$B27)))</f>
        <v>47</v>
      </c>
      <c r="FQ27" s="18">
        <f>IF($B27="","",IF(COUNTIF(BASE!$A:$A,PRODUTIVIDADE!FO$3)=0,"",SUMIFS(BASE!$P:$P,BASE!$A:$A,PRODUTIVIDADE!FO$3,BASE!$G:$G,PRODUTIVIDADE!$B27)))</f>
        <v>0</v>
      </c>
      <c r="FR27" s="18">
        <f>IF($B27="","",IF(COUNTIF(BASE!$A:$A,PRODUTIVIDADE!FO$3)=0,"",SUMIFS(BASE!$O:$O,BASE!$A:$A,PRODUTIVIDADE!FO$3,BASE!$G:$G,PRODUTIVIDADE!$B27)))</f>
        <v>8.564814814814815E-4</v>
      </c>
      <c r="FS27" s="32">
        <f t="shared" si="59"/>
        <v>0</v>
      </c>
      <c r="FT27" s="32">
        <f t="shared" si="60"/>
        <v>4.0254629629629633E-2</v>
      </c>
      <c r="FU27" s="33">
        <f>IF($B27="","",IF(COUNTIF(BASE!$A:$A,PRODUTIVIDADE!FU$3)=0,"",SUMIFS(BASE!$M:$M,BASE!$A:$A,PRODUTIVIDADE!FU$3,BASE!$G:$G,PRODUTIVIDADE!$B27)))</f>
        <v>0</v>
      </c>
      <c r="FV27" s="33">
        <f>IF($B27="","",IF(COUNTIF(BASE!$A:$A,PRODUTIVIDADE!FU$3)=0,"",SUMIFS(BASE!$N:$N,BASE!$A:$A,PRODUTIVIDADE!FU$3,BASE!$G:$G,PRODUTIVIDADE!$B27)))</f>
        <v>0</v>
      </c>
      <c r="FW27" s="28">
        <f>IF($B27="","",IF(COUNTIF(BASE!$A:$A,PRODUTIVIDADE!FU$3)=0,"",SUMIFS(BASE!$P:$P,BASE!$A:$A,PRODUTIVIDADE!FU$3,BASE!$G:$G,PRODUTIVIDADE!$B27)))</f>
        <v>0</v>
      </c>
      <c r="FX27" s="28">
        <f>IF($B27="","",IF(COUNTIF(BASE!$A:$A,PRODUTIVIDADE!FU$3)=0,"",SUMIFS(BASE!$O:$O,BASE!$A:$A,PRODUTIVIDADE!FU$3,BASE!$G:$G,PRODUTIVIDADE!$B27)))</f>
        <v>0</v>
      </c>
      <c r="FY27" s="32">
        <f t="shared" si="61"/>
        <v>0</v>
      </c>
      <c r="FZ27" s="32">
        <f t="shared" si="62"/>
        <v>0</v>
      </c>
      <c r="GA27" s="15">
        <f>IF($B27="","",IF(COUNTIF(BASE!$A:$A,PRODUTIVIDADE!GA$3)=0,"",SUMIFS(BASE!$M:$M,BASE!$A:$A,PRODUTIVIDADE!GA$3,BASE!$G:$G,PRODUTIVIDADE!$B27)))</f>
        <v>0</v>
      </c>
      <c r="GB27" s="15">
        <f>IF($B27="","",IF(COUNTIF(BASE!$A:$A,PRODUTIVIDADE!GA$3)=0,"",SUMIFS(BASE!$N:$N,BASE!$A:$A,PRODUTIVIDADE!GA$3,BASE!$G:$G,PRODUTIVIDADE!$B27)))</f>
        <v>50</v>
      </c>
      <c r="GC27" s="18">
        <f>IF($B27="","",IF(COUNTIF(BASE!$A:$A,PRODUTIVIDADE!GA$3)=0,"",SUMIFS(BASE!$P:$P,BASE!$A:$A,PRODUTIVIDADE!GA$3,BASE!$G:$G,PRODUTIVIDADE!$B27)))</f>
        <v>0</v>
      </c>
      <c r="GD27" s="18">
        <f>IF($B27="","",IF(COUNTIF(BASE!$A:$A,PRODUTIVIDADE!GA$3)=0,"",SUMIFS(BASE!$O:$O,BASE!$A:$A,PRODUTIVIDADE!GA$3,BASE!$G:$G,PRODUTIVIDADE!$B27)))</f>
        <v>1.0069444444444444E-3</v>
      </c>
      <c r="GE27" s="32">
        <f t="shared" si="63"/>
        <v>0</v>
      </c>
      <c r="GF27" s="32">
        <f t="shared" si="64"/>
        <v>5.0347222222222224E-2</v>
      </c>
      <c r="GG27" s="33">
        <f>IF($B27="","",IF(COUNTIF(BASE!$A:$A,PRODUTIVIDADE!GG$3)=0,"",SUMIFS(BASE!$M:$M,BASE!$A:$A,PRODUTIVIDADE!GG$3,BASE!$G:$G,PRODUTIVIDADE!$B27)))</f>
        <v>0</v>
      </c>
      <c r="GH27" s="33">
        <f>IF($B27="","",IF(COUNTIF(BASE!$A:$A,PRODUTIVIDADE!GG$3)=0,"",SUMIFS(BASE!$N:$N,BASE!$A:$A,PRODUTIVIDADE!GG$3,BASE!$G:$G,PRODUTIVIDADE!$B27)))</f>
        <v>32</v>
      </c>
      <c r="GI27" s="28">
        <f>IF($B27="","",IF(COUNTIF(BASE!$A:$A,PRODUTIVIDADE!GG$3)=0,"",SUMIFS(BASE!$P:$P,BASE!$A:$A,PRODUTIVIDADE!GG$3,BASE!$G:$G,PRODUTIVIDADE!$B27)))</f>
        <v>0</v>
      </c>
      <c r="GJ27" s="28">
        <f>IF($B27="","",IF(COUNTIF(BASE!$A:$A,PRODUTIVIDADE!GG$3)=0,"",SUMIFS(BASE!$O:$O,BASE!$A:$A,PRODUTIVIDADE!GG$3,BASE!$G:$G,PRODUTIVIDADE!$B27)))</f>
        <v>1.0648148148148147E-3</v>
      </c>
      <c r="GK27" s="32">
        <f t="shared" si="65"/>
        <v>0</v>
      </c>
      <c r="GL27" s="32">
        <f t="shared" si="66"/>
        <v>3.4074074074074069E-2</v>
      </c>
      <c r="GM27" s="15">
        <f>IF($B27="","",IF(COUNTIF(BASE!$A:$A,PRODUTIVIDADE!GM$3)=0,"",SUMIFS(BASE!$M:$M,BASE!$A:$A,PRODUTIVIDADE!GM$3,BASE!$G:$G,PRODUTIVIDADE!$B27)))</f>
        <v>0</v>
      </c>
      <c r="GN27" s="15">
        <f>IF($B27="","",IF(COUNTIF(BASE!$A:$A,PRODUTIVIDADE!GM$3)=0,"",SUMIFS(BASE!$N:$N,BASE!$A:$A,PRODUTIVIDADE!GM$3,BASE!$G:$G,PRODUTIVIDADE!$B27)))</f>
        <v>29</v>
      </c>
      <c r="GO27" s="18">
        <f>IF($B27="","",IF(COUNTIF(BASE!$A:$A,PRODUTIVIDADE!GM$3)=0,"",SUMIFS(BASE!$P:$P,BASE!$A:$A,PRODUTIVIDADE!GM$3,BASE!$G:$G,PRODUTIVIDADE!$B27)))</f>
        <v>0</v>
      </c>
      <c r="GP27" s="18">
        <f>IF($B27="","",IF(COUNTIF(BASE!$A:$A,PRODUTIVIDADE!GM$3)=0,"",SUMIFS(BASE!$O:$O,BASE!$A:$A,PRODUTIVIDADE!GM$3,BASE!$G:$G,PRODUTIVIDADE!$B27)))</f>
        <v>1.3078703703703705E-3</v>
      </c>
      <c r="GQ27" s="32">
        <f t="shared" si="67"/>
        <v>0</v>
      </c>
      <c r="GR27" s="32">
        <f t="shared" si="68"/>
        <v>3.7928240740740742E-2</v>
      </c>
    </row>
    <row r="28" spans="2:200" s="8" customFormat="1" x14ac:dyDescent="0.25">
      <c r="B28" s="50">
        <v>91141</v>
      </c>
      <c r="C28" s="16" t="str">
        <f>IF($B28="","",VLOOKUP($B28,EQUIPE!$B:$E,2,0))</f>
        <v xml:space="preserve">	LAERCIO SA SANTOS </v>
      </c>
      <c r="D28" s="16" t="str">
        <f>IF($B28="","",VLOOKUP($B28,EQUIPE!$B:$F,5,0))</f>
        <v>ULTRAGAZ FRONT</v>
      </c>
      <c r="E28" s="18">
        <f>IF($B28="","",VLOOKUP($B28,EQUIPE!$B:$E,3,0))</f>
        <v>0.26388888888888884</v>
      </c>
      <c r="F28" s="16" t="str">
        <f>IF($B28="","",VLOOKUP($B28,EQUIPE!$B:$E,4,0))</f>
        <v>ADRIANA VERCOSA BARROS CEZANHOQUE</v>
      </c>
      <c r="H28" s="22">
        <f t="shared" si="0"/>
        <v>1285</v>
      </c>
      <c r="I28" s="22">
        <f t="shared" si="0"/>
        <v>0</v>
      </c>
      <c r="J28" s="18">
        <f t="shared" si="3"/>
        <v>1.7656362588269203E-3</v>
      </c>
      <c r="K28" s="18">
        <f t="shared" si="4"/>
        <v>0</v>
      </c>
      <c r="L28" s="32">
        <f t="shared" si="5"/>
        <v>2.2688425925925926</v>
      </c>
      <c r="M28" s="32">
        <f t="shared" si="6"/>
        <v>0</v>
      </c>
      <c r="O28" s="15">
        <f>IF($B28="","",IF(COUNTIF(BASE!$A:$A,PRODUTIVIDADE!O$3)=0,"",SUMIFS(BASE!$M:$M,BASE!$A:$A,PRODUTIVIDADE!O$3,BASE!$G:$G,PRODUTIVIDADE!$B28)))</f>
        <v>0</v>
      </c>
      <c r="P28" s="15">
        <f>IF($B28="","",IF(COUNTIF(BASE!$A:$A,PRODUTIVIDADE!O$3)=0,"",SUMIFS(BASE!$N:$N,BASE!$A:$A,PRODUTIVIDADE!O$3,BASE!$G:$G,PRODUTIVIDADE!$B28)))</f>
        <v>0</v>
      </c>
      <c r="Q28" s="18">
        <f>IF($B28="","",IF(COUNTIF(BASE!$A:$A,PRODUTIVIDADE!O$3)=0,"",SUMIFS(BASE!$P:$P,BASE!$A:$A,PRODUTIVIDADE!O$3,BASE!$G:$G,PRODUTIVIDADE!$B28)))</f>
        <v>0</v>
      </c>
      <c r="R28" s="18">
        <f>IF($B28="","",IF(COUNTIF(BASE!$A:$A,PRODUTIVIDADE!O$3)=0,"",SUMIFS(BASE!$O:$O,BASE!$A:$A,PRODUTIVIDADE!O$3,BASE!$G:$G,PRODUTIVIDADE!$B28)))</f>
        <v>0</v>
      </c>
      <c r="S28" s="32">
        <f t="shared" si="7"/>
        <v>0</v>
      </c>
      <c r="T28" s="32">
        <f t="shared" si="8"/>
        <v>0</v>
      </c>
      <c r="U28" s="33">
        <f>IF($B28="","",IF(COUNTIF(BASE!$A:$A,PRODUTIVIDADE!U$3)=0,"",SUMIFS(BASE!$M:$M,BASE!$A:$A,PRODUTIVIDADE!U$3,BASE!$G:$G,PRODUTIVIDADE!$B28)))</f>
        <v>73</v>
      </c>
      <c r="V28" s="33">
        <f>IF($B28="","",IF(COUNTIF(BASE!$A:$A,PRODUTIVIDADE!U$3)=0,"",SUMIFS(BASE!$N:$N,BASE!$A:$A,PRODUTIVIDADE!U$3,BASE!$G:$G,PRODUTIVIDADE!$B28)))</f>
        <v>0</v>
      </c>
      <c r="W28" s="28">
        <f>IF($B28="","",IF(COUNTIF(BASE!$A:$A,PRODUTIVIDADE!U$3)=0,"",SUMIFS(BASE!$P:$P,BASE!$A:$A,PRODUTIVIDADE!U$3,BASE!$G:$G,PRODUTIVIDADE!$B28)))</f>
        <v>1.9560185185185184E-3</v>
      </c>
      <c r="X28" s="28">
        <f>IF($B28="","",IF(COUNTIF(BASE!$A:$A,PRODUTIVIDADE!U$3)=0,"",SUMIFS(BASE!$O:$O,BASE!$A:$A,PRODUTIVIDADE!U$3,BASE!$G:$G,PRODUTIVIDADE!$B28)))</f>
        <v>0</v>
      </c>
      <c r="Y28" s="32">
        <f t="shared" si="9"/>
        <v>0.14278935185185185</v>
      </c>
      <c r="Z28" s="32">
        <f t="shared" si="10"/>
        <v>0</v>
      </c>
      <c r="AA28" s="15">
        <f>IF($B28="","",IF(COUNTIF(BASE!$A:$A,PRODUTIVIDADE!AA$3)=0,"",SUMIFS(BASE!$M:$M,BASE!$A:$A,PRODUTIVIDADE!AA$3,BASE!$G:$G,PRODUTIVIDADE!$B28)))</f>
        <v>0</v>
      </c>
      <c r="AB28" s="15">
        <f>IF($B28="","",IF(COUNTIF(BASE!$A:$A,PRODUTIVIDADE!AA$3)=0,"",SUMIFS(BASE!$N:$N,BASE!$A:$A,PRODUTIVIDADE!AA$3,BASE!$G:$G,PRODUTIVIDADE!$B28)))</f>
        <v>0</v>
      </c>
      <c r="AC28" s="18">
        <f>IF($B28="","",IF(COUNTIF(BASE!$A:$A,PRODUTIVIDADE!AA$3)=0,"",SUMIFS(BASE!$P:$P,BASE!$A:$A,PRODUTIVIDADE!AA$3,BASE!$G:$G,PRODUTIVIDADE!$B28)))</f>
        <v>0</v>
      </c>
      <c r="AD28" s="18">
        <f>IF($B28="","",IF(COUNTIF(BASE!$A:$A,PRODUTIVIDADE!AA$3)=0,"",SUMIFS(BASE!$O:$O,BASE!$A:$A,PRODUTIVIDADE!AA$3,BASE!$G:$G,PRODUTIVIDADE!$B28)))</f>
        <v>0</v>
      </c>
      <c r="AE28" s="32">
        <f t="shared" si="11"/>
        <v>0</v>
      </c>
      <c r="AF28" s="32">
        <f t="shared" si="12"/>
        <v>0</v>
      </c>
      <c r="AG28" s="33">
        <f>IF($B28="","",IF(COUNTIF(BASE!$A:$A,PRODUTIVIDADE!AG$3)=0,"",SUMIFS(BASE!$M:$M,BASE!$A:$A,PRODUTIVIDADE!AG$3,BASE!$G:$G,PRODUTIVIDADE!$B28)))</f>
        <v>0</v>
      </c>
      <c r="AH28" s="33">
        <f>IF($B28="","",IF(COUNTIF(BASE!$A:$A,PRODUTIVIDADE!AG$3)=0,"",SUMIFS(BASE!$N:$N,BASE!$A:$A,PRODUTIVIDADE!AG$3,BASE!$G:$G,PRODUTIVIDADE!$B28)))</f>
        <v>0</v>
      </c>
      <c r="AI28" s="28">
        <f>IF($B28="","",IF(COUNTIF(BASE!$A:$A,PRODUTIVIDADE!AG$3)=0,"",SUMIFS(BASE!$P:$P,BASE!$A:$A,PRODUTIVIDADE!AG$3,BASE!$G:$G,PRODUTIVIDADE!$B28)))</f>
        <v>0</v>
      </c>
      <c r="AJ28" s="28">
        <f>IF($B28="","",IF(COUNTIF(BASE!$A:$A,PRODUTIVIDADE!AG$3)=0,"",SUMIFS(BASE!$O:$O,BASE!$A:$A,PRODUTIVIDADE!AG$3,BASE!$G:$G,PRODUTIVIDADE!$B28)))</f>
        <v>0</v>
      </c>
      <c r="AK28" s="32">
        <f t="shared" si="13"/>
        <v>0</v>
      </c>
      <c r="AL28" s="32">
        <f t="shared" si="14"/>
        <v>0</v>
      </c>
      <c r="AM28" s="15">
        <f>IF($B28="","",IF(COUNTIF(BASE!$A:$A,PRODUTIVIDADE!AM$3)=0,"",SUMIFS(BASE!$M:$M,BASE!$A:$A,PRODUTIVIDADE!AM$3,BASE!$G:$G,PRODUTIVIDADE!$B28)))</f>
        <v>38</v>
      </c>
      <c r="AN28" s="15">
        <f>IF($B28="","",IF(COUNTIF(BASE!$A:$A,PRODUTIVIDADE!AM$3)=0,"",SUMIFS(BASE!$N:$N,BASE!$A:$A,PRODUTIVIDADE!AM$3,BASE!$G:$G,PRODUTIVIDADE!$B28)))</f>
        <v>0</v>
      </c>
      <c r="AO28" s="18">
        <f>IF($B28="","",IF(COUNTIF(BASE!$A:$A,PRODUTIVIDADE!AM$3)=0,"",SUMIFS(BASE!$P:$P,BASE!$A:$A,PRODUTIVIDADE!AM$3,BASE!$G:$G,PRODUTIVIDADE!$B28)))</f>
        <v>1.9675925925925928E-3</v>
      </c>
      <c r="AP28" s="18">
        <f>IF($B28="","",IF(COUNTIF(BASE!$A:$A,PRODUTIVIDADE!AM$3)=0,"",SUMIFS(BASE!$O:$O,BASE!$A:$A,PRODUTIVIDADE!AM$3,BASE!$G:$G,PRODUTIVIDADE!$B28)))</f>
        <v>0</v>
      </c>
      <c r="AQ28" s="32">
        <f t="shared" si="15"/>
        <v>7.4768518518518526E-2</v>
      </c>
      <c r="AR28" s="32">
        <f t="shared" si="16"/>
        <v>0</v>
      </c>
      <c r="AS28" s="33">
        <f>IF($B28="","",IF(COUNTIF(BASE!$A:$A,PRODUTIVIDADE!AS$3)=0,"",SUMIFS(BASE!$M:$M,BASE!$A:$A,PRODUTIVIDADE!AS$3,BASE!$G:$G,PRODUTIVIDADE!$B28)))</f>
        <v>61</v>
      </c>
      <c r="AT28" s="33">
        <f>IF($B28="","",IF(COUNTIF(BASE!$A:$A,PRODUTIVIDADE!AS$3)=0,"",SUMIFS(BASE!$N:$N,BASE!$A:$A,PRODUTIVIDADE!AS$3,BASE!$G:$G,PRODUTIVIDADE!$B28)))</f>
        <v>0</v>
      </c>
      <c r="AU28" s="28">
        <f>IF($B28="","",IF(COUNTIF(BASE!$A:$A,PRODUTIVIDADE!AS$3)=0,"",SUMIFS(BASE!$P:$P,BASE!$A:$A,PRODUTIVIDADE!AS$3,BASE!$G:$G,PRODUTIVIDADE!$B28)))</f>
        <v>1.7245370370370372E-3</v>
      </c>
      <c r="AV28" s="28">
        <f>IF($B28="","",IF(COUNTIF(BASE!$A:$A,PRODUTIVIDADE!AS$3)=0,"",SUMIFS(BASE!$O:$O,BASE!$A:$A,PRODUTIVIDADE!AS$3,BASE!$G:$G,PRODUTIVIDADE!$B28)))</f>
        <v>0</v>
      </c>
      <c r="AW28" s="32">
        <f t="shared" si="17"/>
        <v>0.10519675925925927</v>
      </c>
      <c r="AX28" s="32">
        <f t="shared" si="18"/>
        <v>0</v>
      </c>
      <c r="AY28" s="15">
        <f>IF($B28="","",IF(COUNTIF(BASE!$A:$A,PRODUTIVIDADE!AY$3)=0,"",SUMIFS(BASE!$M:$M,BASE!$A:$A,PRODUTIVIDADE!AY$3,BASE!$G:$G,PRODUTIVIDADE!$B28)))</f>
        <v>0</v>
      </c>
      <c r="AZ28" s="15">
        <f>IF($B28="","",IF(COUNTIF(BASE!$A:$A,PRODUTIVIDADE!AY$3)=0,"",SUMIFS(BASE!$N:$N,BASE!$A:$A,PRODUTIVIDADE!AY$3,BASE!$G:$G,PRODUTIVIDADE!$B28)))</f>
        <v>0</v>
      </c>
      <c r="BA28" s="18">
        <f>IF($B28="","",IF(COUNTIF(BASE!$A:$A,PRODUTIVIDADE!AY$3)=0,"",SUMIFS(BASE!$P:$P,BASE!$A:$A,PRODUTIVIDADE!AY$3,BASE!$G:$G,PRODUTIVIDADE!$B28)))</f>
        <v>0</v>
      </c>
      <c r="BB28" s="18">
        <f>IF($B28="","",IF(COUNTIF(BASE!$A:$A,PRODUTIVIDADE!AY$3)=0,"",SUMIFS(BASE!$O:$O,BASE!$A:$A,PRODUTIVIDADE!AY$3,BASE!$G:$G,PRODUTIVIDADE!$B28)))</f>
        <v>0</v>
      </c>
      <c r="BC28" s="32">
        <f t="shared" si="19"/>
        <v>0</v>
      </c>
      <c r="BD28" s="32">
        <f t="shared" si="20"/>
        <v>0</v>
      </c>
      <c r="BE28" s="33">
        <f>IF($B28="","",IF(COUNTIF(BASE!$A:$A,PRODUTIVIDADE!BE$3)=0,"",SUMIFS(BASE!$M:$M,BASE!$A:$A,PRODUTIVIDADE!BE$3,BASE!$G:$G,PRODUTIVIDADE!$B28)))</f>
        <v>0</v>
      </c>
      <c r="BF28" s="33">
        <f>IF($B28="","",IF(COUNTIF(BASE!$A:$A,PRODUTIVIDADE!BE$3)=0,"",SUMIFS(BASE!$N:$N,BASE!$A:$A,PRODUTIVIDADE!BE$3,BASE!$G:$G,PRODUTIVIDADE!$B28)))</f>
        <v>0</v>
      </c>
      <c r="BG28" s="28">
        <f>IF($B28="","",IF(COUNTIF(BASE!$A:$A,PRODUTIVIDADE!BE$3)=0,"",SUMIFS(BASE!$P:$P,BASE!$A:$A,PRODUTIVIDADE!BE$3,BASE!$G:$G,PRODUTIVIDADE!$B28)))</f>
        <v>0</v>
      </c>
      <c r="BH28" s="28">
        <f>IF($B28="","",IF(COUNTIF(BASE!$A:$A,PRODUTIVIDADE!BE$3)=0,"",SUMIFS(BASE!$O:$O,BASE!$A:$A,PRODUTIVIDADE!BE$3,BASE!$G:$G,PRODUTIVIDADE!$B28)))</f>
        <v>0</v>
      </c>
      <c r="BI28" s="32">
        <f t="shared" si="21"/>
        <v>0</v>
      </c>
      <c r="BJ28" s="32">
        <f t="shared" si="22"/>
        <v>0</v>
      </c>
      <c r="BK28" s="15">
        <f>IF($B28="","",IF(COUNTIF(BASE!$A:$A,PRODUTIVIDADE!BK$3)=0,"",SUMIFS(BASE!$M:$M,BASE!$A:$A,PRODUTIVIDADE!BK$3,BASE!$G:$G,PRODUTIVIDADE!$B28)))</f>
        <v>82</v>
      </c>
      <c r="BL28" s="15">
        <f>IF($B28="","",IF(COUNTIF(BASE!$A:$A,PRODUTIVIDADE!BK$3)=0,"",SUMIFS(BASE!$N:$N,BASE!$A:$A,PRODUTIVIDADE!BK$3,BASE!$G:$G,PRODUTIVIDADE!$B28)))</f>
        <v>0</v>
      </c>
      <c r="BM28" s="18">
        <f>IF($B28="","",IF(COUNTIF(BASE!$A:$A,PRODUTIVIDADE!BK$3)=0,"",SUMIFS(BASE!$P:$P,BASE!$A:$A,PRODUTIVIDADE!BK$3,BASE!$G:$G,PRODUTIVIDADE!$B28)))</f>
        <v>1.4467592592592594E-3</v>
      </c>
      <c r="BN28" s="18">
        <f>IF($B28="","",IF(COUNTIF(BASE!$A:$A,PRODUTIVIDADE!BK$3)=0,"",SUMIFS(BASE!$O:$O,BASE!$A:$A,PRODUTIVIDADE!BK$3,BASE!$G:$G,PRODUTIVIDADE!$B28)))</f>
        <v>0</v>
      </c>
      <c r="BO28" s="32">
        <f t="shared" si="23"/>
        <v>0.11863425925925927</v>
      </c>
      <c r="BP28" s="32">
        <f t="shared" si="24"/>
        <v>0</v>
      </c>
      <c r="BQ28" s="33">
        <f>IF($B28="","",IF(COUNTIF(BASE!$A:$A,PRODUTIVIDADE!BQ$3)=0,"",SUMIFS(BASE!$M:$M,BASE!$A:$A,PRODUTIVIDADE!BQ$3,BASE!$G:$G,PRODUTIVIDADE!$B28)))</f>
        <v>63</v>
      </c>
      <c r="BR28" s="33">
        <f>IF($B28="","",IF(COUNTIF(BASE!$A:$A,PRODUTIVIDADE!BQ$3)=0,"",SUMIFS(BASE!$N:$N,BASE!$A:$A,PRODUTIVIDADE!BQ$3,BASE!$G:$G,PRODUTIVIDADE!$B28)))</f>
        <v>0</v>
      </c>
      <c r="BS28" s="28">
        <f>IF($B28="","",IF(COUNTIF(BASE!$A:$A,PRODUTIVIDADE!BQ$3)=0,"",SUMIFS(BASE!$P:$P,BASE!$A:$A,PRODUTIVIDADE!BQ$3,BASE!$G:$G,PRODUTIVIDADE!$B28)))</f>
        <v>1.6319444444444445E-3</v>
      </c>
      <c r="BT28" s="28">
        <f>IF($B28="","",IF(COUNTIF(BASE!$A:$A,PRODUTIVIDADE!BQ$3)=0,"",SUMIFS(BASE!$O:$O,BASE!$A:$A,PRODUTIVIDADE!BQ$3,BASE!$G:$G,PRODUTIVIDADE!$B28)))</f>
        <v>0</v>
      </c>
      <c r="BU28" s="32">
        <f t="shared" si="25"/>
        <v>0.1028125</v>
      </c>
      <c r="BV28" s="32">
        <f t="shared" si="26"/>
        <v>0</v>
      </c>
      <c r="BW28" s="15">
        <f>IF($B28="","",IF(COUNTIF(BASE!$A:$A,PRODUTIVIDADE!BW$3)=0,"",SUMIFS(BASE!$M:$M,BASE!$A:$A,PRODUTIVIDADE!BW$3,BASE!$G:$G,PRODUTIVIDADE!$B28)))</f>
        <v>48</v>
      </c>
      <c r="BX28" s="15">
        <f>IF($B28="","",IF(COUNTIF(BASE!$A:$A,PRODUTIVIDADE!BW$3)=0,"",SUMIFS(BASE!$N:$N,BASE!$A:$A,PRODUTIVIDADE!BW$3,BASE!$G:$G,PRODUTIVIDADE!$B28)))</f>
        <v>0</v>
      </c>
      <c r="BY28" s="18">
        <f>IF($B28="","",IF(COUNTIF(BASE!$A:$A,PRODUTIVIDADE!BW$3)=0,"",SUMIFS(BASE!$P:$P,BASE!$A:$A,PRODUTIVIDADE!BW$3,BASE!$G:$G,PRODUTIVIDADE!$B28)))</f>
        <v>2.1527777777777778E-3</v>
      </c>
      <c r="BZ28" s="18">
        <f>IF($B28="","",IF(COUNTIF(BASE!$A:$A,PRODUTIVIDADE!BW$3)=0,"",SUMIFS(BASE!$O:$O,BASE!$A:$A,PRODUTIVIDADE!BW$3,BASE!$G:$G,PRODUTIVIDADE!$B28)))</f>
        <v>0</v>
      </c>
      <c r="CA28" s="32">
        <f t="shared" si="27"/>
        <v>0.10333333333333333</v>
      </c>
      <c r="CB28" s="32">
        <f t="shared" si="28"/>
        <v>0</v>
      </c>
      <c r="CC28" s="33">
        <f>IF($B28="","",IF(COUNTIF(BASE!$A:$A,PRODUTIVIDADE!CC$3)=0,"",SUMIFS(BASE!$M:$M,BASE!$A:$A,PRODUTIVIDADE!CC$3,BASE!$G:$G,PRODUTIVIDADE!$B28)))</f>
        <v>63</v>
      </c>
      <c r="CD28" s="33">
        <f>IF($B28="","",IF(COUNTIF(BASE!$A:$A,PRODUTIVIDADE!CC$3)=0,"",SUMIFS(BASE!$N:$N,BASE!$A:$A,PRODUTIVIDADE!CC$3,BASE!$G:$G,PRODUTIVIDADE!$B28)))</f>
        <v>0</v>
      </c>
      <c r="CE28" s="28">
        <f>IF($B28="","",IF(COUNTIF(BASE!$A:$A,PRODUTIVIDADE!CC$3)=0,"",SUMIFS(BASE!$P:$P,BASE!$A:$A,PRODUTIVIDADE!CC$3,BASE!$G:$G,PRODUTIVIDADE!$B28)))</f>
        <v>1.8171296296296297E-3</v>
      </c>
      <c r="CF28" s="28">
        <f>IF($B28="","",IF(COUNTIF(BASE!$A:$A,PRODUTIVIDADE!CC$3)=0,"",SUMIFS(BASE!$O:$O,BASE!$A:$A,PRODUTIVIDADE!CC$3,BASE!$G:$G,PRODUTIVIDADE!$B28)))</f>
        <v>0</v>
      </c>
      <c r="CG28" s="32">
        <f t="shared" si="29"/>
        <v>0.11447916666666667</v>
      </c>
      <c r="CH28" s="32">
        <f t="shared" si="30"/>
        <v>0</v>
      </c>
      <c r="CI28" s="15">
        <f>IF($B28="","",IF(COUNTIF(BASE!$A:$A,PRODUTIVIDADE!CI$3)=0,"",SUMIFS(BASE!$M:$M,BASE!$A:$A,PRODUTIVIDADE!CI$3,BASE!$G:$G,PRODUTIVIDADE!$B28)))</f>
        <v>61</v>
      </c>
      <c r="CJ28" s="15">
        <f>IF($B28="","",IF(COUNTIF(BASE!$A:$A,PRODUTIVIDADE!CI$3)=0,"",SUMIFS(BASE!$N:$N,BASE!$A:$A,PRODUTIVIDADE!CI$3,BASE!$G:$G,PRODUTIVIDADE!$B28)))</f>
        <v>0</v>
      </c>
      <c r="CK28" s="18">
        <f>IF($B28="","",IF(COUNTIF(BASE!$A:$A,PRODUTIVIDADE!CI$3)=0,"",SUMIFS(BASE!$P:$P,BASE!$A:$A,PRODUTIVIDADE!CI$3,BASE!$G:$G,PRODUTIVIDADE!$B28)))</f>
        <v>1.8518518518518517E-3</v>
      </c>
      <c r="CL28" s="18">
        <f>IF($B28="","",IF(COUNTIF(BASE!$A:$A,PRODUTIVIDADE!CI$3)=0,"",SUMIFS(BASE!$O:$O,BASE!$A:$A,PRODUTIVIDADE!CI$3,BASE!$G:$G,PRODUTIVIDADE!$B28)))</f>
        <v>0</v>
      </c>
      <c r="CM28" s="32">
        <f t="shared" si="31"/>
        <v>0.11296296296296296</v>
      </c>
      <c r="CN28" s="32">
        <f t="shared" si="32"/>
        <v>0</v>
      </c>
      <c r="CO28" s="33">
        <f>IF($B28="","",IF(COUNTIF(BASE!$A:$A,PRODUTIVIDADE!CO$3)=0,"",SUMIFS(BASE!$M:$M,BASE!$A:$A,PRODUTIVIDADE!CO$3,BASE!$G:$G,PRODUTIVIDADE!$B28)))</f>
        <v>0</v>
      </c>
      <c r="CP28" s="33">
        <f>IF($B28="","",IF(COUNTIF(BASE!$A:$A,PRODUTIVIDADE!CO$3)=0,"",SUMIFS(BASE!$N:$N,BASE!$A:$A,PRODUTIVIDADE!CO$3,BASE!$G:$G,PRODUTIVIDADE!$B28)))</f>
        <v>0</v>
      </c>
      <c r="CQ28" s="28">
        <f>IF($B28="","",IF(COUNTIF(BASE!$A:$A,PRODUTIVIDADE!CO$3)=0,"",SUMIFS(BASE!$P:$P,BASE!$A:$A,PRODUTIVIDADE!CO$3,BASE!$G:$G,PRODUTIVIDADE!$B28)))</f>
        <v>0</v>
      </c>
      <c r="CR28" s="28">
        <f>IF($B28="","",IF(COUNTIF(BASE!$A:$A,PRODUTIVIDADE!CO$3)=0,"",SUMIFS(BASE!$O:$O,BASE!$A:$A,PRODUTIVIDADE!CO$3,BASE!$G:$G,PRODUTIVIDADE!$B28)))</f>
        <v>0</v>
      </c>
      <c r="CS28" s="32">
        <f t="shared" si="33"/>
        <v>0</v>
      </c>
      <c r="CT28" s="32">
        <f t="shared" si="34"/>
        <v>0</v>
      </c>
      <c r="CU28" s="15">
        <f>IF($B28="","",IF(COUNTIF(BASE!$A:$A,PRODUTIVIDADE!CU$3)=0,"",SUMIFS(BASE!$M:$M,BASE!$A:$A,PRODUTIVIDADE!CU$3,BASE!$G:$G,PRODUTIVIDADE!$B28)))</f>
        <v>0</v>
      </c>
      <c r="CV28" s="15">
        <f>IF($B28="","",IF(COUNTIF(BASE!$A:$A,PRODUTIVIDADE!CU$3)=0,"",SUMIFS(BASE!$N:$N,BASE!$A:$A,PRODUTIVIDADE!CU$3,BASE!$G:$G,PRODUTIVIDADE!$B28)))</f>
        <v>0</v>
      </c>
      <c r="CW28" s="18">
        <f>IF($B28="","",IF(COUNTIF(BASE!$A:$A,PRODUTIVIDADE!CU$3)=0,"",SUMIFS(BASE!$P:$P,BASE!$A:$A,PRODUTIVIDADE!CU$3,BASE!$G:$G,PRODUTIVIDADE!$B28)))</f>
        <v>0</v>
      </c>
      <c r="CX28" s="18">
        <f>IF($B28="","",IF(COUNTIF(BASE!$A:$A,PRODUTIVIDADE!CU$3)=0,"",SUMIFS(BASE!$O:$O,BASE!$A:$A,PRODUTIVIDADE!CU$3,BASE!$G:$G,PRODUTIVIDADE!$B28)))</f>
        <v>0</v>
      </c>
      <c r="CY28" s="32">
        <f t="shared" si="35"/>
        <v>0</v>
      </c>
      <c r="CZ28" s="32">
        <f t="shared" si="36"/>
        <v>0</v>
      </c>
      <c r="DA28" s="33">
        <f>IF($B28="","",IF(COUNTIF(BASE!$A:$A,PRODUTIVIDADE!DA$3)=0,"",SUMIFS(BASE!$M:$M,BASE!$A:$A,PRODUTIVIDADE!DA$3,BASE!$G:$G,PRODUTIVIDADE!$B28)))</f>
        <v>79</v>
      </c>
      <c r="DB28" s="33">
        <f>IF($B28="","",IF(COUNTIF(BASE!$A:$A,PRODUTIVIDADE!DA$3)=0,"",SUMIFS(BASE!$N:$N,BASE!$A:$A,PRODUTIVIDADE!DA$3,BASE!$G:$G,PRODUTIVIDADE!$B28)))</f>
        <v>0</v>
      </c>
      <c r="DC28" s="28">
        <f>IF($B28="","",IF(COUNTIF(BASE!$A:$A,PRODUTIVIDADE!DA$3)=0,"",SUMIFS(BASE!$P:$P,BASE!$A:$A,PRODUTIVIDADE!DA$3,BASE!$G:$G,PRODUTIVIDADE!$B28)))</f>
        <v>1.689814814814815E-3</v>
      </c>
      <c r="DD28" s="28">
        <f>IF($B28="","",IF(COUNTIF(BASE!$A:$A,PRODUTIVIDADE!DA$3)=0,"",SUMIFS(BASE!$O:$O,BASE!$A:$A,PRODUTIVIDADE!DA$3,BASE!$G:$G,PRODUTIVIDADE!$B28)))</f>
        <v>0</v>
      </c>
      <c r="DE28" s="32">
        <f t="shared" si="37"/>
        <v>0.13349537037037038</v>
      </c>
      <c r="DF28" s="32">
        <f t="shared" si="38"/>
        <v>0</v>
      </c>
      <c r="DG28" s="15">
        <f>IF($B28="","",IF(COUNTIF(BASE!$A:$A,PRODUTIVIDADE!DG$3)=0,"",SUMIFS(BASE!$M:$M,BASE!$A:$A,PRODUTIVIDADE!DG$3,BASE!$G:$G,PRODUTIVIDADE!$B28)))</f>
        <v>73</v>
      </c>
      <c r="DH28" s="15">
        <f>IF($B28="","",IF(COUNTIF(BASE!$A:$A,PRODUTIVIDADE!DG$3)=0,"",SUMIFS(BASE!$N:$N,BASE!$A:$A,PRODUTIVIDADE!DG$3,BASE!$G:$G,PRODUTIVIDADE!$B28)))</f>
        <v>0</v>
      </c>
      <c r="DI28" s="18">
        <f>IF($B28="","",IF(COUNTIF(BASE!$A:$A,PRODUTIVIDADE!DG$3)=0,"",SUMIFS(BASE!$P:$P,BASE!$A:$A,PRODUTIVIDADE!DG$3,BASE!$G:$G,PRODUTIVIDADE!$B28)))</f>
        <v>2.1296296296296298E-3</v>
      </c>
      <c r="DJ28" s="18">
        <f>IF($B28="","",IF(COUNTIF(BASE!$A:$A,PRODUTIVIDADE!DG$3)=0,"",SUMIFS(BASE!$O:$O,BASE!$A:$A,PRODUTIVIDADE!DG$3,BASE!$G:$G,PRODUTIVIDADE!$B28)))</f>
        <v>0</v>
      </c>
      <c r="DK28" s="32">
        <f t="shared" si="39"/>
        <v>0.15546296296296297</v>
      </c>
      <c r="DL28" s="32">
        <f t="shared" si="40"/>
        <v>0</v>
      </c>
      <c r="DM28" s="33">
        <f>IF($B28="","",IF(COUNTIF(BASE!$A:$A,PRODUTIVIDADE!DM$3)=0,"",SUMIFS(BASE!$M:$M,BASE!$A:$A,PRODUTIVIDADE!DM$3,BASE!$G:$G,PRODUTIVIDADE!$B28)))</f>
        <v>75</v>
      </c>
      <c r="DN28" s="33">
        <f>IF($B28="","",IF(COUNTIF(BASE!$A:$A,PRODUTIVIDADE!DM$3)=0,"",SUMIFS(BASE!$N:$N,BASE!$A:$A,PRODUTIVIDADE!DM$3,BASE!$G:$G,PRODUTIVIDADE!$B28)))</f>
        <v>0</v>
      </c>
      <c r="DO28" s="28">
        <f>IF($B28="","",IF(COUNTIF(BASE!$A:$A,PRODUTIVIDADE!DM$3)=0,"",SUMIFS(BASE!$P:$P,BASE!$A:$A,PRODUTIVIDADE!DM$3,BASE!$G:$G,PRODUTIVIDADE!$B28)))</f>
        <v>1.7592592592592592E-3</v>
      </c>
      <c r="DP28" s="28">
        <f>IF($B28="","",IF(COUNTIF(BASE!$A:$A,PRODUTIVIDADE!DM$3)=0,"",SUMIFS(BASE!$O:$O,BASE!$A:$A,PRODUTIVIDADE!DM$3,BASE!$G:$G,PRODUTIVIDADE!$B28)))</f>
        <v>0</v>
      </c>
      <c r="DQ28" s="32">
        <f t="shared" si="41"/>
        <v>0.13194444444444445</v>
      </c>
      <c r="DR28" s="32">
        <f t="shared" si="42"/>
        <v>0</v>
      </c>
      <c r="DS28" s="15">
        <f>IF($B28="","",IF(COUNTIF(BASE!$A:$A,PRODUTIVIDADE!DS$3)=0,"",SUMIFS(BASE!$M:$M,BASE!$A:$A,PRODUTIVIDADE!DS$3,BASE!$G:$G,PRODUTIVIDADE!$B28)))</f>
        <v>59</v>
      </c>
      <c r="DT28" s="15">
        <f>IF($B28="","",IF(COUNTIF(BASE!$A:$A,PRODUTIVIDADE!DS$3)=0,"",SUMIFS(BASE!$N:$N,BASE!$A:$A,PRODUTIVIDADE!DS$3,BASE!$G:$G,PRODUTIVIDADE!$B28)))</f>
        <v>0</v>
      </c>
      <c r="DU28" s="18">
        <f>IF($B28="","",IF(COUNTIF(BASE!$A:$A,PRODUTIVIDADE!DS$3)=0,"",SUMIFS(BASE!$P:$P,BASE!$A:$A,PRODUTIVIDADE!DS$3,BASE!$G:$G,PRODUTIVIDADE!$B28)))</f>
        <v>1.7592592592592592E-3</v>
      </c>
      <c r="DV28" s="18">
        <f>IF($B28="","",IF(COUNTIF(BASE!$A:$A,PRODUTIVIDADE!DS$3)=0,"",SUMIFS(BASE!$O:$O,BASE!$A:$A,PRODUTIVIDADE!DS$3,BASE!$G:$G,PRODUTIVIDADE!$B28)))</f>
        <v>0</v>
      </c>
      <c r="DW28" s="32">
        <f t="shared" si="43"/>
        <v>0.10379629629629629</v>
      </c>
      <c r="DX28" s="32">
        <f t="shared" si="44"/>
        <v>0</v>
      </c>
      <c r="DY28" s="33">
        <f>IF($B28="","",IF(COUNTIF(BASE!$A:$A,PRODUTIVIDADE!DY$3)=0,"",SUMIFS(BASE!$M:$M,BASE!$A:$A,PRODUTIVIDADE!DY$3,BASE!$G:$G,PRODUTIVIDADE!$B28)))</f>
        <v>37</v>
      </c>
      <c r="DZ28" s="33">
        <f>IF($B28="","",IF(COUNTIF(BASE!$A:$A,PRODUTIVIDADE!DY$3)=0,"",SUMIFS(BASE!$N:$N,BASE!$A:$A,PRODUTIVIDADE!DY$3,BASE!$G:$G,PRODUTIVIDADE!$B28)))</f>
        <v>0</v>
      </c>
      <c r="EA28" s="28">
        <f>IF($B28="","",IF(COUNTIF(BASE!$A:$A,PRODUTIVIDADE!DY$3)=0,"",SUMIFS(BASE!$P:$P,BASE!$A:$A,PRODUTIVIDADE!DY$3,BASE!$G:$G,PRODUTIVIDADE!$B28)))</f>
        <v>1.8055555555555557E-3</v>
      </c>
      <c r="EB28" s="28">
        <f>IF($B28="","",IF(COUNTIF(BASE!$A:$A,PRODUTIVIDADE!DY$3)=0,"",SUMIFS(BASE!$O:$O,BASE!$A:$A,PRODUTIVIDADE!DY$3,BASE!$G:$G,PRODUTIVIDADE!$B28)))</f>
        <v>0</v>
      </c>
      <c r="EC28" s="32">
        <f t="shared" si="45"/>
        <v>6.6805555555555562E-2</v>
      </c>
      <c r="ED28" s="32">
        <f t="shared" si="46"/>
        <v>0</v>
      </c>
      <c r="EE28" s="15">
        <f>IF($B28="","",IF(COUNTIF(BASE!$A:$A,PRODUTIVIDADE!EE$3)=0,"",SUMIFS(BASE!$M:$M,BASE!$A:$A,PRODUTIVIDADE!EE$3,BASE!$G:$G,PRODUTIVIDADE!$B28)))</f>
        <v>0</v>
      </c>
      <c r="EF28" s="15">
        <f>IF($B28="","",IF(COUNTIF(BASE!$A:$A,PRODUTIVIDADE!EE$3)=0,"",SUMIFS(BASE!$N:$N,BASE!$A:$A,PRODUTIVIDADE!EE$3,BASE!$G:$G,PRODUTIVIDADE!$B28)))</f>
        <v>0</v>
      </c>
      <c r="EG28" s="18">
        <f>IF($B28="","",IF(COUNTIF(BASE!$A:$A,PRODUTIVIDADE!EE$3)=0,"",SUMIFS(BASE!$P:$P,BASE!$A:$A,PRODUTIVIDADE!EE$3,BASE!$G:$G,PRODUTIVIDADE!$B28)))</f>
        <v>0</v>
      </c>
      <c r="EH28" s="18">
        <f>IF($B28="","",IF(COUNTIF(BASE!$A:$A,PRODUTIVIDADE!EE$3)=0,"",SUMIFS(BASE!$O:$O,BASE!$A:$A,PRODUTIVIDADE!EE$3,BASE!$G:$G,PRODUTIVIDADE!$B28)))</f>
        <v>0</v>
      </c>
      <c r="EI28" s="32">
        <f t="shared" si="47"/>
        <v>0</v>
      </c>
      <c r="EJ28" s="32">
        <f t="shared" si="48"/>
        <v>0</v>
      </c>
      <c r="EK28" s="33">
        <f>IF($B28="","",IF(COUNTIF(BASE!$A:$A,PRODUTIVIDADE!EK$3)=0,"",SUMIFS(BASE!$M:$M,BASE!$A:$A,PRODUTIVIDADE!EK$3,BASE!$G:$G,PRODUTIVIDADE!$B28)))</f>
        <v>0</v>
      </c>
      <c r="EL28" s="33">
        <f>IF($B28="","",IF(COUNTIF(BASE!$A:$A,PRODUTIVIDADE!EK$3)=0,"",SUMIFS(BASE!$N:$N,BASE!$A:$A,PRODUTIVIDADE!EK$3,BASE!$G:$G,PRODUTIVIDADE!$B28)))</f>
        <v>0</v>
      </c>
      <c r="EM28" s="28">
        <f>IF($B28="","",IF(COUNTIF(BASE!$A:$A,PRODUTIVIDADE!EK$3)=0,"",SUMIFS(BASE!$P:$P,BASE!$A:$A,PRODUTIVIDADE!EK$3,BASE!$G:$G,PRODUTIVIDADE!$B28)))</f>
        <v>0</v>
      </c>
      <c r="EN28" s="28">
        <f>IF($B28="","",IF(COUNTIF(BASE!$A:$A,PRODUTIVIDADE!EK$3)=0,"",SUMIFS(BASE!$O:$O,BASE!$A:$A,PRODUTIVIDADE!EK$3,BASE!$G:$G,PRODUTIVIDADE!$B28)))</f>
        <v>0</v>
      </c>
      <c r="EO28" s="32">
        <f t="shared" si="49"/>
        <v>0</v>
      </c>
      <c r="EP28" s="32">
        <f t="shared" si="50"/>
        <v>0</v>
      </c>
      <c r="EQ28" s="15">
        <f>IF($B28="","",IF(COUNTIF(BASE!$A:$A,PRODUTIVIDADE!EQ$3)=0,"",SUMIFS(BASE!$M:$M,BASE!$A:$A,PRODUTIVIDADE!EQ$3,BASE!$G:$G,PRODUTIVIDADE!$B28)))</f>
        <v>78</v>
      </c>
      <c r="ER28" s="15">
        <f>IF($B28="","",IF(COUNTIF(BASE!$A:$A,PRODUTIVIDADE!EQ$3)=0,"",SUMIFS(BASE!$N:$N,BASE!$A:$A,PRODUTIVIDADE!EQ$3,BASE!$G:$G,PRODUTIVIDADE!$B28)))</f>
        <v>0</v>
      </c>
      <c r="ES28" s="18">
        <f>IF($B28="","",IF(COUNTIF(BASE!$A:$A,PRODUTIVIDADE!EQ$3)=0,"",SUMIFS(BASE!$P:$P,BASE!$A:$A,PRODUTIVIDADE!EQ$3,BASE!$G:$G,PRODUTIVIDADE!$B28)))</f>
        <v>1.712962962962963E-3</v>
      </c>
      <c r="ET28" s="18">
        <f>IF($B28="","",IF(COUNTIF(BASE!$A:$A,PRODUTIVIDADE!EQ$3)=0,"",SUMIFS(BASE!$O:$O,BASE!$A:$A,PRODUTIVIDADE!EQ$3,BASE!$G:$G,PRODUTIVIDADE!$B28)))</f>
        <v>0</v>
      </c>
      <c r="EU28" s="32">
        <f t="shared" si="51"/>
        <v>0.13361111111111112</v>
      </c>
      <c r="EV28" s="32">
        <f t="shared" si="52"/>
        <v>0</v>
      </c>
      <c r="EW28" s="33">
        <f>IF($B28="","",IF(COUNTIF(BASE!$A:$A,PRODUTIVIDADE!EW$3)=0,"",SUMIFS(BASE!$M:$M,BASE!$A:$A,PRODUTIVIDADE!EW$3,BASE!$G:$G,PRODUTIVIDADE!$B28)))</f>
        <v>63</v>
      </c>
      <c r="EX28" s="33">
        <f>IF($B28="","",IF(COUNTIF(BASE!$A:$A,PRODUTIVIDADE!EW$3)=0,"",SUMIFS(BASE!$N:$N,BASE!$A:$A,PRODUTIVIDADE!EW$3,BASE!$G:$G,PRODUTIVIDADE!$B28)))</f>
        <v>0</v>
      </c>
      <c r="EY28" s="28">
        <f>IF($B28="","",IF(COUNTIF(BASE!$A:$A,PRODUTIVIDADE!EW$3)=0,"",SUMIFS(BASE!$P:$P,BASE!$A:$A,PRODUTIVIDADE!EW$3,BASE!$G:$G,PRODUTIVIDADE!$B28)))</f>
        <v>1.6666666666666668E-3</v>
      </c>
      <c r="EZ28" s="28">
        <f>IF($B28="","",IF(COUNTIF(BASE!$A:$A,PRODUTIVIDADE!EW$3)=0,"",SUMIFS(BASE!$O:$O,BASE!$A:$A,PRODUTIVIDADE!EW$3,BASE!$G:$G,PRODUTIVIDADE!$B28)))</f>
        <v>0</v>
      </c>
      <c r="FA28" s="32">
        <f t="shared" si="53"/>
        <v>0.10500000000000001</v>
      </c>
      <c r="FB28" s="32">
        <f t="shared" si="54"/>
        <v>0</v>
      </c>
      <c r="FC28" s="15">
        <f>IF($B28="","",IF(COUNTIF(BASE!$A:$A,PRODUTIVIDADE!FC$3)=0,"",SUMIFS(BASE!$M:$M,BASE!$A:$A,PRODUTIVIDADE!FC$3,BASE!$G:$G,PRODUTIVIDADE!$B28)))</f>
        <v>66</v>
      </c>
      <c r="FD28" s="15">
        <f>IF($B28="","",IF(COUNTIF(BASE!$A:$A,PRODUTIVIDADE!FC$3)=0,"",SUMIFS(BASE!$N:$N,BASE!$A:$A,PRODUTIVIDADE!FC$3,BASE!$G:$G,PRODUTIVIDADE!$B28)))</f>
        <v>0</v>
      </c>
      <c r="FE28" s="18">
        <f>IF($B28="","",IF(COUNTIF(BASE!$A:$A,PRODUTIVIDADE!FC$3)=0,"",SUMIFS(BASE!$P:$P,BASE!$A:$A,PRODUTIVIDADE!FC$3,BASE!$G:$G,PRODUTIVIDADE!$B28)))</f>
        <v>1.5393518518518519E-3</v>
      </c>
      <c r="FF28" s="18">
        <f>IF($B28="","",IF(COUNTIF(BASE!$A:$A,PRODUTIVIDADE!FC$3)=0,"",SUMIFS(BASE!$O:$O,BASE!$A:$A,PRODUTIVIDADE!FC$3,BASE!$G:$G,PRODUTIVIDADE!$B28)))</f>
        <v>0</v>
      </c>
      <c r="FG28" s="32">
        <f t="shared" si="55"/>
        <v>0.10159722222222223</v>
      </c>
      <c r="FH28" s="32">
        <f t="shared" si="56"/>
        <v>0</v>
      </c>
      <c r="FI28" s="33">
        <f>IF($B28="","",IF(COUNTIF(BASE!$A:$A,PRODUTIVIDADE!FI$3)=0,"",SUMIFS(BASE!$M:$M,BASE!$A:$A,PRODUTIVIDADE!FI$3,BASE!$G:$G,PRODUTIVIDADE!$B28)))</f>
        <v>0</v>
      </c>
      <c r="FJ28" s="33">
        <f>IF($B28="","",IF(COUNTIF(BASE!$A:$A,PRODUTIVIDADE!FI$3)=0,"",SUMIFS(BASE!$N:$N,BASE!$A:$A,PRODUTIVIDADE!FI$3,BASE!$G:$G,PRODUTIVIDADE!$B28)))</f>
        <v>0</v>
      </c>
      <c r="FK28" s="28">
        <f>IF($B28="","",IF(COUNTIF(BASE!$A:$A,PRODUTIVIDADE!FI$3)=0,"",SUMIFS(BASE!$P:$P,BASE!$A:$A,PRODUTIVIDADE!FI$3,BASE!$G:$G,PRODUTIVIDADE!$B28)))</f>
        <v>0</v>
      </c>
      <c r="FL28" s="28">
        <f>IF($B28="","",IF(COUNTIF(BASE!$A:$A,PRODUTIVIDADE!FI$3)=0,"",SUMIFS(BASE!$O:$O,BASE!$A:$A,PRODUTIVIDADE!FI$3,BASE!$G:$G,PRODUTIVIDADE!$B28)))</f>
        <v>0</v>
      </c>
      <c r="FM28" s="32">
        <f t="shared" si="57"/>
        <v>0</v>
      </c>
      <c r="FN28" s="32">
        <f t="shared" si="58"/>
        <v>0</v>
      </c>
      <c r="FO28" s="15">
        <f>IF($B28="","",IF(COUNTIF(BASE!$A:$A,PRODUTIVIDADE!FO$3)=0,"",SUMIFS(BASE!$M:$M,BASE!$A:$A,PRODUTIVIDADE!FO$3,BASE!$G:$G,PRODUTIVIDADE!$B28)))</f>
        <v>50</v>
      </c>
      <c r="FP28" s="15">
        <f>IF($B28="","",IF(COUNTIF(BASE!$A:$A,PRODUTIVIDADE!FO$3)=0,"",SUMIFS(BASE!$N:$N,BASE!$A:$A,PRODUTIVIDADE!FO$3,BASE!$G:$G,PRODUTIVIDADE!$B28)))</f>
        <v>0</v>
      </c>
      <c r="FQ28" s="18">
        <f>IF($B28="","",IF(COUNTIF(BASE!$A:$A,PRODUTIVIDADE!FO$3)=0,"",SUMIFS(BASE!$P:$P,BASE!$A:$A,PRODUTIVIDADE!FO$3,BASE!$G:$G,PRODUTIVIDADE!$B28)))</f>
        <v>1.6550925925925926E-3</v>
      </c>
      <c r="FR28" s="18">
        <f>IF($B28="","",IF(COUNTIF(BASE!$A:$A,PRODUTIVIDADE!FO$3)=0,"",SUMIFS(BASE!$O:$O,BASE!$A:$A,PRODUTIVIDADE!FO$3,BASE!$G:$G,PRODUTIVIDADE!$B28)))</f>
        <v>0</v>
      </c>
      <c r="FS28" s="32">
        <f t="shared" si="59"/>
        <v>8.2754629629629622E-2</v>
      </c>
      <c r="FT28" s="32">
        <f t="shared" si="60"/>
        <v>0</v>
      </c>
      <c r="FU28" s="33">
        <f>IF($B28="","",IF(COUNTIF(BASE!$A:$A,PRODUTIVIDADE!FU$3)=0,"",SUMIFS(BASE!$M:$M,BASE!$A:$A,PRODUTIVIDADE!FU$3,BASE!$G:$G,PRODUTIVIDADE!$B28)))</f>
        <v>5</v>
      </c>
      <c r="FV28" s="33">
        <f>IF($B28="","",IF(COUNTIF(BASE!$A:$A,PRODUTIVIDADE!FU$3)=0,"",SUMIFS(BASE!$N:$N,BASE!$A:$A,PRODUTIVIDADE!FU$3,BASE!$G:$G,PRODUTIVIDADE!$B28)))</f>
        <v>0</v>
      </c>
      <c r="FW28" s="28">
        <f>IF($B28="","",IF(COUNTIF(BASE!$A:$A,PRODUTIVIDADE!FU$3)=0,"",SUMIFS(BASE!$P:$P,BASE!$A:$A,PRODUTIVIDADE!FU$3,BASE!$G:$G,PRODUTIVIDADE!$B28)))</f>
        <v>1.6203703703703703E-3</v>
      </c>
      <c r="FX28" s="28">
        <f>IF($B28="","",IF(COUNTIF(BASE!$A:$A,PRODUTIVIDADE!FU$3)=0,"",SUMIFS(BASE!$O:$O,BASE!$A:$A,PRODUTIVIDADE!FU$3,BASE!$G:$G,PRODUTIVIDADE!$B28)))</f>
        <v>0</v>
      </c>
      <c r="FY28" s="32">
        <f t="shared" si="61"/>
        <v>8.1018518518518514E-3</v>
      </c>
      <c r="FZ28" s="32">
        <f t="shared" si="62"/>
        <v>0</v>
      </c>
      <c r="GA28" s="15">
        <f>IF($B28="","",IF(COUNTIF(BASE!$A:$A,PRODUTIVIDADE!GA$3)=0,"",SUMIFS(BASE!$M:$M,BASE!$A:$A,PRODUTIVIDADE!GA$3,BASE!$G:$G,PRODUTIVIDADE!$B28)))</f>
        <v>69</v>
      </c>
      <c r="GB28" s="15">
        <f>IF($B28="","",IF(COUNTIF(BASE!$A:$A,PRODUTIVIDADE!GA$3)=0,"",SUMIFS(BASE!$N:$N,BASE!$A:$A,PRODUTIVIDADE!GA$3,BASE!$G:$G,PRODUTIVIDADE!$B28)))</f>
        <v>0</v>
      </c>
      <c r="GC28" s="18">
        <f>IF($B28="","",IF(COUNTIF(BASE!$A:$A,PRODUTIVIDADE!GA$3)=0,"",SUMIFS(BASE!$P:$P,BASE!$A:$A,PRODUTIVIDADE!GA$3,BASE!$G:$G,PRODUTIVIDADE!$B28)))</f>
        <v>1.9907407407407408E-3</v>
      </c>
      <c r="GD28" s="18">
        <f>IF($B28="","",IF(COUNTIF(BASE!$A:$A,PRODUTIVIDADE!GA$3)=0,"",SUMIFS(BASE!$O:$O,BASE!$A:$A,PRODUTIVIDADE!GA$3,BASE!$G:$G,PRODUTIVIDADE!$B28)))</f>
        <v>0</v>
      </c>
      <c r="GE28" s="32">
        <f t="shared" si="63"/>
        <v>0.13736111111111113</v>
      </c>
      <c r="GF28" s="32">
        <f t="shared" si="64"/>
        <v>0</v>
      </c>
      <c r="GG28" s="33">
        <f>IF($B28="","",IF(COUNTIF(BASE!$A:$A,PRODUTIVIDADE!GG$3)=0,"",SUMIFS(BASE!$M:$M,BASE!$A:$A,PRODUTIVIDADE!GG$3,BASE!$G:$G,PRODUTIVIDADE!$B28)))</f>
        <v>76</v>
      </c>
      <c r="GH28" s="33">
        <f>IF($B28="","",IF(COUNTIF(BASE!$A:$A,PRODUTIVIDADE!GG$3)=0,"",SUMIFS(BASE!$N:$N,BASE!$A:$A,PRODUTIVIDADE!GG$3,BASE!$G:$G,PRODUTIVIDADE!$B28)))</f>
        <v>0</v>
      </c>
      <c r="GI28" s="28">
        <f>IF($B28="","",IF(COUNTIF(BASE!$A:$A,PRODUTIVIDADE!GG$3)=0,"",SUMIFS(BASE!$P:$P,BASE!$A:$A,PRODUTIVIDADE!GG$3,BASE!$G:$G,PRODUTIVIDADE!$B28)))</f>
        <v>1.4699074074074074E-3</v>
      </c>
      <c r="GJ28" s="28">
        <f>IF($B28="","",IF(COUNTIF(BASE!$A:$A,PRODUTIVIDADE!GG$3)=0,"",SUMIFS(BASE!$O:$O,BASE!$A:$A,PRODUTIVIDADE!GG$3,BASE!$G:$G,PRODUTIVIDADE!$B28)))</f>
        <v>0</v>
      </c>
      <c r="GK28" s="32">
        <f t="shared" si="65"/>
        <v>0.11171296296296296</v>
      </c>
      <c r="GL28" s="32">
        <f t="shared" si="66"/>
        <v>0</v>
      </c>
      <c r="GM28" s="15">
        <f>IF($B28="","",IF(COUNTIF(BASE!$A:$A,PRODUTIVIDADE!GM$3)=0,"",SUMIFS(BASE!$M:$M,BASE!$A:$A,PRODUTIVIDADE!GM$3,BASE!$G:$G,PRODUTIVIDADE!$B28)))</f>
        <v>66</v>
      </c>
      <c r="GN28" s="15">
        <f>IF($B28="","",IF(COUNTIF(BASE!$A:$A,PRODUTIVIDADE!GM$3)=0,"",SUMIFS(BASE!$N:$N,BASE!$A:$A,PRODUTIVIDADE!GM$3,BASE!$G:$G,PRODUTIVIDADE!$B28)))</f>
        <v>0</v>
      </c>
      <c r="GO28" s="18">
        <f>IF($B28="","",IF(COUNTIF(BASE!$A:$A,PRODUTIVIDADE!GM$3)=0,"",SUMIFS(BASE!$P:$P,BASE!$A:$A,PRODUTIVIDADE!GM$3,BASE!$G:$G,PRODUTIVIDADE!$B28)))</f>
        <v>1.8518518518518517E-3</v>
      </c>
      <c r="GP28" s="18">
        <f>IF($B28="","",IF(COUNTIF(BASE!$A:$A,PRODUTIVIDADE!GM$3)=0,"",SUMIFS(BASE!$O:$O,BASE!$A:$A,PRODUTIVIDADE!GM$3,BASE!$G:$G,PRODUTIVIDADE!$B28)))</f>
        <v>0</v>
      </c>
      <c r="GQ28" s="32">
        <f t="shared" si="67"/>
        <v>0.12222222222222222</v>
      </c>
      <c r="GR28" s="32">
        <f t="shared" si="68"/>
        <v>0</v>
      </c>
    </row>
    <row r="29" spans="2:200" s="8" customFormat="1" x14ac:dyDescent="0.25">
      <c r="B29" s="50">
        <v>91125</v>
      </c>
      <c r="C29" s="16" t="str">
        <f>IF($B29="","",VLOOKUP($B29,EQUIPE!$B:$E,2,0))</f>
        <v>ÁLAX QUEIROZ DA SILVA</v>
      </c>
      <c r="D29" s="16" t="str">
        <f>IF($B29="","",VLOOKUP($B29,EQUIPE!$B:$F,5,0))</f>
        <v>ULTRAGAZ FRONT</v>
      </c>
      <c r="E29" s="18">
        <f>IF($B29="","",VLOOKUP($B29,EQUIPE!$B:$E,3,0))</f>
        <v>0.26388888888888884</v>
      </c>
      <c r="F29" s="16" t="str">
        <f>IF($B29="","",VLOOKUP($B29,EQUIPE!$B:$E,4,0))</f>
        <v>ADRIANA VERCOSA BARROS CEZANHOQUE</v>
      </c>
      <c r="H29" s="22">
        <f t="shared" si="0"/>
        <v>1493</v>
      </c>
      <c r="I29" s="22">
        <f t="shared" si="0"/>
        <v>0</v>
      </c>
      <c r="J29" s="18">
        <f t="shared" si="3"/>
        <v>2.0474947905038325E-3</v>
      </c>
      <c r="K29" s="18">
        <f t="shared" si="4"/>
        <v>0</v>
      </c>
      <c r="L29" s="32">
        <f t="shared" si="5"/>
        <v>3.0569097222222221</v>
      </c>
      <c r="M29" s="32">
        <f t="shared" si="6"/>
        <v>0</v>
      </c>
      <c r="O29" s="15">
        <f>IF($B29="","",IF(COUNTIF(BASE!$A:$A,PRODUTIVIDADE!O$3)=0,"",SUMIFS(BASE!$M:$M,BASE!$A:$A,PRODUTIVIDADE!O$3,BASE!$G:$G,PRODUTIVIDADE!$B29)))</f>
        <v>0</v>
      </c>
      <c r="P29" s="15">
        <f>IF($B29="","",IF(COUNTIF(BASE!$A:$A,PRODUTIVIDADE!O$3)=0,"",SUMIFS(BASE!$N:$N,BASE!$A:$A,PRODUTIVIDADE!O$3,BASE!$G:$G,PRODUTIVIDADE!$B29)))</f>
        <v>0</v>
      </c>
      <c r="Q29" s="18">
        <f>IF($B29="","",IF(COUNTIF(BASE!$A:$A,PRODUTIVIDADE!O$3)=0,"",SUMIFS(BASE!$P:$P,BASE!$A:$A,PRODUTIVIDADE!O$3,BASE!$G:$G,PRODUTIVIDADE!$B29)))</f>
        <v>0</v>
      </c>
      <c r="R29" s="18">
        <f>IF($B29="","",IF(COUNTIF(BASE!$A:$A,PRODUTIVIDADE!O$3)=0,"",SUMIFS(BASE!$O:$O,BASE!$A:$A,PRODUTIVIDADE!O$3,BASE!$G:$G,PRODUTIVIDADE!$B29)))</f>
        <v>0</v>
      </c>
      <c r="S29" s="32">
        <f t="shared" si="7"/>
        <v>0</v>
      </c>
      <c r="T29" s="32">
        <f t="shared" si="8"/>
        <v>0</v>
      </c>
      <c r="U29" s="33">
        <f>IF($B29="","",IF(COUNTIF(BASE!$A:$A,PRODUTIVIDADE!U$3)=0,"",SUMIFS(BASE!$M:$M,BASE!$A:$A,PRODUTIVIDADE!U$3,BASE!$G:$G,PRODUTIVIDADE!$B29)))</f>
        <v>65</v>
      </c>
      <c r="V29" s="33">
        <f>IF($B29="","",IF(COUNTIF(BASE!$A:$A,PRODUTIVIDADE!U$3)=0,"",SUMIFS(BASE!$N:$N,BASE!$A:$A,PRODUTIVIDADE!U$3,BASE!$G:$G,PRODUTIVIDADE!$B29)))</f>
        <v>0</v>
      </c>
      <c r="W29" s="28">
        <f>IF($B29="","",IF(COUNTIF(BASE!$A:$A,PRODUTIVIDADE!U$3)=0,"",SUMIFS(BASE!$P:$P,BASE!$A:$A,PRODUTIVIDADE!U$3,BASE!$G:$G,PRODUTIVIDADE!$B29)))</f>
        <v>2.1412037037037038E-3</v>
      </c>
      <c r="X29" s="28">
        <f>IF($B29="","",IF(COUNTIF(BASE!$A:$A,PRODUTIVIDADE!U$3)=0,"",SUMIFS(BASE!$O:$O,BASE!$A:$A,PRODUTIVIDADE!U$3,BASE!$G:$G,PRODUTIVIDADE!$B29)))</f>
        <v>0</v>
      </c>
      <c r="Y29" s="32">
        <f t="shared" si="9"/>
        <v>0.13917824074074076</v>
      </c>
      <c r="Z29" s="32">
        <f t="shared" si="10"/>
        <v>0</v>
      </c>
      <c r="AA29" s="15">
        <f>IF($B29="","",IF(COUNTIF(BASE!$A:$A,PRODUTIVIDADE!AA$3)=0,"",SUMIFS(BASE!$M:$M,BASE!$A:$A,PRODUTIVIDADE!AA$3,BASE!$G:$G,PRODUTIVIDADE!$B29)))</f>
        <v>86</v>
      </c>
      <c r="AB29" s="15">
        <f>IF($B29="","",IF(COUNTIF(BASE!$A:$A,PRODUTIVIDADE!AA$3)=0,"",SUMIFS(BASE!$N:$N,BASE!$A:$A,PRODUTIVIDADE!AA$3,BASE!$G:$G,PRODUTIVIDADE!$B29)))</f>
        <v>0</v>
      </c>
      <c r="AC29" s="18">
        <f>IF($B29="","",IF(COUNTIF(BASE!$A:$A,PRODUTIVIDADE!AA$3)=0,"",SUMIFS(BASE!$P:$P,BASE!$A:$A,PRODUTIVIDADE!AA$3,BASE!$G:$G,PRODUTIVIDADE!$B29)))</f>
        <v>1.8171296296296297E-3</v>
      </c>
      <c r="AD29" s="18">
        <f>IF($B29="","",IF(COUNTIF(BASE!$A:$A,PRODUTIVIDADE!AA$3)=0,"",SUMIFS(BASE!$O:$O,BASE!$A:$A,PRODUTIVIDADE!AA$3,BASE!$G:$G,PRODUTIVIDADE!$B29)))</f>
        <v>0</v>
      </c>
      <c r="AE29" s="32">
        <f t="shared" si="11"/>
        <v>0.15627314814814816</v>
      </c>
      <c r="AF29" s="32">
        <f t="shared" si="12"/>
        <v>0</v>
      </c>
      <c r="AG29" s="33">
        <f>IF($B29="","",IF(COUNTIF(BASE!$A:$A,PRODUTIVIDADE!AG$3)=0,"",SUMIFS(BASE!$M:$M,BASE!$A:$A,PRODUTIVIDADE!AG$3,BASE!$G:$G,PRODUTIVIDADE!$B29)))</f>
        <v>73</v>
      </c>
      <c r="AH29" s="33">
        <f>IF($B29="","",IF(COUNTIF(BASE!$A:$A,PRODUTIVIDADE!AG$3)=0,"",SUMIFS(BASE!$N:$N,BASE!$A:$A,PRODUTIVIDADE!AG$3,BASE!$G:$G,PRODUTIVIDADE!$B29)))</f>
        <v>0</v>
      </c>
      <c r="AI29" s="28">
        <f>IF($B29="","",IF(COUNTIF(BASE!$A:$A,PRODUTIVIDADE!AG$3)=0,"",SUMIFS(BASE!$P:$P,BASE!$A:$A,PRODUTIVIDADE!AG$3,BASE!$G:$G,PRODUTIVIDADE!$B29)))</f>
        <v>1.8750000000000001E-3</v>
      </c>
      <c r="AJ29" s="28">
        <f>IF($B29="","",IF(COUNTIF(BASE!$A:$A,PRODUTIVIDADE!AG$3)=0,"",SUMIFS(BASE!$O:$O,BASE!$A:$A,PRODUTIVIDADE!AG$3,BASE!$G:$G,PRODUTIVIDADE!$B29)))</f>
        <v>0</v>
      </c>
      <c r="AK29" s="32">
        <f t="shared" si="13"/>
        <v>0.13687500000000002</v>
      </c>
      <c r="AL29" s="32">
        <f t="shared" si="14"/>
        <v>0</v>
      </c>
      <c r="AM29" s="15">
        <f>IF($B29="","",IF(COUNTIF(BASE!$A:$A,PRODUTIVIDADE!AM$3)=0,"",SUMIFS(BASE!$M:$M,BASE!$A:$A,PRODUTIVIDADE!AM$3,BASE!$G:$G,PRODUTIVIDADE!$B29)))</f>
        <v>51</v>
      </c>
      <c r="AN29" s="15">
        <f>IF($B29="","",IF(COUNTIF(BASE!$A:$A,PRODUTIVIDADE!AM$3)=0,"",SUMIFS(BASE!$N:$N,BASE!$A:$A,PRODUTIVIDADE!AM$3,BASE!$G:$G,PRODUTIVIDADE!$B29)))</f>
        <v>0</v>
      </c>
      <c r="AO29" s="18">
        <f>IF($B29="","",IF(COUNTIF(BASE!$A:$A,PRODUTIVIDADE!AM$3)=0,"",SUMIFS(BASE!$P:$P,BASE!$A:$A,PRODUTIVIDADE!AM$3,BASE!$G:$G,PRODUTIVIDADE!$B29)))</f>
        <v>2.7893518518518519E-3</v>
      </c>
      <c r="AP29" s="18">
        <f>IF($B29="","",IF(COUNTIF(BASE!$A:$A,PRODUTIVIDADE!AM$3)=0,"",SUMIFS(BASE!$O:$O,BASE!$A:$A,PRODUTIVIDADE!AM$3,BASE!$G:$G,PRODUTIVIDADE!$B29)))</f>
        <v>0</v>
      </c>
      <c r="AQ29" s="32">
        <f t="shared" si="15"/>
        <v>0.14225694444444445</v>
      </c>
      <c r="AR29" s="32">
        <f t="shared" si="16"/>
        <v>0</v>
      </c>
      <c r="AS29" s="33">
        <f>IF($B29="","",IF(COUNTIF(BASE!$A:$A,PRODUTIVIDADE!AS$3)=0,"",SUMIFS(BASE!$M:$M,BASE!$A:$A,PRODUTIVIDADE!AS$3,BASE!$G:$G,PRODUTIVIDADE!$B29)))</f>
        <v>0</v>
      </c>
      <c r="AT29" s="33">
        <f>IF($B29="","",IF(COUNTIF(BASE!$A:$A,PRODUTIVIDADE!AS$3)=0,"",SUMIFS(BASE!$N:$N,BASE!$A:$A,PRODUTIVIDADE!AS$3,BASE!$G:$G,PRODUTIVIDADE!$B29)))</f>
        <v>0</v>
      </c>
      <c r="AU29" s="28">
        <f>IF($B29="","",IF(COUNTIF(BASE!$A:$A,PRODUTIVIDADE!AS$3)=0,"",SUMIFS(BASE!$P:$P,BASE!$A:$A,PRODUTIVIDADE!AS$3,BASE!$G:$G,PRODUTIVIDADE!$B29)))</f>
        <v>0</v>
      </c>
      <c r="AV29" s="28">
        <f>IF($B29="","",IF(COUNTIF(BASE!$A:$A,PRODUTIVIDADE!AS$3)=0,"",SUMIFS(BASE!$O:$O,BASE!$A:$A,PRODUTIVIDADE!AS$3,BASE!$G:$G,PRODUTIVIDADE!$B29)))</f>
        <v>0</v>
      </c>
      <c r="AW29" s="32">
        <f t="shared" si="17"/>
        <v>0</v>
      </c>
      <c r="AX29" s="32">
        <f t="shared" si="18"/>
        <v>0</v>
      </c>
      <c r="AY29" s="15">
        <f>IF($B29="","",IF(COUNTIF(BASE!$A:$A,PRODUTIVIDADE!AY$3)=0,"",SUMIFS(BASE!$M:$M,BASE!$A:$A,PRODUTIVIDADE!AY$3,BASE!$G:$G,PRODUTIVIDADE!$B29)))</f>
        <v>27</v>
      </c>
      <c r="AZ29" s="15">
        <f>IF($B29="","",IF(COUNTIF(BASE!$A:$A,PRODUTIVIDADE!AY$3)=0,"",SUMIFS(BASE!$N:$N,BASE!$A:$A,PRODUTIVIDADE!AY$3,BASE!$G:$G,PRODUTIVIDADE!$B29)))</f>
        <v>0</v>
      </c>
      <c r="BA29" s="18">
        <f>IF($B29="","",IF(COUNTIF(BASE!$A:$A,PRODUTIVIDADE!AY$3)=0,"",SUMIFS(BASE!$P:$P,BASE!$A:$A,PRODUTIVIDADE!AY$3,BASE!$G:$G,PRODUTIVIDADE!$B29)))</f>
        <v>2.1759259259259258E-3</v>
      </c>
      <c r="BB29" s="18">
        <f>IF($B29="","",IF(COUNTIF(BASE!$A:$A,PRODUTIVIDADE!AY$3)=0,"",SUMIFS(BASE!$O:$O,BASE!$A:$A,PRODUTIVIDADE!AY$3,BASE!$G:$G,PRODUTIVIDADE!$B29)))</f>
        <v>0</v>
      </c>
      <c r="BC29" s="32">
        <f t="shared" si="19"/>
        <v>5.8749999999999997E-2</v>
      </c>
      <c r="BD29" s="32">
        <f t="shared" si="20"/>
        <v>0</v>
      </c>
      <c r="BE29" s="33">
        <f>IF($B29="","",IF(COUNTIF(BASE!$A:$A,PRODUTIVIDADE!BE$3)=0,"",SUMIFS(BASE!$M:$M,BASE!$A:$A,PRODUTIVIDADE!BE$3,BASE!$G:$G,PRODUTIVIDADE!$B29)))</f>
        <v>69</v>
      </c>
      <c r="BF29" s="33">
        <f>IF($B29="","",IF(COUNTIF(BASE!$A:$A,PRODUTIVIDADE!BE$3)=0,"",SUMIFS(BASE!$N:$N,BASE!$A:$A,PRODUTIVIDADE!BE$3,BASE!$G:$G,PRODUTIVIDADE!$B29)))</f>
        <v>0</v>
      </c>
      <c r="BG29" s="28">
        <f>IF($B29="","",IF(COUNTIF(BASE!$A:$A,PRODUTIVIDADE!BE$3)=0,"",SUMIFS(BASE!$P:$P,BASE!$A:$A,PRODUTIVIDADE!BE$3,BASE!$G:$G,PRODUTIVIDADE!$B29)))</f>
        <v>2.1643518518518518E-3</v>
      </c>
      <c r="BH29" s="28">
        <f>IF($B29="","",IF(COUNTIF(BASE!$A:$A,PRODUTIVIDADE!BE$3)=0,"",SUMIFS(BASE!$O:$O,BASE!$A:$A,PRODUTIVIDADE!BE$3,BASE!$G:$G,PRODUTIVIDADE!$B29)))</f>
        <v>0</v>
      </c>
      <c r="BI29" s="32">
        <f t="shared" si="21"/>
        <v>0.14934027777777778</v>
      </c>
      <c r="BJ29" s="32">
        <f t="shared" si="22"/>
        <v>0</v>
      </c>
      <c r="BK29" s="15">
        <f>IF($B29="","",IF(COUNTIF(BASE!$A:$A,PRODUTIVIDADE!BK$3)=0,"",SUMIFS(BASE!$M:$M,BASE!$A:$A,PRODUTIVIDADE!BK$3,BASE!$G:$G,PRODUTIVIDADE!$B29)))</f>
        <v>0</v>
      </c>
      <c r="BL29" s="15">
        <f>IF($B29="","",IF(COUNTIF(BASE!$A:$A,PRODUTIVIDADE!BK$3)=0,"",SUMIFS(BASE!$N:$N,BASE!$A:$A,PRODUTIVIDADE!BK$3,BASE!$G:$G,PRODUTIVIDADE!$B29)))</f>
        <v>0</v>
      </c>
      <c r="BM29" s="18">
        <f>IF($B29="","",IF(COUNTIF(BASE!$A:$A,PRODUTIVIDADE!BK$3)=0,"",SUMIFS(BASE!$P:$P,BASE!$A:$A,PRODUTIVIDADE!BK$3,BASE!$G:$G,PRODUTIVIDADE!$B29)))</f>
        <v>0</v>
      </c>
      <c r="BN29" s="18">
        <f>IF($B29="","",IF(COUNTIF(BASE!$A:$A,PRODUTIVIDADE!BK$3)=0,"",SUMIFS(BASE!$O:$O,BASE!$A:$A,PRODUTIVIDADE!BK$3,BASE!$G:$G,PRODUTIVIDADE!$B29)))</f>
        <v>0</v>
      </c>
      <c r="BO29" s="32">
        <f t="shared" si="23"/>
        <v>0</v>
      </c>
      <c r="BP29" s="32">
        <f t="shared" si="24"/>
        <v>0</v>
      </c>
      <c r="BQ29" s="33">
        <f>IF($B29="","",IF(COUNTIF(BASE!$A:$A,PRODUTIVIDADE!BQ$3)=0,"",SUMIFS(BASE!$M:$M,BASE!$A:$A,PRODUTIVIDADE!BQ$3,BASE!$G:$G,PRODUTIVIDADE!$B29)))</f>
        <v>66</v>
      </c>
      <c r="BR29" s="33">
        <f>IF($B29="","",IF(COUNTIF(BASE!$A:$A,PRODUTIVIDADE!BQ$3)=0,"",SUMIFS(BASE!$N:$N,BASE!$A:$A,PRODUTIVIDADE!BQ$3,BASE!$G:$G,PRODUTIVIDADE!$B29)))</f>
        <v>0</v>
      </c>
      <c r="BS29" s="28">
        <f>IF($B29="","",IF(COUNTIF(BASE!$A:$A,PRODUTIVIDADE!BQ$3)=0,"",SUMIFS(BASE!$P:$P,BASE!$A:$A,PRODUTIVIDADE!BQ$3,BASE!$G:$G,PRODUTIVIDADE!$B29)))</f>
        <v>1.8865740740740742E-3</v>
      </c>
      <c r="BT29" s="28">
        <f>IF($B29="","",IF(COUNTIF(BASE!$A:$A,PRODUTIVIDADE!BQ$3)=0,"",SUMIFS(BASE!$O:$O,BASE!$A:$A,PRODUTIVIDADE!BQ$3,BASE!$G:$G,PRODUTIVIDADE!$B29)))</f>
        <v>0</v>
      </c>
      <c r="BU29" s="32">
        <f t="shared" si="25"/>
        <v>0.1245138888888889</v>
      </c>
      <c r="BV29" s="32">
        <f t="shared" si="26"/>
        <v>0</v>
      </c>
      <c r="BW29" s="15">
        <f>IF($B29="","",IF(COUNTIF(BASE!$A:$A,PRODUTIVIDADE!BW$3)=0,"",SUMIFS(BASE!$M:$M,BASE!$A:$A,PRODUTIVIDADE!BW$3,BASE!$G:$G,PRODUTIVIDADE!$B29)))</f>
        <v>51</v>
      </c>
      <c r="BX29" s="15">
        <f>IF($B29="","",IF(COUNTIF(BASE!$A:$A,PRODUTIVIDADE!BW$3)=0,"",SUMIFS(BASE!$N:$N,BASE!$A:$A,PRODUTIVIDADE!BW$3,BASE!$G:$G,PRODUTIVIDADE!$B29)))</f>
        <v>0</v>
      </c>
      <c r="BY29" s="18">
        <f>IF($B29="","",IF(COUNTIF(BASE!$A:$A,PRODUTIVIDADE!BW$3)=0,"",SUMIFS(BASE!$P:$P,BASE!$A:$A,PRODUTIVIDADE!BW$3,BASE!$G:$G,PRODUTIVIDADE!$B29)))</f>
        <v>2.1874999999999998E-3</v>
      </c>
      <c r="BZ29" s="18">
        <f>IF($B29="","",IF(COUNTIF(BASE!$A:$A,PRODUTIVIDADE!BW$3)=0,"",SUMIFS(BASE!$O:$O,BASE!$A:$A,PRODUTIVIDADE!BW$3,BASE!$G:$G,PRODUTIVIDADE!$B29)))</f>
        <v>0</v>
      </c>
      <c r="CA29" s="32">
        <f t="shared" si="27"/>
        <v>0.1115625</v>
      </c>
      <c r="CB29" s="32">
        <f t="shared" si="28"/>
        <v>0</v>
      </c>
      <c r="CC29" s="33">
        <f>IF($B29="","",IF(COUNTIF(BASE!$A:$A,PRODUTIVIDADE!CC$3)=0,"",SUMIFS(BASE!$M:$M,BASE!$A:$A,PRODUTIVIDADE!CC$3,BASE!$G:$G,PRODUTIVIDADE!$B29)))</f>
        <v>59</v>
      </c>
      <c r="CD29" s="33">
        <f>IF($B29="","",IF(COUNTIF(BASE!$A:$A,PRODUTIVIDADE!CC$3)=0,"",SUMIFS(BASE!$N:$N,BASE!$A:$A,PRODUTIVIDADE!CC$3,BASE!$G:$G,PRODUTIVIDADE!$B29)))</f>
        <v>0</v>
      </c>
      <c r="CE29" s="28">
        <f>IF($B29="","",IF(COUNTIF(BASE!$A:$A,PRODUTIVIDADE!CC$3)=0,"",SUMIFS(BASE!$P:$P,BASE!$A:$A,PRODUTIVIDADE!CC$3,BASE!$G:$G,PRODUTIVIDADE!$B29)))</f>
        <v>2.1296296296296298E-3</v>
      </c>
      <c r="CF29" s="28">
        <f>IF($B29="","",IF(COUNTIF(BASE!$A:$A,PRODUTIVIDADE!CC$3)=0,"",SUMIFS(BASE!$O:$O,BASE!$A:$A,PRODUTIVIDADE!CC$3,BASE!$G:$G,PRODUTIVIDADE!$B29)))</f>
        <v>0</v>
      </c>
      <c r="CG29" s="32">
        <f t="shared" si="29"/>
        <v>0.12564814814814815</v>
      </c>
      <c r="CH29" s="32">
        <f t="shared" si="30"/>
        <v>0</v>
      </c>
      <c r="CI29" s="15">
        <f>IF($B29="","",IF(COUNTIF(BASE!$A:$A,PRODUTIVIDADE!CI$3)=0,"",SUMIFS(BASE!$M:$M,BASE!$A:$A,PRODUTIVIDADE!CI$3,BASE!$G:$G,PRODUTIVIDADE!$B29)))</f>
        <v>63</v>
      </c>
      <c r="CJ29" s="15">
        <f>IF($B29="","",IF(COUNTIF(BASE!$A:$A,PRODUTIVIDADE!CI$3)=0,"",SUMIFS(BASE!$N:$N,BASE!$A:$A,PRODUTIVIDADE!CI$3,BASE!$G:$G,PRODUTIVIDADE!$B29)))</f>
        <v>0</v>
      </c>
      <c r="CK29" s="18">
        <f>IF($B29="","",IF(COUNTIF(BASE!$A:$A,PRODUTIVIDADE!CI$3)=0,"",SUMIFS(BASE!$P:$P,BASE!$A:$A,PRODUTIVIDADE!CI$3,BASE!$G:$G,PRODUTIVIDADE!$B29)))</f>
        <v>1.8865740740740742E-3</v>
      </c>
      <c r="CL29" s="18">
        <f>IF($B29="","",IF(COUNTIF(BASE!$A:$A,PRODUTIVIDADE!CI$3)=0,"",SUMIFS(BASE!$O:$O,BASE!$A:$A,PRODUTIVIDADE!CI$3,BASE!$G:$G,PRODUTIVIDADE!$B29)))</f>
        <v>0</v>
      </c>
      <c r="CM29" s="32">
        <f t="shared" si="31"/>
        <v>0.11885416666666668</v>
      </c>
      <c r="CN29" s="32">
        <f t="shared" si="32"/>
        <v>0</v>
      </c>
      <c r="CO29" s="33">
        <f>IF($B29="","",IF(COUNTIF(BASE!$A:$A,PRODUTIVIDADE!CO$3)=0,"",SUMIFS(BASE!$M:$M,BASE!$A:$A,PRODUTIVIDADE!CO$3,BASE!$G:$G,PRODUTIVIDADE!$B29)))</f>
        <v>42</v>
      </c>
      <c r="CP29" s="33">
        <f>IF($B29="","",IF(COUNTIF(BASE!$A:$A,PRODUTIVIDADE!CO$3)=0,"",SUMIFS(BASE!$N:$N,BASE!$A:$A,PRODUTIVIDADE!CO$3,BASE!$G:$G,PRODUTIVIDADE!$B29)))</f>
        <v>0</v>
      </c>
      <c r="CQ29" s="28">
        <f>IF($B29="","",IF(COUNTIF(BASE!$A:$A,PRODUTIVIDADE!CO$3)=0,"",SUMIFS(BASE!$P:$P,BASE!$A:$A,PRODUTIVIDADE!CO$3,BASE!$G:$G,PRODUTIVIDADE!$B29)))</f>
        <v>1.7824074074074072E-3</v>
      </c>
      <c r="CR29" s="28">
        <f>IF($B29="","",IF(COUNTIF(BASE!$A:$A,PRODUTIVIDADE!CO$3)=0,"",SUMIFS(BASE!$O:$O,BASE!$A:$A,PRODUTIVIDADE!CO$3,BASE!$G:$G,PRODUTIVIDADE!$B29)))</f>
        <v>0</v>
      </c>
      <c r="CS29" s="32">
        <f t="shared" si="33"/>
        <v>7.4861111111111101E-2</v>
      </c>
      <c r="CT29" s="32">
        <f t="shared" si="34"/>
        <v>0</v>
      </c>
      <c r="CU29" s="15">
        <f>IF($B29="","",IF(COUNTIF(BASE!$A:$A,PRODUTIVIDADE!CU$3)=0,"",SUMIFS(BASE!$M:$M,BASE!$A:$A,PRODUTIVIDADE!CU$3,BASE!$G:$G,PRODUTIVIDADE!$B29)))</f>
        <v>81</v>
      </c>
      <c r="CV29" s="15">
        <f>IF($B29="","",IF(COUNTIF(BASE!$A:$A,PRODUTIVIDADE!CU$3)=0,"",SUMIFS(BASE!$N:$N,BASE!$A:$A,PRODUTIVIDADE!CU$3,BASE!$G:$G,PRODUTIVIDADE!$B29)))</f>
        <v>0</v>
      </c>
      <c r="CW29" s="18">
        <f>IF($B29="","",IF(COUNTIF(BASE!$A:$A,PRODUTIVIDADE!CU$3)=0,"",SUMIFS(BASE!$P:$P,BASE!$A:$A,PRODUTIVIDADE!CU$3,BASE!$G:$G,PRODUTIVIDADE!$B29)))</f>
        <v>1.9907407407407408E-3</v>
      </c>
      <c r="CX29" s="18">
        <f>IF($B29="","",IF(COUNTIF(BASE!$A:$A,PRODUTIVIDADE!CU$3)=0,"",SUMIFS(BASE!$O:$O,BASE!$A:$A,PRODUTIVIDADE!CU$3,BASE!$G:$G,PRODUTIVIDADE!$B29)))</f>
        <v>0</v>
      </c>
      <c r="CY29" s="32">
        <f t="shared" si="35"/>
        <v>0.16125</v>
      </c>
      <c r="CZ29" s="32">
        <f t="shared" si="36"/>
        <v>0</v>
      </c>
      <c r="DA29" s="33">
        <f>IF($B29="","",IF(COUNTIF(BASE!$A:$A,PRODUTIVIDADE!DA$3)=0,"",SUMIFS(BASE!$M:$M,BASE!$A:$A,PRODUTIVIDADE!DA$3,BASE!$G:$G,PRODUTIVIDADE!$B29)))</f>
        <v>0</v>
      </c>
      <c r="DB29" s="33">
        <f>IF($B29="","",IF(COUNTIF(BASE!$A:$A,PRODUTIVIDADE!DA$3)=0,"",SUMIFS(BASE!$N:$N,BASE!$A:$A,PRODUTIVIDADE!DA$3,BASE!$G:$G,PRODUTIVIDADE!$B29)))</f>
        <v>0</v>
      </c>
      <c r="DC29" s="28">
        <f>IF($B29="","",IF(COUNTIF(BASE!$A:$A,PRODUTIVIDADE!DA$3)=0,"",SUMIFS(BASE!$P:$P,BASE!$A:$A,PRODUTIVIDADE!DA$3,BASE!$G:$G,PRODUTIVIDADE!$B29)))</f>
        <v>0</v>
      </c>
      <c r="DD29" s="28">
        <f>IF($B29="","",IF(COUNTIF(BASE!$A:$A,PRODUTIVIDADE!DA$3)=0,"",SUMIFS(BASE!$O:$O,BASE!$A:$A,PRODUTIVIDADE!DA$3,BASE!$G:$G,PRODUTIVIDADE!$B29)))</f>
        <v>0</v>
      </c>
      <c r="DE29" s="32">
        <f t="shared" si="37"/>
        <v>0</v>
      </c>
      <c r="DF29" s="32">
        <f t="shared" si="38"/>
        <v>0</v>
      </c>
      <c r="DG29" s="15">
        <f>IF($B29="","",IF(COUNTIF(BASE!$A:$A,PRODUTIVIDADE!DG$3)=0,"",SUMIFS(BASE!$M:$M,BASE!$A:$A,PRODUTIVIDADE!DG$3,BASE!$G:$G,PRODUTIVIDADE!$B29)))</f>
        <v>66</v>
      </c>
      <c r="DH29" s="15">
        <f>IF($B29="","",IF(COUNTIF(BASE!$A:$A,PRODUTIVIDADE!DG$3)=0,"",SUMIFS(BASE!$N:$N,BASE!$A:$A,PRODUTIVIDADE!DG$3,BASE!$G:$G,PRODUTIVIDADE!$B29)))</f>
        <v>0</v>
      </c>
      <c r="DI29" s="18">
        <f>IF($B29="","",IF(COUNTIF(BASE!$A:$A,PRODUTIVIDADE!DG$3)=0,"",SUMIFS(BASE!$P:$P,BASE!$A:$A,PRODUTIVIDADE!DG$3,BASE!$G:$G,PRODUTIVIDADE!$B29)))</f>
        <v>2.3726851851851851E-3</v>
      </c>
      <c r="DJ29" s="18">
        <f>IF($B29="","",IF(COUNTIF(BASE!$A:$A,PRODUTIVIDADE!DG$3)=0,"",SUMIFS(BASE!$O:$O,BASE!$A:$A,PRODUTIVIDADE!DG$3,BASE!$G:$G,PRODUTIVIDADE!$B29)))</f>
        <v>0</v>
      </c>
      <c r="DK29" s="32">
        <f t="shared" si="39"/>
        <v>0.15659722222222222</v>
      </c>
      <c r="DL29" s="32">
        <f t="shared" si="40"/>
        <v>0</v>
      </c>
      <c r="DM29" s="33">
        <f>IF($B29="","",IF(COUNTIF(BASE!$A:$A,PRODUTIVIDADE!DM$3)=0,"",SUMIFS(BASE!$M:$M,BASE!$A:$A,PRODUTIVIDADE!DM$3,BASE!$G:$G,PRODUTIVIDADE!$B29)))</f>
        <v>67</v>
      </c>
      <c r="DN29" s="33">
        <f>IF($B29="","",IF(COUNTIF(BASE!$A:$A,PRODUTIVIDADE!DM$3)=0,"",SUMIFS(BASE!$N:$N,BASE!$A:$A,PRODUTIVIDADE!DM$3,BASE!$G:$G,PRODUTIVIDADE!$B29)))</f>
        <v>0</v>
      </c>
      <c r="DO29" s="28">
        <f>IF($B29="","",IF(COUNTIF(BASE!$A:$A,PRODUTIVIDADE!DM$3)=0,"",SUMIFS(BASE!$P:$P,BASE!$A:$A,PRODUTIVIDADE!DM$3,BASE!$G:$G,PRODUTIVIDADE!$B29)))</f>
        <v>2.0254629629629629E-3</v>
      </c>
      <c r="DP29" s="28">
        <f>IF($B29="","",IF(COUNTIF(BASE!$A:$A,PRODUTIVIDADE!DM$3)=0,"",SUMIFS(BASE!$O:$O,BASE!$A:$A,PRODUTIVIDADE!DM$3,BASE!$G:$G,PRODUTIVIDADE!$B29)))</f>
        <v>0</v>
      </c>
      <c r="DQ29" s="32">
        <f t="shared" si="41"/>
        <v>0.13570601851851852</v>
      </c>
      <c r="DR29" s="32">
        <f t="shared" si="42"/>
        <v>0</v>
      </c>
      <c r="DS29" s="15">
        <f>IF($B29="","",IF(COUNTIF(BASE!$A:$A,PRODUTIVIDADE!DS$3)=0,"",SUMIFS(BASE!$M:$M,BASE!$A:$A,PRODUTIVIDADE!DS$3,BASE!$G:$G,PRODUTIVIDADE!$B29)))</f>
        <v>42</v>
      </c>
      <c r="DT29" s="15">
        <f>IF($B29="","",IF(COUNTIF(BASE!$A:$A,PRODUTIVIDADE!DS$3)=0,"",SUMIFS(BASE!$N:$N,BASE!$A:$A,PRODUTIVIDADE!DS$3,BASE!$G:$G,PRODUTIVIDADE!$B29)))</f>
        <v>0</v>
      </c>
      <c r="DU29" s="18">
        <f>IF($B29="","",IF(COUNTIF(BASE!$A:$A,PRODUTIVIDADE!DS$3)=0,"",SUMIFS(BASE!$P:$P,BASE!$A:$A,PRODUTIVIDADE!DS$3,BASE!$G:$G,PRODUTIVIDADE!$B29)))</f>
        <v>2.2453703703703702E-3</v>
      </c>
      <c r="DV29" s="18">
        <f>IF($B29="","",IF(COUNTIF(BASE!$A:$A,PRODUTIVIDADE!DS$3)=0,"",SUMIFS(BASE!$O:$O,BASE!$A:$A,PRODUTIVIDADE!DS$3,BASE!$G:$G,PRODUTIVIDADE!$B29)))</f>
        <v>0</v>
      </c>
      <c r="DW29" s="32">
        <f t="shared" si="43"/>
        <v>9.4305555555555545E-2</v>
      </c>
      <c r="DX29" s="32">
        <f t="shared" si="44"/>
        <v>0</v>
      </c>
      <c r="DY29" s="33">
        <f>IF($B29="","",IF(COUNTIF(BASE!$A:$A,PRODUTIVIDADE!DY$3)=0,"",SUMIFS(BASE!$M:$M,BASE!$A:$A,PRODUTIVIDADE!DY$3,BASE!$G:$G,PRODUTIVIDADE!$B29)))</f>
        <v>51</v>
      </c>
      <c r="DZ29" s="33">
        <f>IF($B29="","",IF(COUNTIF(BASE!$A:$A,PRODUTIVIDADE!DY$3)=0,"",SUMIFS(BASE!$N:$N,BASE!$A:$A,PRODUTIVIDADE!DY$3,BASE!$G:$G,PRODUTIVIDADE!$B29)))</f>
        <v>0</v>
      </c>
      <c r="EA29" s="28">
        <f>IF($B29="","",IF(COUNTIF(BASE!$A:$A,PRODUTIVIDADE!DY$3)=0,"",SUMIFS(BASE!$P:$P,BASE!$A:$A,PRODUTIVIDADE!DY$3,BASE!$G:$G,PRODUTIVIDADE!$B29)))</f>
        <v>1.9212962962962962E-3</v>
      </c>
      <c r="EB29" s="28">
        <f>IF($B29="","",IF(COUNTIF(BASE!$A:$A,PRODUTIVIDADE!DY$3)=0,"",SUMIFS(BASE!$O:$O,BASE!$A:$A,PRODUTIVIDADE!DY$3,BASE!$G:$G,PRODUTIVIDADE!$B29)))</f>
        <v>0</v>
      </c>
      <c r="EC29" s="32">
        <f t="shared" si="45"/>
        <v>9.7986111111111107E-2</v>
      </c>
      <c r="ED29" s="32">
        <f t="shared" si="46"/>
        <v>0</v>
      </c>
      <c r="EE29" s="15">
        <f>IF($B29="","",IF(COUNTIF(BASE!$A:$A,PRODUTIVIDADE!EE$3)=0,"",SUMIFS(BASE!$M:$M,BASE!$A:$A,PRODUTIVIDADE!EE$3,BASE!$G:$G,PRODUTIVIDADE!$B29)))</f>
        <v>30</v>
      </c>
      <c r="EF29" s="15">
        <f>IF($B29="","",IF(COUNTIF(BASE!$A:$A,PRODUTIVIDADE!EE$3)=0,"",SUMIFS(BASE!$N:$N,BASE!$A:$A,PRODUTIVIDADE!EE$3,BASE!$G:$G,PRODUTIVIDADE!$B29)))</f>
        <v>0</v>
      </c>
      <c r="EG29" s="18">
        <f>IF($B29="","",IF(COUNTIF(BASE!$A:$A,PRODUTIVIDADE!EE$3)=0,"",SUMIFS(BASE!$P:$P,BASE!$A:$A,PRODUTIVIDADE!EE$3,BASE!$G:$G,PRODUTIVIDADE!$B29)))</f>
        <v>1.712962962962963E-3</v>
      </c>
      <c r="EH29" s="18">
        <f>IF($B29="","",IF(COUNTIF(BASE!$A:$A,PRODUTIVIDADE!EE$3)=0,"",SUMIFS(BASE!$O:$O,BASE!$A:$A,PRODUTIVIDADE!EE$3,BASE!$G:$G,PRODUTIVIDADE!$B29)))</f>
        <v>0</v>
      </c>
      <c r="EI29" s="32">
        <f t="shared" si="47"/>
        <v>5.1388888888888887E-2</v>
      </c>
      <c r="EJ29" s="32">
        <f t="shared" si="48"/>
        <v>0</v>
      </c>
      <c r="EK29" s="33">
        <f>IF($B29="","",IF(COUNTIF(BASE!$A:$A,PRODUTIVIDADE!EK$3)=0,"",SUMIFS(BASE!$M:$M,BASE!$A:$A,PRODUTIVIDADE!EK$3,BASE!$G:$G,PRODUTIVIDADE!$B29)))</f>
        <v>0</v>
      </c>
      <c r="EL29" s="33">
        <f>IF($B29="","",IF(COUNTIF(BASE!$A:$A,PRODUTIVIDADE!EK$3)=0,"",SUMIFS(BASE!$N:$N,BASE!$A:$A,PRODUTIVIDADE!EK$3,BASE!$G:$G,PRODUTIVIDADE!$B29)))</f>
        <v>0</v>
      </c>
      <c r="EM29" s="28">
        <f>IF($B29="","",IF(COUNTIF(BASE!$A:$A,PRODUTIVIDADE!EK$3)=0,"",SUMIFS(BASE!$P:$P,BASE!$A:$A,PRODUTIVIDADE!EK$3,BASE!$G:$G,PRODUTIVIDADE!$B29)))</f>
        <v>0</v>
      </c>
      <c r="EN29" s="28">
        <f>IF($B29="","",IF(COUNTIF(BASE!$A:$A,PRODUTIVIDADE!EK$3)=0,"",SUMIFS(BASE!$O:$O,BASE!$A:$A,PRODUTIVIDADE!EK$3,BASE!$G:$G,PRODUTIVIDADE!$B29)))</f>
        <v>0</v>
      </c>
      <c r="EO29" s="32">
        <f t="shared" si="49"/>
        <v>0</v>
      </c>
      <c r="EP29" s="32">
        <f t="shared" si="50"/>
        <v>0</v>
      </c>
      <c r="EQ29" s="15">
        <f>IF($B29="","",IF(COUNTIF(BASE!$A:$A,PRODUTIVIDADE!EQ$3)=0,"",SUMIFS(BASE!$M:$M,BASE!$A:$A,PRODUTIVIDADE!EQ$3,BASE!$G:$G,PRODUTIVIDADE!$B29)))</f>
        <v>70</v>
      </c>
      <c r="ER29" s="15">
        <f>IF($B29="","",IF(COUNTIF(BASE!$A:$A,PRODUTIVIDADE!EQ$3)=0,"",SUMIFS(BASE!$N:$N,BASE!$A:$A,PRODUTIVIDADE!EQ$3,BASE!$G:$G,PRODUTIVIDADE!$B29)))</f>
        <v>0</v>
      </c>
      <c r="ES29" s="18">
        <f>IF($B29="","",IF(COUNTIF(BASE!$A:$A,PRODUTIVIDADE!EQ$3)=0,"",SUMIFS(BASE!$P:$P,BASE!$A:$A,PRODUTIVIDADE!EQ$3,BASE!$G:$G,PRODUTIVIDADE!$B29)))</f>
        <v>1.6319444444444445E-3</v>
      </c>
      <c r="ET29" s="18">
        <f>IF($B29="","",IF(COUNTIF(BASE!$A:$A,PRODUTIVIDADE!EQ$3)=0,"",SUMIFS(BASE!$O:$O,BASE!$A:$A,PRODUTIVIDADE!EQ$3,BASE!$G:$G,PRODUTIVIDADE!$B29)))</f>
        <v>0</v>
      </c>
      <c r="EU29" s="32">
        <f t="shared" si="51"/>
        <v>0.11423611111111112</v>
      </c>
      <c r="EV29" s="32">
        <f t="shared" si="52"/>
        <v>0</v>
      </c>
      <c r="EW29" s="33">
        <f>IF($B29="","",IF(COUNTIF(BASE!$A:$A,PRODUTIVIDADE!EW$3)=0,"",SUMIFS(BASE!$M:$M,BASE!$A:$A,PRODUTIVIDADE!EW$3,BASE!$G:$G,PRODUTIVIDADE!$B29)))</f>
        <v>42</v>
      </c>
      <c r="EX29" s="33">
        <f>IF($B29="","",IF(COUNTIF(BASE!$A:$A,PRODUTIVIDADE!EW$3)=0,"",SUMIFS(BASE!$N:$N,BASE!$A:$A,PRODUTIVIDADE!EW$3,BASE!$G:$G,PRODUTIVIDADE!$B29)))</f>
        <v>0</v>
      </c>
      <c r="EY29" s="28">
        <f>IF($B29="","",IF(COUNTIF(BASE!$A:$A,PRODUTIVIDADE!EW$3)=0,"",SUMIFS(BASE!$P:$P,BASE!$A:$A,PRODUTIVIDADE!EW$3,BASE!$G:$G,PRODUTIVIDADE!$B29)))</f>
        <v>2.2916666666666667E-3</v>
      </c>
      <c r="EZ29" s="28">
        <f>IF($B29="","",IF(COUNTIF(BASE!$A:$A,PRODUTIVIDADE!EW$3)=0,"",SUMIFS(BASE!$O:$O,BASE!$A:$A,PRODUTIVIDADE!EW$3,BASE!$G:$G,PRODUTIVIDADE!$B29)))</f>
        <v>0</v>
      </c>
      <c r="FA29" s="32">
        <f t="shared" si="53"/>
        <v>9.6250000000000002E-2</v>
      </c>
      <c r="FB29" s="32">
        <f t="shared" si="54"/>
        <v>0</v>
      </c>
      <c r="FC29" s="15">
        <f>IF($B29="","",IF(COUNTIF(BASE!$A:$A,PRODUTIVIDADE!FC$3)=0,"",SUMIFS(BASE!$M:$M,BASE!$A:$A,PRODUTIVIDADE!FC$3,BASE!$G:$G,PRODUTIVIDADE!$B29)))</f>
        <v>62</v>
      </c>
      <c r="FD29" s="15">
        <f>IF($B29="","",IF(COUNTIF(BASE!$A:$A,PRODUTIVIDADE!FC$3)=0,"",SUMIFS(BASE!$N:$N,BASE!$A:$A,PRODUTIVIDADE!FC$3,BASE!$G:$G,PRODUTIVIDADE!$B29)))</f>
        <v>0</v>
      </c>
      <c r="FE29" s="18">
        <f>IF($B29="","",IF(COUNTIF(BASE!$A:$A,PRODUTIVIDADE!FC$3)=0,"",SUMIFS(BASE!$P:$P,BASE!$A:$A,PRODUTIVIDADE!FC$3,BASE!$G:$G,PRODUTIVIDADE!$B29)))</f>
        <v>2.0949074074074073E-3</v>
      </c>
      <c r="FF29" s="18">
        <f>IF($B29="","",IF(COUNTIF(BASE!$A:$A,PRODUTIVIDADE!FC$3)=0,"",SUMIFS(BASE!$O:$O,BASE!$A:$A,PRODUTIVIDADE!FC$3,BASE!$G:$G,PRODUTIVIDADE!$B29)))</f>
        <v>0</v>
      </c>
      <c r="FG29" s="32">
        <f t="shared" si="55"/>
        <v>0.12988425925925925</v>
      </c>
      <c r="FH29" s="32">
        <f t="shared" si="56"/>
        <v>0</v>
      </c>
      <c r="FI29" s="33">
        <f>IF($B29="","",IF(COUNTIF(BASE!$A:$A,PRODUTIVIDADE!FI$3)=0,"",SUMIFS(BASE!$M:$M,BASE!$A:$A,PRODUTIVIDADE!FI$3,BASE!$G:$G,PRODUTIVIDADE!$B29)))</f>
        <v>62</v>
      </c>
      <c r="FJ29" s="33">
        <f>IF($B29="","",IF(COUNTIF(BASE!$A:$A,PRODUTIVIDADE!FI$3)=0,"",SUMIFS(BASE!$N:$N,BASE!$A:$A,PRODUTIVIDADE!FI$3,BASE!$G:$G,PRODUTIVIDADE!$B29)))</f>
        <v>0</v>
      </c>
      <c r="FK29" s="28">
        <f>IF($B29="","",IF(COUNTIF(BASE!$A:$A,PRODUTIVIDADE!FI$3)=0,"",SUMIFS(BASE!$P:$P,BASE!$A:$A,PRODUTIVIDADE!FI$3,BASE!$G:$G,PRODUTIVIDADE!$B29)))</f>
        <v>1.9444444444444442E-3</v>
      </c>
      <c r="FL29" s="28">
        <f>IF($B29="","",IF(COUNTIF(BASE!$A:$A,PRODUTIVIDADE!FI$3)=0,"",SUMIFS(BASE!$O:$O,BASE!$A:$A,PRODUTIVIDADE!FI$3,BASE!$G:$G,PRODUTIVIDADE!$B29)))</f>
        <v>0</v>
      </c>
      <c r="FM29" s="32">
        <f t="shared" si="57"/>
        <v>0.12055555555555554</v>
      </c>
      <c r="FN29" s="32">
        <f t="shared" si="58"/>
        <v>0</v>
      </c>
      <c r="FO29" s="15">
        <f>IF($B29="","",IF(COUNTIF(BASE!$A:$A,PRODUTIVIDADE!FO$3)=0,"",SUMIFS(BASE!$M:$M,BASE!$A:$A,PRODUTIVIDADE!FO$3,BASE!$G:$G,PRODUTIVIDADE!$B29)))</f>
        <v>59</v>
      </c>
      <c r="FP29" s="15">
        <f>IF($B29="","",IF(COUNTIF(BASE!$A:$A,PRODUTIVIDADE!FO$3)=0,"",SUMIFS(BASE!$N:$N,BASE!$A:$A,PRODUTIVIDADE!FO$3,BASE!$G:$G,PRODUTIVIDADE!$B29)))</f>
        <v>0</v>
      </c>
      <c r="FQ29" s="18">
        <f>IF($B29="","",IF(COUNTIF(BASE!$A:$A,PRODUTIVIDADE!FO$3)=0,"",SUMIFS(BASE!$P:$P,BASE!$A:$A,PRODUTIVIDADE!FO$3,BASE!$G:$G,PRODUTIVIDADE!$B29)))</f>
        <v>1.9907407407407408E-3</v>
      </c>
      <c r="FR29" s="18">
        <f>IF($B29="","",IF(COUNTIF(BASE!$A:$A,PRODUTIVIDADE!FO$3)=0,"",SUMIFS(BASE!$O:$O,BASE!$A:$A,PRODUTIVIDADE!FO$3,BASE!$G:$G,PRODUTIVIDADE!$B29)))</f>
        <v>0</v>
      </c>
      <c r="FS29" s="32">
        <f t="shared" si="59"/>
        <v>0.11745370370370371</v>
      </c>
      <c r="FT29" s="32">
        <f t="shared" si="60"/>
        <v>0</v>
      </c>
      <c r="FU29" s="33">
        <f>IF($B29="","",IF(COUNTIF(BASE!$A:$A,PRODUTIVIDADE!FU$3)=0,"",SUMIFS(BASE!$M:$M,BASE!$A:$A,PRODUTIVIDADE!FU$3,BASE!$G:$G,PRODUTIVIDADE!$B29)))</f>
        <v>0</v>
      </c>
      <c r="FV29" s="33">
        <f>IF($B29="","",IF(COUNTIF(BASE!$A:$A,PRODUTIVIDADE!FU$3)=0,"",SUMIFS(BASE!$N:$N,BASE!$A:$A,PRODUTIVIDADE!FU$3,BASE!$G:$G,PRODUTIVIDADE!$B29)))</f>
        <v>0</v>
      </c>
      <c r="FW29" s="28">
        <f>IF($B29="","",IF(COUNTIF(BASE!$A:$A,PRODUTIVIDADE!FU$3)=0,"",SUMIFS(BASE!$P:$P,BASE!$A:$A,PRODUTIVIDADE!FU$3,BASE!$G:$G,PRODUTIVIDADE!$B29)))</f>
        <v>0</v>
      </c>
      <c r="FX29" s="28">
        <f>IF($B29="","",IF(COUNTIF(BASE!$A:$A,PRODUTIVIDADE!FU$3)=0,"",SUMIFS(BASE!$O:$O,BASE!$A:$A,PRODUTIVIDADE!FU$3,BASE!$G:$G,PRODUTIVIDADE!$B29)))</f>
        <v>0</v>
      </c>
      <c r="FY29" s="32">
        <f t="shared" si="61"/>
        <v>0</v>
      </c>
      <c r="FZ29" s="32">
        <f t="shared" si="62"/>
        <v>0</v>
      </c>
      <c r="GA29" s="15">
        <f>IF($B29="","",IF(COUNTIF(BASE!$A:$A,PRODUTIVIDADE!GA$3)=0,"",SUMIFS(BASE!$M:$M,BASE!$A:$A,PRODUTIVIDADE!GA$3,BASE!$G:$G,PRODUTIVIDADE!$B29)))</f>
        <v>74</v>
      </c>
      <c r="GB29" s="15">
        <f>IF($B29="","",IF(COUNTIF(BASE!$A:$A,PRODUTIVIDADE!GA$3)=0,"",SUMIFS(BASE!$N:$N,BASE!$A:$A,PRODUTIVIDADE!GA$3,BASE!$G:$G,PRODUTIVIDADE!$B29)))</f>
        <v>0</v>
      </c>
      <c r="GC29" s="18">
        <f>IF($B29="","",IF(COUNTIF(BASE!$A:$A,PRODUTIVIDADE!GA$3)=0,"",SUMIFS(BASE!$P:$P,BASE!$A:$A,PRODUTIVIDADE!GA$3,BASE!$G:$G,PRODUTIVIDADE!$B29)))</f>
        <v>2.0138888888888888E-3</v>
      </c>
      <c r="GD29" s="18">
        <f>IF($B29="","",IF(COUNTIF(BASE!$A:$A,PRODUTIVIDADE!GA$3)=0,"",SUMIFS(BASE!$O:$O,BASE!$A:$A,PRODUTIVIDADE!GA$3,BASE!$G:$G,PRODUTIVIDADE!$B29)))</f>
        <v>0</v>
      </c>
      <c r="GE29" s="32">
        <f t="shared" si="63"/>
        <v>0.14902777777777779</v>
      </c>
      <c r="GF29" s="32">
        <f t="shared" si="64"/>
        <v>0</v>
      </c>
      <c r="GG29" s="33">
        <f>IF($B29="","",IF(COUNTIF(BASE!$A:$A,PRODUTIVIDADE!GG$3)=0,"",SUMIFS(BASE!$M:$M,BASE!$A:$A,PRODUTIVIDADE!GG$3,BASE!$G:$G,PRODUTIVIDADE!$B29)))</f>
        <v>65</v>
      </c>
      <c r="GH29" s="33">
        <f>IF($B29="","",IF(COUNTIF(BASE!$A:$A,PRODUTIVIDADE!GG$3)=0,"",SUMIFS(BASE!$N:$N,BASE!$A:$A,PRODUTIVIDADE!GG$3,BASE!$G:$G,PRODUTIVIDADE!$B29)))</f>
        <v>0</v>
      </c>
      <c r="GI29" s="28">
        <f>IF($B29="","",IF(COUNTIF(BASE!$A:$A,PRODUTIVIDADE!GG$3)=0,"",SUMIFS(BASE!$P:$P,BASE!$A:$A,PRODUTIVIDADE!GG$3,BASE!$G:$G,PRODUTIVIDADE!$B29)))</f>
        <v>2.0949074074074073E-3</v>
      </c>
      <c r="GJ29" s="28">
        <f>IF($B29="","",IF(COUNTIF(BASE!$A:$A,PRODUTIVIDADE!GG$3)=0,"",SUMIFS(BASE!$O:$O,BASE!$A:$A,PRODUTIVIDADE!GG$3,BASE!$G:$G,PRODUTIVIDADE!$B29)))</f>
        <v>0</v>
      </c>
      <c r="GK29" s="32">
        <f t="shared" si="65"/>
        <v>0.13616898148148149</v>
      </c>
      <c r="GL29" s="32">
        <f t="shared" si="66"/>
        <v>0</v>
      </c>
      <c r="GM29" s="15">
        <f>IF($B29="","",IF(COUNTIF(BASE!$A:$A,PRODUTIVIDADE!GM$3)=0,"",SUMIFS(BASE!$M:$M,BASE!$A:$A,PRODUTIVIDADE!GM$3,BASE!$G:$G,PRODUTIVIDADE!$B29)))</f>
        <v>70</v>
      </c>
      <c r="GN29" s="15">
        <f>IF($B29="","",IF(COUNTIF(BASE!$A:$A,PRODUTIVIDADE!GM$3)=0,"",SUMIFS(BASE!$N:$N,BASE!$A:$A,PRODUTIVIDADE!GM$3,BASE!$G:$G,PRODUTIVIDADE!$B29)))</f>
        <v>0</v>
      </c>
      <c r="GO29" s="18">
        <f>IF($B29="","",IF(COUNTIF(BASE!$A:$A,PRODUTIVIDADE!GM$3)=0,"",SUMIFS(BASE!$P:$P,BASE!$A:$A,PRODUTIVIDADE!GM$3,BASE!$G:$G,PRODUTIVIDADE!$B29)))</f>
        <v>2.2569444444444447E-3</v>
      </c>
      <c r="GP29" s="18">
        <f>IF($B29="","",IF(COUNTIF(BASE!$A:$A,PRODUTIVIDADE!GM$3)=0,"",SUMIFS(BASE!$O:$O,BASE!$A:$A,PRODUTIVIDADE!GM$3,BASE!$G:$G,PRODUTIVIDADE!$B29)))</f>
        <v>0</v>
      </c>
      <c r="GQ29" s="32">
        <f t="shared" si="67"/>
        <v>0.15798611111111113</v>
      </c>
      <c r="GR29" s="32">
        <f t="shared" si="68"/>
        <v>0</v>
      </c>
    </row>
    <row r="30" spans="2:200" s="8" customFormat="1" x14ac:dyDescent="0.25">
      <c r="B30" s="50">
        <v>91166</v>
      </c>
      <c r="C30" s="16" t="str">
        <f>IF($B30="","",VLOOKUP($B30,EQUIPE!$B:$E,2,0))</f>
        <v>AMANDA MICHELETTI SPINOLA</v>
      </c>
      <c r="D30" s="16" t="str">
        <f>IF($B30="","",VLOOKUP($B30,EQUIPE!$B:$F,5,0))</f>
        <v>ULTRAGAZ FRONT</v>
      </c>
      <c r="E30" s="18">
        <f>IF($B30="","",VLOOKUP($B30,EQUIPE!$B:$E,3,0))</f>
        <v>0.26388888888888884</v>
      </c>
      <c r="F30" s="16" t="str">
        <f>IF($B30="","",VLOOKUP($B30,EQUIPE!$B:$E,4,0))</f>
        <v>DANIELA PEREZ</v>
      </c>
      <c r="H30" s="22">
        <f t="shared" si="0"/>
        <v>787</v>
      </c>
      <c r="I30" s="22">
        <f t="shared" si="0"/>
        <v>0</v>
      </c>
      <c r="J30" s="18">
        <f t="shared" si="3"/>
        <v>2.0496846910442847E-3</v>
      </c>
      <c r="K30" s="18">
        <f t="shared" si="4"/>
        <v>0</v>
      </c>
      <c r="L30" s="32">
        <f t="shared" si="5"/>
        <v>1.6131018518518521</v>
      </c>
      <c r="M30" s="32">
        <f t="shared" si="6"/>
        <v>0</v>
      </c>
      <c r="O30" s="15">
        <f>IF($B30="","",IF(COUNTIF(BASE!$A:$A,PRODUTIVIDADE!O$3)=0,"",SUMIFS(BASE!$M:$M,BASE!$A:$A,PRODUTIVIDADE!O$3,BASE!$G:$G,PRODUTIVIDADE!$B30)))</f>
        <v>0</v>
      </c>
      <c r="P30" s="15">
        <f>IF($B30="","",IF(COUNTIF(BASE!$A:$A,PRODUTIVIDADE!O$3)=0,"",SUMIFS(BASE!$N:$N,BASE!$A:$A,PRODUTIVIDADE!O$3,BASE!$G:$G,PRODUTIVIDADE!$B30)))</f>
        <v>0</v>
      </c>
      <c r="Q30" s="18">
        <f>IF($B30="","",IF(COUNTIF(BASE!$A:$A,PRODUTIVIDADE!O$3)=0,"",SUMIFS(BASE!$P:$P,BASE!$A:$A,PRODUTIVIDADE!O$3,BASE!$G:$G,PRODUTIVIDADE!$B30)))</f>
        <v>0</v>
      </c>
      <c r="R30" s="18">
        <f>IF($B30="","",IF(COUNTIF(BASE!$A:$A,PRODUTIVIDADE!O$3)=0,"",SUMIFS(BASE!$O:$O,BASE!$A:$A,PRODUTIVIDADE!O$3,BASE!$G:$G,PRODUTIVIDADE!$B30)))</f>
        <v>0</v>
      </c>
      <c r="S30" s="32">
        <f t="shared" si="7"/>
        <v>0</v>
      </c>
      <c r="T30" s="32">
        <f t="shared" si="8"/>
        <v>0</v>
      </c>
      <c r="U30" s="33">
        <f>IF($B30="","",IF(COUNTIF(BASE!$A:$A,PRODUTIVIDADE!U$3)=0,"",SUMIFS(BASE!$M:$M,BASE!$A:$A,PRODUTIVIDADE!U$3,BASE!$G:$G,PRODUTIVIDADE!$B30)))</f>
        <v>0</v>
      </c>
      <c r="V30" s="33">
        <f>IF($B30="","",IF(COUNTIF(BASE!$A:$A,PRODUTIVIDADE!U$3)=0,"",SUMIFS(BASE!$N:$N,BASE!$A:$A,PRODUTIVIDADE!U$3,BASE!$G:$G,PRODUTIVIDADE!$B30)))</f>
        <v>0</v>
      </c>
      <c r="W30" s="28">
        <f>IF($B30="","",IF(COUNTIF(BASE!$A:$A,PRODUTIVIDADE!U$3)=0,"",SUMIFS(BASE!$P:$P,BASE!$A:$A,PRODUTIVIDADE!U$3,BASE!$G:$G,PRODUTIVIDADE!$B30)))</f>
        <v>0</v>
      </c>
      <c r="X30" s="28">
        <f>IF($B30="","",IF(COUNTIF(BASE!$A:$A,PRODUTIVIDADE!U$3)=0,"",SUMIFS(BASE!$O:$O,BASE!$A:$A,PRODUTIVIDADE!U$3,BASE!$G:$G,PRODUTIVIDADE!$B30)))</f>
        <v>0</v>
      </c>
      <c r="Y30" s="32">
        <f t="shared" si="9"/>
        <v>0</v>
      </c>
      <c r="Z30" s="32">
        <f t="shared" si="10"/>
        <v>0</v>
      </c>
      <c r="AA30" s="15">
        <f>IF($B30="","",IF(COUNTIF(BASE!$A:$A,PRODUTIVIDADE!AA$3)=0,"",SUMIFS(BASE!$M:$M,BASE!$A:$A,PRODUTIVIDADE!AA$3,BASE!$G:$G,PRODUTIVIDADE!$B30)))</f>
        <v>0</v>
      </c>
      <c r="AB30" s="15">
        <f>IF($B30="","",IF(COUNTIF(BASE!$A:$A,PRODUTIVIDADE!AA$3)=0,"",SUMIFS(BASE!$N:$N,BASE!$A:$A,PRODUTIVIDADE!AA$3,BASE!$G:$G,PRODUTIVIDADE!$B30)))</f>
        <v>0</v>
      </c>
      <c r="AC30" s="18">
        <f>IF($B30="","",IF(COUNTIF(BASE!$A:$A,PRODUTIVIDADE!AA$3)=0,"",SUMIFS(BASE!$P:$P,BASE!$A:$A,PRODUTIVIDADE!AA$3,BASE!$G:$G,PRODUTIVIDADE!$B30)))</f>
        <v>0</v>
      </c>
      <c r="AD30" s="18">
        <f>IF($B30="","",IF(COUNTIF(BASE!$A:$A,PRODUTIVIDADE!AA$3)=0,"",SUMIFS(BASE!$O:$O,BASE!$A:$A,PRODUTIVIDADE!AA$3,BASE!$G:$G,PRODUTIVIDADE!$B30)))</f>
        <v>0</v>
      </c>
      <c r="AE30" s="32">
        <f t="shared" si="11"/>
        <v>0</v>
      </c>
      <c r="AF30" s="32">
        <f t="shared" si="12"/>
        <v>0</v>
      </c>
      <c r="AG30" s="33">
        <f>IF($B30="","",IF(COUNTIF(BASE!$A:$A,PRODUTIVIDADE!AG$3)=0,"",SUMIFS(BASE!$M:$M,BASE!$A:$A,PRODUTIVIDADE!AG$3,BASE!$G:$G,PRODUTIVIDADE!$B30)))</f>
        <v>14</v>
      </c>
      <c r="AH30" s="33">
        <f>IF($B30="","",IF(COUNTIF(BASE!$A:$A,PRODUTIVIDADE!AG$3)=0,"",SUMIFS(BASE!$N:$N,BASE!$A:$A,PRODUTIVIDADE!AG$3,BASE!$G:$G,PRODUTIVIDADE!$B30)))</f>
        <v>0</v>
      </c>
      <c r="AI30" s="28">
        <f>IF($B30="","",IF(COUNTIF(BASE!$A:$A,PRODUTIVIDADE!AG$3)=0,"",SUMIFS(BASE!$P:$P,BASE!$A:$A,PRODUTIVIDADE!AG$3,BASE!$G:$G,PRODUTIVIDADE!$B30)))</f>
        <v>1.7245370370370372E-3</v>
      </c>
      <c r="AJ30" s="28">
        <f>IF($B30="","",IF(COUNTIF(BASE!$A:$A,PRODUTIVIDADE!AG$3)=0,"",SUMIFS(BASE!$O:$O,BASE!$A:$A,PRODUTIVIDADE!AG$3,BASE!$G:$G,PRODUTIVIDADE!$B30)))</f>
        <v>0</v>
      </c>
      <c r="AK30" s="32">
        <f t="shared" si="13"/>
        <v>2.4143518518518522E-2</v>
      </c>
      <c r="AL30" s="32">
        <f t="shared" si="14"/>
        <v>0</v>
      </c>
      <c r="AM30" s="15">
        <f>IF($B30="","",IF(COUNTIF(BASE!$A:$A,PRODUTIVIDADE!AM$3)=0,"",SUMIFS(BASE!$M:$M,BASE!$A:$A,PRODUTIVIDADE!AM$3,BASE!$G:$G,PRODUTIVIDADE!$B30)))</f>
        <v>66</v>
      </c>
      <c r="AN30" s="15">
        <f>IF($B30="","",IF(COUNTIF(BASE!$A:$A,PRODUTIVIDADE!AM$3)=0,"",SUMIFS(BASE!$N:$N,BASE!$A:$A,PRODUTIVIDADE!AM$3,BASE!$G:$G,PRODUTIVIDADE!$B30)))</f>
        <v>0</v>
      </c>
      <c r="AO30" s="18">
        <f>IF($B30="","",IF(COUNTIF(BASE!$A:$A,PRODUTIVIDADE!AM$3)=0,"",SUMIFS(BASE!$P:$P,BASE!$A:$A,PRODUTIVIDADE!AM$3,BASE!$G:$G,PRODUTIVIDADE!$B30)))</f>
        <v>2.1527777777777778E-3</v>
      </c>
      <c r="AP30" s="18">
        <f>IF($B30="","",IF(COUNTIF(BASE!$A:$A,PRODUTIVIDADE!AM$3)=0,"",SUMIFS(BASE!$O:$O,BASE!$A:$A,PRODUTIVIDADE!AM$3,BASE!$G:$G,PRODUTIVIDADE!$B30)))</f>
        <v>0</v>
      </c>
      <c r="AQ30" s="32">
        <f t="shared" si="15"/>
        <v>0.14208333333333334</v>
      </c>
      <c r="AR30" s="32">
        <f t="shared" si="16"/>
        <v>0</v>
      </c>
      <c r="AS30" s="33">
        <f>IF($B30="","",IF(COUNTIF(BASE!$A:$A,PRODUTIVIDADE!AS$3)=0,"",SUMIFS(BASE!$M:$M,BASE!$A:$A,PRODUTIVIDADE!AS$3,BASE!$G:$G,PRODUTIVIDADE!$B30)))</f>
        <v>0</v>
      </c>
      <c r="AT30" s="33">
        <f>IF($B30="","",IF(COUNTIF(BASE!$A:$A,PRODUTIVIDADE!AS$3)=0,"",SUMIFS(BASE!$N:$N,BASE!$A:$A,PRODUTIVIDADE!AS$3,BASE!$G:$G,PRODUTIVIDADE!$B30)))</f>
        <v>0</v>
      </c>
      <c r="AU30" s="28">
        <f>IF($B30="","",IF(COUNTIF(BASE!$A:$A,PRODUTIVIDADE!AS$3)=0,"",SUMIFS(BASE!$P:$P,BASE!$A:$A,PRODUTIVIDADE!AS$3,BASE!$G:$G,PRODUTIVIDADE!$B30)))</f>
        <v>0</v>
      </c>
      <c r="AV30" s="28">
        <f>IF($B30="","",IF(COUNTIF(BASE!$A:$A,PRODUTIVIDADE!AS$3)=0,"",SUMIFS(BASE!$O:$O,BASE!$A:$A,PRODUTIVIDADE!AS$3,BASE!$G:$G,PRODUTIVIDADE!$B30)))</f>
        <v>0</v>
      </c>
      <c r="AW30" s="32">
        <f t="shared" si="17"/>
        <v>0</v>
      </c>
      <c r="AX30" s="32">
        <f t="shared" si="18"/>
        <v>0</v>
      </c>
      <c r="AY30" s="15">
        <f>IF($B30="","",IF(COUNTIF(BASE!$A:$A,PRODUTIVIDADE!AY$3)=0,"",SUMIFS(BASE!$M:$M,BASE!$A:$A,PRODUTIVIDADE!AY$3,BASE!$G:$G,PRODUTIVIDADE!$B30)))</f>
        <v>75</v>
      </c>
      <c r="AZ30" s="15">
        <f>IF($B30="","",IF(COUNTIF(BASE!$A:$A,PRODUTIVIDADE!AY$3)=0,"",SUMIFS(BASE!$N:$N,BASE!$A:$A,PRODUTIVIDADE!AY$3,BASE!$G:$G,PRODUTIVIDADE!$B30)))</f>
        <v>0</v>
      </c>
      <c r="BA30" s="18">
        <f>IF($B30="","",IF(COUNTIF(BASE!$A:$A,PRODUTIVIDADE!AY$3)=0,"",SUMIFS(BASE!$P:$P,BASE!$A:$A,PRODUTIVIDADE!AY$3,BASE!$G:$G,PRODUTIVIDADE!$B30)))</f>
        <v>1.8518518518518517E-3</v>
      </c>
      <c r="BB30" s="18">
        <f>IF($B30="","",IF(COUNTIF(BASE!$A:$A,PRODUTIVIDADE!AY$3)=0,"",SUMIFS(BASE!$O:$O,BASE!$A:$A,PRODUTIVIDADE!AY$3,BASE!$G:$G,PRODUTIVIDADE!$B30)))</f>
        <v>0</v>
      </c>
      <c r="BC30" s="32">
        <f t="shared" si="19"/>
        <v>0.13888888888888887</v>
      </c>
      <c r="BD30" s="32">
        <f t="shared" si="20"/>
        <v>0</v>
      </c>
      <c r="BE30" s="33">
        <f>IF($B30="","",IF(COUNTIF(BASE!$A:$A,PRODUTIVIDADE!BE$3)=0,"",SUMIFS(BASE!$M:$M,BASE!$A:$A,PRODUTIVIDADE!BE$3,BASE!$G:$G,PRODUTIVIDADE!$B30)))</f>
        <v>61</v>
      </c>
      <c r="BF30" s="33">
        <f>IF($B30="","",IF(COUNTIF(BASE!$A:$A,PRODUTIVIDADE!BE$3)=0,"",SUMIFS(BASE!$N:$N,BASE!$A:$A,PRODUTIVIDADE!BE$3,BASE!$G:$G,PRODUTIVIDADE!$B30)))</f>
        <v>0</v>
      </c>
      <c r="BG30" s="28">
        <f>IF($B30="","",IF(COUNTIF(BASE!$A:$A,PRODUTIVIDADE!BE$3)=0,"",SUMIFS(BASE!$P:$P,BASE!$A:$A,PRODUTIVIDADE!BE$3,BASE!$G:$G,PRODUTIVIDADE!$B30)))</f>
        <v>2.2916666666666667E-3</v>
      </c>
      <c r="BH30" s="28">
        <f>IF($B30="","",IF(COUNTIF(BASE!$A:$A,PRODUTIVIDADE!BE$3)=0,"",SUMIFS(BASE!$O:$O,BASE!$A:$A,PRODUTIVIDADE!BE$3,BASE!$G:$G,PRODUTIVIDADE!$B30)))</f>
        <v>0</v>
      </c>
      <c r="BI30" s="32">
        <f t="shared" si="21"/>
        <v>0.13979166666666668</v>
      </c>
      <c r="BJ30" s="32">
        <f t="shared" si="22"/>
        <v>0</v>
      </c>
      <c r="BK30" s="15">
        <f>IF($B30="","",IF(COUNTIF(BASE!$A:$A,PRODUTIVIDADE!BK$3)=0,"",SUMIFS(BASE!$M:$M,BASE!$A:$A,PRODUTIVIDADE!BK$3,BASE!$G:$G,PRODUTIVIDADE!$B30)))</f>
        <v>0</v>
      </c>
      <c r="BL30" s="15">
        <f>IF($B30="","",IF(COUNTIF(BASE!$A:$A,PRODUTIVIDADE!BK$3)=0,"",SUMIFS(BASE!$N:$N,BASE!$A:$A,PRODUTIVIDADE!BK$3,BASE!$G:$G,PRODUTIVIDADE!$B30)))</f>
        <v>0</v>
      </c>
      <c r="BM30" s="18">
        <f>IF($B30="","",IF(COUNTIF(BASE!$A:$A,PRODUTIVIDADE!BK$3)=0,"",SUMIFS(BASE!$P:$P,BASE!$A:$A,PRODUTIVIDADE!BK$3,BASE!$G:$G,PRODUTIVIDADE!$B30)))</f>
        <v>0</v>
      </c>
      <c r="BN30" s="18">
        <f>IF($B30="","",IF(COUNTIF(BASE!$A:$A,PRODUTIVIDADE!BK$3)=0,"",SUMIFS(BASE!$O:$O,BASE!$A:$A,PRODUTIVIDADE!BK$3,BASE!$G:$G,PRODUTIVIDADE!$B30)))</f>
        <v>0</v>
      </c>
      <c r="BO30" s="32">
        <f t="shared" si="23"/>
        <v>0</v>
      </c>
      <c r="BP30" s="32">
        <f t="shared" si="24"/>
        <v>0</v>
      </c>
      <c r="BQ30" s="33">
        <f>IF($B30="","",IF(COUNTIF(BASE!$A:$A,PRODUTIVIDADE!BQ$3)=0,"",SUMIFS(BASE!$M:$M,BASE!$A:$A,PRODUTIVIDADE!BQ$3,BASE!$G:$G,PRODUTIVIDADE!$B30)))</f>
        <v>65</v>
      </c>
      <c r="BR30" s="33">
        <f>IF($B30="","",IF(COUNTIF(BASE!$A:$A,PRODUTIVIDADE!BQ$3)=0,"",SUMIFS(BASE!$N:$N,BASE!$A:$A,PRODUTIVIDADE!BQ$3,BASE!$G:$G,PRODUTIVIDADE!$B30)))</f>
        <v>0</v>
      </c>
      <c r="BS30" s="28">
        <f>IF($B30="","",IF(COUNTIF(BASE!$A:$A,PRODUTIVIDADE!BQ$3)=0,"",SUMIFS(BASE!$P:$P,BASE!$A:$A,PRODUTIVIDADE!BQ$3,BASE!$G:$G,PRODUTIVIDADE!$B30)))</f>
        <v>1.9328703703703704E-3</v>
      </c>
      <c r="BT30" s="28">
        <f>IF($B30="","",IF(COUNTIF(BASE!$A:$A,PRODUTIVIDADE!BQ$3)=0,"",SUMIFS(BASE!$O:$O,BASE!$A:$A,PRODUTIVIDADE!BQ$3,BASE!$G:$G,PRODUTIVIDADE!$B30)))</f>
        <v>0</v>
      </c>
      <c r="BU30" s="32">
        <f t="shared" si="25"/>
        <v>0.12563657407407408</v>
      </c>
      <c r="BV30" s="32">
        <f t="shared" si="26"/>
        <v>0</v>
      </c>
      <c r="BW30" s="15">
        <f>IF($B30="","",IF(COUNTIF(BASE!$A:$A,PRODUTIVIDADE!BW$3)=0,"",SUMIFS(BASE!$M:$M,BASE!$A:$A,PRODUTIVIDADE!BW$3,BASE!$G:$G,PRODUTIVIDADE!$B30)))</f>
        <v>0</v>
      </c>
      <c r="BX30" s="15">
        <f>IF($B30="","",IF(COUNTIF(BASE!$A:$A,PRODUTIVIDADE!BW$3)=0,"",SUMIFS(BASE!$N:$N,BASE!$A:$A,PRODUTIVIDADE!BW$3,BASE!$G:$G,PRODUTIVIDADE!$B30)))</f>
        <v>0</v>
      </c>
      <c r="BY30" s="18">
        <f>IF($B30="","",IF(COUNTIF(BASE!$A:$A,PRODUTIVIDADE!BW$3)=0,"",SUMIFS(BASE!$P:$P,BASE!$A:$A,PRODUTIVIDADE!BW$3,BASE!$G:$G,PRODUTIVIDADE!$B30)))</f>
        <v>0</v>
      </c>
      <c r="BZ30" s="18">
        <f>IF($B30="","",IF(COUNTIF(BASE!$A:$A,PRODUTIVIDADE!BW$3)=0,"",SUMIFS(BASE!$O:$O,BASE!$A:$A,PRODUTIVIDADE!BW$3,BASE!$G:$G,PRODUTIVIDADE!$B30)))</f>
        <v>0</v>
      </c>
      <c r="CA30" s="32">
        <f t="shared" si="27"/>
        <v>0</v>
      </c>
      <c r="CB30" s="32">
        <f t="shared" si="28"/>
        <v>0</v>
      </c>
      <c r="CC30" s="33">
        <f>IF($B30="","",IF(COUNTIF(BASE!$A:$A,PRODUTIVIDADE!CC$3)=0,"",SUMIFS(BASE!$M:$M,BASE!$A:$A,PRODUTIVIDADE!CC$3,BASE!$G:$G,PRODUTIVIDADE!$B30)))</f>
        <v>58</v>
      </c>
      <c r="CD30" s="33">
        <f>IF($B30="","",IF(COUNTIF(BASE!$A:$A,PRODUTIVIDADE!CC$3)=0,"",SUMIFS(BASE!$N:$N,BASE!$A:$A,PRODUTIVIDADE!CC$3,BASE!$G:$G,PRODUTIVIDADE!$B30)))</f>
        <v>0</v>
      </c>
      <c r="CE30" s="28">
        <f>IF($B30="","",IF(COUNTIF(BASE!$A:$A,PRODUTIVIDADE!CC$3)=0,"",SUMIFS(BASE!$P:$P,BASE!$A:$A,PRODUTIVIDADE!CC$3,BASE!$G:$G,PRODUTIVIDADE!$B30)))</f>
        <v>2.3611111111111111E-3</v>
      </c>
      <c r="CF30" s="28">
        <f>IF($B30="","",IF(COUNTIF(BASE!$A:$A,PRODUTIVIDADE!CC$3)=0,"",SUMIFS(BASE!$O:$O,BASE!$A:$A,PRODUTIVIDADE!CC$3,BASE!$G:$G,PRODUTIVIDADE!$B30)))</f>
        <v>0</v>
      </c>
      <c r="CG30" s="32">
        <f t="shared" si="29"/>
        <v>0.13694444444444445</v>
      </c>
      <c r="CH30" s="32">
        <f t="shared" si="30"/>
        <v>0</v>
      </c>
      <c r="CI30" s="15">
        <f>IF($B30="","",IF(COUNTIF(BASE!$A:$A,PRODUTIVIDADE!CI$3)=0,"",SUMIFS(BASE!$M:$M,BASE!$A:$A,PRODUTIVIDADE!CI$3,BASE!$G:$G,PRODUTIVIDADE!$B30)))</f>
        <v>54</v>
      </c>
      <c r="CJ30" s="15">
        <f>IF($B30="","",IF(COUNTIF(BASE!$A:$A,PRODUTIVIDADE!CI$3)=0,"",SUMIFS(BASE!$N:$N,BASE!$A:$A,PRODUTIVIDADE!CI$3,BASE!$G:$G,PRODUTIVIDADE!$B30)))</f>
        <v>0</v>
      </c>
      <c r="CK30" s="18">
        <f>IF($B30="","",IF(COUNTIF(BASE!$A:$A,PRODUTIVIDADE!CI$3)=0,"",SUMIFS(BASE!$P:$P,BASE!$A:$A,PRODUTIVIDADE!CI$3,BASE!$G:$G,PRODUTIVIDADE!$B30)))</f>
        <v>2.0717592592592593E-3</v>
      </c>
      <c r="CL30" s="18">
        <f>IF($B30="","",IF(COUNTIF(BASE!$A:$A,PRODUTIVIDADE!CI$3)=0,"",SUMIFS(BASE!$O:$O,BASE!$A:$A,PRODUTIVIDADE!CI$3,BASE!$G:$G,PRODUTIVIDADE!$B30)))</f>
        <v>0</v>
      </c>
      <c r="CM30" s="32">
        <f t="shared" si="31"/>
        <v>0.111875</v>
      </c>
      <c r="CN30" s="32">
        <f t="shared" si="32"/>
        <v>0</v>
      </c>
      <c r="CO30" s="33">
        <f>IF($B30="","",IF(COUNTIF(BASE!$A:$A,PRODUTIVIDADE!CO$3)=0,"",SUMIFS(BASE!$M:$M,BASE!$A:$A,PRODUTIVIDADE!CO$3,BASE!$G:$G,PRODUTIVIDADE!$B30)))</f>
        <v>71</v>
      </c>
      <c r="CP30" s="33">
        <f>IF($B30="","",IF(COUNTIF(BASE!$A:$A,PRODUTIVIDADE!CO$3)=0,"",SUMIFS(BASE!$N:$N,BASE!$A:$A,PRODUTIVIDADE!CO$3,BASE!$G:$G,PRODUTIVIDADE!$B30)))</f>
        <v>0</v>
      </c>
      <c r="CQ30" s="28">
        <f>IF($B30="","",IF(COUNTIF(BASE!$A:$A,PRODUTIVIDADE!CO$3)=0,"",SUMIFS(BASE!$P:$P,BASE!$A:$A,PRODUTIVIDADE!CO$3,BASE!$G:$G,PRODUTIVIDADE!$B30)))</f>
        <v>1.5162037037037036E-3</v>
      </c>
      <c r="CR30" s="28">
        <f>IF($B30="","",IF(COUNTIF(BASE!$A:$A,PRODUTIVIDADE!CO$3)=0,"",SUMIFS(BASE!$O:$O,BASE!$A:$A,PRODUTIVIDADE!CO$3,BASE!$G:$G,PRODUTIVIDADE!$B30)))</f>
        <v>0</v>
      </c>
      <c r="CS30" s="32">
        <f t="shared" si="33"/>
        <v>0.10765046296296296</v>
      </c>
      <c r="CT30" s="32">
        <f t="shared" si="34"/>
        <v>0</v>
      </c>
      <c r="CU30" s="15">
        <f>IF($B30="","",IF(COUNTIF(BASE!$A:$A,PRODUTIVIDADE!CU$3)=0,"",SUMIFS(BASE!$M:$M,BASE!$A:$A,PRODUTIVIDADE!CU$3,BASE!$G:$G,PRODUTIVIDADE!$B30)))</f>
        <v>0</v>
      </c>
      <c r="CV30" s="15">
        <f>IF($B30="","",IF(COUNTIF(BASE!$A:$A,PRODUTIVIDADE!CU$3)=0,"",SUMIFS(BASE!$N:$N,BASE!$A:$A,PRODUTIVIDADE!CU$3,BASE!$G:$G,PRODUTIVIDADE!$B30)))</f>
        <v>0</v>
      </c>
      <c r="CW30" s="18">
        <f>IF($B30="","",IF(COUNTIF(BASE!$A:$A,PRODUTIVIDADE!CU$3)=0,"",SUMIFS(BASE!$P:$P,BASE!$A:$A,PRODUTIVIDADE!CU$3,BASE!$G:$G,PRODUTIVIDADE!$B30)))</f>
        <v>0</v>
      </c>
      <c r="CX30" s="18">
        <f>IF($B30="","",IF(COUNTIF(BASE!$A:$A,PRODUTIVIDADE!CU$3)=0,"",SUMIFS(BASE!$O:$O,BASE!$A:$A,PRODUTIVIDADE!CU$3,BASE!$G:$G,PRODUTIVIDADE!$B30)))</f>
        <v>0</v>
      </c>
      <c r="CY30" s="32">
        <f t="shared" si="35"/>
        <v>0</v>
      </c>
      <c r="CZ30" s="32">
        <f t="shared" si="36"/>
        <v>0</v>
      </c>
      <c r="DA30" s="33">
        <f>IF($B30="","",IF(COUNTIF(BASE!$A:$A,PRODUTIVIDADE!DA$3)=0,"",SUMIFS(BASE!$M:$M,BASE!$A:$A,PRODUTIVIDADE!DA$3,BASE!$G:$G,PRODUTIVIDADE!$B30)))</f>
        <v>0</v>
      </c>
      <c r="DB30" s="33">
        <f>IF($B30="","",IF(COUNTIF(BASE!$A:$A,PRODUTIVIDADE!DA$3)=0,"",SUMIFS(BASE!$N:$N,BASE!$A:$A,PRODUTIVIDADE!DA$3,BASE!$G:$G,PRODUTIVIDADE!$B30)))</f>
        <v>0</v>
      </c>
      <c r="DC30" s="28">
        <f>IF($B30="","",IF(COUNTIF(BASE!$A:$A,PRODUTIVIDADE!DA$3)=0,"",SUMIFS(BASE!$P:$P,BASE!$A:$A,PRODUTIVIDADE!DA$3,BASE!$G:$G,PRODUTIVIDADE!$B30)))</f>
        <v>0</v>
      </c>
      <c r="DD30" s="28">
        <f>IF($B30="","",IF(COUNTIF(BASE!$A:$A,PRODUTIVIDADE!DA$3)=0,"",SUMIFS(BASE!$O:$O,BASE!$A:$A,PRODUTIVIDADE!DA$3,BASE!$G:$G,PRODUTIVIDADE!$B30)))</f>
        <v>0</v>
      </c>
      <c r="DE30" s="32">
        <f t="shared" si="37"/>
        <v>0</v>
      </c>
      <c r="DF30" s="32">
        <f t="shared" si="38"/>
        <v>0</v>
      </c>
      <c r="DG30" s="15">
        <f>IF($B30="","",IF(COUNTIF(BASE!$A:$A,PRODUTIVIDADE!DG$3)=0,"",SUMIFS(BASE!$M:$M,BASE!$A:$A,PRODUTIVIDADE!DG$3,BASE!$G:$G,PRODUTIVIDADE!$B30)))</f>
        <v>71</v>
      </c>
      <c r="DH30" s="15">
        <f>IF($B30="","",IF(COUNTIF(BASE!$A:$A,PRODUTIVIDADE!DG$3)=0,"",SUMIFS(BASE!$N:$N,BASE!$A:$A,PRODUTIVIDADE!DG$3,BASE!$G:$G,PRODUTIVIDADE!$B30)))</f>
        <v>0</v>
      </c>
      <c r="DI30" s="18">
        <f>IF($B30="","",IF(COUNTIF(BASE!$A:$A,PRODUTIVIDADE!DG$3)=0,"",SUMIFS(BASE!$P:$P,BASE!$A:$A,PRODUTIVIDADE!DG$3,BASE!$G:$G,PRODUTIVIDADE!$B30)))</f>
        <v>2.0833333333333333E-3</v>
      </c>
      <c r="DJ30" s="18">
        <f>IF($B30="","",IF(COUNTIF(BASE!$A:$A,PRODUTIVIDADE!DG$3)=0,"",SUMIFS(BASE!$O:$O,BASE!$A:$A,PRODUTIVIDADE!DG$3,BASE!$G:$G,PRODUTIVIDADE!$B30)))</f>
        <v>0</v>
      </c>
      <c r="DK30" s="32">
        <f t="shared" si="39"/>
        <v>0.14791666666666667</v>
      </c>
      <c r="DL30" s="32">
        <f t="shared" si="40"/>
        <v>0</v>
      </c>
      <c r="DM30" s="33">
        <f>IF($B30="","",IF(COUNTIF(BASE!$A:$A,PRODUTIVIDADE!DM$3)=0,"",SUMIFS(BASE!$M:$M,BASE!$A:$A,PRODUTIVIDADE!DM$3,BASE!$G:$G,PRODUTIVIDADE!$B30)))</f>
        <v>59</v>
      </c>
      <c r="DN30" s="33">
        <f>IF($B30="","",IF(COUNTIF(BASE!$A:$A,PRODUTIVIDADE!DM$3)=0,"",SUMIFS(BASE!$N:$N,BASE!$A:$A,PRODUTIVIDADE!DM$3,BASE!$G:$G,PRODUTIVIDADE!$B30)))</f>
        <v>0</v>
      </c>
      <c r="DO30" s="28">
        <f>IF($B30="","",IF(COUNTIF(BASE!$A:$A,PRODUTIVIDADE!DM$3)=0,"",SUMIFS(BASE!$P:$P,BASE!$A:$A,PRODUTIVIDADE!DM$3,BASE!$G:$G,PRODUTIVIDADE!$B30)))</f>
        <v>2.3611111111111111E-3</v>
      </c>
      <c r="DP30" s="28">
        <f>IF($B30="","",IF(COUNTIF(BASE!$A:$A,PRODUTIVIDADE!DM$3)=0,"",SUMIFS(BASE!$O:$O,BASE!$A:$A,PRODUTIVIDADE!DM$3,BASE!$G:$G,PRODUTIVIDADE!$B30)))</f>
        <v>0</v>
      </c>
      <c r="DQ30" s="32">
        <f t="shared" si="41"/>
        <v>0.13930555555555554</v>
      </c>
      <c r="DR30" s="32">
        <f t="shared" si="42"/>
        <v>0</v>
      </c>
      <c r="DS30" s="15">
        <f>IF($B30="","",IF(COUNTIF(BASE!$A:$A,PRODUTIVIDADE!DS$3)=0,"",SUMIFS(BASE!$M:$M,BASE!$A:$A,PRODUTIVIDADE!DS$3,BASE!$G:$G,PRODUTIVIDADE!$B30)))</f>
        <v>10</v>
      </c>
      <c r="DT30" s="15">
        <f>IF($B30="","",IF(COUNTIF(BASE!$A:$A,PRODUTIVIDADE!DS$3)=0,"",SUMIFS(BASE!$N:$N,BASE!$A:$A,PRODUTIVIDADE!DS$3,BASE!$G:$G,PRODUTIVIDADE!$B30)))</f>
        <v>0</v>
      </c>
      <c r="DU30" s="18">
        <f>IF($B30="","",IF(COUNTIF(BASE!$A:$A,PRODUTIVIDADE!DS$3)=0,"",SUMIFS(BASE!$P:$P,BASE!$A:$A,PRODUTIVIDADE!DS$3,BASE!$G:$G,PRODUTIVIDADE!$B30)))</f>
        <v>2.3842592592592591E-3</v>
      </c>
      <c r="DV30" s="18">
        <f>IF($B30="","",IF(COUNTIF(BASE!$A:$A,PRODUTIVIDADE!DS$3)=0,"",SUMIFS(BASE!$O:$O,BASE!$A:$A,PRODUTIVIDADE!DS$3,BASE!$G:$G,PRODUTIVIDADE!$B30)))</f>
        <v>0</v>
      </c>
      <c r="DW30" s="32">
        <f t="shared" si="43"/>
        <v>2.3842592592592592E-2</v>
      </c>
      <c r="DX30" s="32">
        <f t="shared" si="44"/>
        <v>0</v>
      </c>
      <c r="DY30" s="33">
        <f>IF($B30="","",IF(COUNTIF(BASE!$A:$A,PRODUTIVIDADE!DY$3)=0,"",SUMIFS(BASE!$M:$M,BASE!$A:$A,PRODUTIVIDADE!DY$3,BASE!$G:$G,PRODUTIVIDADE!$B30)))</f>
        <v>0</v>
      </c>
      <c r="DZ30" s="33">
        <f>IF($B30="","",IF(COUNTIF(BASE!$A:$A,PRODUTIVIDADE!DY$3)=0,"",SUMIFS(BASE!$N:$N,BASE!$A:$A,PRODUTIVIDADE!DY$3,BASE!$G:$G,PRODUTIVIDADE!$B30)))</f>
        <v>0</v>
      </c>
      <c r="EA30" s="28">
        <f>IF($B30="","",IF(COUNTIF(BASE!$A:$A,PRODUTIVIDADE!DY$3)=0,"",SUMIFS(BASE!$P:$P,BASE!$A:$A,PRODUTIVIDADE!DY$3,BASE!$G:$G,PRODUTIVIDADE!$B30)))</f>
        <v>0</v>
      </c>
      <c r="EB30" s="28">
        <f>IF($B30="","",IF(COUNTIF(BASE!$A:$A,PRODUTIVIDADE!DY$3)=0,"",SUMIFS(BASE!$O:$O,BASE!$A:$A,PRODUTIVIDADE!DY$3,BASE!$G:$G,PRODUTIVIDADE!$B30)))</f>
        <v>0</v>
      </c>
      <c r="EC30" s="32">
        <f t="shared" si="45"/>
        <v>0</v>
      </c>
      <c r="ED30" s="32">
        <f t="shared" si="46"/>
        <v>0</v>
      </c>
      <c r="EE30" s="15">
        <f>IF($B30="","",IF(COUNTIF(BASE!$A:$A,PRODUTIVIDADE!EE$3)=0,"",SUMIFS(BASE!$M:$M,BASE!$A:$A,PRODUTIVIDADE!EE$3,BASE!$G:$G,PRODUTIVIDADE!$B30)))</f>
        <v>0</v>
      </c>
      <c r="EF30" s="15">
        <f>IF($B30="","",IF(COUNTIF(BASE!$A:$A,PRODUTIVIDADE!EE$3)=0,"",SUMIFS(BASE!$N:$N,BASE!$A:$A,PRODUTIVIDADE!EE$3,BASE!$G:$G,PRODUTIVIDADE!$B30)))</f>
        <v>0</v>
      </c>
      <c r="EG30" s="18">
        <f>IF($B30="","",IF(COUNTIF(BASE!$A:$A,PRODUTIVIDADE!EE$3)=0,"",SUMIFS(BASE!$P:$P,BASE!$A:$A,PRODUTIVIDADE!EE$3,BASE!$G:$G,PRODUTIVIDADE!$B30)))</f>
        <v>0</v>
      </c>
      <c r="EH30" s="18">
        <f>IF($B30="","",IF(COUNTIF(BASE!$A:$A,PRODUTIVIDADE!EE$3)=0,"",SUMIFS(BASE!$O:$O,BASE!$A:$A,PRODUTIVIDADE!EE$3,BASE!$G:$G,PRODUTIVIDADE!$B30)))</f>
        <v>0</v>
      </c>
      <c r="EI30" s="32">
        <f t="shared" si="47"/>
        <v>0</v>
      </c>
      <c r="EJ30" s="32">
        <f t="shared" si="48"/>
        <v>0</v>
      </c>
      <c r="EK30" s="33">
        <f>IF($B30="","",IF(COUNTIF(BASE!$A:$A,PRODUTIVIDADE!EK$3)=0,"",SUMIFS(BASE!$M:$M,BASE!$A:$A,PRODUTIVIDADE!EK$3,BASE!$G:$G,PRODUTIVIDADE!$B30)))</f>
        <v>0</v>
      </c>
      <c r="EL30" s="33">
        <f>IF($B30="","",IF(COUNTIF(BASE!$A:$A,PRODUTIVIDADE!EK$3)=0,"",SUMIFS(BASE!$N:$N,BASE!$A:$A,PRODUTIVIDADE!EK$3,BASE!$G:$G,PRODUTIVIDADE!$B30)))</f>
        <v>0</v>
      </c>
      <c r="EM30" s="28">
        <f>IF($B30="","",IF(COUNTIF(BASE!$A:$A,PRODUTIVIDADE!EK$3)=0,"",SUMIFS(BASE!$P:$P,BASE!$A:$A,PRODUTIVIDADE!EK$3,BASE!$G:$G,PRODUTIVIDADE!$B30)))</f>
        <v>0</v>
      </c>
      <c r="EN30" s="28">
        <f>IF($B30="","",IF(COUNTIF(BASE!$A:$A,PRODUTIVIDADE!EK$3)=0,"",SUMIFS(BASE!$O:$O,BASE!$A:$A,PRODUTIVIDADE!EK$3,BASE!$G:$G,PRODUTIVIDADE!$B30)))</f>
        <v>0</v>
      </c>
      <c r="EO30" s="32">
        <f t="shared" si="49"/>
        <v>0</v>
      </c>
      <c r="EP30" s="32">
        <f t="shared" si="50"/>
        <v>0</v>
      </c>
      <c r="EQ30" s="15">
        <f>IF($B30="","",IF(COUNTIF(BASE!$A:$A,PRODUTIVIDADE!EQ$3)=0,"",SUMIFS(BASE!$M:$M,BASE!$A:$A,PRODUTIVIDADE!EQ$3,BASE!$G:$G,PRODUTIVIDADE!$B30)))</f>
        <v>67</v>
      </c>
      <c r="ER30" s="15">
        <f>IF($B30="","",IF(COUNTIF(BASE!$A:$A,PRODUTIVIDADE!EQ$3)=0,"",SUMIFS(BASE!$N:$N,BASE!$A:$A,PRODUTIVIDADE!EQ$3,BASE!$G:$G,PRODUTIVIDADE!$B30)))</f>
        <v>0</v>
      </c>
      <c r="ES30" s="18">
        <f>IF($B30="","",IF(COUNTIF(BASE!$A:$A,PRODUTIVIDADE!EQ$3)=0,"",SUMIFS(BASE!$P:$P,BASE!$A:$A,PRODUTIVIDADE!EQ$3,BASE!$G:$G,PRODUTIVIDADE!$B30)))</f>
        <v>1.9675925925925928E-3</v>
      </c>
      <c r="ET30" s="18">
        <f>IF($B30="","",IF(COUNTIF(BASE!$A:$A,PRODUTIVIDADE!EQ$3)=0,"",SUMIFS(BASE!$O:$O,BASE!$A:$A,PRODUTIVIDADE!EQ$3,BASE!$G:$G,PRODUTIVIDADE!$B30)))</f>
        <v>0</v>
      </c>
      <c r="EU30" s="32">
        <f t="shared" si="51"/>
        <v>0.13182870370370373</v>
      </c>
      <c r="EV30" s="32">
        <f t="shared" si="52"/>
        <v>0</v>
      </c>
      <c r="EW30" s="33">
        <f>IF($B30="","",IF(COUNTIF(BASE!$A:$A,PRODUTIVIDADE!EW$3)=0,"",SUMIFS(BASE!$M:$M,BASE!$A:$A,PRODUTIVIDADE!EW$3,BASE!$G:$G,PRODUTIVIDADE!$B30)))</f>
        <v>53</v>
      </c>
      <c r="EX30" s="33">
        <f>IF($B30="","",IF(COUNTIF(BASE!$A:$A,PRODUTIVIDADE!EW$3)=0,"",SUMIFS(BASE!$N:$N,BASE!$A:$A,PRODUTIVIDADE!EW$3,BASE!$G:$G,PRODUTIVIDADE!$B30)))</f>
        <v>0</v>
      </c>
      <c r="EY30" s="28">
        <f>IF($B30="","",IF(COUNTIF(BASE!$A:$A,PRODUTIVIDADE!EW$3)=0,"",SUMIFS(BASE!$P:$P,BASE!$A:$A,PRODUTIVIDADE!EW$3,BASE!$G:$G,PRODUTIVIDADE!$B30)))</f>
        <v>2.2222222222222222E-3</v>
      </c>
      <c r="EZ30" s="28">
        <f>IF($B30="","",IF(COUNTIF(BASE!$A:$A,PRODUTIVIDADE!EW$3)=0,"",SUMIFS(BASE!$O:$O,BASE!$A:$A,PRODUTIVIDADE!EW$3,BASE!$G:$G,PRODUTIVIDADE!$B30)))</f>
        <v>0</v>
      </c>
      <c r="FA30" s="32">
        <f t="shared" si="53"/>
        <v>0.11777777777777777</v>
      </c>
      <c r="FB30" s="32">
        <f t="shared" si="54"/>
        <v>0</v>
      </c>
      <c r="FC30" s="15">
        <f>IF($B30="","",IF(COUNTIF(BASE!$A:$A,PRODUTIVIDADE!FC$3)=0,"",SUMIFS(BASE!$M:$M,BASE!$A:$A,PRODUTIVIDADE!FC$3,BASE!$G:$G,PRODUTIVIDADE!$B30)))</f>
        <v>0</v>
      </c>
      <c r="FD30" s="15">
        <f>IF($B30="","",IF(COUNTIF(BASE!$A:$A,PRODUTIVIDADE!FC$3)=0,"",SUMIFS(BASE!$N:$N,BASE!$A:$A,PRODUTIVIDADE!FC$3,BASE!$G:$G,PRODUTIVIDADE!$B30)))</f>
        <v>0</v>
      </c>
      <c r="FE30" s="18">
        <f>IF($B30="","",IF(COUNTIF(BASE!$A:$A,PRODUTIVIDADE!FC$3)=0,"",SUMIFS(BASE!$P:$P,BASE!$A:$A,PRODUTIVIDADE!FC$3,BASE!$G:$G,PRODUTIVIDADE!$B30)))</f>
        <v>0</v>
      </c>
      <c r="FF30" s="18">
        <f>IF($B30="","",IF(COUNTIF(BASE!$A:$A,PRODUTIVIDADE!FC$3)=0,"",SUMIFS(BASE!$O:$O,BASE!$A:$A,PRODUTIVIDADE!FC$3,BASE!$G:$G,PRODUTIVIDADE!$B30)))</f>
        <v>0</v>
      </c>
      <c r="FG30" s="32">
        <f t="shared" si="55"/>
        <v>0</v>
      </c>
      <c r="FH30" s="32">
        <f t="shared" si="56"/>
        <v>0</v>
      </c>
      <c r="FI30" s="33">
        <f>IF($B30="","",IF(COUNTIF(BASE!$A:$A,PRODUTIVIDADE!FI$3)=0,"",SUMIFS(BASE!$M:$M,BASE!$A:$A,PRODUTIVIDADE!FI$3,BASE!$G:$G,PRODUTIVIDADE!$B30)))</f>
        <v>63</v>
      </c>
      <c r="FJ30" s="33">
        <f>IF($B30="","",IF(COUNTIF(BASE!$A:$A,PRODUTIVIDADE!FI$3)=0,"",SUMIFS(BASE!$N:$N,BASE!$A:$A,PRODUTIVIDADE!FI$3,BASE!$G:$G,PRODUTIVIDADE!$B30)))</f>
        <v>0</v>
      </c>
      <c r="FK30" s="28">
        <f>IF($B30="","",IF(COUNTIF(BASE!$A:$A,PRODUTIVIDADE!FI$3)=0,"",SUMIFS(BASE!$P:$P,BASE!$A:$A,PRODUTIVIDADE!FI$3,BASE!$G:$G,PRODUTIVIDADE!$B30)))</f>
        <v>1.9907407407407408E-3</v>
      </c>
      <c r="FL30" s="28">
        <f>IF($B30="","",IF(COUNTIF(BASE!$A:$A,PRODUTIVIDADE!FI$3)=0,"",SUMIFS(BASE!$O:$O,BASE!$A:$A,PRODUTIVIDADE!FI$3,BASE!$G:$G,PRODUTIVIDADE!$B30)))</f>
        <v>0</v>
      </c>
      <c r="FM30" s="32">
        <f t="shared" si="57"/>
        <v>0.12541666666666668</v>
      </c>
      <c r="FN30" s="32">
        <f t="shared" si="58"/>
        <v>0</v>
      </c>
      <c r="FO30" s="15">
        <f>IF($B30="","",IF(COUNTIF(BASE!$A:$A,PRODUTIVIDADE!FO$3)=0,"",SUMIFS(BASE!$M:$M,BASE!$A:$A,PRODUTIVIDADE!FO$3,BASE!$G:$G,PRODUTIVIDADE!$B30)))</f>
        <v>0</v>
      </c>
      <c r="FP30" s="15">
        <f>IF($B30="","",IF(COUNTIF(BASE!$A:$A,PRODUTIVIDADE!FO$3)=0,"",SUMIFS(BASE!$N:$N,BASE!$A:$A,PRODUTIVIDADE!FO$3,BASE!$G:$G,PRODUTIVIDADE!$B30)))</f>
        <v>0</v>
      </c>
      <c r="FQ30" s="18">
        <f>IF($B30="","",IF(COUNTIF(BASE!$A:$A,PRODUTIVIDADE!FO$3)=0,"",SUMIFS(BASE!$P:$P,BASE!$A:$A,PRODUTIVIDADE!FO$3,BASE!$G:$G,PRODUTIVIDADE!$B30)))</f>
        <v>0</v>
      </c>
      <c r="FR30" s="18">
        <f>IF($B30="","",IF(COUNTIF(BASE!$A:$A,PRODUTIVIDADE!FO$3)=0,"",SUMIFS(BASE!$O:$O,BASE!$A:$A,PRODUTIVIDADE!FO$3,BASE!$G:$G,PRODUTIVIDADE!$B30)))</f>
        <v>0</v>
      </c>
      <c r="FS30" s="32">
        <f t="shared" si="59"/>
        <v>0</v>
      </c>
      <c r="FT30" s="32">
        <f t="shared" si="60"/>
        <v>0</v>
      </c>
      <c r="FU30" s="33">
        <f>IF($B30="","",IF(COUNTIF(BASE!$A:$A,PRODUTIVIDADE!FU$3)=0,"",SUMIFS(BASE!$M:$M,BASE!$A:$A,PRODUTIVIDADE!FU$3,BASE!$G:$G,PRODUTIVIDADE!$B30)))</f>
        <v>0</v>
      </c>
      <c r="FV30" s="33">
        <f>IF($B30="","",IF(COUNTIF(BASE!$A:$A,PRODUTIVIDADE!FU$3)=0,"",SUMIFS(BASE!$N:$N,BASE!$A:$A,PRODUTIVIDADE!FU$3,BASE!$G:$G,PRODUTIVIDADE!$B30)))</f>
        <v>0</v>
      </c>
      <c r="FW30" s="28">
        <f>IF($B30="","",IF(COUNTIF(BASE!$A:$A,PRODUTIVIDADE!FU$3)=0,"",SUMIFS(BASE!$P:$P,BASE!$A:$A,PRODUTIVIDADE!FU$3,BASE!$G:$G,PRODUTIVIDADE!$B30)))</f>
        <v>0</v>
      </c>
      <c r="FX30" s="28">
        <f>IF($B30="","",IF(COUNTIF(BASE!$A:$A,PRODUTIVIDADE!FU$3)=0,"",SUMIFS(BASE!$O:$O,BASE!$A:$A,PRODUTIVIDADE!FU$3,BASE!$G:$G,PRODUTIVIDADE!$B30)))</f>
        <v>0</v>
      </c>
      <c r="FY30" s="32">
        <f t="shared" si="61"/>
        <v>0</v>
      </c>
      <c r="FZ30" s="32">
        <f t="shared" si="62"/>
        <v>0</v>
      </c>
      <c r="GA30" s="15">
        <f>IF($B30="","",IF(COUNTIF(BASE!$A:$A,PRODUTIVIDADE!GA$3)=0,"",SUMIFS(BASE!$M:$M,BASE!$A:$A,PRODUTIVIDADE!GA$3,BASE!$G:$G,PRODUTIVIDADE!$B30)))</f>
        <v>0</v>
      </c>
      <c r="GB30" s="15">
        <f>IF($B30="","",IF(COUNTIF(BASE!$A:$A,PRODUTIVIDADE!GA$3)=0,"",SUMIFS(BASE!$N:$N,BASE!$A:$A,PRODUTIVIDADE!GA$3,BASE!$G:$G,PRODUTIVIDADE!$B30)))</f>
        <v>0</v>
      </c>
      <c r="GC30" s="18">
        <f>IF($B30="","",IF(COUNTIF(BASE!$A:$A,PRODUTIVIDADE!GA$3)=0,"",SUMIFS(BASE!$P:$P,BASE!$A:$A,PRODUTIVIDADE!GA$3,BASE!$G:$G,PRODUTIVIDADE!$B30)))</f>
        <v>0</v>
      </c>
      <c r="GD30" s="18">
        <f>IF($B30="","",IF(COUNTIF(BASE!$A:$A,PRODUTIVIDADE!GA$3)=0,"",SUMIFS(BASE!$O:$O,BASE!$A:$A,PRODUTIVIDADE!GA$3,BASE!$G:$G,PRODUTIVIDADE!$B30)))</f>
        <v>0</v>
      </c>
      <c r="GE30" s="32">
        <f t="shared" si="63"/>
        <v>0</v>
      </c>
      <c r="GF30" s="32">
        <f t="shared" si="64"/>
        <v>0</v>
      </c>
      <c r="GG30" s="33">
        <f>IF($B30="","",IF(COUNTIF(BASE!$A:$A,PRODUTIVIDADE!GG$3)=0,"",SUMIFS(BASE!$M:$M,BASE!$A:$A,PRODUTIVIDADE!GG$3,BASE!$G:$G,PRODUTIVIDADE!$B30)))</f>
        <v>0</v>
      </c>
      <c r="GH30" s="33">
        <f>IF($B30="","",IF(COUNTIF(BASE!$A:$A,PRODUTIVIDADE!GG$3)=0,"",SUMIFS(BASE!$N:$N,BASE!$A:$A,PRODUTIVIDADE!GG$3,BASE!$G:$G,PRODUTIVIDADE!$B30)))</f>
        <v>0</v>
      </c>
      <c r="GI30" s="28">
        <f>IF($B30="","",IF(COUNTIF(BASE!$A:$A,PRODUTIVIDADE!GG$3)=0,"",SUMIFS(BASE!$P:$P,BASE!$A:$A,PRODUTIVIDADE!GG$3,BASE!$G:$G,PRODUTIVIDADE!$B30)))</f>
        <v>0</v>
      </c>
      <c r="GJ30" s="28">
        <f>IF($B30="","",IF(COUNTIF(BASE!$A:$A,PRODUTIVIDADE!GG$3)=0,"",SUMIFS(BASE!$O:$O,BASE!$A:$A,PRODUTIVIDADE!GG$3,BASE!$G:$G,PRODUTIVIDADE!$B30)))</f>
        <v>0</v>
      </c>
      <c r="GK30" s="32">
        <f t="shared" si="65"/>
        <v>0</v>
      </c>
      <c r="GL30" s="32">
        <f t="shared" si="66"/>
        <v>0</v>
      </c>
      <c r="GM30" s="15">
        <f>IF($B30="","",IF(COUNTIF(BASE!$A:$A,PRODUTIVIDADE!GM$3)=0,"",SUMIFS(BASE!$M:$M,BASE!$A:$A,PRODUTIVIDADE!GM$3,BASE!$G:$G,PRODUTIVIDADE!$B30)))</f>
        <v>0</v>
      </c>
      <c r="GN30" s="15">
        <f>IF($B30="","",IF(COUNTIF(BASE!$A:$A,PRODUTIVIDADE!GM$3)=0,"",SUMIFS(BASE!$N:$N,BASE!$A:$A,PRODUTIVIDADE!GM$3,BASE!$G:$G,PRODUTIVIDADE!$B30)))</f>
        <v>0</v>
      </c>
      <c r="GO30" s="18">
        <f>IF($B30="","",IF(COUNTIF(BASE!$A:$A,PRODUTIVIDADE!GM$3)=0,"",SUMIFS(BASE!$P:$P,BASE!$A:$A,PRODUTIVIDADE!GM$3,BASE!$G:$G,PRODUTIVIDADE!$B30)))</f>
        <v>0</v>
      </c>
      <c r="GP30" s="18">
        <f>IF($B30="","",IF(COUNTIF(BASE!$A:$A,PRODUTIVIDADE!GM$3)=0,"",SUMIFS(BASE!$O:$O,BASE!$A:$A,PRODUTIVIDADE!GM$3,BASE!$G:$G,PRODUTIVIDADE!$B30)))</f>
        <v>0</v>
      </c>
      <c r="GQ30" s="32">
        <f t="shared" si="67"/>
        <v>0</v>
      </c>
      <c r="GR30" s="32">
        <f t="shared" si="68"/>
        <v>0</v>
      </c>
    </row>
    <row r="31" spans="2:200" s="8" customFormat="1" x14ac:dyDescent="0.25">
      <c r="B31" s="50">
        <v>91169</v>
      </c>
      <c r="C31" s="16" t="str">
        <f>IF($B31="","",VLOOKUP($B31,EQUIPE!$B:$E,2,0))</f>
        <v>DARLIANE AURELIANO DA SILVA</v>
      </c>
      <c r="D31" s="16" t="str">
        <f>IF($B31="","",VLOOKUP($B31,EQUIPE!$B:$F,5,0))</f>
        <v>ULTRAGAZ FRONT</v>
      </c>
      <c r="E31" s="18">
        <f>IF($B31="","",VLOOKUP($B31,EQUIPE!$B:$E,3,0))</f>
        <v>0.26388888888888884</v>
      </c>
      <c r="F31" s="16" t="str">
        <f>IF($B31="","",VLOOKUP($B31,EQUIPE!$B:$E,4,0))</f>
        <v>ADRIANA VERCOSA BARROS CEZANHOQUE</v>
      </c>
      <c r="H31" s="22">
        <f t="shared" si="0"/>
        <v>1565</v>
      </c>
      <c r="I31" s="22">
        <f t="shared" si="0"/>
        <v>0</v>
      </c>
      <c r="J31" s="18">
        <f t="shared" si="3"/>
        <v>1.9130058572949949E-3</v>
      </c>
      <c r="K31" s="18">
        <f t="shared" si="4"/>
        <v>0</v>
      </c>
      <c r="L31" s="32">
        <f t="shared" si="5"/>
        <v>2.9938541666666669</v>
      </c>
      <c r="M31" s="32">
        <f t="shared" si="6"/>
        <v>0</v>
      </c>
      <c r="O31" s="15">
        <f>IF($B31="","",IF(COUNTIF(BASE!$A:$A,PRODUTIVIDADE!O$3)=0,"",SUMIFS(BASE!$M:$M,BASE!$A:$A,PRODUTIVIDADE!O$3,BASE!$G:$G,PRODUTIVIDADE!$B31)))</f>
        <v>66</v>
      </c>
      <c r="P31" s="15">
        <f>IF($B31="","",IF(COUNTIF(BASE!$A:$A,PRODUTIVIDADE!O$3)=0,"",SUMIFS(BASE!$N:$N,BASE!$A:$A,PRODUTIVIDADE!O$3,BASE!$G:$G,PRODUTIVIDADE!$B31)))</f>
        <v>0</v>
      </c>
      <c r="Q31" s="18">
        <f>IF($B31="","",IF(COUNTIF(BASE!$A:$A,PRODUTIVIDADE!O$3)=0,"",SUMIFS(BASE!$P:$P,BASE!$A:$A,PRODUTIVIDADE!O$3,BASE!$G:$G,PRODUTIVIDADE!$B31)))</f>
        <v>1.6203703703703703E-3</v>
      </c>
      <c r="R31" s="18">
        <f>IF($B31="","",IF(COUNTIF(BASE!$A:$A,PRODUTIVIDADE!O$3)=0,"",SUMIFS(BASE!$O:$O,BASE!$A:$A,PRODUTIVIDADE!O$3,BASE!$G:$G,PRODUTIVIDADE!$B31)))</f>
        <v>0</v>
      </c>
      <c r="S31" s="32">
        <f t="shared" si="7"/>
        <v>0.10694444444444444</v>
      </c>
      <c r="T31" s="32">
        <f t="shared" si="8"/>
        <v>0</v>
      </c>
      <c r="U31" s="33">
        <f>IF($B31="","",IF(COUNTIF(BASE!$A:$A,PRODUTIVIDADE!U$3)=0,"",SUMIFS(BASE!$M:$M,BASE!$A:$A,PRODUTIVIDADE!U$3,BASE!$G:$G,PRODUTIVIDADE!$B31)))</f>
        <v>0</v>
      </c>
      <c r="V31" s="33">
        <f>IF($B31="","",IF(COUNTIF(BASE!$A:$A,PRODUTIVIDADE!U$3)=0,"",SUMIFS(BASE!$N:$N,BASE!$A:$A,PRODUTIVIDADE!U$3,BASE!$G:$G,PRODUTIVIDADE!$B31)))</f>
        <v>0</v>
      </c>
      <c r="W31" s="28">
        <f>IF($B31="","",IF(COUNTIF(BASE!$A:$A,PRODUTIVIDADE!U$3)=0,"",SUMIFS(BASE!$P:$P,BASE!$A:$A,PRODUTIVIDADE!U$3,BASE!$G:$G,PRODUTIVIDADE!$B31)))</f>
        <v>0</v>
      </c>
      <c r="X31" s="28">
        <f>IF($B31="","",IF(COUNTIF(BASE!$A:$A,PRODUTIVIDADE!U$3)=0,"",SUMIFS(BASE!$O:$O,BASE!$A:$A,PRODUTIVIDADE!U$3,BASE!$G:$G,PRODUTIVIDADE!$B31)))</f>
        <v>0</v>
      </c>
      <c r="Y31" s="32">
        <f t="shared" si="9"/>
        <v>0</v>
      </c>
      <c r="Z31" s="32">
        <f t="shared" si="10"/>
        <v>0</v>
      </c>
      <c r="AA31" s="15">
        <f>IF($B31="","",IF(COUNTIF(BASE!$A:$A,PRODUTIVIDADE!AA$3)=0,"",SUMIFS(BASE!$M:$M,BASE!$A:$A,PRODUTIVIDADE!AA$3,BASE!$G:$G,PRODUTIVIDADE!$B31)))</f>
        <v>66</v>
      </c>
      <c r="AB31" s="15">
        <f>IF($B31="","",IF(COUNTIF(BASE!$A:$A,PRODUTIVIDADE!AA$3)=0,"",SUMIFS(BASE!$N:$N,BASE!$A:$A,PRODUTIVIDADE!AA$3,BASE!$G:$G,PRODUTIVIDADE!$B31)))</f>
        <v>0</v>
      </c>
      <c r="AC31" s="18">
        <f>IF($B31="","",IF(COUNTIF(BASE!$A:$A,PRODUTIVIDADE!AA$3)=0,"",SUMIFS(BASE!$P:$P,BASE!$A:$A,PRODUTIVIDADE!AA$3,BASE!$G:$G,PRODUTIVIDADE!$B31)))</f>
        <v>1.8402777777777777E-3</v>
      </c>
      <c r="AD31" s="18">
        <f>IF($B31="","",IF(COUNTIF(BASE!$A:$A,PRODUTIVIDADE!AA$3)=0,"",SUMIFS(BASE!$O:$O,BASE!$A:$A,PRODUTIVIDADE!AA$3,BASE!$G:$G,PRODUTIVIDADE!$B31)))</f>
        <v>0</v>
      </c>
      <c r="AE31" s="32">
        <f t="shared" si="11"/>
        <v>0.12145833333333333</v>
      </c>
      <c r="AF31" s="32">
        <f t="shared" si="12"/>
        <v>0</v>
      </c>
      <c r="AG31" s="33">
        <f>IF($B31="","",IF(COUNTIF(BASE!$A:$A,PRODUTIVIDADE!AG$3)=0,"",SUMIFS(BASE!$M:$M,BASE!$A:$A,PRODUTIVIDADE!AG$3,BASE!$G:$G,PRODUTIVIDADE!$B31)))</f>
        <v>74</v>
      </c>
      <c r="AH31" s="33">
        <f>IF($B31="","",IF(COUNTIF(BASE!$A:$A,PRODUTIVIDADE!AG$3)=0,"",SUMIFS(BASE!$N:$N,BASE!$A:$A,PRODUTIVIDADE!AG$3,BASE!$G:$G,PRODUTIVIDADE!$B31)))</f>
        <v>0</v>
      </c>
      <c r="AI31" s="28">
        <f>IF($B31="","",IF(COUNTIF(BASE!$A:$A,PRODUTIVIDADE!AG$3)=0,"",SUMIFS(BASE!$P:$P,BASE!$A:$A,PRODUTIVIDADE!AG$3,BASE!$G:$G,PRODUTIVIDADE!$B31)))</f>
        <v>1.5509259259259261E-3</v>
      </c>
      <c r="AJ31" s="28">
        <f>IF($B31="","",IF(COUNTIF(BASE!$A:$A,PRODUTIVIDADE!AG$3)=0,"",SUMIFS(BASE!$O:$O,BASE!$A:$A,PRODUTIVIDADE!AG$3,BASE!$G:$G,PRODUTIVIDADE!$B31)))</f>
        <v>0</v>
      </c>
      <c r="AK31" s="32">
        <f t="shared" si="13"/>
        <v>0.11476851851851853</v>
      </c>
      <c r="AL31" s="32">
        <f t="shared" si="14"/>
        <v>0</v>
      </c>
      <c r="AM31" s="15">
        <f>IF($B31="","",IF(COUNTIF(BASE!$A:$A,PRODUTIVIDADE!AM$3)=0,"",SUMIFS(BASE!$M:$M,BASE!$A:$A,PRODUTIVIDADE!AM$3,BASE!$G:$G,PRODUTIVIDADE!$B31)))</f>
        <v>51</v>
      </c>
      <c r="AN31" s="15">
        <f>IF($B31="","",IF(COUNTIF(BASE!$A:$A,PRODUTIVIDADE!AM$3)=0,"",SUMIFS(BASE!$N:$N,BASE!$A:$A,PRODUTIVIDADE!AM$3,BASE!$G:$G,PRODUTIVIDADE!$B31)))</f>
        <v>0</v>
      </c>
      <c r="AO31" s="18">
        <f>IF($B31="","",IF(COUNTIF(BASE!$A:$A,PRODUTIVIDADE!AM$3)=0,"",SUMIFS(BASE!$P:$P,BASE!$A:$A,PRODUTIVIDADE!AM$3,BASE!$G:$G,PRODUTIVIDADE!$B31)))</f>
        <v>2.1064814814814813E-3</v>
      </c>
      <c r="AP31" s="18">
        <f>IF($B31="","",IF(COUNTIF(BASE!$A:$A,PRODUTIVIDADE!AM$3)=0,"",SUMIFS(BASE!$O:$O,BASE!$A:$A,PRODUTIVIDADE!AM$3,BASE!$G:$G,PRODUTIVIDADE!$B31)))</f>
        <v>0</v>
      </c>
      <c r="AQ31" s="32">
        <f t="shared" si="15"/>
        <v>0.10743055555555554</v>
      </c>
      <c r="AR31" s="32">
        <f t="shared" si="16"/>
        <v>0</v>
      </c>
      <c r="AS31" s="33">
        <f>IF($B31="","",IF(COUNTIF(BASE!$A:$A,PRODUTIVIDADE!AS$3)=0,"",SUMIFS(BASE!$M:$M,BASE!$A:$A,PRODUTIVIDADE!AS$3,BASE!$G:$G,PRODUTIVIDADE!$B31)))</f>
        <v>47</v>
      </c>
      <c r="AT31" s="33">
        <f>IF($B31="","",IF(COUNTIF(BASE!$A:$A,PRODUTIVIDADE!AS$3)=0,"",SUMIFS(BASE!$N:$N,BASE!$A:$A,PRODUTIVIDADE!AS$3,BASE!$G:$G,PRODUTIVIDADE!$B31)))</f>
        <v>0</v>
      </c>
      <c r="AU31" s="28">
        <f>IF($B31="","",IF(COUNTIF(BASE!$A:$A,PRODUTIVIDADE!AS$3)=0,"",SUMIFS(BASE!$P:$P,BASE!$A:$A,PRODUTIVIDADE!AS$3,BASE!$G:$G,PRODUTIVIDADE!$B31)))</f>
        <v>2.5000000000000001E-3</v>
      </c>
      <c r="AV31" s="28">
        <f>IF($B31="","",IF(COUNTIF(BASE!$A:$A,PRODUTIVIDADE!AS$3)=0,"",SUMIFS(BASE!$O:$O,BASE!$A:$A,PRODUTIVIDADE!AS$3,BASE!$G:$G,PRODUTIVIDADE!$B31)))</f>
        <v>0</v>
      </c>
      <c r="AW31" s="32">
        <f t="shared" si="17"/>
        <v>0.11750000000000001</v>
      </c>
      <c r="AX31" s="32">
        <f t="shared" si="18"/>
        <v>0</v>
      </c>
      <c r="AY31" s="15">
        <f>IF($B31="","",IF(COUNTIF(BASE!$A:$A,PRODUTIVIDADE!AY$3)=0,"",SUMIFS(BASE!$M:$M,BASE!$A:$A,PRODUTIVIDADE!AY$3,BASE!$G:$G,PRODUTIVIDADE!$B31)))</f>
        <v>92</v>
      </c>
      <c r="AZ31" s="15">
        <f>IF($B31="","",IF(COUNTIF(BASE!$A:$A,PRODUTIVIDADE!AY$3)=0,"",SUMIFS(BASE!$N:$N,BASE!$A:$A,PRODUTIVIDADE!AY$3,BASE!$G:$G,PRODUTIVIDADE!$B31)))</f>
        <v>0</v>
      </c>
      <c r="BA31" s="18">
        <f>IF($B31="","",IF(COUNTIF(BASE!$A:$A,PRODUTIVIDADE!AY$3)=0,"",SUMIFS(BASE!$P:$P,BASE!$A:$A,PRODUTIVIDADE!AY$3,BASE!$G:$G,PRODUTIVIDADE!$B31)))</f>
        <v>1.8402777777777777E-3</v>
      </c>
      <c r="BB31" s="18">
        <f>IF($B31="","",IF(COUNTIF(BASE!$A:$A,PRODUTIVIDADE!AY$3)=0,"",SUMIFS(BASE!$O:$O,BASE!$A:$A,PRODUTIVIDADE!AY$3,BASE!$G:$G,PRODUTIVIDADE!$B31)))</f>
        <v>0</v>
      </c>
      <c r="BC31" s="32">
        <f t="shared" si="19"/>
        <v>0.16930555555555554</v>
      </c>
      <c r="BD31" s="32">
        <f t="shared" si="20"/>
        <v>0</v>
      </c>
      <c r="BE31" s="33">
        <f>IF($B31="","",IF(COUNTIF(BASE!$A:$A,PRODUTIVIDADE!BE$3)=0,"",SUMIFS(BASE!$M:$M,BASE!$A:$A,PRODUTIVIDADE!BE$3,BASE!$G:$G,PRODUTIVIDADE!$B31)))</f>
        <v>68</v>
      </c>
      <c r="BF31" s="33">
        <f>IF($B31="","",IF(COUNTIF(BASE!$A:$A,PRODUTIVIDADE!BE$3)=0,"",SUMIFS(BASE!$N:$N,BASE!$A:$A,PRODUTIVIDADE!BE$3,BASE!$G:$G,PRODUTIVIDADE!$B31)))</f>
        <v>0</v>
      </c>
      <c r="BG31" s="28">
        <f>IF($B31="","",IF(COUNTIF(BASE!$A:$A,PRODUTIVIDADE!BE$3)=0,"",SUMIFS(BASE!$P:$P,BASE!$A:$A,PRODUTIVIDADE!BE$3,BASE!$G:$G,PRODUTIVIDADE!$B31)))</f>
        <v>1.8865740740740742E-3</v>
      </c>
      <c r="BH31" s="28">
        <f>IF($B31="","",IF(COUNTIF(BASE!$A:$A,PRODUTIVIDADE!BE$3)=0,"",SUMIFS(BASE!$O:$O,BASE!$A:$A,PRODUTIVIDADE!BE$3,BASE!$G:$G,PRODUTIVIDADE!$B31)))</f>
        <v>0</v>
      </c>
      <c r="BI31" s="32">
        <f t="shared" si="21"/>
        <v>0.12828703703703703</v>
      </c>
      <c r="BJ31" s="32">
        <f t="shared" si="22"/>
        <v>0</v>
      </c>
      <c r="BK31" s="15">
        <f>IF($B31="","",IF(COUNTIF(BASE!$A:$A,PRODUTIVIDADE!BK$3)=0,"",SUMIFS(BASE!$M:$M,BASE!$A:$A,PRODUTIVIDADE!BK$3,BASE!$G:$G,PRODUTIVIDADE!$B31)))</f>
        <v>0</v>
      </c>
      <c r="BL31" s="15">
        <f>IF($B31="","",IF(COUNTIF(BASE!$A:$A,PRODUTIVIDADE!BK$3)=0,"",SUMIFS(BASE!$N:$N,BASE!$A:$A,PRODUTIVIDADE!BK$3,BASE!$G:$G,PRODUTIVIDADE!$B31)))</f>
        <v>0</v>
      </c>
      <c r="BM31" s="18">
        <f>IF($B31="","",IF(COUNTIF(BASE!$A:$A,PRODUTIVIDADE!BK$3)=0,"",SUMIFS(BASE!$P:$P,BASE!$A:$A,PRODUTIVIDADE!BK$3,BASE!$G:$G,PRODUTIVIDADE!$B31)))</f>
        <v>0</v>
      </c>
      <c r="BN31" s="18">
        <f>IF($B31="","",IF(COUNTIF(BASE!$A:$A,PRODUTIVIDADE!BK$3)=0,"",SUMIFS(BASE!$O:$O,BASE!$A:$A,PRODUTIVIDADE!BK$3,BASE!$G:$G,PRODUTIVIDADE!$B31)))</f>
        <v>0</v>
      </c>
      <c r="BO31" s="32">
        <f t="shared" si="23"/>
        <v>0</v>
      </c>
      <c r="BP31" s="32">
        <f t="shared" si="24"/>
        <v>0</v>
      </c>
      <c r="BQ31" s="33">
        <f>IF($B31="","",IF(COUNTIF(BASE!$A:$A,PRODUTIVIDADE!BQ$3)=0,"",SUMIFS(BASE!$M:$M,BASE!$A:$A,PRODUTIVIDADE!BQ$3,BASE!$G:$G,PRODUTIVIDADE!$B31)))</f>
        <v>42</v>
      </c>
      <c r="BR31" s="33">
        <f>IF($B31="","",IF(COUNTIF(BASE!$A:$A,PRODUTIVIDADE!BQ$3)=0,"",SUMIFS(BASE!$N:$N,BASE!$A:$A,PRODUTIVIDADE!BQ$3,BASE!$G:$G,PRODUTIVIDADE!$B31)))</f>
        <v>0</v>
      </c>
      <c r="BS31" s="28">
        <f>IF($B31="","",IF(COUNTIF(BASE!$A:$A,PRODUTIVIDADE!BQ$3)=0,"",SUMIFS(BASE!$P:$P,BASE!$A:$A,PRODUTIVIDADE!BQ$3,BASE!$G:$G,PRODUTIVIDADE!$B31)))</f>
        <v>2.0023148148148148E-3</v>
      </c>
      <c r="BT31" s="28">
        <f>IF($B31="","",IF(COUNTIF(BASE!$A:$A,PRODUTIVIDADE!BQ$3)=0,"",SUMIFS(BASE!$O:$O,BASE!$A:$A,PRODUTIVIDADE!BQ$3,BASE!$G:$G,PRODUTIVIDADE!$B31)))</f>
        <v>0</v>
      </c>
      <c r="BU31" s="32">
        <f t="shared" si="25"/>
        <v>8.4097222222222226E-2</v>
      </c>
      <c r="BV31" s="32">
        <f t="shared" si="26"/>
        <v>0</v>
      </c>
      <c r="BW31" s="15">
        <f>IF($B31="","",IF(COUNTIF(BASE!$A:$A,PRODUTIVIDADE!BW$3)=0,"",SUMIFS(BASE!$M:$M,BASE!$A:$A,PRODUTIVIDADE!BW$3,BASE!$G:$G,PRODUTIVIDADE!$B31)))</f>
        <v>48</v>
      </c>
      <c r="BX31" s="15">
        <f>IF($B31="","",IF(COUNTIF(BASE!$A:$A,PRODUTIVIDADE!BW$3)=0,"",SUMIFS(BASE!$N:$N,BASE!$A:$A,PRODUTIVIDADE!BW$3,BASE!$G:$G,PRODUTIVIDADE!$B31)))</f>
        <v>0</v>
      </c>
      <c r="BY31" s="18">
        <f>IF($B31="","",IF(COUNTIF(BASE!$A:$A,PRODUTIVIDADE!BW$3)=0,"",SUMIFS(BASE!$P:$P,BASE!$A:$A,PRODUTIVIDADE!BW$3,BASE!$G:$G,PRODUTIVIDADE!$B31)))</f>
        <v>1.689814814814815E-3</v>
      </c>
      <c r="BZ31" s="18">
        <f>IF($B31="","",IF(COUNTIF(BASE!$A:$A,PRODUTIVIDADE!BW$3)=0,"",SUMIFS(BASE!$O:$O,BASE!$A:$A,PRODUTIVIDADE!BW$3,BASE!$G:$G,PRODUTIVIDADE!$B31)))</f>
        <v>0</v>
      </c>
      <c r="CA31" s="32">
        <f t="shared" si="27"/>
        <v>8.111111111111112E-2</v>
      </c>
      <c r="CB31" s="32">
        <f t="shared" si="28"/>
        <v>0</v>
      </c>
      <c r="CC31" s="33">
        <f>IF($B31="","",IF(COUNTIF(BASE!$A:$A,PRODUTIVIDADE!CC$3)=0,"",SUMIFS(BASE!$M:$M,BASE!$A:$A,PRODUTIVIDADE!CC$3,BASE!$G:$G,PRODUTIVIDADE!$B31)))</f>
        <v>51</v>
      </c>
      <c r="CD31" s="33">
        <f>IF($B31="","",IF(COUNTIF(BASE!$A:$A,PRODUTIVIDADE!CC$3)=0,"",SUMIFS(BASE!$N:$N,BASE!$A:$A,PRODUTIVIDADE!CC$3,BASE!$G:$G,PRODUTIVIDADE!$B31)))</f>
        <v>0</v>
      </c>
      <c r="CE31" s="28">
        <f>IF($B31="","",IF(COUNTIF(BASE!$A:$A,PRODUTIVIDADE!CC$3)=0,"",SUMIFS(BASE!$P:$P,BASE!$A:$A,PRODUTIVIDADE!CC$3,BASE!$G:$G,PRODUTIVIDADE!$B31)))</f>
        <v>2.2337962962962967E-3</v>
      </c>
      <c r="CF31" s="28">
        <f>IF($B31="","",IF(COUNTIF(BASE!$A:$A,PRODUTIVIDADE!CC$3)=0,"",SUMIFS(BASE!$O:$O,BASE!$A:$A,PRODUTIVIDADE!CC$3,BASE!$G:$G,PRODUTIVIDADE!$B31)))</f>
        <v>0</v>
      </c>
      <c r="CG31" s="32">
        <f t="shared" si="29"/>
        <v>0.11392361111111113</v>
      </c>
      <c r="CH31" s="32">
        <f t="shared" si="30"/>
        <v>0</v>
      </c>
      <c r="CI31" s="15">
        <f>IF($B31="","",IF(COUNTIF(BASE!$A:$A,PRODUTIVIDADE!CI$3)=0,"",SUMIFS(BASE!$M:$M,BASE!$A:$A,PRODUTIVIDADE!CI$3,BASE!$G:$G,PRODUTIVIDADE!$B31)))</f>
        <v>49</v>
      </c>
      <c r="CJ31" s="15">
        <f>IF($B31="","",IF(COUNTIF(BASE!$A:$A,PRODUTIVIDADE!CI$3)=0,"",SUMIFS(BASE!$N:$N,BASE!$A:$A,PRODUTIVIDADE!CI$3,BASE!$G:$G,PRODUTIVIDADE!$B31)))</f>
        <v>0</v>
      </c>
      <c r="CK31" s="18">
        <f>IF($B31="","",IF(COUNTIF(BASE!$A:$A,PRODUTIVIDADE!CI$3)=0,"",SUMIFS(BASE!$P:$P,BASE!$A:$A,PRODUTIVIDADE!CI$3,BASE!$G:$G,PRODUTIVIDADE!$B31)))</f>
        <v>2.7546296296296294E-3</v>
      </c>
      <c r="CL31" s="18">
        <f>IF($B31="","",IF(COUNTIF(BASE!$A:$A,PRODUTIVIDADE!CI$3)=0,"",SUMIFS(BASE!$O:$O,BASE!$A:$A,PRODUTIVIDADE!CI$3,BASE!$G:$G,PRODUTIVIDADE!$B31)))</f>
        <v>0</v>
      </c>
      <c r="CM31" s="32">
        <f t="shared" si="31"/>
        <v>0.13497685185185185</v>
      </c>
      <c r="CN31" s="32">
        <f t="shared" si="32"/>
        <v>0</v>
      </c>
      <c r="CO31" s="33">
        <f>IF($B31="","",IF(COUNTIF(BASE!$A:$A,PRODUTIVIDADE!CO$3)=0,"",SUMIFS(BASE!$M:$M,BASE!$A:$A,PRODUTIVIDADE!CO$3,BASE!$G:$G,PRODUTIVIDADE!$B31)))</f>
        <v>92</v>
      </c>
      <c r="CP31" s="33">
        <f>IF($B31="","",IF(COUNTIF(BASE!$A:$A,PRODUTIVIDADE!CO$3)=0,"",SUMIFS(BASE!$N:$N,BASE!$A:$A,PRODUTIVIDADE!CO$3,BASE!$G:$G,PRODUTIVIDADE!$B31)))</f>
        <v>0</v>
      </c>
      <c r="CQ31" s="28">
        <f>IF($B31="","",IF(COUNTIF(BASE!$A:$A,PRODUTIVIDADE!CO$3)=0,"",SUMIFS(BASE!$P:$P,BASE!$A:$A,PRODUTIVIDADE!CO$3,BASE!$G:$G,PRODUTIVIDADE!$B31)))</f>
        <v>1.9328703703703704E-3</v>
      </c>
      <c r="CR31" s="28">
        <f>IF($B31="","",IF(COUNTIF(BASE!$A:$A,PRODUTIVIDADE!CO$3)=0,"",SUMIFS(BASE!$O:$O,BASE!$A:$A,PRODUTIVIDADE!CO$3,BASE!$G:$G,PRODUTIVIDADE!$B31)))</f>
        <v>0</v>
      </c>
      <c r="CS31" s="32">
        <f t="shared" si="33"/>
        <v>0.17782407407407408</v>
      </c>
      <c r="CT31" s="32">
        <f t="shared" si="34"/>
        <v>0</v>
      </c>
      <c r="CU31" s="15">
        <f>IF($B31="","",IF(COUNTIF(BASE!$A:$A,PRODUTIVIDADE!CU$3)=0,"",SUMIFS(BASE!$M:$M,BASE!$A:$A,PRODUTIVIDADE!CU$3,BASE!$G:$G,PRODUTIVIDADE!$B31)))</f>
        <v>56</v>
      </c>
      <c r="CV31" s="15">
        <f>IF($B31="","",IF(COUNTIF(BASE!$A:$A,PRODUTIVIDADE!CU$3)=0,"",SUMIFS(BASE!$N:$N,BASE!$A:$A,PRODUTIVIDADE!CU$3,BASE!$G:$G,PRODUTIVIDADE!$B31)))</f>
        <v>0</v>
      </c>
      <c r="CW31" s="18">
        <f>IF($B31="","",IF(COUNTIF(BASE!$A:$A,PRODUTIVIDADE!CU$3)=0,"",SUMIFS(BASE!$P:$P,BASE!$A:$A,PRODUTIVIDADE!CU$3,BASE!$G:$G,PRODUTIVIDADE!$B31)))</f>
        <v>1.9097222222222222E-3</v>
      </c>
      <c r="CX31" s="18">
        <f>IF($B31="","",IF(COUNTIF(BASE!$A:$A,PRODUTIVIDADE!CU$3)=0,"",SUMIFS(BASE!$O:$O,BASE!$A:$A,PRODUTIVIDADE!CU$3,BASE!$G:$G,PRODUTIVIDADE!$B31)))</f>
        <v>0</v>
      </c>
      <c r="CY31" s="32">
        <f t="shared" si="35"/>
        <v>0.10694444444444444</v>
      </c>
      <c r="CZ31" s="32">
        <f t="shared" si="36"/>
        <v>0</v>
      </c>
      <c r="DA31" s="33">
        <f>IF($B31="","",IF(COUNTIF(BASE!$A:$A,PRODUTIVIDADE!DA$3)=0,"",SUMIFS(BASE!$M:$M,BASE!$A:$A,PRODUTIVIDADE!DA$3,BASE!$G:$G,PRODUTIVIDADE!$B31)))</f>
        <v>0</v>
      </c>
      <c r="DB31" s="33">
        <f>IF($B31="","",IF(COUNTIF(BASE!$A:$A,PRODUTIVIDADE!DA$3)=0,"",SUMIFS(BASE!$N:$N,BASE!$A:$A,PRODUTIVIDADE!DA$3,BASE!$G:$G,PRODUTIVIDADE!$B31)))</f>
        <v>0</v>
      </c>
      <c r="DC31" s="28">
        <f>IF($B31="","",IF(COUNTIF(BASE!$A:$A,PRODUTIVIDADE!DA$3)=0,"",SUMIFS(BASE!$P:$P,BASE!$A:$A,PRODUTIVIDADE!DA$3,BASE!$G:$G,PRODUTIVIDADE!$B31)))</f>
        <v>0</v>
      </c>
      <c r="DD31" s="28">
        <f>IF($B31="","",IF(COUNTIF(BASE!$A:$A,PRODUTIVIDADE!DA$3)=0,"",SUMIFS(BASE!$O:$O,BASE!$A:$A,PRODUTIVIDADE!DA$3,BASE!$G:$G,PRODUTIVIDADE!$B31)))</f>
        <v>0</v>
      </c>
      <c r="DE31" s="32">
        <f t="shared" si="37"/>
        <v>0</v>
      </c>
      <c r="DF31" s="32">
        <f t="shared" si="38"/>
        <v>0</v>
      </c>
      <c r="DG31" s="15">
        <f>IF($B31="","",IF(COUNTIF(BASE!$A:$A,PRODUTIVIDADE!DG$3)=0,"",SUMIFS(BASE!$M:$M,BASE!$A:$A,PRODUTIVIDADE!DG$3,BASE!$G:$G,PRODUTIVIDADE!$B31)))</f>
        <v>61</v>
      </c>
      <c r="DH31" s="15">
        <f>IF($B31="","",IF(COUNTIF(BASE!$A:$A,PRODUTIVIDADE!DG$3)=0,"",SUMIFS(BASE!$N:$N,BASE!$A:$A,PRODUTIVIDADE!DG$3,BASE!$G:$G,PRODUTIVIDADE!$B31)))</f>
        <v>0</v>
      </c>
      <c r="DI31" s="18">
        <f>IF($B31="","",IF(COUNTIF(BASE!$A:$A,PRODUTIVIDADE!DG$3)=0,"",SUMIFS(BASE!$P:$P,BASE!$A:$A,PRODUTIVIDADE!DG$3,BASE!$G:$G,PRODUTIVIDADE!$B31)))</f>
        <v>2.0949074074074073E-3</v>
      </c>
      <c r="DJ31" s="18">
        <f>IF($B31="","",IF(COUNTIF(BASE!$A:$A,PRODUTIVIDADE!DG$3)=0,"",SUMIFS(BASE!$O:$O,BASE!$A:$A,PRODUTIVIDADE!DG$3,BASE!$G:$G,PRODUTIVIDADE!$B31)))</f>
        <v>0</v>
      </c>
      <c r="DK31" s="32">
        <f t="shared" si="39"/>
        <v>0.12778935185185183</v>
      </c>
      <c r="DL31" s="32">
        <f t="shared" si="40"/>
        <v>0</v>
      </c>
      <c r="DM31" s="33">
        <f>IF($B31="","",IF(COUNTIF(BASE!$A:$A,PRODUTIVIDADE!DM$3)=0,"",SUMIFS(BASE!$M:$M,BASE!$A:$A,PRODUTIVIDADE!DM$3,BASE!$G:$G,PRODUTIVIDADE!$B31)))</f>
        <v>75</v>
      </c>
      <c r="DN31" s="33">
        <f>IF($B31="","",IF(COUNTIF(BASE!$A:$A,PRODUTIVIDADE!DM$3)=0,"",SUMIFS(BASE!$N:$N,BASE!$A:$A,PRODUTIVIDADE!DM$3,BASE!$G:$G,PRODUTIVIDADE!$B31)))</f>
        <v>0</v>
      </c>
      <c r="DO31" s="28">
        <f>IF($B31="","",IF(COUNTIF(BASE!$A:$A,PRODUTIVIDADE!DM$3)=0,"",SUMIFS(BASE!$P:$P,BASE!$A:$A,PRODUTIVIDADE!DM$3,BASE!$G:$G,PRODUTIVIDADE!$B31)))</f>
        <v>1.9097222222222222E-3</v>
      </c>
      <c r="DP31" s="28">
        <f>IF($B31="","",IF(COUNTIF(BASE!$A:$A,PRODUTIVIDADE!DM$3)=0,"",SUMIFS(BASE!$O:$O,BASE!$A:$A,PRODUTIVIDADE!DM$3,BASE!$G:$G,PRODUTIVIDADE!$B31)))</f>
        <v>0</v>
      </c>
      <c r="DQ31" s="32">
        <f t="shared" si="41"/>
        <v>0.14322916666666666</v>
      </c>
      <c r="DR31" s="32">
        <f t="shared" si="42"/>
        <v>0</v>
      </c>
      <c r="DS31" s="15">
        <f>IF($B31="","",IF(COUNTIF(BASE!$A:$A,PRODUTIVIDADE!DS$3)=0,"",SUMIFS(BASE!$M:$M,BASE!$A:$A,PRODUTIVIDADE!DS$3,BASE!$G:$G,PRODUTIVIDADE!$B31)))</f>
        <v>55</v>
      </c>
      <c r="DT31" s="15">
        <f>IF($B31="","",IF(COUNTIF(BASE!$A:$A,PRODUTIVIDADE!DS$3)=0,"",SUMIFS(BASE!$N:$N,BASE!$A:$A,PRODUTIVIDADE!DS$3,BASE!$G:$G,PRODUTIVIDADE!$B31)))</f>
        <v>0</v>
      </c>
      <c r="DU31" s="18">
        <f>IF($B31="","",IF(COUNTIF(BASE!$A:$A,PRODUTIVIDADE!DS$3)=0,"",SUMIFS(BASE!$P:$P,BASE!$A:$A,PRODUTIVIDADE!DS$3,BASE!$G:$G,PRODUTIVIDADE!$B31)))</f>
        <v>2.1874999999999998E-3</v>
      </c>
      <c r="DV31" s="18">
        <f>IF($B31="","",IF(COUNTIF(BASE!$A:$A,PRODUTIVIDADE!DS$3)=0,"",SUMIFS(BASE!$O:$O,BASE!$A:$A,PRODUTIVIDADE!DS$3,BASE!$G:$G,PRODUTIVIDADE!$B31)))</f>
        <v>0</v>
      </c>
      <c r="DW31" s="32">
        <f t="shared" si="43"/>
        <v>0.12031249999999999</v>
      </c>
      <c r="DX31" s="32">
        <f t="shared" si="44"/>
        <v>0</v>
      </c>
      <c r="DY31" s="33">
        <f>IF($B31="","",IF(COUNTIF(BASE!$A:$A,PRODUTIVIDADE!DY$3)=0,"",SUMIFS(BASE!$M:$M,BASE!$A:$A,PRODUTIVIDADE!DY$3,BASE!$G:$G,PRODUTIVIDADE!$B31)))</f>
        <v>55</v>
      </c>
      <c r="DZ31" s="33">
        <f>IF($B31="","",IF(COUNTIF(BASE!$A:$A,PRODUTIVIDADE!DY$3)=0,"",SUMIFS(BASE!$N:$N,BASE!$A:$A,PRODUTIVIDADE!DY$3,BASE!$G:$G,PRODUTIVIDADE!$B31)))</f>
        <v>0</v>
      </c>
      <c r="EA31" s="28">
        <f>IF($B31="","",IF(COUNTIF(BASE!$A:$A,PRODUTIVIDADE!DY$3)=0,"",SUMIFS(BASE!$P:$P,BASE!$A:$A,PRODUTIVIDADE!DY$3,BASE!$G:$G,PRODUTIVIDADE!$B31)))</f>
        <v>1.9328703703703704E-3</v>
      </c>
      <c r="EB31" s="28">
        <f>IF($B31="","",IF(COUNTIF(BASE!$A:$A,PRODUTIVIDADE!DY$3)=0,"",SUMIFS(BASE!$O:$O,BASE!$A:$A,PRODUTIVIDADE!DY$3,BASE!$G:$G,PRODUTIVIDADE!$B31)))</f>
        <v>0</v>
      </c>
      <c r="EC31" s="32">
        <f t="shared" si="45"/>
        <v>0.10630787037037037</v>
      </c>
      <c r="ED31" s="32">
        <f t="shared" si="46"/>
        <v>0</v>
      </c>
      <c r="EE31" s="15">
        <f>IF($B31="","",IF(COUNTIF(BASE!$A:$A,PRODUTIVIDADE!EE$3)=0,"",SUMIFS(BASE!$M:$M,BASE!$A:$A,PRODUTIVIDADE!EE$3,BASE!$G:$G,PRODUTIVIDADE!$B31)))</f>
        <v>0</v>
      </c>
      <c r="EF31" s="15">
        <f>IF($B31="","",IF(COUNTIF(BASE!$A:$A,PRODUTIVIDADE!EE$3)=0,"",SUMIFS(BASE!$N:$N,BASE!$A:$A,PRODUTIVIDADE!EE$3,BASE!$G:$G,PRODUTIVIDADE!$B31)))</f>
        <v>0</v>
      </c>
      <c r="EG31" s="18">
        <f>IF($B31="","",IF(COUNTIF(BASE!$A:$A,PRODUTIVIDADE!EE$3)=0,"",SUMIFS(BASE!$P:$P,BASE!$A:$A,PRODUTIVIDADE!EE$3,BASE!$G:$G,PRODUTIVIDADE!$B31)))</f>
        <v>0</v>
      </c>
      <c r="EH31" s="18">
        <f>IF($B31="","",IF(COUNTIF(BASE!$A:$A,PRODUTIVIDADE!EE$3)=0,"",SUMIFS(BASE!$O:$O,BASE!$A:$A,PRODUTIVIDADE!EE$3,BASE!$G:$G,PRODUTIVIDADE!$B31)))</f>
        <v>0</v>
      </c>
      <c r="EI31" s="32">
        <f t="shared" si="47"/>
        <v>0</v>
      </c>
      <c r="EJ31" s="32">
        <f t="shared" si="48"/>
        <v>0</v>
      </c>
      <c r="EK31" s="33">
        <f>IF($B31="","",IF(COUNTIF(BASE!$A:$A,PRODUTIVIDADE!EK$3)=0,"",SUMIFS(BASE!$M:$M,BASE!$A:$A,PRODUTIVIDADE!EK$3,BASE!$G:$G,PRODUTIVIDADE!$B31)))</f>
        <v>68</v>
      </c>
      <c r="EL31" s="33">
        <f>IF($B31="","",IF(COUNTIF(BASE!$A:$A,PRODUTIVIDADE!EK$3)=0,"",SUMIFS(BASE!$N:$N,BASE!$A:$A,PRODUTIVIDADE!EK$3,BASE!$G:$G,PRODUTIVIDADE!$B31)))</f>
        <v>0</v>
      </c>
      <c r="EM31" s="28">
        <f>IF($B31="","",IF(COUNTIF(BASE!$A:$A,PRODUTIVIDADE!EK$3)=0,"",SUMIFS(BASE!$P:$P,BASE!$A:$A,PRODUTIVIDADE!EK$3,BASE!$G:$G,PRODUTIVIDADE!$B31)))</f>
        <v>1.9444444444444442E-3</v>
      </c>
      <c r="EN31" s="28">
        <f>IF($B31="","",IF(COUNTIF(BASE!$A:$A,PRODUTIVIDADE!EK$3)=0,"",SUMIFS(BASE!$O:$O,BASE!$A:$A,PRODUTIVIDADE!EK$3,BASE!$G:$G,PRODUTIVIDADE!$B31)))</f>
        <v>0</v>
      </c>
      <c r="EO31" s="32">
        <f t="shared" si="49"/>
        <v>0.13222222222222221</v>
      </c>
      <c r="EP31" s="32">
        <f t="shared" si="50"/>
        <v>0</v>
      </c>
      <c r="EQ31" s="15">
        <f>IF($B31="","",IF(COUNTIF(BASE!$A:$A,PRODUTIVIDADE!EQ$3)=0,"",SUMIFS(BASE!$M:$M,BASE!$A:$A,PRODUTIVIDADE!EQ$3,BASE!$G:$G,PRODUTIVIDADE!$B31)))</f>
        <v>59</v>
      </c>
      <c r="ER31" s="15">
        <f>IF($B31="","",IF(COUNTIF(BASE!$A:$A,PRODUTIVIDADE!EQ$3)=0,"",SUMIFS(BASE!$N:$N,BASE!$A:$A,PRODUTIVIDADE!EQ$3,BASE!$G:$G,PRODUTIVIDADE!$B31)))</f>
        <v>0</v>
      </c>
      <c r="ES31" s="18">
        <f>IF($B31="","",IF(COUNTIF(BASE!$A:$A,PRODUTIVIDADE!EQ$3)=0,"",SUMIFS(BASE!$P:$P,BASE!$A:$A,PRODUTIVIDADE!EQ$3,BASE!$G:$G,PRODUTIVIDADE!$B31)))</f>
        <v>2.0949074074074073E-3</v>
      </c>
      <c r="ET31" s="18">
        <f>IF($B31="","",IF(COUNTIF(BASE!$A:$A,PRODUTIVIDADE!EQ$3)=0,"",SUMIFS(BASE!$O:$O,BASE!$A:$A,PRODUTIVIDADE!EQ$3,BASE!$G:$G,PRODUTIVIDADE!$B31)))</f>
        <v>0</v>
      </c>
      <c r="EU31" s="32">
        <f t="shared" si="51"/>
        <v>0.12359953703703704</v>
      </c>
      <c r="EV31" s="32">
        <f t="shared" si="52"/>
        <v>0</v>
      </c>
      <c r="EW31" s="33">
        <f>IF($B31="","",IF(COUNTIF(BASE!$A:$A,PRODUTIVIDADE!EW$3)=0,"",SUMIFS(BASE!$M:$M,BASE!$A:$A,PRODUTIVIDADE!EW$3,BASE!$G:$G,PRODUTIVIDADE!$B31)))</f>
        <v>56</v>
      </c>
      <c r="EX31" s="33">
        <f>IF($B31="","",IF(COUNTIF(BASE!$A:$A,PRODUTIVIDADE!EW$3)=0,"",SUMIFS(BASE!$N:$N,BASE!$A:$A,PRODUTIVIDADE!EW$3,BASE!$G:$G,PRODUTIVIDADE!$B31)))</f>
        <v>0</v>
      </c>
      <c r="EY31" s="28">
        <f>IF($B31="","",IF(COUNTIF(BASE!$A:$A,PRODUTIVIDADE!EW$3)=0,"",SUMIFS(BASE!$P:$P,BASE!$A:$A,PRODUTIVIDADE!EW$3,BASE!$G:$G,PRODUTIVIDADE!$B31)))</f>
        <v>2.0949074074074073E-3</v>
      </c>
      <c r="EZ31" s="28">
        <f>IF($B31="","",IF(COUNTIF(BASE!$A:$A,PRODUTIVIDADE!EW$3)=0,"",SUMIFS(BASE!$O:$O,BASE!$A:$A,PRODUTIVIDADE!EW$3,BASE!$G:$G,PRODUTIVIDADE!$B31)))</f>
        <v>0</v>
      </c>
      <c r="FA31" s="32">
        <f t="shared" si="53"/>
        <v>0.11731481481481482</v>
      </c>
      <c r="FB31" s="32">
        <f t="shared" si="54"/>
        <v>0</v>
      </c>
      <c r="FC31" s="15">
        <f>IF($B31="","",IF(COUNTIF(BASE!$A:$A,PRODUTIVIDADE!FC$3)=0,"",SUMIFS(BASE!$M:$M,BASE!$A:$A,PRODUTIVIDADE!FC$3,BASE!$G:$G,PRODUTIVIDADE!$B31)))</f>
        <v>67</v>
      </c>
      <c r="FD31" s="15">
        <f>IF($B31="","",IF(COUNTIF(BASE!$A:$A,PRODUTIVIDADE!FC$3)=0,"",SUMIFS(BASE!$N:$N,BASE!$A:$A,PRODUTIVIDADE!FC$3,BASE!$G:$G,PRODUTIVIDADE!$B31)))</f>
        <v>0</v>
      </c>
      <c r="FE31" s="18">
        <f>IF($B31="","",IF(COUNTIF(BASE!$A:$A,PRODUTIVIDADE!FC$3)=0,"",SUMIFS(BASE!$P:$P,BASE!$A:$A,PRODUTIVIDADE!FC$3,BASE!$G:$G,PRODUTIVIDADE!$B31)))</f>
        <v>1.8518518518518517E-3</v>
      </c>
      <c r="FF31" s="18">
        <f>IF($B31="","",IF(COUNTIF(BASE!$A:$A,PRODUTIVIDADE!FC$3)=0,"",SUMIFS(BASE!$O:$O,BASE!$A:$A,PRODUTIVIDADE!FC$3,BASE!$G:$G,PRODUTIVIDADE!$B31)))</f>
        <v>0</v>
      </c>
      <c r="FG31" s="32">
        <f t="shared" si="55"/>
        <v>0.12407407407407406</v>
      </c>
      <c r="FH31" s="32">
        <f t="shared" si="56"/>
        <v>0</v>
      </c>
      <c r="FI31" s="33">
        <f>IF($B31="","",IF(COUNTIF(BASE!$A:$A,PRODUTIVIDADE!FI$3)=0,"",SUMIFS(BASE!$M:$M,BASE!$A:$A,PRODUTIVIDADE!FI$3,BASE!$G:$G,PRODUTIVIDADE!$B31)))</f>
        <v>52</v>
      </c>
      <c r="FJ31" s="33">
        <f>IF($B31="","",IF(COUNTIF(BASE!$A:$A,PRODUTIVIDADE!FI$3)=0,"",SUMIFS(BASE!$N:$N,BASE!$A:$A,PRODUTIVIDADE!FI$3,BASE!$G:$G,PRODUTIVIDADE!$B31)))</f>
        <v>0</v>
      </c>
      <c r="FK31" s="28">
        <f>IF($B31="","",IF(COUNTIF(BASE!$A:$A,PRODUTIVIDADE!FI$3)=0,"",SUMIFS(BASE!$P:$P,BASE!$A:$A,PRODUTIVIDADE!FI$3,BASE!$G:$G,PRODUTIVIDADE!$B31)))</f>
        <v>2.0601851851851853E-3</v>
      </c>
      <c r="FL31" s="28">
        <f>IF($B31="","",IF(COUNTIF(BASE!$A:$A,PRODUTIVIDADE!FI$3)=0,"",SUMIFS(BASE!$O:$O,BASE!$A:$A,PRODUTIVIDADE!FI$3,BASE!$G:$G,PRODUTIVIDADE!$B31)))</f>
        <v>0</v>
      </c>
      <c r="FM31" s="32">
        <f t="shared" si="57"/>
        <v>0.10712962962962963</v>
      </c>
      <c r="FN31" s="32">
        <f t="shared" si="58"/>
        <v>0</v>
      </c>
      <c r="FO31" s="15">
        <f>IF($B31="","",IF(COUNTIF(BASE!$A:$A,PRODUTIVIDADE!FO$3)=0,"",SUMIFS(BASE!$M:$M,BASE!$A:$A,PRODUTIVIDADE!FO$3,BASE!$G:$G,PRODUTIVIDADE!$B31)))</f>
        <v>0</v>
      </c>
      <c r="FP31" s="15">
        <f>IF($B31="","",IF(COUNTIF(BASE!$A:$A,PRODUTIVIDADE!FO$3)=0,"",SUMIFS(BASE!$N:$N,BASE!$A:$A,PRODUTIVIDADE!FO$3,BASE!$G:$G,PRODUTIVIDADE!$B31)))</f>
        <v>0</v>
      </c>
      <c r="FQ31" s="18">
        <f>IF($B31="","",IF(COUNTIF(BASE!$A:$A,PRODUTIVIDADE!FO$3)=0,"",SUMIFS(BASE!$P:$P,BASE!$A:$A,PRODUTIVIDADE!FO$3,BASE!$G:$G,PRODUTIVIDADE!$B31)))</f>
        <v>0</v>
      </c>
      <c r="FR31" s="18">
        <f>IF($B31="","",IF(COUNTIF(BASE!$A:$A,PRODUTIVIDADE!FO$3)=0,"",SUMIFS(BASE!$O:$O,BASE!$A:$A,PRODUTIVIDADE!FO$3,BASE!$G:$G,PRODUTIVIDADE!$B31)))</f>
        <v>0</v>
      </c>
      <c r="FS31" s="32">
        <f t="shared" si="59"/>
        <v>0</v>
      </c>
      <c r="FT31" s="32">
        <f t="shared" si="60"/>
        <v>0</v>
      </c>
      <c r="FU31" s="33">
        <f>IF($B31="","",IF(COUNTIF(BASE!$A:$A,PRODUTIVIDADE!FU$3)=0,"",SUMIFS(BASE!$M:$M,BASE!$A:$A,PRODUTIVIDADE!FU$3,BASE!$G:$G,PRODUTIVIDADE!$B31)))</f>
        <v>86</v>
      </c>
      <c r="FV31" s="33">
        <f>IF($B31="","",IF(COUNTIF(BASE!$A:$A,PRODUTIVIDADE!FU$3)=0,"",SUMIFS(BASE!$N:$N,BASE!$A:$A,PRODUTIVIDADE!FU$3,BASE!$G:$G,PRODUTIVIDADE!$B31)))</f>
        <v>0</v>
      </c>
      <c r="FW31" s="28">
        <f>IF($B31="","",IF(COUNTIF(BASE!$A:$A,PRODUTIVIDADE!FU$3)=0,"",SUMIFS(BASE!$P:$P,BASE!$A:$A,PRODUTIVIDADE!FU$3,BASE!$G:$G,PRODUTIVIDADE!$B31)))</f>
        <v>1.1689814814814816E-3</v>
      </c>
      <c r="FX31" s="28">
        <f>IF($B31="","",IF(COUNTIF(BASE!$A:$A,PRODUTIVIDADE!FU$3)=0,"",SUMIFS(BASE!$O:$O,BASE!$A:$A,PRODUTIVIDADE!FU$3,BASE!$G:$G,PRODUTIVIDADE!$B31)))</f>
        <v>0</v>
      </c>
      <c r="FY31" s="32">
        <f t="shared" si="61"/>
        <v>0.10053240740740742</v>
      </c>
      <c r="FZ31" s="32">
        <f t="shared" si="62"/>
        <v>0</v>
      </c>
      <c r="GA31" s="15">
        <f>IF($B31="","",IF(COUNTIF(BASE!$A:$A,PRODUTIVIDADE!GA$3)=0,"",SUMIFS(BASE!$M:$M,BASE!$A:$A,PRODUTIVIDADE!GA$3,BASE!$G:$G,PRODUTIVIDADE!$B31)))</f>
        <v>77</v>
      </c>
      <c r="GB31" s="15">
        <f>IF($B31="","",IF(COUNTIF(BASE!$A:$A,PRODUTIVIDADE!GA$3)=0,"",SUMIFS(BASE!$N:$N,BASE!$A:$A,PRODUTIVIDADE!GA$3,BASE!$G:$G,PRODUTIVIDADE!$B31)))</f>
        <v>0</v>
      </c>
      <c r="GC31" s="18">
        <f>IF($B31="","",IF(COUNTIF(BASE!$A:$A,PRODUTIVIDADE!GA$3)=0,"",SUMIFS(BASE!$P:$P,BASE!$A:$A,PRODUTIVIDADE!GA$3,BASE!$G:$G,PRODUTIVIDADE!$B31)))</f>
        <v>1.736111111111111E-3</v>
      </c>
      <c r="GD31" s="18">
        <f>IF($B31="","",IF(COUNTIF(BASE!$A:$A,PRODUTIVIDADE!GA$3)=0,"",SUMIFS(BASE!$O:$O,BASE!$A:$A,PRODUTIVIDADE!GA$3,BASE!$G:$G,PRODUTIVIDADE!$B31)))</f>
        <v>0</v>
      </c>
      <c r="GE31" s="32">
        <f t="shared" si="63"/>
        <v>0.13368055555555555</v>
      </c>
      <c r="GF31" s="32">
        <f t="shared" si="64"/>
        <v>0</v>
      </c>
      <c r="GG31" s="33">
        <f>IF($B31="","",IF(COUNTIF(BASE!$A:$A,PRODUTIVIDADE!GG$3)=0,"",SUMIFS(BASE!$M:$M,BASE!$A:$A,PRODUTIVIDADE!GG$3,BASE!$G:$G,PRODUTIVIDADE!$B31)))</f>
        <v>27</v>
      </c>
      <c r="GH31" s="33">
        <f>IF($B31="","",IF(COUNTIF(BASE!$A:$A,PRODUTIVIDADE!GG$3)=0,"",SUMIFS(BASE!$N:$N,BASE!$A:$A,PRODUTIVIDADE!GG$3,BASE!$G:$G,PRODUTIVIDADE!$B31)))</f>
        <v>0</v>
      </c>
      <c r="GI31" s="28">
        <f>IF($B31="","",IF(COUNTIF(BASE!$A:$A,PRODUTIVIDADE!GG$3)=0,"",SUMIFS(BASE!$P:$P,BASE!$A:$A,PRODUTIVIDADE!GG$3,BASE!$G:$G,PRODUTIVIDADE!$B31)))</f>
        <v>1.5509259259259261E-3</v>
      </c>
      <c r="GJ31" s="28">
        <f>IF($B31="","",IF(COUNTIF(BASE!$A:$A,PRODUTIVIDADE!GG$3)=0,"",SUMIFS(BASE!$O:$O,BASE!$A:$A,PRODUTIVIDADE!GG$3,BASE!$G:$G,PRODUTIVIDADE!$B31)))</f>
        <v>0</v>
      </c>
      <c r="GK31" s="32">
        <f t="shared" si="65"/>
        <v>4.1875000000000002E-2</v>
      </c>
      <c r="GL31" s="32">
        <f t="shared" si="66"/>
        <v>0</v>
      </c>
      <c r="GM31" s="15">
        <f>IF($B31="","",IF(COUNTIF(BASE!$A:$A,PRODUTIVIDADE!GM$3)=0,"",SUMIFS(BASE!$M:$M,BASE!$A:$A,PRODUTIVIDADE!GM$3,BASE!$G:$G,PRODUTIVIDADE!$B31)))</f>
        <v>25</v>
      </c>
      <c r="GN31" s="15">
        <f>IF($B31="","",IF(COUNTIF(BASE!$A:$A,PRODUTIVIDADE!GM$3)=0,"",SUMIFS(BASE!$N:$N,BASE!$A:$A,PRODUTIVIDADE!GM$3,BASE!$G:$G,PRODUTIVIDADE!$B31)))</f>
        <v>0</v>
      </c>
      <c r="GO31" s="18">
        <f>IF($B31="","",IF(COUNTIF(BASE!$A:$A,PRODUTIVIDADE!GM$3)=0,"",SUMIFS(BASE!$P:$P,BASE!$A:$A,PRODUTIVIDADE!GM$3,BASE!$G:$G,PRODUTIVIDADE!$B31)))</f>
        <v>2.0486111111111113E-3</v>
      </c>
      <c r="GP31" s="18">
        <f>IF($B31="","",IF(COUNTIF(BASE!$A:$A,PRODUTIVIDADE!GM$3)=0,"",SUMIFS(BASE!$O:$O,BASE!$A:$A,PRODUTIVIDADE!GM$3,BASE!$G:$G,PRODUTIVIDADE!$B31)))</f>
        <v>0</v>
      </c>
      <c r="GQ31" s="32">
        <f t="shared" si="67"/>
        <v>5.1215277777777783E-2</v>
      </c>
      <c r="GR31" s="32">
        <f t="shared" si="68"/>
        <v>0</v>
      </c>
    </row>
    <row r="32" spans="2:200" s="8" customFormat="1" x14ac:dyDescent="0.25">
      <c r="B32" s="50">
        <v>91160</v>
      </c>
      <c r="C32" s="16" t="str">
        <f>IF($B32="","",VLOOKUP($B32,EQUIPE!$B:$E,2,0))</f>
        <v xml:space="preserve">GABRIEL MENEZES VIEIRA NOGUEIRA </v>
      </c>
      <c r="D32" s="16" t="str">
        <f>IF($B32="","",VLOOKUP($B32,EQUIPE!$B:$F,5,0))</f>
        <v>ULTRAGAZ FRONT</v>
      </c>
      <c r="E32" s="18">
        <f>IF($B32="","",VLOOKUP($B32,EQUIPE!$B:$E,3,0))</f>
        <v>0.26388888888888884</v>
      </c>
      <c r="F32" s="16" t="str">
        <f>IF($B32="","",VLOOKUP($B32,EQUIPE!$B:$E,4,0))</f>
        <v>ADRIANA VERCOSA BARROS CEZANHOQUE</v>
      </c>
      <c r="H32" s="22">
        <f t="shared" si="0"/>
        <v>1848</v>
      </c>
      <c r="I32" s="22">
        <f t="shared" si="0"/>
        <v>0</v>
      </c>
      <c r="J32" s="18">
        <f t="shared" si="3"/>
        <v>1.8667954345037681E-3</v>
      </c>
      <c r="K32" s="18">
        <f t="shared" si="4"/>
        <v>0</v>
      </c>
      <c r="L32" s="32">
        <f t="shared" si="5"/>
        <v>3.4498379629629636</v>
      </c>
      <c r="M32" s="32">
        <f t="shared" si="6"/>
        <v>0</v>
      </c>
      <c r="O32" s="15">
        <f>IF($B32="","",IF(COUNTIF(BASE!$A:$A,PRODUTIVIDADE!O$3)=0,"",SUMIFS(BASE!$M:$M,BASE!$A:$A,PRODUTIVIDADE!O$3,BASE!$G:$G,PRODUTIVIDADE!$B32)))</f>
        <v>78</v>
      </c>
      <c r="P32" s="15">
        <f>IF($B32="","",IF(COUNTIF(BASE!$A:$A,PRODUTIVIDADE!O$3)=0,"",SUMIFS(BASE!$N:$N,BASE!$A:$A,PRODUTIVIDADE!O$3,BASE!$G:$G,PRODUTIVIDADE!$B32)))</f>
        <v>0</v>
      </c>
      <c r="Q32" s="18">
        <f>IF($B32="","",IF(COUNTIF(BASE!$A:$A,PRODUTIVIDADE!O$3)=0,"",SUMIFS(BASE!$P:$P,BASE!$A:$A,PRODUTIVIDADE!O$3,BASE!$G:$G,PRODUTIVIDADE!$B32)))</f>
        <v>1.9791666666666668E-3</v>
      </c>
      <c r="R32" s="18">
        <f>IF($B32="","",IF(COUNTIF(BASE!$A:$A,PRODUTIVIDADE!O$3)=0,"",SUMIFS(BASE!$O:$O,BASE!$A:$A,PRODUTIVIDADE!O$3,BASE!$G:$G,PRODUTIVIDADE!$B32)))</f>
        <v>0</v>
      </c>
      <c r="S32" s="32">
        <f t="shared" si="7"/>
        <v>0.15437500000000001</v>
      </c>
      <c r="T32" s="32">
        <f t="shared" si="8"/>
        <v>0</v>
      </c>
      <c r="U32" s="33">
        <f>IF($B32="","",IF(COUNTIF(BASE!$A:$A,PRODUTIVIDADE!U$3)=0,"",SUMIFS(BASE!$M:$M,BASE!$A:$A,PRODUTIVIDADE!U$3,BASE!$G:$G,PRODUTIVIDADE!$B32)))</f>
        <v>67</v>
      </c>
      <c r="V32" s="33">
        <f>IF($B32="","",IF(COUNTIF(BASE!$A:$A,PRODUTIVIDADE!U$3)=0,"",SUMIFS(BASE!$N:$N,BASE!$A:$A,PRODUTIVIDADE!U$3,BASE!$G:$G,PRODUTIVIDADE!$B32)))</f>
        <v>0</v>
      </c>
      <c r="W32" s="28">
        <f>IF($B32="","",IF(COUNTIF(BASE!$A:$A,PRODUTIVIDADE!U$3)=0,"",SUMIFS(BASE!$P:$P,BASE!$A:$A,PRODUTIVIDADE!U$3,BASE!$G:$G,PRODUTIVIDADE!$B32)))</f>
        <v>2.4074074074074076E-3</v>
      </c>
      <c r="X32" s="28">
        <f>IF($B32="","",IF(COUNTIF(BASE!$A:$A,PRODUTIVIDADE!U$3)=0,"",SUMIFS(BASE!$O:$O,BASE!$A:$A,PRODUTIVIDADE!U$3,BASE!$G:$G,PRODUTIVIDADE!$B32)))</f>
        <v>0</v>
      </c>
      <c r="Y32" s="32">
        <f t="shared" si="9"/>
        <v>0.1612962962962963</v>
      </c>
      <c r="Z32" s="32">
        <f t="shared" si="10"/>
        <v>0</v>
      </c>
      <c r="AA32" s="15">
        <f>IF($B32="","",IF(COUNTIF(BASE!$A:$A,PRODUTIVIDADE!AA$3)=0,"",SUMIFS(BASE!$M:$M,BASE!$A:$A,PRODUTIVIDADE!AA$3,BASE!$G:$G,PRODUTIVIDADE!$B32)))</f>
        <v>74</v>
      </c>
      <c r="AB32" s="15">
        <f>IF($B32="","",IF(COUNTIF(BASE!$A:$A,PRODUTIVIDADE!AA$3)=0,"",SUMIFS(BASE!$N:$N,BASE!$A:$A,PRODUTIVIDADE!AA$3,BASE!$G:$G,PRODUTIVIDADE!$B32)))</f>
        <v>0</v>
      </c>
      <c r="AC32" s="18">
        <f>IF($B32="","",IF(COUNTIF(BASE!$A:$A,PRODUTIVIDADE!AA$3)=0,"",SUMIFS(BASE!$P:$P,BASE!$A:$A,PRODUTIVIDADE!AA$3,BASE!$G:$G,PRODUTIVIDADE!$B32)))</f>
        <v>2.2222222222222222E-3</v>
      </c>
      <c r="AD32" s="18">
        <f>IF($B32="","",IF(COUNTIF(BASE!$A:$A,PRODUTIVIDADE!AA$3)=0,"",SUMIFS(BASE!$O:$O,BASE!$A:$A,PRODUTIVIDADE!AA$3,BASE!$G:$G,PRODUTIVIDADE!$B32)))</f>
        <v>0</v>
      </c>
      <c r="AE32" s="32">
        <f t="shared" si="11"/>
        <v>0.16444444444444445</v>
      </c>
      <c r="AF32" s="32">
        <f t="shared" si="12"/>
        <v>0</v>
      </c>
      <c r="AG32" s="33">
        <f>IF($B32="","",IF(COUNTIF(BASE!$A:$A,PRODUTIVIDADE!AG$3)=0,"",SUMIFS(BASE!$M:$M,BASE!$A:$A,PRODUTIVIDADE!AG$3,BASE!$G:$G,PRODUTIVIDADE!$B32)))</f>
        <v>0</v>
      </c>
      <c r="AH32" s="33">
        <f>IF($B32="","",IF(COUNTIF(BASE!$A:$A,PRODUTIVIDADE!AG$3)=0,"",SUMIFS(BASE!$N:$N,BASE!$A:$A,PRODUTIVIDADE!AG$3,BASE!$G:$G,PRODUTIVIDADE!$B32)))</f>
        <v>0</v>
      </c>
      <c r="AI32" s="28">
        <f>IF($B32="","",IF(COUNTIF(BASE!$A:$A,PRODUTIVIDADE!AG$3)=0,"",SUMIFS(BASE!$P:$P,BASE!$A:$A,PRODUTIVIDADE!AG$3,BASE!$G:$G,PRODUTIVIDADE!$B32)))</f>
        <v>0</v>
      </c>
      <c r="AJ32" s="28">
        <f>IF($B32="","",IF(COUNTIF(BASE!$A:$A,PRODUTIVIDADE!AG$3)=0,"",SUMIFS(BASE!$O:$O,BASE!$A:$A,PRODUTIVIDADE!AG$3,BASE!$G:$G,PRODUTIVIDADE!$B32)))</f>
        <v>0</v>
      </c>
      <c r="AK32" s="32">
        <f t="shared" si="13"/>
        <v>0</v>
      </c>
      <c r="AL32" s="32">
        <f t="shared" si="14"/>
        <v>0</v>
      </c>
      <c r="AM32" s="15">
        <f>IF($B32="","",IF(COUNTIF(BASE!$A:$A,PRODUTIVIDADE!AM$3)=0,"",SUMIFS(BASE!$M:$M,BASE!$A:$A,PRODUTIVIDADE!AM$3,BASE!$G:$G,PRODUTIVIDADE!$B32)))</f>
        <v>75</v>
      </c>
      <c r="AN32" s="15">
        <f>IF($B32="","",IF(COUNTIF(BASE!$A:$A,PRODUTIVIDADE!AM$3)=0,"",SUMIFS(BASE!$N:$N,BASE!$A:$A,PRODUTIVIDADE!AM$3,BASE!$G:$G,PRODUTIVIDADE!$B32)))</f>
        <v>0</v>
      </c>
      <c r="AO32" s="18">
        <f>IF($B32="","",IF(COUNTIF(BASE!$A:$A,PRODUTIVIDADE!AM$3)=0,"",SUMIFS(BASE!$P:$P,BASE!$A:$A,PRODUTIVIDADE!AM$3,BASE!$G:$G,PRODUTIVIDADE!$B32)))</f>
        <v>1.6435185185185183E-3</v>
      </c>
      <c r="AP32" s="18">
        <f>IF($B32="","",IF(COUNTIF(BASE!$A:$A,PRODUTIVIDADE!AM$3)=0,"",SUMIFS(BASE!$O:$O,BASE!$A:$A,PRODUTIVIDADE!AM$3,BASE!$G:$G,PRODUTIVIDADE!$B32)))</f>
        <v>0</v>
      </c>
      <c r="AQ32" s="32">
        <f t="shared" si="15"/>
        <v>0.12326388888888888</v>
      </c>
      <c r="AR32" s="32">
        <f t="shared" si="16"/>
        <v>0</v>
      </c>
      <c r="AS32" s="33">
        <f>IF($B32="","",IF(COUNTIF(BASE!$A:$A,PRODUTIVIDADE!AS$3)=0,"",SUMIFS(BASE!$M:$M,BASE!$A:$A,PRODUTIVIDADE!AS$3,BASE!$G:$G,PRODUTIVIDADE!$B32)))</f>
        <v>61</v>
      </c>
      <c r="AT32" s="33">
        <f>IF($B32="","",IF(COUNTIF(BASE!$A:$A,PRODUTIVIDADE!AS$3)=0,"",SUMIFS(BASE!$N:$N,BASE!$A:$A,PRODUTIVIDADE!AS$3,BASE!$G:$G,PRODUTIVIDADE!$B32)))</f>
        <v>0</v>
      </c>
      <c r="AU32" s="28">
        <f>IF($B32="","",IF(COUNTIF(BASE!$A:$A,PRODUTIVIDADE!AS$3)=0,"",SUMIFS(BASE!$P:$P,BASE!$A:$A,PRODUTIVIDADE!AS$3,BASE!$G:$G,PRODUTIVIDADE!$B32)))</f>
        <v>2.0370370370370373E-3</v>
      </c>
      <c r="AV32" s="28">
        <f>IF($B32="","",IF(COUNTIF(BASE!$A:$A,PRODUTIVIDADE!AS$3)=0,"",SUMIFS(BASE!$O:$O,BASE!$A:$A,PRODUTIVIDADE!AS$3,BASE!$G:$G,PRODUTIVIDADE!$B32)))</f>
        <v>0</v>
      </c>
      <c r="AW32" s="32">
        <f t="shared" si="17"/>
        <v>0.12425925925925928</v>
      </c>
      <c r="AX32" s="32">
        <f t="shared" si="18"/>
        <v>0</v>
      </c>
      <c r="AY32" s="15">
        <f>IF($B32="","",IF(COUNTIF(BASE!$A:$A,PRODUTIVIDADE!AY$3)=0,"",SUMIFS(BASE!$M:$M,BASE!$A:$A,PRODUTIVIDADE!AY$3,BASE!$G:$G,PRODUTIVIDADE!$B32)))</f>
        <v>0</v>
      </c>
      <c r="AZ32" s="15">
        <f>IF($B32="","",IF(COUNTIF(BASE!$A:$A,PRODUTIVIDADE!AY$3)=0,"",SUMIFS(BASE!$N:$N,BASE!$A:$A,PRODUTIVIDADE!AY$3,BASE!$G:$G,PRODUTIVIDADE!$B32)))</f>
        <v>0</v>
      </c>
      <c r="BA32" s="18">
        <f>IF($B32="","",IF(COUNTIF(BASE!$A:$A,PRODUTIVIDADE!AY$3)=0,"",SUMIFS(BASE!$P:$P,BASE!$A:$A,PRODUTIVIDADE!AY$3,BASE!$G:$G,PRODUTIVIDADE!$B32)))</f>
        <v>0</v>
      </c>
      <c r="BB32" s="18">
        <f>IF($B32="","",IF(COUNTIF(BASE!$A:$A,PRODUTIVIDADE!AY$3)=0,"",SUMIFS(BASE!$O:$O,BASE!$A:$A,PRODUTIVIDADE!AY$3,BASE!$G:$G,PRODUTIVIDADE!$B32)))</f>
        <v>0</v>
      </c>
      <c r="BC32" s="32">
        <f t="shared" si="19"/>
        <v>0</v>
      </c>
      <c r="BD32" s="32">
        <f t="shared" si="20"/>
        <v>0</v>
      </c>
      <c r="BE32" s="33">
        <f>IF($B32="","",IF(COUNTIF(BASE!$A:$A,PRODUTIVIDADE!BE$3)=0,"",SUMIFS(BASE!$M:$M,BASE!$A:$A,PRODUTIVIDADE!BE$3,BASE!$G:$G,PRODUTIVIDADE!$B32)))</f>
        <v>78</v>
      </c>
      <c r="BF32" s="33">
        <f>IF($B32="","",IF(COUNTIF(BASE!$A:$A,PRODUTIVIDADE!BE$3)=0,"",SUMIFS(BASE!$N:$N,BASE!$A:$A,PRODUTIVIDADE!BE$3,BASE!$G:$G,PRODUTIVIDADE!$B32)))</f>
        <v>0</v>
      </c>
      <c r="BG32" s="28">
        <f>IF($B32="","",IF(COUNTIF(BASE!$A:$A,PRODUTIVIDADE!BE$3)=0,"",SUMIFS(BASE!$P:$P,BASE!$A:$A,PRODUTIVIDADE!BE$3,BASE!$G:$G,PRODUTIVIDADE!$B32)))</f>
        <v>1.8634259259259261E-3</v>
      </c>
      <c r="BH32" s="28">
        <f>IF($B32="","",IF(COUNTIF(BASE!$A:$A,PRODUTIVIDADE!BE$3)=0,"",SUMIFS(BASE!$O:$O,BASE!$A:$A,PRODUTIVIDADE!BE$3,BASE!$G:$G,PRODUTIVIDADE!$B32)))</f>
        <v>0</v>
      </c>
      <c r="BI32" s="32">
        <f t="shared" si="21"/>
        <v>0.14534722222222224</v>
      </c>
      <c r="BJ32" s="32">
        <f t="shared" si="22"/>
        <v>0</v>
      </c>
      <c r="BK32" s="15">
        <f>IF($B32="","",IF(COUNTIF(BASE!$A:$A,PRODUTIVIDADE!BK$3)=0,"",SUMIFS(BASE!$M:$M,BASE!$A:$A,PRODUTIVIDADE!BK$3,BASE!$G:$G,PRODUTIVIDADE!$B32)))</f>
        <v>86</v>
      </c>
      <c r="BL32" s="15">
        <f>IF($B32="","",IF(COUNTIF(BASE!$A:$A,PRODUTIVIDADE!BK$3)=0,"",SUMIFS(BASE!$N:$N,BASE!$A:$A,PRODUTIVIDADE!BK$3,BASE!$G:$G,PRODUTIVIDADE!$B32)))</f>
        <v>0</v>
      </c>
      <c r="BM32" s="18">
        <f>IF($B32="","",IF(COUNTIF(BASE!$A:$A,PRODUTIVIDADE!BK$3)=0,"",SUMIFS(BASE!$P:$P,BASE!$A:$A,PRODUTIVIDADE!BK$3,BASE!$G:$G,PRODUTIVIDADE!$B32)))</f>
        <v>1.5277777777777779E-3</v>
      </c>
      <c r="BN32" s="18">
        <f>IF($B32="","",IF(COUNTIF(BASE!$A:$A,PRODUTIVIDADE!BK$3)=0,"",SUMIFS(BASE!$O:$O,BASE!$A:$A,PRODUTIVIDADE!BK$3,BASE!$G:$G,PRODUTIVIDADE!$B32)))</f>
        <v>0</v>
      </c>
      <c r="BO32" s="32">
        <f t="shared" si="23"/>
        <v>0.13138888888888889</v>
      </c>
      <c r="BP32" s="32">
        <f t="shared" si="24"/>
        <v>0</v>
      </c>
      <c r="BQ32" s="33">
        <f>IF($B32="","",IF(COUNTIF(BASE!$A:$A,PRODUTIVIDADE!BQ$3)=0,"",SUMIFS(BASE!$M:$M,BASE!$A:$A,PRODUTIVIDADE!BQ$3,BASE!$G:$G,PRODUTIVIDADE!$B32)))</f>
        <v>62</v>
      </c>
      <c r="BR32" s="33">
        <f>IF($B32="","",IF(COUNTIF(BASE!$A:$A,PRODUTIVIDADE!BQ$3)=0,"",SUMIFS(BASE!$N:$N,BASE!$A:$A,PRODUTIVIDADE!BQ$3,BASE!$G:$G,PRODUTIVIDADE!$B32)))</f>
        <v>0</v>
      </c>
      <c r="BS32" s="28">
        <f>IF($B32="","",IF(COUNTIF(BASE!$A:$A,PRODUTIVIDADE!BQ$3)=0,"",SUMIFS(BASE!$P:$P,BASE!$A:$A,PRODUTIVIDADE!BQ$3,BASE!$G:$G,PRODUTIVIDADE!$B32)))</f>
        <v>2.3032407407407407E-3</v>
      </c>
      <c r="BT32" s="28">
        <f>IF($B32="","",IF(COUNTIF(BASE!$A:$A,PRODUTIVIDADE!BQ$3)=0,"",SUMIFS(BASE!$O:$O,BASE!$A:$A,PRODUTIVIDADE!BQ$3,BASE!$G:$G,PRODUTIVIDADE!$B32)))</f>
        <v>0</v>
      </c>
      <c r="BU32" s="32">
        <f t="shared" si="25"/>
        <v>0.14280092592592591</v>
      </c>
      <c r="BV32" s="32">
        <f t="shared" si="26"/>
        <v>0</v>
      </c>
      <c r="BW32" s="15">
        <f>IF($B32="","",IF(COUNTIF(BASE!$A:$A,PRODUTIVIDADE!BW$3)=0,"",SUMIFS(BASE!$M:$M,BASE!$A:$A,PRODUTIVIDADE!BW$3,BASE!$G:$G,PRODUTIVIDADE!$B32)))</f>
        <v>51</v>
      </c>
      <c r="BX32" s="15">
        <f>IF($B32="","",IF(COUNTIF(BASE!$A:$A,PRODUTIVIDADE!BW$3)=0,"",SUMIFS(BASE!$N:$N,BASE!$A:$A,PRODUTIVIDADE!BW$3,BASE!$G:$G,PRODUTIVIDADE!$B32)))</f>
        <v>0</v>
      </c>
      <c r="BY32" s="18">
        <f>IF($B32="","",IF(COUNTIF(BASE!$A:$A,PRODUTIVIDADE!BW$3)=0,"",SUMIFS(BASE!$P:$P,BASE!$A:$A,PRODUTIVIDADE!BW$3,BASE!$G:$G,PRODUTIVIDADE!$B32)))</f>
        <v>1.6087962962962963E-3</v>
      </c>
      <c r="BZ32" s="18">
        <f>IF($B32="","",IF(COUNTIF(BASE!$A:$A,PRODUTIVIDADE!BW$3)=0,"",SUMIFS(BASE!$O:$O,BASE!$A:$A,PRODUTIVIDADE!BW$3,BASE!$G:$G,PRODUTIVIDADE!$B32)))</f>
        <v>0</v>
      </c>
      <c r="CA32" s="32">
        <f t="shared" si="27"/>
        <v>8.2048611111111114E-2</v>
      </c>
      <c r="CB32" s="32">
        <f t="shared" si="28"/>
        <v>0</v>
      </c>
      <c r="CC32" s="33">
        <f>IF($B32="","",IF(COUNTIF(BASE!$A:$A,PRODUTIVIDADE!CC$3)=0,"",SUMIFS(BASE!$M:$M,BASE!$A:$A,PRODUTIVIDADE!CC$3,BASE!$G:$G,PRODUTIVIDADE!$B32)))</f>
        <v>57</v>
      </c>
      <c r="CD32" s="33">
        <f>IF($B32="","",IF(COUNTIF(BASE!$A:$A,PRODUTIVIDADE!CC$3)=0,"",SUMIFS(BASE!$N:$N,BASE!$A:$A,PRODUTIVIDADE!CC$3,BASE!$G:$G,PRODUTIVIDADE!$B32)))</f>
        <v>0</v>
      </c>
      <c r="CE32" s="28">
        <f>IF($B32="","",IF(COUNTIF(BASE!$A:$A,PRODUTIVIDADE!CC$3)=0,"",SUMIFS(BASE!$P:$P,BASE!$A:$A,PRODUTIVIDADE!CC$3,BASE!$G:$G,PRODUTIVIDADE!$B32)))</f>
        <v>1.736111111111111E-3</v>
      </c>
      <c r="CF32" s="28">
        <f>IF($B32="","",IF(COUNTIF(BASE!$A:$A,PRODUTIVIDADE!CC$3)=0,"",SUMIFS(BASE!$O:$O,BASE!$A:$A,PRODUTIVIDADE!CC$3,BASE!$G:$G,PRODUTIVIDADE!$B32)))</f>
        <v>0</v>
      </c>
      <c r="CG32" s="32">
        <f t="shared" si="29"/>
        <v>9.8958333333333329E-2</v>
      </c>
      <c r="CH32" s="32">
        <f t="shared" si="30"/>
        <v>0</v>
      </c>
      <c r="CI32" s="15">
        <f>IF($B32="","",IF(COUNTIF(BASE!$A:$A,PRODUTIVIDADE!CI$3)=0,"",SUMIFS(BASE!$M:$M,BASE!$A:$A,PRODUTIVIDADE!CI$3,BASE!$G:$G,PRODUTIVIDADE!$B32)))</f>
        <v>0</v>
      </c>
      <c r="CJ32" s="15">
        <f>IF($B32="","",IF(COUNTIF(BASE!$A:$A,PRODUTIVIDADE!CI$3)=0,"",SUMIFS(BASE!$N:$N,BASE!$A:$A,PRODUTIVIDADE!CI$3,BASE!$G:$G,PRODUTIVIDADE!$B32)))</f>
        <v>0</v>
      </c>
      <c r="CK32" s="18">
        <f>IF($B32="","",IF(COUNTIF(BASE!$A:$A,PRODUTIVIDADE!CI$3)=0,"",SUMIFS(BASE!$P:$P,BASE!$A:$A,PRODUTIVIDADE!CI$3,BASE!$G:$G,PRODUTIVIDADE!$B32)))</f>
        <v>0</v>
      </c>
      <c r="CL32" s="18">
        <f>IF($B32="","",IF(COUNTIF(BASE!$A:$A,PRODUTIVIDADE!CI$3)=0,"",SUMIFS(BASE!$O:$O,BASE!$A:$A,PRODUTIVIDADE!CI$3,BASE!$G:$G,PRODUTIVIDADE!$B32)))</f>
        <v>0</v>
      </c>
      <c r="CM32" s="32">
        <f t="shared" si="31"/>
        <v>0</v>
      </c>
      <c r="CN32" s="32">
        <f t="shared" si="32"/>
        <v>0</v>
      </c>
      <c r="CO32" s="33">
        <f>IF($B32="","",IF(COUNTIF(BASE!$A:$A,PRODUTIVIDADE!CO$3)=0,"",SUMIFS(BASE!$M:$M,BASE!$A:$A,PRODUTIVIDADE!CO$3,BASE!$G:$G,PRODUTIVIDADE!$B32)))</f>
        <v>66</v>
      </c>
      <c r="CP32" s="33">
        <f>IF($B32="","",IF(COUNTIF(BASE!$A:$A,PRODUTIVIDADE!CO$3)=0,"",SUMIFS(BASE!$N:$N,BASE!$A:$A,PRODUTIVIDADE!CO$3,BASE!$G:$G,PRODUTIVIDADE!$B32)))</f>
        <v>0</v>
      </c>
      <c r="CQ32" s="28">
        <f>IF($B32="","",IF(COUNTIF(BASE!$A:$A,PRODUTIVIDADE!CO$3)=0,"",SUMIFS(BASE!$P:$P,BASE!$A:$A,PRODUTIVIDADE!CO$3,BASE!$G:$G,PRODUTIVIDADE!$B32)))</f>
        <v>1.6203703703703703E-3</v>
      </c>
      <c r="CR32" s="28">
        <f>IF($B32="","",IF(COUNTIF(BASE!$A:$A,PRODUTIVIDADE!CO$3)=0,"",SUMIFS(BASE!$O:$O,BASE!$A:$A,PRODUTIVIDADE!CO$3,BASE!$G:$G,PRODUTIVIDADE!$B32)))</f>
        <v>0</v>
      </c>
      <c r="CS32" s="32">
        <f t="shared" si="33"/>
        <v>0.10694444444444444</v>
      </c>
      <c r="CT32" s="32">
        <f t="shared" si="34"/>
        <v>0</v>
      </c>
      <c r="CU32" s="15">
        <f>IF($B32="","",IF(COUNTIF(BASE!$A:$A,PRODUTIVIDADE!CU$3)=0,"",SUMIFS(BASE!$M:$M,BASE!$A:$A,PRODUTIVIDADE!CU$3,BASE!$G:$G,PRODUTIVIDADE!$B32)))</f>
        <v>72</v>
      </c>
      <c r="CV32" s="15">
        <f>IF($B32="","",IF(COUNTIF(BASE!$A:$A,PRODUTIVIDADE!CU$3)=0,"",SUMIFS(BASE!$N:$N,BASE!$A:$A,PRODUTIVIDADE!CU$3,BASE!$G:$G,PRODUTIVIDADE!$B32)))</f>
        <v>0</v>
      </c>
      <c r="CW32" s="18">
        <f>IF($B32="","",IF(COUNTIF(BASE!$A:$A,PRODUTIVIDADE!CU$3)=0,"",SUMIFS(BASE!$P:$P,BASE!$A:$A,PRODUTIVIDADE!CU$3,BASE!$G:$G,PRODUTIVIDADE!$B32)))</f>
        <v>2.2800925925925927E-3</v>
      </c>
      <c r="CX32" s="18">
        <f>IF($B32="","",IF(COUNTIF(BASE!$A:$A,PRODUTIVIDADE!CU$3)=0,"",SUMIFS(BASE!$O:$O,BASE!$A:$A,PRODUTIVIDADE!CU$3,BASE!$G:$G,PRODUTIVIDADE!$B32)))</f>
        <v>0</v>
      </c>
      <c r="CY32" s="32">
        <f t="shared" si="35"/>
        <v>0.16416666666666668</v>
      </c>
      <c r="CZ32" s="32">
        <f t="shared" si="36"/>
        <v>0</v>
      </c>
      <c r="DA32" s="33">
        <f>IF($B32="","",IF(COUNTIF(BASE!$A:$A,PRODUTIVIDADE!DA$3)=0,"",SUMIFS(BASE!$M:$M,BASE!$A:$A,PRODUTIVIDADE!DA$3,BASE!$G:$G,PRODUTIVIDADE!$B32)))</f>
        <v>83</v>
      </c>
      <c r="DB32" s="33">
        <f>IF($B32="","",IF(COUNTIF(BASE!$A:$A,PRODUTIVIDADE!DA$3)=0,"",SUMIFS(BASE!$N:$N,BASE!$A:$A,PRODUTIVIDADE!DA$3,BASE!$G:$G,PRODUTIVIDADE!$B32)))</f>
        <v>0</v>
      </c>
      <c r="DC32" s="28">
        <f>IF($B32="","",IF(COUNTIF(BASE!$A:$A,PRODUTIVIDADE!DA$3)=0,"",SUMIFS(BASE!$P:$P,BASE!$A:$A,PRODUTIVIDADE!DA$3,BASE!$G:$G,PRODUTIVIDADE!$B32)))</f>
        <v>1.5740740740740741E-3</v>
      </c>
      <c r="DD32" s="28">
        <f>IF($B32="","",IF(COUNTIF(BASE!$A:$A,PRODUTIVIDADE!DA$3)=0,"",SUMIFS(BASE!$O:$O,BASE!$A:$A,PRODUTIVIDADE!DA$3,BASE!$G:$G,PRODUTIVIDADE!$B32)))</f>
        <v>0</v>
      </c>
      <c r="DE32" s="32">
        <f t="shared" si="37"/>
        <v>0.13064814814814815</v>
      </c>
      <c r="DF32" s="32">
        <f t="shared" si="38"/>
        <v>0</v>
      </c>
      <c r="DG32" s="15">
        <f>IF($B32="","",IF(COUNTIF(BASE!$A:$A,PRODUTIVIDADE!DG$3)=0,"",SUMIFS(BASE!$M:$M,BASE!$A:$A,PRODUTIVIDADE!DG$3,BASE!$G:$G,PRODUTIVIDADE!$B32)))</f>
        <v>68</v>
      </c>
      <c r="DH32" s="15">
        <f>IF($B32="","",IF(COUNTIF(BASE!$A:$A,PRODUTIVIDADE!DG$3)=0,"",SUMIFS(BASE!$N:$N,BASE!$A:$A,PRODUTIVIDADE!DG$3,BASE!$G:$G,PRODUTIVIDADE!$B32)))</f>
        <v>0</v>
      </c>
      <c r="DI32" s="18">
        <f>IF($B32="","",IF(COUNTIF(BASE!$A:$A,PRODUTIVIDADE!DG$3)=0,"",SUMIFS(BASE!$P:$P,BASE!$A:$A,PRODUTIVIDADE!DG$3,BASE!$G:$G,PRODUTIVIDADE!$B32)))</f>
        <v>2.2685185185185182E-3</v>
      </c>
      <c r="DJ32" s="18">
        <f>IF($B32="","",IF(COUNTIF(BASE!$A:$A,PRODUTIVIDADE!DG$3)=0,"",SUMIFS(BASE!$O:$O,BASE!$A:$A,PRODUTIVIDADE!DG$3,BASE!$G:$G,PRODUTIVIDADE!$B32)))</f>
        <v>0</v>
      </c>
      <c r="DK32" s="32">
        <f t="shared" si="39"/>
        <v>0.15425925925925923</v>
      </c>
      <c r="DL32" s="32">
        <f t="shared" si="40"/>
        <v>0</v>
      </c>
      <c r="DM32" s="33">
        <f>IF($B32="","",IF(COUNTIF(BASE!$A:$A,PRODUTIVIDADE!DM$3)=0,"",SUMIFS(BASE!$M:$M,BASE!$A:$A,PRODUTIVIDADE!DM$3,BASE!$G:$G,PRODUTIVIDADE!$B32)))</f>
        <v>67</v>
      </c>
      <c r="DN32" s="33">
        <f>IF($B32="","",IF(COUNTIF(BASE!$A:$A,PRODUTIVIDADE!DM$3)=0,"",SUMIFS(BASE!$N:$N,BASE!$A:$A,PRODUTIVIDADE!DM$3,BASE!$G:$G,PRODUTIVIDADE!$B32)))</f>
        <v>0</v>
      </c>
      <c r="DO32" s="28">
        <f>IF($B32="","",IF(COUNTIF(BASE!$A:$A,PRODUTIVIDADE!DM$3)=0,"",SUMIFS(BASE!$P:$P,BASE!$A:$A,PRODUTIVIDADE!DM$3,BASE!$G:$G,PRODUTIVIDADE!$B32)))</f>
        <v>1.9907407407407408E-3</v>
      </c>
      <c r="DP32" s="28">
        <f>IF($B32="","",IF(COUNTIF(BASE!$A:$A,PRODUTIVIDADE!DM$3)=0,"",SUMIFS(BASE!$O:$O,BASE!$A:$A,PRODUTIVIDADE!DM$3,BASE!$G:$G,PRODUTIVIDADE!$B32)))</f>
        <v>0</v>
      </c>
      <c r="DQ32" s="32">
        <f t="shared" si="41"/>
        <v>0.13337962962962963</v>
      </c>
      <c r="DR32" s="32">
        <f t="shared" si="42"/>
        <v>0</v>
      </c>
      <c r="DS32" s="15">
        <f>IF($B32="","",IF(COUNTIF(BASE!$A:$A,PRODUTIVIDADE!DS$3)=0,"",SUMIFS(BASE!$M:$M,BASE!$A:$A,PRODUTIVIDADE!DS$3,BASE!$G:$G,PRODUTIVIDADE!$B32)))</f>
        <v>0</v>
      </c>
      <c r="DT32" s="15">
        <f>IF($B32="","",IF(COUNTIF(BASE!$A:$A,PRODUTIVIDADE!DS$3)=0,"",SUMIFS(BASE!$N:$N,BASE!$A:$A,PRODUTIVIDADE!DS$3,BASE!$G:$G,PRODUTIVIDADE!$B32)))</f>
        <v>0</v>
      </c>
      <c r="DU32" s="18">
        <f>IF($B32="","",IF(COUNTIF(BASE!$A:$A,PRODUTIVIDADE!DS$3)=0,"",SUMIFS(BASE!$P:$P,BASE!$A:$A,PRODUTIVIDADE!DS$3,BASE!$G:$G,PRODUTIVIDADE!$B32)))</f>
        <v>0</v>
      </c>
      <c r="DV32" s="18">
        <f>IF($B32="","",IF(COUNTIF(BASE!$A:$A,PRODUTIVIDADE!DS$3)=0,"",SUMIFS(BASE!$O:$O,BASE!$A:$A,PRODUTIVIDADE!DS$3,BASE!$G:$G,PRODUTIVIDADE!$B32)))</f>
        <v>0</v>
      </c>
      <c r="DW32" s="32">
        <f t="shared" si="43"/>
        <v>0</v>
      </c>
      <c r="DX32" s="32">
        <f t="shared" si="44"/>
        <v>0</v>
      </c>
      <c r="DY32" s="33">
        <f>IF($B32="","",IF(COUNTIF(BASE!$A:$A,PRODUTIVIDADE!DY$3)=0,"",SUMIFS(BASE!$M:$M,BASE!$A:$A,PRODUTIVIDADE!DY$3,BASE!$G:$G,PRODUTIVIDADE!$B32)))</f>
        <v>47</v>
      </c>
      <c r="DZ32" s="33">
        <f>IF($B32="","",IF(COUNTIF(BASE!$A:$A,PRODUTIVIDADE!DY$3)=0,"",SUMIFS(BASE!$N:$N,BASE!$A:$A,PRODUTIVIDADE!DY$3,BASE!$G:$G,PRODUTIVIDADE!$B32)))</f>
        <v>0</v>
      </c>
      <c r="EA32" s="28">
        <f>IF($B32="","",IF(COUNTIF(BASE!$A:$A,PRODUTIVIDADE!DY$3)=0,"",SUMIFS(BASE!$P:$P,BASE!$A:$A,PRODUTIVIDADE!DY$3,BASE!$G:$G,PRODUTIVIDADE!$B32)))</f>
        <v>2.2453703703703702E-3</v>
      </c>
      <c r="EB32" s="28">
        <f>IF($B32="","",IF(COUNTIF(BASE!$A:$A,PRODUTIVIDADE!DY$3)=0,"",SUMIFS(BASE!$O:$O,BASE!$A:$A,PRODUTIVIDADE!DY$3,BASE!$G:$G,PRODUTIVIDADE!$B32)))</f>
        <v>0</v>
      </c>
      <c r="EC32" s="32">
        <f t="shared" si="45"/>
        <v>0.10553240740740739</v>
      </c>
      <c r="ED32" s="32">
        <f t="shared" si="46"/>
        <v>0</v>
      </c>
      <c r="EE32" s="15">
        <f>IF($B32="","",IF(COUNTIF(BASE!$A:$A,PRODUTIVIDADE!EE$3)=0,"",SUMIFS(BASE!$M:$M,BASE!$A:$A,PRODUTIVIDADE!EE$3,BASE!$G:$G,PRODUTIVIDADE!$B32)))</f>
        <v>82</v>
      </c>
      <c r="EF32" s="15">
        <f>IF($B32="","",IF(COUNTIF(BASE!$A:$A,PRODUTIVIDADE!EE$3)=0,"",SUMIFS(BASE!$N:$N,BASE!$A:$A,PRODUTIVIDADE!EE$3,BASE!$G:$G,PRODUTIVIDADE!$B32)))</f>
        <v>0</v>
      </c>
      <c r="EG32" s="18">
        <f>IF($B32="","",IF(COUNTIF(BASE!$A:$A,PRODUTIVIDADE!EE$3)=0,"",SUMIFS(BASE!$P:$P,BASE!$A:$A,PRODUTIVIDADE!EE$3,BASE!$G:$G,PRODUTIVIDADE!$B32)))</f>
        <v>2.0138888888888888E-3</v>
      </c>
      <c r="EH32" s="18">
        <f>IF($B32="","",IF(COUNTIF(BASE!$A:$A,PRODUTIVIDADE!EE$3)=0,"",SUMIFS(BASE!$O:$O,BASE!$A:$A,PRODUTIVIDADE!EE$3,BASE!$G:$G,PRODUTIVIDADE!$B32)))</f>
        <v>0</v>
      </c>
      <c r="EI32" s="32">
        <f t="shared" si="47"/>
        <v>0.16513888888888889</v>
      </c>
      <c r="EJ32" s="32">
        <f t="shared" si="48"/>
        <v>0</v>
      </c>
      <c r="EK32" s="33">
        <f>IF($B32="","",IF(COUNTIF(BASE!$A:$A,PRODUTIVIDADE!EK$3)=0,"",SUMIFS(BASE!$M:$M,BASE!$A:$A,PRODUTIVIDADE!EK$3,BASE!$G:$G,PRODUTIVIDADE!$B32)))</f>
        <v>67</v>
      </c>
      <c r="EL32" s="33">
        <f>IF($B32="","",IF(COUNTIF(BASE!$A:$A,PRODUTIVIDADE!EK$3)=0,"",SUMIFS(BASE!$N:$N,BASE!$A:$A,PRODUTIVIDADE!EK$3,BASE!$G:$G,PRODUTIVIDADE!$B32)))</f>
        <v>0</v>
      </c>
      <c r="EM32" s="28">
        <f>IF($B32="","",IF(COUNTIF(BASE!$A:$A,PRODUTIVIDADE!EK$3)=0,"",SUMIFS(BASE!$P:$P,BASE!$A:$A,PRODUTIVIDADE!EK$3,BASE!$G:$G,PRODUTIVIDADE!$B32)))</f>
        <v>1.7824074074074072E-3</v>
      </c>
      <c r="EN32" s="28">
        <f>IF($B32="","",IF(COUNTIF(BASE!$A:$A,PRODUTIVIDADE!EK$3)=0,"",SUMIFS(BASE!$O:$O,BASE!$A:$A,PRODUTIVIDADE!EK$3,BASE!$G:$G,PRODUTIVIDADE!$B32)))</f>
        <v>0</v>
      </c>
      <c r="EO32" s="32">
        <f t="shared" si="49"/>
        <v>0.11942129629629629</v>
      </c>
      <c r="EP32" s="32">
        <f t="shared" si="50"/>
        <v>0</v>
      </c>
      <c r="EQ32" s="15">
        <f>IF($B32="","",IF(COUNTIF(BASE!$A:$A,PRODUTIVIDADE!EQ$3)=0,"",SUMIFS(BASE!$M:$M,BASE!$A:$A,PRODUTIVIDADE!EQ$3,BASE!$G:$G,PRODUTIVIDADE!$B32)))</f>
        <v>65</v>
      </c>
      <c r="ER32" s="15">
        <f>IF($B32="","",IF(COUNTIF(BASE!$A:$A,PRODUTIVIDADE!EQ$3)=0,"",SUMIFS(BASE!$N:$N,BASE!$A:$A,PRODUTIVIDADE!EQ$3,BASE!$G:$G,PRODUTIVIDADE!$B32)))</f>
        <v>0</v>
      </c>
      <c r="ES32" s="18">
        <f>IF($B32="","",IF(COUNTIF(BASE!$A:$A,PRODUTIVIDADE!EQ$3)=0,"",SUMIFS(BASE!$P:$P,BASE!$A:$A,PRODUTIVIDADE!EQ$3,BASE!$G:$G,PRODUTIVIDADE!$B32)))</f>
        <v>1.7939814814814815E-3</v>
      </c>
      <c r="ET32" s="18">
        <f>IF($B32="","",IF(COUNTIF(BASE!$A:$A,PRODUTIVIDADE!EQ$3)=0,"",SUMIFS(BASE!$O:$O,BASE!$A:$A,PRODUTIVIDADE!EQ$3,BASE!$G:$G,PRODUTIVIDADE!$B32)))</f>
        <v>0</v>
      </c>
      <c r="EU32" s="32">
        <f t="shared" si="51"/>
        <v>0.11660879629629629</v>
      </c>
      <c r="EV32" s="32">
        <f t="shared" si="52"/>
        <v>0</v>
      </c>
      <c r="EW32" s="33">
        <f>IF($B32="","",IF(COUNTIF(BASE!$A:$A,PRODUTIVIDADE!EW$3)=0,"",SUMIFS(BASE!$M:$M,BASE!$A:$A,PRODUTIVIDADE!EW$3,BASE!$G:$G,PRODUTIVIDADE!$B32)))</f>
        <v>52</v>
      </c>
      <c r="EX32" s="33">
        <f>IF($B32="","",IF(COUNTIF(BASE!$A:$A,PRODUTIVIDADE!EW$3)=0,"",SUMIFS(BASE!$N:$N,BASE!$A:$A,PRODUTIVIDADE!EW$3,BASE!$G:$G,PRODUTIVIDADE!$B32)))</f>
        <v>0</v>
      </c>
      <c r="EY32" s="28">
        <f>IF($B32="","",IF(COUNTIF(BASE!$A:$A,PRODUTIVIDADE!EW$3)=0,"",SUMIFS(BASE!$P:$P,BASE!$A:$A,PRODUTIVIDADE!EW$3,BASE!$G:$G,PRODUTIVIDADE!$B32)))</f>
        <v>1.712962962962963E-3</v>
      </c>
      <c r="EZ32" s="28">
        <f>IF($B32="","",IF(COUNTIF(BASE!$A:$A,PRODUTIVIDADE!EW$3)=0,"",SUMIFS(BASE!$O:$O,BASE!$A:$A,PRODUTIVIDADE!EW$3,BASE!$G:$G,PRODUTIVIDADE!$B32)))</f>
        <v>0</v>
      </c>
      <c r="FA32" s="32">
        <f t="shared" si="53"/>
        <v>8.9074074074074083E-2</v>
      </c>
      <c r="FB32" s="32">
        <f t="shared" si="54"/>
        <v>0</v>
      </c>
      <c r="FC32" s="15">
        <f>IF($B32="","",IF(COUNTIF(BASE!$A:$A,PRODUTIVIDADE!FC$3)=0,"",SUMIFS(BASE!$M:$M,BASE!$A:$A,PRODUTIVIDADE!FC$3,BASE!$G:$G,PRODUTIVIDADE!$B32)))</f>
        <v>78</v>
      </c>
      <c r="FD32" s="15">
        <f>IF($B32="","",IF(COUNTIF(BASE!$A:$A,PRODUTIVIDADE!FC$3)=0,"",SUMIFS(BASE!$N:$N,BASE!$A:$A,PRODUTIVIDADE!FC$3,BASE!$G:$G,PRODUTIVIDADE!$B32)))</f>
        <v>0</v>
      </c>
      <c r="FE32" s="18">
        <f>IF($B32="","",IF(COUNTIF(BASE!$A:$A,PRODUTIVIDADE!FC$3)=0,"",SUMIFS(BASE!$P:$P,BASE!$A:$A,PRODUTIVIDADE!FC$3,BASE!$G:$G,PRODUTIVIDADE!$B32)))</f>
        <v>1.6550925925925926E-3</v>
      </c>
      <c r="FF32" s="18">
        <f>IF($B32="","",IF(COUNTIF(BASE!$A:$A,PRODUTIVIDADE!FC$3)=0,"",SUMIFS(BASE!$O:$O,BASE!$A:$A,PRODUTIVIDADE!FC$3,BASE!$G:$G,PRODUTIVIDADE!$B32)))</f>
        <v>0</v>
      </c>
      <c r="FG32" s="32">
        <f t="shared" si="55"/>
        <v>0.12909722222222222</v>
      </c>
      <c r="FH32" s="32">
        <f t="shared" si="56"/>
        <v>0</v>
      </c>
      <c r="FI32" s="33">
        <f>IF($B32="","",IF(COUNTIF(BASE!$A:$A,PRODUTIVIDADE!FI$3)=0,"",SUMIFS(BASE!$M:$M,BASE!$A:$A,PRODUTIVIDADE!FI$3,BASE!$G:$G,PRODUTIVIDADE!$B32)))</f>
        <v>0</v>
      </c>
      <c r="FJ32" s="33">
        <f>IF($B32="","",IF(COUNTIF(BASE!$A:$A,PRODUTIVIDADE!FI$3)=0,"",SUMIFS(BASE!$N:$N,BASE!$A:$A,PRODUTIVIDADE!FI$3,BASE!$G:$G,PRODUTIVIDADE!$B32)))</f>
        <v>0</v>
      </c>
      <c r="FK32" s="28">
        <f>IF($B32="","",IF(COUNTIF(BASE!$A:$A,PRODUTIVIDADE!FI$3)=0,"",SUMIFS(BASE!$P:$P,BASE!$A:$A,PRODUTIVIDADE!FI$3,BASE!$G:$G,PRODUTIVIDADE!$B32)))</f>
        <v>0</v>
      </c>
      <c r="FL32" s="28">
        <f>IF($B32="","",IF(COUNTIF(BASE!$A:$A,PRODUTIVIDADE!FI$3)=0,"",SUMIFS(BASE!$O:$O,BASE!$A:$A,PRODUTIVIDADE!FI$3,BASE!$G:$G,PRODUTIVIDADE!$B32)))</f>
        <v>0</v>
      </c>
      <c r="FM32" s="32">
        <f t="shared" si="57"/>
        <v>0</v>
      </c>
      <c r="FN32" s="32">
        <f t="shared" si="58"/>
        <v>0</v>
      </c>
      <c r="FO32" s="15">
        <f>IF($B32="","",IF(COUNTIF(BASE!$A:$A,PRODUTIVIDADE!FO$3)=0,"",SUMIFS(BASE!$M:$M,BASE!$A:$A,PRODUTIVIDADE!FO$3,BASE!$G:$G,PRODUTIVIDADE!$B32)))</f>
        <v>62</v>
      </c>
      <c r="FP32" s="15">
        <f>IF($B32="","",IF(COUNTIF(BASE!$A:$A,PRODUTIVIDADE!FO$3)=0,"",SUMIFS(BASE!$N:$N,BASE!$A:$A,PRODUTIVIDADE!FO$3,BASE!$G:$G,PRODUTIVIDADE!$B32)))</f>
        <v>0</v>
      </c>
      <c r="FQ32" s="18">
        <f>IF($B32="","",IF(COUNTIF(BASE!$A:$A,PRODUTIVIDADE!FO$3)=0,"",SUMIFS(BASE!$P:$P,BASE!$A:$A,PRODUTIVIDADE!FO$3,BASE!$G:$G,PRODUTIVIDADE!$B32)))</f>
        <v>2.1990740740740742E-3</v>
      </c>
      <c r="FR32" s="18">
        <f>IF($B32="","",IF(COUNTIF(BASE!$A:$A,PRODUTIVIDADE!FO$3)=0,"",SUMIFS(BASE!$O:$O,BASE!$A:$A,PRODUTIVIDADE!FO$3,BASE!$G:$G,PRODUTIVIDADE!$B32)))</f>
        <v>0</v>
      </c>
      <c r="FS32" s="32">
        <f t="shared" si="59"/>
        <v>0.1363425925925926</v>
      </c>
      <c r="FT32" s="32">
        <f t="shared" si="60"/>
        <v>0</v>
      </c>
      <c r="FU32" s="33">
        <f>IF($B32="","",IF(COUNTIF(BASE!$A:$A,PRODUTIVIDADE!FU$3)=0,"",SUMIFS(BASE!$M:$M,BASE!$A:$A,PRODUTIVIDADE!FU$3,BASE!$G:$G,PRODUTIVIDADE!$B32)))</f>
        <v>95</v>
      </c>
      <c r="FV32" s="33">
        <f>IF($B32="","",IF(COUNTIF(BASE!$A:$A,PRODUTIVIDADE!FU$3)=0,"",SUMIFS(BASE!$N:$N,BASE!$A:$A,PRODUTIVIDADE!FU$3,BASE!$G:$G,PRODUTIVIDADE!$B32)))</f>
        <v>0</v>
      </c>
      <c r="FW32" s="28">
        <f>IF($B32="","",IF(COUNTIF(BASE!$A:$A,PRODUTIVIDADE!FU$3)=0,"",SUMIFS(BASE!$P:$P,BASE!$A:$A,PRODUTIVIDADE!FU$3,BASE!$G:$G,PRODUTIVIDADE!$B32)))</f>
        <v>1.4120370370370369E-3</v>
      </c>
      <c r="FX32" s="28">
        <f>IF($B32="","",IF(COUNTIF(BASE!$A:$A,PRODUTIVIDADE!FU$3)=0,"",SUMIFS(BASE!$O:$O,BASE!$A:$A,PRODUTIVIDADE!FU$3,BASE!$G:$G,PRODUTIVIDADE!$B32)))</f>
        <v>0</v>
      </c>
      <c r="FY32" s="32">
        <f t="shared" si="61"/>
        <v>0.13414351851851852</v>
      </c>
      <c r="FZ32" s="32">
        <f t="shared" si="62"/>
        <v>0</v>
      </c>
      <c r="GA32" s="15">
        <f>IF($B32="","",IF(COUNTIF(BASE!$A:$A,PRODUTIVIDADE!GA$3)=0,"",SUMIFS(BASE!$M:$M,BASE!$A:$A,PRODUTIVIDADE!GA$3,BASE!$G:$G,PRODUTIVIDADE!$B32)))</f>
        <v>87</v>
      </c>
      <c r="GB32" s="15">
        <f>IF($B32="","",IF(COUNTIF(BASE!$A:$A,PRODUTIVIDADE!GA$3)=0,"",SUMIFS(BASE!$N:$N,BASE!$A:$A,PRODUTIVIDADE!GA$3,BASE!$G:$G,PRODUTIVIDADE!$B32)))</f>
        <v>0</v>
      </c>
      <c r="GC32" s="18">
        <f>IF($B32="","",IF(COUNTIF(BASE!$A:$A,PRODUTIVIDADE!GA$3)=0,"",SUMIFS(BASE!$P:$P,BASE!$A:$A,PRODUTIVIDADE!GA$3,BASE!$G:$G,PRODUTIVIDADE!$B32)))</f>
        <v>1.6550925925925926E-3</v>
      </c>
      <c r="GD32" s="18">
        <f>IF($B32="","",IF(COUNTIF(BASE!$A:$A,PRODUTIVIDADE!GA$3)=0,"",SUMIFS(BASE!$O:$O,BASE!$A:$A,PRODUTIVIDADE!GA$3,BASE!$G:$G,PRODUTIVIDADE!$B32)))</f>
        <v>0</v>
      </c>
      <c r="GE32" s="32">
        <f t="shared" si="63"/>
        <v>0.14399305555555555</v>
      </c>
      <c r="GF32" s="32">
        <f t="shared" si="64"/>
        <v>0</v>
      </c>
      <c r="GG32" s="33">
        <f>IF($B32="","",IF(COUNTIF(BASE!$A:$A,PRODUTIVIDADE!GG$3)=0,"",SUMIFS(BASE!$M:$M,BASE!$A:$A,PRODUTIVIDADE!GG$3,BASE!$G:$G,PRODUTIVIDADE!$B32)))</f>
        <v>83</v>
      </c>
      <c r="GH32" s="33">
        <f>IF($B32="","",IF(COUNTIF(BASE!$A:$A,PRODUTIVIDADE!GG$3)=0,"",SUMIFS(BASE!$N:$N,BASE!$A:$A,PRODUTIVIDADE!GG$3,BASE!$G:$G,PRODUTIVIDADE!$B32)))</f>
        <v>0</v>
      </c>
      <c r="GI32" s="28">
        <f>IF($B32="","",IF(COUNTIF(BASE!$A:$A,PRODUTIVIDADE!GG$3)=0,"",SUMIFS(BASE!$P:$P,BASE!$A:$A,PRODUTIVIDADE!GG$3,BASE!$G:$G,PRODUTIVIDADE!$B32)))</f>
        <v>1.6087962962962963E-3</v>
      </c>
      <c r="GJ32" s="28">
        <f>IF($B32="","",IF(COUNTIF(BASE!$A:$A,PRODUTIVIDADE!GG$3)=0,"",SUMIFS(BASE!$O:$O,BASE!$A:$A,PRODUTIVIDADE!GG$3,BASE!$G:$G,PRODUTIVIDADE!$B32)))</f>
        <v>0</v>
      </c>
      <c r="GK32" s="32">
        <f t="shared" si="65"/>
        <v>0.1335300925925926</v>
      </c>
      <c r="GL32" s="32">
        <f t="shared" si="66"/>
        <v>0</v>
      </c>
      <c r="GM32" s="15">
        <f>IF($B32="","",IF(COUNTIF(BASE!$A:$A,PRODUTIVIDADE!GM$3)=0,"",SUMIFS(BASE!$M:$M,BASE!$A:$A,PRODUTIVIDADE!GM$3,BASE!$G:$G,PRODUTIVIDADE!$B32)))</f>
        <v>85</v>
      </c>
      <c r="GN32" s="15">
        <f>IF($B32="","",IF(COUNTIF(BASE!$A:$A,PRODUTIVIDADE!GM$3)=0,"",SUMIFS(BASE!$N:$N,BASE!$A:$A,PRODUTIVIDADE!GM$3,BASE!$G:$G,PRODUTIVIDADE!$B32)))</f>
        <v>0</v>
      </c>
      <c r="GO32" s="18">
        <f>IF($B32="","",IF(COUNTIF(BASE!$A:$A,PRODUTIVIDADE!GM$3)=0,"",SUMIFS(BASE!$P:$P,BASE!$A:$A,PRODUTIVIDADE!GM$3,BASE!$G:$G,PRODUTIVIDADE!$B32)))</f>
        <v>1.8750000000000001E-3</v>
      </c>
      <c r="GP32" s="18">
        <f>IF($B32="","",IF(COUNTIF(BASE!$A:$A,PRODUTIVIDADE!GM$3)=0,"",SUMIFS(BASE!$O:$O,BASE!$A:$A,PRODUTIVIDADE!GM$3,BASE!$G:$G,PRODUTIVIDADE!$B32)))</f>
        <v>0</v>
      </c>
      <c r="GQ32" s="32">
        <f t="shared" si="67"/>
        <v>0.15937500000000002</v>
      </c>
      <c r="GR32" s="32">
        <f t="shared" si="68"/>
        <v>0</v>
      </c>
    </row>
    <row r="33" spans="2:200" s="8" customFormat="1" x14ac:dyDescent="0.25">
      <c r="B33" s="50">
        <v>91149</v>
      </c>
      <c r="C33" s="16" t="str">
        <f>IF($B33="","",VLOOKUP($B33,EQUIPE!$B:$E,2,0))</f>
        <v>GABRIELA MATIAS SANTANA</v>
      </c>
      <c r="D33" s="16" t="str">
        <f>IF($B33="","",VLOOKUP($B33,EQUIPE!$B:$F,5,0))</f>
        <v>ULTRAGAZ FRONT</v>
      </c>
      <c r="E33" s="18">
        <f>IF($B33="","",VLOOKUP($B33,EQUIPE!$B:$E,3,0))</f>
        <v>0.26388888888888884</v>
      </c>
      <c r="F33" s="16" t="str">
        <f>IF($B33="","",VLOOKUP($B33,EQUIPE!$B:$E,4,0))</f>
        <v>ADRIANA VERCOSA BARROS CEZANHOQUE</v>
      </c>
      <c r="H33" s="22">
        <f t="shared" si="0"/>
        <v>1719</v>
      </c>
      <c r="I33" s="22">
        <f t="shared" si="0"/>
        <v>0</v>
      </c>
      <c r="J33" s="18">
        <f t="shared" si="3"/>
        <v>1.8576557214573497E-3</v>
      </c>
      <c r="K33" s="18">
        <f t="shared" si="4"/>
        <v>0</v>
      </c>
      <c r="L33" s="32">
        <f t="shared" si="5"/>
        <v>3.1933101851851844</v>
      </c>
      <c r="M33" s="32">
        <f t="shared" si="6"/>
        <v>0</v>
      </c>
      <c r="O33" s="15">
        <f>IF($B33="","",IF(COUNTIF(BASE!$A:$A,PRODUTIVIDADE!O$3)=0,"",SUMIFS(BASE!$M:$M,BASE!$A:$A,PRODUTIVIDADE!O$3,BASE!$G:$G,PRODUTIVIDADE!$B33)))</f>
        <v>73</v>
      </c>
      <c r="P33" s="15">
        <f>IF($B33="","",IF(COUNTIF(BASE!$A:$A,PRODUTIVIDADE!O$3)=0,"",SUMIFS(BASE!$N:$N,BASE!$A:$A,PRODUTIVIDADE!O$3,BASE!$G:$G,PRODUTIVIDADE!$B33)))</f>
        <v>0</v>
      </c>
      <c r="Q33" s="18">
        <f>IF($B33="","",IF(COUNTIF(BASE!$A:$A,PRODUTIVIDADE!O$3)=0,"",SUMIFS(BASE!$P:$P,BASE!$A:$A,PRODUTIVIDADE!O$3,BASE!$G:$G,PRODUTIVIDADE!$B33)))</f>
        <v>1.4351851851851854E-3</v>
      </c>
      <c r="R33" s="18">
        <f>IF($B33="","",IF(COUNTIF(BASE!$A:$A,PRODUTIVIDADE!O$3)=0,"",SUMIFS(BASE!$O:$O,BASE!$A:$A,PRODUTIVIDADE!O$3,BASE!$G:$G,PRODUTIVIDADE!$B33)))</f>
        <v>0</v>
      </c>
      <c r="S33" s="32">
        <f t="shared" si="7"/>
        <v>0.10476851851851854</v>
      </c>
      <c r="T33" s="32">
        <f t="shared" si="8"/>
        <v>0</v>
      </c>
      <c r="U33" s="33">
        <f>IF($B33="","",IF(COUNTIF(BASE!$A:$A,PRODUTIVIDADE!U$3)=0,"",SUMIFS(BASE!$M:$M,BASE!$A:$A,PRODUTIVIDADE!U$3,BASE!$G:$G,PRODUTIVIDADE!$B33)))</f>
        <v>74</v>
      </c>
      <c r="V33" s="33">
        <f>IF($B33="","",IF(COUNTIF(BASE!$A:$A,PRODUTIVIDADE!U$3)=0,"",SUMIFS(BASE!$N:$N,BASE!$A:$A,PRODUTIVIDADE!U$3,BASE!$G:$G,PRODUTIVIDADE!$B33)))</f>
        <v>0</v>
      </c>
      <c r="W33" s="28">
        <f>IF($B33="","",IF(COUNTIF(BASE!$A:$A,PRODUTIVIDADE!U$3)=0,"",SUMIFS(BASE!$P:$P,BASE!$A:$A,PRODUTIVIDADE!U$3,BASE!$G:$G,PRODUTIVIDADE!$B33)))</f>
        <v>2.0717592592592593E-3</v>
      </c>
      <c r="X33" s="28">
        <f>IF($B33="","",IF(COUNTIF(BASE!$A:$A,PRODUTIVIDADE!U$3)=0,"",SUMIFS(BASE!$O:$O,BASE!$A:$A,PRODUTIVIDADE!U$3,BASE!$G:$G,PRODUTIVIDADE!$B33)))</f>
        <v>0</v>
      </c>
      <c r="Y33" s="32">
        <f t="shared" si="9"/>
        <v>0.15331018518518519</v>
      </c>
      <c r="Z33" s="32">
        <f t="shared" si="10"/>
        <v>0</v>
      </c>
      <c r="AA33" s="15">
        <f>IF($B33="","",IF(COUNTIF(BASE!$A:$A,PRODUTIVIDADE!AA$3)=0,"",SUMIFS(BASE!$M:$M,BASE!$A:$A,PRODUTIVIDADE!AA$3,BASE!$G:$G,PRODUTIVIDADE!$B33)))</f>
        <v>67</v>
      </c>
      <c r="AB33" s="15">
        <f>IF($B33="","",IF(COUNTIF(BASE!$A:$A,PRODUTIVIDADE!AA$3)=0,"",SUMIFS(BASE!$N:$N,BASE!$A:$A,PRODUTIVIDADE!AA$3,BASE!$G:$G,PRODUTIVIDADE!$B33)))</f>
        <v>0</v>
      </c>
      <c r="AC33" s="18">
        <f>IF($B33="","",IF(COUNTIF(BASE!$A:$A,PRODUTIVIDADE!AA$3)=0,"",SUMIFS(BASE!$P:$P,BASE!$A:$A,PRODUTIVIDADE!AA$3,BASE!$G:$G,PRODUTIVIDADE!$B33)))</f>
        <v>2.3379629629629631E-3</v>
      </c>
      <c r="AD33" s="18">
        <f>IF($B33="","",IF(COUNTIF(BASE!$A:$A,PRODUTIVIDADE!AA$3)=0,"",SUMIFS(BASE!$O:$O,BASE!$A:$A,PRODUTIVIDADE!AA$3,BASE!$G:$G,PRODUTIVIDADE!$B33)))</f>
        <v>0</v>
      </c>
      <c r="AE33" s="32">
        <f t="shared" si="11"/>
        <v>0.15664351851851854</v>
      </c>
      <c r="AF33" s="32">
        <f t="shared" si="12"/>
        <v>0</v>
      </c>
      <c r="AG33" s="33">
        <f>IF($B33="","",IF(COUNTIF(BASE!$A:$A,PRODUTIVIDADE!AG$3)=0,"",SUMIFS(BASE!$M:$M,BASE!$A:$A,PRODUTIVIDADE!AG$3,BASE!$G:$G,PRODUTIVIDADE!$B33)))</f>
        <v>76</v>
      </c>
      <c r="AH33" s="33">
        <f>IF($B33="","",IF(COUNTIF(BASE!$A:$A,PRODUTIVIDADE!AG$3)=0,"",SUMIFS(BASE!$N:$N,BASE!$A:$A,PRODUTIVIDADE!AG$3,BASE!$G:$G,PRODUTIVIDADE!$B33)))</f>
        <v>0</v>
      </c>
      <c r="AI33" s="28">
        <f>IF($B33="","",IF(COUNTIF(BASE!$A:$A,PRODUTIVIDADE!AG$3)=0,"",SUMIFS(BASE!$P:$P,BASE!$A:$A,PRODUTIVIDADE!AG$3,BASE!$G:$G,PRODUTIVIDADE!$B33)))</f>
        <v>1.7476851851851852E-3</v>
      </c>
      <c r="AJ33" s="28">
        <f>IF($B33="","",IF(COUNTIF(BASE!$A:$A,PRODUTIVIDADE!AG$3)=0,"",SUMIFS(BASE!$O:$O,BASE!$A:$A,PRODUTIVIDADE!AG$3,BASE!$G:$G,PRODUTIVIDADE!$B33)))</f>
        <v>0</v>
      </c>
      <c r="AK33" s="32">
        <f t="shared" si="13"/>
        <v>0.13282407407407407</v>
      </c>
      <c r="AL33" s="32">
        <f t="shared" si="14"/>
        <v>0</v>
      </c>
      <c r="AM33" s="15">
        <f>IF($B33="","",IF(COUNTIF(BASE!$A:$A,PRODUTIVIDADE!AM$3)=0,"",SUMIFS(BASE!$M:$M,BASE!$A:$A,PRODUTIVIDADE!AM$3,BASE!$G:$G,PRODUTIVIDADE!$B33)))</f>
        <v>68</v>
      </c>
      <c r="AN33" s="15">
        <f>IF($B33="","",IF(COUNTIF(BASE!$A:$A,PRODUTIVIDADE!AM$3)=0,"",SUMIFS(BASE!$N:$N,BASE!$A:$A,PRODUTIVIDADE!AM$3,BASE!$G:$G,PRODUTIVIDADE!$B33)))</f>
        <v>0</v>
      </c>
      <c r="AO33" s="18">
        <f>IF($B33="","",IF(COUNTIF(BASE!$A:$A,PRODUTIVIDADE!AM$3)=0,"",SUMIFS(BASE!$P:$P,BASE!$A:$A,PRODUTIVIDADE!AM$3,BASE!$G:$G,PRODUTIVIDADE!$B33)))</f>
        <v>1.8634259259259261E-3</v>
      </c>
      <c r="AP33" s="18">
        <f>IF($B33="","",IF(COUNTIF(BASE!$A:$A,PRODUTIVIDADE!AM$3)=0,"",SUMIFS(BASE!$O:$O,BASE!$A:$A,PRODUTIVIDADE!AM$3,BASE!$G:$G,PRODUTIVIDADE!$B33)))</f>
        <v>0</v>
      </c>
      <c r="AQ33" s="32">
        <f t="shared" si="15"/>
        <v>0.12671296296296297</v>
      </c>
      <c r="AR33" s="32">
        <f t="shared" si="16"/>
        <v>0</v>
      </c>
      <c r="AS33" s="33">
        <f>IF($B33="","",IF(COUNTIF(BASE!$A:$A,PRODUTIVIDADE!AS$3)=0,"",SUMIFS(BASE!$M:$M,BASE!$A:$A,PRODUTIVIDADE!AS$3,BASE!$G:$G,PRODUTIVIDADE!$B33)))</f>
        <v>0</v>
      </c>
      <c r="AT33" s="33">
        <f>IF($B33="","",IF(COUNTIF(BASE!$A:$A,PRODUTIVIDADE!AS$3)=0,"",SUMIFS(BASE!$N:$N,BASE!$A:$A,PRODUTIVIDADE!AS$3,BASE!$G:$G,PRODUTIVIDADE!$B33)))</f>
        <v>0</v>
      </c>
      <c r="AU33" s="28">
        <f>IF($B33="","",IF(COUNTIF(BASE!$A:$A,PRODUTIVIDADE!AS$3)=0,"",SUMIFS(BASE!$P:$P,BASE!$A:$A,PRODUTIVIDADE!AS$3,BASE!$G:$G,PRODUTIVIDADE!$B33)))</f>
        <v>0</v>
      </c>
      <c r="AV33" s="28">
        <f>IF($B33="","",IF(COUNTIF(BASE!$A:$A,PRODUTIVIDADE!AS$3)=0,"",SUMIFS(BASE!$O:$O,BASE!$A:$A,PRODUTIVIDADE!AS$3,BASE!$G:$G,PRODUTIVIDADE!$B33)))</f>
        <v>0</v>
      </c>
      <c r="AW33" s="32">
        <f t="shared" si="17"/>
        <v>0</v>
      </c>
      <c r="AX33" s="32">
        <f t="shared" si="18"/>
        <v>0</v>
      </c>
      <c r="AY33" s="15">
        <f>IF($B33="","",IF(COUNTIF(BASE!$A:$A,PRODUTIVIDADE!AY$3)=0,"",SUMIFS(BASE!$M:$M,BASE!$A:$A,PRODUTIVIDADE!AY$3,BASE!$G:$G,PRODUTIVIDADE!$B33)))</f>
        <v>90</v>
      </c>
      <c r="AZ33" s="15">
        <f>IF($B33="","",IF(COUNTIF(BASE!$A:$A,PRODUTIVIDADE!AY$3)=0,"",SUMIFS(BASE!$N:$N,BASE!$A:$A,PRODUTIVIDADE!AY$3,BASE!$G:$G,PRODUTIVIDADE!$B33)))</f>
        <v>0</v>
      </c>
      <c r="BA33" s="18">
        <f>IF($B33="","",IF(COUNTIF(BASE!$A:$A,PRODUTIVIDADE!AY$3)=0,"",SUMIFS(BASE!$P:$P,BASE!$A:$A,PRODUTIVIDADE!AY$3,BASE!$G:$G,PRODUTIVIDADE!$B33)))</f>
        <v>1.6550925925925926E-3</v>
      </c>
      <c r="BB33" s="18">
        <f>IF($B33="","",IF(COUNTIF(BASE!$A:$A,PRODUTIVIDADE!AY$3)=0,"",SUMIFS(BASE!$O:$O,BASE!$A:$A,PRODUTIVIDADE!AY$3,BASE!$G:$G,PRODUTIVIDADE!$B33)))</f>
        <v>0</v>
      </c>
      <c r="BC33" s="32">
        <f t="shared" si="19"/>
        <v>0.14895833333333333</v>
      </c>
      <c r="BD33" s="32">
        <f t="shared" si="20"/>
        <v>0</v>
      </c>
      <c r="BE33" s="33">
        <f>IF($B33="","",IF(COUNTIF(BASE!$A:$A,PRODUTIVIDADE!BE$3)=0,"",SUMIFS(BASE!$M:$M,BASE!$A:$A,PRODUTIVIDADE!BE$3,BASE!$G:$G,PRODUTIVIDADE!$B33)))</f>
        <v>80</v>
      </c>
      <c r="BF33" s="33">
        <f>IF($B33="","",IF(COUNTIF(BASE!$A:$A,PRODUTIVIDADE!BE$3)=0,"",SUMIFS(BASE!$N:$N,BASE!$A:$A,PRODUTIVIDADE!BE$3,BASE!$G:$G,PRODUTIVIDADE!$B33)))</f>
        <v>0</v>
      </c>
      <c r="BG33" s="28">
        <f>IF($B33="","",IF(COUNTIF(BASE!$A:$A,PRODUTIVIDADE!BE$3)=0,"",SUMIFS(BASE!$P:$P,BASE!$A:$A,PRODUTIVIDADE!BE$3,BASE!$G:$G,PRODUTIVIDADE!$B33)))</f>
        <v>1.8287037037037037E-3</v>
      </c>
      <c r="BH33" s="28">
        <f>IF($B33="","",IF(COUNTIF(BASE!$A:$A,PRODUTIVIDADE!BE$3)=0,"",SUMIFS(BASE!$O:$O,BASE!$A:$A,PRODUTIVIDADE!BE$3,BASE!$G:$G,PRODUTIVIDADE!$B33)))</f>
        <v>0</v>
      </c>
      <c r="BI33" s="32">
        <f t="shared" si="21"/>
        <v>0.14629629629629629</v>
      </c>
      <c r="BJ33" s="32">
        <f t="shared" si="22"/>
        <v>0</v>
      </c>
      <c r="BK33" s="15">
        <f>IF($B33="","",IF(COUNTIF(BASE!$A:$A,PRODUTIVIDADE!BK$3)=0,"",SUMIFS(BASE!$M:$M,BASE!$A:$A,PRODUTIVIDADE!BK$3,BASE!$G:$G,PRODUTIVIDADE!$B33)))</f>
        <v>70</v>
      </c>
      <c r="BL33" s="15">
        <f>IF($B33="","",IF(COUNTIF(BASE!$A:$A,PRODUTIVIDADE!BK$3)=0,"",SUMIFS(BASE!$N:$N,BASE!$A:$A,PRODUTIVIDADE!BK$3,BASE!$G:$G,PRODUTIVIDADE!$B33)))</f>
        <v>0</v>
      </c>
      <c r="BM33" s="18">
        <f>IF($B33="","",IF(COUNTIF(BASE!$A:$A,PRODUTIVIDADE!BK$3)=0,"",SUMIFS(BASE!$P:$P,BASE!$A:$A,PRODUTIVIDADE!BK$3,BASE!$G:$G,PRODUTIVIDADE!$B33)))</f>
        <v>2.1759259259259258E-3</v>
      </c>
      <c r="BN33" s="18">
        <f>IF($B33="","",IF(COUNTIF(BASE!$A:$A,PRODUTIVIDADE!BK$3)=0,"",SUMIFS(BASE!$O:$O,BASE!$A:$A,PRODUTIVIDADE!BK$3,BASE!$G:$G,PRODUTIVIDADE!$B33)))</f>
        <v>0</v>
      </c>
      <c r="BO33" s="32">
        <f t="shared" si="23"/>
        <v>0.15231481481481479</v>
      </c>
      <c r="BP33" s="32">
        <f t="shared" si="24"/>
        <v>0</v>
      </c>
      <c r="BQ33" s="33">
        <f>IF($B33="","",IF(COUNTIF(BASE!$A:$A,PRODUTIVIDADE!BQ$3)=0,"",SUMIFS(BASE!$M:$M,BASE!$A:$A,PRODUTIVIDADE!BQ$3,BASE!$G:$G,PRODUTIVIDADE!$B33)))</f>
        <v>64</v>
      </c>
      <c r="BR33" s="33">
        <f>IF($B33="","",IF(COUNTIF(BASE!$A:$A,PRODUTIVIDADE!BQ$3)=0,"",SUMIFS(BASE!$N:$N,BASE!$A:$A,PRODUTIVIDADE!BQ$3,BASE!$G:$G,PRODUTIVIDADE!$B33)))</f>
        <v>0</v>
      </c>
      <c r="BS33" s="28">
        <f>IF($B33="","",IF(COUNTIF(BASE!$A:$A,PRODUTIVIDADE!BQ$3)=0,"",SUMIFS(BASE!$P:$P,BASE!$A:$A,PRODUTIVIDADE!BQ$3,BASE!$G:$G,PRODUTIVIDADE!$B33)))</f>
        <v>1.9560185185185184E-3</v>
      </c>
      <c r="BT33" s="28">
        <f>IF($B33="","",IF(COUNTIF(BASE!$A:$A,PRODUTIVIDADE!BQ$3)=0,"",SUMIFS(BASE!$O:$O,BASE!$A:$A,PRODUTIVIDADE!BQ$3,BASE!$G:$G,PRODUTIVIDADE!$B33)))</f>
        <v>0</v>
      </c>
      <c r="BU33" s="32">
        <f t="shared" si="25"/>
        <v>0.12518518518518518</v>
      </c>
      <c r="BV33" s="32">
        <f t="shared" si="26"/>
        <v>0</v>
      </c>
      <c r="BW33" s="15">
        <f>IF($B33="","",IF(COUNTIF(BASE!$A:$A,PRODUTIVIDADE!BW$3)=0,"",SUMIFS(BASE!$M:$M,BASE!$A:$A,PRODUTIVIDADE!BW$3,BASE!$G:$G,PRODUTIVIDADE!$B33)))</f>
        <v>47</v>
      </c>
      <c r="BX33" s="15">
        <f>IF($B33="","",IF(COUNTIF(BASE!$A:$A,PRODUTIVIDADE!BW$3)=0,"",SUMIFS(BASE!$N:$N,BASE!$A:$A,PRODUTIVIDADE!BW$3,BASE!$G:$G,PRODUTIVIDADE!$B33)))</f>
        <v>0</v>
      </c>
      <c r="BY33" s="18">
        <f>IF($B33="","",IF(COUNTIF(BASE!$A:$A,PRODUTIVIDADE!BW$3)=0,"",SUMIFS(BASE!$P:$P,BASE!$A:$A,PRODUTIVIDADE!BW$3,BASE!$G:$G,PRODUTIVIDADE!$B33)))</f>
        <v>2.4074074074074076E-3</v>
      </c>
      <c r="BZ33" s="18">
        <f>IF($B33="","",IF(COUNTIF(BASE!$A:$A,PRODUTIVIDADE!BW$3)=0,"",SUMIFS(BASE!$O:$O,BASE!$A:$A,PRODUTIVIDADE!BW$3,BASE!$G:$G,PRODUTIVIDADE!$B33)))</f>
        <v>0</v>
      </c>
      <c r="CA33" s="32">
        <f t="shared" si="27"/>
        <v>0.11314814814814815</v>
      </c>
      <c r="CB33" s="32">
        <f t="shared" si="28"/>
        <v>0</v>
      </c>
      <c r="CC33" s="33">
        <f>IF($B33="","",IF(COUNTIF(BASE!$A:$A,PRODUTIVIDADE!CC$3)=0,"",SUMIFS(BASE!$M:$M,BASE!$A:$A,PRODUTIVIDADE!CC$3,BASE!$G:$G,PRODUTIVIDADE!$B33)))</f>
        <v>0</v>
      </c>
      <c r="CD33" s="33">
        <f>IF($B33="","",IF(COUNTIF(BASE!$A:$A,PRODUTIVIDADE!CC$3)=0,"",SUMIFS(BASE!$N:$N,BASE!$A:$A,PRODUTIVIDADE!CC$3,BASE!$G:$G,PRODUTIVIDADE!$B33)))</f>
        <v>0</v>
      </c>
      <c r="CE33" s="28">
        <f>IF($B33="","",IF(COUNTIF(BASE!$A:$A,PRODUTIVIDADE!CC$3)=0,"",SUMIFS(BASE!$P:$P,BASE!$A:$A,PRODUTIVIDADE!CC$3,BASE!$G:$G,PRODUTIVIDADE!$B33)))</f>
        <v>0</v>
      </c>
      <c r="CF33" s="28">
        <f>IF($B33="","",IF(COUNTIF(BASE!$A:$A,PRODUTIVIDADE!CC$3)=0,"",SUMIFS(BASE!$O:$O,BASE!$A:$A,PRODUTIVIDADE!CC$3,BASE!$G:$G,PRODUTIVIDADE!$B33)))</f>
        <v>0</v>
      </c>
      <c r="CG33" s="32">
        <f t="shared" si="29"/>
        <v>0</v>
      </c>
      <c r="CH33" s="32">
        <f t="shared" si="30"/>
        <v>0</v>
      </c>
      <c r="CI33" s="15">
        <f>IF($B33="","",IF(COUNTIF(BASE!$A:$A,PRODUTIVIDADE!CI$3)=0,"",SUMIFS(BASE!$M:$M,BASE!$A:$A,PRODUTIVIDADE!CI$3,BASE!$G:$G,PRODUTIVIDADE!$B33)))</f>
        <v>63</v>
      </c>
      <c r="CJ33" s="15">
        <f>IF($B33="","",IF(COUNTIF(BASE!$A:$A,PRODUTIVIDADE!CI$3)=0,"",SUMIFS(BASE!$N:$N,BASE!$A:$A,PRODUTIVIDADE!CI$3,BASE!$G:$G,PRODUTIVIDADE!$B33)))</f>
        <v>0</v>
      </c>
      <c r="CK33" s="18">
        <f>IF($B33="","",IF(COUNTIF(BASE!$A:$A,PRODUTIVIDADE!CI$3)=0,"",SUMIFS(BASE!$P:$P,BASE!$A:$A,PRODUTIVIDADE!CI$3,BASE!$G:$G,PRODUTIVIDADE!$B33)))</f>
        <v>1.8171296296296297E-3</v>
      </c>
      <c r="CL33" s="18">
        <f>IF($B33="","",IF(COUNTIF(BASE!$A:$A,PRODUTIVIDADE!CI$3)=0,"",SUMIFS(BASE!$O:$O,BASE!$A:$A,PRODUTIVIDADE!CI$3,BASE!$G:$G,PRODUTIVIDADE!$B33)))</f>
        <v>0</v>
      </c>
      <c r="CM33" s="32">
        <f t="shared" si="31"/>
        <v>0.11447916666666667</v>
      </c>
      <c r="CN33" s="32">
        <f t="shared" si="32"/>
        <v>0</v>
      </c>
      <c r="CO33" s="33">
        <f>IF($B33="","",IF(COUNTIF(BASE!$A:$A,PRODUTIVIDADE!CO$3)=0,"",SUMIFS(BASE!$M:$M,BASE!$A:$A,PRODUTIVIDADE!CO$3,BASE!$G:$G,PRODUTIVIDADE!$B33)))</f>
        <v>94</v>
      </c>
      <c r="CP33" s="33">
        <f>IF($B33="","",IF(COUNTIF(BASE!$A:$A,PRODUTIVIDADE!CO$3)=0,"",SUMIFS(BASE!$N:$N,BASE!$A:$A,PRODUTIVIDADE!CO$3,BASE!$G:$G,PRODUTIVIDADE!$B33)))</f>
        <v>0</v>
      </c>
      <c r="CQ33" s="28">
        <f>IF($B33="","",IF(COUNTIF(BASE!$A:$A,PRODUTIVIDADE!CO$3)=0,"",SUMIFS(BASE!$P:$P,BASE!$A:$A,PRODUTIVIDADE!CO$3,BASE!$G:$G,PRODUTIVIDADE!$B33)))</f>
        <v>1.9444444444444442E-3</v>
      </c>
      <c r="CR33" s="28">
        <f>IF($B33="","",IF(COUNTIF(BASE!$A:$A,PRODUTIVIDADE!CO$3)=0,"",SUMIFS(BASE!$O:$O,BASE!$A:$A,PRODUTIVIDADE!CO$3,BASE!$G:$G,PRODUTIVIDADE!$B33)))</f>
        <v>0</v>
      </c>
      <c r="CS33" s="32">
        <f t="shared" si="33"/>
        <v>0.18277777777777776</v>
      </c>
      <c r="CT33" s="32">
        <f t="shared" si="34"/>
        <v>0</v>
      </c>
      <c r="CU33" s="15">
        <f>IF($B33="","",IF(COUNTIF(BASE!$A:$A,PRODUTIVIDADE!CU$3)=0,"",SUMIFS(BASE!$M:$M,BASE!$A:$A,PRODUTIVIDADE!CU$3,BASE!$G:$G,PRODUTIVIDADE!$B33)))</f>
        <v>86</v>
      </c>
      <c r="CV33" s="15">
        <f>IF($B33="","",IF(COUNTIF(BASE!$A:$A,PRODUTIVIDADE!CU$3)=0,"",SUMIFS(BASE!$N:$N,BASE!$A:$A,PRODUTIVIDADE!CU$3,BASE!$G:$G,PRODUTIVIDADE!$B33)))</f>
        <v>0</v>
      </c>
      <c r="CW33" s="18">
        <f>IF($B33="","",IF(COUNTIF(BASE!$A:$A,PRODUTIVIDADE!CU$3)=0,"",SUMIFS(BASE!$P:$P,BASE!$A:$A,PRODUTIVIDADE!CU$3,BASE!$G:$G,PRODUTIVIDADE!$B33)))</f>
        <v>1.8750000000000001E-3</v>
      </c>
      <c r="CX33" s="18">
        <f>IF($B33="","",IF(COUNTIF(BASE!$A:$A,PRODUTIVIDADE!CU$3)=0,"",SUMIFS(BASE!$O:$O,BASE!$A:$A,PRODUTIVIDADE!CU$3,BASE!$G:$G,PRODUTIVIDADE!$B33)))</f>
        <v>0</v>
      </c>
      <c r="CY33" s="32">
        <f t="shared" si="35"/>
        <v>0.16125</v>
      </c>
      <c r="CZ33" s="32">
        <f t="shared" si="36"/>
        <v>0</v>
      </c>
      <c r="DA33" s="33">
        <f>IF($B33="","",IF(COUNTIF(BASE!$A:$A,PRODUTIVIDADE!DA$3)=0,"",SUMIFS(BASE!$M:$M,BASE!$A:$A,PRODUTIVIDADE!DA$3,BASE!$G:$G,PRODUTIVIDADE!$B33)))</f>
        <v>74</v>
      </c>
      <c r="DB33" s="33">
        <f>IF($B33="","",IF(COUNTIF(BASE!$A:$A,PRODUTIVIDADE!DA$3)=0,"",SUMIFS(BASE!$N:$N,BASE!$A:$A,PRODUTIVIDADE!DA$3,BASE!$G:$G,PRODUTIVIDADE!$B33)))</f>
        <v>0</v>
      </c>
      <c r="DC33" s="28">
        <f>IF($B33="","",IF(COUNTIF(BASE!$A:$A,PRODUTIVIDADE!DA$3)=0,"",SUMIFS(BASE!$P:$P,BASE!$A:$A,PRODUTIVIDADE!DA$3,BASE!$G:$G,PRODUTIVIDADE!$B33)))</f>
        <v>1.9675925925925928E-3</v>
      </c>
      <c r="DD33" s="28">
        <f>IF($B33="","",IF(COUNTIF(BASE!$A:$A,PRODUTIVIDADE!DA$3)=0,"",SUMIFS(BASE!$O:$O,BASE!$A:$A,PRODUTIVIDADE!DA$3,BASE!$G:$G,PRODUTIVIDADE!$B33)))</f>
        <v>0</v>
      </c>
      <c r="DE33" s="32">
        <f t="shared" si="37"/>
        <v>0.14560185185185187</v>
      </c>
      <c r="DF33" s="32">
        <f t="shared" si="38"/>
        <v>0</v>
      </c>
      <c r="DG33" s="15">
        <f>IF($B33="","",IF(COUNTIF(BASE!$A:$A,PRODUTIVIDADE!DG$3)=0,"",SUMIFS(BASE!$M:$M,BASE!$A:$A,PRODUTIVIDADE!DG$3,BASE!$G:$G,PRODUTIVIDADE!$B33)))</f>
        <v>59</v>
      </c>
      <c r="DH33" s="15">
        <f>IF($B33="","",IF(COUNTIF(BASE!$A:$A,PRODUTIVIDADE!DG$3)=0,"",SUMIFS(BASE!$N:$N,BASE!$A:$A,PRODUTIVIDADE!DG$3,BASE!$G:$G,PRODUTIVIDADE!$B33)))</f>
        <v>0</v>
      </c>
      <c r="DI33" s="18">
        <f>IF($B33="","",IF(COUNTIF(BASE!$A:$A,PRODUTIVIDADE!DG$3)=0,"",SUMIFS(BASE!$P:$P,BASE!$A:$A,PRODUTIVIDADE!DG$3,BASE!$G:$G,PRODUTIVIDADE!$B33)))</f>
        <v>2.5347222222222221E-3</v>
      </c>
      <c r="DJ33" s="18">
        <f>IF($B33="","",IF(COUNTIF(BASE!$A:$A,PRODUTIVIDADE!DG$3)=0,"",SUMIFS(BASE!$O:$O,BASE!$A:$A,PRODUTIVIDADE!DG$3,BASE!$G:$G,PRODUTIVIDADE!$B33)))</f>
        <v>0</v>
      </c>
      <c r="DK33" s="32">
        <f t="shared" si="39"/>
        <v>0.14954861111111109</v>
      </c>
      <c r="DL33" s="32">
        <f t="shared" si="40"/>
        <v>0</v>
      </c>
      <c r="DM33" s="33">
        <f>IF($B33="","",IF(COUNTIF(BASE!$A:$A,PRODUTIVIDADE!DM$3)=0,"",SUMIFS(BASE!$M:$M,BASE!$A:$A,PRODUTIVIDADE!DM$3,BASE!$G:$G,PRODUTIVIDADE!$B33)))</f>
        <v>0</v>
      </c>
      <c r="DN33" s="33">
        <f>IF($B33="","",IF(COUNTIF(BASE!$A:$A,PRODUTIVIDADE!DM$3)=0,"",SUMIFS(BASE!$N:$N,BASE!$A:$A,PRODUTIVIDADE!DM$3,BASE!$G:$G,PRODUTIVIDADE!$B33)))</f>
        <v>0</v>
      </c>
      <c r="DO33" s="28">
        <f>IF($B33="","",IF(COUNTIF(BASE!$A:$A,PRODUTIVIDADE!DM$3)=0,"",SUMIFS(BASE!$P:$P,BASE!$A:$A,PRODUTIVIDADE!DM$3,BASE!$G:$G,PRODUTIVIDADE!$B33)))</f>
        <v>0</v>
      </c>
      <c r="DP33" s="28">
        <f>IF($B33="","",IF(COUNTIF(BASE!$A:$A,PRODUTIVIDADE!DM$3)=0,"",SUMIFS(BASE!$O:$O,BASE!$A:$A,PRODUTIVIDADE!DM$3,BASE!$G:$G,PRODUTIVIDADE!$B33)))</f>
        <v>0</v>
      </c>
      <c r="DQ33" s="32">
        <f t="shared" si="41"/>
        <v>0</v>
      </c>
      <c r="DR33" s="32">
        <f t="shared" si="42"/>
        <v>0</v>
      </c>
      <c r="DS33" s="15">
        <f>IF($B33="","",IF(COUNTIF(BASE!$A:$A,PRODUTIVIDADE!DS$3)=0,"",SUMIFS(BASE!$M:$M,BASE!$A:$A,PRODUTIVIDADE!DS$3,BASE!$G:$G,PRODUTIVIDADE!$B33)))</f>
        <v>65</v>
      </c>
      <c r="DT33" s="15">
        <f>IF($B33="","",IF(COUNTIF(BASE!$A:$A,PRODUTIVIDADE!DS$3)=0,"",SUMIFS(BASE!$N:$N,BASE!$A:$A,PRODUTIVIDADE!DS$3,BASE!$G:$G,PRODUTIVIDADE!$B33)))</f>
        <v>0</v>
      </c>
      <c r="DU33" s="18">
        <f>IF($B33="","",IF(COUNTIF(BASE!$A:$A,PRODUTIVIDADE!DS$3)=0,"",SUMIFS(BASE!$P:$P,BASE!$A:$A,PRODUTIVIDADE!DS$3,BASE!$G:$G,PRODUTIVIDADE!$B33)))</f>
        <v>1.6666666666666668E-3</v>
      </c>
      <c r="DV33" s="18">
        <f>IF($B33="","",IF(COUNTIF(BASE!$A:$A,PRODUTIVIDADE!DS$3)=0,"",SUMIFS(BASE!$O:$O,BASE!$A:$A,PRODUTIVIDADE!DS$3,BASE!$G:$G,PRODUTIVIDADE!$B33)))</f>
        <v>0</v>
      </c>
      <c r="DW33" s="32">
        <f t="shared" si="43"/>
        <v>0.10833333333333334</v>
      </c>
      <c r="DX33" s="32">
        <f t="shared" si="44"/>
        <v>0</v>
      </c>
      <c r="DY33" s="33">
        <f>IF($B33="","",IF(COUNTIF(BASE!$A:$A,PRODUTIVIDADE!DY$3)=0,"",SUMIFS(BASE!$M:$M,BASE!$A:$A,PRODUTIVIDADE!DY$3,BASE!$G:$G,PRODUTIVIDADE!$B33)))</f>
        <v>53</v>
      </c>
      <c r="DZ33" s="33">
        <f>IF($B33="","",IF(COUNTIF(BASE!$A:$A,PRODUTIVIDADE!DY$3)=0,"",SUMIFS(BASE!$N:$N,BASE!$A:$A,PRODUTIVIDADE!DY$3,BASE!$G:$G,PRODUTIVIDADE!$B33)))</f>
        <v>0</v>
      </c>
      <c r="EA33" s="28">
        <f>IF($B33="","",IF(COUNTIF(BASE!$A:$A,PRODUTIVIDADE!DY$3)=0,"",SUMIFS(BASE!$P:$P,BASE!$A:$A,PRODUTIVIDADE!DY$3,BASE!$G:$G,PRODUTIVIDADE!$B33)))</f>
        <v>2.1180555555555553E-3</v>
      </c>
      <c r="EB33" s="28">
        <f>IF($B33="","",IF(COUNTIF(BASE!$A:$A,PRODUTIVIDADE!DY$3)=0,"",SUMIFS(BASE!$O:$O,BASE!$A:$A,PRODUTIVIDADE!DY$3,BASE!$G:$G,PRODUTIVIDADE!$B33)))</f>
        <v>0</v>
      </c>
      <c r="EC33" s="32">
        <f t="shared" si="45"/>
        <v>0.11225694444444444</v>
      </c>
      <c r="ED33" s="32">
        <f t="shared" si="46"/>
        <v>0</v>
      </c>
      <c r="EE33" s="15">
        <f>IF($B33="","",IF(COUNTIF(BASE!$A:$A,PRODUTIVIDADE!EE$3)=0,"",SUMIFS(BASE!$M:$M,BASE!$A:$A,PRODUTIVIDADE!EE$3,BASE!$G:$G,PRODUTIVIDADE!$B33)))</f>
        <v>99</v>
      </c>
      <c r="EF33" s="15">
        <f>IF($B33="","",IF(COUNTIF(BASE!$A:$A,PRODUTIVIDADE!EE$3)=0,"",SUMIFS(BASE!$N:$N,BASE!$A:$A,PRODUTIVIDADE!EE$3,BASE!$G:$G,PRODUTIVIDADE!$B33)))</f>
        <v>0</v>
      </c>
      <c r="EG33" s="18">
        <f>IF($B33="","",IF(COUNTIF(BASE!$A:$A,PRODUTIVIDADE!EE$3)=0,"",SUMIFS(BASE!$P:$P,BASE!$A:$A,PRODUTIVIDADE!EE$3,BASE!$G:$G,PRODUTIVIDADE!$B33)))</f>
        <v>1.5393518518518519E-3</v>
      </c>
      <c r="EH33" s="18">
        <f>IF($B33="","",IF(COUNTIF(BASE!$A:$A,PRODUTIVIDADE!EE$3)=0,"",SUMIFS(BASE!$O:$O,BASE!$A:$A,PRODUTIVIDADE!EE$3,BASE!$G:$G,PRODUTIVIDADE!$B33)))</f>
        <v>0</v>
      </c>
      <c r="EI33" s="32">
        <f t="shared" si="47"/>
        <v>0.15239583333333334</v>
      </c>
      <c r="EJ33" s="32">
        <f t="shared" si="48"/>
        <v>0</v>
      </c>
      <c r="EK33" s="33">
        <f>IF($B33="","",IF(COUNTIF(BASE!$A:$A,PRODUTIVIDADE!EK$3)=0,"",SUMIFS(BASE!$M:$M,BASE!$A:$A,PRODUTIVIDADE!EK$3,BASE!$G:$G,PRODUTIVIDADE!$B33)))</f>
        <v>83</v>
      </c>
      <c r="EL33" s="33">
        <f>IF($B33="","",IF(COUNTIF(BASE!$A:$A,PRODUTIVIDADE!EK$3)=0,"",SUMIFS(BASE!$N:$N,BASE!$A:$A,PRODUTIVIDADE!EK$3,BASE!$G:$G,PRODUTIVIDADE!$B33)))</f>
        <v>0</v>
      </c>
      <c r="EM33" s="28">
        <f>IF($B33="","",IF(COUNTIF(BASE!$A:$A,PRODUTIVIDADE!EK$3)=0,"",SUMIFS(BASE!$P:$P,BASE!$A:$A,PRODUTIVIDADE!EK$3,BASE!$G:$G,PRODUTIVIDADE!$B33)))</f>
        <v>1.6782407407407406E-3</v>
      </c>
      <c r="EN33" s="28">
        <f>IF($B33="","",IF(COUNTIF(BASE!$A:$A,PRODUTIVIDADE!EK$3)=0,"",SUMIFS(BASE!$O:$O,BASE!$A:$A,PRODUTIVIDADE!EK$3,BASE!$G:$G,PRODUTIVIDADE!$B33)))</f>
        <v>0</v>
      </c>
      <c r="EO33" s="32">
        <f t="shared" si="49"/>
        <v>0.13929398148148148</v>
      </c>
      <c r="EP33" s="32">
        <f t="shared" si="50"/>
        <v>0</v>
      </c>
      <c r="EQ33" s="15">
        <f>IF($B33="","",IF(COUNTIF(BASE!$A:$A,PRODUTIVIDADE!EQ$3)=0,"",SUMIFS(BASE!$M:$M,BASE!$A:$A,PRODUTIVIDADE!EQ$3,BASE!$G:$G,PRODUTIVIDADE!$B33)))</f>
        <v>67</v>
      </c>
      <c r="ER33" s="15">
        <f>IF($B33="","",IF(COUNTIF(BASE!$A:$A,PRODUTIVIDADE!EQ$3)=0,"",SUMIFS(BASE!$N:$N,BASE!$A:$A,PRODUTIVIDADE!EQ$3,BASE!$G:$G,PRODUTIVIDADE!$B33)))</f>
        <v>0</v>
      </c>
      <c r="ES33" s="18">
        <f>IF($B33="","",IF(COUNTIF(BASE!$A:$A,PRODUTIVIDADE!EQ$3)=0,"",SUMIFS(BASE!$P:$P,BASE!$A:$A,PRODUTIVIDADE!EQ$3,BASE!$G:$G,PRODUTIVIDADE!$B33)))</f>
        <v>1.6319444444444445E-3</v>
      </c>
      <c r="ET33" s="18">
        <f>IF($B33="","",IF(COUNTIF(BASE!$A:$A,PRODUTIVIDADE!EQ$3)=0,"",SUMIFS(BASE!$O:$O,BASE!$A:$A,PRODUTIVIDADE!EQ$3,BASE!$G:$G,PRODUTIVIDADE!$B33)))</f>
        <v>0</v>
      </c>
      <c r="EU33" s="32">
        <f t="shared" si="51"/>
        <v>0.10934027777777779</v>
      </c>
      <c r="EV33" s="32">
        <f t="shared" si="52"/>
        <v>0</v>
      </c>
      <c r="EW33" s="33">
        <f>IF($B33="","",IF(COUNTIF(BASE!$A:$A,PRODUTIVIDADE!EW$3)=0,"",SUMIFS(BASE!$M:$M,BASE!$A:$A,PRODUTIVIDADE!EW$3,BASE!$G:$G,PRODUTIVIDADE!$B33)))</f>
        <v>0</v>
      </c>
      <c r="EX33" s="33">
        <f>IF($B33="","",IF(COUNTIF(BASE!$A:$A,PRODUTIVIDADE!EW$3)=0,"",SUMIFS(BASE!$N:$N,BASE!$A:$A,PRODUTIVIDADE!EW$3,BASE!$G:$G,PRODUTIVIDADE!$B33)))</f>
        <v>0</v>
      </c>
      <c r="EY33" s="28">
        <f>IF($B33="","",IF(COUNTIF(BASE!$A:$A,PRODUTIVIDADE!EW$3)=0,"",SUMIFS(BASE!$P:$P,BASE!$A:$A,PRODUTIVIDADE!EW$3,BASE!$G:$G,PRODUTIVIDADE!$B33)))</f>
        <v>0</v>
      </c>
      <c r="EZ33" s="28">
        <f>IF($B33="","",IF(COUNTIF(BASE!$A:$A,PRODUTIVIDADE!EW$3)=0,"",SUMIFS(BASE!$O:$O,BASE!$A:$A,PRODUTIVIDADE!EW$3,BASE!$G:$G,PRODUTIVIDADE!$B33)))</f>
        <v>0</v>
      </c>
      <c r="FA33" s="32">
        <f t="shared" si="53"/>
        <v>0</v>
      </c>
      <c r="FB33" s="32">
        <f t="shared" si="54"/>
        <v>0</v>
      </c>
      <c r="FC33" s="15">
        <f>IF($B33="","",IF(COUNTIF(BASE!$A:$A,PRODUTIVIDADE!FC$3)=0,"",SUMIFS(BASE!$M:$M,BASE!$A:$A,PRODUTIVIDADE!FC$3,BASE!$G:$G,PRODUTIVIDADE!$B33)))</f>
        <v>63</v>
      </c>
      <c r="FD33" s="15">
        <f>IF($B33="","",IF(COUNTIF(BASE!$A:$A,PRODUTIVIDADE!FC$3)=0,"",SUMIFS(BASE!$N:$N,BASE!$A:$A,PRODUTIVIDADE!FC$3,BASE!$G:$G,PRODUTIVIDADE!$B33)))</f>
        <v>0</v>
      </c>
      <c r="FE33" s="18">
        <f>IF($B33="","",IF(COUNTIF(BASE!$A:$A,PRODUTIVIDADE!FC$3)=0,"",SUMIFS(BASE!$P:$P,BASE!$A:$A,PRODUTIVIDADE!FC$3,BASE!$G:$G,PRODUTIVIDADE!$B33)))</f>
        <v>1.8865740740740742E-3</v>
      </c>
      <c r="FF33" s="18">
        <f>IF($B33="","",IF(COUNTIF(BASE!$A:$A,PRODUTIVIDADE!FC$3)=0,"",SUMIFS(BASE!$O:$O,BASE!$A:$A,PRODUTIVIDADE!FC$3,BASE!$G:$G,PRODUTIVIDADE!$B33)))</f>
        <v>0</v>
      </c>
      <c r="FG33" s="32">
        <f t="shared" si="55"/>
        <v>0.11885416666666668</v>
      </c>
      <c r="FH33" s="32">
        <f t="shared" si="56"/>
        <v>0</v>
      </c>
      <c r="FI33" s="33">
        <f>IF($B33="","",IF(COUNTIF(BASE!$A:$A,PRODUTIVIDADE!FI$3)=0,"",SUMIFS(BASE!$M:$M,BASE!$A:$A,PRODUTIVIDADE!FI$3,BASE!$G:$G,PRODUTIVIDADE!$B33)))</f>
        <v>72</v>
      </c>
      <c r="FJ33" s="33">
        <f>IF($B33="","",IF(COUNTIF(BASE!$A:$A,PRODUTIVIDADE!FI$3)=0,"",SUMIFS(BASE!$N:$N,BASE!$A:$A,PRODUTIVIDADE!FI$3,BASE!$G:$G,PRODUTIVIDADE!$B33)))</f>
        <v>0</v>
      </c>
      <c r="FK33" s="28">
        <f>IF($B33="","",IF(COUNTIF(BASE!$A:$A,PRODUTIVIDADE!FI$3)=0,"",SUMIFS(BASE!$P:$P,BASE!$A:$A,PRODUTIVIDADE!FI$3,BASE!$G:$G,PRODUTIVIDADE!$B33)))</f>
        <v>1.5046296296296294E-3</v>
      </c>
      <c r="FL33" s="28">
        <f>IF($B33="","",IF(COUNTIF(BASE!$A:$A,PRODUTIVIDADE!FI$3)=0,"",SUMIFS(BASE!$O:$O,BASE!$A:$A,PRODUTIVIDADE!FI$3,BASE!$G:$G,PRODUTIVIDADE!$B33)))</f>
        <v>0</v>
      </c>
      <c r="FM33" s="32">
        <f t="shared" si="57"/>
        <v>0.10833333333333332</v>
      </c>
      <c r="FN33" s="32">
        <f t="shared" si="58"/>
        <v>0</v>
      </c>
      <c r="FO33" s="15">
        <f>IF($B33="","",IF(COUNTIF(BASE!$A:$A,PRODUTIVIDADE!FO$3)=0,"",SUMIFS(BASE!$M:$M,BASE!$A:$A,PRODUTIVIDADE!FO$3,BASE!$G:$G,PRODUTIVIDADE!$B33)))</f>
        <v>71</v>
      </c>
      <c r="FP33" s="15">
        <f>IF($B33="","",IF(COUNTIF(BASE!$A:$A,PRODUTIVIDADE!FO$3)=0,"",SUMIFS(BASE!$N:$N,BASE!$A:$A,PRODUTIVIDADE!FO$3,BASE!$G:$G,PRODUTIVIDADE!$B33)))</f>
        <v>0</v>
      </c>
      <c r="FQ33" s="18">
        <f>IF($B33="","",IF(COUNTIF(BASE!$A:$A,PRODUTIVIDADE!FO$3)=0,"",SUMIFS(BASE!$P:$P,BASE!$A:$A,PRODUTIVIDADE!FO$3,BASE!$G:$G,PRODUTIVIDADE!$B33)))</f>
        <v>1.6319444444444445E-3</v>
      </c>
      <c r="FR33" s="18">
        <f>IF($B33="","",IF(COUNTIF(BASE!$A:$A,PRODUTIVIDADE!FO$3)=0,"",SUMIFS(BASE!$O:$O,BASE!$A:$A,PRODUTIVIDADE!FO$3,BASE!$G:$G,PRODUTIVIDADE!$B33)))</f>
        <v>0</v>
      </c>
      <c r="FS33" s="32">
        <f t="shared" si="59"/>
        <v>0.11586805555555556</v>
      </c>
      <c r="FT33" s="32">
        <f t="shared" si="60"/>
        <v>0</v>
      </c>
      <c r="FU33" s="33">
        <f>IF($B33="","",IF(COUNTIF(BASE!$A:$A,PRODUTIVIDADE!FU$3)=0,"",SUMIFS(BASE!$M:$M,BASE!$A:$A,PRODUTIVIDADE!FU$3,BASE!$G:$G,PRODUTIVIDADE!$B33)))</f>
        <v>0</v>
      </c>
      <c r="FV33" s="33">
        <f>IF($B33="","",IF(COUNTIF(BASE!$A:$A,PRODUTIVIDADE!FU$3)=0,"",SUMIFS(BASE!$N:$N,BASE!$A:$A,PRODUTIVIDADE!FU$3,BASE!$G:$G,PRODUTIVIDADE!$B33)))</f>
        <v>0</v>
      </c>
      <c r="FW33" s="28">
        <f>IF($B33="","",IF(COUNTIF(BASE!$A:$A,PRODUTIVIDADE!FU$3)=0,"",SUMIFS(BASE!$P:$P,BASE!$A:$A,PRODUTIVIDADE!FU$3,BASE!$G:$G,PRODUTIVIDADE!$B33)))</f>
        <v>0</v>
      </c>
      <c r="FX33" s="28">
        <f>IF($B33="","",IF(COUNTIF(BASE!$A:$A,PRODUTIVIDADE!FU$3)=0,"",SUMIFS(BASE!$O:$O,BASE!$A:$A,PRODUTIVIDADE!FU$3,BASE!$G:$G,PRODUTIVIDADE!$B33)))</f>
        <v>0</v>
      </c>
      <c r="FY33" s="32">
        <f t="shared" si="61"/>
        <v>0</v>
      </c>
      <c r="FZ33" s="32">
        <f t="shared" si="62"/>
        <v>0</v>
      </c>
      <c r="GA33" s="15">
        <f>IF($B33="","",IF(COUNTIF(BASE!$A:$A,PRODUTIVIDADE!GA$3)=0,"",SUMIFS(BASE!$M:$M,BASE!$A:$A,PRODUTIVIDADE!GA$3,BASE!$G:$G,PRODUTIVIDADE!$B33)))</f>
        <v>0</v>
      </c>
      <c r="GB33" s="15">
        <f>IF($B33="","",IF(COUNTIF(BASE!$A:$A,PRODUTIVIDADE!GA$3)=0,"",SUMIFS(BASE!$N:$N,BASE!$A:$A,PRODUTIVIDADE!GA$3,BASE!$G:$G,PRODUTIVIDADE!$B33)))</f>
        <v>0</v>
      </c>
      <c r="GC33" s="18">
        <f>IF($B33="","",IF(COUNTIF(BASE!$A:$A,PRODUTIVIDADE!GA$3)=0,"",SUMIFS(BASE!$P:$P,BASE!$A:$A,PRODUTIVIDADE!GA$3,BASE!$G:$G,PRODUTIVIDADE!$B33)))</f>
        <v>0</v>
      </c>
      <c r="GD33" s="18">
        <f>IF($B33="","",IF(COUNTIF(BASE!$A:$A,PRODUTIVIDADE!GA$3)=0,"",SUMIFS(BASE!$O:$O,BASE!$A:$A,PRODUTIVIDADE!GA$3,BASE!$G:$G,PRODUTIVIDADE!$B33)))</f>
        <v>0</v>
      </c>
      <c r="GE33" s="32">
        <f t="shared" si="63"/>
        <v>0</v>
      </c>
      <c r="GF33" s="32">
        <f t="shared" si="64"/>
        <v>0</v>
      </c>
      <c r="GG33" s="33">
        <f>IF($B33="","",IF(COUNTIF(BASE!$A:$A,PRODUTIVIDADE!GG$3)=0,"",SUMIFS(BASE!$M:$M,BASE!$A:$A,PRODUTIVIDADE!GG$3,BASE!$G:$G,PRODUTIVIDADE!$B33)))</f>
        <v>29</v>
      </c>
      <c r="GH33" s="33">
        <f>IF($B33="","",IF(COUNTIF(BASE!$A:$A,PRODUTIVIDADE!GG$3)=0,"",SUMIFS(BASE!$N:$N,BASE!$A:$A,PRODUTIVIDADE!GG$3,BASE!$G:$G,PRODUTIVIDADE!$B33)))</f>
        <v>0</v>
      </c>
      <c r="GI33" s="28">
        <f>IF($B33="","",IF(COUNTIF(BASE!$A:$A,PRODUTIVIDADE!GG$3)=0,"",SUMIFS(BASE!$P:$P,BASE!$A:$A,PRODUTIVIDADE!GG$3,BASE!$G:$G,PRODUTIVIDADE!$B33)))</f>
        <v>1.8518518518518517E-3</v>
      </c>
      <c r="GJ33" s="28">
        <f>IF($B33="","",IF(COUNTIF(BASE!$A:$A,PRODUTIVIDADE!GG$3)=0,"",SUMIFS(BASE!$O:$O,BASE!$A:$A,PRODUTIVIDADE!GG$3,BASE!$G:$G,PRODUTIVIDADE!$B33)))</f>
        <v>0</v>
      </c>
      <c r="GK33" s="32">
        <f t="shared" si="65"/>
        <v>5.3703703703703698E-2</v>
      </c>
      <c r="GL33" s="32">
        <f t="shared" si="66"/>
        <v>0</v>
      </c>
      <c r="GM33" s="15">
        <f>IF($B33="","",IF(COUNTIF(BASE!$A:$A,PRODUTIVIDADE!GM$3)=0,"",SUMIFS(BASE!$M:$M,BASE!$A:$A,PRODUTIVIDADE!GM$3,BASE!$G:$G,PRODUTIVIDADE!$B33)))</f>
        <v>32</v>
      </c>
      <c r="GN33" s="15">
        <f>IF($B33="","",IF(COUNTIF(BASE!$A:$A,PRODUTIVIDADE!GM$3)=0,"",SUMIFS(BASE!$N:$N,BASE!$A:$A,PRODUTIVIDADE!GM$3,BASE!$G:$G,PRODUTIVIDADE!$B33)))</f>
        <v>0</v>
      </c>
      <c r="GO33" s="18">
        <f>IF($B33="","",IF(COUNTIF(BASE!$A:$A,PRODUTIVIDADE!GM$3)=0,"",SUMIFS(BASE!$P:$P,BASE!$A:$A,PRODUTIVIDADE!GM$3,BASE!$G:$G,PRODUTIVIDADE!$B33)))</f>
        <v>1.9097222222222222E-3</v>
      </c>
      <c r="GP33" s="18">
        <f>IF($B33="","",IF(COUNTIF(BASE!$A:$A,PRODUTIVIDADE!GM$3)=0,"",SUMIFS(BASE!$O:$O,BASE!$A:$A,PRODUTIVIDADE!GM$3,BASE!$G:$G,PRODUTIVIDADE!$B33)))</f>
        <v>0</v>
      </c>
      <c r="GQ33" s="32">
        <f t="shared" si="67"/>
        <v>6.1111111111111109E-2</v>
      </c>
      <c r="GR33" s="32">
        <f t="shared" si="68"/>
        <v>0</v>
      </c>
    </row>
    <row r="34" spans="2:200" s="8" customFormat="1" x14ac:dyDescent="0.25">
      <c r="B34" s="50">
        <v>91151</v>
      </c>
      <c r="C34" s="16" t="str">
        <f>IF($B34="","",VLOOKUP($B34,EQUIPE!$B:$E,2,0))</f>
        <v>IGOR FERNANDES DA SILVA MACIEL</v>
      </c>
      <c r="D34" s="16" t="str">
        <f>IF($B34="","",VLOOKUP($B34,EQUIPE!$B:$F,5,0))</f>
        <v>ULTRAGAZ FRONT</v>
      </c>
      <c r="E34" s="18">
        <f>IF($B34="","",VLOOKUP($B34,EQUIPE!$B:$E,3,0))</f>
        <v>0.26388888888888884</v>
      </c>
      <c r="F34" s="16" t="str">
        <f>IF($B34="","",VLOOKUP($B34,EQUIPE!$B:$E,4,0))</f>
        <v>DANIELA PEREZ</v>
      </c>
      <c r="H34" s="22">
        <f t="shared" si="0"/>
        <v>807</v>
      </c>
      <c r="I34" s="22">
        <f t="shared" si="0"/>
        <v>0</v>
      </c>
      <c r="J34" s="18">
        <f t="shared" si="3"/>
        <v>1.8133576575336181E-3</v>
      </c>
      <c r="K34" s="18">
        <f t="shared" si="4"/>
        <v>0</v>
      </c>
      <c r="L34" s="32">
        <f t="shared" si="5"/>
        <v>1.4633796296296298</v>
      </c>
      <c r="M34" s="32">
        <f t="shared" si="6"/>
        <v>0</v>
      </c>
      <c r="O34" s="15">
        <f>IF($B34="","",IF(COUNTIF(BASE!$A:$A,PRODUTIVIDADE!O$3)=0,"",SUMIFS(BASE!$M:$M,BASE!$A:$A,PRODUTIVIDADE!O$3,BASE!$G:$G,PRODUTIVIDADE!$B34)))</f>
        <v>14</v>
      </c>
      <c r="P34" s="15">
        <f>IF($B34="","",IF(COUNTIF(BASE!$A:$A,PRODUTIVIDADE!O$3)=0,"",SUMIFS(BASE!$N:$N,BASE!$A:$A,PRODUTIVIDADE!O$3,BASE!$G:$G,PRODUTIVIDADE!$B34)))</f>
        <v>0</v>
      </c>
      <c r="Q34" s="18">
        <f>IF($B34="","",IF(COUNTIF(BASE!$A:$A,PRODUTIVIDADE!O$3)=0,"",SUMIFS(BASE!$P:$P,BASE!$A:$A,PRODUTIVIDADE!O$3,BASE!$G:$G,PRODUTIVIDADE!$B34)))</f>
        <v>1.5972222222222221E-3</v>
      </c>
      <c r="R34" s="18">
        <f>IF($B34="","",IF(COUNTIF(BASE!$A:$A,PRODUTIVIDADE!O$3)=0,"",SUMIFS(BASE!$O:$O,BASE!$A:$A,PRODUTIVIDADE!O$3,BASE!$G:$G,PRODUTIVIDADE!$B34)))</f>
        <v>0</v>
      </c>
      <c r="S34" s="32">
        <f t="shared" si="7"/>
        <v>2.2361111111111109E-2</v>
      </c>
      <c r="T34" s="32">
        <f t="shared" si="8"/>
        <v>0</v>
      </c>
      <c r="U34" s="33">
        <f>IF($B34="","",IF(COUNTIF(BASE!$A:$A,PRODUTIVIDADE!U$3)=0,"",SUMIFS(BASE!$M:$M,BASE!$A:$A,PRODUTIVIDADE!U$3,BASE!$G:$G,PRODUTIVIDADE!$B34)))</f>
        <v>62</v>
      </c>
      <c r="V34" s="33">
        <f>IF($B34="","",IF(COUNTIF(BASE!$A:$A,PRODUTIVIDADE!U$3)=0,"",SUMIFS(BASE!$N:$N,BASE!$A:$A,PRODUTIVIDADE!U$3,BASE!$G:$G,PRODUTIVIDADE!$B34)))</f>
        <v>0</v>
      </c>
      <c r="W34" s="28">
        <f>IF($B34="","",IF(COUNTIF(BASE!$A:$A,PRODUTIVIDADE!U$3)=0,"",SUMIFS(BASE!$P:$P,BASE!$A:$A,PRODUTIVIDADE!U$3,BASE!$G:$G,PRODUTIVIDADE!$B34)))</f>
        <v>2.0370370370370373E-3</v>
      </c>
      <c r="X34" s="28">
        <f>IF($B34="","",IF(COUNTIF(BASE!$A:$A,PRODUTIVIDADE!U$3)=0,"",SUMIFS(BASE!$O:$O,BASE!$A:$A,PRODUTIVIDADE!U$3,BASE!$G:$G,PRODUTIVIDADE!$B34)))</f>
        <v>0</v>
      </c>
      <c r="Y34" s="32">
        <f t="shared" si="9"/>
        <v>0.12629629629629632</v>
      </c>
      <c r="Z34" s="32">
        <f t="shared" si="10"/>
        <v>0</v>
      </c>
      <c r="AA34" s="15">
        <f>IF($B34="","",IF(COUNTIF(BASE!$A:$A,PRODUTIVIDADE!AA$3)=0,"",SUMIFS(BASE!$M:$M,BASE!$A:$A,PRODUTIVIDADE!AA$3,BASE!$G:$G,PRODUTIVIDADE!$B34)))</f>
        <v>4</v>
      </c>
      <c r="AB34" s="15">
        <f>IF($B34="","",IF(COUNTIF(BASE!$A:$A,PRODUTIVIDADE!AA$3)=0,"",SUMIFS(BASE!$N:$N,BASE!$A:$A,PRODUTIVIDADE!AA$3,BASE!$G:$G,PRODUTIVIDADE!$B34)))</f>
        <v>0</v>
      </c>
      <c r="AC34" s="18">
        <f>IF($B34="","",IF(COUNTIF(BASE!$A:$A,PRODUTIVIDADE!AA$3)=0,"",SUMIFS(BASE!$P:$P,BASE!$A:$A,PRODUTIVIDADE!AA$3,BASE!$G:$G,PRODUTIVIDADE!$B34)))</f>
        <v>1.261574074074074E-3</v>
      </c>
      <c r="AD34" s="18">
        <f>IF($B34="","",IF(COUNTIF(BASE!$A:$A,PRODUTIVIDADE!AA$3)=0,"",SUMIFS(BASE!$O:$O,BASE!$A:$A,PRODUTIVIDADE!AA$3,BASE!$G:$G,PRODUTIVIDADE!$B34)))</f>
        <v>0</v>
      </c>
      <c r="AE34" s="32">
        <f t="shared" si="11"/>
        <v>5.0462962962962961E-3</v>
      </c>
      <c r="AF34" s="32">
        <f t="shared" si="12"/>
        <v>0</v>
      </c>
      <c r="AG34" s="33">
        <f>IF($B34="","",IF(COUNTIF(BASE!$A:$A,PRODUTIVIDADE!AG$3)=0,"",SUMIFS(BASE!$M:$M,BASE!$A:$A,PRODUTIVIDADE!AG$3,BASE!$G:$G,PRODUTIVIDADE!$B34)))</f>
        <v>47</v>
      </c>
      <c r="AH34" s="33">
        <f>IF($B34="","",IF(COUNTIF(BASE!$A:$A,PRODUTIVIDADE!AG$3)=0,"",SUMIFS(BASE!$N:$N,BASE!$A:$A,PRODUTIVIDADE!AG$3,BASE!$G:$G,PRODUTIVIDADE!$B34)))</f>
        <v>0</v>
      </c>
      <c r="AI34" s="28">
        <f>IF($B34="","",IF(COUNTIF(BASE!$A:$A,PRODUTIVIDADE!AG$3)=0,"",SUMIFS(BASE!$P:$P,BASE!$A:$A,PRODUTIVIDADE!AG$3,BASE!$G:$G,PRODUTIVIDADE!$B34)))</f>
        <v>2.0023148148148148E-3</v>
      </c>
      <c r="AJ34" s="28">
        <f>IF($B34="","",IF(COUNTIF(BASE!$A:$A,PRODUTIVIDADE!AG$3)=0,"",SUMIFS(BASE!$O:$O,BASE!$A:$A,PRODUTIVIDADE!AG$3,BASE!$G:$G,PRODUTIVIDADE!$B34)))</f>
        <v>0</v>
      </c>
      <c r="AK34" s="32">
        <f t="shared" si="13"/>
        <v>9.4108796296296301E-2</v>
      </c>
      <c r="AL34" s="32">
        <f t="shared" si="14"/>
        <v>0</v>
      </c>
      <c r="AM34" s="15">
        <f>IF($B34="","",IF(COUNTIF(BASE!$A:$A,PRODUTIVIDADE!AM$3)=0,"",SUMIFS(BASE!$M:$M,BASE!$A:$A,PRODUTIVIDADE!AM$3,BASE!$G:$G,PRODUTIVIDADE!$B34)))</f>
        <v>49</v>
      </c>
      <c r="AN34" s="15">
        <f>IF($B34="","",IF(COUNTIF(BASE!$A:$A,PRODUTIVIDADE!AM$3)=0,"",SUMIFS(BASE!$N:$N,BASE!$A:$A,PRODUTIVIDADE!AM$3,BASE!$G:$G,PRODUTIVIDADE!$B34)))</f>
        <v>0</v>
      </c>
      <c r="AO34" s="18">
        <f>IF($B34="","",IF(COUNTIF(BASE!$A:$A,PRODUTIVIDADE!AM$3)=0,"",SUMIFS(BASE!$P:$P,BASE!$A:$A,PRODUTIVIDADE!AM$3,BASE!$G:$G,PRODUTIVIDADE!$B34)))</f>
        <v>1.6435185185185183E-3</v>
      </c>
      <c r="AP34" s="18">
        <f>IF($B34="","",IF(COUNTIF(BASE!$A:$A,PRODUTIVIDADE!AM$3)=0,"",SUMIFS(BASE!$O:$O,BASE!$A:$A,PRODUTIVIDADE!AM$3,BASE!$G:$G,PRODUTIVIDADE!$B34)))</f>
        <v>0</v>
      </c>
      <c r="AQ34" s="32">
        <f t="shared" si="15"/>
        <v>8.05324074074074E-2</v>
      </c>
      <c r="AR34" s="32">
        <f t="shared" si="16"/>
        <v>0</v>
      </c>
      <c r="AS34" s="33">
        <f>IF($B34="","",IF(COUNTIF(BASE!$A:$A,PRODUTIVIDADE!AS$3)=0,"",SUMIFS(BASE!$M:$M,BASE!$A:$A,PRODUTIVIDADE!AS$3,BASE!$G:$G,PRODUTIVIDADE!$B34)))</f>
        <v>0</v>
      </c>
      <c r="AT34" s="33">
        <f>IF($B34="","",IF(COUNTIF(BASE!$A:$A,PRODUTIVIDADE!AS$3)=0,"",SUMIFS(BASE!$N:$N,BASE!$A:$A,PRODUTIVIDADE!AS$3,BASE!$G:$G,PRODUTIVIDADE!$B34)))</f>
        <v>0</v>
      </c>
      <c r="AU34" s="28">
        <f>IF($B34="","",IF(COUNTIF(BASE!$A:$A,PRODUTIVIDADE!AS$3)=0,"",SUMIFS(BASE!$P:$P,BASE!$A:$A,PRODUTIVIDADE!AS$3,BASE!$G:$G,PRODUTIVIDADE!$B34)))</f>
        <v>0</v>
      </c>
      <c r="AV34" s="28">
        <f>IF($B34="","",IF(COUNTIF(BASE!$A:$A,PRODUTIVIDADE!AS$3)=0,"",SUMIFS(BASE!$O:$O,BASE!$A:$A,PRODUTIVIDADE!AS$3,BASE!$G:$G,PRODUTIVIDADE!$B34)))</f>
        <v>0</v>
      </c>
      <c r="AW34" s="32">
        <f t="shared" si="17"/>
        <v>0</v>
      </c>
      <c r="AX34" s="32">
        <f t="shared" si="18"/>
        <v>0</v>
      </c>
      <c r="AY34" s="15">
        <f>IF($B34="","",IF(COUNTIF(BASE!$A:$A,PRODUTIVIDADE!AY$3)=0,"",SUMIFS(BASE!$M:$M,BASE!$A:$A,PRODUTIVIDADE!AY$3,BASE!$G:$G,PRODUTIVIDADE!$B34)))</f>
        <v>0</v>
      </c>
      <c r="AZ34" s="15">
        <f>IF($B34="","",IF(COUNTIF(BASE!$A:$A,PRODUTIVIDADE!AY$3)=0,"",SUMIFS(BASE!$N:$N,BASE!$A:$A,PRODUTIVIDADE!AY$3,BASE!$G:$G,PRODUTIVIDADE!$B34)))</f>
        <v>0</v>
      </c>
      <c r="BA34" s="18">
        <f>IF($B34="","",IF(COUNTIF(BASE!$A:$A,PRODUTIVIDADE!AY$3)=0,"",SUMIFS(BASE!$P:$P,BASE!$A:$A,PRODUTIVIDADE!AY$3,BASE!$G:$G,PRODUTIVIDADE!$B34)))</f>
        <v>0</v>
      </c>
      <c r="BB34" s="18">
        <f>IF($B34="","",IF(COUNTIF(BASE!$A:$A,PRODUTIVIDADE!AY$3)=0,"",SUMIFS(BASE!$O:$O,BASE!$A:$A,PRODUTIVIDADE!AY$3,BASE!$G:$G,PRODUTIVIDADE!$B34)))</f>
        <v>0</v>
      </c>
      <c r="BC34" s="32">
        <f t="shared" si="19"/>
        <v>0</v>
      </c>
      <c r="BD34" s="32">
        <f t="shared" si="20"/>
        <v>0</v>
      </c>
      <c r="BE34" s="33">
        <f>IF($B34="","",IF(COUNTIF(BASE!$A:$A,PRODUTIVIDADE!BE$3)=0,"",SUMIFS(BASE!$M:$M,BASE!$A:$A,PRODUTIVIDADE!BE$3,BASE!$G:$G,PRODUTIVIDADE!$B34)))</f>
        <v>58</v>
      </c>
      <c r="BF34" s="33">
        <f>IF($B34="","",IF(COUNTIF(BASE!$A:$A,PRODUTIVIDADE!BE$3)=0,"",SUMIFS(BASE!$N:$N,BASE!$A:$A,PRODUTIVIDADE!BE$3,BASE!$G:$G,PRODUTIVIDADE!$B34)))</f>
        <v>0</v>
      </c>
      <c r="BG34" s="28">
        <f>IF($B34="","",IF(COUNTIF(BASE!$A:$A,PRODUTIVIDADE!BE$3)=0,"",SUMIFS(BASE!$P:$P,BASE!$A:$A,PRODUTIVIDADE!BE$3,BASE!$G:$G,PRODUTIVIDADE!$B34)))</f>
        <v>1.8981481481481482E-3</v>
      </c>
      <c r="BH34" s="28">
        <f>IF($B34="","",IF(COUNTIF(BASE!$A:$A,PRODUTIVIDADE!BE$3)=0,"",SUMIFS(BASE!$O:$O,BASE!$A:$A,PRODUTIVIDADE!BE$3,BASE!$G:$G,PRODUTIVIDADE!$B34)))</f>
        <v>0</v>
      </c>
      <c r="BI34" s="32">
        <f t="shared" si="21"/>
        <v>0.11009259259259259</v>
      </c>
      <c r="BJ34" s="32">
        <f t="shared" si="22"/>
        <v>0</v>
      </c>
      <c r="BK34" s="15">
        <f>IF($B34="","",IF(COUNTIF(BASE!$A:$A,PRODUTIVIDADE!BK$3)=0,"",SUMIFS(BASE!$M:$M,BASE!$A:$A,PRODUTIVIDADE!BK$3,BASE!$G:$G,PRODUTIVIDADE!$B34)))</f>
        <v>53</v>
      </c>
      <c r="BL34" s="15">
        <f>IF($B34="","",IF(COUNTIF(BASE!$A:$A,PRODUTIVIDADE!BK$3)=0,"",SUMIFS(BASE!$N:$N,BASE!$A:$A,PRODUTIVIDADE!BK$3,BASE!$G:$G,PRODUTIVIDADE!$B34)))</f>
        <v>0</v>
      </c>
      <c r="BM34" s="18">
        <f>IF($B34="","",IF(COUNTIF(BASE!$A:$A,PRODUTIVIDADE!BK$3)=0,"",SUMIFS(BASE!$P:$P,BASE!$A:$A,PRODUTIVIDADE!BK$3,BASE!$G:$G,PRODUTIVIDADE!$B34)))</f>
        <v>1.4930555555555556E-3</v>
      </c>
      <c r="BN34" s="18">
        <f>IF($B34="","",IF(COUNTIF(BASE!$A:$A,PRODUTIVIDADE!BK$3)=0,"",SUMIFS(BASE!$O:$O,BASE!$A:$A,PRODUTIVIDADE!BK$3,BASE!$G:$G,PRODUTIVIDADE!$B34)))</f>
        <v>0</v>
      </c>
      <c r="BO34" s="32">
        <f t="shared" si="23"/>
        <v>7.9131944444444449E-2</v>
      </c>
      <c r="BP34" s="32">
        <f t="shared" si="24"/>
        <v>0</v>
      </c>
      <c r="BQ34" s="33">
        <f>IF($B34="","",IF(COUNTIF(BASE!$A:$A,PRODUTIVIDADE!BQ$3)=0,"",SUMIFS(BASE!$M:$M,BASE!$A:$A,PRODUTIVIDADE!BQ$3,BASE!$G:$G,PRODUTIVIDADE!$B34)))</f>
        <v>33</v>
      </c>
      <c r="BR34" s="33">
        <f>IF($B34="","",IF(COUNTIF(BASE!$A:$A,PRODUTIVIDADE!BQ$3)=0,"",SUMIFS(BASE!$N:$N,BASE!$A:$A,PRODUTIVIDADE!BQ$3,BASE!$G:$G,PRODUTIVIDADE!$B34)))</f>
        <v>0</v>
      </c>
      <c r="BS34" s="28">
        <f>IF($B34="","",IF(COUNTIF(BASE!$A:$A,PRODUTIVIDADE!BQ$3)=0,"",SUMIFS(BASE!$P:$P,BASE!$A:$A,PRODUTIVIDADE!BQ$3,BASE!$G:$G,PRODUTIVIDADE!$B34)))</f>
        <v>1.6550925925925926E-3</v>
      </c>
      <c r="BT34" s="28">
        <f>IF($B34="","",IF(COUNTIF(BASE!$A:$A,PRODUTIVIDADE!BQ$3)=0,"",SUMIFS(BASE!$O:$O,BASE!$A:$A,PRODUTIVIDADE!BQ$3,BASE!$G:$G,PRODUTIVIDADE!$B34)))</f>
        <v>0</v>
      </c>
      <c r="BU34" s="32">
        <f t="shared" si="25"/>
        <v>5.4618055555555552E-2</v>
      </c>
      <c r="BV34" s="32">
        <f t="shared" si="26"/>
        <v>0</v>
      </c>
      <c r="BW34" s="15">
        <f>IF($B34="","",IF(COUNTIF(BASE!$A:$A,PRODUTIVIDADE!BW$3)=0,"",SUMIFS(BASE!$M:$M,BASE!$A:$A,PRODUTIVIDADE!BW$3,BASE!$G:$G,PRODUTIVIDADE!$B34)))</f>
        <v>27</v>
      </c>
      <c r="BX34" s="15">
        <f>IF($B34="","",IF(COUNTIF(BASE!$A:$A,PRODUTIVIDADE!BW$3)=0,"",SUMIFS(BASE!$N:$N,BASE!$A:$A,PRODUTIVIDADE!BW$3,BASE!$G:$G,PRODUTIVIDADE!$B34)))</f>
        <v>0</v>
      </c>
      <c r="BY34" s="18">
        <f>IF($B34="","",IF(COUNTIF(BASE!$A:$A,PRODUTIVIDADE!BW$3)=0,"",SUMIFS(BASE!$P:$P,BASE!$A:$A,PRODUTIVIDADE!BW$3,BASE!$G:$G,PRODUTIVIDADE!$B34)))</f>
        <v>1.8518518518518517E-3</v>
      </c>
      <c r="BZ34" s="18">
        <f>IF($B34="","",IF(COUNTIF(BASE!$A:$A,PRODUTIVIDADE!BW$3)=0,"",SUMIFS(BASE!$O:$O,BASE!$A:$A,PRODUTIVIDADE!BW$3,BASE!$G:$G,PRODUTIVIDADE!$B34)))</f>
        <v>0</v>
      </c>
      <c r="CA34" s="32">
        <f t="shared" si="27"/>
        <v>4.9999999999999996E-2</v>
      </c>
      <c r="CB34" s="32">
        <f t="shared" si="28"/>
        <v>0</v>
      </c>
      <c r="CC34" s="33">
        <f>IF($B34="","",IF(COUNTIF(BASE!$A:$A,PRODUTIVIDADE!CC$3)=0,"",SUMIFS(BASE!$M:$M,BASE!$A:$A,PRODUTIVIDADE!CC$3,BASE!$G:$G,PRODUTIVIDADE!$B34)))</f>
        <v>47</v>
      </c>
      <c r="CD34" s="33">
        <f>IF($B34="","",IF(COUNTIF(BASE!$A:$A,PRODUTIVIDADE!CC$3)=0,"",SUMIFS(BASE!$N:$N,BASE!$A:$A,PRODUTIVIDADE!CC$3,BASE!$G:$G,PRODUTIVIDADE!$B34)))</f>
        <v>0</v>
      </c>
      <c r="CE34" s="28">
        <f>IF($B34="","",IF(COUNTIF(BASE!$A:$A,PRODUTIVIDADE!CC$3)=0,"",SUMIFS(BASE!$P:$P,BASE!$A:$A,PRODUTIVIDADE!CC$3,BASE!$G:$G,PRODUTIVIDADE!$B34)))</f>
        <v>2.1064814814814813E-3</v>
      </c>
      <c r="CF34" s="28">
        <f>IF($B34="","",IF(COUNTIF(BASE!$A:$A,PRODUTIVIDADE!CC$3)=0,"",SUMIFS(BASE!$O:$O,BASE!$A:$A,PRODUTIVIDADE!CC$3,BASE!$G:$G,PRODUTIVIDADE!$B34)))</f>
        <v>0</v>
      </c>
      <c r="CG34" s="32">
        <f t="shared" si="29"/>
        <v>9.9004629629629623E-2</v>
      </c>
      <c r="CH34" s="32">
        <f t="shared" si="30"/>
        <v>0</v>
      </c>
      <c r="CI34" s="15">
        <f>IF($B34="","",IF(COUNTIF(BASE!$A:$A,PRODUTIVIDADE!CI$3)=0,"",SUMIFS(BASE!$M:$M,BASE!$A:$A,PRODUTIVIDADE!CI$3,BASE!$G:$G,PRODUTIVIDADE!$B34)))</f>
        <v>0</v>
      </c>
      <c r="CJ34" s="15">
        <f>IF($B34="","",IF(COUNTIF(BASE!$A:$A,PRODUTIVIDADE!CI$3)=0,"",SUMIFS(BASE!$N:$N,BASE!$A:$A,PRODUTIVIDADE!CI$3,BASE!$G:$G,PRODUTIVIDADE!$B34)))</f>
        <v>0</v>
      </c>
      <c r="CK34" s="18">
        <f>IF($B34="","",IF(COUNTIF(BASE!$A:$A,PRODUTIVIDADE!CI$3)=0,"",SUMIFS(BASE!$P:$P,BASE!$A:$A,PRODUTIVIDADE!CI$3,BASE!$G:$G,PRODUTIVIDADE!$B34)))</f>
        <v>0</v>
      </c>
      <c r="CL34" s="18">
        <f>IF($B34="","",IF(COUNTIF(BASE!$A:$A,PRODUTIVIDADE!CI$3)=0,"",SUMIFS(BASE!$O:$O,BASE!$A:$A,PRODUTIVIDADE!CI$3,BASE!$G:$G,PRODUTIVIDADE!$B34)))</f>
        <v>0</v>
      </c>
      <c r="CM34" s="32">
        <f t="shared" si="31"/>
        <v>0</v>
      </c>
      <c r="CN34" s="32">
        <f t="shared" si="32"/>
        <v>0</v>
      </c>
      <c r="CO34" s="33">
        <f>IF($B34="","",IF(COUNTIF(BASE!$A:$A,PRODUTIVIDADE!CO$3)=0,"",SUMIFS(BASE!$M:$M,BASE!$A:$A,PRODUTIVIDADE!CO$3,BASE!$G:$G,PRODUTIVIDADE!$B34)))</f>
        <v>0</v>
      </c>
      <c r="CP34" s="33">
        <f>IF($B34="","",IF(COUNTIF(BASE!$A:$A,PRODUTIVIDADE!CO$3)=0,"",SUMIFS(BASE!$N:$N,BASE!$A:$A,PRODUTIVIDADE!CO$3,BASE!$G:$G,PRODUTIVIDADE!$B34)))</f>
        <v>0</v>
      </c>
      <c r="CQ34" s="28">
        <f>IF($B34="","",IF(COUNTIF(BASE!$A:$A,PRODUTIVIDADE!CO$3)=0,"",SUMIFS(BASE!$P:$P,BASE!$A:$A,PRODUTIVIDADE!CO$3,BASE!$G:$G,PRODUTIVIDADE!$B34)))</f>
        <v>0</v>
      </c>
      <c r="CR34" s="28">
        <f>IF($B34="","",IF(COUNTIF(BASE!$A:$A,PRODUTIVIDADE!CO$3)=0,"",SUMIFS(BASE!$O:$O,BASE!$A:$A,PRODUTIVIDADE!CO$3,BASE!$G:$G,PRODUTIVIDADE!$B34)))</f>
        <v>0</v>
      </c>
      <c r="CS34" s="32">
        <f t="shared" si="33"/>
        <v>0</v>
      </c>
      <c r="CT34" s="32">
        <f t="shared" si="34"/>
        <v>0</v>
      </c>
      <c r="CU34" s="15">
        <f>IF($B34="","",IF(COUNTIF(BASE!$A:$A,PRODUTIVIDADE!CU$3)=0,"",SUMIFS(BASE!$M:$M,BASE!$A:$A,PRODUTIVIDADE!CU$3,BASE!$G:$G,PRODUTIVIDADE!$B34)))</f>
        <v>98</v>
      </c>
      <c r="CV34" s="15">
        <f>IF($B34="","",IF(COUNTIF(BASE!$A:$A,PRODUTIVIDADE!CU$3)=0,"",SUMIFS(BASE!$N:$N,BASE!$A:$A,PRODUTIVIDADE!CU$3,BASE!$G:$G,PRODUTIVIDADE!$B34)))</f>
        <v>0</v>
      </c>
      <c r="CW34" s="18">
        <f>IF($B34="","",IF(COUNTIF(BASE!$A:$A,PRODUTIVIDADE!CU$3)=0,"",SUMIFS(BASE!$P:$P,BASE!$A:$A,PRODUTIVIDADE!CU$3,BASE!$G:$G,PRODUTIVIDADE!$B34)))</f>
        <v>1.8865740740740742E-3</v>
      </c>
      <c r="CX34" s="18">
        <f>IF($B34="","",IF(COUNTIF(BASE!$A:$A,PRODUTIVIDADE!CU$3)=0,"",SUMIFS(BASE!$O:$O,BASE!$A:$A,PRODUTIVIDADE!CU$3,BASE!$G:$G,PRODUTIVIDADE!$B34)))</f>
        <v>0</v>
      </c>
      <c r="CY34" s="32">
        <f t="shared" si="35"/>
        <v>0.18488425925925928</v>
      </c>
      <c r="CZ34" s="32">
        <f t="shared" si="36"/>
        <v>0</v>
      </c>
      <c r="DA34" s="33">
        <f>IF($B34="","",IF(COUNTIF(BASE!$A:$A,PRODUTIVIDADE!DA$3)=0,"",SUMIFS(BASE!$M:$M,BASE!$A:$A,PRODUTIVIDADE!DA$3,BASE!$G:$G,PRODUTIVIDADE!$B34)))</f>
        <v>0</v>
      </c>
      <c r="DB34" s="33">
        <f>IF($B34="","",IF(COUNTIF(BASE!$A:$A,PRODUTIVIDADE!DA$3)=0,"",SUMIFS(BASE!$N:$N,BASE!$A:$A,PRODUTIVIDADE!DA$3,BASE!$G:$G,PRODUTIVIDADE!$B34)))</f>
        <v>0</v>
      </c>
      <c r="DC34" s="28">
        <f>IF($B34="","",IF(COUNTIF(BASE!$A:$A,PRODUTIVIDADE!DA$3)=0,"",SUMIFS(BASE!$P:$P,BASE!$A:$A,PRODUTIVIDADE!DA$3,BASE!$G:$G,PRODUTIVIDADE!$B34)))</f>
        <v>0</v>
      </c>
      <c r="DD34" s="28">
        <f>IF($B34="","",IF(COUNTIF(BASE!$A:$A,PRODUTIVIDADE!DA$3)=0,"",SUMIFS(BASE!$O:$O,BASE!$A:$A,PRODUTIVIDADE!DA$3,BASE!$G:$G,PRODUTIVIDADE!$B34)))</f>
        <v>0</v>
      </c>
      <c r="DE34" s="32">
        <f t="shared" si="37"/>
        <v>0</v>
      </c>
      <c r="DF34" s="32">
        <f t="shared" si="38"/>
        <v>0</v>
      </c>
      <c r="DG34" s="15">
        <f>IF($B34="","",IF(COUNTIF(BASE!$A:$A,PRODUTIVIDADE!DG$3)=0,"",SUMIFS(BASE!$M:$M,BASE!$A:$A,PRODUTIVIDADE!DG$3,BASE!$G:$G,PRODUTIVIDADE!$B34)))</f>
        <v>0</v>
      </c>
      <c r="DH34" s="15">
        <f>IF($B34="","",IF(COUNTIF(BASE!$A:$A,PRODUTIVIDADE!DG$3)=0,"",SUMIFS(BASE!$N:$N,BASE!$A:$A,PRODUTIVIDADE!DG$3,BASE!$G:$G,PRODUTIVIDADE!$B34)))</f>
        <v>0</v>
      </c>
      <c r="DI34" s="18">
        <f>IF($B34="","",IF(COUNTIF(BASE!$A:$A,PRODUTIVIDADE!DG$3)=0,"",SUMIFS(BASE!$P:$P,BASE!$A:$A,PRODUTIVIDADE!DG$3,BASE!$G:$G,PRODUTIVIDADE!$B34)))</f>
        <v>0</v>
      </c>
      <c r="DJ34" s="18">
        <f>IF($B34="","",IF(COUNTIF(BASE!$A:$A,PRODUTIVIDADE!DG$3)=0,"",SUMIFS(BASE!$O:$O,BASE!$A:$A,PRODUTIVIDADE!DG$3,BASE!$G:$G,PRODUTIVIDADE!$B34)))</f>
        <v>0</v>
      </c>
      <c r="DK34" s="32">
        <f t="shared" si="39"/>
        <v>0</v>
      </c>
      <c r="DL34" s="32">
        <f t="shared" si="40"/>
        <v>0</v>
      </c>
      <c r="DM34" s="33">
        <f>IF($B34="","",IF(COUNTIF(BASE!$A:$A,PRODUTIVIDADE!DM$3)=0,"",SUMIFS(BASE!$M:$M,BASE!$A:$A,PRODUTIVIDADE!DM$3,BASE!$G:$G,PRODUTIVIDADE!$B34)))</f>
        <v>0</v>
      </c>
      <c r="DN34" s="33">
        <f>IF($B34="","",IF(COUNTIF(BASE!$A:$A,PRODUTIVIDADE!DM$3)=0,"",SUMIFS(BASE!$N:$N,BASE!$A:$A,PRODUTIVIDADE!DM$3,BASE!$G:$G,PRODUTIVIDADE!$B34)))</f>
        <v>0</v>
      </c>
      <c r="DO34" s="28">
        <f>IF($B34="","",IF(COUNTIF(BASE!$A:$A,PRODUTIVIDADE!DM$3)=0,"",SUMIFS(BASE!$P:$P,BASE!$A:$A,PRODUTIVIDADE!DM$3,BASE!$G:$G,PRODUTIVIDADE!$B34)))</f>
        <v>0</v>
      </c>
      <c r="DP34" s="28">
        <f>IF($B34="","",IF(COUNTIF(BASE!$A:$A,PRODUTIVIDADE!DM$3)=0,"",SUMIFS(BASE!$O:$O,BASE!$A:$A,PRODUTIVIDADE!DM$3,BASE!$G:$G,PRODUTIVIDADE!$B34)))</f>
        <v>0</v>
      </c>
      <c r="DQ34" s="32">
        <f t="shared" si="41"/>
        <v>0</v>
      </c>
      <c r="DR34" s="32">
        <f t="shared" si="42"/>
        <v>0</v>
      </c>
      <c r="DS34" s="15">
        <f>IF($B34="","",IF(COUNTIF(BASE!$A:$A,PRODUTIVIDADE!DS$3)=0,"",SUMIFS(BASE!$M:$M,BASE!$A:$A,PRODUTIVIDADE!DS$3,BASE!$G:$G,PRODUTIVIDADE!$B34)))</f>
        <v>44</v>
      </c>
      <c r="DT34" s="15">
        <f>IF($B34="","",IF(COUNTIF(BASE!$A:$A,PRODUTIVIDADE!DS$3)=0,"",SUMIFS(BASE!$N:$N,BASE!$A:$A,PRODUTIVIDADE!DS$3,BASE!$G:$G,PRODUTIVIDADE!$B34)))</f>
        <v>0</v>
      </c>
      <c r="DU34" s="18">
        <f>IF($B34="","",IF(COUNTIF(BASE!$A:$A,PRODUTIVIDADE!DS$3)=0,"",SUMIFS(BASE!$P:$P,BASE!$A:$A,PRODUTIVIDADE!DS$3,BASE!$G:$G,PRODUTIVIDADE!$B34)))</f>
        <v>2.0833333333333333E-3</v>
      </c>
      <c r="DV34" s="18">
        <f>IF($B34="","",IF(COUNTIF(BASE!$A:$A,PRODUTIVIDADE!DS$3)=0,"",SUMIFS(BASE!$O:$O,BASE!$A:$A,PRODUTIVIDADE!DS$3,BASE!$G:$G,PRODUTIVIDADE!$B34)))</f>
        <v>0</v>
      </c>
      <c r="DW34" s="32">
        <f t="shared" si="43"/>
        <v>9.166666666666666E-2</v>
      </c>
      <c r="DX34" s="32">
        <f t="shared" si="44"/>
        <v>0</v>
      </c>
      <c r="DY34" s="33">
        <f>IF($B34="","",IF(COUNTIF(BASE!$A:$A,PRODUTIVIDADE!DY$3)=0,"",SUMIFS(BASE!$M:$M,BASE!$A:$A,PRODUTIVIDADE!DY$3,BASE!$G:$G,PRODUTIVIDADE!$B34)))</f>
        <v>30</v>
      </c>
      <c r="DZ34" s="33">
        <f>IF($B34="","",IF(COUNTIF(BASE!$A:$A,PRODUTIVIDADE!DY$3)=0,"",SUMIFS(BASE!$N:$N,BASE!$A:$A,PRODUTIVIDADE!DY$3,BASE!$G:$G,PRODUTIVIDADE!$B34)))</f>
        <v>0</v>
      </c>
      <c r="EA34" s="28">
        <f>IF($B34="","",IF(COUNTIF(BASE!$A:$A,PRODUTIVIDADE!DY$3)=0,"",SUMIFS(BASE!$P:$P,BASE!$A:$A,PRODUTIVIDADE!DY$3,BASE!$G:$G,PRODUTIVIDADE!$B34)))</f>
        <v>1.7592592592592592E-3</v>
      </c>
      <c r="EB34" s="28">
        <f>IF($B34="","",IF(COUNTIF(BASE!$A:$A,PRODUTIVIDADE!DY$3)=0,"",SUMIFS(BASE!$O:$O,BASE!$A:$A,PRODUTIVIDADE!DY$3,BASE!$G:$G,PRODUTIVIDADE!$B34)))</f>
        <v>0</v>
      </c>
      <c r="EC34" s="32">
        <f t="shared" si="45"/>
        <v>5.2777777777777778E-2</v>
      </c>
      <c r="ED34" s="32">
        <f t="shared" si="46"/>
        <v>0</v>
      </c>
      <c r="EE34" s="15">
        <f>IF($B34="","",IF(COUNTIF(BASE!$A:$A,PRODUTIVIDADE!EE$3)=0,"",SUMIFS(BASE!$M:$M,BASE!$A:$A,PRODUTIVIDADE!EE$3,BASE!$G:$G,PRODUTIVIDADE!$B34)))</f>
        <v>0</v>
      </c>
      <c r="EF34" s="15">
        <f>IF($B34="","",IF(COUNTIF(BASE!$A:$A,PRODUTIVIDADE!EE$3)=0,"",SUMIFS(BASE!$N:$N,BASE!$A:$A,PRODUTIVIDADE!EE$3,BASE!$G:$G,PRODUTIVIDADE!$B34)))</f>
        <v>0</v>
      </c>
      <c r="EG34" s="18">
        <f>IF($B34="","",IF(COUNTIF(BASE!$A:$A,PRODUTIVIDADE!EE$3)=0,"",SUMIFS(BASE!$P:$P,BASE!$A:$A,PRODUTIVIDADE!EE$3,BASE!$G:$G,PRODUTIVIDADE!$B34)))</f>
        <v>0</v>
      </c>
      <c r="EH34" s="18">
        <f>IF($B34="","",IF(COUNTIF(BASE!$A:$A,PRODUTIVIDADE!EE$3)=0,"",SUMIFS(BASE!$O:$O,BASE!$A:$A,PRODUTIVIDADE!EE$3,BASE!$G:$G,PRODUTIVIDADE!$B34)))</f>
        <v>0</v>
      </c>
      <c r="EI34" s="32">
        <f t="shared" si="47"/>
        <v>0</v>
      </c>
      <c r="EJ34" s="32">
        <f t="shared" si="48"/>
        <v>0</v>
      </c>
      <c r="EK34" s="33">
        <f>IF($B34="","",IF(COUNTIF(BASE!$A:$A,PRODUTIVIDADE!EK$3)=0,"",SUMIFS(BASE!$M:$M,BASE!$A:$A,PRODUTIVIDADE!EK$3,BASE!$G:$G,PRODUTIVIDADE!$B34)))</f>
        <v>39</v>
      </c>
      <c r="EL34" s="33">
        <f>IF($B34="","",IF(COUNTIF(BASE!$A:$A,PRODUTIVIDADE!EK$3)=0,"",SUMIFS(BASE!$N:$N,BASE!$A:$A,PRODUTIVIDADE!EK$3,BASE!$G:$G,PRODUTIVIDADE!$B34)))</f>
        <v>0</v>
      </c>
      <c r="EM34" s="28">
        <f>IF($B34="","",IF(COUNTIF(BASE!$A:$A,PRODUTIVIDADE!EK$3)=0,"",SUMIFS(BASE!$P:$P,BASE!$A:$A,PRODUTIVIDADE!EK$3,BASE!$G:$G,PRODUTIVIDADE!$B34)))</f>
        <v>1.8287037037037037E-3</v>
      </c>
      <c r="EN34" s="28">
        <f>IF($B34="","",IF(COUNTIF(BASE!$A:$A,PRODUTIVIDADE!EK$3)=0,"",SUMIFS(BASE!$O:$O,BASE!$A:$A,PRODUTIVIDADE!EK$3,BASE!$G:$G,PRODUTIVIDADE!$B34)))</f>
        <v>0</v>
      </c>
      <c r="EO34" s="32">
        <f t="shared" si="49"/>
        <v>7.1319444444444449E-2</v>
      </c>
      <c r="EP34" s="32">
        <f t="shared" si="50"/>
        <v>0</v>
      </c>
      <c r="EQ34" s="15">
        <f>IF($B34="","",IF(COUNTIF(BASE!$A:$A,PRODUTIVIDADE!EQ$3)=0,"",SUMIFS(BASE!$M:$M,BASE!$A:$A,PRODUTIVIDADE!EQ$3,BASE!$G:$G,PRODUTIVIDADE!$B34)))</f>
        <v>0</v>
      </c>
      <c r="ER34" s="15">
        <f>IF($B34="","",IF(COUNTIF(BASE!$A:$A,PRODUTIVIDADE!EQ$3)=0,"",SUMIFS(BASE!$N:$N,BASE!$A:$A,PRODUTIVIDADE!EQ$3,BASE!$G:$G,PRODUTIVIDADE!$B34)))</f>
        <v>0</v>
      </c>
      <c r="ES34" s="18">
        <f>IF($B34="","",IF(COUNTIF(BASE!$A:$A,PRODUTIVIDADE!EQ$3)=0,"",SUMIFS(BASE!$P:$P,BASE!$A:$A,PRODUTIVIDADE!EQ$3,BASE!$G:$G,PRODUTIVIDADE!$B34)))</f>
        <v>0</v>
      </c>
      <c r="ET34" s="18">
        <f>IF($B34="","",IF(COUNTIF(BASE!$A:$A,PRODUTIVIDADE!EQ$3)=0,"",SUMIFS(BASE!$O:$O,BASE!$A:$A,PRODUTIVIDADE!EQ$3,BASE!$G:$G,PRODUTIVIDADE!$B34)))</f>
        <v>0</v>
      </c>
      <c r="EU34" s="32">
        <f t="shared" si="51"/>
        <v>0</v>
      </c>
      <c r="EV34" s="32">
        <f t="shared" si="52"/>
        <v>0</v>
      </c>
      <c r="EW34" s="33">
        <f>IF($B34="","",IF(COUNTIF(BASE!$A:$A,PRODUTIVIDADE!EW$3)=0,"",SUMIFS(BASE!$M:$M,BASE!$A:$A,PRODUTIVIDADE!EW$3,BASE!$G:$G,PRODUTIVIDADE!$B34)))</f>
        <v>58</v>
      </c>
      <c r="EX34" s="33">
        <f>IF($B34="","",IF(COUNTIF(BASE!$A:$A,PRODUTIVIDADE!EW$3)=0,"",SUMIFS(BASE!$N:$N,BASE!$A:$A,PRODUTIVIDADE!EW$3,BASE!$G:$G,PRODUTIVIDADE!$B34)))</f>
        <v>0</v>
      </c>
      <c r="EY34" s="28">
        <f>IF($B34="","",IF(COUNTIF(BASE!$A:$A,PRODUTIVIDADE!EW$3)=0,"",SUMIFS(BASE!$P:$P,BASE!$A:$A,PRODUTIVIDADE!EW$3,BASE!$G:$G,PRODUTIVIDADE!$B34)))</f>
        <v>1.5856481481481479E-3</v>
      </c>
      <c r="EZ34" s="28">
        <f>IF($B34="","",IF(COUNTIF(BASE!$A:$A,PRODUTIVIDADE!EW$3)=0,"",SUMIFS(BASE!$O:$O,BASE!$A:$A,PRODUTIVIDADE!EW$3,BASE!$G:$G,PRODUTIVIDADE!$B34)))</f>
        <v>0</v>
      </c>
      <c r="FA34" s="32">
        <f t="shared" si="53"/>
        <v>9.1967592592592573E-2</v>
      </c>
      <c r="FB34" s="32">
        <f t="shared" si="54"/>
        <v>0</v>
      </c>
      <c r="FC34" s="15">
        <f>IF($B34="","",IF(COUNTIF(BASE!$A:$A,PRODUTIVIDADE!FC$3)=0,"",SUMIFS(BASE!$M:$M,BASE!$A:$A,PRODUTIVIDADE!FC$3,BASE!$G:$G,PRODUTIVIDADE!$B34)))</f>
        <v>60</v>
      </c>
      <c r="FD34" s="15">
        <f>IF($B34="","",IF(COUNTIF(BASE!$A:$A,PRODUTIVIDADE!FC$3)=0,"",SUMIFS(BASE!$N:$N,BASE!$A:$A,PRODUTIVIDADE!FC$3,BASE!$G:$G,PRODUTIVIDADE!$B34)))</f>
        <v>0</v>
      </c>
      <c r="FE34" s="18">
        <f>IF($B34="","",IF(COUNTIF(BASE!$A:$A,PRODUTIVIDADE!FC$3)=0,"",SUMIFS(BASE!$P:$P,BASE!$A:$A,PRODUTIVIDADE!FC$3,BASE!$G:$G,PRODUTIVIDADE!$B34)))</f>
        <v>1.6435185185185183E-3</v>
      </c>
      <c r="FF34" s="18">
        <f>IF($B34="","",IF(COUNTIF(BASE!$A:$A,PRODUTIVIDADE!FC$3)=0,"",SUMIFS(BASE!$O:$O,BASE!$A:$A,PRODUTIVIDADE!FC$3,BASE!$G:$G,PRODUTIVIDADE!$B34)))</f>
        <v>0</v>
      </c>
      <c r="FG34" s="32">
        <f t="shared" si="55"/>
        <v>9.8611111111111094E-2</v>
      </c>
      <c r="FH34" s="32">
        <f t="shared" si="56"/>
        <v>0</v>
      </c>
      <c r="FI34" s="33">
        <f>IF($B34="","",IF(COUNTIF(BASE!$A:$A,PRODUTIVIDADE!FI$3)=0,"",SUMIFS(BASE!$M:$M,BASE!$A:$A,PRODUTIVIDADE!FI$3,BASE!$G:$G,PRODUTIVIDADE!$B34)))</f>
        <v>0</v>
      </c>
      <c r="FJ34" s="33">
        <f>IF($B34="","",IF(COUNTIF(BASE!$A:$A,PRODUTIVIDADE!FI$3)=0,"",SUMIFS(BASE!$N:$N,BASE!$A:$A,PRODUTIVIDADE!FI$3,BASE!$G:$G,PRODUTIVIDADE!$B34)))</f>
        <v>0</v>
      </c>
      <c r="FK34" s="28">
        <f>IF($B34="","",IF(COUNTIF(BASE!$A:$A,PRODUTIVIDADE!FI$3)=0,"",SUMIFS(BASE!$P:$P,BASE!$A:$A,PRODUTIVIDADE!FI$3,BASE!$G:$G,PRODUTIVIDADE!$B34)))</f>
        <v>0</v>
      </c>
      <c r="FL34" s="28">
        <f>IF($B34="","",IF(COUNTIF(BASE!$A:$A,PRODUTIVIDADE!FI$3)=0,"",SUMIFS(BASE!$O:$O,BASE!$A:$A,PRODUTIVIDADE!FI$3,BASE!$G:$G,PRODUTIVIDADE!$B34)))</f>
        <v>0</v>
      </c>
      <c r="FM34" s="32">
        <f t="shared" si="57"/>
        <v>0</v>
      </c>
      <c r="FN34" s="32">
        <f t="shared" si="58"/>
        <v>0</v>
      </c>
      <c r="FO34" s="15">
        <f>IF($B34="","",IF(COUNTIF(BASE!$A:$A,PRODUTIVIDADE!FO$3)=0,"",SUMIFS(BASE!$M:$M,BASE!$A:$A,PRODUTIVIDADE!FO$3,BASE!$G:$G,PRODUTIVIDADE!$B34)))</f>
        <v>47</v>
      </c>
      <c r="FP34" s="15">
        <f>IF($B34="","",IF(COUNTIF(BASE!$A:$A,PRODUTIVIDADE!FO$3)=0,"",SUMIFS(BASE!$N:$N,BASE!$A:$A,PRODUTIVIDADE!FO$3,BASE!$G:$G,PRODUTIVIDADE!$B34)))</f>
        <v>0</v>
      </c>
      <c r="FQ34" s="18">
        <f>IF($B34="","",IF(COUNTIF(BASE!$A:$A,PRODUTIVIDADE!FO$3)=0,"",SUMIFS(BASE!$P:$P,BASE!$A:$A,PRODUTIVIDADE!FO$3,BASE!$G:$G,PRODUTIVIDADE!$B34)))</f>
        <v>1.8634259259259261E-3</v>
      </c>
      <c r="FR34" s="18">
        <f>IF($B34="","",IF(COUNTIF(BASE!$A:$A,PRODUTIVIDADE!FO$3)=0,"",SUMIFS(BASE!$O:$O,BASE!$A:$A,PRODUTIVIDADE!FO$3,BASE!$G:$G,PRODUTIVIDADE!$B34)))</f>
        <v>0</v>
      </c>
      <c r="FS34" s="32">
        <f t="shared" si="59"/>
        <v>8.758101851851853E-2</v>
      </c>
      <c r="FT34" s="32">
        <f t="shared" si="60"/>
        <v>0</v>
      </c>
      <c r="FU34" s="33">
        <f>IF($B34="","",IF(COUNTIF(BASE!$A:$A,PRODUTIVIDADE!FU$3)=0,"",SUMIFS(BASE!$M:$M,BASE!$A:$A,PRODUTIVIDADE!FU$3,BASE!$G:$G,PRODUTIVIDADE!$B34)))</f>
        <v>0</v>
      </c>
      <c r="FV34" s="33">
        <f>IF($B34="","",IF(COUNTIF(BASE!$A:$A,PRODUTIVIDADE!FU$3)=0,"",SUMIFS(BASE!$N:$N,BASE!$A:$A,PRODUTIVIDADE!FU$3,BASE!$G:$G,PRODUTIVIDADE!$B34)))</f>
        <v>0</v>
      </c>
      <c r="FW34" s="28">
        <f>IF($B34="","",IF(COUNTIF(BASE!$A:$A,PRODUTIVIDADE!FU$3)=0,"",SUMIFS(BASE!$P:$P,BASE!$A:$A,PRODUTIVIDADE!FU$3,BASE!$G:$G,PRODUTIVIDADE!$B34)))</f>
        <v>0</v>
      </c>
      <c r="FX34" s="28">
        <f>IF($B34="","",IF(COUNTIF(BASE!$A:$A,PRODUTIVIDADE!FU$3)=0,"",SUMIFS(BASE!$O:$O,BASE!$A:$A,PRODUTIVIDADE!FU$3,BASE!$G:$G,PRODUTIVIDADE!$B34)))</f>
        <v>0</v>
      </c>
      <c r="FY34" s="32">
        <f t="shared" si="61"/>
        <v>0</v>
      </c>
      <c r="FZ34" s="32">
        <f t="shared" si="62"/>
        <v>0</v>
      </c>
      <c r="GA34" s="15">
        <f>IF($B34="","",IF(COUNTIF(BASE!$A:$A,PRODUTIVIDADE!GA$3)=0,"",SUMIFS(BASE!$M:$M,BASE!$A:$A,PRODUTIVIDADE!GA$3,BASE!$G:$G,PRODUTIVIDADE!$B34)))</f>
        <v>37</v>
      </c>
      <c r="GB34" s="15">
        <f>IF($B34="","",IF(COUNTIF(BASE!$A:$A,PRODUTIVIDADE!GA$3)=0,"",SUMIFS(BASE!$N:$N,BASE!$A:$A,PRODUTIVIDADE!GA$3,BASE!$G:$G,PRODUTIVIDADE!$B34)))</f>
        <v>0</v>
      </c>
      <c r="GC34" s="18">
        <f>IF($B34="","",IF(COUNTIF(BASE!$A:$A,PRODUTIVIDADE!GA$3)=0,"",SUMIFS(BASE!$P:$P,BASE!$A:$A,PRODUTIVIDADE!GA$3,BASE!$G:$G,PRODUTIVIDADE!$B34)))</f>
        <v>1.712962962962963E-3</v>
      </c>
      <c r="GD34" s="18">
        <f>IF($B34="","",IF(COUNTIF(BASE!$A:$A,PRODUTIVIDADE!GA$3)=0,"",SUMIFS(BASE!$O:$O,BASE!$A:$A,PRODUTIVIDADE!GA$3,BASE!$G:$G,PRODUTIVIDADE!$B34)))</f>
        <v>0</v>
      </c>
      <c r="GE34" s="32">
        <f t="shared" si="63"/>
        <v>6.3379629629629633E-2</v>
      </c>
      <c r="GF34" s="32">
        <f t="shared" si="64"/>
        <v>0</v>
      </c>
      <c r="GG34" s="33">
        <f>IF($B34="","",IF(COUNTIF(BASE!$A:$A,PRODUTIVIDADE!GG$3)=0,"",SUMIFS(BASE!$M:$M,BASE!$A:$A,PRODUTIVIDADE!GG$3,BASE!$G:$G,PRODUTIVIDADE!$B34)))</f>
        <v>0</v>
      </c>
      <c r="GH34" s="33">
        <f>IF($B34="","",IF(COUNTIF(BASE!$A:$A,PRODUTIVIDADE!GG$3)=0,"",SUMIFS(BASE!$N:$N,BASE!$A:$A,PRODUTIVIDADE!GG$3,BASE!$G:$G,PRODUTIVIDADE!$B34)))</f>
        <v>0</v>
      </c>
      <c r="GI34" s="28">
        <f>IF($B34="","",IF(COUNTIF(BASE!$A:$A,PRODUTIVIDADE!GG$3)=0,"",SUMIFS(BASE!$P:$P,BASE!$A:$A,PRODUTIVIDADE!GG$3,BASE!$G:$G,PRODUTIVIDADE!$B34)))</f>
        <v>0</v>
      </c>
      <c r="GJ34" s="28">
        <f>IF($B34="","",IF(COUNTIF(BASE!$A:$A,PRODUTIVIDADE!GG$3)=0,"",SUMIFS(BASE!$O:$O,BASE!$A:$A,PRODUTIVIDADE!GG$3,BASE!$G:$G,PRODUTIVIDADE!$B34)))</f>
        <v>0</v>
      </c>
      <c r="GK34" s="32">
        <f t="shared" si="65"/>
        <v>0</v>
      </c>
      <c r="GL34" s="32">
        <f t="shared" si="66"/>
        <v>0</v>
      </c>
      <c r="GM34" s="15">
        <f>IF($B34="","",IF(COUNTIF(BASE!$A:$A,PRODUTIVIDADE!GM$3)=0,"",SUMIFS(BASE!$M:$M,BASE!$A:$A,PRODUTIVIDADE!GM$3,BASE!$G:$G,PRODUTIVIDADE!$B34)))</f>
        <v>0</v>
      </c>
      <c r="GN34" s="15">
        <f>IF($B34="","",IF(COUNTIF(BASE!$A:$A,PRODUTIVIDADE!GM$3)=0,"",SUMIFS(BASE!$N:$N,BASE!$A:$A,PRODUTIVIDADE!GM$3,BASE!$G:$G,PRODUTIVIDADE!$B34)))</f>
        <v>0</v>
      </c>
      <c r="GO34" s="18">
        <f>IF($B34="","",IF(COUNTIF(BASE!$A:$A,PRODUTIVIDADE!GM$3)=0,"",SUMIFS(BASE!$P:$P,BASE!$A:$A,PRODUTIVIDADE!GM$3,BASE!$G:$G,PRODUTIVIDADE!$B34)))</f>
        <v>0</v>
      </c>
      <c r="GP34" s="18">
        <f>IF($B34="","",IF(COUNTIF(BASE!$A:$A,PRODUTIVIDADE!GM$3)=0,"",SUMIFS(BASE!$O:$O,BASE!$A:$A,PRODUTIVIDADE!GM$3,BASE!$G:$G,PRODUTIVIDADE!$B34)))</f>
        <v>0</v>
      </c>
      <c r="GQ34" s="32">
        <f t="shared" si="67"/>
        <v>0</v>
      </c>
      <c r="GR34" s="32">
        <f t="shared" si="68"/>
        <v>0</v>
      </c>
    </row>
    <row r="35" spans="2:200" s="8" customFormat="1" x14ac:dyDescent="0.25">
      <c r="B35" s="50">
        <v>91145</v>
      </c>
      <c r="C35" s="16" t="str">
        <f>IF($B35="","",VLOOKUP($B35,EQUIPE!$B:$E,2,0))</f>
        <v>JULIANA SANTOS DE AZEVEDO</v>
      </c>
      <c r="D35" s="16" t="str">
        <f>IF($B35="","",VLOOKUP($B35,EQUIPE!$B:$F,5,0))</f>
        <v>ULTRAGAZ FRONT</v>
      </c>
      <c r="E35" s="18">
        <f>IF($B35="","",VLOOKUP($B35,EQUIPE!$B:$E,3,0))</f>
        <v>0.26388888888888884</v>
      </c>
      <c r="F35" s="16" t="str">
        <f>IF($B35="","",VLOOKUP($B35,EQUIPE!$B:$E,4,0))</f>
        <v>DANIELA PEREZ</v>
      </c>
      <c r="H35" s="22">
        <f t="shared" si="0"/>
        <v>1839</v>
      </c>
      <c r="I35" s="22">
        <f t="shared" si="0"/>
        <v>1</v>
      </c>
      <c r="J35" s="18">
        <f t="shared" si="3"/>
        <v>1.5530217207419491E-3</v>
      </c>
      <c r="K35" s="18">
        <f t="shared" si="4"/>
        <v>0</v>
      </c>
      <c r="L35" s="32">
        <f t="shared" si="5"/>
        <v>2.8560069444444443</v>
      </c>
      <c r="M35" s="32">
        <f t="shared" si="6"/>
        <v>0</v>
      </c>
      <c r="O35" s="15">
        <f>IF($B35="","",IF(COUNTIF(BASE!$A:$A,PRODUTIVIDADE!O$3)=0,"",SUMIFS(BASE!$M:$M,BASE!$A:$A,PRODUTIVIDADE!O$3,BASE!$G:$G,PRODUTIVIDADE!$B35)))</f>
        <v>80</v>
      </c>
      <c r="P35" s="15">
        <f>IF($B35="","",IF(COUNTIF(BASE!$A:$A,PRODUTIVIDADE!O$3)=0,"",SUMIFS(BASE!$N:$N,BASE!$A:$A,PRODUTIVIDADE!O$3,BASE!$G:$G,PRODUTIVIDADE!$B35)))</f>
        <v>0</v>
      </c>
      <c r="Q35" s="18">
        <f>IF($B35="","",IF(COUNTIF(BASE!$A:$A,PRODUTIVIDADE!O$3)=0,"",SUMIFS(BASE!$P:$P,BASE!$A:$A,PRODUTIVIDADE!O$3,BASE!$G:$G,PRODUTIVIDADE!$B35)))</f>
        <v>1.5509259259259261E-3</v>
      </c>
      <c r="R35" s="18">
        <f>IF($B35="","",IF(COUNTIF(BASE!$A:$A,PRODUTIVIDADE!O$3)=0,"",SUMIFS(BASE!$O:$O,BASE!$A:$A,PRODUTIVIDADE!O$3,BASE!$G:$G,PRODUTIVIDADE!$B35)))</f>
        <v>0</v>
      </c>
      <c r="S35" s="32">
        <f t="shared" si="7"/>
        <v>0.12407407407407409</v>
      </c>
      <c r="T35" s="32">
        <f t="shared" si="8"/>
        <v>0</v>
      </c>
      <c r="U35" s="33">
        <f>IF($B35="","",IF(COUNTIF(BASE!$A:$A,PRODUTIVIDADE!U$3)=0,"",SUMIFS(BASE!$M:$M,BASE!$A:$A,PRODUTIVIDADE!U$3,BASE!$G:$G,PRODUTIVIDADE!$B35)))</f>
        <v>98</v>
      </c>
      <c r="V35" s="33">
        <f>IF($B35="","",IF(COUNTIF(BASE!$A:$A,PRODUTIVIDADE!U$3)=0,"",SUMIFS(BASE!$N:$N,BASE!$A:$A,PRODUTIVIDADE!U$3,BASE!$G:$G,PRODUTIVIDADE!$B35)))</f>
        <v>0</v>
      </c>
      <c r="W35" s="28">
        <f>IF($B35="","",IF(COUNTIF(BASE!$A:$A,PRODUTIVIDADE!U$3)=0,"",SUMIFS(BASE!$P:$P,BASE!$A:$A,PRODUTIVIDADE!U$3,BASE!$G:$G,PRODUTIVIDADE!$B35)))</f>
        <v>1.6087962962962963E-3</v>
      </c>
      <c r="X35" s="28">
        <f>IF($B35="","",IF(COUNTIF(BASE!$A:$A,PRODUTIVIDADE!U$3)=0,"",SUMIFS(BASE!$O:$O,BASE!$A:$A,PRODUTIVIDADE!U$3,BASE!$G:$G,PRODUTIVIDADE!$B35)))</f>
        <v>0</v>
      </c>
      <c r="Y35" s="32">
        <f t="shared" si="9"/>
        <v>0.15766203703703704</v>
      </c>
      <c r="Z35" s="32">
        <f t="shared" si="10"/>
        <v>0</v>
      </c>
      <c r="AA35" s="15">
        <f>IF($B35="","",IF(COUNTIF(BASE!$A:$A,PRODUTIVIDADE!AA$3)=0,"",SUMIFS(BASE!$M:$M,BASE!$A:$A,PRODUTIVIDADE!AA$3,BASE!$G:$G,PRODUTIVIDADE!$B35)))</f>
        <v>0</v>
      </c>
      <c r="AB35" s="15">
        <f>IF($B35="","",IF(COUNTIF(BASE!$A:$A,PRODUTIVIDADE!AA$3)=0,"",SUMIFS(BASE!$N:$N,BASE!$A:$A,PRODUTIVIDADE!AA$3,BASE!$G:$G,PRODUTIVIDADE!$B35)))</f>
        <v>0</v>
      </c>
      <c r="AC35" s="18">
        <f>IF($B35="","",IF(COUNTIF(BASE!$A:$A,PRODUTIVIDADE!AA$3)=0,"",SUMIFS(BASE!$P:$P,BASE!$A:$A,PRODUTIVIDADE!AA$3,BASE!$G:$G,PRODUTIVIDADE!$B35)))</f>
        <v>0</v>
      </c>
      <c r="AD35" s="18">
        <f>IF($B35="","",IF(COUNTIF(BASE!$A:$A,PRODUTIVIDADE!AA$3)=0,"",SUMIFS(BASE!$O:$O,BASE!$A:$A,PRODUTIVIDADE!AA$3,BASE!$G:$G,PRODUTIVIDADE!$B35)))</f>
        <v>0</v>
      </c>
      <c r="AE35" s="32">
        <f t="shared" si="11"/>
        <v>0</v>
      </c>
      <c r="AF35" s="32">
        <f t="shared" si="12"/>
        <v>0</v>
      </c>
      <c r="AG35" s="33">
        <f>IF($B35="","",IF(COUNTIF(BASE!$A:$A,PRODUTIVIDADE!AG$3)=0,"",SUMIFS(BASE!$M:$M,BASE!$A:$A,PRODUTIVIDADE!AG$3,BASE!$G:$G,PRODUTIVIDADE!$B35)))</f>
        <v>91</v>
      </c>
      <c r="AH35" s="33">
        <f>IF($B35="","",IF(COUNTIF(BASE!$A:$A,PRODUTIVIDADE!AG$3)=0,"",SUMIFS(BASE!$N:$N,BASE!$A:$A,PRODUTIVIDADE!AG$3,BASE!$G:$G,PRODUTIVIDADE!$B35)))</f>
        <v>0</v>
      </c>
      <c r="AI35" s="28">
        <f>IF($B35="","",IF(COUNTIF(BASE!$A:$A,PRODUTIVIDADE!AG$3)=0,"",SUMIFS(BASE!$P:$P,BASE!$A:$A,PRODUTIVIDADE!AG$3,BASE!$G:$G,PRODUTIVIDADE!$B35)))</f>
        <v>1.3194444444444443E-3</v>
      </c>
      <c r="AJ35" s="28">
        <f>IF($B35="","",IF(COUNTIF(BASE!$A:$A,PRODUTIVIDADE!AG$3)=0,"",SUMIFS(BASE!$O:$O,BASE!$A:$A,PRODUTIVIDADE!AG$3,BASE!$G:$G,PRODUTIVIDADE!$B35)))</f>
        <v>0</v>
      </c>
      <c r="AK35" s="32">
        <f t="shared" si="13"/>
        <v>0.12006944444444442</v>
      </c>
      <c r="AL35" s="32">
        <f t="shared" si="14"/>
        <v>0</v>
      </c>
      <c r="AM35" s="15">
        <f>IF($B35="","",IF(COUNTIF(BASE!$A:$A,PRODUTIVIDADE!AM$3)=0,"",SUMIFS(BASE!$M:$M,BASE!$A:$A,PRODUTIVIDADE!AM$3,BASE!$G:$G,PRODUTIVIDADE!$B35)))</f>
        <v>87</v>
      </c>
      <c r="AN35" s="15">
        <f>IF($B35="","",IF(COUNTIF(BASE!$A:$A,PRODUTIVIDADE!AM$3)=0,"",SUMIFS(BASE!$N:$N,BASE!$A:$A,PRODUTIVIDADE!AM$3,BASE!$G:$G,PRODUTIVIDADE!$B35)))</f>
        <v>0</v>
      </c>
      <c r="AO35" s="18">
        <f>IF($B35="","",IF(COUNTIF(BASE!$A:$A,PRODUTIVIDADE!AM$3)=0,"",SUMIFS(BASE!$P:$P,BASE!$A:$A,PRODUTIVIDADE!AM$3,BASE!$G:$G,PRODUTIVIDADE!$B35)))</f>
        <v>1.4930555555555556E-3</v>
      </c>
      <c r="AP35" s="18">
        <f>IF($B35="","",IF(COUNTIF(BASE!$A:$A,PRODUTIVIDADE!AM$3)=0,"",SUMIFS(BASE!$O:$O,BASE!$A:$A,PRODUTIVIDADE!AM$3,BASE!$G:$G,PRODUTIVIDADE!$B35)))</f>
        <v>0</v>
      </c>
      <c r="AQ35" s="32">
        <f t="shared" si="15"/>
        <v>0.12989583333333335</v>
      </c>
      <c r="AR35" s="32">
        <f t="shared" si="16"/>
        <v>0</v>
      </c>
      <c r="AS35" s="33">
        <f>IF($B35="","",IF(COUNTIF(BASE!$A:$A,PRODUTIVIDADE!AS$3)=0,"",SUMIFS(BASE!$M:$M,BASE!$A:$A,PRODUTIVIDADE!AS$3,BASE!$G:$G,PRODUTIVIDADE!$B35)))</f>
        <v>0</v>
      </c>
      <c r="AT35" s="33">
        <f>IF($B35="","",IF(COUNTIF(BASE!$A:$A,PRODUTIVIDADE!AS$3)=0,"",SUMIFS(BASE!$N:$N,BASE!$A:$A,PRODUTIVIDADE!AS$3,BASE!$G:$G,PRODUTIVIDADE!$B35)))</f>
        <v>0</v>
      </c>
      <c r="AU35" s="28">
        <f>IF($B35="","",IF(COUNTIF(BASE!$A:$A,PRODUTIVIDADE!AS$3)=0,"",SUMIFS(BASE!$P:$P,BASE!$A:$A,PRODUTIVIDADE!AS$3,BASE!$G:$G,PRODUTIVIDADE!$B35)))</f>
        <v>0</v>
      </c>
      <c r="AV35" s="28">
        <f>IF($B35="","",IF(COUNTIF(BASE!$A:$A,PRODUTIVIDADE!AS$3)=0,"",SUMIFS(BASE!$O:$O,BASE!$A:$A,PRODUTIVIDADE!AS$3,BASE!$G:$G,PRODUTIVIDADE!$B35)))</f>
        <v>0</v>
      </c>
      <c r="AW35" s="32">
        <f t="shared" si="17"/>
        <v>0</v>
      </c>
      <c r="AX35" s="32">
        <f t="shared" si="18"/>
        <v>0</v>
      </c>
      <c r="AY35" s="15">
        <f>IF($B35="","",IF(COUNTIF(BASE!$A:$A,PRODUTIVIDADE!AY$3)=0,"",SUMIFS(BASE!$M:$M,BASE!$A:$A,PRODUTIVIDADE!AY$3,BASE!$G:$G,PRODUTIVIDADE!$B35)))</f>
        <v>0</v>
      </c>
      <c r="AZ35" s="15">
        <f>IF($B35="","",IF(COUNTIF(BASE!$A:$A,PRODUTIVIDADE!AY$3)=0,"",SUMIFS(BASE!$N:$N,BASE!$A:$A,PRODUTIVIDADE!AY$3,BASE!$G:$G,PRODUTIVIDADE!$B35)))</f>
        <v>0</v>
      </c>
      <c r="BA35" s="18">
        <f>IF($B35="","",IF(COUNTIF(BASE!$A:$A,PRODUTIVIDADE!AY$3)=0,"",SUMIFS(BASE!$P:$P,BASE!$A:$A,PRODUTIVIDADE!AY$3,BASE!$G:$G,PRODUTIVIDADE!$B35)))</f>
        <v>0</v>
      </c>
      <c r="BB35" s="18">
        <f>IF($B35="","",IF(COUNTIF(BASE!$A:$A,PRODUTIVIDADE!AY$3)=0,"",SUMIFS(BASE!$O:$O,BASE!$A:$A,PRODUTIVIDADE!AY$3,BASE!$G:$G,PRODUTIVIDADE!$B35)))</f>
        <v>0</v>
      </c>
      <c r="BC35" s="32">
        <f t="shared" si="19"/>
        <v>0</v>
      </c>
      <c r="BD35" s="32">
        <f t="shared" si="20"/>
        <v>0</v>
      </c>
      <c r="BE35" s="33">
        <f>IF($B35="","",IF(COUNTIF(BASE!$A:$A,PRODUTIVIDADE!BE$3)=0,"",SUMIFS(BASE!$M:$M,BASE!$A:$A,PRODUTIVIDADE!BE$3,BASE!$G:$G,PRODUTIVIDADE!$B35)))</f>
        <v>0</v>
      </c>
      <c r="BF35" s="33">
        <f>IF($B35="","",IF(COUNTIF(BASE!$A:$A,PRODUTIVIDADE!BE$3)=0,"",SUMIFS(BASE!$N:$N,BASE!$A:$A,PRODUTIVIDADE!BE$3,BASE!$G:$G,PRODUTIVIDADE!$B35)))</f>
        <v>0</v>
      </c>
      <c r="BG35" s="28">
        <f>IF($B35="","",IF(COUNTIF(BASE!$A:$A,PRODUTIVIDADE!BE$3)=0,"",SUMIFS(BASE!$P:$P,BASE!$A:$A,PRODUTIVIDADE!BE$3,BASE!$G:$G,PRODUTIVIDADE!$B35)))</f>
        <v>0</v>
      </c>
      <c r="BH35" s="28">
        <f>IF($B35="","",IF(COUNTIF(BASE!$A:$A,PRODUTIVIDADE!BE$3)=0,"",SUMIFS(BASE!$O:$O,BASE!$A:$A,PRODUTIVIDADE!BE$3,BASE!$G:$G,PRODUTIVIDADE!$B35)))</f>
        <v>0</v>
      </c>
      <c r="BI35" s="32">
        <f t="shared" si="21"/>
        <v>0</v>
      </c>
      <c r="BJ35" s="32">
        <f t="shared" si="22"/>
        <v>0</v>
      </c>
      <c r="BK35" s="15">
        <f>IF($B35="","",IF(COUNTIF(BASE!$A:$A,PRODUTIVIDADE!BK$3)=0,"",SUMIFS(BASE!$M:$M,BASE!$A:$A,PRODUTIVIDADE!BK$3,BASE!$G:$G,PRODUTIVIDADE!$B35)))</f>
        <v>73</v>
      </c>
      <c r="BL35" s="15">
        <f>IF($B35="","",IF(COUNTIF(BASE!$A:$A,PRODUTIVIDADE!BK$3)=0,"",SUMIFS(BASE!$N:$N,BASE!$A:$A,PRODUTIVIDADE!BK$3,BASE!$G:$G,PRODUTIVIDADE!$B35)))</f>
        <v>0</v>
      </c>
      <c r="BM35" s="18">
        <f>IF($B35="","",IF(COUNTIF(BASE!$A:$A,PRODUTIVIDADE!BK$3)=0,"",SUMIFS(BASE!$P:$P,BASE!$A:$A,PRODUTIVIDADE!BK$3,BASE!$G:$G,PRODUTIVIDADE!$B35)))</f>
        <v>1.7592592592592592E-3</v>
      </c>
      <c r="BN35" s="18">
        <f>IF($B35="","",IF(COUNTIF(BASE!$A:$A,PRODUTIVIDADE!BK$3)=0,"",SUMIFS(BASE!$O:$O,BASE!$A:$A,PRODUTIVIDADE!BK$3,BASE!$G:$G,PRODUTIVIDADE!$B35)))</f>
        <v>0</v>
      </c>
      <c r="BO35" s="32">
        <f t="shared" si="23"/>
        <v>0.12842592592592592</v>
      </c>
      <c r="BP35" s="32">
        <f t="shared" si="24"/>
        <v>0</v>
      </c>
      <c r="BQ35" s="33">
        <f>IF($B35="","",IF(COUNTIF(BASE!$A:$A,PRODUTIVIDADE!BQ$3)=0,"",SUMIFS(BASE!$M:$M,BASE!$A:$A,PRODUTIVIDADE!BQ$3,BASE!$G:$G,PRODUTIVIDADE!$B35)))</f>
        <v>73</v>
      </c>
      <c r="BR35" s="33">
        <f>IF($B35="","",IF(COUNTIF(BASE!$A:$A,PRODUTIVIDADE!BQ$3)=0,"",SUMIFS(BASE!$N:$N,BASE!$A:$A,PRODUTIVIDADE!BQ$3,BASE!$G:$G,PRODUTIVIDADE!$B35)))</f>
        <v>0</v>
      </c>
      <c r="BS35" s="28">
        <f>IF($B35="","",IF(COUNTIF(BASE!$A:$A,PRODUTIVIDADE!BQ$3)=0,"",SUMIFS(BASE!$P:$P,BASE!$A:$A,PRODUTIVIDADE!BQ$3,BASE!$G:$G,PRODUTIVIDADE!$B35)))</f>
        <v>1.6435185185185183E-3</v>
      </c>
      <c r="BT35" s="28">
        <f>IF($B35="","",IF(COUNTIF(BASE!$A:$A,PRODUTIVIDADE!BQ$3)=0,"",SUMIFS(BASE!$O:$O,BASE!$A:$A,PRODUTIVIDADE!BQ$3,BASE!$G:$G,PRODUTIVIDADE!$B35)))</f>
        <v>0</v>
      </c>
      <c r="BU35" s="32">
        <f t="shared" si="25"/>
        <v>0.11997685185185183</v>
      </c>
      <c r="BV35" s="32">
        <f t="shared" si="26"/>
        <v>0</v>
      </c>
      <c r="BW35" s="15">
        <f>IF($B35="","",IF(COUNTIF(BASE!$A:$A,PRODUTIVIDADE!BW$3)=0,"",SUMIFS(BASE!$M:$M,BASE!$A:$A,PRODUTIVIDADE!BW$3,BASE!$G:$G,PRODUTIVIDADE!$B35)))</f>
        <v>48</v>
      </c>
      <c r="BX35" s="15">
        <f>IF($B35="","",IF(COUNTIF(BASE!$A:$A,PRODUTIVIDADE!BW$3)=0,"",SUMIFS(BASE!$N:$N,BASE!$A:$A,PRODUTIVIDADE!BW$3,BASE!$G:$G,PRODUTIVIDADE!$B35)))</f>
        <v>0</v>
      </c>
      <c r="BY35" s="18">
        <f>IF($B35="","",IF(COUNTIF(BASE!$A:$A,PRODUTIVIDADE!BW$3)=0,"",SUMIFS(BASE!$P:$P,BASE!$A:$A,PRODUTIVIDADE!BW$3,BASE!$G:$G,PRODUTIVIDADE!$B35)))</f>
        <v>1.4351851851851854E-3</v>
      </c>
      <c r="BZ35" s="18">
        <f>IF($B35="","",IF(COUNTIF(BASE!$A:$A,PRODUTIVIDADE!BW$3)=0,"",SUMIFS(BASE!$O:$O,BASE!$A:$A,PRODUTIVIDADE!BW$3,BASE!$G:$G,PRODUTIVIDADE!$B35)))</f>
        <v>0</v>
      </c>
      <c r="CA35" s="32">
        <f t="shared" si="27"/>
        <v>6.8888888888888902E-2</v>
      </c>
      <c r="CB35" s="32">
        <f t="shared" si="28"/>
        <v>0</v>
      </c>
      <c r="CC35" s="33">
        <f>IF($B35="","",IF(COUNTIF(BASE!$A:$A,PRODUTIVIDADE!CC$3)=0,"",SUMIFS(BASE!$M:$M,BASE!$A:$A,PRODUTIVIDADE!CC$3,BASE!$G:$G,PRODUTIVIDADE!$B35)))</f>
        <v>0</v>
      </c>
      <c r="CD35" s="33">
        <f>IF($B35="","",IF(COUNTIF(BASE!$A:$A,PRODUTIVIDADE!CC$3)=0,"",SUMIFS(BASE!$N:$N,BASE!$A:$A,PRODUTIVIDADE!CC$3,BASE!$G:$G,PRODUTIVIDADE!$B35)))</f>
        <v>0</v>
      </c>
      <c r="CE35" s="28">
        <f>IF($B35="","",IF(COUNTIF(BASE!$A:$A,PRODUTIVIDADE!CC$3)=0,"",SUMIFS(BASE!$P:$P,BASE!$A:$A,PRODUTIVIDADE!CC$3,BASE!$G:$G,PRODUTIVIDADE!$B35)))</f>
        <v>0</v>
      </c>
      <c r="CF35" s="28">
        <f>IF($B35="","",IF(COUNTIF(BASE!$A:$A,PRODUTIVIDADE!CC$3)=0,"",SUMIFS(BASE!$O:$O,BASE!$A:$A,PRODUTIVIDADE!CC$3,BASE!$G:$G,PRODUTIVIDADE!$B35)))</f>
        <v>0</v>
      </c>
      <c r="CG35" s="32">
        <f t="shared" si="29"/>
        <v>0</v>
      </c>
      <c r="CH35" s="32">
        <f t="shared" si="30"/>
        <v>0</v>
      </c>
      <c r="CI35" s="15">
        <f>IF($B35="","",IF(COUNTIF(BASE!$A:$A,PRODUTIVIDADE!CI$3)=0,"",SUMIFS(BASE!$M:$M,BASE!$A:$A,PRODUTIVIDADE!CI$3,BASE!$G:$G,PRODUTIVIDADE!$B35)))</f>
        <v>70</v>
      </c>
      <c r="CJ35" s="15">
        <f>IF($B35="","",IF(COUNTIF(BASE!$A:$A,PRODUTIVIDADE!CI$3)=0,"",SUMIFS(BASE!$N:$N,BASE!$A:$A,PRODUTIVIDADE!CI$3,BASE!$G:$G,PRODUTIVIDADE!$B35)))</f>
        <v>0</v>
      </c>
      <c r="CK35" s="18">
        <f>IF($B35="","",IF(COUNTIF(BASE!$A:$A,PRODUTIVIDADE!CI$3)=0,"",SUMIFS(BASE!$P:$P,BASE!$A:$A,PRODUTIVIDADE!CI$3,BASE!$G:$G,PRODUTIVIDADE!$B35)))</f>
        <v>1.4930555555555556E-3</v>
      </c>
      <c r="CL35" s="18">
        <f>IF($B35="","",IF(COUNTIF(BASE!$A:$A,PRODUTIVIDADE!CI$3)=0,"",SUMIFS(BASE!$O:$O,BASE!$A:$A,PRODUTIVIDADE!CI$3,BASE!$G:$G,PRODUTIVIDADE!$B35)))</f>
        <v>0</v>
      </c>
      <c r="CM35" s="32">
        <f t="shared" si="31"/>
        <v>0.10451388888888889</v>
      </c>
      <c r="CN35" s="32">
        <f t="shared" si="32"/>
        <v>0</v>
      </c>
      <c r="CO35" s="33">
        <f>IF($B35="","",IF(COUNTIF(BASE!$A:$A,PRODUTIVIDADE!CO$3)=0,"",SUMIFS(BASE!$M:$M,BASE!$A:$A,PRODUTIVIDADE!CO$3,BASE!$G:$G,PRODUTIVIDADE!$B35)))</f>
        <v>110</v>
      </c>
      <c r="CP35" s="33">
        <f>IF($B35="","",IF(COUNTIF(BASE!$A:$A,PRODUTIVIDADE!CO$3)=0,"",SUMIFS(BASE!$N:$N,BASE!$A:$A,PRODUTIVIDADE!CO$3,BASE!$G:$G,PRODUTIVIDADE!$B35)))</f>
        <v>0</v>
      </c>
      <c r="CQ35" s="28">
        <f>IF($B35="","",IF(COUNTIF(BASE!$A:$A,PRODUTIVIDADE!CO$3)=0,"",SUMIFS(BASE!$P:$P,BASE!$A:$A,PRODUTIVIDADE!CO$3,BASE!$G:$G,PRODUTIVIDADE!$B35)))</f>
        <v>1.6319444444444445E-3</v>
      </c>
      <c r="CR35" s="28">
        <f>IF($B35="","",IF(COUNTIF(BASE!$A:$A,PRODUTIVIDADE!CO$3)=0,"",SUMIFS(BASE!$O:$O,BASE!$A:$A,PRODUTIVIDADE!CO$3,BASE!$G:$G,PRODUTIVIDADE!$B35)))</f>
        <v>0</v>
      </c>
      <c r="CS35" s="32">
        <f t="shared" si="33"/>
        <v>0.17951388888888889</v>
      </c>
      <c r="CT35" s="32">
        <f t="shared" si="34"/>
        <v>0</v>
      </c>
      <c r="CU35" s="15">
        <f>IF($B35="","",IF(COUNTIF(BASE!$A:$A,PRODUTIVIDADE!CU$3)=0,"",SUMIFS(BASE!$M:$M,BASE!$A:$A,PRODUTIVIDADE!CU$3,BASE!$G:$G,PRODUTIVIDADE!$B35)))</f>
        <v>63</v>
      </c>
      <c r="CV35" s="15">
        <f>IF($B35="","",IF(COUNTIF(BASE!$A:$A,PRODUTIVIDADE!CU$3)=0,"",SUMIFS(BASE!$N:$N,BASE!$A:$A,PRODUTIVIDADE!CU$3,BASE!$G:$G,PRODUTIVIDADE!$B35)))</f>
        <v>0</v>
      </c>
      <c r="CW35" s="18">
        <f>IF($B35="","",IF(COUNTIF(BASE!$A:$A,PRODUTIVIDADE!CU$3)=0,"",SUMIFS(BASE!$P:$P,BASE!$A:$A,PRODUTIVIDADE!CU$3,BASE!$G:$G,PRODUTIVIDADE!$B35)))</f>
        <v>1.5509259259259261E-3</v>
      </c>
      <c r="CX35" s="18">
        <f>IF($B35="","",IF(COUNTIF(BASE!$A:$A,PRODUTIVIDADE!CU$3)=0,"",SUMIFS(BASE!$O:$O,BASE!$A:$A,PRODUTIVIDADE!CU$3,BASE!$G:$G,PRODUTIVIDADE!$B35)))</f>
        <v>0</v>
      </c>
      <c r="CY35" s="32">
        <f t="shared" si="35"/>
        <v>9.7708333333333341E-2</v>
      </c>
      <c r="CZ35" s="32">
        <f t="shared" si="36"/>
        <v>0</v>
      </c>
      <c r="DA35" s="33">
        <f>IF($B35="","",IF(COUNTIF(BASE!$A:$A,PRODUTIVIDADE!DA$3)=0,"",SUMIFS(BASE!$M:$M,BASE!$A:$A,PRODUTIVIDADE!DA$3,BASE!$G:$G,PRODUTIVIDADE!$B35)))</f>
        <v>74</v>
      </c>
      <c r="DB35" s="33">
        <f>IF($B35="","",IF(COUNTIF(BASE!$A:$A,PRODUTIVIDADE!DA$3)=0,"",SUMIFS(BASE!$N:$N,BASE!$A:$A,PRODUTIVIDADE!DA$3,BASE!$G:$G,PRODUTIVIDADE!$B35)))</f>
        <v>0</v>
      </c>
      <c r="DC35" s="28">
        <f>IF($B35="","",IF(COUNTIF(BASE!$A:$A,PRODUTIVIDADE!DA$3)=0,"",SUMIFS(BASE!$P:$P,BASE!$A:$A,PRODUTIVIDADE!DA$3,BASE!$G:$G,PRODUTIVIDADE!$B35)))</f>
        <v>1.7824074074074072E-3</v>
      </c>
      <c r="DD35" s="28">
        <f>IF($B35="","",IF(COUNTIF(BASE!$A:$A,PRODUTIVIDADE!DA$3)=0,"",SUMIFS(BASE!$O:$O,BASE!$A:$A,PRODUTIVIDADE!DA$3,BASE!$G:$G,PRODUTIVIDADE!$B35)))</f>
        <v>0</v>
      </c>
      <c r="DE35" s="32">
        <f t="shared" si="37"/>
        <v>0.13189814814814813</v>
      </c>
      <c r="DF35" s="32">
        <f t="shared" si="38"/>
        <v>0</v>
      </c>
      <c r="DG35" s="15">
        <f>IF($B35="","",IF(COUNTIF(BASE!$A:$A,PRODUTIVIDADE!DG$3)=0,"",SUMIFS(BASE!$M:$M,BASE!$A:$A,PRODUTIVIDADE!DG$3,BASE!$G:$G,PRODUTIVIDADE!$B35)))</f>
        <v>69</v>
      </c>
      <c r="DH35" s="15">
        <f>IF($B35="","",IF(COUNTIF(BASE!$A:$A,PRODUTIVIDADE!DG$3)=0,"",SUMIFS(BASE!$N:$N,BASE!$A:$A,PRODUTIVIDADE!DG$3,BASE!$G:$G,PRODUTIVIDADE!$B35)))</f>
        <v>0</v>
      </c>
      <c r="DI35" s="18">
        <f>IF($B35="","",IF(COUNTIF(BASE!$A:$A,PRODUTIVIDADE!DG$3)=0,"",SUMIFS(BASE!$P:$P,BASE!$A:$A,PRODUTIVIDADE!DG$3,BASE!$G:$G,PRODUTIVIDADE!$B35)))</f>
        <v>2.0717592592592593E-3</v>
      </c>
      <c r="DJ35" s="18">
        <f>IF($B35="","",IF(COUNTIF(BASE!$A:$A,PRODUTIVIDADE!DG$3)=0,"",SUMIFS(BASE!$O:$O,BASE!$A:$A,PRODUTIVIDADE!DG$3,BASE!$G:$G,PRODUTIVIDADE!$B35)))</f>
        <v>0</v>
      </c>
      <c r="DK35" s="32">
        <f t="shared" si="39"/>
        <v>0.14295138888888889</v>
      </c>
      <c r="DL35" s="32">
        <f t="shared" si="40"/>
        <v>0</v>
      </c>
      <c r="DM35" s="33">
        <f>IF($B35="","",IF(COUNTIF(BASE!$A:$A,PRODUTIVIDADE!DM$3)=0,"",SUMIFS(BASE!$M:$M,BASE!$A:$A,PRODUTIVIDADE!DM$3,BASE!$G:$G,PRODUTIVIDADE!$B35)))</f>
        <v>0</v>
      </c>
      <c r="DN35" s="33">
        <f>IF($B35="","",IF(COUNTIF(BASE!$A:$A,PRODUTIVIDADE!DM$3)=0,"",SUMIFS(BASE!$N:$N,BASE!$A:$A,PRODUTIVIDADE!DM$3,BASE!$G:$G,PRODUTIVIDADE!$B35)))</f>
        <v>0</v>
      </c>
      <c r="DO35" s="28">
        <f>IF($B35="","",IF(COUNTIF(BASE!$A:$A,PRODUTIVIDADE!DM$3)=0,"",SUMIFS(BASE!$P:$P,BASE!$A:$A,PRODUTIVIDADE!DM$3,BASE!$G:$G,PRODUTIVIDADE!$B35)))</f>
        <v>0</v>
      </c>
      <c r="DP35" s="28">
        <f>IF($B35="","",IF(COUNTIF(BASE!$A:$A,PRODUTIVIDADE!DM$3)=0,"",SUMIFS(BASE!$O:$O,BASE!$A:$A,PRODUTIVIDADE!DM$3,BASE!$G:$G,PRODUTIVIDADE!$B35)))</f>
        <v>0</v>
      </c>
      <c r="DQ35" s="32">
        <f t="shared" si="41"/>
        <v>0</v>
      </c>
      <c r="DR35" s="32">
        <f t="shared" si="42"/>
        <v>0</v>
      </c>
      <c r="DS35" s="15">
        <f>IF($B35="","",IF(COUNTIF(BASE!$A:$A,PRODUTIVIDADE!DS$3)=0,"",SUMIFS(BASE!$M:$M,BASE!$A:$A,PRODUTIVIDADE!DS$3,BASE!$G:$G,PRODUTIVIDADE!$B35)))</f>
        <v>64</v>
      </c>
      <c r="DT35" s="15">
        <f>IF($B35="","",IF(COUNTIF(BASE!$A:$A,PRODUTIVIDADE!DS$3)=0,"",SUMIFS(BASE!$N:$N,BASE!$A:$A,PRODUTIVIDADE!DS$3,BASE!$G:$G,PRODUTIVIDADE!$B35)))</f>
        <v>1</v>
      </c>
      <c r="DU35" s="18">
        <f>IF($B35="","",IF(COUNTIF(BASE!$A:$A,PRODUTIVIDADE!DS$3)=0,"",SUMIFS(BASE!$P:$P,BASE!$A:$A,PRODUTIVIDADE!DS$3,BASE!$G:$G,PRODUTIVIDADE!$B35)))</f>
        <v>1.7476851851851852E-3</v>
      </c>
      <c r="DV35" s="18">
        <f>IF($B35="","",IF(COUNTIF(BASE!$A:$A,PRODUTIVIDADE!DS$3)=0,"",SUMIFS(BASE!$O:$O,BASE!$A:$A,PRODUTIVIDADE!DS$3,BASE!$G:$G,PRODUTIVIDADE!$B35)))</f>
        <v>0</v>
      </c>
      <c r="DW35" s="32">
        <f t="shared" si="43"/>
        <v>0.11185185185185186</v>
      </c>
      <c r="DX35" s="32">
        <f t="shared" si="44"/>
        <v>0</v>
      </c>
      <c r="DY35" s="33">
        <f>IF($B35="","",IF(COUNTIF(BASE!$A:$A,PRODUTIVIDADE!DY$3)=0,"",SUMIFS(BASE!$M:$M,BASE!$A:$A,PRODUTIVIDADE!DY$3,BASE!$G:$G,PRODUTIVIDADE!$B35)))</f>
        <v>71</v>
      </c>
      <c r="DZ35" s="33">
        <f>IF($B35="","",IF(COUNTIF(BASE!$A:$A,PRODUTIVIDADE!DY$3)=0,"",SUMIFS(BASE!$N:$N,BASE!$A:$A,PRODUTIVIDADE!DY$3,BASE!$G:$G,PRODUTIVIDADE!$B35)))</f>
        <v>0</v>
      </c>
      <c r="EA35" s="28">
        <f>IF($B35="","",IF(COUNTIF(BASE!$A:$A,PRODUTIVIDADE!DY$3)=0,"",SUMIFS(BASE!$P:$P,BASE!$A:$A,PRODUTIVIDADE!DY$3,BASE!$G:$G,PRODUTIVIDADE!$B35)))</f>
        <v>1.7245370370370372E-3</v>
      </c>
      <c r="EB35" s="28">
        <f>IF($B35="","",IF(COUNTIF(BASE!$A:$A,PRODUTIVIDADE!DY$3)=0,"",SUMIFS(BASE!$O:$O,BASE!$A:$A,PRODUTIVIDADE!DY$3,BASE!$G:$G,PRODUTIVIDADE!$B35)))</f>
        <v>0</v>
      </c>
      <c r="EC35" s="32">
        <f t="shared" si="45"/>
        <v>0.12244212962962964</v>
      </c>
      <c r="ED35" s="32">
        <f t="shared" si="46"/>
        <v>0</v>
      </c>
      <c r="EE35" s="15">
        <f>IF($B35="","",IF(COUNTIF(BASE!$A:$A,PRODUTIVIDADE!EE$3)=0,"",SUMIFS(BASE!$M:$M,BASE!$A:$A,PRODUTIVIDADE!EE$3,BASE!$G:$G,PRODUTIVIDADE!$B35)))</f>
        <v>0</v>
      </c>
      <c r="EF35" s="15">
        <f>IF($B35="","",IF(COUNTIF(BASE!$A:$A,PRODUTIVIDADE!EE$3)=0,"",SUMIFS(BASE!$N:$N,BASE!$A:$A,PRODUTIVIDADE!EE$3,BASE!$G:$G,PRODUTIVIDADE!$B35)))</f>
        <v>0</v>
      </c>
      <c r="EG35" s="18">
        <f>IF($B35="","",IF(COUNTIF(BASE!$A:$A,PRODUTIVIDADE!EE$3)=0,"",SUMIFS(BASE!$P:$P,BASE!$A:$A,PRODUTIVIDADE!EE$3,BASE!$G:$G,PRODUTIVIDADE!$B35)))</f>
        <v>0</v>
      </c>
      <c r="EH35" s="18">
        <f>IF($B35="","",IF(COUNTIF(BASE!$A:$A,PRODUTIVIDADE!EE$3)=0,"",SUMIFS(BASE!$O:$O,BASE!$A:$A,PRODUTIVIDADE!EE$3,BASE!$G:$G,PRODUTIVIDADE!$B35)))</f>
        <v>0</v>
      </c>
      <c r="EI35" s="32">
        <f t="shared" si="47"/>
        <v>0</v>
      </c>
      <c r="EJ35" s="32">
        <f t="shared" si="48"/>
        <v>0</v>
      </c>
      <c r="EK35" s="33">
        <f>IF($B35="","",IF(COUNTIF(BASE!$A:$A,PRODUTIVIDADE!EK$3)=0,"",SUMIFS(BASE!$M:$M,BASE!$A:$A,PRODUTIVIDADE!EK$3,BASE!$G:$G,PRODUTIVIDADE!$B35)))</f>
        <v>89</v>
      </c>
      <c r="EL35" s="33">
        <f>IF($B35="","",IF(COUNTIF(BASE!$A:$A,PRODUTIVIDADE!EK$3)=0,"",SUMIFS(BASE!$N:$N,BASE!$A:$A,PRODUTIVIDADE!EK$3,BASE!$G:$G,PRODUTIVIDADE!$B35)))</f>
        <v>0</v>
      </c>
      <c r="EM35" s="28">
        <f>IF($B35="","",IF(COUNTIF(BASE!$A:$A,PRODUTIVIDADE!EK$3)=0,"",SUMIFS(BASE!$P:$P,BASE!$A:$A,PRODUTIVIDADE!EK$3,BASE!$G:$G,PRODUTIVIDADE!$B35)))</f>
        <v>1.4120370370370369E-3</v>
      </c>
      <c r="EN35" s="28">
        <f>IF($B35="","",IF(COUNTIF(BASE!$A:$A,PRODUTIVIDADE!EK$3)=0,"",SUMIFS(BASE!$O:$O,BASE!$A:$A,PRODUTIVIDADE!EK$3,BASE!$G:$G,PRODUTIVIDADE!$B35)))</f>
        <v>0</v>
      </c>
      <c r="EO35" s="32">
        <f t="shared" si="49"/>
        <v>0.12567129629629628</v>
      </c>
      <c r="EP35" s="32">
        <f t="shared" si="50"/>
        <v>0</v>
      </c>
      <c r="EQ35" s="15">
        <f>IF($B35="","",IF(COUNTIF(BASE!$A:$A,PRODUTIVIDADE!EQ$3)=0,"",SUMIFS(BASE!$M:$M,BASE!$A:$A,PRODUTIVIDADE!EQ$3,BASE!$G:$G,PRODUTIVIDADE!$B35)))</f>
        <v>78</v>
      </c>
      <c r="ER35" s="15">
        <f>IF($B35="","",IF(COUNTIF(BASE!$A:$A,PRODUTIVIDADE!EQ$3)=0,"",SUMIFS(BASE!$N:$N,BASE!$A:$A,PRODUTIVIDADE!EQ$3,BASE!$G:$G,PRODUTIVIDADE!$B35)))</f>
        <v>0</v>
      </c>
      <c r="ES35" s="18">
        <f>IF($B35="","",IF(COUNTIF(BASE!$A:$A,PRODUTIVIDADE!EQ$3)=0,"",SUMIFS(BASE!$P:$P,BASE!$A:$A,PRODUTIVIDADE!EQ$3,BASE!$G:$G,PRODUTIVIDADE!$B35)))</f>
        <v>1.7824074074074072E-3</v>
      </c>
      <c r="ET35" s="18">
        <f>IF($B35="","",IF(COUNTIF(BASE!$A:$A,PRODUTIVIDADE!EQ$3)=0,"",SUMIFS(BASE!$O:$O,BASE!$A:$A,PRODUTIVIDADE!EQ$3,BASE!$G:$G,PRODUTIVIDADE!$B35)))</f>
        <v>0</v>
      </c>
      <c r="EU35" s="32">
        <f t="shared" si="51"/>
        <v>0.13902777777777778</v>
      </c>
      <c r="EV35" s="32">
        <f t="shared" si="52"/>
        <v>0</v>
      </c>
      <c r="EW35" s="33">
        <f>IF($B35="","",IF(COUNTIF(BASE!$A:$A,PRODUTIVIDADE!EW$3)=0,"",SUMIFS(BASE!$M:$M,BASE!$A:$A,PRODUTIVIDADE!EW$3,BASE!$G:$G,PRODUTIVIDADE!$B35)))</f>
        <v>68</v>
      </c>
      <c r="EX35" s="33">
        <f>IF($B35="","",IF(COUNTIF(BASE!$A:$A,PRODUTIVIDADE!EW$3)=0,"",SUMIFS(BASE!$N:$N,BASE!$A:$A,PRODUTIVIDADE!EW$3,BASE!$G:$G,PRODUTIVIDADE!$B35)))</f>
        <v>0</v>
      </c>
      <c r="EY35" s="28">
        <f>IF($B35="","",IF(COUNTIF(BASE!$A:$A,PRODUTIVIDADE!EW$3)=0,"",SUMIFS(BASE!$P:$P,BASE!$A:$A,PRODUTIVIDADE!EW$3,BASE!$G:$G,PRODUTIVIDADE!$B35)))</f>
        <v>1.6435185185185183E-3</v>
      </c>
      <c r="EZ35" s="28">
        <f>IF($B35="","",IF(COUNTIF(BASE!$A:$A,PRODUTIVIDADE!EW$3)=0,"",SUMIFS(BASE!$O:$O,BASE!$A:$A,PRODUTIVIDADE!EW$3,BASE!$G:$G,PRODUTIVIDADE!$B35)))</f>
        <v>0</v>
      </c>
      <c r="FA35" s="32">
        <f t="shared" si="53"/>
        <v>0.11175925925925925</v>
      </c>
      <c r="FB35" s="32">
        <f t="shared" si="54"/>
        <v>0</v>
      </c>
      <c r="FC35" s="15">
        <f>IF($B35="","",IF(COUNTIF(BASE!$A:$A,PRODUTIVIDADE!FC$3)=0,"",SUMIFS(BASE!$M:$M,BASE!$A:$A,PRODUTIVIDADE!FC$3,BASE!$G:$G,PRODUTIVIDADE!$B35)))</f>
        <v>0</v>
      </c>
      <c r="FD35" s="15">
        <f>IF($B35="","",IF(COUNTIF(BASE!$A:$A,PRODUTIVIDADE!FC$3)=0,"",SUMIFS(BASE!$N:$N,BASE!$A:$A,PRODUTIVIDADE!FC$3,BASE!$G:$G,PRODUTIVIDADE!$B35)))</f>
        <v>0</v>
      </c>
      <c r="FE35" s="18">
        <f>IF($B35="","",IF(COUNTIF(BASE!$A:$A,PRODUTIVIDADE!FC$3)=0,"",SUMIFS(BASE!$P:$P,BASE!$A:$A,PRODUTIVIDADE!FC$3,BASE!$G:$G,PRODUTIVIDADE!$B35)))</f>
        <v>0</v>
      </c>
      <c r="FF35" s="18">
        <f>IF($B35="","",IF(COUNTIF(BASE!$A:$A,PRODUTIVIDADE!FC$3)=0,"",SUMIFS(BASE!$O:$O,BASE!$A:$A,PRODUTIVIDADE!FC$3,BASE!$G:$G,PRODUTIVIDADE!$B35)))</f>
        <v>0</v>
      </c>
      <c r="FG35" s="32">
        <f t="shared" si="55"/>
        <v>0</v>
      </c>
      <c r="FH35" s="32">
        <f t="shared" si="56"/>
        <v>0</v>
      </c>
      <c r="FI35" s="33">
        <f>IF($B35="","",IF(COUNTIF(BASE!$A:$A,PRODUTIVIDADE!FI$3)=0,"",SUMIFS(BASE!$M:$M,BASE!$A:$A,PRODUTIVIDADE!FI$3,BASE!$G:$G,PRODUTIVIDADE!$B35)))</f>
        <v>76</v>
      </c>
      <c r="FJ35" s="33">
        <f>IF($B35="","",IF(COUNTIF(BASE!$A:$A,PRODUTIVIDADE!FI$3)=0,"",SUMIFS(BASE!$N:$N,BASE!$A:$A,PRODUTIVIDADE!FI$3,BASE!$G:$G,PRODUTIVIDADE!$B35)))</f>
        <v>0</v>
      </c>
      <c r="FK35" s="28">
        <f>IF($B35="","",IF(COUNTIF(BASE!$A:$A,PRODUTIVIDADE!FI$3)=0,"",SUMIFS(BASE!$P:$P,BASE!$A:$A,PRODUTIVIDADE!FI$3,BASE!$G:$G,PRODUTIVIDADE!$B35)))</f>
        <v>1.4004629629629629E-3</v>
      </c>
      <c r="FL35" s="28">
        <f>IF($B35="","",IF(COUNTIF(BASE!$A:$A,PRODUTIVIDADE!FI$3)=0,"",SUMIFS(BASE!$O:$O,BASE!$A:$A,PRODUTIVIDADE!FI$3,BASE!$G:$G,PRODUTIVIDADE!$B35)))</f>
        <v>0</v>
      </c>
      <c r="FM35" s="32">
        <f t="shared" si="57"/>
        <v>0.10643518518518519</v>
      </c>
      <c r="FN35" s="32">
        <f t="shared" si="58"/>
        <v>0</v>
      </c>
      <c r="FO35" s="15">
        <f>IF($B35="","",IF(COUNTIF(BASE!$A:$A,PRODUTIVIDADE!FO$3)=0,"",SUMIFS(BASE!$M:$M,BASE!$A:$A,PRODUTIVIDADE!FO$3,BASE!$G:$G,PRODUTIVIDADE!$B35)))</f>
        <v>76</v>
      </c>
      <c r="FP35" s="15">
        <f>IF($B35="","",IF(COUNTIF(BASE!$A:$A,PRODUTIVIDADE!FO$3)=0,"",SUMIFS(BASE!$N:$N,BASE!$A:$A,PRODUTIVIDADE!FO$3,BASE!$G:$G,PRODUTIVIDADE!$B35)))</f>
        <v>0</v>
      </c>
      <c r="FQ35" s="18">
        <f>IF($B35="","",IF(COUNTIF(BASE!$A:$A,PRODUTIVIDADE!FO$3)=0,"",SUMIFS(BASE!$P:$P,BASE!$A:$A,PRODUTIVIDADE!FO$3,BASE!$G:$G,PRODUTIVIDADE!$B35)))</f>
        <v>1.5972222222222221E-3</v>
      </c>
      <c r="FR35" s="18">
        <f>IF($B35="","",IF(COUNTIF(BASE!$A:$A,PRODUTIVIDADE!FO$3)=0,"",SUMIFS(BASE!$O:$O,BASE!$A:$A,PRODUTIVIDADE!FO$3,BASE!$G:$G,PRODUTIVIDADE!$B35)))</f>
        <v>0</v>
      </c>
      <c r="FS35" s="32">
        <f t="shared" si="59"/>
        <v>0.12138888888888888</v>
      </c>
      <c r="FT35" s="32">
        <f t="shared" si="60"/>
        <v>0</v>
      </c>
      <c r="FU35" s="33">
        <f>IF($B35="","",IF(COUNTIF(BASE!$A:$A,PRODUTIVIDADE!FU$3)=0,"",SUMIFS(BASE!$M:$M,BASE!$A:$A,PRODUTIVIDADE!FU$3,BASE!$G:$G,PRODUTIVIDADE!$B35)))</f>
        <v>121</v>
      </c>
      <c r="FV35" s="33">
        <f>IF($B35="","",IF(COUNTIF(BASE!$A:$A,PRODUTIVIDADE!FU$3)=0,"",SUMIFS(BASE!$N:$N,BASE!$A:$A,PRODUTIVIDADE!FU$3,BASE!$G:$G,PRODUTIVIDADE!$B35)))</f>
        <v>0</v>
      </c>
      <c r="FW35" s="28">
        <f>IF($B35="","",IF(COUNTIF(BASE!$A:$A,PRODUTIVIDADE!FU$3)=0,"",SUMIFS(BASE!$P:$P,BASE!$A:$A,PRODUTIVIDADE!FU$3,BASE!$G:$G,PRODUTIVIDADE!$B35)))</f>
        <v>1.0995370370370371E-3</v>
      </c>
      <c r="FX35" s="28">
        <f>IF($B35="","",IF(COUNTIF(BASE!$A:$A,PRODUTIVIDADE!FU$3)=0,"",SUMIFS(BASE!$O:$O,BASE!$A:$A,PRODUTIVIDADE!FU$3,BASE!$G:$G,PRODUTIVIDADE!$B35)))</f>
        <v>0</v>
      </c>
      <c r="FY35" s="32">
        <f t="shared" si="61"/>
        <v>0.1330439814814815</v>
      </c>
      <c r="FZ35" s="32">
        <f t="shared" si="62"/>
        <v>0</v>
      </c>
      <c r="GA35" s="15">
        <f>IF($B35="","",IF(COUNTIF(BASE!$A:$A,PRODUTIVIDADE!GA$3)=0,"",SUMIFS(BASE!$M:$M,BASE!$A:$A,PRODUTIVIDADE!GA$3,BASE!$G:$G,PRODUTIVIDADE!$B35)))</f>
        <v>87</v>
      </c>
      <c r="GB35" s="15">
        <f>IF($B35="","",IF(COUNTIF(BASE!$A:$A,PRODUTIVIDADE!GA$3)=0,"",SUMIFS(BASE!$N:$N,BASE!$A:$A,PRODUTIVIDADE!GA$3,BASE!$G:$G,PRODUTIVIDADE!$B35)))</f>
        <v>0</v>
      </c>
      <c r="GC35" s="18">
        <f>IF($B35="","",IF(COUNTIF(BASE!$A:$A,PRODUTIVIDADE!GA$3)=0,"",SUMIFS(BASE!$P:$P,BASE!$A:$A,PRODUTIVIDADE!GA$3,BASE!$G:$G,PRODUTIVIDADE!$B35)))</f>
        <v>1.3310185185185185E-3</v>
      </c>
      <c r="GD35" s="18">
        <f>IF($B35="","",IF(COUNTIF(BASE!$A:$A,PRODUTIVIDADE!GA$3)=0,"",SUMIFS(BASE!$O:$O,BASE!$A:$A,PRODUTIVIDADE!GA$3,BASE!$G:$G,PRODUTIVIDADE!$B35)))</f>
        <v>0</v>
      </c>
      <c r="GE35" s="32">
        <f t="shared" si="63"/>
        <v>0.1157986111111111</v>
      </c>
      <c r="GF35" s="32">
        <f t="shared" si="64"/>
        <v>0</v>
      </c>
      <c r="GG35" s="33">
        <f>IF($B35="","",IF(COUNTIF(BASE!$A:$A,PRODUTIVIDADE!GG$3)=0,"",SUMIFS(BASE!$M:$M,BASE!$A:$A,PRODUTIVIDADE!GG$3,BASE!$G:$G,PRODUTIVIDADE!$B35)))</f>
        <v>94</v>
      </c>
      <c r="GH35" s="33">
        <f>IF($B35="","",IF(COUNTIF(BASE!$A:$A,PRODUTIVIDADE!GG$3)=0,"",SUMIFS(BASE!$N:$N,BASE!$A:$A,PRODUTIVIDADE!GG$3,BASE!$G:$G,PRODUTIVIDADE!$B35)))</f>
        <v>0</v>
      </c>
      <c r="GI35" s="28">
        <f>IF($B35="","",IF(COUNTIF(BASE!$A:$A,PRODUTIVIDADE!GG$3)=0,"",SUMIFS(BASE!$P:$P,BASE!$A:$A,PRODUTIVIDADE!GG$3,BASE!$G:$G,PRODUTIVIDADE!$B35)))</f>
        <v>1.3194444444444443E-3</v>
      </c>
      <c r="GJ35" s="28">
        <f>IF($B35="","",IF(COUNTIF(BASE!$A:$A,PRODUTIVIDADE!GG$3)=0,"",SUMIFS(BASE!$O:$O,BASE!$A:$A,PRODUTIVIDADE!GG$3,BASE!$G:$G,PRODUTIVIDADE!$B35)))</f>
        <v>0</v>
      </c>
      <c r="GK35" s="32">
        <f t="shared" si="65"/>
        <v>0.12402777777777776</v>
      </c>
      <c r="GL35" s="32">
        <f t="shared" si="66"/>
        <v>0</v>
      </c>
      <c r="GM35" s="15">
        <f>IF($B35="","",IF(COUNTIF(BASE!$A:$A,PRODUTIVIDADE!GM$3)=0,"",SUMIFS(BASE!$M:$M,BASE!$A:$A,PRODUTIVIDADE!GM$3,BASE!$G:$G,PRODUTIVIDADE!$B35)))</f>
        <v>79</v>
      </c>
      <c r="GN35" s="15">
        <f>IF($B35="","",IF(COUNTIF(BASE!$A:$A,PRODUTIVIDADE!GM$3)=0,"",SUMIFS(BASE!$N:$N,BASE!$A:$A,PRODUTIVIDADE!GM$3,BASE!$G:$G,PRODUTIVIDADE!$B35)))</f>
        <v>0</v>
      </c>
      <c r="GO35" s="18">
        <f>IF($B35="","",IF(COUNTIF(BASE!$A:$A,PRODUTIVIDADE!GM$3)=0,"",SUMIFS(BASE!$P:$P,BASE!$A:$A,PRODUTIVIDADE!GM$3,BASE!$G:$G,PRODUTIVIDADE!$B35)))</f>
        <v>1.7592592592592592E-3</v>
      </c>
      <c r="GP35" s="18">
        <f>IF($B35="","",IF(COUNTIF(BASE!$A:$A,PRODUTIVIDADE!GM$3)=0,"",SUMIFS(BASE!$O:$O,BASE!$A:$A,PRODUTIVIDADE!GM$3,BASE!$G:$G,PRODUTIVIDADE!$B35)))</f>
        <v>0</v>
      </c>
      <c r="GQ35" s="32">
        <f t="shared" si="67"/>
        <v>0.13898148148148148</v>
      </c>
      <c r="GR35" s="32">
        <f t="shared" si="68"/>
        <v>0</v>
      </c>
    </row>
    <row r="36" spans="2:200" s="8" customFormat="1" x14ac:dyDescent="0.25">
      <c r="B36" s="50">
        <v>91143</v>
      </c>
      <c r="C36" s="16" t="str">
        <f>IF($B36="","",VLOOKUP($B36,EQUIPE!$B:$E,2,0))</f>
        <v>MATEUS CERQUEIRA NUNES</v>
      </c>
      <c r="D36" s="16" t="str">
        <f>IF($B36="","",VLOOKUP($B36,EQUIPE!$B:$F,5,0))</f>
        <v>ULTRAGAZ FRONT</v>
      </c>
      <c r="E36" s="18">
        <f>IF($B36="","",VLOOKUP($B36,EQUIPE!$B:$E,3,0))</f>
        <v>0.26388888888888895</v>
      </c>
      <c r="F36" s="16" t="str">
        <f>IF($B36="","",VLOOKUP($B36,EQUIPE!$B:$E,4,0))</f>
        <v>DANIELA PEREZ</v>
      </c>
      <c r="H36" s="22">
        <f t="shared" si="0"/>
        <v>728</v>
      </c>
      <c r="I36" s="22">
        <f t="shared" si="0"/>
        <v>0</v>
      </c>
      <c r="J36" s="18">
        <f t="shared" si="3"/>
        <v>1.8098004426129427E-3</v>
      </c>
      <c r="K36" s="18">
        <f t="shared" si="4"/>
        <v>0</v>
      </c>
      <c r="L36" s="32">
        <f t="shared" si="5"/>
        <v>1.3175347222222222</v>
      </c>
      <c r="M36" s="32">
        <f t="shared" si="6"/>
        <v>0</v>
      </c>
      <c r="O36" s="15">
        <f>IF($B36="","",IF(COUNTIF(BASE!$A:$A,PRODUTIVIDADE!O$3)=0,"",SUMIFS(BASE!$M:$M,BASE!$A:$A,PRODUTIVIDADE!O$3,BASE!$G:$G,PRODUTIVIDADE!$B36)))</f>
        <v>59</v>
      </c>
      <c r="P36" s="15">
        <f>IF($B36="","",IF(COUNTIF(BASE!$A:$A,PRODUTIVIDADE!O$3)=0,"",SUMIFS(BASE!$N:$N,BASE!$A:$A,PRODUTIVIDADE!O$3,BASE!$G:$G,PRODUTIVIDADE!$B36)))</f>
        <v>0</v>
      </c>
      <c r="Q36" s="18">
        <f>IF($B36="","",IF(COUNTIF(BASE!$A:$A,PRODUTIVIDADE!O$3)=0,"",SUMIFS(BASE!$P:$P,BASE!$A:$A,PRODUTIVIDADE!O$3,BASE!$G:$G,PRODUTIVIDADE!$B36)))</f>
        <v>1.7476851851851852E-3</v>
      </c>
      <c r="R36" s="18">
        <f>IF($B36="","",IF(COUNTIF(BASE!$A:$A,PRODUTIVIDADE!O$3)=0,"",SUMIFS(BASE!$O:$O,BASE!$A:$A,PRODUTIVIDADE!O$3,BASE!$G:$G,PRODUTIVIDADE!$B36)))</f>
        <v>0</v>
      </c>
      <c r="S36" s="32">
        <f t="shared" si="7"/>
        <v>0.10311342592592593</v>
      </c>
      <c r="T36" s="32">
        <f t="shared" si="8"/>
        <v>0</v>
      </c>
      <c r="U36" s="33">
        <f>IF($B36="","",IF(COUNTIF(BASE!$A:$A,PRODUTIVIDADE!U$3)=0,"",SUMIFS(BASE!$M:$M,BASE!$A:$A,PRODUTIVIDADE!U$3,BASE!$G:$G,PRODUTIVIDADE!$B36)))</f>
        <v>0</v>
      </c>
      <c r="V36" s="33">
        <f>IF($B36="","",IF(COUNTIF(BASE!$A:$A,PRODUTIVIDADE!U$3)=0,"",SUMIFS(BASE!$N:$N,BASE!$A:$A,PRODUTIVIDADE!U$3,BASE!$G:$G,PRODUTIVIDADE!$B36)))</f>
        <v>0</v>
      </c>
      <c r="W36" s="28">
        <f>IF($B36="","",IF(COUNTIF(BASE!$A:$A,PRODUTIVIDADE!U$3)=0,"",SUMIFS(BASE!$P:$P,BASE!$A:$A,PRODUTIVIDADE!U$3,BASE!$G:$G,PRODUTIVIDADE!$B36)))</f>
        <v>0</v>
      </c>
      <c r="X36" s="28">
        <f>IF($B36="","",IF(COUNTIF(BASE!$A:$A,PRODUTIVIDADE!U$3)=0,"",SUMIFS(BASE!$O:$O,BASE!$A:$A,PRODUTIVIDADE!U$3,BASE!$G:$G,PRODUTIVIDADE!$B36)))</f>
        <v>0</v>
      </c>
      <c r="Y36" s="32">
        <f t="shared" si="9"/>
        <v>0</v>
      </c>
      <c r="Z36" s="32">
        <f t="shared" si="10"/>
        <v>0</v>
      </c>
      <c r="AA36" s="15">
        <f>IF($B36="","",IF(COUNTIF(BASE!$A:$A,PRODUTIVIDADE!AA$3)=0,"",SUMIFS(BASE!$M:$M,BASE!$A:$A,PRODUTIVIDADE!AA$3,BASE!$G:$G,PRODUTIVIDADE!$B36)))</f>
        <v>0</v>
      </c>
      <c r="AB36" s="15">
        <f>IF($B36="","",IF(COUNTIF(BASE!$A:$A,PRODUTIVIDADE!AA$3)=0,"",SUMIFS(BASE!$N:$N,BASE!$A:$A,PRODUTIVIDADE!AA$3,BASE!$G:$G,PRODUTIVIDADE!$B36)))</f>
        <v>0</v>
      </c>
      <c r="AC36" s="18">
        <f>IF($B36="","",IF(COUNTIF(BASE!$A:$A,PRODUTIVIDADE!AA$3)=0,"",SUMIFS(BASE!$P:$P,BASE!$A:$A,PRODUTIVIDADE!AA$3,BASE!$G:$G,PRODUTIVIDADE!$B36)))</f>
        <v>0</v>
      </c>
      <c r="AD36" s="18">
        <f>IF($B36="","",IF(COUNTIF(BASE!$A:$A,PRODUTIVIDADE!AA$3)=0,"",SUMIFS(BASE!$O:$O,BASE!$A:$A,PRODUTIVIDADE!AA$3,BASE!$G:$G,PRODUTIVIDADE!$B36)))</f>
        <v>0</v>
      </c>
      <c r="AE36" s="32">
        <f t="shared" si="11"/>
        <v>0</v>
      </c>
      <c r="AF36" s="32">
        <f t="shared" si="12"/>
        <v>0</v>
      </c>
      <c r="AG36" s="33">
        <f>IF($B36="","",IF(COUNTIF(BASE!$A:$A,PRODUTIVIDADE!AG$3)=0,"",SUMIFS(BASE!$M:$M,BASE!$A:$A,PRODUTIVIDADE!AG$3,BASE!$G:$G,PRODUTIVIDADE!$B36)))</f>
        <v>56</v>
      </c>
      <c r="AH36" s="33">
        <f>IF($B36="","",IF(COUNTIF(BASE!$A:$A,PRODUTIVIDADE!AG$3)=0,"",SUMIFS(BASE!$N:$N,BASE!$A:$A,PRODUTIVIDADE!AG$3,BASE!$G:$G,PRODUTIVIDADE!$B36)))</f>
        <v>0</v>
      </c>
      <c r="AI36" s="28">
        <f>IF($B36="","",IF(COUNTIF(BASE!$A:$A,PRODUTIVIDADE!AG$3)=0,"",SUMIFS(BASE!$P:$P,BASE!$A:$A,PRODUTIVIDADE!AG$3,BASE!$G:$G,PRODUTIVIDADE!$B36)))</f>
        <v>1.8287037037037037E-3</v>
      </c>
      <c r="AJ36" s="28">
        <f>IF($B36="","",IF(COUNTIF(BASE!$A:$A,PRODUTIVIDADE!AG$3)=0,"",SUMIFS(BASE!$O:$O,BASE!$A:$A,PRODUTIVIDADE!AG$3,BASE!$G:$G,PRODUTIVIDADE!$B36)))</f>
        <v>0</v>
      </c>
      <c r="AK36" s="32">
        <f t="shared" si="13"/>
        <v>0.10240740740740741</v>
      </c>
      <c r="AL36" s="32">
        <f t="shared" si="14"/>
        <v>0</v>
      </c>
      <c r="AM36" s="15">
        <f>IF($B36="","",IF(COUNTIF(BASE!$A:$A,PRODUTIVIDADE!AM$3)=0,"",SUMIFS(BASE!$M:$M,BASE!$A:$A,PRODUTIVIDADE!AM$3,BASE!$G:$G,PRODUTIVIDADE!$B36)))</f>
        <v>0</v>
      </c>
      <c r="AN36" s="15">
        <f>IF($B36="","",IF(COUNTIF(BASE!$A:$A,PRODUTIVIDADE!AM$3)=0,"",SUMIFS(BASE!$N:$N,BASE!$A:$A,PRODUTIVIDADE!AM$3,BASE!$G:$G,PRODUTIVIDADE!$B36)))</f>
        <v>0</v>
      </c>
      <c r="AO36" s="18">
        <f>IF($B36="","",IF(COUNTIF(BASE!$A:$A,PRODUTIVIDADE!AM$3)=0,"",SUMIFS(BASE!$P:$P,BASE!$A:$A,PRODUTIVIDADE!AM$3,BASE!$G:$G,PRODUTIVIDADE!$B36)))</f>
        <v>0</v>
      </c>
      <c r="AP36" s="18">
        <f>IF($B36="","",IF(COUNTIF(BASE!$A:$A,PRODUTIVIDADE!AM$3)=0,"",SUMIFS(BASE!$O:$O,BASE!$A:$A,PRODUTIVIDADE!AM$3,BASE!$G:$G,PRODUTIVIDADE!$B36)))</f>
        <v>0</v>
      </c>
      <c r="AQ36" s="32">
        <f t="shared" si="15"/>
        <v>0</v>
      </c>
      <c r="AR36" s="32">
        <f t="shared" si="16"/>
        <v>0</v>
      </c>
      <c r="AS36" s="33">
        <f>IF($B36="","",IF(COUNTIF(BASE!$A:$A,PRODUTIVIDADE!AS$3)=0,"",SUMIFS(BASE!$M:$M,BASE!$A:$A,PRODUTIVIDADE!AS$3,BASE!$G:$G,PRODUTIVIDADE!$B36)))</f>
        <v>0</v>
      </c>
      <c r="AT36" s="33">
        <f>IF($B36="","",IF(COUNTIF(BASE!$A:$A,PRODUTIVIDADE!AS$3)=0,"",SUMIFS(BASE!$N:$N,BASE!$A:$A,PRODUTIVIDADE!AS$3,BASE!$G:$G,PRODUTIVIDADE!$B36)))</f>
        <v>0</v>
      </c>
      <c r="AU36" s="28">
        <f>IF($B36="","",IF(COUNTIF(BASE!$A:$A,PRODUTIVIDADE!AS$3)=0,"",SUMIFS(BASE!$P:$P,BASE!$A:$A,PRODUTIVIDADE!AS$3,BASE!$G:$G,PRODUTIVIDADE!$B36)))</f>
        <v>0</v>
      </c>
      <c r="AV36" s="28">
        <f>IF($B36="","",IF(COUNTIF(BASE!$A:$A,PRODUTIVIDADE!AS$3)=0,"",SUMIFS(BASE!$O:$O,BASE!$A:$A,PRODUTIVIDADE!AS$3,BASE!$G:$G,PRODUTIVIDADE!$B36)))</f>
        <v>0</v>
      </c>
      <c r="AW36" s="32">
        <f t="shared" si="17"/>
        <v>0</v>
      </c>
      <c r="AX36" s="32">
        <f t="shared" si="18"/>
        <v>0</v>
      </c>
      <c r="AY36" s="15">
        <f>IF($B36="","",IF(COUNTIF(BASE!$A:$A,PRODUTIVIDADE!AY$3)=0,"",SUMIFS(BASE!$M:$M,BASE!$A:$A,PRODUTIVIDADE!AY$3,BASE!$G:$G,PRODUTIVIDADE!$B36)))</f>
        <v>68</v>
      </c>
      <c r="AZ36" s="15">
        <f>IF($B36="","",IF(COUNTIF(BASE!$A:$A,PRODUTIVIDADE!AY$3)=0,"",SUMIFS(BASE!$N:$N,BASE!$A:$A,PRODUTIVIDADE!AY$3,BASE!$G:$G,PRODUTIVIDADE!$B36)))</f>
        <v>0</v>
      </c>
      <c r="BA36" s="18">
        <f>IF($B36="","",IF(COUNTIF(BASE!$A:$A,PRODUTIVIDADE!AY$3)=0,"",SUMIFS(BASE!$P:$P,BASE!$A:$A,PRODUTIVIDADE!AY$3,BASE!$G:$G,PRODUTIVIDADE!$B36)))</f>
        <v>1.5740740740740741E-3</v>
      </c>
      <c r="BB36" s="18">
        <f>IF($B36="","",IF(COUNTIF(BASE!$A:$A,PRODUTIVIDADE!AY$3)=0,"",SUMIFS(BASE!$O:$O,BASE!$A:$A,PRODUTIVIDADE!AY$3,BASE!$G:$G,PRODUTIVIDADE!$B36)))</f>
        <v>0</v>
      </c>
      <c r="BC36" s="32">
        <f t="shared" si="19"/>
        <v>0.10703703703703704</v>
      </c>
      <c r="BD36" s="32">
        <f t="shared" si="20"/>
        <v>0</v>
      </c>
      <c r="BE36" s="33">
        <f>IF($B36="","",IF(COUNTIF(BASE!$A:$A,PRODUTIVIDADE!BE$3)=0,"",SUMIFS(BASE!$M:$M,BASE!$A:$A,PRODUTIVIDADE!BE$3,BASE!$G:$G,PRODUTIVIDADE!$B36)))</f>
        <v>75</v>
      </c>
      <c r="BF36" s="33">
        <f>IF($B36="","",IF(COUNTIF(BASE!$A:$A,PRODUTIVIDADE!BE$3)=0,"",SUMIFS(BASE!$N:$N,BASE!$A:$A,PRODUTIVIDADE!BE$3,BASE!$G:$G,PRODUTIVIDADE!$B36)))</f>
        <v>0</v>
      </c>
      <c r="BG36" s="28">
        <f>IF($B36="","",IF(COUNTIF(BASE!$A:$A,PRODUTIVIDADE!BE$3)=0,"",SUMIFS(BASE!$P:$P,BASE!$A:$A,PRODUTIVIDADE!BE$3,BASE!$G:$G,PRODUTIVIDADE!$B36)))</f>
        <v>1.5740740740740741E-3</v>
      </c>
      <c r="BH36" s="28">
        <f>IF($B36="","",IF(COUNTIF(BASE!$A:$A,PRODUTIVIDADE!BE$3)=0,"",SUMIFS(BASE!$O:$O,BASE!$A:$A,PRODUTIVIDADE!BE$3,BASE!$G:$G,PRODUTIVIDADE!$B36)))</f>
        <v>0</v>
      </c>
      <c r="BI36" s="32">
        <f t="shared" si="21"/>
        <v>0.11805555555555555</v>
      </c>
      <c r="BJ36" s="32">
        <f t="shared" si="22"/>
        <v>0</v>
      </c>
      <c r="BK36" s="15">
        <f>IF($B36="","",IF(COUNTIF(BASE!$A:$A,PRODUTIVIDADE!BK$3)=0,"",SUMIFS(BASE!$M:$M,BASE!$A:$A,PRODUTIVIDADE!BK$3,BASE!$G:$G,PRODUTIVIDADE!$B36)))</f>
        <v>0</v>
      </c>
      <c r="BL36" s="15">
        <f>IF($B36="","",IF(COUNTIF(BASE!$A:$A,PRODUTIVIDADE!BK$3)=0,"",SUMIFS(BASE!$N:$N,BASE!$A:$A,PRODUTIVIDADE!BK$3,BASE!$G:$G,PRODUTIVIDADE!$B36)))</f>
        <v>0</v>
      </c>
      <c r="BM36" s="18">
        <f>IF($B36="","",IF(COUNTIF(BASE!$A:$A,PRODUTIVIDADE!BK$3)=0,"",SUMIFS(BASE!$P:$P,BASE!$A:$A,PRODUTIVIDADE!BK$3,BASE!$G:$G,PRODUTIVIDADE!$B36)))</f>
        <v>0</v>
      </c>
      <c r="BN36" s="18">
        <f>IF($B36="","",IF(COUNTIF(BASE!$A:$A,PRODUTIVIDADE!BK$3)=0,"",SUMIFS(BASE!$O:$O,BASE!$A:$A,PRODUTIVIDADE!BK$3,BASE!$G:$G,PRODUTIVIDADE!$B36)))</f>
        <v>0</v>
      </c>
      <c r="BO36" s="32">
        <f t="shared" si="23"/>
        <v>0</v>
      </c>
      <c r="BP36" s="32">
        <f t="shared" si="24"/>
        <v>0</v>
      </c>
      <c r="BQ36" s="33">
        <f>IF($B36="","",IF(COUNTIF(BASE!$A:$A,PRODUTIVIDADE!BQ$3)=0,"",SUMIFS(BASE!$M:$M,BASE!$A:$A,PRODUTIVIDADE!BQ$3,BASE!$G:$G,PRODUTIVIDADE!$B36)))</f>
        <v>56</v>
      </c>
      <c r="BR36" s="33">
        <f>IF($B36="","",IF(COUNTIF(BASE!$A:$A,PRODUTIVIDADE!BQ$3)=0,"",SUMIFS(BASE!$N:$N,BASE!$A:$A,PRODUTIVIDADE!BQ$3,BASE!$G:$G,PRODUTIVIDADE!$B36)))</f>
        <v>0</v>
      </c>
      <c r="BS36" s="28">
        <f>IF($B36="","",IF(COUNTIF(BASE!$A:$A,PRODUTIVIDADE!BQ$3)=0,"",SUMIFS(BASE!$P:$P,BASE!$A:$A,PRODUTIVIDADE!BQ$3,BASE!$G:$G,PRODUTIVIDADE!$B36)))</f>
        <v>1.8634259259259261E-3</v>
      </c>
      <c r="BT36" s="28">
        <f>IF($B36="","",IF(COUNTIF(BASE!$A:$A,PRODUTIVIDADE!BQ$3)=0,"",SUMIFS(BASE!$O:$O,BASE!$A:$A,PRODUTIVIDADE!BQ$3,BASE!$G:$G,PRODUTIVIDADE!$B36)))</f>
        <v>0</v>
      </c>
      <c r="BU36" s="32">
        <f t="shared" si="25"/>
        <v>0.10435185185185186</v>
      </c>
      <c r="BV36" s="32">
        <f t="shared" si="26"/>
        <v>0</v>
      </c>
      <c r="BW36" s="15">
        <f>IF($B36="","",IF(COUNTIF(BASE!$A:$A,PRODUTIVIDADE!BW$3)=0,"",SUMIFS(BASE!$M:$M,BASE!$A:$A,PRODUTIVIDADE!BW$3,BASE!$G:$G,PRODUTIVIDADE!$B36)))</f>
        <v>0</v>
      </c>
      <c r="BX36" s="15">
        <f>IF($B36="","",IF(COUNTIF(BASE!$A:$A,PRODUTIVIDADE!BW$3)=0,"",SUMIFS(BASE!$N:$N,BASE!$A:$A,PRODUTIVIDADE!BW$3,BASE!$G:$G,PRODUTIVIDADE!$B36)))</f>
        <v>0</v>
      </c>
      <c r="BY36" s="18">
        <f>IF($B36="","",IF(COUNTIF(BASE!$A:$A,PRODUTIVIDADE!BW$3)=0,"",SUMIFS(BASE!$P:$P,BASE!$A:$A,PRODUTIVIDADE!BW$3,BASE!$G:$G,PRODUTIVIDADE!$B36)))</f>
        <v>0</v>
      </c>
      <c r="BZ36" s="18">
        <f>IF($B36="","",IF(COUNTIF(BASE!$A:$A,PRODUTIVIDADE!BW$3)=0,"",SUMIFS(BASE!$O:$O,BASE!$A:$A,PRODUTIVIDADE!BW$3,BASE!$G:$G,PRODUTIVIDADE!$B36)))</f>
        <v>0</v>
      </c>
      <c r="CA36" s="32">
        <f t="shared" si="27"/>
        <v>0</v>
      </c>
      <c r="CB36" s="32">
        <f t="shared" si="28"/>
        <v>0</v>
      </c>
      <c r="CC36" s="33">
        <f>IF($B36="","",IF(COUNTIF(BASE!$A:$A,PRODUTIVIDADE!CC$3)=0,"",SUMIFS(BASE!$M:$M,BASE!$A:$A,PRODUTIVIDADE!CC$3,BASE!$G:$G,PRODUTIVIDADE!$B36)))</f>
        <v>0</v>
      </c>
      <c r="CD36" s="33">
        <f>IF($B36="","",IF(COUNTIF(BASE!$A:$A,PRODUTIVIDADE!CC$3)=0,"",SUMIFS(BASE!$N:$N,BASE!$A:$A,PRODUTIVIDADE!CC$3,BASE!$G:$G,PRODUTIVIDADE!$B36)))</f>
        <v>0</v>
      </c>
      <c r="CE36" s="28">
        <f>IF($B36="","",IF(COUNTIF(BASE!$A:$A,PRODUTIVIDADE!CC$3)=0,"",SUMIFS(BASE!$P:$P,BASE!$A:$A,PRODUTIVIDADE!CC$3,BASE!$G:$G,PRODUTIVIDADE!$B36)))</f>
        <v>0</v>
      </c>
      <c r="CF36" s="28">
        <f>IF($B36="","",IF(COUNTIF(BASE!$A:$A,PRODUTIVIDADE!CC$3)=0,"",SUMIFS(BASE!$O:$O,BASE!$A:$A,PRODUTIVIDADE!CC$3,BASE!$G:$G,PRODUTIVIDADE!$B36)))</f>
        <v>0</v>
      </c>
      <c r="CG36" s="32">
        <f t="shared" si="29"/>
        <v>0</v>
      </c>
      <c r="CH36" s="32">
        <f t="shared" si="30"/>
        <v>0</v>
      </c>
      <c r="CI36" s="15">
        <f>IF($B36="","",IF(COUNTIF(BASE!$A:$A,PRODUTIVIDADE!CI$3)=0,"",SUMIFS(BASE!$M:$M,BASE!$A:$A,PRODUTIVIDADE!CI$3,BASE!$G:$G,PRODUTIVIDADE!$B36)))</f>
        <v>47</v>
      </c>
      <c r="CJ36" s="15">
        <f>IF($B36="","",IF(COUNTIF(BASE!$A:$A,PRODUTIVIDADE!CI$3)=0,"",SUMIFS(BASE!$N:$N,BASE!$A:$A,PRODUTIVIDADE!CI$3,BASE!$G:$G,PRODUTIVIDADE!$B36)))</f>
        <v>0</v>
      </c>
      <c r="CK36" s="18">
        <f>IF($B36="","",IF(COUNTIF(BASE!$A:$A,PRODUTIVIDADE!CI$3)=0,"",SUMIFS(BASE!$P:$P,BASE!$A:$A,PRODUTIVIDADE!CI$3,BASE!$G:$G,PRODUTIVIDADE!$B36)))</f>
        <v>1.9444444444444442E-3</v>
      </c>
      <c r="CL36" s="18">
        <f>IF($B36="","",IF(COUNTIF(BASE!$A:$A,PRODUTIVIDADE!CI$3)=0,"",SUMIFS(BASE!$O:$O,BASE!$A:$A,PRODUTIVIDADE!CI$3,BASE!$G:$G,PRODUTIVIDADE!$B36)))</f>
        <v>0</v>
      </c>
      <c r="CM36" s="32">
        <f t="shared" si="31"/>
        <v>9.1388888888888881E-2</v>
      </c>
      <c r="CN36" s="32">
        <f t="shared" si="32"/>
        <v>0</v>
      </c>
      <c r="CO36" s="33">
        <f>IF($B36="","",IF(COUNTIF(BASE!$A:$A,PRODUTIVIDADE!CO$3)=0,"",SUMIFS(BASE!$M:$M,BASE!$A:$A,PRODUTIVIDADE!CO$3,BASE!$G:$G,PRODUTIVIDADE!$B36)))</f>
        <v>64</v>
      </c>
      <c r="CP36" s="33">
        <f>IF($B36="","",IF(COUNTIF(BASE!$A:$A,PRODUTIVIDADE!CO$3)=0,"",SUMIFS(BASE!$N:$N,BASE!$A:$A,PRODUTIVIDADE!CO$3,BASE!$G:$G,PRODUTIVIDADE!$B36)))</f>
        <v>0</v>
      </c>
      <c r="CQ36" s="28">
        <f>IF($B36="","",IF(COUNTIF(BASE!$A:$A,PRODUTIVIDADE!CO$3)=0,"",SUMIFS(BASE!$P:$P,BASE!$A:$A,PRODUTIVIDADE!CO$3,BASE!$G:$G,PRODUTIVIDADE!$B36)))</f>
        <v>1.3078703703703705E-3</v>
      </c>
      <c r="CR36" s="28">
        <f>IF($B36="","",IF(COUNTIF(BASE!$A:$A,PRODUTIVIDADE!CO$3)=0,"",SUMIFS(BASE!$O:$O,BASE!$A:$A,PRODUTIVIDADE!CO$3,BASE!$G:$G,PRODUTIVIDADE!$B36)))</f>
        <v>0</v>
      </c>
      <c r="CS36" s="32">
        <f t="shared" si="33"/>
        <v>8.3703703703703711E-2</v>
      </c>
      <c r="CT36" s="32">
        <f t="shared" si="34"/>
        <v>0</v>
      </c>
      <c r="CU36" s="15">
        <f>IF($B36="","",IF(COUNTIF(BASE!$A:$A,PRODUTIVIDADE!CU$3)=0,"",SUMIFS(BASE!$M:$M,BASE!$A:$A,PRODUTIVIDADE!CU$3,BASE!$G:$G,PRODUTIVIDADE!$B36)))</f>
        <v>0</v>
      </c>
      <c r="CV36" s="15">
        <f>IF($B36="","",IF(COUNTIF(BASE!$A:$A,PRODUTIVIDADE!CU$3)=0,"",SUMIFS(BASE!$N:$N,BASE!$A:$A,PRODUTIVIDADE!CU$3,BASE!$G:$G,PRODUTIVIDADE!$B36)))</f>
        <v>0</v>
      </c>
      <c r="CW36" s="18">
        <f>IF($B36="","",IF(COUNTIF(BASE!$A:$A,PRODUTIVIDADE!CU$3)=0,"",SUMIFS(BASE!$P:$P,BASE!$A:$A,PRODUTIVIDADE!CU$3,BASE!$G:$G,PRODUTIVIDADE!$B36)))</f>
        <v>0</v>
      </c>
      <c r="CX36" s="18">
        <f>IF($B36="","",IF(COUNTIF(BASE!$A:$A,PRODUTIVIDADE!CU$3)=0,"",SUMIFS(BASE!$O:$O,BASE!$A:$A,PRODUTIVIDADE!CU$3,BASE!$G:$G,PRODUTIVIDADE!$B36)))</f>
        <v>0</v>
      </c>
      <c r="CY36" s="32">
        <f t="shared" si="35"/>
        <v>0</v>
      </c>
      <c r="CZ36" s="32">
        <f t="shared" si="36"/>
        <v>0</v>
      </c>
      <c r="DA36" s="33">
        <f>IF($B36="","",IF(COUNTIF(BASE!$A:$A,PRODUTIVIDADE!DA$3)=0,"",SUMIFS(BASE!$M:$M,BASE!$A:$A,PRODUTIVIDADE!DA$3,BASE!$G:$G,PRODUTIVIDADE!$B36)))</f>
        <v>0</v>
      </c>
      <c r="DB36" s="33">
        <f>IF($B36="","",IF(COUNTIF(BASE!$A:$A,PRODUTIVIDADE!DA$3)=0,"",SUMIFS(BASE!$N:$N,BASE!$A:$A,PRODUTIVIDADE!DA$3,BASE!$G:$G,PRODUTIVIDADE!$B36)))</f>
        <v>0</v>
      </c>
      <c r="DC36" s="28">
        <f>IF($B36="","",IF(COUNTIF(BASE!$A:$A,PRODUTIVIDADE!DA$3)=0,"",SUMIFS(BASE!$P:$P,BASE!$A:$A,PRODUTIVIDADE!DA$3,BASE!$G:$G,PRODUTIVIDADE!$B36)))</f>
        <v>0</v>
      </c>
      <c r="DD36" s="28">
        <f>IF($B36="","",IF(COUNTIF(BASE!$A:$A,PRODUTIVIDADE!DA$3)=0,"",SUMIFS(BASE!$O:$O,BASE!$A:$A,PRODUTIVIDADE!DA$3,BASE!$G:$G,PRODUTIVIDADE!$B36)))</f>
        <v>0</v>
      </c>
      <c r="DE36" s="32">
        <f t="shared" si="37"/>
        <v>0</v>
      </c>
      <c r="DF36" s="32">
        <f t="shared" si="38"/>
        <v>0</v>
      </c>
      <c r="DG36" s="15">
        <f>IF($B36="","",IF(COUNTIF(BASE!$A:$A,PRODUTIVIDADE!DG$3)=0,"",SUMIFS(BASE!$M:$M,BASE!$A:$A,PRODUTIVIDADE!DG$3,BASE!$G:$G,PRODUTIVIDADE!$B36)))</f>
        <v>62</v>
      </c>
      <c r="DH36" s="15">
        <f>IF($B36="","",IF(COUNTIF(BASE!$A:$A,PRODUTIVIDADE!DG$3)=0,"",SUMIFS(BASE!$N:$N,BASE!$A:$A,PRODUTIVIDADE!DG$3,BASE!$G:$G,PRODUTIVIDADE!$B36)))</f>
        <v>0</v>
      </c>
      <c r="DI36" s="18">
        <f>IF($B36="","",IF(COUNTIF(BASE!$A:$A,PRODUTIVIDADE!DG$3)=0,"",SUMIFS(BASE!$P:$P,BASE!$A:$A,PRODUTIVIDADE!DG$3,BASE!$G:$G,PRODUTIVIDADE!$B36)))</f>
        <v>2.1990740740740742E-3</v>
      </c>
      <c r="DJ36" s="18">
        <f>IF($B36="","",IF(COUNTIF(BASE!$A:$A,PRODUTIVIDADE!DG$3)=0,"",SUMIFS(BASE!$O:$O,BASE!$A:$A,PRODUTIVIDADE!DG$3,BASE!$G:$G,PRODUTIVIDADE!$B36)))</f>
        <v>0</v>
      </c>
      <c r="DK36" s="32">
        <f t="shared" si="39"/>
        <v>0.1363425925925926</v>
      </c>
      <c r="DL36" s="32">
        <f t="shared" si="40"/>
        <v>0</v>
      </c>
      <c r="DM36" s="33">
        <f>IF($B36="","",IF(COUNTIF(BASE!$A:$A,PRODUTIVIDADE!DM$3)=0,"",SUMIFS(BASE!$M:$M,BASE!$A:$A,PRODUTIVIDADE!DM$3,BASE!$G:$G,PRODUTIVIDADE!$B36)))</f>
        <v>59</v>
      </c>
      <c r="DN36" s="33">
        <f>IF($B36="","",IF(COUNTIF(BASE!$A:$A,PRODUTIVIDADE!DM$3)=0,"",SUMIFS(BASE!$N:$N,BASE!$A:$A,PRODUTIVIDADE!DM$3,BASE!$G:$G,PRODUTIVIDADE!$B36)))</f>
        <v>0</v>
      </c>
      <c r="DO36" s="28">
        <f>IF($B36="","",IF(COUNTIF(BASE!$A:$A,PRODUTIVIDADE!DM$3)=0,"",SUMIFS(BASE!$P:$P,BASE!$A:$A,PRODUTIVIDADE!DM$3,BASE!$G:$G,PRODUTIVIDADE!$B36)))</f>
        <v>1.9212962962962962E-3</v>
      </c>
      <c r="DP36" s="28">
        <f>IF($B36="","",IF(COUNTIF(BASE!$A:$A,PRODUTIVIDADE!DM$3)=0,"",SUMIFS(BASE!$O:$O,BASE!$A:$A,PRODUTIVIDADE!DM$3,BASE!$G:$G,PRODUTIVIDADE!$B36)))</f>
        <v>0</v>
      </c>
      <c r="DQ36" s="32">
        <f t="shared" si="41"/>
        <v>0.11335648148148147</v>
      </c>
      <c r="DR36" s="32">
        <f t="shared" si="42"/>
        <v>0</v>
      </c>
      <c r="DS36" s="15">
        <f>IF($B36="","",IF(COUNTIF(BASE!$A:$A,PRODUTIVIDADE!DS$3)=0,"",SUMIFS(BASE!$M:$M,BASE!$A:$A,PRODUTIVIDADE!DS$3,BASE!$G:$G,PRODUTIVIDADE!$B36)))</f>
        <v>11</v>
      </c>
      <c r="DT36" s="15">
        <f>IF($B36="","",IF(COUNTIF(BASE!$A:$A,PRODUTIVIDADE!DS$3)=0,"",SUMIFS(BASE!$N:$N,BASE!$A:$A,PRODUTIVIDADE!DS$3,BASE!$G:$G,PRODUTIVIDADE!$B36)))</f>
        <v>0</v>
      </c>
      <c r="DU36" s="18">
        <f>IF($B36="","",IF(COUNTIF(BASE!$A:$A,PRODUTIVIDADE!DS$3)=0,"",SUMIFS(BASE!$P:$P,BASE!$A:$A,PRODUTIVIDADE!DS$3,BASE!$G:$G,PRODUTIVIDADE!$B36)))</f>
        <v>1.3425925925925925E-3</v>
      </c>
      <c r="DV36" s="18">
        <f>IF($B36="","",IF(COUNTIF(BASE!$A:$A,PRODUTIVIDADE!DS$3)=0,"",SUMIFS(BASE!$O:$O,BASE!$A:$A,PRODUTIVIDADE!DS$3,BASE!$G:$G,PRODUTIVIDADE!$B36)))</f>
        <v>0</v>
      </c>
      <c r="DW36" s="32">
        <f t="shared" si="43"/>
        <v>1.4768518518518518E-2</v>
      </c>
      <c r="DX36" s="32">
        <f t="shared" si="44"/>
        <v>0</v>
      </c>
      <c r="DY36" s="33">
        <f>IF($B36="","",IF(COUNTIF(BASE!$A:$A,PRODUTIVIDADE!DY$3)=0,"",SUMIFS(BASE!$M:$M,BASE!$A:$A,PRODUTIVIDADE!DY$3,BASE!$G:$G,PRODUTIVIDADE!$B36)))</f>
        <v>0</v>
      </c>
      <c r="DZ36" s="33">
        <f>IF($B36="","",IF(COUNTIF(BASE!$A:$A,PRODUTIVIDADE!DY$3)=0,"",SUMIFS(BASE!$N:$N,BASE!$A:$A,PRODUTIVIDADE!DY$3,BASE!$G:$G,PRODUTIVIDADE!$B36)))</f>
        <v>0</v>
      </c>
      <c r="EA36" s="28">
        <f>IF($B36="","",IF(COUNTIF(BASE!$A:$A,PRODUTIVIDADE!DY$3)=0,"",SUMIFS(BASE!$P:$P,BASE!$A:$A,PRODUTIVIDADE!DY$3,BASE!$G:$G,PRODUTIVIDADE!$B36)))</f>
        <v>0</v>
      </c>
      <c r="EB36" s="28">
        <f>IF($B36="","",IF(COUNTIF(BASE!$A:$A,PRODUTIVIDADE!DY$3)=0,"",SUMIFS(BASE!$O:$O,BASE!$A:$A,PRODUTIVIDADE!DY$3,BASE!$G:$G,PRODUTIVIDADE!$B36)))</f>
        <v>0</v>
      </c>
      <c r="EC36" s="32">
        <f t="shared" si="45"/>
        <v>0</v>
      </c>
      <c r="ED36" s="32">
        <f t="shared" si="46"/>
        <v>0</v>
      </c>
      <c r="EE36" s="15">
        <f>IF($B36="","",IF(COUNTIF(BASE!$A:$A,PRODUTIVIDADE!EE$3)=0,"",SUMIFS(BASE!$M:$M,BASE!$A:$A,PRODUTIVIDADE!EE$3,BASE!$G:$G,PRODUTIVIDADE!$B36)))</f>
        <v>0</v>
      </c>
      <c r="EF36" s="15">
        <f>IF($B36="","",IF(COUNTIF(BASE!$A:$A,PRODUTIVIDADE!EE$3)=0,"",SUMIFS(BASE!$N:$N,BASE!$A:$A,PRODUTIVIDADE!EE$3,BASE!$G:$G,PRODUTIVIDADE!$B36)))</f>
        <v>0</v>
      </c>
      <c r="EG36" s="18">
        <f>IF($B36="","",IF(COUNTIF(BASE!$A:$A,PRODUTIVIDADE!EE$3)=0,"",SUMIFS(BASE!$P:$P,BASE!$A:$A,PRODUTIVIDADE!EE$3,BASE!$G:$G,PRODUTIVIDADE!$B36)))</f>
        <v>0</v>
      </c>
      <c r="EH36" s="18">
        <f>IF($B36="","",IF(COUNTIF(BASE!$A:$A,PRODUTIVIDADE!EE$3)=0,"",SUMIFS(BASE!$O:$O,BASE!$A:$A,PRODUTIVIDADE!EE$3,BASE!$G:$G,PRODUTIVIDADE!$B36)))</f>
        <v>0</v>
      </c>
      <c r="EI36" s="32">
        <f t="shared" si="47"/>
        <v>0</v>
      </c>
      <c r="EJ36" s="32">
        <f t="shared" si="48"/>
        <v>0</v>
      </c>
      <c r="EK36" s="33">
        <f>IF($B36="","",IF(COUNTIF(BASE!$A:$A,PRODUTIVIDADE!EK$3)=0,"",SUMIFS(BASE!$M:$M,BASE!$A:$A,PRODUTIVIDADE!EK$3,BASE!$G:$G,PRODUTIVIDADE!$B36)))</f>
        <v>0</v>
      </c>
      <c r="EL36" s="33">
        <f>IF($B36="","",IF(COUNTIF(BASE!$A:$A,PRODUTIVIDADE!EK$3)=0,"",SUMIFS(BASE!$N:$N,BASE!$A:$A,PRODUTIVIDADE!EK$3,BASE!$G:$G,PRODUTIVIDADE!$B36)))</f>
        <v>0</v>
      </c>
      <c r="EM36" s="28">
        <f>IF($B36="","",IF(COUNTIF(BASE!$A:$A,PRODUTIVIDADE!EK$3)=0,"",SUMIFS(BASE!$P:$P,BASE!$A:$A,PRODUTIVIDADE!EK$3,BASE!$G:$G,PRODUTIVIDADE!$B36)))</f>
        <v>0</v>
      </c>
      <c r="EN36" s="28">
        <f>IF($B36="","",IF(COUNTIF(BASE!$A:$A,PRODUTIVIDADE!EK$3)=0,"",SUMIFS(BASE!$O:$O,BASE!$A:$A,PRODUTIVIDADE!EK$3,BASE!$G:$G,PRODUTIVIDADE!$B36)))</f>
        <v>0</v>
      </c>
      <c r="EO36" s="32">
        <f t="shared" si="49"/>
        <v>0</v>
      </c>
      <c r="EP36" s="32">
        <f t="shared" si="50"/>
        <v>0</v>
      </c>
      <c r="EQ36" s="15">
        <f>IF($B36="","",IF(COUNTIF(BASE!$A:$A,PRODUTIVIDADE!EQ$3)=0,"",SUMIFS(BASE!$M:$M,BASE!$A:$A,PRODUTIVIDADE!EQ$3,BASE!$G:$G,PRODUTIVIDADE!$B36)))</f>
        <v>63</v>
      </c>
      <c r="ER36" s="15">
        <f>IF($B36="","",IF(COUNTIF(BASE!$A:$A,PRODUTIVIDADE!EQ$3)=0,"",SUMIFS(BASE!$N:$N,BASE!$A:$A,PRODUTIVIDADE!EQ$3,BASE!$G:$G,PRODUTIVIDADE!$B36)))</f>
        <v>0</v>
      </c>
      <c r="ES36" s="18">
        <f>IF($B36="","",IF(COUNTIF(BASE!$A:$A,PRODUTIVIDADE!EQ$3)=0,"",SUMIFS(BASE!$P:$P,BASE!$A:$A,PRODUTIVIDADE!EQ$3,BASE!$G:$G,PRODUTIVIDADE!$B36)))</f>
        <v>1.8981481481481482E-3</v>
      </c>
      <c r="ET36" s="18">
        <f>IF($B36="","",IF(COUNTIF(BASE!$A:$A,PRODUTIVIDADE!EQ$3)=0,"",SUMIFS(BASE!$O:$O,BASE!$A:$A,PRODUTIVIDADE!EQ$3,BASE!$G:$G,PRODUTIVIDADE!$B36)))</f>
        <v>0</v>
      </c>
      <c r="EU36" s="32">
        <f t="shared" si="51"/>
        <v>0.11958333333333333</v>
      </c>
      <c r="EV36" s="32">
        <f t="shared" si="52"/>
        <v>0</v>
      </c>
      <c r="EW36" s="33">
        <f>IF($B36="","",IF(COUNTIF(BASE!$A:$A,PRODUTIVIDADE!EW$3)=0,"",SUMIFS(BASE!$M:$M,BASE!$A:$A,PRODUTIVIDADE!EW$3,BASE!$G:$G,PRODUTIVIDADE!$B36)))</f>
        <v>52</v>
      </c>
      <c r="EX36" s="33">
        <f>IF($B36="","",IF(COUNTIF(BASE!$A:$A,PRODUTIVIDADE!EW$3)=0,"",SUMIFS(BASE!$N:$N,BASE!$A:$A,PRODUTIVIDADE!EW$3,BASE!$G:$G,PRODUTIVIDADE!$B36)))</f>
        <v>0</v>
      </c>
      <c r="EY36" s="28">
        <f>IF($B36="","",IF(COUNTIF(BASE!$A:$A,PRODUTIVIDADE!EW$3)=0,"",SUMIFS(BASE!$P:$P,BASE!$A:$A,PRODUTIVIDADE!EW$3,BASE!$G:$G,PRODUTIVIDADE!$B36)))</f>
        <v>1.9907407407407408E-3</v>
      </c>
      <c r="EZ36" s="28">
        <f>IF($B36="","",IF(COUNTIF(BASE!$A:$A,PRODUTIVIDADE!EW$3)=0,"",SUMIFS(BASE!$O:$O,BASE!$A:$A,PRODUTIVIDADE!EW$3,BASE!$G:$G,PRODUTIVIDADE!$B36)))</f>
        <v>0</v>
      </c>
      <c r="FA36" s="32">
        <f t="shared" si="53"/>
        <v>0.10351851851851852</v>
      </c>
      <c r="FB36" s="32">
        <f t="shared" si="54"/>
        <v>0</v>
      </c>
      <c r="FC36" s="15">
        <f>IF($B36="","",IF(COUNTIF(BASE!$A:$A,PRODUTIVIDADE!FC$3)=0,"",SUMIFS(BASE!$M:$M,BASE!$A:$A,PRODUTIVIDADE!FC$3,BASE!$G:$G,PRODUTIVIDADE!$B36)))</f>
        <v>0</v>
      </c>
      <c r="FD36" s="15">
        <f>IF($B36="","",IF(COUNTIF(BASE!$A:$A,PRODUTIVIDADE!FC$3)=0,"",SUMIFS(BASE!$N:$N,BASE!$A:$A,PRODUTIVIDADE!FC$3,BASE!$G:$G,PRODUTIVIDADE!$B36)))</f>
        <v>0</v>
      </c>
      <c r="FE36" s="18">
        <f>IF($B36="","",IF(COUNTIF(BASE!$A:$A,PRODUTIVIDADE!FC$3)=0,"",SUMIFS(BASE!$P:$P,BASE!$A:$A,PRODUTIVIDADE!FC$3,BASE!$G:$G,PRODUTIVIDADE!$B36)))</f>
        <v>0</v>
      </c>
      <c r="FF36" s="18">
        <f>IF($B36="","",IF(COUNTIF(BASE!$A:$A,PRODUTIVIDADE!FC$3)=0,"",SUMIFS(BASE!$O:$O,BASE!$A:$A,PRODUTIVIDADE!FC$3,BASE!$G:$G,PRODUTIVIDADE!$B36)))</f>
        <v>0</v>
      </c>
      <c r="FG36" s="32">
        <f t="shared" si="55"/>
        <v>0</v>
      </c>
      <c r="FH36" s="32">
        <f t="shared" si="56"/>
        <v>0</v>
      </c>
      <c r="FI36" s="33">
        <f>IF($B36="","",IF(COUNTIF(BASE!$A:$A,PRODUTIVIDADE!FI$3)=0,"",SUMIFS(BASE!$M:$M,BASE!$A:$A,PRODUTIVIDADE!FI$3,BASE!$G:$G,PRODUTIVIDADE!$B36)))</f>
        <v>56</v>
      </c>
      <c r="FJ36" s="33">
        <f>IF($B36="","",IF(COUNTIF(BASE!$A:$A,PRODUTIVIDADE!FI$3)=0,"",SUMIFS(BASE!$N:$N,BASE!$A:$A,PRODUTIVIDADE!FI$3,BASE!$G:$G,PRODUTIVIDADE!$B36)))</f>
        <v>0</v>
      </c>
      <c r="FK36" s="28">
        <f>IF($B36="","",IF(COUNTIF(BASE!$A:$A,PRODUTIVIDADE!FI$3)=0,"",SUMIFS(BASE!$P:$P,BASE!$A:$A,PRODUTIVIDADE!FI$3,BASE!$G:$G,PRODUTIVIDADE!$B36)))</f>
        <v>2.1412037037037038E-3</v>
      </c>
      <c r="FL36" s="28">
        <f>IF($B36="","",IF(COUNTIF(BASE!$A:$A,PRODUTIVIDADE!FI$3)=0,"",SUMIFS(BASE!$O:$O,BASE!$A:$A,PRODUTIVIDADE!FI$3,BASE!$G:$G,PRODUTIVIDADE!$B36)))</f>
        <v>0</v>
      </c>
      <c r="FM36" s="32">
        <f t="shared" si="57"/>
        <v>0.11990740740740741</v>
      </c>
      <c r="FN36" s="32">
        <f t="shared" si="58"/>
        <v>0</v>
      </c>
      <c r="FO36" s="15">
        <f>IF($B36="","",IF(COUNTIF(BASE!$A:$A,PRODUTIVIDADE!FO$3)=0,"",SUMIFS(BASE!$M:$M,BASE!$A:$A,PRODUTIVIDADE!FO$3,BASE!$G:$G,PRODUTIVIDADE!$B36)))</f>
        <v>0</v>
      </c>
      <c r="FP36" s="15">
        <f>IF($B36="","",IF(COUNTIF(BASE!$A:$A,PRODUTIVIDADE!FO$3)=0,"",SUMIFS(BASE!$N:$N,BASE!$A:$A,PRODUTIVIDADE!FO$3,BASE!$G:$G,PRODUTIVIDADE!$B36)))</f>
        <v>0</v>
      </c>
      <c r="FQ36" s="18">
        <f>IF($B36="","",IF(COUNTIF(BASE!$A:$A,PRODUTIVIDADE!FO$3)=0,"",SUMIFS(BASE!$P:$P,BASE!$A:$A,PRODUTIVIDADE!FO$3,BASE!$G:$G,PRODUTIVIDADE!$B36)))</f>
        <v>0</v>
      </c>
      <c r="FR36" s="18">
        <f>IF($B36="","",IF(COUNTIF(BASE!$A:$A,PRODUTIVIDADE!FO$3)=0,"",SUMIFS(BASE!$O:$O,BASE!$A:$A,PRODUTIVIDADE!FO$3,BASE!$G:$G,PRODUTIVIDADE!$B36)))</f>
        <v>0</v>
      </c>
      <c r="FS36" s="32">
        <f t="shared" si="59"/>
        <v>0</v>
      </c>
      <c r="FT36" s="32">
        <f t="shared" si="60"/>
        <v>0</v>
      </c>
      <c r="FU36" s="33">
        <f>IF($B36="","",IF(COUNTIF(BASE!$A:$A,PRODUTIVIDADE!FU$3)=0,"",SUMIFS(BASE!$M:$M,BASE!$A:$A,PRODUTIVIDADE!FU$3,BASE!$G:$G,PRODUTIVIDADE!$B36)))</f>
        <v>0</v>
      </c>
      <c r="FV36" s="33">
        <f>IF($B36="","",IF(COUNTIF(BASE!$A:$A,PRODUTIVIDADE!FU$3)=0,"",SUMIFS(BASE!$N:$N,BASE!$A:$A,PRODUTIVIDADE!FU$3,BASE!$G:$G,PRODUTIVIDADE!$B36)))</f>
        <v>0</v>
      </c>
      <c r="FW36" s="28">
        <f>IF($B36="","",IF(COUNTIF(BASE!$A:$A,PRODUTIVIDADE!FU$3)=0,"",SUMIFS(BASE!$P:$P,BASE!$A:$A,PRODUTIVIDADE!FU$3,BASE!$G:$G,PRODUTIVIDADE!$B36)))</f>
        <v>0</v>
      </c>
      <c r="FX36" s="28">
        <f>IF($B36="","",IF(COUNTIF(BASE!$A:$A,PRODUTIVIDADE!FU$3)=0,"",SUMIFS(BASE!$O:$O,BASE!$A:$A,PRODUTIVIDADE!FU$3,BASE!$G:$G,PRODUTIVIDADE!$B36)))</f>
        <v>0</v>
      </c>
      <c r="FY36" s="32">
        <f t="shared" si="61"/>
        <v>0</v>
      </c>
      <c r="FZ36" s="32">
        <f t="shared" si="62"/>
        <v>0</v>
      </c>
      <c r="GA36" s="15">
        <f>IF($B36="","",IF(COUNTIF(BASE!$A:$A,PRODUTIVIDADE!GA$3)=0,"",SUMIFS(BASE!$M:$M,BASE!$A:$A,PRODUTIVIDADE!GA$3,BASE!$G:$G,PRODUTIVIDADE!$B36)))</f>
        <v>0</v>
      </c>
      <c r="GB36" s="15">
        <f>IF($B36="","",IF(COUNTIF(BASE!$A:$A,PRODUTIVIDADE!GA$3)=0,"",SUMIFS(BASE!$N:$N,BASE!$A:$A,PRODUTIVIDADE!GA$3,BASE!$G:$G,PRODUTIVIDADE!$B36)))</f>
        <v>0</v>
      </c>
      <c r="GC36" s="18">
        <f>IF($B36="","",IF(COUNTIF(BASE!$A:$A,PRODUTIVIDADE!GA$3)=0,"",SUMIFS(BASE!$P:$P,BASE!$A:$A,PRODUTIVIDADE!GA$3,BASE!$G:$G,PRODUTIVIDADE!$B36)))</f>
        <v>0</v>
      </c>
      <c r="GD36" s="18">
        <f>IF($B36="","",IF(COUNTIF(BASE!$A:$A,PRODUTIVIDADE!GA$3)=0,"",SUMIFS(BASE!$O:$O,BASE!$A:$A,PRODUTIVIDADE!GA$3,BASE!$G:$G,PRODUTIVIDADE!$B36)))</f>
        <v>0</v>
      </c>
      <c r="GE36" s="32">
        <f t="shared" si="63"/>
        <v>0</v>
      </c>
      <c r="GF36" s="32">
        <f t="shared" si="64"/>
        <v>0</v>
      </c>
      <c r="GG36" s="33">
        <f>IF($B36="","",IF(COUNTIF(BASE!$A:$A,PRODUTIVIDADE!GG$3)=0,"",SUMIFS(BASE!$M:$M,BASE!$A:$A,PRODUTIVIDADE!GG$3,BASE!$G:$G,PRODUTIVIDADE!$B36)))</f>
        <v>0</v>
      </c>
      <c r="GH36" s="33">
        <f>IF($B36="","",IF(COUNTIF(BASE!$A:$A,PRODUTIVIDADE!GG$3)=0,"",SUMIFS(BASE!$N:$N,BASE!$A:$A,PRODUTIVIDADE!GG$3,BASE!$G:$G,PRODUTIVIDADE!$B36)))</f>
        <v>0</v>
      </c>
      <c r="GI36" s="28">
        <f>IF($B36="","",IF(COUNTIF(BASE!$A:$A,PRODUTIVIDADE!GG$3)=0,"",SUMIFS(BASE!$P:$P,BASE!$A:$A,PRODUTIVIDADE!GG$3,BASE!$G:$G,PRODUTIVIDADE!$B36)))</f>
        <v>0</v>
      </c>
      <c r="GJ36" s="28">
        <f>IF($B36="","",IF(COUNTIF(BASE!$A:$A,PRODUTIVIDADE!GG$3)=0,"",SUMIFS(BASE!$O:$O,BASE!$A:$A,PRODUTIVIDADE!GG$3,BASE!$G:$G,PRODUTIVIDADE!$B36)))</f>
        <v>0</v>
      </c>
      <c r="GK36" s="32">
        <f t="shared" si="65"/>
        <v>0</v>
      </c>
      <c r="GL36" s="32">
        <f t="shared" si="66"/>
        <v>0</v>
      </c>
      <c r="GM36" s="15">
        <f>IF($B36="","",IF(COUNTIF(BASE!$A:$A,PRODUTIVIDADE!GM$3)=0,"",SUMIFS(BASE!$M:$M,BASE!$A:$A,PRODUTIVIDADE!GM$3,BASE!$G:$G,PRODUTIVIDADE!$B36)))</f>
        <v>0</v>
      </c>
      <c r="GN36" s="15">
        <f>IF($B36="","",IF(COUNTIF(BASE!$A:$A,PRODUTIVIDADE!GM$3)=0,"",SUMIFS(BASE!$N:$N,BASE!$A:$A,PRODUTIVIDADE!GM$3,BASE!$G:$G,PRODUTIVIDADE!$B36)))</f>
        <v>0</v>
      </c>
      <c r="GO36" s="18">
        <f>IF($B36="","",IF(COUNTIF(BASE!$A:$A,PRODUTIVIDADE!GM$3)=0,"",SUMIFS(BASE!$P:$P,BASE!$A:$A,PRODUTIVIDADE!GM$3,BASE!$G:$G,PRODUTIVIDADE!$B36)))</f>
        <v>0</v>
      </c>
      <c r="GP36" s="18">
        <f>IF($B36="","",IF(COUNTIF(BASE!$A:$A,PRODUTIVIDADE!GM$3)=0,"",SUMIFS(BASE!$O:$O,BASE!$A:$A,PRODUTIVIDADE!GM$3,BASE!$G:$G,PRODUTIVIDADE!$B36)))</f>
        <v>0</v>
      </c>
      <c r="GQ36" s="32">
        <f t="shared" si="67"/>
        <v>0</v>
      </c>
      <c r="GR36" s="32">
        <f t="shared" si="68"/>
        <v>0</v>
      </c>
    </row>
    <row r="37" spans="2:200" s="8" customFormat="1" x14ac:dyDescent="0.25">
      <c r="B37" s="50">
        <v>91180</v>
      </c>
      <c r="C37" s="16" t="str">
        <f>IF($B37="","",VLOOKUP($B37,EQUIPE!$B:$E,2,0))</f>
        <v>PAULO CESAR FERREIRA ALMEIDA</v>
      </c>
      <c r="D37" s="16" t="str">
        <f>IF($B37="","",VLOOKUP($B37,EQUIPE!$B:$F,5,0))</f>
        <v>ULTRAGAZ FRONT</v>
      </c>
      <c r="E37" s="18">
        <f>IF($B37="","",VLOOKUP($B37,EQUIPE!$B:$E,3,0))</f>
        <v>0</v>
      </c>
      <c r="F37" s="16" t="str">
        <f>IF($B37="","",VLOOKUP($B37,EQUIPE!$B:$E,4,0))</f>
        <v>DANIELA PEREZ</v>
      </c>
      <c r="H37" s="22">
        <f t="shared" si="0"/>
        <v>1085</v>
      </c>
      <c r="I37" s="22">
        <f t="shared" si="0"/>
        <v>0</v>
      </c>
      <c r="J37" s="18">
        <f t="shared" si="3"/>
        <v>2.409295528247141E-3</v>
      </c>
      <c r="K37" s="18">
        <f t="shared" si="4"/>
        <v>0</v>
      </c>
      <c r="L37" s="32">
        <f t="shared" si="5"/>
        <v>2.6140856481481478</v>
      </c>
      <c r="M37" s="32">
        <f t="shared" si="6"/>
        <v>0</v>
      </c>
      <c r="O37" s="15">
        <f>IF($B37="","",IF(COUNTIF(BASE!$A:$A,PRODUTIVIDADE!O$3)=0,"",SUMIFS(BASE!$M:$M,BASE!$A:$A,PRODUTIVIDADE!O$3,BASE!$G:$G,PRODUTIVIDADE!$B37)))</f>
        <v>0</v>
      </c>
      <c r="P37" s="15">
        <f>IF($B37="","",IF(COUNTIF(BASE!$A:$A,PRODUTIVIDADE!O$3)=0,"",SUMIFS(BASE!$N:$N,BASE!$A:$A,PRODUTIVIDADE!O$3,BASE!$G:$G,PRODUTIVIDADE!$B37)))</f>
        <v>0</v>
      </c>
      <c r="Q37" s="18">
        <f>IF($B37="","",IF(COUNTIF(BASE!$A:$A,PRODUTIVIDADE!O$3)=0,"",SUMIFS(BASE!$P:$P,BASE!$A:$A,PRODUTIVIDADE!O$3,BASE!$G:$G,PRODUTIVIDADE!$B37)))</f>
        <v>0</v>
      </c>
      <c r="R37" s="18">
        <f>IF($B37="","",IF(COUNTIF(BASE!$A:$A,PRODUTIVIDADE!O$3)=0,"",SUMIFS(BASE!$O:$O,BASE!$A:$A,PRODUTIVIDADE!O$3,BASE!$G:$G,PRODUTIVIDADE!$B37)))</f>
        <v>0</v>
      </c>
      <c r="S37" s="32">
        <f t="shared" si="7"/>
        <v>0</v>
      </c>
      <c r="T37" s="32">
        <f t="shared" si="8"/>
        <v>0</v>
      </c>
      <c r="U37" s="33">
        <f>IF($B37="","",IF(COUNTIF(BASE!$A:$A,PRODUTIVIDADE!U$3)=0,"",SUMIFS(BASE!$M:$M,BASE!$A:$A,PRODUTIVIDADE!U$3,BASE!$G:$G,PRODUTIVIDADE!$B37)))</f>
        <v>60</v>
      </c>
      <c r="V37" s="33">
        <f>IF($B37="","",IF(COUNTIF(BASE!$A:$A,PRODUTIVIDADE!U$3)=0,"",SUMIFS(BASE!$N:$N,BASE!$A:$A,PRODUTIVIDADE!U$3,BASE!$G:$G,PRODUTIVIDADE!$B37)))</f>
        <v>0</v>
      </c>
      <c r="W37" s="28">
        <f>IF($B37="","",IF(COUNTIF(BASE!$A:$A,PRODUTIVIDADE!U$3)=0,"",SUMIFS(BASE!$P:$P,BASE!$A:$A,PRODUTIVIDADE!U$3,BASE!$G:$G,PRODUTIVIDADE!$B37)))</f>
        <v>2.1990740740740742E-3</v>
      </c>
      <c r="X37" s="28">
        <f>IF($B37="","",IF(COUNTIF(BASE!$A:$A,PRODUTIVIDADE!U$3)=0,"",SUMIFS(BASE!$O:$O,BASE!$A:$A,PRODUTIVIDADE!U$3,BASE!$G:$G,PRODUTIVIDADE!$B37)))</f>
        <v>0</v>
      </c>
      <c r="Y37" s="32">
        <f t="shared" si="9"/>
        <v>0.13194444444444445</v>
      </c>
      <c r="Z37" s="32">
        <f t="shared" si="10"/>
        <v>0</v>
      </c>
      <c r="AA37" s="15">
        <f>IF($B37="","",IF(COUNTIF(BASE!$A:$A,PRODUTIVIDADE!AA$3)=0,"",SUMIFS(BASE!$M:$M,BASE!$A:$A,PRODUTIVIDADE!AA$3,BASE!$G:$G,PRODUTIVIDADE!$B37)))</f>
        <v>62</v>
      </c>
      <c r="AB37" s="15">
        <f>IF($B37="","",IF(COUNTIF(BASE!$A:$A,PRODUTIVIDADE!AA$3)=0,"",SUMIFS(BASE!$N:$N,BASE!$A:$A,PRODUTIVIDADE!AA$3,BASE!$G:$G,PRODUTIVIDADE!$B37)))</f>
        <v>0</v>
      </c>
      <c r="AC37" s="18">
        <f>IF($B37="","",IF(COUNTIF(BASE!$A:$A,PRODUTIVIDADE!AA$3)=0,"",SUMIFS(BASE!$P:$P,BASE!$A:$A,PRODUTIVIDADE!AA$3,BASE!$G:$G,PRODUTIVIDADE!$B37)))</f>
        <v>2.4652777777777776E-3</v>
      </c>
      <c r="AD37" s="18">
        <f>IF($B37="","",IF(COUNTIF(BASE!$A:$A,PRODUTIVIDADE!AA$3)=0,"",SUMIFS(BASE!$O:$O,BASE!$A:$A,PRODUTIVIDADE!AA$3,BASE!$G:$G,PRODUTIVIDADE!$B37)))</f>
        <v>0</v>
      </c>
      <c r="AE37" s="32">
        <f t="shared" si="11"/>
        <v>0.15284722222222222</v>
      </c>
      <c r="AF37" s="32">
        <f t="shared" si="12"/>
        <v>0</v>
      </c>
      <c r="AG37" s="33">
        <f>IF($B37="","",IF(COUNTIF(BASE!$A:$A,PRODUTIVIDADE!AG$3)=0,"",SUMIFS(BASE!$M:$M,BASE!$A:$A,PRODUTIVIDADE!AG$3,BASE!$G:$G,PRODUTIVIDADE!$B37)))</f>
        <v>0</v>
      </c>
      <c r="AH37" s="33">
        <f>IF($B37="","",IF(COUNTIF(BASE!$A:$A,PRODUTIVIDADE!AG$3)=0,"",SUMIFS(BASE!$N:$N,BASE!$A:$A,PRODUTIVIDADE!AG$3,BASE!$G:$G,PRODUTIVIDADE!$B37)))</f>
        <v>0</v>
      </c>
      <c r="AI37" s="28">
        <f>IF($B37="","",IF(COUNTIF(BASE!$A:$A,PRODUTIVIDADE!AG$3)=0,"",SUMIFS(BASE!$P:$P,BASE!$A:$A,PRODUTIVIDADE!AG$3,BASE!$G:$G,PRODUTIVIDADE!$B37)))</f>
        <v>0</v>
      </c>
      <c r="AJ37" s="28">
        <f>IF($B37="","",IF(COUNTIF(BASE!$A:$A,PRODUTIVIDADE!AG$3)=0,"",SUMIFS(BASE!$O:$O,BASE!$A:$A,PRODUTIVIDADE!AG$3,BASE!$G:$G,PRODUTIVIDADE!$B37)))</f>
        <v>0</v>
      </c>
      <c r="AK37" s="32">
        <f t="shared" si="13"/>
        <v>0</v>
      </c>
      <c r="AL37" s="32">
        <f t="shared" si="14"/>
        <v>0</v>
      </c>
      <c r="AM37" s="15">
        <f>IF($B37="","",IF(COUNTIF(BASE!$A:$A,PRODUTIVIDADE!AM$3)=0,"",SUMIFS(BASE!$M:$M,BASE!$A:$A,PRODUTIVIDADE!AM$3,BASE!$G:$G,PRODUTIVIDADE!$B37)))</f>
        <v>6</v>
      </c>
      <c r="AN37" s="15">
        <f>IF($B37="","",IF(COUNTIF(BASE!$A:$A,PRODUTIVIDADE!AM$3)=0,"",SUMIFS(BASE!$N:$N,BASE!$A:$A,PRODUTIVIDADE!AM$3,BASE!$G:$G,PRODUTIVIDADE!$B37)))</f>
        <v>0</v>
      </c>
      <c r="AO37" s="18">
        <f>IF($B37="","",IF(COUNTIF(BASE!$A:$A,PRODUTIVIDADE!AM$3)=0,"",SUMIFS(BASE!$P:$P,BASE!$A:$A,PRODUTIVIDADE!AM$3,BASE!$G:$G,PRODUTIVIDADE!$B37)))</f>
        <v>1.3310185185185185E-3</v>
      </c>
      <c r="AP37" s="18">
        <f>IF($B37="","",IF(COUNTIF(BASE!$A:$A,PRODUTIVIDADE!AM$3)=0,"",SUMIFS(BASE!$O:$O,BASE!$A:$A,PRODUTIVIDADE!AM$3,BASE!$G:$G,PRODUTIVIDADE!$B37)))</f>
        <v>0</v>
      </c>
      <c r="AQ37" s="32">
        <f t="shared" si="15"/>
        <v>7.9861111111111105E-3</v>
      </c>
      <c r="AR37" s="32">
        <f t="shared" si="16"/>
        <v>0</v>
      </c>
      <c r="AS37" s="33">
        <f>IF($B37="","",IF(COUNTIF(BASE!$A:$A,PRODUTIVIDADE!AS$3)=0,"",SUMIFS(BASE!$M:$M,BASE!$A:$A,PRODUTIVIDADE!AS$3,BASE!$G:$G,PRODUTIVIDADE!$B37)))</f>
        <v>50</v>
      </c>
      <c r="AT37" s="33">
        <f>IF($B37="","",IF(COUNTIF(BASE!$A:$A,PRODUTIVIDADE!AS$3)=0,"",SUMIFS(BASE!$N:$N,BASE!$A:$A,PRODUTIVIDADE!AS$3,BASE!$G:$G,PRODUTIVIDADE!$B37)))</f>
        <v>0</v>
      </c>
      <c r="AU37" s="28">
        <f>IF($B37="","",IF(COUNTIF(BASE!$A:$A,PRODUTIVIDADE!AS$3)=0,"",SUMIFS(BASE!$P:$P,BASE!$A:$A,PRODUTIVIDADE!AS$3,BASE!$G:$G,PRODUTIVIDADE!$B37)))</f>
        <v>2.4305555555555556E-3</v>
      </c>
      <c r="AV37" s="28">
        <f>IF($B37="","",IF(COUNTIF(BASE!$A:$A,PRODUTIVIDADE!AS$3)=0,"",SUMIFS(BASE!$O:$O,BASE!$A:$A,PRODUTIVIDADE!AS$3,BASE!$G:$G,PRODUTIVIDADE!$B37)))</f>
        <v>0</v>
      </c>
      <c r="AW37" s="32">
        <f t="shared" si="17"/>
        <v>0.12152777777777778</v>
      </c>
      <c r="AX37" s="32">
        <f t="shared" si="18"/>
        <v>0</v>
      </c>
      <c r="AY37" s="15">
        <f>IF($B37="","",IF(COUNTIF(BASE!$A:$A,PRODUTIVIDADE!AY$3)=0,"",SUMIFS(BASE!$M:$M,BASE!$A:$A,PRODUTIVIDADE!AY$3,BASE!$G:$G,PRODUTIVIDADE!$B37)))</f>
        <v>0</v>
      </c>
      <c r="AZ37" s="15">
        <f>IF($B37="","",IF(COUNTIF(BASE!$A:$A,PRODUTIVIDADE!AY$3)=0,"",SUMIFS(BASE!$N:$N,BASE!$A:$A,PRODUTIVIDADE!AY$3,BASE!$G:$G,PRODUTIVIDADE!$B37)))</f>
        <v>0</v>
      </c>
      <c r="BA37" s="18">
        <f>IF($B37="","",IF(COUNTIF(BASE!$A:$A,PRODUTIVIDADE!AY$3)=0,"",SUMIFS(BASE!$P:$P,BASE!$A:$A,PRODUTIVIDADE!AY$3,BASE!$G:$G,PRODUTIVIDADE!$B37)))</f>
        <v>0</v>
      </c>
      <c r="BB37" s="18">
        <f>IF($B37="","",IF(COUNTIF(BASE!$A:$A,PRODUTIVIDADE!AY$3)=0,"",SUMIFS(BASE!$O:$O,BASE!$A:$A,PRODUTIVIDADE!AY$3,BASE!$G:$G,PRODUTIVIDADE!$B37)))</f>
        <v>0</v>
      </c>
      <c r="BC37" s="32">
        <f t="shared" si="19"/>
        <v>0</v>
      </c>
      <c r="BD37" s="32">
        <f t="shared" si="20"/>
        <v>0</v>
      </c>
      <c r="BE37" s="33">
        <f>IF($B37="","",IF(COUNTIF(BASE!$A:$A,PRODUTIVIDADE!BE$3)=0,"",SUMIFS(BASE!$M:$M,BASE!$A:$A,PRODUTIVIDADE!BE$3,BASE!$G:$G,PRODUTIVIDADE!$B37)))</f>
        <v>64</v>
      </c>
      <c r="BF37" s="33">
        <f>IF($B37="","",IF(COUNTIF(BASE!$A:$A,PRODUTIVIDADE!BE$3)=0,"",SUMIFS(BASE!$N:$N,BASE!$A:$A,PRODUTIVIDADE!BE$3,BASE!$G:$G,PRODUTIVIDADE!$B37)))</f>
        <v>0</v>
      </c>
      <c r="BG37" s="28">
        <f>IF($B37="","",IF(COUNTIF(BASE!$A:$A,PRODUTIVIDADE!BE$3)=0,"",SUMIFS(BASE!$P:$P,BASE!$A:$A,PRODUTIVIDADE!BE$3,BASE!$G:$G,PRODUTIVIDADE!$B37)))</f>
        <v>2.1759259259259258E-3</v>
      </c>
      <c r="BH37" s="28">
        <f>IF($B37="","",IF(COUNTIF(BASE!$A:$A,PRODUTIVIDADE!BE$3)=0,"",SUMIFS(BASE!$O:$O,BASE!$A:$A,PRODUTIVIDADE!BE$3,BASE!$G:$G,PRODUTIVIDADE!$B37)))</f>
        <v>0</v>
      </c>
      <c r="BI37" s="32">
        <f t="shared" si="21"/>
        <v>0.13925925925925925</v>
      </c>
      <c r="BJ37" s="32">
        <f t="shared" si="22"/>
        <v>0</v>
      </c>
      <c r="BK37" s="15">
        <f>IF($B37="","",IF(COUNTIF(BASE!$A:$A,PRODUTIVIDADE!BK$3)=0,"",SUMIFS(BASE!$M:$M,BASE!$A:$A,PRODUTIVIDADE!BK$3,BASE!$G:$G,PRODUTIVIDADE!$B37)))</f>
        <v>62</v>
      </c>
      <c r="BL37" s="15">
        <f>IF($B37="","",IF(COUNTIF(BASE!$A:$A,PRODUTIVIDADE!BK$3)=0,"",SUMIFS(BASE!$N:$N,BASE!$A:$A,PRODUTIVIDADE!BK$3,BASE!$G:$G,PRODUTIVIDADE!$B37)))</f>
        <v>0</v>
      </c>
      <c r="BM37" s="18">
        <f>IF($B37="","",IF(COUNTIF(BASE!$A:$A,PRODUTIVIDADE!BK$3)=0,"",SUMIFS(BASE!$P:$P,BASE!$A:$A,PRODUTIVIDADE!BK$3,BASE!$G:$G,PRODUTIVIDADE!$B37)))</f>
        <v>2.1412037037037038E-3</v>
      </c>
      <c r="BN37" s="18">
        <f>IF($B37="","",IF(COUNTIF(BASE!$A:$A,PRODUTIVIDADE!BK$3)=0,"",SUMIFS(BASE!$O:$O,BASE!$A:$A,PRODUTIVIDADE!BK$3,BASE!$G:$G,PRODUTIVIDADE!$B37)))</f>
        <v>0</v>
      </c>
      <c r="BO37" s="32">
        <f t="shared" si="23"/>
        <v>0.13275462962962964</v>
      </c>
      <c r="BP37" s="32">
        <f t="shared" si="24"/>
        <v>0</v>
      </c>
      <c r="BQ37" s="33">
        <f>IF($B37="","",IF(COUNTIF(BASE!$A:$A,PRODUTIVIDADE!BQ$3)=0,"",SUMIFS(BASE!$M:$M,BASE!$A:$A,PRODUTIVIDADE!BQ$3,BASE!$G:$G,PRODUTIVIDADE!$B37)))</f>
        <v>0</v>
      </c>
      <c r="BR37" s="33">
        <f>IF($B37="","",IF(COUNTIF(BASE!$A:$A,PRODUTIVIDADE!BQ$3)=0,"",SUMIFS(BASE!$N:$N,BASE!$A:$A,PRODUTIVIDADE!BQ$3,BASE!$G:$G,PRODUTIVIDADE!$B37)))</f>
        <v>0</v>
      </c>
      <c r="BS37" s="28">
        <f>IF($B37="","",IF(COUNTIF(BASE!$A:$A,PRODUTIVIDADE!BQ$3)=0,"",SUMIFS(BASE!$P:$P,BASE!$A:$A,PRODUTIVIDADE!BQ$3,BASE!$G:$G,PRODUTIVIDADE!$B37)))</f>
        <v>0</v>
      </c>
      <c r="BT37" s="28">
        <f>IF($B37="","",IF(COUNTIF(BASE!$A:$A,PRODUTIVIDADE!BQ$3)=0,"",SUMIFS(BASE!$O:$O,BASE!$A:$A,PRODUTIVIDADE!BQ$3,BASE!$G:$G,PRODUTIVIDADE!$B37)))</f>
        <v>0</v>
      </c>
      <c r="BU37" s="32">
        <f t="shared" si="25"/>
        <v>0</v>
      </c>
      <c r="BV37" s="32">
        <f t="shared" si="26"/>
        <v>0</v>
      </c>
      <c r="BW37" s="15">
        <f>IF($B37="","",IF(COUNTIF(BASE!$A:$A,PRODUTIVIDADE!BW$3)=0,"",SUMIFS(BASE!$M:$M,BASE!$A:$A,PRODUTIVIDADE!BW$3,BASE!$G:$G,PRODUTIVIDADE!$B37)))</f>
        <v>35</v>
      </c>
      <c r="BX37" s="15">
        <f>IF($B37="","",IF(COUNTIF(BASE!$A:$A,PRODUTIVIDADE!BW$3)=0,"",SUMIFS(BASE!$N:$N,BASE!$A:$A,PRODUTIVIDADE!BW$3,BASE!$G:$G,PRODUTIVIDADE!$B37)))</f>
        <v>0</v>
      </c>
      <c r="BY37" s="18">
        <f>IF($B37="","",IF(COUNTIF(BASE!$A:$A,PRODUTIVIDADE!BW$3)=0,"",SUMIFS(BASE!$P:$P,BASE!$A:$A,PRODUTIVIDADE!BW$3,BASE!$G:$G,PRODUTIVIDADE!$B37)))</f>
        <v>2.0486111111111113E-3</v>
      </c>
      <c r="BZ37" s="18">
        <f>IF($B37="","",IF(COUNTIF(BASE!$A:$A,PRODUTIVIDADE!BW$3)=0,"",SUMIFS(BASE!$O:$O,BASE!$A:$A,PRODUTIVIDADE!BW$3,BASE!$G:$G,PRODUTIVIDADE!$B37)))</f>
        <v>0</v>
      </c>
      <c r="CA37" s="32">
        <f t="shared" si="27"/>
        <v>7.1701388888888898E-2</v>
      </c>
      <c r="CB37" s="32">
        <f t="shared" si="28"/>
        <v>0</v>
      </c>
      <c r="CC37" s="33">
        <f>IF($B37="","",IF(COUNTIF(BASE!$A:$A,PRODUTIVIDADE!CC$3)=0,"",SUMIFS(BASE!$M:$M,BASE!$A:$A,PRODUTIVIDADE!CC$3,BASE!$G:$G,PRODUTIVIDADE!$B37)))</f>
        <v>58</v>
      </c>
      <c r="CD37" s="33">
        <f>IF($B37="","",IF(COUNTIF(BASE!$A:$A,PRODUTIVIDADE!CC$3)=0,"",SUMIFS(BASE!$N:$N,BASE!$A:$A,PRODUTIVIDADE!CC$3,BASE!$G:$G,PRODUTIVIDADE!$B37)))</f>
        <v>0</v>
      </c>
      <c r="CE37" s="28">
        <f>IF($B37="","",IF(COUNTIF(BASE!$A:$A,PRODUTIVIDADE!CC$3)=0,"",SUMIFS(BASE!$P:$P,BASE!$A:$A,PRODUTIVIDADE!CC$3,BASE!$G:$G,PRODUTIVIDADE!$B37)))</f>
        <v>1.8981481481481482E-3</v>
      </c>
      <c r="CF37" s="28">
        <f>IF($B37="","",IF(COUNTIF(BASE!$A:$A,PRODUTIVIDADE!CC$3)=0,"",SUMIFS(BASE!$O:$O,BASE!$A:$A,PRODUTIVIDADE!CC$3,BASE!$G:$G,PRODUTIVIDADE!$B37)))</f>
        <v>0</v>
      </c>
      <c r="CG37" s="32">
        <f t="shared" si="29"/>
        <v>0.11009259259259259</v>
      </c>
      <c r="CH37" s="32">
        <f t="shared" si="30"/>
        <v>0</v>
      </c>
      <c r="CI37" s="15">
        <f>IF($B37="","",IF(COUNTIF(BASE!$A:$A,PRODUTIVIDADE!CI$3)=0,"",SUMIFS(BASE!$M:$M,BASE!$A:$A,PRODUTIVIDADE!CI$3,BASE!$G:$G,PRODUTIVIDADE!$B37)))</f>
        <v>52</v>
      </c>
      <c r="CJ37" s="15">
        <f>IF($B37="","",IF(COUNTIF(BASE!$A:$A,PRODUTIVIDADE!CI$3)=0,"",SUMIFS(BASE!$N:$N,BASE!$A:$A,PRODUTIVIDADE!CI$3,BASE!$G:$G,PRODUTIVIDADE!$B37)))</f>
        <v>0</v>
      </c>
      <c r="CK37" s="18">
        <f>IF($B37="","",IF(COUNTIF(BASE!$A:$A,PRODUTIVIDADE!CI$3)=0,"",SUMIFS(BASE!$P:$P,BASE!$A:$A,PRODUTIVIDADE!CI$3,BASE!$G:$G,PRODUTIVIDADE!$B37)))</f>
        <v>2.0949074074074073E-3</v>
      </c>
      <c r="CL37" s="18">
        <f>IF($B37="","",IF(COUNTIF(BASE!$A:$A,PRODUTIVIDADE!CI$3)=0,"",SUMIFS(BASE!$O:$O,BASE!$A:$A,PRODUTIVIDADE!CI$3,BASE!$G:$G,PRODUTIVIDADE!$B37)))</f>
        <v>0</v>
      </c>
      <c r="CM37" s="32">
        <f t="shared" si="31"/>
        <v>0.10893518518518518</v>
      </c>
      <c r="CN37" s="32">
        <f t="shared" si="32"/>
        <v>0</v>
      </c>
      <c r="CO37" s="33">
        <f>IF($B37="","",IF(COUNTIF(BASE!$A:$A,PRODUTIVIDADE!CO$3)=0,"",SUMIFS(BASE!$M:$M,BASE!$A:$A,PRODUTIVIDADE!CO$3,BASE!$G:$G,PRODUTIVIDADE!$B37)))</f>
        <v>0</v>
      </c>
      <c r="CP37" s="33">
        <f>IF($B37="","",IF(COUNTIF(BASE!$A:$A,PRODUTIVIDADE!CO$3)=0,"",SUMIFS(BASE!$N:$N,BASE!$A:$A,PRODUTIVIDADE!CO$3,BASE!$G:$G,PRODUTIVIDADE!$B37)))</f>
        <v>0</v>
      </c>
      <c r="CQ37" s="28">
        <f>IF($B37="","",IF(COUNTIF(BASE!$A:$A,PRODUTIVIDADE!CO$3)=0,"",SUMIFS(BASE!$P:$P,BASE!$A:$A,PRODUTIVIDADE!CO$3,BASE!$G:$G,PRODUTIVIDADE!$B37)))</f>
        <v>0</v>
      </c>
      <c r="CR37" s="28">
        <f>IF($B37="","",IF(COUNTIF(BASE!$A:$A,PRODUTIVIDADE!CO$3)=0,"",SUMIFS(BASE!$O:$O,BASE!$A:$A,PRODUTIVIDADE!CO$3,BASE!$G:$G,PRODUTIVIDADE!$B37)))</f>
        <v>0</v>
      </c>
      <c r="CS37" s="32">
        <f t="shared" si="33"/>
        <v>0</v>
      </c>
      <c r="CT37" s="32">
        <f t="shared" si="34"/>
        <v>0</v>
      </c>
      <c r="CU37" s="15">
        <f>IF($B37="","",IF(COUNTIF(BASE!$A:$A,PRODUTIVIDADE!CU$3)=0,"",SUMIFS(BASE!$M:$M,BASE!$A:$A,PRODUTIVIDADE!CU$3,BASE!$G:$G,PRODUTIVIDADE!$B37)))</f>
        <v>69</v>
      </c>
      <c r="CV37" s="15">
        <f>IF($B37="","",IF(COUNTIF(BASE!$A:$A,PRODUTIVIDADE!CU$3)=0,"",SUMIFS(BASE!$N:$N,BASE!$A:$A,PRODUTIVIDADE!CU$3,BASE!$G:$G,PRODUTIVIDADE!$B37)))</f>
        <v>0</v>
      </c>
      <c r="CW37" s="18">
        <f>IF($B37="","",IF(COUNTIF(BASE!$A:$A,PRODUTIVIDADE!CU$3)=0,"",SUMIFS(BASE!$P:$P,BASE!$A:$A,PRODUTIVIDADE!CU$3,BASE!$G:$G,PRODUTIVIDADE!$B37)))</f>
        <v>2.3495370370370371E-3</v>
      </c>
      <c r="CX37" s="18">
        <f>IF($B37="","",IF(COUNTIF(BASE!$A:$A,PRODUTIVIDADE!CU$3)=0,"",SUMIFS(BASE!$O:$O,BASE!$A:$A,PRODUTIVIDADE!CU$3,BASE!$G:$G,PRODUTIVIDADE!$B37)))</f>
        <v>0</v>
      </c>
      <c r="CY37" s="32">
        <f t="shared" si="35"/>
        <v>0.16211805555555556</v>
      </c>
      <c r="CZ37" s="32">
        <f t="shared" si="36"/>
        <v>0</v>
      </c>
      <c r="DA37" s="33">
        <f>IF($B37="","",IF(COUNTIF(BASE!$A:$A,PRODUTIVIDADE!DA$3)=0,"",SUMIFS(BASE!$M:$M,BASE!$A:$A,PRODUTIVIDADE!DA$3,BASE!$G:$G,PRODUTIVIDADE!$B37)))</f>
        <v>54</v>
      </c>
      <c r="DB37" s="33">
        <f>IF($B37="","",IF(COUNTIF(BASE!$A:$A,PRODUTIVIDADE!DA$3)=0,"",SUMIFS(BASE!$N:$N,BASE!$A:$A,PRODUTIVIDADE!DA$3,BASE!$G:$G,PRODUTIVIDADE!$B37)))</f>
        <v>0</v>
      </c>
      <c r="DC37" s="28">
        <f>IF($B37="","",IF(COUNTIF(BASE!$A:$A,PRODUTIVIDADE!DA$3)=0,"",SUMIFS(BASE!$P:$P,BASE!$A:$A,PRODUTIVIDADE!DA$3,BASE!$G:$G,PRODUTIVIDADE!$B37)))</f>
        <v>2.9629629629629628E-3</v>
      </c>
      <c r="DD37" s="28">
        <f>IF($B37="","",IF(COUNTIF(BASE!$A:$A,PRODUTIVIDADE!DA$3)=0,"",SUMIFS(BASE!$O:$O,BASE!$A:$A,PRODUTIVIDADE!DA$3,BASE!$G:$G,PRODUTIVIDADE!$B37)))</f>
        <v>0</v>
      </c>
      <c r="DE37" s="32">
        <f t="shared" si="37"/>
        <v>0.16</v>
      </c>
      <c r="DF37" s="32">
        <f t="shared" si="38"/>
        <v>0</v>
      </c>
      <c r="DG37" s="15">
        <f>IF($B37="","",IF(COUNTIF(BASE!$A:$A,PRODUTIVIDADE!DG$3)=0,"",SUMIFS(BASE!$M:$M,BASE!$A:$A,PRODUTIVIDADE!DG$3,BASE!$G:$G,PRODUTIVIDADE!$B37)))</f>
        <v>0</v>
      </c>
      <c r="DH37" s="15">
        <f>IF($B37="","",IF(COUNTIF(BASE!$A:$A,PRODUTIVIDADE!DG$3)=0,"",SUMIFS(BASE!$N:$N,BASE!$A:$A,PRODUTIVIDADE!DG$3,BASE!$G:$G,PRODUTIVIDADE!$B37)))</f>
        <v>0</v>
      </c>
      <c r="DI37" s="18">
        <f>IF($B37="","",IF(COUNTIF(BASE!$A:$A,PRODUTIVIDADE!DG$3)=0,"",SUMIFS(BASE!$P:$P,BASE!$A:$A,PRODUTIVIDADE!DG$3,BASE!$G:$G,PRODUTIVIDADE!$B37)))</f>
        <v>0</v>
      </c>
      <c r="DJ37" s="18">
        <f>IF($B37="","",IF(COUNTIF(BASE!$A:$A,PRODUTIVIDADE!DG$3)=0,"",SUMIFS(BASE!$O:$O,BASE!$A:$A,PRODUTIVIDADE!DG$3,BASE!$G:$G,PRODUTIVIDADE!$B37)))</f>
        <v>0</v>
      </c>
      <c r="DK37" s="32">
        <f t="shared" si="39"/>
        <v>0</v>
      </c>
      <c r="DL37" s="32">
        <f t="shared" si="40"/>
        <v>0</v>
      </c>
      <c r="DM37" s="33">
        <f>IF($B37="","",IF(COUNTIF(BASE!$A:$A,PRODUTIVIDADE!DM$3)=0,"",SUMIFS(BASE!$M:$M,BASE!$A:$A,PRODUTIVIDADE!DM$3,BASE!$G:$G,PRODUTIVIDADE!$B37)))</f>
        <v>44</v>
      </c>
      <c r="DN37" s="33">
        <f>IF($B37="","",IF(COUNTIF(BASE!$A:$A,PRODUTIVIDADE!DM$3)=0,"",SUMIFS(BASE!$N:$N,BASE!$A:$A,PRODUTIVIDADE!DM$3,BASE!$G:$G,PRODUTIVIDADE!$B37)))</f>
        <v>0</v>
      </c>
      <c r="DO37" s="28">
        <f>IF($B37="","",IF(COUNTIF(BASE!$A:$A,PRODUTIVIDADE!DM$3)=0,"",SUMIFS(BASE!$P:$P,BASE!$A:$A,PRODUTIVIDADE!DM$3,BASE!$G:$G,PRODUTIVIDADE!$B37)))</f>
        <v>2.4305555555555556E-3</v>
      </c>
      <c r="DP37" s="28">
        <f>IF($B37="","",IF(COUNTIF(BASE!$A:$A,PRODUTIVIDADE!DM$3)=0,"",SUMIFS(BASE!$O:$O,BASE!$A:$A,PRODUTIVIDADE!DM$3,BASE!$G:$G,PRODUTIVIDADE!$B37)))</f>
        <v>0</v>
      </c>
      <c r="DQ37" s="32">
        <f t="shared" si="41"/>
        <v>0.10694444444444445</v>
      </c>
      <c r="DR37" s="32">
        <f t="shared" si="42"/>
        <v>0</v>
      </c>
      <c r="DS37" s="15">
        <f>IF($B37="","",IF(COUNTIF(BASE!$A:$A,PRODUTIVIDADE!DS$3)=0,"",SUMIFS(BASE!$M:$M,BASE!$A:$A,PRODUTIVIDADE!DS$3,BASE!$G:$G,PRODUTIVIDADE!$B37)))</f>
        <v>45</v>
      </c>
      <c r="DT37" s="15">
        <f>IF($B37="","",IF(COUNTIF(BASE!$A:$A,PRODUTIVIDADE!DS$3)=0,"",SUMIFS(BASE!$N:$N,BASE!$A:$A,PRODUTIVIDADE!DS$3,BASE!$G:$G,PRODUTIVIDADE!$B37)))</f>
        <v>0</v>
      </c>
      <c r="DU37" s="18">
        <f>IF($B37="","",IF(COUNTIF(BASE!$A:$A,PRODUTIVIDADE!DS$3)=0,"",SUMIFS(BASE!$P:$P,BASE!$A:$A,PRODUTIVIDADE!DS$3,BASE!$G:$G,PRODUTIVIDADE!$B37)))</f>
        <v>2.615740740740741E-3</v>
      </c>
      <c r="DV37" s="18">
        <f>IF($B37="","",IF(COUNTIF(BASE!$A:$A,PRODUTIVIDADE!DS$3)=0,"",SUMIFS(BASE!$O:$O,BASE!$A:$A,PRODUTIVIDADE!DS$3,BASE!$G:$G,PRODUTIVIDADE!$B37)))</f>
        <v>0</v>
      </c>
      <c r="DW37" s="32">
        <f t="shared" si="43"/>
        <v>0.11770833333333335</v>
      </c>
      <c r="DX37" s="32">
        <f t="shared" si="44"/>
        <v>0</v>
      </c>
      <c r="DY37" s="33">
        <f>IF($B37="","",IF(COUNTIF(BASE!$A:$A,PRODUTIVIDADE!DY$3)=0,"",SUMIFS(BASE!$M:$M,BASE!$A:$A,PRODUTIVIDADE!DY$3,BASE!$G:$G,PRODUTIVIDADE!$B37)))</f>
        <v>50</v>
      </c>
      <c r="DZ37" s="33">
        <f>IF($B37="","",IF(COUNTIF(BASE!$A:$A,PRODUTIVIDADE!DY$3)=0,"",SUMIFS(BASE!$N:$N,BASE!$A:$A,PRODUTIVIDADE!DY$3,BASE!$G:$G,PRODUTIVIDADE!$B37)))</f>
        <v>0</v>
      </c>
      <c r="EA37" s="28">
        <f>IF($B37="","",IF(COUNTIF(BASE!$A:$A,PRODUTIVIDADE!DY$3)=0,"",SUMIFS(BASE!$P:$P,BASE!$A:$A,PRODUTIVIDADE!DY$3,BASE!$G:$G,PRODUTIVIDADE!$B37)))</f>
        <v>2.4421296296296296E-3</v>
      </c>
      <c r="EB37" s="28">
        <f>IF($B37="","",IF(COUNTIF(BASE!$A:$A,PRODUTIVIDADE!DY$3)=0,"",SUMIFS(BASE!$O:$O,BASE!$A:$A,PRODUTIVIDADE!DY$3,BASE!$G:$G,PRODUTIVIDADE!$B37)))</f>
        <v>0</v>
      </c>
      <c r="EC37" s="32">
        <f t="shared" si="45"/>
        <v>0.12210648148148148</v>
      </c>
      <c r="ED37" s="32">
        <f t="shared" si="46"/>
        <v>0</v>
      </c>
      <c r="EE37" s="15">
        <f>IF($B37="","",IF(COUNTIF(BASE!$A:$A,PRODUTIVIDADE!EE$3)=0,"",SUMIFS(BASE!$M:$M,BASE!$A:$A,PRODUTIVIDADE!EE$3,BASE!$G:$G,PRODUTIVIDADE!$B37)))</f>
        <v>0</v>
      </c>
      <c r="EF37" s="15">
        <f>IF($B37="","",IF(COUNTIF(BASE!$A:$A,PRODUTIVIDADE!EE$3)=0,"",SUMIFS(BASE!$N:$N,BASE!$A:$A,PRODUTIVIDADE!EE$3,BASE!$G:$G,PRODUTIVIDADE!$B37)))</f>
        <v>0</v>
      </c>
      <c r="EG37" s="18">
        <f>IF($B37="","",IF(COUNTIF(BASE!$A:$A,PRODUTIVIDADE!EE$3)=0,"",SUMIFS(BASE!$P:$P,BASE!$A:$A,PRODUTIVIDADE!EE$3,BASE!$G:$G,PRODUTIVIDADE!$B37)))</f>
        <v>0</v>
      </c>
      <c r="EH37" s="18">
        <f>IF($B37="","",IF(COUNTIF(BASE!$A:$A,PRODUTIVIDADE!EE$3)=0,"",SUMIFS(BASE!$O:$O,BASE!$A:$A,PRODUTIVIDADE!EE$3,BASE!$G:$G,PRODUTIVIDADE!$B37)))</f>
        <v>0</v>
      </c>
      <c r="EI37" s="32">
        <f t="shared" si="47"/>
        <v>0</v>
      </c>
      <c r="EJ37" s="32">
        <f t="shared" si="48"/>
        <v>0</v>
      </c>
      <c r="EK37" s="33">
        <f>IF($B37="","",IF(COUNTIF(BASE!$A:$A,PRODUTIVIDADE!EK$3)=0,"",SUMIFS(BASE!$M:$M,BASE!$A:$A,PRODUTIVIDADE!EK$3,BASE!$G:$G,PRODUTIVIDADE!$B37)))</f>
        <v>65</v>
      </c>
      <c r="EL37" s="33">
        <f>IF($B37="","",IF(COUNTIF(BASE!$A:$A,PRODUTIVIDADE!EK$3)=0,"",SUMIFS(BASE!$N:$N,BASE!$A:$A,PRODUTIVIDADE!EK$3,BASE!$G:$G,PRODUTIVIDADE!$B37)))</f>
        <v>0</v>
      </c>
      <c r="EM37" s="28">
        <f>IF($B37="","",IF(COUNTIF(BASE!$A:$A,PRODUTIVIDADE!EK$3)=0,"",SUMIFS(BASE!$P:$P,BASE!$A:$A,PRODUTIVIDADE!EK$3,BASE!$G:$G,PRODUTIVIDADE!$B37)))</f>
        <v>2.1412037037037038E-3</v>
      </c>
      <c r="EN37" s="28">
        <f>IF($B37="","",IF(COUNTIF(BASE!$A:$A,PRODUTIVIDADE!EK$3)=0,"",SUMIFS(BASE!$O:$O,BASE!$A:$A,PRODUTIVIDADE!EK$3,BASE!$G:$G,PRODUTIVIDADE!$B37)))</f>
        <v>0</v>
      </c>
      <c r="EO37" s="32">
        <f t="shared" si="49"/>
        <v>0.13917824074074076</v>
      </c>
      <c r="EP37" s="32">
        <f t="shared" si="50"/>
        <v>0</v>
      </c>
      <c r="EQ37" s="15">
        <f>IF($B37="","",IF(COUNTIF(BASE!$A:$A,PRODUTIVIDADE!EQ$3)=0,"",SUMIFS(BASE!$M:$M,BASE!$A:$A,PRODUTIVIDADE!EQ$3,BASE!$G:$G,PRODUTIVIDADE!$B37)))</f>
        <v>52</v>
      </c>
      <c r="ER37" s="15">
        <f>IF($B37="","",IF(COUNTIF(BASE!$A:$A,PRODUTIVIDADE!EQ$3)=0,"",SUMIFS(BASE!$N:$N,BASE!$A:$A,PRODUTIVIDADE!EQ$3,BASE!$G:$G,PRODUTIVIDADE!$B37)))</f>
        <v>0</v>
      </c>
      <c r="ES37" s="18">
        <f>IF($B37="","",IF(COUNTIF(BASE!$A:$A,PRODUTIVIDADE!EQ$3)=0,"",SUMIFS(BASE!$P:$P,BASE!$A:$A,PRODUTIVIDADE!EQ$3,BASE!$G:$G,PRODUTIVIDADE!$B37)))</f>
        <v>2.4421296296296296E-3</v>
      </c>
      <c r="ET37" s="18">
        <f>IF($B37="","",IF(COUNTIF(BASE!$A:$A,PRODUTIVIDADE!EQ$3)=0,"",SUMIFS(BASE!$O:$O,BASE!$A:$A,PRODUTIVIDADE!EQ$3,BASE!$G:$G,PRODUTIVIDADE!$B37)))</f>
        <v>0</v>
      </c>
      <c r="EU37" s="32">
        <f t="shared" si="51"/>
        <v>0.12699074074074074</v>
      </c>
      <c r="EV37" s="32">
        <f t="shared" si="52"/>
        <v>0</v>
      </c>
      <c r="EW37" s="33">
        <f>IF($B37="","",IF(COUNTIF(BASE!$A:$A,PRODUTIVIDADE!EW$3)=0,"",SUMIFS(BASE!$M:$M,BASE!$A:$A,PRODUTIVIDADE!EW$3,BASE!$G:$G,PRODUTIVIDADE!$B37)))</f>
        <v>0</v>
      </c>
      <c r="EX37" s="33">
        <f>IF($B37="","",IF(COUNTIF(BASE!$A:$A,PRODUTIVIDADE!EW$3)=0,"",SUMIFS(BASE!$N:$N,BASE!$A:$A,PRODUTIVIDADE!EW$3,BASE!$G:$G,PRODUTIVIDADE!$B37)))</f>
        <v>0</v>
      </c>
      <c r="EY37" s="28">
        <f>IF($B37="","",IF(COUNTIF(BASE!$A:$A,PRODUTIVIDADE!EW$3)=0,"",SUMIFS(BASE!$P:$P,BASE!$A:$A,PRODUTIVIDADE!EW$3,BASE!$G:$G,PRODUTIVIDADE!$B37)))</f>
        <v>0</v>
      </c>
      <c r="EZ37" s="28">
        <f>IF($B37="","",IF(COUNTIF(BASE!$A:$A,PRODUTIVIDADE!EW$3)=0,"",SUMIFS(BASE!$O:$O,BASE!$A:$A,PRODUTIVIDADE!EW$3,BASE!$G:$G,PRODUTIVIDADE!$B37)))</f>
        <v>0</v>
      </c>
      <c r="FA37" s="32">
        <f t="shared" si="53"/>
        <v>0</v>
      </c>
      <c r="FB37" s="32">
        <f t="shared" si="54"/>
        <v>0</v>
      </c>
      <c r="FC37" s="15">
        <f>IF($B37="","",IF(COUNTIF(BASE!$A:$A,PRODUTIVIDADE!FC$3)=0,"",SUMIFS(BASE!$M:$M,BASE!$A:$A,PRODUTIVIDADE!FC$3,BASE!$G:$G,PRODUTIVIDADE!$B37)))</f>
        <v>45</v>
      </c>
      <c r="FD37" s="15">
        <f>IF($B37="","",IF(COUNTIF(BASE!$A:$A,PRODUTIVIDADE!FC$3)=0,"",SUMIFS(BASE!$N:$N,BASE!$A:$A,PRODUTIVIDADE!FC$3,BASE!$G:$G,PRODUTIVIDADE!$B37)))</f>
        <v>0</v>
      </c>
      <c r="FE37" s="18">
        <f>IF($B37="","",IF(COUNTIF(BASE!$A:$A,PRODUTIVIDADE!FC$3)=0,"",SUMIFS(BASE!$P:$P,BASE!$A:$A,PRODUTIVIDADE!FC$3,BASE!$G:$G,PRODUTIVIDADE!$B37)))</f>
        <v>2.3842592592592591E-3</v>
      </c>
      <c r="FF37" s="18">
        <f>IF($B37="","",IF(COUNTIF(BASE!$A:$A,PRODUTIVIDADE!FC$3)=0,"",SUMIFS(BASE!$O:$O,BASE!$A:$A,PRODUTIVIDADE!FC$3,BASE!$G:$G,PRODUTIVIDADE!$B37)))</f>
        <v>0</v>
      </c>
      <c r="FG37" s="32">
        <f t="shared" si="55"/>
        <v>0.10729166666666666</v>
      </c>
      <c r="FH37" s="32">
        <f t="shared" si="56"/>
        <v>0</v>
      </c>
      <c r="FI37" s="33">
        <f>IF($B37="","",IF(COUNTIF(BASE!$A:$A,PRODUTIVIDADE!FI$3)=0,"",SUMIFS(BASE!$M:$M,BASE!$A:$A,PRODUTIVIDADE!FI$3,BASE!$G:$G,PRODUTIVIDADE!$B37)))</f>
        <v>47</v>
      </c>
      <c r="FJ37" s="33">
        <f>IF($B37="","",IF(COUNTIF(BASE!$A:$A,PRODUTIVIDADE!FI$3)=0,"",SUMIFS(BASE!$N:$N,BASE!$A:$A,PRODUTIVIDADE!FI$3,BASE!$G:$G,PRODUTIVIDADE!$B37)))</f>
        <v>0</v>
      </c>
      <c r="FK37" s="28">
        <f>IF($B37="","",IF(COUNTIF(BASE!$A:$A,PRODUTIVIDADE!FI$3)=0,"",SUMIFS(BASE!$P:$P,BASE!$A:$A,PRODUTIVIDADE!FI$3,BASE!$G:$G,PRODUTIVIDADE!$B37)))</f>
        <v>2.8935185185185188E-3</v>
      </c>
      <c r="FL37" s="28">
        <f>IF($B37="","",IF(COUNTIF(BASE!$A:$A,PRODUTIVIDADE!FI$3)=0,"",SUMIFS(BASE!$O:$O,BASE!$A:$A,PRODUTIVIDADE!FI$3,BASE!$G:$G,PRODUTIVIDADE!$B37)))</f>
        <v>0</v>
      </c>
      <c r="FM37" s="32">
        <f t="shared" si="57"/>
        <v>0.13599537037037038</v>
      </c>
      <c r="FN37" s="32">
        <f t="shared" si="58"/>
        <v>0</v>
      </c>
      <c r="FO37" s="15">
        <f>IF($B37="","",IF(COUNTIF(BASE!$A:$A,PRODUTIVIDADE!FO$3)=0,"",SUMIFS(BASE!$M:$M,BASE!$A:$A,PRODUTIVIDADE!FO$3,BASE!$G:$G,PRODUTIVIDADE!$B37)))</f>
        <v>48</v>
      </c>
      <c r="FP37" s="15">
        <f>IF($B37="","",IF(COUNTIF(BASE!$A:$A,PRODUTIVIDADE!FO$3)=0,"",SUMIFS(BASE!$N:$N,BASE!$A:$A,PRODUTIVIDADE!FO$3,BASE!$G:$G,PRODUTIVIDADE!$B37)))</f>
        <v>0</v>
      </c>
      <c r="FQ37" s="18">
        <f>IF($B37="","",IF(COUNTIF(BASE!$A:$A,PRODUTIVIDADE!FO$3)=0,"",SUMIFS(BASE!$P:$P,BASE!$A:$A,PRODUTIVIDADE!FO$3,BASE!$G:$G,PRODUTIVIDADE!$B37)))</f>
        <v>2.6504629629629625E-3</v>
      </c>
      <c r="FR37" s="18">
        <f>IF($B37="","",IF(COUNTIF(BASE!$A:$A,PRODUTIVIDADE!FO$3)=0,"",SUMIFS(BASE!$O:$O,BASE!$A:$A,PRODUTIVIDADE!FO$3,BASE!$G:$G,PRODUTIVIDADE!$B37)))</f>
        <v>0</v>
      </c>
      <c r="FS37" s="32">
        <f t="shared" si="59"/>
        <v>0.12722222222222221</v>
      </c>
      <c r="FT37" s="32">
        <f t="shared" si="60"/>
        <v>0</v>
      </c>
      <c r="FU37" s="33">
        <f>IF($B37="","",IF(COUNTIF(BASE!$A:$A,PRODUTIVIDADE!FU$3)=0,"",SUMIFS(BASE!$M:$M,BASE!$A:$A,PRODUTIVIDADE!FU$3,BASE!$G:$G,PRODUTIVIDADE!$B37)))</f>
        <v>0</v>
      </c>
      <c r="FV37" s="33">
        <f>IF($B37="","",IF(COUNTIF(BASE!$A:$A,PRODUTIVIDADE!FU$3)=0,"",SUMIFS(BASE!$N:$N,BASE!$A:$A,PRODUTIVIDADE!FU$3,BASE!$G:$G,PRODUTIVIDADE!$B37)))</f>
        <v>0</v>
      </c>
      <c r="FW37" s="28">
        <f>IF($B37="","",IF(COUNTIF(BASE!$A:$A,PRODUTIVIDADE!FU$3)=0,"",SUMIFS(BASE!$P:$P,BASE!$A:$A,PRODUTIVIDADE!FU$3,BASE!$G:$G,PRODUTIVIDADE!$B37)))</f>
        <v>0</v>
      </c>
      <c r="FX37" s="28">
        <f>IF($B37="","",IF(COUNTIF(BASE!$A:$A,PRODUTIVIDADE!FU$3)=0,"",SUMIFS(BASE!$O:$O,BASE!$A:$A,PRODUTIVIDADE!FU$3,BASE!$G:$G,PRODUTIVIDADE!$B37)))</f>
        <v>0</v>
      </c>
      <c r="FY37" s="32">
        <f t="shared" si="61"/>
        <v>0</v>
      </c>
      <c r="FZ37" s="32">
        <f t="shared" si="62"/>
        <v>0</v>
      </c>
      <c r="GA37" s="15">
        <f>IF($B37="","",IF(COUNTIF(BASE!$A:$A,PRODUTIVIDADE!GA$3)=0,"",SUMIFS(BASE!$M:$M,BASE!$A:$A,PRODUTIVIDADE!GA$3,BASE!$G:$G,PRODUTIVIDADE!$B37)))</f>
        <v>58</v>
      </c>
      <c r="GB37" s="15">
        <f>IF($B37="","",IF(COUNTIF(BASE!$A:$A,PRODUTIVIDADE!GA$3)=0,"",SUMIFS(BASE!$N:$N,BASE!$A:$A,PRODUTIVIDADE!GA$3,BASE!$G:$G,PRODUTIVIDADE!$B37)))</f>
        <v>0</v>
      </c>
      <c r="GC37" s="18">
        <f>IF($B37="","",IF(COUNTIF(BASE!$A:$A,PRODUTIVIDADE!GA$3)=0,"",SUMIFS(BASE!$P:$P,BASE!$A:$A,PRODUTIVIDADE!GA$3,BASE!$G:$G,PRODUTIVIDADE!$B37)))</f>
        <v>2.3032407407407407E-3</v>
      </c>
      <c r="GD37" s="18">
        <f>IF($B37="","",IF(COUNTIF(BASE!$A:$A,PRODUTIVIDADE!GA$3)=0,"",SUMIFS(BASE!$O:$O,BASE!$A:$A,PRODUTIVIDADE!GA$3,BASE!$G:$G,PRODUTIVIDADE!$B37)))</f>
        <v>0</v>
      </c>
      <c r="GE37" s="32">
        <f t="shared" si="63"/>
        <v>0.13358796296296296</v>
      </c>
      <c r="GF37" s="32">
        <f t="shared" si="64"/>
        <v>0</v>
      </c>
      <c r="GG37" s="33">
        <f>IF($B37="","",IF(COUNTIF(BASE!$A:$A,PRODUTIVIDADE!GG$3)=0,"",SUMIFS(BASE!$M:$M,BASE!$A:$A,PRODUTIVIDADE!GG$3,BASE!$G:$G,PRODUTIVIDADE!$B37)))</f>
        <v>44</v>
      </c>
      <c r="GH37" s="33">
        <f>IF($B37="","",IF(COUNTIF(BASE!$A:$A,PRODUTIVIDADE!GG$3)=0,"",SUMIFS(BASE!$N:$N,BASE!$A:$A,PRODUTIVIDADE!GG$3,BASE!$G:$G,PRODUTIVIDADE!$B37)))</f>
        <v>0</v>
      </c>
      <c r="GI37" s="28">
        <f>IF($B37="","",IF(COUNTIF(BASE!$A:$A,PRODUTIVIDADE!GG$3)=0,"",SUMIFS(BASE!$P:$P,BASE!$A:$A,PRODUTIVIDADE!GG$3,BASE!$G:$G,PRODUTIVIDADE!$B37)))</f>
        <v>3.4953703703703705E-3</v>
      </c>
      <c r="GJ37" s="28">
        <f>IF($B37="","",IF(COUNTIF(BASE!$A:$A,PRODUTIVIDADE!GG$3)=0,"",SUMIFS(BASE!$O:$O,BASE!$A:$A,PRODUTIVIDADE!GG$3,BASE!$G:$G,PRODUTIVIDADE!$B37)))</f>
        <v>0</v>
      </c>
      <c r="GK37" s="32">
        <f t="shared" si="65"/>
        <v>0.15379629629629629</v>
      </c>
      <c r="GL37" s="32">
        <f t="shared" si="66"/>
        <v>0</v>
      </c>
      <c r="GM37" s="15">
        <f>IF($B37="","",IF(COUNTIF(BASE!$A:$A,PRODUTIVIDADE!GM$3)=0,"",SUMIFS(BASE!$M:$M,BASE!$A:$A,PRODUTIVIDADE!GM$3,BASE!$G:$G,PRODUTIVIDADE!$B37)))</f>
        <v>15</v>
      </c>
      <c r="GN37" s="15">
        <f>IF($B37="","",IF(COUNTIF(BASE!$A:$A,PRODUTIVIDADE!GM$3)=0,"",SUMIFS(BASE!$N:$N,BASE!$A:$A,PRODUTIVIDADE!GM$3,BASE!$G:$G,PRODUTIVIDADE!$B37)))</f>
        <v>0</v>
      </c>
      <c r="GO37" s="18">
        <f>IF($B37="","",IF(COUNTIF(BASE!$A:$A,PRODUTIVIDADE!GM$3)=0,"",SUMIFS(BASE!$P:$P,BASE!$A:$A,PRODUTIVIDADE!GM$3,BASE!$G:$G,PRODUTIVIDADE!$B37)))</f>
        <v>2.9398148148148148E-3</v>
      </c>
      <c r="GP37" s="18">
        <f>IF($B37="","",IF(COUNTIF(BASE!$A:$A,PRODUTIVIDADE!GM$3)=0,"",SUMIFS(BASE!$O:$O,BASE!$A:$A,PRODUTIVIDADE!GM$3,BASE!$G:$G,PRODUTIVIDADE!$B37)))</f>
        <v>0</v>
      </c>
      <c r="GQ37" s="32">
        <f t="shared" si="67"/>
        <v>4.4097222222222225E-2</v>
      </c>
      <c r="GR37" s="32">
        <f t="shared" si="68"/>
        <v>0</v>
      </c>
    </row>
    <row r="38" spans="2:200" s="8" customFormat="1" x14ac:dyDescent="0.25">
      <c r="B38" s="50">
        <v>91129</v>
      </c>
      <c r="C38" s="16" t="str">
        <f>IF($B38="","",VLOOKUP($B38,EQUIPE!$B:$E,2,0))</f>
        <v>RAUL MENDONCA DA VEIGA</v>
      </c>
      <c r="D38" s="16" t="str">
        <f>IF($B38="","",VLOOKUP($B38,EQUIPE!$B:$F,5,0))</f>
        <v>ULTRAGAZ FRONT</v>
      </c>
      <c r="E38" s="18">
        <f>IF($B38="","",VLOOKUP($B38,EQUIPE!$B:$E,3,0))</f>
        <v>0.26388888888888884</v>
      </c>
      <c r="F38" s="16" t="str">
        <f>IF($B38="","",VLOOKUP($B38,EQUIPE!$B:$E,4,0))</f>
        <v>ADRIANA VERCOSA BARROS CEZANHOQUE</v>
      </c>
      <c r="H38" s="22">
        <f t="shared" si="0"/>
        <v>1386</v>
      </c>
      <c r="I38" s="22">
        <f t="shared" si="0"/>
        <v>0</v>
      </c>
      <c r="J38" s="18">
        <f t="shared" si="3"/>
        <v>2.0785400299289185E-3</v>
      </c>
      <c r="K38" s="18">
        <f t="shared" si="4"/>
        <v>0</v>
      </c>
      <c r="L38" s="32">
        <f t="shared" si="5"/>
        <v>2.880856481481481</v>
      </c>
      <c r="M38" s="32">
        <f t="shared" si="6"/>
        <v>0</v>
      </c>
      <c r="O38" s="15">
        <f>IF($B38="","",IF(COUNTIF(BASE!$A:$A,PRODUTIVIDADE!O$3)=0,"",SUMIFS(BASE!$M:$M,BASE!$A:$A,PRODUTIVIDADE!O$3,BASE!$G:$G,PRODUTIVIDADE!$B38)))</f>
        <v>1</v>
      </c>
      <c r="P38" s="15">
        <f>IF($B38="","",IF(COUNTIF(BASE!$A:$A,PRODUTIVIDADE!O$3)=0,"",SUMIFS(BASE!$N:$N,BASE!$A:$A,PRODUTIVIDADE!O$3,BASE!$G:$G,PRODUTIVIDADE!$B38)))</f>
        <v>0</v>
      </c>
      <c r="Q38" s="18">
        <f>IF($B38="","",IF(COUNTIF(BASE!$A:$A,PRODUTIVIDADE!O$3)=0,"",SUMIFS(BASE!$P:$P,BASE!$A:$A,PRODUTIVIDADE!O$3,BASE!$G:$G,PRODUTIVIDADE!$B38)))</f>
        <v>1.8981481481481482E-3</v>
      </c>
      <c r="R38" s="18">
        <f>IF($B38="","",IF(COUNTIF(BASE!$A:$A,PRODUTIVIDADE!O$3)=0,"",SUMIFS(BASE!$O:$O,BASE!$A:$A,PRODUTIVIDADE!O$3,BASE!$G:$G,PRODUTIVIDADE!$B38)))</f>
        <v>0</v>
      </c>
      <c r="S38" s="32">
        <f t="shared" si="7"/>
        <v>1.8981481481481482E-3</v>
      </c>
      <c r="T38" s="32">
        <f t="shared" si="8"/>
        <v>0</v>
      </c>
      <c r="U38" s="33">
        <f>IF($B38="","",IF(COUNTIF(BASE!$A:$A,PRODUTIVIDADE!U$3)=0,"",SUMIFS(BASE!$M:$M,BASE!$A:$A,PRODUTIVIDADE!U$3,BASE!$G:$G,PRODUTIVIDADE!$B38)))</f>
        <v>70</v>
      </c>
      <c r="V38" s="33">
        <f>IF($B38="","",IF(COUNTIF(BASE!$A:$A,PRODUTIVIDADE!U$3)=0,"",SUMIFS(BASE!$N:$N,BASE!$A:$A,PRODUTIVIDADE!U$3,BASE!$G:$G,PRODUTIVIDADE!$B38)))</f>
        <v>0</v>
      </c>
      <c r="W38" s="28">
        <f>IF($B38="","",IF(COUNTIF(BASE!$A:$A,PRODUTIVIDADE!U$3)=0,"",SUMIFS(BASE!$P:$P,BASE!$A:$A,PRODUTIVIDADE!U$3,BASE!$G:$G,PRODUTIVIDADE!$B38)))</f>
        <v>2.4652777777777776E-3</v>
      </c>
      <c r="X38" s="28">
        <f>IF($B38="","",IF(COUNTIF(BASE!$A:$A,PRODUTIVIDADE!U$3)=0,"",SUMIFS(BASE!$O:$O,BASE!$A:$A,PRODUTIVIDADE!U$3,BASE!$G:$G,PRODUTIVIDADE!$B38)))</f>
        <v>0</v>
      </c>
      <c r="Y38" s="32">
        <f t="shared" si="9"/>
        <v>0.17256944444444444</v>
      </c>
      <c r="Z38" s="32">
        <f t="shared" si="10"/>
        <v>0</v>
      </c>
      <c r="AA38" s="15">
        <f>IF($B38="","",IF(COUNTIF(BASE!$A:$A,PRODUTIVIDADE!AA$3)=0,"",SUMIFS(BASE!$M:$M,BASE!$A:$A,PRODUTIVIDADE!AA$3,BASE!$G:$G,PRODUTIVIDADE!$B38)))</f>
        <v>0</v>
      </c>
      <c r="AB38" s="15">
        <f>IF($B38="","",IF(COUNTIF(BASE!$A:$A,PRODUTIVIDADE!AA$3)=0,"",SUMIFS(BASE!$N:$N,BASE!$A:$A,PRODUTIVIDADE!AA$3,BASE!$G:$G,PRODUTIVIDADE!$B38)))</f>
        <v>0</v>
      </c>
      <c r="AC38" s="18">
        <f>IF($B38="","",IF(COUNTIF(BASE!$A:$A,PRODUTIVIDADE!AA$3)=0,"",SUMIFS(BASE!$P:$P,BASE!$A:$A,PRODUTIVIDADE!AA$3,BASE!$G:$G,PRODUTIVIDADE!$B38)))</f>
        <v>0</v>
      </c>
      <c r="AD38" s="18">
        <f>IF($B38="","",IF(COUNTIF(BASE!$A:$A,PRODUTIVIDADE!AA$3)=0,"",SUMIFS(BASE!$O:$O,BASE!$A:$A,PRODUTIVIDADE!AA$3,BASE!$G:$G,PRODUTIVIDADE!$B38)))</f>
        <v>0</v>
      </c>
      <c r="AE38" s="32">
        <f t="shared" si="11"/>
        <v>0</v>
      </c>
      <c r="AF38" s="32">
        <f t="shared" si="12"/>
        <v>0</v>
      </c>
      <c r="AG38" s="33">
        <f>IF($B38="","",IF(COUNTIF(BASE!$A:$A,PRODUTIVIDADE!AG$3)=0,"",SUMIFS(BASE!$M:$M,BASE!$A:$A,PRODUTIVIDADE!AG$3,BASE!$G:$G,PRODUTIVIDADE!$B38)))</f>
        <v>79</v>
      </c>
      <c r="AH38" s="33">
        <f>IF($B38="","",IF(COUNTIF(BASE!$A:$A,PRODUTIVIDADE!AG$3)=0,"",SUMIFS(BASE!$N:$N,BASE!$A:$A,PRODUTIVIDADE!AG$3,BASE!$G:$G,PRODUTIVIDADE!$B38)))</f>
        <v>0</v>
      </c>
      <c r="AI38" s="28">
        <f>IF($B38="","",IF(COUNTIF(BASE!$A:$A,PRODUTIVIDADE!AG$3)=0,"",SUMIFS(BASE!$P:$P,BASE!$A:$A,PRODUTIVIDADE!AG$3,BASE!$G:$G,PRODUTIVIDADE!$B38)))</f>
        <v>1.736111111111111E-3</v>
      </c>
      <c r="AJ38" s="28">
        <f>IF($B38="","",IF(COUNTIF(BASE!$A:$A,PRODUTIVIDADE!AG$3)=0,"",SUMIFS(BASE!$O:$O,BASE!$A:$A,PRODUTIVIDADE!AG$3,BASE!$G:$G,PRODUTIVIDADE!$B38)))</f>
        <v>0</v>
      </c>
      <c r="AK38" s="32">
        <f t="shared" si="13"/>
        <v>0.13715277777777776</v>
      </c>
      <c r="AL38" s="32">
        <f t="shared" si="14"/>
        <v>0</v>
      </c>
      <c r="AM38" s="15">
        <f>IF($B38="","",IF(COUNTIF(BASE!$A:$A,PRODUTIVIDADE!AM$3)=0,"",SUMIFS(BASE!$M:$M,BASE!$A:$A,PRODUTIVIDADE!AM$3,BASE!$G:$G,PRODUTIVIDADE!$B38)))</f>
        <v>33</v>
      </c>
      <c r="AN38" s="15">
        <f>IF($B38="","",IF(COUNTIF(BASE!$A:$A,PRODUTIVIDADE!AM$3)=0,"",SUMIFS(BASE!$N:$N,BASE!$A:$A,PRODUTIVIDADE!AM$3,BASE!$G:$G,PRODUTIVIDADE!$B38)))</f>
        <v>0</v>
      </c>
      <c r="AO38" s="18">
        <f>IF($B38="","",IF(COUNTIF(BASE!$A:$A,PRODUTIVIDADE!AM$3)=0,"",SUMIFS(BASE!$P:$P,BASE!$A:$A,PRODUTIVIDADE!AM$3,BASE!$G:$G,PRODUTIVIDADE!$B38)))</f>
        <v>1.9675925925925928E-3</v>
      </c>
      <c r="AP38" s="18">
        <f>IF($B38="","",IF(COUNTIF(BASE!$A:$A,PRODUTIVIDADE!AM$3)=0,"",SUMIFS(BASE!$O:$O,BASE!$A:$A,PRODUTIVIDADE!AM$3,BASE!$G:$G,PRODUTIVIDADE!$B38)))</f>
        <v>0</v>
      </c>
      <c r="AQ38" s="32">
        <f t="shared" si="15"/>
        <v>6.4930555555555561E-2</v>
      </c>
      <c r="AR38" s="32">
        <f t="shared" si="16"/>
        <v>0</v>
      </c>
      <c r="AS38" s="33">
        <f>IF($B38="","",IF(COUNTIF(BASE!$A:$A,PRODUTIVIDADE!AS$3)=0,"",SUMIFS(BASE!$M:$M,BASE!$A:$A,PRODUTIVIDADE!AS$3,BASE!$G:$G,PRODUTIVIDADE!$B38)))</f>
        <v>10</v>
      </c>
      <c r="AT38" s="33">
        <f>IF($B38="","",IF(COUNTIF(BASE!$A:$A,PRODUTIVIDADE!AS$3)=0,"",SUMIFS(BASE!$N:$N,BASE!$A:$A,PRODUTIVIDADE!AS$3,BASE!$G:$G,PRODUTIVIDADE!$B38)))</f>
        <v>0</v>
      </c>
      <c r="AU38" s="28">
        <f>IF($B38="","",IF(COUNTIF(BASE!$A:$A,PRODUTIVIDADE!AS$3)=0,"",SUMIFS(BASE!$P:$P,BASE!$A:$A,PRODUTIVIDADE!AS$3,BASE!$G:$G,PRODUTIVIDADE!$B38)))</f>
        <v>2.5231481481481481E-3</v>
      </c>
      <c r="AV38" s="28">
        <f>IF($B38="","",IF(COUNTIF(BASE!$A:$A,PRODUTIVIDADE!AS$3)=0,"",SUMIFS(BASE!$O:$O,BASE!$A:$A,PRODUTIVIDADE!AS$3,BASE!$G:$G,PRODUTIVIDADE!$B38)))</f>
        <v>0</v>
      </c>
      <c r="AW38" s="32">
        <f t="shared" si="17"/>
        <v>2.523148148148148E-2</v>
      </c>
      <c r="AX38" s="32">
        <f t="shared" si="18"/>
        <v>0</v>
      </c>
      <c r="AY38" s="15">
        <f>IF($B38="","",IF(COUNTIF(BASE!$A:$A,PRODUTIVIDADE!AY$3)=0,"",SUMIFS(BASE!$M:$M,BASE!$A:$A,PRODUTIVIDADE!AY$3,BASE!$G:$G,PRODUTIVIDADE!$B38)))</f>
        <v>0</v>
      </c>
      <c r="AZ38" s="15">
        <f>IF($B38="","",IF(COUNTIF(BASE!$A:$A,PRODUTIVIDADE!AY$3)=0,"",SUMIFS(BASE!$N:$N,BASE!$A:$A,PRODUTIVIDADE!AY$3,BASE!$G:$G,PRODUTIVIDADE!$B38)))</f>
        <v>0</v>
      </c>
      <c r="BA38" s="18">
        <f>IF($B38="","",IF(COUNTIF(BASE!$A:$A,PRODUTIVIDADE!AY$3)=0,"",SUMIFS(BASE!$P:$P,BASE!$A:$A,PRODUTIVIDADE!AY$3,BASE!$G:$G,PRODUTIVIDADE!$B38)))</f>
        <v>0</v>
      </c>
      <c r="BB38" s="18">
        <f>IF($B38="","",IF(COUNTIF(BASE!$A:$A,PRODUTIVIDADE!AY$3)=0,"",SUMIFS(BASE!$O:$O,BASE!$A:$A,PRODUTIVIDADE!AY$3,BASE!$G:$G,PRODUTIVIDADE!$B38)))</f>
        <v>0</v>
      </c>
      <c r="BC38" s="32">
        <f t="shared" si="19"/>
        <v>0</v>
      </c>
      <c r="BD38" s="32">
        <f t="shared" si="20"/>
        <v>0</v>
      </c>
      <c r="BE38" s="33">
        <f>IF($B38="","",IF(COUNTIF(BASE!$A:$A,PRODUTIVIDADE!BE$3)=0,"",SUMIFS(BASE!$M:$M,BASE!$A:$A,PRODUTIVIDADE!BE$3,BASE!$G:$G,PRODUTIVIDADE!$B38)))</f>
        <v>74</v>
      </c>
      <c r="BF38" s="33">
        <f>IF($B38="","",IF(COUNTIF(BASE!$A:$A,PRODUTIVIDADE!BE$3)=0,"",SUMIFS(BASE!$N:$N,BASE!$A:$A,PRODUTIVIDADE!BE$3,BASE!$G:$G,PRODUTIVIDADE!$B38)))</f>
        <v>0</v>
      </c>
      <c r="BG38" s="28">
        <f>IF($B38="","",IF(COUNTIF(BASE!$A:$A,PRODUTIVIDADE!BE$3)=0,"",SUMIFS(BASE!$P:$P,BASE!$A:$A,PRODUTIVIDADE!BE$3,BASE!$G:$G,PRODUTIVIDADE!$B38)))</f>
        <v>2.1643518518518518E-3</v>
      </c>
      <c r="BH38" s="28">
        <f>IF($B38="","",IF(COUNTIF(BASE!$A:$A,PRODUTIVIDADE!BE$3)=0,"",SUMIFS(BASE!$O:$O,BASE!$A:$A,PRODUTIVIDADE!BE$3,BASE!$G:$G,PRODUTIVIDADE!$B38)))</f>
        <v>0</v>
      </c>
      <c r="BI38" s="32">
        <f t="shared" si="21"/>
        <v>0.16016203703703702</v>
      </c>
      <c r="BJ38" s="32">
        <f t="shared" si="22"/>
        <v>0</v>
      </c>
      <c r="BK38" s="15">
        <f>IF($B38="","",IF(COUNTIF(BASE!$A:$A,PRODUTIVIDADE!BK$3)=0,"",SUMIFS(BASE!$M:$M,BASE!$A:$A,PRODUTIVIDADE!BK$3,BASE!$G:$G,PRODUTIVIDADE!$B38)))</f>
        <v>67</v>
      </c>
      <c r="BL38" s="15">
        <f>IF($B38="","",IF(COUNTIF(BASE!$A:$A,PRODUTIVIDADE!BK$3)=0,"",SUMIFS(BASE!$N:$N,BASE!$A:$A,PRODUTIVIDADE!BK$3,BASE!$G:$G,PRODUTIVIDADE!$B38)))</f>
        <v>0</v>
      </c>
      <c r="BM38" s="18">
        <f>IF($B38="","",IF(COUNTIF(BASE!$A:$A,PRODUTIVIDADE!BK$3)=0,"",SUMIFS(BASE!$P:$P,BASE!$A:$A,PRODUTIVIDADE!BK$3,BASE!$G:$G,PRODUTIVIDADE!$B38)))</f>
        <v>2.1643518518518518E-3</v>
      </c>
      <c r="BN38" s="18">
        <f>IF($B38="","",IF(COUNTIF(BASE!$A:$A,PRODUTIVIDADE!BK$3)=0,"",SUMIFS(BASE!$O:$O,BASE!$A:$A,PRODUTIVIDADE!BK$3,BASE!$G:$G,PRODUTIVIDADE!$B38)))</f>
        <v>0</v>
      </c>
      <c r="BO38" s="32">
        <f t="shared" si="23"/>
        <v>0.14501157407407406</v>
      </c>
      <c r="BP38" s="32">
        <f t="shared" si="24"/>
        <v>0</v>
      </c>
      <c r="BQ38" s="33">
        <f>IF($B38="","",IF(COUNTIF(BASE!$A:$A,PRODUTIVIDADE!BQ$3)=0,"",SUMIFS(BASE!$M:$M,BASE!$A:$A,PRODUTIVIDADE!BQ$3,BASE!$G:$G,PRODUTIVIDADE!$B38)))</f>
        <v>66</v>
      </c>
      <c r="BR38" s="33">
        <f>IF($B38="","",IF(COUNTIF(BASE!$A:$A,PRODUTIVIDADE!BQ$3)=0,"",SUMIFS(BASE!$N:$N,BASE!$A:$A,PRODUTIVIDADE!BQ$3,BASE!$G:$G,PRODUTIVIDADE!$B38)))</f>
        <v>0</v>
      </c>
      <c r="BS38" s="28">
        <f>IF($B38="","",IF(COUNTIF(BASE!$A:$A,PRODUTIVIDADE!BQ$3)=0,"",SUMIFS(BASE!$P:$P,BASE!$A:$A,PRODUTIVIDADE!BQ$3,BASE!$G:$G,PRODUTIVIDADE!$B38)))</f>
        <v>2.1527777777777778E-3</v>
      </c>
      <c r="BT38" s="28">
        <f>IF($B38="","",IF(COUNTIF(BASE!$A:$A,PRODUTIVIDADE!BQ$3)=0,"",SUMIFS(BASE!$O:$O,BASE!$A:$A,PRODUTIVIDADE!BQ$3,BASE!$G:$G,PRODUTIVIDADE!$B38)))</f>
        <v>0</v>
      </c>
      <c r="BU38" s="32">
        <f t="shared" si="25"/>
        <v>0.14208333333333334</v>
      </c>
      <c r="BV38" s="32">
        <f t="shared" si="26"/>
        <v>0</v>
      </c>
      <c r="BW38" s="15">
        <f>IF($B38="","",IF(COUNTIF(BASE!$A:$A,PRODUTIVIDADE!BW$3)=0,"",SUMIFS(BASE!$M:$M,BASE!$A:$A,PRODUTIVIDADE!BW$3,BASE!$G:$G,PRODUTIVIDADE!$B38)))</f>
        <v>45</v>
      </c>
      <c r="BX38" s="15">
        <f>IF($B38="","",IF(COUNTIF(BASE!$A:$A,PRODUTIVIDADE!BW$3)=0,"",SUMIFS(BASE!$N:$N,BASE!$A:$A,PRODUTIVIDADE!BW$3,BASE!$G:$G,PRODUTIVIDADE!$B38)))</f>
        <v>0</v>
      </c>
      <c r="BY38" s="18">
        <f>IF($B38="","",IF(COUNTIF(BASE!$A:$A,PRODUTIVIDADE!BW$3)=0,"",SUMIFS(BASE!$P:$P,BASE!$A:$A,PRODUTIVIDADE!BW$3,BASE!$G:$G,PRODUTIVIDADE!$B38)))</f>
        <v>2.4768518518518516E-3</v>
      </c>
      <c r="BZ38" s="18">
        <f>IF($B38="","",IF(COUNTIF(BASE!$A:$A,PRODUTIVIDADE!BW$3)=0,"",SUMIFS(BASE!$O:$O,BASE!$A:$A,PRODUTIVIDADE!BW$3,BASE!$G:$G,PRODUTIVIDADE!$B38)))</f>
        <v>0</v>
      </c>
      <c r="CA38" s="32">
        <f t="shared" si="27"/>
        <v>0.11145833333333333</v>
      </c>
      <c r="CB38" s="32">
        <f t="shared" si="28"/>
        <v>0</v>
      </c>
      <c r="CC38" s="33">
        <f>IF($B38="","",IF(COUNTIF(BASE!$A:$A,PRODUTIVIDADE!CC$3)=0,"",SUMIFS(BASE!$M:$M,BASE!$A:$A,PRODUTIVIDADE!CC$3,BASE!$G:$G,PRODUTIVIDADE!$B38)))</f>
        <v>52</v>
      </c>
      <c r="CD38" s="33">
        <f>IF($B38="","",IF(COUNTIF(BASE!$A:$A,PRODUTIVIDADE!CC$3)=0,"",SUMIFS(BASE!$N:$N,BASE!$A:$A,PRODUTIVIDADE!CC$3,BASE!$G:$G,PRODUTIVIDADE!$B38)))</f>
        <v>0</v>
      </c>
      <c r="CE38" s="28">
        <f>IF($B38="","",IF(COUNTIF(BASE!$A:$A,PRODUTIVIDADE!CC$3)=0,"",SUMIFS(BASE!$P:$P,BASE!$A:$A,PRODUTIVIDADE!CC$3,BASE!$G:$G,PRODUTIVIDADE!$B38)))</f>
        <v>2.5925925925925925E-3</v>
      </c>
      <c r="CF38" s="28">
        <f>IF($B38="","",IF(COUNTIF(BASE!$A:$A,PRODUTIVIDADE!CC$3)=0,"",SUMIFS(BASE!$O:$O,BASE!$A:$A,PRODUTIVIDADE!CC$3,BASE!$G:$G,PRODUTIVIDADE!$B38)))</f>
        <v>0</v>
      </c>
      <c r="CG38" s="32">
        <f t="shared" si="29"/>
        <v>0.1348148148148148</v>
      </c>
      <c r="CH38" s="32">
        <f t="shared" si="30"/>
        <v>0</v>
      </c>
      <c r="CI38" s="15">
        <f>IF($B38="","",IF(COUNTIF(BASE!$A:$A,PRODUTIVIDADE!CI$3)=0,"",SUMIFS(BASE!$M:$M,BASE!$A:$A,PRODUTIVIDADE!CI$3,BASE!$G:$G,PRODUTIVIDADE!$B38)))</f>
        <v>0</v>
      </c>
      <c r="CJ38" s="15">
        <f>IF($B38="","",IF(COUNTIF(BASE!$A:$A,PRODUTIVIDADE!CI$3)=0,"",SUMIFS(BASE!$N:$N,BASE!$A:$A,PRODUTIVIDADE!CI$3,BASE!$G:$G,PRODUTIVIDADE!$B38)))</f>
        <v>0</v>
      </c>
      <c r="CK38" s="18">
        <f>IF($B38="","",IF(COUNTIF(BASE!$A:$A,PRODUTIVIDADE!CI$3)=0,"",SUMIFS(BASE!$P:$P,BASE!$A:$A,PRODUTIVIDADE!CI$3,BASE!$G:$G,PRODUTIVIDADE!$B38)))</f>
        <v>0</v>
      </c>
      <c r="CL38" s="18">
        <f>IF($B38="","",IF(COUNTIF(BASE!$A:$A,PRODUTIVIDADE!CI$3)=0,"",SUMIFS(BASE!$O:$O,BASE!$A:$A,PRODUTIVIDADE!CI$3,BASE!$G:$G,PRODUTIVIDADE!$B38)))</f>
        <v>0</v>
      </c>
      <c r="CM38" s="32">
        <f t="shared" si="31"/>
        <v>0</v>
      </c>
      <c r="CN38" s="32">
        <f t="shared" si="32"/>
        <v>0</v>
      </c>
      <c r="CO38" s="33">
        <f>IF($B38="","",IF(COUNTIF(BASE!$A:$A,PRODUTIVIDADE!CO$3)=0,"",SUMIFS(BASE!$M:$M,BASE!$A:$A,PRODUTIVIDADE!CO$3,BASE!$G:$G,PRODUTIVIDADE!$B38)))</f>
        <v>0</v>
      </c>
      <c r="CP38" s="33">
        <f>IF($B38="","",IF(COUNTIF(BASE!$A:$A,PRODUTIVIDADE!CO$3)=0,"",SUMIFS(BASE!$N:$N,BASE!$A:$A,PRODUTIVIDADE!CO$3,BASE!$G:$G,PRODUTIVIDADE!$B38)))</f>
        <v>0</v>
      </c>
      <c r="CQ38" s="28">
        <f>IF($B38="","",IF(COUNTIF(BASE!$A:$A,PRODUTIVIDADE!CO$3)=0,"",SUMIFS(BASE!$P:$P,BASE!$A:$A,PRODUTIVIDADE!CO$3,BASE!$G:$G,PRODUTIVIDADE!$B38)))</f>
        <v>0</v>
      </c>
      <c r="CR38" s="28">
        <f>IF($B38="","",IF(COUNTIF(BASE!$A:$A,PRODUTIVIDADE!CO$3)=0,"",SUMIFS(BASE!$O:$O,BASE!$A:$A,PRODUTIVIDADE!CO$3,BASE!$G:$G,PRODUTIVIDADE!$B38)))</f>
        <v>0</v>
      </c>
      <c r="CS38" s="32">
        <f t="shared" si="33"/>
        <v>0</v>
      </c>
      <c r="CT38" s="32">
        <f t="shared" si="34"/>
        <v>0</v>
      </c>
      <c r="CU38" s="15">
        <f>IF($B38="","",IF(COUNTIF(BASE!$A:$A,PRODUTIVIDADE!CU$3)=0,"",SUMIFS(BASE!$M:$M,BASE!$A:$A,PRODUTIVIDADE!CU$3,BASE!$G:$G,PRODUTIVIDADE!$B38)))</f>
        <v>78</v>
      </c>
      <c r="CV38" s="15">
        <f>IF($B38="","",IF(COUNTIF(BASE!$A:$A,PRODUTIVIDADE!CU$3)=0,"",SUMIFS(BASE!$N:$N,BASE!$A:$A,PRODUTIVIDADE!CU$3,BASE!$G:$G,PRODUTIVIDADE!$B38)))</f>
        <v>0</v>
      </c>
      <c r="CW38" s="18">
        <f>IF($B38="","",IF(COUNTIF(BASE!$A:$A,PRODUTIVIDADE!CU$3)=0,"",SUMIFS(BASE!$P:$P,BASE!$A:$A,PRODUTIVIDADE!CU$3,BASE!$G:$G,PRODUTIVIDADE!$B38)))</f>
        <v>2.2453703703703702E-3</v>
      </c>
      <c r="CX38" s="18">
        <f>IF($B38="","",IF(COUNTIF(BASE!$A:$A,PRODUTIVIDADE!CU$3)=0,"",SUMIFS(BASE!$O:$O,BASE!$A:$A,PRODUTIVIDADE!CU$3,BASE!$G:$G,PRODUTIVIDADE!$B38)))</f>
        <v>0</v>
      </c>
      <c r="CY38" s="32">
        <f t="shared" si="35"/>
        <v>0.17513888888888887</v>
      </c>
      <c r="CZ38" s="32">
        <f t="shared" si="36"/>
        <v>0</v>
      </c>
      <c r="DA38" s="33">
        <f>IF($B38="","",IF(COUNTIF(BASE!$A:$A,PRODUTIVIDADE!DA$3)=0,"",SUMIFS(BASE!$M:$M,BASE!$A:$A,PRODUTIVIDADE!DA$3,BASE!$G:$G,PRODUTIVIDADE!$B38)))</f>
        <v>66</v>
      </c>
      <c r="DB38" s="33">
        <f>IF($B38="","",IF(COUNTIF(BASE!$A:$A,PRODUTIVIDADE!DA$3)=0,"",SUMIFS(BASE!$N:$N,BASE!$A:$A,PRODUTIVIDADE!DA$3,BASE!$G:$G,PRODUTIVIDADE!$B38)))</f>
        <v>0</v>
      </c>
      <c r="DC38" s="28">
        <f>IF($B38="","",IF(COUNTIF(BASE!$A:$A,PRODUTIVIDADE!DA$3)=0,"",SUMIFS(BASE!$P:$P,BASE!$A:$A,PRODUTIVIDADE!DA$3,BASE!$G:$G,PRODUTIVIDADE!$B38)))</f>
        <v>2.3263888888888887E-3</v>
      </c>
      <c r="DD38" s="28">
        <f>IF($B38="","",IF(COUNTIF(BASE!$A:$A,PRODUTIVIDADE!DA$3)=0,"",SUMIFS(BASE!$O:$O,BASE!$A:$A,PRODUTIVIDADE!DA$3,BASE!$G:$G,PRODUTIVIDADE!$B38)))</f>
        <v>0</v>
      </c>
      <c r="DE38" s="32">
        <f t="shared" si="37"/>
        <v>0.15354166666666666</v>
      </c>
      <c r="DF38" s="32">
        <f t="shared" si="38"/>
        <v>0</v>
      </c>
      <c r="DG38" s="15">
        <f>IF($B38="","",IF(COUNTIF(BASE!$A:$A,PRODUTIVIDADE!DG$3)=0,"",SUMIFS(BASE!$M:$M,BASE!$A:$A,PRODUTIVIDADE!DG$3,BASE!$G:$G,PRODUTIVIDADE!$B38)))</f>
        <v>76</v>
      </c>
      <c r="DH38" s="15">
        <f>IF($B38="","",IF(COUNTIF(BASE!$A:$A,PRODUTIVIDADE!DG$3)=0,"",SUMIFS(BASE!$N:$N,BASE!$A:$A,PRODUTIVIDADE!DG$3,BASE!$G:$G,PRODUTIVIDADE!$B38)))</f>
        <v>0</v>
      </c>
      <c r="DI38" s="18">
        <f>IF($B38="","",IF(COUNTIF(BASE!$A:$A,PRODUTIVIDADE!DG$3)=0,"",SUMIFS(BASE!$P:$P,BASE!$A:$A,PRODUTIVIDADE!DG$3,BASE!$G:$G,PRODUTIVIDADE!$B38)))</f>
        <v>2.0138888888888888E-3</v>
      </c>
      <c r="DJ38" s="18">
        <f>IF($B38="","",IF(COUNTIF(BASE!$A:$A,PRODUTIVIDADE!DG$3)=0,"",SUMIFS(BASE!$O:$O,BASE!$A:$A,PRODUTIVIDADE!DG$3,BASE!$G:$G,PRODUTIVIDADE!$B38)))</f>
        <v>0</v>
      </c>
      <c r="DK38" s="32">
        <f t="shared" si="39"/>
        <v>0.15305555555555556</v>
      </c>
      <c r="DL38" s="32">
        <f t="shared" si="40"/>
        <v>0</v>
      </c>
      <c r="DM38" s="33">
        <f>IF($B38="","",IF(COUNTIF(BASE!$A:$A,PRODUTIVIDADE!DM$3)=0,"",SUMIFS(BASE!$M:$M,BASE!$A:$A,PRODUTIVIDADE!DM$3,BASE!$G:$G,PRODUTIVIDADE!$B38)))</f>
        <v>76</v>
      </c>
      <c r="DN38" s="33">
        <f>IF($B38="","",IF(COUNTIF(BASE!$A:$A,PRODUTIVIDADE!DM$3)=0,"",SUMIFS(BASE!$N:$N,BASE!$A:$A,PRODUTIVIDADE!DM$3,BASE!$G:$G,PRODUTIVIDADE!$B38)))</f>
        <v>0</v>
      </c>
      <c r="DO38" s="28">
        <f>IF($B38="","",IF(COUNTIF(BASE!$A:$A,PRODUTIVIDADE!DM$3)=0,"",SUMIFS(BASE!$P:$P,BASE!$A:$A,PRODUTIVIDADE!DM$3,BASE!$G:$G,PRODUTIVIDADE!$B38)))</f>
        <v>1.7245370370370372E-3</v>
      </c>
      <c r="DP38" s="28">
        <f>IF($B38="","",IF(COUNTIF(BASE!$A:$A,PRODUTIVIDADE!DM$3)=0,"",SUMIFS(BASE!$O:$O,BASE!$A:$A,PRODUTIVIDADE!DM$3,BASE!$G:$G,PRODUTIVIDADE!$B38)))</f>
        <v>0</v>
      </c>
      <c r="DQ38" s="32">
        <f t="shared" si="41"/>
        <v>0.13106481481481483</v>
      </c>
      <c r="DR38" s="32">
        <f t="shared" si="42"/>
        <v>0</v>
      </c>
      <c r="DS38" s="15">
        <f>IF($B38="","",IF(COUNTIF(BASE!$A:$A,PRODUTIVIDADE!DS$3)=0,"",SUMIFS(BASE!$M:$M,BASE!$A:$A,PRODUTIVIDADE!DS$3,BASE!$G:$G,PRODUTIVIDADE!$B38)))</f>
        <v>0</v>
      </c>
      <c r="DT38" s="15">
        <f>IF($B38="","",IF(COUNTIF(BASE!$A:$A,PRODUTIVIDADE!DS$3)=0,"",SUMIFS(BASE!$N:$N,BASE!$A:$A,PRODUTIVIDADE!DS$3,BASE!$G:$G,PRODUTIVIDADE!$B38)))</f>
        <v>0</v>
      </c>
      <c r="DU38" s="18">
        <f>IF($B38="","",IF(COUNTIF(BASE!$A:$A,PRODUTIVIDADE!DS$3)=0,"",SUMIFS(BASE!$P:$P,BASE!$A:$A,PRODUTIVIDADE!DS$3,BASE!$G:$G,PRODUTIVIDADE!$B38)))</f>
        <v>0</v>
      </c>
      <c r="DV38" s="18">
        <f>IF($B38="","",IF(COUNTIF(BASE!$A:$A,PRODUTIVIDADE!DS$3)=0,"",SUMIFS(BASE!$O:$O,BASE!$A:$A,PRODUTIVIDADE!DS$3,BASE!$G:$G,PRODUTIVIDADE!$B38)))</f>
        <v>0</v>
      </c>
      <c r="DW38" s="32">
        <f t="shared" si="43"/>
        <v>0</v>
      </c>
      <c r="DX38" s="32">
        <f t="shared" si="44"/>
        <v>0</v>
      </c>
      <c r="DY38" s="33">
        <f>IF($B38="","",IF(COUNTIF(BASE!$A:$A,PRODUTIVIDADE!DY$3)=0,"",SUMIFS(BASE!$M:$M,BASE!$A:$A,PRODUTIVIDADE!DY$3,BASE!$G:$G,PRODUTIVIDADE!$B38)))</f>
        <v>64</v>
      </c>
      <c r="DZ38" s="33">
        <f>IF($B38="","",IF(COUNTIF(BASE!$A:$A,PRODUTIVIDADE!DY$3)=0,"",SUMIFS(BASE!$N:$N,BASE!$A:$A,PRODUTIVIDADE!DY$3,BASE!$G:$G,PRODUTIVIDADE!$B38)))</f>
        <v>0</v>
      </c>
      <c r="EA38" s="28">
        <f>IF($B38="","",IF(COUNTIF(BASE!$A:$A,PRODUTIVIDADE!DY$3)=0,"",SUMIFS(BASE!$P:$P,BASE!$A:$A,PRODUTIVIDADE!DY$3,BASE!$G:$G,PRODUTIVIDADE!$B38)))</f>
        <v>2.1064814814814813E-3</v>
      </c>
      <c r="EB38" s="28">
        <f>IF($B38="","",IF(COUNTIF(BASE!$A:$A,PRODUTIVIDADE!DY$3)=0,"",SUMIFS(BASE!$O:$O,BASE!$A:$A,PRODUTIVIDADE!DY$3,BASE!$G:$G,PRODUTIVIDADE!$B38)))</f>
        <v>0</v>
      </c>
      <c r="EC38" s="32">
        <f t="shared" si="45"/>
        <v>0.1348148148148148</v>
      </c>
      <c r="ED38" s="32">
        <f t="shared" si="46"/>
        <v>0</v>
      </c>
      <c r="EE38" s="15">
        <f>IF($B38="","",IF(COUNTIF(BASE!$A:$A,PRODUTIVIDADE!EE$3)=0,"",SUMIFS(BASE!$M:$M,BASE!$A:$A,PRODUTIVIDADE!EE$3,BASE!$G:$G,PRODUTIVIDADE!$B38)))</f>
        <v>0</v>
      </c>
      <c r="EF38" s="15">
        <f>IF($B38="","",IF(COUNTIF(BASE!$A:$A,PRODUTIVIDADE!EE$3)=0,"",SUMIFS(BASE!$N:$N,BASE!$A:$A,PRODUTIVIDADE!EE$3,BASE!$G:$G,PRODUTIVIDADE!$B38)))</f>
        <v>0</v>
      </c>
      <c r="EG38" s="18">
        <f>IF($B38="","",IF(COUNTIF(BASE!$A:$A,PRODUTIVIDADE!EE$3)=0,"",SUMIFS(BASE!$P:$P,BASE!$A:$A,PRODUTIVIDADE!EE$3,BASE!$G:$G,PRODUTIVIDADE!$B38)))</f>
        <v>0</v>
      </c>
      <c r="EH38" s="18">
        <f>IF($B38="","",IF(COUNTIF(BASE!$A:$A,PRODUTIVIDADE!EE$3)=0,"",SUMIFS(BASE!$O:$O,BASE!$A:$A,PRODUTIVIDADE!EE$3,BASE!$G:$G,PRODUTIVIDADE!$B38)))</f>
        <v>0</v>
      </c>
      <c r="EI38" s="32">
        <f t="shared" si="47"/>
        <v>0</v>
      </c>
      <c r="EJ38" s="32">
        <f t="shared" si="48"/>
        <v>0</v>
      </c>
      <c r="EK38" s="33">
        <f>IF($B38="","",IF(COUNTIF(BASE!$A:$A,PRODUTIVIDADE!EK$3)=0,"",SUMIFS(BASE!$M:$M,BASE!$A:$A,PRODUTIVIDADE!EK$3,BASE!$G:$G,PRODUTIVIDADE!$B38)))</f>
        <v>73</v>
      </c>
      <c r="EL38" s="33">
        <f>IF($B38="","",IF(COUNTIF(BASE!$A:$A,PRODUTIVIDADE!EK$3)=0,"",SUMIFS(BASE!$N:$N,BASE!$A:$A,PRODUTIVIDADE!EK$3,BASE!$G:$G,PRODUTIVIDADE!$B38)))</f>
        <v>0</v>
      </c>
      <c r="EM38" s="28">
        <f>IF($B38="","",IF(COUNTIF(BASE!$A:$A,PRODUTIVIDADE!EK$3)=0,"",SUMIFS(BASE!$P:$P,BASE!$A:$A,PRODUTIVIDADE!EK$3,BASE!$G:$G,PRODUTIVIDADE!$B38)))</f>
        <v>2.1064814814814813E-3</v>
      </c>
      <c r="EN38" s="28">
        <f>IF($B38="","",IF(COUNTIF(BASE!$A:$A,PRODUTIVIDADE!EK$3)=0,"",SUMIFS(BASE!$O:$O,BASE!$A:$A,PRODUTIVIDADE!EK$3,BASE!$G:$G,PRODUTIVIDADE!$B38)))</f>
        <v>0</v>
      </c>
      <c r="EO38" s="32">
        <f t="shared" si="49"/>
        <v>0.15377314814814813</v>
      </c>
      <c r="EP38" s="32">
        <f t="shared" si="50"/>
        <v>0</v>
      </c>
      <c r="EQ38" s="15">
        <f>IF($B38="","",IF(COUNTIF(BASE!$A:$A,PRODUTIVIDADE!EQ$3)=0,"",SUMIFS(BASE!$M:$M,BASE!$A:$A,PRODUTIVIDADE!EQ$3,BASE!$G:$G,PRODUTIVIDADE!$B38)))</f>
        <v>69</v>
      </c>
      <c r="ER38" s="15">
        <f>IF($B38="","",IF(COUNTIF(BASE!$A:$A,PRODUTIVIDADE!EQ$3)=0,"",SUMIFS(BASE!$N:$N,BASE!$A:$A,PRODUTIVIDADE!EQ$3,BASE!$G:$G,PRODUTIVIDADE!$B38)))</f>
        <v>0</v>
      </c>
      <c r="ES38" s="18">
        <f>IF($B38="","",IF(COUNTIF(BASE!$A:$A,PRODUTIVIDADE!EQ$3)=0,"",SUMIFS(BASE!$P:$P,BASE!$A:$A,PRODUTIVIDADE!EQ$3,BASE!$G:$G,PRODUTIVIDADE!$B38)))</f>
        <v>2.0254629629629629E-3</v>
      </c>
      <c r="ET38" s="18">
        <f>IF($B38="","",IF(COUNTIF(BASE!$A:$A,PRODUTIVIDADE!EQ$3)=0,"",SUMIFS(BASE!$O:$O,BASE!$A:$A,PRODUTIVIDADE!EQ$3,BASE!$G:$G,PRODUTIVIDADE!$B38)))</f>
        <v>0</v>
      </c>
      <c r="EU38" s="32">
        <f t="shared" si="51"/>
        <v>0.13975694444444445</v>
      </c>
      <c r="EV38" s="32">
        <f t="shared" si="52"/>
        <v>0</v>
      </c>
      <c r="EW38" s="33">
        <f>IF($B38="","",IF(COUNTIF(BASE!$A:$A,PRODUTIVIDADE!EW$3)=0,"",SUMIFS(BASE!$M:$M,BASE!$A:$A,PRODUTIVIDADE!EW$3,BASE!$G:$G,PRODUTIVIDADE!$B38)))</f>
        <v>65</v>
      </c>
      <c r="EX38" s="33">
        <f>IF($B38="","",IF(COUNTIF(BASE!$A:$A,PRODUTIVIDADE!EW$3)=0,"",SUMIFS(BASE!$N:$N,BASE!$A:$A,PRODUTIVIDADE!EW$3,BASE!$G:$G,PRODUTIVIDADE!$B38)))</f>
        <v>0</v>
      </c>
      <c r="EY38" s="28">
        <f>IF($B38="","",IF(COUNTIF(BASE!$A:$A,PRODUTIVIDADE!EW$3)=0,"",SUMIFS(BASE!$P:$P,BASE!$A:$A,PRODUTIVIDADE!EW$3,BASE!$G:$G,PRODUTIVIDADE!$B38)))</f>
        <v>2.1180555555555553E-3</v>
      </c>
      <c r="EZ38" s="28">
        <f>IF($B38="","",IF(COUNTIF(BASE!$A:$A,PRODUTIVIDADE!EW$3)=0,"",SUMIFS(BASE!$O:$O,BASE!$A:$A,PRODUTIVIDADE!EW$3,BASE!$G:$G,PRODUTIVIDADE!$B38)))</f>
        <v>0</v>
      </c>
      <c r="FA38" s="32">
        <f t="shared" si="53"/>
        <v>0.13767361111111109</v>
      </c>
      <c r="FB38" s="32">
        <f t="shared" si="54"/>
        <v>0</v>
      </c>
      <c r="FC38" s="15">
        <f>IF($B38="","",IF(COUNTIF(BASE!$A:$A,PRODUTIVIDADE!FC$3)=0,"",SUMIFS(BASE!$M:$M,BASE!$A:$A,PRODUTIVIDADE!FC$3,BASE!$G:$G,PRODUTIVIDADE!$B38)))</f>
        <v>80</v>
      </c>
      <c r="FD38" s="15">
        <f>IF($B38="","",IF(COUNTIF(BASE!$A:$A,PRODUTIVIDADE!FC$3)=0,"",SUMIFS(BASE!$N:$N,BASE!$A:$A,PRODUTIVIDADE!FC$3,BASE!$G:$G,PRODUTIVIDADE!$B38)))</f>
        <v>0</v>
      </c>
      <c r="FE38" s="18">
        <f>IF($B38="","",IF(COUNTIF(BASE!$A:$A,PRODUTIVIDADE!FC$3)=0,"",SUMIFS(BASE!$P:$P,BASE!$A:$A,PRODUTIVIDADE!FC$3,BASE!$G:$G,PRODUTIVIDADE!$B38)))</f>
        <v>2.0138888888888888E-3</v>
      </c>
      <c r="FF38" s="18">
        <f>IF($B38="","",IF(COUNTIF(BASE!$A:$A,PRODUTIVIDADE!FC$3)=0,"",SUMIFS(BASE!$O:$O,BASE!$A:$A,PRODUTIVIDADE!FC$3,BASE!$G:$G,PRODUTIVIDADE!$B38)))</f>
        <v>0</v>
      </c>
      <c r="FG38" s="32">
        <f t="shared" si="55"/>
        <v>0.16111111111111109</v>
      </c>
      <c r="FH38" s="32">
        <f t="shared" si="56"/>
        <v>0</v>
      </c>
      <c r="FI38" s="33">
        <f>IF($B38="","",IF(COUNTIF(BASE!$A:$A,PRODUTIVIDADE!FI$3)=0,"",SUMIFS(BASE!$M:$M,BASE!$A:$A,PRODUTIVIDADE!FI$3,BASE!$G:$G,PRODUTIVIDADE!$B38)))</f>
        <v>74</v>
      </c>
      <c r="FJ38" s="33">
        <f>IF($B38="","",IF(COUNTIF(BASE!$A:$A,PRODUTIVIDADE!FI$3)=0,"",SUMIFS(BASE!$N:$N,BASE!$A:$A,PRODUTIVIDADE!FI$3,BASE!$G:$G,PRODUTIVIDADE!$B38)))</f>
        <v>0</v>
      </c>
      <c r="FK38" s="28">
        <f>IF($B38="","",IF(COUNTIF(BASE!$A:$A,PRODUTIVIDADE!FI$3)=0,"",SUMIFS(BASE!$P:$P,BASE!$A:$A,PRODUTIVIDADE!FI$3,BASE!$G:$G,PRODUTIVIDADE!$B38)))</f>
        <v>1.7245370370370372E-3</v>
      </c>
      <c r="FL38" s="28">
        <f>IF($B38="","",IF(COUNTIF(BASE!$A:$A,PRODUTIVIDADE!FI$3)=0,"",SUMIFS(BASE!$O:$O,BASE!$A:$A,PRODUTIVIDADE!FI$3,BASE!$G:$G,PRODUTIVIDADE!$B38)))</f>
        <v>0</v>
      </c>
      <c r="FM38" s="32">
        <f t="shared" si="57"/>
        <v>0.12761574074074075</v>
      </c>
      <c r="FN38" s="32">
        <f t="shared" si="58"/>
        <v>0</v>
      </c>
      <c r="FO38" s="15">
        <f>IF($B38="","",IF(COUNTIF(BASE!$A:$A,PRODUTIVIDADE!FO$3)=0,"",SUMIFS(BASE!$M:$M,BASE!$A:$A,PRODUTIVIDADE!FO$3,BASE!$G:$G,PRODUTIVIDADE!$B38)))</f>
        <v>0</v>
      </c>
      <c r="FP38" s="15">
        <f>IF($B38="","",IF(COUNTIF(BASE!$A:$A,PRODUTIVIDADE!FO$3)=0,"",SUMIFS(BASE!$N:$N,BASE!$A:$A,PRODUTIVIDADE!FO$3,BASE!$G:$G,PRODUTIVIDADE!$B38)))</f>
        <v>0</v>
      </c>
      <c r="FQ38" s="18">
        <f>IF($B38="","",IF(COUNTIF(BASE!$A:$A,PRODUTIVIDADE!FO$3)=0,"",SUMIFS(BASE!$P:$P,BASE!$A:$A,PRODUTIVIDADE!FO$3,BASE!$G:$G,PRODUTIVIDADE!$B38)))</f>
        <v>0</v>
      </c>
      <c r="FR38" s="18">
        <f>IF($B38="","",IF(COUNTIF(BASE!$A:$A,PRODUTIVIDADE!FO$3)=0,"",SUMIFS(BASE!$O:$O,BASE!$A:$A,PRODUTIVIDADE!FO$3,BASE!$G:$G,PRODUTIVIDADE!$B38)))</f>
        <v>0</v>
      </c>
      <c r="FS38" s="32">
        <f t="shared" si="59"/>
        <v>0</v>
      </c>
      <c r="FT38" s="32">
        <f t="shared" si="60"/>
        <v>0</v>
      </c>
      <c r="FU38" s="33">
        <f>IF($B38="","",IF(COUNTIF(BASE!$A:$A,PRODUTIVIDADE!FU$3)=0,"",SUMIFS(BASE!$M:$M,BASE!$A:$A,PRODUTIVIDADE!FU$3,BASE!$G:$G,PRODUTIVIDADE!$B38)))</f>
        <v>0</v>
      </c>
      <c r="FV38" s="33">
        <f>IF($B38="","",IF(COUNTIF(BASE!$A:$A,PRODUTIVIDADE!FU$3)=0,"",SUMIFS(BASE!$N:$N,BASE!$A:$A,PRODUTIVIDADE!FU$3,BASE!$G:$G,PRODUTIVIDADE!$B38)))</f>
        <v>0</v>
      </c>
      <c r="FW38" s="28">
        <f>IF($B38="","",IF(COUNTIF(BASE!$A:$A,PRODUTIVIDADE!FU$3)=0,"",SUMIFS(BASE!$P:$P,BASE!$A:$A,PRODUTIVIDADE!FU$3,BASE!$G:$G,PRODUTIVIDADE!$B38)))</f>
        <v>0</v>
      </c>
      <c r="FX38" s="28">
        <f>IF($B38="","",IF(COUNTIF(BASE!$A:$A,PRODUTIVIDADE!FU$3)=0,"",SUMIFS(BASE!$O:$O,BASE!$A:$A,PRODUTIVIDADE!FU$3,BASE!$G:$G,PRODUTIVIDADE!$B38)))</f>
        <v>0</v>
      </c>
      <c r="FY38" s="32">
        <f t="shared" si="61"/>
        <v>0</v>
      </c>
      <c r="FZ38" s="32">
        <f t="shared" si="62"/>
        <v>0</v>
      </c>
      <c r="GA38" s="15">
        <f>IF($B38="","",IF(COUNTIF(BASE!$A:$A,PRODUTIVIDADE!GA$3)=0,"",SUMIFS(BASE!$M:$M,BASE!$A:$A,PRODUTIVIDADE!GA$3,BASE!$G:$G,PRODUTIVIDADE!$B38)))</f>
        <v>70</v>
      </c>
      <c r="GB38" s="15">
        <f>IF($B38="","",IF(COUNTIF(BASE!$A:$A,PRODUTIVIDADE!GA$3)=0,"",SUMIFS(BASE!$N:$N,BASE!$A:$A,PRODUTIVIDADE!GA$3,BASE!$G:$G,PRODUTIVIDADE!$B38)))</f>
        <v>0</v>
      </c>
      <c r="GC38" s="18">
        <f>IF($B38="","",IF(COUNTIF(BASE!$A:$A,PRODUTIVIDADE!GA$3)=0,"",SUMIFS(BASE!$P:$P,BASE!$A:$A,PRODUTIVIDADE!GA$3,BASE!$G:$G,PRODUTIVIDADE!$B38)))</f>
        <v>1.9444444444444442E-3</v>
      </c>
      <c r="GD38" s="18">
        <f>IF($B38="","",IF(COUNTIF(BASE!$A:$A,PRODUTIVIDADE!GA$3)=0,"",SUMIFS(BASE!$O:$O,BASE!$A:$A,PRODUTIVIDADE!GA$3,BASE!$G:$G,PRODUTIVIDADE!$B38)))</f>
        <v>0</v>
      </c>
      <c r="GE38" s="32">
        <f t="shared" si="63"/>
        <v>0.1361111111111111</v>
      </c>
      <c r="GF38" s="32">
        <f t="shared" si="64"/>
        <v>0</v>
      </c>
      <c r="GG38" s="33">
        <f>IF($B38="","",IF(COUNTIF(BASE!$A:$A,PRODUTIVIDADE!GG$3)=0,"",SUMIFS(BASE!$M:$M,BASE!$A:$A,PRODUTIVIDADE!GG$3,BASE!$G:$G,PRODUTIVIDADE!$B38)))</f>
        <v>79</v>
      </c>
      <c r="GH38" s="33">
        <f>IF($B38="","",IF(COUNTIF(BASE!$A:$A,PRODUTIVIDADE!GG$3)=0,"",SUMIFS(BASE!$N:$N,BASE!$A:$A,PRODUTIVIDADE!GG$3,BASE!$G:$G,PRODUTIVIDADE!$B38)))</f>
        <v>0</v>
      </c>
      <c r="GI38" s="28">
        <f>IF($B38="","",IF(COUNTIF(BASE!$A:$A,PRODUTIVIDADE!GG$3)=0,"",SUMIFS(BASE!$P:$P,BASE!$A:$A,PRODUTIVIDADE!GG$3,BASE!$G:$G,PRODUTIVIDADE!$B38)))</f>
        <v>1.8402777777777777E-3</v>
      </c>
      <c r="GJ38" s="28">
        <f>IF($B38="","",IF(COUNTIF(BASE!$A:$A,PRODUTIVIDADE!GG$3)=0,"",SUMIFS(BASE!$O:$O,BASE!$A:$A,PRODUTIVIDADE!GG$3,BASE!$G:$G,PRODUTIVIDADE!$B38)))</f>
        <v>0</v>
      </c>
      <c r="GK38" s="32">
        <f t="shared" si="65"/>
        <v>0.14538194444444444</v>
      </c>
      <c r="GL38" s="32">
        <f t="shared" si="66"/>
        <v>0</v>
      </c>
      <c r="GM38" s="15">
        <f>IF($B38="","",IF(COUNTIF(BASE!$A:$A,PRODUTIVIDADE!GM$3)=0,"",SUMIFS(BASE!$M:$M,BASE!$A:$A,PRODUTIVIDADE!GM$3,BASE!$G:$G,PRODUTIVIDADE!$B38)))</f>
        <v>19</v>
      </c>
      <c r="GN38" s="15">
        <f>IF($B38="","",IF(COUNTIF(BASE!$A:$A,PRODUTIVIDADE!GM$3)=0,"",SUMIFS(BASE!$N:$N,BASE!$A:$A,PRODUTIVIDADE!GM$3,BASE!$G:$G,PRODUTIVIDADE!$B38)))</f>
        <v>0</v>
      </c>
      <c r="GO38" s="18">
        <f>IF($B38="","",IF(COUNTIF(BASE!$A:$A,PRODUTIVIDADE!GM$3)=0,"",SUMIFS(BASE!$P:$P,BASE!$A:$A,PRODUTIVIDADE!GM$3,BASE!$G:$G,PRODUTIVIDADE!$B38)))</f>
        <v>1.9212962962962962E-3</v>
      </c>
      <c r="GP38" s="18">
        <f>IF($B38="","",IF(COUNTIF(BASE!$A:$A,PRODUTIVIDADE!GM$3)=0,"",SUMIFS(BASE!$O:$O,BASE!$A:$A,PRODUTIVIDADE!GM$3,BASE!$G:$G,PRODUTIVIDADE!$B38)))</f>
        <v>0</v>
      </c>
      <c r="GQ38" s="32">
        <f t="shared" si="67"/>
        <v>3.650462962962963E-2</v>
      </c>
      <c r="GR38" s="32">
        <f t="shared" si="68"/>
        <v>0</v>
      </c>
    </row>
    <row r="39" spans="2:200" s="8" customFormat="1" hidden="1" x14ac:dyDescent="0.25">
      <c r="B39" s="50">
        <v>91215</v>
      </c>
      <c r="C39" s="16" t="str">
        <f>IF($B39="","",VLOOKUP($B39,EQUIPE!$B:$E,2,0))</f>
        <v>DAIATRIZ DO NASCIMENTO</v>
      </c>
      <c r="D39" s="16" t="str">
        <f>IF($B39="","",VLOOKUP($B39,EQUIPE!$B:$F,5,0))</f>
        <v>SUPERVISÃO</v>
      </c>
      <c r="E39" s="18">
        <f>IF($B39="","",VLOOKUP($B39,EQUIPE!$B:$E,3,0))</f>
        <v>0.375</v>
      </c>
      <c r="F39" s="16" t="str">
        <f>IF($B39="","",VLOOKUP($B39,EQUIPE!$B:$E,4,0))</f>
        <v>FERNANDA ESTEVES</v>
      </c>
      <c r="H39" s="22">
        <f t="shared" si="0"/>
        <v>0</v>
      </c>
      <c r="I39" s="22">
        <f t="shared" si="0"/>
        <v>0</v>
      </c>
      <c r="J39" s="18">
        <f t="shared" si="3"/>
        <v>0</v>
      </c>
      <c r="K39" s="18">
        <f t="shared" si="4"/>
        <v>0</v>
      </c>
      <c r="L39" s="32">
        <f t="shared" si="5"/>
        <v>0</v>
      </c>
      <c r="M39" s="32">
        <f t="shared" si="6"/>
        <v>0</v>
      </c>
      <c r="O39" s="15">
        <f>IF($B39="","",IF(COUNTIF(BASE!$A:$A,PRODUTIVIDADE!O$3)=0,"",SUMIFS(BASE!$M:$M,BASE!$A:$A,PRODUTIVIDADE!O$3,BASE!$G:$G,PRODUTIVIDADE!$B39)))</f>
        <v>0</v>
      </c>
      <c r="P39" s="15">
        <f>IF($B39="","",IF(COUNTIF(BASE!$A:$A,PRODUTIVIDADE!O$3)=0,"",SUMIFS(BASE!$N:$N,BASE!$A:$A,PRODUTIVIDADE!O$3,BASE!$G:$G,PRODUTIVIDADE!$B39)))</f>
        <v>0</v>
      </c>
      <c r="Q39" s="18">
        <f>IF($B39="","",IF(COUNTIF(BASE!$A:$A,PRODUTIVIDADE!O$3)=0,"",SUMIFS(BASE!$P:$P,BASE!$A:$A,PRODUTIVIDADE!O$3,BASE!$G:$G,PRODUTIVIDADE!$B39)))</f>
        <v>0</v>
      </c>
      <c r="R39" s="18">
        <f>IF($B39="","",IF(COUNTIF(BASE!$A:$A,PRODUTIVIDADE!O$3)=0,"",SUMIFS(BASE!$O:$O,BASE!$A:$A,PRODUTIVIDADE!O$3,BASE!$G:$G,PRODUTIVIDADE!$B39)))</f>
        <v>0</v>
      </c>
      <c r="S39" s="32">
        <f t="shared" si="7"/>
        <v>0</v>
      </c>
      <c r="T39" s="32">
        <f t="shared" si="8"/>
        <v>0</v>
      </c>
      <c r="U39" s="33">
        <f>IF($B39="","",IF(COUNTIF(BASE!$A:$A,PRODUTIVIDADE!U$3)=0,"",SUMIFS(BASE!$M:$M,BASE!$A:$A,PRODUTIVIDADE!U$3,BASE!$G:$G,PRODUTIVIDADE!$B39)))</f>
        <v>0</v>
      </c>
      <c r="V39" s="33">
        <f>IF($B39="","",IF(COUNTIF(BASE!$A:$A,PRODUTIVIDADE!U$3)=0,"",SUMIFS(BASE!$N:$N,BASE!$A:$A,PRODUTIVIDADE!U$3,BASE!$G:$G,PRODUTIVIDADE!$B39)))</f>
        <v>0</v>
      </c>
      <c r="W39" s="28">
        <f>IF($B39="","",IF(COUNTIF(BASE!$A:$A,PRODUTIVIDADE!U$3)=0,"",SUMIFS(BASE!$P:$P,BASE!$A:$A,PRODUTIVIDADE!U$3,BASE!$G:$G,PRODUTIVIDADE!$B39)))</f>
        <v>0</v>
      </c>
      <c r="X39" s="28">
        <f>IF($B39="","",IF(COUNTIF(BASE!$A:$A,PRODUTIVIDADE!U$3)=0,"",SUMIFS(BASE!$O:$O,BASE!$A:$A,PRODUTIVIDADE!U$3,BASE!$G:$G,PRODUTIVIDADE!$B39)))</f>
        <v>0</v>
      </c>
      <c r="Y39" s="32">
        <f t="shared" si="9"/>
        <v>0</v>
      </c>
      <c r="Z39" s="32">
        <f t="shared" si="10"/>
        <v>0</v>
      </c>
      <c r="AA39" s="15">
        <f>IF($B39="","",IF(COUNTIF(BASE!$A:$A,PRODUTIVIDADE!AA$3)=0,"",SUMIFS(BASE!$M:$M,BASE!$A:$A,PRODUTIVIDADE!AA$3,BASE!$G:$G,PRODUTIVIDADE!$B39)))</f>
        <v>0</v>
      </c>
      <c r="AB39" s="15">
        <f>IF($B39="","",IF(COUNTIF(BASE!$A:$A,PRODUTIVIDADE!AA$3)=0,"",SUMIFS(BASE!$N:$N,BASE!$A:$A,PRODUTIVIDADE!AA$3,BASE!$G:$G,PRODUTIVIDADE!$B39)))</f>
        <v>0</v>
      </c>
      <c r="AC39" s="18">
        <f>IF($B39="","",IF(COUNTIF(BASE!$A:$A,PRODUTIVIDADE!AA$3)=0,"",SUMIFS(BASE!$P:$P,BASE!$A:$A,PRODUTIVIDADE!AA$3,BASE!$G:$G,PRODUTIVIDADE!$B39)))</f>
        <v>0</v>
      </c>
      <c r="AD39" s="18">
        <f>IF($B39="","",IF(COUNTIF(BASE!$A:$A,PRODUTIVIDADE!AA$3)=0,"",SUMIFS(BASE!$O:$O,BASE!$A:$A,PRODUTIVIDADE!AA$3,BASE!$G:$G,PRODUTIVIDADE!$B39)))</f>
        <v>0</v>
      </c>
      <c r="AE39" s="32">
        <f t="shared" si="11"/>
        <v>0</v>
      </c>
      <c r="AF39" s="32">
        <f t="shared" si="12"/>
        <v>0</v>
      </c>
      <c r="AG39" s="33">
        <f>IF($B39="","",IF(COUNTIF(BASE!$A:$A,PRODUTIVIDADE!AG$3)=0,"",SUMIFS(BASE!$M:$M,BASE!$A:$A,PRODUTIVIDADE!AG$3,BASE!$G:$G,PRODUTIVIDADE!$B39)))</f>
        <v>0</v>
      </c>
      <c r="AH39" s="33">
        <f>IF($B39="","",IF(COUNTIF(BASE!$A:$A,PRODUTIVIDADE!AG$3)=0,"",SUMIFS(BASE!$N:$N,BASE!$A:$A,PRODUTIVIDADE!AG$3,BASE!$G:$G,PRODUTIVIDADE!$B39)))</f>
        <v>0</v>
      </c>
      <c r="AI39" s="28">
        <f>IF($B39="","",IF(COUNTIF(BASE!$A:$A,PRODUTIVIDADE!AG$3)=0,"",SUMIFS(BASE!$P:$P,BASE!$A:$A,PRODUTIVIDADE!AG$3,BASE!$G:$G,PRODUTIVIDADE!$B39)))</f>
        <v>0</v>
      </c>
      <c r="AJ39" s="28">
        <f>IF($B39="","",IF(COUNTIF(BASE!$A:$A,PRODUTIVIDADE!AG$3)=0,"",SUMIFS(BASE!$O:$O,BASE!$A:$A,PRODUTIVIDADE!AG$3,BASE!$G:$G,PRODUTIVIDADE!$B39)))</f>
        <v>0</v>
      </c>
      <c r="AK39" s="32">
        <f t="shared" si="13"/>
        <v>0</v>
      </c>
      <c r="AL39" s="32">
        <f t="shared" si="14"/>
        <v>0</v>
      </c>
      <c r="AM39" s="15">
        <f>IF($B39="","",IF(COUNTIF(BASE!$A:$A,PRODUTIVIDADE!AM$3)=0,"",SUMIFS(BASE!$M:$M,BASE!$A:$A,PRODUTIVIDADE!AM$3,BASE!$G:$G,PRODUTIVIDADE!$B39)))</f>
        <v>0</v>
      </c>
      <c r="AN39" s="15">
        <f>IF($B39="","",IF(COUNTIF(BASE!$A:$A,PRODUTIVIDADE!AM$3)=0,"",SUMIFS(BASE!$N:$N,BASE!$A:$A,PRODUTIVIDADE!AM$3,BASE!$G:$G,PRODUTIVIDADE!$B39)))</f>
        <v>0</v>
      </c>
      <c r="AO39" s="18">
        <f>IF($B39="","",IF(COUNTIF(BASE!$A:$A,PRODUTIVIDADE!AM$3)=0,"",SUMIFS(BASE!$P:$P,BASE!$A:$A,PRODUTIVIDADE!AM$3,BASE!$G:$G,PRODUTIVIDADE!$B39)))</f>
        <v>0</v>
      </c>
      <c r="AP39" s="18">
        <f>IF($B39="","",IF(COUNTIF(BASE!$A:$A,PRODUTIVIDADE!AM$3)=0,"",SUMIFS(BASE!$O:$O,BASE!$A:$A,PRODUTIVIDADE!AM$3,BASE!$G:$G,PRODUTIVIDADE!$B39)))</f>
        <v>0</v>
      </c>
      <c r="AQ39" s="32">
        <f t="shared" si="15"/>
        <v>0</v>
      </c>
      <c r="AR39" s="32">
        <f t="shared" si="16"/>
        <v>0</v>
      </c>
      <c r="AS39" s="33">
        <f>IF($B39="","",IF(COUNTIF(BASE!$A:$A,PRODUTIVIDADE!AS$3)=0,"",SUMIFS(BASE!$M:$M,BASE!$A:$A,PRODUTIVIDADE!AS$3,BASE!$G:$G,PRODUTIVIDADE!$B39)))</f>
        <v>0</v>
      </c>
      <c r="AT39" s="33">
        <f>IF($B39="","",IF(COUNTIF(BASE!$A:$A,PRODUTIVIDADE!AS$3)=0,"",SUMIFS(BASE!$N:$N,BASE!$A:$A,PRODUTIVIDADE!AS$3,BASE!$G:$G,PRODUTIVIDADE!$B39)))</f>
        <v>0</v>
      </c>
      <c r="AU39" s="28">
        <f>IF($B39="","",IF(COUNTIF(BASE!$A:$A,PRODUTIVIDADE!AS$3)=0,"",SUMIFS(BASE!$P:$P,BASE!$A:$A,PRODUTIVIDADE!AS$3,BASE!$G:$G,PRODUTIVIDADE!$B39)))</f>
        <v>0</v>
      </c>
      <c r="AV39" s="28">
        <f>IF($B39="","",IF(COUNTIF(BASE!$A:$A,PRODUTIVIDADE!AS$3)=0,"",SUMIFS(BASE!$O:$O,BASE!$A:$A,PRODUTIVIDADE!AS$3,BASE!$G:$G,PRODUTIVIDADE!$B39)))</f>
        <v>0</v>
      </c>
      <c r="AW39" s="32">
        <f t="shared" si="17"/>
        <v>0</v>
      </c>
      <c r="AX39" s="32">
        <f t="shared" si="18"/>
        <v>0</v>
      </c>
      <c r="AY39" s="15">
        <f>IF($B39="","",IF(COUNTIF(BASE!$A:$A,PRODUTIVIDADE!AY$3)=0,"",SUMIFS(BASE!$M:$M,BASE!$A:$A,PRODUTIVIDADE!AY$3,BASE!$G:$G,PRODUTIVIDADE!$B39)))</f>
        <v>0</v>
      </c>
      <c r="AZ39" s="15">
        <f>IF($B39="","",IF(COUNTIF(BASE!$A:$A,PRODUTIVIDADE!AY$3)=0,"",SUMIFS(BASE!$N:$N,BASE!$A:$A,PRODUTIVIDADE!AY$3,BASE!$G:$G,PRODUTIVIDADE!$B39)))</f>
        <v>0</v>
      </c>
      <c r="BA39" s="18">
        <f>IF($B39="","",IF(COUNTIF(BASE!$A:$A,PRODUTIVIDADE!AY$3)=0,"",SUMIFS(BASE!$P:$P,BASE!$A:$A,PRODUTIVIDADE!AY$3,BASE!$G:$G,PRODUTIVIDADE!$B39)))</f>
        <v>0</v>
      </c>
      <c r="BB39" s="18">
        <f>IF($B39="","",IF(COUNTIF(BASE!$A:$A,PRODUTIVIDADE!AY$3)=0,"",SUMIFS(BASE!$O:$O,BASE!$A:$A,PRODUTIVIDADE!AY$3,BASE!$G:$G,PRODUTIVIDADE!$B39)))</f>
        <v>0</v>
      </c>
      <c r="BC39" s="32">
        <f t="shared" si="19"/>
        <v>0</v>
      </c>
      <c r="BD39" s="32">
        <f t="shared" si="20"/>
        <v>0</v>
      </c>
      <c r="BE39" s="33">
        <f>IF($B39="","",IF(COUNTIF(BASE!$A:$A,PRODUTIVIDADE!BE$3)=0,"",SUMIFS(BASE!$M:$M,BASE!$A:$A,PRODUTIVIDADE!BE$3,BASE!$G:$G,PRODUTIVIDADE!$B39)))</f>
        <v>0</v>
      </c>
      <c r="BF39" s="33">
        <f>IF($B39="","",IF(COUNTIF(BASE!$A:$A,PRODUTIVIDADE!BE$3)=0,"",SUMIFS(BASE!$N:$N,BASE!$A:$A,PRODUTIVIDADE!BE$3,BASE!$G:$G,PRODUTIVIDADE!$B39)))</f>
        <v>0</v>
      </c>
      <c r="BG39" s="28">
        <f>IF($B39="","",IF(COUNTIF(BASE!$A:$A,PRODUTIVIDADE!BE$3)=0,"",SUMIFS(BASE!$P:$P,BASE!$A:$A,PRODUTIVIDADE!BE$3,BASE!$G:$G,PRODUTIVIDADE!$B39)))</f>
        <v>0</v>
      </c>
      <c r="BH39" s="28">
        <f>IF($B39="","",IF(COUNTIF(BASE!$A:$A,PRODUTIVIDADE!BE$3)=0,"",SUMIFS(BASE!$O:$O,BASE!$A:$A,PRODUTIVIDADE!BE$3,BASE!$G:$G,PRODUTIVIDADE!$B39)))</f>
        <v>0</v>
      </c>
      <c r="BI39" s="32">
        <f t="shared" si="21"/>
        <v>0</v>
      </c>
      <c r="BJ39" s="32">
        <f t="shared" si="22"/>
        <v>0</v>
      </c>
      <c r="BK39" s="15">
        <f>IF($B39="","",IF(COUNTIF(BASE!$A:$A,PRODUTIVIDADE!BK$3)=0,"",SUMIFS(BASE!$M:$M,BASE!$A:$A,PRODUTIVIDADE!BK$3,BASE!$G:$G,PRODUTIVIDADE!$B39)))</f>
        <v>0</v>
      </c>
      <c r="BL39" s="15">
        <f>IF($B39="","",IF(COUNTIF(BASE!$A:$A,PRODUTIVIDADE!BK$3)=0,"",SUMIFS(BASE!$N:$N,BASE!$A:$A,PRODUTIVIDADE!BK$3,BASE!$G:$G,PRODUTIVIDADE!$B39)))</f>
        <v>0</v>
      </c>
      <c r="BM39" s="18">
        <f>IF($B39="","",IF(COUNTIF(BASE!$A:$A,PRODUTIVIDADE!BK$3)=0,"",SUMIFS(BASE!$P:$P,BASE!$A:$A,PRODUTIVIDADE!BK$3,BASE!$G:$G,PRODUTIVIDADE!$B39)))</f>
        <v>0</v>
      </c>
      <c r="BN39" s="18">
        <f>IF($B39="","",IF(COUNTIF(BASE!$A:$A,PRODUTIVIDADE!BK$3)=0,"",SUMIFS(BASE!$O:$O,BASE!$A:$A,PRODUTIVIDADE!BK$3,BASE!$G:$G,PRODUTIVIDADE!$B39)))</f>
        <v>0</v>
      </c>
      <c r="BO39" s="32">
        <f t="shared" si="23"/>
        <v>0</v>
      </c>
      <c r="BP39" s="32">
        <f t="shared" si="24"/>
        <v>0</v>
      </c>
      <c r="BQ39" s="33">
        <f>IF($B39="","",IF(COUNTIF(BASE!$A:$A,PRODUTIVIDADE!BQ$3)=0,"",SUMIFS(BASE!$M:$M,BASE!$A:$A,PRODUTIVIDADE!BQ$3,BASE!$G:$G,PRODUTIVIDADE!$B39)))</f>
        <v>0</v>
      </c>
      <c r="BR39" s="33">
        <f>IF($B39="","",IF(COUNTIF(BASE!$A:$A,PRODUTIVIDADE!BQ$3)=0,"",SUMIFS(BASE!$N:$N,BASE!$A:$A,PRODUTIVIDADE!BQ$3,BASE!$G:$G,PRODUTIVIDADE!$B39)))</f>
        <v>0</v>
      </c>
      <c r="BS39" s="28">
        <f>IF($B39="","",IF(COUNTIF(BASE!$A:$A,PRODUTIVIDADE!BQ$3)=0,"",SUMIFS(BASE!$P:$P,BASE!$A:$A,PRODUTIVIDADE!BQ$3,BASE!$G:$G,PRODUTIVIDADE!$B39)))</f>
        <v>0</v>
      </c>
      <c r="BT39" s="28">
        <f>IF($B39="","",IF(COUNTIF(BASE!$A:$A,PRODUTIVIDADE!BQ$3)=0,"",SUMIFS(BASE!$O:$O,BASE!$A:$A,PRODUTIVIDADE!BQ$3,BASE!$G:$G,PRODUTIVIDADE!$B39)))</f>
        <v>0</v>
      </c>
      <c r="BU39" s="32">
        <f t="shared" si="25"/>
        <v>0</v>
      </c>
      <c r="BV39" s="32">
        <f t="shared" si="26"/>
        <v>0</v>
      </c>
      <c r="BW39" s="15">
        <f>IF($B39="","",IF(COUNTIF(BASE!$A:$A,PRODUTIVIDADE!BW$3)=0,"",SUMIFS(BASE!$M:$M,BASE!$A:$A,PRODUTIVIDADE!BW$3,BASE!$G:$G,PRODUTIVIDADE!$B39)))</f>
        <v>0</v>
      </c>
      <c r="BX39" s="15">
        <f>IF($B39="","",IF(COUNTIF(BASE!$A:$A,PRODUTIVIDADE!BW$3)=0,"",SUMIFS(BASE!$N:$N,BASE!$A:$A,PRODUTIVIDADE!BW$3,BASE!$G:$G,PRODUTIVIDADE!$B39)))</f>
        <v>0</v>
      </c>
      <c r="BY39" s="18">
        <f>IF($B39="","",IF(COUNTIF(BASE!$A:$A,PRODUTIVIDADE!BW$3)=0,"",SUMIFS(BASE!$P:$P,BASE!$A:$A,PRODUTIVIDADE!BW$3,BASE!$G:$G,PRODUTIVIDADE!$B39)))</f>
        <v>0</v>
      </c>
      <c r="BZ39" s="18">
        <f>IF($B39="","",IF(COUNTIF(BASE!$A:$A,PRODUTIVIDADE!BW$3)=0,"",SUMIFS(BASE!$O:$O,BASE!$A:$A,PRODUTIVIDADE!BW$3,BASE!$G:$G,PRODUTIVIDADE!$B39)))</f>
        <v>0</v>
      </c>
      <c r="CA39" s="32">
        <f t="shared" si="27"/>
        <v>0</v>
      </c>
      <c r="CB39" s="32">
        <f t="shared" si="28"/>
        <v>0</v>
      </c>
      <c r="CC39" s="33">
        <f>IF($B39="","",IF(COUNTIF(BASE!$A:$A,PRODUTIVIDADE!CC$3)=0,"",SUMIFS(BASE!$M:$M,BASE!$A:$A,PRODUTIVIDADE!CC$3,BASE!$G:$G,PRODUTIVIDADE!$B39)))</f>
        <v>0</v>
      </c>
      <c r="CD39" s="33">
        <f>IF($B39="","",IF(COUNTIF(BASE!$A:$A,PRODUTIVIDADE!CC$3)=0,"",SUMIFS(BASE!$N:$N,BASE!$A:$A,PRODUTIVIDADE!CC$3,BASE!$G:$G,PRODUTIVIDADE!$B39)))</f>
        <v>0</v>
      </c>
      <c r="CE39" s="28">
        <f>IF($B39="","",IF(COUNTIF(BASE!$A:$A,PRODUTIVIDADE!CC$3)=0,"",SUMIFS(BASE!$P:$P,BASE!$A:$A,PRODUTIVIDADE!CC$3,BASE!$G:$G,PRODUTIVIDADE!$B39)))</f>
        <v>0</v>
      </c>
      <c r="CF39" s="28">
        <f>IF($B39="","",IF(COUNTIF(BASE!$A:$A,PRODUTIVIDADE!CC$3)=0,"",SUMIFS(BASE!$O:$O,BASE!$A:$A,PRODUTIVIDADE!CC$3,BASE!$G:$G,PRODUTIVIDADE!$B39)))</f>
        <v>0</v>
      </c>
      <c r="CG39" s="32">
        <f t="shared" si="29"/>
        <v>0</v>
      </c>
      <c r="CH39" s="32">
        <f t="shared" si="30"/>
        <v>0</v>
      </c>
      <c r="CI39" s="15">
        <f>IF($B39="","",IF(COUNTIF(BASE!$A:$A,PRODUTIVIDADE!CI$3)=0,"",SUMIFS(BASE!$M:$M,BASE!$A:$A,PRODUTIVIDADE!CI$3,BASE!$G:$G,PRODUTIVIDADE!$B39)))</f>
        <v>0</v>
      </c>
      <c r="CJ39" s="15">
        <f>IF($B39="","",IF(COUNTIF(BASE!$A:$A,PRODUTIVIDADE!CI$3)=0,"",SUMIFS(BASE!$N:$N,BASE!$A:$A,PRODUTIVIDADE!CI$3,BASE!$G:$G,PRODUTIVIDADE!$B39)))</f>
        <v>0</v>
      </c>
      <c r="CK39" s="18">
        <f>IF($B39="","",IF(COUNTIF(BASE!$A:$A,PRODUTIVIDADE!CI$3)=0,"",SUMIFS(BASE!$P:$P,BASE!$A:$A,PRODUTIVIDADE!CI$3,BASE!$G:$G,PRODUTIVIDADE!$B39)))</f>
        <v>0</v>
      </c>
      <c r="CL39" s="18">
        <f>IF($B39="","",IF(COUNTIF(BASE!$A:$A,PRODUTIVIDADE!CI$3)=0,"",SUMIFS(BASE!$O:$O,BASE!$A:$A,PRODUTIVIDADE!CI$3,BASE!$G:$G,PRODUTIVIDADE!$B39)))</f>
        <v>0</v>
      </c>
      <c r="CM39" s="32">
        <f t="shared" si="31"/>
        <v>0</v>
      </c>
      <c r="CN39" s="32">
        <f t="shared" si="32"/>
        <v>0</v>
      </c>
      <c r="CO39" s="33">
        <f>IF($B39="","",IF(COUNTIF(BASE!$A:$A,PRODUTIVIDADE!CO$3)=0,"",SUMIFS(BASE!$M:$M,BASE!$A:$A,PRODUTIVIDADE!CO$3,BASE!$G:$G,PRODUTIVIDADE!$B39)))</f>
        <v>0</v>
      </c>
      <c r="CP39" s="33">
        <f>IF($B39="","",IF(COUNTIF(BASE!$A:$A,PRODUTIVIDADE!CO$3)=0,"",SUMIFS(BASE!$N:$N,BASE!$A:$A,PRODUTIVIDADE!CO$3,BASE!$G:$G,PRODUTIVIDADE!$B39)))</f>
        <v>0</v>
      </c>
      <c r="CQ39" s="28">
        <f>IF($B39="","",IF(COUNTIF(BASE!$A:$A,PRODUTIVIDADE!CO$3)=0,"",SUMIFS(BASE!$P:$P,BASE!$A:$A,PRODUTIVIDADE!CO$3,BASE!$G:$G,PRODUTIVIDADE!$B39)))</f>
        <v>0</v>
      </c>
      <c r="CR39" s="28">
        <f>IF($B39="","",IF(COUNTIF(BASE!$A:$A,PRODUTIVIDADE!CO$3)=0,"",SUMIFS(BASE!$O:$O,BASE!$A:$A,PRODUTIVIDADE!CO$3,BASE!$G:$G,PRODUTIVIDADE!$B39)))</f>
        <v>0</v>
      </c>
      <c r="CS39" s="32">
        <f t="shared" si="33"/>
        <v>0</v>
      </c>
      <c r="CT39" s="32">
        <f t="shared" si="34"/>
        <v>0</v>
      </c>
      <c r="CU39" s="15">
        <f>IF($B39="","",IF(COUNTIF(BASE!$A:$A,PRODUTIVIDADE!CU$3)=0,"",SUMIFS(BASE!$M:$M,BASE!$A:$A,PRODUTIVIDADE!CU$3,BASE!$G:$G,PRODUTIVIDADE!$B39)))</f>
        <v>0</v>
      </c>
      <c r="CV39" s="15">
        <f>IF($B39="","",IF(COUNTIF(BASE!$A:$A,PRODUTIVIDADE!CU$3)=0,"",SUMIFS(BASE!$N:$N,BASE!$A:$A,PRODUTIVIDADE!CU$3,BASE!$G:$G,PRODUTIVIDADE!$B39)))</f>
        <v>0</v>
      </c>
      <c r="CW39" s="18">
        <f>IF($B39="","",IF(COUNTIF(BASE!$A:$A,PRODUTIVIDADE!CU$3)=0,"",SUMIFS(BASE!$P:$P,BASE!$A:$A,PRODUTIVIDADE!CU$3,BASE!$G:$G,PRODUTIVIDADE!$B39)))</f>
        <v>0</v>
      </c>
      <c r="CX39" s="18">
        <f>IF($B39="","",IF(COUNTIF(BASE!$A:$A,PRODUTIVIDADE!CU$3)=0,"",SUMIFS(BASE!$O:$O,BASE!$A:$A,PRODUTIVIDADE!CU$3,BASE!$G:$G,PRODUTIVIDADE!$B39)))</f>
        <v>0</v>
      </c>
      <c r="CY39" s="32">
        <f t="shared" si="35"/>
        <v>0</v>
      </c>
      <c r="CZ39" s="32">
        <f t="shared" si="36"/>
        <v>0</v>
      </c>
      <c r="DA39" s="33">
        <f>IF($B39="","",IF(COUNTIF(BASE!$A:$A,PRODUTIVIDADE!DA$3)=0,"",SUMIFS(BASE!$M:$M,BASE!$A:$A,PRODUTIVIDADE!DA$3,BASE!$G:$G,PRODUTIVIDADE!$B39)))</f>
        <v>0</v>
      </c>
      <c r="DB39" s="33">
        <f>IF($B39="","",IF(COUNTIF(BASE!$A:$A,PRODUTIVIDADE!DA$3)=0,"",SUMIFS(BASE!$N:$N,BASE!$A:$A,PRODUTIVIDADE!DA$3,BASE!$G:$G,PRODUTIVIDADE!$B39)))</f>
        <v>0</v>
      </c>
      <c r="DC39" s="28">
        <f>IF($B39="","",IF(COUNTIF(BASE!$A:$A,PRODUTIVIDADE!DA$3)=0,"",SUMIFS(BASE!$P:$P,BASE!$A:$A,PRODUTIVIDADE!DA$3,BASE!$G:$G,PRODUTIVIDADE!$B39)))</f>
        <v>0</v>
      </c>
      <c r="DD39" s="28">
        <f>IF($B39="","",IF(COUNTIF(BASE!$A:$A,PRODUTIVIDADE!DA$3)=0,"",SUMIFS(BASE!$O:$O,BASE!$A:$A,PRODUTIVIDADE!DA$3,BASE!$G:$G,PRODUTIVIDADE!$B39)))</f>
        <v>0</v>
      </c>
      <c r="DE39" s="32">
        <f t="shared" si="37"/>
        <v>0</v>
      </c>
      <c r="DF39" s="32">
        <f t="shared" si="38"/>
        <v>0</v>
      </c>
      <c r="DG39" s="15">
        <f>IF($B39="","",IF(COUNTIF(BASE!$A:$A,PRODUTIVIDADE!DG$3)=0,"",SUMIFS(BASE!$M:$M,BASE!$A:$A,PRODUTIVIDADE!DG$3,BASE!$G:$G,PRODUTIVIDADE!$B39)))</f>
        <v>0</v>
      </c>
      <c r="DH39" s="15">
        <f>IF($B39="","",IF(COUNTIF(BASE!$A:$A,PRODUTIVIDADE!DG$3)=0,"",SUMIFS(BASE!$N:$N,BASE!$A:$A,PRODUTIVIDADE!DG$3,BASE!$G:$G,PRODUTIVIDADE!$B39)))</f>
        <v>0</v>
      </c>
      <c r="DI39" s="18">
        <f>IF($B39="","",IF(COUNTIF(BASE!$A:$A,PRODUTIVIDADE!DG$3)=0,"",SUMIFS(BASE!$P:$P,BASE!$A:$A,PRODUTIVIDADE!DG$3,BASE!$G:$G,PRODUTIVIDADE!$B39)))</f>
        <v>0</v>
      </c>
      <c r="DJ39" s="18">
        <f>IF($B39="","",IF(COUNTIF(BASE!$A:$A,PRODUTIVIDADE!DG$3)=0,"",SUMIFS(BASE!$O:$O,BASE!$A:$A,PRODUTIVIDADE!DG$3,BASE!$G:$G,PRODUTIVIDADE!$B39)))</f>
        <v>0</v>
      </c>
      <c r="DK39" s="32">
        <f t="shared" si="39"/>
        <v>0</v>
      </c>
      <c r="DL39" s="32">
        <f t="shared" si="40"/>
        <v>0</v>
      </c>
      <c r="DM39" s="33">
        <f>IF($B39="","",IF(COUNTIF(BASE!$A:$A,PRODUTIVIDADE!DM$3)=0,"",SUMIFS(BASE!$M:$M,BASE!$A:$A,PRODUTIVIDADE!DM$3,BASE!$G:$G,PRODUTIVIDADE!$B39)))</f>
        <v>0</v>
      </c>
      <c r="DN39" s="33">
        <f>IF($B39="","",IF(COUNTIF(BASE!$A:$A,PRODUTIVIDADE!DM$3)=0,"",SUMIFS(BASE!$N:$N,BASE!$A:$A,PRODUTIVIDADE!DM$3,BASE!$G:$G,PRODUTIVIDADE!$B39)))</f>
        <v>0</v>
      </c>
      <c r="DO39" s="28">
        <f>IF($B39="","",IF(COUNTIF(BASE!$A:$A,PRODUTIVIDADE!DM$3)=0,"",SUMIFS(BASE!$P:$P,BASE!$A:$A,PRODUTIVIDADE!DM$3,BASE!$G:$G,PRODUTIVIDADE!$B39)))</f>
        <v>0</v>
      </c>
      <c r="DP39" s="28">
        <f>IF($B39="","",IF(COUNTIF(BASE!$A:$A,PRODUTIVIDADE!DM$3)=0,"",SUMIFS(BASE!$O:$O,BASE!$A:$A,PRODUTIVIDADE!DM$3,BASE!$G:$G,PRODUTIVIDADE!$B39)))</f>
        <v>0</v>
      </c>
      <c r="DQ39" s="32">
        <f t="shared" si="41"/>
        <v>0</v>
      </c>
      <c r="DR39" s="32">
        <f t="shared" si="42"/>
        <v>0</v>
      </c>
      <c r="DS39" s="15">
        <f>IF($B39="","",IF(COUNTIF(BASE!$A:$A,PRODUTIVIDADE!DS$3)=0,"",SUMIFS(BASE!$M:$M,BASE!$A:$A,PRODUTIVIDADE!DS$3,BASE!$G:$G,PRODUTIVIDADE!$B39)))</f>
        <v>0</v>
      </c>
      <c r="DT39" s="15">
        <f>IF($B39="","",IF(COUNTIF(BASE!$A:$A,PRODUTIVIDADE!DS$3)=0,"",SUMIFS(BASE!$N:$N,BASE!$A:$A,PRODUTIVIDADE!DS$3,BASE!$G:$G,PRODUTIVIDADE!$B39)))</f>
        <v>0</v>
      </c>
      <c r="DU39" s="18">
        <f>IF($B39="","",IF(COUNTIF(BASE!$A:$A,PRODUTIVIDADE!DS$3)=0,"",SUMIFS(BASE!$P:$P,BASE!$A:$A,PRODUTIVIDADE!DS$3,BASE!$G:$G,PRODUTIVIDADE!$B39)))</f>
        <v>0</v>
      </c>
      <c r="DV39" s="18">
        <f>IF($B39="","",IF(COUNTIF(BASE!$A:$A,PRODUTIVIDADE!DS$3)=0,"",SUMIFS(BASE!$O:$O,BASE!$A:$A,PRODUTIVIDADE!DS$3,BASE!$G:$G,PRODUTIVIDADE!$B39)))</f>
        <v>0</v>
      </c>
      <c r="DW39" s="32">
        <f t="shared" si="43"/>
        <v>0</v>
      </c>
      <c r="DX39" s="32">
        <f t="shared" si="44"/>
        <v>0</v>
      </c>
      <c r="DY39" s="33">
        <f>IF($B39="","",IF(COUNTIF(BASE!$A:$A,PRODUTIVIDADE!DY$3)=0,"",SUMIFS(BASE!$M:$M,BASE!$A:$A,PRODUTIVIDADE!DY$3,BASE!$G:$G,PRODUTIVIDADE!$B39)))</f>
        <v>0</v>
      </c>
      <c r="DZ39" s="33">
        <f>IF($B39="","",IF(COUNTIF(BASE!$A:$A,PRODUTIVIDADE!DY$3)=0,"",SUMIFS(BASE!$N:$N,BASE!$A:$A,PRODUTIVIDADE!DY$3,BASE!$G:$G,PRODUTIVIDADE!$B39)))</f>
        <v>0</v>
      </c>
      <c r="EA39" s="28">
        <f>IF($B39="","",IF(COUNTIF(BASE!$A:$A,PRODUTIVIDADE!DY$3)=0,"",SUMIFS(BASE!$P:$P,BASE!$A:$A,PRODUTIVIDADE!DY$3,BASE!$G:$G,PRODUTIVIDADE!$B39)))</f>
        <v>0</v>
      </c>
      <c r="EB39" s="28">
        <f>IF($B39="","",IF(COUNTIF(BASE!$A:$A,PRODUTIVIDADE!DY$3)=0,"",SUMIFS(BASE!$O:$O,BASE!$A:$A,PRODUTIVIDADE!DY$3,BASE!$G:$G,PRODUTIVIDADE!$B39)))</f>
        <v>0</v>
      </c>
      <c r="EC39" s="32">
        <f t="shared" si="45"/>
        <v>0</v>
      </c>
      <c r="ED39" s="32">
        <f t="shared" si="46"/>
        <v>0</v>
      </c>
      <c r="EE39" s="15">
        <f>IF($B39="","",IF(COUNTIF(BASE!$A:$A,PRODUTIVIDADE!EE$3)=0,"",SUMIFS(BASE!$M:$M,BASE!$A:$A,PRODUTIVIDADE!EE$3,BASE!$G:$G,PRODUTIVIDADE!$B39)))</f>
        <v>0</v>
      </c>
      <c r="EF39" s="15">
        <f>IF($B39="","",IF(COUNTIF(BASE!$A:$A,PRODUTIVIDADE!EE$3)=0,"",SUMIFS(BASE!$N:$N,BASE!$A:$A,PRODUTIVIDADE!EE$3,BASE!$G:$G,PRODUTIVIDADE!$B39)))</f>
        <v>0</v>
      </c>
      <c r="EG39" s="18">
        <f>IF($B39="","",IF(COUNTIF(BASE!$A:$A,PRODUTIVIDADE!EE$3)=0,"",SUMIFS(BASE!$P:$P,BASE!$A:$A,PRODUTIVIDADE!EE$3,BASE!$G:$G,PRODUTIVIDADE!$B39)))</f>
        <v>0</v>
      </c>
      <c r="EH39" s="18">
        <f>IF($B39="","",IF(COUNTIF(BASE!$A:$A,PRODUTIVIDADE!EE$3)=0,"",SUMIFS(BASE!$O:$O,BASE!$A:$A,PRODUTIVIDADE!EE$3,BASE!$G:$G,PRODUTIVIDADE!$B39)))</f>
        <v>0</v>
      </c>
      <c r="EI39" s="32">
        <f t="shared" si="47"/>
        <v>0</v>
      </c>
      <c r="EJ39" s="32">
        <f t="shared" si="48"/>
        <v>0</v>
      </c>
      <c r="EK39" s="33">
        <f>IF($B39="","",IF(COUNTIF(BASE!$A:$A,PRODUTIVIDADE!EK$3)=0,"",SUMIFS(BASE!$M:$M,BASE!$A:$A,PRODUTIVIDADE!EK$3,BASE!$G:$G,PRODUTIVIDADE!$B39)))</f>
        <v>0</v>
      </c>
      <c r="EL39" s="33">
        <f>IF($B39="","",IF(COUNTIF(BASE!$A:$A,PRODUTIVIDADE!EK$3)=0,"",SUMIFS(BASE!$N:$N,BASE!$A:$A,PRODUTIVIDADE!EK$3,BASE!$G:$G,PRODUTIVIDADE!$B39)))</f>
        <v>0</v>
      </c>
      <c r="EM39" s="28">
        <f>IF($B39="","",IF(COUNTIF(BASE!$A:$A,PRODUTIVIDADE!EK$3)=0,"",SUMIFS(BASE!$P:$P,BASE!$A:$A,PRODUTIVIDADE!EK$3,BASE!$G:$G,PRODUTIVIDADE!$B39)))</f>
        <v>0</v>
      </c>
      <c r="EN39" s="28">
        <f>IF($B39="","",IF(COUNTIF(BASE!$A:$A,PRODUTIVIDADE!EK$3)=0,"",SUMIFS(BASE!$O:$O,BASE!$A:$A,PRODUTIVIDADE!EK$3,BASE!$G:$G,PRODUTIVIDADE!$B39)))</f>
        <v>0</v>
      </c>
      <c r="EO39" s="32">
        <f t="shared" si="49"/>
        <v>0</v>
      </c>
      <c r="EP39" s="32">
        <f t="shared" si="50"/>
        <v>0</v>
      </c>
      <c r="EQ39" s="15">
        <f>IF($B39="","",IF(COUNTIF(BASE!$A:$A,PRODUTIVIDADE!EQ$3)=0,"",SUMIFS(BASE!$M:$M,BASE!$A:$A,PRODUTIVIDADE!EQ$3,BASE!$G:$G,PRODUTIVIDADE!$B39)))</f>
        <v>0</v>
      </c>
      <c r="ER39" s="15">
        <f>IF($B39="","",IF(COUNTIF(BASE!$A:$A,PRODUTIVIDADE!EQ$3)=0,"",SUMIFS(BASE!$N:$N,BASE!$A:$A,PRODUTIVIDADE!EQ$3,BASE!$G:$G,PRODUTIVIDADE!$B39)))</f>
        <v>0</v>
      </c>
      <c r="ES39" s="18">
        <f>IF($B39="","",IF(COUNTIF(BASE!$A:$A,PRODUTIVIDADE!EQ$3)=0,"",SUMIFS(BASE!$P:$P,BASE!$A:$A,PRODUTIVIDADE!EQ$3,BASE!$G:$G,PRODUTIVIDADE!$B39)))</f>
        <v>0</v>
      </c>
      <c r="ET39" s="18">
        <f>IF($B39="","",IF(COUNTIF(BASE!$A:$A,PRODUTIVIDADE!EQ$3)=0,"",SUMIFS(BASE!$O:$O,BASE!$A:$A,PRODUTIVIDADE!EQ$3,BASE!$G:$G,PRODUTIVIDADE!$B39)))</f>
        <v>0</v>
      </c>
      <c r="EU39" s="32">
        <f t="shared" si="51"/>
        <v>0</v>
      </c>
      <c r="EV39" s="32">
        <f t="shared" si="52"/>
        <v>0</v>
      </c>
      <c r="EW39" s="33">
        <f>IF($B39="","",IF(COUNTIF(BASE!$A:$A,PRODUTIVIDADE!EW$3)=0,"",SUMIFS(BASE!$M:$M,BASE!$A:$A,PRODUTIVIDADE!EW$3,BASE!$G:$G,PRODUTIVIDADE!$B39)))</f>
        <v>0</v>
      </c>
      <c r="EX39" s="33">
        <f>IF($B39="","",IF(COUNTIF(BASE!$A:$A,PRODUTIVIDADE!EW$3)=0,"",SUMIFS(BASE!$N:$N,BASE!$A:$A,PRODUTIVIDADE!EW$3,BASE!$G:$G,PRODUTIVIDADE!$B39)))</f>
        <v>0</v>
      </c>
      <c r="EY39" s="28">
        <f>IF($B39="","",IF(COUNTIF(BASE!$A:$A,PRODUTIVIDADE!EW$3)=0,"",SUMIFS(BASE!$P:$P,BASE!$A:$A,PRODUTIVIDADE!EW$3,BASE!$G:$G,PRODUTIVIDADE!$B39)))</f>
        <v>0</v>
      </c>
      <c r="EZ39" s="28">
        <f>IF($B39="","",IF(COUNTIF(BASE!$A:$A,PRODUTIVIDADE!EW$3)=0,"",SUMIFS(BASE!$O:$O,BASE!$A:$A,PRODUTIVIDADE!EW$3,BASE!$G:$G,PRODUTIVIDADE!$B39)))</f>
        <v>0</v>
      </c>
      <c r="FA39" s="32">
        <f t="shared" si="53"/>
        <v>0</v>
      </c>
      <c r="FB39" s="32">
        <f t="shared" si="54"/>
        <v>0</v>
      </c>
      <c r="FC39" s="15">
        <f>IF($B39="","",IF(COUNTIF(BASE!$A:$A,PRODUTIVIDADE!FC$3)=0,"",SUMIFS(BASE!$M:$M,BASE!$A:$A,PRODUTIVIDADE!FC$3,BASE!$G:$G,PRODUTIVIDADE!$B39)))</f>
        <v>0</v>
      </c>
      <c r="FD39" s="15">
        <f>IF($B39="","",IF(COUNTIF(BASE!$A:$A,PRODUTIVIDADE!FC$3)=0,"",SUMIFS(BASE!$N:$N,BASE!$A:$A,PRODUTIVIDADE!FC$3,BASE!$G:$G,PRODUTIVIDADE!$B39)))</f>
        <v>0</v>
      </c>
      <c r="FE39" s="18">
        <f>IF($B39="","",IF(COUNTIF(BASE!$A:$A,PRODUTIVIDADE!FC$3)=0,"",SUMIFS(BASE!$P:$P,BASE!$A:$A,PRODUTIVIDADE!FC$3,BASE!$G:$G,PRODUTIVIDADE!$B39)))</f>
        <v>0</v>
      </c>
      <c r="FF39" s="18">
        <f>IF($B39="","",IF(COUNTIF(BASE!$A:$A,PRODUTIVIDADE!FC$3)=0,"",SUMIFS(BASE!$O:$O,BASE!$A:$A,PRODUTIVIDADE!FC$3,BASE!$G:$G,PRODUTIVIDADE!$B39)))</f>
        <v>0</v>
      </c>
      <c r="FG39" s="32">
        <f t="shared" si="55"/>
        <v>0</v>
      </c>
      <c r="FH39" s="32">
        <f t="shared" si="56"/>
        <v>0</v>
      </c>
      <c r="FI39" s="33">
        <f>IF($B39="","",IF(COUNTIF(BASE!$A:$A,PRODUTIVIDADE!FI$3)=0,"",SUMIFS(BASE!$M:$M,BASE!$A:$A,PRODUTIVIDADE!FI$3,BASE!$G:$G,PRODUTIVIDADE!$B39)))</f>
        <v>0</v>
      </c>
      <c r="FJ39" s="33">
        <f>IF($B39="","",IF(COUNTIF(BASE!$A:$A,PRODUTIVIDADE!FI$3)=0,"",SUMIFS(BASE!$N:$N,BASE!$A:$A,PRODUTIVIDADE!FI$3,BASE!$G:$G,PRODUTIVIDADE!$B39)))</f>
        <v>0</v>
      </c>
      <c r="FK39" s="28">
        <f>IF($B39="","",IF(COUNTIF(BASE!$A:$A,PRODUTIVIDADE!FI$3)=0,"",SUMIFS(BASE!$P:$P,BASE!$A:$A,PRODUTIVIDADE!FI$3,BASE!$G:$G,PRODUTIVIDADE!$B39)))</f>
        <v>0</v>
      </c>
      <c r="FL39" s="28">
        <f>IF($B39="","",IF(COUNTIF(BASE!$A:$A,PRODUTIVIDADE!FI$3)=0,"",SUMIFS(BASE!$O:$O,BASE!$A:$A,PRODUTIVIDADE!FI$3,BASE!$G:$G,PRODUTIVIDADE!$B39)))</f>
        <v>0</v>
      </c>
      <c r="FM39" s="32">
        <f t="shared" si="57"/>
        <v>0</v>
      </c>
      <c r="FN39" s="32">
        <f t="shared" si="58"/>
        <v>0</v>
      </c>
      <c r="FO39" s="15">
        <f>IF($B39="","",IF(COUNTIF(BASE!$A:$A,PRODUTIVIDADE!FO$3)=0,"",SUMIFS(BASE!$M:$M,BASE!$A:$A,PRODUTIVIDADE!FO$3,BASE!$G:$G,PRODUTIVIDADE!$B39)))</f>
        <v>0</v>
      </c>
      <c r="FP39" s="15">
        <f>IF($B39="","",IF(COUNTIF(BASE!$A:$A,PRODUTIVIDADE!FO$3)=0,"",SUMIFS(BASE!$N:$N,BASE!$A:$A,PRODUTIVIDADE!FO$3,BASE!$G:$G,PRODUTIVIDADE!$B39)))</f>
        <v>0</v>
      </c>
      <c r="FQ39" s="18">
        <f>IF($B39="","",IF(COUNTIF(BASE!$A:$A,PRODUTIVIDADE!FO$3)=0,"",SUMIFS(BASE!$P:$P,BASE!$A:$A,PRODUTIVIDADE!FO$3,BASE!$G:$G,PRODUTIVIDADE!$B39)))</f>
        <v>0</v>
      </c>
      <c r="FR39" s="18">
        <f>IF($B39="","",IF(COUNTIF(BASE!$A:$A,PRODUTIVIDADE!FO$3)=0,"",SUMIFS(BASE!$O:$O,BASE!$A:$A,PRODUTIVIDADE!FO$3,BASE!$G:$G,PRODUTIVIDADE!$B39)))</f>
        <v>0</v>
      </c>
      <c r="FS39" s="32">
        <f t="shared" si="59"/>
        <v>0</v>
      </c>
      <c r="FT39" s="32">
        <f t="shared" si="60"/>
        <v>0</v>
      </c>
      <c r="FU39" s="33">
        <f>IF($B39="","",IF(COUNTIF(BASE!$A:$A,PRODUTIVIDADE!FU$3)=0,"",SUMIFS(BASE!$M:$M,BASE!$A:$A,PRODUTIVIDADE!FU$3,BASE!$G:$G,PRODUTIVIDADE!$B39)))</f>
        <v>0</v>
      </c>
      <c r="FV39" s="33">
        <f>IF($B39="","",IF(COUNTIF(BASE!$A:$A,PRODUTIVIDADE!FU$3)=0,"",SUMIFS(BASE!$N:$N,BASE!$A:$A,PRODUTIVIDADE!FU$3,BASE!$G:$G,PRODUTIVIDADE!$B39)))</f>
        <v>0</v>
      </c>
      <c r="FW39" s="28">
        <f>IF($B39="","",IF(COUNTIF(BASE!$A:$A,PRODUTIVIDADE!FU$3)=0,"",SUMIFS(BASE!$P:$P,BASE!$A:$A,PRODUTIVIDADE!FU$3,BASE!$G:$G,PRODUTIVIDADE!$B39)))</f>
        <v>0</v>
      </c>
      <c r="FX39" s="28">
        <f>IF($B39="","",IF(COUNTIF(BASE!$A:$A,PRODUTIVIDADE!FU$3)=0,"",SUMIFS(BASE!$O:$O,BASE!$A:$A,PRODUTIVIDADE!FU$3,BASE!$G:$G,PRODUTIVIDADE!$B39)))</f>
        <v>0</v>
      </c>
      <c r="FY39" s="32">
        <f t="shared" si="61"/>
        <v>0</v>
      </c>
      <c r="FZ39" s="32">
        <f t="shared" si="62"/>
        <v>0</v>
      </c>
      <c r="GA39" s="15">
        <f>IF($B39="","",IF(COUNTIF(BASE!$A:$A,PRODUTIVIDADE!GA$3)=0,"",SUMIFS(BASE!$M:$M,BASE!$A:$A,PRODUTIVIDADE!GA$3,BASE!$G:$G,PRODUTIVIDADE!$B39)))</f>
        <v>0</v>
      </c>
      <c r="GB39" s="15">
        <f>IF($B39="","",IF(COUNTIF(BASE!$A:$A,PRODUTIVIDADE!GA$3)=0,"",SUMIFS(BASE!$N:$N,BASE!$A:$A,PRODUTIVIDADE!GA$3,BASE!$G:$G,PRODUTIVIDADE!$B39)))</f>
        <v>0</v>
      </c>
      <c r="GC39" s="18">
        <f>IF($B39="","",IF(COUNTIF(BASE!$A:$A,PRODUTIVIDADE!GA$3)=0,"",SUMIFS(BASE!$P:$P,BASE!$A:$A,PRODUTIVIDADE!GA$3,BASE!$G:$G,PRODUTIVIDADE!$B39)))</f>
        <v>0</v>
      </c>
      <c r="GD39" s="18">
        <f>IF($B39="","",IF(COUNTIF(BASE!$A:$A,PRODUTIVIDADE!GA$3)=0,"",SUMIFS(BASE!$O:$O,BASE!$A:$A,PRODUTIVIDADE!GA$3,BASE!$G:$G,PRODUTIVIDADE!$B39)))</f>
        <v>0</v>
      </c>
      <c r="GE39" s="32">
        <f t="shared" si="63"/>
        <v>0</v>
      </c>
      <c r="GF39" s="32">
        <f t="shared" si="64"/>
        <v>0</v>
      </c>
      <c r="GG39" s="33">
        <f>IF($B39="","",IF(COUNTIF(BASE!$A:$A,PRODUTIVIDADE!GG$3)=0,"",SUMIFS(BASE!$M:$M,BASE!$A:$A,PRODUTIVIDADE!GG$3,BASE!$G:$G,PRODUTIVIDADE!$B39)))</f>
        <v>0</v>
      </c>
      <c r="GH39" s="33">
        <f>IF($B39="","",IF(COUNTIF(BASE!$A:$A,PRODUTIVIDADE!GG$3)=0,"",SUMIFS(BASE!$N:$N,BASE!$A:$A,PRODUTIVIDADE!GG$3,BASE!$G:$G,PRODUTIVIDADE!$B39)))</f>
        <v>0</v>
      </c>
      <c r="GI39" s="28">
        <f>IF($B39="","",IF(COUNTIF(BASE!$A:$A,PRODUTIVIDADE!GG$3)=0,"",SUMIFS(BASE!$P:$P,BASE!$A:$A,PRODUTIVIDADE!GG$3,BASE!$G:$G,PRODUTIVIDADE!$B39)))</f>
        <v>0</v>
      </c>
      <c r="GJ39" s="28">
        <f>IF($B39="","",IF(COUNTIF(BASE!$A:$A,PRODUTIVIDADE!GG$3)=0,"",SUMIFS(BASE!$O:$O,BASE!$A:$A,PRODUTIVIDADE!GG$3,BASE!$G:$G,PRODUTIVIDADE!$B39)))</f>
        <v>0</v>
      </c>
      <c r="GK39" s="32">
        <f t="shared" si="65"/>
        <v>0</v>
      </c>
      <c r="GL39" s="32">
        <f t="shared" si="66"/>
        <v>0</v>
      </c>
      <c r="GM39" s="15">
        <f>IF($B39="","",IF(COUNTIF(BASE!$A:$A,PRODUTIVIDADE!GM$3)=0,"",SUMIFS(BASE!$M:$M,BASE!$A:$A,PRODUTIVIDADE!GM$3,BASE!$G:$G,PRODUTIVIDADE!$B39)))</f>
        <v>0</v>
      </c>
      <c r="GN39" s="15">
        <f>IF($B39="","",IF(COUNTIF(BASE!$A:$A,PRODUTIVIDADE!GM$3)=0,"",SUMIFS(BASE!$N:$N,BASE!$A:$A,PRODUTIVIDADE!GM$3,BASE!$G:$G,PRODUTIVIDADE!$B39)))</f>
        <v>0</v>
      </c>
      <c r="GO39" s="18">
        <f>IF($B39="","",IF(COUNTIF(BASE!$A:$A,PRODUTIVIDADE!GM$3)=0,"",SUMIFS(BASE!$P:$P,BASE!$A:$A,PRODUTIVIDADE!GM$3,BASE!$G:$G,PRODUTIVIDADE!$B39)))</f>
        <v>0</v>
      </c>
      <c r="GP39" s="18">
        <f>IF($B39="","",IF(COUNTIF(BASE!$A:$A,PRODUTIVIDADE!GM$3)=0,"",SUMIFS(BASE!$O:$O,BASE!$A:$A,PRODUTIVIDADE!GM$3,BASE!$G:$G,PRODUTIVIDADE!$B39)))</f>
        <v>0</v>
      </c>
      <c r="GQ39" s="32">
        <f t="shared" si="67"/>
        <v>0</v>
      </c>
      <c r="GR39" s="32">
        <f t="shared" si="68"/>
        <v>0</v>
      </c>
    </row>
    <row r="40" spans="2:200" s="8" customFormat="1" hidden="1" x14ac:dyDescent="0.25">
      <c r="B40" s="50">
        <v>91277</v>
      </c>
      <c r="C40" s="16" t="str">
        <f>IF($B40="","",VLOOKUP($B40,EQUIPE!$B:$E,2,0))</f>
        <v>DANIELA PEREZ</v>
      </c>
      <c r="D40" s="16" t="str">
        <f>IF($B40="","",VLOOKUP($B40,EQUIPE!$B:$F,5,0))</f>
        <v>SUPERVISÃO</v>
      </c>
      <c r="E40" s="18">
        <f>IF($B40="","",VLOOKUP($B40,EQUIPE!$B:$E,3,0))</f>
        <v>0.375</v>
      </c>
      <c r="F40" s="16" t="str">
        <f>IF($B40="","",VLOOKUP($B40,EQUIPE!$B:$E,4,0))</f>
        <v>FERNANDA ESTEVES</v>
      </c>
      <c r="H40" s="22">
        <f t="shared" si="0"/>
        <v>0</v>
      </c>
      <c r="I40" s="22">
        <f t="shared" si="0"/>
        <v>0</v>
      </c>
      <c r="J40" s="18">
        <f t="shared" si="3"/>
        <v>0</v>
      </c>
      <c r="K40" s="18">
        <f t="shared" si="4"/>
        <v>0</v>
      </c>
      <c r="L40" s="32">
        <f t="shared" si="5"/>
        <v>0</v>
      </c>
      <c r="M40" s="32">
        <f t="shared" si="6"/>
        <v>0</v>
      </c>
      <c r="O40" s="15">
        <f>IF($B40="","",IF(COUNTIF(BASE!$A:$A,PRODUTIVIDADE!O$3)=0,"",SUMIFS(BASE!$M:$M,BASE!$A:$A,PRODUTIVIDADE!O$3,BASE!$G:$G,PRODUTIVIDADE!$B40)))</f>
        <v>0</v>
      </c>
      <c r="P40" s="15">
        <f>IF($B40="","",IF(COUNTIF(BASE!$A:$A,PRODUTIVIDADE!O$3)=0,"",SUMIFS(BASE!$N:$N,BASE!$A:$A,PRODUTIVIDADE!O$3,BASE!$G:$G,PRODUTIVIDADE!$B40)))</f>
        <v>0</v>
      </c>
      <c r="Q40" s="18">
        <f>IF($B40="","",IF(COUNTIF(BASE!$A:$A,PRODUTIVIDADE!O$3)=0,"",SUMIFS(BASE!$P:$P,BASE!$A:$A,PRODUTIVIDADE!O$3,BASE!$G:$G,PRODUTIVIDADE!$B40)))</f>
        <v>0</v>
      </c>
      <c r="R40" s="18">
        <f>IF($B40="","",IF(COUNTIF(BASE!$A:$A,PRODUTIVIDADE!O$3)=0,"",SUMIFS(BASE!$O:$O,BASE!$A:$A,PRODUTIVIDADE!O$3,BASE!$G:$G,PRODUTIVIDADE!$B40)))</f>
        <v>0</v>
      </c>
      <c r="S40" s="32">
        <f t="shared" si="7"/>
        <v>0</v>
      </c>
      <c r="T40" s="32">
        <f t="shared" si="8"/>
        <v>0</v>
      </c>
      <c r="U40" s="33">
        <f>IF($B40="","",IF(COUNTIF(BASE!$A:$A,PRODUTIVIDADE!U$3)=0,"",SUMIFS(BASE!$M:$M,BASE!$A:$A,PRODUTIVIDADE!U$3,BASE!$G:$G,PRODUTIVIDADE!$B40)))</f>
        <v>0</v>
      </c>
      <c r="V40" s="33">
        <f>IF($B40="","",IF(COUNTIF(BASE!$A:$A,PRODUTIVIDADE!U$3)=0,"",SUMIFS(BASE!$N:$N,BASE!$A:$A,PRODUTIVIDADE!U$3,BASE!$G:$G,PRODUTIVIDADE!$B40)))</f>
        <v>0</v>
      </c>
      <c r="W40" s="28">
        <f>IF($B40="","",IF(COUNTIF(BASE!$A:$A,PRODUTIVIDADE!U$3)=0,"",SUMIFS(BASE!$P:$P,BASE!$A:$A,PRODUTIVIDADE!U$3,BASE!$G:$G,PRODUTIVIDADE!$B40)))</f>
        <v>0</v>
      </c>
      <c r="X40" s="28">
        <f>IF($B40="","",IF(COUNTIF(BASE!$A:$A,PRODUTIVIDADE!U$3)=0,"",SUMIFS(BASE!$O:$O,BASE!$A:$A,PRODUTIVIDADE!U$3,BASE!$G:$G,PRODUTIVIDADE!$B40)))</f>
        <v>0</v>
      </c>
      <c r="Y40" s="32">
        <f t="shared" si="9"/>
        <v>0</v>
      </c>
      <c r="Z40" s="32">
        <f t="shared" si="10"/>
        <v>0</v>
      </c>
      <c r="AA40" s="15">
        <f>IF($B40="","",IF(COUNTIF(BASE!$A:$A,PRODUTIVIDADE!AA$3)=0,"",SUMIFS(BASE!$M:$M,BASE!$A:$A,PRODUTIVIDADE!AA$3,BASE!$G:$G,PRODUTIVIDADE!$B40)))</f>
        <v>0</v>
      </c>
      <c r="AB40" s="15">
        <f>IF($B40="","",IF(COUNTIF(BASE!$A:$A,PRODUTIVIDADE!AA$3)=0,"",SUMIFS(BASE!$N:$N,BASE!$A:$A,PRODUTIVIDADE!AA$3,BASE!$G:$G,PRODUTIVIDADE!$B40)))</f>
        <v>0</v>
      </c>
      <c r="AC40" s="18">
        <f>IF($B40="","",IF(COUNTIF(BASE!$A:$A,PRODUTIVIDADE!AA$3)=0,"",SUMIFS(BASE!$P:$P,BASE!$A:$A,PRODUTIVIDADE!AA$3,BASE!$G:$G,PRODUTIVIDADE!$B40)))</f>
        <v>0</v>
      </c>
      <c r="AD40" s="18">
        <f>IF($B40="","",IF(COUNTIF(BASE!$A:$A,PRODUTIVIDADE!AA$3)=0,"",SUMIFS(BASE!$O:$O,BASE!$A:$A,PRODUTIVIDADE!AA$3,BASE!$G:$G,PRODUTIVIDADE!$B40)))</f>
        <v>0</v>
      </c>
      <c r="AE40" s="32">
        <f t="shared" si="11"/>
        <v>0</v>
      </c>
      <c r="AF40" s="32">
        <f t="shared" si="12"/>
        <v>0</v>
      </c>
      <c r="AG40" s="33">
        <f>IF($B40="","",IF(COUNTIF(BASE!$A:$A,PRODUTIVIDADE!AG$3)=0,"",SUMIFS(BASE!$M:$M,BASE!$A:$A,PRODUTIVIDADE!AG$3,BASE!$G:$G,PRODUTIVIDADE!$B40)))</f>
        <v>0</v>
      </c>
      <c r="AH40" s="33">
        <f>IF($B40="","",IF(COUNTIF(BASE!$A:$A,PRODUTIVIDADE!AG$3)=0,"",SUMIFS(BASE!$N:$N,BASE!$A:$A,PRODUTIVIDADE!AG$3,BASE!$G:$G,PRODUTIVIDADE!$B40)))</f>
        <v>0</v>
      </c>
      <c r="AI40" s="28">
        <f>IF($B40="","",IF(COUNTIF(BASE!$A:$A,PRODUTIVIDADE!AG$3)=0,"",SUMIFS(BASE!$P:$P,BASE!$A:$A,PRODUTIVIDADE!AG$3,BASE!$G:$G,PRODUTIVIDADE!$B40)))</f>
        <v>0</v>
      </c>
      <c r="AJ40" s="28">
        <f>IF($B40="","",IF(COUNTIF(BASE!$A:$A,PRODUTIVIDADE!AG$3)=0,"",SUMIFS(BASE!$O:$O,BASE!$A:$A,PRODUTIVIDADE!AG$3,BASE!$G:$G,PRODUTIVIDADE!$B40)))</f>
        <v>0</v>
      </c>
      <c r="AK40" s="32">
        <f t="shared" si="13"/>
        <v>0</v>
      </c>
      <c r="AL40" s="32">
        <f t="shared" si="14"/>
        <v>0</v>
      </c>
      <c r="AM40" s="15">
        <f>IF($B40="","",IF(COUNTIF(BASE!$A:$A,PRODUTIVIDADE!AM$3)=0,"",SUMIFS(BASE!$M:$M,BASE!$A:$A,PRODUTIVIDADE!AM$3,BASE!$G:$G,PRODUTIVIDADE!$B40)))</f>
        <v>0</v>
      </c>
      <c r="AN40" s="15">
        <f>IF($B40="","",IF(COUNTIF(BASE!$A:$A,PRODUTIVIDADE!AM$3)=0,"",SUMIFS(BASE!$N:$N,BASE!$A:$A,PRODUTIVIDADE!AM$3,BASE!$G:$G,PRODUTIVIDADE!$B40)))</f>
        <v>0</v>
      </c>
      <c r="AO40" s="18">
        <f>IF($B40="","",IF(COUNTIF(BASE!$A:$A,PRODUTIVIDADE!AM$3)=0,"",SUMIFS(BASE!$P:$P,BASE!$A:$A,PRODUTIVIDADE!AM$3,BASE!$G:$G,PRODUTIVIDADE!$B40)))</f>
        <v>0</v>
      </c>
      <c r="AP40" s="18">
        <f>IF($B40="","",IF(COUNTIF(BASE!$A:$A,PRODUTIVIDADE!AM$3)=0,"",SUMIFS(BASE!$O:$O,BASE!$A:$A,PRODUTIVIDADE!AM$3,BASE!$G:$G,PRODUTIVIDADE!$B40)))</f>
        <v>0</v>
      </c>
      <c r="AQ40" s="32">
        <f t="shared" si="15"/>
        <v>0</v>
      </c>
      <c r="AR40" s="32">
        <f t="shared" si="16"/>
        <v>0</v>
      </c>
      <c r="AS40" s="33">
        <f>IF($B40="","",IF(COUNTIF(BASE!$A:$A,PRODUTIVIDADE!AS$3)=0,"",SUMIFS(BASE!$M:$M,BASE!$A:$A,PRODUTIVIDADE!AS$3,BASE!$G:$G,PRODUTIVIDADE!$B40)))</f>
        <v>0</v>
      </c>
      <c r="AT40" s="33">
        <f>IF($B40="","",IF(COUNTIF(BASE!$A:$A,PRODUTIVIDADE!AS$3)=0,"",SUMIFS(BASE!$N:$N,BASE!$A:$A,PRODUTIVIDADE!AS$3,BASE!$G:$G,PRODUTIVIDADE!$B40)))</f>
        <v>0</v>
      </c>
      <c r="AU40" s="28">
        <f>IF($B40="","",IF(COUNTIF(BASE!$A:$A,PRODUTIVIDADE!AS$3)=0,"",SUMIFS(BASE!$P:$P,BASE!$A:$A,PRODUTIVIDADE!AS$3,BASE!$G:$G,PRODUTIVIDADE!$B40)))</f>
        <v>0</v>
      </c>
      <c r="AV40" s="28">
        <f>IF($B40="","",IF(COUNTIF(BASE!$A:$A,PRODUTIVIDADE!AS$3)=0,"",SUMIFS(BASE!$O:$O,BASE!$A:$A,PRODUTIVIDADE!AS$3,BASE!$G:$G,PRODUTIVIDADE!$B40)))</f>
        <v>0</v>
      </c>
      <c r="AW40" s="32">
        <f t="shared" si="17"/>
        <v>0</v>
      </c>
      <c r="AX40" s="32">
        <f t="shared" si="18"/>
        <v>0</v>
      </c>
      <c r="AY40" s="15">
        <f>IF($B40="","",IF(COUNTIF(BASE!$A:$A,PRODUTIVIDADE!AY$3)=0,"",SUMIFS(BASE!$M:$M,BASE!$A:$A,PRODUTIVIDADE!AY$3,BASE!$G:$G,PRODUTIVIDADE!$B40)))</f>
        <v>0</v>
      </c>
      <c r="AZ40" s="15">
        <f>IF($B40="","",IF(COUNTIF(BASE!$A:$A,PRODUTIVIDADE!AY$3)=0,"",SUMIFS(BASE!$N:$N,BASE!$A:$A,PRODUTIVIDADE!AY$3,BASE!$G:$G,PRODUTIVIDADE!$B40)))</f>
        <v>0</v>
      </c>
      <c r="BA40" s="18">
        <f>IF($B40="","",IF(COUNTIF(BASE!$A:$A,PRODUTIVIDADE!AY$3)=0,"",SUMIFS(BASE!$P:$P,BASE!$A:$A,PRODUTIVIDADE!AY$3,BASE!$G:$G,PRODUTIVIDADE!$B40)))</f>
        <v>0</v>
      </c>
      <c r="BB40" s="18">
        <f>IF($B40="","",IF(COUNTIF(BASE!$A:$A,PRODUTIVIDADE!AY$3)=0,"",SUMIFS(BASE!$O:$O,BASE!$A:$A,PRODUTIVIDADE!AY$3,BASE!$G:$G,PRODUTIVIDADE!$B40)))</f>
        <v>0</v>
      </c>
      <c r="BC40" s="32">
        <f t="shared" si="19"/>
        <v>0</v>
      </c>
      <c r="BD40" s="32">
        <f t="shared" si="20"/>
        <v>0</v>
      </c>
      <c r="BE40" s="33">
        <f>IF($B40="","",IF(COUNTIF(BASE!$A:$A,PRODUTIVIDADE!BE$3)=0,"",SUMIFS(BASE!$M:$M,BASE!$A:$A,PRODUTIVIDADE!BE$3,BASE!$G:$G,PRODUTIVIDADE!$B40)))</f>
        <v>0</v>
      </c>
      <c r="BF40" s="33">
        <f>IF($B40="","",IF(COUNTIF(BASE!$A:$A,PRODUTIVIDADE!BE$3)=0,"",SUMIFS(BASE!$N:$N,BASE!$A:$A,PRODUTIVIDADE!BE$3,BASE!$G:$G,PRODUTIVIDADE!$B40)))</f>
        <v>0</v>
      </c>
      <c r="BG40" s="28">
        <f>IF($B40="","",IF(COUNTIF(BASE!$A:$A,PRODUTIVIDADE!BE$3)=0,"",SUMIFS(BASE!$P:$P,BASE!$A:$A,PRODUTIVIDADE!BE$3,BASE!$G:$G,PRODUTIVIDADE!$B40)))</f>
        <v>0</v>
      </c>
      <c r="BH40" s="28">
        <f>IF($B40="","",IF(COUNTIF(BASE!$A:$A,PRODUTIVIDADE!BE$3)=0,"",SUMIFS(BASE!$O:$O,BASE!$A:$A,PRODUTIVIDADE!BE$3,BASE!$G:$G,PRODUTIVIDADE!$B40)))</f>
        <v>0</v>
      </c>
      <c r="BI40" s="32">
        <f t="shared" si="21"/>
        <v>0</v>
      </c>
      <c r="BJ40" s="32">
        <f t="shared" si="22"/>
        <v>0</v>
      </c>
      <c r="BK40" s="15">
        <f>IF($B40="","",IF(COUNTIF(BASE!$A:$A,PRODUTIVIDADE!BK$3)=0,"",SUMIFS(BASE!$M:$M,BASE!$A:$A,PRODUTIVIDADE!BK$3,BASE!$G:$G,PRODUTIVIDADE!$B40)))</f>
        <v>0</v>
      </c>
      <c r="BL40" s="15">
        <f>IF($B40="","",IF(COUNTIF(BASE!$A:$A,PRODUTIVIDADE!BK$3)=0,"",SUMIFS(BASE!$N:$N,BASE!$A:$A,PRODUTIVIDADE!BK$3,BASE!$G:$G,PRODUTIVIDADE!$B40)))</f>
        <v>0</v>
      </c>
      <c r="BM40" s="18">
        <f>IF($B40="","",IF(COUNTIF(BASE!$A:$A,PRODUTIVIDADE!BK$3)=0,"",SUMIFS(BASE!$P:$P,BASE!$A:$A,PRODUTIVIDADE!BK$3,BASE!$G:$G,PRODUTIVIDADE!$B40)))</f>
        <v>0</v>
      </c>
      <c r="BN40" s="18">
        <f>IF($B40="","",IF(COUNTIF(BASE!$A:$A,PRODUTIVIDADE!BK$3)=0,"",SUMIFS(BASE!$O:$O,BASE!$A:$A,PRODUTIVIDADE!BK$3,BASE!$G:$G,PRODUTIVIDADE!$B40)))</f>
        <v>0</v>
      </c>
      <c r="BO40" s="32">
        <f t="shared" si="23"/>
        <v>0</v>
      </c>
      <c r="BP40" s="32">
        <f t="shared" si="24"/>
        <v>0</v>
      </c>
      <c r="BQ40" s="33">
        <f>IF($B40="","",IF(COUNTIF(BASE!$A:$A,PRODUTIVIDADE!BQ$3)=0,"",SUMIFS(BASE!$M:$M,BASE!$A:$A,PRODUTIVIDADE!BQ$3,BASE!$G:$G,PRODUTIVIDADE!$B40)))</f>
        <v>0</v>
      </c>
      <c r="BR40" s="33">
        <f>IF($B40="","",IF(COUNTIF(BASE!$A:$A,PRODUTIVIDADE!BQ$3)=0,"",SUMIFS(BASE!$N:$N,BASE!$A:$A,PRODUTIVIDADE!BQ$3,BASE!$G:$G,PRODUTIVIDADE!$B40)))</f>
        <v>0</v>
      </c>
      <c r="BS40" s="28">
        <f>IF($B40="","",IF(COUNTIF(BASE!$A:$A,PRODUTIVIDADE!BQ$3)=0,"",SUMIFS(BASE!$P:$P,BASE!$A:$A,PRODUTIVIDADE!BQ$3,BASE!$G:$G,PRODUTIVIDADE!$B40)))</f>
        <v>0</v>
      </c>
      <c r="BT40" s="28">
        <f>IF($B40="","",IF(COUNTIF(BASE!$A:$A,PRODUTIVIDADE!BQ$3)=0,"",SUMIFS(BASE!$O:$O,BASE!$A:$A,PRODUTIVIDADE!BQ$3,BASE!$G:$G,PRODUTIVIDADE!$B40)))</f>
        <v>0</v>
      </c>
      <c r="BU40" s="32">
        <f t="shared" si="25"/>
        <v>0</v>
      </c>
      <c r="BV40" s="32">
        <f t="shared" si="26"/>
        <v>0</v>
      </c>
      <c r="BW40" s="15">
        <f>IF($B40="","",IF(COUNTIF(BASE!$A:$A,PRODUTIVIDADE!BW$3)=0,"",SUMIFS(BASE!$M:$M,BASE!$A:$A,PRODUTIVIDADE!BW$3,BASE!$G:$G,PRODUTIVIDADE!$B40)))</f>
        <v>0</v>
      </c>
      <c r="BX40" s="15">
        <f>IF($B40="","",IF(COUNTIF(BASE!$A:$A,PRODUTIVIDADE!BW$3)=0,"",SUMIFS(BASE!$N:$N,BASE!$A:$A,PRODUTIVIDADE!BW$3,BASE!$G:$G,PRODUTIVIDADE!$B40)))</f>
        <v>0</v>
      </c>
      <c r="BY40" s="18">
        <f>IF($B40="","",IF(COUNTIF(BASE!$A:$A,PRODUTIVIDADE!BW$3)=0,"",SUMIFS(BASE!$P:$P,BASE!$A:$A,PRODUTIVIDADE!BW$3,BASE!$G:$G,PRODUTIVIDADE!$B40)))</f>
        <v>0</v>
      </c>
      <c r="BZ40" s="18">
        <f>IF($B40="","",IF(COUNTIF(BASE!$A:$A,PRODUTIVIDADE!BW$3)=0,"",SUMIFS(BASE!$O:$O,BASE!$A:$A,PRODUTIVIDADE!BW$3,BASE!$G:$G,PRODUTIVIDADE!$B40)))</f>
        <v>0</v>
      </c>
      <c r="CA40" s="32">
        <f t="shared" si="27"/>
        <v>0</v>
      </c>
      <c r="CB40" s="32">
        <f t="shared" si="28"/>
        <v>0</v>
      </c>
      <c r="CC40" s="33">
        <f>IF($B40="","",IF(COUNTIF(BASE!$A:$A,PRODUTIVIDADE!CC$3)=0,"",SUMIFS(BASE!$M:$M,BASE!$A:$A,PRODUTIVIDADE!CC$3,BASE!$G:$G,PRODUTIVIDADE!$B40)))</f>
        <v>0</v>
      </c>
      <c r="CD40" s="33">
        <f>IF($B40="","",IF(COUNTIF(BASE!$A:$A,PRODUTIVIDADE!CC$3)=0,"",SUMIFS(BASE!$N:$N,BASE!$A:$A,PRODUTIVIDADE!CC$3,BASE!$G:$G,PRODUTIVIDADE!$B40)))</f>
        <v>0</v>
      </c>
      <c r="CE40" s="28">
        <f>IF($B40="","",IF(COUNTIF(BASE!$A:$A,PRODUTIVIDADE!CC$3)=0,"",SUMIFS(BASE!$P:$P,BASE!$A:$A,PRODUTIVIDADE!CC$3,BASE!$G:$G,PRODUTIVIDADE!$B40)))</f>
        <v>0</v>
      </c>
      <c r="CF40" s="28">
        <f>IF($B40="","",IF(COUNTIF(BASE!$A:$A,PRODUTIVIDADE!CC$3)=0,"",SUMIFS(BASE!$O:$O,BASE!$A:$A,PRODUTIVIDADE!CC$3,BASE!$G:$G,PRODUTIVIDADE!$B40)))</f>
        <v>0</v>
      </c>
      <c r="CG40" s="32">
        <f t="shared" si="29"/>
        <v>0</v>
      </c>
      <c r="CH40" s="32">
        <f t="shared" si="30"/>
        <v>0</v>
      </c>
      <c r="CI40" s="15">
        <f>IF($B40="","",IF(COUNTIF(BASE!$A:$A,PRODUTIVIDADE!CI$3)=0,"",SUMIFS(BASE!$M:$M,BASE!$A:$A,PRODUTIVIDADE!CI$3,BASE!$G:$G,PRODUTIVIDADE!$B40)))</f>
        <v>0</v>
      </c>
      <c r="CJ40" s="15">
        <f>IF($B40="","",IF(COUNTIF(BASE!$A:$A,PRODUTIVIDADE!CI$3)=0,"",SUMIFS(BASE!$N:$N,BASE!$A:$A,PRODUTIVIDADE!CI$3,BASE!$G:$G,PRODUTIVIDADE!$B40)))</f>
        <v>0</v>
      </c>
      <c r="CK40" s="18">
        <f>IF($B40="","",IF(COUNTIF(BASE!$A:$A,PRODUTIVIDADE!CI$3)=0,"",SUMIFS(BASE!$P:$P,BASE!$A:$A,PRODUTIVIDADE!CI$3,BASE!$G:$G,PRODUTIVIDADE!$B40)))</f>
        <v>0</v>
      </c>
      <c r="CL40" s="18">
        <f>IF($B40="","",IF(COUNTIF(BASE!$A:$A,PRODUTIVIDADE!CI$3)=0,"",SUMIFS(BASE!$O:$O,BASE!$A:$A,PRODUTIVIDADE!CI$3,BASE!$G:$G,PRODUTIVIDADE!$B40)))</f>
        <v>0</v>
      </c>
      <c r="CM40" s="32">
        <f t="shared" si="31"/>
        <v>0</v>
      </c>
      <c r="CN40" s="32">
        <f t="shared" si="32"/>
        <v>0</v>
      </c>
      <c r="CO40" s="33">
        <f>IF($B40="","",IF(COUNTIF(BASE!$A:$A,PRODUTIVIDADE!CO$3)=0,"",SUMIFS(BASE!$M:$M,BASE!$A:$A,PRODUTIVIDADE!CO$3,BASE!$G:$G,PRODUTIVIDADE!$B40)))</f>
        <v>0</v>
      </c>
      <c r="CP40" s="33">
        <f>IF($B40="","",IF(COUNTIF(BASE!$A:$A,PRODUTIVIDADE!CO$3)=0,"",SUMIFS(BASE!$N:$N,BASE!$A:$A,PRODUTIVIDADE!CO$3,BASE!$G:$G,PRODUTIVIDADE!$B40)))</f>
        <v>0</v>
      </c>
      <c r="CQ40" s="28">
        <f>IF($B40="","",IF(COUNTIF(BASE!$A:$A,PRODUTIVIDADE!CO$3)=0,"",SUMIFS(BASE!$P:$P,BASE!$A:$A,PRODUTIVIDADE!CO$3,BASE!$G:$G,PRODUTIVIDADE!$B40)))</f>
        <v>0</v>
      </c>
      <c r="CR40" s="28">
        <f>IF($B40="","",IF(COUNTIF(BASE!$A:$A,PRODUTIVIDADE!CO$3)=0,"",SUMIFS(BASE!$O:$O,BASE!$A:$A,PRODUTIVIDADE!CO$3,BASE!$G:$G,PRODUTIVIDADE!$B40)))</f>
        <v>0</v>
      </c>
      <c r="CS40" s="32">
        <f t="shared" si="33"/>
        <v>0</v>
      </c>
      <c r="CT40" s="32">
        <f t="shared" si="34"/>
        <v>0</v>
      </c>
      <c r="CU40" s="15">
        <f>IF($B40="","",IF(COUNTIF(BASE!$A:$A,PRODUTIVIDADE!CU$3)=0,"",SUMIFS(BASE!$M:$M,BASE!$A:$A,PRODUTIVIDADE!CU$3,BASE!$G:$G,PRODUTIVIDADE!$B40)))</f>
        <v>0</v>
      </c>
      <c r="CV40" s="15">
        <f>IF($B40="","",IF(COUNTIF(BASE!$A:$A,PRODUTIVIDADE!CU$3)=0,"",SUMIFS(BASE!$N:$N,BASE!$A:$A,PRODUTIVIDADE!CU$3,BASE!$G:$G,PRODUTIVIDADE!$B40)))</f>
        <v>0</v>
      </c>
      <c r="CW40" s="18">
        <f>IF($B40="","",IF(COUNTIF(BASE!$A:$A,PRODUTIVIDADE!CU$3)=0,"",SUMIFS(BASE!$P:$P,BASE!$A:$A,PRODUTIVIDADE!CU$3,BASE!$G:$G,PRODUTIVIDADE!$B40)))</f>
        <v>0</v>
      </c>
      <c r="CX40" s="18">
        <f>IF($B40="","",IF(COUNTIF(BASE!$A:$A,PRODUTIVIDADE!CU$3)=0,"",SUMIFS(BASE!$O:$O,BASE!$A:$A,PRODUTIVIDADE!CU$3,BASE!$G:$G,PRODUTIVIDADE!$B40)))</f>
        <v>0</v>
      </c>
      <c r="CY40" s="32">
        <f t="shared" si="35"/>
        <v>0</v>
      </c>
      <c r="CZ40" s="32">
        <f t="shared" si="36"/>
        <v>0</v>
      </c>
      <c r="DA40" s="33">
        <f>IF($B40="","",IF(COUNTIF(BASE!$A:$A,PRODUTIVIDADE!DA$3)=0,"",SUMIFS(BASE!$M:$M,BASE!$A:$A,PRODUTIVIDADE!DA$3,BASE!$G:$G,PRODUTIVIDADE!$B40)))</f>
        <v>0</v>
      </c>
      <c r="DB40" s="33">
        <f>IF($B40="","",IF(COUNTIF(BASE!$A:$A,PRODUTIVIDADE!DA$3)=0,"",SUMIFS(BASE!$N:$N,BASE!$A:$A,PRODUTIVIDADE!DA$3,BASE!$G:$G,PRODUTIVIDADE!$B40)))</f>
        <v>0</v>
      </c>
      <c r="DC40" s="28">
        <f>IF($B40="","",IF(COUNTIF(BASE!$A:$A,PRODUTIVIDADE!DA$3)=0,"",SUMIFS(BASE!$P:$P,BASE!$A:$A,PRODUTIVIDADE!DA$3,BASE!$G:$G,PRODUTIVIDADE!$B40)))</f>
        <v>0</v>
      </c>
      <c r="DD40" s="28">
        <f>IF($B40="","",IF(COUNTIF(BASE!$A:$A,PRODUTIVIDADE!DA$3)=0,"",SUMIFS(BASE!$O:$O,BASE!$A:$A,PRODUTIVIDADE!DA$3,BASE!$G:$G,PRODUTIVIDADE!$B40)))</f>
        <v>0</v>
      </c>
      <c r="DE40" s="32">
        <f t="shared" si="37"/>
        <v>0</v>
      </c>
      <c r="DF40" s="32">
        <f t="shared" si="38"/>
        <v>0</v>
      </c>
      <c r="DG40" s="15">
        <f>IF($B40="","",IF(COUNTIF(BASE!$A:$A,PRODUTIVIDADE!DG$3)=0,"",SUMIFS(BASE!$M:$M,BASE!$A:$A,PRODUTIVIDADE!DG$3,BASE!$G:$G,PRODUTIVIDADE!$B40)))</f>
        <v>0</v>
      </c>
      <c r="DH40" s="15">
        <f>IF($B40="","",IF(COUNTIF(BASE!$A:$A,PRODUTIVIDADE!DG$3)=0,"",SUMIFS(BASE!$N:$N,BASE!$A:$A,PRODUTIVIDADE!DG$3,BASE!$G:$G,PRODUTIVIDADE!$B40)))</f>
        <v>0</v>
      </c>
      <c r="DI40" s="18">
        <f>IF($B40="","",IF(COUNTIF(BASE!$A:$A,PRODUTIVIDADE!DG$3)=0,"",SUMIFS(BASE!$P:$P,BASE!$A:$A,PRODUTIVIDADE!DG$3,BASE!$G:$G,PRODUTIVIDADE!$B40)))</f>
        <v>0</v>
      </c>
      <c r="DJ40" s="18">
        <f>IF($B40="","",IF(COUNTIF(BASE!$A:$A,PRODUTIVIDADE!DG$3)=0,"",SUMIFS(BASE!$O:$O,BASE!$A:$A,PRODUTIVIDADE!DG$3,BASE!$G:$G,PRODUTIVIDADE!$B40)))</f>
        <v>0</v>
      </c>
      <c r="DK40" s="32">
        <f t="shared" si="39"/>
        <v>0</v>
      </c>
      <c r="DL40" s="32">
        <f t="shared" si="40"/>
        <v>0</v>
      </c>
      <c r="DM40" s="33">
        <f>IF($B40="","",IF(COUNTIF(BASE!$A:$A,PRODUTIVIDADE!DM$3)=0,"",SUMIFS(BASE!$M:$M,BASE!$A:$A,PRODUTIVIDADE!DM$3,BASE!$G:$G,PRODUTIVIDADE!$B40)))</f>
        <v>0</v>
      </c>
      <c r="DN40" s="33">
        <f>IF($B40="","",IF(COUNTIF(BASE!$A:$A,PRODUTIVIDADE!DM$3)=0,"",SUMIFS(BASE!$N:$N,BASE!$A:$A,PRODUTIVIDADE!DM$3,BASE!$G:$G,PRODUTIVIDADE!$B40)))</f>
        <v>0</v>
      </c>
      <c r="DO40" s="28">
        <f>IF($B40="","",IF(COUNTIF(BASE!$A:$A,PRODUTIVIDADE!DM$3)=0,"",SUMIFS(BASE!$P:$P,BASE!$A:$A,PRODUTIVIDADE!DM$3,BASE!$G:$G,PRODUTIVIDADE!$B40)))</f>
        <v>0</v>
      </c>
      <c r="DP40" s="28">
        <f>IF($B40="","",IF(COUNTIF(BASE!$A:$A,PRODUTIVIDADE!DM$3)=0,"",SUMIFS(BASE!$O:$O,BASE!$A:$A,PRODUTIVIDADE!DM$3,BASE!$G:$G,PRODUTIVIDADE!$B40)))</f>
        <v>0</v>
      </c>
      <c r="DQ40" s="32">
        <f t="shared" si="41"/>
        <v>0</v>
      </c>
      <c r="DR40" s="32">
        <f t="shared" si="42"/>
        <v>0</v>
      </c>
      <c r="DS40" s="15">
        <f>IF($B40="","",IF(COUNTIF(BASE!$A:$A,PRODUTIVIDADE!DS$3)=0,"",SUMIFS(BASE!$M:$M,BASE!$A:$A,PRODUTIVIDADE!DS$3,BASE!$G:$G,PRODUTIVIDADE!$B40)))</f>
        <v>0</v>
      </c>
      <c r="DT40" s="15">
        <f>IF($B40="","",IF(COUNTIF(BASE!$A:$A,PRODUTIVIDADE!DS$3)=0,"",SUMIFS(BASE!$N:$N,BASE!$A:$A,PRODUTIVIDADE!DS$3,BASE!$G:$G,PRODUTIVIDADE!$B40)))</f>
        <v>0</v>
      </c>
      <c r="DU40" s="18">
        <f>IF($B40="","",IF(COUNTIF(BASE!$A:$A,PRODUTIVIDADE!DS$3)=0,"",SUMIFS(BASE!$P:$P,BASE!$A:$A,PRODUTIVIDADE!DS$3,BASE!$G:$G,PRODUTIVIDADE!$B40)))</f>
        <v>0</v>
      </c>
      <c r="DV40" s="18">
        <f>IF($B40="","",IF(COUNTIF(BASE!$A:$A,PRODUTIVIDADE!DS$3)=0,"",SUMIFS(BASE!$O:$O,BASE!$A:$A,PRODUTIVIDADE!DS$3,BASE!$G:$G,PRODUTIVIDADE!$B40)))</f>
        <v>0</v>
      </c>
      <c r="DW40" s="32">
        <f t="shared" si="43"/>
        <v>0</v>
      </c>
      <c r="DX40" s="32">
        <f t="shared" si="44"/>
        <v>0</v>
      </c>
      <c r="DY40" s="33">
        <f>IF($B40="","",IF(COUNTIF(BASE!$A:$A,PRODUTIVIDADE!DY$3)=0,"",SUMIFS(BASE!$M:$M,BASE!$A:$A,PRODUTIVIDADE!DY$3,BASE!$G:$G,PRODUTIVIDADE!$B40)))</f>
        <v>0</v>
      </c>
      <c r="DZ40" s="33">
        <f>IF($B40="","",IF(COUNTIF(BASE!$A:$A,PRODUTIVIDADE!DY$3)=0,"",SUMIFS(BASE!$N:$N,BASE!$A:$A,PRODUTIVIDADE!DY$3,BASE!$G:$G,PRODUTIVIDADE!$B40)))</f>
        <v>0</v>
      </c>
      <c r="EA40" s="28">
        <f>IF($B40="","",IF(COUNTIF(BASE!$A:$A,PRODUTIVIDADE!DY$3)=0,"",SUMIFS(BASE!$P:$P,BASE!$A:$A,PRODUTIVIDADE!DY$3,BASE!$G:$G,PRODUTIVIDADE!$B40)))</f>
        <v>0</v>
      </c>
      <c r="EB40" s="28">
        <f>IF($B40="","",IF(COUNTIF(BASE!$A:$A,PRODUTIVIDADE!DY$3)=0,"",SUMIFS(BASE!$O:$O,BASE!$A:$A,PRODUTIVIDADE!DY$3,BASE!$G:$G,PRODUTIVIDADE!$B40)))</f>
        <v>0</v>
      </c>
      <c r="EC40" s="32">
        <f t="shared" si="45"/>
        <v>0</v>
      </c>
      <c r="ED40" s="32">
        <f t="shared" si="46"/>
        <v>0</v>
      </c>
      <c r="EE40" s="15">
        <f>IF($B40="","",IF(COUNTIF(BASE!$A:$A,PRODUTIVIDADE!EE$3)=0,"",SUMIFS(BASE!$M:$M,BASE!$A:$A,PRODUTIVIDADE!EE$3,BASE!$G:$G,PRODUTIVIDADE!$B40)))</f>
        <v>0</v>
      </c>
      <c r="EF40" s="15">
        <f>IF($B40="","",IF(COUNTIF(BASE!$A:$A,PRODUTIVIDADE!EE$3)=0,"",SUMIFS(BASE!$N:$N,BASE!$A:$A,PRODUTIVIDADE!EE$3,BASE!$G:$G,PRODUTIVIDADE!$B40)))</f>
        <v>0</v>
      </c>
      <c r="EG40" s="18">
        <f>IF($B40="","",IF(COUNTIF(BASE!$A:$A,PRODUTIVIDADE!EE$3)=0,"",SUMIFS(BASE!$P:$P,BASE!$A:$A,PRODUTIVIDADE!EE$3,BASE!$G:$G,PRODUTIVIDADE!$B40)))</f>
        <v>0</v>
      </c>
      <c r="EH40" s="18">
        <f>IF($B40="","",IF(COUNTIF(BASE!$A:$A,PRODUTIVIDADE!EE$3)=0,"",SUMIFS(BASE!$O:$O,BASE!$A:$A,PRODUTIVIDADE!EE$3,BASE!$G:$G,PRODUTIVIDADE!$B40)))</f>
        <v>0</v>
      </c>
      <c r="EI40" s="32">
        <f t="shared" si="47"/>
        <v>0</v>
      </c>
      <c r="EJ40" s="32">
        <f t="shared" si="48"/>
        <v>0</v>
      </c>
      <c r="EK40" s="33">
        <f>IF($B40="","",IF(COUNTIF(BASE!$A:$A,PRODUTIVIDADE!EK$3)=0,"",SUMIFS(BASE!$M:$M,BASE!$A:$A,PRODUTIVIDADE!EK$3,BASE!$G:$G,PRODUTIVIDADE!$B40)))</f>
        <v>0</v>
      </c>
      <c r="EL40" s="33">
        <f>IF($B40="","",IF(COUNTIF(BASE!$A:$A,PRODUTIVIDADE!EK$3)=0,"",SUMIFS(BASE!$N:$N,BASE!$A:$A,PRODUTIVIDADE!EK$3,BASE!$G:$G,PRODUTIVIDADE!$B40)))</f>
        <v>0</v>
      </c>
      <c r="EM40" s="28">
        <f>IF($B40="","",IF(COUNTIF(BASE!$A:$A,PRODUTIVIDADE!EK$3)=0,"",SUMIFS(BASE!$P:$P,BASE!$A:$A,PRODUTIVIDADE!EK$3,BASE!$G:$G,PRODUTIVIDADE!$B40)))</f>
        <v>0</v>
      </c>
      <c r="EN40" s="28">
        <f>IF($B40="","",IF(COUNTIF(BASE!$A:$A,PRODUTIVIDADE!EK$3)=0,"",SUMIFS(BASE!$O:$O,BASE!$A:$A,PRODUTIVIDADE!EK$3,BASE!$G:$G,PRODUTIVIDADE!$B40)))</f>
        <v>0</v>
      </c>
      <c r="EO40" s="32">
        <f t="shared" si="49"/>
        <v>0</v>
      </c>
      <c r="EP40" s="32">
        <f t="shared" si="50"/>
        <v>0</v>
      </c>
      <c r="EQ40" s="15">
        <f>IF($B40="","",IF(COUNTIF(BASE!$A:$A,PRODUTIVIDADE!EQ$3)=0,"",SUMIFS(BASE!$M:$M,BASE!$A:$A,PRODUTIVIDADE!EQ$3,BASE!$G:$G,PRODUTIVIDADE!$B40)))</f>
        <v>0</v>
      </c>
      <c r="ER40" s="15">
        <f>IF($B40="","",IF(COUNTIF(BASE!$A:$A,PRODUTIVIDADE!EQ$3)=0,"",SUMIFS(BASE!$N:$N,BASE!$A:$A,PRODUTIVIDADE!EQ$3,BASE!$G:$G,PRODUTIVIDADE!$B40)))</f>
        <v>0</v>
      </c>
      <c r="ES40" s="18">
        <f>IF($B40="","",IF(COUNTIF(BASE!$A:$A,PRODUTIVIDADE!EQ$3)=0,"",SUMIFS(BASE!$P:$P,BASE!$A:$A,PRODUTIVIDADE!EQ$3,BASE!$G:$G,PRODUTIVIDADE!$B40)))</f>
        <v>0</v>
      </c>
      <c r="ET40" s="18">
        <f>IF($B40="","",IF(COUNTIF(BASE!$A:$A,PRODUTIVIDADE!EQ$3)=0,"",SUMIFS(BASE!$O:$O,BASE!$A:$A,PRODUTIVIDADE!EQ$3,BASE!$G:$G,PRODUTIVIDADE!$B40)))</f>
        <v>0</v>
      </c>
      <c r="EU40" s="32">
        <f t="shared" si="51"/>
        <v>0</v>
      </c>
      <c r="EV40" s="32">
        <f t="shared" si="52"/>
        <v>0</v>
      </c>
      <c r="EW40" s="33">
        <f>IF($B40="","",IF(COUNTIF(BASE!$A:$A,PRODUTIVIDADE!EW$3)=0,"",SUMIFS(BASE!$M:$M,BASE!$A:$A,PRODUTIVIDADE!EW$3,BASE!$G:$G,PRODUTIVIDADE!$B40)))</f>
        <v>0</v>
      </c>
      <c r="EX40" s="33">
        <f>IF($B40="","",IF(COUNTIF(BASE!$A:$A,PRODUTIVIDADE!EW$3)=0,"",SUMIFS(BASE!$N:$N,BASE!$A:$A,PRODUTIVIDADE!EW$3,BASE!$G:$G,PRODUTIVIDADE!$B40)))</f>
        <v>0</v>
      </c>
      <c r="EY40" s="28">
        <f>IF($B40="","",IF(COUNTIF(BASE!$A:$A,PRODUTIVIDADE!EW$3)=0,"",SUMIFS(BASE!$P:$P,BASE!$A:$A,PRODUTIVIDADE!EW$3,BASE!$G:$G,PRODUTIVIDADE!$B40)))</f>
        <v>0</v>
      </c>
      <c r="EZ40" s="28">
        <f>IF($B40="","",IF(COUNTIF(BASE!$A:$A,PRODUTIVIDADE!EW$3)=0,"",SUMIFS(BASE!$O:$O,BASE!$A:$A,PRODUTIVIDADE!EW$3,BASE!$G:$G,PRODUTIVIDADE!$B40)))</f>
        <v>0</v>
      </c>
      <c r="FA40" s="32">
        <f t="shared" si="53"/>
        <v>0</v>
      </c>
      <c r="FB40" s="32">
        <f t="shared" si="54"/>
        <v>0</v>
      </c>
      <c r="FC40" s="15">
        <f>IF($B40="","",IF(COUNTIF(BASE!$A:$A,PRODUTIVIDADE!FC$3)=0,"",SUMIFS(BASE!$M:$M,BASE!$A:$A,PRODUTIVIDADE!FC$3,BASE!$G:$G,PRODUTIVIDADE!$B40)))</f>
        <v>0</v>
      </c>
      <c r="FD40" s="15">
        <f>IF($B40="","",IF(COUNTIF(BASE!$A:$A,PRODUTIVIDADE!FC$3)=0,"",SUMIFS(BASE!$N:$N,BASE!$A:$A,PRODUTIVIDADE!FC$3,BASE!$G:$G,PRODUTIVIDADE!$B40)))</f>
        <v>0</v>
      </c>
      <c r="FE40" s="18">
        <f>IF($B40="","",IF(COUNTIF(BASE!$A:$A,PRODUTIVIDADE!FC$3)=0,"",SUMIFS(BASE!$P:$P,BASE!$A:$A,PRODUTIVIDADE!FC$3,BASE!$G:$G,PRODUTIVIDADE!$B40)))</f>
        <v>0</v>
      </c>
      <c r="FF40" s="18">
        <f>IF($B40="","",IF(COUNTIF(BASE!$A:$A,PRODUTIVIDADE!FC$3)=0,"",SUMIFS(BASE!$O:$O,BASE!$A:$A,PRODUTIVIDADE!FC$3,BASE!$G:$G,PRODUTIVIDADE!$B40)))</f>
        <v>0</v>
      </c>
      <c r="FG40" s="32">
        <f t="shared" si="55"/>
        <v>0</v>
      </c>
      <c r="FH40" s="32">
        <f t="shared" si="56"/>
        <v>0</v>
      </c>
      <c r="FI40" s="33">
        <f>IF($B40="","",IF(COUNTIF(BASE!$A:$A,PRODUTIVIDADE!FI$3)=0,"",SUMIFS(BASE!$M:$M,BASE!$A:$A,PRODUTIVIDADE!FI$3,BASE!$G:$G,PRODUTIVIDADE!$B40)))</f>
        <v>0</v>
      </c>
      <c r="FJ40" s="33">
        <f>IF($B40="","",IF(COUNTIF(BASE!$A:$A,PRODUTIVIDADE!FI$3)=0,"",SUMIFS(BASE!$N:$N,BASE!$A:$A,PRODUTIVIDADE!FI$3,BASE!$G:$G,PRODUTIVIDADE!$B40)))</f>
        <v>0</v>
      </c>
      <c r="FK40" s="28">
        <f>IF($B40="","",IF(COUNTIF(BASE!$A:$A,PRODUTIVIDADE!FI$3)=0,"",SUMIFS(BASE!$P:$P,BASE!$A:$A,PRODUTIVIDADE!FI$3,BASE!$G:$G,PRODUTIVIDADE!$B40)))</f>
        <v>0</v>
      </c>
      <c r="FL40" s="28">
        <f>IF($B40="","",IF(COUNTIF(BASE!$A:$A,PRODUTIVIDADE!FI$3)=0,"",SUMIFS(BASE!$O:$O,BASE!$A:$A,PRODUTIVIDADE!FI$3,BASE!$G:$G,PRODUTIVIDADE!$B40)))</f>
        <v>0</v>
      </c>
      <c r="FM40" s="32">
        <f t="shared" si="57"/>
        <v>0</v>
      </c>
      <c r="FN40" s="32">
        <f t="shared" si="58"/>
        <v>0</v>
      </c>
      <c r="FO40" s="15">
        <f>IF($B40="","",IF(COUNTIF(BASE!$A:$A,PRODUTIVIDADE!FO$3)=0,"",SUMIFS(BASE!$M:$M,BASE!$A:$A,PRODUTIVIDADE!FO$3,BASE!$G:$G,PRODUTIVIDADE!$B40)))</f>
        <v>0</v>
      </c>
      <c r="FP40" s="15">
        <f>IF($B40="","",IF(COUNTIF(BASE!$A:$A,PRODUTIVIDADE!FO$3)=0,"",SUMIFS(BASE!$N:$N,BASE!$A:$A,PRODUTIVIDADE!FO$3,BASE!$G:$G,PRODUTIVIDADE!$B40)))</f>
        <v>0</v>
      </c>
      <c r="FQ40" s="18">
        <f>IF($B40="","",IF(COUNTIF(BASE!$A:$A,PRODUTIVIDADE!FO$3)=0,"",SUMIFS(BASE!$P:$P,BASE!$A:$A,PRODUTIVIDADE!FO$3,BASE!$G:$G,PRODUTIVIDADE!$B40)))</f>
        <v>0</v>
      </c>
      <c r="FR40" s="18">
        <f>IF($B40="","",IF(COUNTIF(BASE!$A:$A,PRODUTIVIDADE!FO$3)=0,"",SUMIFS(BASE!$O:$O,BASE!$A:$A,PRODUTIVIDADE!FO$3,BASE!$G:$G,PRODUTIVIDADE!$B40)))</f>
        <v>0</v>
      </c>
      <c r="FS40" s="32">
        <f t="shared" si="59"/>
        <v>0</v>
      </c>
      <c r="FT40" s="32">
        <f t="shared" si="60"/>
        <v>0</v>
      </c>
      <c r="FU40" s="33">
        <f>IF($B40="","",IF(COUNTIF(BASE!$A:$A,PRODUTIVIDADE!FU$3)=0,"",SUMIFS(BASE!$M:$M,BASE!$A:$A,PRODUTIVIDADE!FU$3,BASE!$G:$G,PRODUTIVIDADE!$B40)))</f>
        <v>0</v>
      </c>
      <c r="FV40" s="33">
        <f>IF($B40="","",IF(COUNTIF(BASE!$A:$A,PRODUTIVIDADE!FU$3)=0,"",SUMIFS(BASE!$N:$N,BASE!$A:$A,PRODUTIVIDADE!FU$3,BASE!$G:$G,PRODUTIVIDADE!$B40)))</f>
        <v>0</v>
      </c>
      <c r="FW40" s="28">
        <f>IF($B40="","",IF(COUNTIF(BASE!$A:$A,PRODUTIVIDADE!FU$3)=0,"",SUMIFS(BASE!$P:$P,BASE!$A:$A,PRODUTIVIDADE!FU$3,BASE!$G:$G,PRODUTIVIDADE!$B40)))</f>
        <v>0</v>
      </c>
      <c r="FX40" s="28">
        <f>IF($B40="","",IF(COUNTIF(BASE!$A:$A,PRODUTIVIDADE!FU$3)=0,"",SUMIFS(BASE!$O:$O,BASE!$A:$A,PRODUTIVIDADE!FU$3,BASE!$G:$G,PRODUTIVIDADE!$B40)))</f>
        <v>0</v>
      </c>
      <c r="FY40" s="32">
        <f t="shared" si="61"/>
        <v>0</v>
      </c>
      <c r="FZ40" s="32">
        <f t="shared" si="62"/>
        <v>0</v>
      </c>
      <c r="GA40" s="15">
        <f>IF($B40="","",IF(COUNTIF(BASE!$A:$A,PRODUTIVIDADE!GA$3)=0,"",SUMIFS(BASE!$M:$M,BASE!$A:$A,PRODUTIVIDADE!GA$3,BASE!$G:$G,PRODUTIVIDADE!$B40)))</f>
        <v>0</v>
      </c>
      <c r="GB40" s="15">
        <f>IF($B40="","",IF(COUNTIF(BASE!$A:$A,PRODUTIVIDADE!GA$3)=0,"",SUMIFS(BASE!$N:$N,BASE!$A:$A,PRODUTIVIDADE!GA$3,BASE!$G:$G,PRODUTIVIDADE!$B40)))</f>
        <v>0</v>
      </c>
      <c r="GC40" s="18">
        <f>IF($B40="","",IF(COUNTIF(BASE!$A:$A,PRODUTIVIDADE!GA$3)=0,"",SUMIFS(BASE!$P:$P,BASE!$A:$A,PRODUTIVIDADE!GA$3,BASE!$G:$G,PRODUTIVIDADE!$B40)))</f>
        <v>0</v>
      </c>
      <c r="GD40" s="18">
        <f>IF($B40="","",IF(COUNTIF(BASE!$A:$A,PRODUTIVIDADE!GA$3)=0,"",SUMIFS(BASE!$O:$O,BASE!$A:$A,PRODUTIVIDADE!GA$3,BASE!$G:$G,PRODUTIVIDADE!$B40)))</f>
        <v>0</v>
      </c>
      <c r="GE40" s="32">
        <f t="shared" si="63"/>
        <v>0</v>
      </c>
      <c r="GF40" s="32">
        <f t="shared" si="64"/>
        <v>0</v>
      </c>
      <c r="GG40" s="33">
        <f>IF($B40="","",IF(COUNTIF(BASE!$A:$A,PRODUTIVIDADE!GG$3)=0,"",SUMIFS(BASE!$M:$M,BASE!$A:$A,PRODUTIVIDADE!GG$3,BASE!$G:$G,PRODUTIVIDADE!$B40)))</f>
        <v>0</v>
      </c>
      <c r="GH40" s="33">
        <f>IF($B40="","",IF(COUNTIF(BASE!$A:$A,PRODUTIVIDADE!GG$3)=0,"",SUMIFS(BASE!$N:$N,BASE!$A:$A,PRODUTIVIDADE!GG$3,BASE!$G:$G,PRODUTIVIDADE!$B40)))</f>
        <v>0</v>
      </c>
      <c r="GI40" s="28">
        <f>IF($B40="","",IF(COUNTIF(BASE!$A:$A,PRODUTIVIDADE!GG$3)=0,"",SUMIFS(BASE!$P:$P,BASE!$A:$A,PRODUTIVIDADE!GG$3,BASE!$G:$G,PRODUTIVIDADE!$B40)))</f>
        <v>0</v>
      </c>
      <c r="GJ40" s="28">
        <f>IF($B40="","",IF(COUNTIF(BASE!$A:$A,PRODUTIVIDADE!GG$3)=0,"",SUMIFS(BASE!$O:$O,BASE!$A:$A,PRODUTIVIDADE!GG$3,BASE!$G:$G,PRODUTIVIDADE!$B40)))</f>
        <v>0</v>
      </c>
      <c r="GK40" s="32">
        <f t="shared" si="65"/>
        <v>0</v>
      </c>
      <c r="GL40" s="32">
        <f t="shared" si="66"/>
        <v>0</v>
      </c>
      <c r="GM40" s="15">
        <f>IF($B40="","",IF(COUNTIF(BASE!$A:$A,PRODUTIVIDADE!GM$3)=0,"",SUMIFS(BASE!$M:$M,BASE!$A:$A,PRODUTIVIDADE!GM$3,BASE!$G:$G,PRODUTIVIDADE!$B40)))</f>
        <v>0</v>
      </c>
      <c r="GN40" s="15">
        <f>IF($B40="","",IF(COUNTIF(BASE!$A:$A,PRODUTIVIDADE!GM$3)=0,"",SUMIFS(BASE!$N:$N,BASE!$A:$A,PRODUTIVIDADE!GM$3,BASE!$G:$G,PRODUTIVIDADE!$B40)))</f>
        <v>0</v>
      </c>
      <c r="GO40" s="18">
        <f>IF($B40="","",IF(COUNTIF(BASE!$A:$A,PRODUTIVIDADE!GM$3)=0,"",SUMIFS(BASE!$P:$P,BASE!$A:$A,PRODUTIVIDADE!GM$3,BASE!$G:$G,PRODUTIVIDADE!$B40)))</f>
        <v>0</v>
      </c>
      <c r="GP40" s="18">
        <f>IF($B40="","",IF(COUNTIF(BASE!$A:$A,PRODUTIVIDADE!GM$3)=0,"",SUMIFS(BASE!$O:$O,BASE!$A:$A,PRODUTIVIDADE!GM$3,BASE!$G:$G,PRODUTIVIDADE!$B40)))</f>
        <v>0</v>
      </c>
      <c r="GQ40" s="32">
        <f t="shared" si="67"/>
        <v>0</v>
      </c>
      <c r="GR40" s="32">
        <f t="shared" si="68"/>
        <v>0</v>
      </c>
    </row>
    <row r="41" spans="2:200" s="8" customFormat="1" hidden="1" x14ac:dyDescent="0.25">
      <c r="B41" s="50">
        <v>91211</v>
      </c>
      <c r="C41" s="16" t="str">
        <f>IF($B41="","",VLOOKUP($B41,EQUIPE!$B:$E,2,0))</f>
        <v>MARCELA GOMES DE FARIAS</v>
      </c>
      <c r="D41" s="16" t="str">
        <f>IF($B41="","",VLOOKUP($B41,EQUIPE!$B:$F,5,0))</f>
        <v>SUPERVISÃO</v>
      </c>
      <c r="E41" s="18">
        <f>IF($B41="","",VLOOKUP($B41,EQUIPE!$B:$E,3,0))</f>
        <v>0.375</v>
      </c>
      <c r="F41" s="16" t="str">
        <f>IF($B41="","",VLOOKUP($B41,EQUIPE!$B:$E,4,0))</f>
        <v>FERNANDA ESTEVES</v>
      </c>
      <c r="H41" s="22">
        <f t="shared" si="0"/>
        <v>0</v>
      </c>
      <c r="I41" s="22">
        <f t="shared" si="0"/>
        <v>0</v>
      </c>
      <c r="J41" s="18">
        <f t="shared" si="3"/>
        <v>0</v>
      </c>
      <c r="K41" s="18">
        <f t="shared" si="4"/>
        <v>0</v>
      </c>
      <c r="L41" s="32">
        <f t="shared" si="5"/>
        <v>0</v>
      </c>
      <c r="M41" s="32">
        <f t="shared" si="6"/>
        <v>0</v>
      </c>
      <c r="O41" s="15">
        <f>IF($B41="","",IF(COUNTIF(BASE!$A:$A,PRODUTIVIDADE!O$3)=0,"",SUMIFS(BASE!$M:$M,BASE!$A:$A,PRODUTIVIDADE!O$3,BASE!$G:$G,PRODUTIVIDADE!$B41)))</f>
        <v>0</v>
      </c>
      <c r="P41" s="15">
        <f>IF($B41="","",IF(COUNTIF(BASE!$A:$A,PRODUTIVIDADE!O$3)=0,"",SUMIFS(BASE!$N:$N,BASE!$A:$A,PRODUTIVIDADE!O$3,BASE!$G:$G,PRODUTIVIDADE!$B41)))</f>
        <v>0</v>
      </c>
      <c r="Q41" s="18">
        <f>IF($B41="","",IF(COUNTIF(BASE!$A:$A,PRODUTIVIDADE!O$3)=0,"",SUMIFS(BASE!$P:$P,BASE!$A:$A,PRODUTIVIDADE!O$3,BASE!$G:$G,PRODUTIVIDADE!$B41)))</f>
        <v>0</v>
      </c>
      <c r="R41" s="18">
        <f>IF($B41="","",IF(COUNTIF(BASE!$A:$A,PRODUTIVIDADE!O$3)=0,"",SUMIFS(BASE!$O:$O,BASE!$A:$A,PRODUTIVIDADE!O$3,BASE!$G:$G,PRODUTIVIDADE!$B41)))</f>
        <v>0</v>
      </c>
      <c r="S41" s="32">
        <f t="shared" si="7"/>
        <v>0</v>
      </c>
      <c r="T41" s="32">
        <f t="shared" si="8"/>
        <v>0</v>
      </c>
      <c r="U41" s="33">
        <f>IF($B41="","",IF(COUNTIF(BASE!$A:$A,PRODUTIVIDADE!U$3)=0,"",SUMIFS(BASE!$M:$M,BASE!$A:$A,PRODUTIVIDADE!U$3,BASE!$G:$G,PRODUTIVIDADE!$B41)))</f>
        <v>0</v>
      </c>
      <c r="V41" s="33">
        <f>IF($B41="","",IF(COUNTIF(BASE!$A:$A,PRODUTIVIDADE!U$3)=0,"",SUMIFS(BASE!$N:$N,BASE!$A:$A,PRODUTIVIDADE!U$3,BASE!$G:$G,PRODUTIVIDADE!$B41)))</f>
        <v>0</v>
      </c>
      <c r="W41" s="28">
        <f>IF($B41="","",IF(COUNTIF(BASE!$A:$A,PRODUTIVIDADE!U$3)=0,"",SUMIFS(BASE!$P:$P,BASE!$A:$A,PRODUTIVIDADE!U$3,BASE!$G:$G,PRODUTIVIDADE!$B41)))</f>
        <v>0</v>
      </c>
      <c r="X41" s="28">
        <f>IF($B41="","",IF(COUNTIF(BASE!$A:$A,PRODUTIVIDADE!U$3)=0,"",SUMIFS(BASE!$O:$O,BASE!$A:$A,PRODUTIVIDADE!U$3,BASE!$G:$G,PRODUTIVIDADE!$B41)))</f>
        <v>0</v>
      </c>
      <c r="Y41" s="32">
        <f t="shared" si="9"/>
        <v>0</v>
      </c>
      <c r="Z41" s="32">
        <f t="shared" si="10"/>
        <v>0</v>
      </c>
      <c r="AA41" s="15">
        <f>IF($B41="","",IF(COUNTIF(BASE!$A:$A,PRODUTIVIDADE!AA$3)=0,"",SUMIFS(BASE!$M:$M,BASE!$A:$A,PRODUTIVIDADE!AA$3,BASE!$G:$G,PRODUTIVIDADE!$B41)))</f>
        <v>0</v>
      </c>
      <c r="AB41" s="15">
        <f>IF($B41="","",IF(COUNTIF(BASE!$A:$A,PRODUTIVIDADE!AA$3)=0,"",SUMIFS(BASE!$N:$N,BASE!$A:$A,PRODUTIVIDADE!AA$3,BASE!$G:$G,PRODUTIVIDADE!$B41)))</f>
        <v>0</v>
      </c>
      <c r="AC41" s="18">
        <f>IF($B41="","",IF(COUNTIF(BASE!$A:$A,PRODUTIVIDADE!AA$3)=0,"",SUMIFS(BASE!$P:$P,BASE!$A:$A,PRODUTIVIDADE!AA$3,BASE!$G:$G,PRODUTIVIDADE!$B41)))</f>
        <v>0</v>
      </c>
      <c r="AD41" s="18">
        <f>IF($B41="","",IF(COUNTIF(BASE!$A:$A,PRODUTIVIDADE!AA$3)=0,"",SUMIFS(BASE!$O:$O,BASE!$A:$A,PRODUTIVIDADE!AA$3,BASE!$G:$G,PRODUTIVIDADE!$B41)))</f>
        <v>0</v>
      </c>
      <c r="AE41" s="32">
        <f t="shared" si="11"/>
        <v>0</v>
      </c>
      <c r="AF41" s="32">
        <f t="shared" si="12"/>
        <v>0</v>
      </c>
      <c r="AG41" s="33">
        <f>IF($B41="","",IF(COUNTIF(BASE!$A:$A,PRODUTIVIDADE!AG$3)=0,"",SUMIFS(BASE!$M:$M,BASE!$A:$A,PRODUTIVIDADE!AG$3,BASE!$G:$G,PRODUTIVIDADE!$B41)))</f>
        <v>0</v>
      </c>
      <c r="AH41" s="33">
        <f>IF($B41="","",IF(COUNTIF(BASE!$A:$A,PRODUTIVIDADE!AG$3)=0,"",SUMIFS(BASE!$N:$N,BASE!$A:$A,PRODUTIVIDADE!AG$3,BASE!$G:$G,PRODUTIVIDADE!$B41)))</f>
        <v>0</v>
      </c>
      <c r="AI41" s="28">
        <f>IF($B41="","",IF(COUNTIF(BASE!$A:$A,PRODUTIVIDADE!AG$3)=0,"",SUMIFS(BASE!$P:$P,BASE!$A:$A,PRODUTIVIDADE!AG$3,BASE!$G:$G,PRODUTIVIDADE!$B41)))</f>
        <v>0</v>
      </c>
      <c r="AJ41" s="28">
        <f>IF($B41="","",IF(COUNTIF(BASE!$A:$A,PRODUTIVIDADE!AG$3)=0,"",SUMIFS(BASE!$O:$O,BASE!$A:$A,PRODUTIVIDADE!AG$3,BASE!$G:$G,PRODUTIVIDADE!$B41)))</f>
        <v>0</v>
      </c>
      <c r="AK41" s="32">
        <f t="shared" si="13"/>
        <v>0</v>
      </c>
      <c r="AL41" s="32">
        <f t="shared" si="14"/>
        <v>0</v>
      </c>
      <c r="AM41" s="15">
        <f>IF($B41="","",IF(COUNTIF(BASE!$A:$A,PRODUTIVIDADE!AM$3)=0,"",SUMIFS(BASE!$M:$M,BASE!$A:$A,PRODUTIVIDADE!AM$3,BASE!$G:$G,PRODUTIVIDADE!$B41)))</f>
        <v>0</v>
      </c>
      <c r="AN41" s="15">
        <f>IF($B41="","",IF(COUNTIF(BASE!$A:$A,PRODUTIVIDADE!AM$3)=0,"",SUMIFS(BASE!$N:$N,BASE!$A:$A,PRODUTIVIDADE!AM$3,BASE!$G:$G,PRODUTIVIDADE!$B41)))</f>
        <v>0</v>
      </c>
      <c r="AO41" s="18">
        <f>IF($B41="","",IF(COUNTIF(BASE!$A:$A,PRODUTIVIDADE!AM$3)=0,"",SUMIFS(BASE!$P:$P,BASE!$A:$A,PRODUTIVIDADE!AM$3,BASE!$G:$G,PRODUTIVIDADE!$B41)))</f>
        <v>0</v>
      </c>
      <c r="AP41" s="18">
        <f>IF($B41="","",IF(COUNTIF(BASE!$A:$A,PRODUTIVIDADE!AM$3)=0,"",SUMIFS(BASE!$O:$O,BASE!$A:$A,PRODUTIVIDADE!AM$3,BASE!$G:$G,PRODUTIVIDADE!$B41)))</f>
        <v>0</v>
      </c>
      <c r="AQ41" s="32">
        <f t="shared" si="15"/>
        <v>0</v>
      </c>
      <c r="AR41" s="32">
        <f t="shared" si="16"/>
        <v>0</v>
      </c>
      <c r="AS41" s="33">
        <f>IF($B41="","",IF(COUNTIF(BASE!$A:$A,PRODUTIVIDADE!AS$3)=0,"",SUMIFS(BASE!$M:$M,BASE!$A:$A,PRODUTIVIDADE!AS$3,BASE!$G:$G,PRODUTIVIDADE!$B41)))</f>
        <v>0</v>
      </c>
      <c r="AT41" s="33">
        <f>IF($B41="","",IF(COUNTIF(BASE!$A:$A,PRODUTIVIDADE!AS$3)=0,"",SUMIFS(BASE!$N:$N,BASE!$A:$A,PRODUTIVIDADE!AS$3,BASE!$G:$G,PRODUTIVIDADE!$B41)))</f>
        <v>0</v>
      </c>
      <c r="AU41" s="28">
        <f>IF($B41="","",IF(COUNTIF(BASE!$A:$A,PRODUTIVIDADE!AS$3)=0,"",SUMIFS(BASE!$P:$P,BASE!$A:$A,PRODUTIVIDADE!AS$3,BASE!$G:$G,PRODUTIVIDADE!$B41)))</f>
        <v>0</v>
      </c>
      <c r="AV41" s="28">
        <f>IF($B41="","",IF(COUNTIF(BASE!$A:$A,PRODUTIVIDADE!AS$3)=0,"",SUMIFS(BASE!$O:$O,BASE!$A:$A,PRODUTIVIDADE!AS$3,BASE!$G:$G,PRODUTIVIDADE!$B41)))</f>
        <v>0</v>
      </c>
      <c r="AW41" s="32">
        <f t="shared" si="17"/>
        <v>0</v>
      </c>
      <c r="AX41" s="32">
        <f t="shared" si="18"/>
        <v>0</v>
      </c>
      <c r="AY41" s="15">
        <f>IF($B41="","",IF(COUNTIF(BASE!$A:$A,PRODUTIVIDADE!AY$3)=0,"",SUMIFS(BASE!$M:$M,BASE!$A:$A,PRODUTIVIDADE!AY$3,BASE!$G:$G,PRODUTIVIDADE!$B41)))</f>
        <v>0</v>
      </c>
      <c r="AZ41" s="15">
        <f>IF($B41="","",IF(COUNTIF(BASE!$A:$A,PRODUTIVIDADE!AY$3)=0,"",SUMIFS(BASE!$N:$N,BASE!$A:$A,PRODUTIVIDADE!AY$3,BASE!$G:$G,PRODUTIVIDADE!$B41)))</f>
        <v>0</v>
      </c>
      <c r="BA41" s="18">
        <f>IF($B41="","",IF(COUNTIF(BASE!$A:$A,PRODUTIVIDADE!AY$3)=0,"",SUMIFS(BASE!$P:$P,BASE!$A:$A,PRODUTIVIDADE!AY$3,BASE!$G:$G,PRODUTIVIDADE!$B41)))</f>
        <v>0</v>
      </c>
      <c r="BB41" s="18">
        <f>IF($B41="","",IF(COUNTIF(BASE!$A:$A,PRODUTIVIDADE!AY$3)=0,"",SUMIFS(BASE!$O:$O,BASE!$A:$A,PRODUTIVIDADE!AY$3,BASE!$G:$G,PRODUTIVIDADE!$B41)))</f>
        <v>0</v>
      </c>
      <c r="BC41" s="32">
        <f t="shared" si="19"/>
        <v>0</v>
      </c>
      <c r="BD41" s="32">
        <f t="shared" si="20"/>
        <v>0</v>
      </c>
      <c r="BE41" s="33">
        <f>IF($B41="","",IF(COUNTIF(BASE!$A:$A,PRODUTIVIDADE!BE$3)=0,"",SUMIFS(BASE!$M:$M,BASE!$A:$A,PRODUTIVIDADE!BE$3,BASE!$G:$G,PRODUTIVIDADE!$B41)))</f>
        <v>0</v>
      </c>
      <c r="BF41" s="33">
        <f>IF($B41="","",IF(COUNTIF(BASE!$A:$A,PRODUTIVIDADE!BE$3)=0,"",SUMIFS(BASE!$N:$N,BASE!$A:$A,PRODUTIVIDADE!BE$3,BASE!$G:$G,PRODUTIVIDADE!$B41)))</f>
        <v>0</v>
      </c>
      <c r="BG41" s="28">
        <f>IF($B41="","",IF(COUNTIF(BASE!$A:$A,PRODUTIVIDADE!BE$3)=0,"",SUMIFS(BASE!$P:$P,BASE!$A:$A,PRODUTIVIDADE!BE$3,BASE!$G:$G,PRODUTIVIDADE!$B41)))</f>
        <v>0</v>
      </c>
      <c r="BH41" s="28">
        <f>IF($B41="","",IF(COUNTIF(BASE!$A:$A,PRODUTIVIDADE!BE$3)=0,"",SUMIFS(BASE!$O:$O,BASE!$A:$A,PRODUTIVIDADE!BE$3,BASE!$G:$G,PRODUTIVIDADE!$B41)))</f>
        <v>0</v>
      </c>
      <c r="BI41" s="32">
        <f t="shared" si="21"/>
        <v>0</v>
      </c>
      <c r="BJ41" s="32">
        <f t="shared" si="22"/>
        <v>0</v>
      </c>
      <c r="BK41" s="15">
        <f>IF($B41="","",IF(COUNTIF(BASE!$A:$A,PRODUTIVIDADE!BK$3)=0,"",SUMIFS(BASE!$M:$M,BASE!$A:$A,PRODUTIVIDADE!BK$3,BASE!$G:$G,PRODUTIVIDADE!$B41)))</f>
        <v>0</v>
      </c>
      <c r="BL41" s="15">
        <f>IF($B41="","",IF(COUNTIF(BASE!$A:$A,PRODUTIVIDADE!BK$3)=0,"",SUMIFS(BASE!$N:$N,BASE!$A:$A,PRODUTIVIDADE!BK$3,BASE!$G:$G,PRODUTIVIDADE!$B41)))</f>
        <v>0</v>
      </c>
      <c r="BM41" s="18">
        <f>IF($B41="","",IF(COUNTIF(BASE!$A:$A,PRODUTIVIDADE!BK$3)=0,"",SUMIFS(BASE!$P:$P,BASE!$A:$A,PRODUTIVIDADE!BK$3,BASE!$G:$G,PRODUTIVIDADE!$B41)))</f>
        <v>0</v>
      </c>
      <c r="BN41" s="18">
        <f>IF($B41="","",IF(COUNTIF(BASE!$A:$A,PRODUTIVIDADE!BK$3)=0,"",SUMIFS(BASE!$O:$O,BASE!$A:$A,PRODUTIVIDADE!BK$3,BASE!$G:$G,PRODUTIVIDADE!$B41)))</f>
        <v>0</v>
      </c>
      <c r="BO41" s="32">
        <f t="shared" si="23"/>
        <v>0</v>
      </c>
      <c r="BP41" s="32">
        <f t="shared" si="24"/>
        <v>0</v>
      </c>
      <c r="BQ41" s="33">
        <f>IF($B41="","",IF(COUNTIF(BASE!$A:$A,PRODUTIVIDADE!BQ$3)=0,"",SUMIFS(BASE!$M:$M,BASE!$A:$A,PRODUTIVIDADE!BQ$3,BASE!$G:$G,PRODUTIVIDADE!$B41)))</f>
        <v>0</v>
      </c>
      <c r="BR41" s="33">
        <f>IF($B41="","",IF(COUNTIF(BASE!$A:$A,PRODUTIVIDADE!BQ$3)=0,"",SUMIFS(BASE!$N:$N,BASE!$A:$A,PRODUTIVIDADE!BQ$3,BASE!$G:$G,PRODUTIVIDADE!$B41)))</f>
        <v>0</v>
      </c>
      <c r="BS41" s="28">
        <f>IF($B41="","",IF(COUNTIF(BASE!$A:$A,PRODUTIVIDADE!BQ$3)=0,"",SUMIFS(BASE!$P:$P,BASE!$A:$A,PRODUTIVIDADE!BQ$3,BASE!$G:$G,PRODUTIVIDADE!$B41)))</f>
        <v>0</v>
      </c>
      <c r="BT41" s="28">
        <f>IF($B41="","",IF(COUNTIF(BASE!$A:$A,PRODUTIVIDADE!BQ$3)=0,"",SUMIFS(BASE!$O:$O,BASE!$A:$A,PRODUTIVIDADE!BQ$3,BASE!$G:$G,PRODUTIVIDADE!$B41)))</f>
        <v>0</v>
      </c>
      <c r="BU41" s="32">
        <f t="shared" si="25"/>
        <v>0</v>
      </c>
      <c r="BV41" s="32">
        <f t="shared" si="26"/>
        <v>0</v>
      </c>
      <c r="BW41" s="15">
        <f>IF($B41="","",IF(COUNTIF(BASE!$A:$A,PRODUTIVIDADE!BW$3)=0,"",SUMIFS(BASE!$M:$M,BASE!$A:$A,PRODUTIVIDADE!BW$3,BASE!$G:$G,PRODUTIVIDADE!$B41)))</f>
        <v>0</v>
      </c>
      <c r="BX41" s="15">
        <f>IF($B41="","",IF(COUNTIF(BASE!$A:$A,PRODUTIVIDADE!BW$3)=0,"",SUMIFS(BASE!$N:$N,BASE!$A:$A,PRODUTIVIDADE!BW$3,BASE!$G:$G,PRODUTIVIDADE!$B41)))</f>
        <v>0</v>
      </c>
      <c r="BY41" s="18">
        <f>IF($B41="","",IF(COUNTIF(BASE!$A:$A,PRODUTIVIDADE!BW$3)=0,"",SUMIFS(BASE!$P:$P,BASE!$A:$A,PRODUTIVIDADE!BW$3,BASE!$G:$G,PRODUTIVIDADE!$B41)))</f>
        <v>0</v>
      </c>
      <c r="BZ41" s="18">
        <f>IF($B41="","",IF(COUNTIF(BASE!$A:$A,PRODUTIVIDADE!BW$3)=0,"",SUMIFS(BASE!$O:$O,BASE!$A:$A,PRODUTIVIDADE!BW$3,BASE!$G:$G,PRODUTIVIDADE!$B41)))</f>
        <v>0</v>
      </c>
      <c r="CA41" s="32">
        <f t="shared" si="27"/>
        <v>0</v>
      </c>
      <c r="CB41" s="32">
        <f t="shared" si="28"/>
        <v>0</v>
      </c>
      <c r="CC41" s="33">
        <f>IF($B41="","",IF(COUNTIF(BASE!$A:$A,PRODUTIVIDADE!CC$3)=0,"",SUMIFS(BASE!$M:$M,BASE!$A:$A,PRODUTIVIDADE!CC$3,BASE!$G:$G,PRODUTIVIDADE!$B41)))</f>
        <v>0</v>
      </c>
      <c r="CD41" s="33">
        <f>IF($B41="","",IF(COUNTIF(BASE!$A:$A,PRODUTIVIDADE!CC$3)=0,"",SUMIFS(BASE!$N:$N,BASE!$A:$A,PRODUTIVIDADE!CC$3,BASE!$G:$G,PRODUTIVIDADE!$B41)))</f>
        <v>0</v>
      </c>
      <c r="CE41" s="28">
        <f>IF($B41="","",IF(COUNTIF(BASE!$A:$A,PRODUTIVIDADE!CC$3)=0,"",SUMIFS(BASE!$P:$P,BASE!$A:$A,PRODUTIVIDADE!CC$3,BASE!$G:$G,PRODUTIVIDADE!$B41)))</f>
        <v>0</v>
      </c>
      <c r="CF41" s="28">
        <f>IF($B41="","",IF(COUNTIF(BASE!$A:$A,PRODUTIVIDADE!CC$3)=0,"",SUMIFS(BASE!$O:$O,BASE!$A:$A,PRODUTIVIDADE!CC$3,BASE!$G:$G,PRODUTIVIDADE!$B41)))</f>
        <v>0</v>
      </c>
      <c r="CG41" s="32">
        <f t="shared" si="29"/>
        <v>0</v>
      </c>
      <c r="CH41" s="32">
        <f t="shared" si="30"/>
        <v>0</v>
      </c>
      <c r="CI41" s="15">
        <f>IF($B41="","",IF(COUNTIF(BASE!$A:$A,PRODUTIVIDADE!CI$3)=0,"",SUMIFS(BASE!$M:$M,BASE!$A:$A,PRODUTIVIDADE!CI$3,BASE!$G:$G,PRODUTIVIDADE!$B41)))</f>
        <v>0</v>
      </c>
      <c r="CJ41" s="15">
        <f>IF($B41="","",IF(COUNTIF(BASE!$A:$A,PRODUTIVIDADE!CI$3)=0,"",SUMIFS(BASE!$N:$N,BASE!$A:$A,PRODUTIVIDADE!CI$3,BASE!$G:$G,PRODUTIVIDADE!$B41)))</f>
        <v>0</v>
      </c>
      <c r="CK41" s="18">
        <f>IF($B41="","",IF(COUNTIF(BASE!$A:$A,PRODUTIVIDADE!CI$3)=0,"",SUMIFS(BASE!$P:$P,BASE!$A:$A,PRODUTIVIDADE!CI$3,BASE!$G:$G,PRODUTIVIDADE!$B41)))</f>
        <v>0</v>
      </c>
      <c r="CL41" s="18">
        <f>IF($B41="","",IF(COUNTIF(BASE!$A:$A,PRODUTIVIDADE!CI$3)=0,"",SUMIFS(BASE!$O:$O,BASE!$A:$A,PRODUTIVIDADE!CI$3,BASE!$G:$G,PRODUTIVIDADE!$B41)))</f>
        <v>0</v>
      </c>
      <c r="CM41" s="32">
        <f t="shared" si="31"/>
        <v>0</v>
      </c>
      <c r="CN41" s="32">
        <f t="shared" si="32"/>
        <v>0</v>
      </c>
      <c r="CO41" s="33">
        <f>IF($B41="","",IF(COUNTIF(BASE!$A:$A,PRODUTIVIDADE!CO$3)=0,"",SUMIFS(BASE!$M:$M,BASE!$A:$A,PRODUTIVIDADE!CO$3,BASE!$G:$G,PRODUTIVIDADE!$B41)))</f>
        <v>0</v>
      </c>
      <c r="CP41" s="33">
        <f>IF($B41="","",IF(COUNTIF(BASE!$A:$A,PRODUTIVIDADE!CO$3)=0,"",SUMIFS(BASE!$N:$N,BASE!$A:$A,PRODUTIVIDADE!CO$3,BASE!$G:$G,PRODUTIVIDADE!$B41)))</f>
        <v>0</v>
      </c>
      <c r="CQ41" s="28">
        <f>IF($B41="","",IF(COUNTIF(BASE!$A:$A,PRODUTIVIDADE!CO$3)=0,"",SUMIFS(BASE!$P:$P,BASE!$A:$A,PRODUTIVIDADE!CO$3,BASE!$G:$G,PRODUTIVIDADE!$B41)))</f>
        <v>0</v>
      </c>
      <c r="CR41" s="28">
        <f>IF($B41="","",IF(COUNTIF(BASE!$A:$A,PRODUTIVIDADE!CO$3)=0,"",SUMIFS(BASE!$O:$O,BASE!$A:$A,PRODUTIVIDADE!CO$3,BASE!$G:$G,PRODUTIVIDADE!$B41)))</f>
        <v>0</v>
      </c>
      <c r="CS41" s="32">
        <f t="shared" si="33"/>
        <v>0</v>
      </c>
      <c r="CT41" s="32">
        <f t="shared" si="34"/>
        <v>0</v>
      </c>
      <c r="CU41" s="15">
        <f>IF($B41="","",IF(COUNTIF(BASE!$A:$A,PRODUTIVIDADE!CU$3)=0,"",SUMIFS(BASE!$M:$M,BASE!$A:$A,PRODUTIVIDADE!CU$3,BASE!$G:$G,PRODUTIVIDADE!$B41)))</f>
        <v>0</v>
      </c>
      <c r="CV41" s="15">
        <f>IF($B41="","",IF(COUNTIF(BASE!$A:$A,PRODUTIVIDADE!CU$3)=0,"",SUMIFS(BASE!$N:$N,BASE!$A:$A,PRODUTIVIDADE!CU$3,BASE!$G:$G,PRODUTIVIDADE!$B41)))</f>
        <v>0</v>
      </c>
      <c r="CW41" s="18">
        <f>IF($B41="","",IF(COUNTIF(BASE!$A:$A,PRODUTIVIDADE!CU$3)=0,"",SUMIFS(BASE!$P:$P,BASE!$A:$A,PRODUTIVIDADE!CU$3,BASE!$G:$G,PRODUTIVIDADE!$B41)))</f>
        <v>0</v>
      </c>
      <c r="CX41" s="18">
        <f>IF($B41="","",IF(COUNTIF(BASE!$A:$A,PRODUTIVIDADE!CU$3)=0,"",SUMIFS(BASE!$O:$O,BASE!$A:$A,PRODUTIVIDADE!CU$3,BASE!$G:$G,PRODUTIVIDADE!$B41)))</f>
        <v>0</v>
      </c>
      <c r="CY41" s="32">
        <f t="shared" si="35"/>
        <v>0</v>
      </c>
      <c r="CZ41" s="32">
        <f t="shared" si="36"/>
        <v>0</v>
      </c>
      <c r="DA41" s="33">
        <f>IF($B41="","",IF(COUNTIF(BASE!$A:$A,PRODUTIVIDADE!DA$3)=0,"",SUMIFS(BASE!$M:$M,BASE!$A:$A,PRODUTIVIDADE!DA$3,BASE!$G:$G,PRODUTIVIDADE!$B41)))</f>
        <v>0</v>
      </c>
      <c r="DB41" s="33">
        <f>IF($B41="","",IF(COUNTIF(BASE!$A:$A,PRODUTIVIDADE!DA$3)=0,"",SUMIFS(BASE!$N:$N,BASE!$A:$A,PRODUTIVIDADE!DA$3,BASE!$G:$G,PRODUTIVIDADE!$B41)))</f>
        <v>0</v>
      </c>
      <c r="DC41" s="28">
        <f>IF($B41="","",IF(COUNTIF(BASE!$A:$A,PRODUTIVIDADE!DA$3)=0,"",SUMIFS(BASE!$P:$P,BASE!$A:$A,PRODUTIVIDADE!DA$3,BASE!$G:$G,PRODUTIVIDADE!$B41)))</f>
        <v>0</v>
      </c>
      <c r="DD41" s="28">
        <f>IF($B41="","",IF(COUNTIF(BASE!$A:$A,PRODUTIVIDADE!DA$3)=0,"",SUMIFS(BASE!$O:$O,BASE!$A:$A,PRODUTIVIDADE!DA$3,BASE!$G:$G,PRODUTIVIDADE!$B41)))</f>
        <v>0</v>
      </c>
      <c r="DE41" s="32">
        <f t="shared" si="37"/>
        <v>0</v>
      </c>
      <c r="DF41" s="32">
        <f t="shared" si="38"/>
        <v>0</v>
      </c>
      <c r="DG41" s="15">
        <f>IF($B41="","",IF(COUNTIF(BASE!$A:$A,PRODUTIVIDADE!DG$3)=0,"",SUMIFS(BASE!$M:$M,BASE!$A:$A,PRODUTIVIDADE!DG$3,BASE!$G:$G,PRODUTIVIDADE!$B41)))</f>
        <v>0</v>
      </c>
      <c r="DH41" s="15">
        <f>IF($B41="","",IF(COUNTIF(BASE!$A:$A,PRODUTIVIDADE!DG$3)=0,"",SUMIFS(BASE!$N:$N,BASE!$A:$A,PRODUTIVIDADE!DG$3,BASE!$G:$G,PRODUTIVIDADE!$B41)))</f>
        <v>0</v>
      </c>
      <c r="DI41" s="18">
        <f>IF($B41="","",IF(COUNTIF(BASE!$A:$A,PRODUTIVIDADE!DG$3)=0,"",SUMIFS(BASE!$P:$P,BASE!$A:$A,PRODUTIVIDADE!DG$3,BASE!$G:$G,PRODUTIVIDADE!$B41)))</f>
        <v>0</v>
      </c>
      <c r="DJ41" s="18">
        <f>IF($B41="","",IF(COUNTIF(BASE!$A:$A,PRODUTIVIDADE!DG$3)=0,"",SUMIFS(BASE!$O:$O,BASE!$A:$A,PRODUTIVIDADE!DG$3,BASE!$G:$G,PRODUTIVIDADE!$B41)))</f>
        <v>0</v>
      </c>
      <c r="DK41" s="32">
        <f t="shared" si="39"/>
        <v>0</v>
      </c>
      <c r="DL41" s="32">
        <f t="shared" si="40"/>
        <v>0</v>
      </c>
      <c r="DM41" s="33">
        <f>IF($B41="","",IF(COUNTIF(BASE!$A:$A,PRODUTIVIDADE!DM$3)=0,"",SUMIFS(BASE!$M:$M,BASE!$A:$A,PRODUTIVIDADE!DM$3,BASE!$G:$G,PRODUTIVIDADE!$B41)))</f>
        <v>0</v>
      </c>
      <c r="DN41" s="33">
        <f>IF($B41="","",IF(COUNTIF(BASE!$A:$A,PRODUTIVIDADE!DM$3)=0,"",SUMIFS(BASE!$N:$N,BASE!$A:$A,PRODUTIVIDADE!DM$3,BASE!$G:$G,PRODUTIVIDADE!$B41)))</f>
        <v>0</v>
      </c>
      <c r="DO41" s="28">
        <f>IF($B41="","",IF(COUNTIF(BASE!$A:$A,PRODUTIVIDADE!DM$3)=0,"",SUMIFS(BASE!$P:$P,BASE!$A:$A,PRODUTIVIDADE!DM$3,BASE!$G:$G,PRODUTIVIDADE!$B41)))</f>
        <v>0</v>
      </c>
      <c r="DP41" s="28">
        <f>IF($B41="","",IF(COUNTIF(BASE!$A:$A,PRODUTIVIDADE!DM$3)=0,"",SUMIFS(BASE!$O:$O,BASE!$A:$A,PRODUTIVIDADE!DM$3,BASE!$G:$G,PRODUTIVIDADE!$B41)))</f>
        <v>0</v>
      </c>
      <c r="DQ41" s="32">
        <f t="shared" si="41"/>
        <v>0</v>
      </c>
      <c r="DR41" s="32">
        <f t="shared" si="42"/>
        <v>0</v>
      </c>
      <c r="DS41" s="15">
        <f>IF($B41="","",IF(COUNTIF(BASE!$A:$A,PRODUTIVIDADE!DS$3)=0,"",SUMIFS(BASE!$M:$M,BASE!$A:$A,PRODUTIVIDADE!DS$3,BASE!$G:$G,PRODUTIVIDADE!$B41)))</f>
        <v>0</v>
      </c>
      <c r="DT41" s="15">
        <f>IF($B41="","",IF(COUNTIF(BASE!$A:$A,PRODUTIVIDADE!DS$3)=0,"",SUMIFS(BASE!$N:$N,BASE!$A:$A,PRODUTIVIDADE!DS$3,BASE!$G:$G,PRODUTIVIDADE!$B41)))</f>
        <v>0</v>
      </c>
      <c r="DU41" s="18">
        <f>IF($B41="","",IF(COUNTIF(BASE!$A:$A,PRODUTIVIDADE!DS$3)=0,"",SUMIFS(BASE!$P:$P,BASE!$A:$A,PRODUTIVIDADE!DS$3,BASE!$G:$G,PRODUTIVIDADE!$B41)))</f>
        <v>0</v>
      </c>
      <c r="DV41" s="18">
        <f>IF($B41="","",IF(COUNTIF(BASE!$A:$A,PRODUTIVIDADE!DS$3)=0,"",SUMIFS(BASE!$O:$O,BASE!$A:$A,PRODUTIVIDADE!DS$3,BASE!$G:$G,PRODUTIVIDADE!$B41)))</f>
        <v>0</v>
      </c>
      <c r="DW41" s="32">
        <f t="shared" si="43"/>
        <v>0</v>
      </c>
      <c r="DX41" s="32">
        <f t="shared" si="44"/>
        <v>0</v>
      </c>
      <c r="DY41" s="33">
        <f>IF($B41="","",IF(COUNTIF(BASE!$A:$A,PRODUTIVIDADE!DY$3)=0,"",SUMIFS(BASE!$M:$M,BASE!$A:$A,PRODUTIVIDADE!DY$3,BASE!$G:$G,PRODUTIVIDADE!$B41)))</f>
        <v>0</v>
      </c>
      <c r="DZ41" s="33">
        <f>IF($B41="","",IF(COUNTIF(BASE!$A:$A,PRODUTIVIDADE!DY$3)=0,"",SUMIFS(BASE!$N:$N,BASE!$A:$A,PRODUTIVIDADE!DY$3,BASE!$G:$G,PRODUTIVIDADE!$B41)))</f>
        <v>0</v>
      </c>
      <c r="EA41" s="28">
        <f>IF($B41="","",IF(COUNTIF(BASE!$A:$A,PRODUTIVIDADE!DY$3)=0,"",SUMIFS(BASE!$P:$P,BASE!$A:$A,PRODUTIVIDADE!DY$3,BASE!$G:$G,PRODUTIVIDADE!$B41)))</f>
        <v>0</v>
      </c>
      <c r="EB41" s="28">
        <f>IF($B41="","",IF(COUNTIF(BASE!$A:$A,PRODUTIVIDADE!DY$3)=0,"",SUMIFS(BASE!$O:$O,BASE!$A:$A,PRODUTIVIDADE!DY$3,BASE!$G:$G,PRODUTIVIDADE!$B41)))</f>
        <v>0</v>
      </c>
      <c r="EC41" s="32">
        <f t="shared" si="45"/>
        <v>0</v>
      </c>
      <c r="ED41" s="32">
        <f t="shared" si="46"/>
        <v>0</v>
      </c>
      <c r="EE41" s="15">
        <f>IF($B41="","",IF(COUNTIF(BASE!$A:$A,PRODUTIVIDADE!EE$3)=0,"",SUMIFS(BASE!$M:$M,BASE!$A:$A,PRODUTIVIDADE!EE$3,BASE!$G:$G,PRODUTIVIDADE!$B41)))</f>
        <v>0</v>
      </c>
      <c r="EF41" s="15">
        <f>IF($B41="","",IF(COUNTIF(BASE!$A:$A,PRODUTIVIDADE!EE$3)=0,"",SUMIFS(BASE!$N:$N,BASE!$A:$A,PRODUTIVIDADE!EE$3,BASE!$G:$G,PRODUTIVIDADE!$B41)))</f>
        <v>0</v>
      </c>
      <c r="EG41" s="18">
        <f>IF($B41="","",IF(COUNTIF(BASE!$A:$A,PRODUTIVIDADE!EE$3)=0,"",SUMIFS(BASE!$P:$P,BASE!$A:$A,PRODUTIVIDADE!EE$3,BASE!$G:$G,PRODUTIVIDADE!$B41)))</f>
        <v>0</v>
      </c>
      <c r="EH41" s="18">
        <f>IF($B41="","",IF(COUNTIF(BASE!$A:$A,PRODUTIVIDADE!EE$3)=0,"",SUMIFS(BASE!$O:$O,BASE!$A:$A,PRODUTIVIDADE!EE$3,BASE!$G:$G,PRODUTIVIDADE!$B41)))</f>
        <v>0</v>
      </c>
      <c r="EI41" s="32">
        <f t="shared" si="47"/>
        <v>0</v>
      </c>
      <c r="EJ41" s="32">
        <f t="shared" si="48"/>
        <v>0</v>
      </c>
      <c r="EK41" s="33">
        <f>IF($B41="","",IF(COUNTIF(BASE!$A:$A,PRODUTIVIDADE!EK$3)=0,"",SUMIFS(BASE!$M:$M,BASE!$A:$A,PRODUTIVIDADE!EK$3,BASE!$G:$G,PRODUTIVIDADE!$B41)))</f>
        <v>0</v>
      </c>
      <c r="EL41" s="33">
        <f>IF($B41="","",IF(COUNTIF(BASE!$A:$A,PRODUTIVIDADE!EK$3)=0,"",SUMIFS(BASE!$N:$N,BASE!$A:$A,PRODUTIVIDADE!EK$3,BASE!$G:$G,PRODUTIVIDADE!$B41)))</f>
        <v>0</v>
      </c>
      <c r="EM41" s="28">
        <f>IF($B41="","",IF(COUNTIF(BASE!$A:$A,PRODUTIVIDADE!EK$3)=0,"",SUMIFS(BASE!$P:$P,BASE!$A:$A,PRODUTIVIDADE!EK$3,BASE!$G:$G,PRODUTIVIDADE!$B41)))</f>
        <v>0</v>
      </c>
      <c r="EN41" s="28">
        <f>IF($B41="","",IF(COUNTIF(BASE!$A:$A,PRODUTIVIDADE!EK$3)=0,"",SUMIFS(BASE!$O:$O,BASE!$A:$A,PRODUTIVIDADE!EK$3,BASE!$G:$G,PRODUTIVIDADE!$B41)))</f>
        <v>0</v>
      </c>
      <c r="EO41" s="32">
        <f t="shared" si="49"/>
        <v>0</v>
      </c>
      <c r="EP41" s="32">
        <f t="shared" si="50"/>
        <v>0</v>
      </c>
      <c r="EQ41" s="15">
        <f>IF($B41="","",IF(COUNTIF(BASE!$A:$A,PRODUTIVIDADE!EQ$3)=0,"",SUMIFS(BASE!$M:$M,BASE!$A:$A,PRODUTIVIDADE!EQ$3,BASE!$G:$G,PRODUTIVIDADE!$B41)))</f>
        <v>0</v>
      </c>
      <c r="ER41" s="15">
        <f>IF($B41="","",IF(COUNTIF(BASE!$A:$A,PRODUTIVIDADE!EQ$3)=0,"",SUMIFS(BASE!$N:$N,BASE!$A:$A,PRODUTIVIDADE!EQ$3,BASE!$G:$G,PRODUTIVIDADE!$B41)))</f>
        <v>0</v>
      </c>
      <c r="ES41" s="18">
        <f>IF($B41="","",IF(COUNTIF(BASE!$A:$A,PRODUTIVIDADE!EQ$3)=0,"",SUMIFS(BASE!$P:$P,BASE!$A:$A,PRODUTIVIDADE!EQ$3,BASE!$G:$G,PRODUTIVIDADE!$B41)))</f>
        <v>0</v>
      </c>
      <c r="ET41" s="18">
        <f>IF($B41="","",IF(COUNTIF(BASE!$A:$A,PRODUTIVIDADE!EQ$3)=0,"",SUMIFS(BASE!$O:$O,BASE!$A:$A,PRODUTIVIDADE!EQ$3,BASE!$G:$G,PRODUTIVIDADE!$B41)))</f>
        <v>0</v>
      </c>
      <c r="EU41" s="32">
        <f t="shared" si="51"/>
        <v>0</v>
      </c>
      <c r="EV41" s="32">
        <f t="shared" si="52"/>
        <v>0</v>
      </c>
      <c r="EW41" s="33">
        <f>IF($B41="","",IF(COUNTIF(BASE!$A:$A,PRODUTIVIDADE!EW$3)=0,"",SUMIFS(BASE!$M:$M,BASE!$A:$A,PRODUTIVIDADE!EW$3,BASE!$G:$G,PRODUTIVIDADE!$B41)))</f>
        <v>0</v>
      </c>
      <c r="EX41" s="33">
        <f>IF($B41="","",IF(COUNTIF(BASE!$A:$A,PRODUTIVIDADE!EW$3)=0,"",SUMIFS(BASE!$N:$N,BASE!$A:$A,PRODUTIVIDADE!EW$3,BASE!$G:$G,PRODUTIVIDADE!$B41)))</f>
        <v>0</v>
      </c>
      <c r="EY41" s="28">
        <f>IF($B41="","",IF(COUNTIF(BASE!$A:$A,PRODUTIVIDADE!EW$3)=0,"",SUMIFS(BASE!$P:$P,BASE!$A:$A,PRODUTIVIDADE!EW$3,BASE!$G:$G,PRODUTIVIDADE!$B41)))</f>
        <v>0</v>
      </c>
      <c r="EZ41" s="28">
        <f>IF($B41="","",IF(COUNTIF(BASE!$A:$A,PRODUTIVIDADE!EW$3)=0,"",SUMIFS(BASE!$O:$O,BASE!$A:$A,PRODUTIVIDADE!EW$3,BASE!$G:$G,PRODUTIVIDADE!$B41)))</f>
        <v>0</v>
      </c>
      <c r="FA41" s="32">
        <f t="shared" si="53"/>
        <v>0</v>
      </c>
      <c r="FB41" s="32">
        <f t="shared" si="54"/>
        <v>0</v>
      </c>
      <c r="FC41" s="15">
        <f>IF($B41="","",IF(COUNTIF(BASE!$A:$A,PRODUTIVIDADE!FC$3)=0,"",SUMIFS(BASE!$M:$M,BASE!$A:$A,PRODUTIVIDADE!FC$3,BASE!$G:$G,PRODUTIVIDADE!$B41)))</f>
        <v>0</v>
      </c>
      <c r="FD41" s="15">
        <f>IF($B41="","",IF(COUNTIF(BASE!$A:$A,PRODUTIVIDADE!FC$3)=0,"",SUMIFS(BASE!$N:$N,BASE!$A:$A,PRODUTIVIDADE!FC$3,BASE!$G:$G,PRODUTIVIDADE!$B41)))</f>
        <v>0</v>
      </c>
      <c r="FE41" s="18">
        <f>IF($B41="","",IF(COUNTIF(BASE!$A:$A,PRODUTIVIDADE!FC$3)=0,"",SUMIFS(BASE!$P:$P,BASE!$A:$A,PRODUTIVIDADE!FC$3,BASE!$G:$G,PRODUTIVIDADE!$B41)))</f>
        <v>0</v>
      </c>
      <c r="FF41" s="18">
        <f>IF($B41="","",IF(COUNTIF(BASE!$A:$A,PRODUTIVIDADE!FC$3)=0,"",SUMIFS(BASE!$O:$O,BASE!$A:$A,PRODUTIVIDADE!FC$3,BASE!$G:$G,PRODUTIVIDADE!$B41)))</f>
        <v>0</v>
      </c>
      <c r="FG41" s="32">
        <f t="shared" si="55"/>
        <v>0</v>
      </c>
      <c r="FH41" s="32">
        <f t="shared" si="56"/>
        <v>0</v>
      </c>
      <c r="FI41" s="33">
        <f>IF($B41="","",IF(COUNTIF(BASE!$A:$A,PRODUTIVIDADE!FI$3)=0,"",SUMIFS(BASE!$M:$M,BASE!$A:$A,PRODUTIVIDADE!FI$3,BASE!$G:$G,PRODUTIVIDADE!$B41)))</f>
        <v>0</v>
      </c>
      <c r="FJ41" s="33">
        <f>IF($B41="","",IF(COUNTIF(BASE!$A:$A,PRODUTIVIDADE!FI$3)=0,"",SUMIFS(BASE!$N:$N,BASE!$A:$A,PRODUTIVIDADE!FI$3,BASE!$G:$G,PRODUTIVIDADE!$B41)))</f>
        <v>0</v>
      </c>
      <c r="FK41" s="28">
        <f>IF($B41="","",IF(COUNTIF(BASE!$A:$A,PRODUTIVIDADE!FI$3)=0,"",SUMIFS(BASE!$P:$P,BASE!$A:$A,PRODUTIVIDADE!FI$3,BASE!$G:$G,PRODUTIVIDADE!$B41)))</f>
        <v>0</v>
      </c>
      <c r="FL41" s="28">
        <f>IF($B41="","",IF(COUNTIF(BASE!$A:$A,PRODUTIVIDADE!FI$3)=0,"",SUMIFS(BASE!$O:$O,BASE!$A:$A,PRODUTIVIDADE!FI$3,BASE!$G:$G,PRODUTIVIDADE!$B41)))</f>
        <v>0</v>
      </c>
      <c r="FM41" s="32">
        <f t="shared" si="57"/>
        <v>0</v>
      </c>
      <c r="FN41" s="32">
        <f t="shared" si="58"/>
        <v>0</v>
      </c>
      <c r="FO41" s="15">
        <f>IF($B41="","",IF(COUNTIF(BASE!$A:$A,PRODUTIVIDADE!FO$3)=0,"",SUMIFS(BASE!$M:$M,BASE!$A:$A,PRODUTIVIDADE!FO$3,BASE!$G:$G,PRODUTIVIDADE!$B41)))</f>
        <v>0</v>
      </c>
      <c r="FP41" s="15">
        <f>IF($B41="","",IF(COUNTIF(BASE!$A:$A,PRODUTIVIDADE!FO$3)=0,"",SUMIFS(BASE!$N:$N,BASE!$A:$A,PRODUTIVIDADE!FO$3,BASE!$G:$G,PRODUTIVIDADE!$B41)))</f>
        <v>0</v>
      </c>
      <c r="FQ41" s="18">
        <f>IF($B41="","",IF(COUNTIF(BASE!$A:$A,PRODUTIVIDADE!FO$3)=0,"",SUMIFS(BASE!$P:$P,BASE!$A:$A,PRODUTIVIDADE!FO$3,BASE!$G:$G,PRODUTIVIDADE!$B41)))</f>
        <v>0</v>
      </c>
      <c r="FR41" s="18">
        <f>IF($B41="","",IF(COUNTIF(BASE!$A:$A,PRODUTIVIDADE!FO$3)=0,"",SUMIFS(BASE!$O:$O,BASE!$A:$A,PRODUTIVIDADE!FO$3,BASE!$G:$G,PRODUTIVIDADE!$B41)))</f>
        <v>0</v>
      </c>
      <c r="FS41" s="32">
        <f t="shared" si="59"/>
        <v>0</v>
      </c>
      <c r="FT41" s="32">
        <f t="shared" si="60"/>
        <v>0</v>
      </c>
      <c r="FU41" s="33">
        <f>IF($B41="","",IF(COUNTIF(BASE!$A:$A,PRODUTIVIDADE!FU$3)=0,"",SUMIFS(BASE!$M:$M,BASE!$A:$A,PRODUTIVIDADE!FU$3,BASE!$G:$G,PRODUTIVIDADE!$B41)))</f>
        <v>0</v>
      </c>
      <c r="FV41" s="33">
        <f>IF($B41="","",IF(COUNTIF(BASE!$A:$A,PRODUTIVIDADE!FU$3)=0,"",SUMIFS(BASE!$N:$N,BASE!$A:$A,PRODUTIVIDADE!FU$3,BASE!$G:$G,PRODUTIVIDADE!$B41)))</f>
        <v>0</v>
      </c>
      <c r="FW41" s="28">
        <f>IF($B41="","",IF(COUNTIF(BASE!$A:$A,PRODUTIVIDADE!FU$3)=0,"",SUMIFS(BASE!$P:$P,BASE!$A:$A,PRODUTIVIDADE!FU$3,BASE!$G:$G,PRODUTIVIDADE!$B41)))</f>
        <v>0</v>
      </c>
      <c r="FX41" s="28">
        <f>IF($B41="","",IF(COUNTIF(BASE!$A:$A,PRODUTIVIDADE!FU$3)=0,"",SUMIFS(BASE!$O:$O,BASE!$A:$A,PRODUTIVIDADE!FU$3,BASE!$G:$G,PRODUTIVIDADE!$B41)))</f>
        <v>0</v>
      </c>
      <c r="FY41" s="32">
        <f t="shared" si="61"/>
        <v>0</v>
      </c>
      <c r="FZ41" s="32">
        <f t="shared" si="62"/>
        <v>0</v>
      </c>
      <c r="GA41" s="15">
        <f>IF($B41="","",IF(COUNTIF(BASE!$A:$A,PRODUTIVIDADE!GA$3)=0,"",SUMIFS(BASE!$M:$M,BASE!$A:$A,PRODUTIVIDADE!GA$3,BASE!$G:$G,PRODUTIVIDADE!$B41)))</f>
        <v>0</v>
      </c>
      <c r="GB41" s="15">
        <f>IF($B41="","",IF(COUNTIF(BASE!$A:$A,PRODUTIVIDADE!GA$3)=0,"",SUMIFS(BASE!$N:$N,BASE!$A:$A,PRODUTIVIDADE!GA$3,BASE!$G:$G,PRODUTIVIDADE!$B41)))</f>
        <v>0</v>
      </c>
      <c r="GC41" s="18">
        <f>IF($B41="","",IF(COUNTIF(BASE!$A:$A,PRODUTIVIDADE!GA$3)=0,"",SUMIFS(BASE!$P:$P,BASE!$A:$A,PRODUTIVIDADE!GA$3,BASE!$G:$G,PRODUTIVIDADE!$B41)))</f>
        <v>0</v>
      </c>
      <c r="GD41" s="18">
        <f>IF($B41="","",IF(COUNTIF(BASE!$A:$A,PRODUTIVIDADE!GA$3)=0,"",SUMIFS(BASE!$O:$O,BASE!$A:$A,PRODUTIVIDADE!GA$3,BASE!$G:$G,PRODUTIVIDADE!$B41)))</f>
        <v>0</v>
      </c>
      <c r="GE41" s="32">
        <f t="shared" si="63"/>
        <v>0</v>
      </c>
      <c r="GF41" s="32">
        <f t="shared" si="64"/>
        <v>0</v>
      </c>
      <c r="GG41" s="33">
        <f>IF($B41="","",IF(COUNTIF(BASE!$A:$A,PRODUTIVIDADE!GG$3)=0,"",SUMIFS(BASE!$M:$M,BASE!$A:$A,PRODUTIVIDADE!GG$3,BASE!$G:$G,PRODUTIVIDADE!$B41)))</f>
        <v>0</v>
      </c>
      <c r="GH41" s="33">
        <f>IF($B41="","",IF(COUNTIF(BASE!$A:$A,PRODUTIVIDADE!GG$3)=0,"",SUMIFS(BASE!$N:$N,BASE!$A:$A,PRODUTIVIDADE!GG$3,BASE!$G:$G,PRODUTIVIDADE!$B41)))</f>
        <v>0</v>
      </c>
      <c r="GI41" s="28">
        <f>IF($B41="","",IF(COUNTIF(BASE!$A:$A,PRODUTIVIDADE!GG$3)=0,"",SUMIFS(BASE!$P:$P,BASE!$A:$A,PRODUTIVIDADE!GG$3,BASE!$G:$G,PRODUTIVIDADE!$B41)))</f>
        <v>0</v>
      </c>
      <c r="GJ41" s="28">
        <f>IF($B41="","",IF(COUNTIF(BASE!$A:$A,PRODUTIVIDADE!GG$3)=0,"",SUMIFS(BASE!$O:$O,BASE!$A:$A,PRODUTIVIDADE!GG$3,BASE!$G:$G,PRODUTIVIDADE!$B41)))</f>
        <v>0</v>
      </c>
      <c r="GK41" s="32">
        <f t="shared" si="65"/>
        <v>0</v>
      </c>
      <c r="GL41" s="32">
        <f t="shared" si="66"/>
        <v>0</v>
      </c>
      <c r="GM41" s="15">
        <f>IF($B41="","",IF(COUNTIF(BASE!$A:$A,PRODUTIVIDADE!GM$3)=0,"",SUMIFS(BASE!$M:$M,BASE!$A:$A,PRODUTIVIDADE!GM$3,BASE!$G:$G,PRODUTIVIDADE!$B41)))</f>
        <v>0</v>
      </c>
      <c r="GN41" s="15">
        <f>IF($B41="","",IF(COUNTIF(BASE!$A:$A,PRODUTIVIDADE!GM$3)=0,"",SUMIFS(BASE!$N:$N,BASE!$A:$A,PRODUTIVIDADE!GM$3,BASE!$G:$G,PRODUTIVIDADE!$B41)))</f>
        <v>0</v>
      </c>
      <c r="GO41" s="18">
        <f>IF($B41="","",IF(COUNTIF(BASE!$A:$A,PRODUTIVIDADE!GM$3)=0,"",SUMIFS(BASE!$P:$P,BASE!$A:$A,PRODUTIVIDADE!GM$3,BASE!$G:$G,PRODUTIVIDADE!$B41)))</f>
        <v>0</v>
      </c>
      <c r="GP41" s="18">
        <f>IF($B41="","",IF(COUNTIF(BASE!$A:$A,PRODUTIVIDADE!GM$3)=0,"",SUMIFS(BASE!$O:$O,BASE!$A:$A,PRODUTIVIDADE!GM$3,BASE!$G:$G,PRODUTIVIDADE!$B41)))</f>
        <v>0</v>
      </c>
      <c r="GQ41" s="32">
        <f t="shared" si="67"/>
        <v>0</v>
      </c>
      <c r="GR41" s="32">
        <f t="shared" si="68"/>
        <v>0</v>
      </c>
    </row>
    <row r="42" spans="2:200" s="8" customFormat="1" hidden="1" x14ac:dyDescent="0.25">
      <c r="B42" s="50">
        <v>92305</v>
      </c>
      <c r="C42" s="16" t="str">
        <f>IF($B42="","",VLOOKUP($B42,EQUIPE!$B:$E,2,0))</f>
        <v>TATIANE REGINA DE BARROS</v>
      </c>
      <c r="D42" s="16" t="str">
        <f>IF($B42="","",VLOOKUP($B42,EQUIPE!$B:$F,5,0))</f>
        <v>SUPERVISÃO</v>
      </c>
      <c r="E42" s="18">
        <f>IF($B42="","",VLOOKUP($B42,EQUIPE!$B:$E,3,0))</f>
        <v>0.375</v>
      </c>
      <c r="F42" s="16" t="str">
        <f>IF($B42="","",VLOOKUP($B42,EQUIPE!$B:$E,4,0))</f>
        <v>FERNANDA ESTEVES</v>
      </c>
      <c r="H42" s="22">
        <f t="shared" si="0"/>
        <v>0</v>
      </c>
      <c r="I42" s="22">
        <f t="shared" si="0"/>
        <v>0</v>
      </c>
      <c r="J42" s="18">
        <f t="shared" si="3"/>
        <v>0</v>
      </c>
      <c r="K42" s="18">
        <f t="shared" si="4"/>
        <v>0</v>
      </c>
      <c r="L42" s="32">
        <f t="shared" si="5"/>
        <v>0</v>
      </c>
      <c r="M42" s="32">
        <f t="shared" si="6"/>
        <v>0</v>
      </c>
      <c r="O42" s="15">
        <f>IF($B42="","",IF(COUNTIF(BASE!$A:$A,PRODUTIVIDADE!O$3)=0,"",SUMIFS(BASE!$M:$M,BASE!$A:$A,PRODUTIVIDADE!O$3,BASE!$G:$G,PRODUTIVIDADE!$B42)))</f>
        <v>0</v>
      </c>
      <c r="P42" s="15">
        <f>IF($B42="","",IF(COUNTIF(BASE!$A:$A,PRODUTIVIDADE!O$3)=0,"",SUMIFS(BASE!$N:$N,BASE!$A:$A,PRODUTIVIDADE!O$3,BASE!$G:$G,PRODUTIVIDADE!$B42)))</f>
        <v>0</v>
      </c>
      <c r="Q42" s="18">
        <f>IF($B42="","",IF(COUNTIF(BASE!$A:$A,PRODUTIVIDADE!O$3)=0,"",SUMIFS(BASE!$P:$P,BASE!$A:$A,PRODUTIVIDADE!O$3,BASE!$G:$G,PRODUTIVIDADE!$B42)))</f>
        <v>0</v>
      </c>
      <c r="R42" s="18">
        <f>IF($B42="","",IF(COUNTIF(BASE!$A:$A,PRODUTIVIDADE!O$3)=0,"",SUMIFS(BASE!$O:$O,BASE!$A:$A,PRODUTIVIDADE!O$3,BASE!$G:$G,PRODUTIVIDADE!$B42)))</f>
        <v>0</v>
      </c>
      <c r="S42" s="32">
        <f t="shared" si="7"/>
        <v>0</v>
      </c>
      <c r="T42" s="32">
        <f t="shared" si="8"/>
        <v>0</v>
      </c>
      <c r="U42" s="33">
        <f>IF($B42="","",IF(COUNTIF(BASE!$A:$A,PRODUTIVIDADE!U$3)=0,"",SUMIFS(BASE!$M:$M,BASE!$A:$A,PRODUTIVIDADE!U$3,BASE!$G:$G,PRODUTIVIDADE!$B42)))</f>
        <v>0</v>
      </c>
      <c r="V42" s="33">
        <f>IF($B42="","",IF(COUNTIF(BASE!$A:$A,PRODUTIVIDADE!U$3)=0,"",SUMIFS(BASE!$N:$N,BASE!$A:$A,PRODUTIVIDADE!U$3,BASE!$G:$G,PRODUTIVIDADE!$B42)))</f>
        <v>0</v>
      </c>
      <c r="W42" s="28">
        <f>IF($B42="","",IF(COUNTIF(BASE!$A:$A,PRODUTIVIDADE!U$3)=0,"",SUMIFS(BASE!$P:$P,BASE!$A:$A,PRODUTIVIDADE!U$3,BASE!$G:$G,PRODUTIVIDADE!$B42)))</f>
        <v>0</v>
      </c>
      <c r="X42" s="28">
        <f>IF($B42="","",IF(COUNTIF(BASE!$A:$A,PRODUTIVIDADE!U$3)=0,"",SUMIFS(BASE!$O:$O,BASE!$A:$A,PRODUTIVIDADE!U$3,BASE!$G:$G,PRODUTIVIDADE!$B42)))</f>
        <v>0</v>
      </c>
      <c r="Y42" s="32">
        <f t="shared" si="9"/>
        <v>0</v>
      </c>
      <c r="Z42" s="32">
        <f t="shared" si="10"/>
        <v>0</v>
      </c>
      <c r="AA42" s="15">
        <f>IF($B42="","",IF(COUNTIF(BASE!$A:$A,PRODUTIVIDADE!AA$3)=0,"",SUMIFS(BASE!$M:$M,BASE!$A:$A,PRODUTIVIDADE!AA$3,BASE!$G:$G,PRODUTIVIDADE!$B42)))</f>
        <v>0</v>
      </c>
      <c r="AB42" s="15">
        <f>IF($B42="","",IF(COUNTIF(BASE!$A:$A,PRODUTIVIDADE!AA$3)=0,"",SUMIFS(BASE!$N:$N,BASE!$A:$A,PRODUTIVIDADE!AA$3,BASE!$G:$G,PRODUTIVIDADE!$B42)))</f>
        <v>0</v>
      </c>
      <c r="AC42" s="18">
        <f>IF($B42="","",IF(COUNTIF(BASE!$A:$A,PRODUTIVIDADE!AA$3)=0,"",SUMIFS(BASE!$P:$P,BASE!$A:$A,PRODUTIVIDADE!AA$3,BASE!$G:$G,PRODUTIVIDADE!$B42)))</f>
        <v>0</v>
      </c>
      <c r="AD42" s="18">
        <f>IF($B42="","",IF(COUNTIF(BASE!$A:$A,PRODUTIVIDADE!AA$3)=0,"",SUMIFS(BASE!$O:$O,BASE!$A:$A,PRODUTIVIDADE!AA$3,BASE!$G:$G,PRODUTIVIDADE!$B42)))</f>
        <v>0</v>
      </c>
      <c r="AE42" s="32">
        <f t="shared" si="11"/>
        <v>0</v>
      </c>
      <c r="AF42" s="32">
        <f t="shared" si="12"/>
        <v>0</v>
      </c>
      <c r="AG42" s="33">
        <f>IF($B42="","",IF(COUNTIF(BASE!$A:$A,PRODUTIVIDADE!AG$3)=0,"",SUMIFS(BASE!$M:$M,BASE!$A:$A,PRODUTIVIDADE!AG$3,BASE!$G:$G,PRODUTIVIDADE!$B42)))</f>
        <v>0</v>
      </c>
      <c r="AH42" s="33">
        <f>IF($B42="","",IF(COUNTIF(BASE!$A:$A,PRODUTIVIDADE!AG$3)=0,"",SUMIFS(BASE!$N:$N,BASE!$A:$A,PRODUTIVIDADE!AG$3,BASE!$G:$G,PRODUTIVIDADE!$B42)))</f>
        <v>0</v>
      </c>
      <c r="AI42" s="28">
        <f>IF($B42="","",IF(COUNTIF(BASE!$A:$A,PRODUTIVIDADE!AG$3)=0,"",SUMIFS(BASE!$P:$P,BASE!$A:$A,PRODUTIVIDADE!AG$3,BASE!$G:$G,PRODUTIVIDADE!$B42)))</f>
        <v>0</v>
      </c>
      <c r="AJ42" s="28">
        <f>IF($B42="","",IF(COUNTIF(BASE!$A:$A,PRODUTIVIDADE!AG$3)=0,"",SUMIFS(BASE!$O:$O,BASE!$A:$A,PRODUTIVIDADE!AG$3,BASE!$G:$G,PRODUTIVIDADE!$B42)))</f>
        <v>0</v>
      </c>
      <c r="AK42" s="32">
        <f t="shared" si="13"/>
        <v>0</v>
      </c>
      <c r="AL42" s="32">
        <f t="shared" si="14"/>
        <v>0</v>
      </c>
      <c r="AM42" s="15">
        <f>IF($B42="","",IF(COUNTIF(BASE!$A:$A,PRODUTIVIDADE!AM$3)=0,"",SUMIFS(BASE!$M:$M,BASE!$A:$A,PRODUTIVIDADE!AM$3,BASE!$G:$G,PRODUTIVIDADE!$B42)))</f>
        <v>0</v>
      </c>
      <c r="AN42" s="15">
        <f>IF($B42="","",IF(COUNTIF(BASE!$A:$A,PRODUTIVIDADE!AM$3)=0,"",SUMIFS(BASE!$N:$N,BASE!$A:$A,PRODUTIVIDADE!AM$3,BASE!$G:$G,PRODUTIVIDADE!$B42)))</f>
        <v>0</v>
      </c>
      <c r="AO42" s="18">
        <f>IF($B42="","",IF(COUNTIF(BASE!$A:$A,PRODUTIVIDADE!AM$3)=0,"",SUMIFS(BASE!$P:$P,BASE!$A:$A,PRODUTIVIDADE!AM$3,BASE!$G:$G,PRODUTIVIDADE!$B42)))</f>
        <v>0</v>
      </c>
      <c r="AP42" s="18">
        <f>IF($B42="","",IF(COUNTIF(BASE!$A:$A,PRODUTIVIDADE!AM$3)=0,"",SUMIFS(BASE!$O:$O,BASE!$A:$A,PRODUTIVIDADE!AM$3,BASE!$G:$G,PRODUTIVIDADE!$B42)))</f>
        <v>0</v>
      </c>
      <c r="AQ42" s="32">
        <f t="shared" si="15"/>
        <v>0</v>
      </c>
      <c r="AR42" s="32">
        <f t="shared" si="16"/>
        <v>0</v>
      </c>
      <c r="AS42" s="33">
        <f>IF($B42="","",IF(COUNTIF(BASE!$A:$A,PRODUTIVIDADE!AS$3)=0,"",SUMIFS(BASE!$M:$M,BASE!$A:$A,PRODUTIVIDADE!AS$3,BASE!$G:$G,PRODUTIVIDADE!$B42)))</f>
        <v>0</v>
      </c>
      <c r="AT42" s="33">
        <f>IF($B42="","",IF(COUNTIF(BASE!$A:$A,PRODUTIVIDADE!AS$3)=0,"",SUMIFS(BASE!$N:$N,BASE!$A:$A,PRODUTIVIDADE!AS$3,BASE!$G:$G,PRODUTIVIDADE!$B42)))</f>
        <v>0</v>
      </c>
      <c r="AU42" s="28">
        <f>IF($B42="","",IF(COUNTIF(BASE!$A:$A,PRODUTIVIDADE!AS$3)=0,"",SUMIFS(BASE!$P:$P,BASE!$A:$A,PRODUTIVIDADE!AS$3,BASE!$G:$G,PRODUTIVIDADE!$B42)))</f>
        <v>0</v>
      </c>
      <c r="AV42" s="28">
        <f>IF($B42="","",IF(COUNTIF(BASE!$A:$A,PRODUTIVIDADE!AS$3)=0,"",SUMIFS(BASE!$O:$O,BASE!$A:$A,PRODUTIVIDADE!AS$3,BASE!$G:$G,PRODUTIVIDADE!$B42)))</f>
        <v>0</v>
      </c>
      <c r="AW42" s="32">
        <f t="shared" si="17"/>
        <v>0</v>
      </c>
      <c r="AX42" s="32">
        <f t="shared" si="18"/>
        <v>0</v>
      </c>
      <c r="AY42" s="15">
        <f>IF($B42="","",IF(COUNTIF(BASE!$A:$A,PRODUTIVIDADE!AY$3)=0,"",SUMIFS(BASE!$M:$M,BASE!$A:$A,PRODUTIVIDADE!AY$3,BASE!$G:$G,PRODUTIVIDADE!$B42)))</f>
        <v>0</v>
      </c>
      <c r="AZ42" s="15">
        <f>IF($B42="","",IF(COUNTIF(BASE!$A:$A,PRODUTIVIDADE!AY$3)=0,"",SUMIFS(BASE!$N:$N,BASE!$A:$A,PRODUTIVIDADE!AY$3,BASE!$G:$G,PRODUTIVIDADE!$B42)))</f>
        <v>0</v>
      </c>
      <c r="BA42" s="18">
        <f>IF($B42="","",IF(COUNTIF(BASE!$A:$A,PRODUTIVIDADE!AY$3)=0,"",SUMIFS(BASE!$P:$P,BASE!$A:$A,PRODUTIVIDADE!AY$3,BASE!$G:$G,PRODUTIVIDADE!$B42)))</f>
        <v>0</v>
      </c>
      <c r="BB42" s="18">
        <f>IF($B42="","",IF(COUNTIF(BASE!$A:$A,PRODUTIVIDADE!AY$3)=0,"",SUMIFS(BASE!$O:$O,BASE!$A:$A,PRODUTIVIDADE!AY$3,BASE!$G:$G,PRODUTIVIDADE!$B42)))</f>
        <v>0</v>
      </c>
      <c r="BC42" s="32">
        <f t="shared" si="19"/>
        <v>0</v>
      </c>
      <c r="BD42" s="32">
        <f t="shared" si="20"/>
        <v>0</v>
      </c>
      <c r="BE42" s="33">
        <f>IF($B42="","",IF(COUNTIF(BASE!$A:$A,PRODUTIVIDADE!BE$3)=0,"",SUMIFS(BASE!$M:$M,BASE!$A:$A,PRODUTIVIDADE!BE$3,BASE!$G:$G,PRODUTIVIDADE!$B42)))</f>
        <v>0</v>
      </c>
      <c r="BF42" s="33">
        <f>IF($B42="","",IF(COUNTIF(BASE!$A:$A,PRODUTIVIDADE!BE$3)=0,"",SUMIFS(BASE!$N:$N,BASE!$A:$A,PRODUTIVIDADE!BE$3,BASE!$G:$G,PRODUTIVIDADE!$B42)))</f>
        <v>0</v>
      </c>
      <c r="BG42" s="28">
        <f>IF($B42="","",IF(COUNTIF(BASE!$A:$A,PRODUTIVIDADE!BE$3)=0,"",SUMIFS(BASE!$P:$P,BASE!$A:$A,PRODUTIVIDADE!BE$3,BASE!$G:$G,PRODUTIVIDADE!$B42)))</f>
        <v>0</v>
      </c>
      <c r="BH42" s="28">
        <f>IF($B42="","",IF(COUNTIF(BASE!$A:$A,PRODUTIVIDADE!BE$3)=0,"",SUMIFS(BASE!$O:$O,BASE!$A:$A,PRODUTIVIDADE!BE$3,BASE!$G:$G,PRODUTIVIDADE!$B42)))</f>
        <v>0</v>
      </c>
      <c r="BI42" s="32">
        <f t="shared" si="21"/>
        <v>0</v>
      </c>
      <c r="BJ42" s="32">
        <f t="shared" si="22"/>
        <v>0</v>
      </c>
      <c r="BK42" s="15">
        <f>IF($B42="","",IF(COUNTIF(BASE!$A:$A,PRODUTIVIDADE!BK$3)=0,"",SUMIFS(BASE!$M:$M,BASE!$A:$A,PRODUTIVIDADE!BK$3,BASE!$G:$G,PRODUTIVIDADE!$B42)))</f>
        <v>0</v>
      </c>
      <c r="BL42" s="15">
        <f>IF($B42="","",IF(COUNTIF(BASE!$A:$A,PRODUTIVIDADE!BK$3)=0,"",SUMIFS(BASE!$N:$N,BASE!$A:$A,PRODUTIVIDADE!BK$3,BASE!$G:$G,PRODUTIVIDADE!$B42)))</f>
        <v>0</v>
      </c>
      <c r="BM42" s="18">
        <f>IF($B42="","",IF(COUNTIF(BASE!$A:$A,PRODUTIVIDADE!BK$3)=0,"",SUMIFS(BASE!$P:$P,BASE!$A:$A,PRODUTIVIDADE!BK$3,BASE!$G:$G,PRODUTIVIDADE!$B42)))</f>
        <v>0</v>
      </c>
      <c r="BN42" s="18">
        <f>IF($B42="","",IF(COUNTIF(BASE!$A:$A,PRODUTIVIDADE!BK$3)=0,"",SUMIFS(BASE!$O:$O,BASE!$A:$A,PRODUTIVIDADE!BK$3,BASE!$G:$G,PRODUTIVIDADE!$B42)))</f>
        <v>0</v>
      </c>
      <c r="BO42" s="32">
        <f t="shared" si="23"/>
        <v>0</v>
      </c>
      <c r="BP42" s="32">
        <f t="shared" si="24"/>
        <v>0</v>
      </c>
      <c r="BQ42" s="33">
        <f>IF($B42="","",IF(COUNTIF(BASE!$A:$A,PRODUTIVIDADE!BQ$3)=0,"",SUMIFS(BASE!$M:$M,BASE!$A:$A,PRODUTIVIDADE!BQ$3,BASE!$G:$G,PRODUTIVIDADE!$B42)))</f>
        <v>0</v>
      </c>
      <c r="BR42" s="33">
        <f>IF($B42="","",IF(COUNTIF(BASE!$A:$A,PRODUTIVIDADE!BQ$3)=0,"",SUMIFS(BASE!$N:$N,BASE!$A:$A,PRODUTIVIDADE!BQ$3,BASE!$G:$G,PRODUTIVIDADE!$B42)))</f>
        <v>0</v>
      </c>
      <c r="BS42" s="28">
        <f>IF($B42="","",IF(COUNTIF(BASE!$A:$A,PRODUTIVIDADE!BQ$3)=0,"",SUMIFS(BASE!$P:$P,BASE!$A:$A,PRODUTIVIDADE!BQ$3,BASE!$G:$G,PRODUTIVIDADE!$B42)))</f>
        <v>0</v>
      </c>
      <c r="BT42" s="28">
        <f>IF($B42="","",IF(COUNTIF(BASE!$A:$A,PRODUTIVIDADE!BQ$3)=0,"",SUMIFS(BASE!$O:$O,BASE!$A:$A,PRODUTIVIDADE!BQ$3,BASE!$G:$G,PRODUTIVIDADE!$B42)))</f>
        <v>0</v>
      </c>
      <c r="BU42" s="32">
        <f t="shared" si="25"/>
        <v>0</v>
      </c>
      <c r="BV42" s="32">
        <f t="shared" si="26"/>
        <v>0</v>
      </c>
      <c r="BW42" s="15">
        <f>IF($B42="","",IF(COUNTIF(BASE!$A:$A,PRODUTIVIDADE!BW$3)=0,"",SUMIFS(BASE!$M:$M,BASE!$A:$A,PRODUTIVIDADE!BW$3,BASE!$G:$G,PRODUTIVIDADE!$B42)))</f>
        <v>0</v>
      </c>
      <c r="BX42" s="15">
        <f>IF($B42="","",IF(COUNTIF(BASE!$A:$A,PRODUTIVIDADE!BW$3)=0,"",SUMIFS(BASE!$N:$N,BASE!$A:$A,PRODUTIVIDADE!BW$3,BASE!$G:$G,PRODUTIVIDADE!$B42)))</f>
        <v>0</v>
      </c>
      <c r="BY42" s="18">
        <f>IF($B42="","",IF(COUNTIF(BASE!$A:$A,PRODUTIVIDADE!BW$3)=0,"",SUMIFS(BASE!$P:$P,BASE!$A:$A,PRODUTIVIDADE!BW$3,BASE!$G:$G,PRODUTIVIDADE!$B42)))</f>
        <v>0</v>
      </c>
      <c r="BZ42" s="18">
        <f>IF($B42="","",IF(COUNTIF(BASE!$A:$A,PRODUTIVIDADE!BW$3)=0,"",SUMIFS(BASE!$O:$O,BASE!$A:$A,PRODUTIVIDADE!BW$3,BASE!$G:$G,PRODUTIVIDADE!$B42)))</f>
        <v>0</v>
      </c>
      <c r="CA42" s="32">
        <f t="shared" si="27"/>
        <v>0</v>
      </c>
      <c r="CB42" s="32">
        <f t="shared" si="28"/>
        <v>0</v>
      </c>
      <c r="CC42" s="33">
        <f>IF($B42="","",IF(COUNTIF(BASE!$A:$A,PRODUTIVIDADE!CC$3)=0,"",SUMIFS(BASE!$M:$M,BASE!$A:$A,PRODUTIVIDADE!CC$3,BASE!$G:$G,PRODUTIVIDADE!$B42)))</f>
        <v>0</v>
      </c>
      <c r="CD42" s="33">
        <f>IF($B42="","",IF(COUNTIF(BASE!$A:$A,PRODUTIVIDADE!CC$3)=0,"",SUMIFS(BASE!$N:$N,BASE!$A:$A,PRODUTIVIDADE!CC$3,BASE!$G:$G,PRODUTIVIDADE!$B42)))</f>
        <v>0</v>
      </c>
      <c r="CE42" s="28">
        <f>IF($B42="","",IF(COUNTIF(BASE!$A:$A,PRODUTIVIDADE!CC$3)=0,"",SUMIFS(BASE!$P:$P,BASE!$A:$A,PRODUTIVIDADE!CC$3,BASE!$G:$G,PRODUTIVIDADE!$B42)))</f>
        <v>0</v>
      </c>
      <c r="CF42" s="28">
        <f>IF($B42="","",IF(COUNTIF(BASE!$A:$A,PRODUTIVIDADE!CC$3)=0,"",SUMIFS(BASE!$O:$O,BASE!$A:$A,PRODUTIVIDADE!CC$3,BASE!$G:$G,PRODUTIVIDADE!$B42)))</f>
        <v>0</v>
      </c>
      <c r="CG42" s="32">
        <f t="shared" si="29"/>
        <v>0</v>
      </c>
      <c r="CH42" s="32">
        <f t="shared" si="30"/>
        <v>0</v>
      </c>
      <c r="CI42" s="15">
        <f>IF($B42="","",IF(COUNTIF(BASE!$A:$A,PRODUTIVIDADE!CI$3)=0,"",SUMIFS(BASE!$M:$M,BASE!$A:$A,PRODUTIVIDADE!CI$3,BASE!$G:$G,PRODUTIVIDADE!$B42)))</f>
        <v>0</v>
      </c>
      <c r="CJ42" s="15">
        <f>IF($B42="","",IF(COUNTIF(BASE!$A:$A,PRODUTIVIDADE!CI$3)=0,"",SUMIFS(BASE!$N:$N,BASE!$A:$A,PRODUTIVIDADE!CI$3,BASE!$G:$G,PRODUTIVIDADE!$B42)))</f>
        <v>0</v>
      </c>
      <c r="CK42" s="18">
        <f>IF($B42="","",IF(COUNTIF(BASE!$A:$A,PRODUTIVIDADE!CI$3)=0,"",SUMIFS(BASE!$P:$P,BASE!$A:$A,PRODUTIVIDADE!CI$3,BASE!$G:$G,PRODUTIVIDADE!$B42)))</f>
        <v>0</v>
      </c>
      <c r="CL42" s="18">
        <f>IF($B42="","",IF(COUNTIF(BASE!$A:$A,PRODUTIVIDADE!CI$3)=0,"",SUMIFS(BASE!$O:$O,BASE!$A:$A,PRODUTIVIDADE!CI$3,BASE!$G:$G,PRODUTIVIDADE!$B42)))</f>
        <v>0</v>
      </c>
      <c r="CM42" s="32">
        <f t="shared" si="31"/>
        <v>0</v>
      </c>
      <c r="CN42" s="32">
        <f t="shared" si="32"/>
        <v>0</v>
      </c>
      <c r="CO42" s="33">
        <f>IF($B42="","",IF(COUNTIF(BASE!$A:$A,PRODUTIVIDADE!CO$3)=0,"",SUMIFS(BASE!$M:$M,BASE!$A:$A,PRODUTIVIDADE!CO$3,BASE!$G:$G,PRODUTIVIDADE!$B42)))</f>
        <v>0</v>
      </c>
      <c r="CP42" s="33">
        <f>IF($B42="","",IF(COUNTIF(BASE!$A:$A,PRODUTIVIDADE!CO$3)=0,"",SUMIFS(BASE!$N:$N,BASE!$A:$A,PRODUTIVIDADE!CO$3,BASE!$G:$G,PRODUTIVIDADE!$B42)))</f>
        <v>0</v>
      </c>
      <c r="CQ42" s="28">
        <f>IF($B42="","",IF(COUNTIF(BASE!$A:$A,PRODUTIVIDADE!CO$3)=0,"",SUMIFS(BASE!$P:$P,BASE!$A:$A,PRODUTIVIDADE!CO$3,BASE!$G:$G,PRODUTIVIDADE!$B42)))</f>
        <v>0</v>
      </c>
      <c r="CR42" s="28">
        <f>IF($B42="","",IF(COUNTIF(BASE!$A:$A,PRODUTIVIDADE!CO$3)=0,"",SUMIFS(BASE!$O:$O,BASE!$A:$A,PRODUTIVIDADE!CO$3,BASE!$G:$G,PRODUTIVIDADE!$B42)))</f>
        <v>0</v>
      </c>
      <c r="CS42" s="32">
        <f t="shared" si="33"/>
        <v>0</v>
      </c>
      <c r="CT42" s="32">
        <f t="shared" si="34"/>
        <v>0</v>
      </c>
      <c r="CU42" s="15">
        <f>IF($B42="","",IF(COUNTIF(BASE!$A:$A,PRODUTIVIDADE!CU$3)=0,"",SUMIFS(BASE!$M:$M,BASE!$A:$A,PRODUTIVIDADE!CU$3,BASE!$G:$G,PRODUTIVIDADE!$B42)))</f>
        <v>0</v>
      </c>
      <c r="CV42" s="15">
        <f>IF($B42="","",IF(COUNTIF(BASE!$A:$A,PRODUTIVIDADE!CU$3)=0,"",SUMIFS(BASE!$N:$N,BASE!$A:$A,PRODUTIVIDADE!CU$3,BASE!$G:$G,PRODUTIVIDADE!$B42)))</f>
        <v>0</v>
      </c>
      <c r="CW42" s="18">
        <f>IF($B42="","",IF(COUNTIF(BASE!$A:$A,PRODUTIVIDADE!CU$3)=0,"",SUMIFS(BASE!$P:$P,BASE!$A:$A,PRODUTIVIDADE!CU$3,BASE!$G:$G,PRODUTIVIDADE!$B42)))</f>
        <v>0</v>
      </c>
      <c r="CX42" s="18">
        <f>IF($B42="","",IF(COUNTIF(BASE!$A:$A,PRODUTIVIDADE!CU$3)=0,"",SUMIFS(BASE!$O:$O,BASE!$A:$A,PRODUTIVIDADE!CU$3,BASE!$G:$G,PRODUTIVIDADE!$B42)))</f>
        <v>0</v>
      </c>
      <c r="CY42" s="32">
        <f t="shared" si="35"/>
        <v>0</v>
      </c>
      <c r="CZ42" s="32">
        <f t="shared" si="36"/>
        <v>0</v>
      </c>
      <c r="DA42" s="33">
        <f>IF($B42="","",IF(COUNTIF(BASE!$A:$A,PRODUTIVIDADE!DA$3)=0,"",SUMIFS(BASE!$M:$M,BASE!$A:$A,PRODUTIVIDADE!DA$3,BASE!$G:$G,PRODUTIVIDADE!$B42)))</f>
        <v>0</v>
      </c>
      <c r="DB42" s="33">
        <f>IF($B42="","",IF(COUNTIF(BASE!$A:$A,PRODUTIVIDADE!DA$3)=0,"",SUMIFS(BASE!$N:$N,BASE!$A:$A,PRODUTIVIDADE!DA$3,BASE!$G:$G,PRODUTIVIDADE!$B42)))</f>
        <v>0</v>
      </c>
      <c r="DC42" s="28">
        <f>IF($B42="","",IF(COUNTIF(BASE!$A:$A,PRODUTIVIDADE!DA$3)=0,"",SUMIFS(BASE!$P:$P,BASE!$A:$A,PRODUTIVIDADE!DA$3,BASE!$G:$G,PRODUTIVIDADE!$B42)))</f>
        <v>0</v>
      </c>
      <c r="DD42" s="28">
        <f>IF($B42="","",IF(COUNTIF(BASE!$A:$A,PRODUTIVIDADE!DA$3)=0,"",SUMIFS(BASE!$O:$O,BASE!$A:$A,PRODUTIVIDADE!DA$3,BASE!$G:$G,PRODUTIVIDADE!$B42)))</f>
        <v>0</v>
      </c>
      <c r="DE42" s="32">
        <f t="shared" si="37"/>
        <v>0</v>
      </c>
      <c r="DF42" s="32">
        <f t="shared" si="38"/>
        <v>0</v>
      </c>
      <c r="DG42" s="15">
        <f>IF($B42="","",IF(COUNTIF(BASE!$A:$A,PRODUTIVIDADE!DG$3)=0,"",SUMIFS(BASE!$M:$M,BASE!$A:$A,PRODUTIVIDADE!DG$3,BASE!$G:$G,PRODUTIVIDADE!$B42)))</f>
        <v>0</v>
      </c>
      <c r="DH42" s="15">
        <f>IF($B42="","",IF(COUNTIF(BASE!$A:$A,PRODUTIVIDADE!DG$3)=0,"",SUMIFS(BASE!$N:$N,BASE!$A:$A,PRODUTIVIDADE!DG$3,BASE!$G:$G,PRODUTIVIDADE!$B42)))</f>
        <v>0</v>
      </c>
      <c r="DI42" s="18">
        <f>IF($B42="","",IF(COUNTIF(BASE!$A:$A,PRODUTIVIDADE!DG$3)=0,"",SUMIFS(BASE!$P:$P,BASE!$A:$A,PRODUTIVIDADE!DG$3,BASE!$G:$G,PRODUTIVIDADE!$B42)))</f>
        <v>0</v>
      </c>
      <c r="DJ42" s="18">
        <f>IF($B42="","",IF(COUNTIF(BASE!$A:$A,PRODUTIVIDADE!DG$3)=0,"",SUMIFS(BASE!$O:$O,BASE!$A:$A,PRODUTIVIDADE!DG$3,BASE!$G:$G,PRODUTIVIDADE!$B42)))</f>
        <v>0</v>
      </c>
      <c r="DK42" s="32">
        <f t="shared" si="39"/>
        <v>0</v>
      </c>
      <c r="DL42" s="32">
        <f t="shared" si="40"/>
        <v>0</v>
      </c>
      <c r="DM42" s="33">
        <f>IF($B42="","",IF(COUNTIF(BASE!$A:$A,PRODUTIVIDADE!DM$3)=0,"",SUMIFS(BASE!$M:$M,BASE!$A:$A,PRODUTIVIDADE!DM$3,BASE!$G:$G,PRODUTIVIDADE!$B42)))</f>
        <v>0</v>
      </c>
      <c r="DN42" s="33">
        <f>IF($B42="","",IF(COUNTIF(BASE!$A:$A,PRODUTIVIDADE!DM$3)=0,"",SUMIFS(BASE!$N:$N,BASE!$A:$A,PRODUTIVIDADE!DM$3,BASE!$G:$G,PRODUTIVIDADE!$B42)))</f>
        <v>0</v>
      </c>
      <c r="DO42" s="28">
        <f>IF($B42="","",IF(COUNTIF(BASE!$A:$A,PRODUTIVIDADE!DM$3)=0,"",SUMIFS(BASE!$P:$P,BASE!$A:$A,PRODUTIVIDADE!DM$3,BASE!$G:$G,PRODUTIVIDADE!$B42)))</f>
        <v>0</v>
      </c>
      <c r="DP42" s="28">
        <f>IF($B42="","",IF(COUNTIF(BASE!$A:$A,PRODUTIVIDADE!DM$3)=0,"",SUMIFS(BASE!$O:$O,BASE!$A:$A,PRODUTIVIDADE!DM$3,BASE!$G:$G,PRODUTIVIDADE!$B42)))</f>
        <v>0</v>
      </c>
      <c r="DQ42" s="32">
        <f t="shared" si="41"/>
        <v>0</v>
      </c>
      <c r="DR42" s="32">
        <f t="shared" si="42"/>
        <v>0</v>
      </c>
      <c r="DS42" s="15">
        <f>IF($B42="","",IF(COUNTIF(BASE!$A:$A,PRODUTIVIDADE!DS$3)=0,"",SUMIFS(BASE!$M:$M,BASE!$A:$A,PRODUTIVIDADE!DS$3,BASE!$G:$G,PRODUTIVIDADE!$B42)))</f>
        <v>0</v>
      </c>
      <c r="DT42" s="15">
        <f>IF($B42="","",IF(COUNTIF(BASE!$A:$A,PRODUTIVIDADE!DS$3)=0,"",SUMIFS(BASE!$N:$N,BASE!$A:$A,PRODUTIVIDADE!DS$3,BASE!$G:$G,PRODUTIVIDADE!$B42)))</f>
        <v>0</v>
      </c>
      <c r="DU42" s="18">
        <f>IF($B42="","",IF(COUNTIF(BASE!$A:$A,PRODUTIVIDADE!DS$3)=0,"",SUMIFS(BASE!$P:$P,BASE!$A:$A,PRODUTIVIDADE!DS$3,BASE!$G:$G,PRODUTIVIDADE!$B42)))</f>
        <v>0</v>
      </c>
      <c r="DV42" s="18">
        <f>IF($B42="","",IF(COUNTIF(BASE!$A:$A,PRODUTIVIDADE!DS$3)=0,"",SUMIFS(BASE!$O:$O,BASE!$A:$A,PRODUTIVIDADE!DS$3,BASE!$G:$G,PRODUTIVIDADE!$B42)))</f>
        <v>0</v>
      </c>
      <c r="DW42" s="32">
        <f t="shared" si="43"/>
        <v>0</v>
      </c>
      <c r="DX42" s="32">
        <f t="shared" si="44"/>
        <v>0</v>
      </c>
      <c r="DY42" s="33">
        <f>IF($B42="","",IF(COUNTIF(BASE!$A:$A,PRODUTIVIDADE!DY$3)=0,"",SUMIFS(BASE!$M:$M,BASE!$A:$A,PRODUTIVIDADE!DY$3,BASE!$G:$G,PRODUTIVIDADE!$B42)))</f>
        <v>0</v>
      </c>
      <c r="DZ42" s="33">
        <f>IF($B42="","",IF(COUNTIF(BASE!$A:$A,PRODUTIVIDADE!DY$3)=0,"",SUMIFS(BASE!$N:$N,BASE!$A:$A,PRODUTIVIDADE!DY$3,BASE!$G:$G,PRODUTIVIDADE!$B42)))</f>
        <v>0</v>
      </c>
      <c r="EA42" s="28">
        <f>IF($B42="","",IF(COUNTIF(BASE!$A:$A,PRODUTIVIDADE!DY$3)=0,"",SUMIFS(BASE!$P:$P,BASE!$A:$A,PRODUTIVIDADE!DY$3,BASE!$G:$G,PRODUTIVIDADE!$B42)))</f>
        <v>0</v>
      </c>
      <c r="EB42" s="28">
        <f>IF($B42="","",IF(COUNTIF(BASE!$A:$A,PRODUTIVIDADE!DY$3)=0,"",SUMIFS(BASE!$O:$O,BASE!$A:$A,PRODUTIVIDADE!DY$3,BASE!$G:$G,PRODUTIVIDADE!$B42)))</f>
        <v>0</v>
      </c>
      <c r="EC42" s="32">
        <f t="shared" si="45"/>
        <v>0</v>
      </c>
      <c r="ED42" s="32">
        <f t="shared" si="46"/>
        <v>0</v>
      </c>
      <c r="EE42" s="15">
        <f>IF($B42="","",IF(COUNTIF(BASE!$A:$A,PRODUTIVIDADE!EE$3)=0,"",SUMIFS(BASE!$M:$M,BASE!$A:$A,PRODUTIVIDADE!EE$3,BASE!$G:$G,PRODUTIVIDADE!$B42)))</f>
        <v>0</v>
      </c>
      <c r="EF42" s="15">
        <f>IF($B42="","",IF(COUNTIF(BASE!$A:$A,PRODUTIVIDADE!EE$3)=0,"",SUMIFS(BASE!$N:$N,BASE!$A:$A,PRODUTIVIDADE!EE$3,BASE!$G:$G,PRODUTIVIDADE!$B42)))</f>
        <v>0</v>
      </c>
      <c r="EG42" s="18">
        <f>IF($B42="","",IF(COUNTIF(BASE!$A:$A,PRODUTIVIDADE!EE$3)=0,"",SUMIFS(BASE!$P:$P,BASE!$A:$A,PRODUTIVIDADE!EE$3,BASE!$G:$G,PRODUTIVIDADE!$B42)))</f>
        <v>0</v>
      </c>
      <c r="EH42" s="18">
        <f>IF($B42="","",IF(COUNTIF(BASE!$A:$A,PRODUTIVIDADE!EE$3)=0,"",SUMIFS(BASE!$O:$O,BASE!$A:$A,PRODUTIVIDADE!EE$3,BASE!$G:$G,PRODUTIVIDADE!$B42)))</f>
        <v>0</v>
      </c>
      <c r="EI42" s="32">
        <f t="shared" si="47"/>
        <v>0</v>
      </c>
      <c r="EJ42" s="32">
        <f t="shared" si="48"/>
        <v>0</v>
      </c>
      <c r="EK42" s="33">
        <f>IF($B42="","",IF(COUNTIF(BASE!$A:$A,PRODUTIVIDADE!EK$3)=0,"",SUMIFS(BASE!$M:$M,BASE!$A:$A,PRODUTIVIDADE!EK$3,BASE!$G:$G,PRODUTIVIDADE!$B42)))</f>
        <v>0</v>
      </c>
      <c r="EL42" s="33">
        <f>IF($B42="","",IF(COUNTIF(BASE!$A:$A,PRODUTIVIDADE!EK$3)=0,"",SUMIFS(BASE!$N:$N,BASE!$A:$A,PRODUTIVIDADE!EK$3,BASE!$G:$G,PRODUTIVIDADE!$B42)))</f>
        <v>0</v>
      </c>
      <c r="EM42" s="28">
        <f>IF($B42="","",IF(COUNTIF(BASE!$A:$A,PRODUTIVIDADE!EK$3)=0,"",SUMIFS(BASE!$P:$P,BASE!$A:$A,PRODUTIVIDADE!EK$3,BASE!$G:$G,PRODUTIVIDADE!$B42)))</f>
        <v>0</v>
      </c>
      <c r="EN42" s="28">
        <f>IF($B42="","",IF(COUNTIF(BASE!$A:$A,PRODUTIVIDADE!EK$3)=0,"",SUMIFS(BASE!$O:$O,BASE!$A:$A,PRODUTIVIDADE!EK$3,BASE!$G:$G,PRODUTIVIDADE!$B42)))</f>
        <v>0</v>
      </c>
      <c r="EO42" s="32">
        <f t="shared" si="49"/>
        <v>0</v>
      </c>
      <c r="EP42" s="32">
        <f t="shared" si="50"/>
        <v>0</v>
      </c>
      <c r="EQ42" s="15">
        <f>IF($B42="","",IF(COUNTIF(BASE!$A:$A,PRODUTIVIDADE!EQ$3)=0,"",SUMIFS(BASE!$M:$M,BASE!$A:$A,PRODUTIVIDADE!EQ$3,BASE!$G:$G,PRODUTIVIDADE!$B42)))</f>
        <v>0</v>
      </c>
      <c r="ER42" s="15">
        <f>IF($B42="","",IF(COUNTIF(BASE!$A:$A,PRODUTIVIDADE!EQ$3)=0,"",SUMIFS(BASE!$N:$N,BASE!$A:$A,PRODUTIVIDADE!EQ$3,BASE!$G:$G,PRODUTIVIDADE!$B42)))</f>
        <v>0</v>
      </c>
      <c r="ES42" s="18">
        <f>IF($B42="","",IF(COUNTIF(BASE!$A:$A,PRODUTIVIDADE!EQ$3)=0,"",SUMIFS(BASE!$P:$P,BASE!$A:$A,PRODUTIVIDADE!EQ$3,BASE!$G:$G,PRODUTIVIDADE!$B42)))</f>
        <v>0</v>
      </c>
      <c r="ET42" s="18">
        <f>IF($B42="","",IF(COUNTIF(BASE!$A:$A,PRODUTIVIDADE!EQ$3)=0,"",SUMIFS(BASE!$O:$O,BASE!$A:$A,PRODUTIVIDADE!EQ$3,BASE!$G:$G,PRODUTIVIDADE!$B42)))</f>
        <v>0</v>
      </c>
      <c r="EU42" s="32">
        <f t="shared" si="51"/>
        <v>0</v>
      </c>
      <c r="EV42" s="32">
        <f t="shared" si="52"/>
        <v>0</v>
      </c>
      <c r="EW42" s="33">
        <f>IF($B42="","",IF(COUNTIF(BASE!$A:$A,PRODUTIVIDADE!EW$3)=0,"",SUMIFS(BASE!$M:$M,BASE!$A:$A,PRODUTIVIDADE!EW$3,BASE!$G:$G,PRODUTIVIDADE!$B42)))</f>
        <v>0</v>
      </c>
      <c r="EX42" s="33">
        <f>IF($B42="","",IF(COUNTIF(BASE!$A:$A,PRODUTIVIDADE!EW$3)=0,"",SUMIFS(BASE!$N:$N,BASE!$A:$A,PRODUTIVIDADE!EW$3,BASE!$G:$G,PRODUTIVIDADE!$B42)))</f>
        <v>0</v>
      </c>
      <c r="EY42" s="28">
        <f>IF($B42="","",IF(COUNTIF(BASE!$A:$A,PRODUTIVIDADE!EW$3)=0,"",SUMIFS(BASE!$P:$P,BASE!$A:$A,PRODUTIVIDADE!EW$3,BASE!$G:$G,PRODUTIVIDADE!$B42)))</f>
        <v>0</v>
      </c>
      <c r="EZ42" s="28">
        <f>IF($B42="","",IF(COUNTIF(BASE!$A:$A,PRODUTIVIDADE!EW$3)=0,"",SUMIFS(BASE!$O:$O,BASE!$A:$A,PRODUTIVIDADE!EW$3,BASE!$G:$G,PRODUTIVIDADE!$B42)))</f>
        <v>0</v>
      </c>
      <c r="FA42" s="32">
        <f t="shared" si="53"/>
        <v>0</v>
      </c>
      <c r="FB42" s="32">
        <f t="shared" si="54"/>
        <v>0</v>
      </c>
      <c r="FC42" s="15">
        <f>IF($B42="","",IF(COUNTIF(BASE!$A:$A,PRODUTIVIDADE!FC$3)=0,"",SUMIFS(BASE!$M:$M,BASE!$A:$A,PRODUTIVIDADE!FC$3,BASE!$G:$G,PRODUTIVIDADE!$B42)))</f>
        <v>0</v>
      </c>
      <c r="FD42" s="15">
        <f>IF($B42="","",IF(COUNTIF(BASE!$A:$A,PRODUTIVIDADE!FC$3)=0,"",SUMIFS(BASE!$N:$N,BASE!$A:$A,PRODUTIVIDADE!FC$3,BASE!$G:$G,PRODUTIVIDADE!$B42)))</f>
        <v>0</v>
      </c>
      <c r="FE42" s="18">
        <f>IF($B42="","",IF(COUNTIF(BASE!$A:$A,PRODUTIVIDADE!FC$3)=0,"",SUMIFS(BASE!$P:$P,BASE!$A:$A,PRODUTIVIDADE!FC$3,BASE!$G:$G,PRODUTIVIDADE!$B42)))</f>
        <v>0</v>
      </c>
      <c r="FF42" s="18">
        <f>IF($B42="","",IF(COUNTIF(BASE!$A:$A,PRODUTIVIDADE!FC$3)=0,"",SUMIFS(BASE!$O:$O,BASE!$A:$A,PRODUTIVIDADE!FC$3,BASE!$G:$G,PRODUTIVIDADE!$B42)))</f>
        <v>0</v>
      </c>
      <c r="FG42" s="32">
        <f t="shared" si="55"/>
        <v>0</v>
      </c>
      <c r="FH42" s="32">
        <f t="shared" si="56"/>
        <v>0</v>
      </c>
      <c r="FI42" s="33">
        <f>IF($B42="","",IF(COUNTIF(BASE!$A:$A,PRODUTIVIDADE!FI$3)=0,"",SUMIFS(BASE!$M:$M,BASE!$A:$A,PRODUTIVIDADE!FI$3,BASE!$G:$G,PRODUTIVIDADE!$B42)))</f>
        <v>0</v>
      </c>
      <c r="FJ42" s="33">
        <f>IF($B42="","",IF(COUNTIF(BASE!$A:$A,PRODUTIVIDADE!FI$3)=0,"",SUMIFS(BASE!$N:$N,BASE!$A:$A,PRODUTIVIDADE!FI$3,BASE!$G:$G,PRODUTIVIDADE!$B42)))</f>
        <v>0</v>
      </c>
      <c r="FK42" s="28">
        <f>IF($B42="","",IF(COUNTIF(BASE!$A:$A,PRODUTIVIDADE!FI$3)=0,"",SUMIFS(BASE!$P:$P,BASE!$A:$A,PRODUTIVIDADE!FI$3,BASE!$G:$G,PRODUTIVIDADE!$B42)))</f>
        <v>0</v>
      </c>
      <c r="FL42" s="28">
        <f>IF($B42="","",IF(COUNTIF(BASE!$A:$A,PRODUTIVIDADE!FI$3)=0,"",SUMIFS(BASE!$O:$O,BASE!$A:$A,PRODUTIVIDADE!FI$3,BASE!$G:$G,PRODUTIVIDADE!$B42)))</f>
        <v>0</v>
      </c>
      <c r="FM42" s="32">
        <f t="shared" si="57"/>
        <v>0</v>
      </c>
      <c r="FN42" s="32">
        <f t="shared" si="58"/>
        <v>0</v>
      </c>
      <c r="FO42" s="15">
        <f>IF($B42="","",IF(COUNTIF(BASE!$A:$A,PRODUTIVIDADE!FO$3)=0,"",SUMIFS(BASE!$M:$M,BASE!$A:$A,PRODUTIVIDADE!FO$3,BASE!$G:$G,PRODUTIVIDADE!$B42)))</f>
        <v>0</v>
      </c>
      <c r="FP42" s="15">
        <f>IF($B42="","",IF(COUNTIF(BASE!$A:$A,PRODUTIVIDADE!FO$3)=0,"",SUMIFS(BASE!$N:$N,BASE!$A:$A,PRODUTIVIDADE!FO$3,BASE!$G:$G,PRODUTIVIDADE!$B42)))</f>
        <v>0</v>
      </c>
      <c r="FQ42" s="18">
        <f>IF($B42="","",IF(COUNTIF(BASE!$A:$A,PRODUTIVIDADE!FO$3)=0,"",SUMIFS(BASE!$P:$P,BASE!$A:$A,PRODUTIVIDADE!FO$3,BASE!$G:$G,PRODUTIVIDADE!$B42)))</f>
        <v>0</v>
      </c>
      <c r="FR42" s="18">
        <f>IF($B42="","",IF(COUNTIF(BASE!$A:$A,PRODUTIVIDADE!FO$3)=0,"",SUMIFS(BASE!$O:$O,BASE!$A:$A,PRODUTIVIDADE!FO$3,BASE!$G:$G,PRODUTIVIDADE!$B42)))</f>
        <v>0</v>
      </c>
      <c r="FS42" s="32">
        <f t="shared" si="59"/>
        <v>0</v>
      </c>
      <c r="FT42" s="32">
        <f t="shared" si="60"/>
        <v>0</v>
      </c>
      <c r="FU42" s="33">
        <f>IF($B42="","",IF(COUNTIF(BASE!$A:$A,PRODUTIVIDADE!FU$3)=0,"",SUMIFS(BASE!$M:$M,BASE!$A:$A,PRODUTIVIDADE!FU$3,BASE!$G:$G,PRODUTIVIDADE!$B42)))</f>
        <v>0</v>
      </c>
      <c r="FV42" s="33">
        <f>IF($B42="","",IF(COUNTIF(BASE!$A:$A,PRODUTIVIDADE!FU$3)=0,"",SUMIFS(BASE!$N:$N,BASE!$A:$A,PRODUTIVIDADE!FU$3,BASE!$G:$G,PRODUTIVIDADE!$B42)))</f>
        <v>0</v>
      </c>
      <c r="FW42" s="28">
        <f>IF($B42="","",IF(COUNTIF(BASE!$A:$A,PRODUTIVIDADE!FU$3)=0,"",SUMIFS(BASE!$P:$P,BASE!$A:$A,PRODUTIVIDADE!FU$3,BASE!$G:$G,PRODUTIVIDADE!$B42)))</f>
        <v>0</v>
      </c>
      <c r="FX42" s="28">
        <f>IF($B42="","",IF(COUNTIF(BASE!$A:$A,PRODUTIVIDADE!FU$3)=0,"",SUMIFS(BASE!$O:$O,BASE!$A:$A,PRODUTIVIDADE!FU$3,BASE!$G:$G,PRODUTIVIDADE!$B42)))</f>
        <v>0</v>
      </c>
      <c r="FY42" s="32">
        <f t="shared" si="61"/>
        <v>0</v>
      </c>
      <c r="FZ42" s="32">
        <f t="shared" si="62"/>
        <v>0</v>
      </c>
      <c r="GA42" s="15">
        <f>IF($B42="","",IF(COUNTIF(BASE!$A:$A,PRODUTIVIDADE!GA$3)=0,"",SUMIFS(BASE!$M:$M,BASE!$A:$A,PRODUTIVIDADE!GA$3,BASE!$G:$G,PRODUTIVIDADE!$B42)))</f>
        <v>0</v>
      </c>
      <c r="GB42" s="15">
        <f>IF($B42="","",IF(COUNTIF(BASE!$A:$A,PRODUTIVIDADE!GA$3)=0,"",SUMIFS(BASE!$N:$N,BASE!$A:$A,PRODUTIVIDADE!GA$3,BASE!$G:$G,PRODUTIVIDADE!$B42)))</f>
        <v>0</v>
      </c>
      <c r="GC42" s="18">
        <f>IF($B42="","",IF(COUNTIF(BASE!$A:$A,PRODUTIVIDADE!GA$3)=0,"",SUMIFS(BASE!$P:$P,BASE!$A:$A,PRODUTIVIDADE!GA$3,BASE!$G:$G,PRODUTIVIDADE!$B42)))</f>
        <v>0</v>
      </c>
      <c r="GD42" s="18">
        <f>IF($B42="","",IF(COUNTIF(BASE!$A:$A,PRODUTIVIDADE!GA$3)=0,"",SUMIFS(BASE!$O:$O,BASE!$A:$A,PRODUTIVIDADE!GA$3,BASE!$G:$G,PRODUTIVIDADE!$B42)))</f>
        <v>0</v>
      </c>
      <c r="GE42" s="32">
        <f t="shared" si="63"/>
        <v>0</v>
      </c>
      <c r="GF42" s="32">
        <f t="shared" si="64"/>
        <v>0</v>
      </c>
      <c r="GG42" s="33">
        <f>IF($B42="","",IF(COUNTIF(BASE!$A:$A,PRODUTIVIDADE!GG$3)=0,"",SUMIFS(BASE!$M:$M,BASE!$A:$A,PRODUTIVIDADE!GG$3,BASE!$G:$G,PRODUTIVIDADE!$B42)))</f>
        <v>0</v>
      </c>
      <c r="GH42" s="33">
        <f>IF($B42="","",IF(COUNTIF(BASE!$A:$A,PRODUTIVIDADE!GG$3)=0,"",SUMIFS(BASE!$N:$N,BASE!$A:$A,PRODUTIVIDADE!GG$3,BASE!$G:$G,PRODUTIVIDADE!$B42)))</f>
        <v>0</v>
      </c>
      <c r="GI42" s="28">
        <f>IF($B42="","",IF(COUNTIF(BASE!$A:$A,PRODUTIVIDADE!GG$3)=0,"",SUMIFS(BASE!$P:$P,BASE!$A:$A,PRODUTIVIDADE!GG$3,BASE!$G:$G,PRODUTIVIDADE!$B42)))</f>
        <v>0</v>
      </c>
      <c r="GJ42" s="28">
        <f>IF($B42="","",IF(COUNTIF(BASE!$A:$A,PRODUTIVIDADE!GG$3)=0,"",SUMIFS(BASE!$O:$O,BASE!$A:$A,PRODUTIVIDADE!GG$3,BASE!$G:$G,PRODUTIVIDADE!$B42)))</f>
        <v>0</v>
      </c>
      <c r="GK42" s="32">
        <f t="shared" si="65"/>
        <v>0</v>
      </c>
      <c r="GL42" s="32">
        <f t="shared" si="66"/>
        <v>0</v>
      </c>
      <c r="GM42" s="15">
        <f>IF($B42="","",IF(COUNTIF(BASE!$A:$A,PRODUTIVIDADE!GM$3)=0,"",SUMIFS(BASE!$M:$M,BASE!$A:$A,PRODUTIVIDADE!GM$3,BASE!$G:$G,PRODUTIVIDADE!$B42)))</f>
        <v>0</v>
      </c>
      <c r="GN42" s="15">
        <f>IF($B42="","",IF(COUNTIF(BASE!$A:$A,PRODUTIVIDADE!GM$3)=0,"",SUMIFS(BASE!$N:$N,BASE!$A:$A,PRODUTIVIDADE!GM$3,BASE!$G:$G,PRODUTIVIDADE!$B42)))</f>
        <v>0</v>
      </c>
      <c r="GO42" s="18">
        <f>IF($B42="","",IF(COUNTIF(BASE!$A:$A,PRODUTIVIDADE!GM$3)=0,"",SUMIFS(BASE!$P:$P,BASE!$A:$A,PRODUTIVIDADE!GM$3,BASE!$G:$G,PRODUTIVIDADE!$B42)))</f>
        <v>0</v>
      </c>
      <c r="GP42" s="18">
        <f>IF($B42="","",IF(COUNTIF(BASE!$A:$A,PRODUTIVIDADE!GM$3)=0,"",SUMIFS(BASE!$O:$O,BASE!$A:$A,PRODUTIVIDADE!GM$3,BASE!$G:$G,PRODUTIVIDADE!$B42)))</f>
        <v>0</v>
      </c>
      <c r="GQ42" s="32">
        <f t="shared" si="67"/>
        <v>0</v>
      </c>
      <c r="GR42" s="32">
        <f t="shared" si="68"/>
        <v>0</v>
      </c>
    </row>
    <row r="43" spans="2:200" s="8" customFormat="1" hidden="1" x14ac:dyDescent="0.25">
      <c r="B43" s="50">
        <v>91357</v>
      </c>
      <c r="C43" s="16" t="str">
        <f>IF($B43="","",VLOOKUP($B43,EQUIPE!$B:$E,2,0))</f>
        <v xml:space="preserve">	MARGELA DA FONSECA SANTOS </v>
      </c>
      <c r="D43" s="16" t="str">
        <f>IF($B43="","",VLOOKUP($B43,EQUIPE!$B:$F,5,0))</f>
        <v>ULTRAGAZ BO</v>
      </c>
      <c r="E43" s="18">
        <f>IF($B43="","",VLOOKUP($B43,EQUIPE!$B:$E,3,0))</f>
        <v>0.26388888888888895</v>
      </c>
      <c r="F43" s="16" t="str">
        <f>IF($B43="","",VLOOKUP($B43,EQUIPE!$B:$E,4,0))</f>
        <v>TATIANE REGINA DE BARROS</v>
      </c>
      <c r="H43" s="22">
        <f t="shared" si="0"/>
        <v>40</v>
      </c>
      <c r="I43" s="22">
        <f t="shared" si="0"/>
        <v>117</v>
      </c>
      <c r="J43" s="18">
        <f t="shared" si="3"/>
        <v>2.6681134259259258E-3</v>
      </c>
      <c r="K43" s="18">
        <f t="shared" si="4"/>
        <v>1.1550332383665717E-3</v>
      </c>
      <c r="L43" s="32">
        <f t="shared" si="5"/>
        <v>0.10672453703703703</v>
      </c>
      <c r="M43" s="32">
        <f t="shared" si="6"/>
        <v>0.13513888888888889</v>
      </c>
      <c r="O43" s="15">
        <f>IF($B43="","",IF(COUNTIF(BASE!$A:$A,PRODUTIVIDADE!O$3)=0,"",SUMIFS(BASE!$M:$M,BASE!$A:$A,PRODUTIVIDADE!O$3,BASE!$G:$G,PRODUTIVIDADE!$B43)))</f>
        <v>0</v>
      </c>
      <c r="P43" s="15">
        <f>IF($B43="","",IF(COUNTIF(BASE!$A:$A,PRODUTIVIDADE!O$3)=0,"",SUMIFS(BASE!$N:$N,BASE!$A:$A,PRODUTIVIDADE!O$3,BASE!$G:$G,PRODUTIVIDADE!$B43)))</f>
        <v>0</v>
      </c>
      <c r="Q43" s="18">
        <f>IF($B43="","",IF(COUNTIF(BASE!$A:$A,PRODUTIVIDADE!O$3)=0,"",SUMIFS(BASE!$P:$P,BASE!$A:$A,PRODUTIVIDADE!O$3,BASE!$G:$G,PRODUTIVIDADE!$B43)))</f>
        <v>0</v>
      </c>
      <c r="R43" s="18">
        <f>IF($B43="","",IF(COUNTIF(BASE!$A:$A,PRODUTIVIDADE!O$3)=0,"",SUMIFS(BASE!$O:$O,BASE!$A:$A,PRODUTIVIDADE!O$3,BASE!$G:$G,PRODUTIVIDADE!$B43)))</f>
        <v>0</v>
      </c>
      <c r="S43" s="32">
        <f t="shared" si="7"/>
        <v>0</v>
      </c>
      <c r="T43" s="32">
        <f t="shared" si="8"/>
        <v>0</v>
      </c>
      <c r="U43" s="33">
        <f>IF($B43="","",IF(COUNTIF(BASE!$A:$A,PRODUTIVIDADE!U$3)=0,"",SUMIFS(BASE!$M:$M,BASE!$A:$A,PRODUTIVIDADE!U$3,BASE!$G:$G,PRODUTIVIDADE!$B43)))</f>
        <v>3</v>
      </c>
      <c r="V43" s="33">
        <f>IF($B43="","",IF(COUNTIF(BASE!$A:$A,PRODUTIVIDADE!U$3)=0,"",SUMIFS(BASE!$N:$N,BASE!$A:$A,PRODUTIVIDADE!U$3,BASE!$G:$G,PRODUTIVIDADE!$B43)))</f>
        <v>3</v>
      </c>
      <c r="W43" s="28">
        <f>IF($B43="","",IF(COUNTIF(BASE!$A:$A,PRODUTIVIDADE!U$3)=0,"",SUMIFS(BASE!$P:$P,BASE!$A:$A,PRODUTIVIDADE!U$3,BASE!$G:$G,PRODUTIVIDADE!$B43)))</f>
        <v>2.673611111111111E-3</v>
      </c>
      <c r="X43" s="28">
        <f>IF($B43="","",IF(COUNTIF(BASE!$A:$A,PRODUTIVIDADE!U$3)=0,"",SUMIFS(BASE!$O:$O,BASE!$A:$A,PRODUTIVIDADE!U$3,BASE!$G:$G,PRODUTIVIDADE!$B43)))</f>
        <v>1.0416666666666667E-3</v>
      </c>
      <c r="Y43" s="32">
        <f t="shared" si="9"/>
        <v>8.0208333333333329E-3</v>
      </c>
      <c r="Z43" s="32">
        <f t="shared" si="10"/>
        <v>3.1250000000000002E-3</v>
      </c>
      <c r="AA43" s="15">
        <f>IF($B43="","",IF(COUNTIF(BASE!$A:$A,PRODUTIVIDADE!AA$3)=0,"",SUMIFS(BASE!$M:$M,BASE!$A:$A,PRODUTIVIDADE!AA$3,BASE!$G:$G,PRODUTIVIDADE!$B43)))</f>
        <v>1</v>
      </c>
      <c r="AB43" s="15">
        <f>IF($B43="","",IF(COUNTIF(BASE!$A:$A,PRODUTIVIDADE!AA$3)=0,"",SUMIFS(BASE!$N:$N,BASE!$A:$A,PRODUTIVIDADE!AA$3,BASE!$G:$G,PRODUTIVIDADE!$B43)))</f>
        <v>19</v>
      </c>
      <c r="AC43" s="18">
        <f>IF($B43="","",IF(COUNTIF(BASE!$A:$A,PRODUTIVIDADE!AA$3)=0,"",SUMIFS(BASE!$P:$P,BASE!$A:$A,PRODUTIVIDADE!AA$3,BASE!$G:$G,PRODUTIVIDADE!$B43)))</f>
        <v>6.5277777777777782E-3</v>
      </c>
      <c r="AD43" s="18">
        <f>IF($B43="","",IF(COUNTIF(BASE!$A:$A,PRODUTIVIDADE!AA$3)=0,"",SUMIFS(BASE!$O:$O,BASE!$A:$A,PRODUTIVIDADE!AA$3,BASE!$G:$G,PRODUTIVIDADE!$B43)))</f>
        <v>1.0069444444444444E-3</v>
      </c>
      <c r="AE43" s="32">
        <f t="shared" si="11"/>
        <v>6.5277777777777782E-3</v>
      </c>
      <c r="AF43" s="32">
        <f t="shared" si="12"/>
        <v>1.9131944444444444E-2</v>
      </c>
      <c r="AG43" s="33">
        <f>IF($B43="","",IF(COUNTIF(BASE!$A:$A,PRODUTIVIDADE!AG$3)=0,"",SUMIFS(BASE!$M:$M,BASE!$A:$A,PRODUTIVIDADE!AG$3,BASE!$G:$G,PRODUTIVIDADE!$B43)))</f>
        <v>1</v>
      </c>
      <c r="AH43" s="33">
        <f>IF($B43="","",IF(COUNTIF(BASE!$A:$A,PRODUTIVIDADE!AG$3)=0,"",SUMIFS(BASE!$N:$N,BASE!$A:$A,PRODUTIVIDADE!AG$3,BASE!$G:$G,PRODUTIVIDADE!$B43)))</f>
        <v>5</v>
      </c>
      <c r="AI43" s="28">
        <f>IF($B43="","",IF(COUNTIF(BASE!$A:$A,PRODUTIVIDADE!AG$3)=0,"",SUMIFS(BASE!$P:$P,BASE!$A:$A,PRODUTIVIDADE!AG$3,BASE!$G:$G,PRODUTIVIDADE!$B43)))</f>
        <v>2.2222222222222222E-3</v>
      </c>
      <c r="AJ43" s="28">
        <f>IF($B43="","",IF(COUNTIF(BASE!$A:$A,PRODUTIVIDADE!AG$3)=0,"",SUMIFS(BASE!$O:$O,BASE!$A:$A,PRODUTIVIDADE!AG$3,BASE!$G:$G,PRODUTIVIDADE!$B43)))</f>
        <v>6.9444444444444447E-4</v>
      </c>
      <c r="AK43" s="32">
        <f t="shared" si="13"/>
        <v>2.2222222222222222E-3</v>
      </c>
      <c r="AL43" s="32">
        <f t="shared" si="14"/>
        <v>3.4722222222222225E-3</v>
      </c>
      <c r="AM43" s="15">
        <f>IF($B43="","",IF(COUNTIF(BASE!$A:$A,PRODUTIVIDADE!AM$3)=0,"",SUMIFS(BASE!$M:$M,BASE!$A:$A,PRODUTIVIDADE!AM$3,BASE!$G:$G,PRODUTIVIDADE!$B43)))</f>
        <v>1</v>
      </c>
      <c r="AN43" s="15">
        <f>IF($B43="","",IF(COUNTIF(BASE!$A:$A,PRODUTIVIDADE!AM$3)=0,"",SUMIFS(BASE!$N:$N,BASE!$A:$A,PRODUTIVIDADE!AM$3,BASE!$G:$G,PRODUTIVIDADE!$B43)))</f>
        <v>2</v>
      </c>
      <c r="AO43" s="18">
        <f>IF($B43="","",IF(COUNTIF(BASE!$A:$A,PRODUTIVIDADE!AM$3)=0,"",SUMIFS(BASE!$P:$P,BASE!$A:$A,PRODUTIVIDADE!AM$3,BASE!$G:$G,PRODUTIVIDADE!$B43)))</f>
        <v>7.407407407407407E-4</v>
      </c>
      <c r="AP43" s="18">
        <f>IF($B43="","",IF(COUNTIF(BASE!$A:$A,PRODUTIVIDADE!AM$3)=0,"",SUMIFS(BASE!$O:$O,BASE!$A:$A,PRODUTIVIDADE!AM$3,BASE!$G:$G,PRODUTIVIDADE!$B43)))</f>
        <v>6.4814814814814813E-4</v>
      </c>
      <c r="AQ43" s="32">
        <f t="shared" si="15"/>
        <v>7.407407407407407E-4</v>
      </c>
      <c r="AR43" s="32">
        <f t="shared" si="16"/>
        <v>1.2962962962962963E-3</v>
      </c>
      <c r="AS43" s="33">
        <f>IF($B43="","",IF(COUNTIF(BASE!$A:$A,PRODUTIVIDADE!AS$3)=0,"",SUMIFS(BASE!$M:$M,BASE!$A:$A,PRODUTIVIDADE!AS$3,BASE!$G:$G,PRODUTIVIDADE!$B43)))</f>
        <v>0</v>
      </c>
      <c r="AT43" s="33">
        <f>IF($B43="","",IF(COUNTIF(BASE!$A:$A,PRODUTIVIDADE!AS$3)=0,"",SUMIFS(BASE!$N:$N,BASE!$A:$A,PRODUTIVIDADE!AS$3,BASE!$G:$G,PRODUTIVIDADE!$B43)))</f>
        <v>0</v>
      </c>
      <c r="AU43" s="28">
        <f>IF($B43="","",IF(COUNTIF(BASE!$A:$A,PRODUTIVIDADE!AS$3)=0,"",SUMIFS(BASE!$P:$P,BASE!$A:$A,PRODUTIVIDADE!AS$3,BASE!$G:$G,PRODUTIVIDADE!$B43)))</f>
        <v>0</v>
      </c>
      <c r="AV43" s="28">
        <f>IF($B43="","",IF(COUNTIF(BASE!$A:$A,PRODUTIVIDADE!AS$3)=0,"",SUMIFS(BASE!$O:$O,BASE!$A:$A,PRODUTIVIDADE!AS$3,BASE!$G:$G,PRODUTIVIDADE!$B43)))</f>
        <v>0</v>
      </c>
      <c r="AW43" s="32">
        <f t="shared" si="17"/>
        <v>0</v>
      </c>
      <c r="AX43" s="32">
        <f t="shared" si="18"/>
        <v>0</v>
      </c>
      <c r="AY43" s="15">
        <f>IF($B43="","",IF(COUNTIF(BASE!$A:$A,PRODUTIVIDADE!AY$3)=0,"",SUMIFS(BASE!$M:$M,BASE!$A:$A,PRODUTIVIDADE!AY$3,BASE!$G:$G,PRODUTIVIDADE!$B43)))</f>
        <v>0</v>
      </c>
      <c r="AZ43" s="15">
        <f>IF($B43="","",IF(COUNTIF(BASE!$A:$A,PRODUTIVIDADE!AY$3)=0,"",SUMIFS(BASE!$N:$N,BASE!$A:$A,PRODUTIVIDADE!AY$3,BASE!$G:$G,PRODUTIVIDADE!$B43)))</f>
        <v>0</v>
      </c>
      <c r="BA43" s="18">
        <f>IF($B43="","",IF(COUNTIF(BASE!$A:$A,PRODUTIVIDADE!AY$3)=0,"",SUMIFS(BASE!$P:$P,BASE!$A:$A,PRODUTIVIDADE!AY$3,BASE!$G:$G,PRODUTIVIDADE!$B43)))</f>
        <v>0</v>
      </c>
      <c r="BB43" s="18">
        <f>IF($B43="","",IF(COUNTIF(BASE!$A:$A,PRODUTIVIDADE!AY$3)=0,"",SUMIFS(BASE!$O:$O,BASE!$A:$A,PRODUTIVIDADE!AY$3,BASE!$G:$G,PRODUTIVIDADE!$B43)))</f>
        <v>0</v>
      </c>
      <c r="BC43" s="32">
        <f t="shared" si="19"/>
        <v>0</v>
      </c>
      <c r="BD43" s="32">
        <f t="shared" si="20"/>
        <v>0</v>
      </c>
      <c r="BE43" s="33">
        <f>IF($B43="","",IF(COUNTIF(BASE!$A:$A,PRODUTIVIDADE!BE$3)=0,"",SUMIFS(BASE!$M:$M,BASE!$A:$A,PRODUTIVIDADE!BE$3,BASE!$G:$G,PRODUTIVIDADE!$B43)))</f>
        <v>3</v>
      </c>
      <c r="BF43" s="33">
        <f>IF($B43="","",IF(COUNTIF(BASE!$A:$A,PRODUTIVIDADE!BE$3)=0,"",SUMIFS(BASE!$N:$N,BASE!$A:$A,PRODUTIVIDADE!BE$3,BASE!$G:$G,PRODUTIVIDADE!$B43)))</f>
        <v>7</v>
      </c>
      <c r="BG43" s="28">
        <f>IF($B43="","",IF(COUNTIF(BASE!$A:$A,PRODUTIVIDADE!BE$3)=0,"",SUMIFS(BASE!$P:$P,BASE!$A:$A,PRODUTIVIDADE!BE$3,BASE!$G:$G,PRODUTIVIDADE!$B43)))</f>
        <v>3.1250000000000001E-4</v>
      </c>
      <c r="BH43" s="28">
        <f>IF($B43="","",IF(COUNTIF(BASE!$A:$A,PRODUTIVIDADE!BE$3)=0,"",SUMIFS(BASE!$O:$O,BASE!$A:$A,PRODUTIVIDADE!BE$3,BASE!$G:$G,PRODUTIVIDADE!$B43)))</f>
        <v>2.0486111111111113E-3</v>
      </c>
      <c r="BI43" s="32">
        <f t="shared" si="21"/>
        <v>9.3749999999999997E-4</v>
      </c>
      <c r="BJ43" s="32">
        <f t="shared" si="22"/>
        <v>1.4340277777777778E-2</v>
      </c>
      <c r="BK43" s="15">
        <f>IF($B43="","",IF(COUNTIF(BASE!$A:$A,PRODUTIVIDADE!BK$3)=0,"",SUMIFS(BASE!$M:$M,BASE!$A:$A,PRODUTIVIDADE!BK$3,BASE!$G:$G,PRODUTIVIDADE!$B43)))</f>
        <v>1</v>
      </c>
      <c r="BL43" s="15">
        <f>IF($B43="","",IF(COUNTIF(BASE!$A:$A,PRODUTIVIDADE!BK$3)=0,"",SUMIFS(BASE!$N:$N,BASE!$A:$A,PRODUTIVIDADE!BK$3,BASE!$G:$G,PRODUTIVIDADE!$B43)))</f>
        <v>2</v>
      </c>
      <c r="BM43" s="18">
        <f>IF($B43="","",IF(COUNTIF(BASE!$A:$A,PRODUTIVIDADE!BK$3)=0,"",SUMIFS(BASE!$P:$P,BASE!$A:$A,PRODUTIVIDADE!BK$3,BASE!$G:$G,PRODUTIVIDADE!$B43)))</f>
        <v>1.2013888888888888E-2</v>
      </c>
      <c r="BN43" s="18">
        <f>IF($B43="","",IF(COUNTIF(BASE!$A:$A,PRODUTIVIDADE!BK$3)=0,"",SUMIFS(BASE!$O:$O,BASE!$A:$A,PRODUTIVIDADE!BK$3,BASE!$G:$G,PRODUTIVIDADE!$B43)))</f>
        <v>1.5393518518518519E-3</v>
      </c>
      <c r="BO43" s="32">
        <f t="shared" si="23"/>
        <v>1.2013888888888888E-2</v>
      </c>
      <c r="BP43" s="32">
        <f t="shared" si="24"/>
        <v>3.0787037037037037E-3</v>
      </c>
      <c r="BQ43" s="33">
        <f>IF($B43="","",IF(COUNTIF(BASE!$A:$A,PRODUTIVIDADE!BQ$3)=0,"",SUMIFS(BASE!$M:$M,BASE!$A:$A,PRODUTIVIDADE!BQ$3,BASE!$G:$G,PRODUTIVIDADE!$B43)))</f>
        <v>3</v>
      </c>
      <c r="BR43" s="33">
        <f>IF($B43="","",IF(COUNTIF(BASE!$A:$A,PRODUTIVIDADE!BQ$3)=0,"",SUMIFS(BASE!$N:$N,BASE!$A:$A,PRODUTIVIDADE!BQ$3,BASE!$G:$G,PRODUTIVIDADE!$B43)))</f>
        <v>1</v>
      </c>
      <c r="BS43" s="28">
        <f>IF($B43="","",IF(COUNTIF(BASE!$A:$A,PRODUTIVIDADE!BQ$3)=0,"",SUMIFS(BASE!$P:$P,BASE!$A:$A,PRODUTIVIDADE!BQ$3,BASE!$G:$G,PRODUTIVIDADE!$B43)))</f>
        <v>1.3194444444444443E-3</v>
      </c>
      <c r="BT43" s="28">
        <f>IF($B43="","",IF(COUNTIF(BASE!$A:$A,PRODUTIVIDADE!BQ$3)=0,"",SUMIFS(BASE!$O:$O,BASE!$A:$A,PRODUTIVIDADE!BQ$3,BASE!$G:$G,PRODUTIVIDADE!$B43)))</f>
        <v>4.1666666666666669E-4</v>
      </c>
      <c r="BU43" s="32">
        <f t="shared" si="25"/>
        <v>3.9583333333333328E-3</v>
      </c>
      <c r="BV43" s="32">
        <f t="shared" si="26"/>
        <v>4.1666666666666669E-4</v>
      </c>
      <c r="BW43" s="15">
        <f>IF($B43="","",IF(COUNTIF(BASE!$A:$A,PRODUTIVIDADE!BW$3)=0,"",SUMIFS(BASE!$M:$M,BASE!$A:$A,PRODUTIVIDADE!BW$3,BASE!$G:$G,PRODUTIVIDADE!$B43)))</f>
        <v>1</v>
      </c>
      <c r="BX43" s="15">
        <f>IF($B43="","",IF(COUNTIF(BASE!$A:$A,PRODUTIVIDADE!BW$3)=0,"",SUMIFS(BASE!$N:$N,BASE!$A:$A,PRODUTIVIDADE!BW$3,BASE!$G:$G,PRODUTIVIDADE!$B43)))</f>
        <v>7</v>
      </c>
      <c r="BY43" s="18">
        <f>IF($B43="","",IF(COUNTIF(BASE!$A:$A,PRODUTIVIDADE!BW$3)=0,"",SUMIFS(BASE!$P:$P,BASE!$A:$A,PRODUTIVIDADE!BW$3,BASE!$G:$G,PRODUTIVIDADE!$B43)))</f>
        <v>2.5347222222222221E-3</v>
      </c>
      <c r="BZ43" s="18">
        <f>IF($B43="","",IF(COUNTIF(BASE!$A:$A,PRODUTIVIDADE!BW$3)=0,"",SUMIFS(BASE!$O:$O,BASE!$A:$A,PRODUTIVIDADE!BW$3,BASE!$G:$G,PRODUTIVIDADE!$B43)))</f>
        <v>2.6388888888888885E-3</v>
      </c>
      <c r="CA43" s="32">
        <f t="shared" si="27"/>
        <v>2.5347222222222221E-3</v>
      </c>
      <c r="CB43" s="32">
        <f t="shared" si="28"/>
        <v>1.847222222222222E-2</v>
      </c>
      <c r="CC43" s="33">
        <f>IF($B43="","",IF(COUNTIF(BASE!$A:$A,PRODUTIVIDADE!CC$3)=0,"",SUMIFS(BASE!$M:$M,BASE!$A:$A,PRODUTIVIDADE!CC$3,BASE!$G:$G,PRODUTIVIDADE!$B43)))</f>
        <v>1</v>
      </c>
      <c r="CD43" s="33">
        <f>IF($B43="","",IF(COUNTIF(BASE!$A:$A,PRODUTIVIDADE!CC$3)=0,"",SUMIFS(BASE!$N:$N,BASE!$A:$A,PRODUTIVIDADE!CC$3,BASE!$G:$G,PRODUTIVIDADE!$B43)))</f>
        <v>12</v>
      </c>
      <c r="CE43" s="28">
        <f>IF($B43="","",IF(COUNTIF(BASE!$A:$A,PRODUTIVIDADE!CC$3)=0,"",SUMIFS(BASE!$P:$P,BASE!$A:$A,PRODUTIVIDADE!CC$3,BASE!$G:$G,PRODUTIVIDADE!$B43)))</f>
        <v>3.4722222222222222E-5</v>
      </c>
      <c r="CF43" s="28">
        <f>IF($B43="","",IF(COUNTIF(BASE!$A:$A,PRODUTIVIDADE!CC$3)=0,"",SUMIFS(BASE!$O:$O,BASE!$A:$A,PRODUTIVIDADE!CC$3,BASE!$G:$G,PRODUTIVIDADE!$B43)))</f>
        <v>9.3750000000000007E-4</v>
      </c>
      <c r="CG43" s="32">
        <f t="shared" si="29"/>
        <v>3.4722222222222222E-5</v>
      </c>
      <c r="CH43" s="32">
        <f t="shared" si="30"/>
        <v>1.1250000000000001E-2</v>
      </c>
      <c r="CI43" s="15">
        <f>IF($B43="","",IF(COUNTIF(BASE!$A:$A,PRODUTIVIDADE!CI$3)=0,"",SUMIFS(BASE!$M:$M,BASE!$A:$A,PRODUTIVIDADE!CI$3,BASE!$G:$G,PRODUTIVIDADE!$B43)))</f>
        <v>0</v>
      </c>
      <c r="CJ43" s="15">
        <f>IF($B43="","",IF(COUNTIF(BASE!$A:$A,PRODUTIVIDADE!CI$3)=0,"",SUMIFS(BASE!$N:$N,BASE!$A:$A,PRODUTIVIDADE!CI$3,BASE!$G:$G,PRODUTIVIDADE!$B43)))</f>
        <v>0</v>
      </c>
      <c r="CK43" s="18">
        <f>IF($B43="","",IF(COUNTIF(BASE!$A:$A,PRODUTIVIDADE!CI$3)=0,"",SUMIFS(BASE!$P:$P,BASE!$A:$A,PRODUTIVIDADE!CI$3,BASE!$G:$G,PRODUTIVIDADE!$B43)))</f>
        <v>0</v>
      </c>
      <c r="CL43" s="18">
        <f>IF($B43="","",IF(COUNTIF(BASE!$A:$A,PRODUTIVIDADE!CI$3)=0,"",SUMIFS(BASE!$O:$O,BASE!$A:$A,PRODUTIVIDADE!CI$3,BASE!$G:$G,PRODUTIVIDADE!$B43)))</f>
        <v>0</v>
      </c>
      <c r="CM43" s="32">
        <f t="shared" si="31"/>
        <v>0</v>
      </c>
      <c r="CN43" s="32">
        <f t="shared" si="32"/>
        <v>0</v>
      </c>
      <c r="CO43" s="33">
        <f>IF($B43="","",IF(COUNTIF(BASE!$A:$A,PRODUTIVIDADE!CO$3)=0,"",SUMIFS(BASE!$M:$M,BASE!$A:$A,PRODUTIVIDADE!CO$3,BASE!$G:$G,PRODUTIVIDADE!$B43)))</f>
        <v>0</v>
      </c>
      <c r="CP43" s="33">
        <f>IF($B43="","",IF(COUNTIF(BASE!$A:$A,PRODUTIVIDADE!CO$3)=0,"",SUMIFS(BASE!$N:$N,BASE!$A:$A,PRODUTIVIDADE!CO$3,BASE!$G:$G,PRODUTIVIDADE!$B43)))</f>
        <v>0</v>
      </c>
      <c r="CQ43" s="28">
        <f>IF($B43="","",IF(COUNTIF(BASE!$A:$A,PRODUTIVIDADE!CO$3)=0,"",SUMIFS(BASE!$P:$P,BASE!$A:$A,PRODUTIVIDADE!CO$3,BASE!$G:$G,PRODUTIVIDADE!$B43)))</f>
        <v>0</v>
      </c>
      <c r="CR43" s="28">
        <f>IF($B43="","",IF(COUNTIF(BASE!$A:$A,PRODUTIVIDADE!CO$3)=0,"",SUMIFS(BASE!$O:$O,BASE!$A:$A,PRODUTIVIDADE!CO$3,BASE!$G:$G,PRODUTIVIDADE!$B43)))</f>
        <v>0</v>
      </c>
      <c r="CS43" s="32">
        <f t="shared" si="33"/>
        <v>0</v>
      </c>
      <c r="CT43" s="32">
        <f t="shared" si="34"/>
        <v>0</v>
      </c>
      <c r="CU43" s="15">
        <f>IF($B43="","",IF(COUNTIF(BASE!$A:$A,PRODUTIVIDADE!CU$3)=0,"",SUMIFS(BASE!$M:$M,BASE!$A:$A,PRODUTIVIDADE!CU$3,BASE!$G:$G,PRODUTIVIDADE!$B43)))</f>
        <v>2</v>
      </c>
      <c r="CV43" s="15">
        <f>IF($B43="","",IF(COUNTIF(BASE!$A:$A,PRODUTIVIDADE!CU$3)=0,"",SUMIFS(BASE!$N:$N,BASE!$A:$A,PRODUTIVIDADE!CU$3,BASE!$G:$G,PRODUTIVIDADE!$B43)))</f>
        <v>8</v>
      </c>
      <c r="CW43" s="18">
        <f>IF($B43="","",IF(COUNTIF(BASE!$A:$A,PRODUTIVIDADE!CU$3)=0,"",SUMIFS(BASE!$P:$P,BASE!$A:$A,PRODUTIVIDADE!CU$3,BASE!$G:$G,PRODUTIVIDADE!$B43)))</f>
        <v>3.7384259259259263E-3</v>
      </c>
      <c r="CX43" s="18">
        <f>IF($B43="","",IF(COUNTIF(BASE!$A:$A,PRODUTIVIDADE!CU$3)=0,"",SUMIFS(BASE!$O:$O,BASE!$A:$A,PRODUTIVIDADE!CU$3,BASE!$G:$G,PRODUTIVIDADE!$B43)))</f>
        <v>5.3240740740740744E-4</v>
      </c>
      <c r="CY43" s="32">
        <f t="shared" si="35"/>
        <v>7.4768518518518526E-3</v>
      </c>
      <c r="CZ43" s="32">
        <f t="shared" si="36"/>
        <v>4.2592592592592595E-3</v>
      </c>
      <c r="DA43" s="33">
        <f>IF($B43="","",IF(COUNTIF(BASE!$A:$A,PRODUTIVIDADE!DA$3)=0,"",SUMIFS(BASE!$M:$M,BASE!$A:$A,PRODUTIVIDADE!DA$3,BASE!$G:$G,PRODUTIVIDADE!$B43)))</f>
        <v>3</v>
      </c>
      <c r="DB43" s="33">
        <f>IF($B43="","",IF(COUNTIF(BASE!$A:$A,PRODUTIVIDADE!DA$3)=0,"",SUMIFS(BASE!$N:$N,BASE!$A:$A,PRODUTIVIDADE!DA$3,BASE!$G:$G,PRODUTIVIDADE!$B43)))</f>
        <v>4</v>
      </c>
      <c r="DC43" s="28">
        <f>IF($B43="","",IF(COUNTIF(BASE!$A:$A,PRODUTIVIDADE!DA$3)=0,"",SUMIFS(BASE!$P:$P,BASE!$A:$A,PRODUTIVIDADE!DA$3,BASE!$G:$G,PRODUTIVIDADE!$B43)))</f>
        <v>1.9097222222222222E-3</v>
      </c>
      <c r="DD43" s="28">
        <f>IF($B43="","",IF(COUNTIF(BASE!$A:$A,PRODUTIVIDADE!DA$3)=0,"",SUMIFS(BASE!$O:$O,BASE!$A:$A,PRODUTIVIDADE!DA$3,BASE!$G:$G,PRODUTIVIDADE!$B43)))</f>
        <v>5.9027777777777778E-4</v>
      </c>
      <c r="DE43" s="32">
        <f t="shared" si="37"/>
        <v>5.7291666666666663E-3</v>
      </c>
      <c r="DF43" s="32">
        <f t="shared" si="38"/>
        <v>2.3611111111111111E-3</v>
      </c>
      <c r="DG43" s="15">
        <f>IF($B43="","",IF(COUNTIF(BASE!$A:$A,PRODUTIVIDADE!DG$3)=0,"",SUMIFS(BASE!$M:$M,BASE!$A:$A,PRODUTIVIDADE!DG$3,BASE!$G:$G,PRODUTIVIDADE!$B43)))</f>
        <v>0</v>
      </c>
      <c r="DH43" s="15">
        <f>IF($B43="","",IF(COUNTIF(BASE!$A:$A,PRODUTIVIDADE!DG$3)=0,"",SUMIFS(BASE!$N:$N,BASE!$A:$A,PRODUTIVIDADE!DG$3,BASE!$G:$G,PRODUTIVIDADE!$B43)))</f>
        <v>5</v>
      </c>
      <c r="DI43" s="18">
        <f>IF($B43="","",IF(COUNTIF(BASE!$A:$A,PRODUTIVIDADE!DG$3)=0,"",SUMIFS(BASE!$P:$P,BASE!$A:$A,PRODUTIVIDADE!DG$3,BASE!$G:$G,PRODUTIVIDADE!$B43)))</f>
        <v>0</v>
      </c>
      <c r="DJ43" s="18">
        <f>IF($B43="","",IF(COUNTIF(BASE!$A:$A,PRODUTIVIDADE!DG$3)=0,"",SUMIFS(BASE!$O:$O,BASE!$A:$A,PRODUTIVIDADE!DG$3,BASE!$G:$G,PRODUTIVIDADE!$B43)))</f>
        <v>1.4699074074074074E-3</v>
      </c>
      <c r="DK43" s="32">
        <f t="shared" si="39"/>
        <v>0</v>
      </c>
      <c r="DL43" s="32">
        <f t="shared" si="40"/>
        <v>7.3495370370370372E-3</v>
      </c>
      <c r="DM43" s="33">
        <f>IF($B43="","",IF(COUNTIF(BASE!$A:$A,PRODUTIVIDADE!DM$3)=0,"",SUMIFS(BASE!$M:$M,BASE!$A:$A,PRODUTIVIDADE!DM$3,BASE!$G:$G,PRODUTIVIDADE!$B43)))</f>
        <v>2</v>
      </c>
      <c r="DN43" s="33">
        <f>IF($B43="","",IF(COUNTIF(BASE!$A:$A,PRODUTIVIDADE!DM$3)=0,"",SUMIFS(BASE!$N:$N,BASE!$A:$A,PRODUTIVIDADE!DM$3,BASE!$G:$G,PRODUTIVIDADE!$B43)))</f>
        <v>5</v>
      </c>
      <c r="DO43" s="28">
        <f>IF($B43="","",IF(COUNTIF(BASE!$A:$A,PRODUTIVIDADE!DM$3)=0,"",SUMIFS(BASE!$P:$P,BASE!$A:$A,PRODUTIVIDADE!DM$3,BASE!$G:$G,PRODUTIVIDADE!$B43)))</f>
        <v>2.8703703703703708E-3</v>
      </c>
      <c r="DP43" s="28">
        <f>IF($B43="","",IF(COUNTIF(BASE!$A:$A,PRODUTIVIDADE!DM$3)=0,"",SUMIFS(BASE!$O:$O,BASE!$A:$A,PRODUTIVIDADE!DM$3,BASE!$G:$G,PRODUTIVIDADE!$B43)))</f>
        <v>1.6666666666666668E-3</v>
      </c>
      <c r="DQ43" s="32">
        <f t="shared" si="41"/>
        <v>5.7407407407407416E-3</v>
      </c>
      <c r="DR43" s="32">
        <f t="shared" si="42"/>
        <v>8.3333333333333332E-3</v>
      </c>
      <c r="DS43" s="15">
        <f>IF($B43="","",IF(COUNTIF(BASE!$A:$A,PRODUTIVIDADE!DS$3)=0,"",SUMIFS(BASE!$M:$M,BASE!$A:$A,PRODUTIVIDADE!DS$3,BASE!$G:$G,PRODUTIVIDADE!$B43)))</f>
        <v>2</v>
      </c>
      <c r="DT43" s="15">
        <f>IF($B43="","",IF(COUNTIF(BASE!$A:$A,PRODUTIVIDADE!DS$3)=0,"",SUMIFS(BASE!$N:$N,BASE!$A:$A,PRODUTIVIDADE!DS$3,BASE!$G:$G,PRODUTIVIDADE!$B43)))</f>
        <v>4</v>
      </c>
      <c r="DU43" s="18">
        <f>IF($B43="","",IF(COUNTIF(BASE!$A:$A,PRODUTIVIDADE!DS$3)=0,"",SUMIFS(BASE!$P:$P,BASE!$A:$A,PRODUTIVIDADE!DS$3,BASE!$G:$G,PRODUTIVIDADE!$B43)))</f>
        <v>2.3263888888888887E-3</v>
      </c>
      <c r="DV43" s="18">
        <f>IF($B43="","",IF(COUNTIF(BASE!$A:$A,PRODUTIVIDADE!DS$3)=0,"",SUMIFS(BASE!$O:$O,BASE!$A:$A,PRODUTIVIDADE!DS$3,BASE!$G:$G,PRODUTIVIDADE!$B43)))</f>
        <v>4.0509259259259258E-4</v>
      </c>
      <c r="DW43" s="32">
        <f t="shared" si="43"/>
        <v>4.6527777777777774E-3</v>
      </c>
      <c r="DX43" s="32">
        <f t="shared" si="44"/>
        <v>1.6203703703703703E-3</v>
      </c>
      <c r="DY43" s="33">
        <f>IF($B43="","",IF(COUNTIF(BASE!$A:$A,PRODUTIVIDADE!DY$3)=0,"",SUMIFS(BASE!$M:$M,BASE!$A:$A,PRODUTIVIDADE!DY$3,BASE!$G:$G,PRODUTIVIDADE!$B43)))</f>
        <v>1</v>
      </c>
      <c r="DZ43" s="33">
        <f>IF($B43="","",IF(COUNTIF(BASE!$A:$A,PRODUTIVIDADE!DY$3)=0,"",SUMIFS(BASE!$N:$N,BASE!$A:$A,PRODUTIVIDADE!DY$3,BASE!$G:$G,PRODUTIVIDADE!$B43)))</f>
        <v>0</v>
      </c>
      <c r="EA43" s="28">
        <f>IF($B43="","",IF(COUNTIF(BASE!$A:$A,PRODUTIVIDADE!DY$3)=0,"",SUMIFS(BASE!$P:$P,BASE!$A:$A,PRODUTIVIDADE!DY$3,BASE!$G:$G,PRODUTIVIDADE!$B43)))</f>
        <v>2.013888888888889E-2</v>
      </c>
      <c r="EB43" s="28">
        <f>IF($B43="","",IF(COUNTIF(BASE!$A:$A,PRODUTIVIDADE!DY$3)=0,"",SUMIFS(BASE!$O:$O,BASE!$A:$A,PRODUTIVIDADE!DY$3,BASE!$G:$G,PRODUTIVIDADE!$B43)))</f>
        <v>0</v>
      </c>
      <c r="EC43" s="32">
        <f t="shared" si="45"/>
        <v>2.013888888888889E-2</v>
      </c>
      <c r="ED43" s="32">
        <f t="shared" si="46"/>
        <v>0</v>
      </c>
      <c r="EE43" s="15">
        <f>IF($B43="","",IF(COUNTIF(BASE!$A:$A,PRODUTIVIDADE!EE$3)=0,"",SUMIFS(BASE!$M:$M,BASE!$A:$A,PRODUTIVIDADE!EE$3,BASE!$G:$G,PRODUTIVIDADE!$B43)))</f>
        <v>0</v>
      </c>
      <c r="EF43" s="15">
        <f>IF($B43="","",IF(COUNTIF(BASE!$A:$A,PRODUTIVIDADE!EE$3)=0,"",SUMIFS(BASE!$N:$N,BASE!$A:$A,PRODUTIVIDADE!EE$3,BASE!$G:$G,PRODUTIVIDADE!$B43)))</f>
        <v>0</v>
      </c>
      <c r="EG43" s="18">
        <f>IF($B43="","",IF(COUNTIF(BASE!$A:$A,PRODUTIVIDADE!EE$3)=0,"",SUMIFS(BASE!$P:$P,BASE!$A:$A,PRODUTIVIDADE!EE$3,BASE!$G:$G,PRODUTIVIDADE!$B43)))</f>
        <v>0</v>
      </c>
      <c r="EH43" s="18">
        <f>IF($B43="","",IF(COUNTIF(BASE!$A:$A,PRODUTIVIDADE!EE$3)=0,"",SUMIFS(BASE!$O:$O,BASE!$A:$A,PRODUTIVIDADE!EE$3,BASE!$G:$G,PRODUTIVIDADE!$B43)))</f>
        <v>0</v>
      </c>
      <c r="EI43" s="32">
        <f t="shared" si="47"/>
        <v>0</v>
      </c>
      <c r="EJ43" s="32">
        <f t="shared" si="48"/>
        <v>0</v>
      </c>
      <c r="EK43" s="33">
        <f>IF($B43="","",IF(COUNTIF(BASE!$A:$A,PRODUTIVIDADE!EK$3)=0,"",SUMIFS(BASE!$M:$M,BASE!$A:$A,PRODUTIVIDADE!EK$3,BASE!$G:$G,PRODUTIVIDADE!$B43)))</f>
        <v>0</v>
      </c>
      <c r="EL43" s="33">
        <f>IF($B43="","",IF(COUNTIF(BASE!$A:$A,PRODUTIVIDADE!EK$3)=0,"",SUMIFS(BASE!$N:$N,BASE!$A:$A,PRODUTIVIDADE!EK$3,BASE!$G:$G,PRODUTIVIDADE!$B43)))</f>
        <v>2</v>
      </c>
      <c r="EM43" s="28">
        <f>IF($B43="","",IF(COUNTIF(BASE!$A:$A,PRODUTIVIDADE!EK$3)=0,"",SUMIFS(BASE!$P:$P,BASE!$A:$A,PRODUTIVIDADE!EK$3,BASE!$G:$G,PRODUTIVIDADE!$B43)))</f>
        <v>0</v>
      </c>
      <c r="EN43" s="28">
        <f>IF($B43="","",IF(COUNTIF(BASE!$A:$A,PRODUTIVIDADE!EK$3)=0,"",SUMIFS(BASE!$O:$O,BASE!$A:$A,PRODUTIVIDADE!EK$3,BASE!$G:$G,PRODUTIVIDADE!$B43)))</f>
        <v>1.3310185185185185E-3</v>
      </c>
      <c r="EO43" s="32">
        <f t="shared" si="49"/>
        <v>0</v>
      </c>
      <c r="EP43" s="32">
        <f t="shared" si="50"/>
        <v>2.662037037037037E-3</v>
      </c>
      <c r="EQ43" s="15">
        <f>IF($B43="","",IF(COUNTIF(BASE!$A:$A,PRODUTIVIDADE!EQ$3)=0,"",SUMIFS(BASE!$M:$M,BASE!$A:$A,PRODUTIVIDADE!EQ$3,BASE!$G:$G,PRODUTIVIDADE!$B43)))</f>
        <v>1</v>
      </c>
      <c r="ER43" s="15">
        <f>IF($B43="","",IF(COUNTIF(BASE!$A:$A,PRODUTIVIDADE!EQ$3)=0,"",SUMIFS(BASE!$N:$N,BASE!$A:$A,PRODUTIVIDADE!EQ$3,BASE!$G:$G,PRODUTIVIDADE!$B43)))</f>
        <v>2</v>
      </c>
      <c r="ES43" s="18">
        <f>IF($B43="","",IF(COUNTIF(BASE!$A:$A,PRODUTIVIDADE!EQ$3)=0,"",SUMIFS(BASE!$P:$P,BASE!$A:$A,PRODUTIVIDADE!EQ$3,BASE!$G:$G,PRODUTIVIDADE!$B43)))</f>
        <v>6.3773148148148148E-3</v>
      </c>
      <c r="ET43" s="18">
        <f>IF($B43="","",IF(COUNTIF(BASE!$A:$A,PRODUTIVIDADE!EQ$3)=0,"",SUMIFS(BASE!$O:$O,BASE!$A:$A,PRODUTIVIDADE!EQ$3,BASE!$G:$G,PRODUTIVIDADE!$B43)))</f>
        <v>3.0439814814814821E-3</v>
      </c>
      <c r="EU43" s="32">
        <f t="shared" si="51"/>
        <v>6.3773148148148148E-3</v>
      </c>
      <c r="EV43" s="32">
        <f t="shared" si="52"/>
        <v>6.0879629629629643E-3</v>
      </c>
      <c r="EW43" s="33">
        <f>IF($B43="","",IF(COUNTIF(BASE!$A:$A,PRODUTIVIDADE!EW$3)=0,"",SUMIFS(BASE!$M:$M,BASE!$A:$A,PRODUTIVIDADE!EW$3,BASE!$G:$G,PRODUTIVIDADE!$B43)))</f>
        <v>1</v>
      </c>
      <c r="EX43" s="33">
        <f>IF($B43="","",IF(COUNTIF(BASE!$A:$A,PRODUTIVIDADE!EW$3)=0,"",SUMIFS(BASE!$N:$N,BASE!$A:$A,PRODUTIVIDADE!EW$3,BASE!$G:$G,PRODUTIVIDADE!$B43)))</f>
        <v>5</v>
      </c>
      <c r="EY43" s="28">
        <f>IF($B43="","",IF(COUNTIF(BASE!$A:$A,PRODUTIVIDADE!EW$3)=0,"",SUMIFS(BASE!$P:$P,BASE!$A:$A,PRODUTIVIDADE!EW$3,BASE!$G:$G,PRODUTIVIDADE!$B43)))</f>
        <v>4.4791666666666669E-3</v>
      </c>
      <c r="EZ43" s="28">
        <f>IF($B43="","",IF(COUNTIF(BASE!$A:$A,PRODUTIVIDADE!EW$3)=0,"",SUMIFS(BASE!$O:$O,BASE!$A:$A,PRODUTIVIDADE!EW$3,BASE!$G:$G,PRODUTIVIDADE!$B43)))</f>
        <v>1.0648148148148147E-3</v>
      </c>
      <c r="FA43" s="32">
        <f t="shared" si="53"/>
        <v>4.4791666666666669E-3</v>
      </c>
      <c r="FB43" s="32">
        <f t="shared" si="54"/>
        <v>5.3240740740740731E-3</v>
      </c>
      <c r="FC43" s="15">
        <f>IF($B43="","",IF(COUNTIF(BASE!$A:$A,PRODUTIVIDADE!FC$3)=0,"",SUMIFS(BASE!$M:$M,BASE!$A:$A,PRODUTIVIDADE!FC$3,BASE!$G:$G,PRODUTIVIDADE!$B43)))</f>
        <v>4</v>
      </c>
      <c r="FD43" s="15">
        <f>IF($B43="","",IF(COUNTIF(BASE!$A:$A,PRODUTIVIDADE!FC$3)=0,"",SUMIFS(BASE!$N:$N,BASE!$A:$A,PRODUTIVIDADE!FC$3,BASE!$G:$G,PRODUTIVIDADE!$B43)))</f>
        <v>5</v>
      </c>
      <c r="FE43" s="18">
        <f>IF($B43="","",IF(COUNTIF(BASE!$A:$A,PRODUTIVIDADE!FC$3)=0,"",SUMIFS(BASE!$P:$P,BASE!$A:$A,PRODUTIVIDADE!FC$3,BASE!$G:$G,PRODUTIVIDADE!$B43)))</f>
        <v>1.0416666666666667E-3</v>
      </c>
      <c r="FF43" s="18">
        <f>IF($B43="","",IF(COUNTIF(BASE!$A:$A,PRODUTIVIDADE!FC$3)=0,"",SUMIFS(BASE!$O:$O,BASE!$A:$A,PRODUTIVIDADE!FC$3,BASE!$G:$G,PRODUTIVIDADE!$B43)))</f>
        <v>9.8379629629629642E-4</v>
      </c>
      <c r="FG43" s="32">
        <f t="shared" si="55"/>
        <v>4.1666666666666666E-3</v>
      </c>
      <c r="FH43" s="32">
        <f t="shared" si="56"/>
        <v>4.9189814814814825E-3</v>
      </c>
      <c r="FI43" s="33">
        <f>IF($B43="","",IF(COUNTIF(BASE!$A:$A,PRODUTIVIDADE!FI$3)=0,"",SUMIFS(BASE!$M:$M,BASE!$A:$A,PRODUTIVIDADE!FI$3,BASE!$G:$G,PRODUTIVIDADE!$B43)))</f>
        <v>1</v>
      </c>
      <c r="FJ43" s="33">
        <f>IF($B43="","",IF(COUNTIF(BASE!$A:$A,PRODUTIVIDADE!FI$3)=0,"",SUMIFS(BASE!$N:$N,BASE!$A:$A,PRODUTIVIDADE!FI$3,BASE!$G:$G,PRODUTIVIDADE!$B43)))</f>
        <v>0</v>
      </c>
      <c r="FK43" s="28">
        <f>IF($B43="","",IF(COUNTIF(BASE!$A:$A,PRODUTIVIDADE!FI$3)=0,"",SUMIFS(BASE!$P:$P,BASE!$A:$A,PRODUTIVIDADE!FI$3,BASE!$G:$G,PRODUTIVIDADE!$B43)))</f>
        <v>9.2592592592592588E-5</v>
      </c>
      <c r="FL43" s="28">
        <f>IF($B43="","",IF(COUNTIF(BASE!$A:$A,PRODUTIVIDADE!FI$3)=0,"",SUMIFS(BASE!$O:$O,BASE!$A:$A,PRODUTIVIDADE!FI$3,BASE!$G:$G,PRODUTIVIDADE!$B43)))</f>
        <v>0</v>
      </c>
      <c r="FM43" s="32">
        <f t="shared" si="57"/>
        <v>9.2592592592592588E-5</v>
      </c>
      <c r="FN43" s="32">
        <f t="shared" si="58"/>
        <v>0</v>
      </c>
      <c r="FO43" s="15">
        <f>IF($B43="","",IF(COUNTIF(BASE!$A:$A,PRODUTIVIDADE!FO$3)=0,"",SUMIFS(BASE!$M:$M,BASE!$A:$A,PRODUTIVIDADE!FO$3,BASE!$G:$G,PRODUTIVIDADE!$B43)))</f>
        <v>0</v>
      </c>
      <c r="FP43" s="15">
        <f>IF($B43="","",IF(COUNTIF(BASE!$A:$A,PRODUTIVIDADE!FO$3)=0,"",SUMIFS(BASE!$N:$N,BASE!$A:$A,PRODUTIVIDADE!FO$3,BASE!$G:$G,PRODUTIVIDADE!$B43)))</f>
        <v>0</v>
      </c>
      <c r="FQ43" s="18">
        <f>IF($B43="","",IF(COUNTIF(BASE!$A:$A,PRODUTIVIDADE!FO$3)=0,"",SUMIFS(BASE!$P:$P,BASE!$A:$A,PRODUTIVIDADE!FO$3,BASE!$G:$G,PRODUTIVIDADE!$B43)))</f>
        <v>0</v>
      </c>
      <c r="FR43" s="18">
        <f>IF($B43="","",IF(COUNTIF(BASE!$A:$A,PRODUTIVIDADE!FO$3)=0,"",SUMIFS(BASE!$O:$O,BASE!$A:$A,PRODUTIVIDADE!FO$3,BASE!$G:$G,PRODUTIVIDADE!$B43)))</f>
        <v>0</v>
      </c>
      <c r="FS43" s="32">
        <f t="shared" si="59"/>
        <v>0</v>
      </c>
      <c r="FT43" s="32">
        <f t="shared" si="60"/>
        <v>0</v>
      </c>
      <c r="FU43" s="33">
        <f>IF($B43="","",IF(COUNTIF(BASE!$A:$A,PRODUTIVIDADE!FU$3)=0,"",SUMIFS(BASE!$M:$M,BASE!$A:$A,PRODUTIVIDADE!FU$3,BASE!$G:$G,PRODUTIVIDADE!$B43)))</f>
        <v>0</v>
      </c>
      <c r="FV43" s="33">
        <f>IF($B43="","",IF(COUNTIF(BASE!$A:$A,PRODUTIVIDADE!FU$3)=0,"",SUMIFS(BASE!$N:$N,BASE!$A:$A,PRODUTIVIDADE!FU$3,BASE!$G:$G,PRODUTIVIDADE!$B43)))</f>
        <v>0</v>
      </c>
      <c r="FW43" s="28">
        <f>IF($B43="","",IF(COUNTIF(BASE!$A:$A,PRODUTIVIDADE!FU$3)=0,"",SUMIFS(BASE!$P:$P,BASE!$A:$A,PRODUTIVIDADE!FU$3,BASE!$G:$G,PRODUTIVIDADE!$B43)))</f>
        <v>0</v>
      </c>
      <c r="FX43" s="28">
        <f>IF($B43="","",IF(COUNTIF(BASE!$A:$A,PRODUTIVIDADE!FU$3)=0,"",SUMIFS(BASE!$O:$O,BASE!$A:$A,PRODUTIVIDADE!FU$3,BASE!$G:$G,PRODUTIVIDADE!$B43)))</f>
        <v>0</v>
      </c>
      <c r="FY43" s="32">
        <f t="shared" si="61"/>
        <v>0</v>
      </c>
      <c r="FZ43" s="32">
        <f t="shared" si="62"/>
        <v>0</v>
      </c>
      <c r="GA43" s="15">
        <f>IF($B43="","",IF(COUNTIF(BASE!$A:$A,PRODUTIVIDADE!GA$3)=0,"",SUMIFS(BASE!$M:$M,BASE!$A:$A,PRODUTIVIDADE!GA$3,BASE!$G:$G,PRODUTIVIDADE!$B43)))</f>
        <v>0</v>
      </c>
      <c r="GB43" s="15">
        <f>IF($B43="","",IF(COUNTIF(BASE!$A:$A,PRODUTIVIDADE!GA$3)=0,"",SUMIFS(BASE!$N:$N,BASE!$A:$A,PRODUTIVIDADE!GA$3,BASE!$G:$G,PRODUTIVIDADE!$B43)))</f>
        <v>9</v>
      </c>
      <c r="GC43" s="18">
        <f>IF($B43="","",IF(COUNTIF(BASE!$A:$A,PRODUTIVIDADE!GA$3)=0,"",SUMIFS(BASE!$P:$P,BASE!$A:$A,PRODUTIVIDADE!GA$3,BASE!$G:$G,PRODUTIVIDADE!$B43)))</f>
        <v>0</v>
      </c>
      <c r="GD43" s="18">
        <f>IF($B43="","",IF(COUNTIF(BASE!$A:$A,PRODUTIVIDADE!GA$3)=0,"",SUMIFS(BASE!$O:$O,BASE!$A:$A,PRODUTIVIDADE!GA$3,BASE!$G:$G,PRODUTIVIDADE!$B43)))</f>
        <v>4.5138888888888892E-4</v>
      </c>
      <c r="GE43" s="32">
        <f t="shared" si="63"/>
        <v>0</v>
      </c>
      <c r="GF43" s="32">
        <f t="shared" si="64"/>
        <v>4.0625000000000001E-3</v>
      </c>
      <c r="GG43" s="33">
        <f>IF($B43="","",IF(COUNTIF(BASE!$A:$A,PRODUTIVIDADE!GG$3)=0,"",SUMIFS(BASE!$M:$M,BASE!$A:$A,PRODUTIVIDADE!GG$3,BASE!$G:$G,PRODUTIVIDADE!$B43)))</f>
        <v>2</v>
      </c>
      <c r="GH43" s="33">
        <f>IF($B43="","",IF(COUNTIF(BASE!$A:$A,PRODUTIVIDADE!GG$3)=0,"",SUMIFS(BASE!$N:$N,BASE!$A:$A,PRODUTIVIDADE!GG$3,BASE!$G:$G,PRODUTIVIDADE!$B43)))</f>
        <v>7</v>
      </c>
      <c r="GI43" s="28">
        <f>IF($B43="","",IF(COUNTIF(BASE!$A:$A,PRODUTIVIDADE!GG$3)=0,"",SUMIFS(BASE!$P:$P,BASE!$A:$A,PRODUTIVIDADE!GG$3,BASE!$G:$G,PRODUTIVIDADE!$B43)))</f>
        <v>3.7037037037037034E-3</v>
      </c>
      <c r="GJ43" s="28">
        <f>IF($B43="","",IF(COUNTIF(BASE!$A:$A,PRODUTIVIDADE!GG$3)=0,"",SUMIFS(BASE!$O:$O,BASE!$A:$A,PRODUTIVIDADE!GG$3,BASE!$G:$G,PRODUTIVIDADE!$B43)))</f>
        <v>1.0763888888888889E-3</v>
      </c>
      <c r="GK43" s="32">
        <f t="shared" si="65"/>
        <v>7.4074074074074068E-3</v>
      </c>
      <c r="GL43" s="32">
        <f t="shared" si="66"/>
        <v>7.5347222222222222E-3</v>
      </c>
      <c r="GM43" s="15">
        <f>IF($B43="","",IF(COUNTIF(BASE!$A:$A,PRODUTIVIDADE!GM$3)=0,"",SUMIFS(BASE!$M:$M,BASE!$A:$A,PRODUTIVIDADE!GM$3,BASE!$G:$G,PRODUTIVIDADE!$B43)))</f>
        <v>6</v>
      </c>
      <c r="GN43" s="15">
        <f>IF($B43="","",IF(COUNTIF(BASE!$A:$A,PRODUTIVIDADE!GM$3)=0,"",SUMIFS(BASE!$N:$N,BASE!$A:$A,PRODUTIVIDADE!GM$3,BASE!$G:$G,PRODUTIVIDADE!$B43)))</f>
        <v>3</v>
      </c>
      <c r="GO43" s="18">
        <f>IF($B43="","",IF(COUNTIF(BASE!$A:$A,PRODUTIVIDADE!GM$3)=0,"",SUMIFS(BASE!$P:$P,BASE!$A:$A,PRODUTIVIDADE!GM$3,BASE!$G:$G,PRODUTIVIDADE!$B43)))</f>
        <v>5.7870370370370378E-4</v>
      </c>
      <c r="GP43" s="18">
        <f>IF($B43="","",IF(COUNTIF(BASE!$A:$A,PRODUTIVIDADE!GM$3)=0,"",SUMIFS(BASE!$O:$O,BASE!$A:$A,PRODUTIVIDADE!GM$3,BASE!$G:$G,PRODUTIVIDADE!$B43)))</f>
        <v>2.0138888888888888E-3</v>
      </c>
      <c r="GQ43" s="32">
        <f t="shared" si="67"/>
        <v>3.4722222222222229E-3</v>
      </c>
      <c r="GR43" s="32">
        <f t="shared" si="68"/>
        <v>6.0416666666666665E-3</v>
      </c>
    </row>
    <row r="44" spans="2:200" s="8" customFormat="1" hidden="1" x14ac:dyDescent="0.25">
      <c r="B44" s="50">
        <v>91645</v>
      </c>
      <c r="C44" s="16" t="str">
        <f>IF($B44="","",VLOOKUP($B44,EQUIPE!$B:$E,2,0))</f>
        <v>ALAN DIAS DOS SANTOS</v>
      </c>
      <c r="D44" s="16" t="str">
        <f>IF($B44="","",VLOOKUP($B44,EQUIPE!$B:$F,5,0))</f>
        <v>ULTRAGAZ BO</v>
      </c>
      <c r="E44" s="18">
        <f>IF($B44="","",VLOOKUP($B44,EQUIPE!$B:$E,3,0))</f>
        <v>0.26388888888888884</v>
      </c>
      <c r="F44" s="16" t="str">
        <f>IF($B44="","",VLOOKUP($B44,EQUIPE!$B:$E,4,0))</f>
        <v>TATIANE REGINA DE BARROS</v>
      </c>
      <c r="H44" s="22">
        <f t="shared" si="0"/>
        <v>0</v>
      </c>
      <c r="I44" s="22">
        <f t="shared" si="0"/>
        <v>0</v>
      </c>
      <c r="J44" s="18">
        <f t="shared" si="3"/>
        <v>0</v>
      </c>
      <c r="K44" s="18">
        <f t="shared" si="4"/>
        <v>0</v>
      </c>
      <c r="L44" s="32">
        <f t="shared" si="5"/>
        <v>0</v>
      </c>
      <c r="M44" s="32">
        <f t="shared" si="6"/>
        <v>0</v>
      </c>
      <c r="O44" s="15">
        <f>IF($B44="","",IF(COUNTIF(BASE!$A:$A,PRODUTIVIDADE!O$3)=0,"",SUMIFS(BASE!$M:$M,BASE!$A:$A,PRODUTIVIDADE!O$3,BASE!$G:$G,PRODUTIVIDADE!$B44)))</f>
        <v>0</v>
      </c>
      <c r="P44" s="15">
        <f>IF($B44="","",IF(COUNTIF(BASE!$A:$A,PRODUTIVIDADE!O$3)=0,"",SUMIFS(BASE!$N:$N,BASE!$A:$A,PRODUTIVIDADE!O$3,BASE!$G:$G,PRODUTIVIDADE!$B44)))</f>
        <v>0</v>
      </c>
      <c r="Q44" s="18">
        <f>IF($B44="","",IF(COUNTIF(BASE!$A:$A,PRODUTIVIDADE!O$3)=0,"",SUMIFS(BASE!$P:$P,BASE!$A:$A,PRODUTIVIDADE!O$3,BASE!$G:$G,PRODUTIVIDADE!$B44)))</f>
        <v>0</v>
      </c>
      <c r="R44" s="18">
        <f>IF($B44="","",IF(COUNTIF(BASE!$A:$A,PRODUTIVIDADE!O$3)=0,"",SUMIFS(BASE!$O:$O,BASE!$A:$A,PRODUTIVIDADE!O$3,BASE!$G:$G,PRODUTIVIDADE!$B44)))</f>
        <v>0</v>
      </c>
      <c r="S44" s="32">
        <f t="shared" si="7"/>
        <v>0</v>
      </c>
      <c r="T44" s="32">
        <f t="shared" si="8"/>
        <v>0</v>
      </c>
      <c r="U44" s="33">
        <f>IF($B44="","",IF(COUNTIF(BASE!$A:$A,PRODUTIVIDADE!U$3)=0,"",SUMIFS(BASE!$M:$M,BASE!$A:$A,PRODUTIVIDADE!U$3,BASE!$G:$G,PRODUTIVIDADE!$B44)))</f>
        <v>0</v>
      </c>
      <c r="V44" s="33">
        <f>IF($B44="","",IF(COUNTIF(BASE!$A:$A,PRODUTIVIDADE!U$3)=0,"",SUMIFS(BASE!$N:$N,BASE!$A:$A,PRODUTIVIDADE!U$3,BASE!$G:$G,PRODUTIVIDADE!$B44)))</f>
        <v>0</v>
      </c>
      <c r="W44" s="28">
        <f>IF($B44="","",IF(COUNTIF(BASE!$A:$A,PRODUTIVIDADE!U$3)=0,"",SUMIFS(BASE!$P:$P,BASE!$A:$A,PRODUTIVIDADE!U$3,BASE!$G:$G,PRODUTIVIDADE!$B44)))</f>
        <v>0</v>
      </c>
      <c r="X44" s="28">
        <f>IF($B44="","",IF(COUNTIF(BASE!$A:$A,PRODUTIVIDADE!U$3)=0,"",SUMIFS(BASE!$O:$O,BASE!$A:$A,PRODUTIVIDADE!U$3,BASE!$G:$G,PRODUTIVIDADE!$B44)))</f>
        <v>0</v>
      </c>
      <c r="Y44" s="32">
        <f t="shared" si="9"/>
        <v>0</v>
      </c>
      <c r="Z44" s="32">
        <f t="shared" si="10"/>
        <v>0</v>
      </c>
      <c r="AA44" s="15">
        <f>IF($B44="","",IF(COUNTIF(BASE!$A:$A,PRODUTIVIDADE!AA$3)=0,"",SUMIFS(BASE!$M:$M,BASE!$A:$A,PRODUTIVIDADE!AA$3,BASE!$G:$G,PRODUTIVIDADE!$B44)))</f>
        <v>0</v>
      </c>
      <c r="AB44" s="15">
        <f>IF($B44="","",IF(COUNTIF(BASE!$A:$A,PRODUTIVIDADE!AA$3)=0,"",SUMIFS(BASE!$N:$N,BASE!$A:$A,PRODUTIVIDADE!AA$3,BASE!$G:$G,PRODUTIVIDADE!$B44)))</f>
        <v>0</v>
      </c>
      <c r="AC44" s="18">
        <f>IF($B44="","",IF(COUNTIF(BASE!$A:$A,PRODUTIVIDADE!AA$3)=0,"",SUMIFS(BASE!$P:$P,BASE!$A:$A,PRODUTIVIDADE!AA$3,BASE!$G:$G,PRODUTIVIDADE!$B44)))</f>
        <v>0</v>
      </c>
      <c r="AD44" s="18">
        <f>IF($B44="","",IF(COUNTIF(BASE!$A:$A,PRODUTIVIDADE!AA$3)=0,"",SUMIFS(BASE!$O:$O,BASE!$A:$A,PRODUTIVIDADE!AA$3,BASE!$G:$G,PRODUTIVIDADE!$B44)))</f>
        <v>0</v>
      </c>
      <c r="AE44" s="32">
        <f t="shared" si="11"/>
        <v>0</v>
      </c>
      <c r="AF44" s="32">
        <f t="shared" si="12"/>
        <v>0</v>
      </c>
      <c r="AG44" s="33">
        <f>IF($B44="","",IF(COUNTIF(BASE!$A:$A,PRODUTIVIDADE!AG$3)=0,"",SUMIFS(BASE!$M:$M,BASE!$A:$A,PRODUTIVIDADE!AG$3,BASE!$G:$G,PRODUTIVIDADE!$B44)))</f>
        <v>0</v>
      </c>
      <c r="AH44" s="33">
        <f>IF($B44="","",IF(COUNTIF(BASE!$A:$A,PRODUTIVIDADE!AG$3)=0,"",SUMIFS(BASE!$N:$N,BASE!$A:$A,PRODUTIVIDADE!AG$3,BASE!$G:$G,PRODUTIVIDADE!$B44)))</f>
        <v>0</v>
      </c>
      <c r="AI44" s="28">
        <f>IF($B44="","",IF(COUNTIF(BASE!$A:$A,PRODUTIVIDADE!AG$3)=0,"",SUMIFS(BASE!$P:$P,BASE!$A:$A,PRODUTIVIDADE!AG$3,BASE!$G:$G,PRODUTIVIDADE!$B44)))</f>
        <v>0</v>
      </c>
      <c r="AJ44" s="28">
        <f>IF($B44="","",IF(COUNTIF(BASE!$A:$A,PRODUTIVIDADE!AG$3)=0,"",SUMIFS(BASE!$O:$O,BASE!$A:$A,PRODUTIVIDADE!AG$3,BASE!$G:$G,PRODUTIVIDADE!$B44)))</f>
        <v>0</v>
      </c>
      <c r="AK44" s="32">
        <f t="shared" si="13"/>
        <v>0</v>
      </c>
      <c r="AL44" s="32">
        <f t="shared" si="14"/>
        <v>0</v>
      </c>
      <c r="AM44" s="15">
        <f>IF($B44="","",IF(COUNTIF(BASE!$A:$A,PRODUTIVIDADE!AM$3)=0,"",SUMIFS(BASE!$M:$M,BASE!$A:$A,PRODUTIVIDADE!AM$3,BASE!$G:$G,PRODUTIVIDADE!$B44)))</f>
        <v>0</v>
      </c>
      <c r="AN44" s="15">
        <f>IF($B44="","",IF(COUNTIF(BASE!$A:$A,PRODUTIVIDADE!AM$3)=0,"",SUMIFS(BASE!$N:$N,BASE!$A:$A,PRODUTIVIDADE!AM$3,BASE!$G:$G,PRODUTIVIDADE!$B44)))</f>
        <v>0</v>
      </c>
      <c r="AO44" s="18">
        <f>IF($B44="","",IF(COUNTIF(BASE!$A:$A,PRODUTIVIDADE!AM$3)=0,"",SUMIFS(BASE!$P:$P,BASE!$A:$A,PRODUTIVIDADE!AM$3,BASE!$G:$G,PRODUTIVIDADE!$B44)))</f>
        <v>0</v>
      </c>
      <c r="AP44" s="18">
        <f>IF($B44="","",IF(COUNTIF(BASE!$A:$A,PRODUTIVIDADE!AM$3)=0,"",SUMIFS(BASE!$O:$O,BASE!$A:$A,PRODUTIVIDADE!AM$3,BASE!$G:$G,PRODUTIVIDADE!$B44)))</f>
        <v>0</v>
      </c>
      <c r="AQ44" s="32">
        <f t="shared" si="15"/>
        <v>0</v>
      </c>
      <c r="AR44" s="32">
        <f t="shared" si="16"/>
        <v>0</v>
      </c>
      <c r="AS44" s="33">
        <f>IF($B44="","",IF(COUNTIF(BASE!$A:$A,PRODUTIVIDADE!AS$3)=0,"",SUMIFS(BASE!$M:$M,BASE!$A:$A,PRODUTIVIDADE!AS$3,BASE!$G:$G,PRODUTIVIDADE!$B44)))</f>
        <v>0</v>
      </c>
      <c r="AT44" s="33">
        <f>IF($B44="","",IF(COUNTIF(BASE!$A:$A,PRODUTIVIDADE!AS$3)=0,"",SUMIFS(BASE!$N:$N,BASE!$A:$A,PRODUTIVIDADE!AS$3,BASE!$G:$G,PRODUTIVIDADE!$B44)))</f>
        <v>0</v>
      </c>
      <c r="AU44" s="28">
        <f>IF($B44="","",IF(COUNTIF(BASE!$A:$A,PRODUTIVIDADE!AS$3)=0,"",SUMIFS(BASE!$P:$P,BASE!$A:$A,PRODUTIVIDADE!AS$3,BASE!$G:$G,PRODUTIVIDADE!$B44)))</f>
        <v>0</v>
      </c>
      <c r="AV44" s="28">
        <f>IF($B44="","",IF(COUNTIF(BASE!$A:$A,PRODUTIVIDADE!AS$3)=0,"",SUMIFS(BASE!$O:$O,BASE!$A:$A,PRODUTIVIDADE!AS$3,BASE!$G:$G,PRODUTIVIDADE!$B44)))</f>
        <v>0</v>
      </c>
      <c r="AW44" s="32">
        <f t="shared" si="17"/>
        <v>0</v>
      </c>
      <c r="AX44" s="32">
        <f t="shared" si="18"/>
        <v>0</v>
      </c>
      <c r="AY44" s="15">
        <f>IF($B44="","",IF(COUNTIF(BASE!$A:$A,PRODUTIVIDADE!AY$3)=0,"",SUMIFS(BASE!$M:$M,BASE!$A:$A,PRODUTIVIDADE!AY$3,BASE!$G:$G,PRODUTIVIDADE!$B44)))</f>
        <v>0</v>
      </c>
      <c r="AZ44" s="15">
        <f>IF($B44="","",IF(COUNTIF(BASE!$A:$A,PRODUTIVIDADE!AY$3)=0,"",SUMIFS(BASE!$N:$N,BASE!$A:$A,PRODUTIVIDADE!AY$3,BASE!$G:$G,PRODUTIVIDADE!$B44)))</f>
        <v>0</v>
      </c>
      <c r="BA44" s="18">
        <f>IF($B44="","",IF(COUNTIF(BASE!$A:$A,PRODUTIVIDADE!AY$3)=0,"",SUMIFS(BASE!$P:$P,BASE!$A:$A,PRODUTIVIDADE!AY$3,BASE!$G:$G,PRODUTIVIDADE!$B44)))</f>
        <v>0</v>
      </c>
      <c r="BB44" s="18">
        <f>IF($B44="","",IF(COUNTIF(BASE!$A:$A,PRODUTIVIDADE!AY$3)=0,"",SUMIFS(BASE!$O:$O,BASE!$A:$A,PRODUTIVIDADE!AY$3,BASE!$G:$G,PRODUTIVIDADE!$B44)))</f>
        <v>0</v>
      </c>
      <c r="BC44" s="32">
        <f t="shared" si="19"/>
        <v>0</v>
      </c>
      <c r="BD44" s="32">
        <f t="shared" si="20"/>
        <v>0</v>
      </c>
      <c r="BE44" s="33">
        <f>IF($B44="","",IF(COUNTIF(BASE!$A:$A,PRODUTIVIDADE!BE$3)=0,"",SUMIFS(BASE!$M:$M,BASE!$A:$A,PRODUTIVIDADE!BE$3,BASE!$G:$G,PRODUTIVIDADE!$B44)))</f>
        <v>0</v>
      </c>
      <c r="BF44" s="33">
        <f>IF($B44="","",IF(COUNTIF(BASE!$A:$A,PRODUTIVIDADE!BE$3)=0,"",SUMIFS(BASE!$N:$N,BASE!$A:$A,PRODUTIVIDADE!BE$3,BASE!$G:$G,PRODUTIVIDADE!$B44)))</f>
        <v>0</v>
      </c>
      <c r="BG44" s="28">
        <f>IF($B44="","",IF(COUNTIF(BASE!$A:$A,PRODUTIVIDADE!BE$3)=0,"",SUMIFS(BASE!$P:$P,BASE!$A:$A,PRODUTIVIDADE!BE$3,BASE!$G:$G,PRODUTIVIDADE!$B44)))</f>
        <v>0</v>
      </c>
      <c r="BH44" s="28">
        <f>IF($B44="","",IF(COUNTIF(BASE!$A:$A,PRODUTIVIDADE!BE$3)=0,"",SUMIFS(BASE!$O:$O,BASE!$A:$A,PRODUTIVIDADE!BE$3,BASE!$G:$G,PRODUTIVIDADE!$B44)))</f>
        <v>0</v>
      </c>
      <c r="BI44" s="32">
        <f t="shared" si="21"/>
        <v>0</v>
      </c>
      <c r="BJ44" s="32">
        <f t="shared" si="22"/>
        <v>0</v>
      </c>
      <c r="BK44" s="15">
        <f>IF($B44="","",IF(COUNTIF(BASE!$A:$A,PRODUTIVIDADE!BK$3)=0,"",SUMIFS(BASE!$M:$M,BASE!$A:$A,PRODUTIVIDADE!BK$3,BASE!$G:$G,PRODUTIVIDADE!$B44)))</f>
        <v>0</v>
      </c>
      <c r="BL44" s="15">
        <f>IF($B44="","",IF(COUNTIF(BASE!$A:$A,PRODUTIVIDADE!BK$3)=0,"",SUMIFS(BASE!$N:$N,BASE!$A:$A,PRODUTIVIDADE!BK$3,BASE!$G:$G,PRODUTIVIDADE!$B44)))</f>
        <v>0</v>
      </c>
      <c r="BM44" s="18">
        <f>IF($B44="","",IF(COUNTIF(BASE!$A:$A,PRODUTIVIDADE!BK$3)=0,"",SUMIFS(BASE!$P:$P,BASE!$A:$A,PRODUTIVIDADE!BK$3,BASE!$G:$G,PRODUTIVIDADE!$B44)))</f>
        <v>0</v>
      </c>
      <c r="BN44" s="18">
        <f>IF($B44="","",IF(COUNTIF(BASE!$A:$A,PRODUTIVIDADE!BK$3)=0,"",SUMIFS(BASE!$O:$O,BASE!$A:$A,PRODUTIVIDADE!BK$3,BASE!$G:$G,PRODUTIVIDADE!$B44)))</f>
        <v>0</v>
      </c>
      <c r="BO44" s="32">
        <f t="shared" si="23"/>
        <v>0</v>
      </c>
      <c r="BP44" s="32">
        <f t="shared" si="24"/>
        <v>0</v>
      </c>
      <c r="BQ44" s="33">
        <f>IF($B44="","",IF(COUNTIF(BASE!$A:$A,PRODUTIVIDADE!BQ$3)=0,"",SUMIFS(BASE!$M:$M,BASE!$A:$A,PRODUTIVIDADE!BQ$3,BASE!$G:$G,PRODUTIVIDADE!$B44)))</f>
        <v>0</v>
      </c>
      <c r="BR44" s="33">
        <f>IF($B44="","",IF(COUNTIF(BASE!$A:$A,PRODUTIVIDADE!BQ$3)=0,"",SUMIFS(BASE!$N:$N,BASE!$A:$A,PRODUTIVIDADE!BQ$3,BASE!$G:$G,PRODUTIVIDADE!$B44)))</f>
        <v>0</v>
      </c>
      <c r="BS44" s="28">
        <f>IF($B44="","",IF(COUNTIF(BASE!$A:$A,PRODUTIVIDADE!BQ$3)=0,"",SUMIFS(BASE!$P:$P,BASE!$A:$A,PRODUTIVIDADE!BQ$3,BASE!$G:$G,PRODUTIVIDADE!$B44)))</f>
        <v>0</v>
      </c>
      <c r="BT44" s="28">
        <f>IF($B44="","",IF(COUNTIF(BASE!$A:$A,PRODUTIVIDADE!BQ$3)=0,"",SUMIFS(BASE!$O:$O,BASE!$A:$A,PRODUTIVIDADE!BQ$3,BASE!$G:$G,PRODUTIVIDADE!$B44)))</f>
        <v>0</v>
      </c>
      <c r="BU44" s="32">
        <f t="shared" si="25"/>
        <v>0</v>
      </c>
      <c r="BV44" s="32">
        <f t="shared" si="26"/>
        <v>0</v>
      </c>
      <c r="BW44" s="15">
        <f>IF($B44="","",IF(COUNTIF(BASE!$A:$A,PRODUTIVIDADE!BW$3)=0,"",SUMIFS(BASE!$M:$M,BASE!$A:$A,PRODUTIVIDADE!BW$3,BASE!$G:$G,PRODUTIVIDADE!$B44)))</f>
        <v>0</v>
      </c>
      <c r="BX44" s="15">
        <f>IF($B44="","",IF(COUNTIF(BASE!$A:$A,PRODUTIVIDADE!BW$3)=0,"",SUMIFS(BASE!$N:$N,BASE!$A:$A,PRODUTIVIDADE!BW$3,BASE!$G:$G,PRODUTIVIDADE!$B44)))</f>
        <v>0</v>
      </c>
      <c r="BY44" s="18">
        <f>IF($B44="","",IF(COUNTIF(BASE!$A:$A,PRODUTIVIDADE!BW$3)=0,"",SUMIFS(BASE!$P:$P,BASE!$A:$A,PRODUTIVIDADE!BW$3,BASE!$G:$G,PRODUTIVIDADE!$B44)))</f>
        <v>0</v>
      </c>
      <c r="BZ44" s="18">
        <f>IF($B44="","",IF(COUNTIF(BASE!$A:$A,PRODUTIVIDADE!BW$3)=0,"",SUMIFS(BASE!$O:$O,BASE!$A:$A,PRODUTIVIDADE!BW$3,BASE!$G:$G,PRODUTIVIDADE!$B44)))</f>
        <v>0</v>
      </c>
      <c r="CA44" s="32">
        <f t="shared" si="27"/>
        <v>0</v>
      </c>
      <c r="CB44" s="32">
        <f t="shared" si="28"/>
        <v>0</v>
      </c>
      <c r="CC44" s="33">
        <f>IF($B44="","",IF(COUNTIF(BASE!$A:$A,PRODUTIVIDADE!CC$3)=0,"",SUMIFS(BASE!$M:$M,BASE!$A:$A,PRODUTIVIDADE!CC$3,BASE!$G:$G,PRODUTIVIDADE!$B44)))</f>
        <v>0</v>
      </c>
      <c r="CD44" s="33">
        <f>IF($B44="","",IF(COUNTIF(BASE!$A:$A,PRODUTIVIDADE!CC$3)=0,"",SUMIFS(BASE!$N:$N,BASE!$A:$A,PRODUTIVIDADE!CC$3,BASE!$G:$G,PRODUTIVIDADE!$B44)))</f>
        <v>0</v>
      </c>
      <c r="CE44" s="28">
        <f>IF($B44="","",IF(COUNTIF(BASE!$A:$A,PRODUTIVIDADE!CC$3)=0,"",SUMIFS(BASE!$P:$P,BASE!$A:$A,PRODUTIVIDADE!CC$3,BASE!$G:$G,PRODUTIVIDADE!$B44)))</f>
        <v>0</v>
      </c>
      <c r="CF44" s="28">
        <f>IF($B44="","",IF(COUNTIF(BASE!$A:$A,PRODUTIVIDADE!CC$3)=0,"",SUMIFS(BASE!$O:$O,BASE!$A:$A,PRODUTIVIDADE!CC$3,BASE!$G:$G,PRODUTIVIDADE!$B44)))</f>
        <v>0</v>
      </c>
      <c r="CG44" s="32">
        <f t="shared" si="29"/>
        <v>0</v>
      </c>
      <c r="CH44" s="32">
        <f t="shared" si="30"/>
        <v>0</v>
      </c>
      <c r="CI44" s="15">
        <f>IF($B44="","",IF(COUNTIF(BASE!$A:$A,PRODUTIVIDADE!CI$3)=0,"",SUMIFS(BASE!$M:$M,BASE!$A:$A,PRODUTIVIDADE!CI$3,BASE!$G:$G,PRODUTIVIDADE!$B44)))</f>
        <v>0</v>
      </c>
      <c r="CJ44" s="15">
        <f>IF($B44="","",IF(COUNTIF(BASE!$A:$A,PRODUTIVIDADE!CI$3)=0,"",SUMIFS(BASE!$N:$N,BASE!$A:$A,PRODUTIVIDADE!CI$3,BASE!$G:$G,PRODUTIVIDADE!$B44)))</f>
        <v>0</v>
      </c>
      <c r="CK44" s="18">
        <f>IF($B44="","",IF(COUNTIF(BASE!$A:$A,PRODUTIVIDADE!CI$3)=0,"",SUMIFS(BASE!$P:$P,BASE!$A:$A,PRODUTIVIDADE!CI$3,BASE!$G:$G,PRODUTIVIDADE!$B44)))</f>
        <v>0</v>
      </c>
      <c r="CL44" s="18">
        <f>IF($B44="","",IF(COUNTIF(BASE!$A:$A,PRODUTIVIDADE!CI$3)=0,"",SUMIFS(BASE!$O:$O,BASE!$A:$A,PRODUTIVIDADE!CI$3,BASE!$G:$G,PRODUTIVIDADE!$B44)))</f>
        <v>0</v>
      </c>
      <c r="CM44" s="32">
        <f t="shared" si="31"/>
        <v>0</v>
      </c>
      <c r="CN44" s="32">
        <f t="shared" si="32"/>
        <v>0</v>
      </c>
      <c r="CO44" s="33">
        <f>IF($B44="","",IF(COUNTIF(BASE!$A:$A,PRODUTIVIDADE!CO$3)=0,"",SUMIFS(BASE!$M:$M,BASE!$A:$A,PRODUTIVIDADE!CO$3,BASE!$G:$G,PRODUTIVIDADE!$B44)))</f>
        <v>0</v>
      </c>
      <c r="CP44" s="33">
        <f>IF($B44="","",IF(COUNTIF(BASE!$A:$A,PRODUTIVIDADE!CO$3)=0,"",SUMIFS(BASE!$N:$N,BASE!$A:$A,PRODUTIVIDADE!CO$3,BASE!$G:$G,PRODUTIVIDADE!$B44)))</f>
        <v>0</v>
      </c>
      <c r="CQ44" s="28">
        <f>IF($B44="","",IF(COUNTIF(BASE!$A:$A,PRODUTIVIDADE!CO$3)=0,"",SUMIFS(BASE!$P:$P,BASE!$A:$A,PRODUTIVIDADE!CO$3,BASE!$G:$G,PRODUTIVIDADE!$B44)))</f>
        <v>0</v>
      </c>
      <c r="CR44" s="28">
        <f>IF($B44="","",IF(COUNTIF(BASE!$A:$A,PRODUTIVIDADE!CO$3)=0,"",SUMIFS(BASE!$O:$O,BASE!$A:$A,PRODUTIVIDADE!CO$3,BASE!$G:$G,PRODUTIVIDADE!$B44)))</f>
        <v>0</v>
      </c>
      <c r="CS44" s="32">
        <f t="shared" si="33"/>
        <v>0</v>
      </c>
      <c r="CT44" s="32">
        <f t="shared" si="34"/>
        <v>0</v>
      </c>
      <c r="CU44" s="15">
        <f>IF($B44="","",IF(COUNTIF(BASE!$A:$A,PRODUTIVIDADE!CU$3)=0,"",SUMIFS(BASE!$M:$M,BASE!$A:$A,PRODUTIVIDADE!CU$3,BASE!$G:$G,PRODUTIVIDADE!$B44)))</f>
        <v>0</v>
      </c>
      <c r="CV44" s="15">
        <f>IF($B44="","",IF(COUNTIF(BASE!$A:$A,PRODUTIVIDADE!CU$3)=0,"",SUMIFS(BASE!$N:$N,BASE!$A:$A,PRODUTIVIDADE!CU$3,BASE!$G:$G,PRODUTIVIDADE!$B44)))</f>
        <v>0</v>
      </c>
      <c r="CW44" s="18">
        <f>IF($B44="","",IF(COUNTIF(BASE!$A:$A,PRODUTIVIDADE!CU$3)=0,"",SUMIFS(BASE!$P:$P,BASE!$A:$A,PRODUTIVIDADE!CU$3,BASE!$G:$G,PRODUTIVIDADE!$B44)))</f>
        <v>0</v>
      </c>
      <c r="CX44" s="18">
        <f>IF($B44="","",IF(COUNTIF(BASE!$A:$A,PRODUTIVIDADE!CU$3)=0,"",SUMIFS(BASE!$O:$O,BASE!$A:$A,PRODUTIVIDADE!CU$3,BASE!$G:$G,PRODUTIVIDADE!$B44)))</f>
        <v>0</v>
      </c>
      <c r="CY44" s="32">
        <f t="shared" si="35"/>
        <v>0</v>
      </c>
      <c r="CZ44" s="32">
        <f t="shared" si="36"/>
        <v>0</v>
      </c>
      <c r="DA44" s="33">
        <f>IF($B44="","",IF(COUNTIF(BASE!$A:$A,PRODUTIVIDADE!DA$3)=0,"",SUMIFS(BASE!$M:$M,BASE!$A:$A,PRODUTIVIDADE!DA$3,BASE!$G:$G,PRODUTIVIDADE!$B44)))</f>
        <v>0</v>
      </c>
      <c r="DB44" s="33">
        <f>IF($B44="","",IF(COUNTIF(BASE!$A:$A,PRODUTIVIDADE!DA$3)=0,"",SUMIFS(BASE!$N:$N,BASE!$A:$A,PRODUTIVIDADE!DA$3,BASE!$G:$G,PRODUTIVIDADE!$B44)))</f>
        <v>0</v>
      </c>
      <c r="DC44" s="28">
        <f>IF($B44="","",IF(COUNTIF(BASE!$A:$A,PRODUTIVIDADE!DA$3)=0,"",SUMIFS(BASE!$P:$P,BASE!$A:$A,PRODUTIVIDADE!DA$3,BASE!$G:$G,PRODUTIVIDADE!$B44)))</f>
        <v>0</v>
      </c>
      <c r="DD44" s="28">
        <f>IF($B44="","",IF(COUNTIF(BASE!$A:$A,PRODUTIVIDADE!DA$3)=0,"",SUMIFS(BASE!$O:$O,BASE!$A:$A,PRODUTIVIDADE!DA$3,BASE!$G:$G,PRODUTIVIDADE!$B44)))</f>
        <v>0</v>
      </c>
      <c r="DE44" s="32">
        <f t="shared" si="37"/>
        <v>0</v>
      </c>
      <c r="DF44" s="32">
        <f t="shared" si="38"/>
        <v>0</v>
      </c>
      <c r="DG44" s="15">
        <f>IF($B44="","",IF(COUNTIF(BASE!$A:$A,PRODUTIVIDADE!DG$3)=0,"",SUMIFS(BASE!$M:$M,BASE!$A:$A,PRODUTIVIDADE!DG$3,BASE!$G:$G,PRODUTIVIDADE!$B44)))</f>
        <v>0</v>
      </c>
      <c r="DH44" s="15">
        <f>IF($B44="","",IF(COUNTIF(BASE!$A:$A,PRODUTIVIDADE!DG$3)=0,"",SUMIFS(BASE!$N:$N,BASE!$A:$A,PRODUTIVIDADE!DG$3,BASE!$G:$G,PRODUTIVIDADE!$B44)))</f>
        <v>0</v>
      </c>
      <c r="DI44" s="18">
        <f>IF($B44="","",IF(COUNTIF(BASE!$A:$A,PRODUTIVIDADE!DG$3)=0,"",SUMIFS(BASE!$P:$P,BASE!$A:$A,PRODUTIVIDADE!DG$3,BASE!$G:$G,PRODUTIVIDADE!$B44)))</f>
        <v>0</v>
      </c>
      <c r="DJ44" s="18">
        <f>IF($B44="","",IF(COUNTIF(BASE!$A:$A,PRODUTIVIDADE!DG$3)=0,"",SUMIFS(BASE!$O:$O,BASE!$A:$A,PRODUTIVIDADE!DG$3,BASE!$G:$G,PRODUTIVIDADE!$B44)))</f>
        <v>0</v>
      </c>
      <c r="DK44" s="32">
        <f t="shared" si="39"/>
        <v>0</v>
      </c>
      <c r="DL44" s="32">
        <f t="shared" si="40"/>
        <v>0</v>
      </c>
      <c r="DM44" s="33">
        <f>IF($B44="","",IF(COUNTIF(BASE!$A:$A,PRODUTIVIDADE!DM$3)=0,"",SUMIFS(BASE!$M:$M,BASE!$A:$A,PRODUTIVIDADE!DM$3,BASE!$G:$G,PRODUTIVIDADE!$B44)))</f>
        <v>0</v>
      </c>
      <c r="DN44" s="33">
        <f>IF($B44="","",IF(COUNTIF(BASE!$A:$A,PRODUTIVIDADE!DM$3)=0,"",SUMIFS(BASE!$N:$N,BASE!$A:$A,PRODUTIVIDADE!DM$3,BASE!$G:$G,PRODUTIVIDADE!$B44)))</f>
        <v>0</v>
      </c>
      <c r="DO44" s="28">
        <f>IF($B44="","",IF(COUNTIF(BASE!$A:$A,PRODUTIVIDADE!DM$3)=0,"",SUMIFS(BASE!$P:$P,BASE!$A:$A,PRODUTIVIDADE!DM$3,BASE!$G:$G,PRODUTIVIDADE!$B44)))</f>
        <v>0</v>
      </c>
      <c r="DP44" s="28">
        <f>IF($B44="","",IF(COUNTIF(BASE!$A:$A,PRODUTIVIDADE!DM$3)=0,"",SUMIFS(BASE!$O:$O,BASE!$A:$A,PRODUTIVIDADE!DM$3,BASE!$G:$G,PRODUTIVIDADE!$B44)))</f>
        <v>0</v>
      </c>
      <c r="DQ44" s="32">
        <f t="shared" si="41"/>
        <v>0</v>
      </c>
      <c r="DR44" s="32">
        <f t="shared" si="42"/>
        <v>0</v>
      </c>
      <c r="DS44" s="15">
        <f>IF($B44="","",IF(COUNTIF(BASE!$A:$A,PRODUTIVIDADE!DS$3)=0,"",SUMIFS(BASE!$M:$M,BASE!$A:$A,PRODUTIVIDADE!DS$3,BASE!$G:$G,PRODUTIVIDADE!$B44)))</f>
        <v>0</v>
      </c>
      <c r="DT44" s="15">
        <f>IF($B44="","",IF(COUNTIF(BASE!$A:$A,PRODUTIVIDADE!DS$3)=0,"",SUMIFS(BASE!$N:$N,BASE!$A:$A,PRODUTIVIDADE!DS$3,BASE!$G:$G,PRODUTIVIDADE!$B44)))</f>
        <v>0</v>
      </c>
      <c r="DU44" s="18">
        <f>IF($B44="","",IF(COUNTIF(BASE!$A:$A,PRODUTIVIDADE!DS$3)=0,"",SUMIFS(BASE!$P:$P,BASE!$A:$A,PRODUTIVIDADE!DS$3,BASE!$G:$G,PRODUTIVIDADE!$B44)))</f>
        <v>0</v>
      </c>
      <c r="DV44" s="18">
        <f>IF($B44="","",IF(COUNTIF(BASE!$A:$A,PRODUTIVIDADE!DS$3)=0,"",SUMIFS(BASE!$O:$O,BASE!$A:$A,PRODUTIVIDADE!DS$3,BASE!$G:$G,PRODUTIVIDADE!$B44)))</f>
        <v>0</v>
      </c>
      <c r="DW44" s="32">
        <f t="shared" si="43"/>
        <v>0</v>
      </c>
      <c r="DX44" s="32">
        <f t="shared" si="44"/>
        <v>0</v>
      </c>
      <c r="DY44" s="33">
        <f>IF($B44="","",IF(COUNTIF(BASE!$A:$A,PRODUTIVIDADE!DY$3)=0,"",SUMIFS(BASE!$M:$M,BASE!$A:$A,PRODUTIVIDADE!DY$3,BASE!$G:$G,PRODUTIVIDADE!$B44)))</f>
        <v>0</v>
      </c>
      <c r="DZ44" s="33">
        <f>IF($B44="","",IF(COUNTIF(BASE!$A:$A,PRODUTIVIDADE!DY$3)=0,"",SUMIFS(BASE!$N:$N,BASE!$A:$A,PRODUTIVIDADE!DY$3,BASE!$G:$G,PRODUTIVIDADE!$B44)))</f>
        <v>0</v>
      </c>
      <c r="EA44" s="28">
        <f>IF($B44="","",IF(COUNTIF(BASE!$A:$A,PRODUTIVIDADE!DY$3)=0,"",SUMIFS(BASE!$P:$P,BASE!$A:$A,PRODUTIVIDADE!DY$3,BASE!$G:$G,PRODUTIVIDADE!$B44)))</f>
        <v>0</v>
      </c>
      <c r="EB44" s="28">
        <f>IF($B44="","",IF(COUNTIF(BASE!$A:$A,PRODUTIVIDADE!DY$3)=0,"",SUMIFS(BASE!$O:$O,BASE!$A:$A,PRODUTIVIDADE!DY$3,BASE!$G:$G,PRODUTIVIDADE!$B44)))</f>
        <v>0</v>
      </c>
      <c r="EC44" s="32">
        <f t="shared" si="45"/>
        <v>0</v>
      </c>
      <c r="ED44" s="32">
        <f t="shared" si="46"/>
        <v>0</v>
      </c>
      <c r="EE44" s="15">
        <f>IF($B44="","",IF(COUNTIF(BASE!$A:$A,PRODUTIVIDADE!EE$3)=0,"",SUMIFS(BASE!$M:$M,BASE!$A:$A,PRODUTIVIDADE!EE$3,BASE!$G:$G,PRODUTIVIDADE!$B44)))</f>
        <v>0</v>
      </c>
      <c r="EF44" s="15">
        <f>IF($B44="","",IF(COUNTIF(BASE!$A:$A,PRODUTIVIDADE!EE$3)=0,"",SUMIFS(BASE!$N:$N,BASE!$A:$A,PRODUTIVIDADE!EE$3,BASE!$G:$G,PRODUTIVIDADE!$B44)))</f>
        <v>0</v>
      </c>
      <c r="EG44" s="18">
        <f>IF($B44="","",IF(COUNTIF(BASE!$A:$A,PRODUTIVIDADE!EE$3)=0,"",SUMIFS(BASE!$P:$P,BASE!$A:$A,PRODUTIVIDADE!EE$3,BASE!$G:$G,PRODUTIVIDADE!$B44)))</f>
        <v>0</v>
      </c>
      <c r="EH44" s="18">
        <f>IF($B44="","",IF(COUNTIF(BASE!$A:$A,PRODUTIVIDADE!EE$3)=0,"",SUMIFS(BASE!$O:$O,BASE!$A:$A,PRODUTIVIDADE!EE$3,BASE!$G:$G,PRODUTIVIDADE!$B44)))</f>
        <v>0</v>
      </c>
      <c r="EI44" s="32">
        <f t="shared" si="47"/>
        <v>0</v>
      </c>
      <c r="EJ44" s="32">
        <f t="shared" si="48"/>
        <v>0</v>
      </c>
      <c r="EK44" s="33">
        <f>IF($B44="","",IF(COUNTIF(BASE!$A:$A,PRODUTIVIDADE!EK$3)=0,"",SUMIFS(BASE!$M:$M,BASE!$A:$A,PRODUTIVIDADE!EK$3,BASE!$G:$G,PRODUTIVIDADE!$B44)))</f>
        <v>0</v>
      </c>
      <c r="EL44" s="33">
        <f>IF($B44="","",IF(COUNTIF(BASE!$A:$A,PRODUTIVIDADE!EK$3)=0,"",SUMIFS(BASE!$N:$N,BASE!$A:$A,PRODUTIVIDADE!EK$3,BASE!$G:$G,PRODUTIVIDADE!$B44)))</f>
        <v>0</v>
      </c>
      <c r="EM44" s="28">
        <f>IF($B44="","",IF(COUNTIF(BASE!$A:$A,PRODUTIVIDADE!EK$3)=0,"",SUMIFS(BASE!$P:$P,BASE!$A:$A,PRODUTIVIDADE!EK$3,BASE!$G:$G,PRODUTIVIDADE!$B44)))</f>
        <v>0</v>
      </c>
      <c r="EN44" s="28">
        <f>IF($B44="","",IF(COUNTIF(BASE!$A:$A,PRODUTIVIDADE!EK$3)=0,"",SUMIFS(BASE!$O:$O,BASE!$A:$A,PRODUTIVIDADE!EK$3,BASE!$G:$G,PRODUTIVIDADE!$B44)))</f>
        <v>0</v>
      </c>
      <c r="EO44" s="32">
        <f t="shared" si="49"/>
        <v>0</v>
      </c>
      <c r="EP44" s="32">
        <f t="shared" si="50"/>
        <v>0</v>
      </c>
      <c r="EQ44" s="15">
        <f>IF($B44="","",IF(COUNTIF(BASE!$A:$A,PRODUTIVIDADE!EQ$3)=0,"",SUMIFS(BASE!$M:$M,BASE!$A:$A,PRODUTIVIDADE!EQ$3,BASE!$G:$G,PRODUTIVIDADE!$B44)))</f>
        <v>0</v>
      </c>
      <c r="ER44" s="15">
        <f>IF($B44="","",IF(COUNTIF(BASE!$A:$A,PRODUTIVIDADE!EQ$3)=0,"",SUMIFS(BASE!$N:$N,BASE!$A:$A,PRODUTIVIDADE!EQ$3,BASE!$G:$G,PRODUTIVIDADE!$B44)))</f>
        <v>0</v>
      </c>
      <c r="ES44" s="18">
        <f>IF($B44="","",IF(COUNTIF(BASE!$A:$A,PRODUTIVIDADE!EQ$3)=0,"",SUMIFS(BASE!$P:$P,BASE!$A:$A,PRODUTIVIDADE!EQ$3,BASE!$G:$G,PRODUTIVIDADE!$B44)))</f>
        <v>0</v>
      </c>
      <c r="ET44" s="18">
        <f>IF($B44="","",IF(COUNTIF(BASE!$A:$A,PRODUTIVIDADE!EQ$3)=0,"",SUMIFS(BASE!$O:$O,BASE!$A:$A,PRODUTIVIDADE!EQ$3,BASE!$G:$G,PRODUTIVIDADE!$B44)))</f>
        <v>0</v>
      </c>
      <c r="EU44" s="32">
        <f t="shared" si="51"/>
        <v>0</v>
      </c>
      <c r="EV44" s="32">
        <f t="shared" si="52"/>
        <v>0</v>
      </c>
      <c r="EW44" s="33">
        <f>IF($B44="","",IF(COUNTIF(BASE!$A:$A,PRODUTIVIDADE!EW$3)=0,"",SUMIFS(BASE!$M:$M,BASE!$A:$A,PRODUTIVIDADE!EW$3,BASE!$G:$G,PRODUTIVIDADE!$B44)))</f>
        <v>0</v>
      </c>
      <c r="EX44" s="33">
        <f>IF($B44="","",IF(COUNTIF(BASE!$A:$A,PRODUTIVIDADE!EW$3)=0,"",SUMIFS(BASE!$N:$N,BASE!$A:$A,PRODUTIVIDADE!EW$3,BASE!$G:$G,PRODUTIVIDADE!$B44)))</f>
        <v>0</v>
      </c>
      <c r="EY44" s="28">
        <f>IF($B44="","",IF(COUNTIF(BASE!$A:$A,PRODUTIVIDADE!EW$3)=0,"",SUMIFS(BASE!$P:$P,BASE!$A:$A,PRODUTIVIDADE!EW$3,BASE!$G:$G,PRODUTIVIDADE!$B44)))</f>
        <v>0</v>
      </c>
      <c r="EZ44" s="28">
        <f>IF($B44="","",IF(COUNTIF(BASE!$A:$A,PRODUTIVIDADE!EW$3)=0,"",SUMIFS(BASE!$O:$O,BASE!$A:$A,PRODUTIVIDADE!EW$3,BASE!$G:$G,PRODUTIVIDADE!$B44)))</f>
        <v>0</v>
      </c>
      <c r="FA44" s="32">
        <f t="shared" si="53"/>
        <v>0</v>
      </c>
      <c r="FB44" s="32">
        <f t="shared" si="54"/>
        <v>0</v>
      </c>
      <c r="FC44" s="15">
        <f>IF($B44="","",IF(COUNTIF(BASE!$A:$A,PRODUTIVIDADE!FC$3)=0,"",SUMIFS(BASE!$M:$M,BASE!$A:$A,PRODUTIVIDADE!FC$3,BASE!$G:$G,PRODUTIVIDADE!$B44)))</f>
        <v>0</v>
      </c>
      <c r="FD44" s="15">
        <f>IF($B44="","",IF(COUNTIF(BASE!$A:$A,PRODUTIVIDADE!FC$3)=0,"",SUMIFS(BASE!$N:$N,BASE!$A:$A,PRODUTIVIDADE!FC$3,BASE!$G:$G,PRODUTIVIDADE!$B44)))</f>
        <v>0</v>
      </c>
      <c r="FE44" s="18">
        <f>IF($B44="","",IF(COUNTIF(BASE!$A:$A,PRODUTIVIDADE!FC$3)=0,"",SUMIFS(BASE!$P:$P,BASE!$A:$A,PRODUTIVIDADE!FC$3,BASE!$G:$G,PRODUTIVIDADE!$B44)))</f>
        <v>0</v>
      </c>
      <c r="FF44" s="18">
        <f>IF($B44="","",IF(COUNTIF(BASE!$A:$A,PRODUTIVIDADE!FC$3)=0,"",SUMIFS(BASE!$O:$O,BASE!$A:$A,PRODUTIVIDADE!FC$3,BASE!$G:$G,PRODUTIVIDADE!$B44)))</f>
        <v>0</v>
      </c>
      <c r="FG44" s="32">
        <f t="shared" si="55"/>
        <v>0</v>
      </c>
      <c r="FH44" s="32">
        <f t="shared" si="56"/>
        <v>0</v>
      </c>
      <c r="FI44" s="33">
        <f>IF($B44="","",IF(COUNTIF(BASE!$A:$A,PRODUTIVIDADE!FI$3)=0,"",SUMIFS(BASE!$M:$M,BASE!$A:$A,PRODUTIVIDADE!FI$3,BASE!$G:$G,PRODUTIVIDADE!$B44)))</f>
        <v>0</v>
      </c>
      <c r="FJ44" s="33">
        <f>IF($B44="","",IF(COUNTIF(BASE!$A:$A,PRODUTIVIDADE!FI$3)=0,"",SUMIFS(BASE!$N:$N,BASE!$A:$A,PRODUTIVIDADE!FI$3,BASE!$G:$G,PRODUTIVIDADE!$B44)))</f>
        <v>0</v>
      </c>
      <c r="FK44" s="28">
        <f>IF($B44="","",IF(COUNTIF(BASE!$A:$A,PRODUTIVIDADE!FI$3)=0,"",SUMIFS(BASE!$P:$P,BASE!$A:$A,PRODUTIVIDADE!FI$3,BASE!$G:$G,PRODUTIVIDADE!$B44)))</f>
        <v>0</v>
      </c>
      <c r="FL44" s="28">
        <f>IF($B44="","",IF(COUNTIF(BASE!$A:$A,PRODUTIVIDADE!FI$3)=0,"",SUMIFS(BASE!$O:$O,BASE!$A:$A,PRODUTIVIDADE!FI$3,BASE!$G:$G,PRODUTIVIDADE!$B44)))</f>
        <v>0</v>
      </c>
      <c r="FM44" s="32">
        <f t="shared" si="57"/>
        <v>0</v>
      </c>
      <c r="FN44" s="32">
        <f t="shared" si="58"/>
        <v>0</v>
      </c>
      <c r="FO44" s="15">
        <f>IF($B44="","",IF(COUNTIF(BASE!$A:$A,PRODUTIVIDADE!FO$3)=0,"",SUMIFS(BASE!$M:$M,BASE!$A:$A,PRODUTIVIDADE!FO$3,BASE!$G:$G,PRODUTIVIDADE!$B44)))</f>
        <v>0</v>
      </c>
      <c r="FP44" s="15">
        <f>IF($B44="","",IF(COUNTIF(BASE!$A:$A,PRODUTIVIDADE!FO$3)=0,"",SUMIFS(BASE!$N:$N,BASE!$A:$A,PRODUTIVIDADE!FO$3,BASE!$G:$G,PRODUTIVIDADE!$B44)))</f>
        <v>0</v>
      </c>
      <c r="FQ44" s="18">
        <f>IF($B44="","",IF(COUNTIF(BASE!$A:$A,PRODUTIVIDADE!FO$3)=0,"",SUMIFS(BASE!$P:$P,BASE!$A:$A,PRODUTIVIDADE!FO$3,BASE!$G:$G,PRODUTIVIDADE!$B44)))</f>
        <v>0</v>
      </c>
      <c r="FR44" s="18">
        <f>IF($B44="","",IF(COUNTIF(BASE!$A:$A,PRODUTIVIDADE!FO$3)=0,"",SUMIFS(BASE!$O:$O,BASE!$A:$A,PRODUTIVIDADE!FO$3,BASE!$G:$G,PRODUTIVIDADE!$B44)))</f>
        <v>0</v>
      </c>
      <c r="FS44" s="32">
        <f t="shared" si="59"/>
        <v>0</v>
      </c>
      <c r="FT44" s="32">
        <f t="shared" si="60"/>
        <v>0</v>
      </c>
      <c r="FU44" s="33">
        <f>IF($B44="","",IF(COUNTIF(BASE!$A:$A,PRODUTIVIDADE!FU$3)=0,"",SUMIFS(BASE!$M:$M,BASE!$A:$A,PRODUTIVIDADE!FU$3,BASE!$G:$G,PRODUTIVIDADE!$B44)))</f>
        <v>0</v>
      </c>
      <c r="FV44" s="33">
        <f>IF($B44="","",IF(COUNTIF(BASE!$A:$A,PRODUTIVIDADE!FU$3)=0,"",SUMIFS(BASE!$N:$N,BASE!$A:$A,PRODUTIVIDADE!FU$3,BASE!$G:$G,PRODUTIVIDADE!$B44)))</f>
        <v>0</v>
      </c>
      <c r="FW44" s="28">
        <f>IF($B44="","",IF(COUNTIF(BASE!$A:$A,PRODUTIVIDADE!FU$3)=0,"",SUMIFS(BASE!$P:$P,BASE!$A:$A,PRODUTIVIDADE!FU$3,BASE!$G:$G,PRODUTIVIDADE!$B44)))</f>
        <v>0</v>
      </c>
      <c r="FX44" s="28">
        <f>IF($B44="","",IF(COUNTIF(BASE!$A:$A,PRODUTIVIDADE!FU$3)=0,"",SUMIFS(BASE!$O:$O,BASE!$A:$A,PRODUTIVIDADE!FU$3,BASE!$G:$G,PRODUTIVIDADE!$B44)))</f>
        <v>0</v>
      </c>
      <c r="FY44" s="32">
        <f t="shared" si="61"/>
        <v>0</v>
      </c>
      <c r="FZ44" s="32">
        <f t="shared" si="62"/>
        <v>0</v>
      </c>
      <c r="GA44" s="15">
        <f>IF($B44="","",IF(COUNTIF(BASE!$A:$A,PRODUTIVIDADE!GA$3)=0,"",SUMIFS(BASE!$M:$M,BASE!$A:$A,PRODUTIVIDADE!GA$3,BASE!$G:$G,PRODUTIVIDADE!$B44)))</f>
        <v>0</v>
      </c>
      <c r="GB44" s="15">
        <f>IF($B44="","",IF(COUNTIF(BASE!$A:$A,PRODUTIVIDADE!GA$3)=0,"",SUMIFS(BASE!$N:$N,BASE!$A:$A,PRODUTIVIDADE!GA$3,BASE!$G:$G,PRODUTIVIDADE!$B44)))</f>
        <v>0</v>
      </c>
      <c r="GC44" s="18">
        <f>IF($B44="","",IF(COUNTIF(BASE!$A:$A,PRODUTIVIDADE!GA$3)=0,"",SUMIFS(BASE!$P:$P,BASE!$A:$A,PRODUTIVIDADE!GA$3,BASE!$G:$G,PRODUTIVIDADE!$B44)))</f>
        <v>0</v>
      </c>
      <c r="GD44" s="18">
        <f>IF($B44="","",IF(COUNTIF(BASE!$A:$A,PRODUTIVIDADE!GA$3)=0,"",SUMIFS(BASE!$O:$O,BASE!$A:$A,PRODUTIVIDADE!GA$3,BASE!$G:$G,PRODUTIVIDADE!$B44)))</f>
        <v>0</v>
      </c>
      <c r="GE44" s="32">
        <f t="shared" si="63"/>
        <v>0</v>
      </c>
      <c r="GF44" s="32">
        <f t="shared" si="64"/>
        <v>0</v>
      </c>
      <c r="GG44" s="33">
        <f>IF($B44="","",IF(COUNTIF(BASE!$A:$A,PRODUTIVIDADE!GG$3)=0,"",SUMIFS(BASE!$M:$M,BASE!$A:$A,PRODUTIVIDADE!GG$3,BASE!$G:$G,PRODUTIVIDADE!$B44)))</f>
        <v>0</v>
      </c>
      <c r="GH44" s="33">
        <f>IF($B44="","",IF(COUNTIF(BASE!$A:$A,PRODUTIVIDADE!GG$3)=0,"",SUMIFS(BASE!$N:$N,BASE!$A:$A,PRODUTIVIDADE!GG$3,BASE!$G:$G,PRODUTIVIDADE!$B44)))</f>
        <v>0</v>
      </c>
      <c r="GI44" s="28">
        <f>IF($B44="","",IF(COUNTIF(BASE!$A:$A,PRODUTIVIDADE!GG$3)=0,"",SUMIFS(BASE!$P:$P,BASE!$A:$A,PRODUTIVIDADE!GG$3,BASE!$G:$G,PRODUTIVIDADE!$B44)))</f>
        <v>0</v>
      </c>
      <c r="GJ44" s="28">
        <f>IF($B44="","",IF(COUNTIF(BASE!$A:$A,PRODUTIVIDADE!GG$3)=0,"",SUMIFS(BASE!$O:$O,BASE!$A:$A,PRODUTIVIDADE!GG$3,BASE!$G:$G,PRODUTIVIDADE!$B44)))</f>
        <v>0</v>
      </c>
      <c r="GK44" s="32">
        <f t="shared" si="65"/>
        <v>0</v>
      </c>
      <c r="GL44" s="32">
        <f t="shared" si="66"/>
        <v>0</v>
      </c>
      <c r="GM44" s="15">
        <f>IF($B44="","",IF(COUNTIF(BASE!$A:$A,PRODUTIVIDADE!GM$3)=0,"",SUMIFS(BASE!$M:$M,BASE!$A:$A,PRODUTIVIDADE!GM$3,BASE!$G:$G,PRODUTIVIDADE!$B44)))</f>
        <v>0</v>
      </c>
      <c r="GN44" s="15">
        <f>IF($B44="","",IF(COUNTIF(BASE!$A:$A,PRODUTIVIDADE!GM$3)=0,"",SUMIFS(BASE!$N:$N,BASE!$A:$A,PRODUTIVIDADE!GM$3,BASE!$G:$G,PRODUTIVIDADE!$B44)))</f>
        <v>0</v>
      </c>
      <c r="GO44" s="18">
        <f>IF($B44="","",IF(COUNTIF(BASE!$A:$A,PRODUTIVIDADE!GM$3)=0,"",SUMIFS(BASE!$P:$P,BASE!$A:$A,PRODUTIVIDADE!GM$3,BASE!$G:$G,PRODUTIVIDADE!$B44)))</f>
        <v>0</v>
      </c>
      <c r="GP44" s="18">
        <f>IF($B44="","",IF(COUNTIF(BASE!$A:$A,PRODUTIVIDADE!GM$3)=0,"",SUMIFS(BASE!$O:$O,BASE!$A:$A,PRODUTIVIDADE!GM$3,BASE!$G:$G,PRODUTIVIDADE!$B44)))</f>
        <v>0</v>
      </c>
      <c r="GQ44" s="32">
        <f t="shared" si="67"/>
        <v>0</v>
      </c>
      <c r="GR44" s="32">
        <f t="shared" si="68"/>
        <v>0</v>
      </c>
    </row>
    <row r="45" spans="2:200" s="8" customFormat="1" hidden="1" x14ac:dyDescent="0.25">
      <c r="B45" s="50">
        <v>91284</v>
      </c>
      <c r="C45" s="16" t="str">
        <f>IF($B45="","",VLOOKUP($B45,EQUIPE!$B:$E,2,0))</f>
        <v>BRUNA SILVA LIMA</v>
      </c>
      <c r="D45" s="16" t="str">
        <f>IF($B45="","",VLOOKUP($B45,EQUIPE!$B:$F,5,0))</f>
        <v>ULTRAGAZ BO</v>
      </c>
      <c r="E45" s="18">
        <f>IF($B45="","",VLOOKUP($B45,EQUIPE!$B:$E,3,0))</f>
        <v>0.2638888888888889</v>
      </c>
      <c r="F45" s="16" t="str">
        <f>IF($B45="","",VLOOKUP($B45,EQUIPE!$B:$E,4,0))</f>
        <v>TATIANE REGINA DE BARROS</v>
      </c>
      <c r="H45" s="22">
        <f t="shared" si="0"/>
        <v>92</v>
      </c>
      <c r="I45" s="22">
        <f t="shared" si="0"/>
        <v>346</v>
      </c>
      <c r="J45" s="18">
        <f t="shared" si="3"/>
        <v>1.6339573268921092E-3</v>
      </c>
      <c r="K45" s="18">
        <f t="shared" si="4"/>
        <v>7.0394455148790414E-4</v>
      </c>
      <c r="L45" s="32">
        <f t="shared" si="5"/>
        <v>0.15032407407407405</v>
      </c>
      <c r="M45" s="32">
        <f t="shared" si="6"/>
        <v>0.24356481481481485</v>
      </c>
      <c r="O45" s="15">
        <f>IF($B45="","",IF(COUNTIF(BASE!$A:$A,PRODUTIVIDADE!O$3)=0,"",SUMIFS(BASE!$M:$M,BASE!$A:$A,PRODUTIVIDADE!O$3,BASE!$G:$G,PRODUTIVIDADE!$B45)))</f>
        <v>0</v>
      </c>
      <c r="P45" s="15">
        <f>IF($B45="","",IF(COUNTIF(BASE!$A:$A,PRODUTIVIDADE!O$3)=0,"",SUMIFS(BASE!$N:$N,BASE!$A:$A,PRODUTIVIDADE!O$3,BASE!$G:$G,PRODUTIVIDADE!$B45)))</f>
        <v>0</v>
      </c>
      <c r="Q45" s="18">
        <f>IF($B45="","",IF(COUNTIF(BASE!$A:$A,PRODUTIVIDADE!O$3)=0,"",SUMIFS(BASE!$P:$P,BASE!$A:$A,PRODUTIVIDADE!O$3,BASE!$G:$G,PRODUTIVIDADE!$B45)))</f>
        <v>0</v>
      </c>
      <c r="R45" s="18">
        <f>IF($B45="","",IF(COUNTIF(BASE!$A:$A,PRODUTIVIDADE!O$3)=0,"",SUMIFS(BASE!$O:$O,BASE!$A:$A,PRODUTIVIDADE!O$3,BASE!$G:$G,PRODUTIVIDADE!$B45)))</f>
        <v>0</v>
      </c>
      <c r="S45" s="32">
        <f t="shared" si="7"/>
        <v>0</v>
      </c>
      <c r="T45" s="32">
        <f t="shared" si="8"/>
        <v>0</v>
      </c>
      <c r="U45" s="33">
        <f>IF($B45="","",IF(COUNTIF(BASE!$A:$A,PRODUTIVIDADE!U$3)=0,"",SUMIFS(BASE!$M:$M,BASE!$A:$A,PRODUTIVIDADE!U$3,BASE!$G:$G,PRODUTIVIDADE!$B45)))</f>
        <v>0</v>
      </c>
      <c r="V45" s="33">
        <f>IF($B45="","",IF(COUNTIF(BASE!$A:$A,PRODUTIVIDADE!U$3)=0,"",SUMIFS(BASE!$N:$N,BASE!$A:$A,PRODUTIVIDADE!U$3,BASE!$G:$G,PRODUTIVIDADE!$B45)))</f>
        <v>0</v>
      </c>
      <c r="W45" s="28">
        <f>IF($B45="","",IF(COUNTIF(BASE!$A:$A,PRODUTIVIDADE!U$3)=0,"",SUMIFS(BASE!$P:$P,BASE!$A:$A,PRODUTIVIDADE!U$3,BASE!$G:$G,PRODUTIVIDADE!$B45)))</f>
        <v>0</v>
      </c>
      <c r="X45" s="28">
        <f>IF($B45="","",IF(COUNTIF(BASE!$A:$A,PRODUTIVIDADE!U$3)=0,"",SUMIFS(BASE!$O:$O,BASE!$A:$A,PRODUTIVIDADE!U$3,BASE!$G:$G,PRODUTIVIDADE!$B45)))</f>
        <v>0</v>
      </c>
      <c r="Y45" s="32">
        <f t="shared" si="9"/>
        <v>0</v>
      </c>
      <c r="Z45" s="32">
        <f t="shared" si="10"/>
        <v>0</v>
      </c>
      <c r="AA45" s="15">
        <f>IF($B45="","",IF(COUNTIF(BASE!$A:$A,PRODUTIVIDADE!AA$3)=0,"",SUMIFS(BASE!$M:$M,BASE!$A:$A,PRODUTIVIDADE!AA$3,BASE!$G:$G,PRODUTIVIDADE!$B45)))</f>
        <v>0</v>
      </c>
      <c r="AB45" s="15">
        <f>IF($B45="","",IF(COUNTIF(BASE!$A:$A,PRODUTIVIDADE!AA$3)=0,"",SUMIFS(BASE!$N:$N,BASE!$A:$A,PRODUTIVIDADE!AA$3,BASE!$G:$G,PRODUTIVIDADE!$B45)))</f>
        <v>0</v>
      </c>
      <c r="AC45" s="18">
        <f>IF($B45="","",IF(COUNTIF(BASE!$A:$A,PRODUTIVIDADE!AA$3)=0,"",SUMIFS(BASE!$P:$P,BASE!$A:$A,PRODUTIVIDADE!AA$3,BASE!$G:$G,PRODUTIVIDADE!$B45)))</f>
        <v>0</v>
      </c>
      <c r="AD45" s="18">
        <f>IF($B45="","",IF(COUNTIF(BASE!$A:$A,PRODUTIVIDADE!AA$3)=0,"",SUMIFS(BASE!$O:$O,BASE!$A:$A,PRODUTIVIDADE!AA$3,BASE!$G:$G,PRODUTIVIDADE!$B45)))</f>
        <v>0</v>
      </c>
      <c r="AE45" s="32">
        <f t="shared" si="11"/>
        <v>0</v>
      </c>
      <c r="AF45" s="32">
        <f t="shared" si="12"/>
        <v>0</v>
      </c>
      <c r="AG45" s="33">
        <f>IF($B45="","",IF(COUNTIF(BASE!$A:$A,PRODUTIVIDADE!AG$3)=0,"",SUMIFS(BASE!$M:$M,BASE!$A:$A,PRODUTIVIDADE!AG$3,BASE!$G:$G,PRODUTIVIDADE!$B45)))</f>
        <v>0</v>
      </c>
      <c r="AH45" s="33">
        <f>IF($B45="","",IF(COUNTIF(BASE!$A:$A,PRODUTIVIDADE!AG$3)=0,"",SUMIFS(BASE!$N:$N,BASE!$A:$A,PRODUTIVIDADE!AG$3,BASE!$G:$G,PRODUTIVIDADE!$B45)))</f>
        <v>0</v>
      </c>
      <c r="AI45" s="28">
        <f>IF($B45="","",IF(COUNTIF(BASE!$A:$A,PRODUTIVIDADE!AG$3)=0,"",SUMIFS(BASE!$P:$P,BASE!$A:$A,PRODUTIVIDADE!AG$3,BASE!$G:$G,PRODUTIVIDADE!$B45)))</f>
        <v>0</v>
      </c>
      <c r="AJ45" s="28">
        <f>IF($B45="","",IF(COUNTIF(BASE!$A:$A,PRODUTIVIDADE!AG$3)=0,"",SUMIFS(BASE!$O:$O,BASE!$A:$A,PRODUTIVIDADE!AG$3,BASE!$G:$G,PRODUTIVIDADE!$B45)))</f>
        <v>0</v>
      </c>
      <c r="AK45" s="32">
        <f t="shared" si="13"/>
        <v>0</v>
      </c>
      <c r="AL45" s="32">
        <f t="shared" si="14"/>
        <v>0</v>
      </c>
      <c r="AM45" s="15">
        <f>IF($B45="","",IF(COUNTIF(BASE!$A:$A,PRODUTIVIDADE!AM$3)=0,"",SUMIFS(BASE!$M:$M,BASE!$A:$A,PRODUTIVIDADE!AM$3,BASE!$G:$G,PRODUTIVIDADE!$B45)))</f>
        <v>0</v>
      </c>
      <c r="AN45" s="15">
        <f>IF($B45="","",IF(COUNTIF(BASE!$A:$A,PRODUTIVIDADE!AM$3)=0,"",SUMIFS(BASE!$N:$N,BASE!$A:$A,PRODUTIVIDADE!AM$3,BASE!$G:$G,PRODUTIVIDADE!$B45)))</f>
        <v>0</v>
      </c>
      <c r="AO45" s="18">
        <f>IF($B45="","",IF(COUNTIF(BASE!$A:$A,PRODUTIVIDADE!AM$3)=0,"",SUMIFS(BASE!$P:$P,BASE!$A:$A,PRODUTIVIDADE!AM$3,BASE!$G:$G,PRODUTIVIDADE!$B45)))</f>
        <v>0</v>
      </c>
      <c r="AP45" s="18">
        <f>IF($B45="","",IF(COUNTIF(BASE!$A:$A,PRODUTIVIDADE!AM$3)=0,"",SUMIFS(BASE!$O:$O,BASE!$A:$A,PRODUTIVIDADE!AM$3,BASE!$G:$G,PRODUTIVIDADE!$B45)))</f>
        <v>0</v>
      </c>
      <c r="AQ45" s="32">
        <f t="shared" si="15"/>
        <v>0</v>
      </c>
      <c r="AR45" s="32">
        <f t="shared" si="16"/>
        <v>0</v>
      </c>
      <c r="AS45" s="33">
        <f>IF($B45="","",IF(COUNTIF(BASE!$A:$A,PRODUTIVIDADE!AS$3)=0,"",SUMIFS(BASE!$M:$M,BASE!$A:$A,PRODUTIVIDADE!AS$3,BASE!$G:$G,PRODUTIVIDADE!$B45)))</f>
        <v>0</v>
      </c>
      <c r="AT45" s="33">
        <f>IF($B45="","",IF(COUNTIF(BASE!$A:$A,PRODUTIVIDADE!AS$3)=0,"",SUMIFS(BASE!$N:$N,BASE!$A:$A,PRODUTIVIDADE!AS$3,BASE!$G:$G,PRODUTIVIDADE!$B45)))</f>
        <v>0</v>
      </c>
      <c r="AU45" s="28">
        <f>IF($B45="","",IF(COUNTIF(BASE!$A:$A,PRODUTIVIDADE!AS$3)=0,"",SUMIFS(BASE!$P:$P,BASE!$A:$A,PRODUTIVIDADE!AS$3,BASE!$G:$G,PRODUTIVIDADE!$B45)))</f>
        <v>0</v>
      </c>
      <c r="AV45" s="28">
        <f>IF($B45="","",IF(COUNTIF(BASE!$A:$A,PRODUTIVIDADE!AS$3)=0,"",SUMIFS(BASE!$O:$O,BASE!$A:$A,PRODUTIVIDADE!AS$3,BASE!$G:$G,PRODUTIVIDADE!$B45)))</f>
        <v>0</v>
      </c>
      <c r="AW45" s="32">
        <f t="shared" si="17"/>
        <v>0</v>
      </c>
      <c r="AX45" s="32">
        <f t="shared" si="18"/>
        <v>0</v>
      </c>
      <c r="AY45" s="15">
        <f>IF($B45="","",IF(COUNTIF(BASE!$A:$A,PRODUTIVIDADE!AY$3)=0,"",SUMIFS(BASE!$M:$M,BASE!$A:$A,PRODUTIVIDADE!AY$3,BASE!$G:$G,PRODUTIVIDADE!$B45)))</f>
        <v>0</v>
      </c>
      <c r="AZ45" s="15">
        <f>IF($B45="","",IF(COUNTIF(BASE!$A:$A,PRODUTIVIDADE!AY$3)=0,"",SUMIFS(BASE!$N:$N,BASE!$A:$A,PRODUTIVIDADE!AY$3,BASE!$G:$G,PRODUTIVIDADE!$B45)))</f>
        <v>0</v>
      </c>
      <c r="BA45" s="18">
        <f>IF($B45="","",IF(COUNTIF(BASE!$A:$A,PRODUTIVIDADE!AY$3)=0,"",SUMIFS(BASE!$P:$P,BASE!$A:$A,PRODUTIVIDADE!AY$3,BASE!$G:$G,PRODUTIVIDADE!$B45)))</f>
        <v>0</v>
      </c>
      <c r="BB45" s="18">
        <f>IF($B45="","",IF(COUNTIF(BASE!$A:$A,PRODUTIVIDADE!AY$3)=0,"",SUMIFS(BASE!$O:$O,BASE!$A:$A,PRODUTIVIDADE!AY$3,BASE!$G:$G,PRODUTIVIDADE!$B45)))</f>
        <v>0</v>
      </c>
      <c r="BC45" s="32">
        <f t="shared" si="19"/>
        <v>0</v>
      </c>
      <c r="BD45" s="32">
        <f t="shared" si="20"/>
        <v>0</v>
      </c>
      <c r="BE45" s="33">
        <f>IF($B45="","",IF(COUNTIF(BASE!$A:$A,PRODUTIVIDADE!BE$3)=0,"",SUMIFS(BASE!$M:$M,BASE!$A:$A,PRODUTIVIDADE!BE$3,BASE!$G:$G,PRODUTIVIDADE!$B45)))</f>
        <v>0</v>
      </c>
      <c r="BF45" s="33">
        <f>IF($B45="","",IF(COUNTIF(BASE!$A:$A,PRODUTIVIDADE!BE$3)=0,"",SUMIFS(BASE!$N:$N,BASE!$A:$A,PRODUTIVIDADE!BE$3,BASE!$G:$G,PRODUTIVIDADE!$B45)))</f>
        <v>0</v>
      </c>
      <c r="BG45" s="28">
        <f>IF($B45="","",IF(COUNTIF(BASE!$A:$A,PRODUTIVIDADE!BE$3)=0,"",SUMIFS(BASE!$P:$P,BASE!$A:$A,PRODUTIVIDADE!BE$3,BASE!$G:$G,PRODUTIVIDADE!$B45)))</f>
        <v>0</v>
      </c>
      <c r="BH45" s="28">
        <f>IF($B45="","",IF(COUNTIF(BASE!$A:$A,PRODUTIVIDADE!BE$3)=0,"",SUMIFS(BASE!$O:$O,BASE!$A:$A,PRODUTIVIDADE!BE$3,BASE!$G:$G,PRODUTIVIDADE!$B45)))</f>
        <v>0</v>
      </c>
      <c r="BI45" s="32">
        <f t="shared" si="21"/>
        <v>0</v>
      </c>
      <c r="BJ45" s="32">
        <f t="shared" si="22"/>
        <v>0</v>
      </c>
      <c r="BK45" s="15">
        <f>IF($B45="","",IF(COUNTIF(BASE!$A:$A,PRODUTIVIDADE!BK$3)=0,"",SUMIFS(BASE!$M:$M,BASE!$A:$A,PRODUTIVIDADE!BK$3,BASE!$G:$G,PRODUTIVIDADE!$B45)))</f>
        <v>0</v>
      </c>
      <c r="BL45" s="15">
        <f>IF($B45="","",IF(COUNTIF(BASE!$A:$A,PRODUTIVIDADE!BK$3)=0,"",SUMIFS(BASE!$N:$N,BASE!$A:$A,PRODUTIVIDADE!BK$3,BASE!$G:$G,PRODUTIVIDADE!$B45)))</f>
        <v>0</v>
      </c>
      <c r="BM45" s="18">
        <f>IF($B45="","",IF(COUNTIF(BASE!$A:$A,PRODUTIVIDADE!BK$3)=0,"",SUMIFS(BASE!$P:$P,BASE!$A:$A,PRODUTIVIDADE!BK$3,BASE!$G:$G,PRODUTIVIDADE!$B45)))</f>
        <v>0</v>
      </c>
      <c r="BN45" s="18">
        <f>IF($B45="","",IF(COUNTIF(BASE!$A:$A,PRODUTIVIDADE!BK$3)=0,"",SUMIFS(BASE!$O:$O,BASE!$A:$A,PRODUTIVIDADE!BK$3,BASE!$G:$G,PRODUTIVIDADE!$B45)))</f>
        <v>0</v>
      </c>
      <c r="BO45" s="32">
        <f t="shared" si="23"/>
        <v>0</v>
      </c>
      <c r="BP45" s="32">
        <f t="shared" si="24"/>
        <v>0</v>
      </c>
      <c r="BQ45" s="33">
        <f>IF($B45="","",IF(COUNTIF(BASE!$A:$A,PRODUTIVIDADE!BQ$3)=0,"",SUMIFS(BASE!$M:$M,BASE!$A:$A,PRODUTIVIDADE!BQ$3,BASE!$G:$G,PRODUTIVIDADE!$B45)))</f>
        <v>4</v>
      </c>
      <c r="BR45" s="33">
        <f>IF($B45="","",IF(COUNTIF(BASE!$A:$A,PRODUTIVIDADE!BQ$3)=0,"",SUMIFS(BASE!$N:$N,BASE!$A:$A,PRODUTIVIDADE!BQ$3,BASE!$G:$G,PRODUTIVIDADE!$B45)))</f>
        <v>16</v>
      </c>
      <c r="BS45" s="28">
        <f>IF($B45="","",IF(COUNTIF(BASE!$A:$A,PRODUTIVIDADE!BQ$3)=0,"",SUMIFS(BASE!$P:$P,BASE!$A:$A,PRODUTIVIDADE!BQ$3,BASE!$G:$G,PRODUTIVIDADE!$B45)))</f>
        <v>2.7546296296296294E-3</v>
      </c>
      <c r="BT45" s="28">
        <f>IF($B45="","",IF(COUNTIF(BASE!$A:$A,PRODUTIVIDADE!BQ$3)=0,"",SUMIFS(BASE!$O:$O,BASE!$A:$A,PRODUTIVIDADE!BQ$3,BASE!$G:$G,PRODUTIVIDADE!$B45)))</f>
        <v>7.7546296296296304E-4</v>
      </c>
      <c r="BU45" s="32">
        <f t="shared" si="25"/>
        <v>1.1018518518518518E-2</v>
      </c>
      <c r="BV45" s="32">
        <f t="shared" si="26"/>
        <v>1.2407407407407409E-2</v>
      </c>
      <c r="BW45" s="15">
        <f>IF($B45="","",IF(COUNTIF(BASE!$A:$A,PRODUTIVIDADE!BW$3)=0,"",SUMIFS(BASE!$M:$M,BASE!$A:$A,PRODUTIVIDADE!BW$3,BASE!$G:$G,PRODUTIVIDADE!$B45)))</f>
        <v>4</v>
      </c>
      <c r="BX45" s="15">
        <f>IF($B45="","",IF(COUNTIF(BASE!$A:$A,PRODUTIVIDADE!BW$3)=0,"",SUMIFS(BASE!$N:$N,BASE!$A:$A,PRODUTIVIDADE!BW$3,BASE!$G:$G,PRODUTIVIDADE!$B45)))</f>
        <v>12</v>
      </c>
      <c r="BY45" s="18">
        <f>IF($B45="","",IF(COUNTIF(BASE!$A:$A,PRODUTIVIDADE!BW$3)=0,"",SUMIFS(BASE!$P:$P,BASE!$A:$A,PRODUTIVIDADE!BW$3,BASE!$G:$G,PRODUTIVIDADE!$B45)))</f>
        <v>7.8703703703703705E-4</v>
      </c>
      <c r="BZ45" s="18">
        <f>IF($B45="","",IF(COUNTIF(BASE!$A:$A,PRODUTIVIDADE!BW$3)=0,"",SUMIFS(BASE!$O:$O,BASE!$A:$A,PRODUTIVIDADE!BW$3,BASE!$G:$G,PRODUTIVIDADE!$B45)))</f>
        <v>7.5231481481481471E-4</v>
      </c>
      <c r="CA45" s="32">
        <f t="shared" si="27"/>
        <v>3.1481481481481482E-3</v>
      </c>
      <c r="CB45" s="32">
        <f t="shared" si="28"/>
        <v>9.0277777777777769E-3</v>
      </c>
      <c r="CC45" s="33">
        <f>IF($B45="","",IF(COUNTIF(BASE!$A:$A,PRODUTIVIDADE!CC$3)=0,"",SUMIFS(BASE!$M:$M,BASE!$A:$A,PRODUTIVIDADE!CC$3,BASE!$G:$G,PRODUTIVIDADE!$B45)))</f>
        <v>7</v>
      </c>
      <c r="CD45" s="33">
        <f>IF($B45="","",IF(COUNTIF(BASE!$A:$A,PRODUTIVIDADE!CC$3)=0,"",SUMIFS(BASE!$N:$N,BASE!$A:$A,PRODUTIVIDADE!CC$3,BASE!$G:$G,PRODUTIVIDADE!$B45)))</f>
        <v>10</v>
      </c>
      <c r="CE45" s="28">
        <f>IF($B45="","",IF(COUNTIF(BASE!$A:$A,PRODUTIVIDADE!CC$3)=0,"",SUMIFS(BASE!$P:$P,BASE!$A:$A,PRODUTIVIDADE!CC$3,BASE!$G:$G,PRODUTIVIDADE!$B45)))</f>
        <v>2.5347222222222221E-3</v>
      </c>
      <c r="CF45" s="28">
        <f>IF($B45="","",IF(COUNTIF(BASE!$A:$A,PRODUTIVIDADE!CC$3)=0,"",SUMIFS(BASE!$O:$O,BASE!$A:$A,PRODUTIVIDADE!CC$3,BASE!$G:$G,PRODUTIVIDADE!$B45)))</f>
        <v>3.4722222222222224E-4</v>
      </c>
      <c r="CG45" s="32">
        <f t="shared" si="29"/>
        <v>1.7743055555555554E-2</v>
      </c>
      <c r="CH45" s="32">
        <f t="shared" si="30"/>
        <v>3.4722222222222225E-3</v>
      </c>
      <c r="CI45" s="15">
        <f>IF($B45="","",IF(COUNTIF(BASE!$A:$A,PRODUTIVIDADE!CI$3)=0,"",SUMIFS(BASE!$M:$M,BASE!$A:$A,PRODUTIVIDADE!CI$3,BASE!$G:$G,PRODUTIVIDADE!$B45)))</f>
        <v>3</v>
      </c>
      <c r="CJ45" s="15">
        <f>IF($B45="","",IF(COUNTIF(BASE!$A:$A,PRODUTIVIDADE!CI$3)=0,"",SUMIFS(BASE!$N:$N,BASE!$A:$A,PRODUTIVIDADE!CI$3,BASE!$G:$G,PRODUTIVIDADE!$B45)))</f>
        <v>4</v>
      </c>
      <c r="CK45" s="18">
        <f>IF($B45="","",IF(COUNTIF(BASE!$A:$A,PRODUTIVIDADE!CI$3)=0,"",SUMIFS(BASE!$P:$P,BASE!$A:$A,PRODUTIVIDADE!CI$3,BASE!$G:$G,PRODUTIVIDADE!$B45)))</f>
        <v>1.8055555555555557E-3</v>
      </c>
      <c r="CL45" s="18">
        <f>IF($B45="","",IF(COUNTIF(BASE!$A:$A,PRODUTIVIDADE!CI$3)=0,"",SUMIFS(BASE!$O:$O,BASE!$A:$A,PRODUTIVIDADE!CI$3,BASE!$G:$G,PRODUTIVIDADE!$B45)))</f>
        <v>3.7037037037037035E-4</v>
      </c>
      <c r="CM45" s="32">
        <f t="shared" si="31"/>
        <v>5.4166666666666669E-3</v>
      </c>
      <c r="CN45" s="32">
        <f t="shared" si="32"/>
        <v>1.4814814814814814E-3</v>
      </c>
      <c r="CO45" s="33">
        <f>IF($B45="","",IF(COUNTIF(BASE!$A:$A,PRODUTIVIDADE!CO$3)=0,"",SUMIFS(BASE!$M:$M,BASE!$A:$A,PRODUTIVIDADE!CO$3,BASE!$G:$G,PRODUTIVIDADE!$B45)))</f>
        <v>0</v>
      </c>
      <c r="CP45" s="33">
        <f>IF($B45="","",IF(COUNTIF(BASE!$A:$A,PRODUTIVIDADE!CO$3)=0,"",SUMIFS(BASE!$N:$N,BASE!$A:$A,PRODUTIVIDADE!CO$3,BASE!$G:$G,PRODUTIVIDADE!$B45)))</f>
        <v>0</v>
      </c>
      <c r="CQ45" s="28">
        <f>IF($B45="","",IF(COUNTIF(BASE!$A:$A,PRODUTIVIDADE!CO$3)=0,"",SUMIFS(BASE!$P:$P,BASE!$A:$A,PRODUTIVIDADE!CO$3,BASE!$G:$G,PRODUTIVIDADE!$B45)))</f>
        <v>0</v>
      </c>
      <c r="CR45" s="28">
        <f>IF($B45="","",IF(COUNTIF(BASE!$A:$A,PRODUTIVIDADE!CO$3)=0,"",SUMIFS(BASE!$O:$O,BASE!$A:$A,PRODUTIVIDADE!CO$3,BASE!$G:$G,PRODUTIVIDADE!$B45)))</f>
        <v>0</v>
      </c>
      <c r="CS45" s="32">
        <f t="shared" si="33"/>
        <v>0</v>
      </c>
      <c r="CT45" s="32">
        <f t="shared" si="34"/>
        <v>0</v>
      </c>
      <c r="CU45" s="15">
        <f>IF($B45="","",IF(COUNTIF(BASE!$A:$A,PRODUTIVIDADE!CU$3)=0,"",SUMIFS(BASE!$M:$M,BASE!$A:$A,PRODUTIVIDADE!CU$3,BASE!$G:$G,PRODUTIVIDADE!$B45)))</f>
        <v>4</v>
      </c>
      <c r="CV45" s="15">
        <f>IF($B45="","",IF(COUNTIF(BASE!$A:$A,PRODUTIVIDADE!CU$3)=0,"",SUMIFS(BASE!$N:$N,BASE!$A:$A,PRODUTIVIDADE!CU$3,BASE!$G:$G,PRODUTIVIDADE!$B45)))</f>
        <v>9</v>
      </c>
      <c r="CW45" s="18">
        <f>IF($B45="","",IF(COUNTIF(BASE!$A:$A,PRODUTIVIDADE!CU$3)=0,"",SUMIFS(BASE!$P:$P,BASE!$A:$A,PRODUTIVIDADE!CU$3,BASE!$G:$G,PRODUTIVIDADE!$B45)))</f>
        <v>8.564814814814815E-4</v>
      </c>
      <c r="CX45" s="18">
        <f>IF($B45="","",IF(COUNTIF(BASE!$A:$A,PRODUTIVIDADE!CU$3)=0,"",SUMIFS(BASE!$O:$O,BASE!$A:$A,PRODUTIVIDADE!CU$3,BASE!$G:$G,PRODUTIVIDADE!$B45)))</f>
        <v>1.3310185185185185E-3</v>
      </c>
      <c r="CY45" s="32">
        <f t="shared" si="35"/>
        <v>3.425925925925926E-3</v>
      </c>
      <c r="CZ45" s="32">
        <f t="shared" si="36"/>
        <v>1.1979166666666666E-2</v>
      </c>
      <c r="DA45" s="33">
        <f>IF($B45="","",IF(COUNTIF(BASE!$A:$A,PRODUTIVIDADE!DA$3)=0,"",SUMIFS(BASE!$M:$M,BASE!$A:$A,PRODUTIVIDADE!DA$3,BASE!$G:$G,PRODUTIVIDADE!$B45)))</f>
        <v>8</v>
      </c>
      <c r="DB45" s="33">
        <f>IF($B45="","",IF(COUNTIF(BASE!$A:$A,PRODUTIVIDADE!DA$3)=0,"",SUMIFS(BASE!$N:$N,BASE!$A:$A,PRODUTIVIDADE!DA$3,BASE!$G:$G,PRODUTIVIDADE!$B45)))</f>
        <v>12</v>
      </c>
      <c r="DC45" s="28">
        <f>IF($B45="","",IF(COUNTIF(BASE!$A:$A,PRODUTIVIDADE!DA$3)=0,"",SUMIFS(BASE!$P:$P,BASE!$A:$A,PRODUTIVIDADE!DA$3,BASE!$G:$G,PRODUTIVIDADE!$B45)))</f>
        <v>1.0300925925925926E-3</v>
      </c>
      <c r="DD45" s="28">
        <f>IF($B45="","",IF(COUNTIF(BASE!$A:$A,PRODUTIVIDADE!DA$3)=0,"",SUMIFS(BASE!$O:$O,BASE!$A:$A,PRODUTIVIDADE!DA$3,BASE!$G:$G,PRODUTIVIDADE!$B45)))</f>
        <v>7.407407407407407E-4</v>
      </c>
      <c r="DE45" s="32">
        <f t="shared" si="37"/>
        <v>8.2407407407407412E-3</v>
      </c>
      <c r="DF45" s="32">
        <f t="shared" si="38"/>
        <v>8.8888888888888889E-3</v>
      </c>
      <c r="DG45" s="15">
        <f>IF($B45="","",IF(COUNTIF(BASE!$A:$A,PRODUTIVIDADE!DG$3)=0,"",SUMIFS(BASE!$M:$M,BASE!$A:$A,PRODUTIVIDADE!DG$3,BASE!$G:$G,PRODUTIVIDADE!$B45)))</f>
        <v>0</v>
      </c>
      <c r="DH45" s="15">
        <f>IF($B45="","",IF(COUNTIF(BASE!$A:$A,PRODUTIVIDADE!DG$3)=0,"",SUMIFS(BASE!$N:$N,BASE!$A:$A,PRODUTIVIDADE!DG$3,BASE!$G:$G,PRODUTIVIDADE!$B45)))</f>
        <v>0</v>
      </c>
      <c r="DI45" s="18">
        <f>IF($B45="","",IF(COUNTIF(BASE!$A:$A,PRODUTIVIDADE!DG$3)=0,"",SUMIFS(BASE!$P:$P,BASE!$A:$A,PRODUTIVIDADE!DG$3,BASE!$G:$G,PRODUTIVIDADE!$B45)))</f>
        <v>0</v>
      </c>
      <c r="DJ45" s="18">
        <f>IF($B45="","",IF(COUNTIF(BASE!$A:$A,PRODUTIVIDADE!DG$3)=0,"",SUMIFS(BASE!$O:$O,BASE!$A:$A,PRODUTIVIDADE!DG$3,BASE!$G:$G,PRODUTIVIDADE!$B45)))</f>
        <v>0</v>
      </c>
      <c r="DK45" s="32">
        <f t="shared" si="39"/>
        <v>0</v>
      </c>
      <c r="DL45" s="32">
        <f t="shared" si="40"/>
        <v>0</v>
      </c>
      <c r="DM45" s="33">
        <f>IF($B45="","",IF(COUNTIF(BASE!$A:$A,PRODUTIVIDADE!DM$3)=0,"",SUMIFS(BASE!$M:$M,BASE!$A:$A,PRODUTIVIDADE!DM$3,BASE!$G:$G,PRODUTIVIDADE!$B45)))</f>
        <v>9</v>
      </c>
      <c r="DN45" s="33">
        <f>IF($B45="","",IF(COUNTIF(BASE!$A:$A,PRODUTIVIDADE!DM$3)=0,"",SUMIFS(BASE!$N:$N,BASE!$A:$A,PRODUTIVIDADE!DM$3,BASE!$G:$G,PRODUTIVIDADE!$B45)))</f>
        <v>21</v>
      </c>
      <c r="DO45" s="28">
        <f>IF($B45="","",IF(COUNTIF(BASE!$A:$A,PRODUTIVIDADE!DM$3)=0,"",SUMIFS(BASE!$P:$P,BASE!$A:$A,PRODUTIVIDADE!DM$3,BASE!$G:$G,PRODUTIVIDADE!$B45)))</f>
        <v>1.2384259259259258E-3</v>
      </c>
      <c r="DP45" s="28">
        <f>IF($B45="","",IF(COUNTIF(BASE!$A:$A,PRODUTIVIDADE!DM$3)=0,"",SUMIFS(BASE!$O:$O,BASE!$A:$A,PRODUTIVIDADE!DM$3,BASE!$G:$G,PRODUTIVIDADE!$B45)))</f>
        <v>6.3657407407407402E-4</v>
      </c>
      <c r="DQ45" s="32">
        <f t="shared" si="41"/>
        <v>1.1145833333333332E-2</v>
      </c>
      <c r="DR45" s="32">
        <f t="shared" si="42"/>
        <v>1.3368055555555555E-2</v>
      </c>
      <c r="DS45" s="15">
        <f>IF($B45="","",IF(COUNTIF(BASE!$A:$A,PRODUTIVIDADE!DS$3)=0,"",SUMIFS(BASE!$M:$M,BASE!$A:$A,PRODUTIVIDADE!DS$3,BASE!$G:$G,PRODUTIVIDADE!$B45)))</f>
        <v>4</v>
      </c>
      <c r="DT45" s="15">
        <f>IF($B45="","",IF(COUNTIF(BASE!$A:$A,PRODUTIVIDADE!DS$3)=0,"",SUMIFS(BASE!$N:$N,BASE!$A:$A,PRODUTIVIDADE!DS$3,BASE!$G:$G,PRODUTIVIDADE!$B45)))</f>
        <v>26</v>
      </c>
      <c r="DU45" s="18">
        <f>IF($B45="","",IF(COUNTIF(BASE!$A:$A,PRODUTIVIDADE!DS$3)=0,"",SUMIFS(BASE!$P:$P,BASE!$A:$A,PRODUTIVIDADE!DS$3,BASE!$G:$G,PRODUTIVIDADE!$B45)))</f>
        <v>1.3310185185185185E-3</v>
      </c>
      <c r="DV45" s="18">
        <f>IF($B45="","",IF(COUNTIF(BASE!$A:$A,PRODUTIVIDADE!DS$3)=0,"",SUMIFS(BASE!$O:$O,BASE!$A:$A,PRODUTIVIDADE!DS$3,BASE!$G:$G,PRODUTIVIDADE!$B45)))</f>
        <v>5.6712962962962956E-4</v>
      </c>
      <c r="DW45" s="32">
        <f t="shared" si="43"/>
        <v>5.324074074074074E-3</v>
      </c>
      <c r="DX45" s="32">
        <f t="shared" si="44"/>
        <v>1.4745370370370369E-2</v>
      </c>
      <c r="DY45" s="33">
        <f>IF($B45="","",IF(COUNTIF(BASE!$A:$A,PRODUTIVIDADE!DY$3)=0,"",SUMIFS(BASE!$M:$M,BASE!$A:$A,PRODUTIVIDADE!DY$3,BASE!$G:$G,PRODUTIVIDADE!$B45)))</f>
        <v>6</v>
      </c>
      <c r="DZ45" s="33">
        <f>IF($B45="","",IF(COUNTIF(BASE!$A:$A,PRODUTIVIDADE!DY$3)=0,"",SUMIFS(BASE!$N:$N,BASE!$A:$A,PRODUTIVIDADE!DY$3,BASE!$G:$G,PRODUTIVIDADE!$B45)))</f>
        <v>10</v>
      </c>
      <c r="EA45" s="28">
        <f>IF($B45="","",IF(COUNTIF(BASE!$A:$A,PRODUTIVIDADE!DY$3)=0,"",SUMIFS(BASE!$P:$P,BASE!$A:$A,PRODUTIVIDADE!DY$3,BASE!$G:$G,PRODUTIVIDADE!$B45)))</f>
        <v>6.5972222222222213E-4</v>
      </c>
      <c r="EB45" s="28">
        <f>IF($B45="","",IF(COUNTIF(BASE!$A:$A,PRODUTIVIDADE!DY$3)=0,"",SUMIFS(BASE!$O:$O,BASE!$A:$A,PRODUTIVIDADE!DY$3,BASE!$G:$G,PRODUTIVIDADE!$B45)))</f>
        <v>6.7129629629629625E-4</v>
      </c>
      <c r="EC45" s="32">
        <f t="shared" si="45"/>
        <v>3.9583333333333328E-3</v>
      </c>
      <c r="ED45" s="32">
        <f t="shared" si="46"/>
        <v>6.7129629629629622E-3</v>
      </c>
      <c r="EE45" s="15">
        <f>IF($B45="","",IF(COUNTIF(BASE!$A:$A,PRODUTIVIDADE!EE$3)=0,"",SUMIFS(BASE!$M:$M,BASE!$A:$A,PRODUTIVIDADE!EE$3,BASE!$G:$G,PRODUTIVIDADE!$B45)))</f>
        <v>0</v>
      </c>
      <c r="EF45" s="15">
        <f>IF($B45="","",IF(COUNTIF(BASE!$A:$A,PRODUTIVIDADE!EE$3)=0,"",SUMIFS(BASE!$N:$N,BASE!$A:$A,PRODUTIVIDADE!EE$3,BASE!$G:$G,PRODUTIVIDADE!$B45)))</f>
        <v>0</v>
      </c>
      <c r="EG45" s="18">
        <f>IF($B45="","",IF(COUNTIF(BASE!$A:$A,PRODUTIVIDADE!EE$3)=0,"",SUMIFS(BASE!$P:$P,BASE!$A:$A,PRODUTIVIDADE!EE$3,BASE!$G:$G,PRODUTIVIDADE!$B45)))</f>
        <v>0</v>
      </c>
      <c r="EH45" s="18">
        <f>IF($B45="","",IF(COUNTIF(BASE!$A:$A,PRODUTIVIDADE!EE$3)=0,"",SUMIFS(BASE!$O:$O,BASE!$A:$A,PRODUTIVIDADE!EE$3,BASE!$G:$G,PRODUTIVIDADE!$B45)))</f>
        <v>0</v>
      </c>
      <c r="EI45" s="32">
        <f t="shared" si="47"/>
        <v>0</v>
      </c>
      <c r="EJ45" s="32">
        <f t="shared" si="48"/>
        <v>0</v>
      </c>
      <c r="EK45" s="33">
        <f>IF($B45="","",IF(COUNTIF(BASE!$A:$A,PRODUTIVIDADE!EK$3)=0,"",SUMIFS(BASE!$M:$M,BASE!$A:$A,PRODUTIVIDADE!EK$3,BASE!$G:$G,PRODUTIVIDADE!$B45)))</f>
        <v>6</v>
      </c>
      <c r="EL45" s="33">
        <f>IF($B45="","",IF(COUNTIF(BASE!$A:$A,PRODUTIVIDADE!EK$3)=0,"",SUMIFS(BASE!$N:$N,BASE!$A:$A,PRODUTIVIDADE!EK$3,BASE!$G:$G,PRODUTIVIDADE!$B45)))</f>
        <v>19</v>
      </c>
      <c r="EM45" s="28">
        <f>IF($B45="","",IF(COUNTIF(BASE!$A:$A,PRODUTIVIDADE!EK$3)=0,"",SUMIFS(BASE!$P:$P,BASE!$A:$A,PRODUTIVIDADE!EK$3,BASE!$G:$G,PRODUTIVIDADE!$B45)))</f>
        <v>1.1689814814814816E-3</v>
      </c>
      <c r="EN45" s="28">
        <f>IF($B45="","",IF(COUNTIF(BASE!$A:$A,PRODUTIVIDADE!EK$3)=0,"",SUMIFS(BASE!$O:$O,BASE!$A:$A,PRODUTIVIDADE!EK$3,BASE!$G:$G,PRODUTIVIDADE!$B45)))</f>
        <v>5.9027777777777778E-4</v>
      </c>
      <c r="EO45" s="32">
        <f t="shared" si="49"/>
        <v>7.013888888888889E-3</v>
      </c>
      <c r="EP45" s="32">
        <f t="shared" si="50"/>
        <v>1.1215277777777777E-2</v>
      </c>
      <c r="EQ45" s="15">
        <f>IF($B45="","",IF(COUNTIF(BASE!$A:$A,PRODUTIVIDADE!EQ$3)=0,"",SUMIFS(BASE!$M:$M,BASE!$A:$A,PRODUTIVIDADE!EQ$3,BASE!$G:$G,PRODUTIVIDADE!$B45)))</f>
        <v>7</v>
      </c>
      <c r="ER45" s="15">
        <f>IF($B45="","",IF(COUNTIF(BASE!$A:$A,PRODUTIVIDADE!EQ$3)=0,"",SUMIFS(BASE!$N:$N,BASE!$A:$A,PRODUTIVIDADE!EQ$3,BASE!$G:$G,PRODUTIVIDADE!$B45)))</f>
        <v>24</v>
      </c>
      <c r="ES45" s="18">
        <f>IF($B45="","",IF(COUNTIF(BASE!$A:$A,PRODUTIVIDADE!EQ$3)=0,"",SUMIFS(BASE!$P:$P,BASE!$A:$A,PRODUTIVIDADE!EQ$3,BASE!$G:$G,PRODUTIVIDADE!$B45)))</f>
        <v>1.3888888888888889E-3</v>
      </c>
      <c r="ET45" s="18">
        <f>IF($B45="","",IF(COUNTIF(BASE!$A:$A,PRODUTIVIDADE!EQ$3)=0,"",SUMIFS(BASE!$O:$O,BASE!$A:$A,PRODUTIVIDADE!EQ$3,BASE!$G:$G,PRODUTIVIDADE!$B45)))</f>
        <v>7.6388888888888893E-4</v>
      </c>
      <c r="EU45" s="32">
        <f t="shared" si="51"/>
        <v>9.7222222222222224E-3</v>
      </c>
      <c r="EV45" s="32">
        <f t="shared" si="52"/>
        <v>1.8333333333333333E-2</v>
      </c>
      <c r="EW45" s="33">
        <f>IF($B45="","",IF(COUNTIF(BASE!$A:$A,PRODUTIVIDADE!EW$3)=0,"",SUMIFS(BASE!$M:$M,BASE!$A:$A,PRODUTIVIDADE!EW$3,BASE!$G:$G,PRODUTIVIDADE!$B45)))</f>
        <v>4</v>
      </c>
      <c r="EX45" s="33">
        <f>IF($B45="","",IF(COUNTIF(BASE!$A:$A,PRODUTIVIDADE!EW$3)=0,"",SUMIFS(BASE!$N:$N,BASE!$A:$A,PRODUTIVIDADE!EW$3,BASE!$G:$G,PRODUTIVIDADE!$B45)))</f>
        <v>30</v>
      </c>
      <c r="EY45" s="28">
        <f>IF($B45="","",IF(COUNTIF(BASE!$A:$A,PRODUTIVIDADE!EW$3)=0,"",SUMIFS(BASE!$P:$P,BASE!$A:$A,PRODUTIVIDADE!EW$3,BASE!$G:$G,PRODUTIVIDADE!$B45)))</f>
        <v>4.3749999999999995E-3</v>
      </c>
      <c r="EZ45" s="28">
        <f>IF($B45="","",IF(COUNTIF(BASE!$A:$A,PRODUTIVIDADE!EW$3)=0,"",SUMIFS(BASE!$O:$O,BASE!$A:$A,PRODUTIVIDADE!EW$3,BASE!$G:$G,PRODUTIVIDADE!$B45)))</f>
        <v>6.8287037037037025E-4</v>
      </c>
      <c r="FA45" s="32">
        <f t="shared" si="53"/>
        <v>1.7499999999999998E-2</v>
      </c>
      <c r="FB45" s="32">
        <f t="shared" si="54"/>
        <v>2.0486111111111108E-2</v>
      </c>
      <c r="FC45" s="15">
        <f>IF($B45="","",IF(COUNTIF(BASE!$A:$A,PRODUTIVIDADE!FC$3)=0,"",SUMIFS(BASE!$M:$M,BASE!$A:$A,PRODUTIVIDADE!FC$3,BASE!$G:$G,PRODUTIVIDADE!$B45)))</f>
        <v>3</v>
      </c>
      <c r="FD45" s="15">
        <f>IF($B45="","",IF(COUNTIF(BASE!$A:$A,PRODUTIVIDADE!FC$3)=0,"",SUMIFS(BASE!$N:$N,BASE!$A:$A,PRODUTIVIDADE!FC$3,BASE!$G:$G,PRODUTIVIDADE!$B45)))</f>
        <v>32</v>
      </c>
      <c r="FE45" s="18">
        <f>IF($B45="","",IF(COUNTIF(BASE!$A:$A,PRODUTIVIDADE!FC$3)=0,"",SUMIFS(BASE!$P:$P,BASE!$A:$A,PRODUTIVIDADE!FC$3,BASE!$G:$G,PRODUTIVIDADE!$B45)))</f>
        <v>3.5416666666666665E-3</v>
      </c>
      <c r="FF45" s="18">
        <f>IF($B45="","",IF(COUNTIF(BASE!$A:$A,PRODUTIVIDADE!FC$3)=0,"",SUMIFS(BASE!$O:$O,BASE!$A:$A,PRODUTIVIDADE!FC$3,BASE!$G:$G,PRODUTIVIDADE!$B45)))</f>
        <v>1.1342592592592591E-3</v>
      </c>
      <c r="FG45" s="32">
        <f t="shared" si="55"/>
        <v>1.0624999999999999E-2</v>
      </c>
      <c r="FH45" s="32">
        <f t="shared" si="56"/>
        <v>3.6296296296296292E-2</v>
      </c>
      <c r="FI45" s="33">
        <f>IF($B45="","",IF(COUNTIF(BASE!$A:$A,PRODUTIVIDADE!FI$3)=0,"",SUMIFS(BASE!$M:$M,BASE!$A:$A,PRODUTIVIDADE!FI$3,BASE!$G:$G,PRODUTIVIDADE!$B45)))</f>
        <v>4</v>
      </c>
      <c r="FJ45" s="33">
        <f>IF($B45="","",IF(COUNTIF(BASE!$A:$A,PRODUTIVIDADE!FI$3)=0,"",SUMIFS(BASE!$N:$N,BASE!$A:$A,PRODUTIVIDADE!FI$3,BASE!$G:$G,PRODUTIVIDADE!$B45)))</f>
        <v>20</v>
      </c>
      <c r="FK45" s="28">
        <f>IF($B45="","",IF(COUNTIF(BASE!$A:$A,PRODUTIVIDADE!FI$3)=0,"",SUMIFS(BASE!$P:$P,BASE!$A:$A,PRODUTIVIDADE!FI$3,BASE!$G:$G,PRODUTIVIDADE!$B45)))</f>
        <v>5.7870370370370378E-4</v>
      </c>
      <c r="FL45" s="28">
        <f>IF($B45="","",IF(COUNTIF(BASE!$A:$A,PRODUTIVIDADE!FI$3)=0,"",SUMIFS(BASE!$O:$O,BASE!$A:$A,PRODUTIVIDADE!FI$3,BASE!$G:$G,PRODUTIVIDADE!$B45)))</f>
        <v>4.6296296296296293E-4</v>
      </c>
      <c r="FM45" s="32">
        <f t="shared" si="57"/>
        <v>2.3148148148148151E-3</v>
      </c>
      <c r="FN45" s="32">
        <f t="shared" si="58"/>
        <v>9.2592592592592587E-3</v>
      </c>
      <c r="FO45" s="15">
        <f>IF($B45="","",IF(COUNTIF(BASE!$A:$A,PRODUTIVIDADE!FO$3)=0,"",SUMIFS(BASE!$M:$M,BASE!$A:$A,PRODUTIVIDADE!FO$3,BASE!$G:$G,PRODUTIVIDADE!$B45)))</f>
        <v>4</v>
      </c>
      <c r="FP45" s="15">
        <f>IF($B45="","",IF(COUNTIF(BASE!$A:$A,PRODUTIVIDADE!FO$3)=0,"",SUMIFS(BASE!$N:$N,BASE!$A:$A,PRODUTIVIDADE!FO$3,BASE!$G:$G,PRODUTIVIDADE!$B45)))</f>
        <v>11</v>
      </c>
      <c r="FQ45" s="18">
        <f>IF($B45="","",IF(COUNTIF(BASE!$A:$A,PRODUTIVIDADE!FO$3)=0,"",SUMIFS(BASE!$P:$P,BASE!$A:$A,PRODUTIVIDADE!FO$3,BASE!$G:$G,PRODUTIVIDADE!$B45)))</f>
        <v>1.5740740740740741E-3</v>
      </c>
      <c r="FR45" s="18">
        <f>IF($B45="","",IF(COUNTIF(BASE!$A:$A,PRODUTIVIDADE!FO$3)=0,"",SUMIFS(BASE!$O:$O,BASE!$A:$A,PRODUTIVIDADE!FO$3,BASE!$G:$G,PRODUTIVIDADE!$B45)))</f>
        <v>6.5972222222222213E-4</v>
      </c>
      <c r="FS45" s="32">
        <f t="shared" si="59"/>
        <v>6.2962962962962964E-3</v>
      </c>
      <c r="FT45" s="32">
        <f t="shared" si="60"/>
        <v>7.2569444444444435E-3</v>
      </c>
      <c r="FU45" s="33">
        <f>IF($B45="","",IF(COUNTIF(BASE!$A:$A,PRODUTIVIDADE!FU$3)=0,"",SUMIFS(BASE!$M:$M,BASE!$A:$A,PRODUTIVIDADE!FU$3,BASE!$G:$G,PRODUTIVIDADE!$B45)))</f>
        <v>0</v>
      </c>
      <c r="FV45" s="33">
        <f>IF($B45="","",IF(COUNTIF(BASE!$A:$A,PRODUTIVIDADE!FU$3)=0,"",SUMIFS(BASE!$N:$N,BASE!$A:$A,PRODUTIVIDADE!FU$3,BASE!$G:$G,PRODUTIVIDADE!$B45)))</f>
        <v>0</v>
      </c>
      <c r="FW45" s="28">
        <f>IF($B45="","",IF(COUNTIF(BASE!$A:$A,PRODUTIVIDADE!FU$3)=0,"",SUMIFS(BASE!$P:$P,BASE!$A:$A,PRODUTIVIDADE!FU$3,BASE!$G:$G,PRODUTIVIDADE!$B45)))</f>
        <v>0</v>
      </c>
      <c r="FX45" s="28">
        <f>IF($B45="","",IF(COUNTIF(BASE!$A:$A,PRODUTIVIDADE!FU$3)=0,"",SUMIFS(BASE!$O:$O,BASE!$A:$A,PRODUTIVIDADE!FU$3,BASE!$G:$G,PRODUTIVIDADE!$B45)))</f>
        <v>0</v>
      </c>
      <c r="FY45" s="32">
        <f t="shared" si="61"/>
        <v>0</v>
      </c>
      <c r="FZ45" s="32">
        <f t="shared" si="62"/>
        <v>0</v>
      </c>
      <c r="GA45" s="15">
        <f>IF($B45="","",IF(COUNTIF(BASE!$A:$A,PRODUTIVIDADE!GA$3)=0,"",SUMIFS(BASE!$M:$M,BASE!$A:$A,PRODUTIVIDADE!GA$3,BASE!$G:$G,PRODUTIVIDADE!$B45)))</f>
        <v>4</v>
      </c>
      <c r="GB45" s="15">
        <f>IF($B45="","",IF(COUNTIF(BASE!$A:$A,PRODUTIVIDADE!GA$3)=0,"",SUMIFS(BASE!$N:$N,BASE!$A:$A,PRODUTIVIDADE!GA$3,BASE!$G:$G,PRODUTIVIDADE!$B45)))</f>
        <v>28</v>
      </c>
      <c r="GC45" s="18">
        <f>IF($B45="","",IF(COUNTIF(BASE!$A:$A,PRODUTIVIDADE!GA$3)=0,"",SUMIFS(BASE!$P:$P,BASE!$A:$A,PRODUTIVIDADE!GA$3,BASE!$G:$G,PRODUTIVIDADE!$B45)))</f>
        <v>1.4467592592592594E-3</v>
      </c>
      <c r="GD45" s="18">
        <f>IF($B45="","",IF(COUNTIF(BASE!$A:$A,PRODUTIVIDADE!GA$3)=0,"",SUMIFS(BASE!$O:$O,BASE!$A:$A,PRODUTIVIDADE!GA$3,BASE!$G:$G,PRODUTIVIDADE!$B45)))</f>
        <v>5.5555555555555556E-4</v>
      </c>
      <c r="GE45" s="32">
        <f t="shared" si="63"/>
        <v>5.7870370370370376E-3</v>
      </c>
      <c r="GF45" s="32">
        <f t="shared" si="64"/>
        <v>1.5555555555555555E-2</v>
      </c>
      <c r="GG45" s="33">
        <f>IF($B45="","",IF(COUNTIF(BASE!$A:$A,PRODUTIVIDADE!GG$3)=0,"",SUMIFS(BASE!$M:$M,BASE!$A:$A,PRODUTIVIDADE!GG$3,BASE!$G:$G,PRODUTIVIDADE!$B45)))</f>
        <v>7</v>
      </c>
      <c r="GH45" s="33">
        <f>IF($B45="","",IF(COUNTIF(BASE!$A:$A,PRODUTIVIDADE!GG$3)=0,"",SUMIFS(BASE!$N:$N,BASE!$A:$A,PRODUTIVIDADE!GG$3,BASE!$G:$G,PRODUTIVIDADE!$B45)))</f>
        <v>26</v>
      </c>
      <c r="GI45" s="28">
        <f>IF($B45="","",IF(COUNTIF(BASE!$A:$A,PRODUTIVIDADE!GG$3)=0,"",SUMIFS(BASE!$P:$P,BASE!$A:$A,PRODUTIVIDADE!GG$3,BASE!$G:$G,PRODUTIVIDADE!$B45)))</f>
        <v>2.0601851851851853E-3</v>
      </c>
      <c r="GJ45" s="28">
        <f>IF($B45="","",IF(COUNTIF(BASE!$A:$A,PRODUTIVIDADE!GG$3)=0,"",SUMIFS(BASE!$O:$O,BASE!$A:$A,PRODUTIVIDADE!GG$3,BASE!$G:$G,PRODUTIVIDADE!$B45)))</f>
        <v>7.7546296296296304E-4</v>
      </c>
      <c r="GK45" s="32">
        <f t="shared" si="65"/>
        <v>1.4421296296296297E-2</v>
      </c>
      <c r="GL45" s="32">
        <f t="shared" si="66"/>
        <v>2.0162037037037041E-2</v>
      </c>
      <c r="GM45" s="15">
        <f>IF($B45="","",IF(COUNTIF(BASE!$A:$A,PRODUTIVIDADE!GM$3)=0,"",SUMIFS(BASE!$M:$M,BASE!$A:$A,PRODUTIVIDADE!GM$3,BASE!$G:$G,PRODUTIVIDADE!$B45)))</f>
        <v>4</v>
      </c>
      <c r="GN45" s="15">
        <f>IF($B45="","",IF(COUNTIF(BASE!$A:$A,PRODUTIVIDADE!GM$3)=0,"",SUMIFS(BASE!$N:$N,BASE!$A:$A,PRODUTIVIDADE!GM$3,BASE!$G:$G,PRODUTIVIDADE!$B45)))</f>
        <v>36</v>
      </c>
      <c r="GO45" s="18">
        <f>IF($B45="","",IF(COUNTIF(BASE!$A:$A,PRODUTIVIDADE!GM$3)=0,"",SUMIFS(BASE!$P:$P,BASE!$A:$A,PRODUTIVIDADE!GM$3,BASE!$G:$G,PRODUTIVIDADE!$B45)))</f>
        <v>1.8055555555555557E-3</v>
      </c>
      <c r="GP45" s="18">
        <f>IF($B45="","",IF(COUNTIF(BASE!$A:$A,PRODUTIVIDADE!GM$3)=0,"",SUMIFS(BASE!$O:$O,BASE!$A:$A,PRODUTIVIDADE!GM$3,BASE!$G:$G,PRODUTIVIDADE!$B45)))</f>
        <v>6.3657407407407402E-4</v>
      </c>
      <c r="GQ45" s="32">
        <f t="shared" si="67"/>
        <v>7.2222222222222228E-3</v>
      </c>
      <c r="GR45" s="32">
        <f t="shared" si="68"/>
        <v>2.2916666666666665E-2</v>
      </c>
    </row>
    <row r="46" spans="2:200" s="8" customFormat="1" hidden="1" x14ac:dyDescent="0.25">
      <c r="B46" s="50">
        <v>91282</v>
      </c>
      <c r="C46" s="16" t="str">
        <f>IF($B46="","",VLOOKUP($B46,EQUIPE!$B:$E,2,0))</f>
        <v>BRUNO TADEU CRESTI VIEIRA</v>
      </c>
      <c r="D46" s="16" t="str">
        <f>IF($B46="","",VLOOKUP($B46,EQUIPE!$B:$F,5,0))</f>
        <v>ULTRAGAZ BO</v>
      </c>
      <c r="E46" s="18">
        <f>IF($B46="","",VLOOKUP($B46,EQUIPE!$B:$E,3,0))</f>
        <v>0.2638888888888889</v>
      </c>
      <c r="F46" s="16" t="str">
        <f>IF($B46="","",VLOOKUP($B46,EQUIPE!$B:$E,4,0))</f>
        <v>TATIANE REGINA DE BARROS</v>
      </c>
      <c r="H46" s="22">
        <f t="shared" si="0"/>
        <v>178</v>
      </c>
      <c r="I46" s="22">
        <f t="shared" si="0"/>
        <v>337</v>
      </c>
      <c r="J46" s="18">
        <f t="shared" si="3"/>
        <v>1.9501014357053684E-3</v>
      </c>
      <c r="K46" s="18">
        <f t="shared" si="4"/>
        <v>8.9621799098802096E-4</v>
      </c>
      <c r="L46" s="32">
        <f t="shared" si="5"/>
        <v>0.34711805555555558</v>
      </c>
      <c r="M46" s="32">
        <f t="shared" si="6"/>
        <v>0.30202546296296306</v>
      </c>
      <c r="O46" s="15">
        <f>IF($B46="","",IF(COUNTIF(BASE!$A:$A,PRODUTIVIDADE!O$3)=0,"",SUMIFS(BASE!$M:$M,BASE!$A:$A,PRODUTIVIDADE!O$3,BASE!$G:$G,PRODUTIVIDADE!$B46)))</f>
        <v>0</v>
      </c>
      <c r="P46" s="15">
        <f>IF($B46="","",IF(COUNTIF(BASE!$A:$A,PRODUTIVIDADE!O$3)=0,"",SUMIFS(BASE!$N:$N,BASE!$A:$A,PRODUTIVIDADE!O$3,BASE!$G:$G,PRODUTIVIDADE!$B46)))</f>
        <v>0</v>
      </c>
      <c r="Q46" s="18">
        <f>IF($B46="","",IF(COUNTIF(BASE!$A:$A,PRODUTIVIDADE!O$3)=0,"",SUMIFS(BASE!$P:$P,BASE!$A:$A,PRODUTIVIDADE!O$3,BASE!$G:$G,PRODUTIVIDADE!$B46)))</f>
        <v>0</v>
      </c>
      <c r="R46" s="18">
        <f>IF($B46="","",IF(COUNTIF(BASE!$A:$A,PRODUTIVIDADE!O$3)=0,"",SUMIFS(BASE!$O:$O,BASE!$A:$A,PRODUTIVIDADE!O$3,BASE!$G:$G,PRODUTIVIDADE!$B46)))</f>
        <v>0</v>
      </c>
      <c r="S46" s="32">
        <f t="shared" si="7"/>
        <v>0</v>
      </c>
      <c r="T46" s="32">
        <f t="shared" si="8"/>
        <v>0</v>
      </c>
      <c r="U46" s="33">
        <f>IF($B46="","",IF(COUNTIF(BASE!$A:$A,PRODUTIVIDADE!U$3)=0,"",SUMIFS(BASE!$M:$M,BASE!$A:$A,PRODUTIVIDADE!U$3,BASE!$G:$G,PRODUTIVIDADE!$B46)))</f>
        <v>10</v>
      </c>
      <c r="V46" s="33">
        <f>IF($B46="","",IF(COUNTIF(BASE!$A:$A,PRODUTIVIDADE!U$3)=0,"",SUMIFS(BASE!$N:$N,BASE!$A:$A,PRODUTIVIDADE!U$3,BASE!$G:$G,PRODUTIVIDADE!$B46)))</f>
        <v>18</v>
      </c>
      <c r="W46" s="28">
        <f>IF($B46="","",IF(COUNTIF(BASE!$A:$A,PRODUTIVIDADE!U$3)=0,"",SUMIFS(BASE!$P:$P,BASE!$A:$A,PRODUTIVIDADE!U$3,BASE!$G:$G,PRODUTIVIDADE!$B46)))</f>
        <v>1.7939814814814815E-3</v>
      </c>
      <c r="X46" s="28">
        <f>IF($B46="","",IF(COUNTIF(BASE!$A:$A,PRODUTIVIDADE!U$3)=0,"",SUMIFS(BASE!$O:$O,BASE!$A:$A,PRODUTIVIDADE!U$3,BASE!$G:$G,PRODUTIVIDADE!$B46)))</f>
        <v>6.7129629629629625E-4</v>
      </c>
      <c r="Y46" s="32">
        <f t="shared" si="9"/>
        <v>1.7939814814814815E-2</v>
      </c>
      <c r="Z46" s="32">
        <f t="shared" si="10"/>
        <v>1.2083333333333333E-2</v>
      </c>
      <c r="AA46" s="15">
        <f>IF($B46="","",IF(COUNTIF(BASE!$A:$A,PRODUTIVIDADE!AA$3)=0,"",SUMIFS(BASE!$M:$M,BASE!$A:$A,PRODUTIVIDADE!AA$3,BASE!$G:$G,PRODUTIVIDADE!$B46)))</f>
        <v>8</v>
      </c>
      <c r="AB46" s="15">
        <f>IF($B46="","",IF(COUNTIF(BASE!$A:$A,PRODUTIVIDADE!AA$3)=0,"",SUMIFS(BASE!$N:$N,BASE!$A:$A,PRODUTIVIDADE!AA$3,BASE!$G:$G,PRODUTIVIDADE!$B46)))</f>
        <v>17</v>
      </c>
      <c r="AC46" s="18">
        <f>IF($B46="","",IF(COUNTIF(BASE!$A:$A,PRODUTIVIDADE!AA$3)=0,"",SUMIFS(BASE!$P:$P,BASE!$A:$A,PRODUTIVIDADE!AA$3,BASE!$G:$G,PRODUTIVIDADE!$B46)))</f>
        <v>1.8981481481481482E-3</v>
      </c>
      <c r="AD46" s="18">
        <f>IF($B46="","",IF(COUNTIF(BASE!$A:$A,PRODUTIVIDADE!AA$3)=0,"",SUMIFS(BASE!$O:$O,BASE!$A:$A,PRODUTIVIDADE!AA$3,BASE!$G:$G,PRODUTIVIDADE!$B46)))</f>
        <v>4.0509259259259258E-4</v>
      </c>
      <c r="AE46" s="32">
        <f t="shared" si="11"/>
        <v>1.5185185185185185E-2</v>
      </c>
      <c r="AF46" s="32">
        <f t="shared" si="12"/>
        <v>6.8865740740740736E-3</v>
      </c>
      <c r="AG46" s="33">
        <f>IF($B46="","",IF(COUNTIF(BASE!$A:$A,PRODUTIVIDADE!AG$3)=0,"",SUMIFS(BASE!$M:$M,BASE!$A:$A,PRODUTIVIDADE!AG$3,BASE!$G:$G,PRODUTIVIDADE!$B46)))</f>
        <v>8</v>
      </c>
      <c r="AH46" s="33">
        <f>IF($B46="","",IF(COUNTIF(BASE!$A:$A,PRODUTIVIDADE!AG$3)=0,"",SUMIFS(BASE!$N:$N,BASE!$A:$A,PRODUTIVIDADE!AG$3,BASE!$G:$G,PRODUTIVIDADE!$B46)))</f>
        <v>4</v>
      </c>
      <c r="AI46" s="28">
        <f>IF($B46="","",IF(COUNTIF(BASE!$A:$A,PRODUTIVIDADE!AG$3)=0,"",SUMIFS(BASE!$P:$P,BASE!$A:$A,PRODUTIVIDADE!AG$3,BASE!$G:$G,PRODUTIVIDADE!$B46)))</f>
        <v>2.6388888888888885E-3</v>
      </c>
      <c r="AJ46" s="28">
        <f>IF($B46="","",IF(COUNTIF(BASE!$A:$A,PRODUTIVIDADE!AG$3)=0,"",SUMIFS(BASE!$O:$O,BASE!$A:$A,PRODUTIVIDADE!AG$3,BASE!$G:$G,PRODUTIVIDADE!$B46)))</f>
        <v>3.0092592592592595E-4</v>
      </c>
      <c r="AK46" s="32">
        <f t="shared" si="13"/>
        <v>2.1111111111111108E-2</v>
      </c>
      <c r="AL46" s="32">
        <f t="shared" si="14"/>
        <v>1.2037037037037038E-3</v>
      </c>
      <c r="AM46" s="15">
        <f>IF($B46="","",IF(COUNTIF(BASE!$A:$A,PRODUTIVIDADE!AM$3)=0,"",SUMIFS(BASE!$M:$M,BASE!$A:$A,PRODUTIVIDADE!AM$3,BASE!$G:$G,PRODUTIVIDADE!$B46)))</f>
        <v>10</v>
      </c>
      <c r="AN46" s="15">
        <f>IF($B46="","",IF(COUNTIF(BASE!$A:$A,PRODUTIVIDADE!AM$3)=0,"",SUMIFS(BASE!$N:$N,BASE!$A:$A,PRODUTIVIDADE!AM$3,BASE!$G:$G,PRODUTIVIDADE!$B46)))</f>
        <v>5</v>
      </c>
      <c r="AO46" s="18">
        <f>IF($B46="","",IF(COUNTIF(BASE!$A:$A,PRODUTIVIDADE!AM$3)=0,"",SUMIFS(BASE!$P:$P,BASE!$A:$A,PRODUTIVIDADE!AM$3,BASE!$G:$G,PRODUTIVIDADE!$B46)))</f>
        <v>8.449074074074075E-4</v>
      </c>
      <c r="AP46" s="18">
        <f>IF($B46="","",IF(COUNTIF(BASE!$A:$A,PRODUTIVIDADE!AM$3)=0,"",SUMIFS(BASE!$O:$O,BASE!$A:$A,PRODUTIVIDADE!AM$3,BASE!$G:$G,PRODUTIVIDADE!$B46)))</f>
        <v>7.9861111111111105E-4</v>
      </c>
      <c r="AQ46" s="32">
        <f t="shared" si="15"/>
        <v>8.4490740740740741E-3</v>
      </c>
      <c r="AR46" s="32">
        <f t="shared" si="16"/>
        <v>3.9930555555555552E-3</v>
      </c>
      <c r="AS46" s="33">
        <f>IF($B46="","",IF(COUNTIF(BASE!$A:$A,PRODUTIVIDADE!AS$3)=0,"",SUMIFS(BASE!$M:$M,BASE!$A:$A,PRODUTIVIDADE!AS$3,BASE!$G:$G,PRODUTIVIDADE!$B46)))</f>
        <v>2</v>
      </c>
      <c r="AT46" s="33">
        <f>IF($B46="","",IF(COUNTIF(BASE!$A:$A,PRODUTIVIDADE!AS$3)=0,"",SUMIFS(BASE!$N:$N,BASE!$A:$A,PRODUTIVIDADE!AS$3,BASE!$G:$G,PRODUTIVIDADE!$B46)))</f>
        <v>11</v>
      </c>
      <c r="AU46" s="28">
        <f>IF($B46="","",IF(COUNTIF(BASE!$A:$A,PRODUTIVIDADE!AS$3)=0,"",SUMIFS(BASE!$P:$P,BASE!$A:$A,PRODUTIVIDADE!AS$3,BASE!$G:$G,PRODUTIVIDADE!$B46)))</f>
        <v>2.4537037037037036E-3</v>
      </c>
      <c r="AV46" s="28">
        <f>IF($B46="","",IF(COUNTIF(BASE!$A:$A,PRODUTIVIDADE!AS$3)=0,"",SUMIFS(BASE!$O:$O,BASE!$A:$A,PRODUTIVIDADE!AS$3,BASE!$G:$G,PRODUTIVIDADE!$B46)))</f>
        <v>1.3888888888888889E-3</v>
      </c>
      <c r="AW46" s="32">
        <f t="shared" si="17"/>
        <v>4.9074074074074072E-3</v>
      </c>
      <c r="AX46" s="32">
        <f t="shared" si="18"/>
        <v>1.5277777777777779E-2</v>
      </c>
      <c r="AY46" s="15">
        <f>IF($B46="","",IF(COUNTIF(BASE!$A:$A,PRODUTIVIDADE!AY$3)=0,"",SUMIFS(BASE!$M:$M,BASE!$A:$A,PRODUTIVIDADE!AY$3,BASE!$G:$G,PRODUTIVIDADE!$B46)))</f>
        <v>0</v>
      </c>
      <c r="AZ46" s="15">
        <f>IF($B46="","",IF(COUNTIF(BASE!$A:$A,PRODUTIVIDADE!AY$3)=0,"",SUMIFS(BASE!$N:$N,BASE!$A:$A,PRODUTIVIDADE!AY$3,BASE!$G:$G,PRODUTIVIDADE!$B46)))</f>
        <v>0</v>
      </c>
      <c r="BA46" s="18">
        <f>IF($B46="","",IF(COUNTIF(BASE!$A:$A,PRODUTIVIDADE!AY$3)=0,"",SUMIFS(BASE!$P:$P,BASE!$A:$A,PRODUTIVIDADE!AY$3,BASE!$G:$G,PRODUTIVIDADE!$B46)))</f>
        <v>0</v>
      </c>
      <c r="BB46" s="18">
        <f>IF($B46="","",IF(COUNTIF(BASE!$A:$A,PRODUTIVIDADE!AY$3)=0,"",SUMIFS(BASE!$O:$O,BASE!$A:$A,PRODUTIVIDADE!AY$3,BASE!$G:$G,PRODUTIVIDADE!$B46)))</f>
        <v>0</v>
      </c>
      <c r="BC46" s="32">
        <f t="shared" si="19"/>
        <v>0</v>
      </c>
      <c r="BD46" s="32">
        <f t="shared" si="20"/>
        <v>0</v>
      </c>
      <c r="BE46" s="33">
        <f>IF($B46="","",IF(COUNTIF(BASE!$A:$A,PRODUTIVIDADE!BE$3)=0,"",SUMIFS(BASE!$M:$M,BASE!$A:$A,PRODUTIVIDADE!BE$3,BASE!$G:$G,PRODUTIVIDADE!$B46)))</f>
        <v>7</v>
      </c>
      <c r="BF46" s="33">
        <f>IF($B46="","",IF(COUNTIF(BASE!$A:$A,PRODUTIVIDADE!BE$3)=0,"",SUMIFS(BASE!$N:$N,BASE!$A:$A,PRODUTIVIDADE!BE$3,BASE!$G:$G,PRODUTIVIDADE!$B46)))</f>
        <v>8</v>
      </c>
      <c r="BG46" s="28">
        <f>IF($B46="","",IF(COUNTIF(BASE!$A:$A,PRODUTIVIDADE!BE$3)=0,"",SUMIFS(BASE!$P:$P,BASE!$A:$A,PRODUTIVIDADE!BE$3,BASE!$G:$G,PRODUTIVIDADE!$B46)))</f>
        <v>3.6921296296296298E-3</v>
      </c>
      <c r="BH46" s="28">
        <f>IF($B46="","",IF(COUNTIF(BASE!$A:$A,PRODUTIVIDADE!BE$3)=0,"",SUMIFS(BASE!$O:$O,BASE!$A:$A,PRODUTIVIDADE!BE$3,BASE!$G:$G,PRODUTIVIDADE!$B46)))</f>
        <v>6.134259259259259E-4</v>
      </c>
      <c r="BI46" s="32">
        <f t="shared" si="21"/>
        <v>2.584490740740741E-2</v>
      </c>
      <c r="BJ46" s="32">
        <f t="shared" si="22"/>
        <v>4.9074074074074072E-3</v>
      </c>
      <c r="BK46" s="15">
        <f>IF($B46="","",IF(COUNTIF(BASE!$A:$A,PRODUTIVIDADE!BK$3)=0,"",SUMIFS(BASE!$M:$M,BASE!$A:$A,PRODUTIVIDADE!BK$3,BASE!$G:$G,PRODUTIVIDADE!$B46)))</f>
        <v>6</v>
      </c>
      <c r="BL46" s="15">
        <f>IF($B46="","",IF(COUNTIF(BASE!$A:$A,PRODUTIVIDADE!BK$3)=0,"",SUMIFS(BASE!$N:$N,BASE!$A:$A,PRODUTIVIDADE!BK$3,BASE!$G:$G,PRODUTIVIDADE!$B46)))</f>
        <v>25</v>
      </c>
      <c r="BM46" s="18">
        <f>IF($B46="","",IF(COUNTIF(BASE!$A:$A,PRODUTIVIDADE!BK$3)=0,"",SUMIFS(BASE!$P:$P,BASE!$A:$A,PRODUTIVIDADE!BK$3,BASE!$G:$G,PRODUTIVIDADE!$B46)))</f>
        <v>4.386574074074074E-3</v>
      </c>
      <c r="BN46" s="18">
        <f>IF($B46="","",IF(COUNTIF(BASE!$A:$A,PRODUTIVIDADE!BK$3)=0,"",SUMIFS(BASE!$O:$O,BASE!$A:$A,PRODUTIVIDADE!BK$3,BASE!$G:$G,PRODUTIVIDADE!$B46)))</f>
        <v>6.8287037037037025E-4</v>
      </c>
      <c r="BO46" s="32">
        <f t="shared" si="23"/>
        <v>2.6319444444444444E-2</v>
      </c>
      <c r="BP46" s="32">
        <f t="shared" si="24"/>
        <v>1.7071759259259255E-2</v>
      </c>
      <c r="BQ46" s="33">
        <f>IF($B46="","",IF(COUNTIF(BASE!$A:$A,PRODUTIVIDADE!BQ$3)=0,"",SUMIFS(BASE!$M:$M,BASE!$A:$A,PRODUTIVIDADE!BQ$3,BASE!$G:$G,PRODUTIVIDADE!$B46)))</f>
        <v>9</v>
      </c>
      <c r="BR46" s="33">
        <f>IF($B46="","",IF(COUNTIF(BASE!$A:$A,PRODUTIVIDADE!BQ$3)=0,"",SUMIFS(BASE!$N:$N,BASE!$A:$A,PRODUTIVIDADE!BQ$3,BASE!$G:$G,PRODUTIVIDADE!$B46)))</f>
        <v>10</v>
      </c>
      <c r="BS46" s="28">
        <f>IF($B46="","",IF(COUNTIF(BASE!$A:$A,PRODUTIVIDADE!BQ$3)=0,"",SUMIFS(BASE!$P:$P,BASE!$A:$A,PRODUTIVIDADE!BQ$3,BASE!$G:$G,PRODUTIVIDADE!$B46)))</f>
        <v>8.3333333333333339E-4</v>
      </c>
      <c r="BT46" s="28">
        <f>IF($B46="","",IF(COUNTIF(BASE!$A:$A,PRODUTIVIDADE!BQ$3)=0,"",SUMIFS(BASE!$O:$O,BASE!$A:$A,PRODUTIVIDADE!BQ$3,BASE!$G:$G,PRODUTIVIDADE!$B46)))</f>
        <v>7.7546296296296304E-4</v>
      </c>
      <c r="BU46" s="32">
        <f t="shared" si="25"/>
        <v>7.5000000000000006E-3</v>
      </c>
      <c r="BV46" s="32">
        <f t="shared" si="26"/>
        <v>7.7546296296296304E-3</v>
      </c>
      <c r="BW46" s="15">
        <f>IF($B46="","",IF(COUNTIF(BASE!$A:$A,PRODUTIVIDADE!BW$3)=0,"",SUMIFS(BASE!$M:$M,BASE!$A:$A,PRODUTIVIDADE!BW$3,BASE!$G:$G,PRODUTIVIDADE!$B46)))</f>
        <v>3</v>
      </c>
      <c r="BX46" s="15">
        <f>IF($B46="","",IF(COUNTIF(BASE!$A:$A,PRODUTIVIDADE!BW$3)=0,"",SUMIFS(BASE!$N:$N,BASE!$A:$A,PRODUTIVIDADE!BW$3,BASE!$G:$G,PRODUTIVIDADE!$B46)))</f>
        <v>12</v>
      </c>
      <c r="BY46" s="18">
        <f>IF($B46="","",IF(COUNTIF(BASE!$A:$A,PRODUTIVIDADE!BW$3)=0,"",SUMIFS(BASE!$P:$P,BASE!$A:$A,PRODUTIVIDADE!BW$3,BASE!$G:$G,PRODUTIVIDADE!$B46)))</f>
        <v>2.0601851851851853E-3</v>
      </c>
      <c r="BZ46" s="18">
        <f>IF($B46="","",IF(COUNTIF(BASE!$A:$A,PRODUTIVIDADE!BW$3)=0,"",SUMIFS(BASE!$O:$O,BASE!$A:$A,PRODUTIVIDADE!BW$3,BASE!$G:$G,PRODUTIVIDADE!$B46)))</f>
        <v>1.3310185185185185E-3</v>
      </c>
      <c r="CA46" s="32">
        <f t="shared" si="27"/>
        <v>6.1805555555555555E-3</v>
      </c>
      <c r="CB46" s="32">
        <f t="shared" si="28"/>
        <v>1.5972222222222221E-2</v>
      </c>
      <c r="CC46" s="33">
        <f>IF($B46="","",IF(COUNTIF(BASE!$A:$A,PRODUTIVIDADE!CC$3)=0,"",SUMIFS(BASE!$M:$M,BASE!$A:$A,PRODUTIVIDADE!CC$3,BASE!$G:$G,PRODUTIVIDADE!$B46)))</f>
        <v>8</v>
      </c>
      <c r="CD46" s="33">
        <f>IF($B46="","",IF(COUNTIF(BASE!$A:$A,PRODUTIVIDADE!CC$3)=0,"",SUMIFS(BASE!$N:$N,BASE!$A:$A,PRODUTIVIDADE!CC$3,BASE!$G:$G,PRODUTIVIDADE!$B46)))</f>
        <v>18</v>
      </c>
      <c r="CE46" s="28">
        <f>IF($B46="","",IF(COUNTIF(BASE!$A:$A,PRODUTIVIDADE!CC$3)=0,"",SUMIFS(BASE!$P:$P,BASE!$A:$A,PRODUTIVIDADE!CC$3,BASE!$G:$G,PRODUTIVIDADE!$B46)))</f>
        <v>1.9212962962962962E-3</v>
      </c>
      <c r="CF46" s="28">
        <f>IF($B46="","",IF(COUNTIF(BASE!$A:$A,PRODUTIVIDADE!CC$3)=0,"",SUMIFS(BASE!$O:$O,BASE!$A:$A,PRODUTIVIDADE!CC$3,BASE!$G:$G,PRODUTIVIDADE!$B46)))</f>
        <v>8.3333333333333339E-4</v>
      </c>
      <c r="CG46" s="32">
        <f t="shared" si="29"/>
        <v>1.5370370370370369E-2</v>
      </c>
      <c r="CH46" s="32">
        <f t="shared" si="30"/>
        <v>1.5000000000000001E-2</v>
      </c>
      <c r="CI46" s="15">
        <f>IF($B46="","",IF(COUNTIF(BASE!$A:$A,PRODUTIVIDADE!CI$3)=0,"",SUMIFS(BASE!$M:$M,BASE!$A:$A,PRODUTIVIDADE!CI$3,BASE!$G:$G,PRODUTIVIDADE!$B46)))</f>
        <v>2</v>
      </c>
      <c r="CJ46" s="15">
        <f>IF($B46="","",IF(COUNTIF(BASE!$A:$A,PRODUTIVIDADE!CI$3)=0,"",SUMIFS(BASE!$N:$N,BASE!$A:$A,PRODUTIVIDADE!CI$3,BASE!$G:$G,PRODUTIVIDADE!$B46)))</f>
        <v>3</v>
      </c>
      <c r="CK46" s="18">
        <f>IF($B46="","",IF(COUNTIF(BASE!$A:$A,PRODUTIVIDADE!CI$3)=0,"",SUMIFS(BASE!$P:$P,BASE!$A:$A,PRODUTIVIDADE!CI$3,BASE!$G:$G,PRODUTIVIDADE!$B46)))</f>
        <v>3.0092592592592595E-4</v>
      </c>
      <c r="CL46" s="18">
        <f>IF($B46="","",IF(COUNTIF(BASE!$A:$A,PRODUTIVIDADE!CI$3)=0,"",SUMIFS(BASE!$O:$O,BASE!$A:$A,PRODUTIVIDADE!CI$3,BASE!$G:$G,PRODUTIVIDADE!$B46)))</f>
        <v>4.2824074074074075E-4</v>
      </c>
      <c r="CM46" s="32">
        <f t="shared" si="31"/>
        <v>6.018518518518519E-4</v>
      </c>
      <c r="CN46" s="32">
        <f t="shared" si="32"/>
        <v>1.2847222222222223E-3</v>
      </c>
      <c r="CO46" s="33">
        <f>IF($B46="","",IF(COUNTIF(BASE!$A:$A,PRODUTIVIDADE!CO$3)=0,"",SUMIFS(BASE!$M:$M,BASE!$A:$A,PRODUTIVIDADE!CO$3,BASE!$G:$G,PRODUTIVIDADE!$B46)))</f>
        <v>0</v>
      </c>
      <c r="CP46" s="33">
        <f>IF($B46="","",IF(COUNTIF(BASE!$A:$A,PRODUTIVIDADE!CO$3)=0,"",SUMIFS(BASE!$N:$N,BASE!$A:$A,PRODUTIVIDADE!CO$3,BASE!$G:$G,PRODUTIVIDADE!$B46)))</f>
        <v>0</v>
      </c>
      <c r="CQ46" s="28">
        <f>IF($B46="","",IF(COUNTIF(BASE!$A:$A,PRODUTIVIDADE!CO$3)=0,"",SUMIFS(BASE!$P:$P,BASE!$A:$A,PRODUTIVIDADE!CO$3,BASE!$G:$G,PRODUTIVIDADE!$B46)))</f>
        <v>0</v>
      </c>
      <c r="CR46" s="28">
        <f>IF($B46="","",IF(COUNTIF(BASE!$A:$A,PRODUTIVIDADE!CO$3)=0,"",SUMIFS(BASE!$O:$O,BASE!$A:$A,PRODUTIVIDADE!CO$3,BASE!$G:$G,PRODUTIVIDADE!$B46)))</f>
        <v>0</v>
      </c>
      <c r="CS46" s="32">
        <f t="shared" si="33"/>
        <v>0</v>
      </c>
      <c r="CT46" s="32">
        <f t="shared" si="34"/>
        <v>0</v>
      </c>
      <c r="CU46" s="15">
        <f>IF($B46="","",IF(COUNTIF(BASE!$A:$A,PRODUTIVIDADE!CU$3)=0,"",SUMIFS(BASE!$M:$M,BASE!$A:$A,PRODUTIVIDADE!CU$3,BASE!$G:$G,PRODUTIVIDADE!$B46)))</f>
        <v>6</v>
      </c>
      <c r="CV46" s="15">
        <f>IF($B46="","",IF(COUNTIF(BASE!$A:$A,PRODUTIVIDADE!CU$3)=0,"",SUMIFS(BASE!$N:$N,BASE!$A:$A,PRODUTIVIDADE!CU$3,BASE!$G:$G,PRODUTIVIDADE!$B46)))</f>
        <v>5</v>
      </c>
      <c r="CW46" s="18">
        <f>IF($B46="","",IF(COUNTIF(BASE!$A:$A,PRODUTIVIDADE!CU$3)=0,"",SUMIFS(BASE!$P:$P,BASE!$A:$A,PRODUTIVIDADE!CU$3,BASE!$G:$G,PRODUTIVIDADE!$B46)))</f>
        <v>1.7592592592592592E-3</v>
      </c>
      <c r="CX46" s="18">
        <f>IF($B46="","",IF(COUNTIF(BASE!$A:$A,PRODUTIVIDADE!CU$3)=0,"",SUMIFS(BASE!$O:$O,BASE!$A:$A,PRODUTIVIDADE!CU$3,BASE!$G:$G,PRODUTIVIDADE!$B46)))</f>
        <v>1.2847222222222223E-3</v>
      </c>
      <c r="CY46" s="32">
        <f t="shared" si="35"/>
        <v>1.0555555555555556E-2</v>
      </c>
      <c r="CZ46" s="32">
        <f t="shared" si="36"/>
        <v>6.4236111111111108E-3</v>
      </c>
      <c r="DA46" s="33">
        <f>IF($B46="","",IF(COUNTIF(BASE!$A:$A,PRODUTIVIDADE!DA$3)=0,"",SUMIFS(BASE!$M:$M,BASE!$A:$A,PRODUTIVIDADE!DA$3,BASE!$G:$G,PRODUTIVIDADE!$B46)))</f>
        <v>9</v>
      </c>
      <c r="DB46" s="33">
        <f>IF($B46="","",IF(COUNTIF(BASE!$A:$A,PRODUTIVIDADE!DA$3)=0,"",SUMIFS(BASE!$N:$N,BASE!$A:$A,PRODUTIVIDADE!DA$3,BASE!$G:$G,PRODUTIVIDADE!$B46)))</f>
        <v>2</v>
      </c>
      <c r="DC46" s="28">
        <f>IF($B46="","",IF(COUNTIF(BASE!$A:$A,PRODUTIVIDADE!DA$3)=0,"",SUMIFS(BASE!$P:$P,BASE!$A:$A,PRODUTIVIDADE!DA$3,BASE!$G:$G,PRODUTIVIDADE!$B46)))</f>
        <v>1.7013888888888892E-3</v>
      </c>
      <c r="DD46" s="28">
        <f>IF($B46="","",IF(COUNTIF(BASE!$A:$A,PRODUTIVIDADE!DA$3)=0,"",SUMIFS(BASE!$O:$O,BASE!$A:$A,PRODUTIVIDADE!DA$3,BASE!$G:$G,PRODUTIVIDADE!$B46)))</f>
        <v>1.9560185185185184E-3</v>
      </c>
      <c r="DE46" s="32">
        <f t="shared" si="37"/>
        <v>1.5312500000000003E-2</v>
      </c>
      <c r="DF46" s="32">
        <f t="shared" si="38"/>
        <v>3.9120370370370368E-3</v>
      </c>
      <c r="DG46" s="15">
        <f>IF($B46="","",IF(COUNTIF(BASE!$A:$A,PRODUTIVIDADE!DG$3)=0,"",SUMIFS(BASE!$M:$M,BASE!$A:$A,PRODUTIVIDADE!DG$3,BASE!$G:$G,PRODUTIVIDADE!$B46)))</f>
        <v>4</v>
      </c>
      <c r="DH46" s="15">
        <f>IF($B46="","",IF(COUNTIF(BASE!$A:$A,PRODUTIVIDADE!DG$3)=0,"",SUMIFS(BASE!$N:$N,BASE!$A:$A,PRODUTIVIDADE!DG$3,BASE!$G:$G,PRODUTIVIDADE!$B46)))</f>
        <v>41</v>
      </c>
      <c r="DI46" s="18">
        <f>IF($B46="","",IF(COUNTIF(BASE!$A:$A,PRODUTIVIDADE!DG$3)=0,"",SUMIFS(BASE!$P:$P,BASE!$A:$A,PRODUTIVIDADE!DG$3,BASE!$G:$G,PRODUTIVIDADE!$B46)))</f>
        <v>2.8819444444444444E-3</v>
      </c>
      <c r="DJ46" s="18">
        <f>IF($B46="","",IF(COUNTIF(BASE!$A:$A,PRODUTIVIDADE!DG$3)=0,"",SUMIFS(BASE!$O:$O,BASE!$A:$A,PRODUTIVIDADE!DG$3,BASE!$G:$G,PRODUTIVIDADE!$B46)))</f>
        <v>1.0185185185185186E-3</v>
      </c>
      <c r="DK46" s="32">
        <f t="shared" si="39"/>
        <v>1.1527777777777777E-2</v>
      </c>
      <c r="DL46" s="32">
        <f t="shared" si="40"/>
        <v>4.1759259259259267E-2</v>
      </c>
      <c r="DM46" s="33">
        <f>IF($B46="","",IF(COUNTIF(BASE!$A:$A,PRODUTIVIDADE!DM$3)=0,"",SUMIFS(BASE!$M:$M,BASE!$A:$A,PRODUTIVIDADE!DM$3,BASE!$G:$G,PRODUTIVIDADE!$B46)))</f>
        <v>11</v>
      </c>
      <c r="DN46" s="33">
        <f>IF($B46="","",IF(COUNTIF(BASE!$A:$A,PRODUTIVIDADE!DM$3)=0,"",SUMIFS(BASE!$N:$N,BASE!$A:$A,PRODUTIVIDADE!DM$3,BASE!$G:$G,PRODUTIVIDADE!$B46)))</f>
        <v>34</v>
      </c>
      <c r="DO46" s="28">
        <f>IF($B46="","",IF(COUNTIF(BASE!$A:$A,PRODUTIVIDADE!DM$3)=0,"",SUMIFS(BASE!$P:$P,BASE!$A:$A,PRODUTIVIDADE!DM$3,BASE!$G:$G,PRODUTIVIDADE!$B46)))</f>
        <v>1.7708333333333332E-3</v>
      </c>
      <c r="DP46" s="28">
        <f>IF($B46="","",IF(COUNTIF(BASE!$A:$A,PRODUTIVIDADE!DM$3)=0,"",SUMIFS(BASE!$O:$O,BASE!$A:$A,PRODUTIVIDADE!DM$3,BASE!$G:$G,PRODUTIVIDADE!$B46)))</f>
        <v>7.8703703703703705E-4</v>
      </c>
      <c r="DQ46" s="32">
        <f t="shared" si="41"/>
        <v>1.9479166666666665E-2</v>
      </c>
      <c r="DR46" s="32">
        <f t="shared" si="42"/>
        <v>2.675925925925926E-2</v>
      </c>
      <c r="DS46" s="15">
        <f>IF($B46="","",IF(COUNTIF(BASE!$A:$A,PRODUTIVIDADE!DS$3)=0,"",SUMIFS(BASE!$M:$M,BASE!$A:$A,PRODUTIVIDADE!DS$3,BASE!$G:$G,PRODUTIVIDADE!$B46)))</f>
        <v>7</v>
      </c>
      <c r="DT46" s="15">
        <f>IF($B46="","",IF(COUNTIF(BASE!$A:$A,PRODUTIVIDADE!DS$3)=0,"",SUMIFS(BASE!$N:$N,BASE!$A:$A,PRODUTIVIDADE!DS$3,BASE!$G:$G,PRODUTIVIDADE!$B46)))</f>
        <v>10</v>
      </c>
      <c r="DU46" s="18">
        <f>IF($B46="","",IF(COUNTIF(BASE!$A:$A,PRODUTIVIDADE!DS$3)=0,"",SUMIFS(BASE!$P:$P,BASE!$A:$A,PRODUTIVIDADE!DS$3,BASE!$G:$G,PRODUTIVIDADE!$B46)))</f>
        <v>1.6087962962962963E-3</v>
      </c>
      <c r="DV46" s="18">
        <f>IF($B46="","",IF(COUNTIF(BASE!$A:$A,PRODUTIVIDADE!DS$3)=0,"",SUMIFS(BASE!$O:$O,BASE!$A:$A,PRODUTIVIDADE!DS$3,BASE!$G:$G,PRODUTIVIDADE!$B46)))</f>
        <v>1.423611111111111E-3</v>
      </c>
      <c r="DW46" s="32">
        <f t="shared" si="43"/>
        <v>1.1261574074074075E-2</v>
      </c>
      <c r="DX46" s="32">
        <f t="shared" si="44"/>
        <v>1.4236111111111109E-2</v>
      </c>
      <c r="DY46" s="33">
        <f>IF($B46="","",IF(COUNTIF(BASE!$A:$A,PRODUTIVIDADE!DY$3)=0,"",SUMIFS(BASE!$M:$M,BASE!$A:$A,PRODUTIVIDADE!DY$3,BASE!$G:$G,PRODUTIVIDADE!$B46)))</f>
        <v>5</v>
      </c>
      <c r="DZ46" s="33">
        <f>IF($B46="","",IF(COUNTIF(BASE!$A:$A,PRODUTIVIDADE!DY$3)=0,"",SUMIFS(BASE!$N:$N,BASE!$A:$A,PRODUTIVIDADE!DY$3,BASE!$G:$G,PRODUTIVIDADE!$B46)))</f>
        <v>1</v>
      </c>
      <c r="EA46" s="28">
        <f>IF($B46="","",IF(COUNTIF(BASE!$A:$A,PRODUTIVIDADE!DY$3)=0,"",SUMIFS(BASE!$P:$P,BASE!$A:$A,PRODUTIVIDADE!DY$3,BASE!$G:$G,PRODUTIVIDADE!$B46)))</f>
        <v>2.2916666666666667E-3</v>
      </c>
      <c r="EB46" s="28">
        <f>IF($B46="","",IF(COUNTIF(BASE!$A:$A,PRODUTIVIDADE!DY$3)=0,"",SUMIFS(BASE!$O:$O,BASE!$A:$A,PRODUTIVIDADE!DY$3,BASE!$G:$G,PRODUTIVIDADE!$B46)))</f>
        <v>1.4004629629629629E-3</v>
      </c>
      <c r="EC46" s="32">
        <f t="shared" si="45"/>
        <v>1.1458333333333334E-2</v>
      </c>
      <c r="ED46" s="32">
        <f t="shared" si="46"/>
        <v>1.4004629629629629E-3</v>
      </c>
      <c r="EE46" s="15">
        <f>IF($B46="","",IF(COUNTIF(BASE!$A:$A,PRODUTIVIDADE!EE$3)=0,"",SUMIFS(BASE!$M:$M,BASE!$A:$A,PRODUTIVIDADE!EE$3,BASE!$G:$G,PRODUTIVIDADE!$B46)))</f>
        <v>0</v>
      </c>
      <c r="EF46" s="15">
        <f>IF($B46="","",IF(COUNTIF(BASE!$A:$A,PRODUTIVIDADE!EE$3)=0,"",SUMIFS(BASE!$N:$N,BASE!$A:$A,PRODUTIVIDADE!EE$3,BASE!$G:$G,PRODUTIVIDADE!$B46)))</f>
        <v>0</v>
      </c>
      <c r="EG46" s="18">
        <f>IF($B46="","",IF(COUNTIF(BASE!$A:$A,PRODUTIVIDADE!EE$3)=0,"",SUMIFS(BASE!$P:$P,BASE!$A:$A,PRODUTIVIDADE!EE$3,BASE!$G:$G,PRODUTIVIDADE!$B46)))</f>
        <v>0</v>
      </c>
      <c r="EH46" s="18">
        <f>IF($B46="","",IF(COUNTIF(BASE!$A:$A,PRODUTIVIDADE!EE$3)=0,"",SUMIFS(BASE!$O:$O,BASE!$A:$A,PRODUTIVIDADE!EE$3,BASE!$G:$G,PRODUTIVIDADE!$B46)))</f>
        <v>0</v>
      </c>
      <c r="EI46" s="32">
        <f t="shared" si="47"/>
        <v>0</v>
      </c>
      <c r="EJ46" s="32">
        <f t="shared" si="48"/>
        <v>0</v>
      </c>
      <c r="EK46" s="33">
        <f>IF($B46="","",IF(COUNTIF(BASE!$A:$A,PRODUTIVIDADE!EK$3)=0,"",SUMIFS(BASE!$M:$M,BASE!$A:$A,PRODUTIVIDADE!EK$3,BASE!$G:$G,PRODUTIVIDADE!$B46)))</f>
        <v>6</v>
      </c>
      <c r="EL46" s="33">
        <f>IF($B46="","",IF(COUNTIF(BASE!$A:$A,PRODUTIVIDADE!EK$3)=0,"",SUMIFS(BASE!$N:$N,BASE!$A:$A,PRODUTIVIDADE!EK$3,BASE!$G:$G,PRODUTIVIDADE!$B46)))</f>
        <v>14</v>
      </c>
      <c r="EM46" s="28">
        <f>IF($B46="","",IF(COUNTIF(BASE!$A:$A,PRODUTIVIDADE!EK$3)=0,"",SUMIFS(BASE!$P:$P,BASE!$A:$A,PRODUTIVIDADE!EK$3,BASE!$G:$G,PRODUTIVIDADE!$B46)))</f>
        <v>1.0300925925925926E-3</v>
      </c>
      <c r="EN46" s="28">
        <f>IF($B46="","",IF(COUNTIF(BASE!$A:$A,PRODUTIVIDADE!EK$3)=0,"",SUMIFS(BASE!$O:$O,BASE!$A:$A,PRODUTIVIDADE!EK$3,BASE!$G:$G,PRODUTIVIDADE!$B46)))</f>
        <v>8.564814814814815E-4</v>
      </c>
      <c r="EO46" s="32">
        <f t="shared" si="49"/>
        <v>6.1805555555555555E-3</v>
      </c>
      <c r="EP46" s="32">
        <f t="shared" si="50"/>
        <v>1.1990740740740741E-2</v>
      </c>
      <c r="EQ46" s="15">
        <f>IF($B46="","",IF(COUNTIF(BASE!$A:$A,PRODUTIVIDADE!EQ$3)=0,"",SUMIFS(BASE!$M:$M,BASE!$A:$A,PRODUTIVIDADE!EQ$3,BASE!$G:$G,PRODUTIVIDADE!$B46)))</f>
        <v>7</v>
      </c>
      <c r="ER46" s="15">
        <f>IF($B46="","",IF(COUNTIF(BASE!$A:$A,PRODUTIVIDADE!EQ$3)=0,"",SUMIFS(BASE!$N:$N,BASE!$A:$A,PRODUTIVIDADE!EQ$3,BASE!$G:$G,PRODUTIVIDADE!$B46)))</f>
        <v>14</v>
      </c>
      <c r="ES46" s="18">
        <f>IF($B46="","",IF(COUNTIF(BASE!$A:$A,PRODUTIVIDADE!EQ$3)=0,"",SUMIFS(BASE!$P:$P,BASE!$A:$A,PRODUTIVIDADE!EQ$3,BASE!$G:$G,PRODUTIVIDADE!$B46)))</f>
        <v>3.9583333333333337E-3</v>
      </c>
      <c r="ET46" s="18">
        <f>IF($B46="","",IF(COUNTIF(BASE!$A:$A,PRODUTIVIDADE!EQ$3)=0,"",SUMIFS(BASE!$O:$O,BASE!$A:$A,PRODUTIVIDADE!EQ$3,BASE!$G:$G,PRODUTIVIDADE!$B46)))</f>
        <v>1.1458333333333333E-3</v>
      </c>
      <c r="EU46" s="32">
        <f t="shared" si="51"/>
        <v>2.7708333333333335E-2</v>
      </c>
      <c r="EV46" s="32">
        <f t="shared" si="52"/>
        <v>1.6041666666666666E-2</v>
      </c>
      <c r="EW46" s="33">
        <f>IF($B46="","",IF(COUNTIF(BASE!$A:$A,PRODUTIVIDADE!EW$3)=0,"",SUMIFS(BASE!$M:$M,BASE!$A:$A,PRODUTIVIDADE!EW$3,BASE!$G:$G,PRODUTIVIDADE!$B46)))</f>
        <v>10</v>
      </c>
      <c r="EX46" s="33">
        <f>IF($B46="","",IF(COUNTIF(BASE!$A:$A,PRODUTIVIDADE!EW$3)=0,"",SUMIFS(BASE!$N:$N,BASE!$A:$A,PRODUTIVIDADE!EW$3,BASE!$G:$G,PRODUTIVIDADE!$B46)))</f>
        <v>16</v>
      </c>
      <c r="EY46" s="28">
        <f>IF($B46="","",IF(COUNTIF(BASE!$A:$A,PRODUTIVIDADE!EW$3)=0,"",SUMIFS(BASE!$P:$P,BASE!$A:$A,PRODUTIVIDADE!EW$3,BASE!$G:$G,PRODUTIVIDADE!$B46)))</f>
        <v>1.9907407407407408E-3</v>
      </c>
      <c r="EZ46" s="28">
        <f>IF($B46="","",IF(COUNTIF(BASE!$A:$A,PRODUTIVIDADE!EW$3)=0,"",SUMIFS(BASE!$O:$O,BASE!$A:$A,PRODUTIVIDADE!EW$3,BASE!$G:$G,PRODUTIVIDADE!$B46)))</f>
        <v>7.5231481481481471E-4</v>
      </c>
      <c r="FA46" s="32">
        <f t="shared" si="53"/>
        <v>1.9907407407407408E-2</v>
      </c>
      <c r="FB46" s="32">
        <f t="shared" si="54"/>
        <v>1.2037037037037035E-2</v>
      </c>
      <c r="FC46" s="15">
        <f>IF($B46="","",IF(COUNTIF(BASE!$A:$A,PRODUTIVIDADE!FC$3)=0,"",SUMIFS(BASE!$M:$M,BASE!$A:$A,PRODUTIVIDADE!FC$3,BASE!$G:$G,PRODUTIVIDADE!$B46)))</f>
        <v>3</v>
      </c>
      <c r="FD46" s="15">
        <f>IF($B46="","",IF(COUNTIF(BASE!$A:$A,PRODUTIVIDADE!FC$3)=0,"",SUMIFS(BASE!$N:$N,BASE!$A:$A,PRODUTIVIDADE!FC$3,BASE!$G:$G,PRODUTIVIDADE!$B46)))</f>
        <v>30</v>
      </c>
      <c r="FE46" s="18">
        <f>IF($B46="","",IF(COUNTIF(BASE!$A:$A,PRODUTIVIDADE!FC$3)=0,"",SUMIFS(BASE!$P:$P,BASE!$A:$A,PRODUTIVIDADE!FC$3,BASE!$G:$G,PRODUTIVIDADE!$B46)))</f>
        <v>2.0023148148148148E-3</v>
      </c>
      <c r="FF46" s="18">
        <f>IF($B46="","",IF(COUNTIF(BASE!$A:$A,PRODUTIVIDADE!FC$3)=0,"",SUMIFS(BASE!$O:$O,BASE!$A:$A,PRODUTIVIDADE!FC$3,BASE!$G:$G,PRODUTIVIDADE!$B46)))</f>
        <v>1.0532407407407407E-3</v>
      </c>
      <c r="FG46" s="32">
        <f t="shared" si="55"/>
        <v>6.006944444444445E-3</v>
      </c>
      <c r="FH46" s="32">
        <f t="shared" si="56"/>
        <v>3.1597222222222221E-2</v>
      </c>
      <c r="FI46" s="33">
        <f>IF($B46="","",IF(COUNTIF(BASE!$A:$A,PRODUTIVIDADE!FI$3)=0,"",SUMIFS(BASE!$M:$M,BASE!$A:$A,PRODUTIVIDADE!FI$3,BASE!$G:$G,PRODUTIVIDADE!$B46)))</f>
        <v>7</v>
      </c>
      <c r="FJ46" s="33">
        <f>IF($B46="","",IF(COUNTIF(BASE!$A:$A,PRODUTIVIDADE!FI$3)=0,"",SUMIFS(BASE!$N:$N,BASE!$A:$A,PRODUTIVIDADE!FI$3,BASE!$G:$G,PRODUTIVIDADE!$B46)))</f>
        <v>22</v>
      </c>
      <c r="FK46" s="28">
        <f>IF($B46="","",IF(COUNTIF(BASE!$A:$A,PRODUTIVIDADE!FI$3)=0,"",SUMIFS(BASE!$P:$P,BASE!$A:$A,PRODUTIVIDADE!FI$3,BASE!$G:$G,PRODUTIVIDADE!$B46)))</f>
        <v>1.8171296296296297E-3</v>
      </c>
      <c r="FL46" s="28">
        <f>IF($B46="","",IF(COUNTIF(BASE!$A:$A,PRODUTIVIDADE!FI$3)=0,"",SUMIFS(BASE!$O:$O,BASE!$A:$A,PRODUTIVIDADE!FI$3,BASE!$G:$G,PRODUTIVIDADE!$B46)))</f>
        <v>5.5555555555555556E-4</v>
      </c>
      <c r="FM46" s="32">
        <f t="shared" si="57"/>
        <v>1.2719907407407407E-2</v>
      </c>
      <c r="FN46" s="32">
        <f t="shared" si="58"/>
        <v>1.2222222222222223E-2</v>
      </c>
      <c r="FO46" s="15">
        <f>IF($B46="","",IF(COUNTIF(BASE!$A:$A,PRODUTIVIDADE!FO$3)=0,"",SUMIFS(BASE!$M:$M,BASE!$A:$A,PRODUTIVIDADE!FO$3,BASE!$G:$G,PRODUTIVIDADE!$B46)))</f>
        <v>2</v>
      </c>
      <c r="FP46" s="15">
        <f>IF($B46="","",IF(COUNTIF(BASE!$A:$A,PRODUTIVIDADE!FO$3)=0,"",SUMIFS(BASE!$N:$N,BASE!$A:$A,PRODUTIVIDADE!FO$3,BASE!$G:$G,PRODUTIVIDADE!$B46)))</f>
        <v>1</v>
      </c>
      <c r="FQ46" s="18">
        <f>IF($B46="","",IF(COUNTIF(BASE!$A:$A,PRODUTIVIDADE!FO$3)=0,"",SUMIFS(BASE!$P:$P,BASE!$A:$A,PRODUTIVIDADE!FO$3,BASE!$G:$G,PRODUTIVIDADE!$B46)))</f>
        <v>3.5763888888888894E-3</v>
      </c>
      <c r="FR46" s="18">
        <f>IF($B46="","",IF(COUNTIF(BASE!$A:$A,PRODUTIVIDADE!FO$3)=0,"",SUMIFS(BASE!$O:$O,BASE!$A:$A,PRODUTIVIDADE!FO$3,BASE!$G:$G,PRODUTIVIDADE!$B46)))</f>
        <v>1.9675925925925926E-4</v>
      </c>
      <c r="FS46" s="32">
        <f t="shared" si="59"/>
        <v>7.1527777777777787E-3</v>
      </c>
      <c r="FT46" s="32">
        <f t="shared" si="60"/>
        <v>1.9675925925925926E-4</v>
      </c>
      <c r="FU46" s="33">
        <f>IF($B46="","",IF(COUNTIF(BASE!$A:$A,PRODUTIVIDADE!FU$3)=0,"",SUMIFS(BASE!$M:$M,BASE!$A:$A,PRODUTIVIDADE!FU$3,BASE!$G:$G,PRODUTIVIDADE!$B46)))</f>
        <v>0</v>
      </c>
      <c r="FV46" s="33">
        <f>IF($B46="","",IF(COUNTIF(BASE!$A:$A,PRODUTIVIDADE!FU$3)=0,"",SUMIFS(BASE!$N:$N,BASE!$A:$A,PRODUTIVIDADE!FU$3,BASE!$G:$G,PRODUTIVIDADE!$B46)))</f>
        <v>0</v>
      </c>
      <c r="FW46" s="28">
        <f>IF($B46="","",IF(COUNTIF(BASE!$A:$A,PRODUTIVIDADE!FU$3)=0,"",SUMIFS(BASE!$P:$P,BASE!$A:$A,PRODUTIVIDADE!FU$3,BASE!$G:$G,PRODUTIVIDADE!$B46)))</f>
        <v>0</v>
      </c>
      <c r="FX46" s="28">
        <f>IF($B46="","",IF(COUNTIF(BASE!$A:$A,PRODUTIVIDADE!FU$3)=0,"",SUMIFS(BASE!$O:$O,BASE!$A:$A,PRODUTIVIDADE!FU$3,BASE!$G:$G,PRODUTIVIDADE!$B46)))</f>
        <v>0</v>
      </c>
      <c r="FY46" s="32">
        <f t="shared" si="61"/>
        <v>0</v>
      </c>
      <c r="FZ46" s="32">
        <f t="shared" si="62"/>
        <v>0</v>
      </c>
      <c r="GA46" s="15">
        <f>IF($B46="","",IF(COUNTIF(BASE!$A:$A,PRODUTIVIDADE!GA$3)=0,"",SUMIFS(BASE!$M:$M,BASE!$A:$A,PRODUTIVIDADE!GA$3,BASE!$G:$G,PRODUTIVIDADE!$B46)))</f>
        <v>9</v>
      </c>
      <c r="GB46" s="15">
        <f>IF($B46="","",IF(COUNTIF(BASE!$A:$A,PRODUTIVIDADE!GA$3)=0,"",SUMIFS(BASE!$N:$N,BASE!$A:$A,PRODUTIVIDADE!GA$3,BASE!$G:$G,PRODUTIVIDADE!$B46)))</f>
        <v>6</v>
      </c>
      <c r="GC46" s="18">
        <f>IF($B46="","",IF(COUNTIF(BASE!$A:$A,PRODUTIVIDADE!GA$3)=0,"",SUMIFS(BASE!$P:$P,BASE!$A:$A,PRODUTIVIDADE!GA$3,BASE!$G:$G,PRODUTIVIDADE!$B46)))</f>
        <v>1.7592592592592592E-3</v>
      </c>
      <c r="GD46" s="18">
        <f>IF($B46="","",IF(COUNTIF(BASE!$A:$A,PRODUTIVIDADE!GA$3)=0,"",SUMIFS(BASE!$O:$O,BASE!$A:$A,PRODUTIVIDADE!GA$3,BASE!$G:$G,PRODUTIVIDADE!$B46)))</f>
        <v>4.9768518518518521E-4</v>
      </c>
      <c r="GE46" s="32">
        <f t="shared" si="63"/>
        <v>1.5833333333333335E-2</v>
      </c>
      <c r="GF46" s="32">
        <f t="shared" si="64"/>
        <v>2.9861111111111113E-3</v>
      </c>
      <c r="GG46" s="33">
        <f>IF($B46="","",IF(COUNTIF(BASE!$A:$A,PRODUTIVIDADE!GG$3)=0,"",SUMIFS(BASE!$M:$M,BASE!$A:$A,PRODUTIVIDADE!GG$3,BASE!$G:$G,PRODUTIVIDADE!$B46)))</f>
        <v>10</v>
      </c>
      <c r="GH46" s="33">
        <f>IF($B46="","",IF(COUNTIF(BASE!$A:$A,PRODUTIVIDADE!GG$3)=0,"",SUMIFS(BASE!$N:$N,BASE!$A:$A,PRODUTIVIDADE!GG$3,BASE!$G:$G,PRODUTIVIDADE!$B46)))</f>
        <v>3</v>
      </c>
      <c r="GI46" s="28">
        <f>IF($B46="","",IF(COUNTIF(BASE!$A:$A,PRODUTIVIDADE!GG$3)=0,"",SUMIFS(BASE!$P:$P,BASE!$A:$A,PRODUTIVIDADE!GG$3,BASE!$G:$G,PRODUTIVIDADE!$B46)))</f>
        <v>8.3333333333333339E-4</v>
      </c>
      <c r="GJ46" s="28">
        <f>IF($B46="","",IF(COUNTIF(BASE!$A:$A,PRODUTIVIDADE!GG$3)=0,"",SUMIFS(BASE!$O:$O,BASE!$A:$A,PRODUTIVIDADE!GG$3,BASE!$G:$G,PRODUTIVIDADE!$B46)))</f>
        <v>2.0486111111111113E-3</v>
      </c>
      <c r="GK46" s="32">
        <f t="shared" si="65"/>
        <v>8.3333333333333332E-3</v>
      </c>
      <c r="GL46" s="32">
        <f t="shared" si="66"/>
        <v>6.1458333333333339E-3</v>
      </c>
      <c r="GM46" s="15">
        <f>IF($B46="","",IF(COUNTIF(BASE!$A:$A,PRODUTIVIDADE!GM$3)=0,"",SUMIFS(BASE!$M:$M,BASE!$A:$A,PRODUTIVIDADE!GM$3,BASE!$G:$G,PRODUTIVIDADE!$B46)))</f>
        <v>9</v>
      </c>
      <c r="GN46" s="15">
        <f>IF($B46="","",IF(COUNTIF(BASE!$A:$A,PRODUTIVIDADE!GM$3)=0,"",SUMIFS(BASE!$N:$N,BASE!$A:$A,PRODUTIVIDADE!GM$3,BASE!$G:$G,PRODUTIVIDADE!$B46)))</f>
        <v>7</v>
      </c>
      <c r="GO46" s="18">
        <f>IF($B46="","",IF(COUNTIF(BASE!$A:$A,PRODUTIVIDADE!GM$3)=0,"",SUMIFS(BASE!$P:$P,BASE!$A:$A,PRODUTIVIDADE!GM$3,BASE!$G:$G,PRODUTIVIDADE!$B46)))</f>
        <v>1.5856481481481479E-3</v>
      </c>
      <c r="GP46" s="18">
        <f>IF($B46="","",IF(COUNTIF(BASE!$A:$A,PRODUTIVIDADE!GM$3)=0,"",SUMIFS(BASE!$O:$O,BASE!$A:$A,PRODUTIVIDADE!GM$3,BASE!$G:$G,PRODUTIVIDADE!$B46)))</f>
        <v>1.8402777777777777E-3</v>
      </c>
      <c r="GQ46" s="32">
        <f t="shared" si="67"/>
        <v>1.4270833333333332E-2</v>
      </c>
      <c r="GR46" s="32">
        <f t="shared" si="68"/>
        <v>1.2881944444444444E-2</v>
      </c>
    </row>
    <row r="47" spans="2:200" s="8" customFormat="1" hidden="1" x14ac:dyDescent="0.25">
      <c r="B47" s="50">
        <v>91276</v>
      </c>
      <c r="C47" s="16" t="str">
        <f>IF($B47="","",VLOOKUP($B47,EQUIPE!$B:$E,2,0))</f>
        <v>EDNA PEIXOTO</v>
      </c>
      <c r="D47" s="16" t="str">
        <f>IF($B47="","",VLOOKUP($B47,EQUIPE!$B:$F,5,0))</f>
        <v>ULTRAGAZ BO</v>
      </c>
      <c r="E47" s="18">
        <f>IF($B47="","",VLOOKUP($B47,EQUIPE!$B:$E,3,0))</f>
        <v>0.2638888888888889</v>
      </c>
      <c r="F47" s="16" t="str">
        <f>IF($B47="","",VLOOKUP($B47,EQUIPE!$B:$E,4,0))</f>
        <v>TATIANE REGINA DE BARROS</v>
      </c>
      <c r="H47" s="22">
        <f t="shared" si="0"/>
        <v>165</v>
      </c>
      <c r="I47" s="22">
        <f t="shared" si="0"/>
        <v>664</v>
      </c>
      <c r="J47" s="18">
        <f t="shared" si="3"/>
        <v>1.7654320987654324E-3</v>
      </c>
      <c r="K47" s="18">
        <f t="shared" si="4"/>
        <v>7.8245272757697468E-4</v>
      </c>
      <c r="L47" s="32">
        <f t="shared" si="5"/>
        <v>0.29129629629629633</v>
      </c>
      <c r="M47" s="32">
        <f t="shared" si="6"/>
        <v>0.51954861111111117</v>
      </c>
      <c r="O47" s="15">
        <f>IF($B47="","",IF(COUNTIF(BASE!$A:$A,PRODUTIVIDADE!O$3)=0,"",SUMIFS(BASE!$M:$M,BASE!$A:$A,PRODUTIVIDADE!O$3,BASE!$G:$G,PRODUTIVIDADE!$B47)))</f>
        <v>0</v>
      </c>
      <c r="P47" s="15">
        <f>IF($B47="","",IF(COUNTIF(BASE!$A:$A,PRODUTIVIDADE!O$3)=0,"",SUMIFS(BASE!$N:$N,BASE!$A:$A,PRODUTIVIDADE!O$3,BASE!$G:$G,PRODUTIVIDADE!$B47)))</f>
        <v>42</v>
      </c>
      <c r="Q47" s="18">
        <f>IF($B47="","",IF(COUNTIF(BASE!$A:$A,PRODUTIVIDADE!O$3)=0,"",SUMIFS(BASE!$P:$P,BASE!$A:$A,PRODUTIVIDADE!O$3,BASE!$G:$G,PRODUTIVIDADE!$B47)))</f>
        <v>0</v>
      </c>
      <c r="R47" s="18">
        <f>IF($B47="","",IF(COUNTIF(BASE!$A:$A,PRODUTIVIDADE!O$3)=0,"",SUMIFS(BASE!$O:$O,BASE!$A:$A,PRODUTIVIDADE!O$3,BASE!$G:$G,PRODUTIVIDADE!$B47)))</f>
        <v>1.1689814814814816E-3</v>
      </c>
      <c r="S47" s="32">
        <f t="shared" si="7"/>
        <v>0</v>
      </c>
      <c r="T47" s="32">
        <f t="shared" si="8"/>
        <v>4.9097222222222223E-2</v>
      </c>
      <c r="U47" s="33">
        <f>IF($B47="","",IF(COUNTIF(BASE!$A:$A,PRODUTIVIDADE!U$3)=0,"",SUMIFS(BASE!$M:$M,BASE!$A:$A,PRODUTIVIDADE!U$3,BASE!$G:$G,PRODUTIVIDADE!$B47)))</f>
        <v>8</v>
      </c>
      <c r="V47" s="33">
        <f>IF($B47="","",IF(COUNTIF(BASE!$A:$A,PRODUTIVIDADE!U$3)=0,"",SUMIFS(BASE!$N:$N,BASE!$A:$A,PRODUTIVIDADE!U$3,BASE!$G:$G,PRODUTIVIDADE!$B47)))</f>
        <v>27</v>
      </c>
      <c r="W47" s="28">
        <f>IF($B47="","",IF(COUNTIF(BASE!$A:$A,PRODUTIVIDADE!U$3)=0,"",SUMIFS(BASE!$P:$P,BASE!$A:$A,PRODUTIVIDADE!U$3,BASE!$G:$G,PRODUTIVIDADE!$B47)))</f>
        <v>1.261574074074074E-3</v>
      </c>
      <c r="X47" s="28">
        <f>IF($B47="","",IF(COUNTIF(BASE!$A:$A,PRODUTIVIDADE!U$3)=0,"",SUMIFS(BASE!$O:$O,BASE!$A:$A,PRODUTIVIDADE!U$3,BASE!$G:$G,PRODUTIVIDADE!$B47)))</f>
        <v>8.7962962962962962E-4</v>
      </c>
      <c r="Y47" s="32">
        <f t="shared" si="9"/>
        <v>1.0092592592592592E-2</v>
      </c>
      <c r="Z47" s="32">
        <f t="shared" si="10"/>
        <v>2.375E-2</v>
      </c>
      <c r="AA47" s="15">
        <f>IF($B47="","",IF(COUNTIF(BASE!$A:$A,PRODUTIVIDADE!AA$3)=0,"",SUMIFS(BASE!$M:$M,BASE!$A:$A,PRODUTIVIDADE!AA$3,BASE!$G:$G,PRODUTIVIDADE!$B47)))</f>
        <v>11</v>
      </c>
      <c r="AB47" s="15">
        <f>IF($B47="","",IF(COUNTIF(BASE!$A:$A,PRODUTIVIDADE!AA$3)=0,"",SUMIFS(BASE!$N:$N,BASE!$A:$A,PRODUTIVIDADE!AA$3,BASE!$G:$G,PRODUTIVIDADE!$B47)))</f>
        <v>21</v>
      </c>
      <c r="AC47" s="18">
        <f>IF($B47="","",IF(COUNTIF(BASE!$A:$A,PRODUTIVIDADE!AA$3)=0,"",SUMIFS(BASE!$P:$P,BASE!$A:$A,PRODUTIVIDADE!AA$3,BASE!$G:$G,PRODUTIVIDADE!$B47)))</f>
        <v>2.5925925925925925E-3</v>
      </c>
      <c r="AD47" s="18">
        <f>IF($B47="","",IF(COUNTIF(BASE!$A:$A,PRODUTIVIDADE!AA$3)=0,"",SUMIFS(BASE!$O:$O,BASE!$A:$A,PRODUTIVIDADE!AA$3,BASE!$G:$G,PRODUTIVIDADE!$B47)))</f>
        <v>1.3078703703703705E-3</v>
      </c>
      <c r="AE47" s="32">
        <f t="shared" si="11"/>
        <v>2.8518518518518519E-2</v>
      </c>
      <c r="AF47" s="32">
        <f t="shared" si="12"/>
        <v>2.7465277777777779E-2</v>
      </c>
      <c r="AG47" s="33">
        <f>IF($B47="","",IF(COUNTIF(BASE!$A:$A,PRODUTIVIDADE!AG$3)=0,"",SUMIFS(BASE!$M:$M,BASE!$A:$A,PRODUTIVIDADE!AG$3,BASE!$G:$G,PRODUTIVIDADE!$B47)))</f>
        <v>8</v>
      </c>
      <c r="AH47" s="33">
        <f>IF($B47="","",IF(COUNTIF(BASE!$A:$A,PRODUTIVIDADE!AG$3)=0,"",SUMIFS(BASE!$N:$N,BASE!$A:$A,PRODUTIVIDADE!AG$3,BASE!$G:$G,PRODUTIVIDADE!$B47)))</f>
        <v>20</v>
      </c>
      <c r="AI47" s="28">
        <f>IF($B47="","",IF(COUNTIF(BASE!$A:$A,PRODUTIVIDADE!AG$3)=0,"",SUMIFS(BASE!$P:$P,BASE!$A:$A,PRODUTIVIDADE!AG$3,BASE!$G:$G,PRODUTIVIDADE!$B47)))</f>
        <v>2.0601851851851853E-3</v>
      </c>
      <c r="AJ47" s="28">
        <f>IF($B47="","",IF(COUNTIF(BASE!$A:$A,PRODUTIVIDADE!AG$3)=0,"",SUMIFS(BASE!$O:$O,BASE!$A:$A,PRODUTIVIDADE!AG$3,BASE!$G:$G,PRODUTIVIDADE!$B47)))</f>
        <v>4.7453703703703704E-4</v>
      </c>
      <c r="AK47" s="32">
        <f t="shared" si="13"/>
        <v>1.6481481481481482E-2</v>
      </c>
      <c r="AL47" s="32">
        <f t="shared" si="14"/>
        <v>9.4907407407407406E-3</v>
      </c>
      <c r="AM47" s="15">
        <f>IF($B47="","",IF(COUNTIF(BASE!$A:$A,PRODUTIVIDADE!AM$3)=0,"",SUMIFS(BASE!$M:$M,BASE!$A:$A,PRODUTIVIDADE!AM$3,BASE!$G:$G,PRODUTIVIDADE!$B47)))</f>
        <v>7</v>
      </c>
      <c r="AN47" s="15">
        <f>IF($B47="","",IF(COUNTIF(BASE!$A:$A,PRODUTIVIDADE!AM$3)=0,"",SUMIFS(BASE!$N:$N,BASE!$A:$A,PRODUTIVIDADE!AM$3,BASE!$G:$G,PRODUTIVIDADE!$B47)))</f>
        <v>16</v>
      </c>
      <c r="AO47" s="18">
        <f>IF($B47="","",IF(COUNTIF(BASE!$A:$A,PRODUTIVIDADE!AM$3)=0,"",SUMIFS(BASE!$P:$P,BASE!$A:$A,PRODUTIVIDADE!AM$3,BASE!$G:$G,PRODUTIVIDADE!$B47)))</f>
        <v>1.2384259259259258E-3</v>
      </c>
      <c r="AP47" s="18">
        <f>IF($B47="","",IF(COUNTIF(BASE!$A:$A,PRODUTIVIDADE!AM$3)=0,"",SUMIFS(BASE!$O:$O,BASE!$A:$A,PRODUTIVIDADE!AM$3,BASE!$G:$G,PRODUTIVIDADE!$B47)))</f>
        <v>1.0879629629629629E-3</v>
      </c>
      <c r="AQ47" s="32">
        <f t="shared" si="15"/>
        <v>8.6689814814814806E-3</v>
      </c>
      <c r="AR47" s="32">
        <f t="shared" si="16"/>
        <v>1.7407407407407406E-2</v>
      </c>
      <c r="AS47" s="33">
        <f>IF($B47="","",IF(COUNTIF(BASE!$A:$A,PRODUTIVIDADE!AS$3)=0,"",SUMIFS(BASE!$M:$M,BASE!$A:$A,PRODUTIVIDADE!AS$3,BASE!$G:$G,PRODUTIVIDADE!$B47)))</f>
        <v>4</v>
      </c>
      <c r="AT47" s="33">
        <f>IF($B47="","",IF(COUNTIF(BASE!$A:$A,PRODUTIVIDADE!AS$3)=0,"",SUMIFS(BASE!$N:$N,BASE!$A:$A,PRODUTIVIDADE!AS$3,BASE!$G:$G,PRODUTIVIDADE!$B47)))</f>
        <v>13</v>
      </c>
      <c r="AU47" s="28">
        <f>IF($B47="","",IF(COUNTIF(BASE!$A:$A,PRODUTIVIDADE!AS$3)=0,"",SUMIFS(BASE!$P:$P,BASE!$A:$A,PRODUTIVIDADE!AS$3,BASE!$G:$G,PRODUTIVIDADE!$B47)))</f>
        <v>7.6388888888888893E-4</v>
      </c>
      <c r="AV47" s="28">
        <f>IF($B47="","",IF(COUNTIF(BASE!$A:$A,PRODUTIVIDADE!AS$3)=0,"",SUMIFS(BASE!$O:$O,BASE!$A:$A,PRODUTIVIDADE!AS$3,BASE!$G:$G,PRODUTIVIDADE!$B47)))</f>
        <v>8.1018518518518516E-4</v>
      </c>
      <c r="AW47" s="32">
        <f t="shared" si="17"/>
        <v>3.0555555555555557E-3</v>
      </c>
      <c r="AX47" s="32">
        <f t="shared" si="18"/>
        <v>1.0532407407407407E-2</v>
      </c>
      <c r="AY47" s="15">
        <f>IF($B47="","",IF(COUNTIF(BASE!$A:$A,PRODUTIVIDADE!AY$3)=0,"",SUMIFS(BASE!$M:$M,BASE!$A:$A,PRODUTIVIDADE!AY$3,BASE!$G:$G,PRODUTIVIDADE!$B47)))</f>
        <v>0</v>
      </c>
      <c r="AZ47" s="15">
        <f>IF($B47="","",IF(COUNTIF(BASE!$A:$A,PRODUTIVIDADE!AY$3)=0,"",SUMIFS(BASE!$N:$N,BASE!$A:$A,PRODUTIVIDADE!AY$3,BASE!$G:$G,PRODUTIVIDADE!$B47)))</f>
        <v>0</v>
      </c>
      <c r="BA47" s="18">
        <f>IF($B47="","",IF(COUNTIF(BASE!$A:$A,PRODUTIVIDADE!AY$3)=0,"",SUMIFS(BASE!$P:$P,BASE!$A:$A,PRODUTIVIDADE!AY$3,BASE!$G:$G,PRODUTIVIDADE!$B47)))</f>
        <v>0</v>
      </c>
      <c r="BB47" s="18">
        <f>IF($B47="","",IF(COUNTIF(BASE!$A:$A,PRODUTIVIDADE!AY$3)=0,"",SUMIFS(BASE!$O:$O,BASE!$A:$A,PRODUTIVIDADE!AY$3,BASE!$G:$G,PRODUTIVIDADE!$B47)))</f>
        <v>0</v>
      </c>
      <c r="BC47" s="32">
        <f t="shared" si="19"/>
        <v>0</v>
      </c>
      <c r="BD47" s="32">
        <f t="shared" si="20"/>
        <v>0</v>
      </c>
      <c r="BE47" s="33">
        <f>IF($B47="","",IF(COUNTIF(BASE!$A:$A,PRODUTIVIDADE!BE$3)=0,"",SUMIFS(BASE!$M:$M,BASE!$A:$A,PRODUTIVIDADE!BE$3,BASE!$G:$G,PRODUTIVIDADE!$B47)))</f>
        <v>10</v>
      </c>
      <c r="BF47" s="33">
        <f>IF($B47="","",IF(COUNTIF(BASE!$A:$A,PRODUTIVIDADE!BE$3)=0,"",SUMIFS(BASE!$N:$N,BASE!$A:$A,PRODUTIVIDADE!BE$3,BASE!$G:$G,PRODUTIVIDADE!$B47)))</f>
        <v>31</v>
      </c>
      <c r="BG47" s="28">
        <f>IF($B47="","",IF(COUNTIF(BASE!$A:$A,PRODUTIVIDADE!BE$3)=0,"",SUMIFS(BASE!$P:$P,BASE!$A:$A,PRODUTIVIDADE!BE$3,BASE!$G:$G,PRODUTIVIDADE!$B47)))</f>
        <v>1.3194444444444443E-3</v>
      </c>
      <c r="BH47" s="28">
        <f>IF($B47="","",IF(COUNTIF(BASE!$A:$A,PRODUTIVIDADE!BE$3)=0,"",SUMIFS(BASE!$O:$O,BASE!$A:$A,PRODUTIVIDADE!BE$3,BASE!$G:$G,PRODUTIVIDADE!$B47)))</f>
        <v>5.9027777777777778E-4</v>
      </c>
      <c r="BI47" s="32">
        <f t="shared" si="21"/>
        <v>1.3194444444444443E-2</v>
      </c>
      <c r="BJ47" s="32">
        <f t="shared" si="22"/>
        <v>1.8298611111111113E-2</v>
      </c>
      <c r="BK47" s="15">
        <f>IF($B47="","",IF(COUNTIF(BASE!$A:$A,PRODUTIVIDADE!BK$3)=0,"",SUMIFS(BASE!$M:$M,BASE!$A:$A,PRODUTIVIDADE!BK$3,BASE!$G:$G,PRODUTIVIDADE!$B47)))</f>
        <v>7</v>
      </c>
      <c r="BL47" s="15">
        <f>IF($B47="","",IF(COUNTIF(BASE!$A:$A,PRODUTIVIDADE!BK$3)=0,"",SUMIFS(BASE!$N:$N,BASE!$A:$A,PRODUTIVIDADE!BK$3,BASE!$G:$G,PRODUTIVIDADE!$B47)))</f>
        <v>21</v>
      </c>
      <c r="BM47" s="18">
        <f>IF($B47="","",IF(COUNTIF(BASE!$A:$A,PRODUTIVIDADE!BK$3)=0,"",SUMIFS(BASE!$P:$P,BASE!$A:$A,PRODUTIVIDADE!BK$3,BASE!$G:$G,PRODUTIVIDADE!$B47)))</f>
        <v>2.627314814814815E-3</v>
      </c>
      <c r="BN47" s="18">
        <f>IF($B47="","",IF(COUNTIF(BASE!$A:$A,PRODUTIVIDADE!BK$3)=0,"",SUMIFS(BASE!$O:$O,BASE!$A:$A,PRODUTIVIDADE!BK$3,BASE!$G:$G,PRODUTIVIDADE!$B47)))</f>
        <v>8.2175925925925917E-4</v>
      </c>
      <c r="BO47" s="32">
        <f t="shared" si="23"/>
        <v>1.8391203703703705E-2</v>
      </c>
      <c r="BP47" s="32">
        <f t="shared" si="24"/>
        <v>1.7256944444444443E-2</v>
      </c>
      <c r="BQ47" s="33">
        <f>IF($B47="","",IF(COUNTIF(BASE!$A:$A,PRODUTIVIDADE!BQ$3)=0,"",SUMIFS(BASE!$M:$M,BASE!$A:$A,PRODUTIVIDADE!BQ$3,BASE!$G:$G,PRODUTIVIDADE!$B47)))</f>
        <v>7</v>
      </c>
      <c r="BR47" s="33">
        <f>IF($B47="","",IF(COUNTIF(BASE!$A:$A,PRODUTIVIDADE!BQ$3)=0,"",SUMIFS(BASE!$N:$N,BASE!$A:$A,PRODUTIVIDADE!BQ$3,BASE!$G:$G,PRODUTIVIDADE!$B47)))</f>
        <v>27</v>
      </c>
      <c r="BS47" s="28">
        <f>IF($B47="","",IF(COUNTIF(BASE!$A:$A,PRODUTIVIDADE!BQ$3)=0,"",SUMIFS(BASE!$P:$P,BASE!$A:$A,PRODUTIVIDADE!BQ$3,BASE!$G:$G,PRODUTIVIDADE!$B47)))</f>
        <v>1.689814814814815E-3</v>
      </c>
      <c r="BT47" s="28">
        <f>IF($B47="","",IF(COUNTIF(BASE!$A:$A,PRODUTIVIDADE!BQ$3)=0,"",SUMIFS(BASE!$O:$O,BASE!$A:$A,PRODUTIVIDADE!BQ$3,BASE!$G:$G,PRODUTIVIDADE!$B47)))</f>
        <v>6.4814814814814813E-4</v>
      </c>
      <c r="BU47" s="32">
        <f t="shared" si="25"/>
        <v>1.1828703703703706E-2</v>
      </c>
      <c r="BV47" s="32">
        <f t="shared" si="26"/>
        <v>1.7499999999999998E-2</v>
      </c>
      <c r="BW47" s="15">
        <f>IF($B47="","",IF(COUNTIF(BASE!$A:$A,PRODUTIVIDADE!BW$3)=0,"",SUMIFS(BASE!$M:$M,BASE!$A:$A,PRODUTIVIDADE!BW$3,BASE!$G:$G,PRODUTIVIDADE!$B47)))</f>
        <v>3</v>
      </c>
      <c r="BX47" s="15">
        <f>IF($B47="","",IF(COUNTIF(BASE!$A:$A,PRODUTIVIDADE!BW$3)=0,"",SUMIFS(BASE!$N:$N,BASE!$A:$A,PRODUTIVIDADE!BW$3,BASE!$G:$G,PRODUTIVIDADE!$B47)))</f>
        <v>20</v>
      </c>
      <c r="BY47" s="18">
        <f>IF($B47="","",IF(COUNTIF(BASE!$A:$A,PRODUTIVIDADE!BW$3)=0,"",SUMIFS(BASE!$P:$P,BASE!$A:$A,PRODUTIVIDADE!BW$3,BASE!$G:$G,PRODUTIVIDADE!$B47)))</f>
        <v>1.1111111111111111E-3</v>
      </c>
      <c r="BZ47" s="18">
        <f>IF($B47="","",IF(COUNTIF(BASE!$A:$A,PRODUTIVIDADE!BW$3)=0,"",SUMIFS(BASE!$O:$O,BASE!$A:$A,PRODUTIVIDADE!BW$3,BASE!$G:$G,PRODUTIVIDADE!$B47)))</f>
        <v>5.2083333333333333E-4</v>
      </c>
      <c r="CA47" s="32">
        <f t="shared" si="27"/>
        <v>3.3333333333333331E-3</v>
      </c>
      <c r="CB47" s="32">
        <f t="shared" si="28"/>
        <v>1.0416666666666666E-2</v>
      </c>
      <c r="CC47" s="33">
        <f>IF($B47="","",IF(COUNTIF(BASE!$A:$A,PRODUTIVIDADE!CC$3)=0,"",SUMIFS(BASE!$M:$M,BASE!$A:$A,PRODUTIVIDADE!CC$3,BASE!$G:$G,PRODUTIVIDADE!$B47)))</f>
        <v>8</v>
      </c>
      <c r="CD47" s="33">
        <f>IF($B47="","",IF(COUNTIF(BASE!$A:$A,PRODUTIVIDADE!CC$3)=0,"",SUMIFS(BASE!$N:$N,BASE!$A:$A,PRODUTIVIDADE!CC$3,BASE!$G:$G,PRODUTIVIDADE!$B47)))</f>
        <v>10</v>
      </c>
      <c r="CE47" s="28">
        <f>IF($B47="","",IF(COUNTIF(BASE!$A:$A,PRODUTIVIDADE!CC$3)=0,"",SUMIFS(BASE!$P:$P,BASE!$A:$A,PRODUTIVIDADE!CC$3,BASE!$G:$G,PRODUTIVIDADE!$B47)))</f>
        <v>2.5115740740740741E-3</v>
      </c>
      <c r="CF47" s="28">
        <f>IF($B47="","",IF(COUNTIF(BASE!$A:$A,PRODUTIVIDADE!CC$3)=0,"",SUMIFS(BASE!$O:$O,BASE!$A:$A,PRODUTIVIDADE!CC$3,BASE!$G:$G,PRODUTIVIDADE!$B47)))</f>
        <v>1.7592592592592592E-3</v>
      </c>
      <c r="CG47" s="32">
        <f t="shared" si="29"/>
        <v>2.0092592592592592E-2</v>
      </c>
      <c r="CH47" s="32">
        <f t="shared" si="30"/>
        <v>1.7592592592592594E-2</v>
      </c>
      <c r="CI47" s="15">
        <f>IF($B47="","",IF(COUNTIF(BASE!$A:$A,PRODUTIVIDADE!CI$3)=0,"",SUMIFS(BASE!$M:$M,BASE!$A:$A,PRODUTIVIDADE!CI$3,BASE!$G:$G,PRODUTIVIDADE!$B47)))</f>
        <v>5</v>
      </c>
      <c r="CJ47" s="15">
        <f>IF($B47="","",IF(COUNTIF(BASE!$A:$A,PRODUTIVIDADE!CI$3)=0,"",SUMIFS(BASE!$N:$N,BASE!$A:$A,PRODUTIVIDADE!CI$3,BASE!$G:$G,PRODUTIVIDADE!$B47)))</f>
        <v>11</v>
      </c>
      <c r="CK47" s="18">
        <f>IF($B47="","",IF(COUNTIF(BASE!$A:$A,PRODUTIVIDADE!CI$3)=0,"",SUMIFS(BASE!$P:$P,BASE!$A:$A,PRODUTIVIDADE!CI$3,BASE!$G:$G,PRODUTIVIDADE!$B47)))</f>
        <v>1.6782407407407406E-3</v>
      </c>
      <c r="CL47" s="18">
        <f>IF($B47="","",IF(COUNTIF(BASE!$A:$A,PRODUTIVIDADE!CI$3)=0,"",SUMIFS(BASE!$O:$O,BASE!$A:$A,PRODUTIVIDADE!CI$3,BASE!$G:$G,PRODUTIVIDADE!$B47)))</f>
        <v>6.5972222222222213E-4</v>
      </c>
      <c r="CM47" s="32">
        <f t="shared" si="31"/>
        <v>8.3912037037037028E-3</v>
      </c>
      <c r="CN47" s="32">
        <f t="shared" si="32"/>
        <v>7.2569444444444435E-3</v>
      </c>
      <c r="CO47" s="33">
        <f>IF($B47="","",IF(COUNTIF(BASE!$A:$A,PRODUTIVIDADE!CO$3)=0,"",SUMIFS(BASE!$M:$M,BASE!$A:$A,PRODUTIVIDADE!CO$3,BASE!$G:$G,PRODUTIVIDADE!$B47)))</f>
        <v>0</v>
      </c>
      <c r="CP47" s="33">
        <f>IF($B47="","",IF(COUNTIF(BASE!$A:$A,PRODUTIVIDADE!CO$3)=0,"",SUMIFS(BASE!$N:$N,BASE!$A:$A,PRODUTIVIDADE!CO$3,BASE!$G:$G,PRODUTIVIDADE!$B47)))</f>
        <v>0</v>
      </c>
      <c r="CQ47" s="28">
        <f>IF($B47="","",IF(COUNTIF(BASE!$A:$A,PRODUTIVIDADE!CO$3)=0,"",SUMIFS(BASE!$P:$P,BASE!$A:$A,PRODUTIVIDADE!CO$3,BASE!$G:$G,PRODUTIVIDADE!$B47)))</f>
        <v>0</v>
      </c>
      <c r="CR47" s="28">
        <f>IF($B47="","",IF(COUNTIF(BASE!$A:$A,PRODUTIVIDADE!CO$3)=0,"",SUMIFS(BASE!$O:$O,BASE!$A:$A,PRODUTIVIDADE!CO$3,BASE!$G:$G,PRODUTIVIDADE!$B47)))</f>
        <v>0</v>
      </c>
      <c r="CS47" s="32">
        <f t="shared" si="33"/>
        <v>0</v>
      </c>
      <c r="CT47" s="32">
        <f t="shared" si="34"/>
        <v>0</v>
      </c>
      <c r="CU47" s="15">
        <f>IF($B47="","",IF(COUNTIF(BASE!$A:$A,PRODUTIVIDADE!CU$3)=0,"",SUMIFS(BASE!$M:$M,BASE!$A:$A,PRODUTIVIDADE!CU$3,BASE!$G:$G,PRODUTIVIDADE!$B47)))</f>
        <v>2</v>
      </c>
      <c r="CV47" s="15">
        <f>IF($B47="","",IF(COUNTIF(BASE!$A:$A,PRODUTIVIDADE!CU$3)=0,"",SUMIFS(BASE!$N:$N,BASE!$A:$A,PRODUTIVIDADE!CU$3,BASE!$G:$G,PRODUTIVIDADE!$B47)))</f>
        <v>22</v>
      </c>
      <c r="CW47" s="18">
        <f>IF($B47="","",IF(COUNTIF(BASE!$A:$A,PRODUTIVIDADE!CU$3)=0,"",SUMIFS(BASE!$P:$P,BASE!$A:$A,PRODUTIVIDADE!CU$3,BASE!$G:$G,PRODUTIVIDADE!$B47)))</f>
        <v>1.6319444444444445E-3</v>
      </c>
      <c r="CX47" s="18">
        <f>IF($B47="","",IF(COUNTIF(BASE!$A:$A,PRODUTIVIDADE!CU$3)=0,"",SUMIFS(BASE!$O:$O,BASE!$A:$A,PRODUTIVIDADE!CU$3,BASE!$G:$G,PRODUTIVIDADE!$B47)))</f>
        <v>9.2592592592592585E-4</v>
      </c>
      <c r="CY47" s="32">
        <f t="shared" si="35"/>
        <v>3.2638888888888891E-3</v>
      </c>
      <c r="CZ47" s="32">
        <f t="shared" si="36"/>
        <v>2.0370370370370369E-2</v>
      </c>
      <c r="DA47" s="33">
        <f>IF($B47="","",IF(COUNTIF(BASE!$A:$A,PRODUTIVIDADE!DA$3)=0,"",SUMIFS(BASE!$M:$M,BASE!$A:$A,PRODUTIVIDADE!DA$3,BASE!$G:$G,PRODUTIVIDADE!$B47)))</f>
        <v>5</v>
      </c>
      <c r="DB47" s="33">
        <f>IF($B47="","",IF(COUNTIF(BASE!$A:$A,PRODUTIVIDADE!DA$3)=0,"",SUMIFS(BASE!$N:$N,BASE!$A:$A,PRODUTIVIDADE!DA$3,BASE!$G:$G,PRODUTIVIDADE!$B47)))</f>
        <v>20</v>
      </c>
      <c r="DC47" s="28">
        <f>IF($B47="","",IF(COUNTIF(BASE!$A:$A,PRODUTIVIDADE!DA$3)=0,"",SUMIFS(BASE!$P:$P,BASE!$A:$A,PRODUTIVIDADE!DA$3,BASE!$G:$G,PRODUTIVIDADE!$B47)))</f>
        <v>2.4305555555555556E-3</v>
      </c>
      <c r="DD47" s="28">
        <f>IF($B47="","",IF(COUNTIF(BASE!$A:$A,PRODUTIVIDADE!DA$3)=0,"",SUMIFS(BASE!$O:$O,BASE!$A:$A,PRODUTIVIDADE!DA$3,BASE!$G:$G,PRODUTIVIDADE!$B47)))</f>
        <v>8.2175925925925917E-4</v>
      </c>
      <c r="DE47" s="32">
        <f t="shared" si="37"/>
        <v>1.2152777777777778E-2</v>
      </c>
      <c r="DF47" s="32">
        <f t="shared" si="38"/>
        <v>1.6435185185185185E-2</v>
      </c>
      <c r="DG47" s="15">
        <f>IF($B47="","",IF(COUNTIF(BASE!$A:$A,PRODUTIVIDADE!DG$3)=0,"",SUMIFS(BASE!$M:$M,BASE!$A:$A,PRODUTIVIDADE!DG$3,BASE!$G:$G,PRODUTIVIDADE!$B47)))</f>
        <v>7</v>
      </c>
      <c r="DH47" s="15">
        <f>IF($B47="","",IF(COUNTIF(BASE!$A:$A,PRODUTIVIDADE!DG$3)=0,"",SUMIFS(BASE!$N:$N,BASE!$A:$A,PRODUTIVIDADE!DG$3,BASE!$G:$G,PRODUTIVIDADE!$B47)))</f>
        <v>37</v>
      </c>
      <c r="DI47" s="18">
        <f>IF($B47="","",IF(COUNTIF(BASE!$A:$A,PRODUTIVIDADE!DG$3)=0,"",SUMIFS(BASE!$P:$P,BASE!$A:$A,PRODUTIVIDADE!DG$3,BASE!$G:$G,PRODUTIVIDADE!$B47)))</f>
        <v>2.1874999999999998E-3</v>
      </c>
      <c r="DJ47" s="18">
        <f>IF($B47="","",IF(COUNTIF(BASE!$A:$A,PRODUTIVIDADE!DG$3)=0,"",SUMIFS(BASE!$O:$O,BASE!$A:$A,PRODUTIVIDADE!DG$3,BASE!$G:$G,PRODUTIVIDADE!$B47)))</f>
        <v>8.9120370370370362E-4</v>
      </c>
      <c r="DK47" s="32">
        <f t="shared" si="39"/>
        <v>1.5312499999999998E-2</v>
      </c>
      <c r="DL47" s="32">
        <f t="shared" si="40"/>
        <v>3.2974537037037031E-2</v>
      </c>
      <c r="DM47" s="33">
        <f>IF($B47="","",IF(COUNTIF(BASE!$A:$A,PRODUTIVIDADE!DM$3)=0,"",SUMIFS(BASE!$M:$M,BASE!$A:$A,PRODUTIVIDADE!DM$3,BASE!$G:$G,PRODUTIVIDADE!$B47)))</f>
        <v>7</v>
      </c>
      <c r="DN47" s="33">
        <f>IF($B47="","",IF(COUNTIF(BASE!$A:$A,PRODUTIVIDADE!DM$3)=0,"",SUMIFS(BASE!$N:$N,BASE!$A:$A,PRODUTIVIDADE!DM$3,BASE!$G:$G,PRODUTIVIDADE!$B47)))</f>
        <v>25</v>
      </c>
      <c r="DO47" s="28">
        <f>IF($B47="","",IF(COUNTIF(BASE!$A:$A,PRODUTIVIDADE!DM$3)=0,"",SUMIFS(BASE!$P:$P,BASE!$A:$A,PRODUTIVIDADE!DM$3,BASE!$G:$G,PRODUTIVIDADE!$B47)))</f>
        <v>1.5856481481481479E-3</v>
      </c>
      <c r="DP47" s="28">
        <f>IF($B47="","",IF(COUNTIF(BASE!$A:$A,PRODUTIVIDADE!DM$3)=0,"",SUMIFS(BASE!$O:$O,BASE!$A:$A,PRODUTIVIDADE!DM$3,BASE!$G:$G,PRODUTIVIDADE!$B47)))</f>
        <v>1.0995370370370371E-3</v>
      </c>
      <c r="DQ47" s="32">
        <f t="shared" si="41"/>
        <v>1.1099537037037034E-2</v>
      </c>
      <c r="DR47" s="32">
        <f t="shared" si="42"/>
        <v>2.7488425925925927E-2</v>
      </c>
      <c r="DS47" s="15">
        <f>IF($B47="","",IF(COUNTIF(BASE!$A:$A,PRODUTIVIDADE!DS$3)=0,"",SUMIFS(BASE!$M:$M,BASE!$A:$A,PRODUTIVIDADE!DS$3,BASE!$G:$G,PRODUTIVIDADE!$B47)))</f>
        <v>6</v>
      </c>
      <c r="DT47" s="15">
        <f>IF($B47="","",IF(COUNTIF(BASE!$A:$A,PRODUTIVIDADE!DS$3)=0,"",SUMIFS(BASE!$N:$N,BASE!$A:$A,PRODUTIVIDADE!DS$3,BASE!$G:$G,PRODUTIVIDADE!$B47)))</f>
        <v>29</v>
      </c>
      <c r="DU47" s="18">
        <f>IF($B47="","",IF(COUNTIF(BASE!$A:$A,PRODUTIVIDADE!DS$3)=0,"",SUMIFS(BASE!$P:$P,BASE!$A:$A,PRODUTIVIDADE!DS$3,BASE!$G:$G,PRODUTIVIDADE!$B47)))</f>
        <v>1.4699074074074074E-3</v>
      </c>
      <c r="DV47" s="18">
        <f>IF($B47="","",IF(COUNTIF(BASE!$A:$A,PRODUTIVIDADE!DS$3)=0,"",SUMIFS(BASE!$O:$O,BASE!$A:$A,PRODUTIVIDADE!DS$3,BASE!$G:$G,PRODUTIVIDADE!$B47)))</f>
        <v>7.9861111111111105E-4</v>
      </c>
      <c r="DW47" s="32">
        <f t="shared" si="43"/>
        <v>8.819444444444444E-3</v>
      </c>
      <c r="DX47" s="32">
        <f t="shared" si="44"/>
        <v>2.315972222222222E-2</v>
      </c>
      <c r="DY47" s="33">
        <f>IF($B47="","",IF(COUNTIF(BASE!$A:$A,PRODUTIVIDADE!DY$3)=0,"",SUMIFS(BASE!$M:$M,BASE!$A:$A,PRODUTIVIDADE!DY$3,BASE!$G:$G,PRODUTIVIDADE!$B47)))</f>
        <v>4</v>
      </c>
      <c r="DZ47" s="33">
        <f>IF($B47="","",IF(COUNTIF(BASE!$A:$A,PRODUTIVIDADE!DY$3)=0,"",SUMIFS(BASE!$N:$N,BASE!$A:$A,PRODUTIVIDADE!DY$3,BASE!$G:$G,PRODUTIVIDADE!$B47)))</f>
        <v>18</v>
      </c>
      <c r="EA47" s="28">
        <f>IF($B47="","",IF(COUNTIF(BASE!$A:$A,PRODUTIVIDADE!DY$3)=0,"",SUMIFS(BASE!$P:$P,BASE!$A:$A,PRODUTIVIDADE!DY$3,BASE!$G:$G,PRODUTIVIDADE!$B47)))</f>
        <v>1.5393518518518519E-3</v>
      </c>
      <c r="EB47" s="28">
        <f>IF($B47="","",IF(COUNTIF(BASE!$A:$A,PRODUTIVIDADE!DY$3)=0,"",SUMIFS(BASE!$O:$O,BASE!$A:$A,PRODUTIVIDADE!DY$3,BASE!$G:$G,PRODUTIVIDADE!$B47)))</f>
        <v>6.5972222222222213E-4</v>
      </c>
      <c r="EC47" s="32">
        <f t="shared" si="45"/>
        <v>6.1574074074074074E-3</v>
      </c>
      <c r="ED47" s="32">
        <f t="shared" si="46"/>
        <v>1.1874999999999998E-2</v>
      </c>
      <c r="EE47" s="15">
        <f>IF($B47="","",IF(COUNTIF(BASE!$A:$A,PRODUTIVIDADE!EE$3)=0,"",SUMIFS(BASE!$M:$M,BASE!$A:$A,PRODUTIVIDADE!EE$3,BASE!$G:$G,PRODUTIVIDADE!$B47)))</f>
        <v>0</v>
      </c>
      <c r="EF47" s="15">
        <f>IF($B47="","",IF(COUNTIF(BASE!$A:$A,PRODUTIVIDADE!EE$3)=0,"",SUMIFS(BASE!$N:$N,BASE!$A:$A,PRODUTIVIDADE!EE$3,BASE!$G:$G,PRODUTIVIDADE!$B47)))</f>
        <v>0</v>
      </c>
      <c r="EG47" s="18">
        <f>IF($B47="","",IF(COUNTIF(BASE!$A:$A,PRODUTIVIDADE!EE$3)=0,"",SUMIFS(BASE!$P:$P,BASE!$A:$A,PRODUTIVIDADE!EE$3,BASE!$G:$G,PRODUTIVIDADE!$B47)))</f>
        <v>0</v>
      </c>
      <c r="EH47" s="18">
        <f>IF($B47="","",IF(COUNTIF(BASE!$A:$A,PRODUTIVIDADE!EE$3)=0,"",SUMIFS(BASE!$O:$O,BASE!$A:$A,PRODUTIVIDADE!EE$3,BASE!$G:$G,PRODUTIVIDADE!$B47)))</f>
        <v>0</v>
      </c>
      <c r="EI47" s="32">
        <f t="shared" si="47"/>
        <v>0</v>
      </c>
      <c r="EJ47" s="32">
        <f t="shared" si="48"/>
        <v>0</v>
      </c>
      <c r="EK47" s="33">
        <f>IF($B47="","",IF(COUNTIF(BASE!$A:$A,PRODUTIVIDADE!EK$3)=0,"",SUMIFS(BASE!$M:$M,BASE!$A:$A,PRODUTIVIDADE!EK$3,BASE!$G:$G,PRODUTIVIDADE!$B47)))</f>
        <v>7</v>
      </c>
      <c r="EL47" s="33">
        <f>IF($B47="","",IF(COUNTIF(BASE!$A:$A,PRODUTIVIDADE!EK$3)=0,"",SUMIFS(BASE!$N:$N,BASE!$A:$A,PRODUTIVIDADE!EK$3,BASE!$G:$G,PRODUTIVIDADE!$B47)))</f>
        <v>35</v>
      </c>
      <c r="EM47" s="28">
        <f>IF($B47="","",IF(COUNTIF(BASE!$A:$A,PRODUTIVIDADE!EK$3)=0,"",SUMIFS(BASE!$P:$P,BASE!$A:$A,PRODUTIVIDADE!EK$3,BASE!$G:$G,PRODUTIVIDADE!$B47)))</f>
        <v>2.2685185185185182E-3</v>
      </c>
      <c r="EN47" s="28">
        <f>IF($B47="","",IF(COUNTIF(BASE!$A:$A,PRODUTIVIDADE!EK$3)=0,"",SUMIFS(BASE!$O:$O,BASE!$A:$A,PRODUTIVIDADE!EK$3,BASE!$G:$G,PRODUTIVIDADE!$B47)))</f>
        <v>5.7870370370370378E-4</v>
      </c>
      <c r="EO47" s="32">
        <f t="shared" si="49"/>
        <v>1.5879629629629629E-2</v>
      </c>
      <c r="EP47" s="32">
        <f t="shared" si="50"/>
        <v>2.0254629629629633E-2</v>
      </c>
      <c r="EQ47" s="15">
        <f>IF($B47="","",IF(COUNTIF(BASE!$A:$A,PRODUTIVIDADE!EQ$3)=0,"",SUMIFS(BASE!$M:$M,BASE!$A:$A,PRODUTIVIDADE!EQ$3,BASE!$G:$G,PRODUTIVIDADE!$B47)))</f>
        <v>4</v>
      </c>
      <c r="ER47" s="15">
        <f>IF($B47="","",IF(COUNTIF(BASE!$A:$A,PRODUTIVIDADE!EQ$3)=0,"",SUMIFS(BASE!$N:$N,BASE!$A:$A,PRODUTIVIDADE!EQ$3,BASE!$G:$G,PRODUTIVIDADE!$B47)))</f>
        <v>23</v>
      </c>
      <c r="ES47" s="18">
        <f>IF($B47="","",IF(COUNTIF(BASE!$A:$A,PRODUTIVIDADE!EQ$3)=0,"",SUMIFS(BASE!$P:$P,BASE!$A:$A,PRODUTIVIDADE!EQ$3,BASE!$G:$G,PRODUTIVIDADE!$B47)))</f>
        <v>9.2592592592592585E-4</v>
      </c>
      <c r="ET47" s="18">
        <f>IF($B47="","",IF(COUNTIF(BASE!$A:$A,PRODUTIVIDADE!EQ$3)=0,"",SUMIFS(BASE!$O:$O,BASE!$A:$A,PRODUTIVIDADE!EQ$3,BASE!$G:$G,PRODUTIVIDADE!$B47)))</f>
        <v>6.134259259259259E-4</v>
      </c>
      <c r="EU47" s="32">
        <f t="shared" si="51"/>
        <v>3.7037037037037034E-3</v>
      </c>
      <c r="EV47" s="32">
        <f t="shared" si="52"/>
        <v>1.4108796296296296E-2</v>
      </c>
      <c r="EW47" s="33">
        <f>IF($B47="","",IF(COUNTIF(BASE!$A:$A,PRODUTIVIDADE!EW$3)=0,"",SUMIFS(BASE!$M:$M,BASE!$A:$A,PRODUTIVIDADE!EW$3,BASE!$G:$G,PRODUTIVIDADE!$B47)))</f>
        <v>7</v>
      </c>
      <c r="EX47" s="33">
        <f>IF($B47="","",IF(COUNTIF(BASE!$A:$A,PRODUTIVIDADE!EW$3)=0,"",SUMIFS(BASE!$N:$N,BASE!$A:$A,PRODUTIVIDADE!EW$3,BASE!$G:$G,PRODUTIVIDADE!$B47)))</f>
        <v>25</v>
      </c>
      <c r="EY47" s="28">
        <f>IF($B47="","",IF(COUNTIF(BASE!$A:$A,PRODUTIVIDADE!EW$3)=0,"",SUMIFS(BASE!$P:$P,BASE!$A:$A,PRODUTIVIDADE!EW$3,BASE!$G:$G,PRODUTIVIDADE!$B47)))</f>
        <v>1.4120370370370369E-3</v>
      </c>
      <c r="EZ47" s="28">
        <f>IF($B47="","",IF(COUNTIF(BASE!$A:$A,PRODUTIVIDADE!EW$3)=0,"",SUMIFS(BASE!$O:$O,BASE!$A:$A,PRODUTIVIDADE!EW$3,BASE!$G:$G,PRODUTIVIDADE!$B47)))</f>
        <v>5.9027777777777778E-4</v>
      </c>
      <c r="FA47" s="32">
        <f t="shared" si="53"/>
        <v>9.8842592592592593E-3</v>
      </c>
      <c r="FB47" s="32">
        <f t="shared" si="54"/>
        <v>1.4756944444444444E-2</v>
      </c>
      <c r="FC47" s="15">
        <f>IF($B47="","",IF(COUNTIF(BASE!$A:$A,PRODUTIVIDADE!FC$3)=0,"",SUMIFS(BASE!$M:$M,BASE!$A:$A,PRODUTIVIDADE!FC$3,BASE!$G:$G,PRODUTIVIDADE!$B47)))</f>
        <v>4</v>
      </c>
      <c r="FD47" s="15">
        <f>IF($B47="","",IF(COUNTIF(BASE!$A:$A,PRODUTIVIDADE!FC$3)=0,"",SUMIFS(BASE!$N:$N,BASE!$A:$A,PRODUTIVIDADE!FC$3,BASE!$G:$G,PRODUTIVIDADE!$B47)))</f>
        <v>23</v>
      </c>
      <c r="FE47" s="18">
        <f>IF($B47="","",IF(COUNTIF(BASE!$A:$A,PRODUTIVIDADE!FC$3)=0,"",SUMIFS(BASE!$P:$P,BASE!$A:$A,PRODUTIVIDADE!FC$3,BASE!$G:$G,PRODUTIVIDADE!$B47)))</f>
        <v>2.8703703703703708E-3</v>
      </c>
      <c r="FF47" s="18">
        <f>IF($B47="","",IF(COUNTIF(BASE!$A:$A,PRODUTIVIDADE!FC$3)=0,"",SUMIFS(BASE!$O:$O,BASE!$A:$A,PRODUTIVIDADE!FC$3,BASE!$G:$G,PRODUTIVIDADE!$B47)))</f>
        <v>6.018518518518519E-4</v>
      </c>
      <c r="FG47" s="32">
        <f t="shared" si="55"/>
        <v>1.1481481481481483E-2</v>
      </c>
      <c r="FH47" s="32">
        <f t="shared" si="56"/>
        <v>1.3842592592592594E-2</v>
      </c>
      <c r="FI47" s="33">
        <f>IF($B47="","",IF(COUNTIF(BASE!$A:$A,PRODUTIVIDADE!FI$3)=0,"",SUMIFS(BASE!$M:$M,BASE!$A:$A,PRODUTIVIDADE!FI$3,BASE!$G:$G,PRODUTIVIDADE!$B47)))</f>
        <v>6</v>
      </c>
      <c r="FJ47" s="33">
        <f>IF($B47="","",IF(COUNTIF(BASE!$A:$A,PRODUTIVIDADE!FI$3)=0,"",SUMIFS(BASE!$N:$N,BASE!$A:$A,PRODUTIVIDADE!FI$3,BASE!$G:$G,PRODUTIVIDADE!$B47)))</f>
        <v>48</v>
      </c>
      <c r="FK47" s="28">
        <f>IF($B47="","",IF(COUNTIF(BASE!$A:$A,PRODUTIVIDADE!FI$3)=0,"",SUMIFS(BASE!$P:$P,BASE!$A:$A,PRODUTIVIDADE!FI$3,BASE!$G:$G,PRODUTIVIDADE!$B47)))</f>
        <v>1.4467592592592594E-3</v>
      </c>
      <c r="FL47" s="28">
        <f>IF($B47="","",IF(COUNTIF(BASE!$A:$A,PRODUTIVIDADE!FI$3)=0,"",SUMIFS(BASE!$O:$O,BASE!$A:$A,PRODUTIVIDADE!FI$3,BASE!$G:$G,PRODUTIVIDADE!$B47)))</f>
        <v>6.8287037037037025E-4</v>
      </c>
      <c r="FM47" s="32">
        <f t="shared" si="57"/>
        <v>8.6805555555555559E-3</v>
      </c>
      <c r="FN47" s="32">
        <f t="shared" si="58"/>
        <v>3.2777777777777774E-2</v>
      </c>
      <c r="FO47" s="15">
        <f>IF($B47="","",IF(COUNTIF(BASE!$A:$A,PRODUTIVIDADE!FO$3)=0,"",SUMIFS(BASE!$M:$M,BASE!$A:$A,PRODUTIVIDADE!FO$3,BASE!$G:$G,PRODUTIVIDADE!$B47)))</f>
        <v>4</v>
      </c>
      <c r="FP47" s="15">
        <f>IF($B47="","",IF(COUNTIF(BASE!$A:$A,PRODUTIVIDADE!FO$3)=0,"",SUMIFS(BASE!$N:$N,BASE!$A:$A,PRODUTIVIDADE!FO$3,BASE!$G:$G,PRODUTIVIDADE!$B47)))</f>
        <v>20</v>
      </c>
      <c r="FQ47" s="18">
        <f>IF($B47="","",IF(COUNTIF(BASE!$A:$A,PRODUTIVIDADE!FO$3)=0,"",SUMIFS(BASE!$P:$P,BASE!$A:$A,PRODUTIVIDADE!FO$3,BASE!$G:$G,PRODUTIVIDADE!$B47)))</f>
        <v>1.1574074074074073E-3</v>
      </c>
      <c r="FR47" s="18">
        <f>IF($B47="","",IF(COUNTIF(BASE!$A:$A,PRODUTIVIDADE!FO$3)=0,"",SUMIFS(BASE!$O:$O,BASE!$A:$A,PRODUTIVIDADE!FO$3,BASE!$G:$G,PRODUTIVIDADE!$B47)))</f>
        <v>6.7129629629629625E-4</v>
      </c>
      <c r="FS47" s="32">
        <f t="shared" si="59"/>
        <v>4.6296296296296294E-3</v>
      </c>
      <c r="FT47" s="32">
        <f t="shared" si="60"/>
        <v>1.3425925925925924E-2</v>
      </c>
      <c r="FU47" s="33">
        <f>IF($B47="","",IF(COUNTIF(BASE!$A:$A,PRODUTIVIDADE!FU$3)=0,"",SUMIFS(BASE!$M:$M,BASE!$A:$A,PRODUTIVIDADE!FU$3,BASE!$G:$G,PRODUTIVIDADE!$B47)))</f>
        <v>0</v>
      </c>
      <c r="FV47" s="33">
        <f>IF($B47="","",IF(COUNTIF(BASE!$A:$A,PRODUTIVIDADE!FU$3)=0,"",SUMIFS(BASE!$N:$N,BASE!$A:$A,PRODUTIVIDADE!FU$3,BASE!$G:$G,PRODUTIVIDADE!$B47)))</f>
        <v>0</v>
      </c>
      <c r="FW47" s="28">
        <f>IF($B47="","",IF(COUNTIF(BASE!$A:$A,PRODUTIVIDADE!FU$3)=0,"",SUMIFS(BASE!$P:$P,BASE!$A:$A,PRODUTIVIDADE!FU$3,BASE!$G:$G,PRODUTIVIDADE!$B47)))</f>
        <v>0</v>
      </c>
      <c r="FX47" s="28">
        <f>IF($B47="","",IF(COUNTIF(BASE!$A:$A,PRODUTIVIDADE!FU$3)=0,"",SUMIFS(BASE!$O:$O,BASE!$A:$A,PRODUTIVIDADE!FU$3,BASE!$G:$G,PRODUTIVIDADE!$B47)))</f>
        <v>0</v>
      </c>
      <c r="FY47" s="32">
        <f t="shared" si="61"/>
        <v>0</v>
      </c>
      <c r="FZ47" s="32">
        <f t="shared" si="62"/>
        <v>0</v>
      </c>
      <c r="GA47" s="15">
        <f>IF($B47="","",IF(COUNTIF(BASE!$A:$A,PRODUTIVIDADE!GA$3)=0,"",SUMIFS(BASE!$M:$M,BASE!$A:$A,PRODUTIVIDADE!GA$3,BASE!$G:$G,PRODUTIVIDADE!$B47)))</f>
        <v>7</v>
      </c>
      <c r="GB47" s="15">
        <f>IF($B47="","",IF(COUNTIF(BASE!$A:$A,PRODUTIVIDADE!GA$3)=0,"",SUMIFS(BASE!$N:$N,BASE!$A:$A,PRODUTIVIDADE!GA$3,BASE!$G:$G,PRODUTIVIDADE!$B47)))</f>
        <v>29</v>
      </c>
      <c r="GC47" s="18">
        <f>IF($B47="","",IF(COUNTIF(BASE!$A:$A,PRODUTIVIDADE!GA$3)=0,"",SUMIFS(BASE!$P:$P,BASE!$A:$A,PRODUTIVIDADE!GA$3,BASE!$G:$G,PRODUTIVIDADE!$B47)))</f>
        <v>2.5578703703703705E-3</v>
      </c>
      <c r="GD47" s="18">
        <f>IF($B47="","",IF(COUNTIF(BASE!$A:$A,PRODUTIVIDADE!GA$3)=0,"",SUMIFS(BASE!$O:$O,BASE!$A:$A,PRODUTIVIDADE!GA$3,BASE!$G:$G,PRODUTIVIDADE!$B47)))</f>
        <v>6.5972222222222213E-4</v>
      </c>
      <c r="GE47" s="32">
        <f t="shared" si="63"/>
        <v>1.7905092592592594E-2</v>
      </c>
      <c r="GF47" s="32">
        <f t="shared" si="64"/>
        <v>1.9131944444444441E-2</v>
      </c>
      <c r="GG47" s="33">
        <f>IF($B47="","",IF(COUNTIF(BASE!$A:$A,PRODUTIVIDADE!GG$3)=0,"",SUMIFS(BASE!$M:$M,BASE!$A:$A,PRODUTIVIDADE!GG$3,BASE!$G:$G,PRODUTIVIDADE!$B47)))</f>
        <v>9</v>
      </c>
      <c r="GH47" s="33">
        <f>IF($B47="","",IF(COUNTIF(BASE!$A:$A,PRODUTIVIDADE!GG$3)=0,"",SUMIFS(BASE!$N:$N,BASE!$A:$A,PRODUTIVIDADE!GG$3,BASE!$G:$G,PRODUTIVIDADE!$B47)))</f>
        <v>36</v>
      </c>
      <c r="GI47" s="28">
        <f>IF($B47="","",IF(COUNTIF(BASE!$A:$A,PRODUTIVIDADE!GG$3)=0,"",SUMIFS(BASE!$P:$P,BASE!$A:$A,PRODUTIVIDADE!GG$3,BASE!$G:$G,PRODUTIVIDADE!$B47)))</f>
        <v>9.2592592592592585E-4</v>
      </c>
      <c r="GJ47" s="28">
        <f>IF($B47="","",IF(COUNTIF(BASE!$A:$A,PRODUTIVIDADE!GG$3)=0,"",SUMIFS(BASE!$O:$O,BASE!$A:$A,PRODUTIVIDADE!GG$3,BASE!$G:$G,PRODUTIVIDADE!$B47)))</f>
        <v>6.4814814814814813E-4</v>
      </c>
      <c r="GK47" s="32">
        <f t="shared" si="65"/>
        <v>8.3333333333333332E-3</v>
      </c>
      <c r="GL47" s="32">
        <f t="shared" si="66"/>
        <v>2.3333333333333331E-2</v>
      </c>
      <c r="GM47" s="15">
        <f>IF($B47="","",IF(COUNTIF(BASE!$A:$A,PRODUTIVIDADE!GM$3)=0,"",SUMIFS(BASE!$M:$M,BASE!$A:$A,PRODUTIVIDADE!GM$3,BASE!$G:$G,PRODUTIVIDADE!$B47)))</f>
        <v>8</v>
      </c>
      <c r="GN47" s="15">
        <f>IF($B47="","",IF(COUNTIF(BASE!$A:$A,PRODUTIVIDADE!GM$3)=0,"",SUMIFS(BASE!$N:$N,BASE!$A:$A,PRODUTIVIDADE!GM$3,BASE!$G:$G,PRODUTIVIDADE!$B47)))</f>
        <v>15</v>
      </c>
      <c r="GO47" s="18">
        <f>IF($B47="","",IF(COUNTIF(BASE!$A:$A,PRODUTIVIDADE!GM$3)=0,"",SUMIFS(BASE!$P:$P,BASE!$A:$A,PRODUTIVIDADE!GM$3,BASE!$G:$G,PRODUTIVIDADE!$B47)))</f>
        <v>1.4930555555555556E-3</v>
      </c>
      <c r="GP47" s="18">
        <f>IF($B47="","",IF(COUNTIF(BASE!$A:$A,PRODUTIVIDADE!GM$3)=0,"",SUMIFS(BASE!$O:$O,BASE!$A:$A,PRODUTIVIDADE!GM$3,BASE!$G:$G,PRODUTIVIDADE!$B47)))</f>
        <v>6.3657407407407402E-4</v>
      </c>
      <c r="GQ47" s="32">
        <f t="shared" si="67"/>
        <v>1.1944444444444445E-2</v>
      </c>
      <c r="GR47" s="32">
        <f t="shared" si="68"/>
        <v>9.5486111111111101E-3</v>
      </c>
    </row>
    <row r="48" spans="2:200" s="8" customFormat="1" hidden="1" x14ac:dyDescent="0.25">
      <c r="B48" s="50">
        <v>91275</v>
      </c>
      <c r="C48" s="16" t="str">
        <f>IF($B48="","",VLOOKUP($B48,EQUIPE!$B:$E,2,0))</f>
        <v>GRAZIELA DA CONCEIÇÃO LORENZI</v>
      </c>
      <c r="D48" s="16" t="str">
        <f>IF($B48="","",VLOOKUP($B48,EQUIPE!$B:$F,5,0))</f>
        <v>ULTRAGAZ BO</v>
      </c>
      <c r="E48" s="18">
        <f>IF($B48="","",VLOOKUP($B48,EQUIPE!$B:$E,3,0))</f>
        <v>0.26388888888888895</v>
      </c>
      <c r="F48" s="16" t="str">
        <f>IF($B48="","",VLOOKUP($B48,EQUIPE!$B:$E,4,0))</f>
        <v>TATIANE REGINA DE BARROS</v>
      </c>
      <c r="H48" s="22">
        <f t="shared" si="0"/>
        <v>235</v>
      </c>
      <c r="I48" s="22">
        <f t="shared" si="0"/>
        <v>535</v>
      </c>
      <c r="J48" s="18">
        <f t="shared" si="3"/>
        <v>1.5526497241922777E-3</v>
      </c>
      <c r="K48" s="18">
        <f t="shared" si="4"/>
        <v>8.0611803392177217E-4</v>
      </c>
      <c r="L48" s="32">
        <f t="shared" si="5"/>
        <v>0.36487268518518523</v>
      </c>
      <c r="M48" s="32">
        <f t="shared" si="6"/>
        <v>0.4312731481481481</v>
      </c>
      <c r="O48" s="15">
        <f>IF($B48="","",IF(COUNTIF(BASE!$A:$A,PRODUTIVIDADE!O$3)=0,"",SUMIFS(BASE!$M:$M,BASE!$A:$A,PRODUTIVIDADE!O$3,BASE!$G:$G,PRODUTIVIDADE!$B48)))</f>
        <v>0</v>
      </c>
      <c r="P48" s="15">
        <f>IF($B48="","",IF(COUNTIF(BASE!$A:$A,PRODUTIVIDADE!O$3)=0,"",SUMIFS(BASE!$N:$N,BASE!$A:$A,PRODUTIVIDADE!O$3,BASE!$G:$G,PRODUTIVIDADE!$B48)))</f>
        <v>0</v>
      </c>
      <c r="Q48" s="18">
        <f>IF($B48="","",IF(COUNTIF(BASE!$A:$A,PRODUTIVIDADE!O$3)=0,"",SUMIFS(BASE!$P:$P,BASE!$A:$A,PRODUTIVIDADE!O$3,BASE!$G:$G,PRODUTIVIDADE!$B48)))</f>
        <v>0</v>
      </c>
      <c r="R48" s="18">
        <f>IF($B48="","",IF(COUNTIF(BASE!$A:$A,PRODUTIVIDADE!O$3)=0,"",SUMIFS(BASE!$O:$O,BASE!$A:$A,PRODUTIVIDADE!O$3,BASE!$G:$G,PRODUTIVIDADE!$B48)))</f>
        <v>0</v>
      </c>
      <c r="S48" s="32">
        <f t="shared" si="7"/>
        <v>0</v>
      </c>
      <c r="T48" s="32">
        <f t="shared" si="8"/>
        <v>0</v>
      </c>
      <c r="U48" s="33">
        <f>IF($B48="","",IF(COUNTIF(BASE!$A:$A,PRODUTIVIDADE!U$3)=0,"",SUMIFS(BASE!$M:$M,BASE!$A:$A,PRODUTIVIDADE!U$3,BASE!$G:$G,PRODUTIVIDADE!$B48)))</f>
        <v>2</v>
      </c>
      <c r="V48" s="33">
        <f>IF($B48="","",IF(COUNTIF(BASE!$A:$A,PRODUTIVIDADE!U$3)=0,"",SUMIFS(BASE!$N:$N,BASE!$A:$A,PRODUTIVIDADE!U$3,BASE!$G:$G,PRODUTIVIDADE!$B48)))</f>
        <v>23</v>
      </c>
      <c r="W48" s="28">
        <f>IF($B48="","",IF(COUNTIF(BASE!$A:$A,PRODUTIVIDADE!U$3)=0,"",SUMIFS(BASE!$P:$P,BASE!$A:$A,PRODUTIVIDADE!U$3,BASE!$G:$G,PRODUTIVIDADE!$B48)))</f>
        <v>1.8055555555555557E-3</v>
      </c>
      <c r="X48" s="28">
        <f>IF($B48="","",IF(COUNTIF(BASE!$A:$A,PRODUTIVIDADE!U$3)=0,"",SUMIFS(BASE!$O:$O,BASE!$A:$A,PRODUTIVIDADE!U$3,BASE!$G:$G,PRODUTIVIDADE!$B48)))</f>
        <v>6.018518518518519E-4</v>
      </c>
      <c r="Y48" s="32">
        <f t="shared" si="9"/>
        <v>3.6111111111111114E-3</v>
      </c>
      <c r="Z48" s="32">
        <f t="shared" si="10"/>
        <v>1.3842592592592594E-2</v>
      </c>
      <c r="AA48" s="15">
        <f>IF($B48="","",IF(COUNTIF(BASE!$A:$A,PRODUTIVIDADE!AA$3)=0,"",SUMIFS(BASE!$M:$M,BASE!$A:$A,PRODUTIVIDADE!AA$3,BASE!$G:$G,PRODUTIVIDADE!$B48)))</f>
        <v>12</v>
      </c>
      <c r="AB48" s="15">
        <f>IF($B48="","",IF(COUNTIF(BASE!$A:$A,PRODUTIVIDADE!AA$3)=0,"",SUMIFS(BASE!$N:$N,BASE!$A:$A,PRODUTIVIDADE!AA$3,BASE!$G:$G,PRODUTIVIDADE!$B48)))</f>
        <v>13</v>
      </c>
      <c r="AC48" s="18">
        <f>IF($B48="","",IF(COUNTIF(BASE!$A:$A,PRODUTIVIDADE!AA$3)=0,"",SUMIFS(BASE!$P:$P,BASE!$A:$A,PRODUTIVIDADE!AA$3,BASE!$G:$G,PRODUTIVIDADE!$B48)))</f>
        <v>2.8472222222222219E-3</v>
      </c>
      <c r="AD48" s="18">
        <f>IF($B48="","",IF(COUNTIF(BASE!$A:$A,PRODUTIVIDADE!AA$3)=0,"",SUMIFS(BASE!$O:$O,BASE!$A:$A,PRODUTIVIDADE!AA$3,BASE!$G:$G,PRODUTIVIDADE!$B48)))</f>
        <v>1.0069444444444444E-3</v>
      </c>
      <c r="AE48" s="32">
        <f t="shared" si="11"/>
        <v>3.4166666666666665E-2</v>
      </c>
      <c r="AF48" s="32">
        <f t="shared" si="12"/>
        <v>1.3090277777777777E-2</v>
      </c>
      <c r="AG48" s="33">
        <f>IF($B48="","",IF(COUNTIF(BASE!$A:$A,PRODUTIVIDADE!AG$3)=0,"",SUMIFS(BASE!$M:$M,BASE!$A:$A,PRODUTIVIDADE!AG$3,BASE!$G:$G,PRODUTIVIDADE!$B48)))</f>
        <v>13</v>
      </c>
      <c r="AH48" s="33">
        <f>IF($B48="","",IF(COUNTIF(BASE!$A:$A,PRODUTIVIDADE!AG$3)=0,"",SUMIFS(BASE!$N:$N,BASE!$A:$A,PRODUTIVIDADE!AG$3,BASE!$G:$G,PRODUTIVIDADE!$B48)))</f>
        <v>20</v>
      </c>
      <c r="AI48" s="28">
        <f>IF($B48="","",IF(COUNTIF(BASE!$A:$A,PRODUTIVIDADE!AG$3)=0,"",SUMIFS(BASE!$P:$P,BASE!$A:$A,PRODUTIVIDADE!AG$3,BASE!$G:$G,PRODUTIVIDADE!$B48)))</f>
        <v>1.2847222222222223E-3</v>
      </c>
      <c r="AJ48" s="28">
        <f>IF($B48="","",IF(COUNTIF(BASE!$A:$A,PRODUTIVIDADE!AG$3)=0,"",SUMIFS(BASE!$O:$O,BASE!$A:$A,PRODUTIVIDADE!AG$3,BASE!$G:$G,PRODUTIVIDADE!$B48)))</f>
        <v>9.2592592592592585E-4</v>
      </c>
      <c r="AK48" s="32">
        <f t="shared" si="13"/>
        <v>1.6701388888888891E-2</v>
      </c>
      <c r="AL48" s="32">
        <f t="shared" si="14"/>
        <v>1.8518518518518517E-2</v>
      </c>
      <c r="AM48" s="15">
        <f>IF($B48="","",IF(COUNTIF(BASE!$A:$A,PRODUTIVIDADE!AM$3)=0,"",SUMIFS(BASE!$M:$M,BASE!$A:$A,PRODUTIVIDADE!AM$3,BASE!$G:$G,PRODUTIVIDADE!$B48)))</f>
        <v>12</v>
      </c>
      <c r="AN48" s="15">
        <f>IF($B48="","",IF(COUNTIF(BASE!$A:$A,PRODUTIVIDADE!AM$3)=0,"",SUMIFS(BASE!$N:$N,BASE!$A:$A,PRODUTIVIDADE!AM$3,BASE!$G:$G,PRODUTIVIDADE!$B48)))</f>
        <v>28</v>
      </c>
      <c r="AO48" s="18">
        <f>IF($B48="","",IF(COUNTIF(BASE!$A:$A,PRODUTIVIDADE!AM$3)=0,"",SUMIFS(BASE!$P:$P,BASE!$A:$A,PRODUTIVIDADE!AM$3,BASE!$G:$G,PRODUTIVIDADE!$B48)))</f>
        <v>1.3541666666666667E-3</v>
      </c>
      <c r="AP48" s="18">
        <f>IF($B48="","",IF(COUNTIF(BASE!$A:$A,PRODUTIVIDADE!AM$3)=0,"",SUMIFS(BASE!$O:$O,BASE!$A:$A,PRODUTIVIDADE!AM$3,BASE!$G:$G,PRODUTIVIDADE!$B48)))</f>
        <v>6.4814814814814813E-4</v>
      </c>
      <c r="AQ48" s="32">
        <f t="shared" si="15"/>
        <v>1.6250000000000001E-2</v>
      </c>
      <c r="AR48" s="32">
        <f t="shared" si="16"/>
        <v>1.8148148148148149E-2</v>
      </c>
      <c r="AS48" s="33">
        <f>IF($B48="","",IF(COUNTIF(BASE!$A:$A,PRODUTIVIDADE!AS$3)=0,"",SUMIFS(BASE!$M:$M,BASE!$A:$A,PRODUTIVIDADE!AS$3,BASE!$G:$G,PRODUTIVIDADE!$B48)))</f>
        <v>5</v>
      </c>
      <c r="AT48" s="33">
        <f>IF($B48="","",IF(COUNTIF(BASE!$A:$A,PRODUTIVIDADE!AS$3)=0,"",SUMIFS(BASE!$N:$N,BASE!$A:$A,PRODUTIVIDADE!AS$3,BASE!$G:$G,PRODUTIVIDADE!$B48)))</f>
        <v>14</v>
      </c>
      <c r="AU48" s="28">
        <f>IF($B48="","",IF(COUNTIF(BASE!$A:$A,PRODUTIVIDADE!AS$3)=0,"",SUMIFS(BASE!$P:$P,BASE!$A:$A,PRODUTIVIDADE!AS$3,BASE!$G:$G,PRODUTIVIDADE!$B48)))</f>
        <v>1.6203703703703703E-3</v>
      </c>
      <c r="AV48" s="28">
        <f>IF($B48="","",IF(COUNTIF(BASE!$A:$A,PRODUTIVIDADE!AS$3)=0,"",SUMIFS(BASE!$O:$O,BASE!$A:$A,PRODUTIVIDADE!AS$3,BASE!$G:$G,PRODUTIVIDADE!$B48)))</f>
        <v>5.6712962962962956E-4</v>
      </c>
      <c r="AW48" s="32">
        <f t="shared" si="17"/>
        <v>8.1018518518518514E-3</v>
      </c>
      <c r="AX48" s="32">
        <f t="shared" si="18"/>
        <v>7.9398148148148145E-3</v>
      </c>
      <c r="AY48" s="15">
        <f>IF($B48="","",IF(COUNTIF(BASE!$A:$A,PRODUTIVIDADE!AY$3)=0,"",SUMIFS(BASE!$M:$M,BASE!$A:$A,PRODUTIVIDADE!AY$3,BASE!$G:$G,PRODUTIVIDADE!$B48)))</f>
        <v>0</v>
      </c>
      <c r="AZ48" s="15">
        <f>IF($B48="","",IF(COUNTIF(BASE!$A:$A,PRODUTIVIDADE!AY$3)=0,"",SUMIFS(BASE!$N:$N,BASE!$A:$A,PRODUTIVIDADE!AY$3,BASE!$G:$G,PRODUTIVIDADE!$B48)))</f>
        <v>0</v>
      </c>
      <c r="BA48" s="18">
        <f>IF($B48="","",IF(COUNTIF(BASE!$A:$A,PRODUTIVIDADE!AY$3)=0,"",SUMIFS(BASE!$P:$P,BASE!$A:$A,PRODUTIVIDADE!AY$3,BASE!$G:$G,PRODUTIVIDADE!$B48)))</f>
        <v>0</v>
      </c>
      <c r="BB48" s="18">
        <f>IF($B48="","",IF(COUNTIF(BASE!$A:$A,PRODUTIVIDADE!AY$3)=0,"",SUMIFS(BASE!$O:$O,BASE!$A:$A,PRODUTIVIDADE!AY$3,BASE!$G:$G,PRODUTIVIDADE!$B48)))</f>
        <v>0</v>
      </c>
      <c r="BC48" s="32">
        <f t="shared" si="19"/>
        <v>0</v>
      </c>
      <c r="BD48" s="32">
        <f t="shared" si="20"/>
        <v>0</v>
      </c>
      <c r="BE48" s="33">
        <f>IF($B48="","",IF(COUNTIF(BASE!$A:$A,PRODUTIVIDADE!BE$3)=0,"",SUMIFS(BASE!$M:$M,BASE!$A:$A,PRODUTIVIDADE!BE$3,BASE!$G:$G,PRODUTIVIDADE!$B48)))</f>
        <v>9</v>
      </c>
      <c r="BF48" s="33">
        <f>IF($B48="","",IF(COUNTIF(BASE!$A:$A,PRODUTIVIDADE!BE$3)=0,"",SUMIFS(BASE!$N:$N,BASE!$A:$A,PRODUTIVIDADE!BE$3,BASE!$G:$G,PRODUTIVIDADE!$B48)))</f>
        <v>14</v>
      </c>
      <c r="BG48" s="28">
        <f>IF($B48="","",IF(COUNTIF(BASE!$A:$A,PRODUTIVIDADE!BE$3)=0,"",SUMIFS(BASE!$P:$P,BASE!$A:$A,PRODUTIVIDADE!BE$3,BASE!$G:$G,PRODUTIVIDADE!$B48)))</f>
        <v>2.1990740740740742E-3</v>
      </c>
      <c r="BH48" s="28">
        <f>IF($B48="","",IF(COUNTIF(BASE!$A:$A,PRODUTIVIDADE!BE$3)=0,"",SUMIFS(BASE!$O:$O,BASE!$A:$A,PRODUTIVIDADE!BE$3,BASE!$G:$G,PRODUTIVIDADE!$B48)))</f>
        <v>6.018518518518519E-4</v>
      </c>
      <c r="BI48" s="32">
        <f t="shared" si="21"/>
        <v>1.9791666666666669E-2</v>
      </c>
      <c r="BJ48" s="32">
        <f t="shared" si="22"/>
        <v>8.425925925925927E-3</v>
      </c>
      <c r="BK48" s="15">
        <f>IF($B48="","",IF(COUNTIF(BASE!$A:$A,PRODUTIVIDADE!BK$3)=0,"",SUMIFS(BASE!$M:$M,BASE!$A:$A,PRODUTIVIDADE!BK$3,BASE!$G:$G,PRODUTIVIDADE!$B48)))</f>
        <v>19</v>
      </c>
      <c r="BL48" s="15">
        <f>IF($B48="","",IF(COUNTIF(BASE!$A:$A,PRODUTIVIDADE!BK$3)=0,"",SUMIFS(BASE!$N:$N,BASE!$A:$A,PRODUTIVIDADE!BK$3,BASE!$G:$G,PRODUTIVIDADE!$B48)))</f>
        <v>10</v>
      </c>
      <c r="BM48" s="18">
        <f>IF($B48="","",IF(COUNTIF(BASE!$A:$A,PRODUTIVIDADE!BK$3)=0,"",SUMIFS(BASE!$P:$P,BASE!$A:$A,PRODUTIVIDADE!BK$3,BASE!$G:$G,PRODUTIVIDADE!$B48)))</f>
        <v>1.3194444444444443E-3</v>
      </c>
      <c r="BN48" s="18">
        <f>IF($B48="","",IF(COUNTIF(BASE!$A:$A,PRODUTIVIDADE!BK$3)=0,"",SUMIFS(BASE!$O:$O,BASE!$A:$A,PRODUTIVIDADE!BK$3,BASE!$G:$G,PRODUTIVIDADE!$B48)))</f>
        <v>1.261574074074074E-3</v>
      </c>
      <c r="BO48" s="32">
        <f t="shared" si="23"/>
        <v>2.5069444444444443E-2</v>
      </c>
      <c r="BP48" s="32">
        <f t="shared" si="24"/>
        <v>1.261574074074074E-2</v>
      </c>
      <c r="BQ48" s="33">
        <f>IF($B48="","",IF(COUNTIF(BASE!$A:$A,PRODUTIVIDADE!BQ$3)=0,"",SUMIFS(BASE!$M:$M,BASE!$A:$A,PRODUTIVIDADE!BQ$3,BASE!$G:$G,PRODUTIVIDADE!$B48)))</f>
        <v>8</v>
      </c>
      <c r="BR48" s="33">
        <f>IF($B48="","",IF(COUNTIF(BASE!$A:$A,PRODUTIVIDADE!BQ$3)=0,"",SUMIFS(BASE!$N:$N,BASE!$A:$A,PRODUTIVIDADE!BQ$3,BASE!$G:$G,PRODUTIVIDADE!$B48)))</f>
        <v>4</v>
      </c>
      <c r="BS48" s="28">
        <f>IF($B48="","",IF(COUNTIF(BASE!$A:$A,PRODUTIVIDADE!BQ$3)=0,"",SUMIFS(BASE!$P:$P,BASE!$A:$A,PRODUTIVIDADE!BQ$3,BASE!$G:$G,PRODUTIVIDADE!$B48)))</f>
        <v>3.1134259259259257E-3</v>
      </c>
      <c r="BT48" s="28">
        <f>IF($B48="","",IF(COUNTIF(BASE!$A:$A,PRODUTIVIDADE!BQ$3)=0,"",SUMIFS(BASE!$O:$O,BASE!$A:$A,PRODUTIVIDADE!BQ$3,BASE!$G:$G,PRODUTIVIDADE!$B48)))</f>
        <v>8.449074074074075E-4</v>
      </c>
      <c r="BU48" s="32">
        <f t="shared" si="25"/>
        <v>2.4907407407407406E-2</v>
      </c>
      <c r="BV48" s="32">
        <f t="shared" si="26"/>
        <v>3.37962962962963E-3</v>
      </c>
      <c r="BW48" s="15">
        <f>IF($B48="","",IF(COUNTIF(BASE!$A:$A,PRODUTIVIDADE!BW$3)=0,"",SUMIFS(BASE!$M:$M,BASE!$A:$A,PRODUTIVIDADE!BW$3,BASE!$G:$G,PRODUTIVIDADE!$B48)))</f>
        <v>12</v>
      </c>
      <c r="BX48" s="15">
        <f>IF($B48="","",IF(COUNTIF(BASE!$A:$A,PRODUTIVIDADE!BW$3)=0,"",SUMIFS(BASE!$N:$N,BASE!$A:$A,PRODUTIVIDADE!BW$3,BASE!$G:$G,PRODUTIVIDADE!$B48)))</f>
        <v>9</v>
      </c>
      <c r="BY48" s="18">
        <f>IF($B48="","",IF(COUNTIF(BASE!$A:$A,PRODUTIVIDADE!BW$3)=0,"",SUMIFS(BASE!$P:$P,BASE!$A:$A,PRODUTIVIDADE!BW$3,BASE!$G:$G,PRODUTIVIDADE!$B48)))</f>
        <v>1.4120370370370369E-3</v>
      </c>
      <c r="BZ48" s="18">
        <f>IF($B48="","",IF(COUNTIF(BASE!$A:$A,PRODUTIVIDADE!BW$3)=0,"",SUMIFS(BASE!$O:$O,BASE!$A:$A,PRODUTIVIDADE!BW$3,BASE!$G:$G,PRODUTIVIDADE!$B48)))</f>
        <v>1.1342592592592591E-3</v>
      </c>
      <c r="CA48" s="32">
        <f t="shared" si="27"/>
        <v>1.6944444444444443E-2</v>
      </c>
      <c r="CB48" s="32">
        <f t="shared" si="28"/>
        <v>1.0208333333333331E-2</v>
      </c>
      <c r="CC48" s="33">
        <f>IF($B48="","",IF(COUNTIF(BASE!$A:$A,PRODUTIVIDADE!CC$3)=0,"",SUMIFS(BASE!$M:$M,BASE!$A:$A,PRODUTIVIDADE!CC$3,BASE!$G:$G,PRODUTIVIDADE!$B48)))</f>
        <v>5</v>
      </c>
      <c r="CD48" s="33">
        <f>IF($B48="","",IF(COUNTIF(BASE!$A:$A,PRODUTIVIDADE!CC$3)=0,"",SUMIFS(BASE!$N:$N,BASE!$A:$A,PRODUTIVIDADE!CC$3,BASE!$G:$G,PRODUTIVIDADE!$B48)))</f>
        <v>12</v>
      </c>
      <c r="CE48" s="28">
        <f>IF($B48="","",IF(COUNTIF(BASE!$A:$A,PRODUTIVIDADE!CC$3)=0,"",SUMIFS(BASE!$P:$P,BASE!$A:$A,PRODUTIVIDADE!CC$3,BASE!$G:$G,PRODUTIVIDADE!$B48)))</f>
        <v>1.4583333333333334E-3</v>
      </c>
      <c r="CF48" s="28">
        <f>IF($B48="","",IF(COUNTIF(BASE!$A:$A,PRODUTIVIDADE!CC$3)=0,"",SUMIFS(BASE!$O:$O,BASE!$A:$A,PRODUTIVIDADE!CC$3,BASE!$G:$G,PRODUTIVIDADE!$B48)))</f>
        <v>8.449074074074075E-4</v>
      </c>
      <c r="CG48" s="32">
        <f t="shared" si="29"/>
        <v>7.2916666666666668E-3</v>
      </c>
      <c r="CH48" s="32">
        <f t="shared" si="30"/>
        <v>1.013888888888889E-2</v>
      </c>
      <c r="CI48" s="15">
        <f>IF($B48="","",IF(COUNTIF(BASE!$A:$A,PRODUTIVIDADE!CI$3)=0,"",SUMIFS(BASE!$M:$M,BASE!$A:$A,PRODUTIVIDADE!CI$3,BASE!$G:$G,PRODUTIVIDADE!$B48)))</f>
        <v>12</v>
      </c>
      <c r="CJ48" s="15">
        <f>IF($B48="","",IF(COUNTIF(BASE!$A:$A,PRODUTIVIDADE!CI$3)=0,"",SUMIFS(BASE!$N:$N,BASE!$A:$A,PRODUTIVIDADE!CI$3,BASE!$G:$G,PRODUTIVIDADE!$B48)))</f>
        <v>3</v>
      </c>
      <c r="CK48" s="18">
        <f>IF($B48="","",IF(COUNTIF(BASE!$A:$A,PRODUTIVIDADE!CI$3)=0,"",SUMIFS(BASE!$P:$P,BASE!$A:$A,PRODUTIVIDADE!CI$3,BASE!$G:$G,PRODUTIVIDADE!$B48)))</f>
        <v>1.4120370370370369E-3</v>
      </c>
      <c r="CL48" s="18">
        <f>IF($B48="","",IF(COUNTIF(BASE!$A:$A,PRODUTIVIDADE!CI$3)=0,"",SUMIFS(BASE!$O:$O,BASE!$A:$A,PRODUTIVIDADE!CI$3,BASE!$G:$G,PRODUTIVIDADE!$B48)))</f>
        <v>1.5740740740740741E-3</v>
      </c>
      <c r="CM48" s="32">
        <f t="shared" si="31"/>
        <v>1.6944444444444443E-2</v>
      </c>
      <c r="CN48" s="32">
        <f t="shared" si="32"/>
        <v>4.7222222222222223E-3</v>
      </c>
      <c r="CO48" s="33">
        <f>IF($B48="","",IF(COUNTIF(BASE!$A:$A,PRODUTIVIDADE!CO$3)=0,"",SUMIFS(BASE!$M:$M,BASE!$A:$A,PRODUTIVIDADE!CO$3,BASE!$G:$G,PRODUTIVIDADE!$B48)))</f>
        <v>0</v>
      </c>
      <c r="CP48" s="33">
        <f>IF($B48="","",IF(COUNTIF(BASE!$A:$A,PRODUTIVIDADE!CO$3)=0,"",SUMIFS(BASE!$N:$N,BASE!$A:$A,PRODUTIVIDADE!CO$3,BASE!$G:$G,PRODUTIVIDADE!$B48)))</f>
        <v>0</v>
      </c>
      <c r="CQ48" s="28">
        <f>IF($B48="","",IF(COUNTIF(BASE!$A:$A,PRODUTIVIDADE!CO$3)=0,"",SUMIFS(BASE!$P:$P,BASE!$A:$A,PRODUTIVIDADE!CO$3,BASE!$G:$G,PRODUTIVIDADE!$B48)))</f>
        <v>0</v>
      </c>
      <c r="CR48" s="28">
        <f>IF($B48="","",IF(COUNTIF(BASE!$A:$A,PRODUTIVIDADE!CO$3)=0,"",SUMIFS(BASE!$O:$O,BASE!$A:$A,PRODUTIVIDADE!CO$3,BASE!$G:$G,PRODUTIVIDADE!$B48)))</f>
        <v>0</v>
      </c>
      <c r="CS48" s="32">
        <f t="shared" si="33"/>
        <v>0</v>
      </c>
      <c r="CT48" s="32">
        <f t="shared" si="34"/>
        <v>0</v>
      </c>
      <c r="CU48" s="15">
        <f>IF($B48="","",IF(COUNTIF(BASE!$A:$A,PRODUTIVIDADE!CU$3)=0,"",SUMIFS(BASE!$M:$M,BASE!$A:$A,PRODUTIVIDADE!CU$3,BASE!$G:$G,PRODUTIVIDADE!$B48)))</f>
        <v>7</v>
      </c>
      <c r="CV48" s="15">
        <f>IF($B48="","",IF(COUNTIF(BASE!$A:$A,PRODUTIVIDADE!CU$3)=0,"",SUMIFS(BASE!$N:$N,BASE!$A:$A,PRODUTIVIDADE!CU$3,BASE!$G:$G,PRODUTIVIDADE!$B48)))</f>
        <v>32</v>
      </c>
      <c r="CW48" s="18">
        <f>IF($B48="","",IF(COUNTIF(BASE!$A:$A,PRODUTIVIDADE!CU$3)=0,"",SUMIFS(BASE!$P:$P,BASE!$A:$A,PRODUTIVIDADE!CU$3,BASE!$G:$G,PRODUTIVIDADE!$B48)))</f>
        <v>1.0416666666666667E-3</v>
      </c>
      <c r="CX48" s="18">
        <f>IF($B48="","",IF(COUNTIF(BASE!$A:$A,PRODUTIVIDADE!CU$3)=0,"",SUMIFS(BASE!$O:$O,BASE!$A:$A,PRODUTIVIDADE!CU$3,BASE!$G:$G,PRODUTIVIDADE!$B48)))</f>
        <v>6.134259259259259E-4</v>
      </c>
      <c r="CY48" s="32">
        <f t="shared" si="35"/>
        <v>7.2916666666666668E-3</v>
      </c>
      <c r="CZ48" s="32">
        <f t="shared" si="36"/>
        <v>1.9629629629629629E-2</v>
      </c>
      <c r="DA48" s="33">
        <f>IF($B48="","",IF(COUNTIF(BASE!$A:$A,PRODUTIVIDADE!DA$3)=0,"",SUMIFS(BASE!$M:$M,BASE!$A:$A,PRODUTIVIDADE!DA$3,BASE!$G:$G,PRODUTIVIDADE!$B48)))</f>
        <v>11</v>
      </c>
      <c r="DB48" s="33">
        <f>IF($B48="","",IF(COUNTIF(BASE!$A:$A,PRODUTIVIDADE!DA$3)=0,"",SUMIFS(BASE!$N:$N,BASE!$A:$A,PRODUTIVIDADE!DA$3,BASE!$G:$G,PRODUTIVIDADE!$B48)))</f>
        <v>16</v>
      </c>
      <c r="DC48" s="28">
        <f>IF($B48="","",IF(COUNTIF(BASE!$A:$A,PRODUTIVIDADE!DA$3)=0,"",SUMIFS(BASE!$P:$P,BASE!$A:$A,PRODUTIVIDADE!DA$3,BASE!$G:$G,PRODUTIVIDADE!$B48)))</f>
        <v>8.449074074074075E-4</v>
      </c>
      <c r="DD48" s="28">
        <f>IF($B48="","",IF(COUNTIF(BASE!$A:$A,PRODUTIVIDADE!DA$3)=0,"",SUMIFS(BASE!$O:$O,BASE!$A:$A,PRODUTIVIDADE!DA$3,BASE!$G:$G,PRODUTIVIDADE!$B48)))</f>
        <v>8.1018518518518516E-4</v>
      </c>
      <c r="DE48" s="32">
        <f t="shared" si="37"/>
        <v>9.2939814814814829E-3</v>
      </c>
      <c r="DF48" s="32">
        <f t="shared" si="38"/>
        <v>1.2962962962962963E-2</v>
      </c>
      <c r="DG48" s="15">
        <f>IF($B48="","",IF(COUNTIF(BASE!$A:$A,PRODUTIVIDADE!DG$3)=0,"",SUMIFS(BASE!$M:$M,BASE!$A:$A,PRODUTIVIDADE!DG$3,BASE!$G:$G,PRODUTIVIDADE!$B48)))</f>
        <v>8</v>
      </c>
      <c r="DH48" s="15">
        <f>IF($B48="","",IF(COUNTIF(BASE!$A:$A,PRODUTIVIDADE!DG$3)=0,"",SUMIFS(BASE!$N:$N,BASE!$A:$A,PRODUTIVIDADE!DG$3,BASE!$G:$G,PRODUTIVIDADE!$B48)))</f>
        <v>30</v>
      </c>
      <c r="DI48" s="18">
        <f>IF($B48="","",IF(COUNTIF(BASE!$A:$A,PRODUTIVIDADE!DG$3)=0,"",SUMIFS(BASE!$P:$P,BASE!$A:$A,PRODUTIVIDADE!DG$3,BASE!$G:$G,PRODUTIVIDADE!$B48)))</f>
        <v>1.2731481481481483E-3</v>
      </c>
      <c r="DJ48" s="18">
        <f>IF($B48="","",IF(COUNTIF(BASE!$A:$A,PRODUTIVIDADE!DG$3)=0,"",SUMIFS(BASE!$O:$O,BASE!$A:$A,PRODUTIVIDADE!DG$3,BASE!$G:$G,PRODUTIVIDADE!$B48)))</f>
        <v>8.2175925925925917E-4</v>
      </c>
      <c r="DK48" s="32">
        <f t="shared" si="39"/>
        <v>1.0185185185185186E-2</v>
      </c>
      <c r="DL48" s="32">
        <f t="shared" si="40"/>
        <v>2.4652777777777773E-2</v>
      </c>
      <c r="DM48" s="33">
        <f>IF($B48="","",IF(COUNTIF(BASE!$A:$A,PRODUTIVIDADE!DM$3)=0,"",SUMIFS(BASE!$M:$M,BASE!$A:$A,PRODUTIVIDADE!DM$3,BASE!$G:$G,PRODUTIVIDADE!$B48)))</f>
        <v>13</v>
      </c>
      <c r="DN48" s="33">
        <f>IF($B48="","",IF(COUNTIF(BASE!$A:$A,PRODUTIVIDADE!DM$3)=0,"",SUMIFS(BASE!$N:$N,BASE!$A:$A,PRODUTIVIDADE!DM$3,BASE!$G:$G,PRODUTIVIDADE!$B48)))</f>
        <v>24</v>
      </c>
      <c r="DO48" s="28">
        <f>IF($B48="","",IF(COUNTIF(BASE!$A:$A,PRODUTIVIDADE!DM$3)=0,"",SUMIFS(BASE!$P:$P,BASE!$A:$A,PRODUTIVIDADE!DM$3,BASE!$G:$G,PRODUTIVIDADE!$B48)))</f>
        <v>1.8865740740740742E-3</v>
      </c>
      <c r="DP48" s="28">
        <f>IF($B48="","",IF(COUNTIF(BASE!$A:$A,PRODUTIVIDADE!DM$3)=0,"",SUMIFS(BASE!$O:$O,BASE!$A:$A,PRODUTIVIDADE!DM$3,BASE!$G:$G,PRODUTIVIDADE!$B48)))</f>
        <v>1.0069444444444444E-3</v>
      </c>
      <c r="DQ48" s="32">
        <f t="shared" si="41"/>
        <v>2.4525462962962964E-2</v>
      </c>
      <c r="DR48" s="32">
        <f t="shared" si="42"/>
        <v>2.4166666666666666E-2</v>
      </c>
      <c r="DS48" s="15">
        <f>IF($B48="","",IF(COUNTIF(BASE!$A:$A,PRODUTIVIDADE!DS$3)=0,"",SUMIFS(BASE!$M:$M,BASE!$A:$A,PRODUTIVIDADE!DS$3,BASE!$G:$G,PRODUTIVIDADE!$B48)))</f>
        <v>8</v>
      </c>
      <c r="DT48" s="15">
        <f>IF($B48="","",IF(COUNTIF(BASE!$A:$A,PRODUTIVIDADE!DS$3)=0,"",SUMIFS(BASE!$N:$N,BASE!$A:$A,PRODUTIVIDADE!DS$3,BASE!$G:$G,PRODUTIVIDADE!$B48)))</f>
        <v>33</v>
      </c>
      <c r="DU48" s="18">
        <f>IF($B48="","",IF(COUNTIF(BASE!$A:$A,PRODUTIVIDADE!DS$3)=0,"",SUMIFS(BASE!$P:$P,BASE!$A:$A,PRODUTIVIDADE!DS$3,BASE!$G:$G,PRODUTIVIDADE!$B48)))</f>
        <v>6.8287037037037025E-4</v>
      </c>
      <c r="DV48" s="18">
        <f>IF($B48="","",IF(COUNTIF(BASE!$A:$A,PRODUTIVIDADE!DS$3)=0,"",SUMIFS(BASE!$O:$O,BASE!$A:$A,PRODUTIVIDADE!DS$3,BASE!$G:$G,PRODUTIVIDADE!$B48)))</f>
        <v>1.3541666666666667E-3</v>
      </c>
      <c r="DW48" s="32">
        <f t="shared" si="43"/>
        <v>5.462962962962962E-3</v>
      </c>
      <c r="DX48" s="32">
        <f t="shared" si="44"/>
        <v>4.4687500000000005E-2</v>
      </c>
      <c r="DY48" s="33">
        <f>IF($B48="","",IF(COUNTIF(BASE!$A:$A,PRODUTIVIDADE!DY$3)=0,"",SUMIFS(BASE!$M:$M,BASE!$A:$A,PRODUTIVIDADE!DY$3,BASE!$G:$G,PRODUTIVIDADE!$B48)))</f>
        <v>5</v>
      </c>
      <c r="DZ48" s="33">
        <f>IF($B48="","",IF(COUNTIF(BASE!$A:$A,PRODUTIVIDADE!DY$3)=0,"",SUMIFS(BASE!$N:$N,BASE!$A:$A,PRODUTIVIDADE!DY$3,BASE!$G:$G,PRODUTIVIDADE!$B48)))</f>
        <v>56</v>
      </c>
      <c r="EA48" s="28">
        <f>IF($B48="","",IF(COUNTIF(BASE!$A:$A,PRODUTIVIDADE!DY$3)=0,"",SUMIFS(BASE!$P:$P,BASE!$A:$A,PRODUTIVIDADE!DY$3,BASE!$G:$G,PRODUTIVIDADE!$B48)))</f>
        <v>7.0601851851851847E-4</v>
      </c>
      <c r="EB48" s="28">
        <f>IF($B48="","",IF(COUNTIF(BASE!$A:$A,PRODUTIVIDADE!DY$3)=0,"",SUMIFS(BASE!$O:$O,BASE!$A:$A,PRODUTIVIDADE!DY$3,BASE!$G:$G,PRODUTIVIDADE!$B48)))</f>
        <v>5.5555555555555556E-4</v>
      </c>
      <c r="EC48" s="32">
        <f t="shared" si="45"/>
        <v>3.5300925925925925E-3</v>
      </c>
      <c r="ED48" s="32">
        <f t="shared" si="46"/>
        <v>3.111111111111111E-2</v>
      </c>
      <c r="EE48" s="15">
        <f>IF($B48="","",IF(COUNTIF(BASE!$A:$A,PRODUTIVIDADE!EE$3)=0,"",SUMIFS(BASE!$M:$M,BASE!$A:$A,PRODUTIVIDADE!EE$3,BASE!$G:$G,PRODUTIVIDADE!$B48)))</f>
        <v>0</v>
      </c>
      <c r="EF48" s="15">
        <f>IF($B48="","",IF(COUNTIF(BASE!$A:$A,PRODUTIVIDADE!EE$3)=0,"",SUMIFS(BASE!$N:$N,BASE!$A:$A,PRODUTIVIDADE!EE$3,BASE!$G:$G,PRODUTIVIDADE!$B48)))</f>
        <v>0</v>
      </c>
      <c r="EG48" s="18">
        <f>IF($B48="","",IF(COUNTIF(BASE!$A:$A,PRODUTIVIDADE!EE$3)=0,"",SUMIFS(BASE!$P:$P,BASE!$A:$A,PRODUTIVIDADE!EE$3,BASE!$G:$G,PRODUTIVIDADE!$B48)))</f>
        <v>0</v>
      </c>
      <c r="EH48" s="18">
        <f>IF($B48="","",IF(COUNTIF(BASE!$A:$A,PRODUTIVIDADE!EE$3)=0,"",SUMIFS(BASE!$O:$O,BASE!$A:$A,PRODUTIVIDADE!EE$3,BASE!$G:$G,PRODUTIVIDADE!$B48)))</f>
        <v>0</v>
      </c>
      <c r="EI48" s="32">
        <f t="shared" si="47"/>
        <v>0</v>
      </c>
      <c r="EJ48" s="32">
        <f t="shared" si="48"/>
        <v>0</v>
      </c>
      <c r="EK48" s="33">
        <f>IF($B48="","",IF(COUNTIF(BASE!$A:$A,PRODUTIVIDADE!EK$3)=0,"",SUMIFS(BASE!$M:$M,BASE!$A:$A,PRODUTIVIDADE!EK$3,BASE!$G:$G,PRODUTIVIDADE!$B48)))</f>
        <v>16</v>
      </c>
      <c r="EL48" s="33">
        <f>IF($B48="","",IF(COUNTIF(BASE!$A:$A,PRODUTIVIDADE!EK$3)=0,"",SUMIFS(BASE!$N:$N,BASE!$A:$A,PRODUTIVIDADE!EK$3,BASE!$G:$G,PRODUTIVIDADE!$B48)))</f>
        <v>33</v>
      </c>
      <c r="EM48" s="28">
        <f>IF($B48="","",IF(COUNTIF(BASE!$A:$A,PRODUTIVIDADE!EK$3)=0,"",SUMIFS(BASE!$P:$P,BASE!$A:$A,PRODUTIVIDADE!EK$3,BASE!$G:$G,PRODUTIVIDADE!$B48)))</f>
        <v>1.5624999999999999E-3</v>
      </c>
      <c r="EN48" s="28">
        <f>IF($B48="","",IF(COUNTIF(BASE!$A:$A,PRODUTIVIDADE!EK$3)=0,"",SUMIFS(BASE!$O:$O,BASE!$A:$A,PRODUTIVIDADE!EK$3,BASE!$G:$G,PRODUTIVIDADE!$B48)))</f>
        <v>3.9351851851851852E-4</v>
      </c>
      <c r="EO48" s="32">
        <f t="shared" si="49"/>
        <v>2.4999999999999998E-2</v>
      </c>
      <c r="EP48" s="32">
        <f t="shared" si="50"/>
        <v>1.2986111111111111E-2</v>
      </c>
      <c r="EQ48" s="15">
        <f>IF($B48="","",IF(COUNTIF(BASE!$A:$A,PRODUTIVIDADE!EQ$3)=0,"",SUMIFS(BASE!$M:$M,BASE!$A:$A,PRODUTIVIDADE!EQ$3,BASE!$G:$G,PRODUTIVIDADE!$B48)))</f>
        <v>9</v>
      </c>
      <c r="ER48" s="15">
        <f>IF($B48="","",IF(COUNTIF(BASE!$A:$A,PRODUTIVIDADE!EQ$3)=0,"",SUMIFS(BASE!$N:$N,BASE!$A:$A,PRODUTIVIDADE!EQ$3,BASE!$G:$G,PRODUTIVIDADE!$B48)))</f>
        <v>19</v>
      </c>
      <c r="ES48" s="18">
        <f>IF($B48="","",IF(COUNTIF(BASE!$A:$A,PRODUTIVIDADE!EQ$3)=0,"",SUMIFS(BASE!$P:$P,BASE!$A:$A,PRODUTIVIDADE!EQ$3,BASE!$G:$G,PRODUTIVIDADE!$B48)))</f>
        <v>1.9097222222222222E-3</v>
      </c>
      <c r="ET48" s="18">
        <f>IF($B48="","",IF(COUNTIF(BASE!$A:$A,PRODUTIVIDADE!EQ$3)=0,"",SUMIFS(BASE!$O:$O,BASE!$A:$A,PRODUTIVIDADE!EQ$3,BASE!$G:$G,PRODUTIVIDADE!$B48)))</f>
        <v>8.3333333333333339E-4</v>
      </c>
      <c r="EU48" s="32">
        <f t="shared" si="51"/>
        <v>1.7187499999999998E-2</v>
      </c>
      <c r="EV48" s="32">
        <f t="shared" si="52"/>
        <v>1.5833333333333335E-2</v>
      </c>
      <c r="EW48" s="33">
        <f>IF($B48="","",IF(COUNTIF(BASE!$A:$A,PRODUTIVIDADE!EW$3)=0,"",SUMIFS(BASE!$M:$M,BASE!$A:$A,PRODUTIVIDADE!EW$3,BASE!$G:$G,PRODUTIVIDADE!$B48)))</f>
        <v>8</v>
      </c>
      <c r="EX48" s="33">
        <f>IF($B48="","",IF(COUNTIF(BASE!$A:$A,PRODUTIVIDADE!EW$3)=0,"",SUMIFS(BASE!$N:$N,BASE!$A:$A,PRODUTIVIDADE!EW$3,BASE!$G:$G,PRODUTIVIDADE!$B48)))</f>
        <v>21</v>
      </c>
      <c r="EY48" s="28">
        <f>IF($B48="","",IF(COUNTIF(BASE!$A:$A,PRODUTIVIDADE!EW$3)=0,"",SUMIFS(BASE!$P:$P,BASE!$A:$A,PRODUTIVIDADE!EW$3,BASE!$G:$G,PRODUTIVIDADE!$B48)))</f>
        <v>1.2037037037037038E-3</v>
      </c>
      <c r="EZ48" s="28">
        <f>IF($B48="","",IF(COUNTIF(BASE!$A:$A,PRODUTIVIDADE!EW$3)=0,"",SUMIFS(BASE!$O:$O,BASE!$A:$A,PRODUTIVIDADE!EW$3,BASE!$G:$G,PRODUTIVIDADE!$B48)))</f>
        <v>1.1805555555555556E-3</v>
      </c>
      <c r="FA48" s="32">
        <f t="shared" si="53"/>
        <v>9.6296296296296303E-3</v>
      </c>
      <c r="FB48" s="32">
        <f t="shared" si="54"/>
        <v>2.4791666666666667E-2</v>
      </c>
      <c r="FC48" s="15">
        <f>IF($B48="","",IF(COUNTIF(BASE!$A:$A,PRODUTIVIDADE!FC$3)=0,"",SUMIFS(BASE!$M:$M,BASE!$A:$A,PRODUTIVIDADE!FC$3,BASE!$G:$G,PRODUTIVIDADE!$B48)))</f>
        <v>6</v>
      </c>
      <c r="FD48" s="15">
        <f>IF($B48="","",IF(COUNTIF(BASE!$A:$A,PRODUTIVIDADE!FC$3)=0,"",SUMIFS(BASE!$N:$N,BASE!$A:$A,PRODUTIVIDADE!FC$3,BASE!$G:$G,PRODUTIVIDADE!$B48)))</f>
        <v>19</v>
      </c>
      <c r="FE48" s="18">
        <f>IF($B48="","",IF(COUNTIF(BASE!$A:$A,PRODUTIVIDADE!FC$3)=0,"",SUMIFS(BASE!$P:$P,BASE!$A:$A,PRODUTIVIDADE!FC$3,BASE!$G:$G,PRODUTIVIDADE!$B48)))</f>
        <v>1.6087962962962963E-3</v>
      </c>
      <c r="FF48" s="18">
        <f>IF($B48="","",IF(COUNTIF(BASE!$A:$A,PRODUTIVIDADE!FC$3)=0,"",SUMIFS(BASE!$O:$O,BASE!$A:$A,PRODUTIVIDADE!FC$3,BASE!$G:$G,PRODUTIVIDADE!$B48)))</f>
        <v>8.6805555555555551E-4</v>
      </c>
      <c r="FG48" s="32">
        <f t="shared" si="55"/>
        <v>9.6527777777777775E-3</v>
      </c>
      <c r="FH48" s="32">
        <f t="shared" si="56"/>
        <v>1.6493055555555556E-2</v>
      </c>
      <c r="FI48" s="33">
        <f>IF($B48="","",IF(COUNTIF(BASE!$A:$A,PRODUTIVIDADE!FI$3)=0,"",SUMIFS(BASE!$M:$M,BASE!$A:$A,PRODUTIVIDADE!FI$3,BASE!$G:$G,PRODUTIVIDADE!$B48)))</f>
        <v>6</v>
      </c>
      <c r="FJ48" s="33">
        <f>IF($B48="","",IF(COUNTIF(BASE!$A:$A,PRODUTIVIDADE!FI$3)=0,"",SUMIFS(BASE!$N:$N,BASE!$A:$A,PRODUTIVIDADE!FI$3,BASE!$G:$G,PRODUTIVIDADE!$B48)))</f>
        <v>21</v>
      </c>
      <c r="FK48" s="28">
        <f>IF($B48="","",IF(COUNTIF(BASE!$A:$A,PRODUTIVIDADE!FI$3)=0,"",SUMIFS(BASE!$P:$P,BASE!$A:$A,PRODUTIVIDADE!FI$3,BASE!$G:$G,PRODUTIVIDADE!$B48)))</f>
        <v>1.6666666666666668E-3</v>
      </c>
      <c r="FL48" s="28">
        <f>IF($B48="","",IF(COUNTIF(BASE!$A:$A,PRODUTIVIDADE!FI$3)=0,"",SUMIFS(BASE!$O:$O,BASE!$A:$A,PRODUTIVIDADE!FI$3,BASE!$G:$G,PRODUTIVIDADE!$B48)))</f>
        <v>9.6064814814814808E-4</v>
      </c>
      <c r="FM48" s="32">
        <f t="shared" si="57"/>
        <v>0.01</v>
      </c>
      <c r="FN48" s="32">
        <f t="shared" si="58"/>
        <v>2.0173611111111111E-2</v>
      </c>
      <c r="FO48" s="15">
        <f>IF($B48="","",IF(COUNTIF(BASE!$A:$A,PRODUTIVIDADE!FO$3)=0,"",SUMIFS(BASE!$M:$M,BASE!$A:$A,PRODUTIVIDADE!FO$3,BASE!$G:$G,PRODUTIVIDADE!$B48)))</f>
        <v>3</v>
      </c>
      <c r="FP48" s="15">
        <f>IF($B48="","",IF(COUNTIF(BASE!$A:$A,PRODUTIVIDADE!FO$3)=0,"",SUMIFS(BASE!$N:$N,BASE!$A:$A,PRODUTIVIDADE!FO$3,BASE!$G:$G,PRODUTIVIDADE!$B48)))</f>
        <v>9</v>
      </c>
      <c r="FQ48" s="18">
        <f>IF($B48="","",IF(COUNTIF(BASE!$A:$A,PRODUTIVIDADE!FO$3)=0,"",SUMIFS(BASE!$P:$P,BASE!$A:$A,PRODUTIVIDADE!FO$3,BASE!$G:$G,PRODUTIVIDADE!$B48)))</f>
        <v>5.7870370370370378E-4</v>
      </c>
      <c r="FR48" s="18">
        <f>IF($B48="","",IF(COUNTIF(BASE!$A:$A,PRODUTIVIDADE!FO$3)=0,"",SUMIFS(BASE!$O:$O,BASE!$A:$A,PRODUTIVIDADE!FO$3,BASE!$G:$G,PRODUTIVIDADE!$B48)))</f>
        <v>1.0185185185185186E-3</v>
      </c>
      <c r="FS48" s="32">
        <f t="shared" si="59"/>
        <v>1.7361111111111114E-3</v>
      </c>
      <c r="FT48" s="32">
        <f t="shared" si="60"/>
        <v>9.1666666666666684E-3</v>
      </c>
      <c r="FU48" s="33">
        <f>IF($B48="","",IF(COUNTIF(BASE!$A:$A,PRODUTIVIDADE!FU$3)=0,"",SUMIFS(BASE!$M:$M,BASE!$A:$A,PRODUTIVIDADE!FU$3,BASE!$G:$G,PRODUTIVIDADE!$B48)))</f>
        <v>0</v>
      </c>
      <c r="FV48" s="33">
        <f>IF($B48="","",IF(COUNTIF(BASE!$A:$A,PRODUTIVIDADE!FU$3)=0,"",SUMIFS(BASE!$N:$N,BASE!$A:$A,PRODUTIVIDADE!FU$3,BASE!$G:$G,PRODUTIVIDADE!$B48)))</f>
        <v>0</v>
      </c>
      <c r="FW48" s="28">
        <f>IF($B48="","",IF(COUNTIF(BASE!$A:$A,PRODUTIVIDADE!FU$3)=0,"",SUMIFS(BASE!$P:$P,BASE!$A:$A,PRODUTIVIDADE!FU$3,BASE!$G:$G,PRODUTIVIDADE!$B48)))</f>
        <v>0</v>
      </c>
      <c r="FX48" s="28">
        <f>IF($B48="","",IF(COUNTIF(BASE!$A:$A,PRODUTIVIDADE!FU$3)=0,"",SUMIFS(BASE!$O:$O,BASE!$A:$A,PRODUTIVIDADE!FU$3,BASE!$G:$G,PRODUTIVIDADE!$B48)))</f>
        <v>0</v>
      </c>
      <c r="FY48" s="32">
        <f t="shared" si="61"/>
        <v>0</v>
      </c>
      <c r="FZ48" s="32">
        <f t="shared" si="62"/>
        <v>0</v>
      </c>
      <c r="GA48" s="15">
        <f>IF($B48="","",IF(COUNTIF(BASE!$A:$A,PRODUTIVIDADE!GA$3)=0,"",SUMIFS(BASE!$M:$M,BASE!$A:$A,PRODUTIVIDADE!GA$3,BASE!$G:$G,PRODUTIVIDADE!$B48)))</f>
        <v>8</v>
      </c>
      <c r="GB48" s="15">
        <f>IF($B48="","",IF(COUNTIF(BASE!$A:$A,PRODUTIVIDADE!GA$3)=0,"",SUMIFS(BASE!$N:$N,BASE!$A:$A,PRODUTIVIDADE!GA$3,BASE!$G:$G,PRODUTIVIDADE!$B48)))</f>
        <v>37</v>
      </c>
      <c r="GC48" s="18">
        <f>IF($B48="","",IF(COUNTIF(BASE!$A:$A,PRODUTIVIDADE!GA$3)=0,"",SUMIFS(BASE!$P:$P,BASE!$A:$A,PRODUTIVIDADE!GA$3,BASE!$G:$G,PRODUTIVIDADE!$B48)))</f>
        <v>1.7939814814814815E-3</v>
      </c>
      <c r="GD48" s="18">
        <f>IF($B48="","",IF(COUNTIF(BASE!$A:$A,PRODUTIVIDADE!GA$3)=0,"",SUMIFS(BASE!$O:$O,BASE!$A:$A,PRODUTIVIDADE!GA$3,BASE!$G:$G,PRODUTIVIDADE!$B48)))</f>
        <v>6.018518518518519E-4</v>
      </c>
      <c r="GE48" s="32">
        <f t="shared" si="63"/>
        <v>1.4351851851851852E-2</v>
      </c>
      <c r="GF48" s="32">
        <f t="shared" si="64"/>
        <v>2.2268518518518521E-2</v>
      </c>
      <c r="GG48" s="33">
        <f>IF($B48="","",IF(COUNTIF(BASE!$A:$A,PRODUTIVIDADE!GG$3)=0,"",SUMIFS(BASE!$M:$M,BASE!$A:$A,PRODUTIVIDADE!GG$3,BASE!$G:$G,PRODUTIVIDADE!$B48)))</f>
        <v>11</v>
      </c>
      <c r="GH48" s="33">
        <f>IF($B48="","",IF(COUNTIF(BASE!$A:$A,PRODUTIVIDADE!GG$3)=0,"",SUMIFS(BASE!$N:$N,BASE!$A:$A,PRODUTIVIDADE!GG$3,BASE!$G:$G,PRODUTIVIDADE!$B48)))</f>
        <v>13</v>
      </c>
      <c r="GI48" s="28">
        <f>IF($B48="","",IF(COUNTIF(BASE!$A:$A,PRODUTIVIDADE!GG$3)=0,"",SUMIFS(BASE!$P:$P,BASE!$A:$A,PRODUTIVIDADE!GG$3,BASE!$G:$G,PRODUTIVIDADE!$B48)))</f>
        <v>1.1805555555555556E-3</v>
      </c>
      <c r="GJ48" s="28">
        <f>IF($B48="","",IF(COUNTIF(BASE!$A:$A,PRODUTIVIDADE!GG$3)=0,"",SUMIFS(BASE!$O:$O,BASE!$A:$A,PRODUTIVIDADE!GG$3,BASE!$G:$G,PRODUTIVIDADE!$B48)))</f>
        <v>1.5277777777777779E-3</v>
      </c>
      <c r="GK48" s="32">
        <f t="shared" si="65"/>
        <v>1.2986111111111111E-2</v>
      </c>
      <c r="GL48" s="32">
        <f t="shared" si="66"/>
        <v>1.9861111111111111E-2</v>
      </c>
      <c r="GM48" s="15">
        <f>IF($B48="","",IF(COUNTIF(BASE!$A:$A,PRODUTIVIDADE!GM$3)=0,"",SUMIFS(BASE!$M:$M,BASE!$A:$A,PRODUTIVIDADE!GM$3,BASE!$G:$G,PRODUTIVIDADE!$B48)))</f>
        <v>7</v>
      </c>
      <c r="GN48" s="15">
        <f>IF($B48="","",IF(COUNTIF(BASE!$A:$A,PRODUTIVIDADE!GM$3)=0,"",SUMIFS(BASE!$N:$N,BASE!$A:$A,PRODUTIVIDADE!GM$3,BASE!$G:$G,PRODUTIVIDADE!$B48)))</f>
        <v>22</v>
      </c>
      <c r="GO48" s="18">
        <f>IF($B48="","",IF(COUNTIF(BASE!$A:$A,PRODUTIVIDADE!GM$3)=0,"",SUMIFS(BASE!$P:$P,BASE!$A:$A,PRODUTIVIDADE!GM$3,BASE!$G:$G,PRODUTIVIDADE!$B48)))</f>
        <v>2.0370370370370373E-3</v>
      </c>
      <c r="GP48" s="18">
        <f>IF($B48="","",IF(COUNTIF(BASE!$A:$A,PRODUTIVIDADE!GM$3)=0,"",SUMIFS(BASE!$O:$O,BASE!$A:$A,PRODUTIVIDADE!GM$3,BASE!$G:$G,PRODUTIVIDADE!$B48)))</f>
        <v>5.2083333333333333E-4</v>
      </c>
      <c r="GQ48" s="32">
        <f t="shared" si="67"/>
        <v>1.4259259259259261E-2</v>
      </c>
      <c r="GR48" s="32">
        <f t="shared" si="68"/>
        <v>1.1458333333333333E-2</v>
      </c>
    </row>
    <row r="49" spans="2:200" s="8" customFormat="1" hidden="1" x14ac:dyDescent="0.25">
      <c r="B49" s="50">
        <v>91283</v>
      </c>
      <c r="C49" s="16" t="str">
        <f>IF($B49="","",VLOOKUP($B49,EQUIPE!$B:$E,2,0))</f>
        <v>KATIA PEREIRA DE SOUZA</v>
      </c>
      <c r="D49" s="16" t="str">
        <f>IF($B49="","",VLOOKUP($B49,EQUIPE!$B:$F,5,0))</f>
        <v>ULTRAGAZ BO</v>
      </c>
      <c r="E49" s="18">
        <f>IF($B49="","",VLOOKUP($B49,EQUIPE!$B:$E,3,0))</f>
        <v>0.26388888888888884</v>
      </c>
      <c r="F49" s="16" t="str">
        <f>IF($B49="","",VLOOKUP($B49,EQUIPE!$B:$E,4,0))</f>
        <v>TATIANE REGINA DE BARROS</v>
      </c>
      <c r="H49" s="22">
        <f t="shared" si="0"/>
        <v>216</v>
      </c>
      <c r="I49" s="22">
        <f t="shared" si="0"/>
        <v>556</v>
      </c>
      <c r="J49" s="18">
        <f t="shared" si="3"/>
        <v>2.1865890775034304E-3</v>
      </c>
      <c r="K49" s="18">
        <f t="shared" si="4"/>
        <v>6.0828420596855835E-4</v>
      </c>
      <c r="L49" s="32">
        <f t="shared" si="5"/>
        <v>0.47230324074074098</v>
      </c>
      <c r="M49" s="32">
        <f t="shared" si="6"/>
        <v>0.33820601851851845</v>
      </c>
      <c r="O49" s="15">
        <f>IF($B49="","",IF(COUNTIF(BASE!$A:$A,PRODUTIVIDADE!O$3)=0,"",SUMIFS(BASE!$M:$M,BASE!$A:$A,PRODUTIVIDADE!O$3,BASE!$G:$G,PRODUTIVIDADE!$B49)))</f>
        <v>0</v>
      </c>
      <c r="P49" s="15">
        <f>IF($B49="","",IF(COUNTIF(BASE!$A:$A,PRODUTIVIDADE!O$3)=0,"",SUMIFS(BASE!$N:$N,BASE!$A:$A,PRODUTIVIDADE!O$3,BASE!$G:$G,PRODUTIVIDADE!$B49)))</f>
        <v>0</v>
      </c>
      <c r="Q49" s="18">
        <f>IF($B49="","",IF(COUNTIF(BASE!$A:$A,PRODUTIVIDADE!O$3)=0,"",SUMIFS(BASE!$P:$P,BASE!$A:$A,PRODUTIVIDADE!O$3,BASE!$G:$G,PRODUTIVIDADE!$B49)))</f>
        <v>0</v>
      </c>
      <c r="R49" s="18">
        <f>IF($B49="","",IF(COUNTIF(BASE!$A:$A,PRODUTIVIDADE!O$3)=0,"",SUMIFS(BASE!$O:$O,BASE!$A:$A,PRODUTIVIDADE!O$3,BASE!$G:$G,PRODUTIVIDADE!$B49)))</f>
        <v>0</v>
      </c>
      <c r="S49" s="32">
        <f t="shared" si="7"/>
        <v>0</v>
      </c>
      <c r="T49" s="32">
        <f t="shared" si="8"/>
        <v>0</v>
      </c>
      <c r="U49" s="33">
        <f>IF($B49="","",IF(COUNTIF(BASE!$A:$A,PRODUTIVIDADE!U$3)=0,"",SUMIFS(BASE!$M:$M,BASE!$A:$A,PRODUTIVIDADE!U$3,BASE!$G:$G,PRODUTIVIDADE!$B49)))</f>
        <v>10</v>
      </c>
      <c r="V49" s="33">
        <f>IF($B49="","",IF(COUNTIF(BASE!$A:$A,PRODUTIVIDADE!U$3)=0,"",SUMIFS(BASE!$N:$N,BASE!$A:$A,PRODUTIVIDADE!U$3,BASE!$G:$G,PRODUTIVIDADE!$B49)))</f>
        <v>32</v>
      </c>
      <c r="W49" s="28">
        <f>IF($B49="","",IF(COUNTIF(BASE!$A:$A,PRODUTIVIDADE!U$3)=0,"",SUMIFS(BASE!$P:$P,BASE!$A:$A,PRODUTIVIDADE!U$3,BASE!$G:$G,PRODUTIVIDADE!$B49)))</f>
        <v>1.5509259259259261E-3</v>
      </c>
      <c r="X49" s="28">
        <f>IF($B49="","",IF(COUNTIF(BASE!$A:$A,PRODUTIVIDADE!U$3)=0,"",SUMIFS(BASE!$O:$O,BASE!$A:$A,PRODUTIVIDADE!U$3,BASE!$G:$G,PRODUTIVIDADE!$B49)))</f>
        <v>4.0509259259259258E-4</v>
      </c>
      <c r="Y49" s="32">
        <f t="shared" si="9"/>
        <v>1.5509259259259261E-2</v>
      </c>
      <c r="Z49" s="32">
        <f t="shared" si="10"/>
        <v>1.2962962962962963E-2</v>
      </c>
      <c r="AA49" s="15">
        <f>IF($B49="","",IF(COUNTIF(BASE!$A:$A,PRODUTIVIDADE!AA$3)=0,"",SUMIFS(BASE!$M:$M,BASE!$A:$A,PRODUTIVIDADE!AA$3,BASE!$G:$G,PRODUTIVIDADE!$B49)))</f>
        <v>14</v>
      </c>
      <c r="AB49" s="15">
        <f>IF($B49="","",IF(COUNTIF(BASE!$A:$A,PRODUTIVIDADE!AA$3)=0,"",SUMIFS(BASE!$N:$N,BASE!$A:$A,PRODUTIVIDADE!AA$3,BASE!$G:$G,PRODUTIVIDADE!$B49)))</f>
        <v>16</v>
      </c>
      <c r="AC49" s="18">
        <f>IF($B49="","",IF(COUNTIF(BASE!$A:$A,PRODUTIVIDADE!AA$3)=0,"",SUMIFS(BASE!$P:$P,BASE!$A:$A,PRODUTIVIDADE!AA$3,BASE!$G:$G,PRODUTIVIDADE!$B49)))</f>
        <v>2.2685185185185182E-3</v>
      </c>
      <c r="AD49" s="18">
        <f>IF($B49="","",IF(COUNTIF(BASE!$A:$A,PRODUTIVIDADE!AA$3)=0,"",SUMIFS(BASE!$O:$O,BASE!$A:$A,PRODUTIVIDADE!AA$3,BASE!$G:$G,PRODUTIVIDADE!$B49)))</f>
        <v>1.0300925925925926E-3</v>
      </c>
      <c r="AE49" s="32">
        <f t="shared" si="11"/>
        <v>3.1759259259259258E-2</v>
      </c>
      <c r="AF49" s="32">
        <f t="shared" si="12"/>
        <v>1.6481481481481482E-2</v>
      </c>
      <c r="AG49" s="33">
        <f>IF($B49="","",IF(COUNTIF(BASE!$A:$A,PRODUTIVIDADE!AG$3)=0,"",SUMIFS(BASE!$M:$M,BASE!$A:$A,PRODUTIVIDADE!AG$3,BASE!$G:$G,PRODUTIVIDADE!$B49)))</f>
        <v>11</v>
      </c>
      <c r="AH49" s="33">
        <f>IF($B49="","",IF(COUNTIF(BASE!$A:$A,PRODUTIVIDADE!AG$3)=0,"",SUMIFS(BASE!$N:$N,BASE!$A:$A,PRODUTIVIDADE!AG$3,BASE!$G:$G,PRODUTIVIDADE!$B49)))</f>
        <v>14</v>
      </c>
      <c r="AI49" s="28">
        <f>IF($B49="","",IF(COUNTIF(BASE!$A:$A,PRODUTIVIDADE!AG$3)=0,"",SUMIFS(BASE!$P:$P,BASE!$A:$A,PRODUTIVIDADE!AG$3,BASE!$G:$G,PRODUTIVIDADE!$B49)))</f>
        <v>2.3611111111111111E-3</v>
      </c>
      <c r="AJ49" s="28">
        <f>IF($B49="","",IF(COUNTIF(BASE!$A:$A,PRODUTIVIDADE!AG$3)=0,"",SUMIFS(BASE!$O:$O,BASE!$A:$A,PRODUTIVIDADE!AG$3,BASE!$G:$G,PRODUTIVIDADE!$B49)))</f>
        <v>8.7962962962962962E-4</v>
      </c>
      <c r="AK49" s="32">
        <f t="shared" si="13"/>
        <v>2.5972222222222223E-2</v>
      </c>
      <c r="AL49" s="32">
        <f t="shared" si="14"/>
        <v>1.2314814814814815E-2</v>
      </c>
      <c r="AM49" s="15">
        <f>IF($B49="","",IF(COUNTIF(BASE!$A:$A,PRODUTIVIDADE!AM$3)=0,"",SUMIFS(BASE!$M:$M,BASE!$A:$A,PRODUTIVIDADE!AM$3,BASE!$G:$G,PRODUTIVIDADE!$B49)))</f>
        <v>8</v>
      </c>
      <c r="AN49" s="15">
        <f>IF($B49="","",IF(COUNTIF(BASE!$A:$A,PRODUTIVIDADE!AM$3)=0,"",SUMIFS(BASE!$N:$N,BASE!$A:$A,PRODUTIVIDADE!AM$3,BASE!$G:$G,PRODUTIVIDADE!$B49)))</f>
        <v>25</v>
      </c>
      <c r="AO49" s="18">
        <f>IF($B49="","",IF(COUNTIF(BASE!$A:$A,PRODUTIVIDADE!AM$3)=0,"",SUMIFS(BASE!$P:$P,BASE!$A:$A,PRODUTIVIDADE!AM$3,BASE!$G:$G,PRODUTIVIDADE!$B49)))</f>
        <v>3.5879629629629629E-3</v>
      </c>
      <c r="AP49" s="18">
        <f>IF($B49="","",IF(COUNTIF(BASE!$A:$A,PRODUTIVIDADE!AM$3)=0,"",SUMIFS(BASE!$O:$O,BASE!$A:$A,PRODUTIVIDADE!AM$3,BASE!$G:$G,PRODUTIVIDADE!$B49)))</f>
        <v>4.5138888888888892E-4</v>
      </c>
      <c r="AQ49" s="32">
        <f t="shared" si="15"/>
        <v>2.8703703703703703E-2</v>
      </c>
      <c r="AR49" s="32">
        <f t="shared" si="16"/>
        <v>1.1284722222222224E-2</v>
      </c>
      <c r="AS49" s="33">
        <f>IF($B49="","",IF(COUNTIF(BASE!$A:$A,PRODUTIVIDADE!AS$3)=0,"",SUMIFS(BASE!$M:$M,BASE!$A:$A,PRODUTIVIDADE!AS$3,BASE!$G:$G,PRODUTIVIDADE!$B49)))</f>
        <v>3</v>
      </c>
      <c r="AT49" s="33">
        <f>IF($B49="","",IF(COUNTIF(BASE!$A:$A,PRODUTIVIDADE!AS$3)=0,"",SUMIFS(BASE!$N:$N,BASE!$A:$A,PRODUTIVIDADE!AS$3,BASE!$G:$G,PRODUTIVIDADE!$B49)))</f>
        <v>15</v>
      </c>
      <c r="AU49" s="28">
        <f>IF($B49="","",IF(COUNTIF(BASE!$A:$A,PRODUTIVIDADE!AS$3)=0,"",SUMIFS(BASE!$P:$P,BASE!$A:$A,PRODUTIVIDADE!AS$3,BASE!$G:$G,PRODUTIVIDADE!$B49)))</f>
        <v>2.673611111111111E-3</v>
      </c>
      <c r="AV49" s="28">
        <f>IF($B49="","",IF(COUNTIF(BASE!$A:$A,PRODUTIVIDADE!AS$3)=0,"",SUMIFS(BASE!$O:$O,BASE!$A:$A,PRODUTIVIDADE!AS$3,BASE!$G:$G,PRODUTIVIDADE!$B49)))</f>
        <v>5.0925925925925921E-4</v>
      </c>
      <c r="AW49" s="32">
        <f t="shared" si="17"/>
        <v>8.0208333333333329E-3</v>
      </c>
      <c r="AX49" s="32">
        <f t="shared" si="18"/>
        <v>7.6388888888888878E-3</v>
      </c>
      <c r="AY49" s="15">
        <f>IF($B49="","",IF(COUNTIF(BASE!$A:$A,PRODUTIVIDADE!AY$3)=0,"",SUMIFS(BASE!$M:$M,BASE!$A:$A,PRODUTIVIDADE!AY$3,BASE!$G:$G,PRODUTIVIDADE!$B49)))</f>
        <v>0</v>
      </c>
      <c r="AZ49" s="15">
        <f>IF($B49="","",IF(COUNTIF(BASE!$A:$A,PRODUTIVIDADE!AY$3)=0,"",SUMIFS(BASE!$N:$N,BASE!$A:$A,PRODUTIVIDADE!AY$3,BASE!$G:$G,PRODUTIVIDADE!$B49)))</f>
        <v>0</v>
      </c>
      <c r="BA49" s="18">
        <f>IF($B49="","",IF(COUNTIF(BASE!$A:$A,PRODUTIVIDADE!AY$3)=0,"",SUMIFS(BASE!$P:$P,BASE!$A:$A,PRODUTIVIDADE!AY$3,BASE!$G:$G,PRODUTIVIDADE!$B49)))</f>
        <v>0</v>
      </c>
      <c r="BB49" s="18">
        <f>IF($B49="","",IF(COUNTIF(BASE!$A:$A,PRODUTIVIDADE!AY$3)=0,"",SUMIFS(BASE!$O:$O,BASE!$A:$A,PRODUTIVIDADE!AY$3,BASE!$G:$G,PRODUTIVIDADE!$B49)))</f>
        <v>0</v>
      </c>
      <c r="BC49" s="32">
        <f t="shared" si="19"/>
        <v>0</v>
      </c>
      <c r="BD49" s="32">
        <f t="shared" si="20"/>
        <v>0</v>
      </c>
      <c r="BE49" s="33">
        <f>IF($B49="","",IF(COUNTIF(BASE!$A:$A,PRODUTIVIDADE!BE$3)=0,"",SUMIFS(BASE!$M:$M,BASE!$A:$A,PRODUTIVIDADE!BE$3,BASE!$G:$G,PRODUTIVIDADE!$B49)))</f>
        <v>7</v>
      </c>
      <c r="BF49" s="33">
        <f>IF($B49="","",IF(COUNTIF(BASE!$A:$A,PRODUTIVIDADE!BE$3)=0,"",SUMIFS(BASE!$N:$N,BASE!$A:$A,PRODUTIVIDADE!BE$3,BASE!$G:$G,PRODUTIVIDADE!$B49)))</f>
        <v>43</v>
      </c>
      <c r="BG49" s="28">
        <f>IF($B49="","",IF(COUNTIF(BASE!$A:$A,PRODUTIVIDADE!BE$3)=0,"",SUMIFS(BASE!$P:$P,BASE!$A:$A,PRODUTIVIDADE!BE$3,BASE!$G:$G,PRODUTIVIDADE!$B49)))</f>
        <v>2.5347222222222221E-3</v>
      </c>
      <c r="BH49" s="28">
        <f>IF($B49="","",IF(COUNTIF(BASE!$A:$A,PRODUTIVIDADE!BE$3)=0,"",SUMIFS(BASE!$O:$O,BASE!$A:$A,PRODUTIVIDADE!BE$3,BASE!$G:$G,PRODUTIVIDADE!$B49)))</f>
        <v>3.5879629629629635E-4</v>
      </c>
      <c r="BI49" s="32">
        <f t="shared" si="21"/>
        <v>1.7743055555555554E-2</v>
      </c>
      <c r="BJ49" s="32">
        <f t="shared" si="22"/>
        <v>1.5428240740740742E-2</v>
      </c>
      <c r="BK49" s="15">
        <f>IF($B49="","",IF(COUNTIF(BASE!$A:$A,PRODUTIVIDADE!BK$3)=0,"",SUMIFS(BASE!$M:$M,BASE!$A:$A,PRODUTIVIDADE!BK$3,BASE!$G:$G,PRODUTIVIDADE!$B49)))</f>
        <v>12</v>
      </c>
      <c r="BL49" s="15">
        <f>IF($B49="","",IF(COUNTIF(BASE!$A:$A,PRODUTIVIDADE!BK$3)=0,"",SUMIFS(BASE!$N:$N,BASE!$A:$A,PRODUTIVIDADE!BK$3,BASE!$G:$G,PRODUTIVIDADE!$B49)))</f>
        <v>14</v>
      </c>
      <c r="BM49" s="18">
        <f>IF($B49="","",IF(COUNTIF(BASE!$A:$A,PRODUTIVIDADE!BK$3)=0,"",SUMIFS(BASE!$P:$P,BASE!$A:$A,PRODUTIVIDADE!BK$3,BASE!$G:$G,PRODUTIVIDADE!$B49)))</f>
        <v>2.7083333333333334E-3</v>
      </c>
      <c r="BN49" s="18">
        <f>IF($B49="","",IF(COUNTIF(BASE!$A:$A,PRODUTIVIDADE!BK$3)=0,"",SUMIFS(BASE!$O:$O,BASE!$A:$A,PRODUTIVIDADE!BK$3,BASE!$G:$G,PRODUTIVIDADE!$B49)))</f>
        <v>4.7453703703703704E-4</v>
      </c>
      <c r="BO49" s="32">
        <f t="shared" si="23"/>
        <v>3.2500000000000001E-2</v>
      </c>
      <c r="BP49" s="32">
        <f t="shared" si="24"/>
        <v>6.6435185185185182E-3</v>
      </c>
      <c r="BQ49" s="33">
        <f>IF($B49="","",IF(COUNTIF(BASE!$A:$A,PRODUTIVIDADE!BQ$3)=0,"",SUMIFS(BASE!$M:$M,BASE!$A:$A,PRODUTIVIDADE!BQ$3,BASE!$G:$G,PRODUTIVIDADE!$B49)))</f>
        <v>6</v>
      </c>
      <c r="BR49" s="33">
        <f>IF($B49="","",IF(COUNTIF(BASE!$A:$A,PRODUTIVIDADE!BQ$3)=0,"",SUMIFS(BASE!$N:$N,BASE!$A:$A,PRODUTIVIDADE!BQ$3,BASE!$G:$G,PRODUTIVIDADE!$B49)))</f>
        <v>13</v>
      </c>
      <c r="BS49" s="28">
        <f>IF($B49="","",IF(COUNTIF(BASE!$A:$A,PRODUTIVIDADE!BQ$3)=0,"",SUMIFS(BASE!$P:$P,BASE!$A:$A,PRODUTIVIDADE!BQ$3,BASE!$G:$G,PRODUTIVIDADE!$B49)))</f>
        <v>2.4768518518518516E-3</v>
      </c>
      <c r="BT49" s="28">
        <f>IF($B49="","",IF(COUNTIF(BASE!$A:$A,PRODUTIVIDADE!BQ$3)=0,"",SUMIFS(BASE!$O:$O,BASE!$A:$A,PRODUTIVIDADE!BQ$3,BASE!$G:$G,PRODUTIVIDADE!$B49)))</f>
        <v>8.1018518518518516E-4</v>
      </c>
      <c r="BU49" s="32">
        <f t="shared" si="25"/>
        <v>1.486111111111111E-2</v>
      </c>
      <c r="BV49" s="32">
        <f t="shared" si="26"/>
        <v>1.0532407407407407E-2</v>
      </c>
      <c r="BW49" s="15">
        <f>IF($B49="","",IF(COUNTIF(BASE!$A:$A,PRODUTIVIDADE!BW$3)=0,"",SUMIFS(BASE!$M:$M,BASE!$A:$A,PRODUTIVIDADE!BW$3,BASE!$G:$G,PRODUTIVIDADE!$B49)))</f>
        <v>11</v>
      </c>
      <c r="BX49" s="15">
        <f>IF($B49="","",IF(COUNTIF(BASE!$A:$A,PRODUTIVIDADE!BW$3)=0,"",SUMIFS(BASE!$N:$N,BASE!$A:$A,PRODUTIVIDADE!BW$3,BASE!$G:$G,PRODUTIVIDADE!$B49)))</f>
        <v>14</v>
      </c>
      <c r="BY49" s="18">
        <f>IF($B49="","",IF(COUNTIF(BASE!$A:$A,PRODUTIVIDADE!BW$3)=0,"",SUMIFS(BASE!$P:$P,BASE!$A:$A,PRODUTIVIDADE!BW$3,BASE!$G:$G,PRODUTIVIDADE!$B49)))</f>
        <v>1.6550925925925926E-3</v>
      </c>
      <c r="BZ49" s="18">
        <f>IF($B49="","",IF(COUNTIF(BASE!$A:$A,PRODUTIVIDADE!BW$3)=0,"",SUMIFS(BASE!$O:$O,BASE!$A:$A,PRODUTIVIDADE!BW$3,BASE!$G:$G,PRODUTIVIDADE!$B49)))</f>
        <v>3.7037037037037035E-4</v>
      </c>
      <c r="CA49" s="32">
        <f t="shared" si="27"/>
        <v>1.8206018518518517E-2</v>
      </c>
      <c r="CB49" s="32">
        <f t="shared" si="28"/>
        <v>5.185185185185185E-3</v>
      </c>
      <c r="CC49" s="33">
        <f>IF($B49="","",IF(COUNTIF(BASE!$A:$A,PRODUTIVIDADE!CC$3)=0,"",SUMIFS(BASE!$M:$M,BASE!$A:$A,PRODUTIVIDADE!CC$3,BASE!$G:$G,PRODUTIVIDADE!$B49)))</f>
        <v>12</v>
      </c>
      <c r="CD49" s="33">
        <f>IF($B49="","",IF(COUNTIF(BASE!$A:$A,PRODUTIVIDADE!CC$3)=0,"",SUMIFS(BASE!$N:$N,BASE!$A:$A,PRODUTIVIDADE!CC$3,BASE!$G:$G,PRODUTIVIDADE!$B49)))</f>
        <v>14</v>
      </c>
      <c r="CE49" s="28">
        <f>IF($B49="","",IF(COUNTIF(BASE!$A:$A,PRODUTIVIDADE!CC$3)=0,"",SUMIFS(BASE!$P:$P,BASE!$A:$A,PRODUTIVIDADE!CC$3,BASE!$G:$G,PRODUTIVIDADE!$B49)))</f>
        <v>2.5000000000000001E-3</v>
      </c>
      <c r="CF49" s="28">
        <f>IF($B49="","",IF(COUNTIF(BASE!$A:$A,PRODUTIVIDADE!CC$3)=0,"",SUMIFS(BASE!$O:$O,BASE!$A:$A,PRODUTIVIDADE!CC$3,BASE!$G:$G,PRODUTIVIDADE!$B49)))</f>
        <v>3.9351851851851852E-4</v>
      </c>
      <c r="CG49" s="32">
        <f t="shared" si="29"/>
        <v>0.03</v>
      </c>
      <c r="CH49" s="32">
        <f t="shared" si="30"/>
        <v>5.5092592592592589E-3</v>
      </c>
      <c r="CI49" s="15">
        <f>IF($B49="","",IF(COUNTIF(BASE!$A:$A,PRODUTIVIDADE!CI$3)=0,"",SUMIFS(BASE!$M:$M,BASE!$A:$A,PRODUTIVIDADE!CI$3,BASE!$G:$G,PRODUTIVIDADE!$B49)))</f>
        <v>7</v>
      </c>
      <c r="CJ49" s="15">
        <f>IF($B49="","",IF(COUNTIF(BASE!$A:$A,PRODUTIVIDADE!CI$3)=0,"",SUMIFS(BASE!$N:$N,BASE!$A:$A,PRODUTIVIDADE!CI$3,BASE!$G:$G,PRODUTIVIDADE!$B49)))</f>
        <v>18</v>
      </c>
      <c r="CK49" s="18">
        <f>IF($B49="","",IF(COUNTIF(BASE!$A:$A,PRODUTIVIDADE!CI$3)=0,"",SUMIFS(BASE!$P:$P,BASE!$A:$A,PRODUTIVIDADE!CI$3,BASE!$G:$G,PRODUTIVIDADE!$B49)))</f>
        <v>2.1064814814814813E-3</v>
      </c>
      <c r="CL49" s="18">
        <f>IF($B49="","",IF(COUNTIF(BASE!$A:$A,PRODUTIVIDADE!CI$3)=0,"",SUMIFS(BASE!$O:$O,BASE!$A:$A,PRODUTIVIDADE!CI$3,BASE!$G:$G,PRODUTIVIDADE!$B49)))</f>
        <v>6.2500000000000001E-4</v>
      </c>
      <c r="CM49" s="32">
        <f t="shared" si="31"/>
        <v>1.4745370370370369E-2</v>
      </c>
      <c r="CN49" s="32">
        <f t="shared" si="32"/>
        <v>1.125E-2</v>
      </c>
      <c r="CO49" s="33">
        <f>IF($B49="","",IF(COUNTIF(BASE!$A:$A,PRODUTIVIDADE!CO$3)=0,"",SUMIFS(BASE!$M:$M,BASE!$A:$A,PRODUTIVIDADE!CO$3,BASE!$G:$G,PRODUTIVIDADE!$B49)))</f>
        <v>0</v>
      </c>
      <c r="CP49" s="33">
        <f>IF($B49="","",IF(COUNTIF(BASE!$A:$A,PRODUTIVIDADE!CO$3)=0,"",SUMIFS(BASE!$N:$N,BASE!$A:$A,PRODUTIVIDADE!CO$3,BASE!$G:$G,PRODUTIVIDADE!$B49)))</f>
        <v>0</v>
      </c>
      <c r="CQ49" s="28">
        <f>IF($B49="","",IF(COUNTIF(BASE!$A:$A,PRODUTIVIDADE!CO$3)=0,"",SUMIFS(BASE!$P:$P,BASE!$A:$A,PRODUTIVIDADE!CO$3,BASE!$G:$G,PRODUTIVIDADE!$B49)))</f>
        <v>0</v>
      </c>
      <c r="CR49" s="28">
        <f>IF($B49="","",IF(COUNTIF(BASE!$A:$A,PRODUTIVIDADE!CO$3)=0,"",SUMIFS(BASE!$O:$O,BASE!$A:$A,PRODUTIVIDADE!CO$3,BASE!$G:$G,PRODUTIVIDADE!$B49)))</f>
        <v>0</v>
      </c>
      <c r="CS49" s="32">
        <f t="shared" si="33"/>
        <v>0</v>
      </c>
      <c r="CT49" s="32">
        <f t="shared" si="34"/>
        <v>0</v>
      </c>
      <c r="CU49" s="15">
        <f>IF($B49="","",IF(COUNTIF(BASE!$A:$A,PRODUTIVIDADE!CU$3)=0,"",SUMIFS(BASE!$M:$M,BASE!$A:$A,PRODUTIVIDADE!CU$3,BASE!$G:$G,PRODUTIVIDADE!$B49)))</f>
        <v>5</v>
      </c>
      <c r="CV49" s="15">
        <f>IF($B49="","",IF(COUNTIF(BASE!$A:$A,PRODUTIVIDADE!CU$3)=0,"",SUMIFS(BASE!$N:$N,BASE!$A:$A,PRODUTIVIDADE!CU$3,BASE!$G:$G,PRODUTIVIDADE!$B49)))</f>
        <v>15</v>
      </c>
      <c r="CW49" s="18">
        <f>IF($B49="","",IF(COUNTIF(BASE!$A:$A,PRODUTIVIDADE!CU$3)=0,"",SUMIFS(BASE!$P:$P,BASE!$A:$A,PRODUTIVIDADE!CU$3,BASE!$G:$G,PRODUTIVIDADE!$B49)))</f>
        <v>2.3148148148148151E-3</v>
      </c>
      <c r="CX49" s="18">
        <f>IF($B49="","",IF(COUNTIF(BASE!$A:$A,PRODUTIVIDADE!CU$3)=0,"",SUMIFS(BASE!$O:$O,BASE!$A:$A,PRODUTIVIDADE!CU$3,BASE!$G:$G,PRODUTIVIDADE!$B49)))</f>
        <v>7.291666666666667E-4</v>
      </c>
      <c r="CY49" s="32">
        <f t="shared" si="35"/>
        <v>1.1574074074074075E-2</v>
      </c>
      <c r="CZ49" s="32">
        <f t="shared" si="36"/>
        <v>1.0937500000000001E-2</v>
      </c>
      <c r="DA49" s="33">
        <f>IF($B49="","",IF(COUNTIF(BASE!$A:$A,PRODUTIVIDADE!DA$3)=0,"",SUMIFS(BASE!$M:$M,BASE!$A:$A,PRODUTIVIDADE!DA$3,BASE!$G:$G,PRODUTIVIDADE!$B49)))</f>
        <v>5</v>
      </c>
      <c r="DB49" s="33">
        <f>IF($B49="","",IF(COUNTIF(BASE!$A:$A,PRODUTIVIDADE!DA$3)=0,"",SUMIFS(BASE!$N:$N,BASE!$A:$A,PRODUTIVIDADE!DA$3,BASE!$G:$G,PRODUTIVIDADE!$B49)))</f>
        <v>19</v>
      </c>
      <c r="DC49" s="28">
        <f>IF($B49="","",IF(COUNTIF(BASE!$A:$A,PRODUTIVIDADE!DA$3)=0,"",SUMIFS(BASE!$P:$P,BASE!$A:$A,PRODUTIVIDADE!DA$3,BASE!$G:$G,PRODUTIVIDADE!$B49)))</f>
        <v>2.3495370370370371E-3</v>
      </c>
      <c r="DD49" s="28">
        <f>IF($B49="","",IF(COUNTIF(BASE!$A:$A,PRODUTIVIDADE!DA$3)=0,"",SUMIFS(BASE!$O:$O,BASE!$A:$A,PRODUTIVIDADE!DA$3,BASE!$G:$G,PRODUTIVIDADE!$B49)))</f>
        <v>3.5879629629629635E-4</v>
      </c>
      <c r="DE49" s="32">
        <f t="shared" si="37"/>
        <v>1.1747685185185186E-2</v>
      </c>
      <c r="DF49" s="32">
        <f t="shared" si="38"/>
        <v>6.8171296296296304E-3</v>
      </c>
      <c r="DG49" s="15">
        <f>IF($B49="","",IF(COUNTIF(BASE!$A:$A,PRODUTIVIDADE!DG$3)=0,"",SUMIFS(BASE!$M:$M,BASE!$A:$A,PRODUTIVIDADE!DG$3,BASE!$G:$G,PRODUTIVIDADE!$B49)))</f>
        <v>5</v>
      </c>
      <c r="DH49" s="15">
        <f>IF($B49="","",IF(COUNTIF(BASE!$A:$A,PRODUTIVIDADE!DG$3)=0,"",SUMIFS(BASE!$N:$N,BASE!$A:$A,PRODUTIVIDADE!DG$3,BASE!$G:$G,PRODUTIVIDADE!$B49)))</f>
        <v>17</v>
      </c>
      <c r="DI49" s="18">
        <f>IF($B49="","",IF(COUNTIF(BASE!$A:$A,PRODUTIVIDADE!DG$3)=0,"",SUMIFS(BASE!$P:$P,BASE!$A:$A,PRODUTIVIDADE!DG$3,BASE!$G:$G,PRODUTIVIDADE!$B49)))</f>
        <v>2.685185185185185E-3</v>
      </c>
      <c r="DJ49" s="18">
        <f>IF($B49="","",IF(COUNTIF(BASE!$A:$A,PRODUTIVIDADE!DG$3)=0,"",SUMIFS(BASE!$O:$O,BASE!$A:$A,PRODUTIVIDADE!DG$3,BASE!$G:$G,PRODUTIVIDADE!$B49)))</f>
        <v>4.3981481481481481E-4</v>
      </c>
      <c r="DK49" s="32">
        <f t="shared" si="39"/>
        <v>1.3425925925925924E-2</v>
      </c>
      <c r="DL49" s="32">
        <f t="shared" si="40"/>
        <v>7.4768518518518517E-3</v>
      </c>
      <c r="DM49" s="33">
        <f>IF($B49="","",IF(COUNTIF(BASE!$A:$A,PRODUTIVIDADE!DM$3)=0,"",SUMIFS(BASE!$M:$M,BASE!$A:$A,PRODUTIVIDADE!DM$3,BASE!$G:$G,PRODUTIVIDADE!$B49)))</f>
        <v>7</v>
      </c>
      <c r="DN49" s="33">
        <f>IF($B49="","",IF(COUNTIF(BASE!$A:$A,PRODUTIVIDADE!DM$3)=0,"",SUMIFS(BASE!$N:$N,BASE!$A:$A,PRODUTIVIDADE!DM$3,BASE!$G:$G,PRODUTIVIDADE!$B49)))</f>
        <v>25</v>
      </c>
      <c r="DO49" s="28">
        <f>IF($B49="","",IF(COUNTIF(BASE!$A:$A,PRODUTIVIDADE!DM$3)=0,"",SUMIFS(BASE!$P:$P,BASE!$A:$A,PRODUTIVIDADE!DM$3,BASE!$G:$G,PRODUTIVIDADE!$B49)))</f>
        <v>1.4814814814814814E-3</v>
      </c>
      <c r="DP49" s="28">
        <f>IF($B49="","",IF(COUNTIF(BASE!$A:$A,PRODUTIVIDADE!DM$3)=0,"",SUMIFS(BASE!$O:$O,BASE!$A:$A,PRODUTIVIDADE!DM$3,BASE!$G:$G,PRODUTIVIDADE!$B49)))</f>
        <v>7.7546296296296304E-4</v>
      </c>
      <c r="DQ49" s="32">
        <f t="shared" si="41"/>
        <v>1.037037037037037E-2</v>
      </c>
      <c r="DR49" s="32">
        <f t="shared" si="42"/>
        <v>1.9386574074074077E-2</v>
      </c>
      <c r="DS49" s="15">
        <f>IF($B49="","",IF(COUNTIF(BASE!$A:$A,PRODUTIVIDADE!DS$3)=0,"",SUMIFS(BASE!$M:$M,BASE!$A:$A,PRODUTIVIDADE!DS$3,BASE!$G:$G,PRODUTIVIDADE!$B49)))</f>
        <v>11</v>
      </c>
      <c r="DT49" s="15">
        <f>IF($B49="","",IF(COUNTIF(BASE!$A:$A,PRODUTIVIDADE!DS$3)=0,"",SUMIFS(BASE!$N:$N,BASE!$A:$A,PRODUTIVIDADE!DS$3,BASE!$G:$G,PRODUTIVIDADE!$B49)))</f>
        <v>19</v>
      </c>
      <c r="DU49" s="18">
        <f>IF($B49="","",IF(COUNTIF(BASE!$A:$A,PRODUTIVIDADE!DS$3)=0,"",SUMIFS(BASE!$P:$P,BASE!$A:$A,PRODUTIVIDADE!DS$3,BASE!$G:$G,PRODUTIVIDADE!$B49)))</f>
        <v>1.2268518518518518E-3</v>
      </c>
      <c r="DV49" s="18">
        <f>IF($B49="","",IF(COUNTIF(BASE!$A:$A,PRODUTIVIDADE!DS$3)=0,"",SUMIFS(BASE!$O:$O,BASE!$A:$A,PRODUTIVIDADE!DS$3,BASE!$G:$G,PRODUTIVIDADE!$B49)))</f>
        <v>6.5972222222222213E-4</v>
      </c>
      <c r="DW49" s="32">
        <f t="shared" si="43"/>
        <v>1.3495370370370369E-2</v>
      </c>
      <c r="DX49" s="32">
        <f t="shared" si="44"/>
        <v>1.2534722222222221E-2</v>
      </c>
      <c r="DY49" s="33">
        <f>IF($B49="","",IF(COUNTIF(BASE!$A:$A,PRODUTIVIDADE!DY$3)=0,"",SUMIFS(BASE!$M:$M,BASE!$A:$A,PRODUTIVIDADE!DY$3,BASE!$G:$G,PRODUTIVIDADE!$B49)))</f>
        <v>6</v>
      </c>
      <c r="DZ49" s="33">
        <f>IF($B49="","",IF(COUNTIF(BASE!$A:$A,PRODUTIVIDADE!DY$3)=0,"",SUMIFS(BASE!$N:$N,BASE!$A:$A,PRODUTIVIDADE!DY$3,BASE!$G:$G,PRODUTIVIDADE!$B49)))</f>
        <v>16</v>
      </c>
      <c r="EA49" s="28">
        <f>IF($B49="","",IF(COUNTIF(BASE!$A:$A,PRODUTIVIDADE!DY$3)=0,"",SUMIFS(BASE!$P:$P,BASE!$A:$A,PRODUTIVIDADE!DY$3,BASE!$G:$G,PRODUTIVIDADE!$B49)))</f>
        <v>1.6782407407407406E-3</v>
      </c>
      <c r="EB49" s="28">
        <f>IF($B49="","",IF(COUNTIF(BASE!$A:$A,PRODUTIVIDADE!DY$3)=0,"",SUMIFS(BASE!$O:$O,BASE!$A:$A,PRODUTIVIDADE!DY$3,BASE!$G:$G,PRODUTIVIDADE!$B49)))</f>
        <v>4.5138888888888892E-4</v>
      </c>
      <c r="EC49" s="32">
        <f t="shared" si="45"/>
        <v>1.0069444444444443E-2</v>
      </c>
      <c r="ED49" s="32">
        <f t="shared" si="46"/>
        <v>7.2222222222222228E-3</v>
      </c>
      <c r="EE49" s="15">
        <f>IF($B49="","",IF(COUNTIF(BASE!$A:$A,PRODUTIVIDADE!EE$3)=0,"",SUMIFS(BASE!$M:$M,BASE!$A:$A,PRODUTIVIDADE!EE$3,BASE!$G:$G,PRODUTIVIDADE!$B49)))</f>
        <v>0</v>
      </c>
      <c r="EF49" s="15">
        <f>IF($B49="","",IF(COUNTIF(BASE!$A:$A,PRODUTIVIDADE!EE$3)=0,"",SUMIFS(BASE!$N:$N,BASE!$A:$A,PRODUTIVIDADE!EE$3,BASE!$G:$G,PRODUTIVIDADE!$B49)))</f>
        <v>0</v>
      </c>
      <c r="EG49" s="18">
        <f>IF($B49="","",IF(COUNTIF(BASE!$A:$A,PRODUTIVIDADE!EE$3)=0,"",SUMIFS(BASE!$P:$P,BASE!$A:$A,PRODUTIVIDADE!EE$3,BASE!$G:$G,PRODUTIVIDADE!$B49)))</f>
        <v>0</v>
      </c>
      <c r="EH49" s="18">
        <f>IF($B49="","",IF(COUNTIF(BASE!$A:$A,PRODUTIVIDADE!EE$3)=0,"",SUMIFS(BASE!$O:$O,BASE!$A:$A,PRODUTIVIDADE!EE$3,BASE!$G:$G,PRODUTIVIDADE!$B49)))</f>
        <v>0</v>
      </c>
      <c r="EI49" s="32">
        <f t="shared" si="47"/>
        <v>0</v>
      </c>
      <c r="EJ49" s="32">
        <f t="shared" si="48"/>
        <v>0</v>
      </c>
      <c r="EK49" s="33">
        <f>IF($B49="","",IF(COUNTIF(BASE!$A:$A,PRODUTIVIDADE!EK$3)=0,"",SUMIFS(BASE!$M:$M,BASE!$A:$A,PRODUTIVIDADE!EK$3,BASE!$G:$G,PRODUTIVIDADE!$B49)))</f>
        <v>16</v>
      </c>
      <c r="EL49" s="33">
        <f>IF($B49="","",IF(COUNTIF(BASE!$A:$A,PRODUTIVIDADE!EK$3)=0,"",SUMIFS(BASE!$N:$N,BASE!$A:$A,PRODUTIVIDADE!EK$3,BASE!$G:$G,PRODUTIVIDADE!$B49)))</f>
        <v>22</v>
      </c>
      <c r="EM49" s="28">
        <f>IF($B49="","",IF(COUNTIF(BASE!$A:$A,PRODUTIVIDADE!EK$3)=0,"",SUMIFS(BASE!$P:$P,BASE!$A:$A,PRODUTIVIDADE!EK$3,BASE!$G:$G,PRODUTIVIDADE!$B49)))</f>
        <v>2.4074074074074076E-3</v>
      </c>
      <c r="EN49" s="28">
        <f>IF($B49="","",IF(COUNTIF(BASE!$A:$A,PRODUTIVIDADE!EK$3)=0,"",SUMIFS(BASE!$O:$O,BASE!$A:$A,PRODUTIVIDADE!EK$3,BASE!$G:$G,PRODUTIVIDADE!$B49)))</f>
        <v>4.7453703703703704E-4</v>
      </c>
      <c r="EO49" s="32">
        <f t="shared" si="49"/>
        <v>3.8518518518518521E-2</v>
      </c>
      <c r="EP49" s="32">
        <f t="shared" si="50"/>
        <v>1.0439814814814815E-2</v>
      </c>
      <c r="EQ49" s="15">
        <f>IF($B49="","",IF(COUNTIF(BASE!$A:$A,PRODUTIVIDADE!EQ$3)=0,"",SUMIFS(BASE!$M:$M,BASE!$A:$A,PRODUTIVIDADE!EQ$3,BASE!$G:$G,PRODUTIVIDADE!$B49)))</f>
        <v>9</v>
      </c>
      <c r="ER49" s="15">
        <f>IF($B49="","",IF(COUNTIF(BASE!$A:$A,PRODUTIVIDADE!EQ$3)=0,"",SUMIFS(BASE!$N:$N,BASE!$A:$A,PRODUTIVIDADE!EQ$3,BASE!$G:$G,PRODUTIVIDADE!$B49)))</f>
        <v>23</v>
      </c>
      <c r="ES49" s="18">
        <f>IF($B49="","",IF(COUNTIF(BASE!$A:$A,PRODUTIVIDADE!EQ$3)=0,"",SUMIFS(BASE!$P:$P,BASE!$A:$A,PRODUTIVIDADE!EQ$3,BASE!$G:$G,PRODUTIVIDADE!$B49)))</f>
        <v>8.2175925925925917E-4</v>
      </c>
      <c r="ET49" s="18">
        <f>IF($B49="","",IF(COUNTIF(BASE!$A:$A,PRODUTIVIDADE!EQ$3)=0,"",SUMIFS(BASE!$O:$O,BASE!$A:$A,PRODUTIVIDADE!EQ$3,BASE!$G:$G,PRODUTIVIDADE!$B49)))</f>
        <v>4.7453703703703704E-4</v>
      </c>
      <c r="EU49" s="32">
        <f t="shared" si="51"/>
        <v>7.3958333333333324E-3</v>
      </c>
      <c r="EV49" s="32">
        <f t="shared" si="52"/>
        <v>1.0914351851851852E-2</v>
      </c>
      <c r="EW49" s="33">
        <f>IF($B49="","",IF(COUNTIF(BASE!$A:$A,PRODUTIVIDADE!EW$3)=0,"",SUMIFS(BASE!$M:$M,BASE!$A:$A,PRODUTIVIDADE!EW$3,BASE!$G:$G,PRODUTIVIDADE!$B49)))</f>
        <v>6</v>
      </c>
      <c r="EX49" s="33">
        <f>IF($B49="","",IF(COUNTIF(BASE!$A:$A,PRODUTIVIDADE!EW$3)=0,"",SUMIFS(BASE!$N:$N,BASE!$A:$A,PRODUTIVIDADE!EW$3,BASE!$G:$G,PRODUTIVIDADE!$B49)))</f>
        <v>31</v>
      </c>
      <c r="EY49" s="28">
        <f>IF($B49="","",IF(COUNTIF(BASE!$A:$A,PRODUTIVIDADE!EW$3)=0,"",SUMIFS(BASE!$P:$P,BASE!$A:$A,PRODUTIVIDADE!EW$3,BASE!$G:$G,PRODUTIVIDADE!$B49)))</f>
        <v>3.1597222222222222E-3</v>
      </c>
      <c r="EZ49" s="28">
        <f>IF($B49="","",IF(COUNTIF(BASE!$A:$A,PRODUTIVIDADE!EW$3)=0,"",SUMIFS(BASE!$O:$O,BASE!$A:$A,PRODUTIVIDADE!EW$3,BASE!$G:$G,PRODUTIVIDADE!$B49)))</f>
        <v>7.6388888888888893E-4</v>
      </c>
      <c r="FA49" s="32">
        <f t="shared" si="53"/>
        <v>1.8958333333333334E-2</v>
      </c>
      <c r="FB49" s="32">
        <f t="shared" si="54"/>
        <v>2.3680555555555555E-2</v>
      </c>
      <c r="FC49" s="15">
        <f>IF($B49="","",IF(COUNTIF(BASE!$A:$A,PRODUTIVIDADE!FC$3)=0,"",SUMIFS(BASE!$M:$M,BASE!$A:$A,PRODUTIVIDADE!FC$3,BASE!$G:$G,PRODUTIVIDADE!$B49)))</f>
        <v>7</v>
      </c>
      <c r="FD49" s="15">
        <f>IF($B49="","",IF(COUNTIF(BASE!$A:$A,PRODUTIVIDADE!FC$3)=0,"",SUMIFS(BASE!$N:$N,BASE!$A:$A,PRODUTIVIDADE!FC$3,BASE!$G:$G,PRODUTIVIDADE!$B49)))</f>
        <v>32</v>
      </c>
      <c r="FE49" s="18">
        <f>IF($B49="","",IF(COUNTIF(BASE!$A:$A,PRODUTIVIDADE!FC$3)=0,"",SUMIFS(BASE!$P:$P,BASE!$A:$A,PRODUTIVIDADE!FC$3,BASE!$G:$G,PRODUTIVIDADE!$B49)))</f>
        <v>1.8634259259259261E-3</v>
      </c>
      <c r="FF49" s="18">
        <f>IF($B49="","",IF(COUNTIF(BASE!$A:$A,PRODUTIVIDADE!FC$3)=0,"",SUMIFS(BASE!$O:$O,BASE!$A:$A,PRODUTIVIDADE!FC$3,BASE!$G:$G,PRODUTIVIDADE!$B49)))</f>
        <v>6.2500000000000001E-4</v>
      </c>
      <c r="FG49" s="32">
        <f t="shared" si="55"/>
        <v>1.3043981481481483E-2</v>
      </c>
      <c r="FH49" s="32">
        <f t="shared" si="56"/>
        <v>0.02</v>
      </c>
      <c r="FI49" s="33">
        <f>IF($B49="","",IF(COUNTIF(BASE!$A:$A,PRODUTIVIDADE!FI$3)=0,"",SUMIFS(BASE!$M:$M,BASE!$A:$A,PRODUTIVIDADE!FI$3,BASE!$G:$G,PRODUTIVIDADE!$B49)))</f>
        <v>5</v>
      </c>
      <c r="FJ49" s="33">
        <f>IF($B49="","",IF(COUNTIF(BASE!$A:$A,PRODUTIVIDADE!FI$3)=0,"",SUMIFS(BASE!$N:$N,BASE!$A:$A,PRODUTIVIDADE!FI$3,BASE!$G:$G,PRODUTIVIDADE!$B49)))</f>
        <v>34</v>
      </c>
      <c r="FK49" s="28">
        <f>IF($B49="","",IF(COUNTIF(BASE!$A:$A,PRODUTIVIDADE!FI$3)=0,"",SUMIFS(BASE!$P:$P,BASE!$A:$A,PRODUTIVIDADE!FI$3,BASE!$G:$G,PRODUTIVIDADE!$B49)))</f>
        <v>2.0138888888888888E-3</v>
      </c>
      <c r="FL49" s="28">
        <f>IF($B49="","",IF(COUNTIF(BASE!$A:$A,PRODUTIVIDADE!FI$3)=0,"",SUMIFS(BASE!$O:$O,BASE!$A:$A,PRODUTIVIDADE!FI$3,BASE!$G:$G,PRODUTIVIDADE!$B49)))</f>
        <v>6.018518518518519E-4</v>
      </c>
      <c r="FM49" s="32">
        <f t="shared" si="57"/>
        <v>1.0069444444444443E-2</v>
      </c>
      <c r="FN49" s="32">
        <f t="shared" si="58"/>
        <v>2.0462962962962964E-2</v>
      </c>
      <c r="FO49" s="15">
        <f>IF($B49="","",IF(COUNTIF(BASE!$A:$A,PRODUTIVIDADE!FO$3)=0,"",SUMIFS(BASE!$M:$M,BASE!$A:$A,PRODUTIVIDADE!FO$3,BASE!$G:$G,PRODUTIVIDADE!$B49)))</f>
        <v>7</v>
      </c>
      <c r="FP49" s="15">
        <f>IF($B49="","",IF(COUNTIF(BASE!$A:$A,PRODUTIVIDADE!FO$3)=0,"",SUMIFS(BASE!$N:$N,BASE!$A:$A,PRODUTIVIDADE!FO$3,BASE!$G:$G,PRODUTIVIDADE!$B49)))</f>
        <v>14</v>
      </c>
      <c r="FQ49" s="18">
        <f>IF($B49="","",IF(COUNTIF(BASE!$A:$A,PRODUTIVIDADE!FO$3)=0,"",SUMIFS(BASE!$P:$P,BASE!$A:$A,PRODUTIVIDADE!FO$3,BASE!$G:$G,PRODUTIVIDADE!$B49)))</f>
        <v>1.0995370370370371E-3</v>
      </c>
      <c r="FR49" s="18">
        <f>IF($B49="","",IF(COUNTIF(BASE!$A:$A,PRODUTIVIDADE!FO$3)=0,"",SUMIFS(BASE!$O:$O,BASE!$A:$A,PRODUTIVIDADE!FO$3,BASE!$G:$G,PRODUTIVIDADE!$B49)))</f>
        <v>1.1921296296296296E-3</v>
      </c>
      <c r="FS49" s="32">
        <f t="shared" si="59"/>
        <v>7.69675925925926E-3</v>
      </c>
      <c r="FT49" s="32">
        <f t="shared" si="60"/>
        <v>1.6689814814814814E-2</v>
      </c>
      <c r="FU49" s="33">
        <f>IF($B49="","",IF(COUNTIF(BASE!$A:$A,PRODUTIVIDADE!FU$3)=0,"",SUMIFS(BASE!$M:$M,BASE!$A:$A,PRODUTIVIDADE!FU$3,BASE!$G:$G,PRODUTIVIDADE!$B49)))</f>
        <v>0</v>
      </c>
      <c r="FV49" s="33">
        <f>IF($B49="","",IF(COUNTIF(BASE!$A:$A,PRODUTIVIDADE!FU$3)=0,"",SUMIFS(BASE!$N:$N,BASE!$A:$A,PRODUTIVIDADE!FU$3,BASE!$G:$G,PRODUTIVIDADE!$B49)))</f>
        <v>0</v>
      </c>
      <c r="FW49" s="28">
        <f>IF($B49="","",IF(COUNTIF(BASE!$A:$A,PRODUTIVIDADE!FU$3)=0,"",SUMIFS(BASE!$P:$P,BASE!$A:$A,PRODUTIVIDADE!FU$3,BASE!$G:$G,PRODUTIVIDADE!$B49)))</f>
        <v>0</v>
      </c>
      <c r="FX49" s="28">
        <f>IF($B49="","",IF(COUNTIF(BASE!$A:$A,PRODUTIVIDADE!FU$3)=0,"",SUMIFS(BASE!$O:$O,BASE!$A:$A,PRODUTIVIDADE!FU$3,BASE!$G:$G,PRODUTIVIDADE!$B49)))</f>
        <v>0</v>
      </c>
      <c r="FY49" s="32">
        <f t="shared" si="61"/>
        <v>0</v>
      </c>
      <c r="FZ49" s="32">
        <f t="shared" si="62"/>
        <v>0</v>
      </c>
      <c r="GA49" s="15">
        <f>IF($B49="","",IF(COUNTIF(BASE!$A:$A,PRODUTIVIDADE!GA$3)=0,"",SUMIFS(BASE!$M:$M,BASE!$A:$A,PRODUTIVIDADE!GA$3,BASE!$G:$G,PRODUTIVIDADE!$B49)))</f>
        <v>10</v>
      </c>
      <c r="GB49" s="15">
        <f>IF($B49="","",IF(COUNTIF(BASE!$A:$A,PRODUTIVIDADE!GA$3)=0,"",SUMIFS(BASE!$N:$N,BASE!$A:$A,PRODUTIVIDADE!GA$3,BASE!$G:$G,PRODUTIVIDADE!$B49)))</f>
        <v>30</v>
      </c>
      <c r="GC49" s="18">
        <f>IF($B49="","",IF(COUNTIF(BASE!$A:$A,PRODUTIVIDADE!GA$3)=0,"",SUMIFS(BASE!$P:$P,BASE!$A:$A,PRODUTIVIDADE!GA$3,BASE!$G:$G,PRODUTIVIDADE!$B49)))</f>
        <v>1.4814814814814814E-3</v>
      </c>
      <c r="GD49" s="18">
        <f>IF($B49="","",IF(COUNTIF(BASE!$A:$A,PRODUTIVIDADE!GA$3)=0,"",SUMIFS(BASE!$O:$O,BASE!$A:$A,PRODUTIVIDADE!GA$3,BASE!$G:$G,PRODUTIVIDADE!$B49)))</f>
        <v>6.9444444444444447E-4</v>
      </c>
      <c r="GE49" s="32">
        <f t="shared" si="63"/>
        <v>1.4814814814814814E-2</v>
      </c>
      <c r="GF49" s="32">
        <f t="shared" si="64"/>
        <v>2.0833333333333336E-2</v>
      </c>
      <c r="GG49" s="33">
        <f>IF($B49="","",IF(COUNTIF(BASE!$A:$A,PRODUTIVIDADE!GG$3)=0,"",SUMIFS(BASE!$M:$M,BASE!$A:$A,PRODUTIVIDADE!GG$3,BASE!$G:$G,PRODUTIVIDADE!$B49)))</f>
        <v>6</v>
      </c>
      <c r="GH49" s="33">
        <f>IF($B49="","",IF(COUNTIF(BASE!$A:$A,PRODUTIVIDADE!GG$3)=0,"",SUMIFS(BASE!$N:$N,BASE!$A:$A,PRODUTIVIDADE!GG$3,BASE!$G:$G,PRODUTIVIDADE!$B49)))</f>
        <v>18</v>
      </c>
      <c r="GI49" s="28">
        <f>IF($B49="","",IF(COUNTIF(BASE!$A:$A,PRODUTIVIDADE!GG$3)=0,"",SUMIFS(BASE!$P:$P,BASE!$A:$A,PRODUTIVIDADE!GG$3,BASE!$G:$G,PRODUTIVIDADE!$B49)))</f>
        <v>2.8703703703703708E-3</v>
      </c>
      <c r="GJ49" s="28">
        <f>IF($B49="","",IF(COUNTIF(BASE!$A:$A,PRODUTIVIDADE!GG$3)=0,"",SUMIFS(BASE!$O:$O,BASE!$A:$A,PRODUTIVIDADE!GG$3,BASE!$G:$G,PRODUTIVIDADE!$B49)))</f>
        <v>1.2962962962962963E-3</v>
      </c>
      <c r="GK49" s="32">
        <f t="shared" si="65"/>
        <v>1.7222222222222226E-2</v>
      </c>
      <c r="GL49" s="32">
        <f t="shared" si="66"/>
        <v>2.3333333333333331E-2</v>
      </c>
      <c r="GM49" s="15">
        <f>IF($B49="","",IF(COUNTIF(BASE!$A:$A,PRODUTIVIDADE!GM$3)=0,"",SUMIFS(BASE!$M:$M,BASE!$A:$A,PRODUTIVIDADE!GM$3,BASE!$G:$G,PRODUTIVIDADE!$B49)))</f>
        <v>10</v>
      </c>
      <c r="GN49" s="15">
        <f>IF($B49="","",IF(COUNTIF(BASE!$A:$A,PRODUTIVIDADE!GM$3)=0,"",SUMIFS(BASE!$N:$N,BASE!$A:$A,PRODUTIVIDADE!GM$3,BASE!$G:$G,PRODUTIVIDADE!$B49)))</f>
        <v>23</v>
      </c>
      <c r="GO49" s="18">
        <f>IF($B49="","",IF(COUNTIF(BASE!$A:$A,PRODUTIVIDADE!GM$3)=0,"",SUMIFS(BASE!$P:$P,BASE!$A:$A,PRODUTIVIDADE!GM$3,BASE!$G:$G,PRODUTIVIDADE!$B49)))</f>
        <v>3.5879629629629629E-3</v>
      </c>
      <c r="GP49" s="18">
        <f>IF($B49="","",IF(COUNTIF(BASE!$A:$A,PRODUTIVIDADE!GM$3)=0,"",SUMIFS(BASE!$O:$O,BASE!$A:$A,PRODUTIVIDADE!GM$3,BASE!$G:$G,PRODUTIVIDADE!$B49)))</f>
        <v>5.3240740740740744E-4</v>
      </c>
      <c r="GQ49" s="32">
        <f t="shared" si="67"/>
        <v>3.5879629629629629E-2</v>
      </c>
      <c r="GR49" s="32">
        <f t="shared" si="68"/>
        <v>1.2245370370370372E-2</v>
      </c>
    </row>
    <row r="50" spans="2:200" s="8" customFormat="1" hidden="1" x14ac:dyDescent="0.25">
      <c r="B50" s="50">
        <v>91278</v>
      </c>
      <c r="C50" s="16" t="str">
        <f>IF($B50="","",VLOOKUP($B50,EQUIPE!$B:$E,2,0))</f>
        <v>LEONARDO RODRIGUES DE SOUZA</v>
      </c>
      <c r="D50" s="16" t="str">
        <f>IF($B50="","",VLOOKUP($B50,EQUIPE!$B:$F,5,0))</f>
        <v>ULTRAGAZ BO</v>
      </c>
      <c r="E50" s="18">
        <f>IF($B50="","",VLOOKUP($B50,EQUIPE!$B:$E,3,0))</f>
        <v>0.2638888888888889</v>
      </c>
      <c r="F50" s="16" t="str">
        <f>IF($B50="","",VLOOKUP($B50,EQUIPE!$B:$E,4,0))</f>
        <v>TATIANE REGINA DE BARROS</v>
      </c>
      <c r="H50" s="22">
        <f t="shared" si="0"/>
        <v>161</v>
      </c>
      <c r="I50" s="22">
        <f t="shared" si="0"/>
        <v>393</v>
      </c>
      <c r="J50" s="18">
        <f t="shared" si="3"/>
        <v>1.7112376351506792E-3</v>
      </c>
      <c r="K50" s="18">
        <f t="shared" si="4"/>
        <v>1.0591897559136746E-3</v>
      </c>
      <c r="L50" s="32">
        <f t="shared" si="5"/>
        <v>0.27550925925925934</v>
      </c>
      <c r="M50" s="32">
        <f t="shared" si="6"/>
        <v>0.4162615740740741</v>
      </c>
      <c r="O50" s="15">
        <f>IF($B50="","",IF(COUNTIF(BASE!$A:$A,PRODUTIVIDADE!O$3)=0,"",SUMIFS(BASE!$M:$M,BASE!$A:$A,PRODUTIVIDADE!O$3,BASE!$G:$G,PRODUTIVIDADE!$B50)))</f>
        <v>0</v>
      </c>
      <c r="P50" s="15">
        <f>IF($B50="","",IF(COUNTIF(BASE!$A:$A,PRODUTIVIDADE!O$3)=0,"",SUMIFS(BASE!$N:$N,BASE!$A:$A,PRODUTIVIDADE!O$3,BASE!$G:$G,PRODUTIVIDADE!$B50)))</f>
        <v>37</v>
      </c>
      <c r="Q50" s="18">
        <f>IF($B50="","",IF(COUNTIF(BASE!$A:$A,PRODUTIVIDADE!O$3)=0,"",SUMIFS(BASE!$P:$P,BASE!$A:$A,PRODUTIVIDADE!O$3,BASE!$G:$G,PRODUTIVIDADE!$B50)))</f>
        <v>0</v>
      </c>
      <c r="R50" s="18">
        <f>IF($B50="","",IF(COUNTIF(BASE!$A:$A,PRODUTIVIDADE!O$3)=0,"",SUMIFS(BASE!$O:$O,BASE!$A:$A,PRODUTIVIDADE!O$3,BASE!$G:$G,PRODUTIVIDADE!$B50)))</f>
        <v>8.9120370370370362E-4</v>
      </c>
      <c r="S50" s="32">
        <f t="shared" si="7"/>
        <v>0</v>
      </c>
      <c r="T50" s="32">
        <f t="shared" si="8"/>
        <v>3.2974537037037031E-2</v>
      </c>
      <c r="U50" s="33">
        <f>IF($B50="","",IF(COUNTIF(BASE!$A:$A,PRODUTIVIDADE!U$3)=0,"",SUMIFS(BASE!$M:$M,BASE!$A:$A,PRODUTIVIDADE!U$3,BASE!$G:$G,PRODUTIVIDADE!$B50)))</f>
        <v>10</v>
      </c>
      <c r="V50" s="33">
        <f>IF($B50="","",IF(COUNTIF(BASE!$A:$A,PRODUTIVIDADE!U$3)=0,"",SUMIFS(BASE!$N:$N,BASE!$A:$A,PRODUTIVIDADE!U$3,BASE!$G:$G,PRODUTIVIDADE!$B50)))</f>
        <v>11</v>
      </c>
      <c r="W50" s="28">
        <f>IF($B50="","",IF(COUNTIF(BASE!$A:$A,PRODUTIVIDADE!U$3)=0,"",SUMIFS(BASE!$P:$P,BASE!$A:$A,PRODUTIVIDADE!U$3,BASE!$G:$G,PRODUTIVIDADE!$B50)))</f>
        <v>1.8287037037037037E-3</v>
      </c>
      <c r="X50" s="28">
        <f>IF($B50="","",IF(COUNTIF(BASE!$A:$A,PRODUTIVIDADE!U$3)=0,"",SUMIFS(BASE!$O:$O,BASE!$A:$A,PRODUTIVIDADE!U$3,BASE!$G:$G,PRODUTIVIDADE!$B50)))</f>
        <v>1.1226851851851851E-3</v>
      </c>
      <c r="Y50" s="32">
        <f t="shared" si="9"/>
        <v>1.8287037037037036E-2</v>
      </c>
      <c r="Z50" s="32">
        <f t="shared" si="10"/>
        <v>1.2349537037037036E-2</v>
      </c>
      <c r="AA50" s="15">
        <f>IF($B50="","",IF(COUNTIF(BASE!$A:$A,PRODUTIVIDADE!AA$3)=0,"",SUMIFS(BASE!$M:$M,BASE!$A:$A,PRODUTIVIDADE!AA$3,BASE!$G:$G,PRODUTIVIDADE!$B50)))</f>
        <v>4</v>
      </c>
      <c r="AB50" s="15">
        <f>IF($B50="","",IF(COUNTIF(BASE!$A:$A,PRODUTIVIDADE!AA$3)=0,"",SUMIFS(BASE!$N:$N,BASE!$A:$A,PRODUTIVIDADE!AA$3,BASE!$G:$G,PRODUTIVIDADE!$B50)))</f>
        <v>13</v>
      </c>
      <c r="AC50" s="18">
        <f>IF($B50="","",IF(COUNTIF(BASE!$A:$A,PRODUTIVIDADE!AA$3)=0,"",SUMIFS(BASE!$P:$P,BASE!$A:$A,PRODUTIVIDADE!AA$3,BASE!$G:$G,PRODUTIVIDADE!$B50)))</f>
        <v>1.2037037037037038E-3</v>
      </c>
      <c r="AD50" s="18">
        <f>IF($B50="","",IF(COUNTIF(BASE!$A:$A,PRODUTIVIDADE!AA$3)=0,"",SUMIFS(BASE!$O:$O,BASE!$A:$A,PRODUTIVIDADE!AA$3,BASE!$G:$G,PRODUTIVIDADE!$B50)))</f>
        <v>1.4930555555555556E-3</v>
      </c>
      <c r="AE50" s="32">
        <f t="shared" si="11"/>
        <v>4.8148148148148152E-3</v>
      </c>
      <c r="AF50" s="32">
        <f t="shared" si="12"/>
        <v>1.9409722222222224E-2</v>
      </c>
      <c r="AG50" s="33">
        <f>IF($B50="","",IF(COUNTIF(BASE!$A:$A,PRODUTIVIDADE!AG$3)=0,"",SUMIFS(BASE!$M:$M,BASE!$A:$A,PRODUTIVIDADE!AG$3,BASE!$G:$G,PRODUTIVIDADE!$B50)))</f>
        <v>5</v>
      </c>
      <c r="AH50" s="33">
        <f>IF($B50="","",IF(COUNTIF(BASE!$A:$A,PRODUTIVIDADE!AG$3)=0,"",SUMIFS(BASE!$N:$N,BASE!$A:$A,PRODUTIVIDADE!AG$3,BASE!$G:$G,PRODUTIVIDADE!$B50)))</f>
        <v>39</v>
      </c>
      <c r="AI50" s="28">
        <f>IF($B50="","",IF(COUNTIF(BASE!$A:$A,PRODUTIVIDADE!AG$3)=0,"",SUMIFS(BASE!$P:$P,BASE!$A:$A,PRODUTIVIDADE!AG$3,BASE!$G:$G,PRODUTIVIDADE!$B50)))</f>
        <v>1.8634259259259261E-3</v>
      </c>
      <c r="AJ50" s="28">
        <f>IF($B50="","",IF(COUNTIF(BASE!$A:$A,PRODUTIVIDADE!AG$3)=0,"",SUMIFS(BASE!$O:$O,BASE!$A:$A,PRODUTIVIDADE!AG$3,BASE!$G:$G,PRODUTIVIDADE!$B50)))</f>
        <v>1.25E-3</v>
      </c>
      <c r="AK50" s="32">
        <f t="shared" si="13"/>
        <v>9.3171296296296301E-3</v>
      </c>
      <c r="AL50" s="32">
        <f t="shared" si="14"/>
        <v>4.8750000000000002E-2</v>
      </c>
      <c r="AM50" s="15">
        <f>IF($B50="","",IF(COUNTIF(BASE!$A:$A,PRODUTIVIDADE!AM$3)=0,"",SUMIFS(BASE!$M:$M,BASE!$A:$A,PRODUTIVIDADE!AM$3,BASE!$G:$G,PRODUTIVIDADE!$B50)))</f>
        <v>7</v>
      </c>
      <c r="AN50" s="15">
        <f>IF($B50="","",IF(COUNTIF(BASE!$A:$A,PRODUTIVIDADE!AM$3)=0,"",SUMIFS(BASE!$N:$N,BASE!$A:$A,PRODUTIVIDADE!AM$3,BASE!$G:$G,PRODUTIVIDADE!$B50)))</f>
        <v>20</v>
      </c>
      <c r="AO50" s="18">
        <f>IF($B50="","",IF(COUNTIF(BASE!$A:$A,PRODUTIVIDADE!AM$3)=0,"",SUMIFS(BASE!$P:$P,BASE!$A:$A,PRODUTIVIDADE!AM$3,BASE!$G:$G,PRODUTIVIDADE!$B50)))</f>
        <v>2.5115740740740741E-3</v>
      </c>
      <c r="AP50" s="18">
        <f>IF($B50="","",IF(COUNTIF(BASE!$A:$A,PRODUTIVIDADE!AM$3)=0,"",SUMIFS(BASE!$O:$O,BASE!$A:$A,PRODUTIVIDADE!AM$3,BASE!$G:$G,PRODUTIVIDADE!$B50)))</f>
        <v>1.0185185185185186E-3</v>
      </c>
      <c r="AQ50" s="32">
        <f t="shared" si="15"/>
        <v>1.7581018518518517E-2</v>
      </c>
      <c r="AR50" s="32">
        <f t="shared" si="16"/>
        <v>2.0370370370370372E-2</v>
      </c>
      <c r="AS50" s="33">
        <f>IF($B50="","",IF(COUNTIF(BASE!$A:$A,PRODUTIVIDADE!AS$3)=0,"",SUMIFS(BASE!$M:$M,BASE!$A:$A,PRODUTIVIDADE!AS$3,BASE!$G:$G,PRODUTIVIDADE!$B50)))</f>
        <v>5</v>
      </c>
      <c r="AT50" s="33">
        <f>IF($B50="","",IF(COUNTIF(BASE!$A:$A,PRODUTIVIDADE!AS$3)=0,"",SUMIFS(BASE!$N:$N,BASE!$A:$A,PRODUTIVIDADE!AS$3,BASE!$G:$G,PRODUTIVIDADE!$B50)))</f>
        <v>34</v>
      </c>
      <c r="AU50" s="28">
        <f>IF($B50="","",IF(COUNTIF(BASE!$A:$A,PRODUTIVIDADE!AS$3)=0,"",SUMIFS(BASE!$P:$P,BASE!$A:$A,PRODUTIVIDADE!AS$3,BASE!$G:$G,PRODUTIVIDADE!$B50)))</f>
        <v>8.2175925925925917E-4</v>
      </c>
      <c r="AV50" s="28">
        <f>IF($B50="","",IF(COUNTIF(BASE!$A:$A,PRODUTIVIDADE!AS$3)=0,"",SUMIFS(BASE!$O:$O,BASE!$A:$A,PRODUTIVIDADE!AS$3,BASE!$G:$G,PRODUTIVIDADE!$B50)))</f>
        <v>8.6805555555555551E-4</v>
      </c>
      <c r="AW50" s="32">
        <f t="shared" si="17"/>
        <v>4.1087962962962962E-3</v>
      </c>
      <c r="AX50" s="32">
        <f t="shared" si="18"/>
        <v>2.9513888888888888E-2</v>
      </c>
      <c r="AY50" s="15">
        <f>IF($B50="","",IF(COUNTIF(BASE!$A:$A,PRODUTIVIDADE!AY$3)=0,"",SUMIFS(BASE!$M:$M,BASE!$A:$A,PRODUTIVIDADE!AY$3,BASE!$G:$G,PRODUTIVIDADE!$B50)))</f>
        <v>0</v>
      </c>
      <c r="AZ50" s="15">
        <f>IF($B50="","",IF(COUNTIF(BASE!$A:$A,PRODUTIVIDADE!AY$3)=0,"",SUMIFS(BASE!$N:$N,BASE!$A:$A,PRODUTIVIDADE!AY$3,BASE!$G:$G,PRODUTIVIDADE!$B50)))</f>
        <v>0</v>
      </c>
      <c r="BA50" s="18">
        <f>IF($B50="","",IF(COUNTIF(BASE!$A:$A,PRODUTIVIDADE!AY$3)=0,"",SUMIFS(BASE!$P:$P,BASE!$A:$A,PRODUTIVIDADE!AY$3,BASE!$G:$G,PRODUTIVIDADE!$B50)))</f>
        <v>0</v>
      </c>
      <c r="BB50" s="18">
        <f>IF($B50="","",IF(COUNTIF(BASE!$A:$A,PRODUTIVIDADE!AY$3)=0,"",SUMIFS(BASE!$O:$O,BASE!$A:$A,PRODUTIVIDADE!AY$3,BASE!$G:$G,PRODUTIVIDADE!$B50)))</f>
        <v>0</v>
      </c>
      <c r="BC50" s="32">
        <f t="shared" si="19"/>
        <v>0</v>
      </c>
      <c r="BD50" s="32">
        <f t="shared" si="20"/>
        <v>0</v>
      </c>
      <c r="BE50" s="33">
        <f>IF($B50="","",IF(COUNTIF(BASE!$A:$A,PRODUTIVIDADE!BE$3)=0,"",SUMIFS(BASE!$M:$M,BASE!$A:$A,PRODUTIVIDADE!BE$3,BASE!$G:$G,PRODUTIVIDADE!$B50)))</f>
        <v>13</v>
      </c>
      <c r="BF50" s="33">
        <f>IF($B50="","",IF(COUNTIF(BASE!$A:$A,PRODUTIVIDADE!BE$3)=0,"",SUMIFS(BASE!$N:$N,BASE!$A:$A,PRODUTIVIDADE!BE$3,BASE!$G:$G,PRODUTIVIDADE!$B50)))</f>
        <v>25</v>
      </c>
      <c r="BG50" s="28">
        <f>IF($B50="","",IF(COUNTIF(BASE!$A:$A,PRODUTIVIDADE!BE$3)=0,"",SUMIFS(BASE!$P:$P,BASE!$A:$A,PRODUTIVIDADE!BE$3,BASE!$G:$G,PRODUTIVIDADE!$B50)))</f>
        <v>1.5624999999999999E-3</v>
      </c>
      <c r="BH50" s="28">
        <f>IF($B50="","",IF(COUNTIF(BASE!$A:$A,PRODUTIVIDADE!BE$3)=0,"",SUMIFS(BASE!$O:$O,BASE!$A:$A,PRODUTIVIDADE!BE$3,BASE!$G:$G,PRODUTIVIDADE!$B50)))</f>
        <v>1.1226851851851851E-3</v>
      </c>
      <c r="BI50" s="32">
        <f t="shared" si="21"/>
        <v>2.0312499999999997E-2</v>
      </c>
      <c r="BJ50" s="32">
        <f t="shared" si="22"/>
        <v>2.8067129629629629E-2</v>
      </c>
      <c r="BK50" s="15">
        <f>IF($B50="","",IF(COUNTIF(BASE!$A:$A,PRODUTIVIDADE!BK$3)=0,"",SUMIFS(BASE!$M:$M,BASE!$A:$A,PRODUTIVIDADE!BK$3,BASE!$G:$G,PRODUTIVIDADE!$B50)))</f>
        <v>6</v>
      </c>
      <c r="BL50" s="15">
        <f>IF($B50="","",IF(COUNTIF(BASE!$A:$A,PRODUTIVIDADE!BK$3)=0,"",SUMIFS(BASE!$N:$N,BASE!$A:$A,PRODUTIVIDADE!BK$3,BASE!$G:$G,PRODUTIVIDADE!$B50)))</f>
        <v>18</v>
      </c>
      <c r="BM50" s="18">
        <f>IF($B50="","",IF(COUNTIF(BASE!$A:$A,PRODUTIVIDADE!BK$3)=0,"",SUMIFS(BASE!$P:$P,BASE!$A:$A,PRODUTIVIDADE!BK$3,BASE!$G:$G,PRODUTIVIDADE!$B50)))</f>
        <v>1.3310185185185185E-3</v>
      </c>
      <c r="BN50" s="18">
        <f>IF($B50="","",IF(COUNTIF(BASE!$A:$A,PRODUTIVIDADE!BK$3)=0,"",SUMIFS(BASE!$O:$O,BASE!$A:$A,PRODUTIVIDADE!BK$3,BASE!$G:$G,PRODUTIVIDADE!$B50)))</f>
        <v>1.423611111111111E-3</v>
      </c>
      <c r="BO50" s="32">
        <f t="shared" si="23"/>
        <v>7.9861111111111105E-3</v>
      </c>
      <c r="BP50" s="32">
        <f t="shared" si="24"/>
        <v>2.5624999999999998E-2</v>
      </c>
      <c r="BQ50" s="33">
        <f>IF($B50="","",IF(COUNTIF(BASE!$A:$A,PRODUTIVIDADE!BQ$3)=0,"",SUMIFS(BASE!$M:$M,BASE!$A:$A,PRODUTIVIDADE!BQ$3,BASE!$G:$G,PRODUTIVIDADE!$B50)))</f>
        <v>10</v>
      </c>
      <c r="BR50" s="33">
        <f>IF($B50="","",IF(COUNTIF(BASE!$A:$A,PRODUTIVIDADE!BQ$3)=0,"",SUMIFS(BASE!$N:$N,BASE!$A:$A,PRODUTIVIDADE!BQ$3,BASE!$G:$G,PRODUTIVIDADE!$B50)))</f>
        <v>15</v>
      </c>
      <c r="BS50" s="28">
        <f>IF($B50="","",IF(COUNTIF(BASE!$A:$A,PRODUTIVIDADE!BQ$3)=0,"",SUMIFS(BASE!$P:$P,BASE!$A:$A,PRODUTIVIDADE!BQ$3,BASE!$G:$G,PRODUTIVIDADE!$B50)))</f>
        <v>1.5972222222222221E-3</v>
      </c>
      <c r="BT50" s="28">
        <f>IF($B50="","",IF(COUNTIF(BASE!$A:$A,PRODUTIVIDADE!BQ$3)=0,"",SUMIFS(BASE!$O:$O,BASE!$A:$A,PRODUTIVIDADE!BQ$3,BASE!$G:$G,PRODUTIVIDADE!$B50)))</f>
        <v>1.3773148148148147E-3</v>
      </c>
      <c r="BU50" s="32">
        <f t="shared" si="25"/>
        <v>1.5972222222222221E-2</v>
      </c>
      <c r="BV50" s="32">
        <f t="shared" si="26"/>
        <v>2.0659722222222222E-2</v>
      </c>
      <c r="BW50" s="15">
        <f>IF($B50="","",IF(COUNTIF(BASE!$A:$A,PRODUTIVIDADE!BW$3)=0,"",SUMIFS(BASE!$M:$M,BASE!$A:$A,PRODUTIVIDADE!BW$3,BASE!$G:$G,PRODUTIVIDADE!$B50)))</f>
        <v>6</v>
      </c>
      <c r="BX50" s="15">
        <f>IF($B50="","",IF(COUNTIF(BASE!$A:$A,PRODUTIVIDADE!BW$3)=0,"",SUMIFS(BASE!$N:$N,BASE!$A:$A,PRODUTIVIDADE!BW$3,BASE!$G:$G,PRODUTIVIDADE!$B50)))</f>
        <v>0</v>
      </c>
      <c r="BY50" s="18">
        <f>IF($B50="","",IF(COUNTIF(BASE!$A:$A,PRODUTIVIDADE!BW$3)=0,"",SUMIFS(BASE!$P:$P,BASE!$A:$A,PRODUTIVIDADE!BW$3,BASE!$G:$G,PRODUTIVIDADE!$B50)))</f>
        <v>2.4421296296296296E-3</v>
      </c>
      <c r="BZ50" s="18">
        <f>IF($B50="","",IF(COUNTIF(BASE!$A:$A,PRODUTIVIDADE!BW$3)=0,"",SUMIFS(BASE!$O:$O,BASE!$A:$A,PRODUTIVIDADE!BW$3,BASE!$G:$G,PRODUTIVIDADE!$B50)))</f>
        <v>0</v>
      </c>
      <c r="CA50" s="32">
        <f t="shared" si="27"/>
        <v>1.4652777777777778E-2</v>
      </c>
      <c r="CB50" s="32">
        <f t="shared" si="28"/>
        <v>0</v>
      </c>
      <c r="CC50" s="33">
        <f>IF($B50="","",IF(COUNTIF(BASE!$A:$A,PRODUTIVIDADE!CC$3)=0,"",SUMIFS(BASE!$M:$M,BASE!$A:$A,PRODUTIVIDADE!CC$3,BASE!$G:$G,PRODUTIVIDADE!$B50)))</f>
        <v>6</v>
      </c>
      <c r="CD50" s="33">
        <f>IF($B50="","",IF(COUNTIF(BASE!$A:$A,PRODUTIVIDADE!CC$3)=0,"",SUMIFS(BASE!$N:$N,BASE!$A:$A,PRODUTIVIDADE!CC$3,BASE!$G:$G,PRODUTIVIDADE!$B50)))</f>
        <v>7</v>
      </c>
      <c r="CE50" s="28">
        <f>IF($B50="","",IF(COUNTIF(BASE!$A:$A,PRODUTIVIDADE!CC$3)=0,"",SUMIFS(BASE!$P:$P,BASE!$A:$A,PRODUTIVIDADE!CC$3,BASE!$G:$G,PRODUTIVIDADE!$B50)))</f>
        <v>1.1226851851851851E-3</v>
      </c>
      <c r="CF50" s="28">
        <f>IF($B50="","",IF(COUNTIF(BASE!$A:$A,PRODUTIVIDADE!CC$3)=0,"",SUMIFS(BASE!$O:$O,BASE!$A:$A,PRODUTIVIDADE!CC$3,BASE!$G:$G,PRODUTIVIDADE!$B50)))</f>
        <v>1.1458333333333333E-3</v>
      </c>
      <c r="CG50" s="32">
        <f t="shared" si="29"/>
        <v>6.7361111111111111E-3</v>
      </c>
      <c r="CH50" s="32">
        <f t="shared" si="30"/>
        <v>8.0208333333333329E-3</v>
      </c>
      <c r="CI50" s="15">
        <f>IF($B50="","",IF(COUNTIF(BASE!$A:$A,PRODUTIVIDADE!CI$3)=0,"",SUMIFS(BASE!$M:$M,BASE!$A:$A,PRODUTIVIDADE!CI$3,BASE!$G:$G,PRODUTIVIDADE!$B50)))</f>
        <v>1</v>
      </c>
      <c r="CJ50" s="15">
        <f>IF($B50="","",IF(COUNTIF(BASE!$A:$A,PRODUTIVIDADE!CI$3)=0,"",SUMIFS(BASE!$N:$N,BASE!$A:$A,PRODUTIVIDADE!CI$3,BASE!$G:$G,PRODUTIVIDADE!$B50)))</f>
        <v>7</v>
      </c>
      <c r="CK50" s="18">
        <f>IF($B50="","",IF(COUNTIF(BASE!$A:$A,PRODUTIVIDADE!CI$3)=0,"",SUMIFS(BASE!$P:$P,BASE!$A:$A,PRODUTIVIDADE!CI$3,BASE!$G:$G,PRODUTIVIDADE!$B50)))</f>
        <v>6.3425925925925915E-3</v>
      </c>
      <c r="CL50" s="18">
        <f>IF($B50="","",IF(COUNTIF(BASE!$A:$A,PRODUTIVIDADE!CI$3)=0,"",SUMIFS(BASE!$O:$O,BASE!$A:$A,PRODUTIVIDADE!CI$3,BASE!$G:$G,PRODUTIVIDADE!$B50)))</f>
        <v>9.4907407407407408E-4</v>
      </c>
      <c r="CM50" s="32">
        <f t="shared" si="31"/>
        <v>6.3425925925925915E-3</v>
      </c>
      <c r="CN50" s="32">
        <f t="shared" si="32"/>
        <v>6.6435185185185182E-3</v>
      </c>
      <c r="CO50" s="33">
        <f>IF($B50="","",IF(COUNTIF(BASE!$A:$A,PRODUTIVIDADE!CO$3)=0,"",SUMIFS(BASE!$M:$M,BASE!$A:$A,PRODUTIVIDADE!CO$3,BASE!$G:$G,PRODUTIVIDADE!$B50)))</f>
        <v>0</v>
      </c>
      <c r="CP50" s="33">
        <f>IF($B50="","",IF(COUNTIF(BASE!$A:$A,PRODUTIVIDADE!CO$3)=0,"",SUMIFS(BASE!$N:$N,BASE!$A:$A,PRODUTIVIDADE!CO$3,BASE!$G:$G,PRODUTIVIDADE!$B50)))</f>
        <v>0</v>
      </c>
      <c r="CQ50" s="28">
        <f>IF($B50="","",IF(COUNTIF(BASE!$A:$A,PRODUTIVIDADE!CO$3)=0,"",SUMIFS(BASE!$P:$P,BASE!$A:$A,PRODUTIVIDADE!CO$3,BASE!$G:$G,PRODUTIVIDADE!$B50)))</f>
        <v>0</v>
      </c>
      <c r="CR50" s="28">
        <f>IF($B50="","",IF(COUNTIF(BASE!$A:$A,PRODUTIVIDADE!CO$3)=0,"",SUMIFS(BASE!$O:$O,BASE!$A:$A,PRODUTIVIDADE!CO$3,BASE!$G:$G,PRODUTIVIDADE!$B50)))</f>
        <v>0</v>
      </c>
      <c r="CS50" s="32">
        <f t="shared" si="33"/>
        <v>0</v>
      </c>
      <c r="CT50" s="32">
        <f t="shared" si="34"/>
        <v>0</v>
      </c>
      <c r="CU50" s="15">
        <f>IF($B50="","",IF(COUNTIF(BASE!$A:$A,PRODUTIVIDADE!CU$3)=0,"",SUMIFS(BASE!$M:$M,BASE!$A:$A,PRODUTIVIDADE!CU$3,BASE!$G:$G,PRODUTIVIDADE!$B50)))</f>
        <v>7</v>
      </c>
      <c r="CV50" s="15">
        <f>IF($B50="","",IF(COUNTIF(BASE!$A:$A,PRODUTIVIDADE!CU$3)=0,"",SUMIFS(BASE!$N:$N,BASE!$A:$A,PRODUTIVIDADE!CU$3,BASE!$G:$G,PRODUTIVIDADE!$B50)))</f>
        <v>8</v>
      </c>
      <c r="CW50" s="18">
        <f>IF($B50="","",IF(COUNTIF(BASE!$A:$A,PRODUTIVIDADE!CU$3)=0,"",SUMIFS(BASE!$P:$P,BASE!$A:$A,PRODUTIVIDADE!CU$3,BASE!$G:$G,PRODUTIVIDADE!$B50)))</f>
        <v>2.1874999999999998E-3</v>
      </c>
      <c r="CX50" s="18">
        <f>IF($B50="","",IF(COUNTIF(BASE!$A:$A,PRODUTIVIDADE!CU$3)=0,"",SUMIFS(BASE!$O:$O,BASE!$A:$A,PRODUTIVIDADE!CU$3,BASE!$G:$G,PRODUTIVIDADE!$B50)))</f>
        <v>5.9027777777777778E-4</v>
      </c>
      <c r="CY50" s="32">
        <f t="shared" si="35"/>
        <v>1.5312499999999998E-2</v>
      </c>
      <c r="CZ50" s="32">
        <f t="shared" si="36"/>
        <v>4.7222222222222223E-3</v>
      </c>
      <c r="DA50" s="33">
        <f>IF($B50="","",IF(COUNTIF(BASE!$A:$A,PRODUTIVIDADE!DA$3)=0,"",SUMIFS(BASE!$M:$M,BASE!$A:$A,PRODUTIVIDADE!DA$3,BASE!$G:$G,PRODUTIVIDADE!$B50)))</f>
        <v>7</v>
      </c>
      <c r="DB50" s="33">
        <f>IF($B50="","",IF(COUNTIF(BASE!$A:$A,PRODUTIVIDADE!DA$3)=0,"",SUMIFS(BASE!$N:$N,BASE!$A:$A,PRODUTIVIDADE!DA$3,BASE!$G:$G,PRODUTIVIDADE!$B50)))</f>
        <v>7</v>
      </c>
      <c r="DC50" s="28">
        <f>IF($B50="","",IF(COUNTIF(BASE!$A:$A,PRODUTIVIDADE!DA$3)=0,"",SUMIFS(BASE!$P:$P,BASE!$A:$A,PRODUTIVIDADE!DA$3,BASE!$G:$G,PRODUTIVIDADE!$B50)))</f>
        <v>9.3750000000000007E-4</v>
      </c>
      <c r="DD50" s="28">
        <f>IF($B50="","",IF(COUNTIF(BASE!$A:$A,PRODUTIVIDADE!DA$3)=0,"",SUMIFS(BASE!$O:$O,BASE!$A:$A,PRODUTIVIDADE!DA$3,BASE!$G:$G,PRODUTIVIDADE!$B50)))</f>
        <v>1.6666666666666668E-3</v>
      </c>
      <c r="DE50" s="32">
        <f t="shared" si="37"/>
        <v>6.5625000000000006E-3</v>
      </c>
      <c r="DF50" s="32">
        <f t="shared" si="38"/>
        <v>1.1666666666666667E-2</v>
      </c>
      <c r="DG50" s="15">
        <f>IF($B50="","",IF(COUNTIF(BASE!$A:$A,PRODUTIVIDADE!DG$3)=0,"",SUMIFS(BASE!$M:$M,BASE!$A:$A,PRODUTIVIDADE!DG$3,BASE!$G:$G,PRODUTIVIDADE!$B50)))</f>
        <v>8</v>
      </c>
      <c r="DH50" s="15">
        <f>IF($B50="","",IF(COUNTIF(BASE!$A:$A,PRODUTIVIDADE!DG$3)=0,"",SUMIFS(BASE!$N:$N,BASE!$A:$A,PRODUTIVIDADE!DG$3,BASE!$G:$G,PRODUTIVIDADE!$B50)))</f>
        <v>35</v>
      </c>
      <c r="DI50" s="18">
        <f>IF($B50="","",IF(COUNTIF(BASE!$A:$A,PRODUTIVIDADE!DG$3)=0,"",SUMIFS(BASE!$P:$P,BASE!$A:$A,PRODUTIVIDADE!DG$3,BASE!$G:$G,PRODUTIVIDADE!$B50)))</f>
        <v>3.2060185185185191E-3</v>
      </c>
      <c r="DJ50" s="18">
        <f>IF($B50="","",IF(COUNTIF(BASE!$A:$A,PRODUTIVIDADE!DG$3)=0,"",SUMIFS(BASE!$O:$O,BASE!$A:$A,PRODUTIVIDADE!DG$3,BASE!$G:$G,PRODUTIVIDADE!$B50)))</f>
        <v>9.6064814814814808E-4</v>
      </c>
      <c r="DK50" s="32">
        <f t="shared" si="39"/>
        <v>2.5648148148148153E-2</v>
      </c>
      <c r="DL50" s="32">
        <f t="shared" si="40"/>
        <v>3.3622685185185186E-2</v>
      </c>
      <c r="DM50" s="33">
        <f>IF($B50="","",IF(COUNTIF(BASE!$A:$A,PRODUTIVIDADE!DM$3)=0,"",SUMIFS(BASE!$M:$M,BASE!$A:$A,PRODUTIVIDADE!DM$3,BASE!$G:$G,PRODUTIVIDADE!$B50)))</f>
        <v>9</v>
      </c>
      <c r="DN50" s="33">
        <f>IF($B50="","",IF(COUNTIF(BASE!$A:$A,PRODUTIVIDADE!DM$3)=0,"",SUMIFS(BASE!$N:$N,BASE!$A:$A,PRODUTIVIDADE!DM$3,BASE!$G:$G,PRODUTIVIDADE!$B50)))</f>
        <v>9</v>
      </c>
      <c r="DO50" s="28">
        <f>IF($B50="","",IF(COUNTIF(BASE!$A:$A,PRODUTIVIDADE!DM$3)=0,"",SUMIFS(BASE!$P:$P,BASE!$A:$A,PRODUTIVIDADE!DM$3,BASE!$G:$G,PRODUTIVIDADE!$B50)))</f>
        <v>9.4907407407407408E-4</v>
      </c>
      <c r="DP50" s="28">
        <f>IF($B50="","",IF(COUNTIF(BASE!$A:$A,PRODUTIVIDADE!DM$3)=0,"",SUMIFS(BASE!$O:$O,BASE!$A:$A,PRODUTIVIDADE!DM$3,BASE!$G:$G,PRODUTIVIDADE!$B50)))</f>
        <v>1.1458333333333333E-3</v>
      </c>
      <c r="DQ50" s="32">
        <f t="shared" si="41"/>
        <v>8.5416666666666662E-3</v>
      </c>
      <c r="DR50" s="32">
        <f t="shared" si="42"/>
        <v>1.03125E-2</v>
      </c>
      <c r="DS50" s="15">
        <f>IF($B50="","",IF(COUNTIF(BASE!$A:$A,PRODUTIVIDADE!DS$3)=0,"",SUMIFS(BASE!$M:$M,BASE!$A:$A,PRODUTIVIDADE!DS$3,BASE!$G:$G,PRODUTIVIDADE!$B50)))</f>
        <v>7</v>
      </c>
      <c r="DT50" s="15">
        <f>IF($B50="","",IF(COUNTIF(BASE!$A:$A,PRODUTIVIDADE!DS$3)=0,"",SUMIFS(BASE!$N:$N,BASE!$A:$A,PRODUTIVIDADE!DS$3,BASE!$G:$G,PRODUTIVIDADE!$B50)))</f>
        <v>13</v>
      </c>
      <c r="DU50" s="18">
        <f>IF($B50="","",IF(COUNTIF(BASE!$A:$A,PRODUTIVIDADE!DS$3)=0,"",SUMIFS(BASE!$P:$P,BASE!$A:$A,PRODUTIVIDADE!DS$3,BASE!$G:$G,PRODUTIVIDADE!$B50)))</f>
        <v>9.4907407407407408E-4</v>
      </c>
      <c r="DV50" s="18">
        <f>IF($B50="","",IF(COUNTIF(BASE!$A:$A,PRODUTIVIDADE!DS$3)=0,"",SUMIFS(BASE!$O:$O,BASE!$A:$A,PRODUTIVIDADE!DS$3,BASE!$G:$G,PRODUTIVIDADE!$B50)))</f>
        <v>1.0763888888888889E-3</v>
      </c>
      <c r="DW50" s="32">
        <f t="shared" si="43"/>
        <v>6.6435185185185182E-3</v>
      </c>
      <c r="DX50" s="32">
        <f t="shared" si="44"/>
        <v>1.3993055555555555E-2</v>
      </c>
      <c r="DY50" s="33">
        <f>IF($B50="","",IF(COUNTIF(BASE!$A:$A,PRODUTIVIDADE!DY$3)=0,"",SUMIFS(BASE!$M:$M,BASE!$A:$A,PRODUTIVIDADE!DY$3,BASE!$G:$G,PRODUTIVIDADE!$B50)))</f>
        <v>4</v>
      </c>
      <c r="DZ50" s="33">
        <f>IF($B50="","",IF(COUNTIF(BASE!$A:$A,PRODUTIVIDADE!DY$3)=0,"",SUMIFS(BASE!$N:$N,BASE!$A:$A,PRODUTIVIDADE!DY$3,BASE!$G:$G,PRODUTIVIDADE!$B50)))</f>
        <v>5</v>
      </c>
      <c r="EA50" s="28">
        <f>IF($B50="","",IF(COUNTIF(BASE!$A:$A,PRODUTIVIDADE!DY$3)=0,"",SUMIFS(BASE!$P:$P,BASE!$A:$A,PRODUTIVIDADE!DY$3,BASE!$G:$G,PRODUTIVIDADE!$B50)))</f>
        <v>1.4699074074074074E-3</v>
      </c>
      <c r="EB50" s="28">
        <f>IF($B50="","",IF(COUNTIF(BASE!$A:$A,PRODUTIVIDADE!DY$3)=0,"",SUMIFS(BASE!$O:$O,BASE!$A:$A,PRODUTIVIDADE!DY$3,BASE!$G:$G,PRODUTIVIDADE!$B50)))</f>
        <v>7.5231481481481471E-4</v>
      </c>
      <c r="EC50" s="32">
        <f t="shared" si="45"/>
        <v>5.8796296296296296E-3</v>
      </c>
      <c r="ED50" s="32">
        <f t="shared" si="46"/>
        <v>3.7615740740740734E-3</v>
      </c>
      <c r="EE50" s="15">
        <f>IF($B50="","",IF(COUNTIF(BASE!$A:$A,PRODUTIVIDADE!EE$3)=0,"",SUMIFS(BASE!$M:$M,BASE!$A:$A,PRODUTIVIDADE!EE$3,BASE!$G:$G,PRODUTIVIDADE!$B50)))</f>
        <v>0</v>
      </c>
      <c r="EF50" s="15">
        <f>IF($B50="","",IF(COUNTIF(BASE!$A:$A,PRODUTIVIDADE!EE$3)=0,"",SUMIFS(BASE!$N:$N,BASE!$A:$A,PRODUTIVIDADE!EE$3,BASE!$G:$G,PRODUTIVIDADE!$B50)))</f>
        <v>0</v>
      </c>
      <c r="EG50" s="18">
        <f>IF($B50="","",IF(COUNTIF(BASE!$A:$A,PRODUTIVIDADE!EE$3)=0,"",SUMIFS(BASE!$P:$P,BASE!$A:$A,PRODUTIVIDADE!EE$3,BASE!$G:$G,PRODUTIVIDADE!$B50)))</f>
        <v>0</v>
      </c>
      <c r="EH50" s="18">
        <f>IF($B50="","",IF(COUNTIF(BASE!$A:$A,PRODUTIVIDADE!EE$3)=0,"",SUMIFS(BASE!$O:$O,BASE!$A:$A,PRODUTIVIDADE!EE$3,BASE!$G:$G,PRODUTIVIDADE!$B50)))</f>
        <v>0</v>
      </c>
      <c r="EI50" s="32">
        <f t="shared" si="47"/>
        <v>0</v>
      </c>
      <c r="EJ50" s="32">
        <f t="shared" si="48"/>
        <v>0</v>
      </c>
      <c r="EK50" s="33">
        <f>IF($B50="","",IF(COUNTIF(BASE!$A:$A,PRODUTIVIDADE!EK$3)=0,"",SUMIFS(BASE!$M:$M,BASE!$A:$A,PRODUTIVIDADE!EK$3,BASE!$G:$G,PRODUTIVIDADE!$B50)))</f>
        <v>4</v>
      </c>
      <c r="EL50" s="33">
        <f>IF($B50="","",IF(COUNTIF(BASE!$A:$A,PRODUTIVIDADE!EK$3)=0,"",SUMIFS(BASE!$N:$N,BASE!$A:$A,PRODUTIVIDADE!EK$3,BASE!$G:$G,PRODUTIVIDADE!$B50)))</f>
        <v>16</v>
      </c>
      <c r="EM50" s="28">
        <f>IF($B50="","",IF(COUNTIF(BASE!$A:$A,PRODUTIVIDADE!EK$3)=0,"",SUMIFS(BASE!$P:$P,BASE!$A:$A,PRODUTIVIDADE!EK$3,BASE!$G:$G,PRODUTIVIDADE!$B50)))</f>
        <v>1.689814814814815E-3</v>
      </c>
      <c r="EN50" s="28">
        <f>IF($B50="","",IF(COUNTIF(BASE!$A:$A,PRODUTIVIDADE!EK$3)=0,"",SUMIFS(BASE!$O:$O,BASE!$A:$A,PRODUTIVIDADE!EK$3,BASE!$G:$G,PRODUTIVIDADE!$B50)))</f>
        <v>5.4398148148148144E-4</v>
      </c>
      <c r="EO50" s="32">
        <f t="shared" si="49"/>
        <v>6.75925925925926E-3</v>
      </c>
      <c r="EP50" s="32">
        <f t="shared" si="50"/>
        <v>8.7037037037037031E-3</v>
      </c>
      <c r="EQ50" s="15">
        <f>IF($B50="","",IF(COUNTIF(BASE!$A:$A,PRODUTIVIDADE!EQ$3)=0,"",SUMIFS(BASE!$M:$M,BASE!$A:$A,PRODUTIVIDADE!EQ$3,BASE!$G:$G,PRODUTIVIDADE!$B50)))</f>
        <v>8</v>
      </c>
      <c r="ER50" s="15">
        <f>IF($B50="","",IF(COUNTIF(BASE!$A:$A,PRODUTIVIDADE!EQ$3)=0,"",SUMIFS(BASE!$N:$N,BASE!$A:$A,PRODUTIVIDADE!EQ$3,BASE!$G:$G,PRODUTIVIDADE!$B50)))</f>
        <v>18</v>
      </c>
      <c r="ES50" s="18">
        <f>IF($B50="","",IF(COUNTIF(BASE!$A:$A,PRODUTIVIDADE!EQ$3)=0,"",SUMIFS(BASE!$P:$P,BASE!$A:$A,PRODUTIVIDADE!EQ$3,BASE!$G:$G,PRODUTIVIDADE!$B50)))</f>
        <v>9.2592592592592585E-4</v>
      </c>
      <c r="ET50" s="18">
        <f>IF($B50="","",IF(COUNTIF(BASE!$A:$A,PRODUTIVIDADE!EQ$3)=0,"",SUMIFS(BASE!$O:$O,BASE!$A:$A,PRODUTIVIDADE!EQ$3,BASE!$G:$G,PRODUTIVIDADE!$B50)))</f>
        <v>8.1018518518518516E-4</v>
      </c>
      <c r="EU50" s="32">
        <f t="shared" si="51"/>
        <v>7.4074074074074068E-3</v>
      </c>
      <c r="EV50" s="32">
        <f t="shared" si="52"/>
        <v>1.4583333333333334E-2</v>
      </c>
      <c r="EW50" s="33">
        <f>IF($B50="","",IF(COUNTIF(BASE!$A:$A,PRODUTIVIDADE!EW$3)=0,"",SUMIFS(BASE!$M:$M,BASE!$A:$A,PRODUTIVIDADE!EW$3,BASE!$G:$G,PRODUTIVIDADE!$B50)))</f>
        <v>3</v>
      </c>
      <c r="EX50" s="33">
        <f>IF($B50="","",IF(COUNTIF(BASE!$A:$A,PRODUTIVIDADE!EW$3)=0,"",SUMIFS(BASE!$N:$N,BASE!$A:$A,PRODUTIVIDADE!EW$3,BASE!$G:$G,PRODUTIVIDADE!$B50)))</f>
        <v>5</v>
      </c>
      <c r="EY50" s="28">
        <f>IF($B50="","",IF(COUNTIF(BASE!$A:$A,PRODUTIVIDADE!EW$3)=0,"",SUMIFS(BASE!$P:$P,BASE!$A:$A,PRODUTIVIDADE!EW$3,BASE!$G:$G,PRODUTIVIDADE!$B50)))</f>
        <v>5.1736111111111115E-3</v>
      </c>
      <c r="EZ50" s="28">
        <f>IF($B50="","",IF(COUNTIF(BASE!$A:$A,PRODUTIVIDADE!EW$3)=0,"",SUMIFS(BASE!$O:$O,BASE!$A:$A,PRODUTIVIDADE!EW$3,BASE!$G:$G,PRODUTIVIDADE!$B50)))</f>
        <v>5.0925925925925921E-4</v>
      </c>
      <c r="FA50" s="32">
        <f t="shared" si="53"/>
        <v>1.5520833333333334E-2</v>
      </c>
      <c r="FB50" s="32">
        <f t="shared" si="54"/>
        <v>2.5462962962962961E-3</v>
      </c>
      <c r="FC50" s="15">
        <f>IF($B50="","",IF(COUNTIF(BASE!$A:$A,PRODUTIVIDADE!FC$3)=0,"",SUMIFS(BASE!$M:$M,BASE!$A:$A,PRODUTIVIDADE!FC$3,BASE!$G:$G,PRODUTIVIDADE!$B50)))</f>
        <v>3</v>
      </c>
      <c r="FD50" s="15">
        <f>IF($B50="","",IF(COUNTIF(BASE!$A:$A,PRODUTIVIDADE!FC$3)=0,"",SUMIFS(BASE!$N:$N,BASE!$A:$A,PRODUTIVIDADE!FC$3,BASE!$G:$G,PRODUTIVIDADE!$B50)))</f>
        <v>7</v>
      </c>
      <c r="FE50" s="18">
        <f>IF($B50="","",IF(COUNTIF(BASE!$A:$A,PRODUTIVIDADE!FC$3)=0,"",SUMIFS(BASE!$P:$P,BASE!$A:$A,PRODUTIVIDADE!FC$3,BASE!$G:$G,PRODUTIVIDADE!$B50)))</f>
        <v>2.5000000000000001E-3</v>
      </c>
      <c r="FF50" s="18">
        <f>IF($B50="","",IF(COUNTIF(BASE!$A:$A,PRODUTIVIDADE!FC$3)=0,"",SUMIFS(BASE!$O:$O,BASE!$A:$A,PRODUTIVIDADE!FC$3,BASE!$G:$G,PRODUTIVIDADE!$B50)))</f>
        <v>5.7870370370370378E-4</v>
      </c>
      <c r="FG50" s="32">
        <f t="shared" si="55"/>
        <v>7.4999999999999997E-3</v>
      </c>
      <c r="FH50" s="32">
        <f t="shared" si="56"/>
        <v>4.0509259259259266E-3</v>
      </c>
      <c r="FI50" s="33">
        <f>IF($B50="","",IF(COUNTIF(BASE!$A:$A,PRODUTIVIDADE!FI$3)=0,"",SUMIFS(BASE!$M:$M,BASE!$A:$A,PRODUTIVIDADE!FI$3,BASE!$G:$G,PRODUTIVIDADE!$B50)))</f>
        <v>4</v>
      </c>
      <c r="FJ50" s="33">
        <f>IF($B50="","",IF(COUNTIF(BASE!$A:$A,PRODUTIVIDADE!FI$3)=0,"",SUMIFS(BASE!$N:$N,BASE!$A:$A,PRODUTIVIDADE!FI$3,BASE!$G:$G,PRODUTIVIDADE!$B50)))</f>
        <v>9</v>
      </c>
      <c r="FK50" s="28">
        <f>IF($B50="","",IF(COUNTIF(BASE!$A:$A,PRODUTIVIDADE!FI$3)=0,"",SUMIFS(BASE!$P:$P,BASE!$A:$A,PRODUTIVIDADE!FI$3,BASE!$G:$G,PRODUTIVIDADE!$B50)))</f>
        <v>1.1574074074074073E-3</v>
      </c>
      <c r="FL50" s="28">
        <f>IF($B50="","",IF(COUNTIF(BASE!$A:$A,PRODUTIVIDADE!FI$3)=0,"",SUMIFS(BASE!$O:$O,BASE!$A:$A,PRODUTIVIDADE!FI$3,BASE!$G:$G,PRODUTIVIDADE!$B50)))</f>
        <v>1.5740740740740741E-3</v>
      </c>
      <c r="FM50" s="32">
        <f t="shared" si="57"/>
        <v>4.6296296296296294E-3</v>
      </c>
      <c r="FN50" s="32">
        <f t="shared" si="58"/>
        <v>1.4166666666666668E-2</v>
      </c>
      <c r="FO50" s="15">
        <f>IF($B50="","",IF(COUNTIF(BASE!$A:$A,PRODUTIVIDADE!FO$3)=0,"",SUMIFS(BASE!$M:$M,BASE!$A:$A,PRODUTIVIDADE!FO$3,BASE!$G:$G,PRODUTIVIDADE!$B50)))</f>
        <v>3</v>
      </c>
      <c r="FP50" s="15">
        <f>IF($B50="","",IF(COUNTIF(BASE!$A:$A,PRODUTIVIDADE!FO$3)=0,"",SUMIFS(BASE!$N:$N,BASE!$A:$A,PRODUTIVIDADE!FO$3,BASE!$G:$G,PRODUTIVIDADE!$B50)))</f>
        <v>5</v>
      </c>
      <c r="FQ50" s="18">
        <f>IF($B50="","",IF(COUNTIF(BASE!$A:$A,PRODUTIVIDADE!FO$3)=0,"",SUMIFS(BASE!$P:$P,BASE!$A:$A,PRODUTIVIDADE!FO$3,BASE!$G:$G,PRODUTIVIDADE!$B50)))</f>
        <v>8.449074074074075E-4</v>
      </c>
      <c r="FR50" s="18">
        <f>IF($B50="","",IF(COUNTIF(BASE!$A:$A,PRODUTIVIDADE!FO$3)=0,"",SUMIFS(BASE!$O:$O,BASE!$A:$A,PRODUTIVIDADE!FO$3,BASE!$G:$G,PRODUTIVIDADE!$B50)))</f>
        <v>9.0277777777777784E-4</v>
      </c>
      <c r="FS50" s="32">
        <f t="shared" si="59"/>
        <v>2.5347222222222225E-3</v>
      </c>
      <c r="FT50" s="32">
        <f t="shared" si="60"/>
        <v>4.5138888888888893E-3</v>
      </c>
      <c r="FU50" s="33">
        <f>IF($B50="","",IF(COUNTIF(BASE!$A:$A,PRODUTIVIDADE!FU$3)=0,"",SUMIFS(BASE!$M:$M,BASE!$A:$A,PRODUTIVIDADE!FU$3,BASE!$G:$G,PRODUTIVIDADE!$B50)))</f>
        <v>0</v>
      </c>
      <c r="FV50" s="33">
        <f>IF($B50="","",IF(COUNTIF(BASE!$A:$A,PRODUTIVIDADE!FU$3)=0,"",SUMIFS(BASE!$N:$N,BASE!$A:$A,PRODUTIVIDADE!FU$3,BASE!$G:$G,PRODUTIVIDADE!$B50)))</f>
        <v>0</v>
      </c>
      <c r="FW50" s="28">
        <f>IF($B50="","",IF(COUNTIF(BASE!$A:$A,PRODUTIVIDADE!FU$3)=0,"",SUMIFS(BASE!$P:$P,BASE!$A:$A,PRODUTIVIDADE!FU$3,BASE!$G:$G,PRODUTIVIDADE!$B50)))</f>
        <v>0</v>
      </c>
      <c r="FX50" s="28">
        <f>IF($B50="","",IF(COUNTIF(BASE!$A:$A,PRODUTIVIDADE!FU$3)=0,"",SUMIFS(BASE!$O:$O,BASE!$A:$A,PRODUTIVIDADE!FU$3,BASE!$G:$G,PRODUTIVIDADE!$B50)))</f>
        <v>0</v>
      </c>
      <c r="FY50" s="32">
        <f t="shared" si="61"/>
        <v>0</v>
      </c>
      <c r="FZ50" s="32">
        <f t="shared" si="62"/>
        <v>0</v>
      </c>
      <c r="GA50" s="15">
        <f>IF($B50="","",IF(COUNTIF(BASE!$A:$A,PRODUTIVIDADE!GA$3)=0,"",SUMIFS(BASE!$M:$M,BASE!$A:$A,PRODUTIVIDADE!GA$3,BASE!$G:$G,PRODUTIVIDADE!$B50)))</f>
        <v>8</v>
      </c>
      <c r="GB50" s="15">
        <f>IF($B50="","",IF(COUNTIF(BASE!$A:$A,PRODUTIVIDADE!GA$3)=0,"",SUMIFS(BASE!$N:$N,BASE!$A:$A,PRODUTIVIDADE!GA$3,BASE!$G:$G,PRODUTIVIDADE!$B50)))</f>
        <v>11</v>
      </c>
      <c r="GC50" s="18">
        <f>IF($B50="","",IF(COUNTIF(BASE!$A:$A,PRODUTIVIDADE!GA$3)=0,"",SUMIFS(BASE!$P:$P,BASE!$A:$A,PRODUTIVIDADE!GA$3,BASE!$G:$G,PRODUTIVIDADE!$B50)))</f>
        <v>1.7592592592592592E-3</v>
      </c>
      <c r="GD50" s="18">
        <f>IF($B50="","",IF(COUNTIF(BASE!$A:$A,PRODUTIVIDADE!GA$3)=0,"",SUMIFS(BASE!$O:$O,BASE!$A:$A,PRODUTIVIDADE!GA$3,BASE!$G:$G,PRODUTIVIDADE!$B50)))</f>
        <v>1.4930555555555556E-3</v>
      </c>
      <c r="GE50" s="32">
        <f t="shared" si="63"/>
        <v>1.4074074074074074E-2</v>
      </c>
      <c r="GF50" s="32">
        <f t="shared" si="64"/>
        <v>1.6423611111111111E-2</v>
      </c>
      <c r="GG50" s="33">
        <f>IF($B50="","",IF(COUNTIF(BASE!$A:$A,PRODUTIVIDADE!GG$3)=0,"",SUMIFS(BASE!$M:$M,BASE!$A:$A,PRODUTIVIDADE!GG$3,BASE!$G:$G,PRODUTIVIDADE!$B50)))</f>
        <v>10</v>
      </c>
      <c r="GH50" s="33">
        <f>IF($B50="","",IF(COUNTIF(BASE!$A:$A,PRODUTIVIDADE!GG$3)=0,"",SUMIFS(BASE!$N:$N,BASE!$A:$A,PRODUTIVIDADE!GG$3,BASE!$G:$G,PRODUTIVIDADE!$B50)))</f>
        <v>11</v>
      </c>
      <c r="GI50" s="28">
        <f>IF($B50="","",IF(COUNTIF(BASE!$A:$A,PRODUTIVIDADE!GG$3)=0,"",SUMIFS(BASE!$P:$P,BASE!$A:$A,PRODUTIVIDADE!GG$3,BASE!$G:$G,PRODUTIVIDADE!$B50)))</f>
        <v>1.4814814814814814E-3</v>
      </c>
      <c r="GJ50" s="28">
        <f>IF($B50="","",IF(COUNTIF(BASE!$A:$A,PRODUTIVIDADE!GG$3)=0,"",SUMIFS(BASE!$O:$O,BASE!$A:$A,PRODUTIVIDADE!GG$3,BASE!$G:$G,PRODUTIVIDADE!$B50)))</f>
        <v>1.1342592592592591E-3</v>
      </c>
      <c r="GK50" s="32">
        <f t="shared" si="65"/>
        <v>1.4814814814814814E-2</v>
      </c>
      <c r="GL50" s="32">
        <f t="shared" si="66"/>
        <v>1.247685185185185E-2</v>
      </c>
      <c r="GM50" s="15">
        <f>IF($B50="","",IF(COUNTIF(BASE!$A:$A,PRODUTIVIDADE!GM$3)=0,"",SUMIFS(BASE!$M:$M,BASE!$A:$A,PRODUTIVIDADE!GM$3,BASE!$G:$G,PRODUTIVIDADE!$B50)))</f>
        <v>3</v>
      </c>
      <c r="GN50" s="15">
        <f>IF($B50="","",IF(COUNTIF(BASE!$A:$A,PRODUTIVIDADE!GM$3)=0,"",SUMIFS(BASE!$N:$N,BASE!$A:$A,PRODUTIVIDADE!GM$3,BASE!$G:$G,PRODUTIVIDADE!$B50)))</f>
        <v>8</v>
      </c>
      <c r="GO50" s="18">
        <f>IF($B50="","",IF(COUNTIF(BASE!$A:$A,PRODUTIVIDADE!GM$3)=0,"",SUMIFS(BASE!$P:$P,BASE!$A:$A,PRODUTIVIDADE!GM$3,BASE!$G:$G,PRODUTIVIDADE!$B50)))</f>
        <v>2.5231481481481481E-3</v>
      </c>
      <c r="GP50" s="18">
        <f>IF($B50="","",IF(COUNTIF(BASE!$A:$A,PRODUTIVIDADE!GM$3)=0,"",SUMIFS(BASE!$O:$O,BASE!$A:$A,PRODUTIVIDADE!GM$3,BASE!$G:$G,PRODUTIVIDADE!$B50)))</f>
        <v>1.0416666666666667E-3</v>
      </c>
      <c r="GQ50" s="32">
        <f t="shared" si="67"/>
        <v>7.5694444444444446E-3</v>
      </c>
      <c r="GR50" s="32">
        <f t="shared" si="68"/>
        <v>8.3333333333333332E-3</v>
      </c>
    </row>
    <row r="51" spans="2:200" s="8" customFormat="1" hidden="1" x14ac:dyDescent="0.25">
      <c r="B51" s="50">
        <v>91368</v>
      </c>
      <c r="C51" s="16" t="str">
        <f>IF($B51="","",VLOOKUP($B51,EQUIPE!$B:$E,2,0))</f>
        <v>NICOLE MELO DOS SANTOS</v>
      </c>
      <c r="D51" s="16" t="str">
        <f>IF($B51="","",VLOOKUP($B51,EQUIPE!$B:$F,5,0))</f>
        <v>ULTRAGAZ BO</v>
      </c>
      <c r="E51" s="18">
        <f>IF($B51="","",VLOOKUP($B51,EQUIPE!$B:$E,3,0))</f>
        <v>0.26388888888888895</v>
      </c>
      <c r="F51" s="16" t="str">
        <f>IF($B51="","",VLOOKUP($B51,EQUIPE!$B:$E,4,0))</f>
        <v>TATIANE REGINA DE BARROS</v>
      </c>
      <c r="H51" s="22">
        <f t="shared" si="0"/>
        <v>85</v>
      </c>
      <c r="I51" s="22">
        <f t="shared" si="0"/>
        <v>147</v>
      </c>
      <c r="J51" s="18">
        <f t="shared" si="3"/>
        <v>1.358251633986928E-3</v>
      </c>
      <c r="K51" s="18">
        <f t="shared" si="4"/>
        <v>7.8365142353237595E-4</v>
      </c>
      <c r="L51" s="32">
        <f t="shared" si="5"/>
        <v>0.11545138888888888</v>
      </c>
      <c r="M51" s="32">
        <f t="shared" si="6"/>
        <v>0.11519675925925926</v>
      </c>
      <c r="O51" s="15">
        <f>IF($B51="","",IF(COUNTIF(BASE!$A:$A,PRODUTIVIDADE!O$3)=0,"",SUMIFS(BASE!$M:$M,BASE!$A:$A,PRODUTIVIDADE!O$3,BASE!$G:$G,PRODUTIVIDADE!$B51)))</f>
        <v>1</v>
      </c>
      <c r="P51" s="15">
        <f>IF($B51="","",IF(COUNTIF(BASE!$A:$A,PRODUTIVIDADE!O$3)=0,"",SUMIFS(BASE!$N:$N,BASE!$A:$A,PRODUTIVIDADE!O$3,BASE!$G:$G,PRODUTIVIDADE!$B51)))</f>
        <v>0</v>
      </c>
      <c r="Q51" s="18">
        <f>IF($B51="","",IF(COUNTIF(BASE!$A:$A,PRODUTIVIDADE!O$3)=0,"",SUMIFS(BASE!$P:$P,BASE!$A:$A,PRODUTIVIDADE!O$3,BASE!$G:$G,PRODUTIVIDADE!$B51)))</f>
        <v>1.2037037037037038E-3</v>
      </c>
      <c r="R51" s="18">
        <f>IF($B51="","",IF(COUNTIF(BASE!$A:$A,PRODUTIVIDADE!O$3)=0,"",SUMIFS(BASE!$O:$O,BASE!$A:$A,PRODUTIVIDADE!O$3,BASE!$G:$G,PRODUTIVIDADE!$B51)))</f>
        <v>0</v>
      </c>
      <c r="S51" s="32">
        <f t="shared" si="7"/>
        <v>1.2037037037037038E-3</v>
      </c>
      <c r="T51" s="32">
        <f t="shared" si="8"/>
        <v>0</v>
      </c>
      <c r="U51" s="33">
        <f>IF($B51="","",IF(COUNTIF(BASE!$A:$A,PRODUTIVIDADE!U$3)=0,"",SUMIFS(BASE!$M:$M,BASE!$A:$A,PRODUTIVIDADE!U$3,BASE!$G:$G,PRODUTIVIDADE!$B51)))</f>
        <v>7</v>
      </c>
      <c r="V51" s="33">
        <f>IF($B51="","",IF(COUNTIF(BASE!$A:$A,PRODUTIVIDADE!U$3)=0,"",SUMIFS(BASE!$N:$N,BASE!$A:$A,PRODUTIVIDADE!U$3,BASE!$G:$G,PRODUTIVIDADE!$B51)))</f>
        <v>8</v>
      </c>
      <c r="W51" s="28">
        <f>IF($B51="","",IF(COUNTIF(BASE!$A:$A,PRODUTIVIDADE!U$3)=0,"",SUMIFS(BASE!$P:$P,BASE!$A:$A,PRODUTIVIDADE!U$3,BASE!$G:$G,PRODUTIVIDADE!$B51)))</f>
        <v>2.0486111111111113E-3</v>
      </c>
      <c r="X51" s="28">
        <f>IF($B51="","",IF(COUNTIF(BASE!$A:$A,PRODUTIVIDADE!U$3)=0,"",SUMIFS(BASE!$O:$O,BASE!$A:$A,PRODUTIVIDADE!U$3,BASE!$G:$G,PRODUTIVIDADE!$B51)))</f>
        <v>4.3981481481481481E-4</v>
      </c>
      <c r="Y51" s="32">
        <f t="shared" si="9"/>
        <v>1.4340277777777778E-2</v>
      </c>
      <c r="Z51" s="32">
        <f t="shared" si="10"/>
        <v>3.5185185185185185E-3</v>
      </c>
      <c r="AA51" s="15">
        <f>IF($B51="","",IF(COUNTIF(BASE!$A:$A,PRODUTIVIDADE!AA$3)=0,"",SUMIFS(BASE!$M:$M,BASE!$A:$A,PRODUTIVIDADE!AA$3,BASE!$G:$G,PRODUTIVIDADE!$B51)))</f>
        <v>5</v>
      </c>
      <c r="AB51" s="15">
        <f>IF($B51="","",IF(COUNTIF(BASE!$A:$A,PRODUTIVIDADE!AA$3)=0,"",SUMIFS(BASE!$N:$N,BASE!$A:$A,PRODUTIVIDADE!AA$3,BASE!$G:$G,PRODUTIVIDADE!$B51)))</f>
        <v>11</v>
      </c>
      <c r="AC51" s="18">
        <f>IF($B51="","",IF(COUNTIF(BASE!$A:$A,PRODUTIVIDADE!AA$3)=0,"",SUMIFS(BASE!$P:$P,BASE!$A:$A,PRODUTIVIDADE!AA$3,BASE!$G:$G,PRODUTIVIDADE!$B51)))</f>
        <v>1.7939814814814815E-3</v>
      </c>
      <c r="AD51" s="18">
        <f>IF($B51="","",IF(COUNTIF(BASE!$A:$A,PRODUTIVIDADE!AA$3)=0,"",SUMIFS(BASE!$O:$O,BASE!$A:$A,PRODUTIVIDADE!AA$3,BASE!$G:$G,PRODUTIVIDADE!$B51)))</f>
        <v>7.5231481481481471E-4</v>
      </c>
      <c r="AE51" s="32">
        <f t="shared" si="11"/>
        <v>8.9699074074074073E-3</v>
      </c>
      <c r="AF51" s="32">
        <f t="shared" si="12"/>
        <v>8.2754629629629619E-3</v>
      </c>
      <c r="AG51" s="33">
        <f>IF($B51="","",IF(COUNTIF(BASE!$A:$A,PRODUTIVIDADE!AG$3)=0,"",SUMIFS(BASE!$M:$M,BASE!$A:$A,PRODUTIVIDADE!AG$3,BASE!$G:$G,PRODUTIVIDADE!$B51)))</f>
        <v>1</v>
      </c>
      <c r="AH51" s="33">
        <f>IF($B51="","",IF(COUNTIF(BASE!$A:$A,PRODUTIVIDADE!AG$3)=0,"",SUMIFS(BASE!$N:$N,BASE!$A:$A,PRODUTIVIDADE!AG$3,BASE!$G:$G,PRODUTIVIDADE!$B51)))</f>
        <v>3</v>
      </c>
      <c r="AI51" s="28">
        <f>IF($B51="","",IF(COUNTIF(BASE!$A:$A,PRODUTIVIDADE!AG$3)=0,"",SUMIFS(BASE!$P:$P,BASE!$A:$A,PRODUTIVIDADE!AG$3,BASE!$G:$G,PRODUTIVIDADE!$B51)))</f>
        <v>6.5972222222222213E-4</v>
      </c>
      <c r="AJ51" s="28">
        <f>IF($B51="","",IF(COUNTIF(BASE!$A:$A,PRODUTIVIDADE!AG$3)=0,"",SUMIFS(BASE!$O:$O,BASE!$A:$A,PRODUTIVIDADE!AG$3,BASE!$G:$G,PRODUTIVIDADE!$B51)))</f>
        <v>6.9444444444444447E-4</v>
      </c>
      <c r="AK51" s="32">
        <f t="shared" si="13"/>
        <v>6.5972222222222213E-4</v>
      </c>
      <c r="AL51" s="32">
        <f t="shared" si="14"/>
        <v>2.0833333333333333E-3</v>
      </c>
      <c r="AM51" s="15">
        <f>IF($B51="","",IF(COUNTIF(BASE!$A:$A,PRODUTIVIDADE!AM$3)=0,"",SUMIFS(BASE!$M:$M,BASE!$A:$A,PRODUTIVIDADE!AM$3,BASE!$G:$G,PRODUTIVIDADE!$B51)))</f>
        <v>5</v>
      </c>
      <c r="AN51" s="15">
        <f>IF($B51="","",IF(COUNTIF(BASE!$A:$A,PRODUTIVIDADE!AM$3)=0,"",SUMIFS(BASE!$N:$N,BASE!$A:$A,PRODUTIVIDADE!AM$3,BASE!$G:$G,PRODUTIVIDADE!$B51)))</f>
        <v>1</v>
      </c>
      <c r="AO51" s="18">
        <f>IF($B51="","",IF(COUNTIF(BASE!$A:$A,PRODUTIVIDADE!AM$3)=0,"",SUMIFS(BASE!$P:$P,BASE!$A:$A,PRODUTIVIDADE!AM$3,BASE!$G:$G,PRODUTIVIDADE!$B51)))</f>
        <v>1.0069444444444444E-3</v>
      </c>
      <c r="AP51" s="18">
        <f>IF($B51="","",IF(COUNTIF(BASE!$A:$A,PRODUTIVIDADE!AM$3)=0,"",SUMIFS(BASE!$O:$O,BASE!$A:$A,PRODUTIVIDADE!AM$3,BASE!$G:$G,PRODUTIVIDADE!$B51)))</f>
        <v>4.7453703703703704E-4</v>
      </c>
      <c r="AQ51" s="32">
        <f t="shared" si="15"/>
        <v>5.0347222222222217E-3</v>
      </c>
      <c r="AR51" s="32">
        <f t="shared" si="16"/>
        <v>4.7453703703703704E-4</v>
      </c>
      <c r="AS51" s="33">
        <f>IF($B51="","",IF(COUNTIF(BASE!$A:$A,PRODUTIVIDADE!AS$3)=0,"",SUMIFS(BASE!$M:$M,BASE!$A:$A,PRODUTIVIDADE!AS$3,BASE!$G:$G,PRODUTIVIDADE!$B51)))</f>
        <v>0</v>
      </c>
      <c r="AT51" s="33">
        <f>IF($B51="","",IF(COUNTIF(BASE!$A:$A,PRODUTIVIDADE!AS$3)=0,"",SUMIFS(BASE!$N:$N,BASE!$A:$A,PRODUTIVIDADE!AS$3,BASE!$G:$G,PRODUTIVIDADE!$B51)))</f>
        <v>1</v>
      </c>
      <c r="AU51" s="28">
        <f>IF($B51="","",IF(COUNTIF(BASE!$A:$A,PRODUTIVIDADE!AS$3)=0,"",SUMIFS(BASE!$P:$P,BASE!$A:$A,PRODUTIVIDADE!AS$3,BASE!$G:$G,PRODUTIVIDADE!$B51)))</f>
        <v>0</v>
      </c>
      <c r="AV51" s="28">
        <f>IF($B51="","",IF(COUNTIF(BASE!$A:$A,PRODUTIVIDADE!AS$3)=0,"",SUMIFS(BASE!$O:$O,BASE!$A:$A,PRODUTIVIDADE!AS$3,BASE!$G:$G,PRODUTIVIDADE!$B51)))</f>
        <v>2.7893518518518519E-3</v>
      </c>
      <c r="AW51" s="32">
        <f t="shared" si="17"/>
        <v>0</v>
      </c>
      <c r="AX51" s="32">
        <f t="shared" si="18"/>
        <v>2.7893518518518519E-3</v>
      </c>
      <c r="AY51" s="15">
        <f>IF($B51="","",IF(COUNTIF(BASE!$A:$A,PRODUTIVIDADE!AY$3)=0,"",SUMIFS(BASE!$M:$M,BASE!$A:$A,PRODUTIVIDADE!AY$3,BASE!$G:$G,PRODUTIVIDADE!$B51)))</f>
        <v>0</v>
      </c>
      <c r="AZ51" s="15">
        <f>IF($B51="","",IF(COUNTIF(BASE!$A:$A,PRODUTIVIDADE!AY$3)=0,"",SUMIFS(BASE!$N:$N,BASE!$A:$A,PRODUTIVIDADE!AY$3,BASE!$G:$G,PRODUTIVIDADE!$B51)))</f>
        <v>0</v>
      </c>
      <c r="BA51" s="18">
        <f>IF($B51="","",IF(COUNTIF(BASE!$A:$A,PRODUTIVIDADE!AY$3)=0,"",SUMIFS(BASE!$P:$P,BASE!$A:$A,PRODUTIVIDADE!AY$3,BASE!$G:$G,PRODUTIVIDADE!$B51)))</f>
        <v>0</v>
      </c>
      <c r="BB51" s="18">
        <f>IF($B51="","",IF(COUNTIF(BASE!$A:$A,PRODUTIVIDADE!AY$3)=0,"",SUMIFS(BASE!$O:$O,BASE!$A:$A,PRODUTIVIDADE!AY$3,BASE!$G:$G,PRODUTIVIDADE!$B51)))</f>
        <v>0</v>
      </c>
      <c r="BC51" s="32">
        <f t="shared" si="19"/>
        <v>0</v>
      </c>
      <c r="BD51" s="32">
        <f t="shared" si="20"/>
        <v>0</v>
      </c>
      <c r="BE51" s="33">
        <f>IF($B51="","",IF(COUNTIF(BASE!$A:$A,PRODUTIVIDADE!BE$3)=0,"",SUMIFS(BASE!$M:$M,BASE!$A:$A,PRODUTIVIDADE!BE$3,BASE!$G:$G,PRODUTIVIDADE!$B51)))</f>
        <v>7</v>
      </c>
      <c r="BF51" s="33">
        <f>IF($B51="","",IF(COUNTIF(BASE!$A:$A,PRODUTIVIDADE!BE$3)=0,"",SUMIFS(BASE!$N:$N,BASE!$A:$A,PRODUTIVIDADE!BE$3,BASE!$G:$G,PRODUTIVIDADE!$B51)))</f>
        <v>1</v>
      </c>
      <c r="BG51" s="28">
        <f>IF($B51="","",IF(COUNTIF(BASE!$A:$A,PRODUTIVIDADE!BE$3)=0,"",SUMIFS(BASE!$P:$P,BASE!$A:$A,PRODUTIVIDADE!BE$3,BASE!$G:$G,PRODUTIVIDADE!$B51)))</f>
        <v>1.1342592592592591E-3</v>
      </c>
      <c r="BH51" s="28">
        <f>IF($B51="","",IF(COUNTIF(BASE!$A:$A,PRODUTIVIDADE!BE$3)=0,"",SUMIFS(BASE!$O:$O,BASE!$A:$A,PRODUTIVIDADE!BE$3,BASE!$G:$G,PRODUTIVIDADE!$B51)))</f>
        <v>7.407407407407407E-4</v>
      </c>
      <c r="BI51" s="32">
        <f t="shared" si="21"/>
        <v>7.9398148148148145E-3</v>
      </c>
      <c r="BJ51" s="32">
        <f t="shared" si="22"/>
        <v>7.407407407407407E-4</v>
      </c>
      <c r="BK51" s="15">
        <f>IF($B51="","",IF(COUNTIF(BASE!$A:$A,PRODUTIVIDADE!BK$3)=0,"",SUMIFS(BASE!$M:$M,BASE!$A:$A,PRODUTIVIDADE!BK$3,BASE!$G:$G,PRODUTIVIDADE!$B51)))</f>
        <v>4</v>
      </c>
      <c r="BL51" s="15">
        <f>IF($B51="","",IF(COUNTIF(BASE!$A:$A,PRODUTIVIDADE!BK$3)=0,"",SUMIFS(BASE!$N:$N,BASE!$A:$A,PRODUTIVIDADE!BK$3,BASE!$G:$G,PRODUTIVIDADE!$B51)))</f>
        <v>6</v>
      </c>
      <c r="BM51" s="18">
        <f>IF($B51="","",IF(COUNTIF(BASE!$A:$A,PRODUTIVIDADE!BK$3)=0,"",SUMIFS(BASE!$P:$P,BASE!$A:$A,PRODUTIVIDADE!BK$3,BASE!$G:$G,PRODUTIVIDADE!$B51)))</f>
        <v>2.1643518518518518E-3</v>
      </c>
      <c r="BN51" s="18">
        <f>IF($B51="","",IF(COUNTIF(BASE!$A:$A,PRODUTIVIDADE!BK$3)=0,"",SUMIFS(BASE!$O:$O,BASE!$A:$A,PRODUTIVIDADE!BK$3,BASE!$G:$G,PRODUTIVIDADE!$B51)))</f>
        <v>1.1111111111111111E-3</v>
      </c>
      <c r="BO51" s="32">
        <f t="shared" si="23"/>
        <v>8.6574074074074071E-3</v>
      </c>
      <c r="BP51" s="32">
        <f t="shared" si="24"/>
        <v>6.6666666666666662E-3</v>
      </c>
      <c r="BQ51" s="33">
        <f>IF($B51="","",IF(COUNTIF(BASE!$A:$A,PRODUTIVIDADE!BQ$3)=0,"",SUMIFS(BASE!$M:$M,BASE!$A:$A,PRODUTIVIDADE!BQ$3,BASE!$G:$G,PRODUTIVIDADE!$B51)))</f>
        <v>2</v>
      </c>
      <c r="BR51" s="33">
        <f>IF($B51="","",IF(COUNTIF(BASE!$A:$A,PRODUTIVIDADE!BQ$3)=0,"",SUMIFS(BASE!$N:$N,BASE!$A:$A,PRODUTIVIDADE!BQ$3,BASE!$G:$G,PRODUTIVIDADE!$B51)))</f>
        <v>4</v>
      </c>
      <c r="BS51" s="28">
        <f>IF($B51="","",IF(COUNTIF(BASE!$A:$A,PRODUTIVIDADE!BQ$3)=0,"",SUMIFS(BASE!$P:$P,BASE!$A:$A,PRODUTIVIDADE!BQ$3,BASE!$G:$G,PRODUTIVIDADE!$B51)))</f>
        <v>1.2731481481481483E-3</v>
      </c>
      <c r="BT51" s="28">
        <f>IF($B51="","",IF(COUNTIF(BASE!$A:$A,PRODUTIVIDADE!BQ$3)=0,"",SUMIFS(BASE!$O:$O,BASE!$A:$A,PRODUTIVIDADE!BQ$3,BASE!$G:$G,PRODUTIVIDADE!$B51)))</f>
        <v>6.9444444444444447E-4</v>
      </c>
      <c r="BU51" s="32">
        <f t="shared" si="25"/>
        <v>2.5462962962962965E-3</v>
      </c>
      <c r="BV51" s="32">
        <f t="shared" si="26"/>
        <v>2.7777777777777779E-3</v>
      </c>
      <c r="BW51" s="15">
        <f>IF($B51="","",IF(COUNTIF(BASE!$A:$A,PRODUTIVIDADE!BW$3)=0,"",SUMIFS(BASE!$M:$M,BASE!$A:$A,PRODUTIVIDADE!BW$3,BASE!$G:$G,PRODUTIVIDADE!$B51)))</f>
        <v>4</v>
      </c>
      <c r="BX51" s="15">
        <f>IF($B51="","",IF(COUNTIF(BASE!$A:$A,PRODUTIVIDADE!BW$3)=0,"",SUMIFS(BASE!$N:$N,BASE!$A:$A,PRODUTIVIDADE!BW$3,BASE!$G:$G,PRODUTIVIDADE!$B51)))</f>
        <v>8</v>
      </c>
      <c r="BY51" s="18">
        <f>IF($B51="","",IF(COUNTIF(BASE!$A:$A,PRODUTIVIDADE!BW$3)=0,"",SUMIFS(BASE!$P:$P,BASE!$A:$A,PRODUTIVIDADE!BW$3,BASE!$G:$G,PRODUTIVIDADE!$B51)))</f>
        <v>1.5046296296296297E-4</v>
      </c>
      <c r="BZ51" s="18">
        <f>IF($B51="","",IF(COUNTIF(BASE!$A:$A,PRODUTIVIDADE!BW$3)=0,"",SUMIFS(BASE!$O:$O,BASE!$A:$A,PRODUTIVIDADE!BW$3,BASE!$G:$G,PRODUTIVIDADE!$B51)))</f>
        <v>4.1666666666666669E-4</v>
      </c>
      <c r="CA51" s="32">
        <f t="shared" si="27"/>
        <v>6.018518518518519E-4</v>
      </c>
      <c r="CB51" s="32">
        <f t="shared" si="28"/>
        <v>3.3333333333333335E-3</v>
      </c>
      <c r="CC51" s="33">
        <f>IF($B51="","",IF(COUNTIF(BASE!$A:$A,PRODUTIVIDADE!CC$3)=0,"",SUMIFS(BASE!$M:$M,BASE!$A:$A,PRODUTIVIDADE!CC$3,BASE!$G:$G,PRODUTIVIDADE!$B51)))</f>
        <v>1</v>
      </c>
      <c r="CD51" s="33">
        <f>IF($B51="","",IF(COUNTIF(BASE!$A:$A,PRODUTIVIDADE!CC$3)=0,"",SUMIFS(BASE!$N:$N,BASE!$A:$A,PRODUTIVIDADE!CC$3,BASE!$G:$G,PRODUTIVIDADE!$B51)))</f>
        <v>10</v>
      </c>
      <c r="CE51" s="28">
        <f>IF($B51="","",IF(COUNTIF(BASE!$A:$A,PRODUTIVIDADE!CC$3)=0,"",SUMIFS(BASE!$P:$P,BASE!$A:$A,PRODUTIVIDADE!CC$3,BASE!$G:$G,PRODUTIVIDADE!$B51)))</f>
        <v>5.3240740740740744E-4</v>
      </c>
      <c r="CF51" s="28">
        <f>IF($B51="","",IF(COUNTIF(BASE!$A:$A,PRODUTIVIDADE!CC$3)=0,"",SUMIFS(BASE!$O:$O,BASE!$A:$A,PRODUTIVIDADE!CC$3,BASE!$G:$G,PRODUTIVIDADE!$B51)))</f>
        <v>3.2407407407407406E-4</v>
      </c>
      <c r="CG51" s="32">
        <f t="shared" si="29"/>
        <v>5.3240740740740744E-4</v>
      </c>
      <c r="CH51" s="32">
        <f t="shared" si="30"/>
        <v>3.2407407407407406E-3</v>
      </c>
      <c r="CI51" s="15">
        <f>IF($B51="","",IF(COUNTIF(BASE!$A:$A,PRODUTIVIDADE!CI$3)=0,"",SUMIFS(BASE!$M:$M,BASE!$A:$A,PRODUTIVIDADE!CI$3,BASE!$G:$G,PRODUTIVIDADE!$B51)))</f>
        <v>1</v>
      </c>
      <c r="CJ51" s="15">
        <f>IF($B51="","",IF(COUNTIF(BASE!$A:$A,PRODUTIVIDADE!CI$3)=0,"",SUMIFS(BASE!$N:$N,BASE!$A:$A,PRODUTIVIDADE!CI$3,BASE!$G:$G,PRODUTIVIDADE!$B51)))</f>
        <v>0</v>
      </c>
      <c r="CK51" s="18">
        <f>IF($B51="","",IF(COUNTIF(BASE!$A:$A,PRODUTIVIDADE!CI$3)=0,"",SUMIFS(BASE!$P:$P,BASE!$A:$A,PRODUTIVIDADE!CI$3,BASE!$G:$G,PRODUTIVIDADE!$B51)))</f>
        <v>6.9444444444444444E-5</v>
      </c>
      <c r="CL51" s="18">
        <f>IF($B51="","",IF(COUNTIF(BASE!$A:$A,PRODUTIVIDADE!CI$3)=0,"",SUMIFS(BASE!$O:$O,BASE!$A:$A,PRODUTIVIDADE!CI$3,BASE!$G:$G,PRODUTIVIDADE!$B51)))</f>
        <v>0</v>
      </c>
      <c r="CM51" s="32">
        <f t="shared" si="31"/>
        <v>6.9444444444444444E-5</v>
      </c>
      <c r="CN51" s="32">
        <f t="shared" si="32"/>
        <v>0</v>
      </c>
      <c r="CO51" s="33">
        <f>IF($B51="","",IF(COUNTIF(BASE!$A:$A,PRODUTIVIDADE!CO$3)=0,"",SUMIFS(BASE!$M:$M,BASE!$A:$A,PRODUTIVIDADE!CO$3,BASE!$G:$G,PRODUTIVIDADE!$B51)))</f>
        <v>0</v>
      </c>
      <c r="CP51" s="33">
        <f>IF($B51="","",IF(COUNTIF(BASE!$A:$A,PRODUTIVIDADE!CO$3)=0,"",SUMIFS(BASE!$N:$N,BASE!$A:$A,PRODUTIVIDADE!CO$3,BASE!$G:$G,PRODUTIVIDADE!$B51)))</f>
        <v>0</v>
      </c>
      <c r="CQ51" s="28">
        <f>IF($B51="","",IF(COUNTIF(BASE!$A:$A,PRODUTIVIDADE!CO$3)=0,"",SUMIFS(BASE!$P:$P,BASE!$A:$A,PRODUTIVIDADE!CO$3,BASE!$G:$G,PRODUTIVIDADE!$B51)))</f>
        <v>0</v>
      </c>
      <c r="CR51" s="28">
        <f>IF($B51="","",IF(COUNTIF(BASE!$A:$A,PRODUTIVIDADE!CO$3)=0,"",SUMIFS(BASE!$O:$O,BASE!$A:$A,PRODUTIVIDADE!CO$3,BASE!$G:$G,PRODUTIVIDADE!$B51)))</f>
        <v>0</v>
      </c>
      <c r="CS51" s="32">
        <f t="shared" si="33"/>
        <v>0</v>
      </c>
      <c r="CT51" s="32">
        <f t="shared" si="34"/>
        <v>0</v>
      </c>
      <c r="CU51" s="15">
        <f>IF($B51="","",IF(COUNTIF(BASE!$A:$A,PRODUTIVIDADE!CU$3)=0,"",SUMIFS(BASE!$M:$M,BASE!$A:$A,PRODUTIVIDADE!CU$3,BASE!$G:$G,PRODUTIVIDADE!$B51)))</f>
        <v>6</v>
      </c>
      <c r="CV51" s="15">
        <f>IF($B51="","",IF(COUNTIF(BASE!$A:$A,PRODUTIVIDADE!CU$3)=0,"",SUMIFS(BASE!$N:$N,BASE!$A:$A,PRODUTIVIDADE!CU$3,BASE!$G:$G,PRODUTIVIDADE!$B51)))</f>
        <v>5</v>
      </c>
      <c r="CW51" s="18">
        <f>IF($B51="","",IF(COUNTIF(BASE!$A:$A,PRODUTIVIDADE!CU$3)=0,"",SUMIFS(BASE!$P:$P,BASE!$A:$A,PRODUTIVIDADE!CU$3,BASE!$G:$G,PRODUTIVIDADE!$B51)))</f>
        <v>1.0185185185185186E-3</v>
      </c>
      <c r="CX51" s="18">
        <f>IF($B51="","",IF(COUNTIF(BASE!$A:$A,PRODUTIVIDADE!CU$3)=0,"",SUMIFS(BASE!$O:$O,BASE!$A:$A,PRODUTIVIDADE!CU$3,BASE!$G:$G,PRODUTIVIDADE!$B51)))</f>
        <v>1.2384259259259258E-3</v>
      </c>
      <c r="CY51" s="32">
        <f t="shared" si="35"/>
        <v>6.1111111111111123E-3</v>
      </c>
      <c r="CZ51" s="32">
        <f t="shared" si="36"/>
        <v>6.192129629629629E-3</v>
      </c>
      <c r="DA51" s="33">
        <f>IF($B51="","",IF(COUNTIF(BASE!$A:$A,PRODUTIVIDADE!DA$3)=0,"",SUMIFS(BASE!$M:$M,BASE!$A:$A,PRODUTIVIDADE!DA$3,BASE!$G:$G,PRODUTIVIDADE!$B51)))</f>
        <v>6</v>
      </c>
      <c r="DB51" s="33">
        <f>IF($B51="","",IF(COUNTIF(BASE!$A:$A,PRODUTIVIDADE!DA$3)=0,"",SUMIFS(BASE!$N:$N,BASE!$A:$A,PRODUTIVIDADE!DA$3,BASE!$G:$G,PRODUTIVIDADE!$B51)))</f>
        <v>16</v>
      </c>
      <c r="DC51" s="28">
        <f>IF($B51="","",IF(COUNTIF(BASE!$A:$A,PRODUTIVIDADE!DA$3)=0,"",SUMIFS(BASE!$P:$P,BASE!$A:$A,PRODUTIVIDADE!DA$3,BASE!$G:$G,PRODUTIVIDADE!$B51)))</f>
        <v>1.3888888888888889E-3</v>
      </c>
      <c r="DD51" s="28">
        <f>IF($B51="","",IF(COUNTIF(BASE!$A:$A,PRODUTIVIDADE!DA$3)=0,"",SUMIFS(BASE!$O:$O,BASE!$A:$A,PRODUTIVIDADE!DA$3,BASE!$G:$G,PRODUTIVIDADE!$B51)))</f>
        <v>5.6712962962962956E-4</v>
      </c>
      <c r="DE51" s="32">
        <f t="shared" si="37"/>
        <v>8.3333333333333332E-3</v>
      </c>
      <c r="DF51" s="32">
        <f t="shared" si="38"/>
        <v>9.0740740740740729E-3</v>
      </c>
      <c r="DG51" s="15">
        <f>IF($B51="","",IF(COUNTIF(BASE!$A:$A,PRODUTIVIDADE!DG$3)=0,"",SUMIFS(BASE!$M:$M,BASE!$A:$A,PRODUTIVIDADE!DG$3,BASE!$G:$G,PRODUTIVIDADE!$B51)))</f>
        <v>2</v>
      </c>
      <c r="DH51" s="15">
        <f>IF($B51="","",IF(COUNTIF(BASE!$A:$A,PRODUTIVIDADE!DG$3)=0,"",SUMIFS(BASE!$N:$N,BASE!$A:$A,PRODUTIVIDADE!DG$3,BASE!$G:$G,PRODUTIVIDADE!$B51)))</f>
        <v>9</v>
      </c>
      <c r="DI51" s="18">
        <f>IF($B51="","",IF(COUNTIF(BASE!$A:$A,PRODUTIVIDADE!DG$3)=0,"",SUMIFS(BASE!$P:$P,BASE!$A:$A,PRODUTIVIDADE!DG$3,BASE!$G:$G,PRODUTIVIDADE!$B51)))</f>
        <v>1.689814814814815E-3</v>
      </c>
      <c r="DJ51" s="18">
        <f>IF($B51="","",IF(COUNTIF(BASE!$A:$A,PRODUTIVIDADE!DG$3)=0,"",SUMIFS(BASE!$O:$O,BASE!$A:$A,PRODUTIVIDADE!DG$3,BASE!$G:$G,PRODUTIVIDADE!$B51)))</f>
        <v>7.0601851851851847E-4</v>
      </c>
      <c r="DK51" s="32">
        <f t="shared" si="39"/>
        <v>3.37962962962963E-3</v>
      </c>
      <c r="DL51" s="32">
        <f t="shared" si="40"/>
        <v>6.3541666666666659E-3</v>
      </c>
      <c r="DM51" s="33">
        <f>IF($B51="","",IF(COUNTIF(BASE!$A:$A,PRODUTIVIDADE!DM$3)=0,"",SUMIFS(BASE!$M:$M,BASE!$A:$A,PRODUTIVIDADE!DM$3,BASE!$G:$G,PRODUTIVIDADE!$B51)))</f>
        <v>4</v>
      </c>
      <c r="DN51" s="33">
        <f>IF($B51="","",IF(COUNTIF(BASE!$A:$A,PRODUTIVIDADE!DM$3)=0,"",SUMIFS(BASE!$N:$N,BASE!$A:$A,PRODUTIVIDADE!DM$3,BASE!$G:$G,PRODUTIVIDADE!$B51)))</f>
        <v>4</v>
      </c>
      <c r="DO51" s="28">
        <f>IF($B51="","",IF(COUNTIF(BASE!$A:$A,PRODUTIVIDADE!DM$3)=0,"",SUMIFS(BASE!$P:$P,BASE!$A:$A,PRODUTIVIDADE!DM$3,BASE!$G:$G,PRODUTIVIDADE!$B51)))</f>
        <v>1.3078703703703705E-3</v>
      </c>
      <c r="DP51" s="28">
        <f>IF($B51="","",IF(COUNTIF(BASE!$A:$A,PRODUTIVIDADE!DM$3)=0,"",SUMIFS(BASE!$O:$O,BASE!$A:$A,PRODUTIVIDADE!DM$3,BASE!$G:$G,PRODUTIVIDADE!$B51)))</f>
        <v>7.0601851851851847E-4</v>
      </c>
      <c r="DQ51" s="32">
        <f t="shared" si="41"/>
        <v>5.2314814814814819E-3</v>
      </c>
      <c r="DR51" s="32">
        <f t="shared" si="42"/>
        <v>2.8240740740740739E-3</v>
      </c>
      <c r="DS51" s="15">
        <f>IF($B51="","",IF(COUNTIF(BASE!$A:$A,PRODUTIVIDADE!DS$3)=0,"",SUMIFS(BASE!$M:$M,BASE!$A:$A,PRODUTIVIDADE!DS$3,BASE!$G:$G,PRODUTIVIDADE!$B51)))</f>
        <v>5</v>
      </c>
      <c r="DT51" s="15">
        <f>IF($B51="","",IF(COUNTIF(BASE!$A:$A,PRODUTIVIDADE!DS$3)=0,"",SUMIFS(BASE!$N:$N,BASE!$A:$A,PRODUTIVIDADE!DS$3,BASE!$G:$G,PRODUTIVIDADE!$B51)))</f>
        <v>2</v>
      </c>
      <c r="DU51" s="18">
        <f>IF($B51="","",IF(COUNTIF(BASE!$A:$A,PRODUTIVIDADE!DS$3)=0,"",SUMIFS(BASE!$P:$P,BASE!$A:$A,PRODUTIVIDADE!DS$3,BASE!$G:$G,PRODUTIVIDADE!$B51)))</f>
        <v>1.1111111111111111E-3</v>
      </c>
      <c r="DV51" s="18">
        <f>IF($B51="","",IF(COUNTIF(BASE!$A:$A,PRODUTIVIDADE!DS$3)=0,"",SUMIFS(BASE!$O:$O,BASE!$A:$A,PRODUTIVIDADE!DS$3,BASE!$G:$G,PRODUTIVIDADE!$B51)))</f>
        <v>2.3148148148148146E-4</v>
      </c>
      <c r="DW51" s="32">
        <f t="shared" si="43"/>
        <v>5.5555555555555558E-3</v>
      </c>
      <c r="DX51" s="32">
        <f t="shared" si="44"/>
        <v>4.6296296296296293E-4</v>
      </c>
      <c r="DY51" s="33">
        <f>IF($B51="","",IF(COUNTIF(BASE!$A:$A,PRODUTIVIDADE!DY$3)=0,"",SUMIFS(BASE!$M:$M,BASE!$A:$A,PRODUTIVIDADE!DY$3,BASE!$G:$G,PRODUTIVIDADE!$B51)))</f>
        <v>2</v>
      </c>
      <c r="DZ51" s="33">
        <f>IF($B51="","",IF(COUNTIF(BASE!$A:$A,PRODUTIVIDADE!DY$3)=0,"",SUMIFS(BASE!$N:$N,BASE!$A:$A,PRODUTIVIDADE!DY$3,BASE!$G:$G,PRODUTIVIDADE!$B51)))</f>
        <v>0</v>
      </c>
      <c r="EA51" s="28">
        <f>IF($B51="","",IF(COUNTIF(BASE!$A:$A,PRODUTIVIDADE!DY$3)=0,"",SUMIFS(BASE!$P:$P,BASE!$A:$A,PRODUTIVIDADE!DY$3,BASE!$G:$G,PRODUTIVIDADE!$B51)))</f>
        <v>8.9120370370370362E-4</v>
      </c>
      <c r="EB51" s="28">
        <f>IF($B51="","",IF(COUNTIF(BASE!$A:$A,PRODUTIVIDADE!DY$3)=0,"",SUMIFS(BASE!$O:$O,BASE!$A:$A,PRODUTIVIDADE!DY$3,BASE!$G:$G,PRODUTIVIDADE!$B51)))</f>
        <v>0</v>
      </c>
      <c r="EC51" s="32">
        <f t="shared" si="45"/>
        <v>1.7824074074074072E-3</v>
      </c>
      <c r="ED51" s="32">
        <f t="shared" si="46"/>
        <v>0</v>
      </c>
      <c r="EE51" s="15">
        <f>IF($B51="","",IF(COUNTIF(BASE!$A:$A,PRODUTIVIDADE!EE$3)=0,"",SUMIFS(BASE!$M:$M,BASE!$A:$A,PRODUTIVIDADE!EE$3,BASE!$G:$G,PRODUTIVIDADE!$B51)))</f>
        <v>0</v>
      </c>
      <c r="EF51" s="15">
        <f>IF($B51="","",IF(COUNTIF(BASE!$A:$A,PRODUTIVIDADE!EE$3)=0,"",SUMIFS(BASE!$N:$N,BASE!$A:$A,PRODUTIVIDADE!EE$3,BASE!$G:$G,PRODUTIVIDADE!$B51)))</f>
        <v>0</v>
      </c>
      <c r="EG51" s="18">
        <f>IF($B51="","",IF(COUNTIF(BASE!$A:$A,PRODUTIVIDADE!EE$3)=0,"",SUMIFS(BASE!$P:$P,BASE!$A:$A,PRODUTIVIDADE!EE$3,BASE!$G:$G,PRODUTIVIDADE!$B51)))</f>
        <v>0</v>
      </c>
      <c r="EH51" s="18">
        <f>IF($B51="","",IF(COUNTIF(BASE!$A:$A,PRODUTIVIDADE!EE$3)=0,"",SUMIFS(BASE!$O:$O,BASE!$A:$A,PRODUTIVIDADE!EE$3,BASE!$G:$G,PRODUTIVIDADE!$B51)))</f>
        <v>0</v>
      </c>
      <c r="EI51" s="32">
        <f t="shared" si="47"/>
        <v>0</v>
      </c>
      <c r="EJ51" s="32">
        <f t="shared" si="48"/>
        <v>0</v>
      </c>
      <c r="EK51" s="33">
        <f>IF($B51="","",IF(COUNTIF(BASE!$A:$A,PRODUTIVIDADE!EK$3)=0,"",SUMIFS(BASE!$M:$M,BASE!$A:$A,PRODUTIVIDADE!EK$3,BASE!$G:$G,PRODUTIVIDADE!$B51)))</f>
        <v>0</v>
      </c>
      <c r="EL51" s="33">
        <f>IF($B51="","",IF(COUNTIF(BASE!$A:$A,PRODUTIVIDADE!EK$3)=0,"",SUMIFS(BASE!$N:$N,BASE!$A:$A,PRODUTIVIDADE!EK$3,BASE!$G:$G,PRODUTIVIDADE!$B51)))</f>
        <v>2</v>
      </c>
      <c r="EM51" s="28">
        <f>IF($B51="","",IF(COUNTIF(BASE!$A:$A,PRODUTIVIDADE!EK$3)=0,"",SUMIFS(BASE!$P:$P,BASE!$A:$A,PRODUTIVIDADE!EK$3,BASE!$G:$G,PRODUTIVIDADE!$B51)))</f>
        <v>0</v>
      </c>
      <c r="EN51" s="28">
        <f>IF($B51="","",IF(COUNTIF(BASE!$A:$A,PRODUTIVIDADE!EK$3)=0,"",SUMIFS(BASE!$O:$O,BASE!$A:$A,PRODUTIVIDADE!EK$3,BASE!$G:$G,PRODUTIVIDADE!$B51)))</f>
        <v>2.2222222222222222E-3</v>
      </c>
      <c r="EO51" s="32">
        <f t="shared" si="49"/>
        <v>0</v>
      </c>
      <c r="EP51" s="32">
        <f t="shared" si="50"/>
        <v>4.4444444444444444E-3</v>
      </c>
      <c r="EQ51" s="15">
        <f>IF($B51="","",IF(COUNTIF(BASE!$A:$A,PRODUTIVIDADE!EQ$3)=0,"",SUMIFS(BASE!$M:$M,BASE!$A:$A,PRODUTIVIDADE!EQ$3,BASE!$G:$G,PRODUTIVIDADE!$B51)))</f>
        <v>0</v>
      </c>
      <c r="ER51" s="15">
        <f>IF($B51="","",IF(COUNTIF(BASE!$A:$A,PRODUTIVIDADE!EQ$3)=0,"",SUMIFS(BASE!$N:$N,BASE!$A:$A,PRODUTIVIDADE!EQ$3,BASE!$G:$G,PRODUTIVIDADE!$B51)))</f>
        <v>0</v>
      </c>
      <c r="ES51" s="18">
        <f>IF($B51="","",IF(COUNTIF(BASE!$A:$A,PRODUTIVIDADE!EQ$3)=0,"",SUMIFS(BASE!$P:$P,BASE!$A:$A,PRODUTIVIDADE!EQ$3,BASE!$G:$G,PRODUTIVIDADE!$B51)))</f>
        <v>0</v>
      </c>
      <c r="ET51" s="18">
        <f>IF($B51="","",IF(COUNTIF(BASE!$A:$A,PRODUTIVIDADE!EQ$3)=0,"",SUMIFS(BASE!$O:$O,BASE!$A:$A,PRODUTIVIDADE!EQ$3,BASE!$G:$G,PRODUTIVIDADE!$B51)))</f>
        <v>0</v>
      </c>
      <c r="EU51" s="32">
        <f t="shared" si="51"/>
        <v>0</v>
      </c>
      <c r="EV51" s="32">
        <f t="shared" si="52"/>
        <v>0</v>
      </c>
      <c r="EW51" s="33">
        <f>IF($B51="","",IF(COUNTIF(BASE!$A:$A,PRODUTIVIDADE!EW$3)=0,"",SUMIFS(BASE!$M:$M,BASE!$A:$A,PRODUTIVIDADE!EW$3,BASE!$G:$G,PRODUTIVIDADE!$B51)))</f>
        <v>4</v>
      </c>
      <c r="EX51" s="33">
        <f>IF($B51="","",IF(COUNTIF(BASE!$A:$A,PRODUTIVIDADE!EW$3)=0,"",SUMIFS(BASE!$N:$N,BASE!$A:$A,PRODUTIVIDADE!EW$3,BASE!$G:$G,PRODUTIVIDADE!$B51)))</f>
        <v>11</v>
      </c>
      <c r="EY51" s="28">
        <f>IF($B51="","",IF(COUNTIF(BASE!$A:$A,PRODUTIVIDADE!EW$3)=0,"",SUMIFS(BASE!$P:$P,BASE!$A:$A,PRODUTIVIDADE!EW$3,BASE!$G:$G,PRODUTIVIDADE!$B51)))</f>
        <v>2.5115740740740741E-3</v>
      </c>
      <c r="EZ51" s="28">
        <f>IF($B51="","",IF(COUNTIF(BASE!$A:$A,PRODUTIVIDADE!EW$3)=0,"",SUMIFS(BASE!$O:$O,BASE!$A:$A,PRODUTIVIDADE!EW$3,BASE!$G:$G,PRODUTIVIDADE!$B51)))</f>
        <v>1.1921296296296296E-3</v>
      </c>
      <c r="FA51" s="32">
        <f t="shared" si="53"/>
        <v>1.0046296296296296E-2</v>
      </c>
      <c r="FB51" s="32">
        <f t="shared" si="54"/>
        <v>1.3113425925925926E-2</v>
      </c>
      <c r="FC51" s="15">
        <f>IF($B51="","",IF(COUNTIF(BASE!$A:$A,PRODUTIVIDADE!FC$3)=0,"",SUMIFS(BASE!$M:$M,BASE!$A:$A,PRODUTIVIDADE!FC$3,BASE!$G:$G,PRODUTIVIDADE!$B51)))</f>
        <v>3</v>
      </c>
      <c r="FD51" s="15">
        <f>IF($B51="","",IF(COUNTIF(BASE!$A:$A,PRODUTIVIDADE!FC$3)=0,"",SUMIFS(BASE!$N:$N,BASE!$A:$A,PRODUTIVIDADE!FC$3,BASE!$G:$G,PRODUTIVIDADE!$B51)))</f>
        <v>17</v>
      </c>
      <c r="FE51" s="18">
        <f>IF($B51="","",IF(COUNTIF(BASE!$A:$A,PRODUTIVIDADE!FC$3)=0,"",SUMIFS(BASE!$P:$P,BASE!$A:$A,PRODUTIVIDADE!FC$3,BASE!$G:$G,PRODUTIVIDADE!$B51)))</f>
        <v>1.25E-3</v>
      </c>
      <c r="FF51" s="18">
        <f>IF($B51="","",IF(COUNTIF(BASE!$A:$A,PRODUTIVIDADE!FC$3)=0,"",SUMIFS(BASE!$O:$O,BASE!$A:$A,PRODUTIVIDADE!FC$3,BASE!$G:$G,PRODUTIVIDADE!$B51)))</f>
        <v>8.449074074074075E-4</v>
      </c>
      <c r="FG51" s="32">
        <f t="shared" si="55"/>
        <v>3.7499999999999999E-3</v>
      </c>
      <c r="FH51" s="32">
        <f t="shared" si="56"/>
        <v>1.4363425925925927E-2</v>
      </c>
      <c r="FI51" s="33">
        <f>IF($B51="","",IF(COUNTIF(BASE!$A:$A,PRODUTIVIDADE!FI$3)=0,"",SUMIFS(BASE!$M:$M,BASE!$A:$A,PRODUTIVIDADE!FI$3,BASE!$G:$G,PRODUTIVIDADE!$B51)))</f>
        <v>3</v>
      </c>
      <c r="FJ51" s="33">
        <f>IF($B51="","",IF(COUNTIF(BASE!$A:$A,PRODUTIVIDADE!FI$3)=0,"",SUMIFS(BASE!$N:$N,BASE!$A:$A,PRODUTIVIDADE!FI$3,BASE!$G:$G,PRODUTIVIDADE!$B51)))</f>
        <v>0</v>
      </c>
      <c r="FK51" s="28">
        <f>IF($B51="","",IF(COUNTIF(BASE!$A:$A,PRODUTIVIDADE!FI$3)=0,"",SUMIFS(BASE!$P:$P,BASE!$A:$A,PRODUTIVIDADE!FI$3,BASE!$G:$G,PRODUTIVIDADE!$B51)))</f>
        <v>4.0509259259259258E-4</v>
      </c>
      <c r="FL51" s="28">
        <f>IF($B51="","",IF(COUNTIF(BASE!$A:$A,PRODUTIVIDADE!FI$3)=0,"",SUMIFS(BASE!$O:$O,BASE!$A:$A,PRODUTIVIDADE!FI$3,BASE!$G:$G,PRODUTIVIDADE!$B51)))</f>
        <v>0</v>
      </c>
      <c r="FM51" s="32">
        <f t="shared" si="57"/>
        <v>1.2152777777777778E-3</v>
      </c>
      <c r="FN51" s="32">
        <f t="shared" si="58"/>
        <v>0</v>
      </c>
      <c r="FO51" s="15">
        <f>IF($B51="","",IF(COUNTIF(BASE!$A:$A,PRODUTIVIDADE!FO$3)=0,"",SUMIFS(BASE!$M:$M,BASE!$A:$A,PRODUTIVIDADE!FO$3,BASE!$G:$G,PRODUTIVIDADE!$B51)))</f>
        <v>0</v>
      </c>
      <c r="FP51" s="15">
        <f>IF($B51="","",IF(COUNTIF(BASE!$A:$A,PRODUTIVIDADE!FO$3)=0,"",SUMIFS(BASE!$N:$N,BASE!$A:$A,PRODUTIVIDADE!FO$3,BASE!$G:$G,PRODUTIVIDADE!$B51)))</f>
        <v>0</v>
      </c>
      <c r="FQ51" s="18">
        <f>IF($B51="","",IF(COUNTIF(BASE!$A:$A,PRODUTIVIDADE!FO$3)=0,"",SUMIFS(BASE!$P:$P,BASE!$A:$A,PRODUTIVIDADE!FO$3,BASE!$G:$G,PRODUTIVIDADE!$B51)))</f>
        <v>0</v>
      </c>
      <c r="FR51" s="18">
        <f>IF($B51="","",IF(COUNTIF(BASE!$A:$A,PRODUTIVIDADE!FO$3)=0,"",SUMIFS(BASE!$O:$O,BASE!$A:$A,PRODUTIVIDADE!FO$3,BASE!$G:$G,PRODUTIVIDADE!$B51)))</f>
        <v>0</v>
      </c>
      <c r="FS51" s="32">
        <f t="shared" si="59"/>
        <v>0</v>
      </c>
      <c r="FT51" s="32">
        <f t="shared" si="60"/>
        <v>0</v>
      </c>
      <c r="FU51" s="33">
        <f>IF($B51="","",IF(COUNTIF(BASE!$A:$A,PRODUTIVIDADE!FU$3)=0,"",SUMIFS(BASE!$M:$M,BASE!$A:$A,PRODUTIVIDADE!FU$3,BASE!$G:$G,PRODUTIVIDADE!$B51)))</f>
        <v>0</v>
      </c>
      <c r="FV51" s="33">
        <f>IF($B51="","",IF(COUNTIF(BASE!$A:$A,PRODUTIVIDADE!FU$3)=0,"",SUMIFS(BASE!$N:$N,BASE!$A:$A,PRODUTIVIDADE!FU$3,BASE!$G:$G,PRODUTIVIDADE!$B51)))</f>
        <v>0</v>
      </c>
      <c r="FW51" s="28">
        <f>IF($B51="","",IF(COUNTIF(BASE!$A:$A,PRODUTIVIDADE!FU$3)=0,"",SUMIFS(BASE!$P:$P,BASE!$A:$A,PRODUTIVIDADE!FU$3,BASE!$G:$G,PRODUTIVIDADE!$B51)))</f>
        <v>0</v>
      </c>
      <c r="FX51" s="28">
        <f>IF($B51="","",IF(COUNTIF(BASE!$A:$A,PRODUTIVIDADE!FU$3)=0,"",SUMIFS(BASE!$O:$O,BASE!$A:$A,PRODUTIVIDADE!FU$3,BASE!$G:$G,PRODUTIVIDADE!$B51)))</f>
        <v>0</v>
      </c>
      <c r="FY51" s="32">
        <f t="shared" si="61"/>
        <v>0</v>
      </c>
      <c r="FZ51" s="32">
        <f t="shared" si="62"/>
        <v>0</v>
      </c>
      <c r="GA51" s="15">
        <f>IF($B51="","",IF(COUNTIF(BASE!$A:$A,PRODUTIVIDADE!GA$3)=0,"",SUMIFS(BASE!$M:$M,BASE!$A:$A,PRODUTIVIDADE!GA$3,BASE!$G:$G,PRODUTIVIDADE!$B51)))</f>
        <v>4</v>
      </c>
      <c r="GB51" s="15">
        <f>IF($B51="","",IF(COUNTIF(BASE!$A:$A,PRODUTIVIDADE!GA$3)=0,"",SUMIFS(BASE!$N:$N,BASE!$A:$A,PRODUTIVIDADE!GA$3,BASE!$G:$G,PRODUTIVIDADE!$B51)))</f>
        <v>4</v>
      </c>
      <c r="GC51" s="18">
        <f>IF($B51="","",IF(COUNTIF(BASE!$A:$A,PRODUTIVIDADE!GA$3)=0,"",SUMIFS(BASE!$P:$P,BASE!$A:$A,PRODUTIVIDADE!GA$3,BASE!$G:$G,PRODUTIVIDADE!$B51)))</f>
        <v>1.0763888888888889E-3</v>
      </c>
      <c r="GD51" s="18">
        <f>IF($B51="","",IF(COUNTIF(BASE!$A:$A,PRODUTIVIDADE!GA$3)=0,"",SUMIFS(BASE!$O:$O,BASE!$A:$A,PRODUTIVIDADE!GA$3,BASE!$G:$G,PRODUTIVIDADE!$B51)))</f>
        <v>8.564814814814815E-4</v>
      </c>
      <c r="GE51" s="32">
        <f t="shared" si="63"/>
        <v>4.3055555555555555E-3</v>
      </c>
      <c r="GF51" s="32">
        <f t="shared" si="64"/>
        <v>3.425925925925926E-3</v>
      </c>
      <c r="GG51" s="33">
        <f>IF($B51="","",IF(COUNTIF(BASE!$A:$A,PRODUTIVIDADE!GG$3)=0,"",SUMIFS(BASE!$M:$M,BASE!$A:$A,PRODUTIVIDADE!GG$3,BASE!$G:$G,PRODUTIVIDADE!$B51)))</f>
        <v>6</v>
      </c>
      <c r="GH51" s="33">
        <f>IF($B51="","",IF(COUNTIF(BASE!$A:$A,PRODUTIVIDADE!GG$3)=0,"",SUMIFS(BASE!$N:$N,BASE!$A:$A,PRODUTIVIDADE!GG$3,BASE!$G:$G,PRODUTIVIDADE!$B51)))</f>
        <v>19</v>
      </c>
      <c r="GI51" s="28">
        <f>IF($B51="","",IF(COUNTIF(BASE!$A:$A,PRODUTIVIDADE!GG$3)=0,"",SUMIFS(BASE!$P:$P,BASE!$A:$A,PRODUTIVIDADE!GG$3,BASE!$G:$G,PRODUTIVIDADE!$B51)))</f>
        <v>2.1874999999999998E-3</v>
      </c>
      <c r="GJ51" s="28">
        <f>IF($B51="","",IF(COUNTIF(BASE!$A:$A,PRODUTIVIDADE!GG$3)=0,"",SUMIFS(BASE!$O:$O,BASE!$A:$A,PRODUTIVIDADE!GG$3,BASE!$G:$G,PRODUTIVIDADE!$B51)))</f>
        <v>8.9120370370370362E-4</v>
      </c>
      <c r="GK51" s="32">
        <f t="shared" si="65"/>
        <v>1.3124999999999998E-2</v>
      </c>
      <c r="GL51" s="32">
        <f t="shared" si="66"/>
        <v>1.6932870370370369E-2</v>
      </c>
      <c r="GM51" s="15">
        <f>IF($B51="","",IF(COUNTIF(BASE!$A:$A,PRODUTIVIDADE!GM$3)=0,"",SUMIFS(BASE!$M:$M,BASE!$A:$A,PRODUTIVIDADE!GM$3,BASE!$G:$G,PRODUTIVIDADE!$B51)))</f>
        <v>2</v>
      </c>
      <c r="GN51" s="15">
        <f>IF($B51="","",IF(COUNTIF(BASE!$A:$A,PRODUTIVIDADE!GM$3)=0,"",SUMIFS(BASE!$N:$N,BASE!$A:$A,PRODUTIVIDADE!GM$3,BASE!$G:$G,PRODUTIVIDADE!$B51)))</f>
        <v>5</v>
      </c>
      <c r="GO51" s="18">
        <f>IF($B51="","",IF(COUNTIF(BASE!$A:$A,PRODUTIVIDADE!GM$3)=0,"",SUMIFS(BASE!$P:$P,BASE!$A:$A,PRODUTIVIDADE!GM$3,BASE!$G:$G,PRODUTIVIDADE!$B51)))</f>
        <v>1.0300925925925926E-3</v>
      </c>
      <c r="GP51" s="18">
        <f>IF($B51="","",IF(COUNTIF(BASE!$A:$A,PRODUTIVIDADE!GM$3)=0,"",SUMIFS(BASE!$O:$O,BASE!$A:$A,PRODUTIVIDADE!GM$3,BASE!$G:$G,PRODUTIVIDADE!$B51)))</f>
        <v>8.2175925925925917E-4</v>
      </c>
      <c r="GQ51" s="32">
        <f t="shared" si="67"/>
        <v>2.0601851851851853E-3</v>
      </c>
      <c r="GR51" s="32">
        <f t="shared" si="68"/>
        <v>4.1087962962962962E-3</v>
      </c>
    </row>
    <row r="52" spans="2:200" s="8" customFormat="1" hidden="1" x14ac:dyDescent="0.25">
      <c r="B52" s="50">
        <v>91115</v>
      </c>
      <c r="C52" s="16" t="str">
        <f>IF($B52="","",VLOOKUP($B52,EQUIPE!$B:$E,2,0))</f>
        <v>CARLOS EDUARDO ESTEVÃO</v>
      </c>
      <c r="D52" s="16" t="str">
        <f>IF($B52="","",VLOOKUP($B52,EQUIPE!$B:$F,5,0))</f>
        <v>ULTRAGAZ BO</v>
      </c>
      <c r="E52" s="18">
        <f>IF($B52="","",VLOOKUP($B52,EQUIPE!$B:$E,3,0))</f>
        <v>0.2638888888888889</v>
      </c>
      <c r="F52" s="16" t="str">
        <f>IF($B52="","",VLOOKUP($B52,EQUIPE!$B:$E,4,0))</f>
        <v>MARCELA GOMES DE FARIAS</v>
      </c>
      <c r="H52" s="22">
        <f t="shared" si="0"/>
        <v>0</v>
      </c>
      <c r="I52" s="22">
        <f t="shared" si="0"/>
        <v>1569</v>
      </c>
      <c r="J52" s="18">
        <f t="shared" si="3"/>
        <v>0</v>
      </c>
      <c r="K52" s="18">
        <f t="shared" si="4"/>
        <v>5.6009223851002053E-4</v>
      </c>
      <c r="L52" s="32">
        <f t="shared" si="5"/>
        <v>0</v>
      </c>
      <c r="M52" s="32">
        <f t="shared" si="6"/>
        <v>0.87878472222222226</v>
      </c>
      <c r="O52" s="15">
        <f>IF($B52="","",IF(COUNTIF(BASE!$A:$A,PRODUTIVIDADE!O$3)=0,"",SUMIFS(BASE!$M:$M,BASE!$A:$A,PRODUTIVIDADE!O$3,BASE!$G:$G,PRODUTIVIDADE!$B52)))</f>
        <v>0</v>
      </c>
      <c r="P52" s="15">
        <f>IF($B52="","",IF(COUNTIF(BASE!$A:$A,PRODUTIVIDADE!O$3)=0,"",SUMIFS(BASE!$N:$N,BASE!$A:$A,PRODUTIVIDADE!O$3,BASE!$G:$G,PRODUTIVIDADE!$B52)))</f>
        <v>0</v>
      </c>
      <c r="Q52" s="18">
        <f>IF($B52="","",IF(COUNTIF(BASE!$A:$A,PRODUTIVIDADE!O$3)=0,"",SUMIFS(BASE!$P:$P,BASE!$A:$A,PRODUTIVIDADE!O$3,BASE!$G:$G,PRODUTIVIDADE!$B52)))</f>
        <v>0</v>
      </c>
      <c r="R52" s="18">
        <f>IF($B52="","",IF(COUNTIF(BASE!$A:$A,PRODUTIVIDADE!O$3)=0,"",SUMIFS(BASE!$O:$O,BASE!$A:$A,PRODUTIVIDADE!O$3,BASE!$G:$G,PRODUTIVIDADE!$B52)))</f>
        <v>0</v>
      </c>
      <c r="S52" s="32">
        <f t="shared" si="7"/>
        <v>0</v>
      </c>
      <c r="T52" s="32">
        <f t="shared" si="8"/>
        <v>0</v>
      </c>
      <c r="U52" s="33">
        <f>IF($B52="","",IF(COUNTIF(BASE!$A:$A,PRODUTIVIDADE!U$3)=0,"",SUMIFS(BASE!$M:$M,BASE!$A:$A,PRODUTIVIDADE!U$3,BASE!$G:$G,PRODUTIVIDADE!$B52)))</f>
        <v>0</v>
      </c>
      <c r="V52" s="33">
        <f>IF($B52="","",IF(COUNTIF(BASE!$A:$A,PRODUTIVIDADE!U$3)=0,"",SUMIFS(BASE!$N:$N,BASE!$A:$A,PRODUTIVIDADE!U$3,BASE!$G:$G,PRODUTIVIDADE!$B52)))</f>
        <v>95</v>
      </c>
      <c r="W52" s="28">
        <f>IF($B52="","",IF(COUNTIF(BASE!$A:$A,PRODUTIVIDADE!U$3)=0,"",SUMIFS(BASE!$P:$P,BASE!$A:$A,PRODUTIVIDADE!U$3,BASE!$G:$G,PRODUTIVIDADE!$B52)))</f>
        <v>0</v>
      </c>
      <c r="X52" s="28">
        <f>IF($B52="","",IF(COUNTIF(BASE!$A:$A,PRODUTIVIDADE!U$3)=0,"",SUMIFS(BASE!$O:$O,BASE!$A:$A,PRODUTIVIDADE!U$3,BASE!$G:$G,PRODUTIVIDADE!$B52)))</f>
        <v>6.2500000000000001E-4</v>
      </c>
      <c r="Y52" s="32">
        <f t="shared" si="9"/>
        <v>0</v>
      </c>
      <c r="Z52" s="32">
        <f t="shared" si="10"/>
        <v>5.9375000000000004E-2</v>
      </c>
      <c r="AA52" s="15">
        <f>IF($B52="","",IF(COUNTIF(BASE!$A:$A,PRODUTIVIDADE!AA$3)=0,"",SUMIFS(BASE!$M:$M,BASE!$A:$A,PRODUTIVIDADE!AA$3,BASE!$G:$G,PRODUTIVIDADE!$B52)))</f>
        <v>0</v>
      </c>
      <c r="AB52" s="15">
        <f>IF($B52="","",IF(COUNTIF(BASE!$A:$A,PRODUTIVIDADE!AA$3)=0,"",SUMIFS(BASE!$N:$N,BASE!$A:$A,PRODUTIVIDADE!AA$3,BASE!$G:$G,PRODUTIVIDADE!$B52)))</f>
        <v>62</v>
      </c>
      <c r="AC52" s="18">
        <f>IF($B52="","",IF(COUNTIF(BASE!$A:$A,PRODUTIVIDADE!AA$3)=0,"",SUMIFS(BASE!$P:$P,BASE!$A:$A,PRODUTIVIDADE!AA$3,BASE!$G:$G,PRODUTIVIDADE!$B52)))</f>
        <v>0</v>
      </c>
      <c r="AD52" s="18">
        <f>IF($B52="","",IF(COUNTIF(BASE!$A:$A,PRODUTIVIDADE!AA$3)=0,"",SUMIFS(BASE!$O:$O,BASE!$A:$A,PRODUTIVIDADE!AA$3,BASE!$G:$G,PRODUTIVIDADE!$B52)))</f>
        <v>7.6388888888888893E-4</v>
      </c>
      <c r="AE52" s="32">
        <f t="shared" si="11"/>
        <v>0</v>
      </c>
      <c r="AF52" s="32">
        <f t="shared" si="12"/>
        <v>4.7361111111111111E-2</v>
      </c>
      <c r="AG52" s="33">
        <f>IF($B52="","",IF(COUNTIF(BASE!$A:$A,PRODUTIVIDADE!AG$3)=0,"",SUMIFS(BASE!$M:$M,BASE!$A:$A,PRODUTIVIDADE!AG$3,BASE!$G:$G,PRODUTIVIDADE!$B52)))</f>
        <v>0</v>
      </c>
      <c r="AH52" s="33">
        <f>IF($B52="","",IF(COUNTIF(BASE!$A:$A,PRODUTIVIDADE!AG$3)=0,"",SUMIFS(BASE!$N:$N,BASE!$A:$A,PRODUTIVIDADE!AG$3,BASE!$G:$G,PRODUTIVIDADE!$B52)))</f>
        <v>0</v>
      </c>
      <c r="AI52" s="28">
        <f>IF($B52="","",IF(COUNTIF(BASE!$A:$A,PRODUTIVIDADE!AG$3)=0,"",SUMIFS(BASE!$P:$P,BASE!$A:$A,PRODUTIVIDADE!AG$3,BASE!$G:$G,PRODUTIVIDADE!$B52)))</f>
        <v>0</v>
      </c>
      <c r="AJ52" s="28">
        <f>IF($B52="","",IF(COUNTIF(BASE!$A:$A,PRODUTIVIDADE!AG$3)=0,"",SUMIFS(BASE!$O:$O,BASE!$A:$A,PRODUTIVIDADE!AG$3,BASE!$G:$G,PRODUTIVIDADE!$B52)))</f>
        <v>0</v>
      </c>
      <c r="AK52" s="32">
        <f t="shared" si="13"/>
        <v>0</v>
      </c>
      <c r="AL52" s="32">
        <f t="shared" si="14"/>
        <v>0</v>
      </c>
      <c r="AM52" s="15">
        <f>IF($B52="","",IF(COUNTIF(BASE!$A:$A,PRODUTIVIDADE!AM$3)=0,"",SUMIFS(BASE!$M:$M,BASE!$A:$A,PRODUTIVIDADE!AM$3,BASE!$G:$G,PRODUTIVIDADE!$B52)))</f>
        <v>0</v>
      </c>
      <c r="AN52" s="15">
        <f>IF($B52="","",IF(COUNTIF(BASE!$A:$A,PRODUTIVIDADE!AM$3)=0,"",SUMIFS(BASE!$N:$N,BASE!$A:$A,PRODUTIVIDADE!AM$3,BASE!$G:$G,PRODUTIVIDADE!$B52)))</f>
        <v>79</v>
      </c>
      <c r="AO52" s="18">
        <f>IF($B52="","",IF(COUNTIF(BASE!$A:$A,PRODUTIVIDADE!AM$3)=0,"",SUMIFS(BASE!$P:$P,BASE!$A:$A,PRODUTIVIDADE!AM$3,BASE!$G:$G,PRODUTIVIDADE!$B52)))</f>
        <v>0</v>
      </c>
      <c r="AP52" s="18">
        <f>IF($B52="","",IF(COUNTIF(BASE!$A:$A,PRODUTIVIDADE!AM$3)=0,"",SUMIFS(BASE!$O:$O,BASE!$A:$A,PRODUTIVIDADE!AM$3,BASE!$G:$G,PRODUTIVIDADE!$B52)))</f>
        <v>5.6712962962962956E-4</v>
      </c>
      <c r="AQ52" s="32">
        <f t="shared" si="15"/>
        <v>0</v>
      </c>
      <c r="AR52" s="32">
        <f t="shared" si="16"/>
        <v>4.4803240740740734E-2</v>
      </c>
      <c r="AS52" s="33">
        <f>IF($B52="","",IF(COUNTIF(BASE!$A:$A,PRODUTIVIDADE!AS$3)=0,"",SUMIFS(BASE!$M:$M,BASE!$A:$A,PRODUTIVIDADE!AS$3,BASE!$G:$G,PRODUTIVIDADE!$B52)))</f>
        <v>0</v>
      </c>
      <c r="AT52" s="33">
        <f>IF($B52="","",IF(COUNTIF(BASE!$A:$A,PRODUTIVIDADE!AS$3)=0,"",SUMIFS(BASE!$N:$N,BASE!$A:$A,PRODUTIVIDADE!AS$3,BASE!$G:$G,PRODUTIVIDADE!$B52)))</f>
        <v>79</v>
      </c>
      <c r="AU52" s="28">
        <f>IF($B52="","",IF(COUNTIF(BASE!$A:$A,PRODUTIVIDADE!AS$3)=0,"",SUMIFS(BASE!$P:$P,BASE!$A:$A,PRODUTIVIDADE!AS$3,BASE!$G:$G,PRODUTIVIDADE!$B52)))</f>
        <v>0</v>
      </c>
      <c r="AV52" s="28">
        <f>IF($B52="","",IF(COUNTIF(BASE!$A:$A,PRODUTIVIDADE!AS$3)=0,"",SUMIFS(BASE!$O:$O,BASE!$A:$A,PRODUTIVIDADE!AS$3,BASE!$G:$G,PRODUTIVIDADE!$B52)))</f>
        <v>5.2083333333333333E-4</v>
      </c>
      <c r="AW52" s="32">
        <f t="shared" si="17"/>
        <v>0</v>
      </c>
      <c r="AX52" s="32">
        <f t="shared" si="18"/>
        <v>4.1145833333333333E-2</v>
      </c>
      <c r="AY52" s="15">
        <f>IF($B52="","",IF(COUNTIF(BASE!$A:$A,PRODUTIVIDADE!AY$3)=0,"",SUMIFS(BASE!$M:$M,BASE!$A:$A,PRODUTIVIDADE!AY$3,BASE!$G:$G,PRODUTIVIDADE!$B52)))</f>
        <v>0</v>
      </c>
      <c r="AZ52" s="15">
        <f>IF($B52="","",IF(COUNTIF(BASE!$A:$A,PRODUTIVIDADE!AY$3)=0,"",SUMIFS(BASE!$N:$N,BASE!$A:$A,PRODUTIVIDADE!AY$3,BASE!$G:$G,PRODUTIVIDADE!$B52)))</f>
        <v>0</v>
      </c>
      <c r="BA52" s="18">
        <f>IF($B52="","",IF(COUNTIF(BASE!$A:$A,PRODUTIVIDADE!AY$3)=0,"",SUMIFS(BASE!$P:$P,BASE!$A:$A,PRODUTIVIDADE!AY$3,BASE!$G:$G,PRODUTIVIDADE!$B52)))</f>
        <v>0</v>
      </c>
      <c r="BB52" s="18">
        <f>IF($B52="","",IF(COUNTIF(BASE!$A:$A,PRODUTIVIDADE!AY$3)=0,"",SUMIFS(BASE!$O:$O,BASE!$A:$A,PRODUTIVIDADE!AY$3,BASE!$G:$G,PRODUTIVIDADE!$B52)))</f>
        <v>0</v>
      </c>
      <c r="BC52" s="32">
        <f t="shared" si="19"/>
        <v>0</v>
      </c>
      <c r="BD52" s="32">
        <f t="shared" si="20"/>
        <v>0</v>
      </c>
      <c r="BE52" s="33">
        <f>IF($B52="","",IF(COUNTIF(BASE!$A:$A,PRODUTIVIDADE!BE$3)=0,"",SUMIFS(BASE!$M:$M,BASE!$A:$A,PRODUTIVIDADE!BE$3,BASE!$G:$G,PRODUTIVIDADE!$B52)))</f>
        <v>0</v>
      </c>
      <c r="BF52" s="33">
        <f>IF($B52="","",IF(COUNTIF(BASE!$A:$A,PRODUTIVIDADE!BE$3)=0,"",SUMIFS(BASE!$N:$N,BASE!$A:$A,PRODUTIVIDADE!BE$3,BASE!$G:$G,PRODUTIVIDADE!$B52)))</f>
        <v>62</v>
      </c>
      <c r="BG52" s="28">
        <f>IF($B52="","",IF(COUNTIF(BASE!$A:$A,PRODUTIVIDADE!BE$3)=0,"",SUMIFS(BASE!$P:$P,BASE!$A:$A,PRODUTIVIDADE!BE$3,BASE!$G:$G,PRODUTIVIDADE!$B52)))</f>
        <v>0</v>
      </c>
      <c r="BH52" s="28">
        <f>IF($B52="","",IF(COUNTIF(BASE!$A:$A,PRODUTIVIDADE!BE$3)=0,"",SUMIFS(BASE!$O:$O,BASE!$A:$A,PRODUTIVIDADE!BE$3,BASE!$G:$G,PRODUTIVIDADE!$B52)))</f>
        <v>4.9768518518518521E-4</v>
      </c>
      <c r="BI52" s="32">
        <f t="shared" si="21"/>
        <v>0</v>
      </c>
      <c r="BJ52" s="32">
        <f t="shared" si="22"/>
        <v>3.0856481481481485E-2</v>
      </c>
      <c r="BK52" s="15">
        <f>IF($B52="","",IF(COUNTIF(BASE!$A:$A,PRODUTIVIDADE!BK$3)=0,"",SUMIFS(BASE!$M:$M,BASE!$A:$A,PRODUTIVIDADE!BK$3,BASE!$G:$G,PRODUTIVIDADE!$B52)))</f>
        <v>0</v>
      </c>
      <c r="BL52" s="15">
        <f>IF($B52="","",IF(COUNTIF(BASE!$A:$A,PRODUTIVIDADE!BK$3)=0,"",SUMIFS(BASE!$N:$N,BASE!$A:$A,PRODUTIVIDADE!BK$3,BASE!$G:$G,PRODUTIVIDADE!$B52)))</f>
        <v>59</v>
      </c>
      <c r="BM52" s="18">
        <f>IF($B52="","",IF(COUNTIF(BASE!$A:$A,PRODUTIVIDADE!BK$3)=0,"",SUMIFS(BASE!$P:$P,BASE!$A:$A,PRODUTIVIDADE!BK$3,BASE!$G:$G,PRODUTIVIDADE!$B52)))</f>
        <v>0</v>
      </c>
      <c r="BN52" s="18">
        <f>IF($B52="","",IF(COUNTIF(BASE!$A:$A,PRODUTIVIDADE!BK$3)=0,"",SUMIFS(BASE!$O:$O,BASE!$A:$A,PRODUTIVIDADE!BK$3,BASE!$G:$G,PRODUTIVIDADE!$B52)))</f>
        <v>5.3240740740740744E-4</v>
      </c>
      <c r="BO52" s="32">
        <f t="shared" si="23"/>
        <v>0</v>
      </c>
      <c r="BP52" s="32">
        <f t="shared" si="24"/>
        <v>3.1412037037037037E-2</v>
      </c>
      <c r="BQ52" s="33">
        <f>IF($B52="","",IF(COUNTIF(BASE!$A:$A,PRODUTIVIDADE!BQ$3)=0,"",SUMIFS(BASE!$M:$M,BASE!$A:$A,PRODUTIVIDADE!BQ$3,BASE!$G:$G,PRODUTIVIDADE!$B52)))</f>
        <v>0</v>
      </c>
      <c r="BR52" s="33">
        <f>IF($B52="","",IF(COUNTIF(BASE!$A:$A,PRODUTIVIDADE!BQ$3)=0,"",SUMIFS(BASE!$N:$N,BASE!$A:$A,PRODUTIVIDADE!BQ$3,BASE!$G:$G,PRODUTIVIDADE!$B52)))</f>
        <v>83</v>
      </c>
      <c r="BS52" s="28">
        <f>IF($B52="","",IF(COUNTIF(BASE!$A:$A,PRODUTIVIDADE!BQ$3)=0,"",SUMIFS(BASE!$P:$P,BASE!$A:$A,PRODUTIVIDADE!BQ$3,BASE!$G:$G,PRODUTIVIDADE!$B52)))</f>
        <v>0</v>
      </c>
      <c r="BT52" s="28">
        <f>IF($B52="","",IF(COUNTIF(BASE!$A:$A,PRODUTIVIDADE!BQ$3)=0,"",SUMIFS(BASE!$O:$O,BASE!$A:$A,PRODUTIVIDADE!BQ$3,BASE!$G:$G,PRODUTIVIDADE!$B52)))</f>
        <v>4.6296296296296293E-4</v>
      </c>
      <c r="BU52" s="32">
        <f t="shared" si="25"/>
        <v>0</v>
      </c>
      <c r="BV52" s="32">
        <f t="shared" si="26"/>
        <v>3.8425925925925926E-2</v>
      </c>
      <c r="BW52" s="15">
        <f>IF($B52="","",IF(COUNTIF(BASE!$A:$A,PRODUTIVIDADE!BW$3)=0,"",SUMIFS(BASE!$M:$M,BASE!$A:$A,PRODUTIVIDADE!BW$3,BASE!$G:$G,PRODUTIVIDADE!$B52)))</f>
        <v>0</v>
      </c>
      <c r="BX52" s="15">
        <f>IF($B52="","",IF(COUNTIF(BASE!$A:$A,PRODUTIVIDADE!BW$3)=0,"",SUMIFS(BASE!$N:$N,BASE!$A:$A,PRODUTIVIDADE!BW$3,BASE!$G:$G,PRODUTIVIDADE!$B52)))</f>
        <v>39</v>
      </c>
      <c r="BY52" s="18">
        <f>IF($B52="","",IF(COUNTIF(BASE!$A:$A,PRODUTIVIDADE!BW$3)=0,"",SUMIFS(BASE!$P:$P,BASE!$A:$A,PRODUTIVIDADE!BW$3,BASE!$G:$G,PRODUTIVIDADE!$B52)))</f>
        <v>0</v>
      </c>
      <c r="BZ52" s="18">
        <f>IF($B52="","",IF(COUNTIF(BASE!$A:$A,PRODUTIVIDADE!BW$3)=0,"",SUMIFS(BASE!$O:$O,BASE!$A:$A,PRODUTIVIDADE!BW$3,BASE!$G:$G,PRODUTIVIDADE!$B52)))</f>
        <v>5.6712962962962956E-4</v>
      </c>
      <c r="CA52" s="32">
        <f t="shared" si="27"/>
        <v>0</v>
      </c>
      <c r="CB52" s="32">
        <f t="shared" si="28"/>
        <v>2.2118055555555554E-2</v>
      </c>
      <c r="CC52" s="33">
        <f>IF($B52="","",IF(COUNTIF(BASE!$A:$A,PRODUTIVIDADE!CC$3)=0,"",SUMIFS(BASE!$M:$M,BASE!$A:$A,PRODUTIVIDADE!CC$3,BASE!$G:$G,PRODUTIVIDADE!$B52)))</f>
        <v>0</v>
      </c>
      <c r="CD52" s="33">
        <f>IF($B52="","",IF(COUNTIF(BASE!$A:$A,PRODUTIVIDADE!CC$3)=0,"",SUMIFS(BASE!$N:$N,BASE!$A:$A,PRODUTIVIDADE!CC$3,BASE!$G:$G,PRODUTIVIDADE!$B52)))</f>
        <v>41</v>
      </c>
      <c r="CE52" s="28">
        <f>IF($B52="","",IF(COUNTIF(BASE!$A:$A,PRODUTIVIDADE!CC$3)=0,"",SUMIFS(BASE!$P:$P,BASE!$A:$A,PRODUTIVIDADE!CC$3,BASE!$G:$G,PRODUTIVIDADE!$B52)))</f>
        <v>0</v>
      </c>
      <c r="CF52" s="28">
        <f>IF($B52="","",IF(COUNTIF(BASE!$A:$A,PRODUTIVIDADE!CC$3)=0,"",SUMIFS(BASE!$O:$O,BASE!$A:$A,PRODUTIVIDADE!CC$3,BASE!$G:$G,PRODUTIVIDADE!$B52)))</f>
        <v>5.0925925925925921E-4</v>
      </c>
      <c r="CG52" s="32">
        <f t="shared" si="29"/>
        <v>0</v>
      </c>
      <c r="CH52" s="32">
        <f t="shared" si="30"/>
        <v>2.0879629629629626E-2</v>
      </c>
      <c r="CI52" s="15">
        <f>IF($B52="","",IF(COUNTIF(BASE!$A:$A,PRODUTIVIDADE!CI$3)=0,"",SUMIFS(BASE!$M:$M,BASE!$A:$A,PRODUTIVIDADE!CI$3,BASE!$G:$G,PRODUTIVIDADE!$B52)))</f>
        <v>0</v>
      </c>
      <c r="CJ52" s="15">
        <f>IF($B52="","",IF(COUNTIF(BASE!$A:$A,PRODUTIVIDADE!CI$3)=0,"",SUMIFS(BASE!$N:$N,BASE!$A:$A,PRODUTIVIDADE!CI$3,BASE!$G:$G,PRODUTIVIDADE!$B52)))</f>
        <v>76</v>
      </c>
      <c r="CK52" s="18">
        <f>IF($B52="","",IF(COUNTIF(BASE!$A:$A,PRODUTIVIDADE!CI$3)=0,"",SUMIFS(BASE!$P:$P,BASE!$A:$A,PRODUTIVIDADE!CI$3,BASE!$G:$G,PRODUTIVIDADE!$B52)))</f>
        <v>0</v>
      </c>
      <c r="CL52" s="18">
        <f>IF($B52="","",IF(COUNTIF(BASE!$A:$A,PRODUTIVIDADE!CI$3)=0,"",SUMIFS(BASE!$O:$O,BASE!$A:$A,PRODUTIVIDADE!CI$3,BASE!$G:$G,PRODUTIVIDADE!$B52)))</f>
        <v>6.3657407407407402E-4</v>
      </c>
      <c r="CM52" s="32">
        <f t="shared" si="31"/>
        <v>0</v>
      </c>
      <c r="CN52" s="32">
        <f t="shared" si="32"/>
        <v>4.8379629629629627E-2</v>
      </c>
      <c r="CO52" s="33">
        <f>IF($B52="","",IF(COUNTIF(BASE!$A:$A,PRODUTIVIDADE!CO$3)=0,"",SUMIFS(BASE!$M:$M,BASE!$A:$A,PRODUTIVIDADE!CO$3,BASE!$G:$G,PRODUTIVIDADE!$B52)))</f>
        <v>0</v>
      </c>
      <c r="CP52" s="33">
        <f>IF($B52="","",IF(COUNTIF(BASE!$A:$A,PRODUTIVIDADE!CO$3)=0,"",SUMIFS(BASE!$N:$N,BASE!$A:$A,PRODUTIVIDADE!CO$3,BASE!$G:$G,PRODUTIVIDADE!$B52)))</f>
        <v>0</v>
      </c>
      <c r="CQ52" s="28">
        <f>IF($B52="","",IF(COUNTIF(BASE!$A:$A,PRODUTIVIDADE!CO$3)=0,"",SUMIFS(BASE!$P:$P,BASE!$A:$A,PRODUTIVIDADE!CO$3,BASE!$G:$G,PRODUTIVIDADE!$B52)))</f>
        <v>0</v>
      </c>
      <c r="CR52" s="28">
        <f>IF($B52="","",IF(COUNTIF(BASE!$A:$A,PRODUTIVIDADE!CO$3)=0,"",SUMIFS(BASE!$O:$O,BASE!$A:$A,PRODUTIVIDADE!CO$3,BASE!$G:$G,PRODUTIVIDADE!$B52)))</f>
        <v>0</v>
      </c>
      <c r="CS52" s="32">
        <f t="shared" si="33"/>
        <v>0</v>
      </c>
      <c r="CT52" s="32">
        <f t="shared" si="34"/>
        <v>0</v>
      </c>
      <c r="CU52" s="15">
        <f>IF($B52="","",IF(COUNTIF(BASE!$A:$A,PRODUTIVIDADE!CU$3)=0,"",SUMIFS(BASE!$M:$M,BASE!$A:$A,PRODUTIVIDADE!CU$3,BASE!$G:$G,PRODUTIVIDADE!$B52)))</f>
        <v>0</v>
      </c>
      <c r="CV52" s="15">
        <f>IF($B52="","",IF(COUNTIF(BASE!$A:$A,PRODUTIVIDADE!CU$3)=0,"",SUMIFS(BASE!$N:$N,BASE!$A:$A,PRODUTIVIDADE!CU$3,BASE!$G:$G,PRODUTIVIDADE!$B52)))</f>
        <v>85</v>
      </c>
      <c r="CW52" s="18">
        <f>IF($B52="","",IF(COUNTIF(BASE!$A:$A,PRODUTIVIDADE!CU$3)=0,"",SUMIFS(BASE!$P:$P,BASE!$A:$A,PRODUTIVIDADE!CU$3,BASE!$G:$G,PRODUTIVIDADE!$B52)))</f>
        <v>0</v>
      </c>
      <c r="CX52" s="18">
        <f>IF($B52="","",IF(COUNTIF(BASE!$A:$A,PRODUTIVIDADE!CU$3)=0,"",SUMIFS(BASE!$O:$O,BASE!$A:$A,PRODUTIVIDADE!CU$3,BASE!$G:$G,PRODUTIVIDADE!$B52)))</f>
        <v>4.9768518518518521E-4</v>
      </c>
      <c r="CY52" s="32">
        <f t="shared" si="35"/>
        <v>0</v>
      </c>
      <c r="CZ52" s="32">
        <f t="shared" si="36"/>
        <v>4.2303240740740745E-2</v>
      </c>
      <c r="DA52" s="33">
        <f>IF($B52="","",IF(COUNTIF(BASE!$A:$A,PRODUTIVIDADE!DA$3)=0,"",SUMIFS(BASE!$M:$M,BASE!$A:$A,PRODUTIVIDADE!DA$3,BASE!$G:$G,PRODUTIVIDADE!$B52)))</f>
        <v>0</v>
      </c>
      <c r="DB52" s="33">
        <f>IF($B52="","",IF(COUNTIF(BASE!$A:$A,PRODUTIVIDADE!DA$3)=0,"",SUMIFS(BASE!$N:$N,BASE!$A:$A,PRODUTIVIDADE!DA$3,BASE!$G:$G,PRODUTIVIDADE!$B52)))</f>
        <v>94</v>
      </c>
      <c r="DC52" s="28">
        <f>IF($B52="","",IF(COUNTIF(BASE!$A:$A,PRODUTIVIDADE!DA$3)=0,"",SUMIFS(BASE!$P:$P,BASE!$A:$A,PRODUTIVIDADE!DA$3,BASE!$G:$G,PRODUTIVIDADE!$B52)))</f>
        <v>0</v>
      </c>
      <c r="DD52" s="28">
        <f>IF($B52="","",IF(COUNTIF(BASE!$A:$A,PRODUTIVIDADE!DA$3)=0,"",SUMIFS(BASE!$O:$O,BASE!$A:$A,PRODUTIVIDADE!DA$3,BASE!$G:$G,PRODUTIVIDADE!$B52)))</f>
        <v>5.4398148148148144E-4</v>
      </c>
      <c r="DE52" s="32">
        <f t="shared" si="37"/>
        <v>0</v>
      </c>
      <c r="DF52" s="32">
        <f t="shared" si="38"/>
        <v>5.1134259259259254E-2</v>
      </c>
      <c r="DG52" s="15">
        <f>IF($B52="","",IF(COUNTIF(BASE!$A:$A,PRODUTIVIDADE!DG$3)=0,"",SUMIFS(BASE!$M:$M,BASE!$A:$A,PRODUTIVIDADE!DG$3,BASE!$G:$G,PRODUTIVIDADE!$B52)))</f>
        <v>0</v>
      </c>
      <c r="DH52" s="15">
        <f>IF($B52="","",IF(COUNTIF(BASE!$A:$A,PRODUTIVIDADE!DG$3)=0,"",SUMIFS(BASE!$N:$N,BASE!$A:$A,PRODUTIVIDADE!DG$3,BASE!$G:$G,PRODUTIVIDADE!$B52)))</f>
        <v>58</v>
      </c>
      <c r="DI52" s="18">
        <f>IF($B52="","",IF(COUNTIF(BASE!$A:$A,PRODUTIVIDADE!DG$3)=0,"",SUMIFS(BASE!$P:$P,BASE!$A:$A,PRODUTIVIDADE!DG$3,BASE!$G:$G,PRODUTIVIDADE!$B52)))</f>
        <v>0</v>
      </c>
      <c r="DJ52" s="18">
        <f>IF($B52="","",IF(COUNTIF(BASE!$A:$A,PRODUTIVIDADE!DG$3)=0,"",SUMIFS(BASE!$O:$O,BASE!$A:$A,PRODUTIVIDADE!DG$3,BASE!$G:$G,PRODUTIVIDADE!$B52)))</f>
        <v>4.9768518518518521E-4</v>
      </c>
      <c r="DK52" s="32">
        <f t="shared" si="39"/>
        <v>0</v>
      </c>
      <c r="DL52" s="32">
        <f t="shared" si="40"/>
        <v>2.886574074074074E-2</v>
      </c>
      <c r="DM52" s="33">
        <f>IF($B52="","",IF(COUNTIF(BASE!$A:$A,PRODUTIVIDADE!DM$3)=0,"",SUMIFS(BASE!$M:$M,BASE!$A:$A,PRODUTIVIDADE!DM$3,BASE!$G:$G,PRODUTIVIDADE!$B52)))</f>
        <v>0</v>
      </c>
      <c r="DN52" s="33">
        <f>IF($B52="","",IF(COUNTIF(BASE!$A:$A,PRODUTIVIDADE!DM$3)=0,"",SUMIFS(BASE!$N:$N,BASE!$A:$A,PRODUTIVIDADE!DM$3,BASE!$G:$G,PRODUTIVIDADE!$B52)))</f>
        <v>53</v>
      </c>
      <c r="DO52" s="28">
        <f>IF($B52="","",IF(COUNTIF(BASE!$A:$A,PRODUTIVIDADE!DM$3)=0,"",SUMIFS(BASE!$P:$P,BASE!$A:$A,PRODUTIVIDADE!DM$3,BASE!$G:$G,PRODUTIVIDADE!$B52)))</f>
        <v>0</v>
      </c>
      <c r="DP52" s="28">
        <f>IF($B52="","",IF(COUNTIF(BASE!$A:$A,PRODUTIVIDADE!DM$3)=0,"",SUMIFS(BASE!$O:$O,BASE!$A:$A,PRODUTIVIDADE!DM$3,BASE!$G:$G,PRODUTIVIDADE!$B52)))</f>
        <v>6.5972222222222213E-4</v>
      </c>
      <c r="DQ52" s="32">
        <f t="shared" si="41"/>
        <v>0</v>
      </c>
      <c r="DR52" s="32">
        <f t="shared" si="42"/>
        <v>3.4965277777777776E-2</v>
      </c>
      <c r="DS52" s="15">
        <f>IF($B52="","",IF(COUNTIF(BASE!$A:$A,PRODUTIVIDADE!DS$3)=0,"",SUMIFS(BASE!$M:$M,BASE!$A:$A,PRODUTIVIDADE!DS$3,BASE!$G:$G,PRODUTIVIDADE!$B52)))</f>
        <v>0</v>
      </c>
      <c r="DT52" s="15">
        <f>IF($B52="","",IF(COUNTIF(BASE!$A:$A,PRODUTIVIDADE!DS$3)=0,"",SUMIFS(BASE!$N:$N,BASE!$A:$A,PRODUTIVIDADE!DS$3,BASE!$G:$G,PRODUTIVIDADE!$B52)))</f>
        <v>78</v>
      </c>
      <c r="DU52" s="18">
        <f>IF($B52="","",IF(COUNTIF(BASE!$A:$A,PRODUTIVIDADE!DS$3)=0,"",SUMIFS(BASE!$P:$P,BASE!$A:$A,PRODUTIVIDADE!DS$3,BASE!$G:$G,PRODUTIVIDADE!$B52)))</f>
        <v>0</v>
      </c>
      <c r="DV52" s="18">
        <f>IF($B52="","",IF(COUNTIF(BASE!$A:$A,PRODUTIVIDADE!DS$3)=0,"",SUMIFS(BASE!$O:$O,BASE!$A:$A,PRODUTIVIDADE!DS$3,BASE!$G:$G,PRODUTIVIDADE!$B52)))</f>
        <v>5.3240740740740744E-4</v>
      </c>
      <c r="DW52" s="32">
        <f t="shared" si="43"/>
        <v>0</v>
      </c>
      <c r="DX52" s="32">
        <f t="shared" si="44"/>
        <v>4.1527777777777782E-2</v>
      </c>
      <c r="DY52" s="33">
        <f>IF($B52="","",IF(COUNTIF(BASE!$A:$A,PRODUTIVIDADE!DY$3)=0,"",SUMIFS(BASE!$M:$M,BASE!$A:$A,PRODUTIVIDADE!DY$3,BASE!$G:$G,PRODUTIVIDADE!$B52)))</f>
        <v>0</v>
      </c>
      <c r="DZ52" s="33">
        <f>IF($B52="","",IF(COUNTIF(BASE!$A:$A,PRODUTIVIDADE!DY$3)=0,"",SUMIFS(BASE!$N:$N,BASE!$A:$A,PRODUTIVIDADE!DY$3,BASE!$G:$G,PRODUTIVIDADE!$B52)))</f>
        <v>88</v>
      </c>
      <c r="EA52" s="28">
        <f>IF($B52="","",IF(COUNTIF(BASE!$A:$A,PRODUTIVIDADE!DY$3)=0,"",SUMIFS(BASE!$P:$P,BASE!$A:$A,PRODUTIVIDADE!DY$3,BASE!$G:$G,PRODUTIVIDADE!$B52)))</f>
        <v>0</v>
      </c>
      <c r="EB52" s="28">
        <f>IF($B52="","",IF(COUNTIF(BASE!$A:$A,PRODUTIVIDADE!DY$3)=0,"",SUMIFS(BASE!$O:$O,BASE!$A:$A,PRODUTIVIDADE!DY$3,BASE!$G:$G,PRODUTIVIDADE!$B52)))</f>
        <v>7.291666666666667E-4</v>
      </c>
      <c r="EC52" s="32">
        <f t="shared" si="45"/>
        <v>0</v>
      </c>
      <c r="ED52" s="32">
        <f t="shared" si="46"/>
        <v>6.4166666666666664E-2</v>
      </c>
      <c r="EE52" s="15">
        <f>IF($B52="","",IF(COUNTIF(BASE!$A:$A,PRODUTIVIDADE!EE$3)=0,"",SUMIFS(BASE!$M:$M,BASE!$A:$A,PRODUTIVIDADE!EE$3,BASE!$G:$G,PRODUTIVIDADE!$B52)))</f>
        <v>0</v>
      </c>
      <c r="EF52" s="15">
        <f>IF($B52="","",IF(COUNTIF(BASE!$A:$A,PRODUTIVIDADE!EE$3)=0,"",SUMIFS(BASE!$N:$N,BASE!$A:$A,PRODUTIVIDADE!EE$3,BASE!$G:$G,PRODUTIVIDADE!$B52)))</f>
        <v>0</v>
      </c>
      <c r="EG52" s="18">
        <f>IF($B52="","",IF(COUNTIF(BASE!$A:$A,PRODUTIVIDADE!EE$3)=0,"",SUMIFS(BASE!$P:$P,BASE!$A:$A,PRODUTIVIDADE!EE$3,BASE!$G:$G,PRODUTIVIDADE!$B52)))</f>
        <v>0</v>
      </c>
      <c r="EH52" s="18">
        <f>IF($B52="","",IF(COUNTIF(BASE!$A:$A,PRODUTIVIDADE!EE$3)=0,"",SUMIFS(BASE!$O:$O,BASE!$A:$A,PRODUTIVIDADE!EE$3,BASE!$G:$G,PRODUTIVIDADE!$B52)))</f>
        <v>0</v>
      </c>
      <c r="EI52" s="32">
        <f t="shared" si="47"/>
        <v>0</v>
      </c>
      <c r="EJ52" s="32">
        <f t="shared" si="48"/>
        <v>0</v>
      </c>
      <c r="EK52" s="33">
        <f>IF($B52="","",IF(COUNTIF(BASE!$A:$A,PRODUTIVIDADE!EK$3)=0,"",SUMIFS(BASE!$M:$M,BASE!$A:$A,PRODUTIVIDADE!EK$3,BASE!$G:$G,PRODUTIVIDADE!$B52)))</f>
        <v>0</v>
      </c>
      <c r="EL52" s="33">
        <f>IF($B52="","",IF(COUNTIF(BASE!$A:$A,PRODUTIVIDADE!EK$3)=0,"",SUMIFS(BASE!$N:$N,BASE!$A:$A,PRODUTIVIDADE!EK$3,BASE!$G:$G,PRODUTIVIDADE!$B52)))</f>
        <v>0</v>
      </c>
      <c r="EM52" s="28">
        <f>IF($B52="","",IF(COUNTIF(BASE!$A:$A,PRODUTIVIDADE!EK$3)=0,"",SUMIFS(BASE!$P:$P,BASE!$A:$A,PRODUTIVIDADE!EK$3,BASE!$G:$G,PRODUTIVIDADE!$B52)))</f>
        <v>0</v>
      </c>
      <c r="EN52" s="28">
        <f>IF($B52="","",IF(COUNTIF(BASE!$A:$A,PRODUTIVIDADE!EK$3)=0,"",SUMIFS(BASE!$O:$O,BASE!$A:$A,PRODUTIVIDADE!EK$3,BASE!$G:$G,PRODUTIVIDADE!$B52)))</f>
        <v>0</v>
      </c>
      <c r="EO52" s="32">
        <f t="shared" si="49"/>
        <v>0</v>
      </c>
      <c r="EP52" s="32">
        <f t="shared" si="50"/>
        <v>0</v>
      </c>
      <c r="EQ52" s="15">
        <f>IF($B52="","",IF(COUNTIF(BASE!$A:$A,PRODUTIVIDADE!EQ$3)=0,"",SUMIFS(BASE!$M:$M,BASE!$A:$A,PRODUTIVIDADE!EQ$3,BASE!$G:$G,PRODUTIVIDADE!$B52)))</f>
        <v>0</v>
      </c>
      <c r="ER52" s="15">
        <f>IF($B52="","",IF(COUNTIF(BASE!$A:$A,PRODUTIVIDADE!EQ$3)=0,"",SUMIFS(BASE!$N:$N,BASE!$A:$A,PRODUTIVIDADE!EQ$3,BASE!$G:$G,PRODUTIVIDADE!$B52)))</f>
        <v>0</v>
      </c>
      <c r="ES52" s="18">
        <f>IF($B52="","",IF(COUNTIF(BASE!$A:$A,PRODUTIVIDADE!EQ$3)=0,"",SUMIFS(BASE!$P:$P,BASE!$A:$A,PRODUTIVIDADE!EQ$3,BASE!$G:$G,PRODUTIVIDADE!$B52)))</f>
        <v>0</v>
      </c>
      <c r="ET52" s="18">
        <f>IF($B52="","",IF(COUNTIF(BASE!$A:$A,PRODUTIVIDADE!EQ$3)=0,"",SUMIFS(BASE!$O:$O,BASE!$A:$A,PRODUTIVIDADE!EQ$3,BASE!$G:$G,PRODUTIVIDADE!$B52)))</f>
        <v>0</v>
      </c>
      <c r="EU52" s="32">
        <f t="shared" si="51"/>
        <v>0</v>
      </c>
      <c r="EV52" s="32">
        <f t="shared" si="52"/>
        <v>0</v>
      </c>
      <c r="EW52" s="33">
        <f>IF($B52="","",IF(COUNTIF(BASE!$A:$A,PRODUTIVIDADE!EW$3)=0,"",SUMIFS(BASE!$M:$M,BASE!$A:$A,PRODUTIVIDADE!EW$3,BASE!$G:$G,PRODUTIVIDADE!$B52)))</f>
        <v>0</v>
      </c>
      <c r="EX52" s="33">
        <f>IF($B52="","",IF(COUNTIF(BASE!$A:$A,PRODUTIVIDADE!EW$3)=0,"",SUMIFS(BASE!$N:$N,BASE!$A:$A,PRODUTIVIDADE!EW$3,BASE!$G:$G,PRODUTIVIDADE!$B52)))</f>
        <v>0</v>
      </c>
      <c r="EY52" s="28">
        <f>IF($B52="","",IF(COUNTIF(BASE!$A:$A,PRODUTIVIDADE!EW$3)=0,"",SUMIFS(BASE!$P:$P,BASE!$A:$A,PRODUTIVIDADE!EW$3,BASE!$G:$G,PRODUTIVIDADE!$B52)))</f>
        <v>0</v>
      </c>
      <c r="EZ52" s="28">
        <f>IF($B52="","",IF(COUNTIF(BASE!$A:$A,PRODUTIVIDADE!EW$3)=0,"",SUMIFS(BASE!$O:$O,BASE!$A:$A,PRODUTIVIDADE!EW$3,BASE!$G:$G,PRODUTIVIDADE!$B52)))</f>
        <v>0</v>
      </c>
      <c r="FA52" s="32">
        <f t="shared" si="53"/>
        <v>0</v>
      </c>
      <c r="FB52" s="32">
        <f t="shared" si="54"/>
        <v>0</v>
      </c>
      <c r="FC52" s="15">
        <f>IF($B52="","",IF(COUNTIF(BASE!$A:$A,PRODUTIVIDADE!FC$3)=0,"",SUMIFS(BASE!$M:$M,BASE!$A:$A,PRODUTIVIDADE!FC$3,BASE!$G:$G,PRODUTIVIDADE!$B52)))</f>
        <v>0</v>
      </c>
      <c r="FD52" s="15">
        <f>IF($B52="","",IF(COUNTIF(BASE!$A:$A,PRODUTIVIDADE!FC$3)=0,"",SUMIFS(BASE!$N:$N,BASE!$A:$A,PRODUTIVIDADE!FC$3,BASE!$G:$G,PRODUTIVIDADE!$B52)))</f>
        <v>60</v>
      </c>
      <c r="FE52" s="18">
        <f>IF($B52="","",IF(COUNTIF(BASE!$A:$A,PRODUTIVIDADE!FC$3)=0,"",SUMIFS(BASE!$P:$P,BASE!$A:$A,PRODUTIVIDADE!FC$3,BASE!$G:$G,PRODUTIVIDADE!$B52)))</f>
        <v>0</v>
      </c>
      <c r="FF52" s="18">
        <f>IF($B52="","",IF(COUNTIF(BASE!$A:$A,PRODUTIVIDADE!FC$3)=0,"",SUMIFS(BASE!$O:$O,BASE!$A:$A,PRODUTIVIDADE!FC$3,BASE!$G:$G,PRODUTIVIDADE!$B52)))</f>
        <v>4.0509259259259258E-4</v>
      </c>
      <c r="FG52" s="32">
        <f t="shared" si="55"/>
        <v>0</v>
      </c>
      <c r="FH52" s="32">
        <f t="shared" si="56"/>
        <v>2.4305555555555556E-2</v>
      </c>
      <c r="FI52" s="33">
        <f>IF($B52="","",IF(COUNTIF(BASE!$A:$A,PRODUTIVIDADE!FI$3)=0,"",SUMIFS(BASE!$M:$M,BASE!$A:$A,PRODUTIVIDADE!FI$3,BASE!$G:$G,PRODUTIVIDADE!$B52)))</f>
        <v>0</v>
      </c>
      <c r="FJ52" s="33">
        <f>IF($B52="","",IF(COUNTIF(BASE!$A:$A,PRODUTIVIDADE!FI$3)=0,"",SUMIFS(BASE!$N:$N,BASE!$A:$A,PRODUTIVIDADE!FI$3,BASE!$G:$G,PRODUTIVIDADE!$B52)))</f>
        <v>89</v>
      </c>
      <c r="FK52" s="28">
        <f>IF($B52="","",IF(COUNTIF(BASE!$A:$A,PRODUTIVIDADE!FI$3)=0,"",SUMIFS(BASE!$P:$P,BASE!$A:$A,PRODUTIVIDADE!FI$3,BASE!$G:$G,PRODUTIVIDADE!$B52)))</f>
        <v>0</v>
      </c>
      <c r="FL52" s="28">
        <f>IF($B52="","",IF(COUNTIF(BASE!$A:$A,PRODUTIVIDADE!FI$3)=0,"",SUMIFS(BASE!$O:$O,BASE!$A:$A,PRODUTIVIDADE!FI$3,BASE!$G:$G,PRODUTIVIDADE!$B52)))</f>
        <v>4.3981481481481481E-4</v>
      </c>
      <c r="FM52" s="32">
        <f t="shared" si="57"/>
        <v>0</v>
      </c>
      <c r="FN52" s="32">
        <f t="shared" si="58"/>
        <v>3.9143518518518515E-2</v>
      </c>
      <c r="FO52" s="15">
        <f>IF($B52="","",IF(COUNTIF(BASE!$A:$A,PRODUTIVIDADE!FO$3)=0,"",SUMIFS(BASE!$M:$M,BASE!$A:$A,PRODUTIVIDADE!FO$3,BASE!$G:$G,PRODUTIVIDADE!$B52)))</f>
        <v>0</v>
      </c>
      <c r="FP52" s="15">
        <f>IF($B52="","",IF(COUNTIF(BASE!$A:$A,PRODUTIVIDADE!FO$3)=0,"",SUMIFS(BASE!$N:$N,BASE!$A:$A,PRODUTIVIDADE!FO$3,BASE!$G:$G,PRODUTIVIDADE!$B52)))</f>
        <v>64</v>
      </c>
      <c r="FQ52" s="18">
        <f>IF($B52="","",IF(COUNTIF(BASE!$A:$A,PRODUTIVIDADE!FO$3)=0,"",SUMIFS(BASE!$P:$P,BASE!$A:$A,PRODUTIVIDADE!FO$3,BASE!$G:$G,PRODUTIVIDADE!$B52)))</f>
        <v>0</v>
      </c>
      <c r="FR52" s="18">
        <f>IF($B52="","",IF(COUNTIF(BASE!$A:$A,PRODUTIVIDADE!FO$3)=0,"",SUMIFS(BASE!$O:$O,BASE!$A:$A,PRODUTIVIDADE!FO$3,BASE!$G:$G,PRODUTIVIDADE!$B52)))</f>
        <v>6.4814814814814813E-4</v>
      </c>
      <c r="FS52" s="32">
        <f t="shared" si="59"/>
        <v>0</v>
      </c>
      <c r="FT52" s="32">
        <f t="shared" si="60"/>
        <v>4.148148148148148E-2</v>
      </c>
      <c r="FU52" s="33">
        <f>IF($B52="","",IF(COUNTIF(BASE!$A:$A,PRODUTIVIDADE!FU$3)=0,"",SUMIFS(BASE!$M:$M,BASE!$A:$A,PRODUTIVIDADE!FU$3,BASE!$G:$G,PRODUTIVIDADE!$B52)))</f>
        <v>0</v>
      </c>
      <c r="FV52" s="33">
        <f>IF($B52="","",IF(COUNTIF(BASE!$A:$A,PRODUTIVIDADE!FU$3)=0,"",SUMIFS(BASE!$N:$N,BASE!$A:$A,PRODUTIVIDADE!FU$3,BASE!$G:$G,PRODUTIVIDADE!$B52)))</f>
        <v>0</v>
      </c>
      <c r="FW52" s="28">
        <f>IF($B52="","",IF(COUNTIF(BASE!$A:$A,PRODUTIVIDADE!FU$3)=0,"",SUMIFS(BASE!$P:$P,BASE!$A:$A,PRODUTIVIDADE!FU$3,BASE!$G:$G,PRODUTIVIDADE!$B52)))</f>
        <v>0</v>
      </c>
      <c r="FX52" s="28">
        <f>IF($B52="","",IF(COUNTIF(BASE!$A:$A,PRODUTIVIDADE!FU$3)=0,"",SUMIFS(BASE!$O:$O,BASE!$A:$A,PRODUTIVIDADE!FU$3,BASE!$G:$G,PRODUTIVIDADE!$B52)))</f>
        <v>0</v>
      </c>
      <c r="FY52" s="32">
        <f t="shared" si="61"/>
        <v>0</v>
      </c>
      <c r="FZ52" s="32">
        <f t="shared" si="62"/>
        <v>0</v>
      </c>
      <c r="GA52" s="15">
        <f>IF($B52="","",IF(COUNTIF(BASE!$A:$A,PRODUTIVIDADE!GA$3)=0,"",SUMIFS(BASE!$M:$M,BASE!$A:$A,PRODUTIVIDADE!GA$3,BASE!$G:$G,PRODUTIVIDADE!$B52)))</f>
        <v>0</v>
      </c>
      <c r="GB52" s="15">
        <f>IF($B52="","",IF(COUNTIF(BASE!$A:$A,PRODUTIVIDADE!GA$3)=0,"",SUMIFS(BASE!$N:$N,BASE!$A:$A,PRODUTIVIDADE!GA$3,BASE!$G:$G,PRODUTIVIDADE!$B52)))</f>
        <v>87</v>
      </c>
      <c r="GC52" s="18">
        <f>IF($B52="","",IF(COUNTIF(BASE!$A:$A,PRODUTIVIDADE!GA$3)=0,"",SUMIFS(BASE!$P:$P,BASE!$A:$A,PRODUTIVIDADE!GA$3,BASE!$G:$G,PRODUTIVIDADE!$B52)))</f>
        <v>0</v>
      </c>
      <c r="GD52" s="18">
        <f>IF($B52="","",IF(COUNTIF(BASE!$A:$A,PRODUTIVIDADE!GA$3)=0,"",SUMIFS(BASE!$O:$O,BASE!$A:$A,PRODUTIVIDADE!GA$3,BASE!$G:$G,PRODUTIVIDADE!$B52)))</f>
        <v>4.8611111111111104E-4</v>
      </c>
      <c r="GE52" s="32">
        <f t="shared" si="63"/>
        <v>0</v>
      </c>
      <c r="GF52" s="32">
        <f t="shared" si="64"/>
        <v>4.2291666666666658E-2</v>
      </c>
      <c r="GG52" s="33">
        <f>IF($B52="","",IF(COUNTIF(BASE!$A:$A,PRODUTIVIDADE!GG$3)=0,"",SUMIFS(BASE!$M:$M,BASE!$A:$A,PRODUTIVIDADE!GG$3,BASE!$G:$G,PRODUTIVIDADE!$B52)))</f>
        <v>0</v>
      </c>
      <c r="GH52" s="33">
        <f>IF($B52="","",IF(COUNTIF(BASE!$A:$A,PRODUTIVIDADE!GG$3)=0,"",SUMIFS(BASE!$N:$N,BASE!$A:$A,PRODUTIVIDADE!GG$3,BASE!$G:$G,PRODUTIVIDADE!$B52)))</f>
        <v>68</v>
      </c>
      <c r="GI52" s="28">
        <f>IF($B52="","",IF(COUNTIF(BASE!$A:$A,PRODUTIVIDADE!GG$3)=0,"",SUMIFS(BASE!$P:$P,BASE!$A:$A,PRODUTIVIDADE!GG$3,BASE!$G:$G,PRODUTIVIDADE!$B52)))</f>
        <v>0</v>
      </c>
      <c r="GJ52" s="28">
        <f>IF($B52="","",IF(COUNTIF(BASE!$A:$A,PRODUTIVIDADE!GG$3)=0,"",SUMIFS(BASE!$O:$O,BASE!$A:$A,PRODUTIVIDADE!GG$3,BASE!$G:$G,PRODUTIVIDADE!$B52)))</f>
        <v>6.134259259259259E-4</v>
      </c>
      <c r="GK52" s="32">
        <f t="shared" si="65"/>
        <v>0</v>
      </c>
      <c r="GL52" s="32">
        <f t="shared" si="66"/>
        <v>4.1712962962962959E-2</v>
      </c>
      <c r="GM52" s="15">
        <f>IF($B52="","",IF(COUNTIF(BASE!$A:$A,PRODUTIVIDADE!GM$3)=0,"",SUMIFS(BASE!$M:$M,BASE!$A:$A,PRODUTIVIDADE!GM$3,BASE!$G:$G,PRODUTIVIDADE!$B52)))</f>
        <v>0</v>
      </c>
      <c r="GN52" s="15">
        <f>IF($B52="","",IF(COUNTIF(BASE!$A:$A,PRODUTIVIDADE!GM$3)=0,"",SUMIFS(BASE!$N:$N,BASE!$A:$A,PRODUTIVIDADE!GM$3,BASE!$G:$G,PRODUTIVIDADE!$B52)))</f>
        <v>70</v>
      </c>
      <c r="GO52" s="18">
        <f>IF($B52="","",IF(COUNTIF(BASE!$A:$A,PRODUTIVIDADE!GM$3)=0,"",SUMIFS(BASE!$P:$P,BASE!$A:$A,PRODUTIVIDADE!GM$3,BASE!$G:$G,PRODUTIVIDADE!$B52)))</f>
        <v>0</v>
      </c>
      <c r="GP52" s="18">
        <f>IF($B52="","",IF(COUNTIF(BASE!$A:$A,PRODUTIVIDADE!GM$3)=0,"",SUMIFS(BASE!$O:$O,BASE!$A:$A,PRODUTIVIDADE!GM$3,BASE!$G:$G,PRODUTIVIDADE!$B52)))</f>
        <v>6.018518518518519E-4</v>
      </c>
      <c r="GQ52" s="32">
        <f t="shared" si="67"/>
        <v>0</v>
      </c>
      <c r="GR52" s="32">
        <f t="shared" si="68"/>
        <v>4.2129629629629635E-2</v>
      </c>
    </row>
    <row r="53" spans="2:200" s="8" customFormat="1" hidden="1" x14ac:dyDescent="0.25">
      <c r="B53" s="50">
        <v>91120</v>
      </c>
      <c r="C53" s="16" t="str">
        <f>IF($B53="","",VLOOKUP($B53,EQUIPE!$B:$E,2,0))</f>
        <v>ELAINE CRISTINA AP.DE  OLIVEIRA</v>
      </c>
      <c r="D53" s="16" t="str">
        <f>IF($B53="","",VLOOKUP($B53,EQUIPE!$B:$F,5,0))</f>
        <v>ULTRAGAZ BO</v>
      </c>
      <c r="E53" s="18">
        <f>IF($B53="","",VLOOKUP($B53,EQUIPE!$B:$E,3,0))</f>
        <v>0.2638888888888889</v>
      </c>
      <c r="F53" s="16" t="str">
        <f>IF($B53="","",VLOOKUP($B53,EQUIPE!$B:$E,4,0))</f>
        <v>MARCELA GOMES DE FARIAS</v>
      </c>
      <c r="H53" s="22">
        <f t="shared" si="0"/>
        <v>0</v>
      </c>
      <c r="I53" s="22">
        <f t="shared" si="0"/>
        <v>1805</v>
      </c>
      <c r="J53" s="18">
        <f t="shared" si="3"/>
        <v>0</v>
      </c>
      <c r="K53" s="18">
        <f t="shared" si="4"/>
        <v>7.3001308094798384E-4</v>
      </c>
      <c r="L53" s="32">
        <f t="shared" si="5"/>
        <v>0</v>
      </c>
      <c r="M53" s="32">
        <f t="shared" si="6"/>
        <v>1.3176736111111109</v>
      </c>
      <c r="O53" s="15">
        <f>IF($B53="","",IF(COUNTIF(BASE!$A:$A,PRODUTIVIDADE!O$3)=0,"",SUMIFS(BASE!$M:$M,BASE!$A:$A,PRODUTIVIDADE!O$3,BASE!$G:$G,PRODUTIVIDADE!$B53)))</f>
        <v>0</v>
      </c>
      <c r="P53" s="15">
        <f>IF($B53="","",IF(COUNTIF(BASE!$A:$A,PRODUTIVIDADE!O$3)=0,"",SUMIFS(BASE!$N:$N,BASE!$A:$A,PRODUTIVIDADE!O$3,BASE!$G:$G,PRODUTIVIDADE!$B53)))</f>
        <v>106</v>
      </c>
      <c r="Q53" s="18">
        <f>IF($B53="","",IF(COUNTIF(BASE!$A:$A,PRODUTIVIDADE!O$3)=0,"",SUMIFS(BASE!$P:$P,BASE!$A:$A,PRODUTIVIDADE!O$3,BASE!$G:$G,PRODUTIVIDADE!$B53)))</f>
        <v>0</v>
      </c>
      <c r="R53" s="18">
        <f>IF($B53="","",IF(COUNTIF(BASE!$A:$A,PRODUTIVIDADE!O$3)=0,"",SUMIFS(BASE!$O:$O,BASE!$A:$A,PRODUTIVIDADE!O$3,BASE!$G:$G,PRODUTIVIDADE!$B53)))</f>
        <v>7.5231481481481471E-4</v>
      </c>
      <c r="S53" s="32">
        <f t="shared" si="7"/>
        <v>0</v>
      </c>
      <c r="T53" s="32">
        <f t="shared" si="8"/>
        <v>7.9745370370370355E-2</v>
      </c>
      <c r="U53" s="33">
        <f>IF($B53="","",IF(COUNTIF(BASE!$A:$A,PRODUTIVIDADE!U$3)=0,"",SUMIFS(BASE!$M:$M,BASE!$A:$A,PRODUTIVIDADE!U$3,BASE!$G:$G,PRODUTIVIDADE!$B53)))</f>
        <v>0</v>
      </c>
      <c r="V53" s="33">
        <f>IF($B53="","",IF(COUNTIF(BASE!$A:$A,PRODUTIVIDADE!U$3)=0,"",SUMIFS(BASE!$N:$N,BASE!$A:$A,PRODUTIVIDADE!U$3,BASE!$G:$G,PRODUTIVIDADE!$B53)))</f>
        <v>1</v>
      </c>
      <c r="W53" s="28">
        <f>IF($B53="","",IF(COUNTIF(BASE!$A:$A,PRODUTIVIDADE!U$3)=0,"",SUMIFS(BASE!$P:$P,BASE!$A:$A,PRODUTIVIDADE!U$3,BASE!$G:$G,PRODUTIVIDADE!$B53)))</f>
        <v>0</v>
      </c>
      <c r="X53" s="28">
        <f>IF($B53="","",IF(COUNTIF(BASE!$A:$A,PRODUTIVIDADE!U$3)=0,"",SUMIFS(BASE!$O:$O,BASE!$A:$A,PRODUTIVIDADE!U$3,BASE!$G:$G,PRODUTIVIDADE!$B53)))</f>
        <v>5.3240740740740744E-4</v>
      </c>
      <c r="Y53" s="32">
        <f t="shared" si="9"/>
        <v>0</v>
      </c>
      <c r="Z53" s="32">
        <f t="shared" si="10"/>
        <v>5.3240740740740744E-4</v>
      </c>
      <c r="AA53" s="15">
        <f>IF($B53="","",IF(COUNTIF(BASE!$A:$A,PRODUTIVIDADE!AA$3)=0,"",SUMIFS(BASE!$M:$M,BASE!$A:$A,PRODUTIVIDADE!AA$3,BASE!$G:$G,PRODUTIVIDADE!$B53)))</f>
        <v>0</v>
      </c>
      <c r="AB53" s="15">
        <f>IF($B53="","",IF(COUNTIF(BASE!$A:$A,PRODUTIVIDADE!AA$3)=0,"",SUMIFS(BASE!$N:$N,BASE!$A:$A,PRODUTIVIDADE!AA$3,BASE!$G:$G,PRODUTIVIDADE!$B53)))</f>
        <v>90</v>
      </c>
      <c r="AC53" s="18">
        <f>IF($B53="","",IF(COUNTIF(BASE!$A:$A,PRODUTIVIDADE!AA$3)=0,"",SUMIFS(BASE!$P:$P,BASE!$A:$A,PRODUTIVIDADE!AA$3,BASE!$G:$G,PRODUTIVIDADE!$B53)))</f>
        <v>0</v>
      </c>
      <c r="AD53" s="18">
        <f>IF($B53="","",IF(COUNTIF(BASE!$A:$A,PRODUTIVIDADE!AA$3)=0,"",SUMIFS(BASE!$O:$O,BASE!$A:$A,PRODUTIVIDADE!AA$3,BASE!$G:$G,PRODUTIVIDADE!$B53)))</f>
        <v>9.4907407407407408E-4</v>
      </c>
      <c r="AE53" s="32">
        <f t="shared" si="11"/>
        <v>0</v>
      </c>
      <c r="AF53" s="32">
        <f t="shared" si="12"/>
        <v>8.5416666666666669E-2</v>
      </c>
      <c r="AG53" s="33">
        <f>IF($B53="","",IF(COUNTIF(BASE!$A:$A,PRODUTIVIDADE!AG$3)=0,"",SUMIFS(BASE!$M:$M,BASE!$A:$A,PRODUTIVIDADE!AG$3,BASE!$G:$G,PRODUTIVIDADE!$B53)))</f>
        <v>0</v>
      </c>
      <c r="AH53" s="33">
        <f>IF($B53="","",IF(COUNTIF(BASE!$A:$A,PRODUTIVIDADE!AG$3)=0,"",SUMIFS(BASE!$N:$N,BASE!$A:$A,PRODUTIVIDADE!AG$3,BASE!$G:$G,PRODUTIVIDADE!$B53)))</f>
        <v>90</v>
      </c>
      <c r="AI53" s="28">
        <f>IF($B53="","",IF(COUNTIF(BASE!$A:$A,PRODUTIVIDADE!AG$3)=0,"",SUMIFS(BASE!$P:$P,BASE!$A:$A,PRODUTIVIDADE!AG$3,BASE!$G:$G,PRODUTIVIDADE!$B53)))</f>
        <v>0</v>
      </c>
      <c r="AJ53" s="28">
        <f>IF($B53="","",IF(COUNTIF(BASE!$A:$A,PRODUTIVIDADE!AG$3)=0,"",SUMIFS(BASE!$O:$O,BASE!$A:$A,PRODUTIVIDADE!AG$3,BASE!$G:$G,PRODUTIVIDADE!$B53)))</f>
        <v>9.1435185185185185E-4</v>
      </c>
      <c r="AK53" s="32">
        <f t="shared" si="13"/>
        <v>0</v>
      </c>
      <c r="AL53" s="32">
        <f t="shared" si="14"/>
        <v>8.2291666666666666E-2</v>
      </c>
      <c r="AM53" s="15">
        <f>IF($B53="","",IF(COUNTIF(BASE!$A:$A,PRODUTIVIDADE!AM$3)=0,"",SUMIFS(BASE!$M:$M,BASE!$A:$A,PRODUTIVIDADE!AM$3,BASE!$G:$G,PRODUTIVIDADE!$B53)))</f>
        <v>0</v>
      </c>
      <c r="AN53" s="15">
        <f>IF($B53="","",IF(COUNTIF(BASE!$A:$A,PRODUTIVIDADE!AM$3)=0,"",SUMIFS(BASE!$N:$N,BASE!$A:$A,PRODUTIVIDADE!AM$3,BASE!$G:$G,PRODUTIVIDADE!$B53)))</f>
        <v>0</v>
      </c>
      <c r="AO53" s="18">
        <f>IF($B53="","",IF(COUNTIF(BASE!$A:$A,PRODUTIVIDADE!AM$3)=0,"",SUMIFS(BASE!$P:$P,BASE!$A:$A,PRODUTIVIDADE!AM$3,BASE!$G:$G,PRODUTIVIDADE!$B53)))</f>
        <v>0</v>
      </c>
      <c r="AP53" s="18">
        <f>IF($B53="","",IF(COUNTIF(BASE!$A:$A,PRODUTIVIDADE!AM$3)=0,"",SUMIFS(BASE!$O:$O,BASE!$A:$A,PRODUTIVIDADE!AM$3,BASE!$G:$G,PRODUTIVIDADE!$B53)))</f>
        <v>0</v>
      </c>
      <c r="AQ53" s="32">
        <f t="shared" si="15"/>
        <v>0</v>
      </c>
      <c r="AR53" s="32">
        <f t="shared" si="16"/>
        <v>0</v>
      </c>
      <c r="AS53" s="33">
        <f>IF($B53="","",IF(COUNTIF(BASE!$A:$A,PRODUTIVIDADE!AS$3)=0,"",SUMIFS(BASE!$M:$M,BASE!$A:$A,PRODUTIVIDADE!AS$3,BASE!$G:$G,PRODUTIVIDADE!$B53)))</f>
        <v>0</v>
      </c>
      <c r="AT53" s="33">
        <f>IF($B53="","",IF(COUNTIF(BASE!$A:$A,PRODUTIVIDADE!AS$3)=0,"",SUMIFS(BASE!$N:$N,BASE!$A:$A,PRODUTIVIDADE!AS$3,BASE!$G:$G,PRODUTIVIDADE!$B53)))</f>
        <v>128</v>
      </c>
      <c r="AU53" s="28">
        <f>IF($B53="","",IF(COUNTIF(BASE!$A:$A,PRODUTIVIDADE!AS$3)=0,"",SUMIFS(BASE!$P:$P,BASE!$A:$A,PRODUTIVIDADE!AS$3,BASE!$G:$G,PRODUTIVIDADE!$B53)))</f>
        <v>0</v>
      </c>
      <c r="AV53" s="28">
        <f>IF($B53="","",IF(COUNTIF(BASE!$A:$A,PRODUTIVIDADE!AS$3)=0,"",SUMIFS(BASE!$O:$O,BASE!$A:$A,PRODUTIVIDADE!AS$3,BASE!$G:$G,PRODUTIVIDADE!$B53)))</f>
        <v>6.134259259259259E-4</v>
      </c>
      <c r="AW53" s="32">
        <f t="shared" si="17"/>
        <v>0</v>
      </c>
      <c r="AX53" s="32">
        <f t="shared" si="18"/>
        <v>7.8518518518518515E-2</v>
      </c>
      <c r="AY53" s="15">
        <f>IF($B53="","",IF(COUNTIF(BASE!$A:$A,PRODUTIVIDADE!AY$3)=0,"",SUMIFS(BASE!$M:$M,BASE!$A:$A,PRODUTIVIDADE!AY$3,BASE!$G:$G,PRODUTIVIDADE!$B53)))</f>
        <v>0</v>
      </c>
      <c r="AZ53" s="15">
        <f>IF($B53="","",IF(COUNTIF(BASE!$A:$A,PRODUTIVIDADE!AY$3)=0,"",SUMIFS(BASE!$N:$N,BASE!$A:$A,PRODUTIVIDADE!AY$3,BASE!$G:$G,PRODUTIVIDADE!$B53)))</f>
        <v>0</v>
      </c>
      <c r="BA53" s="18">
        <f>IF($B53="","",IF(COUNTIF(BASE!$A:$A,PRODUTIVIDADE!AY$3)=0,"",SUMIFS(BASE!$P:$P,BASE!$A:$A,PRODUTIVIDADE!AY$3,BASE!$G:$G,PRODUTIVIDADE!$B53)))</f>
        <v>0</v>
      </c>
      <c r="BB53" s="18">
        <f>IF($B53="","",IF(COUNTIF(BASE!$A:$A,PRODUTIVIDADE!AY$3)=0,"",SUMIFS(BASE!$O:$O,BASE!$A:$A,PRODUTIVIDADE!AY$3,BASE!$G:$G,PRODUTIVIDADE!$B53)))</f>
        <v>0</v>
      </c>
      <c r="BC53" s="32">
        <f t="shared" si="19"/>
        <v>0</v>
      </c>
      <c r="BD53" s="32">
        <f t="shared" si="20"/>
        <v>0</v>
      </c>
      <c r="BE53" s="33">
        <f>IF($B53="","",IF(COUNTIF(BASE!$A:$A,PRODUTIVIDADE!BE$3)=0,"",SUMIFS(BASE!$M:$M,BASE!$A:$A,PRODUTIVIDADE!BE$3,BASE!$G:$G,PRODUTIVIDADE!$B53)))</f>
        <v>0</v>
      </c>
      <c r="BF53" s="33">
        <f>IF($B53="","",IF(COUNTIF(BASE!$A:$A,PRODUTIVIDADE!BE$3)=0,"",SUMIFS(BASE!$N:$N,BASE!$A:$A,PRODUTIVIDADE!BE$3,BASE!$G:$G,PRODUTIVIDADE!$B53)))</f>
        <v>179</v>
      </c>
      <c r="BG53" s="28">
        <f>IF($B53="","",IF(COUNTIF(BASE!$A:$A,PRODUTIVIDADE!BE$3)=0,"",SUMIFS(BASE!$P:$P,BASE!$A:$A,PRODUTIVIDADE!BE$3,BASE!$G:$G,PRODUTIVIDADE!$B53)))</f>
        <v>0</v>
      </c>
      <c r="BH53" s="28">
        <f>IF($B53="","",IF(COUNTIF(BASE!$A:$A,PRODUTIVIDADE!BE$3)=0,"",SUMIFS(BASE!$O:$O,BASE!$A:$A,PRODUTIVIDADE!BE$3,BASE!$G:$G,PRODUTIVIDADE!$B53)))</f>
        <v>4.8611111111111104E-4</v>
      </c>
      <c r="BI53" s="32">
        <f t="shared" si="21"/>
        <v>0</v>
      </c>
      <c r="BJ53" s="32">
        <f t="shared" si="22"/>
        <v>8.7013888888888877E-2</v>
      </c>
      <c r="BK53" s="15">
        <f>IF($B53="","",IF(COUNTIF(BASE!$A:$A,PRODUTIVIDADE!BK$3)=0,"",SUMIFS(BASE!$M:$M,BASE!$A:$A,PRODUTIVIDADE!BK$3,BASE!$G:$G,PRODUTIVIDADE!$B53)))</f>
        <v>0</v>
      </c>
      <c r="BL53" s="15">
        <f>IF($B53="","",IF(COUNTIF(BASE!$A:$A,PRODUTIVIDADE!BK$3)=0,"",SUMIFS(BASE!$N:$N,BASE!$A:$A,PRODUTIVIDADE!BK$3,BASE!$G:$G,PRODUTIVIDADE!$B53)))</f>
        <v>112</v>
      </c>
      <c r="BM53" s="18">
        <f>IF($B53="","",IF(COUNTIF(BASE!$A:$A,PRODUTIVIDADE!BK$3)=0,"",SUMIFS(BASE!$P:$P,BASE!$A:$A,PRODUTIVIDADE!BK$3,BASE!$G:$G,PRODUTIVIDADE!$B53)))</f>
        <v>0</v>
      </c>
      <c r="BN53" s="18">
        <f>IF($B53="","",IF(COUNTIF(BASE!$A:$A,PRODUTIVIDADE!BK$3)=0,"",SUMIFS(BASE!$O:$O,BASE!$A:$A,PRODUTIVIDADE!BK$3,BASE!$G:$G,PRODUTIVIDADE!$B53)))</f>
        <v>6.018518518518519E-4</v>
      </c>
      <c r="BO53" s="32">
        <f t="shared" si="23"/>
        <v>0</v>
      </c>
      <c r="BP53" s="32">
        <f t="shared" si="24"/>
        <v>6.7407407407407416E-2</v>
      </c>
      <c r="BQ53" s="33">
        <f>IF($B53="","",IF(COUNTIF(BASE!$A:$A,PRODUTIVIDADE!BQ$3)=0,"",SUMIFS(BASE!$M:$M,BASE!$A:$A,PRODUTIVIDADE!BQ$3,BASE!$G:$G,PRODUTIVIDADE!$B53)))</f>
        <v>0</v>
      </c>
      <c r="BR53" s="33">
        <f>IF($B53="","",IF(COUNTIF(BASE!$A:$A,PRODUTIVIDADE!BQ$3)=0,"",SUMIFS(BASE!$N:$N,BASE!$A:$A,PRODUTIVIDADE!BQ$3,BASE!$G:$G,PRODUTIVIDADE!$B53)))</f>
        <v>78</v>
      </c>
      <c r="BS53" s="28">
        <f>IF($B53="","",IF(COUNTIF(BASE!$A:$A,PRODUTIVIDADE!BQ$3)=0,"",SUMIFS(BASE!$P:$P,BASE!$A:$A,PRODUTIVIDADE!BQ$3,BASE!$G:$G,PRODUTIVIDADE!$B53)))</f>
        <v>0</v>
      </c>
      <c r="BT53" s="28">
        <f>IF($B53="","",IF(COUNTIF(BASE!$A:$A,PRODUTIVIDADE!BQ$3)=0,"",SUMIFS(BASE!$O:$O,BASE!$A:$A,PRODUTIVIDADE!BQ$3,BASE!$G:$G,PRODUTIVIDADE!$B53)))</f>
        <v>6.7129629629629625E-4</v>
      </c>
      <c r="BU53" s="32">
        <f t="shared" si="25"/>
        <v>0</v>
      </c>
      <c r="BV53" s="32">
        <f t="shared" si="26"/>
        <v>5.2361111111111108E-2</v>
      </c>
      <c r="BW53" s="15">
        <f>IF($B53="","",IF(COUNTIF(BASE!$A:$A,PRODUTIVIDADE!BW$3)=0,"",SUMIFS(BASE!$M:$M,BASE!$A:$A,PRODUTIVIDADE!BW$3,BASE!$G:$G,PRODUTIVIDADE!$B53)))</f>
        <v>0</v>
      </c>
      <c r="BX53" s="15">
        <f>IF($B53="","",IF(COUNTIF(BASE!$A:$A,PRODUTIVIDADE!BW$3)=0,"",SUMIFS(BASE!$N:$N,BASE!$A:$A,PRODUTIVIDADE!BW$3,BASE!$G:$G,PRODUTIVIDADE!$B53)))</f>
        <v>74</v>
      </c>
      <c r="BY53" s="18">
        <f>IF($B53="","",IF(COUNTIF(BASE!$A:$A,PRODUTIVIDADE!BW$3)=0,"",SUMIFS(BASE!$P:$P,BASE!$A:$A,PRODUTIVIDADE!BW$3,BASE!$G:$G,PRODUTIVIDADE!$B53)))</f>
        <v>0</v>
      </c>
      <c r="BZ53" s="18">
        <f>IF($B53="","",IF(COUNTIF(BASE!$A:$A,PRODUTIVIDADE!BW$3)=0,"",SUMIFS(BASE!$O:$O,BASE!$A:$A,PRODUTIVIDADE!BW$3,BASE!$G:$G,PRODUTIVIDADE!$B53)))</f>
        <v>6.8287037037037025E-4</v>
      </c>
      <c r="CA53" s="32">
        <f t="shared" si="27"/>
        <v>0</v>
      </c>
      <c r="CB53" s="32">
        <f t="shared" si="28"/>
        <v>5.0532407407407401E-2</v>
      </c>
      <c r="CC53" s="33">
        <f>IF($B53="","",IF(COUNTIF(BASE!$A:$A,PRODUTIVIDADE!CC$3)=0,"",SUMIFS(BASE!$M:$M,BASE!$A:$A,PRODUTIVIDADE!CC$3,BASE!$G:$G,PRODUTIVIDADE!$B53)))</f>
        <v>0</v>
      </c>
      <c r="CD53" s="33">
        <f>IF($B53="","",IF(COUNTIF(BASE!$A:$A,PRODUTIVIDADE!CC$3)=0,"",SUMIFS(BASE!$N:$N,BASE!$A:$A,PRODUTIVIDADE!CC$3,BASE!$G:$G,PRODUTIVIDADE!$B53)))</f>
        <v>71</v>
      </c>
      <c r="CE53" s="28">
        <f>IF($B53="","",IF(COUNTIF(BASE!$A:$A,PRODUTIVIDADE!CC$3)=0,"",SUMIFS(BASE!$P:$P,BASE!$A:$A,PRODUTIVIDADE!CC$3,BASE!$G:$G,PRODUTIVIDADE!$B53)))</f>
        <v>0</v>
      </c>
      <c r="CF53" s="28">
        <f>IF($B53="","",IF(COUNTIF(BASE!$A:$A,PRODUTIVIDADE!CC$3)=0,"",SUMIFS(BASE!$O:$O,BASE!$A:$A,PRODUTIVIDADE!CC$3,BASE!$G:$G,PRODUTIVIDADE!$B53)))</f>
        <v>6.4814814814814813E-4</v>
      </c>
      <c r="CG53" s="32">
        <f t="shared" si="29"/>
        <v>0</v>
      </c>
      <c r="CH53" s="32">
        <f t="shared" si="30"/>
        <v>4.6018518518518514E-2</v>
      </c>
      <c r="CI53" s="15">
        <f>IF($B53="","",IF(COUNTIF(BASE!$A:$A,PRODUTIVIDADE!CI$3)=0,"",SUMIFS(BASE!$M:$M,BASE!$A:$A,PRODUTIVIDADE!CI$3,BASE!$G:$G,PRODUTIVIDADE!$B53)))</f>
        <v>0</v>
      </c>
      <c r="CJ53" s="15">
        <f>IF($B53="","",IF(COUNTIF(BASE!$A:$A,PRODUTIVIDADE!CI$3)=0,"",SUMIFS(BASE!$N:$N,BASE!$A:$A,PRODUTIVIDADE!CI$3,BASE!$G:$G,PRODUTIVIDADE!$B53)))</f>
        <v>62</v>
      </c>
      <c r="CK53" s="18">
        <f>IF($B53="","",IF(COUNTIF(BASE!$A:$A,PRODUTIVIDADE!CI$3)=0,"",SUMIFS(BASE!$P:$P,BASE!$A:$A,PRODUTIVIDADE!CI$3,BASE!$G:$G,PRODUTIVIDADE!$B53)))</f>
        <v>0</v>
      </c>
      <c r="CL53" s="18">
        <f>IF($B53="","",IF(COUNTIF(BASE!$A:$A,PRODUTIVIDADE!CI$3)=0,"",SUMIFS(BASE!$O:$O,BASE!$A:$A,PRODUTIVIDADE!CI$3,BASE!$G:$G,PRODUTIVIDADE!$B53)))</f>
        <v>5.9027777777777778E-4</v>
      </c>
      <c r="CM53" s="32">
        <f t="shared" si="31"/>
        <v>0</v>
      </c>
      <c r="CN53" s="32">
        <f t="shared" si="32"/>
        <v>3.6597222222222225E-2</v>
      </c>
      <c r="CO53" s="33">
        <f>IF($B53="","",IF(COUNTIF(BASE!$A:$A,PRODUTIVIDADE!CO$3)=0,"",SUMIFS(BASE!$M:$M,BASE!$A:$A,PRODUTIVIDADE!CO$3,BASE!$G:$G,PRODUTIVIDADE!$B53)))</f>
        <v>0</v>
      </c>
      <c r="CP53" s="33">
        <f>IF($B53="","",IF(COUNTIF(BASE!$A:$A,PRODUTIVIDADE!CO$3)=0,"",SUMIFS(BASE!$N:$N,BASE!$A:$A,PRODUTIVIDADE!CO$3,BASE!$G:$G,PRODUTIVIDADE!$B53)))</f>
        <v>0</v>
      </c>
      <c r="CQ53" s="28">
        <f>IF($B53="","",IF(COUNTIF(BASE!$A:$A,PRODUTIVIDADE!CO$3)=0,"",SUMIFS(BASE!$P:$P,BASE!$A:$A,PRODUTIVIDADE!CO$3,BASE!$G:$G,PRODUTIVIDADE!$B53)))</f>
        <v>0</v>
      </c>
      <c r="CR53" s="28">
        <f>IF($B53="","",IF(COUNTIF(BASE!$A:$A,PRODUTIVIDADE!CO$3)=0,"",SUMIFS(BASE!$O:$O,BASE!$A:$A,PRODUTIVIDADE!CO$3,BASE!$G:$G,PRODUTIVIDADE!$B53)))</f>
        <v>0</v>
      </c>
      <c r="CS53" s="32">
        <f t="shared" si="33"/>
        <v>0</v>
      </c>
      <c r="CT53" s="32">
        <f t="shared" si="34"/>
        <v>0</v>
      </c>
      <c r="CU53" s="15">
        <f>IF($B53="","",IF(COUNTIF(BASE!$A:$A,PRODUTIVIDADE!CU$3)=0,"",SUMIFS(BASE!$M:$M,BASE!$A:$A,PRODUTIVIDADE!CU$3,BASE!$G:$G,PRODUTIVIDADE!$B53)))</f>
        <v>0</v>
      </c>
      <c r="CV53" s="15">
        <f>IF($B53="","",IF(COUNTIF(BASE!$A:$A,PRODUTIVIDADE!CU$3)=0,"",SUMIFS(BASE!$N:$N,BASE!$A:$A,PRODUTIVIDADE!CU$3,BASE!$G:$G,PRODUTIVIDADE!$B53)))</f>
        <v>92</v>
      </c>
      <c r="CW53" s="18">
        <f>IF($B53="","",IF(COUNTIF(BASE!$A:$A,PRODUTIVIDADE!CU$3)=0,"",SUMIFS(BASE!$P:$P,BASE!$A:$A,PRODUTIVIDADE!CU$3,BASE!$G:$G,PRODUTIVIDADE!$B53)))</f>
        <v>0</v>
      </c>
      <c r="CX53" s="18">
        <f>IF($B53="","",IF(COUNTIF(BASE!$A:$A,PRODUTIVIDADE!CU$3)=0,"",SUMIFS(BASE!$O:$O,BASE!$A:$A,PRODUTIVIDADE!CU$3,BASE!$G:$G,PRODUTIVIDADE!$B53)))</f>
        <v>8.449074074074075E-4</v>
      </c>
      <c r="CY53" s="32">
        <f t="shared" si="35"/>
        <v>0</v>
      </c>
      <c r="CZ53" s="32">
        <f t="shared" si="36"/>
        <v>7.7731481481481485E-2</v>
      </c>
      <c r="DA53" s="33">
        <f>IF($B53="","",IF(COUNTIF(BASE!$A:$A,PRODUTIVIDADE!DA$3)=0,"",SUMIFS(BASE!$M:$M,BASE!$A:$A,PRODUTIVIDADE!DA$3,BASE!$G:$G,PRODUTIVIDADE!$B53)))</f>
        <v>0</v>
      </c>
      <c r="DB53" s="33">
        <f>IF($B53="","",IF(COUNTIF(BASE!$A:$A,PRODUTIVIDADE!DA$3)=0,"",SUMIFS(BASE!$N:$N,BASE!$A:$A,PRODUTIVIDADE!DA$3,BASE!$G:$G,PRODUTIVIDADE!$B53)))</f>
        <v>59</v>
      </c>
      <c r="DC53" s="28">
        <f>IF($B53="","",IF(COUNTIF(BASE!$A:$A,PRODUTIVIDADE!DA$3)=0,"",SUMIFS(BASE!$P:$P,BASE!$A:$A,PRODUTIVIDADE!DA$3,BASE!$G:$G,PRODUTIVIDADE!$B53)))</f>
        <v>0</v>
      </c>
      <c r="DD53" s="28">
        <f>IF($B53="","",IF(COUNTIF(BASE!$A:$A,PRODUTIVIDADE!DA$3)=0,"",SUMIFS(BASE!$O:$O,BASE!$A:$A,PRODUTIVIDADE!DA$3,BASE!$G:$G,PRODUTIVIDADE!$B53)))</f>
        <v>7.407407407407407E-4</v>
      </c>
      <c r="DE53" s="32">
        <f t="shared" si="37"/>
        <v>0</v>
      </c>
      <c r="DF53" s="32">
        <f t="shared" si="38"/>
        <v>4.3703703703703703E-2</v>
      </c>
      <c r="DG53" s="15">
        <f>IF($B53="","",IF(COUNTIF(BASE!$A:$A,PRODUTIVIDADE!DG$3)=0,"",SUMIFS(BASE!$M:$M,BASE!$A:$A,PRODUTIVIDADE!DG$3,BASE!$G:$G,PRODUTIVIDADE!$B53)))</f>
        <v>0</v>
      </c>
      <c r="DH53" s="15">
        <f>IF($B53="","",IF(COUNTIF(BASE!$A:$A,PRODUTIVIDADE!DG$3)=0,"",SUMIFS(BASE!$N:$N,BASE!$A:$A,PRODUTIVIDADE!DG$3,BASE!$G:$G,PRODUTIVIDADE!$B53)))</f>
        <v>97</v>
      </c>
      <c r="DI53" s="18">
        <f>IF($B53="","",IF(COUNTIF(BASE!$A:$A,PRODUTIVIDADE!DG$3)=0,"",SUMIFS(BASE!$P:$P,BASE!$A:$A,PRODUTIVIDADE!DG$3,BASE!$G:$G,PRODUTIVIDADE!$B53)))</f>
        <v>0</v>
      </c>
      <c r="DJ53" s="18">
        <f>IF($B53="","",IF(COUNTIF(BASE!$A:$A,PRODUTIVIDADE!DG$3)=0,"",SUMIFS(BASE!$O:$O,BASE!$A:$A,PRODUTIVIDADE!DG$3,BASE!$G:$G,PRODUTIVIDADE!$B53)))</f>
        <v>9.3750000000000007E-4</v>
      </c>
      <c r="DK53" s="32">
        <f t="shared" si="39"/>
        <v>0</v>
      </c>
      <c r="DL53" s="32">
        <f t="shared" si="40"/>
        <v>9.0937500000000004E-2</v>
      </c>
      <c r="DM53" s="33">
        <f>IF($B53="","",IF(COUNTIF(BASE!$A:$A,PRODUTIVIDADE!DM$3)=0,"",SUMIFS(BASE!$M:$M,BASE!$A:$A,PRODUTIVIDADE!DM$3,BASE!$G:$G,PRODUTIVIDADE!$B53)))</f>
        <v>0</v>
      </c>
      <c r="DN53" s="33">
        <f>IF($B53="","",IF(COUNTIF(BASE!$A:$A,PRODUTIVIDADE!DM$3)=0,"",SUMIFS(BASE!$N:$N,BASE!$A:$A,PRODUTIVIDADE!DM$3,BASE!$G:$G,PRODUTIVIDADE!$B53)))</f>
        <v>50</v>
      </c>
      <c r="DO53" s="28">
        <f>IF($B53="","",IF(COUNTIF(BASE!$A:$A,PRODUTIVIDADE!DM$3)=0,"",SUMIFS(BASE!$P:$P,BASE!$A:$A,PRODUTIVIDADE!DM$3,BASE!$G:$G,PRODUTIVIDADE!$B53)))</f>
        <v>0</v>
      </c>
      <c r="DP53" s="28">
        <f>IF($B53="","",IF(COUNTIF(BASE!$A:$A,PRODUTIVIDADE!DM$3)=0,"",SUMIFS(BASE!$O:$O,BASE!$A:$A,PRODUTIVIDADE!DM$3,BASE!$G:$G,PRODUTIVIDADE!$B53)))</f>
        <v>7.291666666666667E-4</v>
      </c>
      <c r="DQ53" s="32">
        <f t="shared" si="41"/>
        <v>0</v>
      </c>
      <c r="DR53" s="32">
        <f t="shared" si="42"/>
        <v>3.6458333333333336E-2</v>
      </c>
      <c r="DS53" s="15">
        <f>IF($B53="","",IF(COUNTIF(BASE!$A:$A,PRODUTIVIDADE!DS$3)=0,"",SUMIFS(BASE!$M:$M,BASE!$A:$A,PRODUTIVIDADE!DS$3,BASE!$G:$G,PRODUTIVIDADE!$B53)))</f>
        <v>0</v>
      </c>
      <c r="DT53" s="15">
        <f>IF($B53="","",IF(COUNTIF(BASE!$A:$A,PRODUTIVIDADE!DS$3)=0,"",SUMIFS(BASE!$N:$N,BASE!$A:$A,PRODUTIVIDADE!DS$3,BASE!$G:$G,PRODUTIVIDADE!$B53)))</f>
        <v>25</v>
      </c>
      <c r="DU53" s="18">
        <f>IF($B53="","",IF(COUNTIF(BASE!$A:$A,PRODUTIVIDADE!DS$3)=0,"",SUMIFS(BASE!$P:$P,BASE!$A:$A,PRODUTIVIDADE!DS$3,BASE!$G:$G,PRODUTIVIDADE!$B53)))</f>
        <v>0</v>
      </c>
      <c r="DV53" s="18">
        <f>IF($B53="","",IF(COUNTIF(BASE!$A:$A,PRODUTIVIDADE!DS$3)=0,"",SUMIFS(BASE!$O:$O,BASE!$A:$A,PRODUTIVIDADE!DS$3,BASE!$G:$G,PRODUTIVIDADE!$B53)))</f>
        <v>6.8287037037037025E-4</v>
      </c>
      <c r="DW53" s="32">
        <f t="shared" si="43"/>
        <v>0</v>
      </c>
      <c r="DX53" s="32">
        <f t="shared" si="44"/>
        <v>1.7071759259259255E-2</v>
      </c>
      <c r="DY53" s="33">
        <f>IF($B53="","",IF(COUNTIF(BASE!$A:$A,PRODUTIVIDADE!DY$3)=0,"",SUMIFS(BASE!$M:$M,BASE!$A:$A,PRODUTIVIDADE!DY$3,BASE!$G:$G,PRODUTIVIDADE!$B53)))</f>
        <v>0</v>
      </c>
      <c r="DZ53" s="33">
        <f>IF($B53="","",IF(COUNTIF(BASE!$A:$A,PRODUTIVIDADE!DY$3)=0,"",SUMIFS(BASE!$N:$N,BASE!$A:$A,PRODUTIVIDADE!DY$3,BASE!$G:$G,PRODUTIVIDADE!$B53)))</f>
        <v>0</v>
      </c>
      <c r="EA53" s="28">
        <f>IF($B53="","",IF(COUNTIF(BASE!$A:$A,PRODUTIVIDADE!DY$3)=0,"",SUMIFS(BASE!$P:$P,BASE!$A:$A,PRODUTIVIDADE!DY$3,BASE!$G:$G,PRODUTIVIDADE!$B53)))</f>
        <v>0</v>
      </c>
      <c r="EB53" s="28">
        <f>IF($B53="","",IF(COUNTIF(BASE!$A:$A,PRODUTIVIDADE!DY$3)=0,"",SUMIFS(BASE!$O:$O,BASE!$A:$A,PRODUTIVIDADE!DY$3,BASE!$G:$G,PRODUTIVIDADE!$B53)))</f>
        <v>0</v>
      </c>
      <c r="EC53" s="32">
        <f t="shared" si="45"/>
        <v>0</v>
      </c>
      <c r="ED53" s="32">
        <f t="shared" si="46"/>
        <v>0</v>
      </c>
      <c r="EE53" s="15">
        <f>IF($B53="","",IF(COUNTIF(BASE!$A:$A,PRODUTIVIDADE!EE$3)=0,"",SUMIFS(BASE!$M:$M,BASE!$A:$A,PRODUTIVIDADE!EE$3,BASE!$G:$G,PRODUTIVIDADE!$B53)))</f>
        <v>0</v>
      </c>
      <c r="EF53" s="15">
        <f>IF($B53="","",IF(COUNTIF(BASE!$A:$A,PRODUTIVIDADE!EE$3)=0,"",SUMIFS(BASE!$N:$N,BASE!$A:$A,PRODUTIVIDADE!EE$3,BASE!$G:$G,PRODUTIVIDADE!$B53)))</f>
        <v>0</v>
      </c>
      <c r="EG53" s="18">
        <f>IF($B53="","",IF(COUNTIF(BASE!$A:$A,PRODUTIVIDADE!EE$3)=0,"",SUMIFS(BASE!$P:$P,BASE!$A:$A,PRODUTIVIDADE!EE$3,BASE!$G:$G,PRODUTIVIDADE!$B53)))</f>
        <v>0</v>
      </c>
      <c r="EH53" s="18">
        <f>IF($B53="","",IF(COUNTIF(BASE!$A:$A,PRODUTIVIDADE!EE$3)=0,"",SUMIFS(BASE!$O:$O,BASE!$A:$A,PRODUTIVIDADE!EE$3,BASE!$G:$G,PRODUTIVIDADE!$B53)))</f>
        <v>0</v>
      </c>
      <c r="EI53" s="32">
        <f t="shared" si="47"/>
        <v>0</v>
      </c>
      <c r="EJ53" s="32">
        <f t="shared" si="48"/>
        <v>0</v>
      </c>
      <c r="EK53" s="33">
        <f>IF($B53="","",IF(COUNTIF(BASE!$A:$A,PRODUTIVIDADE!EK$3)=0,"",SUMIFS(BASE!$M:$M,BASE!$A:$A,PRODUTIVIDADE!EK$3,BASE!$G:$G,PRODUTIVIDADE!$B53)))</f>
        <v>0</v>
      </c>
      <c r="EL53" s="33">
        <f>IF($B53="","",IF(COUNTIF(BASE!$A:$A,PRODUTIVIDADE!EK$3)=0,"",SUMIFS(BASE!$N:$N,BASE!$A:$A,PRODUTIVIDADE!EK$3,BASE!$G:$G,PRODUTIVIDADE!$B53)))</f>
        <v>0</v>
      </c>
      <c r="EM53" s="28">
        <f>IF($B53="","",IF(COUNTIF(BASE!$A:$A,PRODUTIVIDADE!EK$3)=0,"",SUMIFS(BASE!$P:$P,BASE!$A:$A,PRODUTIVIDADE!EK$3,BASE!$G:$G,PRODUTIVIDADE!$B53)))</f>
        <v>0</v>
      </c>
      <c r="EN53" s="28">
        <f>IF($B53="","",IF(COUNTIF(BASE!$A:$A,PRODUTIVIDADE!EK$3)=0,"",SUMIFS(BASE!$O:$O,BASE!$A:$A,PRODUTIVIDADE!EK$3,BASE!$G:$G,PRODUTIVIDADE!$B53)))</f>
        <v>0</v>
      </c>
      <c r="EO53" s="32">
        <f t="shared" si="49"/>
        <v>0</v>
      </c>
      <c r="EP53" s="32">
        <f t="shared" si="50"/>
        <v>0</v>
      </c>
      <c r="EQ53" s="15">
        <f>IF($B53="","",IF(COUNTIF(BASE!$A:$A,PRODUTIVIDADE!EQ$3)=0,"",SUMIFS(BASE!$M:$M,BASE!$A:$A,PRODUTIVIDADE!EQ$3,BASE!$G:$G,PRODUTIVIDADE!$B53)))</f>
        <v>0</v>
      </c>
      <c r="ER53" s="15">
        <f>IF($B53="","",IF(COUNTIF(BASE!$A:$A,PRODUTIVIDADE!EQ$3)=0,"",SUMIFS(BASE!$N:$N,BASE!$A:$A,PRODUTIVIDADE!EQ$3,BASE!$G:$G,PRODUTIVIDADE!$B53)))</f>
        <v>75</v>
      </c>
      <c r="ES53" s="18">
        <f>IF($B53="","",IF(COUNTIF(BASE!$A:$A,PRODUTIVIDADE!EQ$3)=0,"",SUMIFS(BASE!$P:$P,BASE!$A:$A,PRODUTIVIDADE!EQ$3,BASE!$G:$G,PRODUTIVIDADE!$B53)))</f>
        <v>0</v>
      </c>
      <c r="ET53" s="18">
        <f>IF($B53="","",IF(COUNTIF(BASE!$A:$A,PRODUTIVIDADE!EQ$3)=0,"",SUMIFS(BASE!$O:$O,BASE!$A:$A,PRODUTIVIDADE!EQ$3,BASE!$G:$G,PRODUTIVIDADE!$B53)))</f>
        <v>9.4907407407407408E-4</v>
      </c>
      <c r="EU53" s="32">
        <f t="shared" si="51"/>
        <v>0</v>
      </c>
      <c r="EV53" s="32">
        <f t="shared" si="52"/>
        <v>7.1180555555555552E-2</v>
      </c>
      <c r="EW53" s="33">
        <f>IF($B53="","",IF(COUNTIF(BASE!$A:$A,PRODUTIVIDADE!EW$3)=0,"",SUMIFS(BASE!$M:$M,BASE!$A:$A,PRODUTIVIDADE!EW$3,BASE!$G:$G,PRODUTIVIDADE!$B53)))</f>
        <v>0</v>
      </c>
      <c r="EX53" s="33">
        <f>IF($B53="","",IF(COUNTIF(BASE!$A:$A,PRODUTIVIDADE!EW$3)=0,"",SUMIFS(BASE!$N:$N,BASE!$A:$A,PRODUTIVIDADE!EW$3,BASE!$G:$G,PRODUTIVIDADE!$B53)))</f>
        <v>58</v>
      </c>
      <c r="EY53" s="28">
        <f>IF($B53="","",IF(COUNTIF(BASE!$A:$A,PRODUTIVIDADE!EW$3)=0,"",SUMIFS(BASE!$P:$P,BASE!$A:$A,PRODUTIVIDADE!EW$3,BASE!$G:$G,PRODUTIVIDADE!$B53)))</f>
        <v>0</v>
      </c>
      <c r="EZ53" s="28">
        <f>IF($B53="","",IF(COUNTIF(BASE!$A:$A,PRODUTIVIDADE!EW$3)=0,"",SUMIFS(BASE!$O:$O,BASE!$A:$A,PRODUTIVIDADE!EW$3,BASE!$G:$G,PRODUTIVIDADE!$B53)))</f>
        <v>8.564814814814815E-4</v>
      </c>
      <c r="FA53" s="32">
        <f t="shared" si="53"/>
        <v>0</v>
      </c>
      <c r="FB53" s="32">
        <f t="shared" si="54"/>
        <v>4.9675925925925929E-2</v>
      </c>
      <c r="FC53" s="15">
        <f>IF($B53="","",IF(COUNTIF(BASE!$A:$A,PRODUTIVIDADE!FC$3)=0,"",SUMIFS(BASE!$M:$M,BASE!$A:$A,PRODUTIVIDADE!FC$3,BASE!$G:$G,PRODUTIVIDADE!$B53)))</f>
        <v>0</v>
      </c>
      <c r="FD53" s="15">
        <f>IF($B53="","",IF(COUNTIF(BASE!$A:$A,PRODUTIVIDADE!FC$3)=0,"",SUMIFS(BASE!$N:$N,BASE!$A:$A,PRODUTIVIDADE!FC$3,BASE!$G:$G,PRODUTIVIDADE!$B53)))</f>
        <v>53</v>
      </c>
      <c r="FE53" s="18">
        <f>IF($B53="","",IF(COUNTIF(BASE!$A:$A,PRODUTIVIDADE!FC$3)=0,"",SUMIFS(BASE!$P:$P,BASE!$A:$A,PRODUTIVIDADE!FC$3,BASE!$G:$G,PRODUTIVIDADE!$B53)))</f>
        <v>0</v>
      </c>
      <c r="FF53" s="18">
        <f>IF($B53="","",IF(COUNTIF(BASE!$A:$A,PRODUTIVIDADE!FC$3)=0,"",SUMIFS(BASE!$O:$O,BASE!$A:$A,PRODUTIVIDADE!FC$3,BASE!$G:$G,PRODUTIVIDADE!$B53)))</f>
        <v>9.2592592592592585E-4</v>
      </c>
      <c r="FG53" s="32">
        <f t="shared" si="55"/>
        <v>0</v>
      </c>
      <c r="FH53" s="32">
        <f t="shared" si="56"/>
        <v>4.9074074074074069E-2</v>
      </c>
      <c r="FI53" s="33">
        <f>IF($B53="","",IF(COUNTIF(BASE!$A:$A,PRODUTIVIDADE!FI$3)=0,"",SUMIFS(BASE!$M:$M,BASE!$A:$A,PRODUTIVIDADE!FI$3,BASE!$G:$G,PRODUTIVIDADE!$B53)))</f>
        <v>0</v>
      </c>
      <c r="FJ53" s="33">
        <f>IF($B53="","",IF(COUNTIF(BASE!$A:$A,PRODUTIVIDADE!FI$3)=0,"",SUMIFS(BASE!$N:$N,BASE!$A:$A,PRODUTIVIDADE!FI$3,BASE!$G:$G,PRODUTIVIDADE!$B53)))</f>
        <v>39</v>
      </c>
      <c r="FK53" s="28">
        <f>IF($B53="","",IF(COUNTIF(BASE!$A:$A,PRODUTIVIDADE!FI$3)=0,"",SUMIFS(BASE!$P:$P,BASE!$A:$A,PRODUTIVIDADE!FI$3,BASE!$G:$G,PRODUTIVIDADE!$B53)))</f>
        <v>0</v>
      </c>
      <c r="FL53" s="28">
        <f>IF($B53="","",IF(COUNTIF(BASE!$A:$A,PRODUTIVIDADE!FI$3)=0,"",SUMIFS(BASE!$O:$O,BASE!$A:$A,PRODUTIVIDADE!FI$3,BASE!$G:$G,PRODUTIVIDADE!$B53)))</f>
        <v>8.2175925925925917E-4</v>
      </c>
      <c r="FM53" s="32">
        <f t="shared" si="57"/>
        <v>0</v>
      </c>
      <c r="FN53" s="32">
        <f t="shared" si="58"/>
        <v>3.2048611111111104E-2</v>
      </c>
      <c r="FO53" s="15">
        <f>IF($B53="","",IF(COUNTIF(BASE!$A:$A,PRODUTIVIDADE!FO$3)=0,"",SUMIFS(BASE!$M:$M,BASE!$A:$A,PRODUTIVIDADE!FO$3,BASE!$G:$G,PRODUTIVIDADE!$B53)))</f>
        <v>0</v>
      </c>
      <c r="FP53" s="15">
        <f>IF($B53="","",IF(COUNTIF(BASE!$A:$A,PRODUTIVIDADE!FO$3)=0,"",SUMIFS(BASE!$N:$N,BASE!$A:$A,PRODUTIVIDADE!FO$3,BASE!$G:$G,PRODUTIVIDADE!$B53)))</f>
        <v>38</v>
      </c>
      <c r="FQ53" s="18">
        <f>IF($B53="","",IF(COUNTIF(BASE!$A:$A,PRODUTIVIDADE!FO$3)=0,"",SUMIFS(BASE!$P:$P,BASE!$A:$A,PRODUTIVIDADE!FO$3,BASE!$G:$G,PRODUTIVIDADE!$B53)))</f>
        <v>0</v>
      </c>
      <c r="FR53" s="18">
        <f>IF($B53="","",IF(COUNTIF(BASE!$A:$A,PRODUTIVIDADE!FO$3)=0,"",SUMIFS(BASE!$O:$O,BASE!$A:$A,PRODUTIVIDADE!FO$3,BASE!$G:$G,PRODUTIVIDADE!$B53)))</f>
        <v>6.9444444444444447E-4</v>
      </c>
      <c r="FS53" s="32">
        <f t="shared" si="59"/>
        <v>0</v>
      </c>
      <c r="FT53" s="32">
        <f t="shared" si="60"/>
        <v>2.6388888888888889E-2</v>
      </c>
      <c r="FU53" s="33">
        <f>IF($B53="","",IF(COUNTIF(BASE!$A:$A,PRODUTIVIDADE!FU$3)=0,"",SUMIFS(BASE!$M:$M,BASE!$A:$A,PRODUTIVIDADE!FU$3,BASE!$G:$G,PRODUTIVIDADE!$B53)))</f>
        <v>0</v>
      </c>
      <c r="FV53" s="33">
        <f>IF($B53="","",IF(COUNTIF(BASE!$A:$A,PRODUTIVIDADE!FU$3)=0,"",SUMIFS(BASE!$N:$N,BASE!$A:$A,PRODUTIVIDADE!FU$3,BASE!$G:$G,PRODUTIVIDADE!$B53)))</f>
        <v>0</v>
      </c>
      <c r="FW53" s="28">
        <f>IF($B53="","",IF(COUNTIF(BASE!$A:$A,PRODUTIVIDADE!FU$3)=0,"",SUMIFS(BASE!$P:$P,BASE!$A:$A,PRODUTIVIDADE!FU$3,BASE!$G:$G,PRODUTIVIDADE!$B53)))</f>
        <v>0</v>
      </c>
      <c r="FX53" s="28">
        <f>IF($B53="","",IF(COUNTIF(BASE!$A:$A,PRODUTIVIDADE!FU$3)=0,"",SUMIFS(BASE!$O:$O,BASE!$A:$A,PRODUTIVIDADE!FU$3,BASE!$G:$G,PRODUTIVIDADE!$B53)))</f>
        <v>0</v>
      </c>
      <c r="FY53" s="32">
        <f t="shared" si="61"/>
        <v>0</v>
      </c>
      <c r="FZ53" s="32">
        <f t="shared" si="62"/>
        <v>0</v>
      </c>
      <c r="GA53" s="15">
        <f>IF($B53="","",IF(COUNTIF(BASE!$A:$A,PRODUTIVIDADE!GA$3)=0,"",SUMIFS(BASE!$M:$M,BASE!$A:$A,PRODUTIVIDADE!GA$3,BASE!$G:$G,PRODUTIVIDADE!$B53)))</f>
        <v>0</v>
      </c>
      <c r="GB53" s="15">
        <f>IF($B53="","",IF(COUNTIF(BASE!$A:$A,PRODUTIVIDADE!GA$3)=0,"",SUMIFS(BASE!$N:$N,BASE!$A:$A,PRODUTIVIDADE!GA$3,BASE!$G:$G,PRODUTIVIDADE!$B53)))</f>
        <v>134</v>
      </c>
      <c r="GC53" s="18">
        <f>IF($B53="","",IF(COUNTIF(BASE!$A:$A,PRODUTIVIDADE!GA$3)=0,"",SUMIFS(BASE!$P:$P,BASE!$A:$A,PRODUTIVIDADE!GA$3,BASE!$G:$G,PRODUTIVIDADE!$B53)))</f>
        <v>0</v>
      </c>
      <c r="GD53" s="18">
        <f>IF($B53="","",IF(COUNTIF(BASE!$A:$A,PRODUTIVIDADE!GA$3)=0,"",SUMIFS(BASE!$O:$O,BASE!$A:$A,PRODUTIVIDADE!GA$3,BASE!$G:$G,PRODUTIVIDADE!$B53)))</f>
        <v>6.018518518518519E-4</v>
      </c>
      <c r="GE53" s="32">
        <f t="shared" si="63"/>
        <v>0</v>
      </c>
      <c r="GF53" s="32">
        <f t="shared" si="64"/>
        <v>8.0648148148148149E-2</v>
      </c>
      <c r="GG53" s="33">
        <f>IF($B53="","",IF(COUNTIF(BASE!$A:$A,PRODUTIVIDADE!GG$3)=0,"",SUMIFS(BASE!$M:$M,BASE!$A:$A,PRODUTIVIDADE!GG$3,BASE!$G:$G,PRODUTIVIDADE!$B53)))</f>
        <v>0</v>
      </c>
      <c r="GH53" s="33">
        <f>IF($B53="","",IF(COUNTIF(BASE!$A:$A,PRODUTIVIDADE!GG$3)=0,"",SUMIFS(BASE!$N:$N,BASE!$A:$A,PRODUTIVIDADE!GG$3,BASE!$G:$G,PRODUTIVIDADE!$B53)))</f>
        <v>67</v>
      </c>
      <c r="GI53" s="28">
        <f>IF($B53="","",IF(COUNTIF(BASE!$A:$A,PRODUTIVIDADE!GG$3)=0,"",SUMIFS(BASE!$P:$P,BASE!$A:$A,PRODUTIVIDADE!GG$3,BASE!$G:$G,PRODUTIVIDADE!$B53)))</f>
        <v>0</v>
      </c>
      <c r="GJ53" s="28">
        <f>IF($B53="","",IF(COUNTIF(BASE!$A:$A,PRODUTIVIDADE!GG$3)=0,"",SUMIFS(BASE!$O:$O,BASE!$A:$A,PRODUTIVIDADE!GG$3,BASE!$G:$G,PRODUTIVIDADE!$B53)))</f>
        <v>7.9861111111111105E-4</v>
      </c>
      <c r="GK53" s="32">
        <f t="shared" si="65"/>
        <v>0</v>
      </c>
      <c r="GL53" s="32">
        <f t="shared" si="66"/>
        <v>5.350694444444444E-2</v>
      </c>
      <c r="GM53" s="15">
        <f>IF($B53="","",IF(COUNTIF(BASE!$A:$A,PRODUTIVIDADE!GM$3)=0,"",SUMIFS(BASE!$M:$M,BASE!$A:$A,PRODUTIVIDADE!GM$3,BASE!$G:$G,PRODUTIVIDADE!$B53)))</f>
        <v>0</v>
      </c>
      <c r="GN53" s="15">
        <f>IF($B53="","",IF(COUNTIF(BASE!$A:$A,PRODUTIVIDADE!GM$3)=0,"",SUMIFS(BASE!$N:$N,BASE!$A:$A,PRODUTIVIDADE!GM$3,BASE!$G:$G,PRODUTIVIDADE!$B53)))</f>
        <v>27</v>
      </c>
      <c r="GO53" s="18">
        <f>IF($B53="","",IF(COUNTIF(BASE!$A:$A,PRODUTIVIDADE!GM$3)=0,"",SUMIFS(BASE!$P:$P,BASE!$A:$A,PRODUTIVIDADE!GM$3,BASE!$G:$G,PRODUTIVIDADE!$B53)))</f>
        <v>0</v>
      </c>
      <c r="GP53" s="18">
        <f>IF($B53="","",IF(COUNTIF(BASE!$A:$A,PRODUTIVIDADE!GM$3)=0,"",SUMIFS(BASE!$O:$O,BASE!$A:$A,PRODUTIVIDADE!GM$3,BASE!$G:$G,PRODUTIVIDADE!$B53)))</f>
        <v>8.449074074074075E-4</v>
      </c>
      <c r="GQ53" s="32">
        <f t="shared" si="67"/>
        <v>0</v>
      </c>
      <c r="GR53" s="32">
        <f t="shared" si="68"/>
        <v>2.2812500000000003E-2</v>
      </c>
    </row>
    <row r="54" spans="2:200" s="8" customFormat="1" hidden="1" x14ac:dyDescent="0.25">
      <c r="B54" s="50">
        <v>91121</v>
      </c>
      <c r="C54" s="16" t="str">
        <f>IF($B54="","",VLOOKUP($B54,EQUIPE!$B:$E,2,0))</f>
        <v>LEANDRO MITSUO DE ANDRADE ISHIBASHI</v>
      </c>
      <c r="D54" s="16" t="str">
        <f>IF($B54="","",VLOOKUP($B54,EQUIPE!$B:$F,5,0))</f>
        <v>ULTRAGAZ BO</v>
      </c>
      <c r="E54" s="18">
        <f>IF($B54="","",VLOOKUP($B54,EQUIPE!$B:$E,3,0))</f>
        <v>0.2638888888888889</v>
      </c>
      <c r="F54" s="16" t="str">
        <f>IF($B54="","",VLOOKUP($B54,EQUIPE!$B:$E,4,0))</f>
        <v>MARCELA GOMES DE FARIAS</v>
      </c>
      <c r="H54" s="22">
        <f t="shared" si="0"/>
        <v>0</v>
      </c>
      <c r="I54" s="22">
        <f t="shared" si="0"/>
        <v>2232</v>
      </c>
      <c r="J54" s="18">
        <f t="shared" si="3"/>
        <v>0</v>
      </c>
      <c r="K54" s="18">
        <f t="shared" si="4"/>
        <v>8.1621075600690307E-4</v>
      </c>
      <c r="L54" s="32">
        <f t="shared" si="5"/>
        <v>0</v>
      </c>
      <c r="M54" s="32">
        <f t="shared" si="6"/>
        <v>1.8217824074074076</v>
      </c>
      <c r="O54" s="15">
        <f>IF($B54="","",IF(COUNTIF(BASE!$A:$A,PRODUTIVIDADE!O$3)=0,"",SUMIFS(BASE!$M:$M,BASE!$A:$A,PRODUTIVIDADE!O$3,BASE!$G:$G,PRODUTIVIDADE!$B54)))</f>
        <v>0</v>
      </c>
      <c r="P54" s="15">
        <f>IF($B54="","",IF(COUNTIF(BASE!$A:$A,PRODUTIVIDADE!O$3)=0,"",SUMIFS(BASE!$N:$N,BASE!$A:$A,PRODUTIVIDADE!O$3,BASE!$G:$G,PRODUTIVIDADE!$B54)))</f>
        <v>0</v>
      </c>
      <c r="Q54" s="18">
        <f>IF($B54="","",IF(COUNTIF(BASE!$A:$A,PRODUTIVIDADE!O$3)=0,"",SUMIFS(BASE!$P:$P,BASE!$A:$A,PRODUTIVIDADE!O$3,BASE!$G:$G,PRODUTIVIDADE!$B54)))</f>
        <v>0</v>
      </c>
      <c r="R54" s="18">
        <f>IF($B54="","",IF(COUNTIF(BASE!$A:$A,PRODUTIVIDADE!O$3)=0,"",SUMIFS(BASE!$O:$O,BASE!$A:$A,PRODUTIVIDADE!O$3,BASE!$G:$G,PRODUTIVIDADE!$B54)))</f>
        <v>0</v>
      </c>
      <c r="S54" s="32">
        <f t="shared" si="7"/>
        <v>0</v>
      </c>
      <c r="T54" s="32">
        <f t="shared" si="8"/>
        <v>0</v>
      </c>
      <c r="U54" s="33">
        <f>IF($B54="","",IF(COUNTIF(BASE!$A:$A,PRODUTIVIDADE!U$3)=0,"",SUMIFS(BASE!$M:$M,BASE!$A:$A,PRODUTIVIDADE!U$3,BASE!$G:$G,PRODUTIVIDADE!$B54)))</f>
        <v>0</v>
      </c>
      <c r="V54" s="33">
        <f>IF($B54="","",IF(COUNTIF(BASE!$A:$A,PRODUTIVIDADE!U$3)=0,"",SUMIFS(BASE!$N:$N,BASE!$A:$A,PRODUTIVIDADE!U$3,BASE!$G:$G,PRODUTIVIDADE!$B54)))</f>
        <v>94</v>
      </c>
      <c r="W54" s="28">
        <f>IF($B54="","",IF(COUNTIF(BASE!$A:$A,PRODUTIVIDADE!U$3)=0,"",SUMIFS(BASE!$P:$P,BASE!$A:$A,PRODUTIVIDADE!U$3,BASE!$G:$G,PRODUTIVIDADE!$B54)))</f>
        <v>0</v>
      </c>
      <c r="X54" s="28">
        <f>IF($B54="","",IF(COUNTIF(BASE!$A:$A,PRODUTIVIDADE!U$3)=0,"",SUMIFS(BASE!$O:$O,BASE!$A:$A,PRODUTIVIDADE!U$3,BASE!$G:$G,PRODUTIVIDADE!$B54)))</f>
        <v>7.0601851851851847E-4</v>
      </c>
      <c r="Y54" s="32">
        <f t="shared" si="9"/>
        <v>0</v>
      </c>
      <c r="Z54" s="32">
        <f t="shared" si="10"/>
        <v>6.6365740740740739E-2</v>
      </c>
      <c r="AA54" s="15">
        <f>IF($B54="","",IF(COUNTIF(BASE!$A:$A,PRODUTIVIDADE!AA$3)=0,"",SUMIFS(BASE!$M:$M,BASE!$A:$A,PRODUTIVIDADE!AA$3,BASE!$G:$G,PRODUTIVIDADE!$B54)))</f>
        <v>0</v>
      </c>
      <c r="AB54" s="15">
        <f>IF($B54="","",IF(COUNTIF(BASE!$A:$A,PRODUTIVIDADE!AA$3)=0,"",SUMIFS(BASE!$N:$N,BASE!$A:$A,PRODUTIVIDADE!AA$3,BASE!$G:$G,PRODUTIVIDADE!$B54)))</f>
        <v>84</v>
      </c>
      <c r="AC54" s="18">
        <f>IF($B54="","",IF(COUNTIF(BASE!$A:$A,PRODUTIVIDADE!AA$3)=0,"",SUMIFS(BASE!$P:$P,BASE!$A:$A,PRODUTIVIDADE!AA$3,BASE!$G:$G,PRODUTIVIDADE!$B54)))</f>
        <v>0</v>
      </c>
      <c r="AD54" s="18">
        <f>IF($B54="","",IF(COUNTIF(BASE!$A:$A,PRODUTIVIDADE!AA$3)=0,"",SUMIFS(BASE!$O:$O,BASE!$A:$A,PRODUTIVIDADE!AA$3,BASE!$G:$G,PRODUTIVIDADE!$B54)))</f>
        <v>7.7546296296296304E-4</v>
      </c>
      <c r="AE54" s="32">
        <f t="shared" si="11"/>
        <v>0</v>
      </c>
      <c r="AF54" s="32">
        <f t="shared" si="12"/>
        <v>6.5138888888888899E-2</v>
      </c>
      <c r="AG54" s="33">
        <f>IF($B54="","",IF(COUNTIF(BASE!$A:$A,PRODUTIVIDADE!AG$3)=0,"",SUMIFS(BASE!$M:$M,BASE!$A:$A,PRODUTIVIDADE!AG$3,BASE!$G:$G,PRODUTIVIDADE!$B54)))</f>
        <v>0</v>
      </c>
      <c r="AH54" s="33">
        <f>IF($B54="","",IF(COUNTIF(BASE!$A:$A,PRODUTIVIDADE!AG$3)=0,"",SUMIFS(BASE!$N:$N,BASE!$A:$A,PRODUTIVIDADE!AG$3,BASE!$G:$G,PRODUTIVIDADE!$B54)))</f>
        <v>76</v>
      </c>
      <c r="AI54" s="28">
        <f>IF($B54="","",IF(COUNTIF(BASE!$A:$A,PRODUTIVIDADE!AG$3)=0,"",SUMIFS(BASE!$P:$P,BASE!$A:$A,PRODUTIVIDADE!AG$3,BASE!$G:$G,PRODUTIVIDADE!$B54)))</f>
        <v>0</v>
      </c>
      <c r="AJ54" s="28">
        <f>IF($B54="","",IF(COUNTIF(BASE!$A:$A,PRODUTIVIDADE!AG$3)=0,"",SUMIFS(BASE!$O:$O,BASE!$A:$A,PRODUTIVIDADE!AG$3,BASE!$G:$G,PRODUTIVIDADE!$B54)))</f>
        <v>9.1435185185185185E-4</v>
      </c>
      <c r="AK54" s="32">
        <f t="shared" si="13"/>
        <v>0</v>
      </c>
      <c r="AL54" s="32">
        <f t="shared" si="14"/>
        <v>6.9490740740740742E-2</v>
      </c>
      <c r="AM54" s="15">
        <f>IF($B54="","",IF(COUNTIF(BASE!$A:$A,PRODUTIVIDADE!AM$3)=0,"",SUMIFS(BASE!$M:$M,BASE!$A:$A,PRODUTIVIDADE!AM$3,BASE!$G:$G,PRODUTIVIDADE!$B54)))</f>
        <v>0</v>
      </c>
      <c r="AN54" s="15">
        <f>IF($B54="","",IF(COUNTIF(BASE!$A:$A,PRODUTIVIDADE!AM$3)=0,"",SUMIFS(BASE!$N:$N,BASE!$A:$A,PRODUTIVIDADE!AM$3,BASE!$G:$G,PRODUTIVIDADE!$B54)))</f>
        <v>88</v>
      </c>
      <c r="AO54" s="18">
        <f>IF($B54="","",IF(COUNTIF(BASE!$A:$A,PRODUTIVIDADE!AM$3)=0,"",SUMIFS(BASE!$P:$P,BASE!$A:$A,PRODUTIVIDADE!AM$3,BASE!$G:$G,PRODUTIVIDADE!$B54)))</f>
        <v>0</v>
      </c>
      <c r="AP54" s="18">
        <f>IF($B54="","",IF(COUNTIF(BASE!$A:$A,PRODUTIVIDADE!AM$3)=0,"",SUMIFS(BASE!$O:$O,BASE!$A:$A,PRODUTIVIDADE!AM$3,BASE!$G:$G,PRODUTIVIDADE!$B54)))</f>
        <v>7.7546296296296304E-4</v>
      </c>
      <c r="AQ54" s="32">
        <f t="shared" si="15"/>
        <v>0</v>
      </c>
      <c r="AR54" s="32">
        <f t="shared" si="16"/>
        <v>6.8240740740740741E-2</v>
      </c>
      <c r="AS54" s="33">
        <f>IF($B54="","",IF(COUNTIF(BASE!$A:$A,PRODUTIVIDADE!AS$3)=0,"",SUMIFS(BASE!$M:$M,BASE!$A:$A,PRODUTIVIDADE!AS$3,BASE!$G:$G,PRODUTIVIDADE!$B54)))</f>
        <v>0</v>
      </c>
      <c r="AT54" s="33">
        <f>IF($B54="","",IF(COUNTIF(BASE!$A:$A,PRODUTIVIDADE!AS$3)=0,"",SUMIFS(BASE!$N:$N,BASE!$A:$A,PRODUTIVIDADE!AS$3,BASE!$G:$G,PRODUTIVIDADE!$B54)))</f>
        <v>111</v>
      </c>
      <c r="AU54" s="28">
        <f>IF($B54="","",IF(COUNTIF(BASE!$A:$A,PRODUTIVIDADE!AS$3)=0,"",SUMIFS(BASE!$P:$P,BASE!$A:$A,PRODUTIVIDADE!AS$3,BASE!$G:$G,PRODUTIVIDADE!$B54)))</f>
        <v>0</v>
      </c>
      <c r="AV54" s="28">
        <f>IF($B54="","",IF(COUNTIF(BASE!$A:$A,PRODUTIVIDADE!AS$3)=0,"",SUMIFS(BASE!$O:$O,BASE!$A:$A,PRODUTIVIDADE!AS$3,BASE!$G:$G,PRODUTIVIDADE!$B54)))</f>
        <v>7.407407407407407E-4</v>
      </c>
      <c r="AW54" s="32">
        <f t="shared" si="17"/>
        <v>0</v>
      </c>
      <c r="AX54" s="32">
        <f t="shared" si="18"/>
        <v>8.2222222222222224E-2</v>
      </c>
      <c r="AY54" s="15">
        <f>IF($B54="","",IF(COUNTIF(BASE!$A:$A,PRODUTIVIDADE!AY$3)=0,"",SUMIFS(BASE!$M:$M,BASE!$A:$A,PRODUTIVIDADE!AY$3,BASE!$G:$G,PRODUTIVIDADE!$B54)))</f>
        <v>0</v>
      </c>
      <c r="AZ54" s="15">
        <f>IF($B54="","",IF(COUNTIF(BASE!$A:$A,PRODUTIVIDADE!AY$3)=0,"",SUMIFS(BASE!$N:$N,BASE!$A:$A,PRODUTIVIDADE!AY$3,BASE!$G:$G,PRODUTIVIDADE!$B54)))</f>
        <v>0</v>
      </c>
      <c r="BA54" s="18">
        <f>IF($B54="","",IF(COUNTIF(BASE!$A:$A,PRODUTIVIDADE!AY$3)=0,"",SUMIFS(BASE!$P:$P,BASE!$A:$A,PRODUTIVIDADE!AY$3,BASE!$G:$G,PRODUTIVIDADE!$B54)))</f>
        <v>0</v>
      </c>
      <c r="BB54" s="18">
        <f>IF($B54="","",IF(COUNTIF(BASE!$A:$A,PRODUTIVIDADE!AY$3)=0,"",SUMIFS(BASE!$O:$O,BASE!$A:$A,PRODUTIVIDADE!AY$3,BASE!$G:$G,PRODUTIVIDADE!$B54)))</f>
        <v>0</v>
      </c>
      <c r="BC54" s="32">
        <f t="shared" si="19"/>
        <v>0</v>
      </c>
      <c r="BD54" s="32">
        <f t="shared" si="20"/>
        <v>0</v>
      </c>
      <c r="BE54" s="33">
        <f>IF($B54="","",IF(COUNTIF(BASE!$A:$A,PRODUTIVIDADE!BE$3)=0,"",SUMIFS(BASE!$M:$M,BASE!$A:$A,PRODUTIVIDADE!BE$3,BASE!$G:$G,PRODUTIVIDADE!$B54)))</f>
        <v>0</v>
      </c>
      <c r="BF54" s="33">
        <f>IF($B54="","",IF(COUNTIF(BASE!$A:$A,PRODUTIVIDADE!BE$3)=0,"",SUMIFS(BASE!$N:$N,BASE!$A:$A,PRODUTIVIDADE!BE$3,BASE!$G:$G,PRODUTIVIDADE!$B54)))</f>
        <v>120</v>
      </c>
      <c r="BG54" s="28">
        <f>IF($B54="","",IF(COUNTIF(BASE!$A:$A,PRODUTIVIDADE!BE$3)=0,"",SUMIFS(BASE!$P:$P,BASE!$A:$A,PRODUTIVIDADE!BE$3,BASE!$G:$G,PRODUTIVIDADE!$B54)))</f>
        <v>0</v>
      </c>
      <c r="BH54" s="28">
        <f>IF($B54="","",IF(COUNTIF(BASE!$A:$A,PRODUTIVIDADE!BE$3)=0,"",SUMIFS(BASE!$O:$O,BASE!$A:$A,PRODUTIVIDADE!BE$3,BASE!$G:$G,PRODUTIVIDADE!$B54)))</f>
        <v>7.6388888888888893E-4</v>
      </c>
      <c r="BI54" s="32">
        <f t="shared" si="21"/>
        <v>0</v>
      </c>
      <c r="BJ54" s="32">
        <f t="shared" si="22"/>
        <v>9.1666666666666674E-2</v>
      </c>
      <c r="BK54" s="15">
        <f>IF($B54="","",IF(COUNTIF(BASE!$A:$A,PRODUTIVIDADE!BK$3)=0,"",SUMIFS(BASE!$M:$M,BASE!$A:$A,PRODUTIVIDADE!BK$3,BASE!$G:$G,PRODUTIVIDADE!$B54)))</f>
        <v>0</v>
      </c>
      <c r="BL54" s="15">
        <f>IF($B54="","",IF(COUNTIF(BASE!$A:$A,PRODUTIVIDADE!BK$3)=0,"",SUMIFS(BASE!$N:$N,BASE!$A:$A,PRODUTIVIDADE!BK$3,BASE!$G:$G,PRODUTIVIDADE!$B54)))</f>
        <v>65</v>
      </c>
      <c r="BM54" s="18">
        <f>IF($B54="","",IF(COUNTIF(BASE!$A:$A,PRODUTIVIDADE!BK$3)=0,"",SUMIFS(BASE!$P:$P,BASE!$A:$A,PRODUTIVIDADE!BK$3,BASE!$G:$G,PRODUTIVIDADE!$B54)))</f>
        <v>0</v>
      </c>
      <c r="BN54" s="18">
        <f>IF($B54="","",IF(COUNTIF(BASE!$A:$A,PRODUTIVIDADE!BK$3)=0,"",SUMIFS(BASE!$O:$O,BASE!$A:$A,PRODUTIVIDADE!BK$3,BASE!$G:$G,PRODUTIVIDADE!$B54)))</f>
        <v>7.9861111111111105E-4</v>
      </c>
      <c r="BO54" s="32">
        <f t="shared" si="23"/>
        <v>0</v>
      </c>
      <c r="BP54" s="32">
        <f t="shared" si="24"/>
        <v>5.1909722222222218E-2</v>
      </c>
      <c r="BQ54" s="33">
        <f>IF($B54="","",IF(COUNTIF(BASE!$A:$A,PRODUTIVIDADE!BQ$3)=0,"",SUMIFS(BASE!$M:$M,BASE!$A:$A,PRODUTIVIDADE!BQ$3,BASE!$G:$G,PRODUTIVIDADE!$B54)))</f>
        <v>0</v>
      </c>
      <c r="BR54" s="33">
        <f>IF($B54="","",IF(COUNTIF(BASE!$A:$A,PRODUTIVIDADE!BQ$3)=0,"",SUMIFS(BASE!$N:$N,BASE!$A:$A,PRODUTIVIDADE!BQ$3,BASE!$G:$G,PRODUTIVIDADE!$B54)))</f>
        <v>50</v>
      </c>
      <c r="BS54" s="28">
        <f>IF($B54="","",IF(COUNTIF(BASE!$A:$A,PRODUTIVIDADE!BQ$3)=0,"",SUMIFS(BASE!$P:$P,BASE!$A:$A,PRODUTIVIDADE!BQ$3,BASE!$G:$G,PRODUTIVIDADE!$B54)))</f>
        <v>0</v>
      </c>
      <c r="BT54" s="28">
        <f>IF($B54="","",IF(COUNTIF(BASE!$A:$A,PRODUTIVIDADE!BQ$3)=0,"",SUMIFS(BASE!$O:$O,BASE!$A:$A,PRODUTIVIDADE!BQ$3,BASE!$G:$G,PRODUTIVIDADE!$B54)))</f>
        <v>7.407407407407407E-4</v>
      </c>
      <c r="BU54" s="32">
        <f t="shared" si="25"/>
        <v>0</v>
      </c>
      <c r="BV54" s="32">
        <f t="shared" si="26"/>
        <v>3.7037037037037035E-2</v>
      </c>
      <c r="BW54" s="15">
        <f>IF($B54="","",IF(COUNTIF(BASE!$A:$A,PRODUTIVIDADE!BW$3)=0,"",SUMIFS(BASE!$M:$M,BASE!$A:$A,PRODUTIVIDADE!BW$3,BASE!$G:$G,PRODUTIVIDADE!$B54)))</f>
        <v>0</v>
      </c>
      <c r="BX54" s="15">
        <f>IF($B54="","",IF(COUNTIF(BASE!$A:$A,PRODUTIVIDADE!BW$3)=0,"",SUMIFS(BASE!$N:$N,BASE!$A:$A,PRODUTIVIDADE!BW$3,BASE!$G:$G,PRODUTIVIDADE!$B54)))</f>
        <v>68</v>
      </c>
      <c r="BY54" s="18">
        <f>IF($B54="","",IF(COUNTIF(BASE!$A:$A,PRODUTIVIDADE!BW$3)=0,"",SUMIFS(BASE!$P:$P,BASE!$A:$A,PRODUTIVIDADE!BW$3,BASE!$G:$G,PRODUTIVIDADE!$B54)))</f>
        <v>0</v>
      </c>
      <c r="BZ54" s="18">
        <f>IF($B54="","",IF(COUNTIF(BASE!$A:$A,PRODUTIVIDADE!BW$3)=0,"",SUMIFS(BASE!$O:$O,BASE!$A:$A,PRODUTIVIDADE!BW$3,BASE!$G:$G,PRODUTIVIDADE!$B54)))</f>
        <v>8.9120370370370362E-4</v>
      </c>
      <c r="CA54" s="32">
        <f t="shared" si="27"/>
        <v>0</v>
      </c>
      <c r="CB54" s="32">
        <f t="shared" si="28"/>
        <v>6.0601851851851844E-2</v>
      </c>
      <c r="CC54" s="33">
        <f>IF($B54="","",IF(COUNTIF(BASE!$A:$A,PRODUTIVIDADE!CC$3)=0,"",SUMIFS(BASE!$M:$M,BASE!$A:$A,PRODUTIVIDADE!CC$3,BASE!$G:$G,PRODUTIVIDADE!$B54)))</f>
        <v>0</v>
      </c>
      <c r="CD54" s="33">
        <f>IF($B54="","",IF(COUNTIF(BASE!$A:$A,PRODUTIVIDADE!CC$3)=0,"",SUMIFS(BASE!$N:$N,BASE!$A:$A,PRODUTIVIDADE!CC$3,BASE!$G:$G,PRODUTIVIDADE!$B54)))</f>
        <v>79</v>
      </c>
      <c r="CE54" s="28">
        <f>IF($B54="","",IF(COUNTIF(BASE!$A:$A,PRODUTIVIDADE!CC$3)=0,"",SUMIFS(BASE!$P:$P,BASE!$A:$A,PRODUTIVIDADE!CC$3,BASE!$G:$G,PRODUTIVIDADE!$B54)))</f>
        <v>0</v>
      </c>
      <c r="CF54" s="28">
        <f>IF($B54="","",IF(COUNTIF(BASE!$A:$A,PRODUTIVIDADE!CC$3)=0,"",SUMIFS(BASE!$O:$O,BASE!$A:$A,PRODUTIVIDADE!CC$3,BASE!$G:$G,PRODUTIVIDADE!$B54)))</f>
        <v>9.1435185185185185E-4</v>
      </c>
      <c r="CG54" s="32">
        <f t="shared" si="29"/>
        <v>0</v>
      </c>
      <c r="CH54" s="32">
        <f t="shared" si="30"/>
        <v>7.2233796296296296E-2</v>
      </c>
      <c r="CI54" s="15">
        <f>IF($B54="","",IF(COUNTIF(BASE!$A:$A,PRODUTIVIDADE!CI$3)=0,"",SUMIFS(BASE!$M:$M,BASE!$A:$A,PRODUTIVIDADE!CI$3,BASE!$G:$G,PRODUTIVIDADE!$B54)))</f>
        <v>0</v>
      </c>
      <c r="CJ54" s="15">
        <f>IF($B54="","",IF(COUNTIF(BASE!$A:$A,PRODUTIVIDADE!CI$3)=0,"",SUMIFS(BASE!$N:$N,BASE!$A:$A,PRODUTIVIDADE!CI$3,BASE!$G:$G,PRODUTIVIDADE!$B54)))</f>
        <v>101</v>
      </c>
      <c r="CK54" s="18">
        <f>IF($B54="","",IF(COUNTIF(BASE!$A:$A,PRODUTIVIDADE!CI$3)=0,"",SUMIFS(BASE!$P:$P,BASE!$A:$A,PRODUTIVIDADE!CI$3,BASE!$G:$G,PRODUTIVIDADE!$B54)))</f>
        <v>0</v>
      </c>
      <c r="CL54" s="18">
        <f>IF($B54="","",IF(COUNTIF(BASE!$A:$A,PRODUTIVIDADE!CI$3)=0,"",SUMIFS(BASE!$O:$O,BASE!$A:$A,PRODUTIVIDADE!CI$3,BASE!$G:$G,PRODUTIVIDADE!$B54)))</f>
        <v>8.6805555555555551E-4</v>
      </c>
      <c r="CM54" s="32">
        <f t="shared" si="31"/>
        <v>0</v>
      </c>
      <c r="CN54" s="32">
        <f t="shared" si="32"/>
        <v>8.7673611111111105E-2</v>
      </c>
      <c r="CO54" s="33">
        <f>IF($B54="","",IF(COUNTIF(BASE!$A:$A,PRODUTIVIDADE!CO$3)=0,"",SUMIFS(BASE!$M:$M,BASE!$A:$A,PRODUTIVIDADE!CO$3,BASE!$G:$G,PRODUTIVIDADE!$B54)))</f>
        <v>0</v>
      </c>
      <c r="CP54" s="33">
        <f>IF($B54="","",IF(COUNTIF(BASE!$A:$A,PRODUTIVIDADE!CO$3)=0,"",SUMIFS(BASE!$N:$N,BASE!$A:$A,PRODUTIVIDADE!CO$3,BASE!$G:$G,PRODUTIVIDADE!$B54)))</f>
        <v>0</v>
      </c>
      <c r="CQ54" s="28">
        <f>IF($B54="","",IF(COUNTIF(BASE!$A:$A,PRODUTIVIDADE!CO$3)=0,"",SUMIFS(BASE!$P:$P,BASE!$A:$A,PRODUTIVIDADE!CO$3,BASE!$G:$G,PRODUTIVIDADE!$B54)))</f>
        <v>0</v>
      </c>
      <c r="CR54" s="28">
        <f>IF($B54="","",IF(COUNTIF(BASE!$A:$A,PRODUTIVIDADE!CO$3)=0,"",SUMIFS(BASE!$O:$O,BASE!$A:$A,PRODUTIVIDADE!CO$3,BASE!$G:$G,PRODUTIVIDADE!$B54)))</f>
        <v>0</v>
      </c>
      <c r="CS54" s="32">
        <f t="shared" si="33"/>
        <v>0</v>
      </c>
      <c r="CT54" s="32">
        <f t="shared" si="34"/>
        <v>0</v>
      </c>
      <c r="CU54" s="15">
        <f>IF($B54="","",IF(COUNTIF(BASE!$A:$A,PRODUTIVIDADE!CU$3)=0,"",SUMIFS(BASE!$M:$M,BASE!$A:$A,PRODUTIVIDADE!CU$3,BASE!$G:$G,PRODUTIVIDADE!$B54)))</f>
        <v>0</v>
      </c>
      <c r="CV54" s="15">
        <f>IF($B54="","",IF(COUNTIF(BASE!$A:$A,PRODUTIVIDADE!CU$3)=0,"",SUMIFS(BASE!$N:$N,BASE!$A:$A,PRODUTIVIDADE!CU$3,BASE!$G:$G,PRODUTIVIDADE!$B54)))</f>
        <v>78</v>
      </c>
      <c r="CW54" s="18">
        <f>IF($B54="","",IF(COUNTIF(BASE!$A:$A,PRODUTIVIDADE!CU$3)=0,"",SUMIFS(BASE!$P:$P,BASE!$A:$A,PRODUTIVIDADE!CU$3,BASE!$G:$G,PRODUTIVIDADE!$B54)))</f>
        <v>0</v>
      </c>
      <c r="CX54" s="18">
        <f>IF($B54="","",IF(COUNTIF(BASE!$A:$A,PRODUTIVIDADE!CU$3)=0,"",SUMIFS(BASE!$O:$O,BASE!$A:$A,PRODUTIVIDADE!CU$3,BASE!$G:$G,PRODUTIVIDADE!$B54)))</f>
        <v>9.4907407407407408E-4</v>
      </c>
      <c r="CY54" s="32">
        <f t="shared" si="35"/>
        <v>0</v>
      </c>
      <c r="CZ54" s="32">
        <f t="shared" si="36"/>
        <v>7.4027777777777776E-2</v>
      </c>
      <c r="DA54" s="33">
        <f>IF($B54="","",IF(COUNTIF(BASE!$A:$A,PRODUTIVIDADE!DA$3)=0,"",SUMIFS(BASE!$M:$M,BASE!$A:$A,PRODUTIVIDADE!DA$3,BASE!$G:$G,PRODUTIVIDADE!$B54)))</f>
        <v>0</v>
      </c>
      <c r="DB54" s="33">
        <f>IF($B54="","",IF(COUNTIF(BASE!$A:$A,PRODUTIVIDADE!DA$3)=0,"",SUMIFS(BASE!$N:$N,BASE!$A:$A,PRODUTIVIDADE!DA$3,BASE!$G:$G,PRODUTIVIDADE!$B54)))</f>
        <v>72</v>
      </c>
      <c r="DC54" s="28">
        <f>IF($B54="","",IF(COUNTIF(BASE!$A:$A,PRODUTIVIDADE!DA$3)=0,"",SUMIFS(BASE!$P:$P,BASE!$A:$A,PRODUTIVIDADE!DA$3,BASE!$G:$G,PRODUTIVIDADE!$B54)))</f>
        <v>0</v>
      </c>
      <c r="DD54" s="28">
        <f>IF($B54="","",IF(COUNTIF(BASE!$A:$A,PRODUTIVIDADE!DA$3)=0,"",SUMIFS(BASE!$O:$O,BASE!$A:$A,PRODUTIVIDADE!DA$3,BASE!$G:$G,PRODUTIVIDADE!$B54)))</f>
        <v>8.1018518518518516E-4</v>
      </c>
      <c r="DE54" s="32">
        <f t="shared" si="37"/>
        <v>0</v>
      </c>
      <c r="DF54" s="32">
        <f t="shared" si="38"/>
        <v>5.8333333333333334E-2</v>
      </c>
      <c r="DG54" s="15">
        <f>IF($B54="","",IF(COUNTIF(BASE!$A:$A,PRODUTIVIDADE!DG$3)=0,"",SUMIFS(BASE!$M:$M,BASE!$A:$A,PRODUTIVIDADE!DG$3,BASE!$G:$G,PRODUTIVIDADE!$B54)))</f>
        <v>0</v>
      </c>
      <c r="DH54" s="15">
        <f>IF($B54="","",IF(COUNTIF(BASE!$A:$A,PRODUTIVIDADE!DG$3)=0,"",SUMIFS(BASE!$N:$N,BASE!$A:$A,PRODUTIVIDADE!DG$3,BASE!$G:$G,PRODUTIVIDADE!$B54)))</f>
        <v>71</v>
      </c>
      <c r="DI54" s="18">
        <f>IF($B54="","",IF(COUNTIF(BASE!$A:$A,PRODUTIVIDADE!DG$3)=0,"",SUMIFS(BASE!$P:$P,BASE!$A:$A,PRODUTIVIDADE!DG$3,BASE!$G:$G,PRODUTIVIDADE!$B54)))</f>
        <v>0</v>
      </c>
      <c r="DJ54" s="18">
        <f>IF($B54="","",IF(COUNTIF(BASE!$A:$A,PRODUTIVIDADE!DG$3)=0,"",SUMIFS(BASE!$O:$O,BASE!$A:$A,PRODUTIVIDADE!DG$3,BASE!$G:$G,PRODUTIVIDADE!$B54)))</f>
        <v>8.1018518518518516E-4</v>
      </c>
      <c r="DK54" s="32">
        <f t="shared" si="39"/>
        <v>0</v>
      </c>
      <c r="DL54" s="32">
        <f t="shared" si="40"/>
        <v>5.752314814814815E-2</v>
      </c>
      <c r="DM54" s="33">
        <f>IF($B54="","",IF(COUNTIF(BASE!$A:$A,PRODUTIVIDADE!DM$3)=0,"",SUMIFS(BASE!$M:$M,BASE!$A:$A,PRODUTIVIDADE!DM$3,BASE!$G:$G,PRODUTIVIDADE!$B54)))</f>
        <v>0</v>
      </c>
      <c r="DN54" s="33">
        <f>IF($B54="","",IF(COUNTIF(BASE!$A:$A,PRODUTIVIDADE!DM$3)=0,"",SUMIFS(BASE!$N:$N,BASE!$A:$A,PRODUTIVIDADE!DM$3,BASE!$G:$G,PRODUTIVIDADE!$B54)))</f>
        <v>79</v>
      </c>
      <c r="DO54" s="28">
        <f>IF($B54="","",IF(COUNTIF(BASE!$A:$A,PRODUTIVIDADE!DM$3)=0,"",SUMIFS(BASE!$P:$P,BASE!$A:$A,PRODUTIVIDADE!DM$3,BASE!$G:$G,PRODUTIVIDADE!$B54)))</f>
        <v>0</v>
      </c>
      <c r="DP54" s="28">
        <f>IF($B54="","",IF(COUNTIF(BASE!$A:$A,PRODUTIVIDADE!DM$3)=0,"",SUMIFS(BASE!$O:$O,BASE!$A:$A,PRODUTIVIDADE!DM$3,BASE!$G:$G,PRODUTIVIDADE!$B54)))</f>
        <v>8.3333333333333339E-4</v>
      </c>
      <c r="DQ54" s="32">
        <f t="shared" si="41"/>
        <v>0</v>
      </c>
      <c r="DR54" s="32">
        <f t="shared" si="42"/>
        <v>6.5833333333333341E-2</v>
      </c>
      <c r="DS54" s="15">
        <f>IF($B54="","",IF(COUNTIF(BASE!$A:$A,PRODUTIVIDADE!DS$3)=0,"",SUMIFS(BASE!$M:$M,BASE!$A:$A,PRODUTIVIDADE!DS$3,BASE!$G:$G,PRODUTIVIDADE!$B54)))</f>
        <v>0</v>
      </c>
      <c r="DT54" s="15">
        <f>IF($B54="","",IF(COUNTIF(BASE!$A:$A,PRODUTIVIDADE!DS$3)=0,"",SUMIFS(BASE!$N:$N,BASE!$A:$A,PRODUTIVIDADE!DS$3,BASE!$G:$G,PRODUTIVIDADE!$B54)))</f>
        <v>84</v>
      </c>
      <c r="DU54" s="18">
        <f>IF($B54="","",IF(COUNTIF(BASE!$A:$A,PRODUTIVIDADE!DS$3)=0,"",SUMIFS(BASE!$P:$P,BASE!$A:$A,PRODUTIVIDADE!DS$3,BASE!$G:$G,PRODUTIVIDADE!$B54)))</f>
        <v>0</v>
      </c>
      <c r="DV54" s="18">
        <f>IF($B54="","",IF(COUNTIF(BASE!$A:$A,PRODUTIVIDADE!DS$3)=0,"",SUMIFS(BASE!$O:$O,BASE!$A:$A,PRODUTIVIDADE!DS$3,BASE!$G:$G,PRODUTIVIDADE!$B54)))</f>
        <v>6.8287037037037025E-4</v>
      </c>
      <c r="DW54" s="32">
        <f t="shared" si="43"/>
        <v>0</v>
      </c>
      <c r="DX54" s="32">
        <f t="shared" si="44"/>
        <v>5.7361111111111099E-2</v>
      </c>
      <c r="DY54" s="33">
        <f>IF($B54="","",IF(COUNTIF(BASE!$A:$A,PRODUTIVIDADE!DY$3)=0,"",SUMIFS(BASE!$M:$M,BASE!$A:$A,PRODUTIVIDADE!DY$3,BASE!$G:$G,PRODUTIVIDADE!$B54)))</f>
        <v>0</v>
      </c>
      <c r="DZ54" s="33">
        <f>IF($B54="","",IF(COUNTIF(BASE!$A:$A,PRODUTIVIDADE!DY$3)=0,"",SUMIFS(BASE!$N:$N,BASE!$A:$A,PRODUTIVIDADE!DY$3,BASE!$G:$G,PRODUTIVIDADE!$B54)))</f>
        <v>109</v>
      </c>
      <c r="EA54" s="28">
        <f>IF($B54="","",IF(COUNTIF(BASE!$A:$A,PRODUTIVIDADE!DY$3)=0,"",SUMIFS(BASE!$P:$P,BASE!$A:$A,PRODUTIVIDADE!DY$3,BASE!$G:$G,PRODUTIVIDADE!$B54)))</f>
        <v>0</v>
      </c>
      <c r="EB54" s="28">
        <f>IF($B54="","",IF(COUNTIF(BASE!$A:$A,PRODUTIVIDADE!DY$3)=0,"",SUMIFS(BASE!$O:$O,BASE!$A:$A,PRODUTIVIDADE!DY$3,BASE!$G:$G,PRODUTIVIDADE!$B54)))</f>
        <v>7.407407407407407E-4</v>
      </c>
      <c r="EC54" s="32">
        <f t="shared" si="45"/>
        <v>0</v>
      </c>
      <c r="ED54" s="32">
        <f t="shared" si="46"/>
        <v>8.0740740740740738E-2</v>
      </c>
      <c r="EE54" s="15">
        <f>IF($B54="","",IF(COUNTIF(BASE!$A:$A,PRODUTIVIDADE!EE$3)=0,"",SUMIFS(BASE!$M:$M,BASE!$A:$A,PRODUTIVIDADE!EE$3,BASE!$G:$G,PRODUTIVIDADE!$B54)))</f>
        <v>0</v>
      </c>
      <c r="EF54" s="15">
        <f>IF($B54="","",IF(COUNTIF(BASE!$A:$A,PRODUTIVIDADE!EE$3)=0,"",SUMIFS(BASE!$N:$N,BASE!$A:$A,PRODUTIVIDADE!EE$3,BASE!$G:$G,PRODUTIVIDADE!$B54)))</f>
        <v>0</v>
      </c>
      <c r="EG54" s="18">
        <f>IF($B54="","",IF(COUNTIF(BASE!$A:$A,PRODUTIVIDADE!EE$3)=0,"",SUMIFS(BASE!$P:$P,BASE!$A:$A,PRODUTIVIDADE!EE$3,BASE!$G:$G,PRODUTIVIDADE!$B54)))</f>
        <v>0</v>
      </c>
      <c r="EH54" s="18">
        <f>IF($B54="","",IF(COUNTIF(BASE!$A:$A,PRODUTIVIDADE!EE$3)=0,"",SUMIFS(BASE!$O:$O,BASE!$A:$A,PRODUTIVIDADE!EE$3,BASE!$G:$G,PRODUTIVIDADE!$B54)))</f>
        <v>0</v>
      </c>
      <c r="EI54" s="32">
        <f t="shared" si="47"/>
        <v>0</v>
      </c>
      <c r="EJ54" s="32">
        <f t="shared" si="48"/>
        <v>0</v>
      </c>
      <c r="EK54" s="33">
        <f>IF($B54="","",IF(COUNTIF(BASE!$A:$A,PRODUTIVIDADE!EK$3)=0,"",SUMIFS(BASE!$M:$M,BASE!$A:$A,PRODUTIVIDADE!EK$3,BASE!$G:$G,PRODUTIVIDADE!$B54)))</f>
        <v>0</v>
      </c>
      <c r="EL54" s="33">
        <f>IF($B54="","",IF(COUNTIF(BASE!$A:$A,PRODUTIVIDADE!EK$3)=0,"",SUMIFS(BASE!$N:$N,BASE!$A:$A,PRODUTIVIDADE!EK$3,BASE!$G:$G,PRODUTIVIDADE!$B54)))</f>
        <v>75</v>
      </c>
      <c r="EM54" s="28">
        <f>IF($B54="","",IF(COUNTIF(BASE!$A:$A,PRODUTIVIDADE!EK$3)=0,"",SUMIFS(BASE!$P:$P,BASE!$A:$A,PRODUTIVIDADE!EK$3,BASE!$G:$G,PRODUTIVIDADE!$B54)))</f>
        <v>0</v>
      </c>
      <c r="EN54" s="28">
        <f>IF($B54="","",IF(COUNTIF(BASE!$A:$A,PRODUTIVIDADE!EK$3)=0,"",SUMIFS(BASE!$O:$O,BASE!$A:$A,PRODUTIVIDADE!EK$3,BASE!$G:$G,PRODUTIVIDADE!$B54)))</f>
        <v>8.449074074074075E-4</v>
      </c>
      <c r="EO54" s="32">
        <f t="shared" si="49"/>
        <v>0</v>
      </c>
      <c r="EP54" s="32">
        <f t="shared" si="50"/>
        <v>6.3368055555555566E-2</v>
      </c>
      <c r="EQ54" s="15">
        <f>IF($B54="","",IF(COUNTIF(BASE!$A:$A,PRODUTIVIDADE!EQ$3)=0,"",SUMIFS(BASE!$M:$M,BASE!$A:$A,PRODUTIVIDADE!EQ$3,BASE!$G:$G,PRODUTIVIDADE!$B54)))</f>
        <v>0</v>
      </c>
      <c r="ER54" s="15">
        <f>IF($B54="","",IF(COUNTIF(BASE!$A:$A,PRODUTIVIDADE!EQ$3)=0,"",SUMIFS(BASE!$N:$N,BASE!$A:$A,PRODUTIVIDADE!EQ$3,BASE!$G:$G,PRODUTIVIDADE!$B54)))</f>
        <v>82</v>
      </c>
      <c r="ES54" s="18">
        <f>IF($B54="","",IF(COUNTIF(BASE!$A:$A,PRODUTIVIDADE!EQ$3)=0,"",SUMIFS(BASE!$P:$P,BASE!$A:$A,PRODUTIVIDADE!EQ$3,BASE!$G:$G,PRODUTIVIDADE!$B54)))</f>
        <v>0</v>
      </c>
      <c r="ET54" s="18">
        <f>IF($B54="","",IF(COUNTIF(BASE!$A:$A,PRODUTIVIDADE!EQ$3)=0,"",SUMIFS(BASE!$O:$O,BASE!$A:$A,PRODUTIVIDADE!EQ$3,BASE!$G:$G,PRODUTIVIDADE!$B54)))</f>
        <v>8.9120370370370362E-4</v>
      </c>
      <c r="EU54" s="32">
        <f t="shared" si="51"/>
        <v>0</v>
      </c>
      <c r="EV54" s="32">
        <f t="shared" si="52"/>
        <v>7.3078703703703701E-2</v>
      </c>
      <c r="EW54" s="33">
        <f>IF($B54="","",IF(COUNTIF(BASE!$A:$A,PRODUTIVIDADE!EW$3)=0,"",SUMIFS(BASE!$M:$M,BASE!$A:$A,PRODUTIVIDADE!EW$3,BASE!$G:$G,PRODUTIVIDADE!$B54)))</f>
        <v>0</v>
      </c>
      <c r="EX54" s="33">
        <f>IF($B54="","",IF(COUNTIF(BASE!$A:$A,PRODUTIVIDADE!EW$3)=0,"",SUMIFS(BASE!$N:$N,BASE!$A:$A,PRODUTIVIDADE!EW$3,BASE!$G:$G,PRODUTIVIDADE!$B54)))</f>
        <v>96</v>
      </c>
      <c r="EY54" s="28">
        <f>IF($B54="","",IF(COUNTIF(BASE!$A:$A,PRODUTIVIDADE!EW$3)=0,"",SUMIFS(BASE!$P:$P,BASE!$A:$A,PRODUTIVIDADE!EW$3,BASE!$G:$G,PRODUTIVIDADE!$B54)))</f>
        <v>0</v>
      </c>
      <c r="EZ54" s="28">
        <f>IF($B54="","",IF(COUNTIF(BASE!$A:$A,PRODUTIVIDADE!EW$3)=0,"",SUMIFS(BASE!$O:$O,BASE!$A:$A,PRODUTIVIDADE!EW$3,BASE!$G:$G,PRODUTIVIDADE!$B54)))</f>
        <v>8.449074074074075E-4</v>
      </c>
      <c r="FA54" s="32">
        <f t="shared" si="53"/>
        <v>0</v>
      </c>
      <c r="FB54" s="32">
        <f t="shared" si="54"/>
        <v>8.111111111111112E-2</v>
      </c>
      <c r="FC54" s="15">
        <f>IF($B54="","",IF(COUNTIF(BASE!$A:$A,PRODUTIVIDADE!FC$3)=0,"",SUMIFS(BASE!$M:$M,BASE!$A:$A,PRODUTIVIDADE!FC$3,BASE!$G:$G,PRODUTIVIDADE!$B54)))</f>
        <v>0</v>
      </c>
      <c r="FD54" s="15">
        <f>IF($B54="","",IF(COUNTIF(BASE!$A:$A,PRODUTIVIDADE!FC$3)=0,"",SUMIFS(BASE!$N:$N,BASE!$A:$A,PRODUTIVIDADE!FC$3,BASE!$G:$G,PRODUTIVIDADE!$B54)))</f>
        <v>110</v>
      </c>
      <c r="FE54" s="18">
        <f>IF($B54="","",IF(COUNTIF(BASE!$A:$A,PRODUTIVIDADE!FC$3)=0,"",SUMIFS(BASE!$P:$P,BASE!$A:$A,PRODUTIVIDADE!FC$3,BASE!$G:$G,PRODUTIVIDADE!$B54)))</f>
        <v>0</v>
      </c>
      <c r="FF54" s="18">
        <f>IF($B54="","",IF(COUNTIF(BASE!$A:$A,PRODUTIVIDADE!FC$3)=0,"",SUMIFS(BASE!$O:$O,BASE!$A:$A,PRODUTIVIDADE!FC$3,BASE!$G:$G,PRODUTIVIDADE!$B54)))</f>
        <v>8.2175925925925917E-4</v>
      </c>
      <c r="FG54" s="32">
        <f t="shared" si="55"/>
        <v>0</v>
      </c>
      <c r="FH54" s="32">
        <f t="shared" si="56"/>
        <v>9.0393518518518512E-2</v>
      </c>
      <c r="FI54" s="33">
        <f>IF($B54="","",IF(COUNTIF(BASE!$A:$A,PRODUTIVIDADE!FI$3)=0,"",SUMIFS(BASE!$M:$M,BASE!$A:$A,PRODUTIVIDADE!FI$3,BASE!$G:$G,PRODUTIVIDADE!$B54)))</f>
        <v>0</v>
      </c>
      <c r="FJ54" s="33">
        <f>IF($B54="","",IF(COUNTIF(BASE!$A:$A,PRODUTIVIDADE!FI$3)=0,"",SUMIFS(BASE!$N:$N,BASE!$A:$A,PRODUTIVIDADE!FI$3,BASE!$G:$G,PRODUTIVIDADE!$B54)))</f>
        <v>80</v>
      </c>
      <c r="FK54" s="28">
        <f>IF($B54="","",IF(COUNTIF(BASE!$A:$A,PRODUTIVIDADE!FI$3)=0,"",SUMIFS(BASE!$P:$P,BASE!$A:$A,PRODUTIVIDADE!FI$3,BASE!$G:$G,PRODUTIVIDADE!$B54)))</f>
        <v>0</v>
      </c>
      <c r="FL54" s="28">
        <f>IF($B54="","",IF(COUNTIF(BASE!$A:$A,PRODUTIVIDADE!FI$3)=0,"",SUMIFS(BASE!$O:$O,BASE!$A:$A,PRODUTIVIDADE!FI$3,BASE!$G:$G,PRODUTIVIDADE!$B54)))</f>
        <v>7.9861111111111105E-4</v>
      </c>
      <c r="FM54" s="32">
        <f t="shared" si="57"/>
        <v>0</v>
      </c>
      <c r="FN54" s="32">
        <f t="shared" si="58"/>
        <v>6.3888888888888884E-2</v>
      </c>
      <c r="FO54" s="15">
        <f>IF($B54="","",IF(COUNTIF(BASE!$A:$A,PRODUTIVIDADE!FO$3)=0,"",SUMIFS(BASE!$M:$M,BASE!$A:$A,PRODUTIVIDADE!FO$3,BASE!$G:$G,PRODUTIVIDADE!$B54)))</f>
        <v>0</v>
      </c>
      <c r="FP54" s="15">
        <f>IF($B54="","",IF(COUNTIF(BASE!$A:$A,PRODUTIVIDADE!FO$3)=0,"",SUMIFS(BASE!$N:$N,BASE!$A:$A,PRODUTIVIDADE!FO$3,BASE!$G:$G,PRODUTIVIDADE!$B54)))</f>
        <v>109</v>
      </c>
      <c r="FQ54" s="18">
        <f>IF($B54="","",IF(COUNTIF(BASE!$A:$A,PRODUTIVIDADE!FO$3)=0,"",SUMIFS(BASE!$P:$P,BASE!$A:$A,PRODUTIVIDADE!FO$3,BASE!$G:$G,PRODUTIVIDADE!$B54)))</f>
        <v>0</v>
      </c>
      <c r="FR54" s="18">
        <f>IF($B54="","",IF(COUNTIF(BASE!$A:$A,PRODUTIVIDADE!FO$3)=0,"",SUMIFS(BASE!$O:$O,BASE!$A:$A,PRODUTIVIDADE!FO$3,BASE!$G:$G,PRODUTIVIDADE!$B54)))</f>
        <v>7.175925925925927E-4</v>
      </c>
      <c r="FS54" s="32">
        <f t="shared" si="59"/>
        <v>0</v>
      </c>
      <c r="FT54" s="32">
        <f t="shared" si="60"/>
        <v>7.8217592592592602E-2</v>
      </c>
      <c r="FU54" s="33">
        <f>IF($B54="","",IF(COUNTIF(BASE!$A:$A,PRODUTIVIDADE!FU$3)=0,"",SUMIFS(BASE!$M:$M,BASE!$A:$A,PRODUTIVIDADE!FU$3,BASE!$G:$G,PRODUTIVIDADE!$B54)))</f>
        <v>0</v>
      </c>
      <c r="FV54" s="33">
        <f>IF($B54="","",IF(COUNTIF(BASE!$A:$A,PRODUTIVIDADE!FU$3)=0,"",SUMIFS(BASE!$N:$N,BASE!$A:$A,PRODUTIVIDADE!FU$3,BASE!$G:$G,PRODUTIVIDADE!$B54)))</f>
        <v>0</v>
      </c>
      <c r="FW54" s="28">
        <f>IF($B54="","",IF(COUNTIF(BASE!$A:$A,PRODUTIVIDADE!FU$3)=0,"",SUMIFS(BASE!$P:$P,BASE!$A:$A,PRODUTIVIDADE!FU$3,BASE!$G:$G,PRODUTIVIDADE!$B54)))</f>
        <v>0</v>
      </c>
      <c r="FX54" s="28">
        <f>IF($B54="","",IF(COUNTIF(BASE!$A:$A,PRODUTIVIDADE!FU$3)=0,"",SUMIFS(BASE!$O:$O,BASE!$A:$A,PRODUTIVIDADE!FU$3,BASE!$G:$G,PRODUTIVIDADE!$B54)))</f>
        <v>0</v>
      </c>
      <c r="FY54" s="32">
        <f t="shared" si="61"/>
        <v>0</v>
      </c>
      <c r="FZ54" s="32">
        <f t="shared" si="62"/>
        <v>0</v>
      </c>
      <c r="GA54" s="15">
        <f>IF($B54="","",IF(COUNTIF(BASE!$A:$A,PRODUTIVIDADE!GA$3)=0,"",SUMIFS(BASE!$M:$M,BASE!$A:$A,PRODUTIVIDADE!GA$3,BASE!$G:$G,PRODUTIVIDADE!$B54)))</f>
        <v>0</v>
      </c>
      <c r="GB54" s="15">
        <f>IF($B54="","",IF(COUNTIF(BASE!$A:$A,PRODUTIVIDADE!GA$3)=0,"",SUMIFS(BASE!$N:$N,BASE!$A:$A,PRODUTIVIDADE!GA$3,BASE!$G:$G,PRODUTIVIDADE!$B54)))</f>
        <v>102</v>
      </c>
      <c r="GC54" s="18">
        <f>IF($B54="","",IF(COUNTIF(BASE!$A:$A,PRODUTIVIDADE!GA$3)=0,"",SUMIFS(BASE!$P:$P,BASE!$A:$A,PRODUTIVIDADE!GA$3,BASE!$G:$G,PRODUTIVIDADE!$B54)))</f>
        <v>0</v>
      </c>
      <c r="GD54" s="18">
        <f>IF($B54="","",IF(COUNTIF(BASE!$A:$A,PRODUTIVIDADE!GA$3)=0,"",SUMIFS(BASE!$O:$O,BASE!$A:$A,PRODUTIVIDADE!GA$3,BASE!$G:$G,PRODUTIVIDADE!$B54)))</f>
        <v>8.1018518518518516E-4</v>
      </c>
      <c r="GE54" s="32">
        <f t="shared" si="63"/>
        <v>0</v>
      </c>
      <c r="GF54" s="32">
        <f t="shared" si="64"/>
        <v>8.2638888888888887E-2</v>
      </c>
      <c r="GG54" s="33">
        <f>IF($B54="","",IF(COUNTIF(BASE!$A:$A,PRODUTIVIDADE!GG$3)=0,"",SUMIFS(BASE!$M:$M,BASE!$A:$A,PRODUTIVIDADE!GG$3,BASE!$G:$G,PRODUTIVIDADE!$B54)))</f>
        <v>0</v>
      </c>
      <c r="GH54" s="33">
        <f>IF($B54="","",IF(COUNTIF(BASE!$A:$A,PRODUTIVIDADE!GG$3)=0,"",SUMIFS(BASE!$N:$N,BASE!$A:$A,PRODUTIVIDADE!GG$3,BASE!$G:$G,PRODUTIVIDADE!$B54)))</f>
        <v>81</v>
      </c>
      <c r="GI54" s="28">
        <f>IF($B54="","",IF(COUNTIF(BASE!$A:$A,PRODUTIVIDADE!GG$3)=0,"",SUMIFS(BASE!$P:$P,BASE!$A:$A,PRODUTIVIDADE!GG$3,BASE!$G:$G,PRODUTIVIDADE!$B54)))</f>
        <v>0</v>
      </c>
      <c r="GJ54" s="28">
        <f>IF($B54="","",IF(COUNTIF(BASE!$A:$A,PRODUTIVIDADE!GG$3)=0,"",SUMIFS(BASE!$O:$O,BASE!$A:$A,PRODUTIVIDADE!GG$3,BASE!$G:$G,PRODUTIVIDADE!$B54)))</f>
        <v>9.2592592592592585E-4</v>
      </c>
      <c r="GK54" s="32">
        <f t="shared" si="65"/>
        <v>0</v>
      </c>
      <c r="GL54" s="32">
        <f t="shared" si="66"/>
        <v>7.4999999999999997E-2</v>
      </c>
      <c r="GM54" s="15">
        <f>IF($B54="","",IF(COUNTIF(BASE!$A:$A,PRODUTIVIDADE!GM$3)=0,"",SUMIFS(BASE!$M:$M,BASE!$A:$A,PRODUTIVIDADE!GM$3,BASE!$G:$G,PRODUTIVIDADE!$B54)))</f>
        <v>0</v>
      </c>
      <c r="GN54" s="15">
        <f>IF($B54="","",IF(COUNTIF(BASE!$A:$A,PRODUTIVIDADE!GM$3)=0,"",SUMIFS(BASE!$N:$N,BASE!$A:$A,PRODUTIVIDADE!GM$3,BASE!$G:$G,PRODUTIVIDADE!$B54)))</f>
        <v>68</v>
      </c>
      <c r="GO54" s="18">
        <f>IF($B54="","",IF(COUNTIF(BASE!$A:$A,PRODUTIVIDADE!GM$3)=0,"",SUMIFS(BASE!$P:$P,BASE!$A:$A,PRODUTIVIDADE!GM$3,BASE!$G:$G,PRODUTIVIDADE!$B54)))</f>
        <v>0</v>
      </c>
      <c r="GP54" s="18">
        <f>IF($B54="","",IF(COUNTIF(BASE!$A:$A,PRODUTIVIDADE!GM$3)=0,"",SUMIFS(BASE!$O:$O,BASE!$A:$A,PRODUTIVIDADE!GM$3,BASE!$G:$G,PRODUTIVIDADE!$B54)))</f>
        <v>9.9537037037037042E-4</v>
      </c>
      <c r="GQ54" s="32">
        <f t="shared" si="67"/>
        <v>0</v>
      </c>
      <c r="GR54" s="32">
        <f t="shared" si="68"/>
        <v>6.7685185185185182E-2</v>
      </c>
    </row>
    <row r="55" spans="2:200" s="8" customFormat="1" x14ac:dyDescent="0.25">
      <c r="B55" s="50">
        <v>91128</v>
      </c>
      <c r="C55" s="16" t="str">
        <f>IF($B55="","",VLOOKUP($B55,EQUIPE!$B:$E,2,0))</f>
        <v>BIANCA SILVA DOS SANTOS</v>
      </c>
      <c r="D55" s="16" t="str">
        <f>IF($B55="","",VLOOKUP($B55,EQUIPE!$B:$F,5,0))</f>
        <v>ULTRAGAZ FRONT</v>
      </c>
      <c r="E55" s="18">
        <f>IF($B55="","",VLOOKUP($B55,EQUIPE!$B:$E,3,0))</f>
        <v>0.2638888888888889</v>
      </c>
      <c r="F55" s="16" t="str">
        <f>IF($B55="","",VLOOKUP($B55,EQUIPE!$B:$E,4,0))</f>
        <v>MARCELA GOMES DE FARIAS</v>
      </c>
      <c r="H55" s="22">
        <f t="shared" si="0"/>
        <v>1628</v>
      </c>
      <c r="I55" s="22">
        <f t="shared" si="0"/>
        <v>0</v>
      </c>
      <c r="J55" s="18">
        <f t="shared" si="3"/>
        <v>1.7020571708071715E-3</v>
      </c>
      <c r="K55" s="18">
        <f t="shared" si="4"/>
        <v>0</v>
      </c>
      <c r="L55" s="32">
        <f t="shared" si="5"/>
        <v>2.7709490740740752</v>
      </c>
      <c r="M55" s="32">
        <f t="shared" si="6"/>
        <v>0</v>
      </c>
      <c r="O55" s="15">
        <f>IF($B55="","",IF(COUNTIF(BASE!$A:$A,PRODUTIVIDADE!O$3)=0,"",SUMIFS(BASE!$M:$M,BASE!$A:$A,PRODUTIVIDADE!O$3,BASE!$G:$G,PRODUTIVIDADE!$B55)))</f>
        <v>78</v>
      </c>
      <c r="P55" s="15">
        <f>IF($B55="","",IF(COUNTIF(BASE!$A:$A,PRODUTIVIDADE!O$3)=0,"",SUMIFS(BASE!$N:$N,BASE!$A:$A,PRODUTIVIDADE!O$3,BASE!$G:$G,PRODUTIVIDADE!$B55)))</f>
        <v>0</v>
      </c>
      <c r="Q55" s="18">
        <f>IF($B55="","",IF(COUNTIF(BASE!$A:$A,PRODUTIVIDADE!O$3)=0,"",SUMIFS(BASE!$P:$P,BASE!$A:$A,PRODUTIVIDADE!O$3,BASE!$G:$G,PRODUTIVIDADE!$B55)))</f>
        <v>1.689814814814815E-3</v>
      </c>
      <c r="R55" s="18">
        <f>IF($B55="","",IF(COUNTIF(BASE!$A:$A,PRODUTIVIDADE!O$3)=0,"",SUMIFS(BASE!$O:$O,BASE!$A:$A,PRODUTIVIDADE!O$3,BASE!$G:$G,PRODUTIVIDADE!$B55)))</f>
        <v>0</v>
      </c>
      <c r="S55" s="32">
        <f t="shared" si="7"/>
        <v>0.13180555555555556</v>
      </c>
      <c r="T55" s="32">
        <f t="shared" si="8"/>
        <v>0</v>
      </c>
      <c r="U55" s="33">
        <f>IF($B55="","",IF(COUNTIF(BASE!$A:$A,PRODUTIVIDADE!U$3)=0,"",SUMIFS(BASE!$M:$M,BASE!$A:$A,PRODUTIVIDADE!U$3,BASE!$G:$G,PRODUTIVIDADE!$B55)))</f>
        <v>93</v>
      </c>
      <c r="V55" s="33">
        <f>IF($B55="","",IF(COUNTIF(BASE!$A:$A,PRODUTIVIDADE!U$3)=0,"",SUMIFS(BASE!$N:$N,BASE!$A:$A,PRODUTIVIDADE!U$3,BASE!$G:$G,PRODUTIVIDADE!$B55)))</f>
        <v>0</v>
      </c>
      <c r="W55" s="28">
        <f>IF($B55="","",IF(COUNTIF(BASE!$A:$A,PRODUTIVIDADE!U$3)=0,"",SUMIFS(BASE!$P:$P,BASE!$A:$A,PRODUTIVIDADE!U$3,BASE!$G:$G,PRODUTIVIDADE!$B55)))</f>
        <v>1.5277777777777779E-3</v>
      </c>
      <c r="X55" s="28">
        <f>IF($B55="","",IF(COUNTIF(BASE!$A:$A,PRODUTIVIDADE!U$3)=0,"",SUMIFS(BASE!$O:$O,BASE!$A:$A,PRODUTIVIDADE!U$3,BASE!$G:$G,PRODUTIVIDADE!$B55)))</f>
        <v>0</v>
      </c>
      <c r="Y55" s="32">
        <f t="shared" si="9"/>
        <v>0.14208333333333334</v>
      </c>
      <c r="Z55" s="32">
        <f t="shared" si="10"/>
        <v>0</v>
      </c>
      <c r="AA55" s="15">
        <f>IF($B55="","",IF(COUNTIF(BASE!$A:$A,PRODUTIVIDADE!AA$3)=0,"",SUMIFS(BASE!$M:$M,BASE!$A:$A,PRODUTIVIDADE!AA$3,BASE!$G:$G,PRODUTIVIDADE!$B55)))</f>
        <v>76</v>
      </c>
      <c r="AB55" s="15">
        <f>IF($B55="","",IF(COUNTIF(BASE!$A:$A,PRODUTIVIDADE!AA$3)=0,"",SUMIFS(BASE!$N:$N,BASE!$A:$A,PRODUTIVIDADE!AA$3,BASE!$G:$G,PRODUTIVIDADE!$B55)))</f>
        <v>0</v>
      </c>
      <c r="AC55" s="18">
        <f>IF($B55="","",IF(COUNTIF(BASE!$A:$A,PRODUTIVIDADE!AA$3)=0,"",SUMIFS(BASE!$P:$P,BASE!$A:$A,PRODUTIVIDADE!AA$3,BASE!$G:$G,PRODUTIVIDADE!$B55)))</f>
        <v>1.7013888888888892E-3</v>
      </c>
      <c r="AD55" s="18">
        <f>IF($B55="","",IF(COUNTIF(BASE!$A:$A,PRODUTIVIDADE!AA$3)=0,"",SUMIFS(BASE!$O:$O,BASE!$A:$A,PRODUTIVIDADE!AA$3,BASE!$G:$G,PRODUTIVIDADE!$B55)))</f>
        <v>0</v>
      </c>
      <c r="AE55" s="32">
        <f t="shared" si="11"/>
        <v>0.12930555555555559</v>
      </c>
      <c r="AF55" s="32">
        <f t="shared" si="12"/>
        <v>0</v>
      </c>
      <c r="AG55" s="33">
        <f>IF($B55="","",IF(COUNTIF(BASE!$A:$A,PRODUTIVIDADE!AG$3)=0,"",SUMIFS(BASE!$M:$M,BASE!$A:$A,PRODUTIVIDADE!AG$3,BASE!$G:$G,PRODUTIVIDADE!$B55)))</f>
        <v>0</v>
      </c>
      <c r="AH55" s="33">
        <f>IF($B55="","",IF(COUNTIF(BASE!$A:$A,PRODUTIVIDADE!AG$3)=0,"",SUMIFS(BASE!$N:$N,BASE!$A:$A,PRODUTIVIDADE!AG$3,BASE!$G:$G,PRODUTIVIDADE!$B55)))</f>
        <v>0</v>
      </c>
      <c r="AI55" s="28">
        <f>IF($B55="","",IF(COUNTIF(BASE!$A:$A,PRODUTIVIDADE!AG$3)=0,"",SUMIFS(BASE!$P:$P,BASE!$A:$A,PRODUTIVIDADE!AG$3,BASE!$G:$G,PRODUTIVIDADE!$B55)))</f>
        <v>0</v>
      </c>
      <c r="AJ55" s="28">
        <f>IF($B55="","",IF(COUNTIF(BASE!$A:$A,PRODUTIVIDADE!AG$3)=0,"",SUMIFS(BASE!$O:$O,BASE!$A:$A,PRODUTIVIDADE!AG$3,BASE!$G:$G,PRODUTIVIDADE!$B55)))</f>
        <v>0</v>
      </c>
      <c r="AK55" s="32">
        <f t="shared" si="13"/>
        <v>0</v>
      </c>
      <c r="AL55" s="32">
        <f t="shared" si="14"/>
        <v>0</v>
      </c>
      <c r="AM55" s="15">
        <f>IF($B55="","",IF(COUNTIF(BASE!$A:$A,PRODUTIVIDADE!AM$3)=0,"",SUMIFS(BASE!$M:$M,BASE!$A:$A,PRODUTIVIDADE!AM$3,BASE!$G:$G,PRODUTIVIDADE!$B55)))</f>
        <v>86</v>
      </c>
      <c r="AN55" s="15">
        <f>IF($B55="","",IF(COUNTIF(BASE!$A:$A,PRODUTIVIDADE!AM$3)=0,"",SUMIFS(BASE!$N:$N,BASE!$A:$A,PRODUTIVIDADE!AM$3,BASE!$G:$G,PRODUTIVIDADE!$B55)))</f>
        <v>0</v>
      </c>
      <c r="AO55" s="18">
        <f>IF($B55="","",IF(COUNTIF(BASE!$A:$A,PRODUTIVIDADE!AM$3)=0,"",SUMIFS(BASE!$P:$P,BASE!$A:$A,PRODUTIVIDADE!AM$3,BASE!$G:$G,PRODUTIVIDADE!$B55)))</f>
        <v>1.6087962962962963E-3</v>
      </c>
      <c r="AP55" s="18">
        <f>IF($B55="","",IF(COUNTIF(BASE!$A:$A,PRODUTIVIDADE!AM$3)=0,"",SUMIFS(BASE!$O:$O,BASE!$A:$A,PRODUTIVIDADE!AM$3,BASE!$G:$G,PRODUTIVIDADE!$B55)))</f>
        <v>0</v>
      </c>
      <c r="AQ55" s="32">
        <f t="shared" si="15"/>
        <v>0.1383564814814815</v>
      </c>
      <c r="AR55" s="32">
        <f t="shared" si="16"/>
        <v>0</v>
      </c>
      <c r="AS55" s="33">
        <f>IF($B55="","",IF(COUNTIF(BASE!$A:$A,PRODUTIVIDADE!AS$3)=0,"",SUMIFS(BASE!$M:$M,BASE!$A:$A,PRODUTIVIDADE!AS$3,BASE!$G:$G,PRODUTIVIDADE!$B55)))</f>
        <v>46</v>
      </c>
      <c r="AT55" s="33">
        <f>IF($B55="","",IF(COUNTIF(BASE!$A:$A,PRODUTIVIDADE!AS$3)=0,"",SUMIFS(BASE!$N:$N,BASE!$A:$A,PRODUTIVIDADE!AS$3,BASE!$G:$G,PRODUTIVIDADE!$B55)))</f>
        <v>0</v>
      </c>
      <c r="AU55" s="28">
        <f>IF($B55="","",IF(COUNTIF(BASE!$A:$A,PRODUTIVIDADE!AS$3)=0,"",SUMIFS(BASE!$P:$P,BASE!$A:$A,PRODUTIVIDADE!AS$3,BASE!$G:$G,PRODUTIVIDADE!$B55)))</f>
        <v>1.7013888888888892E-3</v>
      </c>
      <c r="AV55" s="28">
        <f>IF($B55="","",IF(COUNTIF(BASE!$A:$A,PRODUTIVIDADE!AS$3)=0,"",SUMIFS(BASE!$O:$O,BASE!$A:$A,PRODUTIVIDADE!AS$3,BASE!$G:$G,PRODUTIVIDADE!$B55)))</f>
        <v>0</v>
      </c>
      <c r="AW55" s="32">
        <f t="shared" si="17"/>
        <v>7.8263888888888911E-2</v>
      </c>
      <c r="AX55" s="32">
        <f t="shared" si="18"/>
        <v>0</v>
      </c>
      <c r="AY55" s="15">
        <f>IF($B55="","",IF(COUNTIF(BASE!$A:$A,PRODUTIVIDADE!AY$3)=0,"",SUMIFS(BASE!$M:$M,BASE!$A:$A,PRODUTIVIDADE!AY$3,BASE!$G:$G,PRODUTIVIDADE!$B55)))</f>
        <v>0</v>
      </c>
      <c r="AZ55" s="15">
        <f>IF($B55="","",IF(COUNTIF(BASE!$A:$A,PRODUTIVIDADE!AY$3)=0,"",SUMIFS(BASE!$N:$N,BASE!$A:$A,PRODUTIVIDADE!AY$3,BASE!$G:$G,PRODUTIVIDADE!$B55)))</f>
        <v>0</v>
      </c>
      <c r="BA55" s="18">
        <f>IF($B55="","",IF(COUNTIF(BASE!$A:$A,PRODUTIVIDADE!AY$3)=0,"",SUMIFS(BASE!$P:$P,BASE!$A:$A,PRODUTIVIDADE!AY$3,BASE!$G:$G,PRODUTIVIDADE!$B55)))</f>
        <v>0</v>
      </c>
      <c r="BB55" s="18">
        <f>IF($B55="","",IF(COUNTIF(BASE!$A:$A,PRODUTIVIDADE!AY$3)=0,"",SUMIFS(BASE!$O:$O,BASE!$A:$A,PRODUTIVIDADE!AY$3,BASE!$G:$G,PRODUTIVIDADE!$B55)))</f>
        <v>0</v>
      </c>
      <c r="BC55" s="32">
        <f t="shared" si="19"/>
        <v>0</v>
      </c>
      <c r="BD55" s="32">
        <f t="shared" si="20"/>
        <v>0</v>
      </c>
      <c r="BE55" s="33">
        <f>IF($B55="","",IF(COUNTIF(BASE!$A:$A,PRODUTIVIDADE!BE$3)=0,"",SUMIFS(BASE!$M:$M,BASE!$A:$A,PRODUTIVIDADE!BE$3,BASE!$G:$G,PRODUTIVIDADE!$B55)))</f>
        <v>76</v>
      </c>
      <c r="BF55" s="33">
        <f>IF($B55="","",IF(COUNTIF(BASE!$A:$A,PRODUTIVIDADE!BE$3)=0,"",SUMIFS(BASE!$N:$N,BASE!$A:$A,PRODUTIVIDADE!BE$3,BASE!$G:$G,PRODUTIVIDADE!$B55)))</f>
        <v>0</v>
      </c>
      <c r="BG55" s="28">
        <f>IF($B55="","",IF(COUNTIF(BASE!$A:$A,PRODUTIVIDADE!BE$3)=0,"",SUMIFS(BASE!$P:$P,BASE!$A:$A,PRODUTIVIDADE!BE$3,BASE!$G:$G,PRODUTIVIDADE!$B55)))</f>
        <v>2.0486111111111113E-3</v>
      </c>
      <c r="BH55" s="28">
        <f>IF($B55="","",IF(COUNTIF(BASE!$A:$A,PRODUTIVIDADE!BE$3)=0,"",SUMIFS(BASE!$O:$O,BASE!$A:$A,PRODUTIVIDADE!BE$3,BASE!$G:$G,PRODUTIVIDADE!$B55)))</f>
        <v>0</v>
      </c>
      <c r="BI55" s="32">
        <f t="shared" si="21"/>
        <v>0.15569444444444447</v>
      </c>
      <c r="BJ55" s="32">
        <f t="shared" si="22"/>
        <v>0</v>
      </c>
      <c r="BK55" s="15">
        <f>IF($B55="","",IF(COUNTIF(BASE!$A:$A,PRODUTIVIDADE!BK$3)=0,"",SUMIFS(BASE!$M:$M,BASE!$A:$A,PRODUTIVIDADE!BK$3,BASE!$G:$G,PRODUTIVIDADE!$B55)))</f>
        <v>92</v>
      </c>
      <c r="BL55" s="15">
        <f>IF($B55="","",IF(COUNTIF(BASE!$A:$A,PRODUTIVIDADE!BK$3)=0,"",SUMIFS(BASE!$N:$N,BASE!$A:$A,PRODUTIVIDADE!BK$3,BASE!$G:$G,PRODUTIVIDADE!$B55)))</f>
        <v>0</v>
      </c>
      <c r="BM55" s="18">
        <f>IF($B55="","",IF(COUNTIF(BASE!$A:$A,PRODUTIVIDADE!BK$3)=0,"",SUMIFS(BASE!$P:$P,BASE!$A:$A,PRODUTIVIDADE!BK$3,BASE!$G:$G,PRODUTIVIDADE!$B55)))</f>
        <v>1.6203703703703703E-3</v>
      </c>
      <c r="BN55" s="18">
        <f>IF($B55="","",IF(COUNTIF(BASE!$A:$A,PRODUTIVIDADE!BK$3)=0,"",SUMIFS(BASE!$O:$O,BASE!$A:$A,PRODUTIVIDADE!BK$3,BASE!$G:$G,PRODUTIVIDADE!$B55)))</f>
        <v>0</v>
      </c>
      <c r="BO55" s="32">
        <f t="shared" si="23"/>
        <v>0.14907407407407408</v>
      </c>
      <c r="BP55" s="32">
        <f t="shared" si="24"/>
        <v>0</v>
      </c>
      <c r="BQ55" s="33">
        <f>IF($B55="","",IF(COUNTIF(BASE!$A:$A,PRODUTIVIDADE!BQ$3)=0,"",SUMIFS(BASE!$M:$M,BASE!$A:$A,PRODUTIVIDADE!BQ$3,BASE!$G:$G,PRODUTIVIDADE!$B55)))</f>
        <v>0</v>
      </c>
      <c r="BR55" s="33">
        <f>IF($B55="","",IF(COUNTIF(BASE!$A:$A,PRODUTIVIDADE!BQ$3)=0,"",SUMIFS(BASE!$N:$N,BASE!$A:$A,PRODUTIVIDADE!BQ$3,BASE!$G:$G,PRODUTIVIDADE!$B55)))</f>
        <v>0</v>
      </c>
      <c r="BS55" s="28">
        <f>IF($B55="","",IF(COUNTIF(BASE!$A:$A,PRODUTIVIDADE!BQ$3)=0,"",SUMIFS(BASE!$P:$P,BASE!$A:$A,PRODUTIVIDADE!BQ$3,BASE!$G:$G,PRODUTIVIDADE!$B55)))</f>
        <v>0</v>
      </c>
      <c r="BT55" s="28">
        <f>IF($B55="","",IF(COUNTIF(BASE!$A:$A,PRODUTIVIDADE!BQ$3)=0,"",SUMIFS(BASE!$O:$O,BASE!$A:$A,PRODUTIVIDADE!BQ$3,BASE!$G:$G,PRODUTIVIDADE!$B55)))</f>
        <v>0</v>
      </c>
      <c r="BU55" s="32">
        <f t="shared" si="25"/>
        <v>0</v>
      </c>
      <c r="BV55" s="32">
        <f t="shared" si="26"/>
        <v>0</v>
      </c>
      <c r="BW55" s="15">
        <f>IF($B55="","",IF(COUNTIF(BASE!$A:$A,PRODUTIVIDADE!BW$3)=0,"",SUMIFS(BASE!$M:$M,BASE!$A:$A,PRODUTIVIDADE!BW$3,BASE!$G:$G,PRODUTIVIDADE!$B55)))</f>
        <v>58</v>
      </c>
      <c r="BX55" s="15">
        <f>IF($B55="","",IF(COUNTIF(BASE!$A:$A,PRODUTIVIDADE!BW$3)=0,"",SUMIFS(BASE!$N:$N,BASE!$A:$A,PRODUTIVIDADE!BW$3,BASE!$G:$G,PRODUTIVIDADE!$B55)))</f>
        <v>0</v>
      </c>
      <c r="BY55" s="18">
        <f>IF($B55="","",IF(COUNTIF(BASE!$A:$A,PRODUTIVIDADE!BW$3)=0,"",SUMIFS(BASE!$P:$P,BASE!$A:$A,PRODUTIVIDADE!BW$3,BASE!$G:$G,PRODUTIVIDADE!$B55)))</f>
        <v>1.6782407407407406E-3</v>
      </c>
      <c r="BZ55" s="18">
        <f>IF($B55="","",IF(COUNTIF(BASE!$A:$A,PRODUTIVIDADE!BW$3)=0,"",SUMIFS(BASE!$O:$O,BASE!$A:$A,PRODUTIVIDADE!BW$3,BASE!$G:$G,PRODUTIVIDADE!$B55)))</f>
        <v>0</v>
      </c>
      <c r="CA55" s="32">
        <f t="shared" si="27"/>
        <v>9.7337962962962959E-2</v>
      </c>
      <c r="CB55" s="32">
        <f t="shared" si="28"/>
        <v>0</v>
      </c>
      <c r="CC55" s="33">
        <f>IF($B55="","",IF(COUNTIF(BASE!$A:$A,PRODUTIVIDADE!CC$3)=0,"",SUMIFS(BASE!$M:$M,BASE!$A:$A,PRODUTIVIDADE!CC$3,BASE!$G:$G,PRODUTIVIDADE!$B55)))</f>
        <v>75</v>
      </c>
      <c r="CD55" s="33">
        <f>IF($B55="","",IF(COUNTIF(BASE!$A:$A,PRODUTIVIDADE!CC$3)=0,"",SUMIFS(BASE!$N:$N,BASE!$A:$A,PRODUTIVIDADE!CC$3,BASE!$G:$G,PRODUTIVIDADE!$B55)))</f>
        <v>0</v>
      </c>
      <c r="CE55" s="28">
        <f>IF($B55="","",IF(COUNTIF(BASE!$A:$A,PRODUTIVIDADE!CC$3)=0,"",SUMIFS(BASE!$P:$P,BASE!$A:$A,PRODUTIVIDADE!CC$3,BASE!$G:$G,PRODUTIVIDADE!$B55)))</f>
        <v>1.8287037037037037E-3</v>
      </c>
      <c r="CF55" s="28">
        <f>IF($B55="","",IF(COUNTIF(BASE!$A:$A,PRODUTIVIDADE!CC$3)=0,"",SUMIFS(BASE!$O:$O,BASE!$A:$A,PRODUTIVIDADE!CC$3,BASE!$G:$G,PRODUTIVIDADE!$B55)))</f>
        <v>0</v>
      </c>
      <c r="CG55" s="32">
        <f t="shared" si="29"/>
        <v>0.13715277777777779</v>
      </c>
      <c r="CH55" s="32">
        <f t="shared" si="30"/>
        <v>0</v>
      </c>
      <c r="CI55" s="15">
        <f>IF($B55="","",IF(COUNTIF(BASE!$A:$A,PRODUTIVIDADE!CI$3)=0,"",SUMIFS(BASE!$M:$M,BASE!$A:$A,PRODUTIVIDADE!CI$3,BASE!$G:$G,PRODUTIVIDADE!$B55)))</f>
        <v>63</v>
      </c>
      <c r="CJ55" s="15">
        <f>IF($B55="","",IF(COUNTIF(BASE!$A:$A,PRODUTIVIDADE!CI$3)=0,"",SUMIFS(BASE!$N:$N,BASE!$A:$A,PRODUTIVIDADE!CI$3,BASE!$G:$G,PRODUTIVIDADE!$B55)))</f>
        <v>0</v>
      </c>
      <c r="CK55" s="18">
        <f>IF($B55="","",IF(COUNTIF(BASE!$A:$A,PRODUTIVIDADE!CI$3)=0,"",SUMIFS(BASE!$P:$P,BASE!$A:$A,PRODUTIVIDADE!CI$3,BASE!$G:$G,PRODUTIVIDADE!$B55)))</f>
        <v>1.8287037037037037E-3</v>
      </c>
      <c r="CL55" s="18">
        <f>IF($B55="","",IF(COUNTIF(BASE!$A:$A,PRODUTIVIDADE!CI$3)=0,"",SUMIFS(BASE!$O:$O,BASE!$A:$A,PRODUTIVIDADE!CI$3,BASE!$G:$G,PRODUTIVIDADE!$B55)))</f>
        <v>0</v>
      </c>
      <c r="CM55" s="32">
        <f t="shared" si="31"/>
        <v>0.11520833333333333</v>
      </c>
      <c r="CN55" s="32">
        <f t="shared" si="32"/>
        <v>0</v>
      </c>
      <c r="CO55" s="33">
        <f>IF($B55="","",IF(COUNTIF(BASE!$A:$A,PRODUTIVIDADE!CO$3)=0,"",SUMIFS(BASE!$M:$M,BASE!$A:$A,PRODUTIVIDADE!CO$3,BASE!$G:$G,PRODUTIVIDADE!$B55)))</f>
        <v>0</v>
      </c>
      <c r="CP55" s="33">
        <f>IF($B55="","",IF(COUNTIF(BASE!$A:$A,PRODUTIVIDADE!CO$3)=0,"",SUMIFS(BASE!$N:$N,BASE!$A:$A,PRODUTIVIDADE!CO$3,BASE!$G:$G,PRODUTIVIDADE!$B55)))</f>
        <v>0</v>
      </c>
      <c r="CQ55" s="28">
        <f>IF($B55="","",IF(COUNTIF(BASE!$A:$A,PRODUTIVIDADE!CO$3)=0,"",SUMIFS(BASE!$P:$P,BASE!$A:$A,PRODUTIVIDADE!CO$3,BASE!$G:$G,PRODUTIVIDADE!$B55)))</f>
        <v>0</v>
      </c>
      <c r="CR55" s="28">
        <f>IF($B55="","",IF(COUNTIF(BASE!$A:$A,PRODUTIVIDADE!CO$3)=0,"",SUMIFS(BASE!$O:$O,BASE!$A:$A,PRODUTIVIDADE!CO$3,BASE!$G:$G,PRODUTIVIDADE!$B55)))</f>
        <v>0</v>
      </c>
      <c r="CS55" s="32">
        <f t="shared" si="33"/>
        <v>0</v>
      </c>
      <c r="CT55" s="32">
        <f t="shared" si="34"/>
        <v>0</v>
      </c>
      <c r="CU55" s="15">
        <f>IF($B55="","",IF(COUNTIF(BASE!$A:$A,PRODUTIVIDADE!CU$3)=0,"",SUMIFS(BASE!$M:$M,BASE!$A:$A,PRODUTIVIDADE!CU$3,BASE!$G:$G,PRODUTIVIDADE!$B55)))</f>
        <v>72</v>
      </c>
      <c r="CV55" s="15">
        <f>IF($B55="","",IF(COUNTIF(BASE!$A:$A,PRODUTIVIDADE!CU$3)=0,"",SUMIFS(BASE!$N:$N,BASE!$A:$A,PRODUTIVIDADE!CU$3,BASE!$G:$G,PRODUTIVIDADE!$B55)))</f>
        <v>0</v>
      </c>
      <c r="CW55" s="18">
        <f>IF($B55="","",IF(COUNTIF(BASE!$A:$A,PRODUTIVIDADE!CU$3)=0,"",SUMIFS(BASE!$P:$P,BASE!$A:$A,PRODUTIVIDADE!CU$3,BASE!$G:$G,PRODUTIVIDADE!$B55)))</f>
        <v>1.5972222222222221E-3</v>
      </c>
      <c r="CX55" s="18">
        <f>IF($B55="","",IF(COUNTIF(BASE!$A:$A,PRODUTIVIDADE!CU$3)=0,"",SUMIFS(BASE!$O:$O,BASE!$A:$A,PRODUTIVIDADE!CU$3,BASE!$G:$G,PRODUTIVIDADE!$B55)))</f>
        <v>0</v>
      </c>
      <c r="CY55" s="32">
        <f t="shared" si="35"/>
        <v>0.11499999999999999</v>
      </c>
      <c r="CZ55" s="32">
        <f t="shared" si="36"/>
        <v>0</v>
      </c>
      <c r="DA55" s="33">
        <f>IF($B55="","",IF(COUNTIF(BASE!$A:$A,PRODUTIVIDADE!DA$3)=0,"",SUMIFS(BASE!$M:$M,BASE!$A:$A,PRODUTIVIDADE!DA$3,BASE!$G:$G,PRODUTIVIDADE!$B55)))</f>
        <v>73</v>
      </c>
      <c r="DB55" s="33">
        <f>IF($B55="","",IF(COUNTIF(BASE!$A:$A,PRODUTIVIDADE!DA$3)=0,"",SUMIFS(BASE!$N:$N,BASE!$A:$A,PRODUTIVIDADE!DA$3,BASE!$G:$G,PRODUTIVIDADE!$B55)))</f>
        <v>0</v>
      </c>
      <c r="DC55" s="28">
        <f>IF($B55="","",IF(COUNTIF(BASE!$A:$A,PRODUTIVIDADE!DA$3)=0,"",SUMIFS(BASE!$P:$P,BASE!$A:$A,PRODUTIVIDADE!DA$3,BASE!$G:$G,PRODUTIVIDADE!$B55)))</f>
        <v>1.7939814814814815E-3</v>
      </c>
      <c r="DD55" s="28">
        <f>IF($B55="","",IF(COUNTIF(BASE!$A:$A,PRODUTIVIDADE!DA$3)=0,"",SUMIFS(BASE!$O:$O,BASE!$A:$A,PRODUTIVIDADE!DA$3,BASE!$G:$G,PRODUTIVIDADE!$B55)))</f>
        <v>0</v>
      </c>
      <c r="DE55" s="32">
        <f t="shared" si="37"/>
        <v>0.13096064814814815</v>
      </c>
      <c r="DF55" s="32">
        <f t="shared" si="38"/>
        <v>0</v>
      </c>
      <c r="DG55" s="15">
        <f>IF($B55="","",IF(COUNTIF(BASE!$A:$A,PRODUTIVIDADE!DG$3)=0,"",SUMIFS(BASE!$M:$M,BASE!$A:$A,PRODUTIVIDADE!DG$3,BASE!$G:$G,PRODUTIVIDADE!$B55)))</f>
        <v>0</v>
      </c>
      <c r="DH55" s="15">
        <f>IF($B55="","",IF(COUNTIF(BASE!$A:$A,PRODUTIVIDADE!DG$3)=0,"",SUMIFS(BASE!$N:$N,BASE!$A:$A,PRODUTIVIDADE!DG$3,BASE!$G:$G,PRODUTIVIDADE!$B55)))</f>
        <v>0</v>
      </c>
      <c r="DI55" s="18">
        <f>IF($B55="","",IF(COUNTIF(BASE!$A:$A,PRODUTIVIDADE!DG$3)=0,"",SUMIFS(BASE!$P:$P,BASE!$A:$A,PRODUTIVIDADE!DG$3,BASE!$G:$G,PRODUTIVIDADE!$B55)))</f>
        <v>0</v>
      </c>
      <c r="DJ55" s="18">
        <f>IF($B55="","",IF(COUNTIF(BASE!$A:$A,PRODUTIVIDADE!DG$3)=0,"",SUMIFS(BASE!$O:$O,BASE!$A:$A,PRODUTIVIDADE!DG$3,BASE!$G:$G,PRODUTIVIDADE!$B55)))</f>
        <v>0</v>
      </c>
      <c r="DK55" s="32">
        <f t="shared" si="39"/>
        <v>0</v>
      </c>
      <c r="DL55" s="32">
        <f t="shared" si="40"/>
        <v>0</v>
      </c>
      <c r="DM55" s="33">
        <f>IF($B55="","",IF(COUNTIF(BASE!$A:$A,PRODUTIVIDADE!DM$3)=0,"",SUMIFS(BASE!$M:$M,BASE!$A:$A,PRODUTIVIDADE!DM$3,BASE!$G:$G,PRODUTIVIDADE!$B55)))</f>
        <v>71</v>
      </c>
      <c r="DN55" s="33">
        <f>IF($B55="","",IF(COUNTIF(BASE!$A:$A,PRODUTIVIDADE!DM$3)=0,"",SUMIFS(BASE!$N:$N,BASE!$A:$A,PRODUTIVIDADE!DM$3,BASE!$G:$G,PRODUTIVIDADE!$B55)))</f>
        <v>0</v>
      </c>
      <c r="DO55" s="28">
        <f>IF($B55="","",IF(COUNTIF(BASE!$A:$A,PRODUTIVIDADE!DM$3)=0,"",SUMIFS(BASE!$P:$P,BASE!$A:$A,PRODUTIVIDADE!DM$3,BASE!$G:$G,PRODUTIVIDADE!$B55)))</f>
        <v>1.6203703703703703E-3</v>
      </c>
      <c r="DP55" s="28">
        <f>IF($B55="","",IF(COUNTIF(BASE!$A:$A,PRODUTIVIDADE!DM$3)=0,"",SUMIFS(BASE!$O:$O,BASE!$A:$A,PRODUTIVIDADE!DM$3,BASE!$G:$G,PRODUTIVIDADE!$B55)))</f>
        <v>0</v>
      </c>
      <c r="DQ55" s="32">
        <f t="shared" si="41"/>
        <v>0.1150462962962963</v>
      </c>
      <c r="DR55" s="32">
        <f t="shared" si="42"/>
        <v>0</v>
      </c>
      <c r="DS55" s="15">
        <f>IF($B55="","",IF(COUNTIF(BASE!$A:$A,PRODUTIVIDADE!DS$3)=0,"",SUMIFS(BASE!$M:$M,BASE!$A:$A,PRODUTIVIDADE!DS$3,BASE!$G:$G,PRODUTIVIDADE!$B55)))</f>
        <v>77</v>
      </c>
      <c r="DT55" s="15">
        <f>IF($B55="","",IF(COUNTIF(BASE!$A:$A,PRODUTIVIDADE!DS$3)=0,"",SUMIFS(BASE!$N:$N,BASE!$A:$A,PRODUTIVIDADE!DS$3,BASE!$G:$G,PRODUTIVIDADE!$B55)))</f>
        <v>0</v>
      </c>
      <c r="DU55" s="18">
        <f>IF($B55="","",IF(COUNTIF(BASE!$A:$A,PRODUTIVIDADE!DS$3)=0,"",SUMIFS(BASE!$P:$P,BASE!$A:$A,PRODUTIVIDADE!DS$3,BASE!$G:$G,PRODUTIVIDADE!$B55)))</f>
        <v>1.8287037037037037E-3</v>
      </c>
      <c r="DV55" s="18">
        <f>IF($B55="","",IF(COUNTIF(BASE!$A:$A,PRODUTIVIDADE!DS$3)=0,"",SUMIFS(BASE!$O:$O,BASE!$A:$A,PRODUTIVIDADE!DS$3,BASE!$G:$G,PRODUTIVIDADE!$B55)))</f>
        <v>0</v>
      </c>
      <c r="DW55" s="32">
        <f t="shared" si="43"/>
        <v>0.14081018518518518</v>
      </c>
      <c r="DX55" s="32">
        <f t="shared" si="44"/>
        <v>0</v>
      </c>
      <c r="DY55" s="33">
        <f>IF($B55="","",IF(COUNTIF(BASE!$A:$A,PRODUTIVIDADE!DY$3)=0,"",SUMIFS(BASE!$M:$M,BASE!$A:$A,PRODUTIVIDADE!DY$3,BASE!$G:$G,PRODUTIVIDADE!$B55)))</f>
        <v>65</v>
      </c>
      <c r="DZ55" s="33">
        <f>IF($B55="","",IF(COUNTIF(BASE!$A:$A,PRODUTIVIDADE!DY$3)=0,"",SUMIFS(BASE!$N:$N,BASE!$A:$A,PRODUTIVIDADE!DY$3,BASE!$G:$G,PRODUTIVIDADE!$B55)))</f>
        <v>0</v>
      </c>
      <c r="EA55" s="28">
        <f>IF($B55="","",IF(COUNTIF(BASE!$A:$A,PRODUTIVIDADE!DY$3)=0,"",SUMIFS(BASE!$P:$P,BASE!$A:$A,PRODUTIVIDADE!DY$3,BASE!$G:$G,PRODUTIVIDADE!$B55)))</f>
        <v>1.8518518518518517E-3</v>
      </c>
      <c r="EB55" s="28">
        <f>IF($B55="","",IF(COUNTIF(BASE!$A:$A,PRODUTIVIDADE!DY$3)=0,"",SUMIFS(BASE!$O:$O,BASE!$A:$A,PRODUTIVIDADE!DY$3,BASE!$G:$G,PRODUTIVIDADE!$B55)))</f>
        <v>0</v>
      </c>
      <c r="EC55" s="32">
        <f t="shared" si="45"/>
        <v>0.12037037037037036</v>
      </c>
      <c r="ED55" s="32">
        <f t="shared" si="46"/>
        <v>0</v>
      </c>
      <c r="EE55" s="15">
        <f>IF($B55="","",IF(COUNTIF(BASE!$A:$A,PRODUTIVIDADE!EE$3)=0,"",SUMIFS(BASE!$M:$M,BASE!$A:$A,PRODUTIVIDADE!EE$3,BASE!$G:$G,PRODUTIVIDADE!$B55)))</f>
        <v>0</v>
      </c>
      <c r="EF55" s="15">
        <f>IF($B55="","",IF(COUNTIF(BASE!$A:$A,PRODUTIVIDADE!EE$3)=0,"",SUMIFS(BASE!$N:$N,BASE!$A:$A,PRODUTIVIDADE!EE$3,BASE!$G:$G,PRODUTIVIDADE!$B55)))</f>
        <v>0</v>
      </c>
      <c r="EG55" s="18">
        <f>IF($B55="","",IF(COUNTIF(BASE!$A:$A,PRODUTIVIDADE!EE$3)=0,"",SUMIFS(BASE!$P:$P,BASE!$A:$A,PRODUTIVIDADE!EE$3,BASE!$G:$G,PRODUTIVIDADE!$B55)))</f>
        <v>0</v>
      </c>
      <c r="EH55" s="18">
        <f>IF($B55="","",IF(COUNTIF(BASE!$A:$A,PRODUTIVIDADE!EE$3)=0,"",SUMIFS(BASE!$O:$O,BASE!$A:$A,PRODUTIVIDADE!EE$3,BASE!$G:$G,PRODUTIVIDADE!$B55)))</f>
        <v>0</v>
      </c>
      <c r="EI55" s="32">
        <f t="shared" si="47"/>
        <v>0</v>
      </c>
      <c r="EJ55" s="32">
        <f t="shared" si="48"/>
        <v>0</v>
      </c>
      <c r="EK55" s="33">
        <f>IF($B55="","",IF(COUNTIF(BASE!$A:$A,PRODUTIVIDADE!EK$3)=0,"",SUMIFS(BASE!$M:$M,BASE!$A:$A,PRODUTIVIDADE!EK$3,BASE!$G:$G,PRODUTIVIDADE!$B55)))</f>
        <v>86</v>
      </c>
      <c r="EL55" s="33">
        <f>IF($B55="","",IF(COUNTIF(BASE!$A:$A,PRODUTIVIDADE!EK$3)=0,"",SUMIFS(BASE!$N:$N,BASE!$A:$A,PRODUTIVIDADE!EK$3,BASE!$G:$G,PRODUTIVIDADE!$B55)))</f>
        <v>0</v>
      </c>
      <c r="EM55" s="28">
        <f>IF($B55="","",IF(COUNTIF(BASE!$A:$A,PRODUTIVIDADE!EK$3)=0,"",SUMIFS(BASE!$P:$P,BASE!$A:$A,PRODUTIVIDADE!EK$3,BASE!$G:$G,PRODUTIVIDADE!$B55)))</f>
        <v>1.7013888888888892E-3</v>
      </c>
      <c r="EN55" s="28">
        <f>IF($B55="","",IF(COUNTIF(BASE!$A:$A,PRODUTIVIDADE!EK$3)=0,"",SUMIFS(BASE!$O:$O,BASE!$A:$A,PRODUTIVIDADE!EK$3,BASE!$G:$G,PRODUTIVIDADE!$B55)))</f>
        <v>0</v>
      </c>
      <c r="EO55" s="32">
        <f t="shared" si="49"/>
        <v>0.14631944444444447</v>
      </c>
      <c r="EP55" s="32">
        <f t="shared" si="50"/>
        <v>0</v>
      </c>
      <c r="EQ55" s="15">
        <f>IF($B55="","",IF(COUNTIF(BASE!$A:$A,PRODUTIVIDADE!EQ$3)=0,"",SUMIFS(BASE!$M:$M,BASE!$A:$A,PRODUTIVIDADE!EQ$3,BASE!$G:$G,PRODUTIVIDADE!$B55)))</f>
        <v>0</v>
      </c>
      <c r="ER55" s="15">
        <f>IF($B55="","",IF(COUNTIF(BASE!$A:$A,PRODUTIVIDADE!EQ$3)=0,"",SUMIFS(BASE!$N:$N,BASE!$A:$A,PRODUTIVIDADE!EQ$3,BASE!$G:$G,PRODUTIVIDADE!$B55)))</f>
        <v>0</v>
      </c>
      <c r="ES55" s="18">
        <f>IF($B55="","",IF(COUNTIF(BASE!$A:$A,PRODUTIVIDADE!EQ$3)=0,"",SUMIFS(BASE!$P:$P,BASE!$A:$A,PRODUTIVIDADE!EQ$3,BASE!$G:$G,PRODUTIVIDADE!$B55)))</f>
        <v>0</v>
      </c>
      <c r="ET55" s="18">
        <f>IF($B55="","",IF(COUNTIF(BASE!$A:$A,PRODUTIVIDADE!EQ$3)=0,"",SUMIFS(BASE!$O:$O,BASE!$A:$A,PRODUTIVIDADE!EQ$3,BASE!$G:$G,PRODUTIVIDADE!$B55)))</f>
        <v>0</v>
      </c>
      <c r="EU55" s="32">
        <f t="shared" si="51"/>
        <v>0</v>
      </c>
      <c r="EV55" s="32">
        <f t="shared" si="52"/>
        <v>0</v>
      </c>
      <c r="EW55" s="33">
        <f>IF($B55="","",IF(COUNTIF(BASE!$A:$A,PRODUTIVIDADE!EW$3)=0,"",SUMIFS(BASE!$M:$M,BASE!$A:$A,PRODUTIVIDADE!EW$3,BASE!$G:$G,PRODUTIVIDADE!$B55)))</f>
        <v>60</v>
      </c>
      <c r="EX55" s="33">
        <f>IF($B55="","",IF(COUNTIF(BASE!$A:$A,PRODUTIVIDADE!EW$3)=0,"",SUMIFS(BASE!$N:$N,BASE!$A:$A,PRODUTIVIDADE!EW$3,BASE!$G:$G,PRODUTIVIDADE!$B55)))</f>
        <v>0</v>
      </c>
      <c r="EY55" s="28">
        <f>IF($B55="","",IF(COUNTIF(BASE!$A:$A,PRODUTIVIDADE!EW$3)=0,"",SUMIFS(BASE!$P:$P,BASE!$A:$A,PRODUTIVIDADE!EW$3,BASE!$G:$G,PRODUTIVIDADE!$B55)))</f>
        <v>1.5972222222222221E-3</v>
      </c>
      <c r="EZ55" s="28">
        <f>IF($B55="","",IF(COUNTIF(BASE!$A:$A,PRODUTIVIDADE!EW$3)=0,"",SUMIFS(BASE!$O:$O,BASE!$A:$A,PRODUTIVIDADE!EW$3,BASE!$G:$G,PRODUTIVIDADE!$B55)))</f>
        <v>0</v>
      </c>
      <c r="FA55" s="32">
        <f t="shared" si="53"/>
        <v>9.5833333333333326E-2</v>
      </c>
      <c r="FB55" s="32">
        <f t="shared" si="54"/>
        <v>0</v>
      </c>
      <c r="FC55" s="15">
        <f>IF($B55="","",IF(COUNTIF(BASE!$A:$A,PRODUTIVIDADE!FC$3)=0,"",SUMIFS(BASE!$M:$M,BASE!$A:$A,PRODUTIVIDADE!FC$3,BASE!$G:$G,PRODUTIVIDADE!$B55)))</f>
        <v>67</v>
      </c>
      <c r="FD55" s="15">
        <f>IF($B55="","",IF(COUNTIF(BASE!$A:$A,PRODUTIVIDADE!FC$3)=0,"",SUMIFS(BASE!$N:$N,BASE!$A:$A,PRODUTIVIDADE!FC$3,BASE!$G:$G,PRODUTIVIDADE!$B55)))</f>
        <v>0</v>
      </c>
      <c r="FE55" s="18">
        <f>IF($B55="","",IF(COUNTIF(BASE!$A:$A,PRODUTIVIDADE!FC$3)=0,"",SUMIFS(BASE!$P:$P,BASE!$A:$A,PRODUTIVIDADE!FC$3,BASE!$G:$G,PRODUTIVIDADE!$B55)))</f>
        <v>1.736111111111111E-3</v>
      </c>
      <c r="FF55" s="18">
        <f>IF($B55="","",IF(COUNTIF(BASE!$A:$A,PRODUTIVIDADE!FC$3)=0,"",SUMIFS(BASE!$O:$O,BASE!$A:$A,PRODUTIVIDADE!FC$3,BASE!$G:$G,PRODUTIVIDADE!$B55)))</f>
        <v>0</v>
      </c>
      <c r="FG55" s="32">
        <f t="shared" si="55"/>
        <v>0.11631944444444443</v>
      </c>
      <c r="FH55" s="32">
        <f t="shared" si="56"/>
        <v>0</v>
      </c>
      <c r="FI55" s="33">
        <f>IF($B55="","",IF(COUNTIF(BASE!$A:$A,PRODUTIVIDADE!FI$3)=0,"",SUMIFS(BASE!$M:$M,BASE!$A:$A,PRODUTIVIDADE!FI$3,BASE!$G:$G,PRODUTIVIDADE!$B55)))</f>
        <v>69</v>
      </c>
      <c r="FJ55" s="33">
        <f>IF($B55="","",IF(COUNTIF(BASE!$A:$A,PRODUTIVIDADE!FI$3)=0,"",SUMIFS(BASE!$N:$N,BASE!$A:$A,PRODUTIVIDADE!FI$3,BASE!$G:$G,PRODUTIVIDADE!$B55)))</f>
        <v>0</v>
      </c>
      <c r="FK55" s="28">
        <f>IF($B55="","",IF(COUNTIF(BASE!$A:$A,PRODUTIVIDADE!FI$3)=0,"",SUMIFS(BASE!$P:$P,BASE!$A:$A,PRODUTIVIDADE!FI$3,BASE!$G:$G,PRODUTIVIDADE!$B55)))</f>
        <v>1.689814814814815E-3</v>
      </c>
      <c r="FL55" s="28">
        <f>IF($B55="","",IF(COUNTIF(BASE!$A:$A,PRODUTIVIDADE!FI$3)=0,"",SUMIFS(BASE!$O:$O,BASE!$A:$A,PRODUTIVIDADE!FI$3,BASE!$G:$G,PRODUTIVIDADE!$B55)))</f>
        <v>0</v>
      </c>
      <c r="FM55" s="32">
        <f t="shared" si="57"/>
        <v>0.11659722222222224</v>
      </c>
      <c r="FN55" s="32">
        <f t="shared" si="58"/>
        <v>0</v>
      </c>
      <c r="FO55" s="15">
        <f>IF($B55="","",IF(COUNTIF(BASE!$A:$A,PRODUTIVIDADE!FO$3)=0,"",SUMIFS(BASE!$M:$M,BASE!$A:$A,PRODUTIVIDADE!FO$3,BASE!$G:$G,PRODUTIVIDADE!$B55)))</f>
        <v>50</v>
      </c>
      <c r="FP55" s="15">
        <f>IF($B55="","",IF(COUNTIF(BASE!$A:$A,PRODUTIVIDADE!FO$3)=0,"",SUMIFS(BASE!$N:$N,BASE!$A:$A,PRODUTIVIDADE!FO$3,BASE!$G:$G,PRODUTIVIDADE!$B55)))</f>
        <v>0</v>
      </c>
      <c r="FQ55" s="18">
        <f>IF($B55="","",IF(COUNTIF(BASE!$A:$A,PRODUTIVIDADE!FO$3)=0,"",SUMIFS(BASE!$P:$P,BASE!$A:$A,PRODUTIVIDADE!FO$3,BASE!$G:$G,PRODUTIVIDADE!$B55)))</f>
        <v>1.6550925925925926E-3</v>
      </c>
      <c r="FR55" s="18">
        <f>IF($B55="","",IF(COUNTIF(BASE!$A:$A,PRODUTIVIDADE!FO$3)=0,"",SUMIFS(BASE!$O:$O,BASE!$A:$A,PRODUTIVIDADE!FO$3,BASE!$G:$G,PRODUTIVIDADE!$B55)))</f>
        <v>0</v>
      </c>
      <c r="FS55" s="32">
        <f t="shared" si="59"/>
        <v>8.2754629629629622E-2</v>
      </c>
      <c r="FT55" s="32">
        <f t="shared" si="60"/>
        <v>0</v>
      </c>
      <c r="FU55" s="33">
        <f>IF($B55="","",IF(COUNTIF(BASE!$A:$A,PRODUTIVIDADE!FU$3)=0,"",SUMIFS(BASE!$M:$M,BASE!$A:$A,PRODUTIVIDADE!FU$3,BASE!$G:$G,PRODUTIVIDADE!$B55)))</f>
        <v>52</v>
      </c>
      <c r="FV55" s="33">
        <f>IF($B55="","",IF(COUNTIF(BASE!$A:$A,PRODUTIVIDADE!FU$3)=0,"",SUMIFS(BASE!$N:$N,BASE!$A:$A,PRODUTIVIDADE!FU$3,BASE!$G:$G,PRODUTIVIDADE!$B55)))</f>
        <v>0</v>
      </c>
      <c r="FW55" s="28">
        <f>IF($B55="","",IF(COUNTIF(BASE!$A:$A,PRODUTIVIDADE!FU$3)=0,"",SUMIFS(BASE!$P:$P,BASE!$A:$A,PRODUTIVIDADE!FU$3,BASE!$G:$G,PRODUTIVIDADE!$B55)))</f>
        <v>1.8981481481481482E-3</v>
      </c>
      <c r="FX55" s="28">
        <f>IF($B55="","",IF(COUNTIF(BASE!$A:$A,PRODUTIVIDADE!FU$3)=0,"",SUMIFS(BASE!$O:$O,BASE!$A:$A,PRODUTIVIDADE!FU$3,BASE!$G:$G,PRODUTIVIDADE!$B55)))</f>
        <v>0</v>
      </c>
      <c r="FY55" s="32">
        <f t="shared" si="61"/>
        <v>9.870370370370371E-2</v>
      </c>
      <c r="FZ55" s="32">
        <f t="shared" si="62"/>
        <v>0</v>
      </c>
      <c r="GA55" s="15">
        <f>IF($B55="","",IF(COUNTIF(BASE!$A:$A,PRODUTIVIDADE!GA$3)=0,"",SUMIFS(BASE!$M:$M,BASE!$A:$A,PRODUTIVIDADE!GA$3,BASE!$G:$G,PRODUTIVIDADE!$B55)))</f>
        <v>0</v>
      </c>
      <c r="GB55" s="15">
        <f>IF($B55="","",IF(COUNTIF(BASE!$A:$A,PRODUTIVIDADE!GA$3)=0,"",SUMIFS(BASE!$N:$N,BASE!$A:$A,PRODUTIVIDADE!GA$3,BASE!$G:$G,PRODUTIVIDADE!$B55)))</f>
        <v>0</v>
      </c>
      <c r="GC55" s="18">
        <f>IF($B55="","",IF(COUNTIF(BASE!$A:$A,PRODUTIVIDADE!GA$3)=0,"",SUMIFS(BASE!$P:$P,BASE!$A:$A,PRODUTIVIDADE!GA$3,BASE!$G:$G,PRODUTIVIDADE!$B55)))</f>
        <v>0</v>
      </c>
      <c r="GD55" s="18">
        <f>IF($B55="","",IF(COUNTIF(BASE!$A:$A,PRODUTIVIDADE!GA$3)=0,"",SUMIFS(BASE!$O:$O,BASE!$A:$A,PRODUTIVIDADE!GA$3,BASE!$G:$G,PRODUTIVIDADE!$B55)))</f>
        <v>0</v>
      </c>
      <c r="GE55" s="32">
        <f t="shared" si="63"/>
        <v>0</v>
      </c>
      <c r="GF55" s="32">
        <f t="shared" si="64"/>
        <v>0</v>
      </c>
      <c r="GG55" s="33">
        <f>IF($B55="","",IF(COUNTIF(BASE!$A:$A,PRODUTIVIDADE!GG$3)=0,"",SUMIFS(BASE!$M:$M,BASE!$A:$A,PRODUTIVIDADE!GG$3,BASE!$G:$G,PRODUTIVIDADE!$B55)))</f>
        <v>90</v>
      </c>
      <c r="GH55" s="33">
        <f>IF($B55="","",IF(COUNTIF(BASE!$A:$A,PRODUTIVIDADE!GG$3)=0,"",SUMIFS(BASE!$N:$N,BASE!$A:$A,PRODUTIVIDADE!GG$3,BASE!$G:$G,PRODUTIVIDADE!$B55)))</f>
        <v>0</v>
      </c>
      <c r="GI55" s="28">
        <f>IF($B55="","",IF(COUNTIF(BASE!$A:$A,PRODUTIVIDADE!GG$3)=0,"",SUMIFS(BASE!$P:$P,BASE!$A:$A,PRODUTIVIDADE!GG$3,BASE!$G:$G,PRODUTIVIDADE!$B55)))</f>
        <v>1.2152777777777778E-3</v>
      </c>
      <c r="GJ55" s="28">
        <f>IF($B55="","",IF(COUNTIF(BASE!$A:$A,PRODUTIVIDADE!GG$3)=0,"",SUMIFS(BASE!$O:$O,BASE!$A:$A,PRODUTIVIDADE!GG$3,BASE!$G:$G,PRODUTIVIDADE!$B55)))</f>
        <v>0</v>
      </c>
      <c r="GK55" s="32">
        <f t="shared" si="65"/>
        <v>0.109375</v>
      </c>
      <c r="GL55" s="32">
        <f t="shared" si="66"/>
        <v>0</v>
      </c>
      <c r="GM55" s="15">
        <f>IF($B55="","",IF(COUNTIF(BASE!$A:$A,PRODUTIVIDADE!GM$3)=0,"",SUMIFS(BASE!$M:$M,BASE!$A:$A,PRODUTIVIDADE!GM$3,BASE!$G:$G,PRODUTIVIDADE!$B55)))</f>
        <v>53</v>
      </c>
      <c r="GN55" s="15">
        <f>IF($B55="","",IF(COUNTIF(BASE!$A:$A,PRODUTIVIDADE!GM$3)=0,"",SUMIFS(BASE!$N:$N,BASE!$A:$A,PRODUTIVIDADE!GM$3,BASE!$G:$G,PRODUTIVIDADE!$B55)))</f>
        <v>0</v>
      </c>
      <c r="GO55" s="18">
        <f>IF($B55="","",IF(COUNTIF(BASE!$A:$A,PRODUTIVIDADE!GM$3)=0,"",SUMIFS(BASE!$P:$P,BASE!$A:$A,PRODUTIVIDADE!GM$3,BASE!$G:$G,PRODUTIVIDADE!$B55)))</f>
        <v>2.0486111111111113E-3</v>
      </c>
      <c r="GP55" s="18">
        <f>IF($B55="","",IF(COUNTIF(BASE!$A:$A,PRODUTIVIDADE!GM$3)=0,"",SUMIFS(BASE!$O:$O,BASE!$A:$A,PRODUTIVIDADE!GM$3,BASE!$G:$G,PRODUTIVIDADE!$B55)))</f>
        <v>0</v>
      </c>
      <c r="GQ55" s="32">
        <f t="shared" si="67"/>
        <v>0.1085763888888889</v>
      </c>
      <c r="GR55" s="32">
        <f t="shared" si="68"/>
        <v>0</v>
      </c>
    </row>
    <row r="56" spans="2:200" s="8" customFormat="1" x14ac:dyDescent="0.25">
      <c r="B56" s="50">
        <v>91389</v>
      </c>
      <c r="C56" s="16" t="str">
        <f>IF($B56="","",VLOOKUP($B56,EQUIPE!$B:$E,2,0))</f>
        <v>BRUNO LOPES MARINI</v>
      </c>
      <c r="D56" s="16" t="str">
        <f>IF($B56="","",VLOOKUP($B56,EQUIPE!$B:$F,5,0))</f>
        <v>ULTRAGAZ FRONT</v>
      </c>
      <c r="E56" s="18">
        <f>IF($B56="","",VLOOKUP($B56,EQUIPE!$B:$E,3,0))</f>
        <v>0.2638888888888889</v>
      </c>
      <c r="F56" s="16" t="str">
        <f>IF($B56="","",VLOOKUP($B56,EQUIPE!$B:$E,4,0))</f>
        <v>MARCELA GOMES DE FARIAS</v>
      </c>
      <c r="H56" s="22">
        <f t="shared" si="0"/>
        <v>0</v>
      </c>
      <c r="I56" s="22">
        <f t="shared" si="0"/>
        <v>2003</v>
      </c>
      <c r="J56" s="18">
        <f t="shared" si="3"/>
        <v>0</v>
      </c>
      <c r="K56" s="18">
        <f t="shared" si="4"/>
        <v>6.6513077605813507E-4</v>
      </c>
      <c r="L56" s="32">
        <f t="shared" si="5"/>
        <v>0</v>
      </c>
      <c r="M56" s="32">
        <f t="shared" si="6"/>
        <v>1.3322569444444445</v>
      </c>
      <c r="O56" s="15">
        <f>IF($B56="","",IF(COUNTIF(BASE!$A:$A,PRODUTIVIDADE!O$3)=0,"",SUMIFS(BASE!$M:$M,BASE!$A:$A,PRODUTIVIDADE!O$3,BASE!$G:$G,PRODUTIVIDADE!$B56)))</f>
        <v>0</v>
      </c>
      <c r="P56" s="15">
        <f>IF($B56="","",IF(COUNTIF(BASE!$A:$A,PRODUTIVIDADE!O$3)=0,"",SUMIFS(BASE!$N:$N,BASE!$A:$A,PRODUTIVIDADE!O$3,BASE!$G:$G,PRODUTIVIDADE!$B56)))</f>
        <v>0</v>
      </c>
      <c r="Q56" s="18">
        <f>IF($B56="","",IF(COUNTIF(BASE!$A:$A,PRODUTIVIDADE!O$3)=0,"",SUMIFS(BASE!$P:$P,BASE!$A:$A,PRODUTIVIDADE!O$3,BASE!$G:$G,PRODUTIVIDADE!$B56)))</f>
        <v>0</v>
      </c>
      <c r="R56" s="18">
        <f>IF($B56="","",IF(COUNTIF(BASE!$A:$A,PRODUTIVIDADE!O$3)=0,"",SUMIFS(BASE!$O:$O,BASE!$A:$A,PRODUTIVIDADE!O$3,BASE!$G:$G,PRODUTIVIDADE!$B56)))</f>
        <v>0</v>
      </c>
      <c r="S56" s="32">
        <f t="shared" si="7"/>
        <v>0</v>
      </c>
      <c r="T56" s="32">
        <f t="shared" si="8"/>
        <v>0</v>
      </c>
      <c r="U56" s="33">
        <f>IF($B56="","",IF(COUNTIF(BASE!$A:$A,PRODUTIVIDADE!U$3)=0,"",SUMIFS(BASE!$M:$M,BASE!$A:$A,PRODUTIVIDADE!U$3,BASE!$G:$G,PRODUTIVIDADE!$B56)))</f>
        <v>0</v>
      </c>
      <c r="V56" s="33">
        <f>IF($B56="","",IF(COUNTIF(BASE!$A:$A,PRODUTIVIDADE!U$3)=0,"",SUMIFS(BASE!$N:$N,BASE!$A:$A,PRODUTIVIDADE!U$3,BASE!$G:$G,PRODUTIVIDADE!$B56)))</f>
        <v>104</v>
      </c>
      <c r="W56" s="28">
        <f>IF($B56="","",IF(COUNTIF(BASE!$A:$A,PRODUTIVIDADE!U$3)=0,"",SUMIFS(BASE!$P:$P,BASE!$A:$A,PRODUTIVIDADE!U$3,BASE!$G:$G,PRODUTIVIDADE!$B56)))</f>
        <v>0</v>
      </c>
      <c r="X56" s="28">
        <f>IF($B56="","",IF(COUNTIF(BASE!$A:$A,PRODUTIVIDADE!U$3)=0,"",SUMIFS(BASE!$O:$O,BASE!$A:$A,PRODUTIVIDADE!U$3,BASE!$G:$G,PRODUTIVIDADE!$B56)))</f>
        <v>5.9027777777777778E-4</v>
      </c>
      <c r="Y56" s="32">
        <f t="shared" si="9"/>
        <v>0</v>
      </c>
      <c r="Z56" s="32">
        <f t="shared" si="10"/>
        <v>6.1388888888888889E-2</v>
      </c>
      <c r="AA56" s="15">
        <f>IF($B56="","",IF(COUNTIF(BASE!$A:$A,PRODUTIVIDADE!AA$3)=0,"",SUMIFS(BASE!$M:$M,BASE!$A:$A,PRODUTIVIDADE!AA$3,BASE!$G:$G,PRODUTIVIDADE!$B56)))</f>
        <v>0</v>
      </c>
      <c r="AB56" s="15">
        <f>IF($B56="","",IF(COUNTIF(BASE!$A:$A,PRODUTIVIDADE!AA$3)=0,"",SUMIFS(BASE!$N:$N,BASE!$A:$A,PRODUTIVIDADE!AA$3,BASE!$G:$G,PRODUTIVIDADE!$B56)))</f>
        <v>107</v>
      </c>
      <c r="AC56" s="18">
        <f>IF($B56="","",IF(COUNTIF(BASE!$A:$A,PRODUTIVIDADE!AA$3)=0,"",SUMIFS(BASE!$P:$P,BASE!$A:$A,PRODUTIVIDADE!AA$3,BASE!$G:$G,PRODUTIVIDADE!$B56)))</f>
        <v>0</v>
      </c>
      <c r="AD56" s="18">
        <f>IF($B56="","",IF(COUNTIF(BASE!$A:$A,PRODUTIVIDADE!AA$3)=0,"",SUMIFS(BASE!$O:$O,BASE!$A:$A,PRODUTIVIDADE!AA$3,BASE!$G:$G,PRODUTIVIDADE!$B56)))</f>
        <v>6.3657407407407402E-4</v>
      </c>
      <c r="AE56" s="32">
        <f t="shared" si="11"/>
        <v>0</v>
      </c>
      <c r="AF56" s="32">
        <f t="shared" si="12"/>
        <v>6.8113425925925924E-2</v>
      </c>
      <c r="AG56" s="33">
        <f>IF($B56="","",IF(COUNTIF(BASE!$A:$A,PRODUTIVIDADE!AG$3)=0,"",SUMIFS(BASE!$M:$M,BASE!$A:$A,PRODUTIVIDADE!AG$3,BASE!$G:$G,PRODUTIVIDADE!$B56)))</f>
        <v>0</v>
      </c>
      <c r="AH56" s="33">
        <f>IF($B56="","",IF(COUNTIF(BASE!$A:$A,PRODUTIVIDADE!AG$3)=0,"",SUMIFS(BASE!$N:$N,BASE!$A:$A,PRODUTIVIDADE!AG$3,BASE!$G:$G,PRODUTIVIDADE!$B56)))</f>
        <v>80</v>
      </c>
      <c r="AI56" s="28">
        <f>IF($B56="","",IF(COUNTIF(BASE!$A:$A,PRODUTIVIDADE!AG$3)=0,"",SUMIFS(BASE!$P:$P,BASE!$A:$A,PRODUTIVIDADE!AG$3,BASE!$G:$G,PRODUTIVIDADE!$B56)))</f>
        <v>0</v>
      </c>
      <c r="AJ56" s="28">
        <f>IF($B56="","",IF(COUNTIF(BASE!$A:$A,PRODUTIVIDADE!AG$3)=0,"",SUMIFS(BASE!$O:$O,BASE!$A:$A,PRODUTIVIDADE!AG$3,BASE!$G:$G,PRODUTIVIDADE!$B56)))</f>
        <v>6.8287037037037025E-4</v>
      </c>
      <c r="AK56" s="32">
        <f t="shared" si="13"/>
        <v>0</v>
      </c>
      <c r="AL56" s="32">
        <f t="shared" si="14"/>
        <v>5.4629629629629618E-2</v>
      </c>
      <c r="AM56" s="15">
        <f>IF($B56="","",IF(COUNTIF(BASE!$A:$A,PRODUTIVIDADE!AM$3)=0,"",SUMIFS(BASE!$M:$M,BASE!$A:$A,PRODUTIVIDADE!AM$3,BASE!$G:$G,PRODUTIVIDADE!$B56)))</f>
        <v>0</v>
      </c>
      <c r="AN56" s="15">
        <f>IF($B56="","",IF(COUNTIF(BASE!$A:$A,PRODUTIVIDADE!AM$3)=0,"",SUMIFS(BASE!$N:$N,BASE!$A:$A,PRODUTIVIDADE!AM$3,BASE!$G:$G,PRODUTIVIDADE!$B56)))</f>
        <v>106</v>
      </c>
      <c r="AO56" s="18">
        <f>IF($B56="","",IF(COUNTIF(BASE!$A:$A,PRODUTIVIDADE!AM$3)=0,"",SUMIFS(BASE!$P:$P,BASE!$A:$A,PRODUTIVIDADE!AM$3,BASE!$G:$G,PRODUTIVIDADE!$B56)))</f>
        <v>0</v>
      </c>
      <c r="AP56" s="18">
        <f>IF($B56="","",IF(COUNTIF(BASE!$A:$A,PRODUTIVIDADE!AM$3)=0,"",SUMIFS(BASE!$O:$O,BASE!$A:$A,PRODUTIVIDADE!AM$3,BASE!$G:$G,PRODUTIVIDADE!$B56)))</f>
        <v>6.3657407407407402E-4</v>
      </c>
      <c r="AQ56" s="32">
        <f t="shared" si="15"/>
        <v>0</v>
      </c>
      <c r="AR56" s="32">
        <f t="shared" si="16"/>
        <v>6.7476851851851843E-2</v>
      </c>
      <c r="AS56" s="33">
        <f>IF($B56="","",IF(COUNTIF(BASE!$A:$A,PRODUTIVIDADE!AS$3)=0,"",SUMIFS(BASE!$M:$M,BASE!$A:$A,PRODUTIVIDADE!AS$3,BASE!$G:$G,PRODUTIVIDADE!$B56)))</f>
        <v>0</v>
      </c>
      <c r="AT56" s="33">
        <f>IF($B56="","",IF(COUNTIF(BASE!$A:$A,PRODUTIVIDADE!AS$3)=0,"",SUMIFS(BASE!$N:$N,BASE!$A:$A,PRODUTIVIDADE!AS$3,BASE!$G:$G,PRODUTIVIDADE!$B56)))</f>
        <v>80</v>
      </c>
      <c r="AU56" s="28">
        <f>IF($B56="","",IF(COUNTIF(BASE!$A:$A,PRODUTIVIDADE!AS$3)=0,"",SUMIFS(BASE!$P:$P,BASE!$A:$A,PRODUTIVIDADE!AS$3,BASE!$G:$G,PRODUTIVIDADE!$B56)))</f>
        <v>0</v>
      </c>
      <c r="AV56" s="28">
        <f>IF($B56="","",IF(COUNTIF(BASE!$A:$A,PRODUTIVIDADE!AS$3)=0,"",SUMIFS(BASE!$O:$O,BASE!$A:$A,PRODUTIVIDADE!AS$3,BASE!$G:$G,PRODUTIVIDADE!$B56)))</f>
        <v>5.5555555555555556E-4</v>
      </c>
      <c r="AW56" s="32">
        <f t="shared" si="17"/>
        <v>0</v>
      </c>
      <c r="AX56" s="32">
        <f t="shared" si="18"/>
        <v>4.4444444444444446E-2</v>
      </c>
      <c r="AY56" s="15">
        <f>IF($B56="","",IF(COUNTIF(BASE!$A:$A,PRODUTIVIDADE!AY$3)=0,"",SUMIFS(BASE!$M:$M,BASE!$A:$A,PRODUTIVIDADE!AY$3,BASE!$G:$G,PRODUTIVIDADE!$B56)))</f>
        <v>0</v>
      </c>
      <c r="AZ56" s="15">
        <f>IF($B56="","",IF(COUNTIF(BASE!$A:$A,PRODUTIVIDADE!AY$3)=0,"",SUMIFS(BASE!$N:$N,BASE!$A:$A,PRODUTIVIDADE!AY$3,BASE!$G:$G,PRODUTIVIDADE!$B56)))</f>
        <v>0</v>
      </c>
      <c r="BA56" s="18">
        <f>IF($B56="","",IF(COUNTIF(BASE!$A:$A,PRODUTIVIDADE!AY$3)=0,"",SUMIFS(BASE!$P:$P,BASE!$A:$A,PRODUTIVIDADE!AY$3,BASE!$G:$G,PRODUTIVIDADE!$B56)))</f>
        <v>0</v>
      </c>
      <c r="BB56" s="18">
        <f>IF($B56="","",IF(COUNTIF(BASE!$A:$A,PRODUTIVIDADE!AY$3)=0,"",SUMIFS(BASE!$O:$O,BASE!$A:$A,PRODUTIVIDADE!AY$3,BASE!$G:$G,PRODUTIVIDADE!$B56)))</f>
        <v>0</v>
      </c>
      <c r="BC56" s="32">
        <f t="shared" si="19"/>
        <v>0</v>
      </c>
      <c r="BD56" s="32">
        <f t="shared" si="20"/>
        <v>0</v>
      </c>
      <c r="BE56" s="33">
        <f>IF($B56="","",IF(COUNTIF(BASE!$A:$A,PRODUTIVIDADE!BE$3)=0,"",SUMIFS(BASE!$M:$M,BASE!$A:$A,PRODUTIVIDADE!BE$3,BASE!$G:$G,PRODUTIVIDADE!$B56)))</f>
        <v>0</v>
      </c>
      <c r="BF56" s="33">
        <f>IF($B56="","",IF(COUNTIF(BASE!$A:$A,PRODUTIVIDADE!BE$3)=0,"",SUMIFS(BASE!$N:$N,BASE!$A:$A,PRODUTIVIDADE!BE$3,BASE!$G:$G,PRODUTIVIDADE!$B56)))</f>
        <v>105</v>
      </c>
      <c r="BG56" s="28">
        <f>IF($B56="","",IF(COUNTIF(BASE!$A:$A,PRODUTIVIDADE!BE$3)=0,"",SUMIFS(BASE!$P:$P,BASE!$A:$A,PRODUTIVIDADE!BE$3,BASE!$G:$G,PRODUTIVIDADE!$B56)))</f>
        <v>0</v>
      </c>
      <c r="BH56" s="28">
        <f>IF($B56="","",IF(COUNTIF(BASE!$A:$A,PRODUTIVIDADE!BE$3)=0,"",SUMIFS(BASE!$O:$O,BASE!$A:$A,PRODUTIVIDADE!BE$3,BASE!$G:$G,PRODUTIVIDADE!$B56)))</f>
        <v>6.134259259259259E-4</v>
      </c>
      <c r="BI56" s="32">
        <f t="shared" si="21"/>
        <v>0</v>
      </c>
      <c r="BJ56" s="32">
        <f t="shared" si="22"/>
        <v>6.4409722222222215E-2</v>
      </c>
      <c r="BK56" s="15">
        <f>IF($B56="","",IF(COUNTIF(BASE!$A:$A,PRODUTIVIDADE!BK$3)=0,"",SUMIFS(BASE!$M:$M,BASE!$A:$A,PRODUTIVIDADE!BK$3,BASE!$G:$G,PRODUTIVIDADE!$B56)))</f>
        <v>0</v>
      </c>
      <c r="BL56" s="15">
        <f>IF($B56="","",IF(COUNTIF(BASE!$A:$A,PRODUTIVIDADE!BK$3)=0,"",SUMIFS(BASE!$N:$N,BASE!$A:$A,PRODUTIVIDADE!BK$3,BASE!$G:$G,PRODUTIVIDADE!$B56)))</f>
        <v>83</v>
      </c>
      <c r="BM56" s="18">
        <f>IF($B56="","",IF(COUNTIF(BASE!$A:$A,PRODUTIVIDADE!BK$3)=0,"",SUMIFS(BASE!$P:$P,BASE!$A:$A,PRODUTIVIDADE!BK$3,BASE!$G:$G,PRODUTIVIDADE!$B56)))</f>
        <v>0</v>
      </c>
      <c r="BN56" s="18">
        <f>IF($B56="","",IF(COUNTIF(BASE!$A:$A,PRODUTIVIDADE!BK$3)=0,"",SUMIFS(BASE!$O:$O,BASE!$A:$A,PRODUTIVIDADE!BK$3,BASE!$G:$G,PRODUTIVIDADE!$B56)))</f>
        <v>6.4814814814814813E-4</v>
      </c>
      <c r="BO56" s="32">
        <f t="shared" si="23"/>
        <v>0</v>
      </c>
      <c r="BP56" s="32">
        <f t="shared" si="24"/>
        <v>5.3796296296296293E-2</v>
      </c>
      <c r="BQ56" s="33">
        <f>IF($B56="","",IF(COUNTIF(BASE!$A:$A,PRODUTIVIDADE!BQ$3)=0,"",SUMIFS(BASE!$M:$M,BASE!$A:$A,PRODUTIVIDADE!BQ$3,BASE!$G:$G,PRODUTIVIDADE!$B56)))</f>
        <v>0</v>
      </c>
      <c r="BR56" s="33">
        <f>IF($B56="","",IF(COUNTIF(BASE!$A:$A,PRODUTIVIDADE!BQ$3)=0,"",SUMIFS(BASE!$N:$N,BASE!$A:$A,PRODUTIVIDADE!BQ$3,BASE!$G:$G,PRODUTIVIDADE!$B56)))</f>
        <v>85</v>
      </c>
      <c r="BS56" s="28">
        <f>IF($B56="","",IF(COUNTIF(BASE!$A:$A,PRODUTIVIDADE!BQ$3)=0,"",SUMIFS(BASE!$P:$P,BASE!$A:$A,PRODUTIVIDADE!BQ$3,BASE!$G:$G,PRODUTIVIDADE!$B56)))</f>
        <v>0</v>
      </c>
      <c r="BT56" s="28">
        <f>IF($B56="","",IF(COUNTIF(BASE!$A:$A,PRODUTIVIDADE!BQ$3)=0,"",SUMIFS(BASE!$O:$O,BASE!$A:$A,PRODUTIVIDADE!BQ$3,BASE!$G:$G,PRODUTIVIDADE!$B56)))</f>
        <v>6.2500000000000001E-4</v>
      </c>
      <c r="BU56" s="32">
        <f t="shared" si="25"/>
        <v>0</v>
      </c>
      <c r="BV56" s="32">
        <f t="shared" si="26"/>
        <v>5.3124999999999999E-2</v>
      </c>
      <c r="BW56" s="15">
        <f>IF($B56="","",IF(COUNTIF(BASE!$A:$A,PRODUTIVIDADE!BW$3)=0,"",SUMIFS(BASE!$M:$M,BASE!$A:$A,PRODUTIVIDADE!BW$3,BASE!$G:$G,PRODUTIVIDADE!$B56)))</f>
        <v>0</v>
      </c>
      <c r="BX56" s="15">
        <f>IF($B56="","",IF(COUNTIF(BASE!$A:$A,PRODUTIVIDADE!BW$3)=0,"",SUMIFS(BASE!$N:$N,BASE!$A:$A,PRODUTIVIDADE!BW$3,BASE!$G:$G,PRODUTIVIDADE!$B56)))</f>
        <v>73</v>
      </c>
      <c r="BY56" s="18">
        <f>IF($B56="","",IF(COUNTIF(BASE!$A:$A,PRODUTIVIDADE!BW$3)=0,"",SUMIFS(BASE!$P:$P,BASE!$A:$A,PRODUTIVIDADE!BW$3,BASE!$G:$G,PRODUTIVIDADE!$B56)))</f>
        <v>0</v>
      </c>
      <c r="BZ56" s="18">
        <f>IF($B56="","",IF(COUNTIF(BASE!$A:$A,PRODUTIVIDADE!BW$3)=0,"",SUMIFS(BASE!$O:$O,BASE!$A:$A,PRODUTIVIDADE!BW$3,BASE!$G:$G,PRODUTIVIDADE!$B56)))</f>
        <v>8.7962962962962962E-4</v>
      </c>
      <c r="CA56" s="32">
        <f t="shared" si="27"/>
        <v>0</v>
      </c>
      <c r="CB56" s="32">
        <f t="shared" si="28"/>
        <v>6.4212962962962958E-2</v>
      </c>
      <c r="CC56" s="33">
        <f>IF($B56="","",IF(COUNTIF(BASE!$A:$A,PRODUTIVIDADE!CC$3)=0,"",SUMIFS(BASE!$M:$M,BASE!$A:$A,PRODUTIVIDADE!CC$3,BASE!$G:$G,PRODUTIVIDADE!$B56)))</f>
        <v>0</v>
      </c>
      <c r="CD56" s="33">
        <f>IF($B56="","",IF(COUNTIF(BASE!$A:$A,PRODUTIVIDADE!CC$3)=0,"",SUMIFS(BASE!$N:$N,BASE!$A:$A,PRODUTIVIDADE!CC$3,BASE!$G:$G,PRODUTIVIDADE!$B56)))</f>
        <v>100</v>
      </c>
      <c r="CE56" s="28">
        <f>IF($B56="","",IF(COUNTIF(BASE!$A:$A,PRODUTIVIDADE!CC$3)=0,"",SUMIFS(BASE!$P:$P,BASE!$A:$A,PRODUTIVIDADE!CC$3,BASE!$G:$G,PRODUTIVIDADE!$B56)))</f>
        <v>0</v>
      </c>
      <c r="CF56" s="28">
        <f>IF($B56="","",IF(COUNTIF(BASE!$A:$A,PRODUTIVIDADE!CC$3)=0,"",SUMIFS(BASE!$O:$O,BASE!$A:$A,PRODUTIVIDADE!CC$3,BASE!$G:$G,PRODUTIVIDADE!$B56)))</f>
        <v>6.9444444444444447E-4</v>
      </c>
      <c r="CG56" s="32">
        <f t="shared" si="29"/>
        <v>0</v>
      </c>
      <c r="CH56" s="32">
        <f t="shared" si="30"/>
        <v>6.9444444444444448E-2</v>
      </c>
      <c r="CI56" s="15">
        <f>IF($B56="","",IF(COUNTIF(BASE!$A:$A,PRODUTIVIDADE!CI$3)=0,"",SUMIFS(BASE!$M:$M,BASE!$A:$A,PRODUTIVIDADE!CI$3,BASE!$G:$G,PRODUTIVIDADE!$B56)))</f>
        <v>0</v>
      </c>
      <c r="CJ56" s="15">
        <f>IF($B56="","",IF(COUNTIF(BASE!$A:$A,PRODUTIVIDADE!CI$3)=0,"",SUMIFS(BASE!$N:$N,BASE!$A:$A,PRODUTIVIDADE!CI$3,BASE!$G:$G,PRODUTIVIDADE!$B56)))</f>
        <v>81</v>
      </c>
      <c r="CK56" s="18">
        <f>IF($B56="","",IF(COUNTIF(BASE!$A:$A,PRODUTIVIDADE!CI$3)=0,"",SUMIFS(BASE!$P:$P,BASE!$A:$A,PRODUTIVIDADE!CI$3,BASE!$G:$G,PRODUTIVIDADE!$B56)))</f>
        <v>0</v>
      </c>
      <c r="CL56" s="18">
        <f>IF($B56="","",IF(COUNTIF(BASE!$A:$A,PRODUTIVIDADE!CI$3)=0,"",SUMIFS(BASE!$O:$O,BASE!$A:$A,PRODUTIVIDADE!CI$3,BASE!$G:$G,PRODUTIVIDADE!$B56)))</f>
        <v>6.9444444444444447E-4</v>
      </c>
      <c r="CM56" s="32">
        <f t="shared" si="31"/>
        <v>0</v>
      </c>
      <c r="CN56" s="32">
        <f t="shared" si="32"/>
        <v>5.6250000000000001E-2</v>
      </c>
      <c r="CO56" s="33">
        <f>IF($B56="","",IF(COUNTIF(BASE!$A:$A,PRODUTIVIDADE!CO$3)=0,"",SUMIFS(BASE!$M:$M,BASE!$A:$A,PRODUTIVIDADE!CO$3,BASE!$G:$G,PRODUTIVIDADE!$B56)))</f>
        <v>0</v>
      </c>
      <c r="CP56" s="33">
        <f>IF($B56="","",IF(COUNTIF(BASE!$A:$A,PRODUTIVIDADE!CO$3)=0,"",SUMIFS(BASE!$N:$N,BASE!$A:$A,PRODUTIVIDADE!CO$3,BASE!$G:$G,PRODUTIVIDADE!$B56)))</f>
        <v>0</v>
      </c>
      <c r="CQ56" s="28">
        <f>IF($B56="","",IF(COUNTIF(BASE!$A:$A,PRODUTIVIDADE!CO$3)=0,"",SUMIFS(BASE!$P:$P,BASE!$A:$A,PRODUTIVIDADE!CO$3,BASE!$G:$G,PRODUTIVIDADE!$B56)))</f>
        <v>0</v>
      </c>
      <c r="CR56" s="28">
        <f>IF($B56="","",IF(COUNTIF(BASE!$A:$A,PRODUTIVIDADE!CO$3)=0,"",SUMIFS(BASE!$O:$O,BASE!$A:$A,PRODUTIVIDADE!CO$3,BASE!$G:$G,PRODUTIVIDADE!$B56)))</f>
        <v>0</v>
      </c>
      <c r="CS56" s="32">
        <f t="shared" si="33"/>
        <v>0</v>
      </c>
      <c r="CT56" s="32">
        <f t="shared" si="34"/>
        <v>0</v>
      </c>
      <c r="CU56" s="15">
        <f>IF($B56="","",IF(COUNTIF(BASE!$A:$A,PRODUTIVIDADE!CU$3)=0,"",SUMIFS(BASE!$M:$M,BASE!$A:$A,PRODUTIVIDADE!CU$3,BASE!$G:$G,PRODUTIVIDADE!$B56)))</f>
        <v>0</v>
      </c>
      <c r="CV56" s="15">
        <f>IF($B56="","",IF(COUNTIF(BASE!$A:$A,PRODUTIVIDADE!CU$3)=0,"",SUMIFS(BASE!$N:$N,BASE!$A:$A,PRODUTIVIDADE!CU$3,BASE!$G:$G,PRODUTIVIDADE!$B56)))</f>
        <v>76</v>
      </c>
      <c r="CW56" s="18">
        <f>IF($B56="","",IF(COUNTIF(BASE!$A:$A,PRODUTIVIDADE!CU$3)=0,"",SUMIFS(BASE!$P:$P,BASE!$A:$A,PRODUTIVIDADE!CU$3,BASE!$G:$G,PRODUTIVIDADE!$B56)))</f>
        <v>0</v>
      </c>
      <c r="CX56" s="18">
        <f>IF($B56="","",IF(COUNTIF(BASE!$A:$A,PRODUTIVIDADE!CU$3)=0,"",SUMIFS(BASE!$O:$O,BASE!$A:$A,PRODUTIVIDADE!CU$3,BASE!$G:$G,PRODUTIVIDADE!$B56)))</f>
        <v>6.9444444444444447E-4</v>
      </c>
      <c r="CY56" s="32">
        <f t="shared" si="35"/>
        <v>0</v>
      </c>
      <c r="CZ56" s="32">
        <f t="shared" si="36"/>
        <v>5.2777777777777778E-2</v>
      </c>
      <c r="DA56" s="33">
        <f>IF($B56="","",IF(COUNTIF(BASE!$A:$A,PRODUTIVIDADE!DA$3)=0,"",SUMIFS(BASE!$M:$M,BASE!$A:$A,PRODUTIVIDADE!DA$3,BASE!$G:$G,PRODUTIVIDADE!$B56)))</f>
        <v>0</v>
      </c>
      <c r="DB56" s="33">
        <f>IF($B56="","",IF(COUNTIF(BASE!$A:$A,PRODUTIVIDADE!DA$3)=0,"",SUMIFS(BASE!$N:$N,BASE!$A:$A,PRODUTIVIDADE!DA$3,BASE!$G:$G,PRODUTIVIDADE!$B56)))</f>
        <v>66</v>
      </c>
      <c r="DC56" s="28">
        <f>IF($B56="","",IF(COUNTIF(BASE!$A:$A,PRODUTIVIDADE!DA$3)=0,"",SUMIFS(BASE!$P:$P,BASE!$A:$A,PRODUTIVIDADE!DA$3,BASE!$G:$G,PRODUTIVIDADE!$B56)))</f>
        <v>0</v>
      </c>
      <c r="DD56" s="28">
        <f>IF($B56="","",IF(COUNTIF(BASE!$A:$A,PRODUTIVIDADE!DA$3)=0,"",SUMIFS(BASE!$O:$O,BASE!$A:$A,PRODUTIVIDADE!DA$3,BASE!$G:$G,PRODUTIVIDADE!$B56)))</f>
        <v>6.5972222222222213E-4</v>
      </c>
      <c r="DE56" s="32">
        <f t="shared" si="37"/>
        <v>0</v>
      </c>
      <c r="DF56" s="32">
        <f t="shared" si="38"/>
        <v>4.3541666666666659E-2</v>
      </c>
      <c r="DG56" s="15">
        <f>IF($B56="","",IF(COUNTIF(BASE!$A:$A,PRODUTIVIDADE!DG$3)=0,"",SUMIFS(BASE!$M:$M,BASE!$A:$A,PRODUTIVIDADE!DG$3,BASE!$G:$G,PRODUTIVIDADE!$B56)))</f>
        <v>0</v>
      </c>
      <c r="DH56" s="15">
        <f>IF($B56="","",IF(COUNTIF(BASE!$A:$A,PRODUTIVIDADE!DG$3)=0,"",SUMIFS(BASE!$N:$N,BASE!$A:$A,PRODUTIVIDADE!DG$3,BASE!$G:$G,PRODUTIVIDADE!$B56)))</f>
        <v>0</v>
      </c>
      <c r="DI56" s="18">
        <f>IF($B56="","",IF(COUNTIF(BASE!$A:$A,PRODUTIVIDADE!DG$3)=0,"",SUMIFS(BASE!$P:$P,BASE!$A:$A,PRODUTIVIDADE!DG$3,BASE!$G:$G,PRODUTIVIDADE!$B56)))</f>
        <v>0</v>
      </c>
      <c r="DJ56" s="18">
        <f>IF($B56="","",IF(COUNTIF(BASE!$A:$A,PRODUTIVIDADE!DG$3)=0,"",SUMIFS(BASE!$O:$O,BASE!$A:$A,PRODUTIVIDADE!DG$3,BASE!$G:$G,PRODUTIVIDADE!$B56)))</f>
        <v>0</v>
      </c>
      <c r="DK56" s="32">
        <f t="shared" si="39"/>
        <v>0</v>
      </c>
      <c r="DL56" s="32">
        <f t="shared" si="40"/>
        <v>0</v>
      </c>
      <c r="DM56" s="33">
        <f>IF($B56="","",IF(COUNTIF(BASE!$A:$A,PRODUTIVIDADE!DM$3)=0,"",SUMIFS(BASE!$M:$M,BASE!$A:$A,PRODUTIVIDADE!DM$3,BASE!$G:$G,PRODUTIVIDADE!$B56)))</f>
        <v>0</v>
      </c>
      <c r="DN56" s="33">
        <f>IF($B56="","",IF(COUNTIF(BASE!$A:$A,PRODUTIVIDADE!DM$3)=0,"",SUMIFS(BASE!$N:$N,BASE!$A:$A,PRODUTIVIDADE!DM$3,BASE!$G:$G,PRODUTIVIDADE!$B56)))</f>
        <v>112</v>
      </c>
      <c r="DO56" s="28">
        <f>IF($B56="","",IF(COUNTIF(BASE!$A:$A,PRODUTIVIDADE!DM$3)=0,"",SUMIFS(BASE!$P:$P,BASE!$A:$A,PRODUTIVIDADE!DM$3,BASE!$G:$G,PRODUTIVIDADE!$B56)))</f>
        <v>0</v>
      </c>
      <c r="DP56" s="28">
        <f>IF($B56="","",IF(COUNTIF(BASE!$A:$A,PRODUTIVIDADE!DM$3)=0,"",SUMIFS(BASE!$O:$O,BASE!$A:$A,PRODUTIVIDADE!DM$3,BASE!$G:$G,PRODUTIVIDADE!$B56)))</f>
        <v>6.3657407407407402E-4</v>
      </c>
      <c r="DQ56" s="32">
        <f t="shared" si="41"/>
        <v>0</v>
      </c>
      <c r="DR56" s="32">
        <f t="shared" si="42"/>
        <v>7.1296296296296288E-2</v>
      </c>
      <c r="DS56" s="15">
        <f>IF($B56="","",IF(COUNTIF(BASE!$A:$A,PRODUTIVIDADE!DS$3)=0,"",SUMIFS(BASE!$M:$M,BASE!$A:$A,PRODUTIVIDADE!DS$3,BASE!$G:$G,PRODUTIVIDADE!$B56)))</f>
        <v>0</v>
      </c>
      <c r="DT56" s="15">
        <f>IF($B56="","",IF(COUNTIF(BASE!$A:$A,PRODUTIVIDADE!DS$3)=0,"",SUMIFS(BASE!$N:$N,BASE!$A:$A,PRODUTIVIDADE!DS$3,BASE!$G:$G,PRODUTIVIDADE!$B56)))</f>
        <v>100</v>
      </c>
      <c r="DU56" s="18">
        <f>IF($B56="","",IF(COUNTIF(BASE!$A:$A,PRODUTIVIDADE!DS$3)=0,"",SUMIFS(BASE!$P:$P,BASE!$A:$A,PRODUTIVIDADE!DS$3,BASE!$G:$G,PRODUTIVIDADE!$B56)))</f>
        <v>0</v>
      </c>
      <c r="DV56" s="18">
        <f>IF($B56="","",IF(COUNTIF(BASE!$A:$A,PRODUTIVIDADE!DS$3)=0,"",SUMIFS(BASE!$O:$O,BASE!$A:$A,PRODUTIVIDADE!DS$3,BASE!$G:$G,PRODUTIVIDADE!$B56)))</f>
        <v>5.3240740740740744E-4</v>
      </c>
      <c r="DW56" s="32">
        <f t="shared" si="43"/>
        <v>0</v>
      </c>
      <c r="DX56" s="32">
        <f t="shared" si="44"/>
        <v>5.3240740740740741E-2</v>
      </c>
      <c r="DY56" s="33">
        <f>IF($B56="","",IF(COUNTIF(BASE!$A:$A,PRODUTIVIDADE!DY$3)=0,"",SUMIFS(BASE!$M:$M,BASE!$A:$A,PRODUTIVIDADE!DY$3,BASE!$G:$G,PRODUTIVIDADE!$B56)))</f>
        <v>0</v>
      </c>
      <c r="DZ56" s="33">
        <f>IF($B56="","",IF(COUNTIF(BASE!$A:$A,PRODUTIVIDADE!DY$3)=0,"",SUMIFS(BASE!$N:$N,BASE!$A:$A,PRODUTIVIDADE!DY$3,BASE!$G:$G,PRODUTIVIDADE!$B56)))</f>
        <v>90</v>
      </c>
      <c r="EA56" s="28">
        <f>IF($B56="","",IF(COUNTIF(BASE!$A:$A,PRODUTIVIDADE!DY$3)=0,"",SUMIFS(BASE!$P:$P,BASE!$A:$A,PRODUTIVIDADE!DY$3,BASE!$G:$G,PRODUTIVIDADE!$B56)))</f>
        <v>0</v>
      </c>
      <c r="EB56" s="28">
        <f>IF($B56="","",IF(COUNTIF(BASE!$A:$A,PRODUTIVIDADE!DY$3)=0,"",SUMIFS(BASE!$O:$O,BASE!$A:$A,PRODUTIVIDADE!DY$3,BASE!$G:$G,PRODUTIVIDADE!$B56)))</f>
        <v>7.407407407407407E-4</v>
      </c>
      <c r="EC56" s="32">
        <f t="shared" si="45"/>
        <v>0</v>
      </c>
      <c r="ED56" s="32">
        <f t="shared" si="46"/>
        <v>6.6666666666666666E-2</v>
      </c>
      <c r="EE56" s="15">
        <f>IF($B56="","",IF(COUNTIF(BASE!$A:$A,PRODUTIVIDADE!EE$3)=0,"",SUMIFS(BASE!$M:$M,BASE!$A:$A,PRODUTIVIDADE!EE$3,BASE!$G:$G,PRODUTIVIDADE!$B56)))</f>
        <v>0</v>
      </c>
      <c r="EF56" s="15">
        <f>IF($B56="","",IF(COUNTIF(BASE!$A:$A,PRODUTIVIDADE!EE$3)=0,"",SUMIFS(BASE!$N:$N,BASE!$A:$A,PRODUTIVIDADE!EE$3,BASE!$G:$G,PRODUTIVIDADE!$B56)))</f>
        <v>0</v>
      </c>
      <c r="EG56" s="18">
        <f>IF($B56="","",IF(COUNTIF(BASE!$A:$A,PRODUTIVIDADE!EE$3)=0,"",SUMIFS(BASE!$P:$P,BASE!$A:$A,PRODUTIVIDADE!EE$3,BASE!$G:$G,PRODUTIVIDADE!$B56)))</f>
        <v>0</v>
      </c>
      <c r="EH56" s="18">
        <f>IF($B56="","",IF(COUNTIF(BASE!$A:$A,PRODUTIVIDADE!EE$3)=0,"",SUMIFS(BASE!$O:$O,BASE!$A:$A,PRODUTIVIDADE!EE$3,BASE!$G:$G,PRODUTIVIDADE!$B56)))</f>
        <v>0</v>
      </c>
      <c r="EI56" s="32">
        <f t="shared" si="47"/>
        <v>0</v>
      </c>
      <c r="EJ56" s="32">
        <f t="shared" si="48"/>
        <v>0</v>
      </c>
      <c r="EK56" s="33">
        <f>IF($B56="","",IF(COUNTIF(BASE!$A:$A,PRODUTIVIDADE!EK$3)=0,"",SUMIFS(BASE!$M:$M,BASE!$A:$A,PRODUTIVIDADE!EK$3,BASE!$G:$G,PRODUTIVIDADE!$B56)))</f>
        <v>0</v>
      </c>
      <c r="EL56" s="33">
        <f>IF($B56="","",IF(COUNTIF(BASE!$A:$A,PRODUTIVIDADE!EK$3)=0,"",SUMIFS(BASE!$N:$N,BASE!$A:$A,PRODUTIVIDADE!EK$3,BASE!$G:$G,PRODUTIVIDADE!$B56)))</f>
        <v>88</v>
      </c>
      <c r="EM56" s="28">
        <f>IF($B56="","",IF(COUNTIF(BASE!$A:$A,PRODUTIVIDADE!EK$3)=0,"",SUMIFS(BASE!$P:$P,BASE!$A:$A,PRODUTIVIDADE!EK$3,BASE!$G:$G,PRODUTIVIDADE!$B56)))</f>
        <v>0</v>
      </c>
      <c r="EN56" s="28">
        <f>IF($B56="","",IF(COUNTIF(BASE!$A:$A,PRODUTIVIDADE!EK$3)=0,"",SUMIFS(BASE!$O:$O,BASE!$A:$A,PRODUTIVIDADE!EK$3,BASE!$G:$G,PRODUTIVIDADE!$B56)))</f>
        <v>6.9444444444444447E-4</v>
      </c>
      <c r="EO56" s="32">
        <f t="shared" si="49"/>
        <v>0</v>
      </c>
      <c r="EP56" s="32">
        <f t="shared" si="50"/>
        <v>6.1111111111111116E-2</v>
      </c>
      <c r="EQ56" s="15">
        <f>IF($B56="","",IF(COUNTIF(BASE!$A:$A,PRODUTIVIDADE!EQ$3)=0,"",SUMIFS(BASE!$M:$M,BASE!$A:$A,PRODUTIVIDADE!EQ$3,BASE!$G:$G,PRODUTIVIDADE!$B56)))</f>
        <v>0</v>
      </c>
      <c r="ER56" s="15">
        <f>IF($B56="","",IF(COUNTIF(BASE!$A:$A,PRODUTIVIDADE!EQ$3)=0,"",SUMIFS(BASE!$N:$N,BASE!$A:$A,PRODUTIVIDADE!EQ$3,BASE!$G:$G,PRODUTIVIDADE!$B56)))</f>
        <v>51</v>
      </c>
      <c r="ES56" s="18">
        <f>IF($B56="","",IF(COUNTIF(BASE!$A:$A,PRODUTIVIDADE!EQ$3)=0,"",SUMIFS(BASE!$P:$P,BASE!$A:$A,PRODUTIVIDADE!EQ$3,BASE!$G:$G,PRODUTIVIDADE!$B56)))</f>
        <v>0</v>
      </c>
      <c r="ET56" s="18">
        <f>IF($B56="","",IF(COUNTIF(BASE!$A:$A,PRODUTIVIDADE!EQ$3)=0,"",SUMIFS(BASE!$O:$O,BASE!$A:$A,PRODUTIVIDADE!EQ$3,BASE!$G:$G,PRODUTIVIDADE!$B56)))</f>
        <v>9.8379629629629642E-4</v>
      </c>
      <c r="EU56" s="32">
        <f t="shared" si="51"/>
        <v>0</v>
      </c>
      <c r="EV56" s="32">
        <f t="shared" si="52"/>
        <v>5.017361111111112E-2</v>
      </c>
      <c r="EW56" s="33">
        <f>IF($B56="","",IF(COUNTIF(BASE!$A:$A,PRODUTIVIDADE!EW$3)=0,"",SUMIFS(BASE!$M:$M,BASE!$A:$A,PRODUTIVIDADE!EW$3,BASE!$G:$G,PRODUTIVIDADE!$B56)))</f>
        <v>0</v>
      </c>
      <c r="EX56" s="33">
        <f>IF($B56="","",IF(COUNTIF(BASE!$A:$A,PRODUTIVIDADE!EW$3)=0,"",SUMIFS(BASE!$N:$N,BASE!$A:$A,PRODUTIVIDADE!EW$3,BASE!$G:$G,PRODUTIVIDADE!$B56)))</f>
        <v>67</v>
      </c>
      <c r="EY56" s="28">
        <f>IF($B56="","",IF(COUNTIF(BASE!$A:$A,PRODUTIVIDADE!EW$3)=0,"",SUMIFS(BASE!$P:$P,BASE!$A:$A,PRODUTIVIDADE!EW$3,BASE!$G:$G,PRODUTIVIDADE!$B56)))</f>
        <v>0</v>
      </c>
      <c r="EZ56" s="28">
        <f>IF($B56="","",IF(COUNTIF(BASE!$A:$A,PRODUTIVIDADE!EW$3)=0,"",SUMIFS(BASE!$O:$O,BASE!$A:$A,PRODUTIVIDADE!EW$3,BASE!$G:$G,PRODUTIVIDADE!$B56)))</f>
        <v>8.564814814814815E-4</v>
      </c>
      <c r="FA56" s="32">
        <f t="shared" si="53"/>
        <v>0</v>
      </c>
      <c r="FB56" s="32">
        <f t="shared" si="54"/>
        <v>5.738425925925926E-2</v>
      </c>
      <c r="FC56" s="15">
        <f>IF($B56="","",IF(COUNTIF(BASE!$A:$A,PRODUTIVIDADE!FC$3)=0,"",SUMIFS(BASE!$M:$M,BASE!$A:$A,PRODUTIVIDADE!FC$3,BASE!$G:$G,PRODUTIVIDADE!$B56)))</f>
        <v>0</v>
      </c>
      <c r="FD56" s="15">
        <f>IF($B56="","",IF(COUNTIF(BASE!$A:$A,PRODUTIVIDADE!FC$3)=0,"",SUMIFS(BASE!$N:$N,BASE!$A:$A,PRODUTIVIDADE!FC$3,BASE!$G:$G,PRODUTIVIDADE!$B56)))</f>
        <v>19</v>
      </c>
      <c r="FE56" s="18">
        <f>IF($B56="","",IF(COUNTIF(BASE!$A:$A,PRODUTIVIDADE!FC$3)=0,"",SUMIFS(BASE!$P:$P,BASE!$A:$A,PRODUTIVIDADE!FC$3,BASE!$G:$G,PRODUTIVIDADE!$B56)))</f>
        <v>0</v>
      </c>
      <c r="FF56" s="18">
        <f>IF($B56="","",IF(COUNTIF(BASE!$A:$A,PRODUTIVIDADE!FC$3)=0,"",SUMIFS(BASE!$O:$O,BASE!$A:$A,PRODUTIVIDADE!FC$3,BASE!$G:$G,PRODUTIVIDADE!$B56)))</f>
        <v>5.9027777777777778E-4</v>
      </c>
      <c r="FG56" s="32">
        <f t="shared" si="55"/>
        <v>0</v>
      </c>
      <c r="FH56" s="32">
        <f t="shared" si="56"/>
        <v>1.1215277777777777E-2</v>
      </c>
      <c r="FI56" s="33">
        <f>IF($B56="","",IF(COUNTIF(BASE!$A:$A,PRODUTIVIDADE!FI$3)=0,"",SUMIFS(BASE!$M:$M,BASE!$A:$A,PRODUTIVIDADE!FI$3,BASE!$G:$G,PRODUTIVIDADE!$B56)))</f>
        <v>0</v>
      </c>
      <c r="FJ56" s="33">
        <f>IF($B56="","",IF(COUNTIF(BASE!$A:$A,PRODUTIVIDADE!FI$3)=0,"",SUMIFS(BASE!$N:$N,BASE!$A:$A,PRODUTIVIDADE!FI$3,BASE!$G:$G,PRODUTIVIDADE!$B56)))</f>
        <v>62</v>
      </c>
      <c r="FK56" s="28">
        <f>IF($B56="","",IF(COUNTIF(BASE!$A:$A,PRODUTIVIDADE!FI$3)=0,"",SUMIFS(BASE!$P:$P,BASE!$A:$A,PRODUTIVIDADE!FI$3,BASE!$G:$G,PRODUTIVIDADE!$B56)))</f>
        <v>0</v>
      </c>
      <c r="FL56" s="28">
        <f>IF($B56="","",IF(COUNTIF(BASE!$A:$A,PRODUTIVIDADE!FI$3)=0,"",SUMIFS(BASE!$O:$O,BASE!$A:$A,PRODUTIVIDADE!FI$3,BASE!$G:$G,PRODUTIVIDADE!$B56)))</f>
        <v>7.0601851851851847E-4</v>
      </c>
      <c r="FM56" s="32">
        <f t="shared" si="57"/>
        <v>0</v>
      </c>
      <c r="FN56" s="32">
        <f t="shared" si="58"/>
        <v>4.3773148148148144E-2</v>
      </c>
      <c r="FO56" s="15">
        <f>IF($B56="","",IF(COUNTIF(BASE!$A:$A,PRODUTIVIDADE!FO$3)=0,"",SUMIFS(BASE!$M:$M,BASE!$A:$A,PRODUTIVIDADE!FO$3,BASE!$G:$G,PRODUTIVIDADE!$B56)))</f>
        <v>0</v>
      </c>
      <c r="FP56" s="15">
        <f>IF($B56="","",IF(COUNTIF(BASE!$A:$A,PRODUTIVIDADE!FO$3)=0,"",SUMIFS(BASE!$N:$N,BASE!$A:$A,PRODUTIVIDADE!FO$3,BASE!$G:$G,PRODUTIVIDADE!$B56)))</f>
        <v>64</v>
      </c>
      <c r="FQ56" s="18">
        <f>IF($B56="","",IF(COUNTIF(BASE!$A:$A,PRODUTIVIDADE!FO$3)=0,"",SUMIFS(BASE!$P:$P,BASE!$A:$A,PRODUTIVIDADE!FO$3,BASE!$G:$G,PRODUTIVIDADE!$B56)))</f>
        <v>0</v>
      </c>
      <c r="FR56" s="18">
        <f>IF($B56="","",IF(COUNTIF(BASE!$A:$A,PRODUTIVIDADE!FO$3)=0,"",SUMIFS(BASE!$O:$O,BASE!$A:$A,PRODUTIVIDADE!FO$3,BASE!$G:$G,PRODUTIVIDADE!$B56)))</f>
        <v>6.3657407407407402E-4</v>
      </c>
      <c r="FS56" s="32">
        <f t="shared" si="59"/>
        <v>0</v>
      </c>
      <c r="FT56" s="32">
        <f t="shared" si="60"/>
        <v>4.0740740740740737E-2</v>
      </c>
      <c r="FU56" s="33">
        <f>IF($B56="","",IF(COUNTIF(BASE!$A:$A,PRODUTIVIDADE!FU$3)=0,"",SUMIFS(BASE!$M:$M,BASE!$A:$A,PRODUTIVIDADE!FU$3,BASE!$G:$G,PRODUTIVIDADE!$B56)))</f>
        <v>0</v>
      </c>
      <c r="FV56" s="33">
        <f>IF($B56="","",IF(COUNTIF(BASE!$A:$A,PRODUTIVIDADE!FU$3)=0,"",SUMIFS(BASE!$N:$N,BASE!$A:$A,PRODUTIVIDADE!FU$3,BASE!$G:$G,PRODUTIVIDADE!$B56)))</f>
        <v>0</v>
      </c>
      <c r="FW56" s="28">
        <f>IF($B56="","",IF(COUNTIF(BASE!$A:$A,PRODUTIVIDADE!FU$3)=0,"",SUMIFS(BASE!$P:$P,BASE!$A:$A,PRODUTIVIDADE!FU$3,BASE!$G:$G,PRODUTIVIDADE!$B56)))</f>
        <v>0</v>
      </c>
      <c r="FX56" s="28">
        <f>IF($B56="","",IF(COUNTIF(BASE!$A:$A,PRODUTIVIDADE!FU$3)=0,"",SUMIFS(BASE!$O:$O,BASE!$A:$A,PRODUTIVIDADE!FU$3,BASE!$G:$G,PRODUTIVIDADE!$B56)))</f>
        <v>0</v>
      </c>
      <c r="FY56" s="32">
        <f t="shared" si="61"/>
        <v>0</v>
      </c>
      <c r="FZ56" s="32">
        <f t="shared" si="62"/>
        <v>0</v>
      </c>
      <c r="GA56" s="15">
        <f>IF($B56="","",IF(COUNTIF(BASE!$A:$A,PRODUTIVIDADE!GA$3)=0,"",SUMIFS(BASE!$M:$M,BASE!$A:$A,PRODUTIVIDADE!GA$3,BASE!$G:$G,PRODUTIVIDADE!$B56)))</f>
        <v>0</v>
      </c>
      <c r="GB56" s="15">
        <f>IF($B56="","",IF(COUNTIF(BASE!$A:$A,PRODUTIVIDADE!GA$3)=0,"",SUMIFS(BASE!$N:$N,BASE!$A:$A,PRODUTIVIDADE!GA$3,BASE!$G:$G,PRODUTIVIDADE!$B56)))</f>
        <v>96</v>
      </c>
      <c r="GC56" s="18">
        <f>IF($B56="","",IF(COUNTIF(BASE!$A:$A,PRODUTIVIDADE!GA$3)=0,"",SUMIFS(BASE!$P:$P,BASE!$A:$A,PRODUTIVIDADE!GA$3,BASE!$G:$G,PRODUTIVIDADE!$B56)))</f>
        <v>0</v>
      </c>
      <c r="GD56" s="18">
        <f>IF($B56="","",IF(COUNTIF(BASE!$A:$A,PRODUTIVIDADE!GA$3)=0,"",SUMIFS(BASE!$O:$O,BASE!$A:$A,PRODUTIVIDADE!GA$3,BASE!$G:$G,PRODUTIVIDADE!$B56)))</f>
        <v>4.7453703703703704E-4</v>
      </c>
      <c r="GE56" s="32">
        <f t="shared" si="63"/>
        <v>0</v>
      </c>
      <c r="GF56" s="32">
        <f t="shared" si="64"/>
        <v>4.5555555555555557E-2</v>
      </c>
      <c r="GG56" s="33">
        <f>IF($B56="","",IF(COUNTIF(BASE!$A:$A,PRODUTIVIDADE!GG$3)=0,"",SUMIFS(BASE!$M:$M,BASE!$A:$A,PRODUTIVIDADE!GG$3,BASE!$G:$G,PRODUTIVIDADE!$B56)))</f>
        <v>0</v>
      </c>
      <c r="GH56" s="33">
        <f>IF($B56="","",IF(COUNTIF(BASE!$A:$A,PRODUTIVIDADE!GG$3)=0,"",SUMIFS(BASE!$N:$N,BASE!$A:$A,PRODUTIVIDADE!GG$3,BASE!$G:$G,PRODUTIVIDADE!$B56)))</f>
        <v>49</v>
      </c>
      <c r="GI56" s="28">
        <f>IF($B56="","",IF(COUNTIF(BASE!$A:$A,PRODUTIVIDADE!GG$3)=0,"",SUMIFS(BASE!$P:$P,BASE!$A:$A,PRODUTIVIDADE!GG$3,BASE!$G:$G,PRODUTIVIDADE!$B56)))</f>
        <v>0</v>
      </c>
      <c r="GJ56" s="28">
        <f>IF($B56="","",IF(COUNTIF(BASE!$A:$A,PRODUTIVIDADE!GG$3)=0,"",SUMIFS(BASE!$O:$O,BASE!$A:$A,PRODUTIVIDADE!GG$3,BASE!$G:$G,PRODUTIVIDADE!$B56)))</f>
        <v>7.8703703703703705E-4</v>
      </c>
      <c r="GK56" s="32">
        <f t="shared" si="65"/>
        <v>0</v>
      </c>
      <c r="GL56" s="32">
        <f t="shared" si="66"/>
        <v>3.8564814814814816E-2</v>
      </c>
      <c r="GM56" s="15">
        <f>IF($B56="","",IF(COUNTIF(BASE!$A:$A,PRODUTIVIDADE!GM$3)=0,"",SUMIFS(BASE!$M:$M,BASE!$A:$A,PRODUTIVIDADE!GM$3,BASE!$G:$G,PRODUTIVIDADE!$B56)))</f>
        <v>0</v>
      </c>
      <c r="GN56" s="15">
        <f>IF($B56="","",IF(COUNTIF(BASE!$A:$A,PRODUTIVIDADE!GM$3)=0,"",SUMIFS(BASE!$N:$N,BASE!$A:$A,PRODUTIVIDADE!GM$3,BASE!$G:$G,PRODUTIVIDADE!$B56)))</f>
        <v>59</v>
      </c>
      <c r="GO56" s="18">
        <f>IF($B56="","",IF(COUNTIF(BASE!$A:$A,PRODUTIVIDADE!GM$3)=0,"",SUMIFS(BASE!$P:$P,BASE!$A:$A,PRODUTIVIDADE!GM$3,BASE!$G:$G,PRODUTIVIDADE!$B56)))</f>
        <v>0</v>
      </c>
      <c r="GP56" s="18">
        <f>IF($B56="","",IF(COUNTIF(BASE!$A:$A,PRODUTIVIDADE!GM$3)=0,"",SUMIFS(BASE!$O:$O,BASE!$A:$A,PRODUTIVIDADE!GM$3,BASE!$G:$G,PRODUTIVIDADE!$B56)))</f>
        <v>6.5972222222222213E-4</v>
      </c>
      <c r="GQ56" s="32">
        <f t="shared" si="67"/>
        <v>0</v>
      </c>
      <c r="GR56" s="32">
        <f t="shared" si="68"/>
        <v>3.8923611111111103E-2</v>
      </c>
    </row>
    <row r="57" spans="2:200" s="8" customFormat="1" x14ac:dyDescent="0.25">
      <c r="B57" s="50">
        <v>91163</v>
      </c>
      <c r="C57" s="16" t="str">
        <f>IF($B57="","",VLOOKUP($B57,EQUIPE!$B:$E,2,0))</f>
        <v>CRISTIANE DOS SANTOS SILVA</v>
      </c>
      <c r="D57" s="16" t="str">
        <f>IF($B57="","",VLOOKUP($B57,EQUIPE!$B:$F,5,0))</f>
        <v>ULTRAGAZ FRONT</v>
      </c>
      <c r="E57" s="18">
        <f>IF($B57="","",VLOOKUP($B57,EQUIPE!$B:$E,3,0))</f>
        <v>0.2638888888888889</v>
      </c>
      <c r="F57" s="16" t="str">
        <f>IF($B57="","",VLOOKUP($B57,EQUIPE!$B:$E,4,0))</f>
        <v>MARCELA GOMES DE FARIAS</v>
      </c>
      <c r="H57" s="22">
        <f t="shared" si="0"/>
        <v>1788</v>
      </c>
      <c r="I57" s="22">
        <f t="shared" si="0"/>
        <v>0</v>
      </c>
      <c r="J57" s="18">
        <f t="shared" si="3"/>
        <v>1.7676614673958076E-3</v>
      </c>
      <c r="K57" s="18">
        <f t="shared" si="4"/>
        <v>0</v>
      </c>
      <c r="L57" s="32">
        <f t="shared" si="5"/>
        <v>3.1605787037037039</v>
      </c>
      <c r="M57" s="32">
        <f t="shared" si="6"/>
        <v>0</v>
      </c>
      <c r="O57" s="15">
        <f>IF($B57="","",IF(COUNTIF(BASE!$A:$A,PRODUTIVIDADE!O$3)=0,"",SUMIFS(BASE!$M:$M,BASE!$A:$A,PRODUTIVIDADE!O$3,BASE!$G:$G,PRODUTIVIDADE!$B57)))</f>
        <v>0</v>
      </c>
      <c r="P57" s="15">
        <f>IF($B57="","",IF(COUNTIF(BASE!$A:$A,PRODUTIVIDADE!O$3)=0,"",SUMIFS(BASE!$N:$N,BASE!$A:$A,PRODUTIVIDADE!O$3,BASE!$G:$G,PRODUTIVIDADE!$B57)))</f>
        <v>0</v>
      </c>
      <c r="Q57" s="18">
        <f>IF($B57="","",IF(COUNTIF(BASE!$A:$A,PRODUTIVIDADE!O$3)=0,"",SUMIFS(BASE!$P:$P,BASE!$A:$A,PRODUTIVIDADE!O$3,BASE!$G:$G,PRODUTIVIDADE!$B57)))</f>
        <v>0</v>
      </c>
      <c r="R57" s="18">
        <f>IF($B57="","",IF(COUNTIF(BASE!$A:$A,PRODUTIVIDADE!O$3)=0,"",SUMIFS(BASE!$O:$O,BASE!$A:$A,PRODUTIVIDADE!O$3,BASE!$G:$G,PRODUTIVIDADE!$B57)))</f>
        <v>0</v>
      </c>
      <c r="S57" s="32">
        <f t="shared" si="7"/>
        <v>0</v>
      </c>
      <c r="T57" s="32">
        <f t="shared" si="8"/>
        <v>0</v>
      </c>
      <c r="U57" s="33">
        <f>IF($B57="","",IF(COUNTIF(BASE!$A:$A,PRODUTIVIDADE!U$3)=0,"",SUMIFS(BASE!$M:$M,BASE!$A:$A,PRODUTIVIDADE!U$3,BASE!$G:$G,PRODUTIVIDADE!$B57)))</f>
        <v>100</v>
      </c>
      <c r="V57" s="33">
        <f>IF($B57="","",IF(COUNTIF(BASE!$A:$A,PRODUTIVIDADE!U$3)=0,"",SUMIFS(BASE!$N:$N,BASE!$A:$A,PRODUTIVIDADE!U$3,BASE!$G:$G,PRODUTIVIDADE!$B57)))</f>
        <v>0</v>
      </c>
      <c r="W57" s="28">
        <f>IF($B57="","",IF(COUNTIF(BASE!$A:$A,PRODUTIVIDADE!U$3)=0,"",SUMIFS(BASE!$P:$P,BASE!$A:$A,PRODUTIVIDADE!U$3,BASE!$G:$G,PRODUTIVIDADE!$B57)))</f>
        <v>1.7245370370370372E-3</v>
      </c>
      <c r="X57" s="28">
        <f>IF($B57="","",IF(COUNTIF(BASE!$A:$A,PRODUTIVIDADE!U$3)=0,"",SUMIFS(BASE!$O:$O,BASE!$A:$A,PRODUTIVIDADE!U$3,BASE!$G:$G,PRODUTIVIDADE!$B57)))</f>
        <v>0</v>
      </c>
      <c r="Y57" s="32">
        <f t="shared" si="9"/>
        <v>0.17245370370370372</v>
      </c>
      <c r="Z57" s="32">
        <f t="shared" si="10"/>
        <v>0</v>
      </c>
      <c r="AA57" s="15">
        <f>IF($B57="","",IF(COUNTIF(BASE!$A:$A,PRODUTIVIDADE!AA$3)=0,"",SUMIFS(BASE!$M:$M,BASE!$A:$A,PRODUTIVIDADE!AA$3,BASE!$G:$G,PRODUTIVIDADE!$B57)))</f>
        <v>0</v>
      </c>
      <c r="AB57" s="15">
        <f>IF($B57="","",IF(COUNTIF(BASE!$A:$A,PRODUTIVIDADE!AA$3)=0,"",SUMIFS(BASE!$N:$N,BASE!$A:$A,PRODUTIVIDADE!AA$3,BASE!$G:$G,PRODUTIVIDADE!$B57)))</f>
        <v>0</v>
      </c>
      <c r="AC57" s="18">
        <f>IF($B57="","",IF(COUNTIF(BASE!$A:$A,PRODUTIVIDADE!AA$3)=0,"",SUMIFS(BASE!$P:$P,BASE!$A:$A,PRODUTIVIDADE!AA$3,BASE!$G:$G,PRODUTIVIDADE!$B57)))</f>
        <v>0</v>
      </c>
      <c r="AD57" s="18">
        <f>IF($B57="","",IF(COUNTIF(BASE!$A:$A,PRODUTIVIDADE!AA$3)=0,"",SUMIFS(BASE!$O:$O,BASE!$A:$A,PRODUTIVIDADE!AA$3,BASE!$G:$G,PRODUTIVIDADE!$B57)))</f>
        <v>0</v>
      </c>
      <c r="AE57" s="32">
        <f t="shared" si="11"/>
        <v>0</v>
      </c>
      <c r="AF57" s="32">
        <f t="shared" si="12"/>
        <v>0</v>
      </c>
      <c r="AG57" s="33">
        <f>IF($B57="","",IF(COUNTIF(BASE!$A:$A,PRODUTIVIDADE!AG$3)=0,"",SUMIFS(BASE!$M:$M,BASE!$A:$A,PRODUTIVIDADE!AG$3,BASE!$G:$G,PRODUTIVIDADE!$B57)))</f>
        <v>84</v>
      </c>
      <c r="AH57" s="33">
        <f>IF($B57="","",IF(COUNTIF(BASE!$A:$A,PRODUTIVIDADE!AG$3)=0,"",SUMIFS(BASE!$N:$N,BASE!$A:$A,PRODUTIVIDADE!AG$3,BASE!$G:$G,PRODUTIVIDADE!$B57)))</f>
        <v>0</v>
      </c>
      <c r="AI57" s="28">
        <f>IF($B57="","",IF(COUNTIF(BASE!$A:$A,PRODUTIVIDADE!AG$3)=0,"",SUMIFS(BASE!$P:$P,BASE!$A:$A,PRODUTIVIDADE!AG$3,BASE!$G:$G,PRODUTIVIDADE!$B57)))</f>
        <v>1.5277777777777779E-3</v>
      </c>
      <c r="AJ57" s="28">
        <f>IF($B57="","",IF(COUNTIF(BASE!$A:$A,PRODUTIVIDADE!AG$3)=0,"",SUMIFS(BASE!$O:$O,BASE!$A:$A,PRODUTIVIDADE!AG$3,BASE!$G:$G,PRODUTIVIDADE!$B57)))</f>
        <v>0</v>
      </c>
      <c r="AK57" s="32">
        <f t="shared" si="13"/>
        <v>0.12833333333333333</v>
      </c>
      <c r="AL57" s="32">
        <f t="shared" si="14"/>
        <v>0</v>
      </c>
      <c r="AM57" s="15">
        <f>IF($B57="","",IF(COUNTIF(BASE!$A:$A,PRODUTIVIDADE!AM$3)=0,"",SUMIFS(BASE!$M:$M,BASE!$A:$A,PRODUTIVIDADE!AM$3,BASE!$G:$G,PRODUTIVIDADE!$B57)))</f>
        <v>85</v>
      </c>
      <c r="AN57" s="15">
        <f>IF($B57="","",IF(COUNTIF(BASE!$A:$A,PRODUTIVIDADE!AM$3)=0,"",SUMIFS(BASE!$N:$N,BASE!$A:$A,PRODUTIVIDADE!AM$3,BASE!$G:$G,PRODUTIVIDADE!$B57)))</f>
        <v>0</v>
      </c>
      <c r="AO57" s="18">
        <f>IF($B57="","",IF(COUNTIF(BASE!$A:$A,PRODUTIVIDADE!AM$3)=0,"",SUMIFS(BASE!$P:$P,BASE!$A:$A,PRODUTIVIDADE!AM$3,BASE!$G:$G,PRODUTIVIDADE!$B57)))</f>
        <v>1.689814814814815E-3</v>
      </c>
      <c r="AP57" s="18">
        <f>IF($B57="","",IF(COUNTIF(BASE!$A:$A,PRODUTIVIDADE!AM$3)=0,"",SUMIFS(BASE!$O:$O,BASE!$A:$A,PRODUTIVIDADE!AM$3,BASE!$G:$G,PRODUTIVIDADE!$B57)))</f>
        <v>0</v>
      </c>
      <c r="AQ57" s="32">
        <f t="shared" si="15"/>
        <v>0.14363425925925927</v>
      </c>
      <c r="AR57" s="32">
        <f t="shared" si="16"/>
        <v>0</v>
      </c>
      <c r="AS57" s="33">
        <f>IF($B57="","",IF(COUNTIF(BASE!$A:$A,PRODUTIVIDADE!AS$3)=0,"",SUMIFS(BASE!$M:$M,BASE!$A:$A,PRODUTIVIDADE!AS$3,BASE!$G:$G,PRODUTIVIDADE!$B57)))</f>
        <v>79</v>
      </c>
      <c r="AT57" s="33">
        <f>IF($B57="","",IF(COUNTIF(BASE!$A:$A,PRODUTIVIDADE!AS$3)=0,"",SUMIFS(BASE!$N:$N,BASE!$A:$A,PRODUTIVIDADE!AS$3,BASE!$G:$G,PRODUTIVIDADE!$B57)))</f>
        <v>0</v>
      </c>
      <c r="AU57" s="28">
        <f>IF($B57="","",IF(COUNTIF(BASE!$A:$A,PRODUTIVIDADE!AS$3)=0,"",SUMIFS(BASE!$P:$P,BASE!$A:$A,PRODUTIVIDADE!AS$3,BASE!$G:$G,PRODUTIVIDADE!$B57)))</f>
        <v>1.9097222222222222E-3</v>
      </c>
      <c r="AV57" s="28">
        <f>IF($B57="","",IF(COUNTIF(BASE!$A:$A,PRODUTIVIDADE!AS$3)=0,"",SUMIFS(BASE!$O:$O,BASE!$A:$A,PRODUTIVIDADE!AS$3,BASE!$G:$G,PRODUTIVIDADE!$B57)))</f>
        <v>0</v>
      </c>
      <c r="AW57" s="32">
        <f t="shared" si="17"/>
        <v>0.15086805555555555</v>
      </c>
      <c r="AX57" s="32">
        <f t="shared" si="18"/>
        <v>0</v>
      </c>
      <c r="AY57" s="15">
        <f>IF($B57="","",IF(COUNTIF(BASE!$A:$A,PRODUTIVIDADE!AY$3)=0,"",SUMIFS(BASE!$M:$M,BASE!$A:$A,PRODUTIVIDADE!AY$3,BASE!$G:$G,PRODUTIVIDADE!$B57)))</f>
        <v>86</v>
      </c>
      <c r="AZ57" s="15">
        <f>IF($B57="","",IF(COUNTIF(BASE!$A:$A,PRODUTIVIDADE!AY$3)=0,"",SUMIFS(BASE!$N:$N,BASE!$A:$A,PRODUTIVIDADE!AY$3,BASE!$G:$G,PRODUTIVIDADE!$B57)))</f>
        <v>0</v>
      </c>
      <c r="BA57" s="18">
        <f>IF($B57="","",IF(COUNTIF(BASE!$A:$A,PRODUTIVIDADE!AY$3)=0,"",SUMIFS(BASE!$P:$P,BASE!$A:$A,PRODUTIVIDADE!AY$3,BASE!$G:$G,PRODUTIVIDADE!$B57)))</f>
        <v>1.8518518518518517E-3</v>
      </c>
      <c r="BB57" s="18">
        <f>IF($B57="","",IF(COUNTIF(BASE!$A:$A,PRODUTIVIDADE!AY$3)=0,"",SUMIFS(BASE!$O:$O,BASE!$A:$A,PRODUTIVIDADE!AY$3,BASE!$G:$G,PRODUTIVIDADE!$B57)))</f>
        <v>0</v>
      </c>
      <c r="BC57" s="32">
        <f t="shared" si="19"/>
        <v>0.15925925925925924</v>
      </c>
      <c r="BD57" s="32">
        <f t="shared" si="20"/>
        <v>0</v>
      </c>
      <c r="BE57" s="33">
        <f>IF($B57="","",IF(COUNTIF(BASE!$A:$A,PRODUTIVIDADE!BE$3)=0,"",SUMIFS(BASE!$M:$M,BASE!$A:$A,PRODUTIVIDADE!BE$3,BASE!$G:$G,PRODUTIVIDADE!$B57)))</f>
        <v>87</v>
      </c>
      <c r="BF57" s="33">
        <f>IF($B57="","",IF(COUNTIF(BASE!$A:$A,PRODUTIVIDADE!BE$3)=0,"",SUMIFS(BASE!$N:$N,BASE!$A:$A,PRODUTIVIDADE!BE$3,BASE!$G:$G,PRODUTIVIDADE!$B57)))</f>
        <v>0</v>
      </c>
      <c r="BG57" s="28">
        <f>IF($B57="","",IF(COUNTIF(BASE!$A:$A,PRODUTIVIDADE!BE$3)=0,"",SUMIFS(BASE!$P:$P,BASE!$A:$A,PRODUTIVIDADE!BE$3,BASE!$G:$G,PRODUTIVIDADE!$B57)))</f>
        <v>1.9328703703703704E-3</v>
      </c>
      <c r="BH57" s="28">
        <f>IF($B57="","",IF(COUNTIF(BASE!$A:$A,PRODUTIVIDADE!BE$3)=0,"",SUMIFS(BASE!$O:$O,BASE!$A:$A,PRODUTIVIDADE!BE$3,BASE!$G:$G,PRODUTIVIDADE!$B57)))</f>
        <v>0</v>
      </c>
      <c r="BI57" s="32">
        <f t="shared" si="21"/>
        <v>0.16815972222222222</v>
      </c>
      <c r="BJ57" s="32">
        <f t="shared" si="22"/>
        <v>0</v>
      </c>
      <c r="BK57" s="15">
        <f>IF($B57="","",IF(COUNTIF(BASE!$A:$A,PRODUTIVIDADE!BK$3)=0,"",SUMIFS(BASE!$M:$M,BASE!$A:$A,PRODUTIVIDADE!BK$3,BASE!$G:$G,PRODUTIVIDADE!$B57)))</f>
        <v>97</v>
      </c>
      <c r="BL57" s="15">
        <f>IF($B57="","",IF(COUNTIF(BASE!$A:$A,PRODUTIVIDADE!BK$3)=0,"",SUMIFS(BASE!$N:$N,BASE!$A:$A,PRODUTIVIDADE!BK$3,BASE!$G:$G,PRODUTIVIDADE!$B57)))</f>
        <v>0</v>
      </c>
      <c r="BM57" s="18">
        <f>IF($B57="","",IF(COUNTIF(BASE!$A:$A,PRODUTIVIDADE!BK$3)=0,"",SUMIFS(BASE!$P:$P,BASE!$A:$A,PRODUTIVIDADE!BK$3,BASE!$G:$G,PRODUTIVIDADE!$B57)))</f>
        <v>1.4699074074074074E-3</v>
      </c>
      <c r="BN57" s="18">
        <f>IF($B57="","",IF(COUNTIF(BASE!$A:$A,PRODUTIVIDADE!BK$3)=0,"",SUMIFS(BASE!$O:$O,BASE!$A:$A,PRODUTIVIDADE!BK$3,BASE!$G:$G,PRODUTIVIDADE!$B57)))</f>
        <v>0</v>
      </c>
      <c r="BO57" s="32">
        <f t="shared" si="23"/>
        <v>0.14258101851851851</v>
      </c>
      <c r="BP57" s="32">
        <f t="shared" si="24"/>
        <v>0</v>
      </c>
      <c r="BQ57" s="33">
        <f>IF($B57="","",IF(COUNTIF(BASE!$A:$A,PRODUTIVIDADE!BQ$3)=0,"",SUMIFS(BASE!$M:$M,BASE!$A:$A,PRODUTIVIDADE!BQ$3,BASE!$G:$G,PRODUTIVIDADE!$B57)))</f>
        <v>0</v>
      </c>
      <c r="BR57" s="33">
        <f>IF($B57="","",IF(COUNTIF(BASE!$A:$A,PRODUTIVIDADE!BQ$3)=0,"",SUMIFS(BASE!$N:$N,BASE!$A:$A,PRODUTIVIDADE!BQ$3,BASE!$G:$G,PRODUTIVIDADE!$B57)))</f>
        <v>0</v>
      </c>
      <c r="BS57" s="28">
        <f>IF($B57="","",IF(COUNTIF(BASE!$A:$A,PRODUTIVIDADE!BQ$3)=0,"",SUMIFS(BASE!$P:$P,BASE!$A:$A,PRODUTIVIDADE!BQ$3,BASE!$G:$G,PRODUTIVIDADE!$B57)))</f>
        <v>0</v>
      </c>
      <c r="BT57" s="28">
        <f>IF($B57="","",IF(COUNTIF(BASE!$A:$A,PRODUTIVIDADE!BQ$3)=0,"",SUMIFS(BASE!$O:$O,BASE!$A:$A,PRODUTIVIDADE!BQ$3,BASE!$G:$G,PRODUTIVIDADE!$B57)))</f>
        <v>0</v>
      </c>
      <c r="BU57" s="32">
        <f t="shared" si="25"/>
        <v>0</v>
      </c>
      <c r="BV57" s="32">
        <f t="shared" si="26"/>
        <v>0</v>
      </c>
      <c r="BW57" s="15">
        <f>IF($B57="","",IF(COUNTIF(BASE!$A:$A,PRODUTIVIDADE!BW$3)=0,"",SUMIFS(BASE!$M:$M,BASE!$A:$A,PRODUTIVIDADE!BW$3,BASE!$G:$G,PRODUTIVIDADE!$B57)))</f>
        <v>61</v>
      </c>
      <c r="BX57" s="15">
        <f>IF($B57="","",IF(COUNTIF(BASE!$A:$A,PRODUTIVIDADE!BW$3)=0,"",SUMIFS(BASE!$N:$N,BASE!$A:$A,PRODUTIVIDADE!BW$3,BASE!$G:$G,PRODUTIVIDADE!$B57)))</f>
        <v>0</v>
      </c>
      <c r="BY57" s="18">
        <f>IF($B57="","",IF(COUNTIF(BASE!$A:$A,PRODUTIVIDADE!BW$3)=0,"",SUMIFS(BASE!$P:$P,BASE!$A:$A,PRODUTIVIDADE!BW$3,BASE!$G:$G,PRODUTIVIDADE!$B57)))</f>
        <v>1.3888888888888889E-3</v>
      </c>
      <c r="BZ57" s="18">
        <f>IF($B57="","",IF(COUNTIF(BASE!$A:$A,PRODUTIVIDADE!BW$3)=0,"",SUMIFS(BASE!$O:$O,BASE!$A:$A,PRODUTIVIDADE!BW$3,BASE!$G:$G,PRODUTIVIDADE!$B57)))</f>
        <v>0</v>
      </c>
      <c r="CA57" s="32">
        <f t="shared" si="27"/>
        <v>8.4722222222222227E-2</v>
      </c>
      <c r="CB57" s="32">
        <f t="shared" si="28"/>
        <v>0</v>
      </c>
      <c r="CC57" s="33">
        <f>IF($B57="","",IF(COUNTIF(BASE!$A:$A,PRODUTIVIDADE!CC$3)=0,"",SUMIFS(BASE!$M:$M,BASE!$A:$A,PRODUTIVIDADE!CC$3,BASE!$G:$G,PRODUTIVIDADE!$B57)))</f>
        <v>22</v>
      </c>
      <c r="CD57" s="33">
        <f>IF($B57="","",IF(COUNTIF(BASE!$A:$A,PRODUTIVIDADE!CC$3)=0,"",SUMIFS(BASE!$N:$N,BASE!$A:$A,PRODUTIVIDADE!CC$3,BASE!$G:$G,PRODUTIVIDADE!$B57)))</f>
        <v>0</v>
      </c>
      <c r="CE57" s="28">
        <f>IF($B57="","",IF(COUNTIF(BASE!$A:$A,PRODUTIVIDADE!CC$3)=0,"",SUMIFS(BASE!$P:$P,BASE!$A:$A,PRODUTIVIDADE!CC$3,BASE!$G:$G,PRODUTIVIDADE!$B57)))</f>
        <v>1.5624999999999999E-3</v>
      </c>
      <c r="CF57" s="28">
        <f>IF($B57="","",IF(COUNTIF(BASE!$A:$A,PRODUTIVIDADE!CC$3)=0,"",SUMIFS(BASE!$O:$O,BASE!$A:$A,PRODUTIVIDADE!CC$3,BASE!$G:$G,PRODUTIVIDADE!$B57)))</f>
        <v>0</v>
      </c>
      <c r="CG57" s="32">
        <f t="shared" si="29"/>
        <v>3.4374999999999996E-2</v>
      </c>
      <c r="CH57" s="32">
        <f t="shared" si="30"/>
        <v>0</v>
      </c>
      <c r="CI57" s="15">
        <f>IF($B57="","",IF(COUNTIF(BASE!$A:$A,PRODUTIVIDADE!CI$3)=0,"",SUMIFS(BASE!$M:$M,BASE!$A:$A,PRODUTIVIDADE!CI$3,BASE!$G:$G,PRODUTIVIDADE!$B57)))</f>
        <v>73</v>
      </c>
      <c r="CJ57" s="15">
        <f>IF($B57="","",IF(COUNTIF(BASE!$A:$A,PRODUTIVIDADE!CI$3)=0,"",SUMIFS(BASE!$N:$N,BASE!$A:$A,PRODUTIVIDADE!CI$3,BASE!$G:$G,PRODUTIVIDADE!$B57)))</f>
        <v>0</v>
      </c>
      <c r="CK57" s="18">
        <f>IF($B57="","",IF(COUNTIF(BASE!$A:$A,PRODUTIVIDADE!CI$3)=0,"",SUMIFS(BASE!$P:$P,BASE!$A:$A,PRODUTIVIDADE!CI$3,BASE!$G:$G,PRODUTIVIDADE!$B57)))</f>
        <v>1.5740740740740741E-3</v>
      </c>
      <c r="CL57" s="18">
        <f>IF($B57="","",IF(COUNTIF(BASE!$A:$A,PRODUTIVIDADE!CI$3)=0,"",SUMIFS(BASE!$O:$O,BASE!$A:$A,PRODUTIVIDADE!CI$3,BASE!$G:$G,PRODUTIVIDADE!$B57)))</f>
        <v>0</v>
      </c>
      <c r="CM57" s="32">
        <f t="shared" si="31"/>
        <v>0.1149074074074074</v>
      </c>
      <c r="CN57" s="32">
        <f t="shared" si="32"/>
        <v>0</v>
      </c>
      <c r="CO57" s="33">
        <f>IF($B57="","",IF(COUNTIF(BASE!$A:$A,PRODUTIVIDADE!CO$3)=0,"",SUMIFS(BASE!$M:$M,BASE!$A:$A,PRODUTIVIDADE!CO$3,BASE!$G:$G,PRODUTIVIDADE!$B57)))</f>
        <v>0</v>
      </c>
      <c r="CP57" s="33">
        <f>IF($B57="","",IF(COUNTIF(BASE!$A:$A,PRODUTIVIDADE!CO$3)=0,"",SUMIFS(BASE!$N:$N,BASE!$A:$A,PRODUTIVIDADE!CO$3,BASE!$G:$G,PRODUTIVIDADE!$B57)))</f>
        <v>0</v>
      </c>
      <c r="CQ57" s="28">
        <f>IF($B57="","",IF(COUNTIF(BASE!$A:$A,PRODUTIVIDADE!CO$3)=0,"",SUMIFS(BASE!$P:$P,BASE!$A:$A,PRODUTIVIDADE!CO$3,BASE!$G:$G,PRODUTIVIDADE!$B57)))</f>
        <v>0</v>
      </c>
      <c r="CR57" s="28">
        <f>IF($B57="","",IF(COUNTIF(BASE!$A:$A,PRODUTIVIDADE!CO$3)=0,"",SUMIFS(BASE!$O:$O,BASE!$A:$A,PRODUTIVIDADE!CO$3,BASE!$G:$G,PRODUTIVIDADE!$B57)))</f>
        <v>0</v>
      </c>
      <c r="CS57" s="32">
        <f t="shared" si="33"/>
        <v>0</v>
      </c>
      <c r="CT57" s="32">
        <f t="shared" si="34"/>
        <v>0</v>
      </c>
      <c r="CU57" s="15">
        <f>IF($B57="","",IF(COUNTIF(BASE!$A:$A,PRODUTIVIDADE!CU$3)=0,"",SUMIFS(BASE!$M:$M,BASE!$A:$A,PRODUTIVIDADE!CU$3,BASE!$G:$G,PRODUTIVIDADE!$B57)))</f>
        <v>85</v>
      </c>
      <c r="CV57" s="15">
        <f>IF($B57="","",IF(COUNTIF(BASE!$A:$A,PRODUTIVIDADE!CU$3)=0,"",SUMIFS(BASE!$N:$N,BASE!$A:$A,PRODUTIVIDADE!CU$3,BASE!$G:$G,PRODUTIVIDADE!$B57)))</f>
        <v>0</v>
      </c>
      <c r="CW57" s="18">
        <f>IF($B57="","",IF(COUNTIF(BASE!$A:$A,PRODUTIVIDADE!CU$3)=0,"",SUMIFS(BASE!$P:$P,BASE!$A:$A,PRODUTIVIDADE!CU$3,BASE!$G:$G,PRODUTIVIDADE!$B57)))</f>
        <v>1.5277777777777779E-3</v>
      </c>
      <c r="CX57" s="18">
        <f>IF($B57="","",IF(COUNTIF(BASE!$A:$A,PRODUTIVIDADE!CU$3)=0,"",SUMIFS(BASE!$O:$O,BASE!$A:$A,PRODUTIVIDADE!CU$3,BASE!$G:$G,PRODUTIVIDADE!$B57)))</f>
        <v>0</v>
      </c>
      <c r="CY57" s="32">
        <f t="shared" si="35"/>
        <v>0.12986111111111112</v>
      </c>
      <c r="CZ57" s="32">
        <f t="shared" si="36"/>
        <v>0</v>
      </c>
      <c r="DA57" s="33">
        <f>IF($B57="","",IF(COUNTIF(BASE!$A:$A,PRODUTIVIDADE!DA$3)=0,"",SUMIFS(BASE!$M:$M,BASE!$A:$A,PRODUTIVIDADE!DA$3,BASE!$G:$G,PRODUTIVIDADE!$B57)))</f>
        <v>67</v>
      </c>
      <c r="DB57" s="33">
        <f>IF($B57="","",IF(COUNTIF(BASE!$A:$A,PRODUTIVIDADE!DA$3)=0,"",SUMIFS(BASE!$N:$N,BASE!$A:$A,PRODUTIVIDADE!DA$3,BASE!$G:$G,PRODUTIVIDADE!$B57)))</f>
        <v>0</v>
      </c>
      <c r="DC57" s="28">
        <f>IF($B57="","",IF(COUNTIF(BASE!$A:$A,PRODUTIVIDADE!DA$3)=0,"",SUMIFS(BASE!$P:$P,BASE!$A:$A,PRODUTIVIDADE!DA$3,BASE!$G:$G,PRODUTIVIDADE!$B57)))</f>
        <v>1.7708333333333332E-3</v>
      </c>
      <c r="DD57" s="28">
        <f>IF($B57="","",IF(COUNTIF(BASE!$A:$A,PRODUTIVIDADE!DA$3)=0,"",SUMIFS(BASE!$O:$O,BASE!$A:$A,PRODUTIVIDADE!DA$3,BASE!$G:$G,PRODUTIVIDADE!$B57)))</f>
        <v>0</v>
      </c>
      <c r="DE57" s="32">
        <f t="shared" si="37"/>
        <v>0.11864583333333333</v>
      </c>
      <c r="DF57" s="32">
        <f t="shared" si="38"/>
        <v>0</v>
      </c>
      <c r="DG57" s="15">
        <f>IF($B57="","",IF(COUNTIF(BASE!$A:$A,PRODUTIVIDADE!DG$3)=0,"",SUMIFS(BASE!$M:$M,BASE!$A:$A,PRODUTIVIDADE!DG$3,BASE!$G:$G,PRODUTIVIDADE!$B57)))</f>
        <v>0</v>
      </c>
      <c r="DH57" s="15">
        <f>IF($B57="","",IF(COUNTIF(BASE!$A:$A,PRODUTIVIDADE!DG$3)=0,"",SUMIFS(BASE!$N:$N,BASE!$A:$A,PRODUTIVIDADE!DG$3,BASE!$G:$G,PRODUTIVIDADE!$B57)))</f>
        <v>0</v>
      </c>
      <c r="DI57" s="18">
        <f>IF($B57="","",IF(COUNTIF(BASE!$A:$A,PRODUTIVIDADE!DG$3)=0,"",SUMIFS(BASE!$P:$P,BASE!$A:$A,PRODUTIVIDADE!DG$3,BASE!$G:$G,PRODUTIVIDADE!$B57)))</f>
        <v>0</v>
      </c>
      <c r="DJ57" s="18">
        <f>IF($B57="","",IF(COUNTIF(BASE!$A:$A,PRODUTIVIDADE!DG$3)=0,"",SUMIFS(BASE!$O:$O,BASE!$A:$A,PRODUTIVIDADE!DG$3,BASE!$G:$G,PRODUTIVIDADE!$B57)))</f>
        <v>0</v>
      </c>
      <c r="DK57" s="32">
        <f t="shared" si="39"/>
        <v>0</v>
      </c>
      <c r="DL57" s="32">
        <f t="shared" si="40"/>
        <v>0</v>
      </c>
      <c r="DM57" s="33">
        <f>IF($B57="","",IF(COUNTIF(BASE!$A:$A,PRODUTIVIDADE!DM$3)=0,"",SUMIFS(BASE!$M:$M,BASE!$A:$A,PRODUTIVIDADE!DM$3,BASE!$G:$G,PRODUTIVIDADE!$B57)))</f>
        <v>81</v>
      </c>
      <c r="DN57" s="33">
        <f>IF($B57="","",IF(COUNTIF(BASE!$A:$A,PRODUTIVIDADE!DM$3)=0,"",SUMIFS(BASE!$N:$N,BASE!$A:$A,PRODUTIVIDADE!DM$3,BASE!$G:$G,PRODUTIVIDADE!$B57)))</f>
        <v>0</v>
      </c>
      <c r="DO57" s="28">
        <f>IF($B57="","",IF(COUNTIF(BASE!$A:$A,PRODUTIVIDADE!DM$3)=0,"",SUMIFS(BASE!$P:$P,BASE!$A:$A,PRODUTIVIDADE!DM$3,BASE!$G:$G,PRODUTIVIDADE!$B57)))</f>
        <v>1.7013888888888892E-3</v>
      </c>
      <c r="DP57" s="28">
        <f>IF($B57="","",IF(COUNTIF(BASE!$A:$A,PRODUTIVIDADE!DM$3)=0,"",SUMIFS(BASE!$O:$O,BASE!$A:$A,PRODUTIVIDADE!DM$3,BASE!$G:$G,PRODUTIVIDADE!$B57)))</f>
        <v>0</v>
      </c>
      <c r="DQ57" s="32">
        <f t="shared" si="41"/>
        <v>0.13781250000000003</v>
      </c>
      <c r="DR57" s="32">
        <f t="shared" si="42"/>
        <v>0</v>
      </c>
      <c r="DS57" s="15">
        <f>IF($B57="","",IF(COUNTIF(BASE!$A:$A,PRODUTIVIDADE!DS$3)=0,"",SUMIFS(BASE!$M:$M,BASE!$A:$A,PRODUTIVIDADE!DS$3,BASE!$G:$G,PRODUTIVIDADE!$B57)))</f>
        <v>82</v>
      </c>
      <c r="DT57" s="15">
        <f>IF($B57="","",IF(COUNTIF(BASE!$A:$A,PRODUTIVIDADE!DS$3)=0,"",SUMIFS(BASE!$N:$N,BASE!$A:$A,PRODUTIVIDADE!DS$3,BASE!$G:$G,PRODUTIVIDADE!$B57)))</f>
        <v>0</v>
      </c>
      <c r="DU57" s="18">
        <f>IF($B57="","",IF(COUNTIF(BASE!$A:$A,PRODUTIVIDADE!DS$3)=0,"",SUMIFS(BASE!$P:$P,BASE!$A:$A,PRODUTIVIDADE!DS$3,BASE!$G:$G,PRODUTIVIDADE!$B57)))</f>
        <v>1.712962962962963E-3</v>
      </c>
      <c r="DV57" s="18">
        <f>IF($B57="","",IF(COUNTIF(BASE!$A:$A,PRODUTIVIDADE!DS$3)=0,"",SUMIFS(BASE!$O:$O,BASE!$A:$A,PRODUTIVIDADE!DS$3,BASE!$G:$G,PRODUTIVIDADE!$B57)))</f>
        <v>0</v>
      </c>
      <c r="DW57" s="32">
        <f t="shared" si="43"/>
        <v>0.14046296296296296</v>
      </c>
      <c r="DX57" s="32">
        <f t="shared" si="44"/>
        <v>0</v>
      </c>
      <c r="DY57" s="33">
        <f>IF($B57="","",IF(COUNTIF(BASE!$A:$A,PRODUTIVIDADE!DY$3)=0,"",SUMIFS(BASE!$M:$M,BASE!$A:$A,PRODUTIVIDADE!DY$3,BASE!$G:$G,PRODUTIVIDADE!$B57)))</f>
        <v>82</v>
      </c>
      <c r="DZ57" s="33">
        <f>IF($B57="","",IF(COUNTIF(BASE!$A:$A,PRODUTIVIDADE!DY$3)=0,"",SUMIFS(BASE!$N:$N,BASE!$A:$A,PRODUTIVIDADE!DY$3,BASE!$G:$G,PRODUTIVIDADE!$B57)))</f>
        <v>0</v>
      </c>
      <c r="EA57" s="28">
        <f>IF($B57="","",IF(COUNTIF(BASE!$A:$A,PRODUTIVIDADE!DY$3)=0,"",SUMIFS(BASE!$P:$P,BASE!$A:$A,PRODUTIVIDADE!DY$3,BASE!$G:$G,PRODUTIVIDADE!$B57)))</f>
        <v>1.7013888888888892E-3</v>
      </c>
      <c r="EB57" s="28">
        <f>IF($B57="","",IF(COUNTIF(BASE!$A:$A,PRODUTIVIDADE!DY$3)=0,"",SUMIFS(BASE!$O:$O,BASE!$A:$A,PRODUTIVIDADE!DY$3,BASE!$G:$G,PRODUTIVIDADE!$B57)))</f>
        <v>0</v>
      </c>
      <c r="EC57" s="32">
        <f t="shared" si="45"/>
        <v>0.13951388888888891</v>
      </c>
      <c r="ED57" s="32">
        <f t="shared" si="46"/>
        <v>0</v>
      </c>
      <c r="EE57" s="15">
        <f>IF($B57="","",IF(COUNTIF(BASE!$A:$A,PRODUTIVIDADE!EE$3)=0,"",SUMIFS(BASE!$M:$M,BASE!$A:$A,PRODUTIVIDADE!EE$3,BASE!$G:$G,PRODUTIVIDADE!$B57)))</f>
        <v>93</v>
      </c>
      <c r="EF57" s="15">
        <f>IF($B57="","",IF(COUNTIF(BASE!$A:$A,PRODUTIVIDADE!EE$3)=0,"",SUMIFS(BASE!$N:$N,BASE!$A:$A,PRODUTIVIDADE!EE$3,BASE!$G:$G,PRODUTIVIDADE!$B57)))</f>
        <v>0</v>
      </c>
      <c r="EG57" s="18">
        <f>IF($B57="","",IF(COUNTIF(BASE!$A:$A,PRODUTIVIDADE!EE$3)=0,"",SUMIFS(BASE!$P:$P,BASE!$A:$A,PRODUTIVIDADE!EE$3,BASE!$G:$G,PRODUTIVIDADE!$B57)))</f>
        <v>1.9907407407407408E-3</v>
      </c>
      <c r="EH57" s="18">
        <f>IF($B57="","",IF(COUNTIF(BASE!$A:$A,PRODUTIVIDADE!EE$3)=0,"",SUMIFS(BASE!$O:$O,BASE!$A:$A,PRODUTIVIDADE!EE$3,BASE!$G:$G,PRODUTIVIDADE!$B57)))</f>
        <v>0</v>
      </c>
      <c r="EI57" s="32">
        <f t="shared" si="47"/>
        <v>0.18513888888888891</v>
      </c>
      <c r="EJ57" s="32">
        <f t="shared" si="48"/>
        <v>0</v>
      </c>
      <c r="EK57" s="33">
        <f>IF($B57="","",IF(COUNTIF(BASE!$A:$A,PRODUTIVIDADE!EK$3)=0,"",SUMIFS(BASE!$M:$M,BASE!$A:$A,PRODUTIVIDADE!EK$3,BASE!$G:$G,PRODUTIVIDADE!$B57)))</f>
        <v>0</v>
      </c>
      <c r="EL57" s="33">
        <f>IF($B57="","",IF(COUNTIF(BASE!$A:$A,PRODUTIVIDADE!EK$3)=0,"",SUMIFS(BASE!$N:$N,BASE!$A:$A,PRODUTIVIDADE!EK$3,BASE!$G:$G,PRODUTIVIDADE!$B57)))</f>
        <v>0</v>
      </c>
      <c r="EM57" s="28">
        <f>IF($B57="","",IF(COUNTIF(BASE!$A:$A,PRODUTIVIDADE!EK$3)=0,"",SUMIFS(BASE!$P:$P,BASE!$A:$A,PRODUTIVIDADE!EK$3,BASE!$G:$G,PRODUTIVIDADE!$B57)))</f>
        <v>0</v>
      </c>
      <c r="EN57" s="28">
        <f>IF($B57="","",IF(COUNTIF(BASE!$A:$A,PRODUTIVIDADE!EK$3)=0,"",SUMIFS(BASE!$O:$O,BASE!$A:$A,PRODUTIVIDADE!EK$3,BASE!$G:$G,PRODUTIVIDADE!$B57)))</f>
        <v>0</v>
      </c>
      <c r="EO57" s="32">
        <f t="shared" si="49"/>
        <v>0</v>
      </c>
      <c r="EP57" s="32">
        <f t="shared" si="50"/>
        <v>0</v>
      </c>
      <c r="EQ57" s="15">
        <f>IF($B57="","",IF(COUNTIF(BASE!$A:$A,PRODUTIVIDADE!EQ$3)=0,"",SUMIFS(BASE!$M:$M,BASE!$A:$A,PRODUTIVIDADE!EQ$3,BASE!$G:$G,PRODUTIVIDADE!$B57)))</f>
        <v>79</v>
      </c>
      <c r="ER57" s="15">
        <f>IF($B57="","",IF(COUNTIF(BASE!$A:$A,PRODUTIVIDADE!EQ$3)=0,"",SUMIFS(BASE!$N:$N,BASE!$A:$A,PRODUTIVIDADE!EQ$3,BASE!$G:$G,PRODUTIVIDADE!$B57)))</f>
        <v>0</v>
      </c>
      <c r="ES57" s="18">
        <f>IF($B57="","",IF(COUNTIF(BASE!$A:$A,PRODUTIVIDADE!EQ$3)=0,"",SUMIFS(BASE!$P:$P,BASE!$A:$A,PRODUTIVIDADE!EQ$3,BASE!$G:$G,PRODUTIVIDADE!$B57)))</f>
        <v>1.8402777777777777E-3</v>
      </c>
      <c r="ET57" s="18">
        <f>IF($B57="","",IF(COUNTIF(BASE!$A:$A,PRODUTIVIDADE!EQ$3)=0,"",SUMIFS(BASE!$O:$O,BASE!$A:$A,PRODUTIVIDADE!EQ$3,BASE!$G:$G,PRODUTIVIDADE!$B57)))</f>
        <v>0</v>
      </c>
      <c r="EU57" s="32">
        <f t="shared" si="51"/>
        <v>0.14538194444444444</v>
      </c>
      <c r="EV57" s="32">
        <f t="shared" si="52"/>
        <v>0</v>
      </c>
      <c r="EW57" s="33">
        <f>IF($B57="","",IF(COUNTIF(BASE!$A:$A,PRODUTIVIDADE!EW$3)=0,"",SUMIFS(BASE!$M:$M,BASE!$A:$A,PRODUTIVIDADE!EW$3,BASE!$G:$G,PRODUTIVIDADE!$B57)))</f>
        <v>59</v>
      </c>
      <c r="EX57" s="33">
        <f>IF($B57="","",IF(COUNTIF(BASE!$A:$A,PRODUTIVIDADE!EW$3)=0,"",SUMIFS(BASE!$N:$N,BASE!$A:$A,PRODUTIVIDADE!EW$3,BASE!$G:$G,PRODUTIVIDADE!$B57)))</f>
        <v>0</v>
      </c>
      <c r="EY57" s="28">
        <f>IF($B57="","",IF(COUNTIF(BASE!$A:$A,PRODUTIVIDADE!EW$3)=0,"",SUMIFS(BASE!$P:$P,BASE!$A:$A,PRODUTIVIDADE!EW$3,BASE!$G:$G,PRODUTIVIDADE!$B57)))</f>
        <v>2.1990740740740742E-3</v>
      </c>
      <c r="EZ57" s="28">
        <f>IF($B57="","",IF(COUNTIF(BASE!$A:$A,PRODUTIVIDADE!EW$3)=0,"",SUMIFS(BASE!$O:$O,BASE!$A:$A,PRODUTIVIDADE!EW$3,BASE!$G:$G,PRODUTIVIDADE!$B57)))</f>
        <v>0</v>
      </c>
      <c r="FA57" s="32">
        <f t="shared" si="53"/>
        <v>0.12974537037037037</v>
      </c>
      <c r="FB57" s="32">
        <f t="shared" si="54"/>
        <v>0</v>
      </c>
      <c r="FC57" s="15">
        <f>IF($B57="","",IF(COUNTIF(BASE!$A:$A,PRODUTIVIDADE!FC$3)=0,"",SUMIFS(BASE!$M:$M,BASE!$A:$A,PRODUTIVIDADE!FC$3,BASE!$G:$G,PRODUTIVIDADE!$B57)))</f>
        <v>54</v>
      </c>
      <c r="FD57" s="15">
        <f>IF($B57="","",IF(COUNTIF(BASE!$A:$A,PRODUTIVIDADE!FC$3)=0,"",SUMIFS(BASE!$N:$N,BASE!$A:$A,PRODUTIVIDADE!FC$3,BASE!$G:$G,PRODUTIVIDADE!$B57)))</f>
        <v>0</v>
      </c>
      <c r="FE57" s="18">
        <f>IF($B57="","",IF(COUNTIF(BASE!$A:$A,PRODUTIVIDADE!FC$3)=0,"",SUMIFS(BASE!$P:$P,BASE!$A:$A,PRODUTIVIDADE!FC$3,BASE!$G:$G,PRODUTIVIDADE!$B57)))</f>
        <v>1.7476851851851852E-3</v>
      </c>
      <c r="FF57" s="18">
        <f>IF($B57="","",IF(COUNTIF(BASE!$A:$A,PRODUTIVIDADE!FC$3)=0,"",SUMIFS(BASE!$O:$O,BASE!$A:$A,PRODUTIVIDADE!FC$3,BASE!$G:$G,PRODUTIVIDADE!$B57)))</f>
        <v>0</v>
      </c>
      <c r="FG57" s="32">
        <f t="shared" si="55"/>
        <v>9.4375000000000001E-2</v>
      </c>
      <c r="FH57" s="32">
        <f t="shared" si="56"/>
        <v>0</v>
      </c>
      <c r="FI57" s="33">
        <f>IF($B57="","",IF(COUNTIF(BASE!$A:$A,PRODUTIVIDADE!FI$3)=0,"",SUMIFS(BASE!$M:$M,BASE!$A:$A,PRODUTIVIDADE!FI$3,BASE!$G:$G,PRODUTIVIDADE!$B57)))</f>
        <v>78</v>
      </c>
      <c r="FJ57" s="33">
        <f>IF($B57="","",IF(COUNTIF(BASE!$A:$A,PRODUTIVIDADE!FI$3)=0,"",SUMIFS(BASE!$N:$N,BASE!$A:$A,PRODUTIVIDADE!FI$3,BASE!$G:$G,PRODUTIVIDADE!$B57)))</f>
        <v>0</v>
      </c>
      <c r="FK57" s="28">
        <f>IF($B57="","",IF(COUNTIF(BASE!$A:$A,PRODUTIVIDADE!FI$3)=0,"",SUMIFS(BASE!$P:$P,BASE!$A:$A,PRODUTIVIDADE!FI$3,BASE!$G:$G,PRODUTIVIDADE!$B57)))</f>
        <v>1.689814814814815E-3</v>
      </c>
      <c r="FL57" s="28">
        <f>IF($B57="","",IF(COUNTIF(BASE!$A:$A,PRODUTIVIDADE!FI$3)=0,"",SUMIFS(BASE!$O:$O,BASE!$A:$A,PRODUTIVIDADE!FI$3,BASE!$G:$G,PRODUTIVIDADE!$B57)))</f>
        <v>0</v>
      </c>
      <c r="FM57" s="32">
        <f t="shared" si="57"/>
        <v>0.13180555555555556</v>
      </c>
      <c r="FN57" s="32">
        <f t="shared" si="58"/>
        <v>0</v>
      </c>
      <c r="FO57" s="15">
        <f>IF($B57="","",IF(COUNTIF(BASE!$A:$A,PRODUTIVIDADE!FO$3)=0,"",SUMIFS(BASE!$M:$M,BASE!$A:$A,PRODUTIVIDADE!FO$3,BASE!$G:$G,PRODUTIVIDADE!$B57)))</f>
        <v>64</v>
      </c>
      <c r="FP57" s="15">
        <f>IF($B57="","",IF(COUNTIF(BASE!$A:$A,PRODUTIVIDADE!FO$3)=0,"",SUMIFS(BASE!$N:$N,BASE!$A:$A,PRODUTIVIDADE!FO$3,BASE!$G:$G,PRODUTIVIDADE!$B57)))</f>
        <v>0</v>
      </c>
      <c r="FQ57" s="18">
        <f>IF($B57="","",IF(COUNTIF(BASE!$A:$A,PRODUTIVIDADE!FO$3)=0,"",SUMIFS(BASE!$P:$P,BASE!$A:$A,PRODUTIVIDADE!FO$3,BASE!$G:$G,PRODUTIVIDADE!$B57)))</f>
        <v>1.9212962962962962E-3</v>
      </c>
      <c r="FR57" s="18">
        <f>IF($B57="","",IF(COUNTIF(BASE!$A:$A,PRODUTIVIDADE!FO$3)=0,"",SUMIFS(BASE!$O:$O,BASE!$A:$A,PRODUTIVIDADE!FO$3,BASE!$G:$G,PRODUTIVIDADE!$B57)))</f>
        <v>0</v>
      </c>
      <c r="FS57" s="32">
        <f t="shared" si="59"/>
        <v>0.12296296296296295</v>
      </c>
      <c r="FT57" s="32">
        <f t="shared" si="60"/>
        <v>0</v>
      </c>
      <c r="FU57" s="33">
        <f>IF($B57="","",IF(COUNTIF(BASE!$A:$A,PRODUTIVIDADE!FU$3)=0,"",SUMIFS(BASE!$M:$M,BASE!$A:$A,PRODUTIVIDADE!FU$3,BASE!$G:$G,PRODUTIVIDADE!$B57)))</f>
        <v>66</v>
      </c>
      <c r="FV57" s="33">
        <f>IF($B57="","",IF(COUNTIF(BASE!$A:$A,PRODUTIVIDADE!FU$3)=0,"",SUMIFS(BASE!$N:$N,BASE!$A:$A,PRODUTIVIDADE!FU$3,BASE!$G:$G,PRODUTIVIDADE!$B57)))</f>
        <v>0</v>
      </c>
      <c r="FW57" s="28">
        <f>IF($B57="","",IF(COUNTIF(BASE!$A:$A,PRODUTIVIDADE!FU$3)=0,"",SUMIFS(BASE!$P:$P,BASE!$A:$A,PRODUTIVIDADE!FU$3,BASE!$G:$G,PRODUTIVIDADE!$B57)))</f>
        <v>2.2453703703703702E-3</v>
      </c>
      <c r="FX57" s="28">
        <f>IF($B57="","",IF(COUNTIF(BASE!$A:$A,PRODUTIVIDADE!FU$3)=0,"",SUMIFS(BASE!$O:$O,BASE!$A:$A,PRODUTIVIDADE!FU$3,BASE!$G:$G,PRODUTIVIDADE!$B57)))</f>
        <v>0</v>
      </c>
      <c r="FY57" s="32">
        <f t="shared" si="61"/>
        <v>0.14819444444444443</v>
      </c>
      <c r="FZ57" s="32">
        <f t="shared" si="62"/>
        <v>0</v>
      </c>
      <c r="GA57" s="15">
        <f>IF($B57="","",IF(COUNTIF(BASE!$A:$A,PRODUTIVIDADE!GA$3)=0,"",SUMIFS(BASE!$M:$M,BASE!$A:$A,PRODUTIVIDADE!GA$3,BASE!$G:$G,PRODUTIVIDADE!$B57)))</f>
        <v>0</v>
      </c>
      <c r="GB57" s="15">
        <f>IF($B57="","",IF(COUNTIF(BASE!$A:$A,PRODUTIVIDADE!GA$3)=0,"",SUMIFS(BASE!$N:$N,BASE!$A:$A,PRODUTIVIDADE!GA$3,BASE!$G:$G,PRODUTIVIDADE!$B57)))</f>
        <v>0</v>
      </c>
      <c r="GC57" s="18">
        <f>IF($B57="","",IF(COUNTIF(BASE!$A:$A,PRODUTIVIDADE!GA$3)=0,"",SUMIFS(BASE!$P:$P,BASE!$A:$A,PRODUTIVIDADE!GA$3,BASE!$G:$G,PRODUTIVIDADE!$B57)))</f>
        <v>0</v>
      </c>
      <c r="GD57" s="18">
        <f>IF($B57="","",IF(COUNTIF(BASE!$A:$A,PRODUTIVIDADE!GA$3)=0,"",SUMIFS(BASE!$O:$O,BASE!$A:$A,PRODUTIVIDADE!GA$3,BASE!$G:$G,PRODUTIVIDADE!$B57)))</f>
        <v>0</v>
      </c>
      <c r="GE57" s="32">
        <f t="shared" si="63"/>
        <v>0</v>
      </c>
      <c r="GF57" s="32">
        <f t="shared" si="64"/>
        <v>0</v>
      </c>
      <c r="GG57" s="33">
        <f>IF($B57="","",IF(COUNTIF(BASE!$A:$A,PRODUTIVIDADE!GG$3)=0,"",SUMIFS(BASE!$M:$M,BASE!$A:$A,PRODUTIVIDADE!GG$3,BASE!$G:$G,PRODUTIVIDADE!$B57)))</f>
        <v>82</v>
      </c>
      <c r="GH57" s="33">
        <f>IF($B57="","",IF(COUNTIF(BASE!$A:$A,PRODUTIVIDADE!GG$3)=0,"",SUMIFS(BASE!$N:$N,BASE!$A:$A,PRODUTIVIDADE!GG$3,BASE!$G:$G,PRODUTIVIDADE!$B57)))</f>
        <v>0</v>
      </c>
      <c r="GI57" s="28">
        <f>IF($B57="","",IF(COUNTIF(BASE!$A:$A,PRODUTIVIDADE!GG$3)=0,"",SUMIFS(BASE!$P:$P,BASE!$A:$A,PRODUTIVIDADE!GG$3,BASE!$G:$G,PRODUTIVIDADE!$B57)))</f>
        <v>1.8634259259259261E-3</v>
      </c>
      <c r="GJ57" s="28">
        <f>IF($B57="","",IF(COUNTIF(BASE!$A:$A,PRODUTIVIDADE!GG$3)=0,"",SUMIFS(BASE!$O:$O,BASE!$A:$A,PRODUTIVIDADE!GG$3,BASE!$G:$G,PRODUTIVIDADE!$B57)))</f>
        <v>0</v>
      </c>
      <c r="GK57" s="32">
        <f t="shared" si="65"/>
        <v>0.15280092592592595</v>
      </c>
      <c r="GL57" s="32">
        <f t="shared" si="66"/>
        <v>0</v>
      </c>
      <c r="GM57" s="15">
        <f>IF($B57="","",IF(COUNTIF(BASE!$A:$A,PRODUTIVIDADE!GM$3)=0,"",SUMIFS(BASE!$M:$M,BASE!$A:$A,PRODUTIVIDADE!GM$3,BASE!$G:$G,PRODUTIVIDADE!$B57)))</f>
        <v>42</v>
      </c>
      <c r="GN57" s="15">
        <f>IF($B57="","",IF(COUNTIF(BASE!$A:$A,PRODUTIVIDADE!GM$3)=0,"",SUMIFS(BASE!$N:$N,BASE!$A:$A,PRODUTIVIDADE!GM$3,BASE!$G:$G,PRODUTIVIDADE!$B57)))</f>
        <v>0</v>
      </c>
      <c r="GO57" s="18">
        <f>IF($B57="","",IF(COUNTIF(BASE!$A:$A,PRODUTIVIDADE!GM$3)=0,"",SUMIFS(BASE!$P:$P,BASE!$A:$A,PRODUTIVIDADE!GM$3,BASE!$G:$G,PRODUTIVIDADE!$B57)))</f>
        <v>2.0138888888888888E-3</v>
      </c>
      <c r="GP57" s="18">
        <f>IF($B57="","",IF(COUNTIF(BASE!$A:$A,PRODUTIVIDADE!GM$3)=0,"",SUMIFS(BASE!$O:$O,BASE!$A:$A,PRODUTIVIDADE!GM$3,BASE!$G:$G,PRODUTIVIDADE!$B57)))</f>
        <v>0</v>
      </c>
      <c r="GQ57" s="32">
        <f t="shared" si="67"/>
        <v>8.458333333333333E-2</v>
      </c>
      <c r="GR57" s="32">
        <f t="shared" si="68"/>
        <v>0</v>
      </c>
    </row>
    <row r="58" spans="2:200" s="8" customFormat="1" x14ac:dyDescent="0.25">
      <c r="B58" s="50">
        <v>91167</v>
      </c>
      <c r="C58" s="16" t="str">
        <f>IF($B58="","",VLOOKUP($B58,EQUIPE!$B:$E,2,0))</f>
        <v>FABIANA SANTOS REIS</v>
      </c>
      <c r="D58" s="16" t="str">
        <f>IF($B58="","",VLOOKUP($B58,EQUIPE!$B:$F,5,0))</f>
        <v>ULTRAGAZ FRONT</v>
      </c>
      <c r="E58" s="18">
        <f>IF($B58="","",VLOOKUP($B58,EQUIPE!$B:$E,3,0))</f>
        <v>0.2638888888888889</v>
      </c>
      <c r="F58" s="16" t="str">
        <f>IF($B58="","",VLOOKUP($B58,EQUIPE!$B:$E,4,0))</f>
        <v>MARCELA GOMES DE FARIAS</v>
      </c>
      <c r="H58" s="22">
        <f t="shared" si="0"/>
        <v>1815</v>
      </c>
      <c r="I58" s="22">
        <f t="shared" si="0"/>
        <v>0</v>
      </c>
      <c r="J58" s="18">
        <f t="shared" si="3"/>
        <v>2.1281374349556167E-3</v>
      </c>
      <c r="K58" s="18">
        <f t="shared" si="4"/>
        <v>0</v>
      </c>
      <c r="L58" s="32">
        <f t="shared" si="5"/>
        <v>3.8625694444444441</v>
      </c>
      <c r="M58" s="32">
        <f t="shared" si="6"/>
        <v>0</v>
      </c>
      <c r="O58" s="15">
        <f>IF($B58="","",IF(COUNTIF(BASE!$A:$A,PRODUTIVIDADE!O$3)=0,"",SUMIFS(BASE!$M:$M,BASE!$A:$A,PRODUTIVIDADE!O$3,BASE!$G:$G,PRODUTIVIDADE!$B58)))</f>
        <v>0</v>
      </c>
      <c r="P58" s="15">
        <f>IF($B58="","",IF(COUNTIF(BASE!$A:$A,PRODUTIVIDADE!O$3)=0,"",SUMIFS(BASE!$N:$N,BASE!$A:$A,PRODUTIVIDADE!O$3,BASE!$G:$G,PRODUTIVIDADE!$B58)))</f>
        <v>0</v>
      </c>
      <c r="Q58" s="18">
        <f>IF($B58="","",IF(COUNTIF(BASE!$A:$A,PRODUTIVIDADE!O$3)=0,"",SUMIFS(BASE!$P:$P,BASE!$A:$A,PRODUTIVIDADE!O$3,BASE!$G:$G,PRODUTIVIDADE!$B58)))</f>
        <v>0</v>
      </c>
      <c r="R58" s="18">
        <f>IF($B58="","",IF(COUNTIF(BASE!$A:$A,PRODUTIVIDADE!O$3)=0,"",SUMIFS(BASE!$O:$O,BASE!$A:$A,PRODUTIVIDADE!O$3,BASE!$G:$G,PRODUTIVIDADE!$B58)))</f>
        <v>0</v>
      </c>
      <c r="S58" s="32">
        <f t="shared" si="7"/>
        <v>0</v>
      </c>
      <c r="T58" s="32">
        <f t="shared" si="8"/>
        <v>0</v>
      </c>
      <c r="U58" s="33">
        <f>IF($B58="","",IF(COUNTIF(BASE!$A:$A,PRODUTIVIDADE!U$3)=0,"",SUMIFS(BASE!$M:$M,BASE!$A:$A,PRODUTIVIDADE!U$3,BASE!$G:$G,PRODUTIVIDADE!$B58)))</f>
        <v>91</v>
      </c>
      <c r="V58" s="33">
        <f>IF($B58="","",IF(COUNTIF(BASE!$A:$A,PRODUTIVIDADE!U$3)=0,"",SUMIFS(BASE!$N:$N,BASE!$A:$A,PRODUTIVIDADE!U$3,BASE!$G:$G,PRODUTIVIDADE!$B58)))</f>
        <v>0</v>
      </c>
      <c r="W58" s="28">
        <f>IF($B58="","",IF(COUNTIF(BASE!$A:$A,PRODUTIVIDADE!U$3)=0,"",SUMIFS(BASE!$P:$P,BASE!$A:$A,PRODUTIVIDADE!U$3,BASE!$G:$G,PRODUTIVIDADE!$B58)))</f>
        <v>1.9328703703703704E-3</v>
      </c>
      <c r="X58" s="28">
        <f>IF($B58="","",IF(COUNTIF(BASE!$A:$A,PRODUTIVIDADE!U$3)=0,"",SUMIFS(BASE!$O:$O,BASE!$A:$A,PRODUTIVIDADE!U$3,BASE!$G:$G,PRODUTIVIDADE!$B58)))</f>
        <v>0</v>
      </c>
      <c r="Y58" s="32">
        <f t="shared" si="9"/>
        <v>0.1758912037037037</v>
      </c>
      <c r="Z58" s="32">
        <f t="shared" si="10"/>
        <v>0</v>
      </c>
      <c r="AA58" s="15">
        <f>IF($B58="","",IF(COUNTIF(BASE!$A:$A,PRODUTIVIDADE!AA$3)=0,"",SUMIFS(BASE!$M:$M,BASE!$A:$A,PRODUTIVIDADE!AA$3,BASE!$G:$G,PRODUTIVIDADE!$B58)))</f>
        <v>0</v>
      </c>
      <c r="AB58" s="15">
        <f>IF($B58="","",IF(COUNTIF(BASE!$A:$A,PRODUTIVIDADE!AA$3)=0,"",SUMIFS(BASE!$N:$N,BASE!$A:$A,PRODUTIVIDADE!AA$3,BASE!$G:$G,PRODUTIVIDADE!$B58)))</f>
        <v>0</v>
      </c>
      <c r="AC58" s="18">
        <f>IF($B58="","",IF(COUNTIF(BASE!$A:$A,PRODUTIVIDADE!AA$3)=0,"",SUMIFS(BASE!$P:$P,BASE!$A:$A,PRODUTIVIDADE!AA$3,BASE!$G:$G,PRODUTIVIDADE!$B58)))</f>
        <v>0</v>
      </c>
      <c r="AD58" s="18">
        <f>IF($B58="","",IF(COUNTIF(BASE!$A:$A,PRODUTIVIDADE!AA$3)=0,"",SUMIFS(BASE!$O:$O,BASE!$A:$A,PRODUTIVIDADE!AA$3,BASE!$G:$G,PRODUTIVIDADE!$B58)))</f>
        <v>0</v>
      </c>
      <c r="AE58" s="32">
        <f t="shared" si="11"/>
        <v>0</v>
      </c>
      <c r="AF58" s="32">
        <f t="shared" si="12"/>
        <v>0</v>
      </c>
      <c r="AG58" s="33">
        <f>IF($B58="","",IF(COUNTIF(BASE!$A:$A,PRODUTIVIDADE!AG$3)=0,"",SUMIFS(BASE!$M:$M,BASE!$A:$A,PRODUTIVIDADE!AG$3,BASE!$G:$G,PRODUTIVIDADE!$B58)))</f>
        <v>78</v>
      </c>
      <c r="AH58" s="33">
        <f>IF($B58="","",IF(COUNTIF(BASE!$A:$A,PRODUTIVIDADE!AG$3)=0,"",SUMIFS(BASE!$N:$N,BASE!$A:$A,PRODUTIVIDADE!AG$3,BASE!$G:$G,PRODUTIVIDADE!$B58)))</f>
        <v>0</v>
      </c>
      <c r="AI58" s="28">
        <f>IF($B58="","",IF(COUNTIF(BASE!$A:$A,PRODUTIVIDADE!AG$3)=0,"",SUMIFS(BASE!$P:$P,BASE!$A:$A,PRODUTIVIDADE!AG$3,BASE!$G:$G,PRODUTIVIDADE!$B58)))</f>
        <v>1.9097222222222222E-3</v>
      </c>
      <c r="AJ58" s="28">
        <f>IF($B58="","",IF(COUNTIF(BASE!$A:$A,PRODUTIVIDADE!AG$3)=0,"",SUMIFS(BASE!$O:$O,BASE!$A:$A,PRODUTIVIDADE!AG$3,BASE!$G:$G,PRODUTIVIDADE!$B58)))</f>
        <v>0</v>
      </c>
      <c r="AK58" s="32">
        <f t="shared" si="13"/>
        <v>0.14895833333333333</v>
      </c>
      <c r="AL58" s="32">
        <f t="shared" si="14"/>
        <v>0</v>
      </c>
      <c r="AM58" s="15">
        <f>IF($B58="","",IF(COUNTIF(BASE!$A:$A,PRODUTIVIDADE!AM$3)=0,"",SUMIFS(BASE!$M:$M,BASE!$A:$A,PRODUTIVIDADE!AM$3,BASE!$G:$G,PRODUTIVIDADE!$B58)))</f>
        <v>85</v>
      </c>
      <c r="AN58" s="15">
        <f>IF($B58="","",IF(COUNTIF(BASE!$A:$A,PRODUTIVIDADE!AM$3)=0,"",SUMIFS(BASE!$N:$N,BASE!$A:$A,PRODUTIVIDADE!AM$3,BASE!$G:$G,PRODUTIVIDADE!$B58)))</f>
        <v>0</v>
      </c>
      <c r="AO58" s="18">
        <f>IF($B58="","",IF(COUNTIF(BASE!$A:$A,PRODUTIVIDADE!AM$3)=0,"",SUMIFS(BASE!$P:$P,BASE!$A:$A,PRODUTIVIDADE!AM$3,BASE!$G:$G,PRODUTIVIDADE!$B58)))</f>
        <v>2.0254629629629629E-3</v>
      </c>
      <c r="AP58" s="18">
        <f>IF($B58="","",IF(COUNTIF(BASE!$A:$A,PRODUTIVIDADE!AM$3)=0,"",SUMIFS(BASE!$O:$O,BASE!$A:$A,PRODUTIVIDADE!AM$3,BASE!$G:$G,PRODUTIVIDADE!$B58)))</f>
        <v>0</v>
      </c>
      <c r="AQ58" s="32">
        <f t="shared" si="15"/>
        <v>0.17216435185185183</v>
      </c>
      <c r="AR58" s="32">
        <f t="shared" si="16"/>
        <v>0</v>
      </c>
      <c r="AS58" s="33">
        <f>IF($B58="","",IF(COUNTIF(BASE!$A:$A,PRODUTIVIDADE!AS$3)=0,"",SUMIFS(BASE!$M:$M,BASE!$A:$A,PRODUTIVIDADE!AS$3,BASE!$G:$G,PRODUTIVIDADE!$B58)))</f>
        <v>63</v>
      </c>
      <c r="AT58" s="33">
        <f>IF($B58="","",IF(COUNTIF(BASE!$A:$A,PRODUTIVIDADE!AS$3)=0,"",SUMIFS(BASE!$N:$N,BASE!$A:$A,PRODUTIVIDADE!AS$3,BASE!$G:$G,PRODUTIVIDADE!$B58)))</f>
        <v>0</v>
      </c>
      <c r="AU58" s="28">
        <f>IF($B58="","",IF(COUNTIF(BASE!$A:$A,PRODUTIVIDADE!AS$3)=0,"",SUMIFS(BASE!$P:$P,BASE!$A:$A,PRODUTIVIDADE!AS$3,BASE!$G:$G,PRODUTIVIDADE!$B58)))</f>
        <v>2.2106481481481478E-3</v>
      </c>
      <c r="AV58" s="28">
        <f>IF($B58="","",IF(COUNTIF(BASE!$A:$A,PRODUTIVIDADE!AS$3)=0,"",SUMIFS(BASE!$O:$O,BASE!$A:$A,PRODUTIVIDADE!AS$3,BASE!$G:$G,PRODUTIVIDADE!$B58)))</f>
        <v>0</v>
      </c>
      <c r="AW58" s="32">
        <f t="shared" si="17"/>
        <v>0.13927083333333332</v>
      </c>
      <c r="AX58" s="32">
        <f t="shared" si="18"/>
        <v>0</v>
      </c>
      <c r="AY58" s="15">
        <f>IF($B58="","",IF(COUNTIF(BASE!$A:$A,PRODUTIVIDADE!AY$3)=0,"",SUMIFS(BASE!$M:$M,BASE!$A:$A,PRODUTIVIDADE!AY$3,BASE!$G:$G,PRODUTIVIDADE!$B58)))</f>
        <v>95</v>
      </c>
      <c r="AZ58" s="15">
        <f>IF($B58="","",IF(COUNTIF(BASE!$A:$A,PRODUTIVIDADE!AY$3)=0,"",SUMIFS(BASE!$N:$N,BASE!$A:$A,PRODUTIVIDADE!AY$3,BASE!$G:$G,PRODUTIVIDADE!$B58)))</f>
        <v>0</v>
      </c>
      <c r="BA58" s="18">
        <f>IF($B58="","",IF(COUNTIF(BASE!$A:$A,PRODUTIVIDADE!AY$3)=0,"",SUMIFS(BASE!$P:$P,BASE!$A:$A,PRODUTIVIDADE!AY$3,BASE!$G:$G,PRODUTIVIDADE!$B58)))</f>
        <v>2.0601851851851853E-3</v>
      </c>
      <c r="BB58" s="18">
        <f>IF($B58="","",IF(COUNTIF(BASE!$A:$A,PRODUTIVIDADE!AY$3)=0,"",SUMIFS(BASE!$O:$O,BASE!$A:$A,PRODUTIVIDADE!AY$3,BASE!$G:$G,PRODUTIVIDADE!$B58)))</f>
        <v>0</v>
      </c>
      <c r="BC58" s="32">
        <f t="shared" si="19"/>
        <v>0.19571759259259261</v>
      </c>
      <c r="BD58" s="32">
        <f t="shared" si="20"/>
        <v>0</v>
      </c>
      <c r="BE58" s="33">
        <f>IF($B58="","",IF(COUNTIF(BASE!$A:$A,PRODUTIVIDADE!BE$3)=0,"",SUMIFS(BASE!$M:$M,BASE!$A:$A,PRODUTIVIDADE!BE$3,BASE!$G:$G,PRODUTIVIDADE!$B58)))</f>
        <v>96</v>
      </c>
      <c r="BF58" s="33">
        <f>IF($B58="","",IF(COUNTIF(BASE!$A:$A,PRODUTIVIDADE!BE$3)=0,"",SUMIFS(BASE!$N:$N,BASE!$A:$A,PRODUTIVIDADE!BE$3,BASE!$G:$G,PRODUTIVIDADE!$B58)))</f>
        <v>0</v>
      </c>
      <c r="BG58" s="28">
        <f>IF($B58="","",IF(COUNTIF(BASE!$A:$A,PRODUTIVIDADE!BE$3)=0,"",SUMIFS(BASE!$P:$P,BASE!$A:$A,PRODUTIVIDADE!BE$3,BASE!$G:$G,PRODUTIVIDADE!$B58)))</f>
        <v>1.9212962962962962E-3</v>
      </c>
      <c r="BH58" s="28">
        <f>IF($B58="","",IF(COUNTIF(BASE!$A:$A,PRODUTIVIDADE!BE$3)=0,"",SUMIFS(BASE!$O:$O,BASE!$A:$A,PRODUTIVIDADE!BE$3,BASE!$G:$G,PRODUTIVIDADE!$B58)))</f>
        <v>0</v>
      </c>
      <c r="BI58" s="32">
        <f t="shared" si="21"/>
        <v>0.18444444444444444</v>
      </c>
      <c r="BJ58" s="32">
        <f t="shared" si="22"/>
        <v>0</v>
      </c>
      <c r="BK58" s="15">
        <f>IF($B58="","",IF(COUNTIF(BASE!$A:$A,PRODUTIVIDADE!BK$3)=0,"",SUMIFS(BASE!$M:$M,BASE!$A:$A,PRODUTIVIDADE!BK$3,BASE!$G:$G,PRODUTIVIDADE!$B58)))</f>
        <v>0</v>
      </c>
      <c r="BL58" s="15">
        <f>IF($B58="","",IF(COUNTIF(BASE!$A:$A,PRODUTIVIDADE!BK$3)=0,"",SUMIFS(BASE!$N:$N,BASE!$A:$A,PRODUTIVIDADE!BK$3,BASE!$G:$G,PRODUTIVIDADE!$B58)))</f>
        <v>0</v>
      </c>
      <c r="BM58" s="18">
        <f>IF($B58="","",IF(COUNTIF(BASE!$A:$A,PRODUTIVIDADE!BK$3)=0,"",SUMIFS(BASE!$P:$P,BASE!$A:$A,PRODUTIVIDADE!BK$3,BASE!$G:$G,PRODUTIVIDADE!$B58)))</f>
        <v>0</v>
      </c>
      <c r="BN58" s="18">
        <f>IF($B58="","",IF(COUNTIF(BASE!$A:$A,PRODUTIVIDADE!BK$3)=0,"",SUMIFS(BASE!$O:$O,BASE!$A:$A,PRODUTIVIDADE!BK$3,BASE!$G:$G,PRODUTIVIDADE!$B58)))</f>
        <v>0</v>
      </c>
      <c r="BO58" s="32">
        <f t="shared" si="23"/>
        <v>0</v>
      </c>
      <c r="BP58" s="32">
        <f t="shared" si="24"/>
        <v>0</v>
      </c>
      <c r="BQ58" s="33">
        <f>IF($B58="","",IF(COUNTIF(BASE!$A:$A,PRODUTIVIDADE!BQ$3)=0,"",SUMIFS(BASE!$M:$M,BASE!$A:$A,PRODUTIVIDADE!BQ$3,BASE!$G:$G,PRODUTIVIDADE!$B58)))</f>
        <v>83</v>
      </c>
      <c r="BR58" s="33">
        <f>IF($B58="","",IF(COUNTIF(BASE!$A:$A,PRODUTIVIDADE!BQ$3)=0,"",SUMIFS(BASE!$N:$N,BASE!$A:$A,PRODUTIVIDADE!BQ$3,BASE!$G:$G,PRODUTIVIDADE!$B58)))</f>
        <v>0</v>
      </c>
      <c r="BS58" s="28">
        <f>IF($B58="","",IF(COUNTIF(BASE!$A:$A,PRODUTIVIDADE!BQ$3)=0,"",SUMIFS(BASE!$P:$P,BASE!$A:$A,PRODUTIVIDADE!BQ$3,BASE!$G:$G,PRODUTIVIDADE!$B58)))</f>
        <v>1.9444444444444442E-3</v>
      </c>
      <c r="BT58" s="28">
        <f>IF($B58="","",IF(COUNTIF(BASE!$A:$A,PRODUTIVIDADE!BQ$3)=0,"",SUMIFS(BASE!$O:$O,BASE!$A:$A,PRODUTIVIDADE!BQ$3,BASE!$G:$G,PRODUTIVIDADE!$B58)))</f>
        <v>0</v>
      </c>
      <c r="BU58" s="32">
        <f t="shared" si="25"/>
        <v>0.16138888888888886</v>
      </c>
      <c r="BV58" s="32">
        <f t="shared" si="26"/>
        <v>0</v>
      </c>
      <c r="BW58" s="15">
        <f>IF($B58="","",IF(COUNTIF(BASE!$A:$A,PRODUTIVIDADE!BW$3)=0,"",SUMIFS(BASE!$M:$M,BASE!$A:$A,PRODUTIVIDADE!BW$3,BASE!$G:$G,PRODUTIVIDADE!$B58)))</f>
        <v>47</v>
      </c>
      <c r="BX58" s="15">
        <f>IF($B58="","",IF(COUNTIF(BASE!$A:$A,PRODUTIVIDADE!BW$3)=0,"",SUMIFS(BASE!$N:$N,BASE!$A:$A,PRODUTIVIDADE!BW$3,BASE!$G:$G,PRODUTIVIDADE!$B58)))</f>
        <v>0</v>
      </c>
      <c r="BY58" s="18">
        <f>IF($B58="","",IF(COUNTIF(BASE!$A:$A,PRODUTIVIDADE!BW$3)=0,"",SUMIFS(BASE!$P:$P,BASE!$A:$A,PRODUTIVIDADE!BW$3,BASE!$G:$G,PRODUTIVIDADE!$B58)))</f>
        <v>3.0902777777777782E-3</v>
      </c>
      <c r="BZ58" s="18">
        <f>IF($B58="","",IF(COUNTIF(BASE!$A:$A,PRODUTIVIDADE!BW$3)=0,"",SUMIFS(BASE!$O:$O,BASE!$A:$A,PRODUTIVIDADE!BW$3,BASE!$G:$G,PRODUTIVIDADE!$B58)))</f>
        <v>0</v>
      </c>
      <c r="CA58" s="32">
        <f t="shared" si="27"/>
        <v>0.14524305555555558</v>
      </c>
      <c r="CB58" s="32">
        <f t="shared" si="28"/>
        <v>0</v>
      </c>
      <c r="CC58" s="33">
        <f>IF($B58="","",IF(COUNTIF(BASE!$A:$A,PRODUTIVIDADE!CC$3)=0,"",SUMIFS(BASE!$M:$M,BASE!$A:$A,PRODUTIVIDADE!CC$3,BASE!$G:$G,PRODUTIVIDADE!$B58)))</f>
        <v>74</v>
      </c>
      <c r="CD58" s="33">
        <f>IF($B58="","",IF(COUNTIF(BASE!$A:$A,PRODUTIVIDADE!CC$3)=0,"",SUMIFS(BASE!$N:$N,BASE!$A:$A,PRODUTIVIDADE!CC$3,BASE!$G:$G,PRODUTIVIDADE!$B58)))</f>
        <v>0</v>
      </c>
      <c r="CE58" s="28">
        <f>IF($B58="","",IF(COUNTIF(BASE!$A:$A,PRODUTIVIDADE!CC$3)=0,"",SUMIFS(BASE!$P:$P,BASE!$A:$A,PRODUTIVIDADE!CC$3,BASE!$G:$G,PRODUTIVIDADE!$B58)))</f>
        <v>2.2453703703703702E-3</v>
      </c>
      <c r="CF58" s="28">
        <f>IF($B58="","",IF(COUNTIF(BASE!$A:$A,PRODUTIVIDADE!CC$3)=0,"",SUMIFS(BASE!$O:$O,BASE!$A:$A,PRODUTIVIDADE!CC$3,BASE!$G:$G,PRODUTIVIDADE!$B58)))</f>
        <v>0</v>
      </c>
      <c r="CG58" s="32">
        <f t="shared" si="29"/>
        <v>0.16615740740740739</v>
      </c>
      <c r="CH58" s="32">
        <f t="shared" si="30"/>
        <v>0</v>
      </c>
      <c r="CI58" s="15">
        <f>IF($B58="","",IF(COUNTIF(BASE!$A:$A,PRODUTIVIDADE!CI$3)=0,"",SUMIFS(BASE!$M:$M,BASE!$A:$A,PRODUTIVIDADE!CI$3,BASE!$G:$G,PRODUTIVIDADE!$B58)))</f>
        <v>74</v>
      </c>
      <c r="CJ58" s="15">
        <f>IF($B58="","",IF(COUNTIF(BASE!$A:$A,PRODUTIVIDADE!CI$3)=0,"",SUMIFS(BASE!$N:$N,BASE!$A:$A,PRODUTIVIDADE!CI$3,BASE!$G:$G,PRODUTIVIDADE!$B58)))</f>
        <v>0</v>
      </c>
      <c r="CK58" s="18">
        <f>IF($B58="","",IF(COUNTIF(BASE!$A:$A,PRODUTIVIDADE!CI$3)=0,"",SUMIFS(BASE!$P:$P,BASE!$A:$A,PRODUTIVIDADE!CI$3,BASE!$G:$G,PRODUTIVIDADE!$B58)))</f>
        <v>1.8287037037037037E-3</v>
      </c>
      <c r="CL58" s="18">
        <f>IF($B58="","",IF(COUNTIF(BASE!$A:$A,PRODUTIVIDADE!CI$3)=0,"",SUMIFS(BASE!$O:$O,BASE!$A:$A,PRODUTIVIDADE!CI$3,BASE!$G:$G,PRODUTIVIDADE!$B58)))</f>
        <v>0</v>
      </c>
      <c r="CM58" s="32">
        <f t="shared" si="31"/>
        <v>0.13532407407407407</v>
      </c>
      <c r="CN58" s="32">
        <f t="shared" si="32"/>
        <v>0</v>
      </c>
      <c r="CO58" s="33">
        <f>IF($B58="","",IF(COUNTIF(BASE!$A:$A,PRODUTIVIDADE!CO$3)=0,"",SUMIFS(BASE!$M:$M,BASE!$A:$A,PRODUTIVIDADE!CO$3,BASE!$G:$G,PRODUTIVIDADE!$B58)))</f>
        <v>0</v>
      </c>
      <c r="CP58" s="33">
        <f>IF($B58="","",IF(COUNTIF(BASE!$A:$A,PRODUTIVIDADE!CO$3)=0,"",SUMIFS(BASE!$N:$N,BASE!$A:$A,PRODUTIVIDADE!CO$3,BASE!$G:$G,PRODUTIVIDADE!$B58)))</f>
        <v>0</v>
      </c>
      <c r="CQ58" s="28">
        <f>IF($B58="","",IF(COUNTIF(BASE!$A:$A,PRODUTIVIDADE!CO$3)=0,"",SUMIFS(BASE!$P:$P,BASE!$A:$A,PRODUTIVIDADE!CO$3,BASE!$G:$G,PRODUTIVIDADE!$B58)))</f>
        <v>0</v>
      </c>
      <c r="CR58" s="28">
        <f>IF($B58="","",IF(COUNTIF(BASE!$A:$A,PRODUTIVIDADE!CO$3)=0,"",SUMIFS(BASE!$O:$O,BASE!$A:$A,PRODUTIVIDADE!CO$3,BASE!$G:$G,PRODUTIVIDADE!$B58)))</f>
        <v>0</v>
      </c>
      <c r="CS58" s="32">
        <f t="shared" si="33"/>
        <v>0</v>
      </c>
      <c r="CT58" s="32">
        <f t="shared" si="34"/>
        <v>0</v>
      </c>
      <c r="CU58" s="15">
        <f>IF($B58="","",IF(COUNTIF(BASE!$A:$A,PRODUTIVIDADE!CU$3)=0,"",SUMIFS(BASE!$M:$M,BASE!$A:$A,PRODUTIVIDADE!CU$3,BASE!$G:$G,PRODUTIVIDADE!$B58)))</f>
        <v>63</v>
      </c>
      <c r="CV58" s="15">
        <f>IF($B58="","",IF(COUNTIF(BASE!$A:$A,PRODUTIVIDADE!CU$3)=0,"",SUMIFS(BASE!$N:$N,BASE!$A:$A,PRODUTIVIDADE!CU$3,BASE!$G:$G,PRODUTIVIDADE!$B58)))</f>
        <v>0</v>
      </c>
      <c r="CW58" s="18">
        <f>IF($B58="","",IF(COUNTIF(BASE!$A:$A,PRODUTIVIDADE!CU$3)=0,"",SUMIFS(BASE!$P:$P,BASE!$A:$A,PRODUTIVIDADE!CU$3,BASE!$G:$G,PRODUTIVIDADE!$B58)))</f>
        <v>2.3495370370370371E-3</v>
      </c>
      <c r="CX58" s="18">
        <f>IF($B58="","",IF(COUNTIF(BASE!$A:$A,PRODUTIVIDADE!CU$3)=0,"",SUMIFS(BASE!$O:$O,BASE!$A:$A,PRODUTIVIDADE!CU$3,BASE!$G:$G,PRODUTIVIDADE!$B58)))</f>
        <v>0</v>
      </c>
      <c r="CY58" s="32">
        <f t="shared" si="35"/>
        <v>0.14802083333333335</v>
      </c>
      <c r="CZ58" s="32">
        <f t="shared" si="36"/>
        <v>0</v>
      </c>
      <c r="DA58" s="33">
        <f>IF($B58="","",IF(COUNTIF(BASE!$A:$A,PRODUTIVIDADE!DA$3)=0,"",SUMIFS(BASE!$M:$M,BASE!$A:$A,PRODUTIVIDADE!DA$3,BASE!$G:$G,PRODUTIVIDADE!$B58)))</f>
        <v>72</v>
      </c>
      <c r="DB58" s="33">
        <f>IF($B58="","",IF(COUNTIF(BASE!$A:$A,PRODUTIVIDADE!DA$3)=0,"",SUMIFS(BASE!$N:$N,BASE!$A:$A,PRODUTIVIDADE!DA$3,BASE!$G:$G,PRODUTIVIDADE!$B58)))</f>
        <v>0</v>
      </c>
      <c r="DC58" s="28">
        <f>IF($B58="","",IF(COUNTIF(BASE!$A:$A,PRODUTIVIDADE!DA$3)=0,"",SUMIFS(BASE!$P:$P,BASE!$A:$A,PRODUTIVIDADE!DA$3,BASE!$G:$G,PRODUTIVIDADE!$B58)))</f>
        <v>1.9791666666666668E-3</v>
      </c>
      <c r="DD58" s="28">
        <f>IF($B58="","",IF(COUNTIF(BASE!$A:$A,PRODUTIVIDADE!DA$3)=0,"",SUMIFS(BASE!$O:$O,BASE!$A:$A,PRODUTIVIDADE!DA$3,BASE!$G:$G,PRODUTIVIDADE!$B58)))</f>
        <v>0</v>
      </c>
      <c r="DE58" s="32">
        <f t="shared" si="37"/>
        <v>0.14250000000000002</v>
      </c>
      <c r="DF58" s="32">
        <f t="shared" si="38"/>
        <v>0</v>
      </c>
      <c r="DG58" s="15">
        <f>IF($B58="","",IF(COUNTIF(BASE!$A:$A,PRODUTIVIDADE!DG$3)=0,"",SUMIFS(BASE!$M:$M,BASE!$A:$A,PRODUTIVIDADE!DG$3,BASE!$G:$G,PRODUTIVIDADE!$B58)))</f>
        <v>63</v>
      </c>
      <c r="DH58" s="15">
        <f>IF($B58="","",IF(COUNTIF(BASE!$A:$A,PRODUTIVIDADE!DG$3)=0,"",SUMIFS(BASE!$N:$N,BASE!$A:$A,PRODUTIVIDADE!DG$3,BASE!$G:$G,PRODUTIVIDADE!$B58)))</f>
        <v>0</v>
      </c>
      <c r="DI58" s="18">
        <f>IF($B58="","",IF(COUNTIF(BASE!$A:$A,PRODUTIVIDADE!DG$3)=0,"",SUMIFS(BASE!$P:$P,BASE!$A:$A,PRODUTIVIDADE!DG$3,BASE!$G:$G,PRODUTIVIDADE!$B58)))</f>
        <v>2.3379629629629631E-3</v>
      </c>
      <c r="DJ58" s="18">
        <f>IF($B58="","",IF(COUNTIF(BASE!$A:$A,PRODUTIVIDADE!DG$3)=0,"",SUMIFS(BASE!$O:$O,BASE!$A:$A,PRODUTIVIDADE!DG$3,BASE!$G:$G,PRODUTIVIDADE!$B58)))</f>
        <v>0</v>
      </c>
      <c r="DK58" s="32">
        <f t="shared" si="39"/>
        <v>0.14729166666666668</v>
      </c>
      <c r="DL58" s="32">
        <f t="shared" si="40"/>
        <v>0</v>
      </c>
      <c r="DM58" s="33">
        <f>IF($B58="","",IF(COUNTIF(BASE!$A:$A,PRODUTIVIDADE!DM$3)=0,"",SUMIFS(BASE!$M:$M,BASE!$A:$A,PRODUTIVIDADE!DM$3,BASE!$G:$G,PRODUTIVIDADE!$B58)))</f>
        <v>0</v>
      </c>
      <c r="DN58" s="33">
        <f>IF($B58="","",IF(COUNTIF(BASE!$A:$A,PRODUTIVIDADE!DM$3)=0,"",SUMIFS(BASE!$N:$N,BASE!$A:$A,PRODUTIVIDADE!DM$3,BASE!$G:$G,PRODUTIVIDADE!$B58)))</f>
        <v>0</v>
      </c>
      <c r="DO58" s="28">
        <f>IF($B58="","",IF(COUNTIF(BASE!$A:$A,PRODUTIVIDADE!DM$3)=0,"",SUMIFS(BASE!$P:$P,BASE!$A:$A,PRODUTIVIDADE!DM$3,BASE!$G:$G,PRODUTIVIDADE!$B58)))</f>
        <v>0</v>
      </c>
      <c r="DP58" s="28">
        <f>IF($B58="","",IF(COUNTIF(BASE!$A:$A,PRODUTIVIDADE!DM$3)=0,"",SUMIFS(BASE!$O:$O,BASE!$A:$A,PRODUTIVIDADE!DM$3,BASE!$G:$G,PRODUTIVIDADE!$B58)))</f>
        <v>0</v>
      </c>
      <c r="DQ58" s="32">
        <f t="shared" si="41"/>
        <v>0</v>
      </c>
      <c r="DR58" s="32">
        <f t="shared" si="42"/>
        <v>0</v>
      </c>
      <c r="DS58" s="15">
        <f>IF($B58="","",IF(COUNTIF(BASE!$A:$A,PRODUTIVIDADE!DS$3)=0,"",SUMIFS(BASE!$M:$M,BASE!$A:$A,PRODUTIVIDADE!DS$3,BASE!$G:$G,PRODUTIVIDADE!$B58)))</f>
        <v>76</v>
      </c>
      <c r="DT58" s="15">
        <f>IF($B58="","",IF(COUNTIF(BASE!$A:$A,PRODUTIVIDADE!DS$3)=0,"",SUMIFS(BASE!$N:$N,BASE!$A:$A,PRODUTIVIDADE!DS$3,BASE!$G:$G,PRODUTIVIDADE!$B58)))</f>
        <v>0</v>
      </c>
      <c r="DU58" s="18">
        <f>IF($B58="","",IF(COUNTIF(BASE!$A:$A,PRODUTIVIDADE!DS$3)=0,"",SUMIFS(BASE!$P:$P,BASE!$A:$A,PRODUTIVIDADE!DS$3,BASE!$G:$G,PRODUTIVIDADE!$B58)))</f>
        <v>2.1990740740740742E-3</v>
      </c>
      <c r="DV58" s="18">
        <f>IF($B58="","",IF(COUNTIF(BASE!$A:$A,PRODUTIVIDADE!DS$3)=0,"",SUMIFS(BASE!$O:$O,BASE!$A:$A,PRODUTIVIDADE!DS$3,BASE!$G:$G,PRODUTIVIDADE!$B58)))</f>
        <v>0</v>
      </c>
      <c r="DW58" s="32">
        <f t="shared" si="43"/>
        <v>0.16712962962962963</v>
      </c>
      <c r="DX58" s="32">
        <f t="shared" si="44"/>
        <v>0</v>
      </c>
      <c r="DY58" s="33">
        <f>IF($B58="","",IF(COUNTIF(BASE!$A:$A,PRODUTIVIDADE!DY$3)=0,"",SUMIFS(BASE!$M:$M,BASE!$A:$A,PRODUTIVIDADE!DY$3,BASE!$G:$G,PRODUTIVIDADE!$B58)))</f>
        <v>64</v>
      </c>
      <c r="DZ58" s="33">
        <f>IF($B58="","",IF(COUNTIF(BASE!$A:$A,PRODUTIVIDADE!DY$3)=0,"",SUMIFS(BASE!$N:$N,BASE!$A:$A,PRODUTIVIDADE!DY$3,BASE!$G:$G,PRODUTIVIDADE!$B58)))</f>
        <v>0</v>
      </c>
      <c r="EA58" s="28">
        <f>IF($B58="","",IF(COUNTIF(BASE!$A:$A,PRODUTIVIDADE!DY$3)=0,"",SUMIFS(BASE!$P:$P,BASE!$A:$A,PRODUTIVIDADE!DY$3,BASE!$G:$G,PRODUTIVIDADE!$B58)))</f>
        <v>2.1990740740740742E-3</v>
      </c>
      <c r="EB58" s="28">
        <f>IF($B58="","",IF(COUNTIF(BASE!$A:$A,PRODUTIVIDADE!DY$3)=0,"",SUMIFS(BASE!$O:$O,BASE!$A:$A,PRODUTIVIDADE!DY$3,BASE!$G:$G,PRODUTIVIDADE!$B58)))</f>
        <v>0</v>
      </c>
      <c r="EC58" s="32">
        <f t="shared" si="45"/>
        <v>0.14074074074074075</v>
      </c>
      <c r="ED58" s="32">
        <f t="shared" si="46"/>
        <v>0</v>
      </c>
      <c r="EE58" s="15">
        <f>IF($B58="","",IF(COUNTIF(BASE!$A:$A,PRODUTIVIDADE!EE$3)=0,"",SUMIFS(BASE!$M:$M,BASE!$A:$A,PRODUTIVIDADE!EE$3,BASE!$G:$G,PRODUTIVIDADE!$B58)))</f>
        <v>79</v>
      </c>
      <c r="EF58" s="15">
        <f>IF($B58="","",IF(COUNTIF(BASE!$A:$A,PRODUTIVIDADE!EE$3)=0,"",SUMIFS(BASE!$N:$N,BASE!$A:$A,PRODUTIVIDADE!EE$3,BASE!$G:$G,PRODUTIVIDADE!$B58)))</f>
        <v>0</v>
      </c>
      <c r="EG58" s="18">
        <f>IF($B58="","",IF(COUNTIF(BASE!$A:$A,PRODUTIVIDADE!EE$3)=0,"",SUMIFS(BASE!$P:$P,BASE!$A:$A,PRODUTIVIDADE!EE$3,BASE!$G:$G,PRODUTIVIDADE!$B58)))</f>
        <v>2.2569444444444447E-3</v>
      </c>
      <c r="EH58" s="18">
        <f>IF($B58="","",IF(COUNTIF(BASE!$A:$A,PRODUTIVIDADE!EE$3)=0,"",SUMIFS(BASE!$O:$O,BASE!$A:$A,PRODUTIVIDADE!EE$3,BASE!$G:$G,PRODUTIVIDADE!$B58)))</f>
        <v>0</v>
      </c>
      <c r="EI58" s="32">
        <f t="shared" si="47"/>
        <v>0.17829861111111112</v>
      </c>
      <c r="EJ58" s="32">
        <f t="shared" si="48"/>
        <v>0</v>
      </c>
      <c r="EK58" s="33">
        <f>IF($B58="","",IF(COUNTIF(BASE!$A:$A,PRODUTIVIDADE!EK$3)=0,"",SUMIFS(BASE!$M:$M,BASE!$A:$A,PRODUTIVIDADE!EK$3,BASE!$G:$G,PRODUTIVIDADE!$B58)))</f>
        <v>83</v>
      </c>
      <c r="EL58" s="33">
        <f>IF($B58="","",IF(COUNTIF(BASE!$A:$A,PRODUTIVIDADE!EK$3)=0,"",SUMIFS(BASE!$N:$N,BASE!$A:$A,PRODUTIVIDADE!EK$3,BASE!$G:$G,PRODUTIVIDADE!$B58)))</f>
        <v>0</v>
      </c>
      <c r="EM58" s="28">
        <f>IF($B58="","",IF(COUNTIF(BASE!$A:$A,PRODUTIVIDADE!EK$3)=0,"",SUMIFS(BASE!$P:$P,BASE!$A:$A,PRODUTIVIDADE!EK$3,BASE!$G:$G,PRODUTIVIDADE!$B58)))</f>
        <v>2.1180555555555553E-3</v>
      </c>
      <c r="EN58" s="28">
        <f>IF($B58="","",IF(COUNTIF(BASE!$A:$A,PRODUTIVIDADE!EK$3)=0,"",SUMIFS(BASE!$O:$O,BASE!$A:$A,PRODUTIVIDADE!EK$3,BASE!$G:$G,PRODUTIVIDADE!$B58)))</f>
        <v>0</v>
      </c>
      <c r="EO58" s="32">
        <f t="shared" si="49"/>
        <v>0.17579861111111109</v>
      </c>
      <c r="EP58" s="32">
        <f t="shared" si="50"/>
        <v>0</v>
      </c>
      <c r="EQ58" s="15">
        <f>IF($B58="","",IF(COUNTIF(BASE!$A:$A,PRODUTIVIDADE!EQ$3)=0,"",SUMIFS(BASE!$M:$M,BASE!$A:$A,PRODUTIVIDADE!EQ$3,BASE!$G:$G,PRODUTIVIDADE!$B58)))</f>
        <v>67</v>
      </c>
      <c r="ER58" s="15">
        <f>IF($B58="","",IF(COUNTIF(BASE!$A:$A,PRODUTIVIDADE!EQ$3)=0,"",SUMIFS(BASE!$N:$N,BASE!$A:$A,PRODUTIVIDADE!EQ$3,BASE!$G:$G,PRODUTIVIDADE!$B58)))</f>
        <v>0</v>
      </c>
      <c r="ES58" s="18">
        <f>IF($B58="","",IF(COUNTIF(BASE!$A:$A,PRODUTIVIDADE!EQ$3)=0,"",SUMIFS(BASE!$P:$P,BASE!$A:$A,PRODUTIVIDADE!EQ$3,BASE!$G:$G,PRODUTIVIDADE!$B58)))</f>
        <v>2.4074074074074076E-3</v>
      </c>
      <c r="ET58" s="18">
        <f>IF($B58="","",IF(COUNTIF(BASE!$A:$A,PRODUTIVIDADE!EQ$3)=0,"",SUMIFS(BASE!$O:$O,BASE!$A:$A,PRODUTIVIDADE!EQ$3,BASE!$G:$G,PRODUTIVIDADE!$B58)))</f>
        <v>0</v>
      </c>
      <c r="EU58" s="32">
        <f t="shared" si="51"/>
        <v>0.1612962962962963</v>
      </c>
      <c r="EV58" s="32">
        <f t="shared" si="52"/>
        <v>0</v>
      </c>
      <c r="EW58" s="33">
        <f>IF($B58="","",IF(COUNTIF(BASE!$A:$A,PRODUTIVIDADE!EW$3)=0,"",SUMIFS(BASE!$M:$M,BASE!$A:$A,PRODUTIVIDADE!EW$3,BASE!$G:$G,PRODUTIVIDADE!$B58)))</f>
        <v>61</v>
      </c>
      <c r="EX58" s="33">
        <f>IF($B58="","",IF(COUNTIF(BASE!$A:$A,PRODUTIVIDADE!EW$3)=0,"",SUMIFS(BASE!$N:$N,BASE!$A:$A,PRODUTIVIDADE!EW$3,BASE!$G:$G,PRODUTIVIDADE!$B58)))</f>
        <v>0</v>
      </c>
      <c r="EY58" s="28">
        <f>IF($B58="","",IF(COUNTIF(BASE!$A:$A,PRODUTIVIDADE!EW$3)=0,"",SUMIFS(BASE!$P:$P,BASE!$A:$A,PRODUTIVIDADE!EW$3,BASE!$G:$G,PRODUTIVIDADE!$B58)))</f>
        <v>1.9907407407407408E-3</v>
      </c>
      <c r="EZ58" s="28">
        <f>IF($B58="","",IF(COUNTIF(BASE!$A:$A,PRODUTIVIDADE!EW$3)=0,"",SUMIFS(BASE!$O:$O,BASE!$A:$A,PRODUTIVIDADE!EW$3,BASE!$G:$G,PRODUTIVIDADE!$B58)))</f>
        <v>0</v>
      </c>
      <c r="FA58" s="32">
        <f t="shared" si="53"/>
        <v>0.12143518518518519</v>
      </c>
      <c r="FB58" s="32">
        <f t="shared" si="54"/>
        <v>0</v>
      </c>
      <c r="FC58" s="15">
        <f>IF($B58="","",IF(COUNTIF(BASE!$A:$A,PRODUTIVIDADE!FC$3)=0,"",SUMIFS(BASE!$M:$M,BASE!$A:$A,PRODUTIVIDADE!FC$3,BASE!$G:$G,PRODUTIVIDADE!$B58)))</f>
        <v>0</v>
      </c>
      <c r="FD58" s="15">
        <f>IF($B58="","",IF(COUNTIF(BASE!$A:$A,PRODUTIVIDADE!FC$3)=0,"",SUMIFS(BASE!$N:$N,BASE!$A:$A,PRODUTIVIDADE!FC$3,BASE!$G:$G,PRODUTIVIDADE!$B58)))</f>
        <v>0</v>
      </c>
      <c r="FE58" s="18">
        <f>IF($B58="","",IF(COUNTIF(BASE!$A:$A,PRODUTIVIDADE!FC$3)=0,"",SUMIFS(BASE!$P:$P,BASE!$A:$A,PRODUTIVIDADE!FC$3,BASE!$G:$G,PRODUTIVIDADE!$B58)))</f>
        <v>0</v>
      </c>
      <c r="FF58" s="18">
        <f>IF($B58="","",IF(COUNTIF(BASE!$A:$A,PRODUTIVIDADE!FC$3)=0,"",SUMIFS(BASE!$O:$O,BASE!$A:$A,PRODUTIVIDADE!FC$3,BASE!$G:$G,PRODUTIVIDADE!$B58)))</f>
        <v>0</v>
      </c>
      <c r="FG58" s="32">
        <f t="shared" si="55"/>
        <v>0</v>
      </c>
      <c r="FH58" s="32">
        <f t="shared" si="56"/>
        <v>0</v>
      </c>
      <c r="FI58" s="33">
        <f>IF($B58="","",IF(COUNTIF(BASE!$A:$A,PRODUTIVIDADE!FI$3)=0,"",SUMIFS(BASE!$M:$M,BASE!$A:$A,PRODUTIVIDADE!FI$3,BASE!$G:$G,PRODUTIVIDADE!$B58)))</f>
        <v>67</v>
      </c>
      <c r="FJ58" s="33">
        <f>IF($B58="","",IF(COUNTIF(BASE!$A:$A,PRODUTIVIDADE!FI$3)=0,"",SUMIFS(BASE!$N:$N,BASE!$A:$A,PRODUTIVIDADE!FI$3,BASE!$G:$G,PRODUTIVIDADE!$B58)))</f>
        <v>0</v>
      </c>
      <c r="FK58" s="28">
        <f>IF($B58="","",IF(COUNTIF(BASE!$A:$A,PRODUTIVIDADE!FI$3)=0,"",SUMIFS(BASE!$P:$P,BASE!$A:$A,PRODUTIVIDADE!FI$3,BASE!$G:$G,PRODUTIVIDADE!$B58)))</f>
        <v>2.0486111111111113E-3</v>
      </c>
      <c r="FL58" s="28">
        <f>IF($B58="","",IF(COUNTIF(BASE!$A:$A,PRODUTIVIDADE!FI$3)=0,"",SUMIFS(BASE!$O:$O,BASE!$A:$A,PRODUTIVIDADE!FI$3,BASE!$G:$G,PRODUTIVIDADE!$B58)))</f>
        <v>0</v>
      </c>
      <c r="FM58" s="32">
        <f t="shared" si="57"/>
        <v>0.13725694444444445</v>
      </c>
      <c r="FN58" s="32">
        <f t="shared" si="58"/>
        <v>0</v>
      </c>
      <c r="FO58" s="15">
        <f>IF($B58="","",IF(COUNTIF(BASE!$A:$A,PRODUTIVIDADE!FO$3)=0,"",SUMIFS(BASE!$M:$M,BASE!$A:$A,PRODUTIVIDADE!FO$3,BASE!$G:$G,PRODUTIVIDADE!$B58)))</f>
        <v>56</v>
      </c>
      <c r="FP58" s="15">
        <f>IF($B58="","",IF(COUNTIF(BASE!$A:$A,PRODUTIVIDADE!FO$3)=0,"",SUMIFS(BASE!$N:$N,BASE!$A:$A,PRODUTIVIDADE!FO$3,BASE!$G:$G,PRODUTIVIDADE!$B58)))</f>
        <v>0</v>
      </c>
      <c r="FQ58" s="18">
        <f>IF($B58="","",IF(COUNTIF(BASE!$A:$A,PRODUTIVIDADE!FO$3)=0,"",SUMIFS(BASE!$P:$P,BASE!$A:$A,PRODUTIVIDADE!FO$3,BASE!$G:$G,PRODUTIVIDADE!$B58)))</f>
        <v>2.1759259259259258E-3</v>
      </c>
      <c r="FR58" s="18">
        <f>IF($B58="","",IF(COUNTIF(BASE!$A:$A,PRODUTIVIDADE!FO$3)=0,"",SUMIFS(BASE!$O:$O,BASE!$A:$A,PRODUTIVIDADE!FO$3,BASE!$G:$G,PRODUTIVIDADE!$B58)))</f>
        <v>0</v>
      </c>
      <c r="FS58" s="32">
        <f t="shared" si="59"/>
        <v>0.12185185185185185</v>
      </c>
      <c r="FT58" s="32">
        <f t="shared" si="60"/>
        <v>0</v>
      </c>
      <c r="FU58" s="33">
        <f>IF($B58="","",IF(COUNTIF(BASE!$A:$A,PRODUTIVIDADE!FU$3)=0,"",SUMIFS(BASE!$M:$M,BASE!$A:$A,PRODUTIVIDADE!FU$3,BASE!$G:$G,PRODUTIVIDADE!$B58)))</f>
        <v>76</v>
      </c>
      <c r="FV58" s="33">
        <f>IF($B58="","",IF(COUNTIF(BASE!$A:$A,PRODUTIVIDADE!FU$3)=0,"",SUMIFS(BASE!$N:$N,BASE!$A:$A,PRODUTIVIDADE!FU$3,BASE!$G:$G,PRODUTIVIDADE!$B58)))</f>
        <v>0</v>
      </c>
      <c r="FW58" s="28">
        <f>IF($B58="","",IF(COUNTIF(BASE!$A:$A,PRODUTIVIDADE!FU$3)=0,"",SUMIFS(BASE!$P:$P,BASE!$A:$A,PRODUTIVIDADE!FU$3,BASE!$G:$G,PRODUTIVIDADE!$B58)))</f>
        <v>2.3726851851851851E-3</v>
      </c>
      <c r="FX58" s="28">
        <f>IF($B58="","",IF(COUNTIF(BASE!$A:$A,PRODUTIVIDADE!FU$3)=0,"",SUMIFS(BASE!$O:$O,BASE!$A:$A,PRODUTIVIDADE!FU$3,BASE!$G:$G,PRODUTIVIDADE!$B58)))</f>
        <v>0</v>
      </c>
      <c r="FY58" s="32">
        <f t="shared" si="61"/>
        <v>0.18032407407407408</v>
      </c>
      <c r="FZ58" s="32">
        <f t="shared" si="62"/>
        <v>0</v>
      </c>
      <c r="GA58" s="15">
        <f>IF($B58="","",IF(COUNTIF(BASE!$A:$A,PRODUTIVIDADE!GA$3)=0,"",SUMIFS(BASE!$M:$M,BASE!$A:$A,PRODUTIVIDADE!GA$3,BASE!$G:$G,PRODUTIVIDADE!$B58)))</f>
        <v>66</v>
      </c>
      <c r="GB58" s="15">
        <f>IF($B58="","",IF(COUNTIF(BASE!$A:$A,PRODUTIVIDADE!GA$3)=0,"",SUMIFS(BASE!$N:$N,BASE!$A:$A,PRODUTIVIDADE!GA$3,BASE!$G:$G,PRODUTIVIDADE!$B58)))</f>
        <v>0</v>
      </c>
      <c r="GC58" s="18">
        <f>IF($B58="","",IF(COUNTIF(BASE!$A:$A,PRODUTIVIDADE!GA$3)=0,"",SUMIFS(BASE!$P:$P,BASE!$A:$A,PRODUTIVIDADE!GA$3,BASE!$G:$G,PRODUTIVIDADE!$B58)))</f>
        <v>2.2800925925925927E-3</v>
      </c>
      <c r="GD58" s="18">
        <f>IF($B58="","",IF(COUNTIF(BASE!$A:$A,PRODUTIVIDADE!GA$3)=0,"",SUMIFS(BASE!$O:$O,BASE!$A:$A,PRODUTIVIDADE!GA$3,BASE!$G:$G,PRODUTIVIDADE!$B58)))</f>
        <v>0</v>
      </c>
      <c r="GE58" s="32">
        <f t="shared" si="63"/>
        <v>0.15048611111111113</v>
      </c>
      <c r="GF58" s="32">
        <f t="shared" si="64"/>
        <v>0</v>
      </c>
      <c r="GG58" s="33">
        <f>IF($B58="","",IF(COUNTIF(BASE!$A:$A,PRODUTIVIDADE!GG$3)=0,"",SUMIFS(BASE!$M:$M,BASE!$A:$A,PRODUTIVIDADE!GG$3,BASE!$G:$G,PRODUTIVIDADE!$B58)))</f>
        <v>74</v>
      </c>
      <c r="GH58" s="33">
        <f>IF($B58="","",IF(COUNTIF(BASE!$A:$A,PRODUTIVIDADE!GG$3)=0,"",SUMIFS(BASE!$N:$N,BASE!$A:$A,PRODUTIVIDADE!GG$3,BASE!$G:$G,PRODUTIVIDADE!$B58)))</f>
        <v>0</v>
      </c>
      <c r="GI58" s="28">
        <f>IF($B58="","",IF(COUNTIF(BASE!$A:$A,PRODUTIVIDADE!GG$3)=0,"",SUMIFS(BASE!$P:$P,BASE!$A:$A,PRODUTIVIDADE!GG$3,BASE!$G:$G,PRODUTIVIDADE!$B58)))</f>
        <v>1.9791666666666668E-3</v>
      </c>
      <c r="GJ58" s="28">
        <f>IF($B58="","",IF(COUNTIF(BASE!$A:$A,PRODUTIVIDADE!GG$3)=0,"",SUMIFS(BASE!$O:$O,BASE!$A:$A,PRODUTIVIDADE!GG$3,BASE!$G:$G,PRODUTIVIDADE!$B58)))</f>
        <v>0</v>
      </c>
      <c r="GK58" s="32">
        <f t="shared" si="65"/>
        <v>0.14645833333333336</v>
      </c>
      <c r="GL58" s="32">
        <f t="shared" si="66"/>
        <v>0</v>
      </c>
      <c r="GM58" s="15">
        <f>IF($B58="","",IF(COUNTIF(BASE!$A:$A,PRODUTIVIDADE!GM$3)=0,"",SUMIFS(BASE!$M:$M,BASE!$A:$A,PRODUTIVIDADE!GM$3,BASE!$G:$G,PRODUTIVIDADE!$B58)))</f>
        <v>62</v>
      </c>
      <c r="GN58" s="15">
        <f>IF($B58="","",IF(COUNTIF(BASE!$A:$A,PRODUTIVIDADE!GM$3)=0,"",SUMIFS(BASE!$N:$N,BASE!$A:$A,PRODUTIVIDADE!GM$3,BASE!$G:$G,PRODUTIVIDADE!$B58)))</f>
        <v>0</v>
      </c>
      <c r="GO58" s="18">
        <f>IF($B58="","",IF(COUNTIF(BASE!$A:$A,PRODUTIVIDADE!GM$3)=0,"",SUMIFS(BASE!$P:$P,BASE!$A:$A,PRODUTIVIDADE!GM$3,BASE!$G:$G,PRODUTIVIDADE!$B58)))</f>
        <v>1.9212962962962962E-3</v>
      </c>
      <c r="GP58" s="18">
        <f>IF($B58="","",IF(COUNTIF(BASE!$A:$A,PRODUTIVIDADE!GM$3)=0,"",SUMIFS(BASE!$O:$O,BASE!$A:$A,PRODUTIVIDADE!GM$3,BASE!$G:$G,PRODUTIVIDADE!$B58)))</f>
        <v>0</v>
      </c>
      <c r="GQ58" s="32">
        <f t="shared" si="67"/>
        <v>0.11912037037037036</v>
      </c>
      <c r="GR58" s="32">
        <f t="shared" si="68"/>
        <v>0</v>
      </c>
    </row>
    <row r="59" spans="2:200" s="8" customFormat="1" x14ac:dyDescent="0.25">
      <c r="B59" s="50">
        <v>91157</v>
      </c>
      <c r="C59" s="16" t="str">
        <f>IF($B59="","",VLOOKUP($B59,EQUIPE!$B:$E,2,0))</f>
        <v>RAISSA MARIA BARBOSA</v>
      </c>
      <c r="D59" s="16" t="str">
        <f>IF($B59="","",VLOOKUP($B59,EQUIPE!$B:$F,5,0))</f>
        <v>ULTRAGAZ FRONT</v>
      </c>
      <c r="E59" s="18">
        <f>IF($B59="","",VLOOKUP($B59,EQUIPE!$B:$E,3,0))</f>
        <v>0.2638888888888889</v>
      </c>
      <c r="F59" s="16" t="str">
        <f>IF($B59="","",VLOOKUP($B59,EQUIPE!$B:$E,4,0))</f>
        <v>ADRIANA VERCOSA BARROS CEZANHOQUE</v>
      </c>
      <c r="H59" s="22">
        <f t="shared" si="0"/>
        <v>1819</v>
      </c>
      <c r="I59" s="22">
        <f t="shared" si="0"/>
        <v>0</v>
      </c>
      <c r="J59" s="18">
        <f t="shared" si="3"/>
        <v>2.0206717162462085E-3</v>
      </c>
      <c r="K59" s="18">
        <f t="shared" si="4"/>
        <v>0</v>
      </c>
      <c r="L59" s="32">
        <f t="shared" si="5"/>
        <v>3.6756018518518534</v>
      </c>
      <c r="M59" s="32">
        <f t="shared" si="6"/>
        <v>0</v>
      </c>
      <c r="O59" s="15">
        <f>IF($B59="","",IF(COUNTIF(BASE!$A:$A,PRODUTIVIDADE!O$3)=0,"",SUMIFS(BASE!$M:$M,BASE!$A:$A,PRODUTIVIDADE!O$3,BASE!$G:$G,PRODUTIVIDADE!$B59)))</f>
        <v>58</v>
      </c>
      <c r="P59" s="15">
        <f>IF($B59="","",IF(COUNTIF(BASE!$A:$A,PRODUTIVIDADE!O$3)=0,"",SUMIFS(BASE!$N:$N,BASE!$A:$A,PRODUTIVIDADE!O$3,BASE!$G:$G,PRODUTIVIDADE!$B59)))</f>
        <v>0</v>
      </c>
      <c r="Q59" s="18">
        <f>IF($B59="","",IF(COUNTIF(BASE!$A:$A,PRODUTIVIDADE!O$3)=0,"",SUMIFS(BASE!$P:$P,BASE!$A:$A,PRODUTIVIDADE!O$3,BASE!$G:$G,PRODUTIVIDADE!$B59)))</f>
        <v>2.4768518518518516E-3</v>
      </c>
      <c r="R59" s="18">
        <f>IF($B59="","",IF(COUNTIF(BASE!$A:$A,PRODUTIVIDADE!O$3)=0,"",SUMIFS(BASE!$O:$O,BASE!$A:$A,PRODUTIVIDADE!O$3,BASE!$G:$G,PRODUTIVIDADE!$B59)))</f>
        <v>0</v>
      </c>
      <c r="S59" s="32">
        <f t="shared" si="7"/>
        <v>0.1436574074074074</v>
      </c>
      <c r="T59" s="32">
        <f t="shared" si="8"/>
        <v>0</v>
      </c>
      <c r="U59" s="33">
        <f>IF($B59="","",IF(COUNTIF(BASE!$A:$A,PRODUTIVIDADE!U$3)=0,"",SUMIFS(BASE!$M:$M,BASE!$A:$A,PRODUTIVIDADE!U$3,BASE!$G:$G,PRODUTIVIDADE!$B59)))</f>
        <v>68</v>
      </c>
      <c r="V59" s="33">
        <f>IF($B59="","",IF(COUNTIF(BASE!$A:$A,PRODUTIVIDADE!U$3)=0,"",SUMIFS(BASE!$N:$N,BASE!$A:$A,PRODUTIVIDADE!U$3,BASE!$G:$G,PRODUTIVIDADE!$B59)))</f>
        <v>0</v>
      </c>
      <c r="W59" s="28">
        <f>IF($B59="","",IF(COUNTIF(BASE!$A:$A,PRODUTIVIDADE!U$3)=0,"",SUMIFS(BASE!$P:$P,BASE!$A:$A,PRODUTIVIDADE!U$3,BASE!$G:$G,PRODUTIVIDADE!$B59)))</f>
        <v>2.3495370370370371E-3</v>
      </c>
      <c r="X59" s="28">
        <f>IF($B59="","",IF(COUNTIF(BASE!$A:$A,PRODUTIVIDADE!U$3)=0,"",SUMIFS(BASE!$O:$O,BASE!$A:$A,PRODUTIVIDADE!U$3,BASE!$G:$G,PRODUTIVIDADE!$B59)))</f>
        <v>0</v>
      </c>
      <c r="Y59" s="32">
        <f t="shared" si="9"/>
        <v>0.15976851851851853</v>
      </c>
      <c r="Z59" s="32">
        <f t="shared" si="10"/>
        <v>0</v>
      </c>
      <c r="AA59" s="15">
        <f>IF($B59="","",IF(COUNTIF(BASE!$A:$A,PRODUTIVIDADE!AA$3)=0,"",SUMIFS(BASE!$M:$M,BASE!$A:$A,PRODUTIVIDADE!AA$3,BASE!$G:$G,PRODUTIVIDADE!$B59)))</f>
        <v>80</v>
      </c>
      <c r="AB59" s="15">
        <f>IF($B59="","",IF(COUNTIF(BASE!$A:$A,PRODUTIVIDADE!AA$3)=0,"",SUMIFS(BASE!$N:$N,BASE!$A:$A,PRODUTIVIDADE!AA$3,BASE!$G:$G,PRODUTIVIDADE!$B59)))</f>
        <v>0</v>
      </c>
      <c r="AC59" s="18">
        <f>IF($B59="","",IF(COUNTIF(BASE!$A:$A,PRODUTIVIDADE!AA$3)=0,"",SUMIFS(BASE!$P:$P,BASE!$A:$A,PRODUTIVIDADE!AA$3,BASE!$G:$G,PRODUTIVIDADE!$B59)))</f>
        <v>2.1412037037037038E-3</v>
      </c>
      <c r="AD59" s="18">
        <f>IF($B59="","",IF(COUNTIF(BASE!$A:$A,PRODUTIVIDADE!AA$3)=0,"",SUMIFS(BASE!$O:$O,BASE!$A:$A,PRODUTIVIDADE!AA$3,BASE!$G:$G,PRODUTIVIDADE!$B59)))</f>
        <v>0</v>
      </c>
      <c r="AE59" s="32">
        <f t="shared" si="11"/>
        <v>0.17129629629629631</v>
      </c>
      <c r="AF59" s="32">
        <f t="shared" si="12"/>
        <v>0</v>
      </c>
      <c r="AG59" s="33">
        <f>IF($B59="","",IF(COUNTIF(BASE!$A:$A,PRODUTIVIDADE!AG$3)=0,"",SUMIFS(BASE!$M:$M,BASE!$A:$A,PRODUTIVIDADE!AG$3,BASE!$G:$G,PRODUTIVIDADE!$B59)))</f>
        <v>74</v>
      </c>
      <c r="AH59" s="33">
        <f>IF($B59="","",IF(COUNTIF(BASE!$A:$A,PRODUTIVIDADE!AG$3)=0,"",SUMIFS(BASE!$N:$N,BASE!$A:$A,PRODUTIVIDADE!AG$3,BASE!$G:$G,PRODUTIVIDADE!$B59)))</f>
        <v>0</v>
      </c>
      <c r="AI59" s="28">
        <f>IF($B59="","",IF(COUNTIF(BASE!$A:$A,PRODUTIVIDADE!AG$3)=0,"",SUMIFS(BASE!$P:$P,BASE!$A:$A,PRODUTIVIDADE!AG$3,BASE!$G:$G,PRODUTIVIDADE!$B59)))</f>
        <v>2.0254629629629629E-3</v>
      </c>
      <c r="AJ59" s="28">
        <f>IF($B59="","",IF(COUNTIF(BASE!$A:$A,PRODUTIVIDADE!AG$3)=0,"",SUMIFS(BASE!$O:$O,BASE!$A:$A,PRODUTIVIDADE!AG$3,BASE!$G:$G,PRODUTIVIDADE!$B59)))</f>
        <v>0</v>
      </c>
      <c r="AK59" s="32">
        <f t="shared" si="13"/>
        <v>0.14988425925925924</v>
      </c>
      <c r="AL59" s="32">
        <f t="shared" si="14"/>
        <v>0</v>
      </c>
      <c r="AM59" s="15">
        <f>IF($B59="","",IF(COUNTIF(BASE!$A:$A,PRODUTIVIDADE!AM$3)=0,"",SUMIFS(BASE!$M:$M,BASE!$A:$A,PRODUTIVIDADE!AM$3,BASE!$G:$G,PRODUTIVIDADE!$B59)))</f>
        <v>81</v>
      </c>
      <c r="AN59" s="15">
        <f>IF($B59="","",IF(COUNTIF(BASE!$A:$A,PRODUTIVIDADE!AM$3)=0,"",SUMIFS(BASE!$N:$N,BASE!$A:$A,PRODUTIVIDADE!AM$3,BASE!$G:$G,PRODUTIVIDADE!$B59)))</f>
        <v>0</v>
      </c>
      <c r="AO59" s="18">
        <f>IF($B59="","",IF(COUNTIF(BASE!$A:$A,PRODUTIVIDADE!AM$3)=0,"",SUMIFS(BASE!$P:$P,BASE!$A:$A,PRODUTIVIDADE!AM$3,BASE!$G:$G,PRODUTIVIDADE!$B59)))</f>
        <v>1.689814814814815E-3</v>
      </c>
      <c r="AP59" s="18">
        <f>IF($B59="","",IF(COUNTIF(BASE!$A:$A,PRODUTIVIDADE!AM$3)=0,"",SUMIFS(BASE!$O:$O,BASE!$A:$A,PRODUTIVIDADE!AM$3,BASE!$G:$G,PRODUTIVIDADE!$B59)))</f>
        <v>0</v>
      </c>
      <c r="AQ59" s="32">
        <f t="shared" si="15"/>
        <v>0.13687500000000002</v>
      </c>
      <c r="AR59" s="32">
        <f t="shared" si="16"/>
        <v>0</v>
      </c>
      <c r="AS59" s="33">
        <f>IF($B59="","",IF(COUNTIF(BASE!$A:$A,PRODUTIVIDADE!AS$3)=0,"",SUMIFS(BASE!$M:$M,BASE!$A:$A,PRODUTIVIDADE!AS$3,BASE!$G:$G,PRODUTIVIDADE!$B59)))</f>
        <v>63</v>
      </c>
      <c r="AT59" s="33">
        <f>IF($B59="","",IF(COUNTIF(BASE!$A:$A,PRODUTIVIDADE!AS$3)=0,"",SUMIFS(BASE!$N:$N,BASE!$A:$A,PRODUTIVIDADE!AS$3,BASE!$G:$G,PRODUTIVIDADE!$B59)))</f>
        <v>0</v>
      </c>
      <c r="AU59" s="28">
        <f>IF($B59="","",IF(COUNTIF(BASE!$A:$A,PRODUTIVIDADE!AS$3)=0,"",SUMIFS(BASE!$P:$P,BASE!$A:$A,PRODUTIVIDADE!AS$3,BASE!$G:$G,PRODUTIVIDADE!$B59)))</f>
        <v>2.2569444444444447E-3</v>
      </c>
      <c r="AV59" s="28">
        <f>IF($B59="","",IF(COUNTIF(BASE!$A:$A,PRODUTIVIDADE!AS$3)=0,"",SUMIFS(BASE!$O:$O,BASE!$A:$A,PRODUTIVIDADE!AS$3,BASE!$G:$G,PRODUTIVIDADE!$B59)))</f>
        <v>0</v>
      </c>
      <c r="AW59" s="32">
        <f t="shared" si="17"/>
        <v>0.14218750000000002</v>
      </c>
      <c r="AX59" s="32">
        <f t="shared" si="18"/>
        <v>0</v>
      </c>
      <c r="AY59" s="15">
        <f>IF($B59="","",IF(COUNTIF(BASE!$A:$A,PRODUTIVIDADE!AY$3)=0,"",SUMIFS(BASE!$M:$M,BASE!$A:$A,PRODUTIVIDADE!AY$3,BASE!$G:$G,PRODUTIVIDADE!$B59)))</f>
        <v>0</v>
      </c>
      <c r="AZ59" s="15">
        <f>IF($B59="","",IF(COUNTIF(BASE!$A:$A,PRODUTIVIDADE!AY$3)=0,"",SUMIFS(BASE!$N:$N,BASE!$A:$A,PRODUTIVIDADE!AY$3,BASE!$G:$G,PRODUTIVIDADE!$B59)))</f>
        <v>0</v>
      </c>
      <c r="BA59" s="18">
        <f>IF($B59="","",IF(COUNTIF(BASE!$A:$A,PRODUTIVIDADE!AY$3)=0,"",SUMIFS(BASE!$P:$P,BASE!$A:$A,PRODUTIVIDADE!AY$3,BASE!$G:$G,PRODUTIVIDADE!$B59)))</f>
        <v>0</v>
      </c>
      <c r="BB59" s="18">
        <f>IF($B59="","",IF(COUNTIF(BASE!$A:$A,PRODUTIVIDADE!AY$3)=0,"",SUMIFS(BASE!$O:$O,BASE!$A:$A,PRODUTIVIDADE!AY$3,BASE!$G:$G,PRODUTIVIDADE!$B59)))</f>
        <v>0</v>
      </c>
      <c r="BC59" s="32">
        <f t="shared" si="19"/>
        <v>0</v>
      </c>
      <c r="BD59" s="32">
        <f t="shared" si="20"/>
        <v>0</v>
      </c>
      <c r="BE59" s="33">
        <f>IF($B59="","",IF(COUNTIF(BASE!$A:$A,PRODUTIVIDADE!BE$3)=0,"",SUMIFS(BASE!$M:$M,BASE!$A:$A,PRODUTIVIDADE!BE$3,BASE!$G:$G,PRODUTIVIDADE!$B59)))</f>
        <v>65</v>
      </c>
      <c r="BF59" s="33">
        <f>IF($B59="","",IF(COUNTIF(BASE!$A:$A,PRODUTIVIDADE!BE$3)=0,"",SUMIFS(BASE!$N:$N,BASE!$A:$A,PRODUTIVIDADE!BE$3,BASE!$G:$G,PRODUTIVIDADE!$B59)))</f>
        <v>0</v>
      </c>
      <c r="BG59" s="28">
        <f>IF($B59="","",IF(COUNTIF(BASE!$A:$A,PRODUTIVIDADE!BE$3)=0,"",SUMIFS(BASE!$P:$P,BASE!$A:$A,PRODUTIVIDADE!BE$3,BASE!$G:$G,PRODUTIVIDADE!$B59)))</f>
        <v>2.3726851851851851E-3</v>
      </c>
      <c r="BH59" s="28">
        <f>IF($B59="","",IF(COUNTIF(BASE!$A:$A,PRODUTIVIDADE!BE$3)=0,"",SUMIFS(BASE!$O:$O,BASE!$A:$A,PRODUTIVIDADE!BE$3,BASE!$G:$G,PRODUTIVIDADE!$B59)))</f>
        <v>0</v>
      </c>
      <c r="BI59" s="32">
        <f t="shared" si="21"/>
        <v>0.15422453703703703</v>
      </c>
      <c r="BJ59" s="32">
        <f t="shared" si="22"/>
        <v>0</v>
      </c>
      <c r="BK59" s="15">
        <f>IF($B59="","",IF(COUNTIF(BASE!$A:$A,PRODUTIVIDADE!BK$3)=0,"",SUMIFS(BASE!$M:$M,BASE!$A:$A,PRODUTIVIDADE!BK$3,BASE!$G:$G,PRODUTIVIDADE!$B59)))</f>
        <v>78</v>
      </c>
      <c r="BL59" s="15">
        <f>IF($B59="","",IF(COUNTIF(BASE!$A:$A,PRODUTIVIDADE!BK$3)=0,"",SUMIFS(BASE!$N:$N,BASE!$A:$A,PRODUTIVIDADE!BK$3,BASE!$G:$G,PRODUTIVIDADE!$B59)))</f>
        <v>0</v>
      </c>
      <c r="BM59" s="18">
        <f>IF($B59="","",IF(COUNTIF(BASE!$A:$A,PRODUTIVIDADE!BK$3)=0,"",SUMIFS(BASE!$P:$P,BASE!$A:$A,PRODUTIVIDADE!BK$3,BASE!$G:$G,PRODUTIVIDADE!$B59)))</f>
        <v>1.9675925925925928E-3</v>
      </c>
      <c r="BN59" s="18">
        <f>IF($B59="","",IF(COUNTIF(BASE!$A:$A,PRODUTIVIDADE!BK$3)=0,"",SUMIFS(BASE!$O:$O,BASE!$A:$A,PRODUTIVIDADE!BK$3,BASE!$G:$G,PRODUTIVIDADE!$B59)))</f>
        <v>0</v>
      </c>
      <c r="BO59" s="32">
        <f t="shared" si="23"/>
        <v>0.15347222222222223</v>
      </c>
      <c r="BP59" s="32">
        <f t="shared" si="24"/>
        <v>0</v>
      </c>
      <c r="BQ59" s="33">
        <f>IF($B59="","",IF(COUNTIF(BASE!$A:$A,PRODUTIVIDADE!BQ$3)=0,"",SUMIFS(BASE!$M:$M,BASE!$A:$A,PRODUTIVIDADE!BQ$3,BASE!$G:$G,PRODUTIVIDADE!$B59)))</f>
        <v>0</v>
      </c>
      <c r="BR59" s="33">
        <f>IF($B59="","",IF(COUNTIF(BASE!$A:$A,PRODUTIVIDADE!BQ$3)=0,"",SUMIFS(BASE!$N:$N,BASE!$A:$A,PRODUTIVIDADE!BQ$3,BASE!$G:$G,PRODUTIVIDADE!$B59)))</f>
        <v>0</v>
      </c>
      <c r="BS59" s="28">
        <f>IF($B59="","",IF(COUNTIF(BASE!$A:$A,PRODUTIVIDADE!BQ$3)=0,"",SUMIFS(BASE!$P:$P,BASE!$A:$A,PRODUTIVIDADE!BQ$3,BASE!$G:$G,PRODUTIVIDADE!$B59)))</f>
        <v>0</v>
      </c>
      <c r="BT59" s="28">
        <f>IF($B59="","",IF(COUNTIF(BASE!$A:$A,PRODUTIVIDADE!BQ$3)=0,"",SUMIFS(BASE!$O:$O,BASE!$A:$A,PRODUTIVIDADE!BQ$3,BASE!$G:$G,PRODUTIVIDADE!$B59)))</f>
        <v>0</v>
      </c>
      <c r="BU59" s="32">
        <f t="shared" si="25"/>
        <v>0</v>
      </c>
      <c r="BV59" s="32">
        <f t="shared" si="26"/>
        <v>0</v>
      </c>
      <c r="BW59" s="15">
        <f>IF($B59="","",IF(COUNTIF(BASE!$A:$A,PRODUTIVIDADE!BW$3)=0,"",SUMIFS(BASE!$M:$M,BASE!$A:$A,PRODUTIVIDADE!BW$3,BASE!$G:$G,PRODUTIVIDADE!$B59)))</f>
        <v>45</v>
      </c>
      <c r="BX59" s="15">
        <f>IF($B59="","",IF(COUNTIF(BASE!$A:$A,PRODUTIVIDADE!BW$3)=0,"",SUMIFS(BASE!$N:$N,BASE!$A:$A,PRODUTIVIDADE!BW$3,BASE!$G:$G,PRODUTIVIDADE!$B59)))</f>
        <v>0</v>
      </c>
      <c r="BY59" s="18">
        <f>IF($B59="","",IF(COUNTIF(BASE!$A:$A,PRODUTIVIDADE!BW$3)=0,"",SUMIFS(BASE!$P:$P,BASE!$A:$A,PRODUTIVIDADE!BW$3,BASE!$G:$G,PRODUTIVIDADE!$B59)))</f>
        <v>2.3148148148148151E-3</v>
      </c>
      <c r="BZ59" s="18">
        <f>IF($B59="","",IF(COUNTIF(BASE!$A:$A,PRODUTIVIDADE!BW$3)=0,"",SUMIFS(BASE!$O:$O,BASE!$A:$A,PRODUTIVIDADE!BW$3,BASE!$G:$G,PRODUTIVIDADE!$B59)))</f>
        <v>0</v>
      </c>
      <c r="CA59" s="32">
        <f t="shared" si="27"/>
        <v>0.10416666666666669</v>
      </c>
      <c r="CB59" s="32">
        <f t="shared" si="28"/>
        <v>0</v>
      </c>
      <c r="CC59" s="33">
        <f>IF($B59="","",IF(COUNTIF(BASE!$A:$A,PRODUTIVIDADE!CC$3)=0,"",SUMIFS(BASE!$M:$M,BASE!$A:$A,PRODUTIVIDADE!CC$3,BASE!$G:$G,PRODUTIVIDADE!$B59)))</f>
        <v>58</v>
      </c>
      <c r="CD59" s="33">
        <f>IF($B59="","",IF(COUNTIF(BASE!$A:$A,PRODUTIVIDADE!CC$3)=0,"",SUMIFS(BASE!$N:$N,BASE!$A:$A,PRODUTIVIDADE!CC$3,BASE!$G:$G,PRODUTIVIDADE!$B59)))</f>
        <v>0</v>
      </c>
      <c r="CE59" s="28">
        <f>IF($B59="","",IF(COUNTIF(BASE!$A:$A,PRODUTIVIDADE!CC$3)=0,"",SUMIFS(BASE!$P:$P,BASE!$A:$A,PRODUTIVIDADE!CC$3,BASE!$G:$G,PRODUTIVIDADE!$B59)))</f>
        <v>2.3032407407407407E-3</v>
      </c>
      <c r="CF59" s="28">
        <f>IF($B59="","",IF(COUNTIF(BASE!$A:$A,PRODUTIVIDADE!CC$3)=0,"",SUMIFS(BASE!$O:$O,BASE!$A:$A,PRODUTIVIDADE!CC$3,BASE!$G:$G,PRODUTIVIDADE!$B59)))</f>
        <v>0</v>
      </c>
      <c r="CG59" s="32">
        <f t="shared" si="29"/>
        <v>0.13358796296296296</v>
      </c>
      <c r="CH59" s="32">
        <f t="shared" si="30"/>
        <v>0</v>
      </c>
      <c r="CI59" s="15">
        <f>IF($B59="","",IF(COUNTIF(BASE!$A:$A,PRODUTIVIDADE!CI$3)=0,"",SUMIFS(BASE!$M:$M,BASE!$A:$A,PRODUTIVIDADE!CI$3,BASE!$G:$G,PRODUTIVIDADE!$B59)))</f>
        <v>60</v>
      </c>
      <c r="CJ59" s="15">
        <f>IF($B59="","",IF(COUNTIF(BASE!$A:$A,PRODUTIVIDADE!CI$3)=0,"",SUMIFS(BASE!$N:$N,BASE!$A:$A,PRODUTIVIDADE!CI$3,BASE!$G:$G,PRODUTIVIDADE!$B59)))</f>
        <v>0</v>
      </c>
      <c r="CK59" s="18">
        <f>IF($B59="","",IF(COUNTIF(BASE!$A:$A,PRODUTIVIDADE!CI$3)=0,"",SUMIFS(BASE!$P:$P,BASE!$A:$A,PRODUTIVIDADE!CI$3,BASE!$G:$G,PRODUTIVIDADE!$B59)))</f>
        <v>2.1759259259259258E-3</v>
      </c>
      <c r="CL59" s="18">
        <f>IF($B59="","",IF(COUNTIF(BASE!$A:$A,PRODUTIVIDADE!CI$3)=0,"",SUMIFS(BASE!$O:$O,BASE!$A:$A,PRODUTIVIDADE!CI$3,BASE!$G:$G,PRODUTIVIDADE!$B59)))</f>
        <v>0</v>
      </c>
      <c r="CM59" s="32">
        <f t="shared" si="31"/>
        <v>0.13055555555555554</v>
      </c>
      <c r="CN59" s="32">
        <f t="shared" si="32"/>
        <v>0</v>
      </c>
      <c r="CO59" s="33">
        <f>IF($B59="","",IF(COUNTIF(BASE!$A:$A,PRODUTIVIDADE!CO$3)=0,"",SUMIFS(BASE!$M:$M,BASE!$A:$A,PRODUTIVIDADE!CO$3,BASE!$G:$G,PRODUTIVIDADE!$B59)))</f>
        <v>94</v>
      </c>
      <c r="CP59" s="33">
        <f>IF($B59="","",IF(COUNTIF(BASE!$A:$A,PRODUTIVIDADE!CO$3)=0,"",SUMIFS(BASE!$N:$N,BASE!$A:$A,PRODUTIVIDADE!CO$3,BASE!$G:$G,PRODUTIVIDADE!$B59)))</f>
        <v>0</v>
      </c>
      <c r="CQ59" s="28">
        <f>IF($B59="","",IF(COUNTIF(BASE!$A:$A,PRODUTIVIDADE!CO$3)=0,"",SUMIFS(BASE!$P:$P,BASE!$A:$A,PRODUTIVIDADE!CO$3,BASE!$G:$G,PRODUTIVIDADE!$B59)))</f>
        <v>2.0370370370370373E-3</v>
      </c>
      <c r="CR59" s="28">
        <f>IF($B59="","",IF(COUNTIF(BASE!$A:$A,PRODUTIVIDADE!CO$3)=0,"",SUMIFS(BASE!$O:$O,BASE!$A:$A,PRODUTIVIDADE!CO$3,BASE!$G:$G,PRODUTIVIDADE!$B59)))</f>
        <v>0</v>
      </c>
      <c r="CS59" s="32">
        <f t="shared" si="33"/>
        <v>0.1914814814814815</v>
      </c>
      <c r="CT59" s="32">
        <f t="shared" si="34"/>
        <v>0</v>
      </c>
      <c r="CU59" s="15">
        <f>IF($B59="","",IF(COUNTIF(BASE!$A:$A,PRODUTIVIDADE!CU$3)=0,"",SUMIFS(BASE!$M:$M,BASE!$A:$A,PRODUTIVIDADE!CU$3,BASE!$G:$G,PRODUTIVIDADE!$B59)))</f>
        <v>83</v>
      </c>
      <c r="CV59" s="15">
        <f>IF($B59="","",IF(COUNTIF(BASE!$A:$A,PRODUTIVIDADE!CU$3)=0,"",SUMIFS(BASE!$N:$N,BASE!$A:$A,PRODUTIVIDADE!CU$3,BASE!$G:$G,PRODUTIVIDADE!$B59)))</f>
        <v>0</v>
      </c>
      <c r="CW59" s="18">
        <f>IF($B59="","",IF(COUNTIF(BASE!$A:$A,PRODUTIVIDADE!CU$3)=0,"",SUMIFS(BASE!$P:$P,BASE!$A:$A,PRODUTIVIDADE!CU$3,BASE!$G:$G,PRODUTIVIDADE!$B59)))</f>
        <v>2.0717592592592593E-3</v>
      </c>
      <c r="CX59" s="18">
        <f>IF($B59="","",IF(COUNTIF(BASE!$A:$A,PRODUTIVIDADE!CU$3)=0,"",SUMIFS(BASE!$O:$O,BASE!$A:$A,PRODUTIVIDADE!CU$3,BASE!$G:$G,PRODUTIVIDADE!$B59)))</f>
        <v>0</v>
      </c>
      <c r="CY59" s="32">
        <f t="shared" si="35"/>
        <v>0.17195601851851852</v>
      </c>
      <c r="CZ59" s="32">
        <f t="shared" si="36"/>
        <v>0</v>
      </c>
      <c r="DA59" s="33">
        <f>IF($B59="","",IF(COUNTIF(BASE!$A:$A,PRODUTIVIDADE!DA$3)=0,"",SUMIFS(BASE!$M:$M,BASE!$A:$A,PRODUTIVIDADE!DA$3,BASE!$G:$G,PRODUTIVIDADE!$B59)))</f>
        <v>74</v>
      </c>
      <c r="DB59" s="33">
        <f>IF($B59="","",IF(COUNTIF(BASE!$A:$A,PRODUTIVIDADE!DA$3)=0,"",SUMIFS(BASE!$N:$N,BASE!$A:$A,PRODUTIVIDADE!DA$3,BASE!$G:$G,PRODUTIVIDADE!$B59)))</f>
        <v>0</v>
      </c>
      <c r="DC59" s="28">
        <f>IF($B59="","",IF(COUNTIF(BASE!$A:$A,PRODUTIVIDADE!DA$3)=0,"",SUMIFS(BASE!$P:$P,BASE!$A:$A,PRODUTIVIDADE!DA$3,BASE!$G:$G,PRODUTIVIDADE!$B59)))</f>
        <v>2.0949074074074073E-3</v>
      </c>
      <c r="DD59" s="28">
        <f>IF($B59="","",IF(COUNTIF(BASE!$A:$A,PRODUTIVIDADE!DA$3)=0,"",SUMIFS(BASE!$O:$O,BASE!$A:$A,PRODUTIVIDADE!DA$3,BASE!$G:$G,PRODUTIVIDADE!$B59)))</f>
        <v>0</v>
      </c>
      <c r="DE59" s="32">
        <f t="shared" si="37"/>
        <v>0.15502314814814813</v>
      </c>
      <c r="DF59" s="32">
        <f t="shared" si="38"/>
        <v>0</v>
      </c>
      <c r="DG59" s="15">
        <f>IF($B59="","",IF(COUNTIF(BASE!$A:$A,PRODUTIVIDADE!DG$3)=0,"",SUMIFS(BASE!$M:$M,BASE!$A:$A,PRODUTIVIDADE!DG$3,BASE!$G:$G,PRODUTIVIDADE!$B59)))</f>
        <v>0</v>
      </c>
      <c r="DH59" s="15">
        <f>IF($B59="","",IF(COUNTIF(BASE!$A:$A,PRODUTIVIDADE!DG$3)=0,"",SUMIFS(BASE!$N:$N,BASE!$A:$A,PRODUTIVIDADE!DG$3,BASE!$G:$G,PRODUTIVIDADE!$B59)))</f>
        <v>0</v>
      </c>
      <c r="DI59" s="18">
        <f>IF($B59="","",IF(COUNTIF(BASE!$A:$A,PRODUTIVIDADE!DG$3)=0,"",SUMIFS(BASE!$P:$P,BASE!$A:$A,PRODUTIVIDADE!DG$3,BASE!$G:$G,PRODUTIVIDADE!$B59)))</f>
        <v>0</v>
      </c>
      <c r="DJ59" s="18">
        <f>IF($B59="","",IF(COUNTIF(BASE!$A:$A,PRODUTIVIDADE!DG$3)=0,"",SUMIFS(BASE!$O:$O,BASE!$A:$A,PRODUTIVIDADE!DG$3,BASE!$G:$G,PRODUTIVIDADE!$B59)))</f>
        <v>0</v>
      </c>
      <c r="DK59" s="32">
        <f t="shared" si="39"/>
        <v>0</v>
      </c>
      <c r="DL59" s="32">
        <f t="shared" si="40"/>
        <v>0</v>
      </c>
      <c r="DM59" s="33">
        <f>IF($B59="","",IF(COUNTIF(BASE!$A:$A,PRODUTIVIDADE!DM$3)=0,"",SUMIFS(BASE!$M:$M,BASE!$A:$A,PRODUTIVIDADE!DM$3,BASE!$G:$G,PRODUTIVIDADE!$B59)))</f>
        <v>66</v>
      </c>
      <c r="DN59" s="33">
        <f>IF($B59="","",IF(COUNTIF(BASE!$A:$A,PRODUTIVIDADE!DM$3)=0,"",SUMIFS(BASE!$N:$N,BASE!$A:$A,PRODUTIVIDADE!DM$3,BASE!$G:$G,PRODUTIVIDADE!$B59)))</f>
        <v>0</v>
      </c>
      <c r="DO59" s="28">
        <f>IF($B59="","",IF(COUNTIF(BASE!$A:$A,PRODUTIVIDADE!DM$3)=0,"",SUMIFS(BASE!$P:$P,BASE!$A:$A,PRODUTIVIDADE!DM$3,BASE!$G:$G,PRODUTIVIDADE!$B59)))</f>
        <v>2.0601851851851853E-3</v>
      </c>
      <c r="DP59" s="28">
        <f>IF($B59="","",IF(COUNTIF(BASE!$A:$A,PRODUTIVIDADE!DM$3)=0,"",SUMIFS(BASE!$O:$O,BASE!$A:$A,PRODUTIVIDADE!DM$3,BASE!$G:$G,PRODUTIVIDADE!$B59)))</f>
        <v>0</v>
      </c>
      <c r="DQ59" s="32">
        <f t="shared" si="41"/>
        <v>0.13597222222222222</v>
      </c>
      <c r="DR59" s="32">
        <f t="shared" si="42"/>
        <v>0</v>
      </c>
      <c r="DS59" s="15">
        <f>IF($B59="","",IF(COUNTIF(BASE!$A:$A,PRODUTIVIDADE!DS$3)=0,"",SUMIFS(BASE!$M:$M,BASE!$A:$A,PRODUTIVIDADE!DS$3,BASE!$G:$G,PRODUTIVIDADE!$B59)))</f>
        <v>70</v>
      </c>
      <c r="DT59" s="15">
        <f>IF($B59="","",IF(COUNTIF(BASE!$A:$A,PRODUTIVIDADE!DS$3)=0,"",SUMIFS(BASE!$N:$N,BASE!$A:$A,PRODUTIVIDADE!DS$3,BASE!$G:$G,PRODUTIVIDADE!$B59)))</f>
        <v>0</v>
      </c>
      <c r="DU59" s="18">
        <f>IF($B59="","",IF(COUNTIF(BASE!$A:$A,PRODUTIVIDADE!DS$3)=0,"",SUMIFS(BASE!$P:$P,BASE!$A:$A,PRODUTIVIDADE!DS$3,BASE!$G:$G,PRODUTIVIDADE!$B59)))</f>
        <v>1.8750000000000001E-3</v>
      </c>
      <c r="DV59" s="18">
        <f>IF($B59="","",IF(COUNTIF(BASE!$A:$A,PRODUTIVIDADE!DS$3)=0,"",SUMIFS(BASE!$O:$O,BASE!$A:$A,PRODUTIVIDADE!DS$3,BASE!$G:$G,PRODUTIVIDADE!$B59)))</f>
        <v>0</v>
      </c>
      <c r="DW59" s="32">
        <f t="shared" si="43"/>
        <v>0.13125000000000001</v>
      </c>
      <c r="DX59" s="32">
        <f t="shared" si="44"/>
        <v>0</v>
      </c>
      <c r="DY59" s="33">
        <f>IF($B59="","",IF(COUNTIF(BASE!$A:$A,PRODUTIVIDADE!DY$3)=0,"",SUMIFS(BASE!$M:$M,BASE!$A:$A,PRODUTIVIDADE!DY$3,BASE!$G:$G,PRODUTIVIDADE!$B59)))</f>
        <v>57</v>
      </c>
      <c r="DZ59" s="33">
        <f>IF($B59="","",IF(COUNTIF(BASE!$A:$A,PRODUTIVIDADE!DY$3)=0,"",SUMIFS(BASE!$N:$N,BASE!$A:$A,PRODUTIVIDADE!DY$3,BASE!$G:$G,PRODUTIVIDADE!$B59)))</f>
        <v>0</v>
      </c>
      <c r="EA59" s="28">
        <f>IF($B59="","",IF(COUNTIF(BASE!$A:$A,PRODUTIVIDADE!DY$3)=0,"",SUMIFS(BASE!$P:$P,BASE!$A:$A,PRODUTIVIDADE!DY$3,BASE!$G:$G,PRODUTIVIDADE!$B59)))</f>
        <v>2.0833333333333333E-3</v>
      </c>
      <c r="EB59" s="28">
        <f>IF($B59="","",IF(COUNTIF(BASE!$A:$A,PRODUTIVIDADE!DY$3)=0,"",SUMIFS(BASE!$O:$O,BASE!$A:$A,PRODUTIVIDADE!DY$3,BASE!$G:$G,PRODUTIVIDADE!$B59)))</f>
        <v>0</v>
      </c>
      <c r="EC59" s="32">
        <f t="shared" si="45"/>
        <v>0.11874999999999999</v>
      </c>
      <c r="ED59" s="32">
        <f t="shared" si="46"/>
        <v>0</v>
      </c>
      <c r="EE59" s="15">
        <f>IF($B59="","",IF(COUNTIF(BASE!$A:$A,PRODUTIVIDADE!EE$3)=0,"",SUMIFS(BASE!$M:$M,BASE!$A:$A,PRODUTIVIDADE!EE$3,BASE!$G:$G,PRODUTIVIDADE!$B59)))</f>
        <v>86</v>
      </c>
      <c r="EF59" s="15">
        <f>IF($B59="","",IF(COUNTIF(BASE!$A:$A,PRODUTIVIDADE!EE$3)=0,"",SUMIFS(BASE!$N:$N,BASE!$A:$A,PRODUTIVIDADE!EE$3,BASE!$G:$G,PRODUTIVIDADE!$B59)))</f>
        <v>0</v>
      </c>
      <c r="EG59" s="18">
        <f>IF($B59="","",IF(COUNTIF(BASE!$A:$A,PRODUTIVIDADE!EE$3)=0,"",SUMIFS(BASE!$P:$P,BASE!$A:$A,PRODUTIVIDADE!EE$3,BASE!$G:$G,PRODUTIVIDADE!$B59)))</f>
        <v>1.7939814814814815E-3</v>
      </c>
      <c r="EH59" s="18">
        <f>IF($B59="","",IF(COUNTIF(BASE!$A:$A,PRODUTIVIDADE!EE$3)=0,"",SUMIFS(BASE!$O:$O,BASE!$A:$A,PRODUTIVIDADE!EE$3,BASE!$G:$G,PRODUTIVIDADE!$B59)))</f>
        <v>0</v>
      </c>
      <c r="EI59" s="32">
        <f t="shared" si="47"/>
        <v>0.1542824074074074</v>
      </c>
      <c r="EJ59" s="32">
        <f t="shared" si="48"/>
        <v>0</v>
      </c>
      <c r="EK59" s="33">
        <f>IF($B59="","",IF(COUNTIF(BASE!$A:$A,PRODUTIVIDADE!EK$3)=0,"",SUMIFS(BASE!$M:$M,BASE!$A:$A,PRODUTIVIDADE!EK$3,BASE!$G:$G,PRODUTIVIDADE!$B59)))</f>
        <v>77</v>
      </c>
      <c r="EL59" s="33">
        <f>IF($B59="","",IF(COUNTIF(BASE!$A:$A,PRODUTIVIDADE!EK$3)=0,"",SUMIFS(BASE!$N:$N,BASE!$A:$A,PRODUTIVIDADE!EK$3,BASE!$G:$G,PRODUTIVIDADE!$B59)))</f>
        <v>0</v>
      </c>
      <c r="EM59" s="28">
        <f>IF($B59="","",IF(COUNTIF(BASE!$A:$A,PRODUTIVIDADE!EK$3)=0,"",SUMIFS(BASE!$P:$P,BASE!$A:$A,PRODUTIVIDADE!EK$3,BASE!$G:$G,PRODUTIVIDADE!$B59)))</f>
        <v>1.8402777777777777E-3</v>
      </c>
      <c r="EN59" s="28">
        <f>IF($B59="","",IF(COUNTIF(BASE!$A:$A,PRODUTIVIDADE!EK$3)=0,"",SUMIFS(BASE!$O:$O,BASE!$A:$A,PRODUTIVIDADE!EK$3,BASE!$G:$G,PRODUTIVIDADE!$B59)))</f>
        <v>0</v>
      </c>
      <c r="EO59" s="32">
        <f t="shared" si="49"/>
        <v>0.14170138888888889</v>
      </c>
      <c r="EP59" s="32">
        <f t="shared" si="50"/>
        <v>0</v>
      </c>
      <c r="EQ59" s="15">
        <f>IF($B59="","",IF(COUNTIF(BASE!$A:$A,PRODUTIVIDADE!EQ$3)=0,"",SUMIFS(BASE!$M:$M,BASE!$A:$A,PRODUTIVIDADE!EQ$3,BASE!$G:$G,PRODUTIVIDADE!$B59)))</f>
        <v>0</v>
      </c>
      <c r="ER59" s="15">
        <f>IF($B59="","",IF(COUNTIF(BASE!$A:$A,PRODUTIVIDADE!EQ$3)=0,"",SUMIFS(BASE!$N:$N,BASE!$A:$A,PRODUTIVIDADE!EQ$3,BASE!$G:$G,PRODUTIVIDADE!$B59)))</f>
        <v>0</v>
      </c>
      <c r="ES59" s="18">
        <f>IF($B59="","",IF(COUNTIF(BASE!$A:$A,PRODUTIVIDADE!EQ$3)=0,"",SUMIFS(BASE!$P:$P,BASE!$A:$A,PRODUTIVIDADE!EQ$3,BASE!$G:$G,PRODUTIVIDADE!$B59)))</f>
        <v>0</v>
      </c>
      <c r="ET59" s="18">
        <f>IF($B59="","",IF(COUNTIF(BASE!$A:$A,PRODUTIVIDADE!EQ$3)=0,"",SUMIFS(BASE!$O:$O,BASE!$A:$A,PRODUTIVIDADE!EQ$3,BASE!$G:$G,PRODUTIVIDADE!$B59)))</f>
        <v>0</v>
      </c>
      <c r="EU59" s="32">
        <f t="shared" si="51"/>
        <v>0</v>
      </c>
      <c r="EV59" s="32">
        <f t="shared" si="52"/>
        <v>0</v>
      </c>
      <c r="EW59" s="33">
        <f>IF($B59="","",IF(COUNTIF(BASE!$A:$A,PRODUTIVIDADE!EW$3)=0,"",SUMIFS(BASE!$M:$M,BASE!$A:$A,PRODUTIVIDADE!EW$3,BASE!$G:$G,PRODUTIVIDADE!$B59)))</f>
        <v>61</v>
      </c>
      <c r="EX59" s="33">
        <f>IF($B59="","",IF(COUNTIF(BASE!$A:$A,PRODUTIVIDADE!EW$3)=0,"",SUMIFS(BASE!$N:$N,BASE!$A:$A,PRODUTIVIDADE!EW$3,BASE!$G:$G,PRODUTIVIDADE!$B59)))</f>
        <v>0</v>
      </c>
      <c r="EY59" s="28">
        <f>IF($B59="","",IF(COUNTIF(BASE!$A:$A,PRODUTIVIDADE!EW$3)=0,"",SUMIFS(BASE!$P:$P,BASE!$A:$A,PRODUTIVIDADE!EW$3,BASE!$G:$G,PRODUTIVIDADE!$B59)))</f>
        <v>2.0601851851851853E-3</v>
      </c>
      <c r="EZ59" s="28">
        <f>IF($B59="","",IF(COUNTIF(BASE!$A:$A,PRODUTIVIDADE!EW$3)=0,"",SUMIFS(BASE!$O:$O,BASE!$A:$A,PRODUTIVIDADE!EW$3,BASE!$G:$G,PRODUTIVIDADE!$B59)))</f>
        <v>0</v>
      </c>
      <c r="FA59" s="32">
        <f t="shared" si="53"/>
        <v>0.12567129629629631</v>
      </c>
      <c r="FB59" s="32">
        <f t="shared" si="54"/>
        <v>0</v>
      </c>
      <c r="FC59" s="15">
        <f>IF($B59="","",IF(COUNTIF(BASE!$A:$A,PRODUTIVIDADE!FC$3)=0,"",SUMIFS(BASE!$M:$M,BASE!$A:$A,PRODUTIVIDADE!FC$3,BASE!$G:$G,PRODUTIVIDADE!$B59)))</f>
        <v>56</v>
      </c>
      <c r="FD59" s="15">
        <f>IF($B59="","",IF(COUNTIF(BASE!$A:$A,PRODUTIVIDADE!FC$3)=0,"",SUMIFS(BASE!$N:$N,BASE!$A:$A,PRODUTIVIDADE!FC$3,BASE!$G:$G,PRODUTIVIDADE!$B59)))</f>
        <v>0</v>
      </c>
      <c r="FE59" s="18">
        <f>IF($B59="","",IF(COUNTIF(BASE!$A:$A,PRODUTIVIDADE!FC$3)=0,"",SUMIFS(BASE!$P:$P,BASE!$A:$A,PRODUTIVIDADE!FC$3,BASE!$G:$G,PRODUTIVIDADE!$B59)))</f>
        <v>1.6087962962962963E-3</v>
      </c>
      <c r="FF59" s="18">
        <f>IF($B59="","",IF(COUNTIF(BASE!$A:$A,PRODUTIVIDADE!FC$3)=0,"",SUMIFS(BASE!$O:$O,BASE!$A:$A,PRODUTIVIDADE!FC$3,BASE!$G:$G,PRODUTIVIDADE!$B59)))</f>
        <v>0</v>
      </c>
      <c r="FG59" s="32">
        <f t="shared" si="55"/>
        <v>9.0092592592592599E-2</v>
      </c>
      <c r="FH59" s="32">
        <f t="shared" si="56"/>
        <v>0</v>
      </c>
      <c r="FI59" s="33">
        <f>IF($B59="","",IF(COUNTIF(BASE!$A:$A,PRODUTIVIDADE!FI$3)=0,"",SUMIFS(BASE!$M:$M,BASE!$A:$A,PRODUTIVIDADE!FI$3,BASE!$G:$G,PRODUTIVIDADE!$B59)))</f>
        <v>61</v>
      </c>
      <c r="FJ59" s="33">
        <f>IF($B59="","",IF(COUNTIF(BASE!$A:$A,PRODUTIVIDADE!FI$3)=0,"",SUMIFS(BASE!$N:$N,BASE!$A:$A,PRODUTIVIDADE!FI$3,BASE!$G:$G,PRODUTIVIDADE!$B59)))</f>
        <v>0</v>
      </c>
      <c r="FK59" s="28">
        <f>IF($B59="","",IF(COUNTIF(BASE!$A:$A,PRODUTIVIDADE!FI$3)=0,"",SUMIFS(BASE!$P:$P,BASE!$A:$A,PRODUTIVIDADE!FI$3,BASE!$G:$G,PRODUTIVIDADE!$B59)))</f>
        <v>2.0601851851851853E-3</v>
      </c>
      <c r="FL59" s="28">
        <f>IF($B59="","",IF(COUNTIF(BASE!$A:$A,PRODUTIVIDADE!FI$3)=0,"",SUMIFS(BASE!$O:$O,BASE!$A:$A,PRODUTIVIDADE!FI$3,BASE!$G:$G,PRODUTIVIDADE!$B59)))</f>
        <v>0</v>
      </c>
      <c r="FM59" s="32">
        <f t="shared" si="57"/>
        <v>0.12567129629629631</v>
      </c>
      <c r="FN59" s="32">
        <f t="shared" si="58"/>
        <v>0</v>
      </c>
      <c r="FO59" s="15">
        <f>IF($B59="","",IF(COUNTIF(BASE!$A:$A,PRODUTIVIDADE!FO$3)=0,"",SUMIFS(BASE!$M:$M,BASE!$A:$A,PRODUTIVIDADE!FO$3,BASE!$G:$G,PRODUTIVIDADE!$B59)))</f>
        <v>64</v>
      </c>
      <c r="FP59" s="15">
        <f>IF($B59="","",IF(COUNTIF(BASE!$A:$A,PRODUTIVIDADE!FO$3)=0,"",SUMIFS(BASE!$N:$N,BASE!$A:$A,PRODUTIVIDADE!FO$3,BASE!$G:$G,PRODUTIVIDADE!$B59)))</f>
        <v>0</v>
      </c>
      <c r="FQ59" s="18">
        <f>IF($B59="","",IF(COUNTIF(BASE!$A:$A,PRODUTIVIDADE!FO$3)=0,"",SUMIFS(BASE!$P:$P,BASE!$A:$A,PRODUTIVIDADE!FO$3,BASE!$G:$G,PRODUTIVIDADE!$B59)))</f>
        <v>1.9097222222222222E-3</v>
      </c>
      <c r="FR59" s="18">
        <f>IF($B59="","",IF(COUNTIF(BASE!$A:$A,PRODUTIVIDADE!FO$3)=0,"",SUMIFS(BASE!$O:$O,BASE!$A:$A,PRODUTIVIDADE!FO$3,BASE!$G:$G,PRODUTIVIDADE!$B59)))</f>
        <v>0</v>
      </c>
      <c r="FS59" s="32">
        <f t="shared" si="59"/>
        <v>0.12222222222222222</v>
      </c>
      <c r="FT59" s="32">
        <f t="shared" si="60"/>
        <v>0</v>
      </c>
      <c r="FU59" s="33">
        <f>IF($B59="","",IF(COUNTIF(BASE!$A:$A,PRODUTIVIDADE!FU$3)=0,"",SUMIFS(BASE!$M:$M,BASE!$A:$A,PRODUTIVIDADE!FU$3,BASE!$G:$G,PRODUTIVIDADE!$B59)))</f>
        <v>88</v>
      </c>
      <c r="FV59" s="33">
        <f>IF($B59="","",IF(COUNTIF(BASE!$A:$A,PRODUTIVIDADE!FU$3)=0,"",SUMIFS(BASE!$N:$N,BASE!$A:$A,PRODUTIVIDADE!FU$3,BASE!$G:$G,PRODUTIVIDADE!$B59)))</f>
        <v>0</v>
      </c>
      <c r="FW59" s="28">
        <f>IF($B59="","",IF(COUNTIF(BASE!$A:$A,PRODUTIVIDADE!FU$3)=0,"",SUMIFS(BASE!$P:$P,BASE!$A:$A,PRODUTIVIDADE!FU$3,BASE!$G:$G,PRODUTIVIDADE!$B59)))</f>
        <v>1.3541666666666667E-3</v>
      </c>
      <c r="FX59" s="28">
        <f>IF($B59="","",IF(COUNTIF(BASE!$A:$A,PRODUTIVIDADE!FU$3)=0,"",SUMIFS(BASE!$O:$O,BASE!$A:$A,PRODUTIVIDADE!FU$3,BASE!$G:$G,PRODUTIVIDADE!$B59)))</f>
        <v>0</v>
      </c>
      <c r="FY59" s="32">
        <f t="shared" si="61"/>
        <v>0.11916666666666667</v>
      </c>
      <c r="FZ59" s="32">
        <f t="shared" si="62"/>
        <v>0</v>
      </c>
      <c r="GA59" s="15">
        <f>IF($B59="","",IF(COUNTIF(BASE!$A:$A,PRODUTIVIDADE!GA$3)=0,"",SUMIFS(BASE!$M:$M,BASE!$A:$A,PRODUTIVIDADE!GA$3,BASE!$G:$G,PRODUTIVIDADE!$B59)))</f>
        <v>0</v>
      </c>
      <c r="GB59" s="15">
        <f>IF($B59="","",IF(COUNTIF(BASE!$A:$A,PRODUTIVIDADE!GA$3)=0,"",SUMIFS(BASE!$N:$N,BASE!$A:$A,PRODUTIVIDADE!GA$3,BASE!$G:$G,PRODUTIVIDADE!$B59)))</f>
        <v>0</v>
      </c>
      <c r="GC59" s="18">
        <f>IF($B59="","",IF(COUNTIF(BASE!$A:$A,PRODUTIVIDADE!GA$3)=0,"",SUMIFS(BASE!$P:$P,BASE!$A:$A,PRODUTIVIDADE!GA$3,BASE!$G:$G,PRODUTIVIDADE!$B59)))</f>
        <v>0</v>
      </c>
      <c r="GD59" s="18">
        <f>IF($B59="","",IF(COUNTIF(BASE!$A:$A,PRODUTIVIDADE!GA$3)=0,"",SUMIFS(BASE!$O:$O,BASE!$A:$A,PRODUTIVIDADE!GA$3,BASE!$G:$G,PRODUTIVIDADE!$B59)))</f>
        <v>0</v>
      </c>
      <c r="GE59" s="32">
        <f t="shared" si="63"/>
        <v>0</v>
      </c>
      <c r="GF59" s="32">
        <f t="shared" si="64"/>
        <v>0</v>
      </c>
      <c r="GG59" s="33">
        <f>IF($B59="","",IF(COUNTIF(BASE!$A:$A,PRODUTIVIDADE!GG$3)=0,"",SUMIFS(BASE!$M:$M,BASE!$A:$A,PRODUTIVIDADE!GG$3,BASE!$G:$G,PRODUTIVIDADE!$B59)))</f>
        <v>69</v>
      </c>
      <c r="GH59" s="33">
        <f>IF($B59="","",IF(COUNTIF(BASE!$A:$A,PRODUTIVIDADE!GG$3)=0,"",SUMIFS(BASE!$N:$N,BASE!$A:$A,PRODUTIVIDADE!GG$3,BASE!$G:$G,PRODUTIVIDADE!$B59)))</f>
        <v>0</v>
      </c>
      <c r="GI59" s="28">
        <f>IF($B59="","",IF(COUNTIF(BASE!$A:$A,PRODUTIVIDADE!GG$3)=0,"",SUMIFS(BASE!$P:$P,BASE!$A:$A,PRODUTIVIDADE!GG$3,BASE!$G:$G,PRODUTIVIDADE!$B59)))</f>
        <v>1.9560185185185184E-3</v>
      </c>
      <c r="GJ59" s="28">
        <f>IF($B59="","",IF(COUNTIF(BASE!$A:$A,PRODUTIVIDADE!GG$3)=0,"",SUMIFS(BASE!$O:$O,BASE!$A:$A,PRODUTIVIDADE!GG$3,BASE!$G:$G,PRODUTIVIDADE!$B59)))</f>
        <v>0</v>
      </c>
      <c r="GK59" s="32">
        <f t="shared" si="65"/>
        <v>0.13496527777777778</v>
      </c>
      <c r="GL59" s="32">
        <f t="shared" si="66"/>
        <v>0</v>
      </c>
      <c r="GM59" s="15">
        <f>IF($B59="","",IF(COUNTIF(BASE!$A:$A,PRODUTIVIDADE!GM$3)=0,"",SUMIFS(BASE!$M:$M,BASE!$A:$A,PRODUTIVIDADE!GM$3,BASE!$G:$G,PRODUTIVIDADE!$B59)))</f>
        <v>83</v>
      </c>
      <c r="GN59" s="15">
        <f>IF($B59="","",IF(COUNTIF(BASE!$A:$A,PRODUTIVIDADE!GM$3)=0,"",SUMIFS(BASE!$N:$N,BASE!$A:$A,PRODUTIVIDADE!GM$3,BASE!$G:$G,PRODUTIVIDADE!$B59)))</f>
        <v>0</v>
      </c>
      <c r="GO59" s="18">
        <f>IF($B59="","",IF(COUNTIF(BASE!$A:$A,PRODUTIVIDADE!GM$3)=0,"",SUMIFS(BASE!$P:$P,BASE!$A:$A,PRODUTIVIDADE!GM$3,BASE!$G:$G,PRODUTIVIDADE!$B59)))</f>
        <v>2.1412037037037038E-3</v>
      </c>
      <c r="GP59" s="18">
        <f>IF($B59="","",IF(COUNTIF(BASE!$A:$A,PRODUTIVIDADE!GM$3)=0,"",SUMIFS(BASE!$O:$O,BASE!$A:$A,PRODUTIVIDADE!GM$3,BASE!$G:$G,PRODUTIVIDADE!$B59)))</f>
        <v>0</v>
      </c>
      <c r="GQ59" s="32">
        <f t="shared" si="67"/>
        <v>0.17771990740740742</v>
      </c>
      <c r="GR59" s="32">
        <f t="shared" si="68"/>
        <v>0</v>
      </c>
    </row>
    <row r="60" spans="2:200" s="8" customFormat="1" x14ac:dyDescent="0.25">
      <c r="B60" s="50">
        <v>91381</v>
      </c>
      <c r="C60" s="16" t="str">
        <f>IF($B60="","",VLOOKUP($B60,EQUIPE!$B:$E,2,0))</f>
        <v>GIOVANNA ARCINE CAROLINO</v>
      </c>
      <c r="D60" s="16" t="str">
        <f>IF($B60="","",VLOOKUP($B60,EQUIPE!$B:$F,5,0))</f>
        <v>ULTRAGAZ FRONT</v>
      </c>
      <c r="E60" s="18">
        <f>IF($B60="","",VLOOKUP($B60,EQUIPE!$B:$E,3,0))</f>
        <v>0.2638888888888889</v>
      </c>
      <c r="F60" s="16" t="str">
        <f>IF($B60="","",VLOOKUP($B60,EQUIPE!$B:$E,4,0))</f>
        <v>MARCELA GOMES DE FARIAS</v>
      </c>
      <c r="H60" s="22">
        <f t="shared" si="0"/>
        <v>1872</v>
      </c>
      <c r="I60" s="22">
        <f t="shared" si="0"/>
        <v>0</v>
      </c>
      <c r="J60" s="18">
        <f t="shared" si="3"/>
        <v>1.8821163243906301E-3</v>
      </c>
      <c r="K60" s="18">
        <f t="shared" si="4"/>
        <v>0</v>
      </c>
      <c r="L60" s="32">
        <f t="shared" si="5"/>
        <v>3.5233217592592596</v>
      </c>
      <c r="M60" s="32">
        <f t="shared" si="6"/>
        <v>0</v>
      </c>
      <c r="O60" s="15">
        <f>IF($B60="","",IF(COUNTIF(BASE!$A:$A,PRODUTIVIDADE!O$3)=0,"",SUMIFS(BASE!$M:$M,BASE!$A:$A,PRODUTIVIDADE!O$3,BASE!$G:$G,PRODUTIVIDADE!$B60)))</f>
        <v>0</v>
      </c>
      <c r="P60" s="15">
        <f>IF($B60="","",IF(COUNTIF(BASE!$A:$A,PRODUTIVIDADE!O$3)=0,"",SUMIFS(BASE!$N:$N,BASE!$A:$A,PRODUTIVIDADE!O$3,BASE!$G:$G,PRODUTIVIDADE!$B60)))</f>
        <v>0</v>
      </c>
      <c r="Q60" s="18">
        <f>IF($B60="","",IF(COUNTIF(BASE!$A:$A,PRODUTIVIDADE!O$3)=0,"",SUMIFS(BASE!$P:$P,BASE!$A:$A,PRODUTIVIDADE!O$3,BASE!$G:$G,PRODUTIVIDADE!$B60)))</f>
        <v>0</v>
      </c>
      <c r="R60" s="18">
        <f>IF($B60="","",IF(COUNTIF(BASE!$A:$A,PRODUTIVIDADE!O$3)=0,"",SUMIFS(BASE!$O:$O,BASE!$A:$A,PRODUTIVIDADE!O$3,BASE!$G:$G,PRODUTIVIDADE!$B60)))</f>
        <v>0</v>
      </c>
      <c r="S60" s="32">
        <f t="shared" si="7"/>
        <v>0</v>
      </c>
      <c r="T60" s="32">
        <f t="shared" si="8"/>
        <v>0</v>
      </c>
      <c r="U60" s="33">
        <f>IF($B60="","",IF(COUNTIF(BASE!$A:$A,PRODUTIVIDADE!U$3)=0,"",SUMIFS(BASE!$M:$M,BASE!$A:$A,PRODUTIVIDADE!U$3,BASE!$G:$G,PRODUTIVIDADE!$B60)))</f>
        <v>77</v>
      </c>
      <c r="V60" s="33">
        <f>IF($B60="","",IF(COUNTIF(BASE!$A:$A,PRODUTIVIDADE!U$3)=0,"",SUMIFS(BASE!$N:$N,BASE!$A:$A,PRODUTIVIDADE!U$3,BASE!$G:$G,PRODUTIVIDADE!$B60)))</f>
        <v>0</v>
      </c>
      <c r="W60" s="28">
        <f>IF($B60="","",IF(COUNTIF(BASE!$A:$A,PRODUTIVIDADE!U$3)=0,"",SUMIFS(BASE!$P:$P,BASE!$A:$A,PRODUTIVIDADE!U$3,BASE!$G:$G,PRODUTIVIDADE!$B60)))</f>
        <v>1.9560185185185184E-3</v>
      </c>
      <c r="X60" s="28">
        <f>IF($B60="","",IF(COUNTIF(BASE!$A:$A,PRODUTIVIDADE!U$3)=0,"",SUMIFS(BASE!$O:$O,BASE!$A:$A,PRODUTIVIDADE!U$3,BASE!$G:$G,PRODUTIVIDADE!$B60)))</f>
        <v>0</v>
      </c>
      <c r="Y60" s="32">
        <f t="shared" si="9"/>
        <v>0.15061342592592591</v>
      </c>
      <c r="Z60" s="32">
        <f t="shared" si="10"/>
        <v>0</v>
      </c>
      <c r="AA60" s="15">
        <f>IF($B60="","",IF(COUNTIF(BASE!$A:$A,PRODUTIVIDADE!AA$3)=0,"",SUMIFS(BASE!$M:$M,BASE!$A:$A,PRODUTIVIDADE!AA$3,BASE!$G:$G,PRODUTIVIDADE!$B60)))</f>
        <v>81</v>
      </c>
      <c r="AB60" s="15">
        <f>IF($B60="","",IF(COUNTIF(BASE!$A:$A,PRODUTIVIDADE!AA$3)=0,"",SUMIFS(BASE!$N:$N,BASE!$A:$A,PRODUTIVIDADE!AA$3,BASE!$G:$G,PRODUTIVIDADE!$B60)))</f>
        <v>0</v>
      </c>
      <c r="AC60" s="18">
        <f>IF($B60="","",IF(COUNTIF(BASE!$A:$A,PRODUTIVIDADE!AA$3)=0,"",SUMIFS(BASE!$P:$P,BASE!$A:$A,PRODUTIVIDADE!AA$3,BASE!$G:$G,PRODUTIVIDADE!$B60)))</f>
        <v>1.7939814814814815E-3</v>
      </c>
      <c r="AD60" s="18">
        <f>IF($B60="","",IF(COUNTIF(BASE!$A:$A,PRODUTIVIDADE!AA$3)=0,"",SUMIFS(BASE!$O:$O,BASE!$A:$A,PRODUTIVIDADE!AA$3,BASE!$G:$G,PRODUTIVIDADE!$B60)))</f>
        <v>0</v>
      </c>
      <c r="AE60" s="32">
        <f t="shared" si="11"/>
        <v>0.14531250000000001</v>
      </c>
      <c r="AF60" s="32">
        <f t="shared" si="12"/>
        <v>0</v>
      </c>
      <c r="AG60" s="33">
        <f>IF($B60="","",IF(COUNTIF(BASE!$A:$A,PRODUTIVIDADE!AG$3)=0,"",SUMIFS(BASE!$M:$M,BASE!$A:$A,PRODUTIVIDADE!AG$3,BASE!$G:$G,PRODUTIVIDADE!$B60)))</f>
        <v>73</v>
      </c>
      <c r="AH60" s="33">
        <f>IF($B60="","",IF(COUNTIF(BASE!$A:$A,PRODUTIVIDADE!AG$3)=0,"",SUMIFS(BASE!$N:$N,BASE!$A:$A,PRODUTIVIDADE!AG$3,BASE!$G:$G,PRODUTIVIDADE!$B60)))</f>
        <v>0</v>
      </c>
      <c r="AI60" s="28">
        <f>IF($B60="","",IF(COUNTIF(BASE!$A:$A,PRODUTIVIDADE!AG$3)=0,"",SUMIFS(BASE!$P:$P,BASE!$A:$A,PRODUTIVIDADE!AG$3,BASE!$G:$G,PRODUTIVIDADE!$B60)))</f>
        <v>1.8981481481481482E-3</v>
      </c>
      <c r="AJ60" s="28">
        <f>IF($B60="","",IF(COUNTIF(BASE!$A:$A,PRODUTIVIDADE!AG$3)=0,"",SUMIFS(BASE!$O:$O,BASE!$A:$A,PRODUTIVIDADE!AG$3,BASE!$G:$G,PRODUTIVIDADE!$B60)))</f>
        <v>0</v>
      </c>
      <c r="AK60" s="32">
        <f t="shared" si="13"/>
        <v>0.13856481481481481</v>
      </c>
      <c r="AL60" s="32">
        <f t="shared" si="14"/>
        <v>0</v>
      </c>
      <c r="AM60" s="15">
        <f>IF($B60="","",IF(COUNTIF(BASE!$A:$A,PRODUTIVIDADE!AM$3)=0,"",SUMIFS(BASE!$M:$M,BASE!$A:$A,PRODUTIVIDADE!AM$3,BASE!$G:$G,PRODUTIVIDADE!$B60)))</f>
        <v>87</v>
      </c>
      <c r="AN60" s="15">
        <f>IF($B60="","",IF(COUNTIF(BASE!$A:$A,PRODUTIVIDADE!AM$3)=0,"",SUMIFS(BASE!$N:$N,BASE!$A:$A,PRODUTIVIDADE!AM$3,BASE!$G:$G,PRODUTIVIDADE!$B60)))</f>
        <v>0</v>
      </c>
      <c r="AO60" s="18">
        <f>IF($B60="","",IF(COUNTIF(BASE!$A:$A,PRODUTIVIDADE!AM$3)=0,"",SUMIFS(BASE!$P:$P,BASE!$A:$A,PRODUTIVIDADE!AM$3,BASE!$G:$G,PRODUTIVIDADE!$B60)))</f>
        <v>1.8402777777777777E-3</v>
      </c>
      <c r="AP60" s="18">
        <f>IF($B60="","",IF(COUNTIF(BASE!$A:$A,PRODUTIVIDADE!AM$3)=0,"",SUMIFS(BASE!$O:$O,BASE!$A:$A,PRODUTIVIDADE!AM$3,BASE!$G:$G,PRODUTIVIDADE!$B60)))</f>
        <v>0</v>
      </c>
      <c r="AQ60" s="32">
        <f t="shared" si="15"/>
        <v>0.16010416666666666</v>
      </c>
      <c r="AR60" s="32">
        <f t="shared" si="16"/>
        <v>0</v>
      </c>
      <c r="AS60" s="33">
        <f>IF($B60="","",IF(COUNTIF(BASE!$A:$A,PRODUTIVIDADE!AS$3)=0,"",SUMIFS(BASE!$M:$M,BASE!$A:$A,PRODUTIVIDADE!AS$3,BASE!$G:$G,PRODUTIVIDADE!$B60)))</f>
        <v>47</v>
      </c>
      <c r="AT60" s="33">
        <f>IF($B60="","",IF(COUNTIF(BASE!$A:$A,PRODUTIVIDADE!AS$3)=0,"",SUMIFS(BASE!$N:$N,BASE!$A:$A,PRODUTIVIDADE!AS$3,BASE!$G:$G,PRODUTIVIDADE!$B60)))</f>
        <v>0</v>
      </c>
      <c r="AU60" s="28">
        <f>IF($B60="","",IF(COUNTIF(BASE!$A:$A,PRODUTIVIDADE!AS$3)=0,"",SUMIFS(BASE!$P:$P,BASE!$A:$A,PRODUTIVIDADE!AS$3,BASE!$G:$G,PRODUTIVIDADE!$B60)))</f>
        <v>1.8171296296296297E-3</v>
      </c>
      <c r="AV60" s="28">
        <f>IF($B60="","",IF(COUNTIF(BASE!$A:$A,PRODUTIVIDADE!AS$3)=0,"",SUMIFS(BASE!$O:$O,BASE!$A:$A,PRODUTIVIDADE!AS$3,BASE!$G:$G,PRODUTIVIDADE!$B60)))</f>
        <v>0</v>
      </c>
      <c r="AW60" s="32">
        <f t="shared" si="17"/>
        <v>8.5405092592592602E-2</v>
      </c>
      <c r="AX60" s="32">
        <f t="shared" si="18"/>
        <v>0</v>
      </c>
      <c r="AY60" s="15">
        <f>IF($B60="","",IF(COUNTIF(BASE!$A:$A,PRODUTIVIDADE!AY$3)=0,"",SUMIFS(BASE!$M:$M,BASE!$A:$A,PRODUTIVIDADE!AY$3,BASE!$G:$G,PRODUTIVIDADE!$B60)))</f>
        <v>96</v>
      </c>
      <c r="AZ60" s="15">
        <f>IF($B60="","",IF(COUNTIF(BASE!$A:$A,PRODUTIVIDADE!AY$3)=0,"",SUMIFS(BASE!$N:$N,BASE!$A:$A,PRODUTIVIDADE!AY$3,BASE!$G:$G,PRODUTIVIDADE!$B60)))</f>
        <v>0</v>
      </c>
      <c r="BA60" s="18">
        <f>IF($B60="","",IF(COUNTIF(BASE!$A:$A,PRODUTIVIDADE!AY$3)=0,"",SUMIFS(BASE!$P:$P,BASE!$A:$A,PRODUTIVIDADE!AY$3,BASE!$G:$G,PRODUTIVIDADE!$B60)))</f>
        <v>1.8634259259259261E-3</v>
      </c>
      <c r="BB60" s="18">
        <f>IF($B60="","",IF(COUNTIF(BASE!$A:$A,PRODUTIVIDADE!AY$3)=0,"",SUMIFS(BASE!$O:$O,BASE!$A:$A,PRODUTIVIDADE!AY$3,BASE!$G:$G,PRODUTIVIDADE!$B60)))</f>
        <v>0</v>
      </c>
      <c r="BC60" s="32">
        <f t="shared" si="19"/>
        <v>0.1788888888888889</v>
      </c>
      <c r="BD60" s="32">
        <f t="shared" si="20"/>
        <v>0</v>
      </c>
      <c r="BE60" s="33">
        <f>IF($B60="","",IF(COUNTIF(BASE!$A:$A,PRODUTIVIDADE!BE$3)=0,"",SUMIFS(BASE!$M:$M,BASE!$A:$A,PRODUTIVIDADE!BE$3,BASE!$G:$G,PRODUTIVIDADE!$B60)))</f>
        <v>0</v>
      </c>
      <c r="BF60" s="33">
        <f>IF($B60="","",IF(COUNTIF(BASE!$A:$A,PRODUTIVIDADE!BE$3)=0,"",SUMIFS(BASE!$N:$N,BASE!$A:$A,PRODUTIVIDADE!BE$3,BASE!$G:$G,PRODUTIVIDADE!$B60)))</f>
        <v>0</v>
      </c>
      <c r="BG60" s="28">
        <f>IF($B60="","",IF(COUNTIF(BASE!$A:$A,PRODUTIVIDADE!BE$3)=0,"",SUMIFS(BASE!$P:$P,BASE!$A:$A,PRODUTIVIDADE!BE$3,BASE!$G:$G,PRODUTIVIDADE!$B60)))</f>
        <v>0</v>
      </c>
      <c r="BH60" s="28">
        <f>IF($B60="","",IF(COUNTIF(BASE!$A:$A,PRODUTIVIDADE!BE$3)=0,"",SUMIFS(BASE!$O:$O,BASE!$A:$A,PRODUTIVIDADE!BE$3,BASE!$G:$G,PRODUTIVIDADE!$B60)))</f>
        <v>0</v>
      </c>
      <c r="BI60" s="32">
        <f t="shared" si="21"/>
        <v>0</v>
      </c>
      <c r="BJ60" s="32">
        <f t="shared" si="22"/>
        <v>0</v>
      </c>
      <c r="BK60" s="15">
        <f>IF($B60="","",IF(COUNTIF(BASE!$A:$A,PRODUTIVIDADE!BK$3)=0,"",SUMIFS(BASE!$M:$M,BASE!$A:$A,PRODUTIVIDADE!BK$3,BASE!$G:$G,PRODUTIVIDADE!$B60)))</f>
        <v>96</v>
      </c>
      <c r="BL60" s="15">
        <f>IF($B60="","",IF(COUNTIF(BASE!$A:$A,PRODUTIVIDADE!BK$3)=0,"",SUMIFS(BASE!$N:$N,BASE!$A:$A,PRODUTIVIDADE!BK$3,BASE!$G:$G,PRODUTIVIDADE!$B60)))</f>
        <v>0</v>
      </c>
      <c r="BM60" s="18">
        <f>IF($B60="","",IF(COUNTIF(BASE!$A:$A,PRODUTIVIDADE!BK$3)=0,"",SUMIFS(BASE!$P:$P,BASE!$A:$A,PRODUTIVIDADE!BK$3,BASE!$G:$G,PRODUTIVIDADE!$B60)))</f>
        <v>1.5509259259259261E-3</v>
      </c>
      <c r="BN60" s="18">
        <f>IF($B60="","",IF(COUNTIF(BASE!$A:$A,PRODUTIVIDADE!BK$3)=0,"",SUMIFS(BASE!$O:$O,BASE!$A:$A,PRODUTIVIDADE!BK$3,BASE!$G:$G,PRODUTIVIDADE!$B60)))</f>
        <v>0</v>
      </c>
      <c r="BO60" s="32">
        <f t="shared" si="23"/>
        <v>0.1488888888888889</v>
      </c>
      <c r="BP60" s="32">
        <f t="shared" si="24"/>
        <v>0</v>
      </c>
      <c r="BQ60" s="33">
        <f>IF($B60="","",IF(COUNTIF(BASE!$A:$A,PRODUTIVIDADE!BQ$3)=0,"",SUMIFS(BASE!$M:$M,BASE!$A:$A,PRODUTIVIDADE!BQ$3,BASE!$G:$G,PRODUTIVIDADE!$B60)))</f>
        <v>68</v>
      </c>
      <c r="BR60" s="33">
        <f>IF($B60="","",IF(COUNTIF(BASE!$A:$A,PRODUTIVIDADE!BQ$3)=0,"",SUMIFS(BASE!$N:$N,BASE!$A:$A,PRODUTIVIDADE!BQ$3,BASE!$G:$G,PRODUTIVIDADE!$B60)))</f>
        <v>0</v>
      </c>
      <c r="BS60" s="28">
        <f>IF($B60="","",IF(COUNTIF(BASE!$A:$A,PRODUTIVIDADE!BQ$3)=0,"",SUMIFS(BASE!$P:$P,BASE!$A:$A,PRODUTIVIDADE!BQ$3,BASE!$G:$G,PRODUTIVIDADE!$B60)))</f>
        <v>2.0254629629629629E-3</v>
      </c>
      <c r="BT60" s="28">
        <f>IF($B60="","",IF(COUNTIF(BASE!$A:$A,PRODUTIVIDADE!BQ$3)=0,"",SUMIFS(BASE!$O:$O,BASE!$A:$A,PRODUTIVIDADE!BQ$3,BASE!$G:$G,PRODUTIVIDADE!$B60)))</f>
        <v>0</v>
      </c>
      <c r="BU60" s="32">
        <f t="shared" si="25"/>
        <v>0.13773148148148148</v>
      </c>
      <c r="BV60" s="32">
        <f t="shared" si="26"/>
        <v>0</v>
      </c>
      <c r="BW60" s="15">
        <f>IF($B60="","",IF(COUNTIF(BASE!$A:$A,PRODUTIVIDADE!BW$3)=0,"",SUMIFS(BASE!$M:$M,BASE!$A:$A,PRODUTIVIDADE!BW$3,BASE!$G:$G,PRODUTIVIDADE!$B60)))</f>
        <v>64</v>
      </c>
      <c r="BX60" s="15">
        <f>IF($B60="","",IF(COUNTIF(BASE!$A:$A,PRODUTIVIDADE!BW$3)=0,"",SUMIFS(BASE!$N:$N,BASE!$A:$A,PRODUTIVIDADE!BW$3,BASE!$G:$G,PRODUTIVIDADE!$B60)))</f>
        <v>0</v>
      </c>
      <c r="BY60" s="18">
        <f>IF($B60="","",IF(COUNTIF(BASE!$A:$A,PRODUTIVIDADE!BW$3)=0,"",SUMIFS(BASE!$P:$P,BASE!$A:$A,PRODUTIVIDADE!BW$3,BASE!$G:$G,PRODUTIVIDADE!$B60)))</f>
        <v>1.8750000000000001E-3</v>
      </c>
      <c r="BZ60" s="18">
        <f>IF($B60="","",IF(COUNTIF(BASE!$A:$A,PRODUTIVIDADE!BW$3)=0,"",SUMIFS(BASE!$O:$O,BASE!$A:$A,PRODUTIVIDADE!BW$3,BASE!$G:$G,PRODUTIVIDADE!$B60)))</f>
        <v>0</v>
      </c>
      <c r="CA60" s="32">
        <f t="shared" si="27"/>
        <v>0.12000000000000001</v>
      </c>
      <c r="CB60" s="32">
        <f t="shared" si="28"/>
        <v>0</v>
      </c>
      <c r="CC60" s="33">
        <f>IF($B60="","",IF(COUNTIF(BASE!$A:$A,PRODUTIVIDADE!CC$3)=0,"",SUMIFS(BASE!$M:$M,BASE!$A:$A,PRODUTIVIDADE!CC$3,BASE!$G:$G,PRODUTIVIDADE!$B60)))</f>
        <v>88</v>
      </c>
      <c r="CD60" s="33">
        <f>IF($B60="","",IF(COUNTIF(BASE!$A:$A,PRODUTIVIDADE!CC$3)=0,"",SUMIFS(BASE!$N:$N,BASE!$A:$A,PRODUTIVIDADE!CC$3,BASE!$G:$G,PRODUTIVIDADE!$B60)))</f>
        <v>0</v>
      </c>
      <c r="CE60" s="28">
        <f>IF($B60="","",IF(COUNTIF(BASE!$A:$A,PRODUTIVIDADE!CC$3)=0,"",SUMIFS(BASE!$P:$P,BASE!$A:$A,PRODUTIVIDADE!CC$3,BASE!$G:$G,PRODUTIVIDADE!$B60)))</f>
        <v>1.7013888888888892E-3</v>
      </c>
      <c r="CF60" s="28">
        <f>IF($B60="","",IF(COUNTIF(BASE!$A:$A,PRODUTIVIDADE!CC$3)=0,"",SUMIFS(BASE!$O:$O,BASE!$A:$A,PRODUTIVIDADE!CC$3,BASE!$G:$G,PRODUTIVIDADE!$B60)))</f>
        <v>0</v>
      </c>
      <c r="CG60" s="32">
        <f t="shared" si="29"/>
        <v>0.14972222222222226</v>
      </c>
      <c r="CH60" s="32">
        <f t="shared" si="30"/>
        <v>0</v>
      </c>
      <c r="CI60" s="15">
        <f>IF($B60="","",IF(COUNTIF(BASE!$A:$A,PRODUTIVIDADE!CI$3)=0,"",SUMIFS(BASE!$M:$M,BASE!$A:$A,PRODUTIVIDADE!CI$3,BASE!$G:$G,PRODUTIVIDADE!$B60)))</f>
        <v>0</v>
      </c>
      <c r="CJ60" s="15">
        <f>IF($B60="","",IF(COUNTIF(BASE!$A:$A,PRODUTIVIDADE!CI$3)=0,"",SUMIFS(BASE!$N:$N,BASE!$A:$A,PRODUTIVIDADE!CI$3,BASE!$G:$G,PRODUTIVIDADE!$B60)))</f>
        <v>0</v>
      </c>
      <c r="CK60" s="18">
        <f>IF($B60="","",IF(COUNTIF(BASE!$A:$A,PRODUTIVIDADE!CI$3)=0,"",SUMIFS(BASE!$P:$P,BASE!$A:$A,PRODUTIVIDADE!CI$3,BASE!$G:$G,PRODUTIVIDADE!$B60)))</f>
        <v>0</v>
      </c>
      <c r="CL60" s="18">
        <f>IF($B60="","",IF(COUNTIF(BASE!$A:$A,PRODUTIVIDADE!CI$3)=0,"",SUMIFS(BASE!$O:$O,BASE!$A:$A,PRODUTIVIDADE!CI$3,BASE!$G:$G,PRODUTIVIDADE!$B60)))</f>
        <v>0</v>
      </c>
      <c r="CM60" s="32">
        <f t="shared" si="31"/>
        <v>0</v>
      </c>
      <c r="CN60" s="32">
        <f t="shared" si="32"/>
        <v>0</v>
      </c>
      <c r="CO60" s="33">
        <f>IF($B60="","",IF(COUNTIF(BASE!$A:$A,PRODUTIVIDADE!CO$3)=0,"",SUMIFS(BASE!$M:$M,BASE!$A:$A,PRODUTIVIDADE!CO$3,BASE!$G:$G,PRODUTIVIDADE!$B60)))</f>
        <v>62</v>
      </c>
      <c r="CP60" s="33">
        <f>IF($B60="","",IF(COUNTIF(BASE!$A:$A,PRODUTIVIDADE!CO$3)=0,"",SUMIFS(BASE!$N:$N,BASE!$A:$A,PRODUTIVIDADE!CO$3,BASE!$G:$G,PRODUTIVIDADE!$B60)))</f>
        <v>0</v>
      </c>
      <c r="CQ60" s="28">
        <f>IF($B60="","",IF(COUNTIF(BASE!$A:$A,PRODUTIVIDADE!CO$3)=0,"",SUMIFS(BASE!$P:$P,BASE!$A:$A,PRODUTIVIDADE!CO$3,BASE!$G:$G,PRODUTIVIDADE!$B60)))</f>
        <v>2.1990740740740742E-3</v>
      </c>
      <c r="CR60" s="28">
        <f>IF($B60="","",IF(COUNTIF(BASE!$A:$A,PRODUTIVIDADE!CO$3)=0,"",SUMIFS(BASE!$O:$O,BASE!$A:$A,PRODUTIVIDADE!CO$3,BASE!$G:$G,PRODUTIVIDADE!$B60)))</f>
        <v>0</v>
      </c>
      <c r="CS60" s="32">
        <f t="shared" si="33"/>
        <v>0.1363425925925926</v>
      </c>
      <c r="CT60" s="32">
        <f t="shared" si="34"/>
        <v>0</v>
      </c>
      <c r="CU60" s="15">
        <f>IF($B60="","",IF(COUNTIF(BASE!$A:$A,PRODUTIVIDADE!CU$3)=0,"",SUMIFS(BASE!$M:$M,BASE!$A:$A,PRODUTIVIDADE!CU$3,BASE!$G:$G,PRODUTIVIDADE!$B60)))</f>
        <v>71</v>
      </c>
      <c r="CV60" s="15">
        <f>IF($B60="","",IF(COUNTIF(BASE!$A:$A,PRODUTIVIDADE!CU$3)=0,"",SUMIFS(BASE!$N:$N,BASE!$A:$A,PRODUTIVIDADE!CU$3,BASE!$G:$G,PRODUTIVIDADE!$B60)))</f>
        <v>0</v>
      </c>
      <c r="CW60" s="18">
        <f>IF($B60="","",IF(COUNTIF(BASE!$A:$A,PRODUTIVIDADE!CU$3)=0,"",SUMIFS(BASE!$P:$P,BASE!$A:$A,PRODUTIVIDADE!CU$3,BASE!$G:$G,PRODUTIVIDADE!$B60)))</f>
        <v>1.9212962962962962E-3</v>
      </c>
      <c r="CX60" s="18">
        <f>IF($B60="","",IF(COUNTIF(BASE!$A:$A,PRODUTIVIDADE!CU$3)=0,"",SUMIFS(BASE!$O:$O,BASE!$A:$A,PRODUTIVIDADE!CU$3,BASE!$G:$G,PRODUTIVIDADE!$B60)))</f>
        <v>0</v>
      </c>
      <c r="CY60" s="32">
        <f t="shared" si="35"/>
        <v>0.13641203703703703</v>
      </c>
      <c r="CZ60" s="32">
        <f t="shared" si="36"/>
        <v>0</v>
      </c>
      <c r="DA60" s="33">
        <f>IF($B60="","",IF(COUNTIF(BASE!$A:$A,PRODUTIVIDADE!DA$3)=0,"",SUMIFS(BASE!$M:$M,BASE!$A:$A,PRODUTIVIDADE!DA$3,BASE!$G:$G,PRODUTIVIDADE!$B60)))</f>
        <v>67</v>
      </c>
      <c r="DB60" s="33">
        <f>IF($B60="","",IF(COUNTIF(BASE!$A:$A,PRODUTIVIDADE!DA$3)=0,"",SUMIFS(BASE!$N:$N,BASE!$A:$A,PRODUTIVIDADE!DA$3,BASE!$G:$G,PRODUTIVIDADE!$B60)))</f>
        <v>0</v>
      </c>
      <c r="DC60" s="28">
        <f>IF($B60="","",IF(COUNTIF(BASE!$A:$A,PRODUTIVIDADE!DA$3)=0,"",SUMIFS(BASE!$P:$P,BASE!$A:$A,PRODUTIVIDADE!DA$3,BASE!$G:$G,PRODUTIVIDADE!$B60)))</f>
        <v>2.0023148148148148E-3</v>
      </c>
      <c r="DD60" s="28">
        <f>IF($B60="","",IF(COUNTIF(BASE!$A:$A,PRODUTIVIDADE!DA$3)=0,"",SUMIFS(BASE!$O:$O,BASE!$A:$A,PRODUTIVIDADE!DA$3,BASE!$G:$G,PRODUTIVIDADE!$B60)))</f>
        <v>0</v>
      </c>
      <c r="DE60" s="32">
        <f t="shared" si="37"/>
        <v>0.13415509259259259</v>
      </c>
      <c r="DF60" s="32">
        <f t="shared" si="38"/>
        <v>0</v>
      </c>
      <c r="DG60" s="15">
        <f>IF($B60="","",IF(COUNTIF(BASE!$A:$A,PRODUTIVIDADE!DG$3)=0,"",SUMIFS(BASE!$M:$M,BASE!$A:$A,PRODUTIVIDADE!DG$3,BASE!$G:$G,PRODUTIVIDADE!$B60)))</f>
        <v>74</v>
      </c>
      <c r="DH60" s="15">
        <f>IF($B60="","",IF(COUNTIF(BASE!$A:$A,PRODUTIVIDADE!DG$3)=0,"",SUMIFS(BASE!$N:$N,BASE!$A:$A,PRODUTIVIDADE!DG$3,BASE!$G:$G,PRODUTIVIDADE!$B60)))</f>
        <v>0</v>
      </c>
      <c r="DI60" s="18">
        <f>IF($B60="","",IF(COUNTIF(BASE!$A:$A,PRODUTIVIDADE!DG$3)=0,"",SUMIFS(BASE!$P:$P,BASE!$A:$A,PRODUTIVIDADE!DG$3,BASE!$G:$G,PRODUTIVIDADE!$B60)))</f>
        <v>1.9444444444444442E-3</v>
      </c>
      <c r="DJ60" s="18">
        <f>IF($B60="","",IF(COUNTIF(BASE!$A:$A,PRODUTIVIDADE!DG$3)=0,"",SUMIFS(BASE!$O:$O,BASE!$A:$A,PRODUTIVIDADE!DG$3,BASE!$G:$G,PRODUTIVIDADE!$B60)))</f>
        <v>0</v>
      </c>
      <c r="DK60" s="32">
        <f t="shared" si="39"/>
        <v>0.14388888888888887</v>
      </c>
      <c r="DL60" s="32">
        <f t="shared" si="40"/>
        <v>0</v>
      </c>
      <c r="DM60" s="33">
        <f>IF($B60="","",IF(COUNTIF(BASE!$A:$A,PRODUTIVIDADE!DM$3)=0,"",SUMIFS(BASE!$M:$M,BASE!$A:$A,PRODUTIVIDADE!DM$3,BASE!$G:$G,PRODUTIVIDADE!$B60)))</f>
        <v>0</v>
      </c>
      <c r="DN60" s="33">
        <f>IF($B60="","",IF(COUNTIF(BASE!$A:$A,PRODUTIVIDADE!DM$3)=0,"",SUMIFS(BASE!$N:$N,BASE!$A:$A,PRODUTIVIDADE!DM$3,BASE!$G:$G,PRODUTIVIDADE!$B60)))</f>
        <v>0</v>
      </c>
      <c r="DO60" s="28">
        <f>IF($B60="","",IF(COUNTIF(BASE!$A:$A,PRODUTIVIDADE!DM$3)=0,"",SUMIFS(BASE!$P:$P,BASE!$A:$A,PRODUTIVIDADE!DM$3,BASE!$G:$G,PRODUTIVIDADE!$B60)))</f>
        <v>0</v>
      </c>
      <c r="DP60" s="28">
        <f>IF($B60="","",IF(COUNTIF(BASE!$A:$A,PRODUTIVIDADE!DM$3)=0,"",SUMIFS(BASE!$O:$O,BASE!$A:$A,PRODUTIVIDADE!DM$3,BASE!$G:$G,PRODUTIVIDADE!$B60)))</f>
        <v>0</v>
      </c>
      <c r="DQ60" s="32">
        <f t="shared" si="41"/>
        <v>0</v>
      </c>
      <c r="DR60" s="32">
        <f t="shared" si="42"/>
        <v>0</v>
      </c>
      <c r="DS60" s="15">
        <f>IF($B60="","",IF(COUNTIF(BASE!$A:$A,PRODUTIVIDADE!DS$3)=0,"",SUMIFS(BASE!$M:$M,BASE!$A:$A,PRODUTIVIDADE!DS$3,BASE!$G:$G,PRODUTIVIDADE!$B60)))</f>
        <v>82</v>
      </c>
      <c r="DT60" s="15">
        <f>IF($B60="","",IF(COUNTIF(BASE!$A:$A,PRODUTIVIDADE!DS$3)=0,"",SUMIFS(BASE!$N:$N,BASE!$A:$A,PRODUTIVIDADE!DS$3,BASE!$G:$G,PRODUTIVIDADE!$B60)))</f>
        <v>0</v>
      </c>
      <c r="DU60" s="18">
        <f>IF($B60="","",IF(COUNTIF(BASE!$A:$A,PRODUTIVIDADE!DS$3)=0,"",SUMIFS(BASE!$P:$P,BASE!$A:$A,PRODUTIVIDADE!DS$3,BASE!$G:$G,PRODUTIVIDADE!$B60)))</f>
        <v>1.7476851851851852E-3</v>
      </c>
      <c r="DV60" s="18">
        <f>IF($B60="","",IF(COUNTIF(BASE!$A:$A,PRODUTIVIDADE!DS$3)=0,"",SUMIFS(BASE!$O:$O,BASE!$A:$A,PRODUTIVIDADE!DS$3,BASE!$G:$G,PRODUTIVIDADE!$B60)))</f>
        <v>0</v>
      </c>
      <c r="DW60" s="32">
        <f t="shared" si="43"/>
        <v>0.14331018518518518</v>
      </c>
      <c r="DX60" s="32">
        <f t="shared" si="44"/>
        <v>0</v>
      </c>
      <c r="DY60" s="33">
        <f>IF($B60="","",IF(COUNTIF(BASE!$A:$A,PRODUTIVIDADE!DY$3)=0,"",SUMIFS(BASE!$M:$M,BASE!$A:$A,PRODUTIVIDADE!DY$3,BASE!$G:$G,PRODUTIVIDADE!$B60)))</f>
        <v>71</v>
      </c>
      <c r="DZ60" s="33">
        <f>IF($B60="","",IF(COUNTIF(BASE!$A:$A,PRODUTIVIDADE!DY$3)=0,"",SUMIFS(BASE!$N:$N,BASE!$A:$A,PRODUTIVIDADE!DY$3,BASE!$G:$G,PRODUTIVIDADE!$B60)))</f>
        <v>0</v>
      </c>
      <c r="EA60" s="28">
        <f>IF($B60="","",IF(COUNTIF(BASE!$A:$A,PRODUTIVIDADE!DY$3)=0,"",SUMIFS(BASE!$P:$P,BASE!$A:$A,PRODUTIVIDADE!DY$3,BASE!$G:$G,PRODUTIVIDADE!$B60)))</f>
        <v>1.9560185185185184E-3</v>
      </c>
      <c r="EB60" s="28">
        <f>IF($B60="","",IF(COUNTIF(BASE!$A:$A,PRODUTIVIDADE!DY$3)=0,"",SUMIFS(BASE!$O:$O,BASE!$A:$A,PRODUTIVIDADE!DY$3,BASE!$G:$G,PRODUTIVIDADE!$B60)))</f>
        <v>0</v>
      </c>
      <c r="EC60" s="32">
        <f t="shared" si="45"/>
        <v>0.1388773148148148</v>
      </c>
      <c r="ED60" s="32">
        <f t="shared" si="46"/>
        <v>0</v>
      </c>
      <c r="EE60" s="15">
        <f>IF($B60="","",IF(COUNTIF(BASE!$A:$A,PRODUTIVIDADE!EE$3)=0,"",SUMIFS(BASE!$M:$M,BASE!$A:$A,PRODUTIVIDADE!EE$3,BASE!$G:$G,PRODUTIVIDADE!$B60)))</f>
        <v>81</v>
      </c>
      <c r="EF60" s="15">
        <f>IF($B60="","",IF(COUNTIF(BASE!$A:$A,PRODUTIVIDADE!EE$3)=0,"",SUMIFS(BASE!$N:$N,BASE!$A:$A,PRODUTIVIDADE!EE$3,BASE!$G:$G,PRODUTIVIDADE!$B60)))</f>
        <v>0</v>
      </c>
      <c r="EG60" s="18">
        <f>IF($B60="","",IF(COUNTIF(BASE!$A:$A,PRODUTIVIDADE!EE$3)=0,"",SUMIFS(BASE!$P:$P,BASE!$A:$A,PRODUTIVIDADE!EE$3,BASE!$G:$G,PRODUTIVIDADE!$B60)))</f>
        <v>2.2337962962962967E-3</v>
      </c>
      <c r="EH60" s="18">
        <f>IF($B60="","",IF(COUNTIF(BASE!$A:$A,PRODUTIVIDADE!EE$3)=0,"",SUMIFS(BASE!$O:$O,BASE!$A:$A,PRODUTIVIDADE!EE$3,BASE!$G:$G,PRODUTIVIDADE!$B60)))</f>
        <v>0</v>
      </c>
      <c r="EI60" s="32">
        <f t="shared" si="47"/>
        <v>0.18093750000000003</v>
      </c>
      <c r="EJ60" s="32">
        <f t="shared" si="48"/>
        <v>0</v>
      </c>
      <c r="EK60" s="33">
        <f>IF($B60="","",IF(COUNTIF(BASE!$A:$A,PRODUTIVIDADE!EK$3)=0,"",SUMIFS(BASE!$M:$M,BASE!$A:$A,PRODUTIVIDADE!EK$3,BASE!$G:$G,PRODUTIVIDADE!$B60)))</f>
        <v>93</v>
      </c>
      <c r="EL60" s="33">
        <f>IF($B60="","",IF(COUNTIF(BASE!$A:$A,PRODUTIVIDADE!EK$3)=0,"",SUMIFS(BASE!$N:$N,BASE!$A:$A,PRODUTIVIDADE!EK$3,BASE!$G:$G,PRODUTIVIDADE!$B60)))</f>
        <v>0</v>
      </c>
      <c r="EM60" s="28">
        <f>IF($B60="","",IF(COUNTIF(BASE!$A:$A,PRODUTIVIDADE!EK$3)=0,"",SUMIFS(BASE!$P:$P,BASE!$A:$A,PRODUTIVIDADE!EK$3,BASE!$G:$G,PRODUTIVIDADE!$B60)))</f>
        <v>1.7824074074074072E-3</v>
      </c>
      <c r="EN60" s="28">
        <f>IF($B60="","",IF(COUNTIF(BASE!$A:$A,PRODUTIVIDADE!EK$3)=0,"",SUMIFS(BASE!$O:$O,BASE!$A:$A,PRODUTIVIDADE!EK$3,BASE!$G:$G,PRODUTIVIDADE!$B60)))</f>
        <v>0</v>
      </c>
      <c r="EO60" s="32">
        <f t="shared" si="49"/>
        <v>0.16576388888888888</v>
      </c>
      <c r="EP60" s="32">
        <f t="shared" si="50"/>
        <v>0</v>
      </c>
      <c r="EQ60" s="15">
        <f>IF($B60="","",IF(COUNTIF(BASE!$A:$A,PRODUTIVIDADE!EQ$3)=0,"",SUMIFS(BASE!$M:$M,BASE!$A:$A,PRODUTIVIDADE!EQ$3,BASE!$G:$G,PRODUTIVIDADE!$B60)))</f>
        <v>0</v>
      </c>
      <c r="ER60" s="15">
        <f>IF($B60="","",IF(COUNTIF(BASE!$A:$A,PRODUTIVIDADE!EQ$3)=0,"",SUMIFS(BASE!$N:$N,BASE!$A:$A,PRODUTIVIDADE!EQ$3,BASE!$G:$G,PRODUTIVIDADE!$B60)))</f>
        <v>0</v>
      </c>
      <c r="ES60" s="18">
        <f>IF($B60="","",IF(COUNTIF(BASE!$A:$A,PRODUTIVIDADE!EQ$3)=0,"",SUMIFS(BASE!$P:$P,BASE!$A:$A,PRODUTIVIDADE!EQ$3,BASE!$G:$G,PRODUTIVIDADE!$B60)))</f>
        <v>0</v>
      </c>
      <c r="ET60" s="18">
        <f>IF($B60="","",IF(COUNTIF(BASE!$A:$A,PRODUTIVIDADE!EQ$3)=0,"",SUMIFS(BASE!$O:$O,BASE!$A:$A,PRODUTIVIDADE!EQ$3,BASE!$G:$G,PRODUTIVIDADE!$B60)))</f>
        <v>0</v>
      </c>
      <c r="EU60" s="32">
        <f t="shared" si="51"/>
        <v>0</v>
      </c>
      <c r="EV60" s="32">
        <f t="shared" si="52"/>
        <v>0</v>
      </c>
      <c r="EW60" s="33">
        <f>IF($B60="","",IF(COUNTIF(BASE!$A:$A,PRODUTIVIDADE!EW$3)=0,"",SUMIFS(BASE!$M:$M,BASE!$A:$A,PRODUTIVIDADE!EW$3,BASE!$G:$G,PRODUTIVIDADE!$B60)))</f>
        <v>65</v>
      </c>
      <c r="EX60" s="33">
        <f>IF($B60="","",IF(COUNTIF(BASE!$A:$A,PRODUTIVIDADE!EW$3)=0,"",SUMIFS(BASE!$N:$N,BASE!$A:$A,PRODUTIVIDADE!EW$3,BASE!$G:$G,PRODUTIVIDADE!$B60)))</f>
        <v>0</v>
      </c>
      <c r="EY60" s="28">
        <f>IF($B60="","",IF(COUNTIF(BASE!$A:$A,PRODUTIVIDADE!EW$3)=0,"",SUMIFS(BASE!$P:$P,BASE!$A:$A,PRODUTIVIDADE!EW$3,BASE!$G:$G,PRODUTIVIDADE!$B60)))</f>
        <v>1.8750000000000001E-3</v>
      </c>
      <c r="EZ60" s="28">
        <f>IF($B60="","",IF(COUNTIF(BASE!$A:$A,PRODUTIVIDADE!EW$3)=0,"",SUMIFS(BASE!$O:$O,BASE!$A:$A,PRODUTIVIDADE!EW$3,BASE!$G:$G,PRODUTIVIDADE!$B60)))</f>
        <v>0</v>
      </c>
      <c r="FA60" s="32">
        <f t="shared" si="53"/>
        <v>0.12187500000000001</v>
      </c>
      <c r="FB60" s="32">
        <f t="shared" si="54"/>
        <v>0</v>
      </c>
      <c r="FC60" s="15">
        <f>IF($B60="","",IF(COUNTIF(BASE!$A:$A,PRODUTIVIDADE!FC$3)=0,"",SUMIFS(BASE!$M:$M,BASE!$A:$A,PRODUTIVIDADE!FC$3,BASE!$G:$G,PRODUTIVIDADE!$B60)))</f>
        <v>73</v>
      </c>
      <c r="FD60" s="15">
        <f>IF($B60="","",IF(COUNTIF(BASE!$A:$A,PRODUTIVIDADE!FC$3)=0,"",SUMIFS(BASE!$N:$N,BASE!$A:$A,PRODUTIVIDADE!FC$3,BASE!$G:$G,PRODUTIVIDADE!$B60)))</f>
        <v>0</v>
      </c>
      <c r="FE60" s="18">
        <f>IF($B60="","",IF(COUNTIF(BASE!$A:$A,PRODUTIVIDADE!FC$3)=0,"",SUMIFS(BASE!$P:$P,BASE!$A:$A,PRODUTIVIDADE!FC$3,BASE!$G:$G,PRODUTIVIDADE!$B60)))</f>
        <v>1.7476851851851852E-3</v>
      </c>
      <c r="FF60" s="18">
        <f>IF($B60="","",IF(COUNTIF(BASE!$A:$A,PRODUTIVIDADE!FC$3)=0,"",SUMIFS(BASE!$O:$O,BASE!$A:$A,PRODUTIVIDADE!FC$3,BASE!$G:$G,PRODUTIVIDADE!$B60)))</f>
        <v>0</v>
      </c>
      <c r="FG60" s="32">
        <f t="shared" si="55"/>
        <v>0.12758101851851852</v>
      </c>
      <c r="FH60" s="32">
        <f t="shared" si="56"/>
        <v>0</v>
      </c>
      <c r="FI60" s="33">
        <f>IF($B60="","",IF(COUNTIF(BASE!$A:$A,PRODUTIVIDADE!FI$3)=0,"",SUMIFS(BASE!$M:$M,BASE!$A:$A,PRODUTIVIDADE!FI$3,BASE!$G:$G,PRODUTIVIDADE!$B60)))</f>
        <v>75</v>
      </c>
      <c r="FJ60" s="33">
        <f>IF($B60="","",IF(COUNTIF(BASE!$A:$A,PRODUTIVIDADE!FI$3)=0,"",SUMIFS(BASE!$N:$N,BASE!$A:$A,PRODUTIVIDADE!FI$3,BASE!$G:$G,PRODUTIVIDADE!$B60)))</f>
        <v>0</v>
      </c>
      <c r="FK60" s="28">
        <f>IF($B60="","",IF(COUNTIF(BASE!$A:$A,PRODUTIVIDADE!FI$3)=0,"",SUMIFS(BASE!$P:$P,BASE!$A:$A,PRODUTIVIDADE!FI$3,BASE!$G:$G,PRODUTIVIDADE!$B60)))</f>
        <v>1.736111111111111E-3</v>
      </c>
      <c r="FL60" s="28">
        <f>IF($B60="","",IF(COUNTIF(BASE!$A:$A,PRODUTIVIDADE!FI$3)=0,"",SUMIFS(BASE!$O:$O,BASE!$A:$A,PRODUTIVIDADE!FI$3,BASE!$G:$G,PRODUTIVIDADE!$B60)))</f>
        <v>0</v>
      </c>
      <c r="FM60" s="32">
        <f t="shared" si="57"/>
        <v>0.13020833333333331</v>
      </c>
      <c r="FN60" s="32">
        <f t="shared" si="58"/>
        <v>0</v>
      </c>
      <c r="FO60" s="15">
        <f>IF($B60="","",IF(COUNTIF(BASE!$A:$A,PRODUTIVIDADE!FO$3)=0,"",SUMIFS(BASE!$M:$M,BASE!$A:$A,PRODUTIVIDADE!FO$3,BASE!$G:$G,PRODUTIVIDADE!$B60)))</f>
        <v>56</v>
      </c>
      <c r="FP60" s="15">
        <f>IF($B60="","",IF(COUNTIF(BASE!$A:$A,PRODUTIVIDADE!FO$3)=0,"",SUMIFS(BASE!$N:$N,BASE!$A:$A,PRODUTIVIDADE!FO$3,BASE!$G:$G,PRODUTIVIDADE!$B60)))</f>
        <v>0</v>
      </c>
      <c r="FQ60" s="18">
        <f>IF($B60="","",IF(COUNTIF(BASE!$A:$A,PRODUTIVIDADE!FO$3)=0,"",SUMIFS(BASE!$P:$P,BASE!$A:$A,PRODUTIVIDADE!FO$3,BASE!$G:$G,PRODUTIVIDADE!$B60)))</f>
        <v>2.1296296296296298E-3</v>
      </c>
      <c r="FR60" s="18">
        <f>IF($B60="","",IF(COUNTIF(BASE!$A:$A,PRODUTIVIDADE!FO$3)=0,"",SUMIFS(BASE!$O:$O,BASE!$A:$A,PRODUTIVIDADE!FO$3,BASE!$G:$G,PRODUTIVIDADE!$B60)))</f>
        <v>0</v>
      </c>
      <c r="FS60" s="32">
        <f t="shared" si="59"/>
        <v>0.11925925925925926</v>
      </c>
      <c r="FT60" s="32">
        <f t="shared" si="60"/>
        <v>0</v>
      </c>
      <c r="FU60" s="33">
        <f>IF($B60="","",IF(COUNTIF(BASE!$A:$A,PRODUTIVIDADE!FU$3)=0,"",SUMIFS(BASE!$M:$M,BASE!$A:$A,PRODUTIVIDADE!FU$3,BASE!$G:$G,PRODUTIVIDADE!$B60)))</f>
        <v>0</v>
      </c>
      <c r="FV60" s="33">
        <f>IF($B60="","",IF(COUNTIF(BASE!$A:$A,PRODUTIVIDADE!FU$3)=0,"",SUMIFS(BASE!$N:$N,BASE!$A:$A,PRODUTIVIDADE!FU$3,BASE!$G:$G,PRODUTIVIDADE!$B60)))</f>
        <v>0</v>
      </c>
      <c r="FW60" s="28">
        <f>IF($B60="","",IF(COUNTIF(BASE!$A:$A,PRODUTIVIDADE!FU$3)=0,"",SUMIFS(BASE!$P:$P,BASE!$A:$A,PRODUTIVIDADE!FU$3,BASE!$G:$G,PRODUTIVIDADE!$B60)))</f>
        <v>0</v>
      </c>
      <c r="FX60" s="28">
        <f>IF($B60="","",IF(COUNTIF(BASE!$A:$A,PRODUTIVIDADE!FU$3)=0,"",SUMIFS(BASE!$O:$O,BASE!$A:$A,PRODUTIVIDADE!FU$3,BASE!$G:$G,PRODUTIVIDADE!$B60)))</f>
        <v>0</v>
      </c>
      <c r="FY60" s="32">
        <f t="shared" si="61"/>
        <v>0</v>
      </c>
      <c r="FZ60" s="32">
        <f t="shared" si="62"/>
        <v>0</v>
      </c>
      <c r="GA60" s="15">
        <f>IF($B60="","",IF(COUNTIF(BASE!$A:$A,PRODUTIVIDADE!GA$3)=0,"",SUMIFS(BASE!$M:$M,BASE!$A:$A,PRODUTIVIDADE!GA$3,BASE!$G:$G,PRODUTIVIDADE!$B60)))</f>
        <v>82</v>
      </c>
      <c r="GB60" s="15">
        <f>IF($B60="","",IF(COUNTIF(BASE!$A:$A,PRODUTIVIDADE!GA$3)=0,"",SUMIFS(BASE!$N:$N,BASE!$A:$A,PRODUTIVIDADE!GA$3,BASE!$G:$G,PRODUTIVIDADE!$B60)))</f>
        <v>0</v>
      </c>
      <c r="GC60" s="18">
        <f>IF($B60="","",IF(COUNTIF(BASE!$A:$A,PRODUTIVIDADE!GA$3)=0,"",SUMIFS(BASE!$P:$P,BASE!$A:$A,PRODUTIVIDADE!GA$3,BASE!$G:$G,PRODUTIVIDADE!$B60)))</f>
        <v>1.7824074074074072E-3</v>
      </c>
      <c r="GD60" s="18">
        <f>IF($B60="","",IF(COUNTIF(BASE!$A:$A,PRODUTIVIDADE!GA$3)=0,"",SUMIFS(BASE!$O:$O,BASE!$A:$A,PRODUTIVIDADE!GA$3,BASE!$G:$G,PRODUTIVIDADE!$B60)))</f>
        <v>0</v>
      </c>
      <c r="GE60" s="32">
        <f t="shared" si="63"/>
        <v>0.1461574074074074</v>
      </c>
      <c r="GF60" s="32">
        <f t="shared" si="64"/>
        <v>0</v>
      </c>
      <c r="GG60" s="33">
        <f>IF($B60="","",IF(COUNTIF(BASE!$A:$A,PRODUTIVIDADE!GG$3)=0,"",SUMIFS(BASE!$M:$M,BASE!$A:$A,PRODUTIVIDADE!GG$3,BASE!$G:$G,PRODUTIVIDADE!$B60)))</f>
        <v>78</v>
      </c>
      <c r="GH60" s="33">
        <f>IF($B60="","",IF(COUNTIF(BASE!$A:$A,PRODUTIVIDADE!GG$3)=0,"",SUMIFS(BASE!$N:$N,BASE!$A:$A,PRODUTIVIDADE!GG$3,BASE!$G:$G,PRODUTIVIDADE!$B60)))</f>
        <v>0</v>
      </c>
      <c r="GI60" s="28">
        <f>IF($B60="","",IF(COUNTIF(BASE!$A:$A,PRODUTIVIDADE!GG$3)=0,"",SUMIFS(BASE!$P:$P,BASE!$A:$A,PRODUTIVIDADE!GG$3,BASE!$G:$G,PRODUTIVIDADE!$B60)))</f>
        <v>1.8865740740740742E-3</v>
      </c>
      <c r="GJ60" s="28">
        <f>IF($B60="","",IF(COUNTIF(BASE!$A:$A,PRODUTIVIDADE!GG$3)=0,"",SUMIFS(BASE!$O:$O,BASE!$A:$A,PRODUTIVIDADE!GG$3,BASE!$G:$G,PRODUTIVIDADE!$B60)))</f>
        <v>0</v>
      </c>
      <c r="GK60" s="32">
        <f t="shared" si="65"/>
        <v>0.14715277777777777</v>
      </c>
      <c r="GL60" s="32">
        <f t="shared" si="66"/>
        <v>0</v>
      </c>
      <c r="GM60" s="15">
        <f>IF($B60="","",IF(COUNTIF(BASE!$A:$A,PRODUTIVIDADE!GM$3)=0,"",SUMIFS(BASE!$M:$M,BASE!$A:$A,PRODUTIVIDADE!GM$3,BASE!$G:$G,PRODUTIVIDADE!$B60)))</f>
        <v>65</v>
      </c>
      <c r="GN60" s="15">
        <f>IF($B60="","",IF(COUNTIF(BASE!$A:$A,PRODUTIVIDADE!GM$3)=0,"",SUMIFS(BASE!$N:$N,BASE!$A:$A,PRODUTIVIDADE!GM$3,BASE!$G:$G,PRODUTIVIDADE!$B60)))</f>
        <v>0</v>
      </c>
      <c r="GO60" s="18">
        <f>IF($B60="","",IF(COUNTIF(BASE!$A:$A,PRODUTIVIDADE!GM$3)=0,"",SUMIFS(BASE!$P:$P,BASE!$A:$A,PRODUTIVIDADE!GM$3,BASE!$G:$G,PRODUTIVIDADE!$B60)))</f>
        <v>2.0949074074074073E-3</v>
      </c>
      <c r="GP60" s="18">
        <f>IF($B60="","",IF(COUNTIF(BASE!$A:$A,PRODUTIVIDADE!GM$3)=0,"",SUMIFS(BASE!$O:$O,BASE!$A:$A,PRODUTIVIDADE!GM$3,BASE!$G:$G,PRODUTIVIDADE!$B60)))</f>
        <v>0</v>
      </c>
      <c r="GQ60" s="32">
        <f t="shared" si="67"/>
        <v>0.13616898148148149</v>
      </c>
      <c r="GR60" s="32">
        <f t="shared" si="68"/>
        <v>0</v>
      </c>
    </row>
    <row r="61" spans="2:200" s="8" customFormat="1" x14ac:dyDescent="0.25">
      <c r="B61" s="50">
        <v>91165</v>
      </c>
      <c r="C61" s="16" t="str">
        <f>IF($B61="","",VLOOKUP($B61,EQUIPE!$B:$E,2,0))</f>
        <v>JENNIFER MIRELLE DE ALMEIDA SANTOS</v>
      </c>
      <c r="D61" s="16" t="str">
        <f>IF($B61="","",VLOOKUP($B61,EQUIPE!$B:$F,5,0))</f>
        <v>ULTRAGAZ FRONT</v>
      </c>
      <c r="E61" s="18">
        <f>IF($B61="","",VLOOKUP($B61,EQUIPE!$B:$E,3,0))</f>
        <v>0.26388888888888895</v>
      </c>
      <c r="F61" s="16" t="str">
        <f>IF($B61="","",VLOOKUP($B61,EQUIPE!$B:$E,4,0))</f>
        <v>MARCELA GOMES DE FARIAS</v>
      </c>
      <c r="H61" s="22">
        <f t="shared" si="0"/>
        <v>1237</v>
      </c>
      <c r="I61" s="22">
        <f t="shared" si="0"/>
        <v>1</v>
      </c>
      <c r="J61" s="18">
        <f t="shared" si="3"/>
        <v>1.6826663971975214E-3</v>
      </c>
      <c r="K61" s="18">
        <f t="shared" si="4"/>
        <v>1.1574074074074073E-5</v>
      </c>
      <c r="L61" s="32">
        <f t="shared" si="5"/>
        <v>2.0814583333333339</v>
      </c>
      <c r="M61" s="32">
        <f t="shared" si="6"/>
        <v>1.1574074074074073E-5</v>
      </c>
      <c r="O61" s="15">
        <f>IF($B61="","",IF(COUNTIF(BASE!$A:$A,PRODUTIVIDADE!O$3)=0,"",SUMIFS(BASE!$M:$M,BASE!$A:$A,PRODUTIVIDADE!O$3,BASE!$G:$G,PRODUTIVIDADE!$B61)))</f>
        <v>0</v>
      </c>
      <c r="P61" s="15">
        <f>IF($B61="","",IF(COUNTIF(BASE!$A:$A,PRODUTIVIDADE!O$3)=0,"",SUMIFS(BASE!$N:$N,BASE!$A:$A,PRODUTIVIDADE!O$3,BASE!$G:$G,PRODUTIVIDADE!$B61)))</f>
        <v>0</v>
      </c>
      <c r="Q61" s="18">
        <f>IF($B61="","",IF(COUNTIF(BASE!$A:$A,PRODUTIVIDADE!O$3)=0,"",SUMIFS(BASE!$P:$P,BASE!$A:$A,PRODUTIVIDADE!O$3,BASE!$G:$G,PRODUTIVIDADE!$B61)))</f>
        <v>0</v>
      </c>
      <c r="R61" s="18">
        <f>IF($B61="","",IF(COUNTIF(BASE!$A:$A,PRODUTIVIDADE!O$3)=0,"",SUMIFS(BASE!$O:$O,BASE!$A:$A,PRODUTIVIDADE!O$3,BASE!$G:$G,PRODUTIVIDADE!$B61)))</f>
        <v>0</v>
      </c>
      <c r="S61" s="32">
        <f t="shared" si="7"/>
        <v>0</v>
      </c>
      <c r="T61" s="32">
        <f t="shared" si="8"/>
        <v>0</v>
      </c>
      <c r="U61" s="33">
        <f>IF($B61="","",IF(COUNTIF(BASE!$A:$A,PRODUTIVIDADE!U$3)=0,"",SUMIFS(BASE!$M:$M,BASE!$A:$A,PRODUTIVIDADE!U$3,BASE!$G:$G,PRODUTIVIDADE!$B61)))</f>
        <v>94</v>
      </c>
      <c r="V61" s="33">
        <f>IF($B61="","",IF(COUNTIF(BASE!$A:$A,PRODUTIVIDADE!U$3)=0,"",SUMIFS(BASE!$N:$N,BASE!$A:$A,PRODUTIVIDADE!U$3,BASE!$G:$G,PRODUTIVIDADE!$B61)))</f>
        <v>0</v>
      </c>
      <c r="W61" s="28">
        <f>IF($B61="","",IF(COUNTIF(BASE!$A:$A,PRODUTIVIDADE!U$3)=0,"",SUMIFS(BASE!$P:$P,BASE!$A:$A,PRODUTIVIDADE!U$3,BASE!$G:$G,PRODUTIVIDADE!$B61)))</f>
        <v>1.712962962962963E-3</v>
      </c>
      <c r="X61" s="28">
        <f>IF($B61="","",IF(COUNTIF(BASE!$A:$A,PRODUTIVIDADE!U$3)=0,"",SUMIFS(BASE!$O:$O,BASE!$A:$A,PRODUTIVIDADE!U$3,BASE!$G:$G,PRODUTIVIDADE!$B61)))</f>
        <v>0</v>
      </c>
      <c r="Y61" s="32">
        <f t="shared" si="9"/>
        <v>0.16101851851851853</v>
      </c>
      <c r="Z61" s="32">
        <f t="shared" si="10"/>
        <v>0</v>
      </c>
      <c r="AA61" s="15">
        <f>IF($B61="","",IF(COUNTIF(BASE!$A:$A,PRODUTIVIDADE!AA$3)=0,"",SUMIFS(BASE!$M:$M,BASE!$A:$A,PRODUTIVIDADE!AA$3,BASE!$G:$G,PRODUTIVIDADE!$B61)))</f>
        <v>90</v>
      </c>
      <c r="AB61" s="15">
        <f>IF($B61="","",IF(COUNTIF(BASE!$A:$A,PRODUTIVIDADE!AA$3)=0,"",SUMIFS(BASE!$N:$N,BASE!$A:$A,PRODUTIVIDADE!AA$3,BASE!$G:$G,PRODUTIVIDADE!$B61)))</f>
        <v>0</v>
      </c>
      <c r="AC61" s="18">
        <f>IF($B61="","",IF(COUNTIF(BASE!$A:$A,PRODUTIVIDADE!AA$3)=0,"",SUMIFS(BASE!$P:$P,BASE!$A:$A,PRODUTIVIDADE!AA$3,BASE!$G:$G,PRODUTIVIDADE!$B61)))</f>
        <v>1.5162037037037036E-3</v>
      </c>
      <c r="AD61" s="18">
        <f>IF($B61="","",IF(COUNTIF(BASE!$A:$A,PRODUTIVIDADE!AA$3)=0,"",SUMIFS(BASE!$O:$O,BASE!$A:$A,PRODUTIVIDADE!AA$3,BASE!$G:$G,PRODUTIVIDADE!$B61)))</f>
        <v>0</v>
      </c>
      <c r="AE61" s="32">
        <f t="shared" si="11"/>
        <v>0.13645833333333332</v>
      </c>
      <c r="AF61" s="32">
        <f t="shared" si="12"/>
        <v>0</v>
      </c>
      <c r="AG61" s="33">
        <f>IF($B61="","",IF(COUNTIF(BASE!$A:$A,PRODUTIVIDADE!AG$3)=0,"",SUMIFS(BASE!$M:$M,BASE!$A:$A,PRODUTIVIDADE!AG$3,BASE!$G:$G,PRODUTIVIDADE!$B61)))</f>
        <v>3</v>
      </c>
      <c r="AH61" s="33">
        <f>IF($B61="","",IF(COUNTIF(BASE!$A:$A,PRODUTIVIDADE!AG$3)=0,"",SUMIFS(BASE!$N:$N,BASE!$A:$A,PRODUTIVIDADE!AG$3,BASE!$G:$G,PRODUTIVIDADE!$B61)))</f>
        <v>0</v>
      </c>
      <c r="AI61" s="28">
        <f>IF($B61="","",IF(COUNTIF(BASE!$A:$A,PRODUTIVIDADE!AG$3)=0,"",SUMIFS(BASE!$P:$P,BASE!$A:$A,PRODUTIVIDADE!AG$3,BASE!$G:$G,PRODUTIVIDADE!$B61)))</f>
        <v>3.1250000000000001E-4</v>
      </c>
      <c r="AJ61" s="28">
        <f>IF($B61="","",IF(COUNTIF(BASE!$A:$A,PRODUTIVIDADE!AG$3)=0,"",SUMIFS(BASE!$O:$O,BASE!$A:$A,PRODUTIVIDADE!AG$3,BASE!$G:$G,PRODUTIVIDADE!$B61)))</f>
        <v>0</v>
      </c>
      <c r="AK61" s="32">
        <f t="shared" si="13"/>
        <v>9.3749999999999997E-4</v>
      </c>
      <c r="AL61" s="32">
        <f t="shared" si="14"/>
        <v>0</v>
      </c>
      <c r="AM61" s="15">
        <f>IF($B61="","",IF(COUNTIF(BASE!$A:$A,PRODUTIVIDADE!AM$3)=0,"",SUMIFS(BASE!$M:$M,BASE!$A:$A,PRODUTIVIDADE!AM$3,BASE!$G:$G,PRODUTIVIDADE!$B61)))</f>
        <v>10</v>
      </c>
      <c r="AN61" s="15">
        <f>IF($B61="","",IF(COUNTIF(BASE!$A:$A,PRODUTIVIDADE!AM$3)=0,"",SUMIFS(BASE!$N:$N,BASE!$A:$A,PRODUTIVIDADE!AM$3,BASE!$G:$G,PRODUTIVIDADE!$B61)))</f>
        <v>0</v>
      </c>
      <c r="AO61" s="18">
        <f>IF($B61="","",IF(COUNTIF(BASE!$A:$A,PRODUTIVIDADE!AM$3)=0,"",SUMIFS(BASE!$P:$P,BASE!$A:$A,PRODUTIVIDADE!AM$3,BASE!$G:$G,PRODUTIVIDADE!$B61)))</f>
        <v>1.9791666666666668E-3</v>
      </c>
      <c r="AP61" s="18">
        <f>IF($B61="","",IF(COUNTIF(BASE!$A:$A,PRODUTIVIDADE!AM$3)=0,"",SUMIFS(BASE!$O:$O,BASE!$A:$A,PRODUTIVIDADE!AM$3,BASE!$G:$G,PRODUTIVIDADE!$B61)))</f>
        <v>0</v>
      </c>
      <c r="AQ61" s="32">
        <f t="shared" si="15"/>
        <v>1.9791666666666669E-2</v>
      </c>
      <c r="AR61" s="32">
        <f t="shared" si="16"/>
        <v>0</v>
      </c>
      <c r="AS61" s="33">
        <f>IF($B61="","",IF(COUNTIF(BASE!$A:$A,PRODUTIVIDADE!AS$3)=0,"",SUMIFS(BASE!$M:$M,BASE!$A:$A,PRODUTIVIDADE!AS$3,BASE!$G:$G,PRODUTIVIDADE!$B61)))</f>
        <v>73</v>
      </c>
      <c r="AT61" s="33">
        <f>IF($B61="","",IF(COUNTIF(BASE!$A:$A,PRODUTIVIDADE!AS$3)=0,"",SUMIFS(BASE!$N:$N,BASE!$A:$A,PRODUTIVIDADE!AS$3,BASE!$G:$G,PRODUTIVIDADE!$B61)))</f>
        <v>0</v>
      </c>
      <c r="AU61" s="28">
        <f>IF($B61="","",IF(COUNTIF(BASE!$A:$A,PRODUTIVIDADE!AS$3)=0,"",SUMIFS(BASE!$P:$P,BASE!$A:$A,PRODUTIVIDADE!AS$3,BASE!$G:$G,PRODUTIVIDADE!$B61)))</f>
        <v>1.9791666666666668E-3</v>
      </c>
      <c r="AV61" s="28">
        <f>IF($B61="","",IF(COUNTIF(BASE!$A:$A,PRODUTIVIDADE!AS$3)=0,"",SUMIFS(BASE!$O:$O,BASE!$A:$A,PRODUTIVIDADE!AS$3,BASE!$G:$G,PRODUTIVIDADE!$B61)))</f>
        <v>0</v>
      </c>
      <c r="AW61" s="32">
        <f t="shared" si="17"/>
        <v>0.14447916666666669</v>
      </c>
      <c r="AX61" s="32">
        <f t="shared" si="18"/>
        <v>0</v>
      </c>
      <c r="AY61" s="15">
        <f>IF($B61="","",IF(COUNTIF(BASE!$A:$A,PRODUTIVIDADE!AY$3)=0,"",SUMIFS(BASE!$M:$M,BASE!$A:$A,PRODUTIVIDADE!AY$3,BASE!$G:$G,PRODUTIVIDADE!$B61)))</f>
        <v>0</v>
      </c>
      <c r="AZ61" s="15">
        <f>IF($B61="","",IF(COUNTIF(BASE!$A:$A,PRODUTIVIDADE!AY$3)=0,"",SUMIFS(BASE!$N:$N,BASE!$A:$A,PRODUTIVIDADE!AY$3,BASE!$G:$G,PRODUTIVIDADE!$B61)))</f>
        <v>0</v>
      </c>
      <c r="BA61" s="18">
        <f>IF($B61="","",IF(COUNTIF(BASE!$A:$A,PRODUTIVIDADE!AY$3)=0,"",SUMIFS(BASE!$P:$P,BASE!$A:$A,PRODUTIVIDADE!AY$3,BASE!$G:$G,PRODUTIVIDADE!$B61)))</f>
        <v>0</v>
      </c>
      <c r="BB61" s="18">
        <f>IF($B61="","",IF(COUNTIF(BASE!$A:$A,PRODUTIVIDADE!AY$3)=0,"",SUMIFS(BASE!$O:$O,BASE!$A:$A,PRODUTIVIDADE!AY$3,BASE!$G:$G,PRODUTIVIDADE!$B61)))</f>
        <v>0</v>
      </c>
      <c r="BC61" s="32">
        <f t="shared" si="19"/>
        <v>0</v>
      </c>
      <c r="BD61" s="32">
        <f t="shared" si="20"/>
        <v>0</v>
      </c>
      <c r="BE61" s="33">
        <f>IF($B61="","",IF(COUNTIF(BASE!$A:$A,PRODUTIVIDADE!BE$3)=0,"",SUMIFS(BASE!$M:$M,BASE!$A:$A,PRODUTIVIDADE!BE$3,BASE!$G:$G,PRODUTIVIDADE!$B61)))</f>
        <v>92</v>
      </c>
      <c r="BF61" s="33">
        <f>IF($B61="","",IF(COUNTIF(BASE!$A:$A,PRODUTIVIDADE!BE$3)=0,"",SUMIFS(BASE!$N:$N,BASE!$A:$A,PRODUTIVIDADE!BE$3,BASE!$G:$G,PRODUTIVIDADE!$B61)))</f>
        <v>0</v>
      </c>
      <c r="BG61" s="28">
        <f>IF($B61="","",IF(COUNTIF(BASE!$A:$A,PRODUTIVIDADE!BE$3)=0,"",SUMIFS(BASE!$P:$P,BASE!$A:$A,PRODUTIVIDADE!BE$3,BASE!$G:$G,PRODUTIVIDADE!$B61)))</f>
        <v>1.712962962962963E-3</v>
      </c>
      <c r="BH61" s="28">
        <f>IF($B61="","",IF(COUNTIF(BASE!$A:$A,PRODUTIVIDADE!BE$3)=0,"",SUMIFS(BASE!$O:$O,BASE!$A:$A,PRODUTIVIDADE!BE$3,BASE!$G:$G,PRODUTIVIDADE!$B61)))</f>
        <v>0</v>
      </c>
      <c r="BI61" s="32">
        <f t="shared" si="21"/>
        <v>0.15759259259259259</v>
      </c>
      <c r="BJ61" s="32">
        <f t="shared" si="22"/>
        <v>0</v>
      </c>
      <c r="BK61" s="15">
        <f>IF($B61="","",IF(COUNTIF(BASE!$A:$A,PRODUTIVIDADE!BK$3)=0,"",SUMIFS(BASE!$M:$M,BASE!$A:$A,PRODUTIVIDADE!BK$3,BASE!$G:$G,PRODUTIVIDADE!$B61)))</f>
        <v>90</v>
      </c>
      <c r="BL61" s="15">
        <f>IF($B61="","",IF(COUNTIF(BASE!$A:$A,PRODUTIVIDADE!BK$3)=0,"",SUMIFS(BASE!$N:$N,BASE!$A:$A,PRODUTIVIDADE!BK$3,BASE!$G:$G,PRODUTIVIDADE!$B61)))</f>
        <v>0</v>
      </c>
      <c r="BM61" s="18">
        <f>IF($B61="","",IF(COUNTIF(BASE!$A:$A,PRODUTIVIDADE!BK$3)=0,"",SUMIFS(BASE!$P:$P,BASE!$A:$A,PRODUTIVIDADE!BK$3,BASE!$G:$G,PRODUTIVIDADE!$B61)))</f>
        <v>1.6435185185185183E-3</v>
      </c>
      <c r="BN61" s="18">
        <f>IF($B61="","",IF(COUNTIF(BASE!$A:$A,PRODUTIVIDADE!BK$3)=0,"",SUMIFS(BASE!$O:$O,BASE!$A:$A,PRODUTIVIDADE!BK$3,BASE!$G:$G,PRODUTIVIDADE!$B61)))</f>
        <v>0</v>
      </c>
      <c r="BO61" s="32">
        <f t="shared" si="23"/>
        <v>0.14791666666666664</v>
      </c>
      <c r="BP61" s="32">
        <f t="shared" si="24"/>
        <v>0</v>
      </c>
      <c r="BQ61" s="33">
        <f>IF($B61="","",IF(COUNTIF(BASE!$A:$A,PRODUTIVIDADE!BQ$3)=0,"",SUMIFS(BASE!$M:$M,BASE!$A:$A,PRODUTIVIDADE!BQ$3,BASE!$G:$G,PRODUTIVIDADE!$B61)))</f>
        <v>90</v>
      </c>
      <c r="BR61" s="33">
        <f>IF($B61="","",IF(COUNTIF(BASE!$A:$A,PRODUTIVIDADE!BQ$3)=0,"",SUMIFS(BASE!$N:$N,BASE!$A:$A,PRODUTIVIDADE!BQ$3,BASE!$G:$G,PRODUTIVIDADE!$B61)))</f>
        <v>0</v>
      </c>
      <c r="BS61" s="28">
        <f>IF($B61="","",IF(COUNTIF(BASE!$A:$A,PRODUTIVIDADE!BQ$3)=0,"",SUMIFS(BASE!$P:$P,BASE!$A:$A,PRODUTIVIDADE!BQ$3,BASE!$G:$G,PRODUTIVIDADE!$B61)))</f>
        <v>1.6087962962962963E-3</v>
      </c>
      <c r="BT61" s="28">
        <f>IF($B61="","",IF(COUNTIF(BASE!$A:$A,PRODUTIVIDADE!BQ$3)=0,"",SUMIFS(BASE!$O:$O,BASE!$A:$A,PRODUTIVIDADE!BQ$3,BASE!$G:$G,PRODUTIVIDADE!$B61)))</f>
        <v>0</v>
      </c>
      <c r="BU61" s="32">
        <f t="shared" si="25"/>
        <v>0.14479166666666668</v>
      </c>
      <c r="BV61" s="32">
        <f t="shared" si="26"/>
        <v>0</v>
      </c>
      <c r="BW61" s="15">
        <f>IF($B61="","",IF(COUNTIF(BASE!$A:$A,PRODUTIVIDADE!BW$3)=0,"",SUMIFS(BASE!$M:$M,BASE!$A:$A,PRODUTIVIDADE!BW$3,BASE!$G:$G,PRODUTIVIDADE!$B61)))</f>
        <v>42</v>
      </c>
      <c r="BX61" s="15">
        <f>IF($B61="","",IF(COUNTIF(BASE!$A:$A,PRODUTIVIDADE!BW$3)=0,"",SUMIFS(BASE!$N:$N,BASE!$A:$A,PRODUTIVIDADE!BW$3,BASE!$G:$G,PRODUTIVIDADE!$B61)))</f>
        <v>0</v>
      </c>
      <c r="BY61" s="18">
        <f>IF($B61="","",IF(COUNTIF(BASE!$A:$A,PRODUTIVIDADE!BW$3)=0,"",SUMIFS(BASE!$P:$P,BASE!$A:$A,PRODUTIVIDADE!BW$3,BASE!$G:$G,PRODUTIVIDADE!$B61)))</f>
        <v>1.7476851851851852E-3</v>
      </c>
      <c r="BZ61" s="18">
        <f>IF($B61="","",IF(COUNTIF(BASE!$A:$A,PRODUTIVIDADE!BW$3)=0,"",SUMIFS(BASE!$O:$O,BASE!$A:$A,PRODUTIVIDADE!BW$3,BASE!$G:$G,PRODUTIVIDADE!$B61)))</f>
        <v>0</v>
      </c>
      <c r="CA61" s="32">
        <f t="shared" si="27"/>
        <v>7.3402777777777775E-2</v>
      </c>
      <c r="CB61" s="32">
        <f t="shared" si="28"/>
        <v>0</v>
      </c>
      <c r="CC61" s="33">
        <f>IF($B61="","",IF(COUNTIF(BASE!$A:$A,PRODUTIVIDADE!CC$3)=0,"",SUMIFS(BASE!$M:$M,BASE!$A:$A,PRODUTIVIDADE!CC$3,BASE!$G:$G,PRODUTIVIDADE!$B61)))</f>
        <v>0</v>
      </c>
      <c r="CD61" s="33">
        <f>IF($B61="","",IF(COUNTIF(BASE!$A:$A,PRODUTIVIDADE!CC$3)=0,"",SUMIFS(BASE!$N:$N,BASE!$A:$A,PRODUTIVIDADE!CC$3,BASE!$G:$G,PRODUTIVIDADE!$B61)))</f>
        <v>0</v>
      </c>
      <c r="CE61" s="28">
        <f>IF($B61="","",IF(COUNTIF(BASE!$A:$A,PRODUTIVIDADE!CC$3)=0,"",SUMIFS(BASE!$P:$P,BASE!$A:$A,PRODUTIVIDADE!CC$3,BASE!$G:$G,PRODUTIVIDADE!$B61)))</f>
        <v>0</v>
      </c>
      <c r="CF61" s="28">
        <f>IF($B61="","",IF(COUNTIF(BASE!$A:$A,PRODUTIVIDADE!CC$3)=0,"",SUMIFS(BASE!$O:$O,BASE!$A:$A,PRODUTIVIDADE!CC$3,BASE!$G:$G,PRODUTIVIDADE!$B61)))</f>
        <v>0</v>
      </c>
      <c r="CG61" s="32">
        <f t="shared" si="29"/>
        <v>0</v>
      </c>
      <c r="CH61" s="32">
        <f t="shared" si="30"/>
        <v>0</v>
      </c>
      <c r="CI61" s="15">
        <f>IF($B61="","",IF(COUNTIF(BASE!$A:$A,PRODUTIVIDADE!CI$3)=0,"",SUMIFS(BASE!$M:$M,BASE!$A:$A,PRODUTIVIDADE!CI$3,BASE!$G:$G,PRODUTIVIDADE!$B61)))</f>
        <v>78</v>
      </c>
      <c r="CJ61" s="15">
        <f>IF($B61="","",IF(COUNTIF(BASE!$A:$A,PRODUTIVIDADE!CI$3)=0,"",SUMIFS(BASE!$N:$N,BASE!$A:$A,PRODUTIVIDADE!CI$3,BASE!$G:$G,PRODUTIVIDADE!$B61)))</f>
        <v>0</v>
      </c>
      <c r="CK61" s="18">
        <f>IF($B61="","",IF(COUNTIF(BASE!$A:$A,PRODUTIVIDADE!CI$3)=0,"",SUMIFS(BASE!$P:$P,BASE!$A:$A,PRODUTIVIDADE!CI$3,BASE!$G:$G,PRODUTIVIDADE!$B61)))</f>
        <v>1.689814814814815E-3</v>
      </c>
      <c r="CL61" s="18">
        <f>IF($B61="","",IF(COUNTIF(BASE!$A:$A,PRODUTIVIDADE!CI$3)=0,"",SUMIFS(BASE!$O:$O,BASE!$A:$A,PRODUTIVIDADE!CI$3,BASE!$G:$G,PRODUTIVIDADE!$B61)))</f>
        <v>0</v>
      </c>
      <c r="CM61" s="32">
        <f t="shared" si="31"/>
        <v>0.13180555555555556</v>
      </c>
      <c r="CN61" s="32">
        <f t="shared" si="32"/>
        <v>0</v>
      </c>
      <c r="CO61" s="33">
        <f>IF($B61="","",IF(COUNTIF(BASE!$A:$A,PRODUTIVIDADE!CO$3)=0,"",SUMIFS(BASE!$M:$M,BASE!$A:$A,PRODUTIVIDADE!CO$3,BASE!$G:$G,PRODUTIVIDADE!$B61)))</f>
        <v>0</v>
      </c>
      <c r="CP61" s="33">
        <f>IF($B61="","",IF(COUNTIF(BASE!$A:$A,PRODUTIVIDADE!CO$3)=0,"",SUMIFS(BASE!$N:$N,BASE!$A:$A,PRODUTIVIDADE!CO$3,BASE!$G:$G,PRODUTIVIDADE!$B61)))</f>
        <v>0</v>
      </c>
      <c r="CQ61" s="28">
        <f>IF($B61="","",IF(COUNTIF(BASE!$A:$A,PRODUTIVIDADE!CO$3)=0,"",SUMIFS(BASE!$P:$P,BASE!$A:$A,PRODUTIVIDADE!CO$3,BASE!$G:$G,PRODUTIVIDADE!$B61)))</f>
        <v>0</v>
      </c>
      <c r="CR61" s="28">
        <f>IF($B61="","",IF(COUNTIF(BASE!$A:$A,PRODUTIVIDADE!CO$3)=0,"",SUMIFS(BASE!$O:$O,BASE!$A:$A,PRODUTIVIDADE!CO$3,BASE!$G:$G,PRODUTIVIDADE!$B61)))</f>
        <v>0</v>
      </c>
      <c r="CS61" s="32">
        <f t="shared" si="33"/>
        <v>0</v>
      </c>
      <c r="CT61" s="32">
        <f t="shared" si="34"/>
        <v>0</v>
      </c>
      <c r="CU61" s="15">
        <f>IF($B61="","",IF(COUNTIF(BASE!$A:$A,PRODUTIVIDADE!CU$3)=0,"",SUMIFS(BASE!$M:$M,BASE!$A:$A,PRODUTIVIDADE!CU$3,BASE!$G:$G,PRODUTIVIDADE!$B61)))</f>
        <v>74</v>
      </c>
      <c r="CV61" s="15">
        <f>IF($B61="","",IF(COUNTIF(BASE!$A:$A,PRODUTIVIDADE!CU$3)=0,"",SUMIFS(BASE!$N:$N,BASE!$A:$A,PRODUTIVIDADE!CU$3,BASE!$G:$G,PRODUTIVIDADE!$B61)))</f>
        <v>1</v>
      </c>
      <c r="CW61" s="18">
        <f>IF($B61="","",IF(COUNTIF(BASE!$A:$A,PRODUTIVIDADE!CU$3)=0,"",SUMIFS(BASE!$P:$P,BASE!$A:$A,PRODUTIVIDADE!CU$3,BASE!$G:$G,PRODUTIVIDADE!$B61)))</f>
        <v>1.4351851851851854E-3</v>
      </c>
      <c r="CX61" s="18">
        <f>IF($B61="","",IF(COUNTIF(BASE!$A:$A,PRODUTIVIDADE!CU$3)=0,"",SUMIFS(BASE!$O:$O,BASE!$A:$A,PRODUTIVIDADE!CU$3,BASE!$G:$G,PRODUTIVIDADE!$B61)))</f>
        <v>1.1574074074074073E-5</v>
      </c>
      <c r="CY61" s="32">
        <f t="shared" si="35"/>
        <v>0.10620370370370372</v>
      </c>
      <c r="CZ61" s="32">
        <f t="shared" si="36"/>
        <v>1.1574074074074073E-5</v>
      </c>
      <c r="DA61" s="33">
        <f>IF($B61="","",IF(COUNTIF(BASE!$A:$A,PRODUTIVIDADE!DA$3)=0,"",SUMIFS(BASE!$M:$M,BASE!$A:$A,PRODUTIVIDADE!DA$3,BASE!$G:$G,PRODUTIVIDADE!$B61)))</f>
        <v>82</v>
      </c>
      <c r="DB61" s="33">
        <f>IF($B61="","",IF(COUNTIF(BASE!$A:$A,PRODUTIVIDADE!DA$3)=0,"",SUMIFS(BASE!$N:$N,BASE!$A:$A,PRODUTIVIDADE!DA$3,BASE!$G:$G,PRODUTIVIDADE!$B61)))</f>
        <v>0</v>
      </c>
      <c r="DC61" s="28">
        <f>IF($B61="","",IF(COUNTIF(BASE!$A:$A,PRODUTIVIDADE!DA$3)=0,"",SUMIFS(BASE!$P:$P,BASE!$A:$A,PRODUTIVIDADE!DA$3,BASE!$G:$G,PRODUTIVIDADE!$B61)))</f>
        <v>1.5740740740740741E-3</v>
      </c>
      <c r="DD61" s="28">
        <f>IF($B61="","",IF(COUNTIF(BASE!$A:$A,PRODUTIVIDADE!DA$3)=0,"",SUMIFS(BASE!$O:$O,BASE!$A:$A,PRODUTIVIDADE!DA$3,BASE!$G:$G,PRODUTIVIDADE!$B61)))</f>
        <v>0</v>
      </c>
      <c r="DE61" s="32">
        <f t="shared" si="37"/>
        <v>0.12907407407407406</v>
      </c>
      <c r="DF61" s="32">
        <f t="shared" si="38"/>
        <v>0</v>
      </c>
      <c r="DG61" s="15">
        <f>IF($B61="","",IF(COUNTIF(BASE!$A:$A,PRODUTIVIDADE!DG$3)=0,"",SUMIFS(BASE!$M:$M,BASE!$A:$A,PRODUTIVIDADE!DG$3,BASE!$G:$G,PRODUTIVIDADE!$B61)))</f>
        <v>88</v>
      </c>
      <c r="DH61" s="15">
        <f>IF($B61="","",IF(COUNTIF(BASE!$A:$A,PRODUTIVIDADE!DG$3)=0,"",SUMIFS(BASE!$N:$N,BASE!$A:$A,PRODUTIVIDADE!DG$3,BASE!$G:$G,PRODUTIVIDADE!$B61)))</f>
        <v>0</v>
      </c>
      <c r="DI61" s="18">
        <f>IF($B61="","",IF(COUNTIF(BASE!$A:$A,PRODUTIVIDADE!DG$3)=0,"",SUMIFS(BASE!$P:$P,BASE!$A:$A,PRODUTIVIDADE!DG$3,BASE!$G:$G,PRODUTIVIDADE!$B61)))</f>
        <v>1.5509259259259261E-3</v>
      </c>
      <c r="DJ61" s="18">
        <f>IF($B61="","",IF(COUNTIF(BASE!$A:$A,PRODUTIVIDADE!DG$3)=0,"",SUMIFS(BASE!$O:$O,BASE!$A:$A,PRODUTIVIDADE!DG$3,BASE!$G:$G,PRODUTIVIDADE!$B61)))</f>
        <v>0</v>
      </c>
      <c r="DK61" s="32">
        <f t="shared" si="39"/>
        <v>0.13648148148148148</v>
      </c>
      <c r="DL61" s="32">
        <f t="shared" si="40"/>
        <v>0</v>
      </c>
      <c r="DM61" s="33">
        <f>IF($B61="","",IF(COUNTIF(BASE!$A:$A,PRODUTIVIDADE!DM$3)=0,"",SUMIFS(BASE!$M:$M,BASE!$A:$A,PRODUTIVIDADE!DM$3,BASE!$G:$G,PRODUTIVIDADE!$B61)))</f>
        <v>0</v>
      </c>
      <c r="DN61" s="33">
        <f>IF($B61="","",IF(COUNTIF(BASE!$A:$A,PRODUTIVIDADE!DM$3)=0,"",SUMIFS(BASE!$N:$N,BASE!$A:$A,PRODUTIVIDADE!DM$3,BASE!$G:$G,PRODUTIVIDADE!$B61)))</f>
        <v>0</v>
      </c>
      <c r="DO61" s="28">
        <f>IF($B61="","",IF(COUNTIF(BASE!$A:$A,PRODUTIVIDADE!DM$3)=0,"",SUMIFS(BASE!$P:$P,BASE!$A:$A,PRODUTIVIDADE!DM$3,BASE!$G:$G,PRODUTIVIDADE!$B61)))</f>
        <v>0</v>
      </c>
      <c r="DP61" s="28">
        <f>IF($B61="","",IF(COUNTIF(BASE!$A:$A,PRODUTIVIDADE!DM$3)=0,"",SUMIFS(BASE!$O:$O,BASE!$A:$A,PRODUTIVIDADE!DM$3,BASE!$G:$G,PRODUTIVIDADE!$B61)))</f>
        <v>0</v>
      </c>
      <c r="DQ61" s="32">
        <f t="shared" si="41"/>
        <v>0</v>
      </c>
      <c r="DR61" s="32">
        <f t="shared" si="42"/>
        <v>0</v>
      </c>
      <c r="DS61" s="15">
        <f>IF($B61="","",IF(COUNTIF(BASE!$A:$A,PRODUTIVIDADE!DS$3)=0,"",SUMIFS(BASE!$M:$M,BASE!$A:$A,PRODUTIVIDADE!DS$3,BASE!$G:$G,PRODUTIVIDADE!$B61)))</f>
        <v>72</v>
      </c>
      <c r="DT61" s="15">
        <f>IF($B61="","",IF(COUNTIF(BASE!$A:$A,PRODUTIVIDADE!DS$3)=0,"",SUMIFS(BASE!$N:$N,BASE!$A:$A,PRODUTIVIDADE!DS$3,BASE!$G:$G,PRODUTIVIDADE!$B61)))</f>
        <v>0</v>
      </c>
      <c r="DU61" s="18">
        <f>IF($B61="","",IF(COUNTIF(BASE!$A:$A,PRODUTIVIDADE!DS$3)=0,"",SUMIFS(BASE!$P:$P,BASE!$A:$A,PRODUTIVIDADE!DS$3,BASE!$G:$G,PRODUTIVIDADE!$B61)))</f>
        <v>1.9212962962962962E-3</v>
      </c>
      <c r="DV61" s="18">
        <f>IF($B61="","",IF(COUNTIF(BASE!$A:$A,PRODUTIVIDADE!DS$3)=0,"",SUMIFS(BASE!$O:$O,BASE!$A:$A,PRODUTIVIDADE!DS$3,BASE!$G:$G,PRODUTIVIDADE!$B61)))</f>
        <v>0</v>
      </c>
      <c r="DW61" s="32">
        <f t="shared" si="43"/>
        <v>0.13833333333333334</v>
      </c>
      <c r="DX61" s="32">
        <f t="shared" si="44"/>
        <v>0</v>
      </c>
      <c r="DY61" s="33">
        <f>IF($B61="","",IF(COUNTIF(BASE!$A:$A,PRODUTIVIDADE!DY$3)=0,"",SUMIFS(BASE!$M:$M,BASE!$A:$A,PRODUTIVIDADE!DY$3,BASE!$G:$G,PRODUTIVIDADE!$B61)))</f>
        <v>76</v>
      </c>
      <c r="DZ61" s="33">
        <f>IF($B61="","",IF(COUNTIF(BASE!$A:$A,PRODUTIVIDADE!DY$3)=0,"",SUMIFS(BASE!$N:$N,BASE!$A:$A,PRODUTIVIDADE!DY$3,BASE!$G:$G,PRODUTIVIDADE!$B61)))</f>
        <v>0</v>
      </c>
      <c r="EA61" s="28">
        <f>IF($B61="","",IF(COUNTIF(BASE!$A:$A,PRODUTIVIDADE!DY$3)=0,"",SUMIFS(BASE!$P:$P,BASE!$A:$A,PRODUTIVIDADE!DY$3,BASE!$G:$G,PRODUTIVIDADE!$B61)))</f>
        <v>1.8171296296296297E-3</v>
      </c>
      <c r="EB61" s="28">
        <f>IF($B61="","",IF(COUNTIF(BASE!$A:$A,PRODUTIVIDADE!DY$3)=0,"",SUMIFS(BASE!$O:$O,BASE!$A:$A,PRODUTIVIDADE!DY$3,BASE!$G:$G,PRODUTIVIDADE!$B61)))</f>
        <v>0</v>
      </c>
      <c r="EC61" s="32">
        <f t="shared" si="45"/>
        <v>0.13810185185185186</v>
      </c>
      <c r="ED61" s="32">
        <f t="shared" si="46"/>
        <v>0</v>
      </c>
      <c r="EE61" s="15">
        <f>IF($B61="","",IF(COUNTIF(BASE!$A:$A,PRODUTIVIDADE!EE$3)=0,"",SUMIFS(BASE!$M:$M,BASE!$A:$A,PRODUTIVIDADE!EE$3,BASE!$G:$G,PRODUTIVIDADE!$B61)))</f>
        <v>27</v>
      </c>
      <c r="EF61" s="15">
        <f>IF($B61="","",IF(COUNTIF(BASE!$A:$A,PRODUTIVIDADE!EE$3)=0,"",SUMIFS(BASE!$N:$N,BASE!$A:$A,PRODUTIVIDADE!EE$3,BASE!$G:$G,PRODUTIVIDADE!$B61)))</f>
        <v>0</v>
      </c>
      <c r="EG61" s="18">
        <f>IF($B61="","",IF(COUNTIF(BASE!$A:$A,PRODUTIVIDADE!EE$3)=0,"",SUMIFS(BASE!$P:$P,BASE!$A:$A,PRODUTIVIDADE!EE$3,BASE!$G:$G,PRODUTIVIDADE!$B61)))</f>
        <v>1.689814814814815E-3</v>
      </c>
      <c r="EH61" s="18">
        <f>IF($B61="","",IF(COUNTIF(BASE!$A:$A,PRODUTIVIDADE!EE$3)=0,"",SUMIFS(BASE!$O:$O,BASE!$A:$A,PRODUTIVIDADE!EE$3,BASE!$G:$G,PRODUTIVIDADE!$B61)))</f>
        <v>0</v>
      </c>
      <c r="EI61" s="32">
        <f t="shared" si="47"/>
        <v>4.5625000000000006E-2</v>
      </c>
      <c r="EJ61" s="32">
        <f t="shared" si="48"/>
        <v>0</v>
      </c>
      <c r="EK61" s="33">
        <f>IF($B61="","",IF(COUNTIF(BASE!$A:$A,PRODUTIVIDADE!EK$3)=0,"",SUMIFS(BASE!$M:$M,BASE!$A:$A,PRODUTIVIDADE!EK$3,BASE!$G:$G,PRODUTIVIDADE!$B61)))</f>
        <v>1</v>
      </c>
      <c r="EL61" s="33">
        <f>IF($B61="","",IF(COUNTIF(BASE!$A:$A,PRODUTIVIDADE!EK$3)=0,"",SUMIFS(BASE!$N:$N,BASE!$A:$A,PRODUTIVIDADE!EK$3,BASE!$G:$G,PRODUTIVIDADE!$B61)))</f>
        <v>0</v>
      </c>
      <c r="EM61" s="28">
        <f>IF($B61="","",IF(COUNTIF(BASE!$A:$A,PRODUTIVIDADE!EK$3)=0,"",SUMIFS(BASE!$P:$P,BASE!$A:$A,PRODUTIVIDADE!EK$3,BASE!$G:$G,PRODUTIVIDADE!$B61)))</f>
        <v>4.2245370370370371E-3</v>
      </c>
      <c r="EN61" s="28">
        <f>IF($B61="","",IF(COUNTIF(BASE!$A:$A,PRODUTIVIDADE!EK$3)=0,"",SUMIFS(BASE!$O:$O,BASE!$A:$A,PRODUTIVIDADE!EK$3,BASE!$G:$G,PRODUTIVIDADE!$B61)))</f>
        <v>0</v>
      </c>
      <c r="EO61" s="32">
        <f t="shared" si="49"/>
        <v>4.2245370370370371E-3</v>
      </c>
      <c r="EP61" s="32">
        <f t="shared" si="50"/>
        <v>0</v>
      </c>
      <c r="EQ61" s="15">
        <f>IF($B61="","",IF(COUNTIF(BASE!$A:$A,PRODUTIVIDADE!EQ$3)=0,"",SUMIFS(BASE!$M:$M,BASE!$A:$A,PRODUTIVIDADE!EQ$3,BASE!$G:$G,PRODUTIVIDADE!$B61)))</f>
        <v>0</v>
      </c>
      <c r="ER61" s="15">
        <f>IF($B61="","",IF(COUNTIF(BASE!$A:$A,PRODUTIVIDADE!EQ$3)=0,"",SUMIFS(BASE!$N:$N,BASE!$A:$A,PRODUTIVIDADE!EQ$3,BASE!$G:$G,PRODUTIVIDADE!$B61)))</f>
        <v>0</v>
      </c>
      <c r="ES61" s="18">
        <f>IF($B61="","",IF(COUNTIF(BASE!$A:$A,PRODUTIVIDADE!EQ$3)=0,"",SUMIFS(BASE!$P:$P,BASE!$A:$A,PRODUTIVIDADE!EQ$3,BASE!$G:$G,PRODUTIVIDADE!$B61)))</f>
        <v>0</v>
      </c>
      <c r="ET61" s="18">
        <f>IF($B61="","",IF(COUNTIF(BASE!$A:$A,PRODUTIVIDADE!EQ$3)=0,"",SUMIFS(BASE!$O:$O,BASE!$A:$A,PRODUTIVIDADE!EQ$3,BASE!$G:$G,PRODUTIVIDADE!$B61)))</f>
        <v>0</v>
      </c>
      <c r="EU61" s="32">
        <f t="shared" si="51"/>
        <v>0</v>
      </c>
      <c r="EV61" s="32">
        <f t="shared" si="52"/>
        <v>0</v>
      </c>
      <c r="EW61" s="33">
        <f>IF($B61="","",IF(COUNTIF(BASE!$A:$A,PRODUTIVIDADE!EW$3)=0,"",SUMIFS(BASE!$M:$M,BASE!$A:$A,PRODUTIVIDADE!EW$3,BASE!$G:$G,PRODUTIVIDADE!$B61)))</f>
        <v>0</v>
      </c>
      <c r="EX61" s="33">
        <f>IF($B61="","",IF(COUNTIF(BASE!$A:$A,PRODUTIVIDADE!EW$3)=0,"",SUMIFS(BASE!$N:$N,BASE!$A:$A,PRODUTIVIDADE!EW$3,BASE!$G:$G,PRODUTIVIDADE!$B61)))</f>
        <v>0</v>
      </c>
      <c r="EY61" s="28">
        <f>IF($B61="","",IF(COUNTIF(BASE!$A:$A,PRODUTIVIDADE!EW$3)=0,"",SUMIFS(BASE!$P:$P,BASE!$A:$A,PRODUTIVIDADE!EW$3,BASE!$G:$G,PRODUTIVIDADE!$B61)))</f>
        <v>0</v>
      </c>
      <c r="EZ61" s="28">
        <f>IF($B61="","",IF(COUNTIF(BASE!$A:$A,PRODUTIVIDADE!EW$3)=0,"",SUMIFS(BASE!$O:$O,BASE!$A:$A,PRODUTIVIDADE!EW$3,BASE!$G:$G,PRODUTIVIDADE!$B61)))</f>
        <v>0</v>
      </c>
      <c r="FA61" s="32">
        <f t="shared" si="53"/>
        <v>0</v>
      </c>
      <c r="FB61" s="32">
        <f t="shared" si="54"/>
        <v>0</v>
      </c>
      <c r="FC61" s="15">
        <f>IF($B61="","",IF(COUNTIF(BASE!$A:$A,PRODUTIVIDADE!FC$3)=0,"",SUMIFS(BASE!$M:$M,BASE!$A:$A,PRODUTIVIDADE!FC$3,BASE!$G:$G,PRODUTIVIDADE!$B61)))</f>
        <v>0</v>
      </c>
      <c r="FD61" s="15">
        <f>IF($B61="","",IF(COUNTIF(BASE!$A:$A,PRODUTIVIDADE!FC$3)=0,"",SUMIFS(BASE!$N:$N,BASE!$A:$A,PRODUTIVIDADE!FC$3,BASE!$G:$G,PRODUTIVIDADE!$B61)))</f>
        <v>0</v>
      </c>
      <c r="FE61" s="18">
        <f>IF($B61="","",IF(COUNTIF(BASE!$A:$A,PRODUTIVIDADE!FC$3)=0,"",SUMIFS(BASE!$P:$P,BASE!$A:$A,PRODUTIVIDADE!FC$3,BASE!$G:$G,PRODUTIVIDADE!$B61)))</f>
        <v>0</v>
      </c>
      <c r="FF61" s="18">
        <f>IF($B61="","",IF(COUNTIF(BASE!$A:$A,PRODUTIVIDADE!FC$3)=0,"",SUMIFS(BASE!$O:$O,BASE!$A:$A,PRODUTIVIDADE!FC$3,BASE!$G:$G,PRODUTIVIDADE!$B61)))</f>
        <v>0</v>
      </c>
      <c r="FG61" s="32">
        <f t="shared" si="55"/>
        <v>0</v>
      </c>
      <c r="FH61" s="32">
        <f t="shared" si="56"/>
        <v>0</v>
      </c>
      <c r="FI61" s="33">
        <f>IF($B61="","",IF(COUNTIF(BASE!$A:$A,PRODUTIVIDADE!FI$3)=0,"",SUMIFS(BASE!$M:$M,BASE!$A:$A,PRODUTIVIDADE!FI$3,BASE!$G:$G,PRODUTIVIDADE!$B61)))</f>
        <v>0</v>
      </c>
      <c r="FJ61" s="33">
        <f>IF($B61="","",IF(COUNTIF(BASE!$A:$A,PRODUTIVIDADE!FI$3)=0,"",SUMIFS(BASE!$N:$N,BASE!$A:$A,PRODUTIVIDADE!FI$3,BASE!$G:$G,PRODUTIVIDADE!$B61)))</f>
        <v>0</v>
      </c>
      <c r="FK61" s="28">
        <f>IF($B61="","",IF(COUNTIF(BASE!$A:$A,PRODUTIVIDADE!FI$3)=0,"",SUMIFS(BASE!$P:$P,BASE!$A:$A,PRODUTIVIDADE!FI$3,BASE!$G:$G,PRODUTIVIDADE!$B61)))</f>
        <v>0</v>
      </c>
      <c r="FL61" s="28">
        <f>IF($B61="","",IF(COUNTIF(BASE!$A:$A,PRODUTIVIDADE!FI$3)=0,"",SUMIFS(BASE!$O:$O,BASE!$A:$A,PRODUTIVIDADE!FI$3,BASE!$G:$G,PRODUTIVIDADE!$B61)))</f>
        <v>0</v>
      </c>
      <c r="FM61" s="32">
        <f t="shared" si="57"/>
        <v>0</v>
      </c>
      <c r="FN61" s="32">
        <f t="shared" si="58"/>
        <v>0</v>
      </c>
      <c r="FO61" s="15">
        <f>IF($B61="","",IF(COUNTIF(BASE!$A:$A,PRODUTIVIDADE!FO$3)=0,"",SUMIFS(BASE!$M:$M,BASE!$A:$A,PRODUTIVIDADE!FO$3,BASE!$G:$G,PRODUTIVIDADE!$B61)))</f>
        <v>67</v>
      </c>
      <c r="FP61" s="15">
        <f>IF($B61="","",IF(COUNTIF(BASE!$A:$A,PRODUTIVIDADE!FO$3)=0,"",SUMIFS(BASE!$N:$N,BASE!$A:$A,PRODUTIVIDADE!FO$3,BASE!$G:$G,PRODUTIVIDADE!$B61)))</f>
        <v>0</v>
      </c>
      <c r="FQ61" s="18">
        <f>IF($B61="","",IF(COUNTIF(BASE!$A:$A,PRODUTIVIDADE!FO$3)=0,"",SUMIFS(BASE!$P:$P,BASE!$A:$A,PRODUTIVIDADE!FO$3,BASE!$G:$G,PRODUTIVIDADE!$B61)))</f>
        <v>1.6782407407407406E-3</v>
      </c>
      <c r="FR61" s="18">
        <f>IF($B61="","",IF(COUNTIF(BASE!$A:$A,PRODUTIVIDADE!FO$3)=0,"",SUMIFS(BASE!$O:$O,BASE!$A:$A,PRODUTIVIDADE!FO$3,BASE!$G:$G,PRODUTIVIDADE!$B61)))</f>
        <v>0</v>
      </c>
      <c r="FS61" s="32">
        <f t="shared" si="59"/>
        <v>0.11244212962962961</v>
      </c>
      <c r="FT61" s="32">
        <f t="shared" si="60"/>
        <v>0</v>
      </c>
      <c r="FU61" s="33">
        <f>IF($B61="","",IF(COUNTIF(BASE!$A:$A,PRODUTIVIDADE!FU$3)=0,"",SUMIFS(BASE!$M:$M,BASE!$A:$A,PRODUTIVIDADE!FU$3,BASE!$G:$G,PRODUTIVIDADE!$B61)))</f>
        <v>88</v>
      </c>
      <c r="FV61" s="33">
        <f>IF($B61="","",IF(COUNTIF(BASE!$A:$A,PRODUTIVIDADE!FU$3)=0,"",SUMIFS(BASE!$N:$N,BASE!$A:$A,PRODUTIVIDADE!FU$3,BASE!$G:$G,PRODUTIVIDADE!$B61)))</f>
        <v>0</v>
      </c>
      <c r="FW61" s="28">
        <f>IF($B61="","",IF(COUNTIF(BASE!$A:$A,PRODUTIVIDADE!FU$3)=0,"",SUMIFS(BASE!$P:$P,BASE!$A:$A,PRODUTIVIDADE!FU$3,BASE!$G:$G,PRODUTIVIDADE!$B61)))</f>
        <v>1.736111111111111E-3</v>
      </c>
      <c r="FX61" s="28">
        <f>IF($B61="","",IF(COUNTIF(BASE!$A:$A,PRODUTIVIDADE!FU$3)=0,"",SUMIFS(BASE!$O:$O,BASE!$A:$A,PRODUTIVIDADE!FU$3,BASE!$G:$G,PRODUTIVIDADE!$B61)))</f>
        <v>0</v>
      </c>
      <c r="FY61" s="32">
        <f t="shared" si="61"/>
        <v>0.15277777777777776</v>
      </c>
      <c r="FZ61" s="32">
        <f t="shared" si="62"/>
        <v>0</v>
      </c>
      <c r="GA61" s="15">
        <f>IF($B61="","",IF(COUNTIF(BASE!$A:$A,PRODUTIVIDADE!GA$3)=0,"",SUMIFS(BASE!$M:$M,BASE!$A:$A,PRODUTIVIDADE!GA$3,BASE!$G:$G,PRODUTIVIDADE!$B61)))</f>
        <v>0</v>
      </c>
      <c r="GB61" s="15">
        <f>IF($B61="","",IF(COUNTIF(BASE!$A:$A,PRODUTIVIDADE!GA$3)=0,"",SUMIFS(BASE!$N:$N,BASE!$A:$A,PRODUTIVIDADE!GA$3,BASE!$G:$G,PRODUTIVIDADE!$B61)))</f>
        <v>0</v>
      </c>
      <c r="GC61" s="18">
        <f>IF($B61="","",IF(COUNTIF(BASE!$A:$A,PRODUTIVIDADE!GA$3)=0,"",SUMIFS(BASE!$P:$P,BASE!$A:$A,PRODUTIVIDADE!GA$3,BASE!$G:$G,PRODUTIVIDADE!$B61)))</f>
        <v>0</v>
      </c>
      <c r="GD61" s="18">
        <f>IF($B61="","",IF(COUNTIF(BASE!$A:$A,PRODUTIVIDADE!GA$3)=0,"",SUMIFS(BASE!$O:$O,BASE!$A:$A,PRODUTIVIDADE!GA$3,BASE!$G:$G,PRODUTIVIDADE!$B61)))</f>
        <v>0</v>
      </c>
      <c r="GE61" s="32">
        <f t="shared" si="63"/>
        <v>0</v>
      </c>
      <c r="GF61" s="32">
        <f t="shared" si="64"/>
        <v>0</v>
      </c>
      <c r="GG61" s="33">
        <f>IF($B61="","",IF(COUNTIF(BASE!$A:$A,PRODUTIVIDADE!GG$3)=0,"",SUMIFS(BASE!$M:$M,BASE!$A:$A,PRODUTIVIDADE!GG$3,BASE!$G:$G,PRODUTIVIDADE!$B61)))</f>
        <v>0</v>
      </c>
      <c r="GH61" s="33">
        <f>IF($B61="","",IF(COUNTIF(BASE!$A:$A,PRODUTIVIDADE!GG$3)=0,"",SUMIFS(BASE!$N:$N,BASE!$A:$A,PRODUTIVIDADE!GG$3,BASE!$G:$G,PRODUTIVIDADE!$B61)))</f>
        <v>0</v>
      </c>
      <c r="GI61" s="28">
        <f>IF($B61="","",IF(COUNTIF(BASE!$A:$A,PRODUTIVIDADE!GG$3)=0,"",SUMIFS(BASE!$P:$P,BASE!$A:$A,PRODUTIVIDADE!GG$3,BASE!$G:$G,PRODUTIVIDADE!$B61)))</f>
        <v>0</v>
      </c>
      <c r="GJ61" s="28">
        <f>IF($B61="","",IF(COUNTIF(BASE!$A:$A,PRODUTIVIDADE!GG$3)=0,"",SUMIFS(BASE!$O:$O,BASE!$A:$A,PRODUTIVIDADE!GG$3,BASE!$G:$G,PRODUTIVIDADE!$B61)))</f>
        <v>0</v>
      </c>
      <c r="GK61" s="32">
        <f t="shared" si="65"/>
        <v>0</v>
      </c>
      <c r="GL61" s="32">
        <f t="shared" si="66"/>
        <v>0</v>
      </c>
      <c r="GM61" s="15">
        <f>IF($B61="","",IF(COUNTIF(BASE!$A:$A,PRODUTIVIDADE!GM$3)=0,"",SUMIFS(BASE!$M:$M,BASE!$A:$A,PRODUTIVIDADE!GM$3,BASE!$G:$G,PRODUTIVIDADE!$B61)))</f>
        <v>0</v>
      </c>
      <c r="GN61" s="15">
        <f>IF($B61="","",IF(COUNTIF(BASE!$A:$A,PRODUTIVIDADE!GM$3)=0,"",SUMIFS(BASE!$N:$N,BASE!$A:$A,PRODUTIVIDADE!GM$3,BASE!$G:$G,PRODUTIVIDADE!$B61)))</f>
        <v>0</v>
      </c>
      <c r="GO61" s="18">
        <f>IF($B61="","",IF(COUNTIF(BASE!$A:$A,PRODUTIVIDADE!GM$3)=0,"",SUMIFS(BASE!$P:$P,BASE!$A:$A,PRODUTIVIDADE!GM$3,BASE!$G:$G,PRODUTIVIDADE!$B61)))</f>
        <v>0</v>
      </c>
      <c r="GP61" s="18">
        <f>IF($B61="","",IF(COUNTIF(BASE!$A:$A,PRODUTIVIDADE!GM$3)=0,"",SUMIFS(BASE!$O:$O,BASE!$A:$A,PRODUTIVIDADE!GM$3,BASE!$G:$G,PRODUTIVIDADE!$B61)))</f>
        <v>0</v>
      </c>
      <c r="GQ61" s="32">
        <f t="shared" si="67"/>
        <v>0</v>
      </c>
      <c r="GR61" s="32">
        <f t="shared" si="68"/>
        <v>0</v>
      </c>
    </row>
    <row r="62" spans="2:200" s="8" customFormat="1" x14ac:dyDescent="0.25">
      <c r="B62" s="50">
        <v>91178</v>
      </c>
      <c r="C62" s="16" t="str">
        <f>IF($B62="","",VLOOKUP($B62,EQUIPE!$B:$E,2,0))</f>
        <v>JESSICA KETLEN CARNEIRO PEREIRA</v>
      </c>
      <c r="D62" s="16" t="str">
        <f>IF($B62="","",VLOOKUP($B62,EQUIPE!$B:$F,5,0))</f>
        <v>ULTRAGAZ FRONT</v>
      </c>
      <c r="E62" s="18">
        <f>IF($B62="","",VLOOKUP($B62,EQUIPE!$B:$E,3,0))</f>
        <v>0.26388888888888895</v>
      </c>
      <c r="F62" s="16" t="str">
        <f>IF($B62="","",VLOOKUP($B62,EQUIPE!$B:$E,4,0))</f>
        <v>MARCELA GOMES DE FARIAS</v>
      </c>
      <c r="H62" s="22">
        <f t="shared" si="0"/>
        <v>2204</v>
      </c>
      <c r="I62" s="22">
        <f t="shared" si="0"/>
        <v>0</v>
      </c>
      <c r="J62" s="18">
        <f t="shared" si="3"/>
        <v>1.3344844390670164E-3</v>
      </c>
      <c r="K62" s="18">
        <f t="shared" si="4"/>
        <v>0</v>
      </c>
      <c r="L62" s="32">
        <f t="shared" si="5"/>
        <v>2.941203703703704</v>
      </c>
      <c r="M62" s="32">
        <f t="shared" si="6"/>
        <v>0</v>
      </c>
      <c r="O62" s="15">
        <f>IF($B62="","",IF(COUNTIF(BASE!$A:$A,PRODUTIVIDADE!O$3)=0,"",SUMIFS(BASE!$M:$M,BASE!$A:$A,PRODUTIVIDADE!O$3,BASE!$G:$G,PRODUTIVIDADE!$B62)))</f>
        <v>57</v>
      </c>
      <c r="P62" s="15">
        <f>IF($B62="","",IF(COUNTIF(BASE!$A:$A,PRODUTIVIDADE!O$3)=0,"",SUMIFS(BASE!$N:$N,BASE!$A:$A,PRODUTIVIDADE!O$3,BASE!$G:$G,PRODUTIVIDADE!$B62)))</f>
        <v>0</v>
      </c>
      <c r="Q62" s="18">
        <f>IF($B62="","",IF(COUNTIF(BASE!$A:$A,PRODUTIVIDADE!O$3)=0,"",SUMIFS(BASE!$P:$P,BASE!$A:$A,PRODUTIVIDADE!O$3,BASE!$G:$G,PRODUTIVIDADE!$B62)))</f>
        <v>1.4004629629629629E-3</v>
      </c>
      <c r="R62" s="18">
        <f>IF($B62="","",IF(COUNTIF(BASE!$A:$A,PRODUTIVIDADE!O$3)=0,"",SUMIFS(BASE!$O:$O,BASE!$A:$A,PRODUTIVIDADE!O$3,BASE!$G:$G,PRODUTIVIDADE!$B62)))</f>
        <v>0</v>
      </c>
      <c r="S62" s="32">
        <f t="shared" si="7"/>
        <v>7.9826388888888891E-2</v>
      </c>
      <c r="T62" s="32">
        <f t="shared" si="8"/>
        <v>0</v>
      </c>
      <c r="U62" s="33">
        <f>IF($B62="","",IF(COUNTIF(BASE!$A:$A,PRODUTIVIDADE!U$3)=0,"",SUMIFS(BASE!$M:$M,BASE!$A:$A,PRODUTIVIDADE!U$3,BASE!$G:$G,PRODUTIVIDADE!$B62)))</f>
        <v>0</v>
      </c>
      <c r="V62" s="33">
        <f>IF($B62="","",IF(COUNTIF(BASE!$A:$A,PRODUTIVIDADE!U$3)=0,"",SUMIFS(BASE!$N:$N,BASE!$A:$A,PRODUTIVIDADE!U$3,BASE!$G:$G,PRODUTIVIDADE!$B62)))</f>
        <v>0</v>
      </c>
      <c r="W62" s="28">
        <f>IF($B62="","",IF(COUNTIF(BASE!$A:$A,PRODUTIVIDADE!U$3)=0,"",SUMIFS(BASE!$P:$P,BASE!$A:$A,PRODUTIVIDADE!U$3,BASE!$G:$G,PRODUTIVIDADE!$B62)))</f>
        <v>0</v>
      </c>
      <c r="X62" s="28">
        <f>IF($B62="","",IF(COUNTIF(BASE!$A:$A,PRODUTIVIDADE!U$3)=0,"",SUMIFS(BASE!$O:$O,BASE!$A:$A,PRODUTIVIDADE!U$3,BASE!$G:$G,PRODUTIVIDADE!$B62)))</f>
        <v>0</v>
      </c>
      <c r="Y62" s="32">
        <f t="shared" si="9"/>
        <v>0</v>
      </c>
      <c r="Z62" s="32">
        <f t="shared" si="10"/>
        <v>0</v>
      </c>
      <c r="AA62" s="15">
        <f>IF($B62="","",IF(COUNTIF(BASE!$A:$A,PRODUTIVIDADE!AA$3)=0,"",SUMIFS(BASE!$M:$M,BASE!$A:$A,PRODUTIVIDADE!AA$3,BASE!$G:$G,PRODUTIVIDADE!$B62)))</f>
        <v>91</v>
      </c>
      <c r="AB62" s="15">
        <f>IF($B62="","",IF(COUNTIF(BASE!$A:$A,PRODUTIVIDADE!AA$3)=0,"",SUMIFS(BASE!$N:$N,BASE!$A:$A,PRODUTIVIDADE!AA$3,BASE!$G:$G,PRODUTIVIDADE!$B62)))</f>
        <v>0</v>
      </c>
      <c r="AC62" s="18">
        <f>IF($B62="","",IF(COUNTIF(BASE!$A:$A,PRODUTIVIDADE!AA$3)=0,"",SUMIFS(BASE!$P:$P,BASE!$A:$A,PRODUTIVIDADE!AA$3,BASE!$G:$G,PRODUTIVIDADE!$B62)))</f>
        <v>1.3888888888888889E-3</v>
      </c>
      <c r="AD62" s="18">
        <f>IF($B62="","",IF(COUNTIF(BASE!$A:$A,PRODUTIVIDADE!AA$3)=0,"",SUMIFS(BASE!$O:$O,BASE!$A:$A,PRODUTIVIDADE!AA$3,BASE!$G:$G,PRODUTIVIDADE!$B62)))</f>
        <v>0</v>
      </c>
      <c r="AE62" s="32">
        <f t="shared" si="11"/>
        <v>0.12638888888888888</v>
      </c>
      <c r="AF62" s="32">
        <f t="shared" si="12"/>
        <v>0</v>
      </c>
      <c r="AG62" s="33">
        <f>IF($B62="","",IF(COUNTIF(BASE!$A:$A,PRODUTIVIDADE!AG$3)=0,"",SUMIFS(BASE!$M:$M,BASE!$A:$A,PRODUTIVIDADE!AG$3,BASE!$G:$G,PRODUTIVIDADE!$B62)))</f>
        <v>89</v>
      </c>
      <c r="AH62" s="33">
        <f>IF($B62="","",IF(COUNTIF(BASE!$A:$A,PRODUTIVIDADE!AG$3)=0,"",SUMIFS(BASE!$N:$N,BASE!$A:$A,PRODUTIVIDADE!AG$3,BASE!$G:$G,PRODUTIVIDADE!$B62)))</f>
        <v>0</v>
      </c>
      <c r="AI62" s="28">
        <f>IF($B62="","",IF(COUNTIF(BASE!$A:$A,PRODUTIVIDADE!AG$3)=0,"",SUMIFS(BASE!$P:$P,BASE!$A:$A,PRODUTIVIDADE!AG$3,BASE!$G:$G,PRODUTIVIDADE!$B62)))</f>
        <v>1.4583333333333334E-3</v>
      </c>
      <c r="AJ62" s="28">
        <f>IF($B62="","",IF(COUNTIF(BASE!$A:$A,PRODUTIVIDADE!AG$3)=0,"",SUMIFS(BASE!$O:$O,BASE!$A:$A,PRODUTIVIDADE!AG$3,BASE!$G:$G,PRODUTIVIDADE!$B62)))</f>
        <v>0</v>
      </c>
      <c r="AK62" s="32">
        <f t="shared" si="13"/>
        <v>0.12979166666666667</v>
      </c>
      <c r="AL62" s="32">
        <f t="shared" si="14"/>
        <v>0</v>
      </c>
      <c r="AM62" s="15">
        <f>IF($B62="","",IF(COUNTIF(BASE!$A:$A,PRODUTIVIDADE!AM$3)=0,"",SUMIFS(BASE!$M:$M,BASE!$A:$A,PRODUTIVIDADE!AM$3,BASE!$G:$G,PRODUTIVIDADE!$B62)))</f>
        <v>113</v>
      </c>
      <c r="AN62" s="15">
        <f>IF($B62="","",IF(COUNTIF(BASE!$A:$A,PRODUTIVIDADE!AM$3)=0,"",SUMIFS(BASE!$N:$N,BASE!$A:$A,PRODUTIVIDADE!AM$3,BASE!$G:$G,PRODUTIVIDADE!$B62)))</f>
        <v>0</v>
      </c>
      <c r="AO62" s="18">
        <f>IF($B62="","",IF(COUNTIF(BASE!$A:$A,PRODUTIVIDADE!AM$3)=0,"",SUMIFS(BASE!$P:$P,BASE!$A:$A,PRODUTIVIDADE!AM$3,BASE!$G:$G,PRODUTIVIDADE!$B62)))</f>
        <v>1.4004629629629629E-3</v>
      </c>
      <c r="AP62" s="18">
        <f>IF($B62="","",IF(COUNTIF(BASE!$A:$A,PRODUTIVIDADE!AM$3)=0,"",SUMIFS(BASE!$O:$O,BASE!$A:$A,PRODUTIVIDADE!AM$3,BASE!$G:$G,PRODUTIVIDADE!$B62)))</f>
        <v>0</v>
      </c>
      <c r="AQ62" s="32">
        <f t="shared" si="15"/>
        <v>0.1582523148148148</v>
      </c>
      <c r="AR62" s="32">
        <f t="shared" si="16"/>
        <v>0</v>
      </c>
      <c r="AS62" s="33">
        <f>IF($B62="","",IF(COUNTIF(BASE!$A:$A,PRODUTIVIDADE!AS$3)=0,"",SUMIFS(BASE!$M:$M,BASE!$A:$A,PRODUTIVIDADE!AS$3,BASE!$G:$G,PRODUTIVIDADE!$B62)))</f>
        <v>89</v>
      </c>
      <c r="AT62" s="33">
        <f>IF($B62="","",IF(COUNTIF(BASE!$A:$A,PRODUTIVIDADE!AS$3)=0,"",SUMIFS(BASE!$N:$N,BASE!$A:$A,PRODUTIVIDADE!AS$3,BASE!$G:$G,PRODUTIVIDADE!$B62)))</f>
        <v>0</v>
      </c>
      <c r="AU62" s="28">
        <f>IF($B62="","",IF(COUNTIF(BASE!$A:$A,PRODUTIVIDADE!AS$3)=0,"",SUMIFS(BASE!$P:$P,BASE!$A:$A,PRODUTIVIDADE!AS$3,BASE!$G:$G,PRODUTIVIDADE!$B62)))</f>
        <v>1.4120370370370369E-3</v>
      </c>
      <c r="AV62" s="28">
        <f>IF($B62="","",IF(COUNTIF(BASE!$A:$A,PRODUTIVIDADE!AS$3)=0,"",SUMIFS(BASE!$O:$O,BASE!$A:$A,PRODUTIVIDADE!AS$3,BASE!$G:$G,PRODUTIVIDADE!$B62)))</f>
        <v>0</v>
      </c>
      <c r="AW62" s="32">
        <f t="shared" si="17"/>
        <v>0.12567129629629628</v>
      </c>
      <c r="AX62" s="32">
        <f t="shared" si="18"/>
        <v>0</v>
      </c>
      <c r="AY62" s="15">
        <f>IF($B62="","",IF(COUNTIF(BASE!$A:$A,PRODUTIVIDADE!AY$3)=0,"",SUMIFS(BASE!$M:$M,BASE!$A:$A,PRODUTIVIDADE!AY$3,BASE!$G:$G,PRODUTIVIDADE!$B62)))</f>
        <v>120</v>
      </c>
      <c r="AZ62" s="15">
        <f>IF($B62="","",IF(COUNTIF(BASE!$A:$A,PRODUTIVIDADE!AY$3)=0,"",SUMIFS(BASE!$N:$N,BASE!$A:$A,PRODUTIVIDADE!AY$3,BASE!$G:$G,PRODUTIVIDADE!$B62)))</f>
        <v>0</v>
      </c>
      <c r="BA62" s="18">
        <f>IF($B62="","",IF(COUNTIF(BASE!$A:$A,PRODUTIVIDADE!AY$3)=0,"",SUMIFS(BASE!$P:$P,BASE!$A:$A,PRODUTIVIDADE!AY$3,BASE!$G:$G,PRODUTIVIDADE!$B62)))</f>
        <v>1.5162037037037036E-3</v>
      </c>
      <c r="BB62" s="18">
        <f>IF($B62="","",IF(COUNTIF(BASE!$A:$A,PRODUTIVIDADE!AY$3)=0,"",SUMIFS(BASE!$O:$O,BASE!$A:$A,PRODUTIVIDADE!AY$3,BASE!$G:$G,PRODUTIVIDADE!$B62)))</f>
        <v>0</v>
      </c>
      <c r="BC62" s="32">
        <f t="shared" si="19"/>
        <v>0.18194444444444444</v>
      </c>
      <c r="BD62" s="32">
        <f t="shared" si="20"/>
        <v>0</v>
      </c>
      <c r="BE62" s="33">
        <f>IF($B62="","",IF(COUNTIF(BASE!$A:$A,PRODUTIVIDADE!BE$3)=0,"",SUMIFS(BASE!$M:$M,BASE!$A:$A,PRODUTIVIDADE!BE$3,BASE!$G:$G,PRODUTIVIDADE!$B62)))</f>
        <v>37</v>
      </c>
      <c r="BF62" s="33">
        <f>IF($B62="","",IF(COUNTIF(BASE!$A:$A,PRODUTIVIDADE!BE$3)=0,"",SUMIFS(BASE!$N:$N,BASE!$A:$A,PRODUTIVIDADE!BE$3,BASE!$G:$G,PRODUTIVIDADE!$B62)))</f>
        <v>0</v>
      </c>
      <c r="BG62" s="28">
        <f>IF($B62="","",IF(COUNTIF(BASE!$A:$A,PRODUTIVIDADE!BE$3)=0,"",SUMIFS(BASE!$P:$P,BASE!$A:$A,PRODUTIVIDADE!BE$3,BASE!$G:$G,PRODUTIVIDADE!$B62)))</f>
        <v>1.3078703703703705E-3</v>
      </c>
      <c r="BH62" s="28">
        <f>IF($B62="","",IF(COUNTIF(BASE!$A:$A,PRODUTIVIDADE!BE$3)=0,"",SUMIFS(BASE!$O:$O,BASE!$A:$A,PRODUTIVIDADE!BE$3,BASE!$G:$G,PRODUTIVIDADE!$B62)))</f>
        <v>0</v>
      </c>
      <c r="BI62" s="32">
        <f t="shared" si="21"/>
        <v>4.8391203703703707E-2</v>
      </c>
      <c r="BJ62" s="32">
        <f t="shared" si="22"/>
        <v>0</v>
      </c>
      <c r="BK62" s="15">
        <f>IF($B62="","",IF(COUNTIF(BASE!$A:$A,PRODUTIVIDADE!BK$3)=0,"",SUMIFS(BASE!$M:$M,BASE!$A:$A,PRODUTIVIDADE!BK$3,BASE!$G:$G,PRODUTIVIDADE!$B62)))</f>
        <v>0</v>
      </c>
      <c r="BL62" s="15">
        <f>IF($B62="","",IF(COUNTIF(BASE!$A:$A,PRODUTIVIDADE!BK$3)=0,"",SUMIFS(BASE!$N:$N,BASE!$A:$A,PRODUTIVIDADE!BK$3,BASE!$G:$G,PRODUTIVIDADE!$B62)))</f>
        <v>0</v>
      </c>
      <c r="BM62" s="18">
        <f>IF($B62="","",IF(COUNTIF(BASE!$A:$A,PRODUTIVIDADE!BK$3)=0,"",SUMIFS(BASE!$P:$P,BASE!$A:$A,PRODUTIVIDADE!BK$3,BASE!$G:$G,PRODUTIVIDADE!$B62)))</f>
        <v>0</v>
      </c>
      <c r="BN62" s="18">
        <f>IF($B62="","",IF(COUNTIF(BASE!$A:$A,PRODUTIVIDADE!BK$3)=0,"",SUMIFS(BASE!$O:$O,BASE!$A:$A,PRODUTIVIDADE!BK$3,BASE!$G:$G,PRODUTIVIDADE!$B62)))</f>
        <v>0</v>
      </c>
      <c r="BO62" s="32">
        <f t="shared" si="23"/>
        <v>0</v>
      </c>
      <c r="BP62" s="32">
        <f t="shared" si="24"/>
        <v>0</v>
      </c>
      <c r="BQ62" s="33">
        <f>IF($B62="","",IF(COUNTIF(BASE!$A:$A,PRODUTIVIDADE!BQ$3)=0,"",SUMIFS(BASE!$M:$M,BASE!$A:$A,PRODUTIVIDADE!BQ$3,BASE!$G:$G,PRODUTIVIDADE!$B62)))</f>
        <v>100</v>
      </c>
      <c r="BR62" s="33">
        <f>IF($B62="","",IF(COUNTIF(BASE!$A:$A,PRODUTIVIDADE!BQ$3)=0,"",SUMIFS(BASE!$N:$N,BASE!$A:$A,PRODUTIVIDADE!BQ$3,BASE!$G:$G,PRODUTIVIDADE!$B62)))</f>
        <v>0</v>
      </c>
      <c r="BS62" s="28">
        <f>IF($B62="","",IF(COUNTIF(BASE!$A:$A,PRODUTIVIDADE!BQ$3)=0,"",SUMIFS(BASE!$P:$P,BASE!$A:$A,PRODUTIVIDADE!BQ$3,BASE!$G:$G,PRODUTIVIDADE!$B62)))</f>
        <v>1.3541666666666667E-3</v>
      </c>
      <c r="BT62" s="28">
        <f>IF($B62="","",IF(COUNTIF(BASE!$A:$A,PRODUTIVIDADE!BQ$3)=0,"",SUMIFS(BASE!$O:$O,BASE!$A:$A,PRODUTIVIDADE!BQ$3,BASE!$G:$G,PRODUTIVIDADE!$B62)))</f>
        <v>0</v>
      </c>
      <c r="BU62" s="32">
        <f t="shared" si="25"/>
        <v>0.13541666666666669</v>
      </c>
      <c r="BV62" s="32">
        <f t="shared" si="26"/>
        <v>0</v>
      </c>
      <c r="BW62" s="15">
        <f>IF($B62="","",IF(COUNTIF(BASE!$A:$A,PRODUTIVIDADE!BW$3)=0,"",SUMIFS(BASE!$M:$M,BASE!$A:$A,PRODUTIVIDADE!BW$3,BASE!$G:$G,PRODUTIVIDADE!$B62)))</f>
        <v>73</v>
      </c>
      <c r="BX62" s="15">
        <f>IF($B62="","",IF(COUNTIF(BASE!$A:$A,PRODUTIVIDADE!BW$3)=0,"",SUMIFS(BASE!$N:$N,BASE!$A:$A,PRODUTIVIDADE!BW$3,BASE!$G:$G,PRODUTIVIDADE!$B62)))</f>
        <v>0</v>
      </c>
      <c r="BY62" s="18">
        <f>IF($B62="","",IF(COUNTIF(BASE!$A:$A,PRODUTIVIDADE!BW$3)=0,"",SUMIFS(BASE!$P:$P,BASE!$A:$A,PRODUTIVIDADE!BW$3,BASE!$G:$G,PRODUTIVIDADE!$B62)))</f>
        <v>1.5509259259259261E-3</v>
      </c>
      <c r="BZ62" s="18">
        <f>IF($B62="","",IF(COUNTIF(BASE!$A:$A,PRODUTIVIDADE!BW$3)=0,"",SUMIFS(BASE!$O:$O,BASE!$A:$A,PRODUTIVIDADE!BW$3,BASE!$G:$G,PRODUTIVIDADE!$B62)))</f>
        <v>0</v>
      </c>
      <c r="CA62" s="32">
        <f t="shared" si="27"/>
        <v>0.11321759259259261</v>
      </c>
      <c r="CB62" s="32">
        <f t="shared" si="28"/>
        <v>0</v>
      </c>
      <c r="CC62" s="33">
        <f>IF($B62="","",IF(COUNTIF(BASE!$A:$A,PRODUTIVIDADE!CC$3)=0,"",SUMIFS(BASE!$M:$M,BASE!$A:$A,PRODUTIVIDADE!CC$3,BASE!$G:$G,PRODUTIVIDADE!$B62)))</f>
        <v>124</v>
      </c>
      <c r="CD62" s="33">
        <f>IF($B62="","",IF(COUNTIF(BASE!$A:$A,PRODUTIVIDADE!CC$3)=0,"",SUMIFS(BASE!$N:$N,BASE!$A:$A,PRODUTIVIDADE!CC$3,BASE!$G:$G,PRODUTIVIDADE!$B62)))</f>
        <v>0</v>
      </c>
      <c r="CE62" s="28">
        <f>IF($B62="","",IF(COUNTIF(BASE!$A:$A,PRODUTIVIDADE!CC$3)=0,"",SUMIFS(BASE!$P:$P,BASE!$A:$A,PRODUTIVIDADE!CC$3,BASE!$G:$G,PRODUTIVIDADE!$B62)))</f>
        <v>1.1458333333333333E-3</v>
      </c>
      <c r="CF62" s="28">
        <f>IF($B62="","",IF(COUNTIF(BASE!$A:$A,PRODUTIVIDADE!CC$3)=0,"",SUMIFS(BASE!$O:$O,BASE!$A:$A,PRODUTIVIDADE!CC$3,BASE!$G:$G,PRODUTIVIDADE!$B62)))</f>
        <v>0</v>
      </c>
      <c r="CG62" s="32">
        <f t="shared" si="29"/>
        <v>0.14208333333333334</v>
      </c>
      <c r="CH62" s="32">
        <f t="shared" si="30"/>
        <v>0</v>
      </c>
      <c r="CI62" s="15">
        <f>IF($B62="","",IF(COUNTIF(BASE!$A:$A,PRODUTIVIDADE!CI$3)=0,"",SUMIFS(BASE!$M:$M,BASE!$A:$A,PRODUTIVIDADE!CI$3,BASE!$G:$G,PRODUTIVIDADE!$B62)))</f>
        <v>88</v>
      </c>
      <c r="CJ62" s="15">
        <f>IF($B62="","",IF(COUNTIF(BASE!$A:$A,PRODUTIVIDADE!CI$3)=0,"",SUMIFS(BASE!$N:$N,BASE!$A:$A,PRODUTIVIDADE!CI$3,BASE!$G:$G,PRODUTIVIDADE!$B62)))</f>
        <v>0</v>
      </c>
      <c r="CK62" s="18">
        <f>IF($B62="","",IF(COUNTIF(BASE!$A:$A,PRODUTIVIDADE!CI$3)=0,"",SUMIFS(BASE!$P:$P,BASE!$A:$A,PRODUTIVIDADE!CI$3,BASE!$G:$G,PRODUTIVIDADE!$B62)))</f>
        <v>1.4583333333333334E-3</v>
      </c>
      <c r="CL62" s="18">
        <f>IF($B62="","",IF(COUNTIF(BASE!$A:$A,PRODUTIVIDADE!CI$3)=0,"",SUMIFS(BASE!$O:$O,BASE!$A:$A,PRODUTIVIDADE!CI$3,BASE!$G:$G,PRODUTIVIDADE!$B62)))</f>
        <v>0</v>
      </c>
      <c r="CM62" s="32">
        <f t="shared" si="31"/>
        <v>0.12833333333333333</v>
      </c>
      <c r="CN62" s="32">
        <f t="shared" si="32"/>
        <v>0</v>
      </c>
      <c r="CO62" s="33">
        <f>IF($B62="","",IF(COUNTIF(BASE!$A:$A,PRODUTIVIDADE!CO$3)=0,"",SUMIFS(BASE!$M:$M,BASE!$A:$A,PRODUTIVIDADE!CO$3,BASE!$G:$G,PRODUTIVIDADE!$B62)))</f>
        <v>0</v>
      </c>
      <c r="CP62" s="33">
        <f>IF($B62="","",IF(COUNTIF(BASE!$A:$A,PRODUTIVIDADE!CO$3)=0,"",SUMIFS(BASE!$N:$N,BASE!$A:$A,PRODUTIVIDADE!CO$3,BASE!$G:$G,PRODUTIVIDADE!$B62)))</f>
        <v>0</v>
      </c>
      <c r="CQ62" s="28">
        <f>IF($B62="","",IF(COUNTIF(BASE!$A:$A,PRODUTIVIDADE!CO$3)=0,"",SUMIFS(BASE!$P:$P,BASE!$A:$A,PRODUTIVIDADE!CO$3,BASE!$G:$G,PRODUTIVIDADE!$B62)))</f>
        <v>0</v>
      </c>
      <c r="CR62" s="28">
        <f>IF($B62="","",IF(COUNTIF(BASE!$A:$A,PRODUTIVIDADE!CO$3)=0,"",SUMIFS(BASE!$O:$O,BASE!$A:$A,PRODUTIVIDADE!CO$3,BASE!$G:$G,PRODUTIVIDADE!$B62)))</f>
        <v>0</v>
      </c>
      <c r="CS62" s="32">
        <f t="shared" si="33"/>
        <v>0</v>
      </c>
      <c r="CT62" s="32">
        <f t="shared" si="34"/>
        <v>0</v>
      </c>
      <c r="CU62" s="15">
        <f>IF($B62="","",IF(COUNTIF(BASE!$A:$A,PRODUTIVIDADE!CU$3)=0,"",SUMIFS(BASE!$M:$M,BASE!$A:$A,PRODUTIVIDADE!CU$3,BASE!$G:$G,PRODUTIVIDADE!$B62)))</f>
        <v>96</v>
      </c>
      <c r="CV62" s="15">
        <f>IF($B62="","",IF(COUNTIF(BASE!$A:$A,PRODUTIVIDADE!CU$3)=0,"",SUMIFS(BASE!$N:$N,BASE!$A:$A,PRODUTIVIDADE!CU$3,BASE!$G:$G,PRODUTIVIDADE!$B62)))</f>
        <v>0</v>
      </c>
      <c r="CW62" s="18">
        <f>IF($B62="","",IF(COUNTIF(BASE!$A:$A,PRODUTIVIDADE!CU$3)=0,"",SUMIFS(BASE!$P:$P,BASE!$A:$A,PRODUTIVIDADE!CU$3,BASE!$G:$G,PRODUTIVIDADE!$B62)))</f>
        <v>1.3657407407407409E-3</v>
      </c>
      <c r="CX62" s="18">
        <f>IF($B62="","",IF(COUNTIF(BASE!$A:$A,PRODUTIVIDADE!CU$3)=0,"",SUMIFS(BASE!$O:$O,BASE!$A:$A,PRODUTIVIDADE!CU$3,BASE!$G:$G,PRODUTIVIDADE!$B62)))</f>
        <v>0</v>
      </c>
      <c r="CY62" s="32">
        <f t="shared" si="35"/>
        <v>0.13111111111111112</v>
      </c>
      <c r="CZ62" s="32">
        <f t="shared" si="36"/>
        <v>0</v>
      </c>
      <c r="DA62" s="33">
        <f>IF($B62="","",IF(COUNTIF(BASE!$A:$A,PRODUTIVIDADE!DA$3)=0,"",SUMIFS(BASE!$M:$M,BASE!$A:$A,PRODUTIVIDADE!DA$3,BASE!$G:$G,PRODUTIVIDADE!$B62)))</f>
        <v>0</v>
      </c>
      <c r="DB62" s="33">
        <f>IF($B62="","",IF(COUNTIF(BASE!$A:$A,PRODUTIVIDADE!DA$3)=0,"",SUMIFS(BASE!$N:$N,BASE!$A:$A,PRODUTIVIDADE!DA$3,BASE!$G:$G,PRODUTIVIDADE!$B62)))</f>
        <v>0</v>
      </c>
      <c r="DC62" s="28">
        <f>IF($B62="","",IF(COUNTIF(BASE!$A:$A,PRODUTIVIDADE!DA$3)=0,"",SUMIFS(BASE!$P:$P,BASE!$A:$A,PRODUTIVIDADE!DA$3,BASE!$G:$G,PRODUTIVIDADE!$B62)))</f>
        <v>0</v>
      </c>
      <c r="DD62" s="28">
        <f>IF($B62="","",IF(COUNTIF(BASE!$A:$A,PRODUTIVIDADE!DA$3)=0,"",SUMIFS(BASE!$O:$O,BASE!$A:$A,PRODUTIVIDADE!DA$3,BASE!$G:$G,PRODUTIVIDADE!$B62)))</f>
        <v>0</v>
      </c>
      <c r="DE62" s="32">
        <f t="shared" si="37"/>
        <v>0</v>
      </c>
      <c r="DF62" s="32">
        <f t="shared" si="38"/>
        <v>0</v>
      </c>
      <c r="DG62" s="15">
        <f>IF($B62="","",IF(COUNTIF(BASE!$A:$A,PRODUTIVIDADE!DG$3)=0,"",SUMIFS(BASE!$M:$M,BASE!$A:$A,PRODUTIVIDADE!DG$3,BASE!$G:$G,PRODUTIVIDADE!$B62)))</f>
        <v>96</v>
      </c>
      <c r="DH62" s="15">
        <f>IF($B62="","",IF(COUNTIF(BASE!$A:$A,PRODUTIVIDADE!DG$3)=0,"",SUMIFS(BASE!$N:$N,BASE!$A:$A,PRODUTIVIDADE!DG$3,BASE!$G:$G,PRODUTIVIDADE!$B62)))</f>
        <v>0</v>
      </c>
      <c r="DI62" s="18">
        <f>IF($B62="","",IF(COUNTIF(BASE!$A:$A,PRODUTIVIDADE!DG$3)=0,"",SUMIFS(BASE!$P:$P,BASE!$A:$A,PRODUTIVIDADE!DG$3,BASE!$G:$G,PRODUTIVIDADE!$B62)))</f>
        <v>1.2152777777777778E-3</v>
      </c>
      <c r="DJ62" s="18">
        <f>IF($B62="","",IF(COUNTIF(BASE!$A:$A,PRODUTIVIDADE!DG$3)=0,"",SUMIFS(BASE!$O:$O,BASE!$A:$A,PRODUTIVIDADE!DG$3,BASE!$G:$G,PRODUTIVIDADE!$B62)))</f>
        <v>0</v>
      </c>
      <c r="DK62" s="32">
        <f t="shared" si="39"/>
        <v>0.11666666666666667</v>
      </c>
      <c r="DL62" s="32">
        <f t="shared" si="40"/>
        <v>0</v>
      </c>
      <c r="DM62" s="33">
        <f>IF($B62="","",IF(COUNTIF(BASE!$A:$A,PRODUTIVIDADE!DM$3)=0,"",SUMIFS(BASE!$M:$M,BASE!$A:$A,PRODUTIVIDADE!DM$3,BASE!$G:$G,PRODUTIVIDADE!$B62)))</f>
        <v>103</v>
      </c>
      <c r="DN62" s="33">
        <f>IF($B62="","",IF(COUNTIF(BASE!$A:$A,PRODUTIVIDADE!DM$3)=0,"",SUMIFS(BASE!$N:$N,BASE!$A:$A,PRODUTIVIDADE!DM$3,BASE!$G:$G,PRODUTIVIDADE!$B62)))</f>
        <v>0</v>
      </c>
      <c r="DO62" s="28">
        <f>IF($B62="","",IF(COUNTIF(BASE!$A:$A,PRODUTIVIDADE!DM$3)=0,"",SUMIFS(BASE!$P:$P,BASE!$A:$A,PRODUTIVIDADE!DM$3,BASE!$G:$G,PRODUTIVIDADE!$B62)))</f>
        <v>1.1574074074074073E-3</v>
      </c>
      <c r="DP62" s="28">
        <f>IF($B62="","",IF(COUNTIF(BASE!$A:$A,PRODUTIVIDADE!DM$3)=0,"",SUMIFS(BASE!$O:$O,BASE!$A:$A,PRODUTIVIDADE!DM$3,BASE!$G:$G,PRODUTIVIDADE!$B62)))</f>
        <v>0</v>
      </c>
      <c r="DQ62" s="32">
        <f t="shared" si="41"/>
        <v>0.11921296296296295</v>
      </c>
      <c r="DR62" s="32">
        <f t="shared" si="42"/>
        <v>0</v>
      </c>
      <c r="DS62" s="15">
        <f>IF($B62="","",IF(COUNTIF(BASE!$A:$A,PRODUTIVIDADE!DS$3)=0,"",SUMIFS(BASE!$M:$M,BASE!$A:$A,PRODUTIVIDADE!DS$3,BASE!$G:$G,PRODUTIVIDADE!$B62)))</f>
        <v>0</v>
      </c>
      <c r="DT62" s="15">
        <f>IF($B62="","",IF(COUNTIF(BASE!$A:$A,PRODUTIVIDADE!DS$3)=0,"",SUMIFS(BASE!$N:$N,BASE!$A:$A,PRODUTIVIDADE!DS$3,BASE!$G:$G,PRODUTIVIDADE!$B62)))</f>
        <v>0</v>
      </c>
      <c r="DU62" s="18">
        <f>IF($B62="","",IF(COUNTIF(BASE!$A:$A,PRODUTIVIDADE!DS$3)=0,"",SUMIFS(BASE!$P:$P,BASE!$A:$A,PRODUTIVIDADE!DS$3,BASE!$G:$G,PRODUTIVIDADE!$B62)))</f>
        <v>0</v>
      </c>
      <c r="DV62" s="18">
        <f>IF($B62="","",IF(COUNTIF(BASE!$A:$A,PRODUTIVIDADE!DS$3)=0,"",SUMIFS(BASE!$O:$O,BASE!$A:$A,PRODUTIVIDADE!DS$3,BASE!$G:$G,PRODUTIVIDADE!$B62)))</f>
        <v>0</v>
      </c>
      <c r="DW62" s="32">
        <f t="shared" si="43"/>
        <v>0</v>
      </c>
      <c r="DX62" s="32">
        <f t="shared" si="44"/>
        <v>0</v>
      </c>
      <c r="DY62" s="33">
        <f>IF($B62="","",IF(COUNTIF(BASE!$A:$A,PRODUTIVIDADE!DY$3)=0,"",SUMIFS(BASE!$M:$M,BASE!$A:$A,PRODUTIVIDADE!DY$3,BASE!$G:$G,PRODUTIVIDADE!$B62)))</f>
        <v>92</v>
      </c>
      <c r="DZ62" s="33">
        <f>IF($B62="","",IF(COUNTIF(BASE!$A:$A,PRODUTIVIDADE!DY$3)=0,"",SUMIFS(BASE!$N:$N,BASE!$A:$A,PRODUTIVIDADE!DY$3,BASE!$G:$G,PRODUTIVIDADE!$B62)))</f>
        <v>0</v>
      </c>
      <c r="EA62" s="28">
        <f>IF($B62="","",IF(COUNTIF(BASE!$A:$A,PRODUTIVIDADE!DY$3)=0,"",SUMIFS(BASE!$P:$P,BASE!$A:$A,PRODUTIVIDADE!DY$3,BASE!$G:$G,PRODUTIVIDADE!$B62)))</f>
        <v>1.3773148148148147E-3</v>
      </c>
      <c r="EB62" s="28">
        <f>IF($B62="","",IF(COUNTIF(BASE!$A:$A,PRODUTIVIDADE!DY$3)=0,"",SUMIFS(BASE!$O:$O,BASE!$A:$A,PRODUTIVIDADE!DY$3,BASE!$G:$G,PRODUTIVIDADE!$B62)))</f>
        <v>0</v>
      </c>
      <c r="EC62" s="32">
        <f t="shared" si="45"/>
        <v>0.12671296296296294</v>
      </c>
      <c r="ED62" s="32">
        <f t="shared" si="46"/>
        <v>0</v>
      </c>
      <c r="EE62" s="15">
        <f>IF($B62="","",IF(COUNTIF(BASE!$A:$A,PRODUTIVIDADE!EE$3)=0,"",SUMIFS(BASE!$M:$M,BASE!$A:$A,PRODUTIVIDADE!EE$3,BASE!$G:$G,PRODUTIVIDADE!$B62)))</f>
        <v>114</v>
      </c>
      <c r="EF62" s="15">
        <f>IF($B62="","",IF(COUNTIF(BASE!$A:$A,PRODUTIVIDADE!EE$3)=0,"",SUMIFS(BASE!$N:$N,BASE!$A:$A,PRODUTIVIDADE!EE$3,BASE!$G:$G,PRODUTIVIDADE!$B62)))</f>
        <v>0</v>
      </c>
      <c r="EG62" s="18">
        <f>IF($B62="","",IF(COUNTIF(BASE!$A:$A,PRODUTIVIDADE!EE$3)=0,"",SUMIFS(BASE!$P:$P,BASE!$A:$A,PRODUTIVIDADE!EE$3,BASE!$G:$G,PRODUTIVIDADE!$B62)))</f>
        <v>1.4120370370370369E-3</v>
      </c>
      <c r="EH62" s="18">
        <f>IF($B62="","",IF(COUNTIF(BASE!$A:$A,PRODUTIVIDADE!EE$3)=0,"",SUMIFS(BASE!$O:$O,BASE!$A:$A,PRODUTIVIDADE!EE$3,BASE!$G:$G,PRODUTIVIDADE!$B62)))</f>
        <v>0</v>
      </c>
      <c r="EI62" s="32">
        <f t="shared" si="47"/>
        <v>0.16097222222222221</v>
      </c>
      <c r="EJ62" s="32">
        <f t="shared" si="48"/>
        <v>0</v>
      </c>
      <c r="EK62" s="33">
        <f>IF($B62="","",IF(COUNTIF(BASE!$A:$A,PRODUTIVIDADE!EK$3)=0,"",SUMIFS(BASE!$M:$M,BASE!$A:$A,PRODUTIVIDADE!EK$3,BASE!$G:$G,PRODUTIVIDADE!$B62)))</f>
        <v>0</v>
      </c>
      <c r="EL62" s="33">
        <f>IF($B62="","",IF(COUNTIF(BASE!$A:$A,PRODUTIVIDADE!EK$3)=0,"",SUMIFS(BASE!$N:$N,BASE!$A:$A,PRODUTIVIDADE!EK$3,BASE!$G:$G,PRODUTIVIDADE!$B62)))</f>
        <v>0</v>
      </c>
      <c r="EM62" s="28">
        <f>IF($B62="","",IF(COUNTIF(BASE!$A:$A,PRODUTIVIDADE!EK$3)=0,"",SUMIFS(BASE!$P:$P,BASE!$A:$A,PRODUTIVIDADE!EK$3,BASE!$G:$G,PRODUTIVIDADE!$B62)))</f>
        <v>0</v>
      </c>
      <c r="EN62" s="28">
        <f>IF($B62="","",IF(COUNTIF(BASE!$A:$A,PRODUTIVIDADE!EK$3)=0,"",SUMIFS(BASE!$O:$O,BASE!$A:$A,PRODUTIVIDADE!EK$3,BASE!$G:$G,PRODUTIVIDADE!$B62)))</f>
        <v>0</v>
      </c>
      <c r="EO62" s="32">
        <f t="shared" si="49"/>
        <v>0</v>
      </c>
      <c r="EP62" s="32">
        <f t="shared" si="50"/>
        <v>0</v>
      </c>
      <c r="EQ62" s="15">
        <f>IF($B62="","",IF(COUNTIF(BASE!$A:$A,PRODUTIVIDADE!EQ$3)=0,"",SUMIFS(BASE!$M:$M,BASE!$A:$A,PRODUTIVIDADE!EQ$3,BASE!$G:$G,PRODUTIVIDADE!$B62)))</f>
        <v>112</v>
      </c>
      <c r="ER62" s="15">
        <f>IF($B62="","",IF(COUNTIF(BASE!$A:$A,PRODUTIVIDADE!EQ$3)=0,"",SUMIFS(BASE!$N:$N,BASE!$A:$A,PRODUTIVIDADE!EQ$3,BASE!$G:$G,PRODUTIVIDADE!$B62)))</f>
        <v>0</v>
      </c>
      <c r="ES62" s="18">
        <f>IF($B62="","",IF(COUNTIF(BASE!$A:$A,PRODUTIVIDADE!EQ$3)=0,"",SUMIFS(BASE!$P:$P,BASE!$A:$A,PRODUTIVIDADE!EQ$3,BASE!$G:$G,PRODUTIVIDADE!$B62)))</f>
        <v>1.2731481481481483E-3</v>
      </c>
      <c r="ET62" s="18">
        <f>IF($B62="","",IF(COUNTIF(BASE!$A:$A,PRODUTIVIDADE!EQ$3)=0,"",SUMIFS(BASE!$O:$O,BASE!$A:$A,PRODUTIVIDADE!EQ$3,BASE!$G:$G,PRODUTIVIDADE!$B62)))</f>
        <v>0</v>
      </c>
      <c r="EU62" s="32">
        <f t="shared" si="51"/>
        <v>0.1425925925925926</v>
      </c>
      <c r="EV62" s="32">
        <f t="shared" si="52"/>
        <v>0</v>
      </c>
      <c r="EW62" s="33">
        <f>IF($B62="","",IF(COUNTIF(BASE!$A:$A,PRODUTIVIDADE!EW$3)=0,"",SUMIFS(BASE!$M:$M,BASE!$A:$A,PRODUTIVIDADE!EW$3,BASE!$G:$G,PRODUTIVIDADE!$B62)))</f>
        <v>86</v>
      </c>
      <c r="EX62" s="33">
        <f>IF($B62="","",IF(COUNTIF(BASE!$A:$A,PRODUTIVIDADE!EW$3)=0,"",SUMIFS(BASE!$N:$N,BASE!$A:$A,PRODUTIVIDADE!EW$3,BASE!$G:$G,PRODUTIVIDADE!$B62)))</f>
        <v>0</v>
      </c>
      <c r="EY62" s="28">
        <f>IF($B62="","",IF(COUNTIF(BASE!$A:$A,PRODUTIVIDADE!EW$3)=0,"",SUMIFS(BASE!$P:$P,BASE!$A:$A,PRODUTIVIDADE!EW$3,BASE!$G:$G,PRODUTIVIDADE!$B62)))</f>
        <v>1.3425925925925925E-3</v>
      </c>
      <c r="EZ62" s="28">
        <f>IF($B62="","",IF(COUNTIF(BASE!$A:$A,PRODUTIVIDADE!EW$3)=0,"",SUMIFS(BASE!$O:$O,BASE!$A:$A,PRODUTIVIDADE!EW$3,BASE!$G:$G,PRODUTIVIDADE!$B62)))</f>
        <v>0</v>
      </c>
      <c r="FA62" s="32">
        <f t="shared" si="53"/>
        <v>0.11546296296296295</v>
      </c>
      <c r="FB62" s="32">
        <f t="shared" si="54"/>
        <v>0</v>
      </c>
      <c r="FC62" s="15">
        <f>IF($B62="","",IF(COUNTIF(BASE!$A:$A,PRODUTIVIDADE!FC$3)=0,"",SUMIFS(BASE!$M:$M,BASE!$A:$A,PRODUTIVIDADE!FC$3,BASE!$G:$G,PRODUTIVIDADE!$B62)))</f>
        <v>92</v>
      </c>
      <c r="FD62" s="15">
        <f>IF($B62="","",IF(COUNTIF(BASE!$A:$A,PRODUTIVIDADE!FC$3)=0,"",SUMIFS(BASE!$N:$N,BASE!$A:$A,PRODUTIVIDADE!FC$3,BASE!$G:$G,PRODUTIVIDADE!$B62)))</f>
        <v>0</v>
      </c>
      <c r="FE62" s="18">
        <f>IF($B62="","",IF(COUNTIF(BASE!$A:$A,PRODUTIVIDADE!FC$3)=0,"",SUMIFS(BASE!$P:$P,BASE!$A:$A,PRODUTIVIDADE!FC$3,BASE!$G:$G,PRODUTIVIDADE!$B62)))</f>
        <v>1.3888888888888889E-3</v>
      </c>
      <c r="FF62" s="18">
        <f>IF($B62="","",IF(COUNTIF(BASE!$A:$A,PRODUTIVIDADE!FC$3)=0,"",SUMIFS(BASE!$O:$O,BASE!$A:$A,PRODUTIVIDADE!FC$3,BASE!$G:$G,PRODUTIVIDADE!$B62)))</f>
        <v>0</v>
      </c>
      <c r="FG62" s="32">
        <f t="shared" si="55"/>
        <v>0.1277777777777778</v>
      </c>
      <c r="FH62" s="32">
        <f t="shared" si="56"/>
        <v>0</v>
      </c>
      <c r="FI62" s="33">
        <f>IF($B62="","",IF(COUNTIF(BASE!$A:$A,PRODUTIVIDADE!FI$3)=0,"",SUMIFS(BASE!$M:$M,BASE!$A:$A,PRODUTIVIDADE!FI$3,BASE!$G:$G,PRODUTIVIDADE!$B62)))</f>
        <v>91</v>
      </c>
      <c r="FJ62" s="33">
        <f>IF($B62="","",IF(COUNTIF(BASE!$A:$A,PRODUTIVIDADE!FI$3)=0,"",SUMIFS(BASE!$N:$N,BASE!$A:$A,PRODUTIVIDADE!FI$3,BASE!$G:$G,PRODUTIVIDADE!$B62)))</f>
        <v>0</v>
      </c>
      <c r="FK62" s="28">
        <f>IF($B62="","",IF(COUNTIF(BASE!$A:$A,PRODUTIVIDADE!FI$3)=0,"",SUMIFS(BASE!$P:$P,BASE!$A:$A,PRODUTIVIDADE!FI$3,BASE!$G:$G,PRODUTIVIDADE!$B62)))</f>
        <v>1.2384259259259258E-3</v>
      </c>
      <c r="FL62" s="28">
        <f>IF($B62="","",IF(COUNTIF(BASE!$A:$A,PRODUTIVIDADE!FI$3)=0,"",SUMIFS(BASE!$O:$O,BASE!$A:$A,PRODUTIVIDADE!FI$3,BASE!$G:$G,PRODUTIVIDADE!$B62)))</f>
        <v>0</v>
      </c>
      <c r="FM62" s="32">
        <f t="shared" si="57"/>
        <v>0.11269675925925925</v>
      </c>
      <c r="FN62" s="32">
        <f t="shared" si="58"/>
        <v>0</v>
      </c>
      <c r="FO62" s="15">
        <f>IF($B62="","",IF(COUNTIF(BASE!$A:$A,PRODUTIVIDADE!FO$3)=0,"",SUMIFS(BASE!$M:$M,BASE!$A:$A,PRODUTIVIDADE!FO$3,BASE!$G:$G,PRODUTIVIDADE!$B62)))</f>
        <v>83</v>
      </c>
      <c r="FP62" s="15">
        <f>IF($B62="","",IF(COUNTIF(BASE!$A:$A,PRODUTIVIDADE!FO$3)=0,"",SUMIFS(BASE!$N:$N,BASE!$A:$A,PRODUTIVIDADE!FO$3,BASE!$G:$G,PRODUTIVIDADE!$B62)))</f>
        <v>0</v>
      </c>
      <c r="FQ62" s="18">
        <f>IF($B62="","",IF(COUNTIF(BASE!$A:$A,PRODUTIVIDADE!FO$3)=0,"",SUMIFS(BASE!$P:$P,BASE!$A:$A,PRODUTIVIDADE!FO$3,BASE!$G:$G,PRODUTIVIDADE!$B62)))</f>
        <v>1.1805555555555556E-3</v>
      </c>
      <c r="FR62" s="18">
        <f>IF($B62="","",IF(COUNTIF(BASE!$A:$A,PRODUTIVIDADE!FO$3)=0,"",SUMIFS(BASE!$O:$O,BASE!$A:$A,PRODUTIVIDADE!FO$3,BASE!$G:$G,PRODUTIVIDADE!$B62)))</f>
        <v>0</v>
      </c>
      <c r="FS62" s="32">
        <f t="shared" si="59"/>
        <v>9.7986111111111107E-2</v>
      </c>
      <c r="FT62" s="32">
        <f t="shared" si="60"/>
        <v>0</v>
      </c>
      <c r="FU62" s="33">
        <f>IF($B62="","",IF(COUNTIF(BASE!$A:$A,PRODUTIVIDADE!FU$3)=0,"",SUMIFS(BASE!$M:$M,BASE!$A:$A,PRODUTIVIDADE!FU$3,BASE!$G:$G,PRODUTIVIDADE!$B62)))</f>
        <v>0</v>
      </c>
      <c r="FV62" s="33">
        <f>IF($B62="","",IF(COUNTIF(BASE!$A:$A,PRODUTIVIDADE!FU$3)=0,"",SUMIFS(BASE!$N:$N,BASE!$A:$A,PRODUTIVIDADE!FU$3,BASE!$G:$G,PRODUTIVIDADE!$B62)))</f>
        <v>0</v>
      </c>
      <c r="FW62" s="28">
        <f>IF($B62="","",IF(COUNTIF(BASE!$A:$A,PRODUTIVIDADE!FU$3)=0,"",SUMIFS(BASE!$P:$P,BASE!$A:$A,PRODUTIVIDADE!FU$3,BASE!$G:$G,PRODUTIVIDADE!$B62)))</f>
        <v>0</v>
      </c>
      <c r="FX62" s="28">
        <f>IF($B62="","",IF(COUNTIF(BASE!$A:$A,PRODUTIVIDADE!FU$3)=0,"",SUMIFS(BASE!$O:$O,BASE!$A:$A,PRODUTIVIDADE!FU$3,BASE!$G:$G,PRODUTIVIDADE!$B62)))</f>
        <v>0</v>
      </c>
      <c r="FY62" s="32">
        <f t="shared" si="61"/>
        <v>0</v>
      </c>
      <c r="FZ62" s="32">
        <f t="shared" si="62"/>
        <v>0</v>
      </c>
      <c r="GA62" s="15">
        <f>IF($B62="","",IF(COUNTIF(BASE!$A:$A,PRODUTIVIDADE!GA$3)=0,"",SUMIFS(BASE!$M:$M,BASE!$A:$A,PRODUTIVIDADE!GA$3,BASE!$G:$G,PRODUTIVIDADE!$B62)))</f>
        <v>112</v>
      </c>
      <c r="GB62" s="15">
        <f>IF($B62="","",IF(COUNTIF(BASE!$A:$A,PRODUTIVIDADE!GA$3)=0,"",SUMIFS(BASE!$N:$N,BASE!$A:$A,PRODUTIVIDADE!GA$3,BASE!$G:$G,PRODUTIVIDADE!$B62)))</f>
        <v>0</v>
      </c>
      <c r="GC62" s="18">
        <f>IF($B62="","",IF(COUNTIF(BASE!$A:$A,PRODUTIVIDADE!GA$3)=0,"",SUMIFS(BASE!$P:$P,BASE!$A:$A,PRODUTIVIDADE!GA$3,BASE!$G:$G,PRODUTIVIDADE!$B62)))</f>
        <v>1.1574074074074073E-3</v>
      </c>
      <c r="GD62" s="18">
        <f>IF($B62="","",IF(COUNTIF(BASE!$A:$A,PRODUTIVIDADE!GA$3)=0,"",SUMIFS(BASE!$O:$O,BASE!$A:$A,PRODUTIVIDADE!GA$3,BASE!$G:$G,PRODUTIVIDADE!$B62)))</f>
        <v>0</v>
      </c>
      <c r="GE62" s="32">
        <f t="shared" si="63"/>
        <v>0.12962962962962962</v>
      </c>
      <c r="GF62" s="32">
        <f t="shared" si="64"/>
        <v>0</v>
      </c>
      <c r="GG62" s="33">
        <f>IF($B62="","",IF(COUNTIF(BASE!$A:$A,PRODUTIVIDADE!GG$3)=0,"",SUMIFS(BASE!$M:$M,BASE!$A:$A,PRODUTIVIDADE!GG$3,BASE!$G:$G,PRODUTIVIDADE!$B62)))</f>
        <v>115</v>
      </c>
      <c r="GH62" s="33">
        <f>IF($B62="","",IF(COUNTIF(BASE!$A:$A,PRODUTIVIDADE!GG$3)=0,"",SUMIFS(BASE!$N:$N,BASE!$A:$A,PRODUTIVIDADE!GG$3,BASE!$G:$G,PRODUTIVIDADE!$B62)))</f>
        <v>0</v>
      </c>
      <c r="GI62" s="28">
        <f>IF($B62="","",IF(COUNTIF(BASE!$A:$A,PRODUTIVIDADE!GG$3)=0,"",SUMIFS(BASE!$P:$P,BASE!$A:$A,PRODUTIVIDADE!GG$3,BASE!$G:$G,PRODUTIVIDADE!$B62)))</f>
        <v>1.2152777777777778E-3</v>
      </c>
      <c r="GJ62" s="28">
        <f>IF($B62="","",IF(COUNTIF(BASE!$A:$A,PRODUTIVIDADE!GG$3)=0,"",SUMIFS(BASE!$O:$O,BASE!$A:$A,PRODUTIVIDADE!GG$3,BASE!$G:$G,PRODUTIVIDADE!$B62)))</f>
        <v>0</v>
      </c>
      <c r="GK62" s="32">
        <f t="shared" si="65"/>
        <v>0.13975694444444445</v>
      </c>
      <c r="GL62" s="32">
        <f t="shared" si="66"/>
        <v>0</v>
      </c>
      <c r="GM62" s="15">
        <f>IF($B62="","",IF(COUNTIF(BASE!$A:$A,PRODUTIVIDADE!GM$3)=0,"",SUMIFS(BASE!$M:$M,BASE!$A:$A,PRODUTIVIDADE!GM$3,BASE!$G:$G,PRODUTIVIDADE!$B62)))</f>
        <v>31</v>
      </c>
      <c r="GN62" s="15">
        <f>IF($B62="","",IF(COUNTIF(BASE!$A:$A,PRODUTIVIDADE!GM$3)=0,"",SUMIFS(BASE!$N:$N,BASE!$A:$A,PRODUTIVIDADE!GM$3,BASE!$G:$G,PRODUTIVIDADE!$B62)))</f>
        <v>0</v>
      </c>
      <c r="GO62" s="18">
        <f>IF($B62="","",IF(COUNTIF(BASE!$A:$A,PRODUTIVIDADE!GM$3)=0,"",SUMIFS(BASE!$P:$P,BASE!$A:$A,PRODUTIVIDADE!GM$3,BASE!$G:$G,PRODUTIVIDADE!$B62)))</f>
        <v>1.6550925925925926E-3</v>
      </c>
      <c r="GP62" s="18">
        <f>IF($B62="","",IF(COUNTIF(BASE!$A:$A,PRODUTIVIDADE!GM$3)=0,"",SUMIFS(BASE!$O:$O,BASE!$A:$A,PRODUTIVIDADE!GM$3,BASE!$G:$G,PRODUTIVIDADE!$B62)))</f>
        <v>0</v>
      </c>
      <c r="GQ62" s="32">
        <f t="shared" si="67"/>
        <v>5.1307870370370372E-2</v>
      </c>
      <c r="GR62" s="32">
        <f t="shared" si="68"/>
        <v>0</v>
      </c>
    </row>
    <row r="63" spans="2:200" s="8" customFormat="1" x14ac:dyDescent="0.25">
      <c r="B63" s="50">
        <v>91352</v>
      </c>
      <c r="C63" s="16" t="str">
        <f>IF($B63="","",VLOOKUP($B63,EQUIPE!$B:$E,2,0))</f>
        <v>JOHNATAN ANDERSON FAGUNDES MACHADO</v>
      </c>
      <c r="D63" s="16" t="str">
        <f>IF($B63="","",VLOOKUP($B63,EQUIPE!$B:$F,5,0))</f>
        <v>ULTRAGAZ FRONT</v>
      </c>
      <c r="E63" s="18">
        <f>IF($B63="","",VLOOKUP($B63,EQUIPE!$B:$E,3,0))</f>
        <v>0.2638888888888889</v>
      </c>
      <c r="F63" s="16" t="str">
        <f>IF($B63="","",VLOOKUP($B63,EQUIPE!$B:$E,4,0))</f>
        <v>TATIANE REGINA DE BARROS</v>
      </c>
      <c r="H63" s="22">
        <f t="shared" si="0"/>
        <v>0</v>
      </c>
      <c r="I63" s="22">
        <f t="shared" si="0"/>
        <v>0</v>
      </c>
      <c r="J63" s="18">
        <f t="shared" si="3"/>
        <v>0</v>
      </c>
      <c r="K63" s="18">
        <f t="shared" si="4"/>
        <v>0</v>
      </c>
      <c r="L63" s="32">
        <f t="shared" si="5"/>
        <v>0</v>
      </c>
      <c r="M63" s="32">
        <f t="shared" si="6"/>
        <v>0</v>
      </c>
      <c r="O63" s="15">
        <f>IF($B63="","",IF(COUNTIF(BASE!$A:$A,PRODUTIVIDADE!O$3)=0,"",SUMIFS(BASE!$M:$M,BASE!$A:$A,PRODUTIVIDADE!O$3,BASE!$G:$G,PRODUTIVIDADE!$B63)))</f>
        <v>0</v>
      </c>
      <c r="P63" s="15">
        <f>IF($B63="","",IF(COUNTIF(BASE!$A:$A,PRODUTIVIDADE!O$3)=0,"",SUMIFS(BASE!$N:$N,BASE!$A:$A,PRODUTIVIDADE!O$3,BASE!$G:$G,PRODUTIVIDADE!$B63)))</f>
        <v>0</v>
      </c>
      <c r="Q63" s="18">
        <f>IF($B63="","",IF(COUNTIF(BASE!$A:$A,PRODUTIVIDADE!O$3)=0,"",SUMIFS(BASE!$P:$P,BASE!$A:$A,PRODUTIVIDADE!O$3,BASE!$G:$G,PRODUTIVIDADE!$B63)))</f>
        <v>0</v>
      </c>
      <c r="R63" s="18">
        <f>IF($B63="","",IF(COUNTIF(BASE!$A:$A,PRODUTIVIDADE!O$3)=0,"",SUMIFS(BASE!$O:$O,BASE!$A:$A,PRODUTIVIDADE!O$3,BASE!$G:$G,PRODUTIVIDADE!$B63)))</f>
        <v>0</v>
      </c>
      <c r="S63" s="32">
        <f t="shared" si="7"/>
        <v>0</v>
      </c>
      <c r="T63" s="32">
        <f t="shared" si="8"/>
        <v>0</v>
      </c>
      <c r="U63" s="33">
        <f>IF($B63="","",IF(COUNTIF(BASE!$A:$A,PRODUTIVIDADE!U$3)=0,"",SUMIFS(BASE!$M:$M,BASE!$A:$A,PRODUTIVIDADE!U$3,BASE!$G:$G,PRODUTIVIDADE!$B63)))</f>
        <v>0</v>
      </c>
      <c r="V63" s="33">
        <f>IF($B63="","",IF(COUNTIF(BASE!$A:$A,PRODUTIVIDADE!U$3)=0,"",SUMIFS(BASE!$N:$N,BASE!$A:$A,PRODUTIVIDADE!U$3,BASE!$G:$G,PRODUTIVIDADE!$B63)))</f>
        <v>0</v>
      </c>
      <c r="W63" s="28">
        <f>IF($B63="","",IF(COUNTIF(BASE!$A:$A,PRODUTIVIDADE!U$3)=0,"",SUMIFS(BASE!$P:$P,BASE!$A:$A,PRODUTIVIDADE!U$3,BASE!$G:$G,PRODUTIVIDADE!$B63)))</f>
        <v>0</v>
      </c>
      <c r="X63" s="28">
        <f>IF($B63="","",IF(COUNTIF(BASE!$A:$A,PRODUTIVIDADE!U$3)=0,"",SUMIFS(BASE!$O:$O,BASE!$A:$A,PRODUTIVIDADE!U$3,BASE!$G:$G,PRODUTIVIDADE!$B63)))</f>
        <v>0</v>
      </c>
      <c r="Y63" s="32">
        <f t="shared" si="9"/>
        <v>0</v>
      </c>
      <c r="Z63" s="32">
        <f t="shared" si="10"/>
        <v>0</v>
      </c>
      <c r="AA63" s="15">
        <f>IF($B63="","",IF(COUNTIF(BASE!$A:$A,PRODUTIVIDADE!AA$3)=0,"",SUMIFS(BASE!$M:$M,BASE!$A:$A,PRODUTIVIDADE!AA$3,BASE!$G:$G,PRODUTIVIDADE!$B63)))</f>
        <v>0</v>
      </c>
      <c r="AB63" s="15">
        <f>IF($B63="","",IF(COUNTIF(BASE!$A:$A,PRODUTIVIDADE!AA$3)=0,"",SUMIFS(BASE!$N:$N,BASE!$A:$A,PRODUTIVIDADE!AA$3,BASE!$G:$G,PRODUTIVIDADE!$B63)))</f>
        <v>0</v>
      </c>
      <c r="AC63" s="18">
        <f>IF($B63="","",IF(COUNTIF(BASE!$A:$A,PRODUTIVIDADE!AA$3)=0,"",SUMIFS(BASE!$P:$P,BASE!$A:$A,PRODUTIVIDADE!AA$3,BASE!$G:$G,PRODUTIVIDADE!$B63)))</f>
        <v>0</v>
      </c>
      <c r="AD63" s="18">
        <f>IF($B63="","",IF(COUNTIF(BASE!$A:$A,PRODUTIVIDADE!AA$3)=0,"",SUMIFS(BASE!$O:$O,BASE!$A:$A,PRODUTIVIDADE!AA$3,BASE!$G:$G,PRODUTIVIDADE!$B63)))</f>
        <v>0</v>
      </c>
      <c r="AE63" s="32">
        <f t="shared" si="11"/>
        <v>0</v>
      </c>
      <c r="AF63" s="32">
        <f t="shared" si="12"/>
        <v>0</v>
      </c>
      <c r="AG63" s="33">
        <f>IF($B63="","",IF(COUNTIF(BASE!$A:$A,PRODUTIVIDADE!AG$3)=0,"",SUMIFS(BASE!$M:$M,BASE!$A:$A,PRODUTIVIDADE!AG$3,BASE!$G:$G,PRODUTIVIDADE!$B63)))</f>
        <v>0</v>
      </c>
      <c r="AH63" s="33">
        <f>IF($B63="","",IF(COUNTIF(BASE!$A:$A,PRODUTIVIDADE!AG$3)=0,"",SUMIFS(BASE!$N:$N,BASE!$A:$A,PRODUTIVIDADE!AG$3,BASE!$G:$G,PRODUTIVIDADE!$B63)))</f>
        <v>0</v>
      </c>
      <c r="AI63" s="28">
        <f>IF($B63="","",IF(COUNTIF(BASE!$A:$A,PRODUTIVIDADE!AG$3)=0,"",SUMIFS(BASE!$P:$P,BASE!$A:$A,PRODUTIVIDADE!AG$3,BASE!$G:$G,PRODUTIVIDADE!$B63)))</f>
        <v>0</v>
      </c>
      <c r="AJ63" s="28">
        <f>IF($B63="","",IF(COUNTIF(BASE!$A:$A,PRODUTIVIDADE!AG$3)=0,"",SUMIFS(BASE!$O:$O,BASE!$A:$A,PRODUTIVIDADE!AG$3,BASE!$G:$G,PRODUTIVIDADE!$B63)))</f>
        <v>0</v>
      </c>
      <c r="AK63" s="32">
        <f t="shared" si="13"/>
        <v>0</v>
      </c>
      <c r="AL63" s="32">
        <f t="shared" si="14"/>
        <v>0</v>
      </c>
      <c r="AM63" s="15">
        <f>IF($B63="","",IF(COUNTIF(BASE!$A:$A,PRODUTIVIDADE!AM$3)=0,"",SUMIFS(BASE!$M:$M,BASE!$A:$A,PRODUTIVIDADE!AM$3,BASE!$G:$G,PRODUTIVIDADE!$B63)))</f>
        <v>0</v>
      </c>
      <c r="AN63" s="15">
        <f>IF($B63="","",IF(COUNTIF(BASE!$A:$A,PRODUTIVIDADE!AM$3)=0,"",SUMIFS(BASE!$N:$N,BASE!$A:$A,PRODUTIVIDADE!AM$3,BASE!$G:$G,PRODUTIVIDADE!$B63)))</f>
        <v>0</v>
      </c>
      <c r="AO63" s="18">
        <f>IF($B63="","",IF(COUNTIF(BASE!$A:$A,PRODUTIVIDADE!AM$3)=0,"",SUMIFS(BASE!$P:$P,BASE!$A:$A,PRODUTIVIDADE!AM$3,BASE!$G:$G,PRODUTIVIDADE!$B63)))</f>
        <v>0</v>
      </c>
      <c r="AP63" s="18">
        <f>IF($B63="","",IF(COUNTIF(BASE!$A:$A,PRODUTIVIDADE!AM$3)=0,"",SUMIFS(BASE!$O:$O,BASE!$A:$A,PRODUTIVIDADE!AM$3,BASE!$G:$G,PRODUTIVIDADE!$B63)))</f>
        <v>0</v>
      </c>
      <c r="AQ63" s="32">
        <f t="shared" si="15"/>
        <v>0</v>
      </c>
      <c r="AR63" s="32">
        <f t="shared" si="16"/>
        <v>0</v>
      </c>
      <c r="AS63" s="33">
        <f>IF($B63="","",IF(COUNTIF(BASE!$A:$A,PRODUTIVIDADE!AS$3)=0,"",SUMIFS(BASE!$M:$M,BASE!$A:$A,PRODUTIVIDADE!AS$3,BASE!$G:$G,PRODUTIVIDADE!$B63)))</f>
        <v>0</v>
      </c>
      <c r="AT63" s="33">
        <f>IF($B63="","",IF(COUNTIF(BASE!$A:$A,PRODUTIVIDADE!AS$3)=0,"",SUMIFS(BASE!$N:$N,BASE!$A:$A,PRODUTIVIDADE!AS$3,BASE!$G:$G,PRODUTIVIDADE!$B63)))</f>
        <v>0</v>
      </c>
      <c r="AU63" s="28">
        <f>IF($B63="","",IF(COUNTIF(BASE!$A:$A,PRODUTIVIDADE!AS$3)=0,"",SUMIFS(BASE!$P:$P,BASE!$A:$A,PRODUTIVIDADE!AS$3,BASE!$G:$G,PRODUTIVIDADE!$B63)))</f>
        <v>0</v>
      </c>
      <c r="AV63" s="28">
        <f>IF($B63="","",IF(COUNTIF(BASE!$A:$A,PRODUTIVIDADE!AS$3)=0,"",SUMIFS(BASE!$O:$O,BASE!$A:$A,PRODUTIVIDADE!AS$3,BASE!$G:$G,PRODUTIVIDADE!$B63)))</f>
        <v>0</v>
      </c>
      <c r="AW63" s="32">
        <f t="shared" si="17"/>
        <v>0</v>
      </c>
      <c r="AX63" s="32">
        <f t="shared" si="18"/>
        <v>0</v>
      </c>
      <c r="AY63" s="15">
        <f>IF($B63="","",IF(COUNTIF(BASE!$A:$A,PRODUTIVIDADE!AY$3)=0,"",SUMIFS(BASE!$M:$M,BASE!$A:$A,PRODUTIVIDADE!AY$3,BASE!$G:$G,PRODUTIVIDADE!$B63)))</f>
        <v>0</v>
      </c>
      <c r="AZ63" s="15">
        <f>IF($B63="","",IF(COUNTIF(BASE!$A:$A,PRODUTIVIDADE!AY$3)=0,"",SUMIFS(BASE!$N:$N,BASE!$A:$A,PRODUTIVIDADE!AY$3,BASE!$G:$G,PRODUTIVIDADE!$B63)))</f>
        <v>0</v>
      </c>
      <c r="BA63" s="18">
        <f>IF($B63="","",IF(COUNTIF(BASE!$A:$A,PRODUTIVIDADE!AY$3)=0,"",SUMIFS(BASE!$P:$P,BASE!$A:$A,PRODUTIVIDADE!AY$3,BASE!$G:$G,PRODUTIVIDADE!$B63)))</f>
        <v>0</v>
      </c>
      <c r="BB63" s="18">
        <f>IF($B63="","",IF(COUNTIF(BASE!$A:$A,PRODUTIVIDADE!AY$3)=0,"",SUMIFS(BASE!$O:$O,BASE!$A:$A,PRODUTIVIDADE!AY$3,BASE!$G:$G,PRODUTIVIDADE!$B63)))</f>
        <v>0</v>
      </c>
      <c r="BC63" s="32">
        <f t="shared" si="19"/>
        <v>0</v>
      </c>
      <c r="BD63" s="32">
        <f t="shared" si="20"/>
        <v>0</v>
      </c>
      <c r="BE63" s="33">
        <f>IF($B63="","",IF(COUNTIF(BASE!$A:$A,PRODUTIVIDADE!BE$3)=0,"",SUMIFS(BASE!$M:$M,BASE!$A:$A,PRODUTIVIDADE!BE$3,BASE!$G:$G,PRODUTIVIDADE!$B63)))</f>
        <v>0</v>
      </c>
      <c r="BF63" s="33">
        <f>IF($B63="","",IF(COUNTIF(BASE!$A:$A,PRODUTIVIDADE!BE$3)=0,"",SUMIFS(BASE!$N:$N,BASE!$A:$A,PRODUTIVIDADE!BE$3,BASE!$G:$G,PRODUTIVIDADE!$B63)))</f>
        <v>0</v>
      </c>
      <c r="BG63" s="28">
        <f>IF($B63="","",IF(COUNTIF(BASE!$A:$A,PRODUTIVIDADE!BE$3)=0,"",SUMIFS(BASE!$P:$P,BASE!$A:$A,PRODUTIVIDADE!BE$3,BASE!$G:$G,PRODUTIVIDADE!$B63)))</f>
        <v>0</v>
      </c>
      <c r="BH63" s="28">
        <f>IF($B63="","",IF(COUNTIF(BASE!$A:$A,PRODUTIVIDADE!BE$3)=0,"",SUMIFS(BASE!$O:$O,BASE!$A:$A,PRODUTIVIDADE!BE$3,BASE!$G:$G,PRODUTIVIDADE!$B63)))</f>
        <v>0</v>
      </c>
      <c r="BI63" s="32">
        <f t="shared" si="21"/>
        <v>0</v>
      </c>
      <c r="BJ63" s="32">
        <f t="shared" si="22"/>
        <v>0</v>
      </c>
      <c r="BK63" s="15">
        <f>IF($B63="","",IF(COUNTIF(BASE!$A:$A,PRODUTIVIDADE!BK$3)=0,"",SUMIFS(BASE!$M:$M,BASE!$A:$A,PRODUTIVIDADE!BK$3,BASE!$G:$G,PRODUTIVIDADE!$B63)))</f>
        <v>0</v>
      </c>
      <c r="BL63" s="15">
        <f>IF($B63="","",IF(COUNTIF(BASE!$A:$A,PRODUTIVIDADE!BK$3)=0,"",SUMIFS(BASE!$N:$N,BASE!$A:$A,PRODUTIVIDADE!BK$3,BASE!$G:$G,PRODUTIVIDADE!$B63)))</f>
        <v>0</v>
      </c>
      <c r="BM63" s="18">
        <f>IF($B63="","",IF(COUNTIF(BASE!$A:$A,PRODUTIVIDADE!BK$3)=0,"",SUMIFS(BASE!$P:$P,BASE!$A:$A,PRODUTIVIDADE!BK$3,BASE!$G:$G,PRODUTIVIDADE!$B63)))</f>
        <v>0</v>
      </c>
      <c r="BN63" s="18">
        <f>IF($B63="","",IF(COUNTIF(BASE!$A:$A,PRODUTIVIDADE!BK$3)=0,"",SUMIFS(BASE!$O:$O,BASE!$A:$A,PRODUTIVIDADE!BK$3,BASE!$G:$G,PRODUTIVIDADE!$B63)))</f>
        <v>0</v>
      </c>
      <c r="BO63" s="32">
        <f t="shared" si="23"/>
        <v>0</v>
      </c>
      <c r="BP63" s="32">
        <f t="shared" si="24"/>
        <v>0</v>
      </c>
      <c r="BQ63" s="33">
        <f>IF($B63="","",IF(COUNTIF(BASE!$A:$A,PRODUTIVIDADE!BQ$3)=0,"",SUMIFS(BASE!$M:$M,BASE!$A:$A,PRODUTIVIDADE!BQ$3,BASE!$G:$G,PRODUTIVIDADE!$B63)))</f>
        <v>0</v>
      </c>
      <c r="BR63" s="33">
        <f>IF($B63="","",IF(COUNTIF(BASE!$A:$A,PRODUTIVIDADE!BQ$3)=0,"",SUMIFS(BASE!$N:$N,BASE!$A:$A,PRODUTIVIDADE!BQ$3,BASE!$G:$G,PRODUTIVIDADE!$B63)))</f>
        <v>0</v>
      </c>
      <c r="BS63" s="28">
        <f>IF($B63="","",IF(COUNTIF(BASE!$A:$A,PRODUTIVIDADE!BQ$3)=0,"",SUMIFS(BASE!$P:$P,BASE!$A:$A,PRODUTIVIDADE!BQ$3,BASE!$G:$G,PRODUTIVIDADE!$B63)))</f>
        <v>0</v>
      </c>
      <c r="BT63" s="28">
        <f>IF($B63="","",IF(COUNTIF(BASE!$A:$A,PRODUTIVIDADE!BQ$3)=0,"",SUMIFS(BASE!$O:$O,BASE!$A:$A,PRODUTIVIDADE!BQ$3,BASE!$G:$G,PRODUTIVIDADE!$B63)))</f>
        <v>0</v>
      </c>
      <c r="BU63" s="32">
        <f t="shared" si="25"/>
        <v>0</v>
      </c>
      <c r="BV63" s="32">
        <f t="shared" si="26"/>
        <v>0</v>
      </c>
      <c r="BW63" s="15">
        <f>IF($B63="","",IF(COUNTIF(BASE!$A:$A,PRODUTIVIDADE!BW$3)=0,"",SUMIFS(BASE!$M:$M,BASE!$A:$A,PRODUTIVIDADE!BW$3,BASE!$G:$G,PRODUTIVIDADE!$B63)))</f>
        <v>0</v>
      </c>
      <c r="BX63" s="15">
        <f>IF($B63="","",IF(COUNTIF(BASE!$A:$A,PRODUTIVIDADE!BW$3)=0,"",SUMIFS(BASE!$N:$N,BASE!$A:$A,PRODUTIVIDADE!BW$3,BASE!$G:$G,PRODUTIVIDADE!$B63)))</f>
        <v>0</v>
      </c>
      <c r="BY63" s="18">
        <f>IF($B63="","",IF(COUNTIF(BASE!$A:$A,PRODUTIVIDADE!BW$3)=0,"",SUMIFS(BASE!$P:$P,BASE!$A:$A,PRODUTIVIDADE!BW$3,BASE!$G:$G,PRODUTIVIDADE!$B63)))</f>
        <v>0</v>
      </c>
      <c r="BZ63" s="18">
        <f>IF($B63="","",IF(COUNTIF(BASE!$A:$A,PRODUTIVIDADE!BW$3)=0,"",SUMIFS(BASE!$O:$O,BASE!$A:$A,PRODUTIVIDADE!BW$3,BASE!$G:$G,PRODUTIVIDADE!$B63)))</f>
        <v>0</v>
      </c>
      <c r="CA63" s="32">
        <f t="shared" si="27"/>
        <v>0</v>
      </c>
      <c r="CB63" s="32">
        <f t="shared" si="28"/>
        <v>0</v>
      </c>
      <c r="CC63" s="33">
        <f>IF($B63="","",IF(COUNTIF(BASE!$A:$A,PRODUTIVIDADE!CC$3)=0,"",SUMIFS(BASE!$M:$M,BASE!$A:$A,PRODUTIVIDADE!CC$3,BASE!$G:$G,PRODUTIVIDADE!$B63)))</f>
        <v>0</v>
      </c>
      <c r="CD63" s="33">
        <f>IF($B63="","",IF(COUNTIF(BASE!$A:$A,PRODUTIVIDADE!CC$3)=0,"",SUMIFS(BASE!$N:$N,BASE!$A:$A,PRODUTIVIDADE!CC$3,BASE!$G:$G,PRODUTIVIDADE!$B63)))</f>
        <v>0</v>
      </c>
      <c r="CE63" s="28">
        <f>IF($B63="","",IF(COUNTIF(BASE!$A:$A,PRODUTIVIDADE!CC$3)=0,"",SUMIFS(BASE!$P:$P,BASE!$A:$A,PRODUTIVIDADE!CC$3,BASE!$G:$G,PRODUTIVIDADE!$B63)))</f>
        <v>0</v>
      </c>
      <c r="CF63" s="28">
        <f>IF($B63="","",IF(COUNTIF(BASE!$A:$A,PRODUTIVIDADE!CC$3)=0,"",SUMIFS(BASE!$O:$O,BASE!$A:$A,PRODUTIVIDADE!CC$3,BASE!$G:$G,PRODUTIVIDADE!$B63)))</f>
        <v>0</v>
      </c>
      <c r="CG63" s="32">
        <f t="shared" si="29"/>
        <v>0</v>
      </c>
      <c r="CH63" s="32">
        <f t="shared" si="30"/>
        <v>0</v>
      </c>
      <c r="CI63" s="15">
        <f>IF($B63="","",IF(COUNTIF(BASE!$A:$A,PRODUTIVIDADE!CI$3)=0,"",SUMIFS(BASE!$M:$M,BASE!$A:$A,PRODUTIVIDADE!CI$3,BASE!$G:$G,PRODUTIVIDADE!$B63)))</f>
        <v>0</v>
      </c>
      <c r="CJ63" s="15">
        <f>IF($B63="","",IF(COUNTIF(BASE!$A:$A,PRODUTIVIDADE!CI$3)=0,"",SUMIFS(BASE!$N:$N,BASE!$A:$A,PRODUTIVIDADE!CI$3,BASE!$G:$G,PRODUTIVIDADE!$B63)))</f>
        <v>0</v>
      </c>
      <c r="CK63" s="18">
        <f>IF($B63="","",IF(COUNTIF(BASE!$A:$A,PRODUTIVIDADE!CI$3)=0,"",SUMIFS(BASE!$P:$P,BASE!$A:$A,PRODUTIVIDADE!CI$3,BASE!$G:$G,PRODUTIVIDADE!$B63)))</f>
        <v>0</v>
      </c>
      <c r="CL63" s="18">
        <f>IF($B63="","",IF(COUNTIF(BASE!$A:$A,PRODUTIVIDADE!CI$3)=0,"",SUMIFS(BASE!$O:$O,BASE!$A:$A,PRODUTIVIDADE!CI$3,BASE!$G:$G,PRODUTIVIDADE!$B63)))</f>
        <v>0</v>
      </c>
      <c r="CM63" s="32">
        <f t="shared" si="31"/>
        <v>0</v>
      </c>
      <c r="CN63" s="32">
        <f t="shared" si="32"/>
        <v>0</v>
      </c>
      <c r="CO63" s="33">
        <f>IF($B63="","",IF(COUNTIF(BASE!$A:$A,PRODUTIVIDADE!CO$3)=0,"",SUMIFS(BASE!$M:$M,BASE!$A:$A,PRODUTIVIDADE!CO$3,BASE!$G:$G,PRODUTIVIDADE!$B63)))</f>
        <v>0</v>
      </c>
      <c r="CP63" s="33">
        <f>IF($B63="","",IF(COUNTIF(BASE!$A:$A,PRODUTIVIDADE!CO$3)=0,"",SUMIFS(BASE!$N:$N,BASE!$A:$A,PRODUTIVIDADE!CO$3,BASE!$G:$G,PRODUTIVIDADE!$B63)))</f>
        <v>0</v>
      </c>
      <c r="CQ63" s="28">
        <f>IF($B63="","",IF(COUNTIF(BASE!$A:$A,PRODUTIVIDADE!CO$3)=0,"",SUMIFS(BASE!$P:$P,BASE!$A:$A,PRODUTIVIDADE!CO$3,BASE!$G:$G,PRODUTIVIDADE!$B63)))</f>
        <v>0</v>
      </c>
      <c r="CR63" s="28">
        <f>IF($B63="","",IF(COUNTIF(BASE!$A:$A,PRODUTIVIDADE!CO$3)=0,"",SUMIFS(BASE!$O:$O,BASE!$A:$A,PRODUTIVIDADE!CO$3,BASE!$G:$G,PRODUTIVIDADE!$B63)))</f>
        <v>0</v>
      </c>
      <c r="CS63" s="32">
        <f t="shared" si="33"/>
        <v>0</v>
      </c>
      <c r="CT63" s="32">
        <f t="shared" si="34"/>
        <v>0</v>
      </c>
      <c r="CU63" s="15">
        <f>IF($B63="","",IF(COUNTIF(BASE!$A:$A,PRODUTIVIDADE!CU$3)=0,"",SUMIFS(BASE!$M:$M,BASE!$A:$A,PRODUTIVIDADE!CU$3,BASE!$G:$G,PRODUTIVIDADE!$B63)))</f>
        <v>0</v>
      </c>
      <c r="CV63" s="15">
        <f>IF($B63="","",IF(COUNTIF(BASE!$A:$A,PRODUTIVIDADE!CU$3)=0,"",SUMIFS(BASE!$N:$N,BASE!$A:$A,PRODUTIVIDADE!CU$3,BASE!$G:$G,PRODUTIVIDADE!$B63)))</f>
        <v>0</v>
      </c>
      <c r="CW63" s="18">
        <f>IF($B63="","",IF(COUNTIF(BASE!$A:$A,PRODUTIVIDADE!CU$3)=0,"",SUMIFS(BASE!$P:$P,BASE!$A:$A,PRODUTIVIDADE!CU$3,BASE!$G:$G,PRODUTIVIDADE!$B63)))</f>
        <v>0</v>
      </c>
      <c r="CX63" s="18">
        <f>IF($B63="","",IF(COUNTIF(BASE!$A:$A,PRODUTIVIDADE!CU$3)=0,"",SUMIFS(BASE!$O:$O,BASE!$A:$A,PRODUTIVIDADE!CU$3,BASE!$G:$G,PRODUTIVIDADE!$B63)))</f>
        <v>0</v>
      </c>
      <c r="CY63" s="32">
        <f t="shared" si="35"/>
        <v>0</v>
      </c>
      <c r="CZ63" s="32">
        <f t="shared" si="36"/>
        <v>0</v>
      </c>
      <c r="DA63" s="33">
        <f>IF($B63="","",IF(COUNTIF(BASE!$A:$A,PRODUTIVIDADE!DA$3)=0,"",SUMIFS(BASE!$M:$M,BASE!$A:$A,PRODUTIVIDADE!DA$3,BASE!$G:$G,PRODUTIVIDADE!$B63)))</f>
        <v>0</v>
      </c>
      <c r="DB63" s="33">
        <f>IF($B63="","",IF(COUNTIF(BASE!$A:$A,PRODUTIVIDADE!DA$3)=0,"",SUMIFS(BASE!$N:$N,BASE!$A:$A,PRODUTIVIDADE!DA$3,BASE!$G:$G,PRODUTIVIDADE!$B63)))</f>
        <v>0</v>
      </c>
      <c r="DC63" s="28">
        <f>IF($B63="","",IF(COUNTIF(BASE!$A:$A,PRODUTIVIDADE!DA$3)=0,"",SUMIFS(BASE!$P:$P,BASE!$A:$A,PRODUTIVIDADE!DA$3,BASE!$G:$G,PRODUTIVIDADE!$B63)))</f>
        <v>0</v>
      </c>
      <c r="DD63" s="28">
        <f>IF($B63="","",IF(COUNTIF(BASE!$A:$A,PRODUTIVIDADE!DA$3)=0,"",SUMIFS(BASE!$O:$O,BASE!$A:$A,PRODUTIVIDADE!DA$3,BASE!$G:$G,PRODUTIVIDADE!$B63)))</f>
        <v>0</v>
      </c>
      <c r="DE63" s="32">
        <f t="shared" si="37"/>
        <v>0</v>
      </c>
      <c r="DF63" s="32">
        <f t="shared" si="38"/>
        <v>0</v>
      </c>
      <c r="DG63" s="15">
        <f>IF($B63="","",IF(COUNTIF(BASE!$A:$A,PRODUTIVIDADE!DG$3)=0,"",SUMIFS(BASE!$M:$M,BASE!$A:$A,PRODUTIVIDADE!DG$3,BASE!$G:$G,PRODUTIVIDADE!$B63)))</f>
        <v>0</v>
      </c>
      <c r="DH63" s="15">
        <f>IF($B63="","",IF(COUNTIF(BASE!$A:$A,PRODUTIVIDADE!DG$3)=0,"",SUMIFS(BASE!$N:$N,BASE!$A:$A,PRODUTIVIDADE!DG$3,BASE!$G:$G,PRODUTIVIDADE!$B63)))</f>
        <v>0</v>
      </c>
      <c r="DI63" s="18">
        <f>IF($B63="","",IF(COUNTIF(BASE!$A:$A,PRODUTIVIDADE!DG$3)=0,"",SUMIFS(BASE!$P:$P,BASE!$A:$A,PRODUTIVIDADE!DG$3,BASE!$G:$G,PRODUTIVIDADE!$B63)))</f>
        <v>0</v>
      </c>
      <c r="DJ63" s="18">
        <f>IF($B63="","",IF(COUNTIF(BASE!$A:$A,PRODUTIVIDADE!DG$3)=0,"",SUMIFS(BASE!$O:$O,BASE!$A:$A,PRODUTIVIDADE!DG$3,BASE!$G:$G,PRODUTIVIDADE!$B63)))</f>
        <v>0</v>
      </c>
      <c r="DK63" s="32">
        <f t="shared" si="39"/>
        <v>0</v>
      </c>
      <c r="DL63" s="32">
        <f t="shared" si="40"/>
        <v>0</v>
      </c>
      <c r="DM63" s="33">
        <f>IF($B63="","",IF(COUNTIF(BASE!$A:$A,PRODUTIVIDADE!DM$3)=0,"",SUMIFS(BASE!$M:$M,BASE!$A:$A,PRODUTIVIDADE!DM$3,BASE!$G:$G,PRODUTIVIDADE!$B63)))</f>
        <v>0</v>
      </c>
      <c r="DN63" s="33">
        <f>IF($B63="","",IF(COUNTIF(BASE!$A:$A,PRODUTIVIDADE!DM$3)=0,"",SUMIFS(BASE!$N:$N,BASE!$A:$A,PRODUTIVIDADE!DM$3,BASE!$G:$G,PRODUTIVIDADE!$B63)))</f>
        <v>0</v>
      </c>
      <c r="DO63" s="28">
        <f>IF($B63="","",IF(COUNTIF(BASE!$A:$A,PRODUTIVIDADE!DM$3)=0,"",SUMIFS(BASE!$P:$P,BASE!$A:$A,PRODUTIVIDADE!DM$3,BASE!$G:$G,PRODUTIVIDADE!$B63)))</f>
        <v>0</v>
      </c>
      <c r="DP63" s="28">
        <f>IF($B63="","",IF(COUNTIF(BASE!$A:$A,PRODUTIVIDADE!DM$3)=0,"",SUMIFS(BASE!$O:$O,BASE!$A:$A,PRODUTIVIDADE!DM$3,BASE!$G:$G,PRODUTIVIDADE!$B63)))</f>
        <v>0</v>
      </c>
      <c r="DQ63" s="32">
        <f t="shared" si="41"/>
        <v>0</v>
      </c>
      <c r="DR63" s="32">
        <f t="shared" si="42"/>
        <v>0</v>
      </c>
      <c r="DS63" s="15">
        <f>IF($B63="","",IF(COUNTIF(BASE!$A:$A,PRODUTIVIDADE!DS$3)=0,"",SUMIFS(BASE!$M:$M,BASE!$A:$A,PRODUTIVIDADE!DS$3,BASE!$G:$G,PRODUTIVIDADE!$B63)))</f>
        <v>0</v>
      </c>
      <c r="DT63" s="15">
        <f>IF($B63="","",IF(COUNTIF(BASE!$A:$A,PRODUTIVIDADE!DS$3)=0,"",SUMIFS(BASE!$N:$N,BASE!$A:$A,PRODUTIVIDADE!DS$3,BASE!$G:$G,PRODUTIVIDADE!$B63)))</f>
        <v>0</v>
      </c>
      <c r="DU63" s="18">
        <f>IF($B63="","",IF(COUNTIF(BASE!$A:$A,PRODUTIVIDADE!DS$3)=0,"",SUMIFS(BASE!$P:$P,BASE!$A:$A,PRODUTIVIDADE!DS$3,BASE!$G:$G,PRODUTIVIDADE!$B63)))</f>
        <v>0</v>
      </c>
      <c r="DV63" s="18">
        <f>IF($B63="","",IF(COUNTIF(BASE!$A:$A,PRODUTIVIDADE!DS$3)=0,"",SUMIFS(BASE!$O:$O,BASE!$A:$A,PRODUTIVIDADE!DS$3,BASE!$G:$G,PRODUTIVIDADE!$B63)))</f>
        <v>0</v>
      </c>
      <c r="DW63" s="32">
        <f t="shared" si="43"/>
        <v>0</v>
      </c>
      <c r="DX63" s="32">
        <f t="shared" si="44"/>
        <v>0</v>
      </c>
      <c r="DY63" s="33">
        <f>IF($B63="","",IF(COUNTIF(BASE!$A:$A,PRODUTIVIDADE!DY$3)=0,"",SUMIFS(BASE!$M:$M,BASE!$A:$A,PRODUTIVIDADE!DY$3,BASE!$G:$G,PRODUTIVIDADE!$B63)))</f>
        <v>0</v>
      </c>
      <c r="DZ63" s="33">
        <f>IF($B63="","",IF(COUNTIF(BASE!$A:$A,PRODUTIVIDADE!DY$3)=0,"",SUMIFS(BASE!$N:$N,BASE!$A:$A,PRODUTIVIDADE!DY$3,BASE!$G:$G,PRODUTIVIDADE!$B63)))</f>
        <v>0</v>
      </c>
      <c r="EA63" s="28">
        <f>IF($B63="","",IF(COUNTIF(BASE!$A:$A,PRODUTIVIDADE!DY$3)=0,"",SUMIFS(BASE!$P:$P,BASE!$A:$A,PRODUTIVIDADE!DY$3,BASE!$G:$G,PRODUTIVIDADE!$B63)))</f>
        <v>0</v>
      </c>
      <c r="EB63" s="28">
        <f>IF($B63="","",IF(COUNTIF(BASE!$A:$A,PRODUTIVIDADE!DY$3)=0,"",SUMIFS(BASE!$O:$O,BASE!$A:$A,PRODUTIVIDADE!DY$3,BASE!$G:$G,PRODUTIVIDADE!$B63)))</f>
        <v>0</v>
      </c>
      <c r="EC63" s="32">
        <f t="shared" si="45"/>
        <v>0</v>
      </c>
      <c r="ED63" s="32">
        <f t="shared" si="46"/>
        <v>0</v>
      </c>
      <c r="EE63" s="15">
        <f>IF($B63="","",IF(COUNTIF(BASE!$A:$A,PRODUTIVIDADE!EE$3)=0,"",SUMIFS(BASE!$M:$M,BASE!$A:$A,PRODUTIVIDADE!EE$3,BASE!$G:$G,PRODUTIVIDADE!$B63)))</f>
        <v>0</v>
      </c>
      <c r="EF63" s="15">
        <f>IF($B63="","",IF(COUNTIF(BASE!$A:$A,PRODUTIVIDADE!EE$3)=0,"",SUMIFS(BASE!$N:$N,BASE!$A:$A,PRODUTIVIDADE!EE$3,BASE!$G:$G,PRODUTIVIDADE!$B63)))</f>
        <v>0</v>
      </c>
      <c r="EG63" s="18">
        <f>IF($B63="","",IF(COUNTIF(BASE!$A:$A,PRODUTIVIDADE!EE$3)=0,"",SUMIFS(BASE!$P:$P,BASE!$A:$A,PRODUTIVIDADE!EE$3,BASE!$G:$G,PRODUTIVIDADE!$B63)))</f>
        <v>0</v>
      </c>
      <c r="EH63" s="18">
        <f>IF($B63="","",IF(COUNTIF(BASE!$A:$A,PRODUTIVIDADE!EE$3)=0,"",SUMIFS(BASE!$O:$O,BASE!$A:$A,PRODUTIVIDADE!EE$3,BASE!$G:$G,PRODUTIVIDADE!$B63)))</f>
        <v>0</v>
      </c>
      <c r="EI63" s="32">
        <f t="shared" si="47"/>
        <v>0</v>
      </c>
      <c r="EJ63" s="32">
        <f t="shared" si="48"/>
        <v>0</v>
      </c>
      <c r="EK63" s="33">
        <f>IF($B63="","",IF(COUNTIF(BASE!$A:$A,PRODUTIVIDADE!EK$3)=0,"",SUMIFS(BASE!$M:$M,BASE!$A:$A,PRODUTIVIDADE!EK$3,BASE!$G:$G,PRODUTIVIDADE!$B63)))</f>
        <v>0</v>
      </c>
      <c r="EL63" s="33">
        <f>IF($B63="","",IF(COUNTIF(BASE!$A:$A,PRODUTIVIDADE!EK$3)=0,"",SUMIFS(BASE!$N:$N,BASE!$A:$A,PRODUTIVIDADE!EK$3,BASE!$G:$G,PRODUTIVIDADE!$B63)))</f>
        <v>0</v>
      </c>
      <c r="EM63" s="28">
        <f>IF($B63="","",IF(COUNTIF(BASE!$A:$A,PRODUTIVIDADE!EK$3)=0,"",SUMIFS(BASE!$P:$P,BASE!$A:$A,PRODUTIVIDADE!EK$3,BASE!$G:$G,PRODUTIVIDADE!$B63)))</f>
        <v>0</v>
      </c>
      <c r="EN63" s="28">
        <f>IF($B63="","",IF(COUNTIF(BASE!$A:$A,PRODUTIVIDADE!EK$3)=0,"",SUMIFS(BASE!$O:$O,BASE!$A:$A,PRODUTIVIDADE!EK$3,BASE!$G:$G,PRODUTIVIDADE!$B63)))</f>
        <v>0</v>
      </c>
      <c r="EO63" s="32">
        <f t="shared" si="49"/>
        <v>0</v>
      </c>
      <c r="EP63" s="32">
        <f t="shared" si="50"/>
        <v>0</v>
      </c>
      <c r="EQ63" s="15">
        <f>IF($B63="","",IF(COUNTIF(BASE!$A:$A,PRODUTIVIDADE!EQ$3)=0,"",SUMIFS(BASE!$M:$M,BASE!$A:$A,PRODUTIVIDADE!EQ$3,BASE!$G:$G,PRODUTIVIDADE!$B63)))</f>
        <v>0</v>
      </c>
      <c r="ER63" s="15">
        <f>IF($B63="","",IF(COUNTIF(BASE!$A:$A,PRODUTIVIDADE!EQ$3)=0,"",SUMIFS(BASE!$N:$N,BASE!$A:$A,PRODUTIVIDADE!EQ$3,BASE!$G:$G,PRODUTIVIDADE!$B63)))</f>
        <v>0</v>
      </c>
      <c r="ES63" s="18">
        <f>IF($B63="","",IF(COUNTIF(BASE!$A:$A,PRODUTIVIDADE!EQ$3)=0,"",SUMIFS(BASE!$P:$P,BASE!$A:$A,PRODUTIVIDADE!EQ$3,BASE!$G:$G,PRODUTIVIDADE!$B63)))</f>
        <v>0</v>
      </c>
      <c r="ET63" s="18">
        <f>IF($B63="","",IF(COUNTIF(BASE!$A:$A,PRODUTIVIDADE!EQ$3)=0,"",SUMIFS(BASE!$O:$O,BASE!$A:$A,PRODUTIVIDADE!EQ$3,BASE!$G:$G,PRODUTIVIDADE!$B63)))</f>
        <v>0</v>
      </c>
      <c r="EU63" s="32">
        <f t="shared" si="51"/>
        <v>0</v>
      </c>
      <c r="EV63" s="32">
        <f t="shared" si="52"/>
        <v>0</v>
      </c>
      <c r="EW63" s="33">
        <f>IF($B63="","",IF(COUNTIF(BASE!$A:$A,PRODUTIVIDADE!EW$3)=0,"",SUMIFS(BASE!$M:$M,BASE!$A:$A,PRODUTIVIDADE!EW$3,BASE!$G:$G,PRODUTIVIDADE!$B63)))</f>
        <v>0</v>
      </c>
      <c r="EX63" s="33">
        <f>IF($B63="","",IF(COUNTIF(BASE!$A:$A,PRODUTIVIDADE!EW$3)=0,"",SUMIFS(BASE!$N:$N,BASE!$A:$A,PRODUTIVIDADE!EW$3,BASE!$G:$G,PRODUTIVIDADE!$B63)))</f>
        <v>0</v>
      </c>
      <c r="EY63" s="28">
        <f>IF($B63="","",IF(COUNTIF(BASE!$A:$A,PRODUTIVIDADE!EW$3)=0,"",SUMIFS(BASE!$P:$P,BASE!$A:$A,PRODUTIVIDADE!EW$3,BASE!$G:$G,PRODUTIVIDADE!$B63)))</f>
        <v>0</v>
      </c>
      <c r="EZ63" s="28">
        <f>IF($B63="","",IF(COUNTIF(BASE!$A:$A,PRODUTIVIDADE!EW$3)=0,"",SUMIFS(BASE!$O:$O,BASE!$A:$A,PRODUTIVIDADE!EW$3,BASE!$G:$G,PRODUTIVIDADE!$B63)))</f>
        <v>0</v>
      </c>
      <c r="FA63" s="32">
        <f t="shared" si="53"/>
        <v>0</v>
      </c>
      <c r="FB63" s="32">
        <f t="shared" si="54"/>
        <v>0</v>
      </c>
      <c r="FC63" s="15">
        <f>IF($B63="","",IF(COUNTIF(BASE!$A:$A,PRODUTIVIDADE!FC$3)=0,"",SUMIFS(BASE!$M:$M,BASE!$A:$A,PRODUTIVIDADE!FC$3,BASE!$G:$G,PRODUTIVIDADE!$B63)))</f>
        <v>0</v>
      </c>
      <c r="FD63" s="15">
        <f>IF($B63="","",IF(COUNTIF(BASE!$A:$A,PRODUTIVIDADE!FC$3)=0,"",SUMIFS(BASE!$N:$N,BASE!$A:$A,PRODUTIVIDADE!FC$3,BASE!$G:$G,PRODUTIVIDADE!$B63)))</f>
        <v>0</v>
      </c>
      <c r="FE63" s="18">
        <f>IF($B63="","",IF(COUNTIF(BASE!$A:$A,PRODUTIVIDADE!FC$3)=0,"",SUMIFS(BASE!$P:$P,BASE!$A:$A,PRODUTIVIDADE!FC$3,BASE!$G:$G,PRODUTIVIDADE!$B63)))</f>
        <v>0</v>
      </c>
      <c r="FF63" s="18">
        <f>IF($B63="","",IF(COUNTIF(BASE!$A:$A,PRODUTIVIDADE!FC$3)=0,"",SUMIFS(BASE!$O:$O,BASE!$A:$A,PRODUTIVIDADE!FC$3,BASE!$G:$G,PRODUTIVIDADE!$B63)))</f>
        <v>0</v>
      </c>
      <c r="FG63" s="32">
        <f t="shared" si="55"/>
        <v>0</v>
      </c>
      <c r="FH63" s="32">
        <f t="shared" si="56"/>
        <v>0</v>
      </c>
      <c r="FI63" s="33">
        <f>IF($B63="","",IF(COUNTIF(BASE!$A:$A,PRODUTIVIDADE!FI$3)=0,"",SUMIFS(BASE!$M:$M,BASE!$A:$A,PRODUTIVIDADE!FI$3,BASE!$G:$G,PRODUTIVIDADE!$B63)))</f>
        <v>0</v>
      </c>
      <c r="FJ63" s="33">
        <f>IF($B63="","",IF(COUNTIF(BASE!$A:$A,PRODUTIVIDADE!FI$3)=0,"",SUMIFS(BASE!$N:$N,BASE!$A:$A,PRODUTIVIDADE!FI$3,BASE!$G:$G,PRODUTIVIDADE!$B63)))</f>
        <v>0</v>
      </c>
      <c r="FK63" s="28">
        <f>IF($B63="","",IF(COUNTIF(BASE!$A:$A,PRODUTIVIDADE!FI$3)=0,"",SUMIFS(BASE!$P:$P,BASE!$A:$A,PRODUTIVIDADE!FI$3,BASE!$G:$G,PRODUTIVIDADE!$B63)))</f>
        <v>0</v>
      </c>
      <c r="FL63" s="28">
        <f>IF($B63="","",IF(COUNTIF(BASE!$A:$A,PRODUTIVIDADE!FI$3)=0,"",SUMIFS(BASE!$O:$O,BASE!$A:$A,PRODUTIVIDADE!FI$3,BASE!$G:$G,PRODUTIVIDADE!$B63)))</f>
        <v>0</v>
      </c>
      <c r="FM63" s="32">
        <f t="shared" si="57"/>
        <v>0</v>
      </c>
      <c r="FN63" s="32">
        <f t="shared" si="58"/>
        <v>0</v>
      </c>
      <c r="FO63" s="15">
        <f>IF($B63="","",IF(COUNTIF(BASE!$A:$A,PRODUTIVIDADE!FO$3)=0,"",SUMIFS(BASE!$M:$M,BASE!$A:$A,PRODUTIVIDADE!FO$3,BASE!$G:$G,PRODUTIVIDADE!$B63)))</f>
        <v>0</v>
      </c>
      <c r="FP63" s="15">
        <f>IF($B63="","",IF(COUNTIF(BASE!$A:$A,PRODUTIVIDADE!FO$3)=0,"",SUMIFS(BASE!$N:$N,BASE!$A:$A,PRODUTIVIDADE!FO$3,BASE!$G:$G,PRODUTIVIDADE!$B63)))</f>
        <v>0</v>
      </c>
      <c r="FQ63" s="18">
        <f>IF($B63="","",IF(COUNTIF(BASE!$A:$A,PRODUTIVIDADE!FO$3)=0,"",SUMIFS(BASE!$P:$P,BASE!$A:$A,PRODUTIVIDADE!FO$3,BASE!$G:$G,PRODUTIVIDADE!$B63)))</f>
        <v>0</v>
      </c>
      <c r="FR63" s="18">
        <f>IF($B63="","",IF(COUNTIF(BASE!$A:$A,PRODUTIVIDADE!FO$3)=0,"",SUMIFS(BASE!$O:$O,BASE!$A:$A,PRODUTIVIDADE!FO$3,BASE!$G:$G,PRODUTIVIDADE!$B63)))</f>
        <v>0</v>
      </c>
      <c r="FS63" s="32">
        <f t="shared" si="59"/>
        <v>0</v>
      </c>
      <c r="FT63" s="32">
        <f t="shared" si="60"/>
        <v>0</v>
      </c>
      <c r="FU63" s="33">
        <f>IF($B63="","",IF(COUNTIF(BASE!$A:$A,PRODUTIVIDADE!FU$3)=0,"",SUMIFS(BASE!$M:$M,BASE!$A:$A,PRODUTIVIDADE!FU$3,BASE!$G:$G,PRODUTIVIDADE!$B63)))</f>
        <v>0</v>
      </c>
      <c r="FV63" s="33">
        <f>IF($B63="","",IF(COUNTIF(BASE!$A:$A,PRODUTIVIDADE!FU$3)=0,"",SUMIFS(BASE!$N:$N,BASE!$A:$A,PRODUTIVIDADE!FU$3,BASE!$G:$G,PRODUTIVIDADE!$B63)))</f>
        <v>0</v>
      </c>
      <c r="FW63" s="28">
        <f>IF($B63="","",IF(COUNTIF(BASE!$A:$A,PRODUTIVIDADE!FU$3)=0,"",SUMIFS(BASE!$P:$P,BASE!$A:$A,PRODUTIVIDADE!FU$3,BASE!$G:$G,PRODUTIVIDADE!$B63)))</f>
        <v>0</v>
      </c>
      <c r="FX63" s="28">
        <f>IF($B63="","",IF(COUNTIF(BASE!$A:$A,PRODUTIVIDADE!FU$3)=0,"",SUMIFS(BASE!$O:$O,BASE!$A:$A,PRODUTIVIDADE!FU$3,BASE!$G:$G,PRODUTIVIDADE!$B63)))</f>
        <v>0</v>
      </c>
      <c r="FY63" s="32">
        <f t="shared" si="61"/>
        <v>0</v>
      </c>
      <c r="FZ63" s="32">
        <f t="shared" si="62"/>
        <v>0</v>
      </c>
      <c r="GA63" s="15">
        <f>IF($B63="","",IF(COUNTIF(BASE!$A:$A,PRODUTIVIDADE!GA$3)=0,"",SUMIFS(BASE!$M:$M,BASE!$A:$A,PRODUTIVIDADE!GA$3,BASE!$G:$G,PRODUTIVIDADE!$B63)))</f>
        <v>0</v>
      </c>
      <c r="GB63" s="15">
        <f>IF($B63="","",IF(COUNTIF(BASE!$A:$A,PRODUTIVIDADE!GA$3)=0,"",SUMIFS(BASE!$N:$N,BASE!$A:$A,PRODUTIVIDADE!GA$3,BASE!$G:$G,PRODUTIVIDADE!$B63)))</f>
        <v>0</v>
      </c>
      <c r="GC63" s="18">
        <f>IF($B63="","",IF(COUNTIF(BASE!$A:$A,PRODUTIVIDADE!GA$3)=0,"",SUMIFS(BASE!$P:$P,BASE!$A:$A,PRODUTIVIDADE!GA$3,BASE!$G:$G,PRODUTIVIDADE!$B63)))</f>
        <v>0</v>
      </c>
      <c r="GD63" s="18">
        <f>IF($B63="","",IF(COUNTIF(BASE!$A:$A,PRODUTIVIDADE!GA$3)=0,"",SUMIFS(BASE!$O:$O,BASE!$A:$A,PRODUTIVIDADE!GA$3,BASE!$G:$G,PRODUTIVIDADE!$B63)))</f>
        <v>0</v>
      </c>
      <c r="GE63" s="32">
        <f t="shared" si="63"/>
        <v>0</v>
      </c>
      <c r="GF63" s="32">
        <f t="shared" si="64"/>
        <v>0</v>
      </c>
      <c r="GG63" s="33">
        <f>IF($B63="","",IF(COUNTIF(BASE!$A:$A,PRODUTIVIDADE!GG$3)=0,"",SUMIFS(BASE!$M:$M,BASE!$A:$A,PRODUTIVIDADE!GG$3,BASE!$G:$G,PRODUTIVIDADE!$B63)))</f>
        <v>0</v>
      </c>
      <c r="GH63" s="33">
        <f>IF($B63="","",IF(COUNTIF(BASE!$A:$A,PRODUTIVIDADE!GG$3)=0,"",SUMIFS(BASE!$N:$N,BASE!$A:$A,PRODUTIVIDADE!GG$3,BASE!$G:$G,PRODUTIVIDADE!$B63)))</f>
        <v>0</v>
      </c>
      <c r="GI63" s="28">
        <f>IF($B63="","",IF(COUNTIF(BASE!$A:$A,PRODUTIVIDADE!GG$3)=0,"",SUMIFS(BASE!$P:$P,BASE!$A:$A,PRODUTIVIDADE!GG$3,BASE!$G:$G,PRODUTIVIDADE!$B63)))</f>
        <v>0</v>
      </c>
      <c r="GJ63" s="28">
        <f>IF($B63="","",IF(COUNTIF(BASE!$A:$A,PRODUTIVIDADE!GG$3)=0,"",SUMIFS(BASE!$O:$O,BASE!$A:$A,PRODUTIVIDADE!GG$3,BASE!$G:$G,PRODUTIVIDADE!$B63)))</f>
        <v>0</v>
      </c>
      <c r="GK63" s="32">
        <f t="shared" si="65"/>
        <v>0</v>
      </c>
      <c r="GL63" s="32">
        <f t="shared" si="66"/>
        <v>0</v>
      </c>
      <c r="GM63" s="15">
        <f>IF($B63="","",IF(COUNTIF(BASE!$A:$A,PRODUTIVIDADE!GM$3)=0,"",SUMIFS(BASE!$M:$M,BASE!$A:$A,PRODUTIVIDADE!GM$3,BASE!$G:$G,PRODUTIVIDADE!$B63)))</f>
        <v>0</v>
      </c>
      <c r="GN63" s="15">
        <f>IF($B63="","",IF(COUNTIF(BASE!$A:$A,PRODUTIVIDADE!GM$3)=0,"",SUMIFS(BASE!$N:$N,BASE!$A:$A,PRODUTIVIDADE!GM$3,BASE!$G:$G,PRODUTIVIDADE!$B63)))</f>
        <v>0</v>
      </c>
      <c r="GO63" s="18">
        <f>IF($B63="","",IF(COUNTIF(BASE!$A:$A,PRODUTIVIDADE!GM$3)=0,"",SUMIFS(BASE!$P:$P,BASE!$A:$A,PRODUTIVIDADE!GM$3,BASE!$G:$G,PRODUTIVIDADE!$B63)))</f>
        <v>0</v>
      </c>
      <c r="GP63" s="18">
        <f>IF($B63="","",IF(COUNTIF(BASE!$A:$A,PRODUTIVIDADE!GM$3)=0,"",SUMIFS(BASE!$O:$O,BASE!$A:$A,PRODUTIVIDADE!GM$3,BASE!$G:$G,PRODUTIVIDADE!$B63)))</f>
        <v>0</v>
      </c>
      <c r="GQ63" s="32">
        <f t="shared" si="67"/>
        <v>0</v>
      </c>
      <c r="GR63" s="32">
        <f t="shared" si="68"/>
        <v>0</v>
      </c>
    </row>
    <row r="64" spans="2:200" s="8" customFormat="1" x14ac:dyDescent="0.25">
      <c r="B64" s="50">
        <v>91179</v>
      </c>
      <c r="C64" s="16" t="str">
        <f>IF($B64="","",VLOOKUP($B64,EQUIPE!$B:$E,2,0))</f>
        <v>JOICE DE JESUS MARCIEL</v>
      </c>
      <c r="D64" s="16" t="str">
        <f>IF($B64="","",VLOOKUP($B64,EQUIPE!$B:$F,5,0))</f>
        <v>ULTRAGAZ FRONT</v>
      </c>
      <c r="E64" s="18">
        <f>IF($B64="","",VLOOKUP($B64,EQUIPE!$B:$E,3,0))</f>
        <v>0.2638888888888889</v>
      </c>
      <c r="F64" s="16" t="str">
        <f>IF($B64="","",VLOOKUP($B64,EQUIPE!$B:$E,4,0))</f>
        <v>MARCELA GOMES DE FARIAS</v>
      </c>
      <c r="H64" s="22">
        <f t="shared" si="0"/>
        <v>1659</v>
      </c>
      <c r="I64" s="22">
        <f t="shared" si="0"/>
        <v>0</v>
      </c>
      <c r="J64" s="18">
        <f t="shared" si="3"/>
        <v>1.8236875739512874E-3</v>
      </c>
      <c r="K64" s="18">
        <f t="shared" si="4"/>
        <v>0</v>
      </c>
      <c r="L64" s="32">
        <f t="shared" si="5"/>
        <v>3.0254976851851856</v>
      </c>
      <c r="M64" s="32">
        <f t="shared" si="6"/>
        <v>0</v>
      </c>
      <c r="O64" s="15">
        <f>IF($B64="","",IF(COUNTIF(BASE!$A:$A,PRODUTIVIDADE!O$3)=0,"",SUMIFS(BASE!$M:$M,BASE!$A:$A,PRODUTIVIDADE!O$3,BASE!$G:$G,PRODUTIVIDADE!$B64)))</f>
        <v>49</v>
      </c>
      <c r="P64" s="15">
        <f>IF($B64="","",IF(COUNTIF(BASE!$A:$A,PRODUTIVIDADE!O$3)=0,"",SUMIFS(BASE!$N:$N,BASE!$A:$A,PRODUTIVIDADE!O$3,BASE!$G:$G,PRODUTIVIDADE!$B64)))</f>
        <v>0</v>
      </c>
      <c r="Q64" s="18">
        <f>IF($B64="","",IF(COUNTIF(BASE!$A:$A,PRODUTIVIDADE!O$3)=0,"",SUMIFS(BASE!$P:$P,BASE!$A:$A,PRODUTIVIDADE!O$3,BASE!$G:$G,PRODUTIVIDADE!$B64)))</f>
        <v>1.8865740740740742E-3</v>
      </c>
      <c r="R64" s="18">
        <f>IF($B64="","",IF(COUNTIF(BASE!$A:$A,PRODUTIVIDADE!O$3)=0,"",SUMIFS(BASE!$O:$O,BASE!$A:$A,PRODUTIVIDADE!O$3,BASE!$G:$G,PRODUTIVIDADE!$B64)))</f>
        <v>0</v>
      </c>
      <c r="S64" s="32">
        <f t="shared" si="7"/>
        <v>9.2442129629629638E-2</v>
      </c>
      <c r="T64" s="32">
        <f t="shared" si="8"/>
        <v>0</v>
      </c>
      <c r="U64" s="33">
        <f>IF($B64="","",IF(COUNTIF(BASE!$A:$A,PRODUTIVIDADE!U$3)=0,"",SUMIFS(BASE!$M:$M,BASE!$A:$A,PRODUTIVIDADE!U$3,BASE!$G:$G,PRODUTIVIDADE!$B64)))</f>
        <v>78</v>
      </c>
      <c r="V64" s="33">
        <f>IF($B64="","",IF(COUNTIF(BASE!$A:$A,PRODUTIVIDADE!U$3)=0,"",SUMIFS(BASE!$N:$N,BASE!$A:$A,PRODUTIVIDADE!U$3,BASE!$G:$G,PRODUTIVIDADE!$B64)))</f>
        <v>0</v>
      </c>
      <c r="W64" s="28">
        <f>IF($B64="","",IF(COUNTIF(BASE!$A:$A,PRODUTIVIDADE!U$3)=0,"",SUMIFS(BASE!$P:$P,BASE!$A:$A,PRODUTIVIDADE!U$3,BASE!$G:$G,PRODUTIVIDADE!$B64)))</f>
        <v>1.6435185185185183E-3</v>
      </c>
      <c r="X64" s="28">
        <f>IF($B64="","",IF(COUNTIF(BASE!$A:$A,PRODUTIVIDADE!U$3)=0,"",SUMIFS(BASE!$O:$O,BASE!$A:$A,PRODUTIVIDADE!U$3,BASE!$G:$G,PRODUTIVIDADE!$B64)))</f>
        <v>0</v>
      </c>
      <c r="Y64" s="32">
        <f t="shared" si="9"/>
        <v>0.12819444444444442</v>
      </c>
      <c r="Z64" s="32">
        <f t="shared" si="10"/>
        <v>0</v>
      </c>
      <c r="AA64" s="15">
        <f>IF($B64="","",IF(COUNTIF(BASE!$A:$A,PRODUTIVIDADE!AA$3)=0,"",SUMIFS(BASE!$M:$M,BASE!$A:$A,PRODUTIVIDADE!AA$3,BASE!$G:$G,PRODUTIVIDADE!$B64)))</f>
        <v>0</v>
      </c>
      <c r="AB64" s="15">
        <f>IF($B64="","",IF(COUNTIF(BASE!$A:$A,PRODUTIVIDADE!AA$3)=0,"",SUMIFS(BASE!$N:$N,BASE!$A:$A,PRODUTIVIDADE!AA$3,BASE!$G:$G,PRODUTIVIDADE!$B64)))</f>
        <v>0</v>
      </c>
      <c r="AC64" s="18">
        <f>IF($B64="","",IF(COUNTIF(BASE!$A:$A,PRODUTIVIDADE!AA$3)=0,"",SUMIFS(BASE!$P:$P,BASE!$A:$A,PRODUTIVIDADE!AA$3,BASE!$G:$G,PRODUTIVIDADE!$B64)))</f>
        <v>0</v>
      </c>
      <c r="AD64" s="18">
        <f>IF($B64="","",IF(COUNTIF(BASE!$A:$A,PRODUTIVIDADE!AA$3)=0,"",SUMIFS(BASE!$O:$O,BASE!$A:$A,PRODUTIVIDADE!AA$3,BASE!$G:$G,PRODUTIVIDADE!$B64)))</f>
        <v>0</v>
      </c>
      <c r="AE64" s="32">
        <f t="shared" si="11"/>
        <v>0</v>
      </c>
      <c r="AF64" s="32">
        <f t="shared" si="12"/>
        <v>0</v>
      </c>
      <c r="AG64" s="33">
        <f>IF($B64="","",IF(COUNTIF(BASE!$A:$A,PRODUTIVIDADE!AG$3)=0,"",SUMIFS(BASE!$M:$M,BASE!$A:$A,PRODUTIVIDADE!AG$3,BASE!$G:$G,PRODUTIVIDADE!$B64)))</f>
        <v>78</v>
      </c>
      <c r="AH64" s="33">
        <f>IF($B64="","",IF(COUNTIF(BASE!$A:$A,PRODUTIVIDADE!AG$3)=0,"",SUMIFS(BASE!$N:$N,BASE!$A:$A,PRODUTIVIDADE!AG$3,BASE!$G:$G,PRODUTIVIDADE!$B64)))</f>
        <v>0</v>
      </c>
      <c r="AI64" s="28">
        <f>IF($B64="","",IF(COUNTIF(BASE!$A:$A,PRODUTIVIDADE!AG$3)=0,"",SUMIFS(BASE!$P:$P,BASE!$A:$A,PRODUTIVIDADE!AG$3,BASE!$G:$G,PRODUTIVIDADE!$B64)))</f>
        <v>1.6782407407407406E-3</v>
      </c>
      <c r="AJ64" s="28">
        <f>IF($B64="","",IF(COUNTIF(BASE!$A:$A,PRODUTIVIDADE!AG$3)=0,"",SUMIFS(BASE!$O:$O,BASE!$A:$A,PRODUTIVIDADE!AG$3,BASE!$G:$G,PRODUTIVIDADE!$B64)))</f>
        <v>0</v>
      </c>
      <c r="AK64" s="32">
        <f t="shared" si="13"/>
        <v>0.13090277777777776</v>
      </c>
      <c r="AL64" s="32">
        <f t="shared" si="14"/>
        <v>0</v>
      </c>
      <c r="AM64" s="15">
        <f>IF($B64="","",IF(COUNTIF(BASE!$A:$A,PRODUTIVIDADE!AM$3)=0,"",SUMIFS(BASE!$M:$M,BASE!$A:$A,PRODUTIVIDADE!AM$3,BASE!$G:$G,PRODUTIVIDADE!$B64)))</f>
        <v>79</v>
      </c>
      <c r="AN64" s="15">
        <f>IF($B64="","",IF(COUNTIF(BASE!$A:$A,PRODUTIVIDADE!AM$3)=0,"",SUMIFS(BASE!$N:$N,BASE!$A:$A,PRODUTIVIDADE!AM$3,BASE!$G:$G,PRODUTIVIDADE!$B64)))</f>
        <v>0</v>
      </c>
      <c r="AO64" s="18">
        <f>IF($B64="","",IF(COUNTIF(BASE!$A:$A,PRODUTIVIDADE!AM$3)=0,"",SUMIFS(BASE!$P:$P,BASE!$A:$A,PRODUTIVIDADE!AM$3,BASE!$G:$G,PRODUTIVIDADE!$B64)))</f>
        <v>1.8518518518518517E-3</v>
      </c>
      <c r="AP64" s="18">
        <f>IF($B64="","",IF(COUNTIF(BASE!$A:$A,PRODUTIVIDADE!AM$3)=0,"",SUMIFS(BASE!$O:$O,BASE!$A:$A,PRODUTIVIDADE!AM$3,BASE!$G:$G,PRODUTIVIDADE!$B64)))</f>
        <v>0</v>
      </c>
      <c r="AQ64" s="32">
        <f t="shared" si="15"/>
        <v>0.14629629629629629</v>
      </c>
      <c r="AR64" s="32">
        <f t="shared" si="16"/>
        <v>0</v>
      </c>
      <c r="AS64" s="33">
        <f>IF($B64="","",IF(COUNTIF(BASE!$A:$A,PRODUTIVIDADE!AS$3)=0,"",SUMIFS(BASE!$M:$M,BASE!$A:$A,PRODUTIVIDADE!AS$3,BASE!$G:$G,PRODUTIVIDADE!$B64)))</f>
        <v>55</v>
      </c>
      <c r="AT64" s="33">
        <f>IF($B64="","",IF(COUNTIF(BASE!$A:$A,PRODUTIVIDADE!AS$3)=0,"",SUMIFS(BASE!$N:$N,BASE!$A:$A,PRODUTIVIDADE!AS$3,BASE!$G:$G,PRODUTIVIDADE!$B64)))</f>
        <v>0</v>
      </c>
      <c r="AU64" s="28">
        <f>IF($B64="","",IF(COUNTIF(BASE!$A:$A,PRODUTIVIDADE!AS$3)=0,"",SUMIFS(BASE!$P:$P,BASE!$A:$A,PRODUTIVIDADE!AS$3,BASE!$G:$G,PRODUTIVIDADE!$B64)))</f>
        <v>2.0949074074074073E-3</v>
      </c>
      <c r="AV64" s="28">
        <f>IF($B64="","",IF(COUNTIF(BASE!$A:$A,PRODUTIVIDADE!AS$3)=0,"",SUMIFS(BASE!$O:$O,BASE!$A:$A,PRODUTIVIDADE!AS$3,BASE!$G:$G,PRODUTIVIDADE!$B64)))</f>
        <v>0</v>
      </c>
      <c r="AW64" s="32">
        <f t="shared" si="17"/>
        <v>0.1152199074074074</v>
      </c>
      <c r="AX64" s="32">
        <f t="shared" si="18"/>
        <v>0</v>
      </c>
      <c r="AY64" s="15">
        <f>IF($B64="","",IF(COUNTIF(BASE!$A:$A,PRODUTIVIDADE!AY$3)=0,"",SUMIFS(BASE!$M:$M,BASE!$A:$A,PRODUTIVIDADE!AY$3,BASE!$G:$G,PRODUTIVIDADE!$B64)))</f>
        <v>81</v>
      </c>
      <c r="AZ64" s="15">
        <f>IF($B64="","",IF(COUNTIF(BASE!$A:$A,PRODUTIVIDADE!AY$3)=0,"",SUMIFS(BASE!$N:$N,BASE!$A:$A,PRODUTIVIDADE!AY$3,BASE!$G:$G,PRODUTIVIDADE!$B64)))</f>
        <v>0</v>
      </c>
      <c r="BA64" s="18">
        <f>IF($B64="","",IF(COUNTIF(BASE!$A:$A,PRODUTIVIDADE!AY$3)=0,"",SUMIFS(BASE!$P:$P,BASE!$A:$A,PRODUTIVIDADE!AY$3,BASE!$G:$G,PRODUTIVIDADE!$B64)))</f>
        <v>1.9097222222222222E-3</v>
      </c>
      <c r="BB64" s="18">
        <f>IF($B64="","",IF(COUNTIF(BASE!$A:$A,PRODUTIVIDADE!AY$3)=0,"",SUMIFS(BASE!$O:$O,BASE!$A:$A,PRODUTIVIDADE!AY$3,BASE!$G:$G,PRODUTIVIDADE!$B64)))</f>
        <v>0</v>
      </c>
      <c r="BC64" s="32">
        <f t="shared" si="19"/>
        <v>0.15468750000000001</v>
      </c>
      <c r="BD64" s="32">
        <f t="shared" si="20"/>
        <v>0</v>
      </c>
      <c r="BE64" s="33">
        <f>IF($B64="","",IF(COUNTIF(BASE!$A:$A,PRODUTIVIDADE!BE$3)=0,"",SUMIFS(BASE!$M:$M,BASE!$A:$A,PRODUTIVIDADE!BE$3,BASE!$G:$G,PRODUTIVIDADE!$B64)))</f>
        <v>80</v>
      </c>
      <c r="BF64" s="33">
        <f>IF($B64="","",IF(COUNTIF(BASE!$A:$A,PRODUTIVIDADE!BE$3)=0,"",SUMIFS(BASE!$N:$N,BASE!$A:$A,PRODUTIVIDADE!BE$3,BASE!$G:$G,PRODUTIVIDADE!$B64)))</f>
        <v>0</v>
      </c>
      <c r="BG64" s="28">
        <f>IF($B64="","",IF(COUNTIF(BASE!$A:$A,PRODUTIVIDADE!BE$3)=0,"",SUMIFS(BASE!$P:$P,BASE!$A:$A,PRODUTIVIDADE!BE$3,BASE!$G:$G,PRODUTIVIDADE!$B64)))</f>
        <v>1.8981481481481482E-3</v>
      </c>
      <c r="BH64" s="28">
        <f>IF($B64="","",IF(COUNTIF(BASE!$A:$A,PRODUTIVIDADE!BE$3)=0,"",SUMIFS(BASE!$O:$O,BASE!$A:$A,PRODUTIVIDADE!BE$3,BASE!$G:$G,PRODUTIVIDADE!$B64)))</f>
        <v>0</v>
      </c>
      <c r="BI64" s="32">
        <f t="shared" si="21"/>
        <v>0.15185185185185185</v>
      </c>
      <c r="BJ64" s="32">
        <f t="shared" si="22"/>
        <v>0</v>
      </c>
      <c r="BK64" s="15">
        <f>IF($B64="","",IF(COUNTIF(BASE!$A:$A,PRODUTIVIDADE!BK$3)=0,"",SUMIFS(BASE!$M:$M,BASE!$A:$A,PRODUTIVIDADE!BK$3,BASE!$G:$G,PRODUTIVIDADE!$B64)))</f>
        <v>0</v>
      </c>
      <c r="BL64" s="15">
        <f>IF($B64="","",IF(COUNTIF(BASE!$A:$A,PRODUTIVIDADE!BK$3)=0,"",SUMIFS(BASE!$N:$N,BASE!$A:$A,PRODUTIVIDADE!BK$3,BASE!$G:$G,PRODUTIVIDADE!$B64)))</f>
        <v>0</v>
      </c>
      <c r="BM64" s="18">
        <f>IF($B64="","",IF(COUNTIF(BASE!$A:$A,PRODUTIVIDADE!BK$3)=0,"",SUMIFS(BASE!$P:$P,BASE!$A:$A,PRODUTIVIDADE!BK$3,BASE!$G:$G,PRODUTIVIDADE!$B64)))</f>
        <v>0</v>
      </c>
      <c r="BN64" s="18">
        <f>IF($B64="","",IF(COUNTIF(BASE!$A:$A,PRODUTIVIDADE!BK$3)=0,"",SUMIFS(BASE!$O:$O,BASE!$A:$A,PRODUTIVIDADE!BK$3,BASE!$G:$G,PRODUTIVIDADE!$B64)))</f>
        <v>0</v>
      </c>
      <c r="BO64" s="32">
        <f t="shared" si="23"/>
        <v>0</v>
      </c>
      <c r="BP64" s="32">
        <f t="shared" si="24"/>
        <v>0</v>
      </c>
      <c r="BQ64" s="33">
        <f>IF($B64="","",IF(COUNTIF(BASE!$A:$A,PRODUTIVIDADE!BQ$3)=0,"",SUMIFS(BASE!$M:$M,BASE!$A:$A,PRODUTIVIDADE!BQ$3,BASE!$G:$G,PRODUTIVIDADE!$B64)))</f>
        <v>82</v>
      </c>
      <c r="BR64" s="33">
        <f>IF($B64="","",IF(COUNTIF(BASE!$A:$A,PRODUTIVIDADE!BQ$3)=0,"",SUMIFS(BASE!$N:$N,BASE!$A:$A,PRODUTIVIDADE!BQ$3,BASE!$G:$G,PRODUTIVIDADE!$B64)))</f>
        <v>0</v>
      </c>
      <c r="BS64" s="28">
        <f>IF($B64="","",IF(COUNTIF(BASE!$A:$A,PRODUTIVIDADE!BQ$3)=0,"",SUMIFS(BASE!$P:$P,BASE!$A:$A,PRODUTIVIDADE!BQ$3,BASE!$G:$G,PRODUTIVIDADE!$B64)))</f>
        <v>1.712962962962963E-3</v>
      </c>
      <c r="BT64" s="28">
        <f>IF($B64="","",IF(COUNTIF(BASE!$A:$A,PRODUTIVIDADE!BQ$3)=0,"",SUMIFS(BASE!$O:$O,BASE!$A:$A,PRODUTIVIDADE!BQ$3,BASE!$G:$G,PRODUTIVIDADE!$B64)))</f>
        <v>0</v>
      </c>
      <c r="BU64" s="32">
        <f t="shared" si="25"/>
        <v>0.14046296296296296</v>
      </c>
      <c r="BV64" s="32">
        <f t="shared" si="26"/>
        <v>0</v>
      </c>
      <c r="BW64" s="15">
        <f>IF($B64="","",IF(COUNTIF(BASE!$A:$A,PRODUTIVIDADE!BW$3)=0,"",SUMIFS(BASE!$M:$M,BASE!$A:$A,PRODUTIVIDADE!BW$3,BASE!$G:$G,PRODUTIVIDADE!$B64)))</f>
        <v>61</v>
      </c>
      <c r="BX64" s="15">
        <f>IF($B64="","",IF(COUNTIF(BASE!$A:$A,PRODUTIVIDADE!BW$3)=0,"",SUMIFS(BASE!$N:$N,BASE!$A:$A,PRODUTIVIDADE!BW$3,BASE!$G:$G,PRODUTIVIDADE!$B64)))</f>
        <v>0</v>
      </c>
      <c r="BY64" s="18">
        <f>IF($B64="","",IF(COUNTIF(BASE!$A:$A,PRODUTIVIDADE!BW$3)=0,"",SUMIFS(BASE!$P:$P,BASE!$A:$A,PRODUTIVIDADE!BW$3,BASE!$G:$G,PRODUTIVIDADE!$B64)))</f>
        <v>1.3773148148148147E-3</v>
      </c>
      <c r="BZ64" s="18">
        <f>IF($B64="","",IF(COUNTIF(BASE!$A:$A,PRODUTIVIDADE!BW$3)=0,"",SUMIFS(BASE!$O:$O,BASE!$A:$A,PRODUTIVIDADE!BW$3,BASE!$G:$G,PRODUTIVIDADE!$B64)))</f>
        <v>0</v>
      </c>
      <c r="CA64" s="32">
        <f t="shared" si="27"/>
        <v>8.4016203703703704E-2</v>
      </c>
      <c r="CB64" s="32">
        <f t="shared" si="28"/>
        <v>0</v>
      </c>
      <c r="CC64" s="33">
        <f>IF($B64="","",IF(COUNTIF(BASE!$A:$A,PRODUTIVIDADE!CC$3)=0,"",SUMIFS(BASE!$M:$M,BASE!$A:$A,PRODUTIVIDADE!CC$3,BASE!$G:$G,PRODUTIVIDADE!$B64)))</f>
        <v>46</v>
      </c>
      <c r="CD64" s="33">
        <f>IF($B64="","",IF(COUNTIF(BASE!$A:$A,PRODUTIVIDADE!CC$3)=0,"",SUMIFS(BASE!$N:$N,BASE!$A:$A,PRODUTIVIDADE!CC$3,BASE!$G:$G,PRODUTIVIDADE!$B64)))</f>
        <v>0</v>
      </c>
      <c r="CE64" s="28">
        <f>IF($B64="","",IF(COUNTIF(BASE!$A:$A,PRODUTIVIDADE!CC$3)=0,"",SUMIFS(BASE!$P:$P,BASE!$A:$A,PRODUTIVIDADE!CC$3,BASE!$G:$G,PRODUTIVIDADE!$B64)))</f>
        <v>1.7476851851851852E-3</v>
      </c>
      <c r="CF64" s="28">
        <f>IF($B64="","",IF(COUNTIF(BASE!$A:$A,PRODUTIVIDADE!CC$3)=0,"",SUMIFS(BASE!$O:$O,BASE!$A:$A,PRODUTIVIDADE!CC$3,BASE!$G:$G,PRODUTIVIDADE!$B64)))</f>
        <v>0</v>
      </c>
      <c r="CG64" s="32">
        <f t="shared" si="29"/>
        <v>8.0393518518518517E-2</v>
      </c>
      <c r="CH64" s="32">
        <f t="shared" si="30"/>
        <v>0</v>
      </c>
      <c r="CI64" s="15">
        <f>IF($B64="","",IF(COUNTIF(BASE!$A:$A,PRODUTIVIDADE!CI$3)=0,"",SUMIFS(BASE!$M:$M,BASE!$A:$A,PRODUTIVIDADE!CI$3,BASE!$G:$G,PRODUTIVIDADE!$B64)))</f>
        <v>70</v>
      </c>
      <c r="CJ64" s="15">
        <f>IF($B64="","",IF(COUNTIF(BASE!$A:$A,PRODUTIVIDADE!CI$3)=0,"",SUMIFS(BASE!$N:$N,BASE!$A:$A,PRODUTIVIDADE!CI$3,BASE!$G:$G,PRODUTIVIDADE!$B64)))</f>
        <v>0</v>
      </c>
      <c r="CK64" s="18">
        <f>IF($B64="","",IF(COUNTIF(BASE!$A:$A,PRODUTIVIDADE!CI$3)=0,"",SUMIFS(BASE!$P:$P,BASE!$A:$A,PRODUTIVIDADE!CI$3,BASE!$G:$G,PRODUTIVIDADE!$B64)))</f>
        <v>1.6550925925925926E-3</v>
      </c>
      <c r="CL64" s="18">
        <f>IF($B64="","",IF(COUNTIF(BASE!$A:$A,PRODUTIVIDADE!CI$3)=0,"",SUMIFS(BASE!$O:$O,BASE!$A:$A,PRODUTIVIDADE!CI$3,BASE!$G:$G,PRODUTIVIDADE!$B64)))</f>
        <v>0</v>
      </c>
      <c r="CM64" s="32">
        <f t="shared" si="31"/>
        <v>0.11585648148148148</v>
      </c>
      <c r="CN64" s="32">
        <f t="shared" si="32"/>
        <v>0</v>
      </c>
      <c r="CO64" s="33">
        <f>IF($B64="","",IF(COUNTIF(BASE!$A:$A,PRODUTIVIDADE!CO$3)=0,"",SUMIFS(BASE!$M:$M,BASE!$A:$A,PRODUTIVIDADE!CO$3,BASE!$G:$G,PRODUTIVIDADE!$B64)))</f>
        <v>73</v>
      </c>
      <c r="CP64" s="33">
        <f>IF($B64="","",IF(COUNTIF(BASE!$A:$A,PRODUTIVIDADE!CO$3)=0,"",SUMIFS(BASE!$N:$N,BASE!$A:$A,PRODUTIVIDADE!CO$3,BASE!$G:$G,PRODUTIVIDADE!$B64)))</f>
        <v>0</v>
      </c>
      <c r="CQ64" s="28">
        <f>IF($B64="","",IF(COUNTIF(BASE!$A:$A,PRODUTIVIDADE!CO$3)=0,"",SUMIFS(BASE!$P:$P,BASE!$A:$A,PRODUTIVIDADE!CO$3,BASE!$G:$G,PRODUTIVIDADE!$B64)))</f>
        <v>2.1412037037037038E-3</v>
      </c>
      <c r="CR64" s="28">
        <f>IF($B64="","",IF(COUNTIF(BASE!$A:$A,PRODUTIVIDADE!CO$3)=0,"",SUMIFS(BASE!$O:$O,BASE!$A:$A,PRODUTIVIDADE!CO$3,BASE!$G:$G,PRODUTIVIDADE!$B64)))</f>
        <v>0</v>
      </c>
      <c r="CS64" s="32">
        <f t="shared" si="33"/>
        <v>0.15630787037037036</v>
      </c>
      <c r="CT64" s="32">
        <f t="shared" si="34"/>
        <v>0</v>
      </c>
      <c r="CU64" s="15">
        <f>IF($B64="","",IF(COUNTIF(BASE!$A:$A,PRODUTIVIDADE!CU$3)=0,"",SUMIFS(BASE!$M:$M,BASE!$A:$A,PRODUTIVIDADE!CU$3,BASE!$G:$G,PRODUTIVIDADE!$B64)))</f>
        <v>71</v>
      </c>
      <c r="CV64" s="15">
        <f>IF($B64="","",IF(COUNTIF(BASE!$A:$A,PRODUTIVIDADE!CU$3)=0,"",SUMIFS(BASE!$N:$N,BASE!$A:$A,PRODUTIVIDADE!CU$3,BASE!$G:$G,PRODUTIVIDADE!$B64)))</f>
        <v>0</v>
      </c>
      <c r="CW64" s="18">
        <f>IF($B64="","",IF(COUNTIF(BASE!$A:$A,PRODUTIVIDADE!CU$3)=0,"",SUMIFS(BASE!$P:$P,BASE!$A:$A,PRODUTIVIDADE!CU$3,BASE!$G:$G,PRODUTIVIDADE!$B64)))</f>
        <v>1.6435185185185183E-3</v>
      </c>
      <c r="CX64" s="18">
        <f>IF($B64="","",IF(COUNTIF(BASE!$A:$A,PRODUTIVIDADE!CU$3)=0,"",SUMIFS(BASE!$O:$O,BASE!$A:$A,PRODUTIVIDADE!CU$3,BASE!$G:$G,PRODUTIVIDADE!$B64)))</f>
        <v>0</v>
      </c>
      <c r="CY64" s="32">
        <f t="shared" si="35"/>
        <v>0.1166898148148148</v>
      </c>
      <c r="CZ64" s="32">
        <f t="shared" si="36"/>
        <v>0</v>
      </c>
      <c r="DA64" s="33">
        <f>IF($B64="","",IF(COUNTIF(BASE!$A:$A,PRODUTIVIDADE!DA$3)=0,"",SUMIFS(BASE!$M:$M,BASE!$A:$A,PRODUTIVIDADE!DA$3,BASE!$G:$G,PRODUTIVIDADE!$B64)))</f>
        <v>0</v>
      </c>
      <c r="DB64" s="33">
        <f>IF($B64="","",IF(COUNTIF(BASE!$A:$A,PRODUTIVIDADE!DA$3)=0,"",SUMIFS(BASE!$N:$N,BASE!$A:$A,PRODUTIVIDADE!DA$3,BASE!$G:$G,PRODUTIVIDADE!$B64)))</f>
        <v>0</v>
      </c>
      <c r="DC64" s="28">
        <f>IF($B64="","",IF(COUNTIF(BASE!$A:$A,PRODUTIVIDADE!DA$3)=0,"",SUMIFS(BASE!$P:$P,BASE!$A:$A,PRODUTIVIDADE!DA$3,BASE!$G:$G,PRODUTIVIDADE!$B64)))</f>
        <v>0</v>
      </c>
      <c r="DD64" s="28">
        <f>IF($B64="","",IF(COUNTIF(BASE!$A:$A,PRODUTIVIDADE!DA$3)=0,"",SUMIFS(BASE!$O:$O,BASE!$A:$A,PRODUTIVIDADE!DA$3,BASE!$G:$G,PRODUTIVIDADE!$B64)))</f>
        <v>0</v>
      </c>
      <c r="DE64" s="32">
        <f t="shared" si="37"/>
        <v>0</v>
      </c>
      <c r="DF64" s="32">
        <f t="shared" si="38"/>
        <v>0</v>
      </c>
      <c r="DG64" s="15">
        <f>IF($B64="","",IF(COUNTIF(BASE!$A:$A,PRODUTIVIDADE!DG$3)=0,"",SUMIFS(BASE!$M:$M,BASE!$A:$A,PRODUTIVIDADE!DG$3,BASE!$G:$G,PRODUTIVIDADE!$B64)))</f>
        <v>63</v>
      </c>
      <c r="DH64" s="15">
        <f>IF($B64="","",IF(COUNTIF(BASE!$A:$A,PRODUTIVIDADE!DG$3)=0,"",SUMIFS(BASE!$N:$N,BASE!$A:$A,PRODUTIVIDADE!DG$3,BASE!$G:$G,PRODUTIVIDADE!$B64)))</f>
        <v>0</v>
      </c>
      <c r="DI64" s="18">
        <f>IF($B64="","",IF(COUNTIF(BASE!$A:$A,PRODUTIVIDADE!DG$3)=0,"",SUMIFS(BASE!$P:$P,BASE!$A:$A,PRODUTIVIDADE!DG$3,BASE!$G:$G,PRODUTIVIDADE!$B64)))</f>
        <v>1.5393518518518519E-3</v>
      </c>
      <c r="DJ64" s="18">
        <f>IF($B64="","",IF(COUNTIF(BASE!$A:$A,PRODUTIVIDADE!DG$3)=0,"",SUMIFS(BASE!$O:$O,BASE!$A:$A,PRODUTIVIDADE!DG$3,BASE!$G:$G,PRODUTIVIDADE!$B64)))</f>
        <v>0</v>
      </c>
      <c r="DK64" s="32">
        <f t="shared" si="39"/>
        <v>9.6979166666666672E-2</v>
      </c>
      <c r="DL64" s="32">
        <f t="shared" si="40"/>
        <v>0</v>
      </c>
      <c r="DM64" s="33">
        <f>IF($B64="","",IF(COUNTIF(BASE!$A:$A,PRODUTIVIDADE!DM$3)=0,"",SUMIFS(BASE!$M:$M,BASE!$A:$A,PRODUTIVIDADE!DM$3,BASE!$G:$G,PRODUTIVIDADE!$B64)))</f>
        <v>65</v>
      </c>
      <c r="DN64" s="33">
        <f>IF($B64="","",IF(COUNTIF(BASE!$A:$A,PRODUTIVIDADE!DM$3)=0,"",SUMIFS(BASE!$N:$N,BASE!$A:$A,PRODUTIVIDADE!DM$3,BASE!$G:$G,PRODUTIVIDADE!$B64)))</f>
        <v>0</v>
      </c>
      <c r="DO64" s="28">
        <f>IF($B64="","",IF(COUNTIF(BASE!$A:$A,PRODUTIVIDADE!DM$3)=0,"",SUMIFS(BASE!$P:$P,BASE!$A:$A,PRODUTIVIDADE!DM$3,BASE!$G:$G,PRODUTIVIDADE!$B64)))</f>
        <v>1.7824074074074072E-3</v>
      </c>
      <c r="DP64" s="28">
        <f>IF($B64="","",IF(COUNTIF(BASE!$A:$A,PRODUTIVIDADE!DM$3)=0,"",SUMIFS(BASE!$O:$O,BASE!$A:$A,PRODUTIVIDADE!DM$3,BASE!$G:$G,PRODUTIVIDADE!$B64)))</f>
        <v>0</v>
      </c>
      <c r="DQ64" s="32">
        <f t="shared" si="41"/>
        <v>0.11585648148148148</v>
      </c>
      <c r="DR64" s="32">
        <f t="shared" si="42"/>
        <v>0</v>
      </c>
      <c r="DS64" s="15">
        <f>IF($B64="","",IF(COUNTIF(BASE!$A:$A,PRODUTIVIDADE!DS$3)=0,"",SUMIFS(BASE!$M:$M,BASE!$A:$A,PRODUTIVIDADE!DS$3,BASE!$G:$G,PRODUTIVIDADE!$B64)))</f>
        <v>60</v>
      </c>
      <c r="DT64" s="15">
        <f>IF($B64="","",IF(COUNTIF(BASE!$A:$A,PRODUTIVIDADE!DS$3)=0,"",SUMIFS(BASE!$N:$N,BASE!$A:$A,PRODUTIVIDADE!DS$3,BASE!$G:$G,PRODUTIVIDADE!$B64)))</f>
        <v>0</v>
      </c>
      <c r="DU64" s="18">
        <f>IF($B64="","",IF(COUNTIF(BASE!$A:$A,PRODUTIVIDADE!DS$3)=0,"",SUMIFS(BASE!$P:$P,BASE!$A:$A,PRODUTIVIDADE!DS$3,BASE!$G:$G,PRODUTIVIDADE!$B64)))</f>
        <v>2.1759259259259258E-3</v>
      </c>
      <c r="DV64" s="18">
        <f>IF($B64="","",IF(COUNTIF(BASE!$A:$A,PRODUTIVIDADE!DS$3)=0,"",SUMIFS(BASE!$O:$O,BASE!$A:$A,PRODUTIVIDADE!DS$3,BASE!$G:$G,PRODUTIVIDADE!$B64)))</f>
        <v>0</v>
      </c>
      <c r="DW64" s="32">
        <f t="shared" si="43"/>
        <v>0.13055555555555554</v>
      </c>
      <c r="DX64" s="32">
        <f t="shared" si="44"/>
        <v>0</v>
      </c>
      <c r="DY64" s="33">
        <f>IF($B64="","",IF(COUNTIF(BASE!$A:$A,PRODUTIVIDADE!DY$3)=0,"",SUMIFS(BASE!$M:$M,BASE!$A:$A,PRODUTIVIDADE!DY$3,BASE!$G:$G,PRODUTIVIDADE!$B64)))</f>
        <v>53</v>
      </c>
      <c r="DZ64" s="33">
        <f>IF($B64="","",IF(COUNTIF(BASE!$A:$A,PRODUTIVIDADE!DY$3)=0,"",SUMIFS(BASE!$N:$N,BASE!$A:$A,PRODUTIVIDADE!DY$3,BASE!$G:$G,PRODUTIVIDADE!$B64)))</f>
        <v>0</v>
      </c>
      <c r="EA64" s="28">
        <f>IF($B64="","",IF(COUNTIF(BASE!$A:$A,PRODUTIVIDADE!DY$3)=0,"",SUMIFS(BASE!$P:$P,BASE!$A:$A,PRODUTIVIDADE!DY$3,BASE!$G:$G,PRODUTIVIDADE!$B64)))</f>
        <v>2.1643518518518518E-3</v>
      </c>
      <c r="EB64" s="28">
        <f>IF($B64="","",IF(COUNTIF(BASE!$A:$A,PRODUTIVIDADE!DY$3)=0,"",SUMIFS(BASE!$O:$O,BASE!$A:$A,PRODUTIVIDADE!DY$3,BASE!$G:$G,PRODUTIVIDADE!$B64)))</f>
        <v>0</v>
      </c>
      <c r="EC64" s="32">
        <f t="shared" si="45"/>
        <v>0.11471064814814814</v>
      </c>
      <c r="ED64" s="32">
        <f t="shared" si="46"/>
        <v>0</v>
      </c>
      <c r="EE64" s="15">
        <f>IF($B64="","",IF(COUNTIF(BASE!$A:$A,PRODUTIVIDADE!EE$3)=0,"",SUMIFS(BASE!$M:$M,BASE!$A:$A,PRODUTIVIDADE!EE$3,BASE!$G:$G,PRODUTIVIDADE!$B64)))</f>
        <v>69</v>
      </c>
      <c r="EF64" s="15">
        <f>IF($B64="","",IF(COUNTIF(BASE!$A:$A,PRODUTIVIDADE!EE$3)=0,"",SUMIFS(BASE!$N:$N,BASE!$A:$A,PRODUTIVIDADE!EE$3,BASE!$G:$G,PRODUTIVIDADE!$B64)))</f>
        <v>0</v>
      </c>
      <c r="EG64" s="18">
        <f>IF($B64="","",IF(COUNTIF(BASE!$A:$A,PRODUTIVIDADE!EE$3)=0,"",SUMIFS(BASE!$P:$P,BASE!$A:$A,PRODUTIVIDADE!EE$3,BASE!$G:$G,PRODUTIVIDADE!$B64)))</f>
        <v>2.0601851851851853E-3</v>
      </c>
      <c r="EH64" s="18">
        <f>IF($B64="","",IF(COUNTIF(BASE!$A:$A,PRODUTIVIDADE!EE$3)=0,"",SUMIFS(BASE!$O:$O,BASE!$A:$A,PRODUTIVIDADE!EE$3,BASE!$G:$G,PRODUTIVIDADE!$B64)))</f>
        <v>0</v>
      </c>
      <c r="EI64" s="32">
        <f t="shared" si="47"/>
        <v>0.14215277777777779</v>
      </c>
      <c r="EJ64" s="32">
        <f t="shared" si="48"/>
        <v>0</v>
      </c>
      <c r="EK64" s="33">
        <f>IF($B64="","",IF(COUNTIF(BASE!$A:$A,PRODUTIVIDADE!EK$3)=0,"",SUMIFS(BASE!$M:$M,BASE!$A:$A,PRODUTIVIDADE!EK$3,BASE!$G:$G,PRODUTIVIDADE!$B64)))</f>
        <v>0</v>
      </c>
      <c r="EL64" s="33">
        <f>IF($B64="","",IF(COUNTIF(BASE!$A:$A,PRODUTIVIDADE!EK$3)=0,"",SUMIFS(BASE!$N:$N,BASE!$A:$A,PRODUTIVIDADE!EK$3,BASE!$G:$G,PRODUTIVIDADE!$B64)))</f>
        <v>0</v>
      </c>
      <c r="EM64" s="28">
        <f>IF($B64="","",IF(COUNTIF(BASE!$A:$A,PRODUTIVIDADE!EK$3)=0,"",SUMIFS(BASE!$P:$P,BASE!$A:$A,PRODUTIVIDADE!EK$3,BASE!$G:$G,PRODUTIVIDADE!$B64)))</f>
        <v>0</v>
      </c>
      <c r="EN64" s="28">
        <f>IF($B64="","",IF(COUNTIF(BASE!$A:$A,PRODUTIVIDADE!EK$3)=0,"",SUMIFS(BASE!$O:$O,BASE!$A:$A,PRODUTIVIDADE!EK$3,BASE!$G:$G,PRODUTIVIDADE!$B64)))</f>
        <v>0</v>
      </c>
      <c r="EO64" s="32">
        <f t="shared" si="49"/>
        <v>0</v>
      </c>
      <c r="EP64" s="32">
        <f t="shared" si="50"/>
        <v>0</v>
      </c>
      <c r="EQ64" s="15">
        <f>IF($B64="","",IF(COUNTIF(BASE!$A:$A,PRODUTIVIDADE!EQ$3)=0,"",SUMIFS(BASE!$M:$M,BASE!$A:$A,PRODUTIVIDADE!EQ$3,BASE!$G:$G,PRODUTIVIDADE!$B64)))</f>
        <v>66</v>
      </c>
      <c r="ER64" s="15">
        <f>IF($B64="","",IF(COUNTIF(BASE!$A:$A,PRODUTIVIDADE!EQ$3)=0,"",SUMIFS(BASE!$N:$N,BASE!$A:$A,PRODUTIVIDADE!EQ$3,BASE!$G:$G,PRODUTIVIDADE!$B64)))</f>
        <v>0</v>
      </c>
      <c r="ES64" s="18">
        <f>IF($B64="","",IF(COUNTIF(BASE!$A:$A,PRODUTIVIDADE!EQ$3)=0,"",SUMIFS(BASE!$P:$P,BASE!$A:$A,PRODUTIVIDADE!EQ$3,BASE!$G:$G,PRODUTIVIDADE!$B64)))</f>
        <v>1.712962962962963E-3</v>
      </c>
      <c r="ET64" s="18">
        <f>IF($B64="","",IF(COUNTIF(BASE!$A:$A,PRODUTIVIDADE!EQ$3)=0,"",SUMIFS(BASE!$O:$O,BASE!$A:$A,PRODUTIVIDADE!EQ$3,BASE!$G:$G,PRODUTIVIDADE!$B64)))</f>
        <v>0</v>
      </c>
      <c r="EU64" s="32">
        <f t="shared" si="51"/>
        <v>0.11305555555555556</v>
      </c>
      <c r="EV64" s="32">
        <f t="shared" si="52"/>
        <v>0</v>
      </c>
      <c r="EW64" s="33">
        <f>IF($B64="","",IF(COUNTIF(BASE!$A:$A,PRODUTIVIDADE!EW$3)=0,"",SUMIFS(BASE!$M:$M,BASE!$A:$A,PRODUTIVIDADE!EW$3,BASE!$G:$G,PRODUTIVIDADE!$B64)))</f>
        <v>55</v>
      </c>
      <c r="EX64" s="33">
        <f>IF($B64="","",IF(COUNTIF(BASE!$A:$A,PRODUTIVIDADE!EW$3)=0,"",SUMIFS(BASE!$N:$N,BASE!$A:$A,PRODUTIVIDADE!EW$3,BASE!$G:$G,PRODUTIVIDADE!$B64)))</f>
        <v>0</v>
      </c>
      <c r="EY64" s="28">
        <f>IF($B64="","",IF(COUNTIF(BASE!$A:$A,PRODUTIVIDADE!EW$3)=0,"",SUMIFS(BASE!$P:$P,BASE!$A:$A,PRODUTIVIDADE!EW$3,BASE!$G:$G,PRODUTIVIDADE!$B64)))</f>
        <v>1.8287037037037037E-3</v>
      </c>
      <c r="EZ64" s="28">
        <f>IF($B64="","",IF(COUNTIF(BASE!$A:$A,PRODUTIVIDADE!EW$3)=0,"",SUMIFS(BASE!$O:$O,BASE!$A:$A,PRODUTIVIDADE!EW$3,BASE!$G:$G,PRODUTIVIDADE!$B64)))</f>
        <v>0</v>
      </c>
      <c r="FA64" s="32">
        <f t="shared" si="53"/>
        <v>0.1005787037037037</v>
      </c>
      <c r="FB64" s="32">
        <f t="shared" si="54"/>
        <v>0</v>
      </c>
      <c r="FC64" s="15">
        <f>IF($B64="","",IF(COUNTIF(BASE!$A:$A,PRODUTIVIDADE!FC$3)=0,"",SUMIFS(BASE!$M:$M,BASE!$A:$A,PRODUTIVIDADE!FC$3,BASE!$G:$G,PRODUTIVIDADE!$B64)))</f>
        <v>45</v>
      </c>
      <c r="FD64" s="15">
        <f>IF($B64="","",IF(COUNTIF(BASE!$A:$A,PRODUTIVIDADE!FC$3)=0,"",SUMIFS(BASE!$N:$N,BASE!$A:$A,PRODUTIVIDADE!FC$3,BASE!$G:$G,PRODUTIVIDADE!$B64)))</f>
        <v>0</v>
      </c>
      <c r="FE64" s="18">
        <f>IF($B64="","",IF(COUNTIF(BASE!$A:$A,PRODUTIVIDADE!FC$3)=0,"",SUMIFS(BASE!$P:$P,BASE!$A:$A,PRODUTIVIDADE!FC$3,BASE!$G:$G,PRODUTIVIDADE!$B64)))</f>
        <v>1.9444444444444442E-3</v>
      </c>
      <c r="FF64" s="18">
        <f>IF($B64="","",IF(COUNTIF(BASE!$A:$A,PRODUTIVIDADE!FC$3)=0,"",SUMIFS(BASE!$O:$O,BASE!$A:$A,PRODUTIVIDADE!FC$3,BASE!$G:$G,PRODUTIVIDADE!$B64)))</f>
        <v>0</v>
      </c>
      <c r="FG64" s="32">
        <f t="shared" si="55"/>
        <v>8.7499999999999994E-2</v>
      </c>
      <c r="FH64" s="32">
        <f t="shared" si="56"/>
        <v>0</v>
      </c>
      <c r="FI64" s="33">
        <f>IF($B64="","",IF(COUNTIF(BASE!$A:$A,PRODUTIVIDADE!FI$3)=0,"",SUMIFS(BASE!$M:$M,BASE!$A:$A,PRODUTIVIDADE!FI$3,BASE!$G:$G,PRODUTIVIDADE!$B64)))</f>
        <v>58</v>
      </c>
      <c r="FJ64" s="33">
        <f>IF($B64="","",IF(COUNTIF(BASE!$A:$A,PRODUTIVIDADE!FI$3)=0,"",SUMIFS(BASE!$N:$N,BASE!$A:$A,PRODUTIVIDADE!FI$3,BASE!$G:$G,PRODUTIVIDADE!$B64)))</f>
        <v>0</v>
      </c>
      <c r="FK64" s="28">
        <f>IF($B64="","",IF(COUNTIF(BASE!$A:$A,PRODUTIVIDADE!FI$3)=0,"",SUMIFS(BASE!$P:$P,BASE!$A:$A,PRODUTIVIDADE!FI$3,BASE!$G:$G,PRODUTIVIDADE!$B64)))</f>
        <v>1.7939814814814815E-3</v>
      </c>
      <c r="FL64" s="28">
        <f>IF($B64="","",IF(COUNTIF(BASE!$A:$A,PRODUTIVIDADE!FI$3)=0,"",SUMIFS(BASE!$O:$O,BASE!$A:$A,PRODUTIVIDADE!FI$3,BASE!$G:$G,PRODUTIVIDADE!$B64)))</f>
        <v>0</v>
      </c>
      <c r="FM64" s="32">
        <f t="shared" si="57"/>
        <v>0.10405092592592592</v>
      </c>
      <c r="FN64" s="32">
        <f t="shared" si="58"/>
        <v>0</v>
      </c>
      <c r="FO64" s="15">
        <f>IF($B64="","",IF(COUNTIF(BASE!$A:$A,PRODUTIVIDADE!FO$3)=0,"",SUMIFS(BASE!$M:$M,BASE!$A:$A,PRODUTIVIDADE!FO$3,BASE!$G:$G,PRODUTIVIDADE!$B64)))</f>
        <v>43</v>
      </c>
      <c r="FP64" s="15">
        <f>IF($B64="","",IF(COUNTIF(BASE!$A:$A,PRODUTIVIDADE!FO$3)=0,"",SUMIFS(BASE!$N:$N,BASE!$A:$A,PRODUTIVIDADE!FO$3,BASE!$G:$G,PRODUTIVIDADE!$B64)))</f>
        <v>0</v>
      </c>
      <c r="FQ64" s="18">
        <f>IF($B64="","",IF(COUNTIF(BASE!$A:$A,PRODUTIVIDADE!FO$3)=0,"",SUMIFS(BASE!$P:$P,BASE!$A:$A,PRODUTIVIDADE!FO$3,BASE!$G:$G,PRODUTIVIDADE!$B64)))</f>
        <v>2.1412037037037038E-3</v>
      </c>
      <c r="FR64" s="18">
        <f>IF($B64="","",IF(COUNTIF(BASE!$A:$A,PRODUTIVIDADE!FO$3)=0,"",SUMIFS(BASE!$O:$O,BASE!$A:$A,PRODUTIVIDADE!FO$3,BASE!$G:$G,PRODUTIVIDADE!$B64)))</f>
        <v>0</v>
      </c>
      <c r="FS64" s="32">
        <f t="shared" si="59"/>
        <v>9.2071759259259256E-2</v>
      </c>
      <c r="FT64" s="32">
        <f t="shared" si="60"/>
        <v>0</v>
      </c>
      <c r="FU64" s="33">
        <f>IF($B64="","",IF(COUNTIF(BASE!$A:$A,PRODUTIVIDADE!FU$3)=0,"",SUMIFS(BASE!$M:$M,BASE!$A:$A,PRODUTIVIDADE!FU$3,BASE!$G:$G,PRODUTIVIDADE!$B64)))</f>
        <v>0</v>
      </c>
      <c r="FV64" s="33">
        <f>IF($B64="","",IF(COUNTIF(BASE!$A:$A,PRODUTIVIDADE!FU$3)=0,"",SUMIFS(BASE!$N:$N,BASE!$A:$A,PRODUTIVIDADE!FU$3,BASE!$G:$G,PRODUTIVIDADE!$B64)))</f>
        <v>0</v>
      </c>
      <c r="FW64" s="28">
        <f>IF($B64="","",IF(COUNTIF(BASE!$A:$A,PRODUTIVIDADE!FU$3)=0,"",SUMIFS(BASE!$P:$P,BASE!$A:$A,PRODUTIVIDADE!FU$3,BASE!$G:$G,PRODUTIVIDADE!$B64)))</f>
        <v>0</v>
      </c>
      <c r="FX64" s="28">
        <f>IF($B64="","",IF(COUNTIF(BASE!$A:$A,PRODUTIVIDADE!FU$3)=0,"",SUMIFS(BASE!$O:$O,BASE!$A:$A,PRODUTIVIDADE!FU$3,BASE!$G:$G,PRODUTIVIDADE!$B64)))</f>
        <v>0</v>
      </c>
      <c r="FY64" s="32">
        <f t="shared" si="61"/>
        <v>0</v>
      </c>
      <c r="FZ64" s="32">
        <f t="shared" si="62"/>
        <v>0</v>
      </c>
      <c r="GA64" s="15">
        <f>IF($B64="","",IF(COUNTIF(BASE!$A:$A,PRODUTIVIDADE!GA$3)=0,"",SUMIFS(BASE!$M:$M,BASE!$A:$A,PRODUTIVIDADE!GA$3,BASE!$G:$G,PRODUTIVIDADE!$B64)))</f>
        <v>75</v>
      </c>
      <c r="GB64" s="15">
        <f>IF($B64="","",IF(COUNTIF(BASE!$A:$A,PRODUTIVIDADE!GA$3)=0,"",SUMIFS(BASE!$N:$N,BASE!$A:$A,PRODUTIVIDADE!GA$3,BASE!$G:$G,PRODUTIVIDADE!$B64)))</f>
        <v>0</v>
      </c>
      <c r="GC64" s="18">
        <f>IF($B64="","",IF(COUNTIF(BASE!$A:$A,PRODUTIVIDADE!GA$3)=0,"",SUMIFS(BASE!$P:$P,BASE!$A:$A,PRODUTIVIDADE!GA$3,BASE!$G:$G,PRODUTIVIDADE!$B64)))</f>
        <v>1.712962962962963E-3</v>
      </c>
      <c r="GD64" s="18">
        <f>IF($B64="","",IF(COUNTIF(BASE!$A:$A,PRODUTIVIDADE!GA$3)=0,"",SUMIFS(BASE!$O:$O,BASE!$A:$A,PRODUTIVIDADE!GA$3,BASE!$G:$G,PRODUTIVIDADE!$B64)))</f>
        <v>0</v>
      </c>
      <c r="GE64" s="32">
        <f t="shared" si="63"/>
        <v>0.12847222222222224</v>
      </c>
      <c r="GF64" s="32">
        <f t="shared" si="64"/>
        <v>0</v>
      </c>
      <c r="GG64" s="33">
        <f>IF($B64="","",IF(COUNTIF(BASE!$A:$A,PRODUTIVIDADE!GG$3)=0,"",SUMIFS(BASE!$M:$M,BASE!$A:$A,PRODUTIVIDADE!GG$3,BASE!$G:$G,PRODUTIVIDADE!$B64)))</f>
        <v>47</v>
      </c>
      <c r="GH64" s="33">
        <f>IF($B64="","",IF(COUNTIF(BASE!$A:$A,PRODUTIVIDADE!GG$3)=0,"",SUMIFS(BASE!$N:$N,BASE!$A:$A,PRODUTIVIDADE!GG$3,BASE!$G:$G,PRODUTIVIDADE!$B64)))</f>
        <v>0</v>
      </c>
      <c r="GI64" s="28">
        <f>IF($B64="","",IF(COUNTIF(BASE!$A:$A,PRODUTIVIDADE!GG$3)=0,"",SUMIFS(BASE!$P:$P,BASE!$A:$A,PRODUTIVIDADE!GG$3,BASE!$G:$G,PRODUTIVIDADE!$B64)))</f>
        <v>1.8981481481481482E-3</v>
      </c>
      <c r="GJ64" s="28">
        <f>IF($B64="","",IF(COUNTIF(BASE!$A:$A,PRODUTIVIDADE!GG$3)=0,"",SUMIFS(BASE!$O:$O,BASE!$A:$A,PRODUTIVIDADE!GG$3,BASE!$G:$G,PRODUTIVIDADE!$B64)))</f>
        <v>0</v>
      </c>
      <c r="GK64" s="32">
        <f t="shared" si="65"/>
        <v>8.9212962962962966E-2</v>
      </c>
      <c r="GL64" s="32">
        <f t="shared" si="66"/>
        <v>0</v>
      </c>
      <c r="GM64" s="15">
        <f>IF($B64="","",IF(COUNTIF(BASE!$A:$A,PRODUTIVIDADE!GM$3)=0,"",SUMIFS(BASE!$M:$M,BASE!$A:$A,PRODUTIVIDADE!GM$3,BASE!$G:$G,PRODUTIVIDADE!$B64)))</f>
        <v>57</v>
      </c>
      <c r="GN64" s="15">
        <f>IF($B64="","",IF(COUNTIF(BASE!$A:$A,PRODUTIVIDADE!GM$3)=0,"",SUMIFS(BASE!$N:$N,BASE!$A:$A,PRODUTIVIDADE!GM$3,BASE!$G:$G,PRODUTIVIDADE!$B64)))</f>
        <v>0</v>
      </c>
      <c r="GO64" s="18">
        <f>IF($B64="","",IF(COUNTIF(BASE!$A:$A,PRODUTIVIDADE!GM$3)=0,"",SUMIFS(BASE!$P:$P,BASE!$A:$A,PRODUTIVIDADE!GM$3,BASE!$G:$G,PRODUTIVIDADE!$B64)))</f>
        <v>1.7013888888888892E-3</v>
      </c>
      <c r="GP64" s="18">
        <f>IF($B64="","",IF(COUNTIF(BASE!$A:$A,PRODUTIVIDADE!GM$3)=0,"",SUMIFS(BASE!$O:$O,BASE!$A:$A,PRODUTIVIDADE!GM$3,BASE!$G:$G,PRODUTIVIDADE!$B64)))</f>
        <v>0</v>
      </c>
      <c r="GQ64" s="32">
        <f t="shared" si="67"/>
        <v>9.6979166666666686E-2</v>
      </c>
      <c r="GR64" s="32">
        <f t="shared" si="68"/>
        <v>0</v>
      </c>
    </row>
    <row r="65" spans="2:200" s="8" customFormat="1" x14ac:dyDescent="0.25">
      <c r="B65" s="50">
        <v>91388</v>
      </c>
      <c r="C65" s="16" t="str">
        <f>IF($B65="","",VLOOKUP($B65,EQUIPE!$B:$E,2,0))</f>
        <v>JULIANA SILVA DOS SANTOS</v>
      </c>
      <c r="D65" s="16" t="str">
        <f>IF($B65="","",VLOOKUP($B65,EQUIPE!$B:$F,5,0))</f>
        <v>ULTRAGAZ FRONT</v>
      </c>
      <c r="E65" s="18">
        <f>IF($B65="","",VLOOKUP($B65,EQUIPE!$B:$E,3,0))</f>
        <v>0.2638888888888889</v>
      </c>
      <c r="F65" s="16" t="str">
        <f>IF($B65="","",VLOOKUP($B65,EQUIPE!$B:$E,4,0))</f>
        <v>MARCELA GOMES DE FARIAS</v>
      </c>
      <c r="H65" s="22">
        <f t="shared" si="0"/>
        <v>2090</v>
      </c>
      <c r="I65" s="22">
        <f t="shared" si="0"/>
        <v>0</v>
      </c>
      <c r="J65" s="18">
        <f t="shared" si="3"/>
        <v>1.6912435761119971E-3</v>
      </c>
      <c r="K65" s="18">
        <f t="shared" si="4"/>
        <v>0</v>
      </c>
      <c r="L65" s="32">
        <f t="shared" si="5"/>
        <v>3.5346990740740738</v>
      </c>
      <c r="M65" s="32">
        <f t="shared" si="6"/>
        <v>0</v>
      </c>
      <c r="O65" s="15">
        <f>IF($B65="","",IF(COUNTIF(BASE!$A:$A,PRODUTIVIDADE!O$3)=0,"",SUMIFS(BASE!$M:$M,BASE!$A:$A,PRODUTIVIDADE!O$3,BASE!$G:$G,PRODUTIVIDADE!$B65)))</f>
        <v>0</v>
      </c>
      <c r="P65" s="15">
        <f>IF($B65="","",IF(COUNTIF(BASE!$A:$A,PRODUTIVIDADE!O$3)=0,"",SUMIFS(BASE!$N:$N,BASE!$A:$A,PRODUTIVIDADE!O$3,BASE!$G:$G,PRODUTIVIDADE!$B65)))</f>
        <v>0</v>
      </c>
      <c r="Q65" s="18">
        <f>IF($B65="","",IF(COUNTIF(BASE!$A:$A,PRODUTIVIDADE!O$3)=0,"",SUMIFS(BASE!$P:$P,BASE!$A:$A,PRODUTIVIDADE!O$3,BASE!$G:$G,PRODUTIVIDADE!$B65)))</f>
        <v>0</v>
      </c>
      <c r="R65" s="18">
        <f>IF($B65="","",IF(COUNTIF(BASE!$A:$A,PRODUTIVIDADE!O$3)=0,"",SUMIFS(BASE!$O:$O,BASE!$A:$A,PRODUTIVIDADE!O$3,BASE!$G:$G,PRODUTIVIDADE!$B65)))</f>
        <v>0</v>
      </c>
      <c r="S65" s="32">
        <f t="shared" si="7"/>
        <v>0</v>
      </c>
      <c r="T65" s="32">
        <f t="shared" si="8"/>
        <v>0</v>
      </c>
      <c r="U65" s="33">
        <f>IF($B65="","",IF(COUNTIF(BASE!$A:$A,PRODUTIVIDADE!U$3)=0,"",SUMIFS(BASE!$M:$M,BASE!$A:$A,PRODUTIVIDADE!U$3,BASE!$G:$G,PRODUTIVIDADE!$B65)))</f>
        <v>96</v>
      </c>
      <c r="V65" s="33">
        <f>IF($B65="","",IF(COUNTIF(BASE!$A:$A,PRODUTIVIDADE!U$3)=0,"",SUMIFS(BASE!$N:$N,BASE!$A:$A,PRODUTIVIDADE!U$3,BASE!$G:$G,PRODUTIVIDADE!$B65)))</f>
        <v>0</v>
      </c>
      <c r="W65" s="28">
        <f>IF($B65="","",IF(COUNTIF(BASE!$A:$A,PRODUTIVIDADE!U$3)=0,"",SUMIFS(BASE!$P:$P,BASE!$A:$A,PRODUTIVIDADE!U$3,BASE!$G:$G,PRODUTIVIDADE!$B65)))</f>
        <v>1.6782407407407406E-3</v>
      </c>
      <c r="X65" s="28">
        <f>IF($B65="","",IF(COUNTIF(BASE!$A:$A,PRODUTIVIDADE!U$3)=0,"",SUMIFS(BASE!$O:$O,BASE!$A:$A,PRODUTIVIDADE!U$3,BASE!$G:$G,PRODUTIVIDADE!$B65)))</f>
        <v>0</v>
      </c>
      <c r="Y65" s="32">
        <f t="shared" si="9"/>
        <v>0.16111111111111109</v>
      </c>
      <c r="Z65" s="32">
        <f t="shared" si="10"/>
        <v>0</v>
      </c>
      <c r="AA65" s="15">
        <f>IF($B65="","",IF(COUNTIF(BASE!$A:$A,PRODUTIVIDADE!AA$3)=0,"",SUMIFS(BASE!$M:$M,BASE!$A:$A,PRODUTIVIDADE!AA$3,BASE!$G:$G,PRODUTIVIDADE!$B65)))</f>
        <v>85</v>
      </c>
      <c r="AB65" s="15">
        <f>IF($B65="","",IF(COUNTIF(BASE!$A:$A,PRODUTIVIDADE!AA$3)=0,"",SUMIFS(BASE!$N:$N,BASE!$A:$A,PRODUTIVIDADE!AA$3,BASE!$G:$G,PRODUTIVIDADE!$B65)))</f>
        <v>0</v>
      </c>
      <c r="AC65" s="18">
        <f>IF($B65="","",IF(COUNTIF(BASE!$A:$A,PRODUTIVIDADE!AA$3)=0,"",SUMIFS(BASE!$P:$P,BASE!$A:$A,PRODUTIVIDADE!AA$3,BASE!$G:$G,PRODUTIVIDADE!$B65)))</f>
        <v>1.5624999999999999E-3</v>
      </c>
      <c r="AD65" s="18">
        <f>IF($B65="","",IF(COUNTIF(BASE!$A:$A,PRODUTIVIDADE!AA$3)=0,"",SUMIFS(BASE!$O:$O,BASE!$A:$A,PRODUTIVIDADE!AA$3,BASE!$G:$G,PRODUTIVIDADE!$B65)))</f>
        <v>0</v>
      </c>
      <c r="AE65" s="32">
        <f t="shared" si="11"/>
        <v>0.1328125</v>
      </c>
      <c r="AF65" s="32">
        <f t="shared" si="12"/>
        <v>0</v>
      </c>
      <c r="AG65" s="33">
        <f>IF($B65="","",IF(COUNTIF(BASE!$A:$A,PRODUTIVIDADE!AG$3)=0,"",SUMIFS(BASE!$M:$M,BASE!$A:$A,PRODUTIVIDADE!AG$3,BASE!$G:$G,PRODUTIVIDADE!$B65)))</f>
        <v>79</v>
      </c>
      <c r="AH65" s="33">
        <f>IF($B65="","",IF(COUNTIF(BASE!$A:$A,PRODUTIVIDADE!AG$3)=0,"",SUMIFS(BASE!$N:$N,BASE!$A:$A,PRODUTIVIDADE!AG$3,BASE!$G:$G,PRODUTIVIDADE!$B65)))</f>
        <v>0</v>
      </c>
      <c r="AI65" s="28">
        <f>IF($B65="","",IF(COUNTIF(BASE!$A:$A,PRODUTIVIDADE!AG$3)=0,"",SUMIFS(BASE!$P:$P,BASE!$A:$A,PRODUTIVIDADE!AG$3,BASE!$G:$G,PRODUTIVIDADE!$B65)))</f>
        <v>1.8055555555555557E-3</v>
      </c>
      <c r="AJ65" s="28">
        <f>IF($B65="","",IF(COUNTIF(BASE!$A:$A,PRODUTIVIDADE!AG$3)=0,"",SUMIFS(BASE!$O:$O,BASE!$A:$A,PRODUTIVIDADE!AG$3,BASE!$G:$G,PRODUTIVIDADE!$B65)))</f>
        <v>0</v>
      </c>
      <c r="AK65" s="32">
        <f t="shared" si="13"/>
        <v>0.1426388888888889</v>
      </c>
      <c r="AL65" s="32">
        <f t="shared" si="14"/>
        <v>0</v>
      </c>
      <c r="AM65" s="15">
        <f>IF($B65="","",IF(COUNTIF(BASE!$A:$A,PRODUTIVIDADE!AM$3)=0,"",SUMIFS(BASE!$M:$M,BASE!$A:$A,PRODUTIVIDADE!AM$3,BASE!$G:$G,PRODUTIVIDADE!$B65)))</f>
        <v>92</v>
      </c>
      <c r="AN65" s="15">
        <f>IF($B65="","",IF(COUNTIF(BASE!$A:$A,PRODUTIVIDADE!AM$3)=0,"",SUMIFS(BASE!$N:$N,BASE!$A:$A,PRODUTIVIDADE!AM$3,BASE!$G:$G,PRODUTIVIDADE!$B65)))</f>
        <v>0</v>
      </c>
      <c r="AO65" s="18">
        <f>IF($B65="","",IF(COUNTIF(BASE!$A:$A,PRODUTIVIDADE!AM$3)=0,"",SUMIFS(BASE!$P:$P,BASE!$A:$A,PRODUTIVIDADE!AM$3,BASE!$G:$G,PRODUTIVIDADE!$B65)))</f>
        <v>1.712962962962963E-3</v>
      </c>
      <c r="AP65" s="18">
        <f>IF($B65="","",IF(COUNTIF(BASE!$A:$A,PRODUTIVIDADE!AM$3)=0,"",SUMIFS(BASE!$O:$O,BASE!$A:$A,PRODUTIVIDADE!AM$3,BASE!$G:$G,PRODUTIVIDADE!$B65)))</f>
        <v>0</v>
      </c>
      <c r="AQ65" s="32">
        <f t="shared" si="15"/>
        <v>0.15759259259259259</v>
      </c>
      <c r="AR65" s="32">
        <f t="shared" si="16"/>
        <v>0</v>
      </c>
      <c r="AS65" s="33">
        <f>IF($B65="","",IF(COUNTIF(BASE!$A:$A,PRODUTIVIDADE!AS$3)=0,"",SUMIFS(BASE!$M:$M,BASE!$A:$A,PRODUTIVIDADE!AS$3,BASE!$G:$G,PRODUTIVIDADE!$B65)))</f>
        <v>67</v>
      </c>
      <c r="AT65" s="33">
        <f>IF($B65="","",IF(COUNTIF(BASE!$A:$A,PRODUTIVIDADE!AS$3)=0,"",SUMIFS(BASE!$N:$N,BASE!$A:$A,PRODUTIVIDADE!AS$3,BASE!$G:$G,PRODUTIVIDADE!$B65)))</f>
        <v>0</v>
      </c>
      <c r="AU65" s="28">
        <f>IF($B65="","",IF(COUNTIF(BASE!$A:$A,PRODUTIVIDADE!AS$3)=0,"",SUMIFS(BASE!$P:$P,BASE!$A:$A,PRODUTIVIDADE!AS$3,BASE!$G:$G,PRODUTIVIDADE!$B65)))</f>
        <v>2.0833333333333333E-3</v>
      </c>
      <c r="AV65" s="28">
        <f>IF($B65="","",IF(COUNTIF(BASE!$A:$A,PRODUTIVIDADE!AS$3)=0,"",SUMIFS(BASE!$O:$O,BASE!$A:$A,PRODUTIVIDADE!AS$3,BASE!$G:$G,PRODUTIVIDADE!$B65)))</f>
        <v>0</v>
      </c>
      <c r="AW65" s="32">
        <f t="shared" si="17"/>
        <v>0.13958333333333334</v>
      </c>
      <c r="AX65" s="32">
        <f t="shared" si="18"/>
        <v>0</v>
      </c>
      <c r="AY65" s="15">
        <f>IF($B65="","",IF(COUNTIF(BASE!$A:$A,PRODUTIVIDADE!AY$3)=0,"",SUMIFS(BASE!$M:$M,BASE!$A:$A,PRODUTIVIDADE!AY$3,BASE!$G:$G,PRODUTIVIDADE!$B65)))</f>
        <v>99</v>
      </c>
      <c r="AZ65" s="15">
        <f>IF($B65="","",IF(COUNTIF(BASE!$A:$A,PRODUTIVIDADE!AY$3)=0,"",SUMIFS(BASE!$N:$N,BASE!$A:$A,PRODUTIVIDADE!AY$3,BASE!$G:$G,PRODUTIVIDADE!$B65)))</f>
        <v>0</v>
      </c>
      <c r="BA65" s="18">
        <f>IF($B65="","",IF(COUNTIF(BASE!$A:$A,PRODUTIVIDADE!AY$3)=0,"",SUMIFS(BASE!$P:$P,BASE!$A:$A,PRODUTIVIDADE!AY$3,BASE!$G:$G,PRODUTIVIDADE!$B65)))</f>
        <v>1.7708333333333332E-3</v>
      </c>
      <c r="BB65" s="18">
        <f>IF($B65="","",IF(COUNTIF(BASE!$A:$A,PRODUTIVIDADE!AY$3)=0,"",SUMIFS(BASE!$O:$O,BASE!$A:$A,PRODUTIVIDADE!AY$3,BASE!$G:$G,PRODUTIVIDADE!$B65)))</f>
        <v>0</v>
      </c>
      <c r="BC65" s="32">
        <f t="shared" si="19"/>
        <v>0.17531249999999998</v>
      </c>
      <c r="BD65" s="32">
        <f t="shared" si="20"/>
        <v>0</v>
      </c>
      <c r="BE65" s="33">
        <f>IF($B65="","",IF(COUNTIF(BASE!$A:$A,PRODUTIVIDADE!BE$3)=0,"",SUMIFS(BASE!$M:$M,BASE!$A:$A,PRODUTIVIDADE!BE$3,BASE!$G:$G,PRODUTIVIDADE!$B65)))</f>
        <v>0</v>
      </c>
      <c r="BF65" s="33">
        <f>IF($B65="","",IF(COUNTIF(BASE!$A:$A,PRODUTIVIDADE!BE$3)=0,"",SUMIFS(BASE!$N:$N,BASE!$A:$A,PRODUTIVIDADE!BE$3,BASE!$G:$G,PRODUTIVIDADE!$B65)))</f>
        <v>0</v>
      </c>
      <c r="BG65" s="28">
        <f>IF($B65="","",IF(COUNTIF(BASE!$A:$A,PRODUTIVIDADE!BE$3)=0,"",SUMIFS(BASE!$P:$P,BASE!$A:$A,PRODUTIVIDADE!BE$3,BASE!$G:$G,PRODUTIVIDADE!$B65)))</f>
        <v>0</v>
      </c>
      <c r="BH65" s="28">
        <f>IF($B65="","",IF(COUNTIF(BASE!$A:$A,PRODUTIVIDADE!BE$3)=0,"",SUMIFS(BASE!$O:$O,BASE!$A:$A,PRODUTIVIDADE!BE$3,BASE!$G:$G,PRODUTIVIDADE!$B65)))</f>
        <v>0</v>
      </c>
      <c r="BI65" s="32">
        <f t="shared" si="21"/>
        <v>0</v>
      </c>
      <c r="BJ65" s="32">
        <f t="shared" si="22"/>
        <v>0</v>
      </c>
      <c r="BK65" s="15">
        <f>IF($B65="","",IF(COUNTIF(BASE!$A:$A,PRODUTIVIDADE!BK$3)=0,"",SUMIFS(BASE!$M:$M,BASE!$A:$A,PRODUTIVIDADE!BK$3,BASE!$G:$G,PRODUTIVIDADE!$B65)))</f>
        <v>97</v>
      </c>
      <c r="BL65" s="15">
        <f>IF($B65="","",IF(COUNTIF(BASE!$A:$A,PRODUTIVIDADE!BK$3)=0,"",SUMIFS(BASE!$N:$N,BASE!$A:$A,PRODUTIVIDADE!BK$3,BASE!$G:$G,PRODUTIVIDADE!$B65)))</f>
        <v>0</v>
      </c>
      <c r="BM65" s="18">
        <f>IF($B65="","",IF(COUNTIF(BASE!$A:$A,PRODUTIVIDADE!BK$3)=0,"",SUMIFS(BASE!$P:$P,BASE!$A:$A,PRODUTIVIDADE!BK$3,BASE!$G:$G,PRODUTIVIDADE!$B65)))</f>
        <v>1.7245370370370372E-3</v>
      </c>
      <c r="BN65" s="18">
        <f>IF($B65="","",IF(COUNTIF(BASE!$A:$A,PRODUTIVIDADE!BK$3)=0,"",SUMIFS(BASE!$O:$O,BASE!$A:$A,PRODUTIVIDADE!BK$3,BASE!$G:$G,PRODUTIVIDADE!$B65)))</f>
        <v>0</v>
      </c>
      <c r="BO65" s="32">
        <f t="shared" si="23"/>
        <v>0.16728009259259261</v>
      </c>
      <c r="BP65" s="32">
        <f t="shared" si="24"/>
        <v>0</v>
      </c>
      <c r="BQ65" s="33">
        <f>IF($B65="","",IF(COUNTIF(BASE!$A:$A,PRODUTIVIDADE!BQ$3)=0,"",SUMIFS(BASE!$M:$M,BASE!$A:$A,PRODUTIVIDADE!BQ$3,BASE!$G:$G,PRODUTIVIDADE!$B65)))</f>
        <v>91</v>
      </c>
      <c r="BR65" s="33">
        <f>IF($B65="","",IF(COUNTIF(BASE!$A:$A,PRODUTIVIDADE!BQ$3)=0,"",SUMIFS(BASE!$N:$N,BASE!$A:$A,PRODUTIVIDADE!BQ$3,BASE!$G:$G,PRODUTIVIDADE!$B65)))</f>
        <v>0</v>
      </c>
      <c r="BS65" s="28">
        <f>IF($B65="","",IF(COUNTIF(BASE!$A:$A,PRODUTIVIDADE!BQ$3)=0,"",SUMIFS(BASE!$P:$P,BASE!$A:$A,PRODUTIVIDADE!BQ$3,BASE!$G:$G,PRODUTIVIDADE!$B65)))</f>
        <v>1.736111111111111E-3</v>
      </c>
      <c r="BT65" s="28">
        <f>IF($B65="","",IF(COUNTIF(BASE!$A:$A,PRODUTIVIDADE!BQ$3)=0,"",SUMIFS(BASE!$O:$O,BASE!$A:$A,PRODUTIVIDADE!BQ$3,BASE!$G:$G,PRODUTIVIDADE!$B65)))</f>
        <v>0</v>
      </c>
      <c r="BU65" s="32">
        <f t="shared" si="25"/>
        <v>0.1579861111111111</v>
      </c>
      <c r="BV65" s="32">
        <f t="shared" si="26"/>
        <v>0</v>
      </c>
      <c r="BW65" s="15">
        <f>IF($B65="","",IF(COUNTIF(BASE!$A:$A,PRODUTIVIDADE!BW$3)=0,"",SUMIFS(BASE!$M:$M,BASE!$A:$A,PRODUTIVIDADE!BW$3,BASE!$G:$G,PRODUTIVIDADE!$B65)))</f>
        <v>76</v>
      </c>
      <c r="BX65" s="15">
        <f>IF($B65="","",IF(COUNTIF(BASE!$A:$A,PRODUTIVIDADE!BW$3)=0,"",SUMIFS(BASE!$N:$N,BASE!$A:$A,PRODUTIVIDADE!BW$3,BASE!$G:$G,PRODUTIVIDADE!$B65)))</f>
        <v>0</v>
      </c>
      <c r="BY65" s="18">
        <f>IF($B65="","",IF(COUNTIF(BASE!$A:$A,PRODUTIVIDADE!BW$3)=0,"",SUMIFS(BASE!$P:$P,BASE!$A:$A,PRODUTIVIDADE!BW$3,BASE!$G:$G,PRODUTIVIDADE!$B65)))</f>
        <v>1.5046296296296294E-3</v>
      </c>
      <c r="BZ65" s="18">
        <f>IF($B65="","",IF(COUNTIF(BASE!$A:$A,PRODUTIVIDADE!BW$3)=0,"",SUMIFS(BASE!$O:$O,BASE!$A:$A,PRODUTIVIDADE!BW$3,BASE!$G:$G,PRODUTIVIDADE!$B65)))</f>
        <v>0</v>
      </c>
      <c r="CA65" s="32">
        <f t="shared" si="27"/>
        <v>0.11435185185185183</v>
      </c>
      <c r="CB65" s="32">
        <f t="shared" si="28"/>
        <v>0</v>
      </c>
      <c r="CC65" s="33">
        <f>IF($B65="","",IF(COUNTIF(BASE!$A:$A,PRODUTIVIDADE!CC$3)=0,"",SUMIFS(BASE!$M:$M,BASE!$A:$A,PRODUTIVIDADE!CC$3,BASE!$G:$G,PRODUTIVIDADE!$B65)))</f>
        <v>93</v>
      </c>
      <c r="CD65" s="33">
        <f>IF($B65="","",IF(COUNTIF(BASE!$A:$A,PRODUTIVIDADE!CC$3)=0,"",SUMIFS(BASE!$N:$N,BASE!$A:$A,PRODUTIVIDADE!CC$3,BASE!$G:$G,PRODUTIVIDADE!$B65)))</f>
        <v>0</v>
      </c>
      <c r="CE65" s="28">
        <f>IF($B65="","",IF(COUNTIF(BASE!$A:$A,PRODUTIVIDADE!CC$3)=0,"",SUMIFS(BASE!$P:$P,BASE!$A:$A,PRODUTIVIDADE!CC$3,BASE!$G:$G,PRODUTIVIDADE!$B65)))</f>
        <v>1.6087962962962963E-3</v>
      </c>
      <c r="CF65" s="28">
        <f>IF($B65="","",IF(COUNTIF(BASE!$A:$A,PRODUTIVIDADE!CC$3)=0,"",SUMIFS(BASE!$O:$O,BASE!$A:$A,PRODUTIVIDADE!CC$3,BASE!$G:$G,PRODUTIVIDADE!$B65)))</f>
        <v>0</v>
      </c>
      <c r="CG65" s="32">
        <f t="shared" si="29"/>
        <v>0.14961805555555555</v>
      </c>
      <c r="CH65" s="32">
        <f t="shared" si="30"/>
        <v>0</v>
      </c>
      <c r="CI65" s="15">
        <f>IF($B65="","",IF(COUNTIF(BASE!$A:$A,PRODUTIVIDADE!CI$3)=0,"",SUMIFS(BASE!$M:$M,BASE!$A:$A,PRODUTIVIDADE!CI$3,BASE!$G:$G,PRODUTIVIDADE!$B65)))</f>
        <v>76</v>
      </c>
      <c r="CJ65" s="15">
        <f>IF($B65="","",IF(COUNTIF(BASE!$A:$A,PRODUTIVIDADE!CI$3)=0,"",SUMIFS(BASE!$N:$N,BASE!$A:$A,PRODUTIVIDADE!CI$3,BASE!$G:$G,PRODUTIVIDADE!$B65)))</f>
        <v>0</v>
      </c>
      <c r="CK65" s="18">
        <f>IF($B65="","",IF(COUNTIF(BASE!$A:$A,PRODUTIVIDADE!CI$3)=0,"",SUMIFS(BASE!$P:$P,BASE!$A:$A,PRODUTIVIDADE!CI$3,BASE!$G:$G,PRODUTIVIDADE!$B65)))</f>
        <v>1.7939814814814815E-3</v>
      </c>
      <c r="CL65" s="18">
        <f>IF($B65="","",IF(COUNTIF(BASE!$A:$A,PRODUTIVIDADE!CI$3)=0,"",SUMIFS(BASE!$O:$O,BASE!$A:$A,PRODUTIVIDADE!CI$3,BASE!$G:$G,PRODUTIVIDADE!$B65)))</f>
        <v>0</v>
      </c>
      <c r="CM65" s="32">
        <f t="shared" si="31"/>
        <v>0.1363425925925926</v>
      </c>
      <c r="CN65" s="32">
        <f t="shared" si="32"/>
        <v>0</v>
      </c>
      <c r="CO65" s="33">
        <f>IF($B65="","",IF(COUNTIF(BASE!$A:$A,PRODUTIVIDADE!CO$3)=0,"",SUMIFS(BASE!$M:$M,BASE!$A:$A,PRODUTIVIDADE!CO$3,BASE!$G:$G,PRODUTIVIDADE!$B65)))</f>
        <v>0</v>
      </c>
      <c r="CP65" s="33">
        <f>IF($B65="","",IF(COUNTIF(BASE!$A:$A,PRODUTIVIDADE!CO$3)=0,"",SUMIFS(BASE!$N:$N,BASE!$A:$A,PRODUTIVIDADE!CO$3,BASE!$G:$G,PRODUTIVIDADE!$B65)))</f>
        <v>0</v>
      </c>
      <c r="CQ65" s="28">
        <f>IF($B65="","",IF(COUNTIF(BASE!$A:$A,PRODUTIVIDADE!CO$3)=0,"",SUMIFS(BASE!$P:$P,BASE!$A:$A,PRODUTIVIDADE!CO$3,BASE!$G:$G,PRODUTIVIDADE!$B65)))</f>
        <v>0</v>
      </c>
      <c r="CR65" s="28">
        <f>IF($B65="","",IF(COUNTIF(BASE!$A:$A,PRODUTIVIDADE!CO$3)=0,"",SUMIFS(BASE!$O:$O,BASE!$A:$A,PRODUTIVIDADE!CO$3,BASE!$G:$G,PRODUTIVIDADE!$B65)))</f>
        <v>0</v>
      </c>
      <c r="CS65" s="32">
        <f t="shared" si="33"/>
        <v>0</v>
      </c>
      <c r="CT65" s="32">
        <f t="shared" si="34"/>
        <v>0</v>
      </c>
      <c r="CU65" s="15">
        <f>IF($B65="","",IF(COUNTIF(BASE!$A:$A,PRODUTIVIDADE!CU$3)=0,"",SUMIFS(BASE!$M:$M,BASE!$A:$A,PRODUTIVIDADE!CU$3,BASE!$G:$G,PRODUTIVIDADE!$B65)))</f>
        <v>82</v>
      </c>
      <c r="CV65" s="15">
        <f>IF($B65="","",IF(COUNTIF(BASE!$A:$A,PRODUTIVIDADE!CU$3)=0,"",SUMIFS(BASE!$N:$N,BASE!$A:$A,PRODUTIVIDADE!CU$3,BASE!$G:$G,PRODUTIVIDADE!$B65)))</f>
        <v>0</v>
      </c>
      <c r="CW65" s="18">
        <f>IF($B65="","",IF(COUNTIF(BASE!$A:$A,PRODUTIVIDADE!CU$3)=0,"",SUMIFS(BASE!$P:$P,BASE!$A:$A,PRODUTIVIDADE!CU$3,BASE!$G:$G,PRODUTIVIDADE!$B65)))</f>
        <v>1.8055555555555557E-3</v>
      </c>
      <c r="CX65" s="18">
        <f>IF($B65="","",IF(COUNTIF(BASE!$A:$A,PRODUTIVIDADE!CU$3)=0,"",SUMIFS(BASE!$O:$O,BASE!$A:$A,PRODUTIVIDADE!CU$3,BASE!$G:$G,PRODUTIVIDADE!$B65)))</f>
        <v>0</v>
      </c>
      <c r="CY65" s="32">
        <f t="shared" si="35"/>
        <v>0.14805555555555558</v>
      </c>
      <c r="CZ65" s="32">
        <f t="shared" si="36"/>
        <v>0</v>
      </c>
      <c r="DA65" s="33">
        <f>IF($B65="","",IF(COUNTIF(BASE!$A:$A,PRODUTIVIDADE!DA$3)=0,"",SUMIFS(BASE!$M:$M,BASE!$A:$A,PRODUTIVIDADE!DA$3,BASE!$G:$G,PRODUTIVIDADE!$B65)))</f>
        <v>51</v>
      </c>
      <c r="DB65" s="33">
        <f>IF($B65="","",IF(COUNTIF(BASE!$A:$A,PRODUTIVIDADE!DA$3)=0,"",SUMIFS(BASE!$N:$N,BASE!$A:$A,PRODUTIVIDADE!DA$3,BASE!$G:$G,PRODUTIVIDADE!$B65)))</f>
        <v>0</v>
      </c>
      <c r="DC65" s="28">
        <f>IF($B65="","",IF(COUNTIF(BASE!$A:$A,PRODUTIVIDADE!DA$3)=0,"",SUMIFS(BASE!$P:$P,BASE!$A:$A,PRODUTIVIDADE!DA$3,BASE!$G:$G,PRODUTIVIDADE!$B65)))</f>
        <v>1.7013888888888892E-3</v>
      </c>
      <c r="DD65" s="28">
        <f>IF($B65="","",IF(COUNTIF(BASE!$A:$A,PRODUTIVIDADE!DA$3)=0,"",SUMIFS(BASE!$O:$O,BASE!$A:$A,PRODUTIVIDADE!DA$3,BASE!$G:$G,PRODUTIVIDADE!$B65)))</f>
        <v>0</v>
      </c>
      <c r="DE65" s="32">
        <f t="shared" si="37"/>
        <v>8.6770833333333353E-2</v>
      </c>
      <c r="DF65" s="32">
        <f t="shared" si="38"/>
        <v>0</v>
      </c>
      <c r="DG65" s="15">
        <f>IF($B65="","",IF(COUNTIF(BASE!$A:$A,PRODUTIVIDADE!DG$3)=0,"",SUMIFS(BASE!$M:$M,BASE!$A:$A,PRODUTIVIDADE!DG$3,BASE!$G:$G,PRODUTIVIDADE!$B65)))</f>
        <v>77</v>
      </c>
      <c r="DH65" s="15">
        <f>IF($B65="","",IF(COUNTIF(BASE!$A:$A,PRODUTIVIDADE!DG$3)=0,"",SUMIFS(BASE!$N:$N,BASE!$A:$A,PRODUTIVIDADE!DG$3,BASE!$G:$G,PRODUTIVIDADE!$B65)))</f>
        <v>0</v>
      </c>
      <c r="DI65" s="18">
        <f>IF($B65="","",IF(COUNTIF(BASE!$A:$A,PRODUTIVIDADE!DG$3)=0,"",SUMIFS(BASE!$P:$P,BASE!$A:$A,PRODUTIVIDADE!DG$3,BASE!$G:$G,PRODUTIVIDADE!$B65)))</f>
        <v>1.7013888888888892E-3</v>
      </c>
      <c r="DJ65" s="18">
        <f>IF($B65="","",IF(COUNTIF(BASE!$A:$A,PRODUTIVIDADE!DG$3)=0,"",SUMIFS(BASE!$O:$O,BASE!$A:$A,PRODUTIVIDADE!DG$3,BASE!$G:$G,PRODUTIVIDADE!$B65)))</f>
        <v>0</v>
      </c>
      <c r="DK65" s="32">
        <f t="shared" si="39"/>
        <v>0.13100694444444447</v>
      </c>
      <c r="DL65" s="32">
        <f t="shared" si="40"/>
        <v>0</v>
      </c>
      <c r="DM65" s="33">
        <f>IF($B65="","",IF(COUNTIF(BASE!$A:$A,PRODUTIVIDADE!DM$3)=0,"",SUMIFS(BASE!$M:$M,BASE!$A:$A,PRODUTIVIDADE!DM$3,BASE!$G:$G,PRODUTIVIDADE!$B65)))</f>
        <v>73</v>
      </c>
      <c r="DN65" s="33">
        <f>IF($B65="","",IF(COUNTIF(BASE!$A:$A,PRODUTIVIDADE!DM$3)=0,"",SUMIFS(BASE!$N:$N,BASE!$A:$A,PRODUTIVIDADE!DM$3,BASE!$G:$G,PRODUTIVIDADE!$B65)))</f>
        <v>0</v>
      </c>
      <c r="DO65" s="28">
        <f>IF($B65="","",IF(COUNTIF(BASE!$A:$A,PRODUTIVIDADE!DM$3)=0,"",SUMIFS(BASE!$P:$P,BASE!$A:$A,PRODUTIVIDADE!DM$3,BASE!$G:$G,PRODUTIVIDADE!$B65)))</f>
        <v>2.0601851851851853E-3</v>
      </c>
      <c r="DP65" s="28">
        <f>IF($B65="","",IF(COUNTIF(BASE!$A:$A,PRODUTIVIDADE!DM$3)=0,"",SUMIFS(BASE!$O:$O,BASE!$A:$A,PRODUTIVIDADE!DM$3,BASE!$G:$G,PRODUTIVIDADE!$B65)))</f>
        <v>0</v>
      </c>
      <c r="DQ65" s="32">
        <f t="shared" si="41"/>
        <v>0.15039351851851854</v>
      </c>
      <c r="DR65" s="32">
        <f t="shared" si="42"/>
        <v>0</v>
      </c>
      <c r="DS65" s="15">
        <f>IF($B65="","",IF(COUNTIF(BASE!$A:$A,PRODUTIVIDADE!DS$3)=0,"",SUMIFS(BASE!$M:$M,BASE!$A:$A,PRODUTIVIDADE!DS$3,BASE!$G:$G,PRODUTIVIDADE!$B65)))</f>
        <v>0</v>
      </c>
      <c r="DT65" s="15">
        <f>IF($B65="","",IF(COUNTIF(BASE!$A:$A,PRODUTIVIDADE!DS$3)=0,"",SUMIFS(BASE!$N:$N,BASE!$A:$A,PRODUTIVIDADE!DS$3,BASE!$G:$G,PRODUTIVIDADE!$B65)))</f>
        <v>0</v>
      </c>
      <c r="DU65" s="18">
        <f>IF($B65="","",IF(COUNTIF(BASE!$A:$A,PRODUTIVIDADE!DS$3)=0,"",SUMIFS(BASE!$P:$P,BASE!$A:$A,PRODUTIVIDADE!DS$3,BASE!$G:$G,PRODUTIVIDADE!$B65)))</f>
        <v>0</v>
      </c>
      <c r="DV65" s="18">
        <f>IF($B65="","",IF(COUNTIF(BASE!$A:$A,PRODUTIVIDADE!DS$3)=0,"",SUMIFS(BASE!$O:$O,BASE!$A:$A,PRODUTIVIDADE!DS$3,BASE!$G:$G,PRODUTIVIDADE!$B65)))</f>
        <v>0</v>
      </c>
      <c r="DW65" s="32">
        <f t="shared" si="43"/>
        <v>0</v>
      </c>
      <c r="DX65" s="32">
        <f t="shared" si="44"/>
        <v>0</v>
      </c>
      <c r="DY65" s="33">
        <f>IF($B65="","",IF(COUNTIF(BASE!$A:$A,PRODUTIVIDADE!DY$3)=0,"",SUMIFS(BASE!$M:$M,BASE!$A:$A,PRODUTIVIDADE!DY$3,BASE!$G:$G,PRODUTIVIDADE!$B65)))</f>
        <v>71</v>
      </c>
      <c r="DZ65" s="33">
        <f>IF($B65="","",IF(COUNTIF(BASE!$A:$A,PRODUTIVIDADE!DY$3)=0,"",SUMIFS(BASE!$N:$N,BASE!$A:$A,PRODUTIVIDADE!DY$3,BASE!$G:$G,PRODUTIVIDADE!$B65)))</f>
        <v>0</v>
      </c>
      <c r="EA65" s="28">
        <f>IF($B65="","",IF(COUNTIF(BASE!$A:$A,PRODUTIVIDADE!DY$3)=0,"",SUMIFS(BASE!$P:$P,BASE!$A:$A,PRODUTIVIDADE!DY$3,BASE!$G:$G,PRODUTIVIDADE!$B65)))</f>
        <v>1.8287037037037037E-3</v>
      </c>
      <c r="EB65" s="28">
        <f>IF($B65="","",IF(COUNTIF(BASE!$A:$A,PRODUTIVIDADE!DY$3)=0,"",SUMIFS(BASE!$O:$O,BASE!$A:$A,PRODUTIVIDADE!DY$3,BASE!$G:$G,PRODUTIVIDADE!$B65)))</f>
        <v>0</v>
      </c>
      <c r="EC65" s="32">
        <f t="shared" si="45"/>
        <v>0.12983796296296296</v>
      </c>
      <c r="ED65" s="32">
        <f t="shared" si="46"/>
        <v>0</v>
      </c>
      <c r="EE65" s="15">
        <f>IF($B65="","",IF(COUNTIF(BASE!$A:$A,PRODUTIVIDADE!EE$3)=0,"",SUMIFS(BASE!$M:$M,BASE!$A:$A,PRODUTIVIDADE!EE$3,BASE!$G:$G,PRODUTIVIDADE!$B65)))</f>
        <v>99</v>
      </c>
      <c r="EF65" s="15">
        <f>IF($B65="","",IF(COUNTIF(BASE!$A:$A,PRODUTIVIDADE!EE$3)=0,"",SUMIFS(BASE!$N:$N,BASE!$A:$A,PRODUTIVIDADE!EE$3,BASE!$G:$G,PRODUTIVIDADE!$B65)))</f>
        <v>0</v>
      </c>
      <c r="EG65" s="18">
        <f>IF($B65="","",IF(COUNTIF(BASE!$A:$A,PRODUTIVIDADE!EE$3)=0,"",SUMIFS(BASE!$P:$P,BASE!$A:$A,PRODUTIVIDADE!EE$3,BASE!$G:$G,PRODUTIVIDADE!$B65)))</f>
        <v>1.6203703703703703E-3</v>
      </c>
      <c r="EH65" s="18">
        <f>IF($B65="","",IF(COUNTIF(BASE!$A:$A,PRODUTIVIDADE!EE$3)=0,"",SUMIFS(BASE!$O:$O,BASE!$A:$A,PRODUTIVIDADE!EE$3,BASE!$G:$G,PRODUTIVIDADE!$B65)))</f>
        <v>0</v>
      </c>
      <c r="EI65" s="32">
        <f t="shared" si="47"/>
        <v>0.16041666666666665</v>
      </c>
      <c r="EJ65" s="32">
        <f t="shared" si="48"/>
        <v>0</v>
      </c>
      <c r="EK65" s="33">
        <f>IF($B65="","",IF(COUNTIF(BASE!$A:$A,PRODUTIVIDADE!EK$3)=0,"",SUMIFS(BASE!$M:$M,BASE!$A:$A,PRODUTIVIDADE!EK$3,BASE!$G:$G,PRODUTIVIDADE!$B65)))</f>
        <v>106</v>
      </c>
      <c r="EL65" s="33">
        <f>IF($B65="","",IF(COUNTIF(BASE!$A:$A,PRODUTIVIDADE!EK$3)=0,"",SUMIFS(BASE!$N:$N,BASE!$A:$A,PRODUTIVIDADE!EK$3,BASE!$G:$G,PRODUTIVIDADE!$B65)))</f>
        <v>0</v>
      </c>
      <c r="EM65" s="28">
        <f>IF($B65="","",IF(COUNTIF(BASE!$A:$A,PRODUTIVIDADE!EK$3)=0,"",SUMIFS(BASE!$P:$P,BASE!$A:$A,PRODUTIVIDADE!EK$3,BASE!$G:$G,PRODUTIVIDADE!$B65)))</f>
        <v>1.5856481481481479E-3</v>
      </c>
      <c r="EN65" s="28">
        <f>IF($B65="","",IF(COUNTIF(BASE!$A:$A,PRODUTIVIDADE!EK$3)=0,"",SUMIFS(BASE!$O:$O,BASE!$A:$A,PRODUTIVIDADE!EK$3,BASE!$G:$G,PRODUTIVIDADE!$B65)))</f>
        <v>0</v>
      </c>
      <c r="EO65" s="32">
        <f t="shared" si="49"/>
        <v>0.16807870370370367</v>
      </c>
      <c r="EP65" s="32">
        <f t="shared" si="50"/>
        <v>0</v>
      </c>
      <c r="EQ65" s="15">
        <f>IF($B65="","",IF(COUNTIF(BASE!$A:$A,PRODUTIVIDADE!EQ$3)=0,"",SUMIFS(BASE!$M:$M,BASE!$A:$A,PRODUTIVIDADE!EQ$3,BASE!$G:$G,PRODUTIVIDADE!$B65)))</f>
        <v>93</v>
      </c>
      <c r="ER65" s="15">
        <f>IF($B65="","",IF(COUNTIF(BASE!$A:$A,PRODUTIVIDADE!EQ$3)=0,"",SUMIFS(BASE!$N:$N,BASE!$A:$A,PRODUTIVIDADE!EQ$3,BASE!$G:$G,PRODUTIVIDADE!$B65)))</f>
        <v>0</v>
      </c>
      <c r="ES65" s="18">
        <f>IF($B65="","",IF(COUNTIF(BASE!$A:$A,PRODUTIVIDADE!EQ$3)=0,"",SUMIFS(BASE!$P:$P,BASE!$A:$A,PRODUTIVIDADE!EQ$3,BASE!$G:$G,PRODUTIVIDADE!$B65)))</f>
        <v>1.5624999999999999E-3</v>
      </c>
      <c r="ET65" s="18">
        <f>IF($B65="","",IF(COUNTIF(BASE!$A:$A,PRODUTIVIDADE!EQ$3)=0,"",SUMIFS(BASE!$O:$O,BASE!$A:$A,PRODUTIVIDADE!EQ$3,BASE!$G:$G,PRODUTIVIDADE!$B65)))</f>
        <v>0</v>
      </c>
      <c r="EU65" s="32">
        <f t="shared" si="51"/>
        <v>0.14531249999999998</v>
      </c>
      <c r="EV65" s="32">
        <f t="shared" si="52"/>
        <v>0</v>
      </c>
      <c r="EW65" s="33">
        <f>IF($B65="","",IF(COUNTIF(BASE!$A:$A,PRODUTIVIDADE!EW$3)=0,"",SUMIFS(BASE!$M:$M,BASE!$A:$A,PRODUTIVIDADE!EW$3,BASE!$G:$G,PRODUTIVIDADE!$B65)))</f>
        <v>0</v>
      </c>
      <c r="EX65" s="33">
        <f>IF($B65="","",IF(COUNTIF(BASE!$A:$A,PRODUTIVIDADE!EW$3)=0,"",SUMIFS(BASE!$N:$N,BASE!$A:$A,PRODUTIVIDADE!EW$3,BASE!$G:$G,PRODUTIVIDADE!$B65)))</f>
        <v>0</v>
      </c>
      <c r="EY65" s="28">
        <f>IF($B65="","",IF(COUNTIF(BASE!$A:$A,PRODUTIVIDADE!EW$3)=0,"",SUMIFS(BASE!$P:$P,BASE!$A:$A,PRODUTIVIDADE!EW$3,BASE!$G:$G,PRODUTIVIDADE!$B65)))</f>
        <v>0</v>
      </c>
      <c r="EZ65" s="28">
        <f>IF($B65="","",IF(COUNTIF(BASE!$A:$A,PRODUTIVIDADE!EW$3)=0,"",SUMIFS(BASE!$O:$O,BASE!$A:$A,PRODUTIVIDADE!EW$3,BASE!$G:$G,PRODUTIVIDADE!$B65)))</f>
        <v>0</v>
      </c>
      <c r="FA65" s="32">
        <f t="shared" si="53"/>
        <v>0</v>
      </c>
      <c r="FB65" s="32">
        <f t="shared" si="54"/>
        <v>0</v>
      </c>
      <c r="FC65" s="15">
        <f>IF($B65="","",IF(COUNTIF(BASE!$A:$A,PRODUTIVIDADE!FC$3)=0,"",SUMIFS(BASE!$M:$M,BASE!$A:$A,PRODUTIVIDADE!FC$3,BASE!$G:$G,PRODUTIVIDADE!$B65)))</f>
        <v>75</v>
      </c>
      <c r="FD65" s="15">
        <f>IF($B65="","",IF(COUNTIF(BASE!$A:$A,PRODUTIVIDADE!FC$3)=0,"",SUMIFS(BASE!$N:$N,BASE!$A:$A,PRODUTIVIDADE!FC$3,BASE!$G:$G,PRODUTIVIDADE!$B65)))</f>
        <v>0</v>
      </c>
      <c r="FE65" s="18">
        <f>IF($B65="","",IF(COUNTIF(BASE!$A:$A,PRODUTIVIDADE!FC$3)=0,"",SUMIFS(BASE!$P:$P,BASE!$A:$A,PRODUTIVIDADE!FC$3,BASE!$G:$G,PRODUTIVIDADE!$B65)))</f>
        <v>1.6435185185185183E-3</v>
      </c>
      <c r="FF65" s="18">
        <f>IF($B65="","",IF(COUNTIF(BASE!$A:$A,PRODUTIVIDADE!FC$3)=0,"",SUMIFS(BASE!$O:$O,BASE!$A:$A,PRODUTIVIDADE!FC$3,BASE!$G:$G,PRODUTIVIDADE!$B65)))</f>
        <v>0</v>
      </c>
      <c r="FG65" s="32">
        <f t="shared" si="55"/>
        <v>0.12326388888888888</v>
      </c>
      <c r="FH65" s="32">
        <f t="shared" si="56"/>
        <v>0</v>
      </c>
      <c r="FI65" s="33">
        <f>IF($B65="","",IF(COUNTIF(BASE!$A:$A,PRODUTIVIDADE!FI$3)=0,"",SUMIFS(BASE!$M:$M,BASE!$A:$A,PRODUTIVIDADE!FI$3,BASE!$G:$G,PRODUTIVIDADE!$B65)))</f>
        <v>72</v>
      </c>
      <c r="FJ65" s="33">
        <f>IF($B65="","",IF(COUNTIF(BASE!$A:$A,PRODUTIVIDADE!FI$3)=0,"",SUMIFS(BASE!$N:$N,BASE!$A:$A,PRODUTIVIDADE!FI$3,BASE!$G:$G,PRODUTIVIDADE!$B65)))</f>
        <v>0</v>
      </c>
      <c r="FK65" s="28">
        <f>IF($B65="","",IF(COUNTIF(BASE!$A:$A,PRODUTIVIDADE!FI$3)=0,"",SUMIFS(BASE!$P:$P,BASE!$A:$A,PRODUTIVIDADE!FI$3,BASE!$G:$G,PRODUTIVIDADE!$B65)))</f>
        <v>1.6666666666666668E-3</v>
      </c>
      <c r="FL65" s="28">
        <f>IF($B65="","",IF(COUNTIF(BASE!$A:$A,PRODUTIVIDADE!FI$3)=0,"",SUMIFS(BASE!$O:$O,BASE!$A:$A,PRODUTIVIDADE!FI$3,BASE!$G:$G,PRODUTIVIDADE!$B65)))</f>
        <v>0</v>
      </c>
      <c r="FM65" s="32">
        <f t="shared" si="57"/>
        <v>0.12000000000000001</v>
      </c>
      <c r="FN65" s="32">
        <f t="shared" si="58"/>
        <v>0</v>
      </c>
      <c r="FO65" s="15">
        <f>IF($B65="","",IF(COUNTIF(BASE!$A:$A,PRODUTIVIDADE!FO$3)=0,"",SUMIFS(BASE!$M:$M,BASE!$A:$A,PRODUTIVIDADE!FO$3,BASE!$G:$G,PRODUTIVIDADE!$B65)))</f>
        <v>62</v>
      </c>
      <c r="FP65" s="15">
        <f>IF($B65="","",IF(COUNTIF(BASE!$A:$A,PRODUTIVIDADE!FO$3)=0,"",SUMIFS(BASE!$N:$N,BASE!$A:$A,PRODUTIVIDADE!FO$3,BASE!$G:$G,PRODUTIVIDADE!$B65)))</f>
        <v>0</v>
      </c>
      <c r="FQ65" s="18">
        <f>IF($B65="","",IF(COUNTIF(BASE!$A:$A,PRODUTIVIDADE!FO$3)=0,"",SUMIFS(BASE!$P:$P,BASE!$A:$A,PRODUTIVIDADE!FO$3,BASE!$G:$G,PRODUTIVIDADE!$B65)))</f>
        <v>1.6435185185185183E-3</v>
      </c>
      <c r="FR65" s="18">
        <f>IF($B65="","",IF(COUNTIF(BASE!$A:$A,PRODUTIVIDADE!FO$3)=0,"",SUMIFS(BASE!$O:$O,BASE!$A:$A,PRODUTIVIDADE!FO$3,BASE!$G:$G,PRODUTIVIDADE!$B65)))</f>
        <v>0</v>
      </c>
      <c r="FS65" s="32">
        <f t="shared" si="59"/>
        <v>0.10189814814814814</v>
      </c>
      <c r="FT65" s="32">
        <f t="shared" si="60"/>
        <v>0</v>
      </c>
      <c r="FU65" s="33">
        <f>IF($B65="","",IF(COUNTIF(BASE!$A:$A,PRODUTIVIDADE!FU$3)=0,"",SUMIFS(BASE!$M:$M,BASE!$A:$A,PRODUTIVIDADE!FU$3,BASE!$G:$G,PRODUTIVIDADE!$B65)))</f>
        <v>101</v>
      </c>
      <c r="FV65" s="33">
        <f>IF($B65="","",IF(COUNTIF(BASE!$A:$A,PRODUTIVIDADE!FU$3)=0,"",SUMIFS(BASE!$N:$N,BASE!$A:$A,PRODUTIVIDADE!FU$3,BASE!$G:$G,PRODUTIVIDADE!$B65)))</f>
        <v>0</v>
      </c>
      <c r="FW65" s="28">
        <f>IF($B65="","",IF(COUNTIF(BASE!$A:$A,PRODUTIVIDADE!FU$3)=0,"",SUMIFS(BASE!$P:$P,BASE!$A:$A,PRODUTIVIDADE!FU$3,BASE!$G:$G,PRODUTIVIDADE!$B65)))</f>
        <v>1.6550925925925926E-3</v>
      </c>
      <c r="FX65" s="28">
        <f>IF($B65="","",IF(COUNTIF(BASE!$A:$A,PRODUTIVIDADE!FU$3)=0,"",SUMIFS(BASE!$O:$O,BASE!$A:$A,PRODUTIVIDADE!FU$3,BASE!$G:$G,PRODUTIVIDADE!$B65)))</f>
        <v>0</v>
      </c>
      <c r="FY65" s="32">
        <f t="shared" si="61"/>
        <v>0.16716435185185186</v>
      </c>
      <c r="FZ65" s="32">
        <f t="shared" si="62"/>
        <v>0</v>
      </c>
      <c r="GA65" s="15">
        <f>IF($B65="","",IF(COUNTIF(BASE!$A:$A,PRODUTIVIDADE!GA$3)=0,"",SUMIFS(BASE!$M:$M,BASE!$A:$A,PRODUTIVIDADE!GA$3,BASE!$G:$G,PRODUTIVIDADE!$B65)))</f>
        <v>95</v>
      </c>
      <c r="GB65" s="15">
        <f>IF($B65="","",IF(COUNTIF(BASE!$A:$A,PRODUTIVIDADE!GA$3)=0,"",SUMIFS(BASE!$N:$N,BASE!$A:$A,PRODUTIVIDADE!GA$3,BASE!$G:$G,PRODUTIVIDADE!$B65)))</f>
        <v>0</v>
      </c>
      <c r="GC65" s="18">
        <f>IF($B65="","",IF(COUNTIF(BASE!$A:$A,PRODUTIVIDADE!GA$3)=0,"",SUMIFS(BASE!$P:$P,BASE!$A:$A,PRODUTIVIDADE!GA$3,BASE!$G:$G,PRODUTIVIDADE!$B65)))</f>
        <v>1.5509259259259261E-3</v>
      </c>
      <c r="GD65" s="18">
        <f>IF($B65="","",IF(COUNTIF(BASE!$A:$A,PRODUTIVIDADE!GA$3)=0,"",SUMIFS(BASE!$O:$O,BASE!$A:$A,PRODUTIVIDADE!GA$3,BASE!$G:$G,PRODUTIVIDADE!$B65)))</f>
        <v>0</v>
      </c>
      <c r="GE65" s="32">
        <f t="shared" si="63"/>
        <v>0.14733796296296298</v>
      </c>
      <c r="GF65" s="32">
        <f t="shared" si="64"/>
        <v>0</v>
      </c>
      <c r="GG65" s="33">
        <f>IF($B65="","",IF(COUNTIF(BASE!$A:$A,PRODUTIVIDADE!GG$3)=0,"",SUMIFS(BASE!$M:$M,BASE!$A:$A,PRODUTIVIDADE!GG$3,BASE!$G:$G,PRODUTIVIDADE!$B65)))</f>
        <v>82</v>
      </c>
      <c r="GH65" s="33">
        <f>IF($B65="","",IF(COUNTIF(BASE!$A:$A,PRODUTIVIDADE!GG$3)=0,"",SUMIFS(BASE!$N:$N,BASE!$A:$A,PRODUTIVIDADE!GG$3,BASE!$G:$G,PRODUTIVIDADE!$B65)))</f>
        <v>0</v>
      </c>
      <c r="GI65" s="28">
        <f>IF($B65="","",IF(COUNTIF(BASE!$A:$A,PRODUTIVIDADE!GG$3)=0,"",SUMIFS(BASE!$P:$P,BASE!$A:$A,PRODUTIVIDADE!GG$3,BASE!$G:$G,PRODUTIVIDADE!$B65)))</f>
        <v>1.4699074074074074E-3</v>
      </c>
      <c r="GJ65" s="28">
        <f>IF($B65="","",IF(COUNTIF(BASE!$A:$A,PRODUTIVIDADE!GG$3)=0,"",SUMIFS(BASE!$O:$O,BASE!$A:$A,PRODUTIVIDADE!GG$3,BASE!$G:$G,PRODUTIVIDADE!$B65)))</f>
        <v>0</v>
      </c>
      <c r="GK65" s="32">
        <f t="shared" si="65"/>
        <v>0.12053240740740741</v>
      </c>
      <c r="GL65" s="32">
        <f t="shared" si="66"/>
        <v>0</v>
      </c>
      <c r="GM65" s="15">
        <f>IF($B65="","",IF(COUNTIF(BASE!$A:$A,PRODUTIVIDADE!GM$3)=0,"",SUMIFS(BASE!$M:$M,BASE!$A:$A,PRODUTIVIDADE!GM$3,BASE!$G:$G,PRODUTIVIDADE!$B65)))</f>
        <v>0</v>
      </c>
      <c r="GN65" s="15">
        <f>IF($B65="","",IF(COUNTIF(BASE!$A:$A,PRODUTIVIDADE!GM$3)=0,"",SUMIFS(BASE!$N:$N,BASE!$A:$A,PRODUTIVIDADE!GM$3,BASE!$G:$G,PRODUTIVIDADE!$B65)))</f>
        <v>0</v>
      </c>
      <c r="GO65" s="18">
        <f>IF($B65="","",IF(COUNTIF(BASE!$A:$A,PRODUTIVIDADE!GM$3)=0,"",SUMIFS(BASE!$P:$P,BASE!$A:$A,PRODUTIVIDADE!GM$3,BASE!$G:$G,PRODUTIVIDADE!$B65)))</f>
        <v>0</v>
      </c>
      <c r="GP65" s="18">
        <f>IF($B65="","",IF(COUNTIF(BASE!$A:$A,PRODUTIVIDADE!GM$3)=0,"",SUMIFS(BASE!$O:$O,BASE!$A:$A,PRODUTIVIDADE!GM$3,BASE!$G:$G,PRODUTIVIDADE!$B65)))</f>
        <v>0</v>
      </c>
      <c r="GQ65" s="32">
        <f t="shared" si="67"/>
        <v>0</v>
      </c>
      <c r="GR65" s="32">
        <f t="shared" si="68"/>
        <v>0</v>
      </c>
    </row>
    <row r="66" spans="2:200" s="8" customFormat="1" x14ac:dyDescent="0.25">
      <c r="B66" s="50">
        <v>91140</v>
      </c>
      <c r="C66" s="16" t="str">
        <f>IF($B66="","",VLOOKUP($B66,EQUIPE!$B:$E,2,0))</f>
        <v>KARLINE SANTOS BARBOSA</v>
      </c>
      <c r="D66" s="16" t="str">
        <f>IF($B66="","",VLOOKUP($B66,EQUIPE!$B:$F,5,0))</f>
        <v>ULTRAGAZ FRONT</v>
      </c>
      <c r="E66" s="18">
        <f>IF($B66="","",VLOOKUP($B66,EQUIPE!$B:$E,3,0))</f>
        <v>0.2638888888888889</v>
      </c>
      <c r="F66" s="16" t="str">
        <f>IF($B66="","",VLOOKUP($B66,EQUIPE!$B:$E,4,0))</f>
        <v>MARCELA GOMES DE FARIAS</v>
      </c>
      <c r="H66" s="22">
        <f t="shared" si="0"/>
        <v>1817</v>
      </c>
      <c r="I66" s="22">
        <f t="shared" si="0"/>
        <v>1</v>
      </c>
      <c r="J66" s="18">
        <f t="shared" ref="J66:J129" si="69">IF($B66="","",IF(H66=0,0,SUMIF($O$4:$GR$4,"MED REC",$O66:$GR66)/H66))</f>
        <v>1.9249143887971627E-3</v>
      </c>
      <c r="K66" s="18">
        <f t="shared" ref="K66:K129" si="70">IF($B66="","",IF(I66=0,0,SUMIF($O$4:$GR$4,"MED ATI",$O66:$GR66)/I66))</f>
        <v>3.4722222222222222E-5</v>
      </c>
      <c r="L66" s="32">
        <f t="shared" ref="L66:L129" si="71">IFERROR(J66*H66,0)</f>
        <v>3.4975694444444447</v>
      </c>
      <c r="M66" s="32">
        <f t="shared" ref="M66:M129" si="72">IFERROR(K66*I66,0)</f>
        <v>3.4722222222222222E-5</v>
      </c>
      <c r="O66" s="15">
        <f>IF($B66="","",IF(COUNTIF(BASE!$A:$A,PRODUTIVIDADE!O$3)=0,"",SUMIFS(BASE!$M:$M,BASE!$A:$A,PRODUTIVIDADE!O$3,BASE!$G:$G,PRODUTIVIDADE!$B66)))</f>
        <v>0</v>
      </c>
      <c r="P66" s="15">
        <f>IF($B66="","",IF(COUNTIF(BASE!$A:$A,PRODUTIVIDADE!O$3)=0,"",SUMIFS(BASE!$N:$N,BASE!$A:$A,PRODUTIVIDADE!O$3,BASE!$G:$G,PRODUTIVIDADE!$B66)))</f>
        <v>0</v>
      </c>
      <c r="Q66" s="18">
        <f>IF($B66="","",IF(COUNTIF(BASE!$A:$A,PRODUTIVIDADE!O$3)=0,"",SUMIFS(BASE!$P:$P,BASE!$A:$A,PRODUTIVIDADE!O$3,BASE!$G:$G,PRODUTIVIDADE!$B66)))</f>
        <v>0</v>
      </c>
      <c r="R66" s="18">
        <f>IF($B66="","",IF(COUNTIF(BASE!$A:$A,PRODUTIVIDADE!O$3)=0,"",SUMIFS(BASE!$O:$O,BASE!$A:$A,PRODUTIVIDADE!O$3,BASE!$G:$G,PRODUTIVIDADE!$B66)))</f>
        <v>0</v>
      </c>
      <c r="S66" s="32">
        <f t="shared" ref="S66:S129" si="73">IFERROR(Q66*O66,0)</f>
        <v>0</v>
      </c>
      <c r="T66" s="32">
        <f t="shared" ref="T66:T129" si="74">IFERROR(R66*P66,0)</f>
        <v>0</v>
      </c>
      <c r="U66" s="33">
        <f>IF($B66="","",IF(COUNTIF(BASE!$A:$A,PRODUTIVIDADE!U$3)=0,"",SUMIFS(BASE!$M:$M,BASE!$A:$A,PRODUTIVIDADE!U$3,BASE!$G:$G,PRODUTIVIDADE!$B66)))</f>
        <v>90</v>
      </c>
      <c r="V66" s="33">
        <f>IF($B66="","",IF(COUNTIF(BASE!$A:$A,PRODUTIVIDADE!U$3)=0,"",SUMIFS(BASE!$N:$N,BASE!$A:$A,PRODUTIVIDADE!U$3,BASE!$G:$G,PRODUTIVIDADE!$B66)))</f>
        <v>1</v>
      </c>
      <c r="W66" s="28">
        <f>IF($B66="","",IF(COUNTIF(BASE!$A:$A,PRODUTIVIDADE!U$3)=0,"",SUMIFS(BASE!$P:$P,BASE!$A:$A,PRODUTIVIDADE!U$3,BASE!$G:$G,PRODUTIVIDADE!$B66)))</f>
        <v>1.8055555555555557E-3</v>
      </c>
      <c r="X66" s="28">
        <f>IF($B66="","",IF(COUNTIF(BASE!$A:$A,PRODUTIVIDADE!U$3)=0,"",SUMIFS(BASE!$O:$O,BASE!$A:$A,PRODUTIVIDADE!U$3,BASE!$G:$G,PRODUTIVIDADE!$B66)))</f>
        <v>3.4722222222222222E-5</v>
      </c>
      <c r="Y66" s="32">
        <f t="shared" ref="Y66:Y129" si="75">IFERROR(W66*U66,0)</f>
        <v>0.16250000000000001</v>
      </c>
      <c r="Z66" s="32">
        <f t="shared" ref="Z66:Z129" si="76">IFERROR(X66*V66,0)</f>
        <v>3.4722222222222222E-5</v>
      </c>
      <c r="AA66" s="15">
        <f>IF($B66="","",IF(COUNTIF(BASE!$A:$A,PRODUTIVIDADE!AA$3)=0,"",SUMIFS(BASE!$M:$M,BASE!$A:$A,PRODUTIVIDADE!AA$3,BASE!$G:$G,PRODUTIVIDADE!$B66)))</f>
        <v>0</v>
      </c>
      <c r="AB66" s="15">
        <f>IF($B66="","",IF(COUNTIF(BASE!$A:$A,PRODUTIVIDADE!AA$3)=0,"",SUMIFS(BASE!$N:$N,BASE!$A:$A,PRODUTIVIDADE!AA$3,BASE!$G:$G,PRODUTIVIDADE!$B66)))</f>
        <v>0</v>
      </c>
      <c r="AC66" s="18">
        <f>IF($B66="","",IF(COUNTIF(BASE!$A:$A,PRODUTIVIDADE!AA$3)=0,"",SUMIFS(BASE!$P:$P,BASE!$A:$A,PRODUTIVIDADE!AA$3,BASE!$G:$G,PRODUTIVIDADE!$B66)))</f>
        <v>0</v>
      </c>
      <c r="AD66" s="18">
        <f>IF($B66="","",IF(COUNTIF(BASE!$A:$A,PRODUTIVIDADE!AA$3)=0,"",SUMIFS(BASE!$O:$O,BASE!$A:$A,PRODUTIVIDADE!AA$3,BASE!$G:$G,PRODUTIVIDADE!$B66)))</f>
        <v>0</v>
      </c>
      <c r="AE66" s="32">
        <f t="shared" ref="AE66:AE129" si="77">IFERROR(AC66*AA66,0)</f>
        <v>0</v>
      </c>
      <c r="AF66" s="32">
        <f t="shared" ref="AF66:AF129" si="78">IFERROR(AD66*AB66,0)</f>
        <v>0</v>
      </c>
      <c r="AG66" s="33">
        <f>IF($B66="","",IF(COUNTIF(BASE!$A:$A,PRODUTIVIDADE!AG$3)=0,"",SUMIFS(BASE!$M:$M,BASE!$A:$A,PRODUTIVIDADE!AG$3,BASE!$G:$G,PRODUTIVIDADE!$B66)))</f>
        <v>81</v>
      </c>
      <c r="AH66" s="33">
        <f>IF($B66="","",IF(COUNTIF(BASE!$A:$A,PRODUTIVIDADE!AG$3)=0,"",SUMIFS(BASE!$N:$N,BASE!$A:$A,PRODUTIVIDADE!AG$3,BASE!$G:$G,PRODUTIVIDADE!$B66)))</f>
        <v>0</v>
      </c>
      <c r="AI66" s="28">
        <f>IF($B66="","",IF(COUNTIF(BASE!$A:$A,PRODUTIVIDADE!AG$3)=0,"",SUMIFS(BASE!$P:$P,BASE!$A:$A,PRODUTIVIDADE!AG$3,BASE!$G:$G,PRODUTIVIDADE!$B66)))</f>
        <v>1.7708333333333332E-3</v>
      </c>
      <c r="AJ66" s="28">
        <f>IF($B66="","",IF(COUNTIF(BASE!$A:$A,PRODUTIVIDADE!AG$3)=0,"",SUMIFS(BASE!$O:$O,BASE!$A:$A,PRODUTIVIDADE!AG$3,BASE!$G:$G,PRODUTIVIDADE!$B66)))</f>
        <v>0</v>
      </c>
      <c r="AK66" s="32">
        <f t="shared" ref="AK66:AK129" si="79">IFERROR(AI66*AG66,0)</f>
        <v>0.1434375</v>
      </c>
      <c r="AL66" s="32">
        <f t="shared" ref="AL66:AL129" si="80">IFERROR(AJ66*AH66,0)</f>
        <v>0</v>
      </c>
      <c r="AM66" s="15">
        <f>IF($B66="","",IF(COUNTIF(BASE!$A:$A,PRODUTIVIDADE!AM$3)=0,"",SUMIFS(BASE!$M:$M,BASE!$A:$A,PRODUTIVIDADE!AM$3,BASE!$G:$G,PRODUTIVIDADE!$B66)))</f>
        <v>87</v>
      </c>
      <c r="AN66" s="15">
        <f>IF($B66="","",IF(COUNTIF(BASE!$A:$A,PRODUTIVIDADE!AM$3)=0,"",SUMIFS(BASE!$N:$N,BASE!$A:$A,PRODUTIVIDADE!AM$3,BASE!$G:$G,PRODUTIVIDADE!$B66)))</f>
        <v>0</v>
      </c>
      <c r="AO66" s="18">
        <f>IF($B66="","",IF(COUNTIF(BASE!$A:$A,PRODUTIVIDADE!AM$3)=0,"",SUMIFS(BASE!$P:$P,BASE!$A:$A,PRODUTIVIDADE!AM$3,BASE!$G:$G,PRODUTIVIDADE!$B66)))</f>
        <v>1.7824074074074072E-3</v>
      </c>
      <c r="AP66" s="18">
        <f>IF($B66="","",IF(COUNTIF(BASE!$A:$A,PRODUTIVIDADE!AM$3)=0,"",SUMIFS(BASE!$O:$O,BASE!$A:$A,PRODUTIVIDADE!AM$3,BASE!$G:$G,PRODUTIVIDADE!$B66)))</f>
        <v>0</v>
      </c>
      <c r="AQ66" s="32">
        <f t="shared" ref="AQ66:AQ129" si="81">IFERROR(AO66*AM66,0)</f>
        <v>0.15506944444444443</v>
      </c>
      <c r="AR66" s="32">
        <f t="shared" ref="AR66:AR129" si="82">IFERROR(AP66*AN66,0)</f>
        <v>0</v>
      </c>
      <c r="AS66" s="33">
        <f>IF($B66="","",IF(COUNTIF(BASE!$A:$A,PRODUTIVIDADE!AS$3)=0,"",SUMIFS(BASE!$M:$M,BASE!$A:$A,PRODUTIVIDADE!AS$3,BASE!$G:$G,PRODUTIVIDADE!$B66)))</f>
        <v>69</v>
      </c>
      <c r="AT66" s="33">
        <f>IF($B66="","",IF(COUNTIF(BASE!$A:$A,PRODUTIVIDADE!AS$3)=0,"",SUMIFS(BASE!$N:$N,BASE!$A:$A,PRODUTIVIDADE!AS$3,BASE!$G:$G,PRODUTIVIDADE!$B66)))</f>
        <v>0</v>
      </c>
      <c r="AU66" s="28">
        <f>IF($B66="","",IF(COUNTIF(BASE!$A:$A,PRODUTIVIDADE!AS$3)=0,"",SUMIFS(BASE!$P:$P,BASE!$A:$A,PRODUTIVIDADE!AS$3,BASE!$G:$G,PRODUTIVIDADE!$B66)))</f>
        <v>2.1412037037037038E-3</v>
      </c>
      <c r="AV66" s="28">
        <f>IF($B66="","",IF(COUNTIF(BASE!$A:$A,PRODUTIVIDADE!AS$3)=0,"",SUMIFS(BASE!$O:$O,BASE!$A:$A,PRODUTIVIDADE!AS$3,BASE!$G:$G,PRODUTIVIDADE!$B66)))</f>
        <v>0</v>
      </c>
      <c r="AW66" s="32">
        <f t="shared" ref="AW66:AW129" si="83">IFERROR(AU66*AS66,0)</f>
        <v>0.14774305555555556</v>
      </c>
      <c r="AX66" s="32">
        <f t="shared" ref="AX66:AX129" si="84">IFERROR(AV66*AT66,0)</f>
        <v>0</v>
      </c>
      <c r="AY66" s="15">
        <f>IF($B66="","",IF(COUNTIF(BASE!$A:$A,PRODUTIVIDADE!AY$3)=0,"",SUMIFS(BASE!$M:$M,BASE!$A:$A,PRODUTIVIDADE!AY$3,BASE!$G:$G,PRODUTIVIDADE!$B66)))</f>
        <v>87</v>
      </c>
      <c r="AZ66" s="15">
        <f>IF($B66="","",IF(COUNTIF(BASE!$A:$A,PRODUTIVIDADE!AY$3)=0,"",SUMIFS(BASE!$N:$N,BASE!$A:$A,PRODUTIVIDADE!AY$3,BASE!$G:$G,PRODUTIVIDADE!$B66)))</f>
        <v>0</v>
      </c>
      <c r="BA66" s="18">
        <f>IF($B66="","",IF(COUNTIF(BASE!$A:$A,PRODUTIVIDADE!AY$3)=0,"",SUMIFS(BASE!$P:$P,BASE!$A:$A,PRODUTIVIDADE!AY$3,BASE!$G:$G,PRODUTIVIDADE!$B66)))</f>
        <v>2.2337962962962967E-3</v>
      </c>
      <c r="BB66" s="18">
        <f>IF($B66="","",IF(COUNTIF(BASE!$A:$A,PRODUTIVIDADE!AY$3)=0,"",SUMIFS(BASE!$O:$O,BASE!$A:$A,PRODUTIVIDADE!AY$3,BASE!$G:$G,PRODUTIVIDADE!$B66)))</f>
        <v>0</v>
      </c>
      <c r="BC66" s="32">
        <f t="shared" ref="BC66:BC129" si="85">IFERROR(BA66*AY66,0)</f>
        <v>0.19434027777777782</v>
      </c>
      <c r="BD66" s="32">
        <f t="shared" ref="BD66:BD129" si="86">IFERROR(BB66*AZ66,0)</f>
        <v>0</v>
      </c>
      <c r="BE66" s="33">
        <f>IF($B66="","",IF(COUNTIF(BASE!$A:$A,PRODUTIVIDADE!BE$3)=0,"",SUMIFS(BASE!$M:$M,BASE!$A:$A,PRODUTIVIDADE!BE$3,BASE!$G:$G,PRODUTIVIDADE!$B66)))</f>
        <v>104</v>
      </c>
      <c r="BF66" s="33">
        <f>IF($B66="","",IF(COUNTIF(BASE!$A:$A,PRODUTIVIDADE!BE$3)=0,"",SUMIFS(BASE!$N:$N,BASE!$A:$A,PRODUTIVIDADE!BE$3,BASE!$G:$G,PRODUTIVIDADE!$B66)))</f>
        <v>0</v>
      </c>
      <c r="BG66" s="28">
        <f>IF($B66="","",IF(COUNTIF(BASE!$A:$A,PRODUTIVIDADE!BE$3)=0,"",SUMIFS(BASE!$P:$P,BASE!$A:$A,PRODUTIVIDADE!BE$3,BASE!$G:$G,PRODUTIVIDADE!$B66)))</f>
        <v>1.6666666666666668E-3</v>
      </c>
      <c r="BH66" s="28">
        <f>IF($B66="","",IF(COUNTIF(BASE!$A:$A,PRODUTIVIDADE!BE$3)=0,"",SUMIFS(BASE!$O:$O,BASE!$A:$A,PRODUTIVIDADE!BE$3,BASE!$G:$G,PRODUTIVIDADE!$B66)))</f>
        <v>0</v>
      </c>
      <c r="BI66" s="32">
        <f t="shared" ref="BI66:BI129" si="87">IFERROR(BG66*BE66,0)</f>
        <v>0.17333333333333334</v>
      </c>
      <c r="BJ66" s="32">
        <f t="shared" ref="BJ66:BJ129" si="88">IFERROR(BH66*BF66,0)</f>
        <v>0</v>
      </c>
      <c r="BK66" s="15">
        <f>IF($B66="","",IF(COUNTIF(BASE!$A:$A,PRODUTIVIDADE!BK$3)=0,"",SUMIFS(BASE!$M:$M,BASE!$A:$A,PRODUTIVIDADE!BK$3,BASE!$G:$G,PRODUTIVIDADE!$B66)))</f>
        <v>0</v>
      </c>
      <c r="BL66" s="15">
        <f>IF($B66="","",IF(COUNTIF(BASE!$A:$A,PRODUTIVIDADE!BK$3)=0,"",SUMIFS(BASE!$N:$N,BASE!$A:$A,PRODUTIVIDADE!BK$3,BASE!$G:$G,PRODUTIVIDADE!$B66)))</f>
        <v>0</v>
      </c>
      <c r="BM66" s="18">
        <f>IF($B66="","",IF(COUNTIF(BASE!$A:$A,PRODUTIVIDADE!BK$3)=0,"",SUMIFS(BASE!$P:$P,BASE!$A:$A,PRODUTIVIDADE!BK$3,BASE!$G:$G,PRODUTIVIDADE!$B66)))</f>
        <v>0</v>
      </c>
      <c r="BN66" s="18">
        <f>IF($B66="","",IF(COUNTIF(BASE!$A:$A,PRODUTIVIDADE!BK$3)=0,"",SUMIFS(BASE!$O:$O,BASE!$A:$A,PRODUTIVIDADE!BK$3,BASE!$G:$G,PRODUTIVIDADE!$B66)))</f>
        <v>0</v>
      </c>
      <c r="BO66" s="32">
        <f t="shared" ref="BO66:BO129" si="89">IFERROR(BM66*BK66,0)</f>
        <v>0</v>
      </c>
      <c r="BP66" s="32">
        <f t="shared" ref="BP66:BP129" si="90">IFERROR(BN66*BL66,0)</f>
        <v>0</v>
      </c>
      <c r="BQ66" s="33">
        <f>IF($B66="","",IF(COUNTIF(BASE!$A:$A,PRODUTIVIDADE!BQ$3)=0,"",SUMIFS(BASE!$M:$M,BASE!$A:$A,PRODUTIVIDADE!BQ$3,BASE!$G:$G,PRODUTIVIDADE!$B66)))</f>
        <v>71</v>
      </c>
      <c r="BR66" s="33">
        <f>IF($B66="","",IF(COUNTIF(BASE!$A:$A,PRODUTIVIDADE!BQ$3)=0,"",SUMIFS(BASE!$N:$N,BASE!$A:$A,PRODUTIVIDADE!BQ$3,BASE!$G:$G,PRODUTIVIDADE!$B66)))</f>
        <v>0</v>
      </c>
      <c r="BS66" s="28">
        <f>IF($B66="","",IF(COUNTIF(BASE!$A:$A,PRODUTIVIDADE!BQ$3)=0,"",SUMIFS(BASE!$P:$P,BASE!$A:$A,PRODUTIVIDADE!BQ$3,BASE!$G:$G,PRODUTIVIDADE!$B66)))</f>
        <v>2.0023148148148148E-3</v>
      </c>
      <c r="BT66" s="28">
        <f>IF($B66="","",IF(COUNTIF(BASE!$A:$A,PRODUTIVIDADE!BQ$3)=0,"",SUMIFS(BASE!$O:$O,BASE!$A:$A,PRODUTIVIDADE!BQ$3,BASE!$G:$G,PRODUTIVIDADE!$B66)))</f>
        <v>0</v>
      </c>
      <c r="BU66" s="32">
        <f t="shared" ref="BU66:BU129" si="91">IFERROR(BS66*BQ66,0)</f>
        <v>0.14216435185185186</v>
      </c>
      <c r="BV66" s="32">
        <f t="shared" ref="BV66:BV129" si="92">IFERROR(BT66*BR66,0)</f>
        <v>0</v>
      </c>
      <c r="BW66" s="15">
        <f>IF($B66="","",IF(COUNTIF(BASE!$A:$A,PRODUTIVIDADE!BW$3)=0,"",SUMIFS(BASE!$M:$M,BASE!$A:$A,PRODUTIVIDADE!BW$3,BASE!$G:$G,PRODUTIVIDADE!$B66)))</f>
        <v>60</v>
      </c>
      <c r="BX66" s="15">
        <f>IF($B66="","",IF(COUNTIF(BASE!$A:$A,PRODUTIVIDADE!BW$3)=0,"",SUMIFS(BASE!$N:$N,BASE!$A:$A,PRODUTIVIDADE!BW$3,BASE!$G:$G,PRODUTIVIDADE!$B66)))</f>
        <v>0</v>
      </c>
      <c r="BY66" s="18">
        <f>IF($B66="","",IF(COUNTIF(BASE!$A:$A,PRODUTIVIDADE!BW$3)=0,"",SUMIFS(BASE!$P:$P,BASE!$A:$A,PRODUTIVIDADE!BW$3,BASE!$G:$G,PRODUTIVIDADE!$B66)))</f>
        <v>1.7708333333333332E-3</v>
      </c>
      <c r="BZ66" s="18">
        <f>IF($B66="","",IF(COUNTIF(BASE!$A:$A,PRODUTIVIDADE!BW$3)=0,"",SUMIFS(BASE!$O:$O,BASE!$A:$A,PRODUTIVIDADE!BW$3,BASE!$G:$G,PRODUTIVIDADE!$B66)))</f>
        <v>0</v>
      </c>
      <c r="CA66" s="32">
        <f t="shared" ref="CA66:CA129" si="93">IFERROR(BY66*BW66,0)</f>
        <v>0.10625</v>
      </c>
      <c r="CB66" s="32">
        <f t="shared" ref="CB66:CB129" si="94">IFERROR(BZ66*BX66,0)</f>
        <v>0</v>
      </c>
      <c r="CC66" s="33">
        <f>IF($B66="","",IF(COUNTIF(BASE!$A:$A,PRODUTIVIDADE!CC$3)=0,"",SUMIFS(BASE!$M:$M,BASE!$A:$A,PRODUTIVIDADE!CC$3,BASE!$G:$G,PRODUTIVIDADE!$B66)))</f>
        <v>87</v>
      </c>
      <c r="CD66" s="33">
        <f>IF($B66="","",IF(COUNTIF(BASE!$A:$A,PRODUTIVIDADE!CC$3)=0,"",SUMIFS(BASE!$N:$N,BASE!$A:$A,PRODUTIVIDADE!CC$3,BASE!$G:$G,PRODUTIVIDADE!$B66)))</f>
        <v>0</v>
      </c>
      <c r="CE66" s="28">
        <f>IF($B66="","",IF(COUNTIF(BASE!$A:$A,PRODUTIVIDADE!CC$3)=0,"",SUMIFS(BASE!$P:$P,BASE!$A:$A,PRODUTIVIDADE!CC$3,BASE!$G:$G,PRODUTIVIDADE!$B66)))</f>
        <v>1.9097222222222222E-3</v>
      </c>
      <c r="CF66" s="28">
        <f>IF($B66="","",IF(COUNTIF(BASE!$A:$A,PRODUTIVIDADE!CC$3)=0,"",SUMIFS(BASE!$O:$O,BASE!$A:$A,PRODUTIVIDADE!CC$3,BASE!$G:$G,PRODUTIVIDADE!$B66)))</f>
        <v>0</v>
      </c>
      <c r="CG66" s="32">
        <f t="shared" ref="CG66:CG129" si="95">IFERROR(CE66*CC66,0)</f>
        <v>0.16614583333333333</v>
      </c>
      <c r="CH66" s="32">
        <f t="shared" ref="CH66:CH129" si="96">IFERROR(CF66*CD66,0)</f>
        <v>0</v>
      </c>
      <c r="CI66" s="15">
        <f>IF($B66="","",IF(COUNTIF(BASE!$A:$A,PRODUTIVIDADE!CI$3)=0,"",SUMIFS(BASE!$M:$M,BASE!$A:$A,PRODUTIVIDADE!CI$3,BASE!$G:$G,PRODUTIVIDADE!$B66)))</f>
        <v>80</v>
      </c>
      <c r="CJ66" s="15">
        <f>IF($B66="","",IF(COUNTIF(BASE!$A:$A,PRODUTIVIDADE!CI$3)=0,"",SUMIFS(BASE!$N:$N,BASE!$A:$A,PRODUTIVIDADE!CI$3,BASE!$G:$G,PRODUTIVIDADE!$B66)))</f>
        <v>0</v>
      </c>
      <c r="CK66" s="18">
        <f>IF($B66="","",IF(COUNTIF(BASE!$A:$A,PRODUTIVIDADE!CI$3)=0,"",SUMIFS(BASE!$P:$P,BASE!$A:$A,PRODUTIVIDADE!CI$3,BASE!$G:$G,PRODUTIVIDADE!$B66)))</f>
        <v>1.6666666666666668E-3</v>
      </c>
      <c r="CL66" s="18">
        <f>IF($B66="","",IF(COUNTIF(BASE!$A:$A,PRODUTIVIDADE!CI$3)=0,"",SUMIFS(BASE!$O:$O,BASE!$A:$A,PRODUTIVIDADE!CI$3,BASE!$G:$G,PRODUTIVIDADE!$B66)))</f>
        <v>0</v>
      </c>
      <c r="CM66" s="32">
        <f t="shared" ref="CM66:CM129" si="97">IFERROR(CK66*CI66,0)</f>
        <v>0.13333333333333333</v>
      </c>
      <c r="CN66" s="32">
        <f t="shared" ref="CN66:CN129" si="98">IFERROR(CL66*CJ66,0)</f>
        <v>0</v>
      </c>
      <c r="CO66" s="33">
        <f>IF($B66="","",IF(COUNTIF(BASE!$A:$A,PRODUTIVIDADE!CO$3)=0,"",SUMIFS(BASE!$M:$M,BASE!$A:$A,PRODUTIVIDADE!CO$3,BASE!$G:$G,PRODUTIVIDADE!$B66)))</f>
        <v>0</v>
      </c>
      <c r="CP66" s="33">
        <f>IF($B66="","",IF(COUNTIF(BASE!$A:$A,PRODUTIVIDADE!CO$3)=0,"",SUMIFS(BASE!$N:$N,BASE!$A:$A,PRODUTIVIDADE!CO$3,BASE!$G:$G,PRODUTIVIDADE!$B66)))</f>
        <v>0</v>
      </c>
      <c r="CQ66" s="28">
        <f>IF($B66="","",IF(COUNTIF(BASE!$A:$A,PRODUTIVIDADE!CO$3)=0,"",SUMIFS(BASE!$P:$P,BASE!$A:$A,PRODUTIVIDADE!CO$3,BASE!$G:$G,PRODUTIVIDADE!$B66)))</f>
        <v>0</v>
      </c>
      <c r="CR66" s="28">
        <f>IF($B66="","",IF(COUNTIF(BASE!$A:$A,PRODUTIVIDADE!CO$3)=0,"",SUMIFS(BASE!$O:$O,BASE!$A:$A,PRODUTIVIDADE!CO$3,BASE!$G:$G,PRODUTIVIDADE!$B66)))</f>
        <v>0</v>
      </c>
      <c r="CS66" s="32">
        <f t="shared" ref="CS66:CS129" si="99">IFERROR(CQ66*CO66,0)</f>
        <v>0</v>
      </c>
      <c r="CT66" s="32">
        <f t="shared" ref="CT66:CT129" si="100">IFERROR(CR66*CP66,0)</f>
        <v>0</v>
      </c>
      <c r="CU66" s="15">
        <f>IF($B66="","",IF(COUNTIF(BASE!$A:$A,PRODUTIVIDADE!CU$3)=0,"",SUMIFS(BASE!$M:$M,BASE!$A:$A,PRODUTIVIDADE!CU$3,BASE!$G:$G,PRODUTIVIDADE!$B66)))</f>
        <v>75</v>
      </c>
      <c r="CV66" s="15">
        <f>IF($B66="","",IF(COUNTIF(BASE!$A:$A,PRODUTIVIDADE!CU$3)=0,"",SUMIFS(BASE!$N:$N,BASE!$A:$A,PRODUTIVIDADE!CU$3,BASE!$G:$G,PRODUTIVIDADE!$B66)))</f>
        <v>0</v>
      </c>
      <c r="CW66" s="18">
        <f>IF($B66="","",IF(COUNTIF(BASE!$A:$A,PRODUTIVIDADE!CU$3)=0,"",SUMIFS(BASE!$P:$P,BASE!$A:$A,PRODUTIVIDADE!CU$3,BASE!$G:$G,PRODUTIVIDADE!$B66)))</f>
        <v>2.0138888888888888E-3</v>
      </c>
      <c r="CX66" s="18">
        <f>IF($B66="","",IF(COUNTIF(BASE!$A:$A,PRODUTIVIDADE!CU$3)=0,"",SUMIFS(BASE!$O:$O,BASE!$A:$A,PRODUTIVIDADE!CU$3,BASE!$G:$G,PRODUTIVIDADE!$B66)))</f>
        <v>0</v>
      </c>
      <c r="CY66" s="32">
        <f t="shared" ref="CY66:CY129" si="101">IFERROR(CW66*CU66,0)</f>
        <v>0.15104166666666666</v>
      </c>
      <c r="CZ66" s="32">
        <f t="shared" ref="CZ66:CZ129" si="102">IFERROR(CX66*CV66,0)</f>
        <v>0</v>
      </c>
      <c r="DA66" s="33">
        <f>IF($B66="","",IF(COUNTIF(BASE!$A:$A,PRODUTIVIDADE!DA$3)=0,"",SUMIFS(BASE!$M:$M,BASE!$A:$A,PRODUTIVIDADE!DA$3,BASE!$G:$G,PRODUTIVIDADE!$B66)))</f>
        <v>0</v>
      </c>
      <c r="DB66" s="33">
        <f>IF($B66="","",IF(COUNTIF(BASE!$A:$A,PRODUTIVIDADE!DA$3)=0,"",SUMIFS(BASE!$N:$N,BASE!$A:$A,PRODUTIVIDADE!DA$3,BASE!$G:$G,PRODUTIVIDADE!$B66)))</f>
        <v>0</v>
      </c>
      <c r="DC66" s="28">
        <f>IF($B66="","",IF(COUNTIF(BASE!$A:$A,PRODUTIVIDADE!DA$3)=0,"",SUMIFS(BASE!$P:$P,BASE!$A:$A,PRODUTIVIDADE!DA$3,BASE!$G:$G,PRODUTIVIDADE!$B66)))</f>
        <v>0</v>
      </c>
      <c r="DD66" s="28">
        <f>IF($B66="","",IF(COUNTIF(BASE!$A:$A,PRODUTIVIDADE!DA$3)=0,"",SUMIFS(BASE!$O:$O,BASE!$A:$A,PRODUTIVIDADE!DA$3,BASE!$G:$G,PRODUTIVIDADE!$B66)))</f>
        <v>0</v>
      </c>
      <c r="DE66" s="32">
        <f t="shared" ref="DE66:DE129" si="103">IFERROR(DC66*DA66,0)</f>
        <v>0</v>
      </c>
      <c r="DF66" s="32">
        <f t="shared" ref="DF66:DF129" si="104">IFERROR(DD66*DB66,0)</f>
        <v>0</v>
      </c>
      <c r="DG66" s="15">
        <f>IF($B66="","",IF(COUNTIF(BASE!$A:$A,PRODUTIVIDADE!DG$3)=0,"",SUMIFS(BASE!$M:$M,BASE!$A:$A,PRODUTIVIDADE!DG$3,BASE!$G:$G,PRODUTIVIDADE!$B66)))</f>
        <v>77</v>
      </c>
      <c r="DH66" s="15">
        <f>IF($B66="","",IF(COUNTIF(BASE!$A:$A,PRODUTIVIDADE!DG$3)=0,"",SUMIFS(BASE!$N:$N,BASE!$A:$A,PRODUTIVIDADE!DG$3,BASE!$G:$G,PRODUTIVIDADE!$B66)))</f>
        <v>0</v>
      </c>
      <c r="DI66" s="18">
        <f>IF($B66="","",IF(COUNTIF(BASE!$A:$A,PRODUTIVIDADE!DG$3)=0,"",SUMIFS(BASE!$P:$P,BASE!$A:$A,PRODUTIVIDADE!DG$3,BASE!$G:$G,PRODUTIVIDADE!$B66)))</f>
        <v>1.8171296296296297E-3</v>
      </c>
      <c r="DJ66" s="18">
        <f>IF($B66="","",IF(COUNTIF(BASE!$A:$A,PRODUTIVIDADE!DG$3)=0,"",SUMIFS(BASE!$O:$O,BASE!$A:$A,PRODUTIVIDADE!DG$3,BASE!$G:$G,PRODUTIVIDADE!$B66)))</f>
        <v>0</v>
      </c>
      <c r="DK66" s="32">
        <f t="shared" ref="DK66:DK129" si="105">IFERROR(DI66*DG66,0)</f>
        <v>0.13991898148148149</v>
      </c>
      <c r="DL66" s="32">
        <f t="shared" ref="DL66:DL129" si="106">IFERROR(DJ66*DH66,0)</f>
        <v>0</v>
      </c>
      <c r="DM66" s="33">
        <f>IF($B66="","",IF(COUNTIF(BASE!$A:$A,PRODUTIVIDADE!DM$3)=0,"",SUMIFS(BASE!$M:$M,BASE!$A:$A,PRODUTIVIDADE!DM$3,BASE!$G:$G,PRODUTIVIDADE!$B66)))</f>
        <v>74</v>
      </c>
      <c r="DN66" s="33">
        <f>IF($B66="","",IF(COUNTIF(BASE!$A:$A,PRODUTIVIDADE!DM$3)=0,"",SUMIFS(BASE!$N:$N,BASE!$A:$A,PRODUTIVIDADE!DM$3,BASE!$G:$G,PRODUTIVIDADE!$B66)))</f>
        <v>0</v>
      </c>
      <c r="DO66" s="28">
        <f>IF($B66="","",IF(COUNTIF(BASE!$A:$A,PRODUTIVIDADE!DM$3)=0,"",SUMIFS(BASE!$P:$P,BASE!$A:$A,PRODUTIVIDADE!DM$3,BASE!$G:$G,PRODUTIVIDADE!$B66)))</f>
        <v>1.9907407407407408E-3</v>
      </c>
      <c r="DP66" s="28">
        <f>IF($B66="","",IF(COUNTIF(BASE!$A:$A,PRODUTIVIDADE!DM$3)=0,"",SUMIFS(BASE!$O:$O,BASE!$A:$A,PRODUTIVIDADE!DM$3,BASE!$G:$G,PRODUTIVIDADE!$B66)))</f>
        <v>0</v>
      </c>
      <c r="DQ66" s="32">
        <f t="shared" ref="DQ66:DQ129" si="107">IFERROR(DO66*DM66,0)</f>
        <v>0.14731481481481482</v>
      </c>
      <c r="DR66" s="32">
        <f t="shared" ref="DR66:DR129" si="108">IFERROR(DP66*DN66,0)</f>
        <v>0</v>
      </c>
      <c r="DS66" s="15">
        <f>IF($B66="","",IF(COUNTIF(BASE!$A:$A,PRODUTIVIDADE!DS$3)=0,"",SUMIFS(BASE!$M:$M,BASE!$A:$A,PRODUTIVIDADE!DS$3,BASE!$G:$G,PRODUTIVIDADE!$B66)))</f>
        <v>76</v>
      </c>
      <c r="DT66" s="15">
        <f>IF($B66="","",IF(COUNTIF(BASE!$A:$A,PRODUTIVIDADE!DS$3)=0,"",SUMIFS(BASE!$N:$N,BASE!$A:$A,PRODUTIVIDADE!DS$3,BASE!$G:$G,PRODUTIVIDADE!$B66)))</f>
        <v>0</v>
      </c>
      <c r="DU66" s="18">
        <f>IF($B66="","",IF(COUNTIF(BASE!$A:$A,PRODUTIVIDADE!DS$3)=0,"",SUMIFS(BASE!$P:$P,BASE!$A:$A,PRODUTIVIDADE!DS$3,BASE!$G:$G,PRODUTIVIDADE!$B66)))</f>
        <v>1.8518518518518517E-3</v>
      </c>
      <c r="DV66" s="18">
        <f>IF($B66="","",IF(COUNTIF(BASE!$A:$A,PRODUTIVIDADE!DS$3)=0,"",SUMIFS(BASE!$O:$O,BASE!$A:$A,PRODUTIVIDADE!DS$3,BASE!$G:$G,PRODUTIVIDADE!$B66)))</f>
        <v>0</v>
      </c>
      <c r="DW66" s="32">
        <f t="shared" ref="DW66:DW129" si="109">IFERROR(DU66*DS66,0)</f>
        <v>0.14074074074074072</v>
      </c>
      <c r="DX66" s="32">
        <f t="shared" ref="DX66:DX129" si="110">IFERROR(DV66*DT66,0)</f>
        <v>0</v>
      </c>
      <c r="DY66" s="33">
        <f>IF($B66="","",IF(COUNTIF(BASE!$A:$A,PRODUTIVIDADE!DY$3)=0,"",SUMIFS(BASE!$M:$M,BASE!$A:$A,PRODUTIVIDADE!DY$3,BASE!$G:$G,PRODUTIVIDADE!$B66)))</f>
        <v>79</v>
      </c>
      <c r="DZ66" s="33">
        <f>IF($B66="","",IF(COUNTIF(BASE!$A:$A,PRODUTIVIDADE!DY$3)=0,"",SUMIFS(BASE!$N:$N,BASE!$A:$A,PRODUTIVIDADE!DY$3,BASE!$G:$G,PRODUTIVIDADE!$B66)))</f>
        <v>0</v>
      </c>
      <c r="EA66" s="28">
        <f>IF($B66="","",IF(COUNTIF(BASE!$A:$A,PRODUTIVIDADE!DY$3)=0,"",SUMIFS(BASE!$P:$P,BASE!$A:$A,PRODUTIVIDADE!DY$3,BASE!$G:$G,PRODUTIVIDADE!$B66)))</f>
        <v>1.8518518518518517E-3</v>
      </c>
      <c r="EB66" s="28">
        <f>IF($B66="","",IF(COUNTIF(BASE!$A:$A,PRODUTIVIDADE!DY$3)=0,"",SUMIFS(BASE!$O:$O,BASE!$A:$A,PRODUTIVIDADE!DY$3,BASE!$G:$G,PRODUTIVIDADE!$B66)))</f>
        <v>0</v>
      </c>
      <c r="EC66" s="32">
        <f t="shared" ref="EC66:EC129" si="111">IFERROR(EA66*DY66,0)</f>
        <v>0.14629629629629629</v>
      </c>
      <c r="ED66" s="32">
        <f t="shared" ref="ED66:ED129" si="112">IFERROR(EB66*DZ66,0)</f>
        <v>0</v>
      </c>
      <c r="EE66" s="15">
        <f>IF($B66="","",IF(COUNTIF(BASE!$A:$A,PRODUTIVIDADE!EE$3)=0,"",SUMIFS(BASE!$M:$M,BASE!$A:$A,PRODUTIVIDADE!EE$3,BASE!$G:$G,PRODUTIVIDADE!$B66)))</f>
        <v>98</v>
      </c>
      <c r="EF66" s="15">
        <f>IF($B66="","",IF(COUNTIF(BASE!$A:$A,PRODUTIVIDADE!EE$3)=0,"",SUMIFS(BASE!$N:$N,BASE!$A:$A,PRODUTIVIDADE!EE$3,BASE!$G:$G,PRODUTIVIDADE!$B66)))</f>
        <v>0</v>
      </c>
      <c r="EG66" s="18">
        <f>IF($B66="","",IF(COUNTIF(BASE!$A:$A,PRODUTIVIDADE!EE$3)=0,"",SUMIFS(BASE!$P:$P,BASE!$A:$A,PRODUTIVIDADE!EE$3,BASE!$G:$G,PRODUTIVIDADE!$B66)))</f>
        <v>1.8634259259259261E-3</v>
      </c>
      <c r="EH66" s="18">
        <f>IF($B66="","",IF(COUNTIF(BASE!$A:$A,PRODUTIVIDADE!EE$3)=0,"",SUMIFS(BASE!$O:$O,BASE!$A:$A,PRODUTIVIDADE!EE$3,BASE!$G:$G,PRODUTIVIDADE!$B66)))</f>
        <v>0</v>
      </c>
      <c r="EI66" s="32">
        <f t="shared" ref="EI66:EI129" si="113">IFERROR(EG66*EE66,0)</f>
        <v>0.18261574074074077</v>
      </c>
      <c r="EJ66" s="32">
        <f t="shared" ref="EJ66:EJ129" si="114">IFERROR(EH66*EF66,0)</f>
        <v>0</v>
      </c>
      <c r="EK66" s="33">
        <f>IF($B66="","",IF(COUNTIF(BASE!$A:$A,PRODUTIVIDADE!EK$3)=0,"",SUMIFS(BASE!$M:$M,BASE!$A:$A,PRODUTIVIDADE!EK$3,BASE!$G:$G,PRODUTIVIDADE!$B66)))</f>
        <v>0</v>
      </c>
      <c r="EL66" s="33">
        <f>IF($B66="","",IF(COUNTIF(BASE!$A:$A,PRODUTIVIDADE!EK$3)=0,"",SUMIFS(BASE!$N:$N,BASE!$A:$A,PRODUTIVIDADE!EK$3,BASE!$G:$G,PRODUTIVIDADE!$B66)))</f>
        <v>0</v>
      </c>
      <c r="EM66" s="28">
        <f>IF($B66="","",IF(COUNTIF(BASE!$A:$A,PRODUTIVIDADE!EK$3)=0,"",SUMIFS(BASE!$P:$P,BASE!$A:$A,PRODUTIVIDADE!EK$3,BASE!$G:$G,PRODUTIVIDADE!$B66)))</f>
        <v>0</v>
      </c>
      <c r="EN66" s="28">
        <f>IF($B66="","",IF(COUNTIF(BASE!$A:$A,PRODUTIVIDADE!EK$3)=0,"",SUMIFS(BASE!$O:$O,BASE!$A:$A,PRODUTIVIDADE!EK$3,BASE!$G:$G,PRODUTIVIDADE!$B66)))</f>
        <v>0</v>
      </c>
      <c r="EO66" s="32">
        <f t="shared" ref="EO66:EO129" si="115">IFERROR(EM66*EK66,0)</f>
        <v>0</v>
      </c>
      <c r="EP66" s="32">
        <f t="shared" ref="EP66:EP129" si="116">IFERROR(EN66*EL66,0)</f>
        <v>0</v>
      </c>
      <c r="EQ66" s="15">
        <f>IF($B66="","",IF(COUNTIF(BASE!$A:$A,PRODUTIVIDADE!EQ$3)=0,"",SUMIFS(BASE!$M:$M,BASE!$A:$A,PRODUTIVIDADE!EQ$3,BASE!$G:$G,PRODUTIVIDADE!$B66)))</f>
        <v>84</v>
      </c>
      <c r="ER66" s="15">
        <f>IF($B66="","",IF(COUNTIF(BASE!$A:$A,PRODUTIVIDADE!EQ$3)=0,"",SUMIFS(BASE!$N:$N,BASE!$A:$A,PRODUTIVIDADE!EQ$3,BASE!$G:$G,PRODUTIVIDADE!$B66)))</f>
        <v>0</v>
      </c>
      <c r="ES66" s="18">
        <f>IF($B66="","",IF(COUNTIF(BASE!$A:$A,PRODUTIVIDADE!EQ$3)=0,"",SUMIFS(BASE!$P:$P,BASE!$A:$A,PRODUTIVIDADE!EQ$3,BASE!$G:$G,PRODUTIVIDADE!$B66)))</f>
        <v>1.9560185185185184E-3</v>
      </c>
      <c r="ET66" s="18">
        <f>IF($B66="","",IF(COUNTIF(BASE!$A:$A,PRODUTIVIDADE!EQ$3)=0,"",SUMIFS(BASE!$O:$O,BASE!$A:$A,PRODUTIVIDADE!EQ$3,BASE!$G:$G,PRODUTIVIDADE!$B66)))</f>
        <v>0</v>
      </c>
      <c r="EU66" s="32">
        <f t="shared" ref="EU66:EU129" si="117">IFERROR(ES66*EQ66,0)</f>
        <v>0.16430555555555554</v>
      </c>
      <c r="EV66" s="32">
        <f t="shared" ref="EV66:EV129" si="118">IFERROR(ET66*ER66,0)</f>
        <v>0</v>
      </c>
      <c r="EW66" s="33">
        <f>IF($B66="","",IF(COUNTIF(BASE!$A:$A,PRODUTIVIDADE!EW$3)=0,"",SUMIFS(BASE!$M:$M,BASE!$A:$A,PRODUTIVIDADE!EW$3,BASE!$G:$G,PRODUTIVIDADE!$B66)))</f>
        <v>65</v>
      </c>
      <c r="EX66" s="33">
        <f>IF($B66="","",IF(COUNTIF(BASE!$A:$A,PRODUTIVIDADE!EW$3)=0,"",SUMIFS(BASE!$N:$N,BASE!$A:$A,PRODUTIVIDADE!EW$3,BASE!$G:$G,PRODUTIVIDADE!$B66)))</f>
        <v>0</v>
      </c>
      <c r="EY66" s="28">
        <f>IF($B66="","",IF(COUNTIF(BASE!$A:$A,PRODUTIVIDADE!EW$3)=0,"",SUMIFS(BASE!$P:$P,BASE!$A:$A,PRODUTIVIDADE!EW$3,BASE!$G:$G,PRODUTIVIDADE!$B66)))</f>
        <v>1.9791666666666668E-3</v>
      </c>
      <c r="EZ66" s="28">
        <f>IF($B66="","",IF(COUNTIF(BASE!$A:$A,PRODUTIVIDADE!EW$3)=0,"",SUMIFS(BASE!$O:$O,BASE!$A:$A,PRODUTIVIDADE!EW$3,BASE!$G:$G,PRODUTIVIDADE!$B66)))</f>
        <v>0</v>
      </c>
      <c r="FA66" s="32">
        <f t="shared" ref="FA66:FA129" si="119">IFERROR(EY66*EW66,0)</f>
        <v>0.12864583333333335</v>
      </c>
      <c r="FB66" s="32">
        <f t="shared" ref="FB66:FB129" si="120">IFERROR(EZ66*EX66,0)</f>
        <v>0</v>
      </c>
      <c r="FC66" s="15">
        <f>IF($B66="","",IF(COUNTIF(BASE!$A:$A,PRODUTIVIDADE!FC$3)=0,"",SUMIFS(BASE!$M:$M,BASE!$A:$A,PRODUTIVIDADE!FC$3,BASE!$G:$G,PRODUTIVIDADE!$B66)))</f>
        <v>0</v>
      </c>
      <c r="FD66" s="15">
        <f>IF($B66="","",IF(COUNTIF(BASE!$A:$A,PRODUTIVIDADE!FC$3)=0,"",SUMIFS(BASE!$N:$N,BASE!$A:$A,PRODUTIVIDADE!FC$3,BASE!$G:$G,PRODUTIVIDADE!$B66)))</f>
        <v>0</v>
      </c>
      <c r="FE66" s="18">
        <f>IF($B66="","",IF(COUNTIF(BASE!$A:$A,PRODUTIVIDADE!FC$3)=0,"",SUMIFS(BASE!$P:$P,BASE!$A:$A,PRODUTIVIDADE!FC$3,BASE!$G:$G,PRODUTIVIDADE!$B66)))</f>
        <v>0</v>
      </c>
      <c r="FF66" s="18">
        <f>IF($B66="","",IF(COUNTIF(BASE!$A:$A,PRODUTIVIDADE!FC$3)=0,"",SUMIFS(BASE!$O:$O,BASE!$A:$A,PRODUTIVIDADE!FC$3,BASE!$G:$G,PRODUTIVIDADE!$B66)))</f>
        <v>0</v>
      </c>
      <c r="FG66" s="32">
        <f t="shared" ref="FG66:FG129" si="121">IFERROR(FE66*FC66,0)</f>
        <v>0</v>
      </c>
      <c r="FH66" s="32">
        <f t="shared" ref="FH66:FH129" si="122">IFERROR(FF66*FD66,0)</f>
        <v>0</v>
      </c>
      <c r="FI66" s="33">
        <f>IF($B66="","",IF(COUNTIF(BASE!$A:$A,PRODUTIVIDADE!FI$3)=0,"",SUMIFS(BASE!$M:$M,BASE!$A:$A,PRODUTIVIDADE!FI$3,BASE!$G:$G,PRODUTIVIDADE!$B66)))</f>
        <v>18</v>
      </c>
      <c r="FJ66" s="33">
        <f>IF($B66="","",IF(COUNTIF(BASE!$A:$A,PRODUTIVIDADE!FI$3)=0,"",SUMIFS(BASE!$N:$N,BASE!$A:$A,PRODUTIVIDADE!FI$3,BASE!$G:$G,PRODUTIVIDADE!$B66)))</f>
        <v>0</v>
      </c>
      <c r="FK66" s="28">
        <f>IF($B66="","",IF(COUNTIF(BASE!$A:$A,PRODUTIVIDADE!FI$3)=0,"",SUMIFS(BASE!$P:$P,BASE!$A:$A,PRODUTIVIDADE!FI$3,BASE!$G:$G,PRODUTIVIDADE!$B66)))</f>
        <v>1.5740740740740741E-3</v>
      </c>
      <c r="FL66" s="28">
        <f>IF($B66="","",IF(COUNTIF(BASE!$A:$A,PRODUTIVIDADE!FI$3)=0,"",SUMIFS(BASE!$O:$O,BASE!$A:$A,PRODUTIVIDADE!FI$3,BASE!$G:$G,PRODUTIVIDADE!$B66)))</f>
        <v>0</v>
      </c>
      <c r="FM66" s="32">
        <f t="shared" ref="FM66:FM129" si="123">IFERROR(FK66*FI66,0)</f>
        <v>2.8333333333333335E-2</v>
      </c>
      <c r="FN66" s="32">
        <f t="shared" ref="FN66:FN129" si="124">IFERROR(FL66*FJ66,0)</f>
        <v>0</v>
      </c>
      <c r="FO66" s="15">
        <f>IF($B66="","",IF(COUNTIF(BASE!$A:$A,PRODUTIVIDADE!FO$3)=0,"",SUMIFS(BASE!$M:$M,BASE!$A:$A,PRODUTIVIDADE!FO$3,BASE!$G:$G,PRODUTIVIDADE!$B66)))</f>
        <v>52</v>
      </c>
      <c r="FP66" s="15">
        <f>IF($B66="","",IF(COUNTIF(BASE!$A:$A,PRODUTIVIDADE!FO$3)=0,"",SUMIFS(BASE!$N:$N,BASE!$A:$A,PRODUTIVIDADE!FO$3,BASE!$G:$G,PRODUTIVIDADE!$B66)))</f>
        <v>0</v>
      </c>
      <c r="FQ66" s="18">
        <f>IF($B66="","",IF(COUNTIF(BASE!$A:$A,PRODUTIVIDADE!FO$3)=0,"",SUMIFS(BASE!$P:$P,BASE!$A:$A,PRODUTIVIDADE!FO$3,BASE!$G:$G,PRODUTIVIDADE!$B66)))</f>
        <v>2.5810185185185185E-3</v>
      </c>
      <c r="FR66" s="18">
        <f>IF($B66="","",IF(COUNTIF(BASE!$A:$A,PRODUTIVIDADE!FO$3)=0,"",SUMIFS(BASE!$O:$O,BASE!$A:$A,PRODUTIVIDADE!FO$3,BASE!$G:$G,PRODUTIVIDADE!$B66)))</f>
        <v>0</v>
      </c>
      <c r="FS66" s="32">
        <f t="shared" ref="FS66:FS129" si="125">IFERROR(FQ66*FO66,0)</f>
        <v>0.13421296296296295</v>
      </c>
      <c r="FT66" s="32">
        <f t="shared" ref="FT66:FT129" si="126">IFERROR(FR66*FP66,0)</f>
        <v>0</v>
      </c>
      <c r="FU66" s="33">
        <f>IF($B66="","",IF(COUNTIF(BASE!$A:$A,PRODUTIVIDADE!FU$3)=0,"",SUMIFS(BASE!$M:$M,BASE!$A:$A,PRODUTIVIDADE!FU$3,BASE!$G:$G,PRODUTIVIDADE!$B66)))</f>
        <v>83</v>
      </c>
      <c r="FV66" s="33">
        <f>IF($B66="","",IF(COUNTIF(BASE!$A:$A,PRODUTIVIDADE!FU$3)=0,"",SUMIFS(BASE!$N:$N,BASE!$A:$A,PRODUTIVIDADE!FU$3,BASE!$G:$G,PRODUTIVIDADE!$B66)))</f>
        <v>0</v>
      </c>
      <c r="FW66" s="28">
        <f>IF($B66="","",IF(COUNTIF(BASE!$A:$A,PRODUTIVIDADE!FU$3)=0,"",SUMIFS(BASE!$P:$P,BASE!$A:$A,PRODUTIVIDADE!FU$3,BASE!$G:$G,PRODUTIVIDADE!$B66)))</f>
        <v>2.1759259259259258E-3</v>
      </c>
      <c r="FX66" s="28">
        <f>IF($B66="","",IF(COUNTIF(BASE!$A:$A,PRODUTIVIDADE!FU$3)=0,"",SUMIFS(BASE!$O:$O,BASE!$A:$A,PRODUTIVIDADE!FU$3,BASE!$G:$G,PRODUTIVIDADE!$B66)))</f>
        <v>0</v>
      </c>
      <c r="FY66" s="32">
        <f t="shared" ref="FY66:FY129" si="127">IFERROR(FW66*FU66,0)</f>
        <v>0.18060185185185185</v>
      </c>
      <c r="FZ66" s="32">
        <f t="shared" ref="FZ66:FZ129" si="128">IFERROR(FX66*FV66,0)</f>
        <v>0</v>
      </c>
      <c r="GA66" s="15">
        <f>IF($B66="","",IF(COUNTIF(BASE!$A:$A,PRODUTIVIDADE!GA$3)=0,"",SUMIFS(BASE!$M:$M,BASE!$A:$A,PRODUTIVIDADE!GA$3,BASE!$G:$G,PRODUTIVIDADE!$B66)))</f>
        <v>77</v>
      </c>
      <c r="GB66" s="15">
        <f>IF($B66="","",IF(COUNTIF(BASE!$A:$A,PRODUTIVIDADE!GA$3)=0,"",SUMIFS(BASE!$N:$N,BASE!$A:$A,PRODUTIVIDADE!GA$3,BASE!$G:$G,PRODUTIVIDADE!$B66)))</f>
        <v>0</v>
      </c>
      <c r="GC66" s="18">
        <f>IF($B66="","",IF(COUNTIF(BASE!$A:$A,PRODUTIVIDADE!GA$3)=0,"",SUMIFS(BASE!$P:$P,BASE!$A:$A,PRODUTIVIDADE!GA$3,BASE!$G:$G,PRODUTIVIDADE!$B66)))</f>
        <v>1.9560185185185184E-3</v>
      </c>
      <c r="GD66" s="18">
        <f>IF($B66="","",IF(COUNTIF(BASE!$A:$A,PRODUTIVIDADE!GA$3)=0,"",SUMIFS(BASE!$O:$O,BASE!$A:$A,PRODUTIVIDADE!GA$3,BASE!$G:$G,PRODUTIVIDADE!$B66)))</f>
        <v>0</v>
      </c>
      <c r="GE66" s="32">
        <f t="shared" ref="GE66:GE129" si="129">IFERROR(GC66*GA66,0)</f>
        <v>0.15061342592592591</v>
      </c>
      <c r="GF66" s="32">
        <f t="shared" ref="GF66:GF129" si="130">IFERROR(GD66*GB66,0)</f>
        <v>0</v>
      </c>
      <c r="GG66" s="33">
        <f>IF($B66="","",IF(COUNTIF(BASE!$A:$A,PRODUTIVIDADE!GG$3)=0,"",SUMIFS(BASE!$M:$M,BASE!$A:$A,PRODUTIVIDADE!GG$3,BASE!$G:$G,PRODUTIVIDADE!$B66)))</f>
        <v>81</v>
      </c>
      <c r="GH66" s="33">
        <f>IF($B66="","",IF(COUNTIF(BASE!$A:$A,PRODUTIVIDADE!GG$3)=0,"",SUMIFS(BASE!$N:$N,BASE!$A:$A,PRODUTIVIDADE!GG$3,BASE!$G:$G,PRODUTIVIDADE!$B66)))</f>
        <v>0</v>
      </c>
      <c r="GI66" s="28">
        <f>IF($B66="","",IF(COUNTIF(BASE!$A:$A,PRODUTIVIDADE!GG$3)=0,"",SUMIFS(BASE!$P:$P,BASE!$A:$A,PRODUTIVIDADE!GG$3,BASE!$G:$G,PRODUTIVIDADE!$B66)))</f>
        <v>1.8981481481481482E-3</v>
      </c>
      <c r="GJ66" s="28">
        <f>IF($B66="","",IF(COUNTIF(BASE!$A:$A,PRODUTIVIDADE!GG$3)=0,"",SUMIFS(BASE!$O:$O,BASE!$A:$A,PRODUTIVIDADE!GG$3,BASE!$G:$G,PRODUTIVIDADE!$B66)))</f>
        <v>0</v>
      </c>
      <c r="GK66" s="32">
        <f t="shared" ref="GK66:GK129" si="131">IFERROR(GI66*GG66,0)</f>
        <v>0.15375</v>
      </c>
      <c r="GL66" s="32">
        <f t="shared" ref="GL66:GL129" si="132">IFERROR(GJ66*GH66,0)</f>
        <v>0</v>
      </c>
      <c r="GM66" s="15">
        <f>IF($B66="","",IF(COUNTIF(BASE!$A:$A,PRODUTIVIDADE!GM$3)=0,"",SUMIFS(BASE!$M:$M,BASE!$A:$A,PRODUTIVIDADE!GM$3,BASE!$G:$G,PRODUTIVIDADE!$B66)))</f>
        <v>62</v>
      </c>
      <c r="GN66" s="15">
        <f>IF($B66="","",IF(COUNTIF(BASE!$A:$A,PRODUTIVIDADE!GM$3)=0,"",SUMIFS(BASE!$N:$N,BASE!$A:$A,PRODUTIVIDADE!GM$3,BASE!$G:$G,PRODUTIVIDADE!$B66)))</f>
        <v>0</v>
      </c>
      <c r="GO66" s="18">
        <f>IF($B66="","",IF(COUNTIF(BASE!$A:$A,PRODUTIVIDADE!GM$3)=0,"",SUMIFS(BASE!$P:$P,BASE!$A:$A,PRODUTIVIDADE!GM$3,BASE!$G:$G,PRODUTIVIDADE!$B66)))</f>
        <v>2.0138888888888888E-3</v>
      </c>
      <c r="GP66" s="18">
        <f>IF($B66="","",IF(COUNTIF(BASE!$A:$A,PRODUTIVIDADE!GM$3)=0,"",SUMIFS(BASE!$O:$O,BASE!$A:$A,PRODUTIVIDADE!GM$3,BASE!$G:$G,PRODUTIVIDADE!$B66)))</f>
        <v>0</v>
      </c>
      <c r="GQ66" s="32">
        <f t="shared" ref="GQ66:GQ129" si="133">IFERROR(GO66*GM66,0)</f>
        <v>0.1248611111111111</v>
      </c>
      <c r="GR66" s="32">
        <f t="shared" ref="GR66:GR129" si="134">IFERROR(GP66*GN66,0)</f>
        <v>0</v>
      </c>
    </row>
    <row r="67" spans="2:200" s="8" customFormat="1" x14ac:dyDescent="0.25">
      <c r="B67" s="50">
        <v>91142</v>
      </c>
      <c r="C67" s="16" t="str">
        <f>IF($B67="","",VLOOKUP($B67,EQUIPE!$B:$E,2,0))</f>
        <v>LARISSA APARECIDA MARTINS SILOTE</v>
      </c>
      <c r="D67" s="16" t="str">
        <f>IF($B67="","",VLOOKUP($B67,EQUIPE!$B:$F,5,0))</f>
        <v>ULTRAGAZ FRONT</v>
      </c>
      <c r="E67" s="18">
        <f>IF($B67="","",VLOOKUP($B67,EQUIPE!$B:$E,3,0))</f>
        <v>0.2638888888888889</v>
      </c>
      <c r="F67" s="16" t="str">
        <f>IF($B67="","",VLOOKUP($B67,EQUIPE!$B:$E,4,0))</f>
        <v>MARCELA GOMES DE FARIAS</v>
      </c>
      <c r="H67" s="22">
        <f t="shared" si="0"/>
        <v>362</v>
      </c>
      <c r="I67" s="22">
        <f t="shared" si="0"/>
        <v>0</v>
      </c>
      <c r="J67" s="18">
        <f t="shared" si="69"/>
        <v>1.7303560466543893E-3</v>
      </c>
      <c r="K67" s="18">
        <f t="shared" si="70"/>
        <v>0</v>
      </c>
      <c r="L67" s="32">
        <f t="shared" si="71"/>
        <v>0.62638888888888888</v>
      </c>
      <c r="M67" s="32">
        <f t="shared" si="72"/>
        <v>0</v>
      </c>
      <c r="O67" s="15">
        <f>IF($B67="","",IF(COUNTIF(BASE!$A:$A,PRODUTIVIDADE!O$3)=0,"",SUMIFS(BASE!$M:$M,BASE!$A:$A,PRODUTIVIDADE!O$3,BASE!$G:$G,PRODUTIVIDADE!$B67)))</f>
        <v>60</v>
      </c>
      <c r="P67" s="15">
        <f>IF($B67="","",IF(COUNTIF(BASE!$A:$A,PRODUTIVIDADE!O$3)=0,"",SUMIFS(BASE!$N:$N,BASE!$A:$A,PRODUTIVIDADE!O$3,BASE!$G:$G,PRODUTIVIDADE!$B67)))</f>
        <v>0</v>
      </c>
      <c r="Q67" s="18">
        <f>IF($B67="","",IF(COUNTIF(BASE!$A:$A,PRODUTIVIDADE!O$3)=0,"",SUMIFS(BASE!$P:$P,BASE!$A:$A,PRODUTIVIDADE!O$3,BASE!$G:$G,PRODUTIVIDADE!$B67)))</f>
        <v>2.1064814814814813E-3</v>
      </c>
      <c r="R67" s="18">
        <f>IF($B67="","",IF(COUNTIF(BASE!$A:$A,PRODUTIVIDADE!O$3)=0,"",SUMIFS(BASE!$O:$O,BASE!$A:$A,PRODUTIVIDADE!O$3,BASE!$G:$G,PRODUTIVIDADE!$B67)))</f>
        <v>0</v>
      </c>
      <c r="S67" s="32">
        <f t="shared" si="73"/>
        <v>0.12638888888888888</v>
      </c>
      <c r="T67" s="32">
        <f t="shared" si="74"/>
        <v>0</v>
      </c>
      <c r="U67" s="33">
        <f>IF($B67="","",IF(COUNTIF(BASE!$A:$A,PRODUTIVIDADE!U$3)=0,"",SUMIFS(BASE!$M:$M,BASE!$A:$A,PRODUTIVIDADE!U$3,BASE!$G:$G,PRODUTIVIDADE!$B67)))</f>
        <v>86</v>
      </c>
      <c r="V67" s="33">
        <f>IF($B67="","",IF(COUNTIF(BASE!$A:$A,PRODUTIVIDADE!U$3)=0,"",SUMIFS(BASE!$N:$N,BASE!$A:$A,PRODUTIVIDADE!U$3,BASE!$G:$G,PRODUTIVIDADE!$B67)))</f>
        <v>0</v>
      </c>
      <c r="W67" s="28">
        <f>IF($B67="","",IF(COUNTIF(BASE!$A:$A,PRODUTIVIDADE!U$3)=0,"",SUMIFS(BASE!$P:$P,BASE!$A:$A,PRODUTIVIDADE!U$3,BASE!$G:$G,PRODUTIVIDADE!$B67)))</f>
        <v>1.712962962962963E-3</v>
      </c>
      <c r="X67" s="28">
        <f>IF($B67="","",IF(COUNTIF(BASE!$A:$A,PRODUTIVIDADE!U$3)=0,"",SUMIFS(BASE!$O:$O,BASE!$A:$A,PRODUTIVIDADE!U$3,BASE!$G:$G,PRODUTIVIDADE!$B67)))</f>
        <v>0</v>
      </c>
      <c r="Y67" s="32">
        <f t="shared" si="75"/>
        <v>0.14731481481481482</v>
      </c>
      <c r="Z67" s="32">
        <f t="shared" si="76"/>
        <v>0</v>
      </c>
      <c r="AA67" s="15">
        <f>IF($B67="","",IF(COUNTIF(BASE!$A:$A,PRODUTIVIDADE!AA$3)=0,"",SUMIFS(BASE!$M:$M,BASE!$A:$A,PRODUTIVIDADE!AA$3,BASE!$G:$G,PRODUTIVIDADE!$B67)))</f>
        <v>80</v>
      </c>
      <c r="AB67" s="15">
        <f>IF($B67="","",IF(COUNTIF(BASE!$A:$A,PRODUTIVIDADE!AA$3)=0,"",SUMIFS(BASE!$N:$N,BASE!$A:$A,PRODUTIVIDADE!AA$3,BASE!$G:$G,PRODUTIVIDADE!$B67)))</f>
        <v>0</v>
      </c>
      <c r="AC67" s="18">
        <f>IF($B67="","",IF(COUNTIF(BASE!$A:$A,PRODUTIVIDADE!AA$3)=0,"",SUMIFS(BASE!$P:$P,BASE!$A:$A,PRODUTIVIDADE!AA$3,BASE!$G:$G,PRODUTIVIDADE!$B67)))</f>
        <v>1.7939814814814815E-3</v>
      </c>
      <c r="AD67" s="18">
        <f>IF($B67="","",IF(COUNTIF(BASE!$A:$A,PRODUTIVIDADE!AA$3)=0,"",SUMIFS(BASE!$O:$O,BASE!$A:$A,PRODUTIVIDADE!AA$3,BASE!$G:$G,PRODUTIVIDADE!$B67)))</f>
        <v>0</v>
      </c>
      <c r="AE67" s="32">
        <f t="shared" si="77"/>
        <v>0.14351851851851852</v>
      </c>
      <c r="AF67" s="32">
        <f t="shared" si="78"/>
        <v>0</v>
      </c>
      <c r="AG67" s="33">
        <f>IF($B67="","",IF(COUNTIF(BASE!$A:$A,PRODUTIVIDADE!AG$3)=0,"",SUMIFS(BASE!$M:$M,BASE!$A:$A,PRODUTIVIDADE!AG$3,BASE!$G:$G,PRODUTIVIDADE!$B67)))</f>
        <v>84</v>
      </c>
      <c r="AH67" s="33">
        <f>IF($B67="","",IF(COUNTIF(BASE!$A:$A,PRODUTIVIDADE!AG$3)=0,"",SUMIFS(BASE!$N:$N,BASE!$A:$A,PRODUTIVIDADE!AG$3,BASE!$G:$G,PRODUTIVIDADE!$B67)))</f>
        <v>0</v>
      </c>
      <c r="AI67" s="28">
        <f>IF($B67="","",IF(COUNTIF(BASE!$A:$A,PRODUTIVIDADE!AG$3)=0,"",SUMIFS(BASE!$P:$P,BASE!$A:$A,PRODUTIVIDADE!AG$3,BASE!$G:$G,PRODUTIVIDADE!$B67)))</f>
        <v>1.6087962962962963E-3</v>
      </c>
      <c r="AJ67" s="28">
        <f>IF($B67="","",IF(COUNTIF(BASE!$A:$A,PRODUTIVIDADE!AG$3)=0,"",SUMIFS(BASE!$O:$O,BASE!$A:$A,PRODUTIVIDADE!AG$3,BASE!$G:$G,PRODUTIVIDADE!$B67)))</f>
        <v>0</v>
      </c>
      <c r="AK67" s="32">
        <f t="shared" si="79"/>
        <v>0.13513888888888889</v>
      </c>
      <c r="AL67" s="32">
        <f t="shared" si="80"/>
        <v>0</v>
      </c>
      <c r="AM67" s="15">
        <f>IF($B67="","",IF(COUNTIF(BASE!$A:$A,PRODUTIVIDADE!AM$3)=0,"",SUMIFS(BASE!$M:$M,BASE!$A:$A,PRODUTIVIDADE!AM$3,BASE!$G:$G,PRODUTIVIDADE!$B67)))</f>
        <v>0</v>
      </c>
      <c r="AN67" s="15">
        <f>IF($B67="","",IF(COUNTIF(BASE!$A:$A,PRODUTIVIDADE!AM$3)=0,"",SUMIFS(BASE!$N:$N,BASE!$A:$A,PRODUTIVIDADE!AM$3,BASE!$G:$G,PRODUTIVIDADE!$B67)))</f>
        <v>0</v>
      </c>
      <c r="AO67" s="18">
        <f>IF($B67="","",IF(COUNTIF(BASE!$A:$A,PRODUTIVIDADE!AM$3)=0,"",SUMIFS(BASE!$P:$P,BASE!$A:$A,PRODUTIVIDADE!AM$3,BASE!$G:$G,PRODUTIVIDADE!$B67)))</f>
        <v>0</v>
      </c>
      <c r="AP67" s="18">
        <f>IF($B67="","",IF(COUNTIF(BASE!$A:$A,PRODUTIVIDADE!AM$3)=0,"",SUMIFS(BASE!$O:$O,BASE!$A:$A,PRODUTIVIDADE!AM$3,BASE!$G:$G,PRODUTIVIDADE!$B67)))</f>
        <v>0</v>
      </c>
      <c r="AQ67" s="32">
        <f t="shared" si="81"/>
        <v>0</v>
      </c>
      <c r="AR67" s="32">
        <f t="shared" si="82"/>
        <v>0</v>
      </c>
      <c r="AS67" s="33">
        <f>IF($B67="","",IF(COUNTIF(BASE!$A:$A,PRODUTIVIDADE!AS$3)=0,"",SUMIFS(BASE!$M:$M,BASE!$A:$A,PRODUTIVIDADE!AS$3,BASE!$G:$G,PRODUTIVIDADE!$B67)))</f>
        <v>0</v>
      </c>
      <c r="AT67" s="33">
        <f>IF($B67="","",IF(COUNTIF(BASE!$A:$A,PRODUTIVIDADE!AS$3)=0,"",SUMIFS(BASE!$N:$N,BASE!$A:$A,PRODUTIVIDADE!AS$3,BASE!$G:$G,PRODUTIVIDADE!$B67)))</f>
        <v>0</v>
      </c>
      <c r="AU67" s="28">
        <f>IF($B67="","",IF(COUNTIF(BASE!$A:$A,PRODUTIVIDADE!AS$3)=0,"",SUMIFS(BASE!$P:$P,BASE!$A:$A,PRODUTIVIDADE!AS$3,BASE!$G:$G,PRODUTIVIDADE!$B67)))</f>
        <v>0</v>
      </c>
      <c r="AV67" s="28">
        <f>IF($B67="","",IF(COUNTIF(BASE!$A:$A,PRODUTIVIDADE!AS$3)=0,"",SUMIFS(BASE!$O:$O,BASE!$A:$A,PRODUTIVIDADE!AS$3,BASE!$G:$G,PRODUTIVIDADE!$B67)))</f>
        <v>0</v>
      </c>
      <c r="AW67" s="32">
        <f t="shared" si="83"/>
        <v>0</v>
      </c>
      <c r="AX67" s="32">
        <f t="shared" si="84"/>
        <v>0</v>
      </c>
      <c r="AY67" s="15">
        <f>IF($B67="","",IF(COUNTIF(BASE!$A:$A,PRODUTIVIDADE!AY$3)=0,"",SUMIFS(BASE!$M:$M,BASE!$A:$A,PRODUTIVIDADE!AY$3,BASE!$G:$G,PRODUTIVIDADE!$B67)))</f>
        <v>0</v>
      </c>
      <c r="AZ67" s="15">
        <f>IF($B67="","",IF(COUNTIF(BASE!$A:$A,PRODUTIVIDADE!AY$3)=0,"",SUMIFS(BASE!$N:$N,BASE!$A:$A,PRODUTIVIDADE!AY$3,BASE!$G:$G,PRODUTIVIDADE!$B67)))</f>
        <v>0</v>
      </c>
      <c r="BA67" s="18">
        <f>IF($B67="","",IF(COUNTIF(BASE!$A:$A,PRODUTIVIDADE!AY$3)=0,"",SUMIFS(BASE!$P:$P,BASE!$A:$A,PRODUTIVIDADE!AY$3,BASE!$G:$G,PRODUTIVIDADE!$B67)))</f>
        <v>0</v>
      </c>
      <c r="BB67" s="18">
        <f>IF($B67="","",IF(COUNTIF(BASE!$A:$A,PRODUTIVIDADE!AY$3)=0,"",SUMIFS(BASE!$O:$O,BASE!$A:$A,PRODUTIVIDADE!AY$3,BASE!$G:$G,PRODUTIVIDADE!$B67)))</f>
        <v>0</v>
      </c>
      <c r="BC67" s="32">
        <f t="shared" si="85"/>
        <v>0</v>
      </c>
      <c r="BD67" s="32">
        <f t="shared" si="86"/>
        <v>0</v>
      </c>
      <c r="BE67" s="33">
        <f>IF($B67="","",IF(COUNTIF(BASE!$A:$A,PRODUTIVIDADE!BE$3)=0,"",SUMIFS(BASE!$M:$M,BASE!$A:$A,PRODUTIVIDADE!BE$3,BASE!$G:$G,PRODUTIVIDADE!$B67)))</f>
        <v>52</v>
      </c>
      <c r="BF67" s="33">
        <f>IF($B67="","",IF(COUNTIF(BASE!$A:$A,PRODUTIVIDADE!BE$3)=0,"",SUMIFS(BASE!$N:$N,BASE!$A:$A,PRODUTIVIDADE!BE$3,BASE!$G:$G,PRODUTIVIDADE!$B67)))</f>
        <v>0</v>
      </c>
      <c r="BG67" s="28">
        <f>IF($B67="","",IF(COUNTIF(BASE!$A:$A,PRODUTIVIDADE!BE$3)=0,"",SUMIFS(BASE!$P:$P,BASE!$A:$A,PRODUTIVIDADE!BE$3,BASE!$G:$G,PRODUTIVIDADE!$B67)))</f>
        <v>1.423611111111111E-3</v>
      </c>
      <c r="BH67" s="28">
        <f>IF($B67="","",IF(COUNTIF(BASE!$A:$A,PRODUTIVIDADE!BE$3)=0,"",SUMIFS(BASE!$O:$O,BASE!$A:$A,PRODUTIVIDADE!BE$3,BASE!$G:$G,PRODUTIVIDADE!$B67)))</f>
        <v>0</v>
      </c>
      <c r="BI67" s="32">
        <f t="shared" si="87"/>
        <v>7.4027777777777776E-2</v>
      </c>
      <c r="BJ67" s="32">
        <f t="shared" si="88"/>
        <v>0</v>
      </c>
      <c r="BK67" s="15">
        <f>IF($B67="","",IF(COUNTIF(BASE!$A:$A,PRODUTIVIDADE!BK$3)=0,"",SUMIFS(BASE!$M:$M,BASE!$A:$A,PRODUTIVIDADE!BK$3,BASE!$G:$G,PRODUTIVIDADE!$B67)))</f>
        <v>0</v>
      </c>
      <c r="BL67" s="15">
        <f>IF($B67="","",IF(COUNTIF(BASE!$A:$A,PRODUTIVIDADE!BK$3)=0,"",SUMIFS(BASE!$N:$N,BASE!$A:$A,PRODUTIVIDADE!BK$3,BASE!$G:$G,PRODUTIVIDADE!$B67)))</f>
        <v>0</v>
      </c>
      <c r="BM67" s="18">
        <f>IF($B67="","",IF(COUNTIF(BASE!$A:$A,PRODUTIVIDADE!BK$3)=0,"",SUMIFS(BASE!$P:$P,BASE!$A:$A,PRODUTIVIDADE!BK$3,BASE!$G:$G,PRODUTIVIDADE!$B67)))</f>
        <v>0</v>
      </c>
      <c r="BN67" s="18">
        <f>IF($B67="","",IF(COUNTIF(BASE!$A:$A,PRODUTIVIDADE!BK$3)=0,"",SUMIFS(BASE!$O:$O,BASE!$A:$A,PRODUTIVIDADE!BK$3,BASE!$G:$G,PRODUTIVIDADE!$B67)))</f>
        <v>0</v>
      </c>
      <c r="BO67" s="32">
        <f t="shared" si="89"/>
        <v>0</v>
      </c>
      <c r="BP67" s="32">
        <f t="shared" si="90"/>
        <v>0</v>
      </c>
      <c r="BQ67" s="33">
        <f>IF($B67="","",IF(COUNTIF(BASE!$A:$A,PRODUTIVIDADE!BQ$3)=0,"",SUMIFS(BASE!$M:$M,BASE!$A:$A,PRODUTIVIDADE!BQ$3,BASE!$G:$G,PRODUTIVIDADE!$B67)))</f>
        <v>0</v>
      </c>
      <c r="BR67" s="33">
        <f>IF($B67="","",IF(COUNTIF(BASE!$A:$A,PRODUTIVIDADE!BQ$3)=0,"",SUMIFS(BASE!$N:$N,BASE!$A:$A,PRODUTIVIDADE!BQ$3,BASE!$G:$G,PRODUTIVIDADE!$B67)))</f>
        <v>0</v>
      </c>
      <c r="BS67" s="28">
        <f>IF($B67="","",IF(COUNTIF(BASE!$A:$A,PRODUTIVIDADE!BQ$3)=0,"",SUMIFS(BASE!$P:$P,BASE!$A:$A,PRODUTIVIDADE!BQ$3,BASE!$G:$G,PRODUTIVIDADE!$B67)))</f>
        <v>0</v>
      </c>
      <c r="BT67" s="28">
        <f>IF($B67="","",IF(COUNTIF(BASE!$A:$A,PRODUTIVIDADE!BQ$3)=0,"",SUMIFS(BASE!$O:$O,BASE!$A:$A,PRODUTIVIDADE!BQ$3,BASE!$G:$G,PRODUTIVIDADE!$B67)))</f>
        <v>0</v>
      </c>
      <c r="BU67" s="32">
        <f t="shared" si="91"/>
        <v>0</v>
      </c>
      <c r="BV67" s="32">
        <f t="shared" si="92"/>
        <v>0</v>
      </c>
      <c r="BW67" s="15">
        <f>IF($B67="","",IF(COUNTIF(BASE!$A:$A,PRODUTIVIDADE!BW$3)=0,"",SUMIFS(BASE!$M:$M,BASE!$A:$A,PRODUTIVIDADE!BW$3,BASE!$G:$G,PRODUTIVIDADE!$B67)))</f>
        <v>0</v>
      </c>
      <c r="BX67" s="15">
        <f>IF($B67="","",IF(COUNTIF(BASE!$A:$A,PRODUTIVIDADE!BW$3)=0,"",SUMIFS(BASE!$N:$N,BASE!$A:$A,PRODUTIVIDADE!BW$3,BASE!$G:$G,PRODUTIVIDADE!$B67)))</f>
        <v>0</v>
      </c>
      <c r="BY67" s="18">
        <f>IF($B67="","",IF(COUNTIF(BASE!$A:$A,PRODUTIVIDADE!BW$3)=0,"",SUMIFS(BASE!$P:$P,BASE!$A:$A,PRODUTIVIDADE!BW$3,BASE!$G:$G,PRODUTIVIDADE!$B67)))</f>
        <v>0</v>
      </c>
      <c r="BZ67" s="18">
        <f>IF($B67="","",IF(COUNTIF(BASE!$A:$A,PRODUTIVIDADE!BW$3)=0,"",SUMIFS(BASE!$O:$O,BASE!$A:$A,PRODUTIVIDADE!BW$3,BASE!$G:$G,PRODUTIVIDADE!$B67)))</f>
        <v>0</v>
      </c>
      <c r="CA67" s="32">
        <f t="shared" si="93"/>
        <v>0</v>
      </c>
      <c r="CB67" s="32">
        <f t="shared" si="94"/>
        <v>0</v>
      </c>
      <c r="CC67" s="33">
        <f>IF($B67="","",IF(COUNTIF(BASE!$A:$A,PRODUTIVIDADE!CC$3)=0,"",SUMIFS(BASE!$M:$M,BASE!$A:$A,PRODUTIVIDADE!CC$3,BASE!$G:$G,PRODUTIVIDADE!$B67)))</f>
        <v>0</v>
      </c>
      <c r="CD67" s="33">
        <f>IF($B67="","",IF(COUNTIF(BASE!$A:$A,PRODUTIVIDADE!CC$3)=0,"",SUMIFS(BASE!$N:$N,BASE!$A:$A,PRODUTIVIDADE!CC$3,BASE!$G:$G,PRODUTIVIDADE!$B67)))</f>
        <v>0</v>
      </c>
      <c r="CE67" s="28">
        <f>IF($B67="","",IF(COUNTIF(BASE!$A:$A,PRODUTIVIDADE!CC$3)=0,"",SUMIFS(BASE!$P:$P,BASE!$A:$A,PRODUTIVIDADE!CC$3,BASE!$G:$G,PRODUTIVIDADE!$B67)))</f>
        <v>0</v>
      </c>
      <c r="CF67" s="28">
        <f>IF($B67="","",IF(COUNTIF(BASE!$A:$A,PRODUTIVIDADE!CC$3)=0,"",SUMIFS(BASE!$O:$O,BASE!$A:$A,PRODUTIVIDADE!CC$3,BASE!$G:$G,PRODUTIVIDADE!$B67)))</f>
        <v>0</v>
      </c>
      <c r="CG67" s="32">
        <f t="shared" si="95"/>
        <v>0</v>
      </c>
      <c r="CH67" s="32">
        <f t="shared" si="96"/>
        <v>0</v>
      </c>
      <c r="CI67" s="15">
        <f>IF($B67="","",IF(COUNTIF(BASE!$A:$A,PRODUTIVIDADE!CI$3)=0,"",SUMIFS(BASE!$M:$M,BASE!$A:$A,PRODUTIVIDADE!CI$3,BASE!$G:$G,PRODUTIVIDADE!$B67)))</f>
        <v>0</v>
      </c>
      <c r="CJ67" s="15">
        <f>IF($B67="","",IF(COUNTIF(BASE!$A:$A,PRODUTIVIDADE!CI$3)=0,"",SUMIFS(BASE!$N:$N,BASE!$A:$A,PRODUTIVIDADE!CI$3,BASE!$G:$G,PRODUTIVIDADE!$B67)))</f>
        <v>0</v>
      </c>
      <c r="CK67" s="18">
        <f>IF($B67="","",IF(COUNTIF(BASE!$A:$A,PRODUTIVIDADE!CI$3)=0,"",SUMIFS(BASE!$P:$P,BASE!$A:$A,PRODUTIVIDADE!CI$3,BASE!$G:$G,PRODUTIVIDADE!$B67)))</f>
        <v>0</v>
      </c>
      <c r="CL67" s="18">
        <f>IF($B67="","",IF(COUNTIF(BASE!$A:$A,PRODUTIVIDADE!CI$3)=0,"",SUMIFS(BASE!$O:$O,BASE!$A:$A,PRODUTIVIDADE!CI$3,BASE!$G:$G,PRODUTIVIDADE!$B67)))</f>
        <v>0</v>
      </c>
      <c r="CM67" s="32">
        <f t="shared" si="97"/>
        <v>0</v>
      </c>
      <c r="CN67" s="32">
        <f t="shared" si="98"/>
        <v>0</v>
      </c>
      <c r="CO67" s="33">
        <f>IF($B67="","",IF(COUNTIF(BASE!$A:$A,PRODUTIVIDADE!CO$3)=0,"",SUMIFS(BASE!$M:$M,BASE!$A:$A,PRODUTIVIDADE!CO$3,BASE!$G:$G,PRODUTIVIDADE!$B67)))</f>
        <v>0</v>
      </c>
      <c r="CP67" s="33">
        <f>IF($B67="","",IF(COUNTIF(BASE!$A:$A,PRODUTIVIDADE!CO$3)=0,"",SUMIFS(BASE!$N:$N,BASE!$A:$A,PRODUTIVIDADE!CO$3,BASE!$G:$G,PRODUTIVIDADE!$B67)))</f>
        <v>0</v>
      </c>
      <c r="CQ67" s="28">
        <f>IF($B67="","",IF(COUNTIF(BASE!$A:$A,PRODUTIVIDADE!CO$3)=0,"",SUMIFS(BASE!$P:$P,BASE!$A:$A,PRODUTIVIDADE!CO$3,BASE!$G:$G,PRODUTIVIDADE!$B67)))</f>
        <v>0</v>
      </c>
      <c r="CR67" s="28">
        <f>IF($B67="","",IF(COUNTIF(BASE!$A:$A,PRODUTIVIDADE!CO$3)=0,"",SUMIFS(BASE!$O:$O,BASE!$A:$A,PRODUTIVIDADE!CO$3,BASE!$G:$G,PRODUTIVIDADE!$B67)))</f>
        <v>0</v>
      </c>
      <c r="CS67" s="32">
        <f t="shared" si="99"/>
        <v>0</v>
      </c>
      <c r="CT67" s="32">
        <f t="shared" si="100"/>
        <v>0</v>
      </c>
      <c r="CU67" s="15">
        <f>IF($B67="","",IF(COUNTIF(BASE!$A:$A,PRODUTIVIDADE!CU$3)=0,"",SUMIFS(BASE!$M:$M,BASE!$A:$A,PRODUTIVIDADE!CU$3,BASE!$G:$G,PRODUTIVIDADE!$B67)))</f>
        <v>0</v>
      </c>
      <c r="CV67" s="15">
        <f>IF($B67="","",IF(COUNTIF(BASE!$A:$A,PRODUTIVIDADE!CU$3)=0,"",SUMIFS(BASE!$N:$N,BASE!$A:$A,PRODUTIVIDADE!CU$3,BASE!$G:$G,PRODUTIVIDADE!$B67)))</f>
        <v>0</v>
      </c>
      <c r="CW67" s="18">
        <f>IF($B67="","",IF(COUNTIF(BASE!$A:$A,PRODUTIVIDADE!CU$3)=0,"",SUMIFS(BASE!$P:$P,BASE!$A:$A,PRODUTIVIDADE!CU$3,BASE!$G:$G,PRODUTIVIDADE!$B67)))</f>
        <v>0</v>
      </c>
      <c r="CX67" s="18">
        <f>IF($B67="","",IF(COUNTIF(BASE!$A:$A,PRODUTIVIDADE!CU$3)=0,"",SUMIFS(BASE!$O:$O,BASE!$A:$A,PRODUTIVIDADE!CU$3,BASE!$G:$G,PRODUTIVIDADE!$B67)))</f>
        <v>0</v>
      </c>
      <c r="CY67" s="32">
        <f t="shared" si="101"/>
        <v>0</v>
      </c>
      <c r="CZ67" s="32">
        <f t="shared" si="102"/>
        <v>0</v>
      </c>
      <c r="DA67" s="33">
        <f>IF($B67="","",IF(COUNTIF(BASE!$A:$A,PRODUTIVIDADE!DA$3)=0,"",SUMIFS(BASE!$M:$M,BASE!$A:$A,PRODUTIVIDADE!DA$3,BASE!$G:$G,PRODUTIVIDADE!$B67)))</f>
        <v>0</v>
      </c>
      <c r="DB67" s="33">
        <f>IF($B67="","",IF(COUNTIF(BASE!$A:$A,PRODUTIVIDADE!DA$3)=0,"",SUMIFS(BASE!$N:$N,BASE!$A:$A,PRODUTIVIDADE!DA$3,BASE!$G:$G,PRODUTIVIDADE!$B67)))</f>
        <v>0</v>
      </c>
      <c r="DC67" s="28">
        <f>IF($B67="","",IF(COUNTIF(BASE!$A:$A,PRODUTIVIDADE!DA$3)=0,"",SUMIFS(BASE!$P:$P,BASE!$A:$A,PRODUTIVIDADE!DA$3,BASE!$G:$G,PRODUTIVIDADE!$B67)))</f>
        <v>0</v>
      </c>
      <c r="DD67" s="28">
        <f>IF($B67="","",IF(COUNTIF(BASE!$A:$A,PRODUTIVIDADE!DA$3)=0,"",SUMIFS(BASE!$O:$O,BASE!$A:$A,PRODUTIVIDADE!DA$3,BASE!$G:$G,PRODUTIVIDADE!$B67)))</f>
        <v>0</v>
      </c>
      <c r="DE67" s="32">
        <f t="shared" si="103"/>
        <v>0</v>
      </c>
      <c r="DF67" s="32">
        <f t="shared" si="104"/>
        <v>0</v>
      </c>
      <c r="DG67" s="15">
        <f>IF($B67="","",IF(COUNTIF(BASE!$A:$A,PRODUTIVIDADE!DG$3)=0,"",SUMIFS(BASE!$M:$M,BASE!$A:$A,PRODUTIVIDADE!DG$3,BASE!$G:$G,PRODUTIVIDADE!$B67)))</f>
        <v>0</v>
      </c>
      <c r="DH67" s="15">
        <f>IF($B67="","",IF(COUNTIF(BASE!$A:$A,PRODUTIVIDADE!DG$3)=0,"",SUMIFS(BASE!$N:$N,BASE!$A:$A,PRODUTIVIDADE!DG$3,BASE!$G:$G,PRODUTIVIDADE!$B67)))</f>
        <v>0</v>
      </c>
      <c r="DI67" s="18">
        <f>IF($B67="","",IF(COUNTIF(BASE!$A:$A,PRODUTIVIDADE!DG$3)=0,"",SUMIFS(BASE!$P:$P,BASE!$A:$A,PRODUTIVIDADE!DG$3,BASE!$G:$G,PRODUTIVIDADE!$B67)))</f>
        <v>0</v>
      </c>
      <c r="DJ67" s="18">
        <f>IF($B67="","",IF(COUNTIF(BASE!$A:$A,PRODUTIVIDADE!DG$3)=0,"",SUMIFS(BASE!$O:$O,BASE!$A:$A,PRODUTIVIDADE!DG$3,BASE!$G:$G,PRODUTIVIDADE!$B67)))</f>
        <v>0</v>
      </c>
      <c r="DK67" s="32">
        <f t="shared" si="105"/>
        <v>0</v>
      </c>
      <c r="DL67" s="32">
        <f t="shared" si="106"/>
        <v>0</v>
      </c>
      <c r="DM67" s="33">
        <f>IF($B67="","",IF(COUNTIF(BASE!$A:$A,PRODUTIVIDADE!DM$3)=0,"",SUMIFS(BASE!$M:$M,BASE!$A:$A,PRODUTIVIDADE!DM$3,BASE!$G:$G,PRODUTIVIDADE!$B67)))</f>
        <v>0</v>
      </c>
      <c r="DN67" s="33">
        <f>IF($B67="","",IF(COUNTIF(BASE!$A:$A,PRODUTIVIDADE!DM$3)=0,"",SUMIFS(BASE!$N:$N,BASE!$A:$A,PRODUTIVIDADE!DM$3,BASE!$G:$G,PRODUTIVIDADE!$B67)))</f>
        <v>0</v>
      </c>
      <c r="DO67" s="28">
        <f>IF($B67="","",IF(COUNTIF(BASE!$A:$A,PRODUTIVIDADE!DM$3)=0,"",SUMIFS(BASE!$P:$P,BASE!$A:$A,PRODUTIVIDADE!DM$3,BASE!$G:$G,PRODUTIVIDADE!$B67)))</f>
        <v>0</v>
      </c>
      <c r="DP67" s="28">
        <f>IF($B67="","",IF(COUNTIF(BASE!$A:$A,PRODUTIVIDADE!DM$3)=0,"",SUMIFS(BASE!$O:$O,BASE!$A:$A,PRODUTIVIDADE!DM$3,BASE!$G:$G,PRODUTIVIDADE!$B67)))</f>
        <v>0</v>
      </c>
      <c r="DQ67" s="32">
        <f t="shared" si="107"/>
        <v>0</v>
      </c>
      <c r="DR67" s="32">
        <f t="shared" si="108"/>
        <v>0</v>
      </c>
      <c r="DS67" s="15">
        <f>IF($B67="","",IF(COUNTIF(BASE!$A:$A,PRODUTIVIDADE!DS$3)=0,"",SUMIFS(BASE!$M:$M,BASE!$A:$A,PRODUTIVIDADE!DS$3,BASE!$G:$G,PRODUTIVIDADE!$B67)))</f>
        <v>0</v>
      </c>
      <c r="DT67" s="15">
        <f>IF($B67="","",IF(COUNTIF(BASE!$A:$A,PRODUTIVIDADE!DS$3)=0,"",SUMIFS(BASE!$N:$N,BASE!$A:$A,PRODUTIVIDADE!DS$3,BASE!$G:$G,PRODUTIVIDADE!$B67)))</f>
        <v>0</v>
      </c>
      <c r="DU67" s="18">
        <f>IF($B67="","",IF(COUNTIF(BASE!$A:$A,PRODUTIVIDADE!DS$3)=0,"",SUMIFS(BASE!$P:$P,BASE!$A:$A,PRODUTIVIDADE!DS$3,BASE!$G:$G,PRODUTIVIDADE!$B67)))</f>
        <v>0</v>
      </c>
      <c r="DV67" s="18">
        <f>IF($B67="","",IF(COUNTIF(BASE!$A:$A,PRODUTIVIDADE!DS$3)=0,"",SUMIFS(BASE!$O:$O,BASE!$A:$A,PRODUTIVIDADE!DS$3,BASE!$G:$G,PRODUTIVIDADE!$B67)))</f>
        <v>0</v>
      </c>
      <c r="DW67" s="32">
        <f t="shared" si="109"/>
        <v>0</v>
      </c>
      <c r="DX67" s="32">
        <f t="shared" si="110"/>
        <v>0</v>
      </c>
      <c r="DY67" s="33">
        <f>IF($B67="","",IF(COUNTIF(BASE!$A:$A,PRODUTIVIDADE!DY$3)=0,"",SUMIFS(BASE!$M:$M,BASE!$A:$A,PRODUTIVIDADE!DY$3,BASE!$G:$G,PRODUTIVIDADE!$B67)))</f>
        <v>0</v>
      </c>
      <c r="DZ67" s="33">
        <f>IF($B67="","",IF(COUNTIF(BASE!$A:$A,PRODUTIVIDADE!DY$3)=0,"",SUMIFS(BASE!$N:$N,BASE!$A:$A,PRODUTIVIDADE!DY$3,BASE!$G:$G,PRODUTIVIDADE!$B67)))</f>
        <v>0</v>
      </c>
      <c r="EA67" s="28">
        <f>IF($B67="","",IF(COUNTIF(BASE!$A:$A,PRODUTIVIDADE!DY$3)=0,"",SUMIFS(BASE!$P:$P,BASE!$A:$A,PRODUTIVIDADE!DY$3,BASE!$G:$G,PRODUTIVIDADE!$B67)))</f>
        <v>0</v>
      </c>
      <c r="EB67" s="28">
        <f>IF($B67="","",IF(COUNTIF(BASE!$A:$A,PRODUTIVIDADE!DY$3)=0,"",SUMIFS(BASE!$O:$O,BASE!$A:$A,PRODUTIVIDADE!DY$3,BASE!$G:$G,PRODUTIVIDADE!$B67)))</f>
        <v>0</v>
      </c>
      <c r="EC67" s="32">
        <f t="shared" si="111"/>
        <v>0</v>
      </c>
      <c r="ED67" s="32">
        <f t="shared" si="112"/>
        <v>0</v>
      </c>
      <c r="EE67" s="15">
        <f>IF($B67="","",IF(COUNTIF(BASE!$A:$A,PRODUTIVIDADE!EE$3)=0,"",SUMIFS(BASE!$M:$M,BASE!$A:$A,PRODUTIVIDADE!EE$3,BASE!$G:$G,PRODUTIVIDADE!$B67)))</f>
        <v>0</v>
      </c>
      <c r="EF67" s="15">
        <f>IF($B67="","",IF(COUNTIF(BASE!$A:$A,PRODUTIVIDADE!EE$3)=0,"",SUMIFS(BASE!$N:$N,BASE!$A:$A,PRODUTIVIDADE!EE$3,BASE!$G:$G,PRODUTIVIDADE!$B67)))</f>
        <v>0</v>
      </c>
      <c r="EG67" s="18">
        <f>IF($B67="","",IF(COUNTIF(BASE!$A:$A,PRODUTIVIDADE!EE$3)=0,"",SUMIFS(BASE!$P:$P,BASE!$A:$A,PRODUTIVIDADE!EE$3,BASE!$G:$G,PRODUTIVIDADE!$B67)))</f>
        <v>0</v>
      </c>
      <c r="EH67" s="18">
        <f>IF($B67="","",IF(COUNTIF(BASE!$A:$A,PRODUTIVIDADE!EE$3)=0,"",SUMIFS(BASE!$O:$O,BASE!$A:$A,PRODUTIVIDADE!EE$3,BASE!$G:$G,PRODUTIVIDADE!$B67)))</f>
        <v>0</v>
      </c>
      <c r="EI67" s="32">
        <f t="shared" si="113"/>
        <v>0</v>
      </c>
      <c r="EJ67" s="32">
        <f t="shared" si="114"/>
        <v>0</v>
      </c>
      <c r="EK67" s="33">
        <f>IF($B67="","",IF(COUNTIF(BASE!$A:$A,PRODUTIVIDADE!EK$3)=0,"",SUMIFS(BASE!$M:$M,BASE!$A:$A,PRODUTIVIDADE!EK$3,BASE!$G:$G,PRODUTIVIDADE!$B67)))</f>
        <v>0</v>
      </c>
      <c r="EL67" s="33">
        <f>IF($B67="","",IF(COUNTIF(BASE!$A:$A,PRODUTIVIDADE!EK$3)=0,"",SUMIFS(BASE!$N:$N,BASE!$A:$A,PRODUTIVIDADE!EK$3,BASE!$G:$G,PRODUTIVIDADE!$B67)))</f>
        <v>0</v>
      </c>
      <c r="EM67" s="28">
        <f>IF($B67="","",IF(COUNTIF(BASE!$A:$A,PRODUTIVIDADE!EK$3)=0,"",SUMIFS(BASE!$P:$P,BASE!$A:$A,PRODUTIVIDADE!EK$3,BASE!$G:$G,PRODUTIVIDADE!$B67)))</f>
        <v>0</v>
      </c>
      <c r="EN67" s="28">
        <f>IF($B67="","",IF(COUNTIF(BASE!$A:$A,PRODUTIVIDADE!EK$3)=0,"",SUMIFS(BASE!$O:$O,BASE!$A:$A,PRODUTIVIDADE!EK$3,BASE!$G:$G,PRODUTIVIDADE!$B67)))</f>
        <v>0</v>
      </c>
      <c r="EO67" s="32">
        <f t="shared" si="115"/>
        <v>0</v>
      </c>
      <c r="EP67" s="32">
        <f t="shared" si="116"/>
        <v>0</v>
      </c>
      <c r="EQ67" s="15">
        <f>IF($B67="","",IF(COUNTIF(BASE!$A:$A,PRODUTIVIDADE!EQ$3)=0,"",SUMIFS(BASE!$M:$M,BASE!$A:$A,PRODUTIVIDADE!EQ$3,BASE!$G:$G,PRODUTIVIDADE!$B67)))</f>
        <v>0</v>
      </c>
      <c r="ER67" s="15">
        <f>IF($B67="","",IF(COUNTIF(BASE!$A:$A,PRODUTIVIDADE!EQ$3)=0,"",SUMIFS(BASE!$N:$N,BASE!$A:$A,PRODUTIVIDADE!EQ$3,BASE!$G:$G,PRODUTIVIDADE!$B67)))</f>
        <v>0</v>
      </c>
      <c r="ES67" s="18">
        <f>IF($B67="","",IF(COUNTIF(BASE!$A:$A,PRODUTIVIDADE!EQ$3)=0,"",SUMIFS(BASE!$P:$P,BASE!$A:$A,PRODUTIVIDADE!EQ$3,BASE!$G:$G,PRODUTIVIDADE!$B67)))</f>
        <v>0</v>
      </c>
      <c r="ET67" s="18">
        <f>IF($B67="","",IF(COUNTIF(BASE!$A:$A,PRODUTIVIDADE!EQ$3)=0,"",SUMIFS(BASE!$O:$O,BASE!$A:$A,PRODUTIVIDADE!EQ$3,BASE!$G:$G,PRODUTIVIDADE!$B67)))</f>
        <v>0</v>
      </c>
      <c r="EU67" s="32">
        <f t="shared" si="117"/>
        <v>0</v>
      </c>
      <c r="EV67" s="32">
        <f t="shared" si="118"/>
        <v>0</v>
      </c>
      <c r="EW67" s="33">
        <f>IF($B67="","",IF(COUNTIF(BASE!$A:$A,PRODUTIVIDADE!EW$3)=0,"",SUMIFS(BASE!$M:$M,BASE!$A:$A,PRODUTIVIDADE!EW$3,BASE!$G:$G,PRODUTIVIDADE!$B67)))</f>
        <v>0</v>
      </c>
      <c r="EX67" s="33">
        <f>IF($B67="","",IF(COUNTIF(BASE!$A:$A,PRODUTIVIDADE!EW$3)=0,"",SUMIFS(BASE!$N:$N,BASE!$A:$A,PRODUTIVIDADE!EW$3,BASE!$G:$G,PRODUTIVIDADE!$B67)))</f>
        <v>0</v>
      </c>
      <c r="EY67" s="28">
        <f>IF($B67="","",IF(COUNTIF(BASE!$A:$A,PRODUTIVIDADE!EW$3)=0,"",SUMIFS(BASE!$P:$P,BASE!$A:$A,PRODUTIVIDADE!EW$3,BASE!$G:$G,PRODUTIVIDADE!$B67)))</f>
        <v>0</v>
      </c>
      <c r="EZ67" s="28">
        <f>IF($B67="","",IF(COUNTIF(BASE!$A:$A,PRODUTIVIDADE!EW$3)=0,"",SUMIFS(BASE!$O:$O,BASE!$A:$A,PRODUTIVIDADE!EW$3,BASE!$G:$G,PRODUTIVIDADE!$B67)))</f>
        <v>0</v>
      </c>
      <c r="FA67" s="32">
        <f t="shared" si="119"/>
        <v>0</v>
      </c>
      <c r="FB67" s="32">
        <f t="shared" si="120"/>
        <v>0</v>
      </c>
      <c r="FC67" s="15">
        <f>IF($B67="","",IF(COUNTIF(BASE!$A:$A,PRODUTIVIDADE!FC$3)=0,"",SUMIFS(BASE!$M:$M,BASE!$A:$A,PRODUTIVIDADE!FC$3,BASE!$G:$G,PRODUTIVIDADE!$B67)))</f>
        <v>0</v>
      </c>
      <c r="FD67" s="15">
        <f>IF($B67="","",IF(COUNTIF(BASE!$A:$A,PRODUTIVIDADE!FC$3)=0,"",SUMIFS(BASE!$N:$N,BASE!$A:$A,PRODUTIVIDADE!FC$3,BASE!$G:$G,PRODUTIVIDADE!$B67)))</f>
        <v>0</v>
      </c>
      <c r="FE67" s="18">
        <f>IF($B67="","",IF(COUNTIF(BASE!$A:$A,PRODUTIVIDADE!FC$3)=0,"",SUMIFS(BASE!$P:$P,BASE!$A:$A,PRODUTIVIDADE!FC$3,BASE!$G:$G,PRODUTIVIDADE!$B67)))</f>
        <v>0</v>
      </c>
      <c r="FF67" s="18">
        <f>IF($B67="","",IF(COUNTIF(BASE!$A:$A,PRODUTIVIDADE!FC$3)=0,"",SUMIFS(BASE!$O:$O,BASE!$A:$A,PRODUTIVIDADE!FC$3,BASE!$G:$G,PRODUTIVIDADE!$B67)))</f>
        <v>0</v>
      </c>
      <c r="FG67" s="32">
        <f t="shared" si="121"/>
        <v>0</v>
      </c>
      <c r="FH67" s="32">
        <f t="shared" si="122"/>
        <v>0</v>
      </c>
      <c r="FI67" s="33">
        <f>IF($B67="","",IF(COUNTIF(BASE!$A:$A,PRODUTIVIDADE!FI$3)=0,"",SUMIFS(BASE!$M:$M,BASE!$A:$A,PRODUTIVIDADE!FI$3,BASE!$G:$G,PRODUTIVIDADE!$B67)))</f>
        <v>0</v>
      </c>
      <c r="FJ67" s="33">
        <f>IF($B67="","",IF(COUNTIF(BASE!$A:$A,PRODUTIVIDADE!FI$3)=0,"",SUMIFS(BASE!$N:$N,BASE!$A:$A,PRODUTIVIDADE!FI$3,BASE!$G:$G,PRODUTIVIDADE!$B67)))</f>
        <v>0</v>
      </c>
      <c r="FK67" s="28">
        <f>IF($B67="","",IF(COUNTIF(BASE!$A:$A,PRODUTIVIDADE!FI$3)=0,"",SUMIFS(BASE!$P:$P,BASE!$A:$A,PRODUTIVIDADE!FI$3,BASE!$G:$G,PRODUTIVIDADE!$B67)))</f>
        <v>0</v>
      </c>
      <c r="FL67" s="28">
        <f>IF($B67="","",IF(COUNTIF(BASE!$A:$A,PRODUTIVIDADE!FI$3)=0,"",SUMIFS(BASE!$O:$O,BASE!$A:$A,PRODUTIVIDADE!FI$3,BASE!$G:$G,PRODUTIVIDADE!$B67)))</f>
        <v>0</v>
      </c>
      <c r="FM67" s="32">
        <f t="shared" si="123"/>
        <v>0</v>
      </c>
      <c r="FN67" s="32">
        <f t="shared" si="124"/>
        <v>0</v>
      </c>
      <c r="FO67" s="15">
        <f>IF($B67="","",IF(COUNTIF(BASE!$A:$A,PRODUTIVIDADE!FO$3)=0,"",SUMIFS(BASE!$M:$M,BASE!$A:$A,PRODUTIVIDADE!FO$3,BASE!$G:$G,PRODUTIVIDADE!$B67)))</f>
        <v>0</v>
      </c>
      <c r="FP67" s="15">
        <f>IF($B67="","",IF(COUNTIF(BASE!$A:$A,PRODUTIVIDADE!FO$3)=0,"",SUMIFS(BASE!$N:$N,BASE!$A:$A,PRODUTIVIDADE!FO$3,BASE!$G:$G,PRODUTIVIDADE!$B67)))</f>
        <v>0</v>
      </c>
      <c r="FQ67" s="18">
        <f>IF($B67="","",IF(COUNTIF(BASE!$A:$A,PRODUTIVIDADE!FO$3)=0,"",SUMIFS(BASE!$P:$P,BASE!$A:$A,PRODUTIVIDADE!FO$3,BASE!$G:$G,PRODUTIVIDADE!$B67)))</f>
        <v>0</v>
      </c>
      <c r="FR67" s="18">
        <f>IF($B67="","",IF(COUNTIF(BASE!$A:$A,PRODUTIVIDADE!FO$3)=0,"",SUMIFS(BASE!$O:$O,BASE!$A:$A,PRODUTIVIDADE!FO$3,BASE!$G:$G,PRODUTIVIDADE!$B67)))</f>
        <v>0</v>
      </c>
      <c r="FS67" s="32">
        <f t="shared" si="125"/>
        <v>0</v>
      </c>
      <c r="FT67" s="32">
        <f t="shared" si="126"/>
        <v>0</v>
      </c>
      <c r="FU67" s="33">
        <f>IF($B67="","",IF(COUNTIF(BASE!$A:$A,PRODUTIVIDADE!FU$3)=0,"",SUMIFS(BASE!$M:$M,BASE!$A:$A,PRODUTIVIDADE!FU$3,BASE!$G:$G,PRODUTIVIDADE!$B67)))</f>
        <v>0</v>
      </c>
      <c r="FV67" s="33">
        <f>IF($B67="","",IF(COUNTIF(BASE!$A:$A,PRODUTIVIDADE!FU$3)=0,"",SUMIFS(BASE!$N:$N,BASE!$A:$A,PRODUTIVIDADE!FU$3,BASE!$G:$G,PRODUTIVIDADE!$B67)))</f>
        <v>0</v>
      </c>
      <c r="FW67" s="28">
        <f>IF($B67="","",IF(COUNTIF(BASE!$A:$A,PRODUTIVIDADE!FU$3)=0,"",SUMIFS(BASE!$P:$P,BASE!$A:$A,PRODUTIVIDADE!FU$3,BASE!$G:$G,PRODUTIVIDADE!$B67)))</f>
        <v>0</v>
      </c>
      <c r="FX67" s="28">
        <f>IF($B67="","",IF(COUNTIF(BASE!$A:$A,PRODUTIVIDADE!FU$3)=0,"",SUMIFS(BASE!$O:$O,BASE!$A:$A,PRODUTIVIDADE!FU$3,BASE!$G:$G,PRODUTIVIDADE!$B67)))</f>
        <v>0</v>
      </c>
      <c r="FY67" s="32">
        <f t="shared" si="127"/>
        <v>0</v>
      </c>
      <c r="FZ67" s="32">
        <f t="shared" si="128"/>
        <v>0</v>
      </c>
      <c r="GA67" s="15">
        <f>IF($B67="","",IF(COUNTIF(BASE!$A:$A,PRODUTIVIDADE!GA$3)=0,"",SUMIFS(BASE!$M:$M,BASE!$A:$A,PRODUTIVIDADE!GA$3,BASE!$G:$G,PRODUTIVIDADE!$B67)))</f>
        <v>0</v>
      </c>
      <c r="GB67" s="15">
        <f>IF($B67="","",IF(COUNTIF(BASE!$A:$A,PRODUTIVIDADE!GA$3)=0,"",SUMIFS(BASE!$N:$N,BASE!$A:$A,PRODUTIVIDADE!GA$3,BASE!$G:$G,PRODUTIVIDADE!$B67)))</f>
        <v>0</v>
      </c>
      <c r="GC67" s="18">
        <f>IF($B67="","",IF(COUNTIF(BASE!$A:$A,PRODUTIVIDADE!GA$3)=0,"",SUMIFS(BASE!$P:$P,BASE!$A:$A,PRODUTIVIDADE!GA$3,BASE!$G:$G,PRODUTIVIDADE!$B67)))</f>
        <v>0</v>
      </c>
      <c r="GD67" s="18">
        <f>IF($B67="","",IF(COUNTIF(BASE!$A:$A,PRODUTIVIDADE!GA$3)=0,"",SUMIFS(BASE!$O:$O,BASE!$A:$A,PRODUTIVIDADE!GA$3,BASE!$G:$G,PRODUTIVIDADE!$B67)))</f>
        <v>0</v>
      </c>
      <c r="GE67" s="32">
        <f t="shared" si="129"/>
        <v>0</v>
      </c>
      <c r="GF67" s="32">
        <f t="shared" si="130"/>
        <v>0</v>
      </c>
      <c r="GG67" s="33">
        <f>IF($B67="","",IF(COUNTIF(BASE!$A:$A,PRODUTIVIDADE!GG$3)=0,"",SUMIFS(BASE!$M:$M,BASE!$A:$A,PRODUTIVIDADE!GG$3,BASE!$G:$G,PRODUTIVIDADE!$B67)))</f>
        <v>0</v>
      </c>
      <c r="GH67" s="33">
        <f>IF($B67="","",IF(COUNTIF(BASE!$A:$A,PRODUTIVIDADE!GG$3)=0,"",SUMIFS(BASE!$N:$N,BASE!$A:$A,PRODUTIVIDADE!GG$3,BASE!$G:$G,PRODUTIVIDADE!$B67)))</f>
        <v>0</v>
      </c>
      <c r="GI67" s="28">
        <f>IF($B67="","",IF(COUNTIF(BASE!$A:$A,PRODUTIVIDADE!GG$3)=0,"",SUMIFS(BASE!$P:$P,BASE!$A:$A,PRODUTIVIDADE!GG$3,BASE!$G:$G,PRODUTIVIDADE!$B67)))</f>
        <v>0</v>
      </c>
      <c r="GJ67" s="28">
        <f>IF($B67="","",IF(COUNTIF(BASE!$A:$A,PRODUTIVIDADE!GG$3)=0,"",SUMIFS(BASE!$O:$O,BASE!$A:$A,PRODUTIVIDADE!GG$3,BASE!$G:$G,PRODUTIVIDADE!$B67)))</f>
        <v>0</v>
      </c>
      <c r="GK67" s="32">
        <f t="shared" si="131"/>
        <v>0</v>
      </c>
      <c r="GL67" s="32">
        <f t="shared" si="132"/>
        <v>0</v>
      </c>
      <c r="GM67" s="15">
        <f>IF($B67="","",IF(COUNTIF(BASE!$A:$A,PRODUTIVIDADE!GM$3)=0,"",SUMIFS(BASE!$M:$M,BASE!$A:$A,PRODUTIVIDADE!GM$3,BASE!$G:$G,PRODUTIVIDADE!$B67)))</f>
        <v>0</v>
      </c>
      <c r="GN67" s="15">
        <f>IF($B67="","",IF(COUNTIF(BASE!$A:$A,PRODUTIVIDADE!GM$3)=0,"",SUMIFS(BASE!$N:$N,BASE!$A:$A,PRODUTIVIDADE!GM$3,BASE!$G:$G,PRODUTIVIDADE!$B67)))</f>
        <v>0</v>
      </c>
      <c r="GO67" s="18">
        <f>IF($B67="","",IF(COUNTIF(BASE!$A:$A,PRODUTIVIDADE!GM$3)=0,"",SUMIFS(BASE!$P:$P,BASE!$A:$A,PRODUTIVIDADE!GM$3,BASE!$G:$G,PRODUTIVIDADE!$B67)))</f>
        <v>0</v>
      </c>
      <c r="GP67" s="18">
        <f>IF($B67="","",IF(COUNTIF(BASE!$A:$A,PRODUTIVIDADE!GM$3)=0,"",SUMIFS(BASE!$O:$O,BASE!$A:$A,PRODUTIVIDADE!GM$3,BASE!$G:$G,PRODUTIVIDADE!$B67)))</f>
        <v>0</v>
      </c>
      <c r="GQ67" s="32">
        <f t="shared" si="133"/>
        <v>0</v>
      </c>
      <c r="GR67" s="32">
        <f t="shared" si="134"/>
        <v>0</v>
      </c>
    </row>
    <row r="68" spans="2:200" s="8" customFormat="1" x14ac:dyDescent="0.25">
      <c r="B68" s="50">
        <v>91172</v>
      </c>
      <c r="C68" s="16" t="str">
        <f>IF($B68="","",VLOOKUP($B68,EQUIPE!$B:$E,2,0))</f>
        <v>LUANA DE MORAES SOUZA</v>
      </c>
      <c r="D68" s="16" t="str">
        <f>IF($B68="","",VLOOKUP($B68,EQUIPE!$B:$F,5,0))</f>
        <v>ULTRAGAZ FRONT</v>
      </c>
      <c r="E68" s="18">
        <f>IF($B68="","",VLOOKUP($B68,EQUIPE!$B:$E,3,0))</f>
        <v>0.2638888888888889</v>
      </c>
      <c r="F68" s="16" t="str">
        <f>IF($B68="","",VLOOKUP($B68,EQUIPE!$B:$E,4,0))</f>
        <v>MARCELA GOMES DE FARIAS</v>
      </c>
      <c r="H68" s="22">
        <f t="shared" si="0"/>
        <v>1511</v>
      </c>
      <c r="I68" s="22">
        <f t="shared" si="0"/>
        <v>0</v>
      </c>
      <c r="J68" s="18">
        <f t="shared" si="69"/>
        <v>2.1609432066083292E-3</v>
      </c>
      <c r="K68" s="18">
        <f t="shared" si="70"/>
        <v>0</v>
      </c>
      <c r="L68" s="32">
        <f t="shared" si="71"/>
        <v>3.2651851851851856</v>
      </c>
      <c r="M68" s="32">
        <f t="shared" si="72"/>
        <v>0</v>
      </c>
      <c r="O68" s="15">
        <f>IF($B68="","",IF(COUNTIF(BASE!$A:$A,PRODUTIVIDADE!O$3)=0,"",SUMIFS(BASE!$M:$M,BASE!$A:$A,PRODUTIVIDADE!O$3,BASE!$G:$G,PRODUTIVIDADE!$B68)))</f>
        <v>0</v>
      </c>
      <c r="P68" s="15">
        <f>IF($B68="","",IF(COUNTIF(BASE!$A:$A,PRODUTIVIDADE!O$3)=0,"",SUMIFS(BASE!$N:$N,BASE!$A:$A,PRODUTIVIDADE!O$3,BASE!$G:$G,PRODUTIVIDADE!$B68)))</f>
        <v>0</v>
      </c>
      <c r="Q68" s="18">
        <f>IF($B68="","",IF(COUNTIF(BASE!$A:$A,PRODUTIVIDADE!O$3)=0,"",SUMIFS(BASE!$P:$P,BASE!$A:$A,PRODUTIVIDADE!O$3,BASE!$G:$G,PRODUTIVIDADE!$B68)))</f>
        <v>0</v>
      </c>
      <c r="R68" s="18">
        <f>IF($B68="","",IF(COUNTIF(BASE!$A:$A,PRODUTIVIDADE!O$3)=0,"",SUMIFS(BASE!$O:$O,BASE!$A:$A,PRODUTIVIDADE!O$3,BASE!$G:$G,PRODUTIVIDADE!$B68)))</f>
        <v>0</v>
      </c>
      <c r="S68" s="32">
        <f t="shared" si="73"/>
        <v>0</v>
      </c>
      <c r="T68" s="32">
        <f t="shared" si="74"/>
        <v>0</v>
      </c>
      <c r="U68" s="33">
        <f>IF($B68="","",IF(COUNTIF(BASE!$A:$A,PRODUTIVIDADE!U$3)=0,"",SUMIFS(BASE!$M:$M,BASE!$A:$A,PRODUTIVIDADE!U$3,BASE!$G:$G,PRODUTIVIDADE!$B68)))</f>
        <v>69</v>
      </c>
      <c r="V68" s="33">
        <f>IF($B68="","",IF(COUNTIF(BASE!$A:$A,PRODUTIVIDADE!U$3)=0,"",SUMIFS(BASE!$N:$N,BASE!$A:$A,PRODUTIVIDADE!U$3,BASE!$G:$G,PRODUTIVIDADE!$B68)))</f>
        <v>0</v>
      </c>
      <c r="W68" s="28">
        <f>IF($B68="","",IF(COUNTIF(BASE!$A:$A,PRODUTIVIDADE!U$3)=0,"",SUMIFS(BASE!$P:$P,BASE!$A:$A,PRODUTIVIDADE!U$3,BASE!$G:$G,PRODUTIVIDADE!$B68)))</f>
        <v>2.488425925925926E-3</v>
      </c>
      <c r="X68" s="28">
        <f>IF($B68="","",IF(COUNTIF(BASE!$A:$A,PRODUTIVIDADE!U$3)=0,"",SUMIFS(BASE!$O:$O,BASE!$A:$A,PRODUTIVIDADE!U$3,BASE!$G:$G,PRODUTIVIDADE!$B68)))</f>
        <v>0</v>
      </c>
      <c r="Y68" s="32">
        <f t="shared" si="75"/>
        <v>0.17170138888888889</v>
      </c>
      <c r="Z68" s="32">
        <f t="shared" si="76"/>
        <v>0</v>
      </c>
      <c r="AA68" s="15">
        <f>IF($B68="","",IF(COUNTIF(BASE!$A:$A,PRODUTIVIDADE!AA$3)=0,"",SUMIFS(BASE!$M:$M,BASE!$A:$A,PRODUTIVIDADE!AA$3,BASE!$G:$G,PRODUTIVIDADE!$B68)))</f>
        <v>0</v>
      </c>
      <c r="AB68" s="15">
        <f>IF($B68="","",IF(COUNTIF(BASE!$A:$A,PRODUTIVIDADE!AA$3)=0,"",SUMIFS(BASE!$N:$N,BASE!$A:$A,PRODUTIVIDADE!AA$3,BASE!$G:$G,PRODUTIVIDADE!$B68)))</f>
        <v>0</v>
      </c>
      <c r="AC68" s="18">
        <f>IF($B68="","",IF(COUNTIF(BASE!$A:$A,PRODUTIVIDADE!AA$3)=0,"",SUMIFS(BASE!$P:$P,BASE!$A:$A,PRODUTIVIDADE!AA$3,BASE!$G:$G,PRODUTIVIDADE!$B68)))</f>
        <v>0</v>
      </c>
      <c r="AD68" s="18">
        <f>IF($B68="","",IF(COUNTIF(BASE!$A:$A,PRODUTIVIDADE!AA$3)=0,"",SUMIFS(BASE!$O:$O,BASE!$A:$A,PRODUTIVIDADE!AA$3,BASE!$G:$G,PRODUTIVIDADE!$B68)))</f>
        <v>0</v>
      </c>
      <c r="AE68" s="32">
        <f t="shared" si="77"/>
        <v>0</v>
      </c>
      <c r="AF68" s="32">
        <f t="shared" si="78"/>
        <v>0</v>
      </c>
      <c r="AG68" s="33">
        <f>IF($B68="","",IF(COUNTIF(BASE!$A:$A,PRODUTIVIDADE!AG$3)=0,"",SUMIFS(BASE!$M:$M,BASE!$A:$A,PRODUTIVIDADE!AG$3,BASE!$G:$G,PRODUTIVIDADE!$B68)))</f>
        <v>0</v>
      </c>
      <c r="AH68" s="33">
        <f>IF($B68="","",IF(COUNTIF(BASE!$A:$A,PRODUTIVIDADE!AG$3)=0,"",SUMIFS(BASE!$N:$N,BASE!$A:$A,PRODUTIVIDADE!AG$3,BASE!$G:$G,PRODUTIVIDADE!$B68)))</f>
        <v>0</v>
      </c>
      <c r="AI68" s="28">
        <f>IF($B68="","",IF(COUNTIF(BASE!$A:$A,PRODUTIVIDADE!AG$3)=0,"",SUMIFS(BASE!$P:$P,BASE!$A:$A,PRODUTIVIDADE!AG$3,BASE!$G:$G,PRODUTIVIDADE!$B68)))</f>
        <v>0</v>
      </c>
      <c r="AJ68" s="28">
        <f>IF($B68="","",IF(COUNTIF(BASE!$A:$A,PRODUTIVIDADE!AG$3)=0,"",SUMIFS(BASE!$O:$O,BASE!$A:$A,PRODUTIVIDADE!AG$3,BASE!$G:$G,PRODUTIVIDADE!$B68)))</f>
        <v>0</v>
      </c>
      <c r="AK68" s="32">
        <f t="shared" si="79"/>
        <v>0</v>
      </c>
      <c r="AL68" s="32">
        <f t="shared" si="80"/>
        <v>0</v>
      </c>
      <c r="AM68" s="15">
        <f>IF($B68="","",IF(COUNTIF(BASE!$A:$A,PRODUTIVIDADE!AM$3)=0,"",SUMIFS(BASE!$M:$M,BASE!$A:$A,PRODUTIVIDADE!AM$3,BASE!$G:$G,PRODUTIVIDADE!$B68)))</f>
        <v>0</v>
      </c>
      <c r="AN68" s="15">
        <f>IF($B68="","",IF(COUNTIF(BASE!$A:$A,PRODUTIVIDADE!AM$3)=0,"",SUMIFS(BASE!$N:$N,BASE!$A:$A,PRODUTIVIDADE!AM$3,BASE!$G:$G,PRODUTIVIDADE!$B68)))</f>
        <v>0</v>
      </c>
      <c r="AO68" s="18">
        <f>IF($B68="","",IF(COUNTIF(BASE!$A:$A,PRODUTIVIDADE!AM$3)=0,"",SUMIFS(BASE!$P:$P,BASE!$A:$A,PRODUTIVIDADE!AM$3,BASE!$G:$G,PRODUTIVIDADE!$B68)))</f>
        <v>0</v>
      </c>
      <c r="AP68" s="18">
        <f>IF($B68="","",IF(COUNTIF(BASE!$A:$A,PRODUTIVIDADE!AM$3)=0,"",SUMIFS(BASE!$O:$O,BASE!$A:$A,PRODUTIVIDADE!AM$3,BASE!$G:$G,PRODUTIVIDADE!$B68)))</f>
        <v>0</v>
      </c>
      <c r="AQ68" s="32">
        <f t="shared" si="81"/>
        <v>0</v>
      </c>
      <c r="AR68" s="32">
        <f t="shared" si="82"/>
        <v>0</v>
      </c>
      <c r="AS68" s="33">
        <f>IF($B68="","",IF(COUNTIF(BASE!$A:$A,PRODUTIVIDADE!AS$3)=0,"",SUMIFS(BASE!$M:$M,BASE!$A:$A,PRODUTIVIDADE!AS$3,BASE!$G:$G,PRODUTIVIDADE!$B68)))</f>
        <v>63</v>
      </c>
      <c r="AT68" s="33">
        <f>IF($B68="","",IF(COUNTIF(BASE!$A:$A,PRODUTIVIDADE!AS$3)=0,"",SUMIFS(BASE!$N:$N,BASE!$A:$A,PRODUTIVIDADE!AS$3,BASE!$G:$G,PRODUTIVIDADE!$B68)))</f>
        <v>0</v>
      </c>
      <c r="AU68" s="28">
        <f>IF($B68="","",IF(COUNTIF(BASE!$A:$A,PRODUTIVIDADE!AS$3)=0,"",SUMIFS(BASE!$P:$P,BASE!$A:$A,PRODUTIVIDADE!AS$3,BASE!$G:$G,PRODUTIVIDADE!$B68)))</f>
        <v>2.7083333333333334E-3</v>
      </c>
      <c r="AV68" s="28">
        <f>IF($B68="","",IF(COUNTIF(BASE!$A:$A,PRODUTIVIDADE!AS$3)=0,"",SUMIFS(BASE!$O:$O,BASE!$A:$A,PRODUTIVIDADE!AS$3,BASE!$G:$G,PRODUTIVIDADE!$B68)))</f>
        <v>0</v>
      </c>
      <c r="AW68" s="32">
        <f t="shared" si="83"/>
        <v>0.170625</v>
      </c>
      <c r="AX68" s="32">
        <f t="shared" si="84"/>
        <v>0</v>
      </c>
      <c r="AY68" s="15">
        <f>IF($B68="","",IF(COUNTIF(BASE!$A:$A,PRODUTIVIDADE!AY$3)=0,"",SUMIFS(BASE!$M:$M,BASE!$A:$A,PRODUTIVIDADE!AY$3,BASE!$G:$G,PRODUTIVIDADE!$B68)))</f>
        <v>78</v>
      </c>
      <c r="AZ68" s="15">
        <f>IF($B68="","",IF(COUNTIF(BASE!$A:$A,PRODUTIVIDADE!AY$3)=0,"",SUMIFS(BASE!$N:$N,BASE!$A:$A,PRODUTIVIDADE!AY$3,BASE!$G:$G,PRODUTIVIDADE!$B68)))</f>
        <v>0</v>
      </c>
      <c r="BA68" s="18">
        <f>IF($B68="","",IF(COUNTIF(BASE!$A:$A,PRODUTIVIDADE!AY$3)=0,"",SUMIFS(BASE!$P:$P,BASE!$A:$A,PRODUTIVIDADE!AY$3,BASE!$G:$G,PRODUTIVIDADE!$B68)))</f>
        <v>2.5000000000000001E-3</v>
      </c>
      <c r="BB68" s="18">
        <f>IF($B68="","",IF(COUNTIF(BASE!$A:$A,PRODUTIVIDADE!AY$3)=0,"",SUMIFS(BASE!$O:$O,BASE!$A:$A,PRODUTIVIDADE!AY$3,BASE!$G:$G,PRODUTIVIDADE!$B68)))</f>
        <v>0</v>
      </c>
      <c r="BC68" s="32">
        <f t="shared" si="85"/>
        <v>0.19500000000000001</v>
      </c>
      <c r="BD68" s="32">
        <f t="shared" si="86"/>
        <v>0</v>
      </c>
      <c r="BE68" s="33">
        <f>IF($B68="","",IF(COUNTIF(BASE!$A:$A,PRODUTIVIDADE!BE$3)=0,"",SUMIFS(BASE!$M:$M,BASE!$A:$A,PRODUTIVIDADE!BE$3,BASE!$G:$G,PRODUTIVIDADE!$B68)))</f>
        <v>0</v>
      </c>
      <c r="BF68" s="33">
        <f>IF($B68="","",IF(COUNTIF(BASE!$A:$A,PRODUTIVIDADE!BE$3)=0,"",SUMIFS(BASE!$N:$N,BASE!$A:$A,PRODUTIVIDADE!BE$3,BASE!$G:$G,PRODUTIVIDADE!$B68)))</f>
        <v>0</v>
      </c>
      <c r="BG68" s="28">
        <f>IF($B68="","",IF(COUNTIF(BASE!$A:$A,PRODUTIVIDADE!BE$3)=0,"",SUMIFS(BASE!$P:$P,BASE!$A:$A,PRODUTIVIDADE!BE$3,BASE!$G:$G,PRODUTIVIDADE!$B68)))</f>
        <v>0</v>
      </c>
      <c r="BH68" s="28">
        <f>IF($B68="","",IF(COUNTIF(BASE!$A:$A,PRODUTIVIDADE!BE$3)=0,"",SUMIFS(BASE!$O:$O,BASE!$A:$A,PRODUTIVIDADE!BE$3,BASE!$G:$G,PRODUTIVIDADE!$B68)))</f>
        <v>0</v>
      </c>
      <c r="BI68" s="32">
        <f t="shared" si="87"/>
        <v>0</v>
      </c>
      <c r="BJ68" s="32">
        <f t="shared" si="88"/>
        <v>0</v>
      </c>
      <c r="BK68" s="15">
        <f>IF($B68="","",IF(COUNTIF(BASE!$A:$A,PRODUTIVIDADE!BK$3)=0,"",SUMIFS(BASE!$M:$M,BASE!$A:$A,PRODUTIVIDADE!BK$3,BASE!$G:$G,PRODUTIVIDADE!$B68)))</f>
        <v>80</v>
      </c>
      <c r="BL68" s="15">
        <f>IF($B68="","",IF(COUNTIF(BASE!$A:$A,PRODUTIVIDADE!BK$3)=0,"",SUMIFS(BASE!$N:$N,BASE!$A:$A,PRODUTIVIDADE!BK$3,BASE!$G:$G,PRODUTIVIDADE!$B68)))</f>
        <v>0</v>
      </c>
      <c r="BM68" s="18">
        <f>IF($B68="","",IF(COUNTIF(BASE!$A:$A,PRODUTIVIDADE!BK$3)=0,"",SUMIFS(BASE!$P:$P,BASE!$A:$A,PRODUTIVIDADE!BK$3,BASE!$G:$G,PRODUTIVIDADE!$B68)))</f>
        <v>1.9328703703703704E-3</v>
      </c>
      <c r="BN68" s="18">
        <f>IF($B68="","",IF(COUNTIF(BASE!$A:$A,PRODUTIVIDADE!BK$3)=0,"",SUMIFS(BASE!$O:$O,BASE!$A:$A,PRODUTIVIDADE!BK$3,BASE!$G:$G,PRODUTIVIDADE!$B68)))</f>
        <v>0</v>
      </c>
      <c r="BO68" s="32">
        <f t="shared" si="89"/>
        <v>0.15462962962962962</v>
      </c>
      <c r="BP68" s="32">
        <f t="shared" si="90"/>
        <v>0</v>
      </c>
      <c r="BQ68" s="33">
        <f>IF($B68="","",IF(COUNTIF(BASE!$A:$A,PRODUTIVIDADE!BQ$3)=0,"",SUMIFS(BASE!$M:$M,BASE!$A:$A,PRODUTIVIDADE!BQ$3,BASE!$G:$G,PRODUTIVIDADE!$B68)))</f>
        <v>64</v>
      </c>
      <c r="BR68" s="33">
        <f>IF($B68="","",IF(COUNTIF(BASE!$A:$A,PRODUTIVIDADE!BQ$3)=0,"",SUMIFS(BASE!$N:$N,BASE!$A:$A,PRODUTIVIDADE!BQ$3,BASE!$G:$G,PRODUTIVIDADE!$B68)))</f>
        <v>0</v>
      </c>
      <c r="BS68" s="28">
        <f>IF($B68="","",IF(COUNTIF(BASE!$A:$A,PRODUTIVIDADE!BQ$3)=0,"",SUMIFS(BASE!$P:$P,BASE!$A:$A,PRODUTIVIDADE!BQ$3,BASE!$G:$G,PRODUTIVIDADE!$B68)))</f>
        <v>2.2106481481481478E-3</v>
      </c>
      <c r="BT68" s="28">
        <f>IF($B68="","",IF(COUNTIF(BASE!$A:$A,PRODUTIVIDADE!BQ$3)=0,"",SUMIFS(BASE!$O:$O,BASE!$A:$A,PRODUTIVIDADE!BQ$3,BASE!$G:$G,PRODUTIVIDADE!$B68)))</f>
        <v>0</v>
      </c>
      <c r="BU68" s="32">
        <f t="shared" si="91"/>
        <v>0.14148148148148146</v>
      </c>
      <c r="BV68" s="32">
        <f t="shared" si="92"/>
        <v>0</v>
      </c>
      <c r="BW68" s="15">
        <f>IF($B68="","",IF(COUNTIF(BASE!$A:$A,PRODUTIVIDADE!BW$3)=0,"",SUMIFS(BASE!$M:$M,BASE!$A:$A,PRODUTIVIDADE!BW$3,BASE!$G:$G,PRODUTIVIDADE!$B68)))</f>
        <v>55</v>
      </c>
      <c r="BX68" s="15">
        <f>IF($B68="","",IF(COUNTIF(BASE!$A:$A,PRODUTIVIDADE!BW$3)=0,"",SUMIFS(BASE!$N:$N,BASE!$A:$A,PRODUTIVIDADE!BW$3,BASE!$G:$G,PRODUTIVIDADE!$B68)))</f>
        <v>0</v>
      </c>
      <c r="BY68" s="18">
        <f>IF($B68="","",IF(COUNTIF(BASE!$A:$A,PRODUTIVIDADE!BW$3)=0,"",SUMIFS(BASE!$P:$P,BASE!$A:$A,PRODUTIVIDADE!BW$3,BASE!$G:$G,PRODUTIVIDADE!$B68)))</f>
        <v>2.0949074074074073E-3</v>
      </c>
      <c r="BZ68" s="18">
        <f>IF($B68="","",IF(COUNTIF(BASE!$A:$A,PRODUTIVIDADE!BW$3)=0,"",SUMIFS(BASE!$O:$O,BASE!$A:$A,PRODUTIVIDADE!BW$3,BASE!$G:$G,PRODUTIVIDADE!$B68)))</f>
        <v>0</v>
      </c>
      <c r="CA68" s="32">
        <f t="shared" si="93"/>
        <v>0.1152199074074074</v>
      </c>
      <c r="CB68" s="32">
        <f t="shared" si="94"/>
        <v>0</v>
      </c>
      <c r="CC68" s="33">
        <f>IF($B68="","",IF(COUNTIF(BASE!$A:$A,PRODUTIVIDADE!CC$3)=0,"",SUMIFS(BASE!$M:$M,BASE!$A:$A,PRODUTIVIDADE!CC$3,BASE!$G:$G,PRODUTIVIDADE!$B68)))</f>
        <v>93</v>
      </c>
      <c r="CD68" s="33">
        <f>IF($B68="","",IF(COUNTIF(BASE!$A:$A,PRODUTIVIDADE!CC$3)=0,"",SUMIFS(BASE!$N:$N,BASE!$A:$A,PRODUTIVIDADE!CC$3,BASE!$G:$G,PRODUTIVIDADE!$B68)))</f>
        <v>0</v>
      </c>
      <c r="CE68" s="28">
        <f>IF($B68="","",IF(COUNTIF(BASE!$A:$A,PRODUTIVIDADE!CC$3)=0,"",SUMIFS(BASE!$P:$P,BASE!$A:$A,PRODUTIVIDADE!CC$3,BASE!$G:$G,PRODUTIVIDADE!$B68)))</f>
        <v>1.8402777777777777E-3</v>
      </c>
      <c r="CF68" s="28">
        <f>IF($B68="","",IF(COUNTIF(BASE!$A:$A,PRODUTIVIDADE!CC$3)=0,"",SUMIFS(BASE!$O:$O,BASE!$A:$A,PRODUTIVIDADE!CC$3,BASE!$G:$G,PRODUTIVIDADE!$B68)))</f>
        <v>0</v>
      </c>
      <c r="CG68" s="32">
        <f t="shared" si="95"/>
        <v>0.17114583333333333</v>
      </c>
      <c r="CH68" s="32">
        <f t="shared" si="96"/>
        <v>0</v>
      </c>
      <c r="CI68" s="15">
        <f>IF($B68="","",IF(COUNTIF(BASE!$A:$A,PRODUTIVIDADE!CI$3)=0,"",SUMIFS(BASE!$M:$M,BASE!$A:$A,PRODUTIVIDADE!CI$3,BASE!$G:$G,PRODUTIVIDADE!$B68)))</f>
        <v>58</v>
      </c>
      <c r="CJ68" s="15">
        <f>IF($B68="","",IF(COUNTIF(BASE!$A:$A,PRODUTIVIDADE!CI$3)=0,"",SUMIFS(BASE!$N:$N,BASE!$A:$A,PRODUTIVIDADE!CI$3,BASE!$G:$G,PRODUTIVIDADE!$B68)))</f>
        <v>0</v>
      </c>
      <c r="CK68" s="18">
        <f>IF($B68="","",IF(COUNTIF(BASE!$A:$A,PRODUTIVIDADE!CI$3)=0,"",SUMIFS(BASE!$P:$P,BASE!$A:$A,PRODUTIVIDADE!CI$3,BASE!$G:$G,PRODUTIVIDADE!$B68)))</f>
        <v>2.3263888888888887E-3</v>
      </c>
      <c r="CL68" s="18">
        <f>IF($B68="","",IF(COUNTIF(BASE!$A:$A,PRODUTIVIDADE!CI$3)=0,"",SUMIFS(BASE!$O:$O,BASE!$A:$A,PRODUTIVIDADE!CI$3,BASE!$G:$G,PRODUTIVIDADE!$B68)))</f>
        <v>0</v>
      </c>
      <c r="CM68" s="32">
        <f t="shared" si="97"/>
        <v>0.13493055555555555</v>
      </c>
      <c r="CN68" s="32">
        <f t="shared" si="98"/>
        <v>0</v>
      </c>
      <c r="CO68" s="33">
        <f>IF($B68="","",IF(COUNTIF(BASE!$A:$A,PRODUTIVIDADE!CO$3)=0,"",SUMIFS(BASE!$M:$M,BASE!$A:$A,PRODUTIVIDADE!CO$3,BASE!$G:$G,PRODUTIVIDADE!$B68)))</f>
        <v>0</v>
      </c>
      <c r="CP68" s="33">
        <f>IF($B68="","",IF(COUNTIF(BASE!$A:$A,PRODUTIVIDADE!CO$3)=0,"",SUMIFS(BASE!$N:$N,BASE!$A:$A,PRODUTIVIDADE!CO$3,BASE!$G:$G,PRODUTIVIDADE!$B68)))</f>
        <v>0</v>
      </c>
      <c r="CQ68" s="28">
        <f>IF($B68="","",IF(COUNTIF(BASE!$A:$A,PRODUTIVIDADE!CO$3)=0,"",SUMIFS(BASE!$P:$P,BASE!$A:$A,PRODUTIVIDADE!CO$3,BASE!$G:$G,PRODUTIVIDADE!$B68)))</f>
        <v>0</v>
      </c>
      <c r="CR68" s="28">
        <f>IF($B68="","",IF(COUNTIF(BASE!$A:$A,PRODUTIVIDADE!CO$3)=0,"",SUMIFS(BASE!$O:$O,BASE!$A:$A,PRODUTIVIDADE!CO$3,BASE!$G:$G,PRODUTIVIDADE!$B68)))</f>
        <v>0</v>
      </c>
      <c r="CS68" s="32">
        <f t="shared" si="99"/>
        <v>0</v>
      </c>
      <c r="CT68" s="32">
        <f t="shared" si="100"/>
        <v>0</v>
      </c>
      <c r="CU68" s="15">
        <f>IF($B68="","",IF(COUNTIF(BASE!$A:$A,PRODUTIVIDADE!CU$3)=0,"",SUMIFS(BASE!$M:$M,BASE!$A:$A,PRODUTIVIDADE!CU$3,BASE!$G:$G,PRODUTIVIDADE!$B68)))</f>
        <v>65</v>
      </c>
      <c r="CV68" s="15">
        <f>IF($B68="","",IF(COUNTIF(BASE!$A:$A,PRODUTIVIDADE!CU$3)=0,"",SUMIFS(BASE!$N:$N,BASE!$A:$A,PRODUTIVIDADE!CU$3,BASE!$G:$G,PRODUTIVIDADE!$B68)))</f>
        <v>0</v>
      </c>
      <c r="CW68" s="18">
        <f>IF($B68="","",IF(COUNTIF(BASE!$A:$A,PRODUTIVIDADE!CU$3)=0,"",SUMIFS(BASE!$P:$P,BASE!$A:$A,PRODUTIVIDADE!CU$3,BASE!$G:$G,PRODUTIVIDADE!$B68)))</f>
        <v>2.1759259259259258E-3</v>
      </c>
      <c r="CX68" s="18">
        <f>IF($B68="","",IF(COUNTIF(BASE!$A:$A,PRODUTIVIDADE!CU$3)=0,"",SUMIFS(BASE!$O:$O,BASE!$A:$A,PRODUTIVIDADE!CU$3,BASE!$G:$G,PRODUTIVIDADE!$B68)))</f>
        <v>0</v>
      </c>
      <c r="CY68" s="32">
        <f t="shared" si="101"/>
        <v>0.14143518518518516</v>
      </c>
      <c r="CZ68" s="32">
        <f t="shared" si="102"/>
        <v>0</v>
      </c>
      <c r="DA68" s="33">
        <f>IF($B68="","",IF(COUNTIF(BASE!$A:$A,PRODUTIVIDADE!DA$3)=0,"",SUMIFS(BASE!$M:$M,BASE!$A:$A,PRODUTIVIDADE!DA$3,BASE!$G:$G,PRODUTIVIDADE!$B68)))</f>
        <v>65</v>
      </c>
      <c r="DB68" s="33">
        <f>IF($B68="","",IF(COUNTIF(BASE!$A:$A,PRODUTIVIDADE!DA$3)=0,"",SUMIFS(BASE!$N:$N,BASE!$A:$A,PRODUTIVIDADE!DA$3,BASE!$G:$G,PRODUTIVIDADE!$B68)))</f>
        <v>0</v>
      </c>
      <c r="DC68" s="28">
        <f>IF($B68="","",IF(COUNTIF(BASE!$A:$A,PRODUTIVIDADE!DA$3)=0,"",SUMIFS(BASE!$P:$P,BASE!$A:$A,PRODUTIVIDADE!DA$3,BASE!$G:$G,PRODUTIVIDADE!$B68)))</f>
        <v>2.2106481481481478E-3</v>
      </c>
      <c r="DD68" s="28">
        <f>IF($B68="","",IF(COUNTIF(BASE!$A:$A,PRODUTIVIDADE!DA$3)=0,"",SUMIFS(BASE!$O:$O,BASE!$A:$A,PRODUTIVIDADE!DA$3,BASE!$G:$G,PRODUTIVIDADE!$B68)))</f>
        <v>0</v>
      </c>
      <c r="DE68" s="32">
        <f t="shared" si="103"/>
        <v>0.1436921296296296</v>
      </c>
      <c r="DF68" s="32">
        <f t="shared" si="104"/>
        <v>0</v>
      </c>
      <c r="DG68" s="15">
        <f>IF($B68="","",IF(COUNTIF(BASE!$A:$A,PRODUTIVIDADE!DG$3)=0,"",SUMIFS(BASE!$M:$M,BASE!$A:$A,PRODUTIVIDADE!DG$3,BASE!$G:$G,PRODUTIVIDADE!$B68)))</f>
        <v>82</v>
      </c>
      <c r="DH68" s="15">
        <f>IF($B68="","",IF(COUNTIF(BASE!$A:$A,PRODUTIVIDADE!DG$3)=0,"",SUMIFS(BASE!$N:$N,BASE!$A:$A,PRODUTIVIDADE!DG$3,BASE!$G:$G,PRODUTIVIDADE!$B68)))</f>
        <v>0</v>
      </c>
      <c r="DI68" s="18">
        <f>IF($B68="","",IF(COUNTIF(BASE!$A:$A,PRODUTIVIDADE!DG$3)=0,"",SUMIFS(BASE!$P:$P,BASE!$A:$A,PRODUTIVIDADE!DG$3,BASE!$G:$G,PRODUTIVIDADE!$B68)))</f>
        <v>1.7013888888888892E-3</v>
      </c>
      <c r="DJ68" s="18">
        <f>IF($B68="","",IF(COUNTIF(BASE!$A:$A,PRODUTIVIDADE!DG$3)=0,"",SUMIFS(BASE!$O:$O,BASE!$A:$A,PRODUTIVIDADE!DG$3,BASE!$G:$G,PRODUTIVIDADE!$B68)))</f>
        <v>0</v>
      </c>
      <c r="DK68" s="32">
        <f t="shared" si="105"/>
        <v>0.13951388888888891</v>
      </c>
      <c r="DL68" s="32">
        <f t="shared" si="106"/>
        <v>0</v>
      </c>
      <c r="DM68" s="33">
        <f>IF($B68="","",IF(COUNTIF(BASE!$A:$A,PRODUTIVIDADE!DM$3)=0,"",SUMIFS(BASE!$M:$M,BASE!$A:$A,PRODUTIVIDADE!DM$3,BASE!$G:$G,PRODUTIVIDADE!$B68)))</f>
        <v>0</v>
      </c>
      <c r="DN68" s="33">
        <f>IF($B68="","",IF(COUNTIF(BASE!$A:$A,PRODUTIVIDADE!DM$3)=0,"",SUMIFS(BASE!$N:$N,BASE!$A:$A,PRODUTIVIDADE!DM$3,BASE!$G:$G,PRODUTIVIDADE!$B68)))</f>
        <v>0</v>
      </c>
      <c r="DO68" s="28">
        <f>IF($B68="","",IF(COUNTIF(BASE!$A:$A,PRODUTIVIDADE!DM$3)=0,"",SUMIFS(BASE!$P:$P,BASE!$A:$A,PRODUTIVIDADE!DM$3,BASE!$G:$G,PRODUTIVIDADE!$B68)))</f>
        <v>0</v>
      </c>
      <c r="DP68" s="28">
        <f>IF($B68="","",IF(COUNTIF(BASE!$A:$A,PRODUTIVIDADE!DM$3)=0,"",SUMIFS(BASE!$O:$O,BASE!$A:$A,PRODUTIVIDADE!DM$3,BASE!$G:$G,PRODUTIVIDADE!$B68)))</f>
        <v>0</v>
      </c>
      <c r="DQ68" s="32">
        <f t="shared" si="107"/>
        <v>0</v>
      </c>
      <c r="DR68" s="32">
        <f t="shared" si="108"/>
        <v>0</v>
      </c>
      <c r="DS68" s="15">
        <f>IF($B68="","",IF(COUNTIF(BASE!$A:$A,PRODUTIVIDADE!DS$3)=0,"",SUMIFS(BASE!$M:$M,BASE!$A:$A,PRODUTIVIDADE!DS$3,BASE!$G:$G,PRODUTIVIDADE!$B68)))</f>
        <v>81</v>
      </c>
      <c r="DT68" s="15">
        <f>IF($B68="","",IF(COUNTIF(BASE!$A:$A,PRODUTIVIDADE!DS$3)=0,"",SUMIFS(BASE!$N:$N,BASE!$A:$A,PRODUTIVIDADE!DS$3,BASE!$G:$G,PRODUTIVIDADE!$B68)))</f>
        <v>0</v>
      </c>
      <c r="DU68" s="18">
        <f>IF($B68="","",IF(COUNTIF(BASE!$A:$A,PRODUTIVIDADE!DS$3)=0,"",SUMIFS(BASE!$P:$P,BASE!$A:$A,PRODUTIVIDADE!DS$3,BASE!$G:$G,PRODUTIVIDADE!$B68)))</f>
        <v>1.9212962962962962E-3</v>
      </c>
      <c r="DV68" s="18">
        <f>IF($B68="","",IF(COUNTIF(BASE!$A:$A,PRODUTIVIDADE!DS$3)=0,"",SUMIFS(BASE!$O:$O,BASE!$A:$A,PRODUTIVIDADE!DS$3,BASE!$G:$G,PRODUTIVIDADE!$B68)))</f>
        <v>0</v>
      </c>
      <c r="DW68" s="32">
        <f t="shared" si="109"/>
        <v>0.15562499999999999</v>
      </c>
      <c r="DX68" s="32">
        <f t="shared" si="110"/>
        <v>0</v>
      </c>
      <c r="DY68" s="33">
        <f>IF($B68="","",IF(COUNTIF(BASE!$A:$A,PRODUTIVIDADE!DY$3)=0,"",SUMIFS(BASE!$M:$M,BASE!$A:$A,PRODUTIVIDADE!DY$3,BASE!$G:$G,PRODUTIVIDADE!$B68)))</f>
        <v>68</v>
      </c>
      <c r="DZ68" s="33">
        <f>IF($B68="","",IF(COUNTIF(BASE!$A:$A,PRODUTIVIDADE!DY$3)=0,"",SUMIFS(BASE!$N:$N,BASE!$A:$A,PRODUTIVIDADE!DY$3,BASE!$G:$G,PRODUTIVIDADE!$B68)))</f>
        <v>0</v>
      </c>
      <c r="EA68" s="28">
        <f>IF($B68="","",IF(COUNTIF(BASE!$A:$A,PRODUTIVIDADE!DY$3)=0,"",SUMIFS(BASE!$P:$P,BASE!$A:$A,PRODUTIVIDADE!DY$3,BASE!$G:$G,PRODUTIVIDADE!$B68)))</f>
        <v>2.3611111111111111E-3</v>
      </c>
      <c r="EB68" s="28">
        <f>IF($B68="","",IF(COUNTIF(BASE!$A:$A,PRODUTIVIDADE!DY$3)=0,"",SUMIFS(BASE!$O:$O,BASE!$A:$A,PRODUTIVIDADE!DY$3,BASE!$G:$G,PRODUTIVIDADE!$B68)))</f>
        <v>0</v>
      </c>
      <c r="EC68" s="32">
        <f t="shared" si="111"/>
        <v>0.16055555555555556</v>
      </c>
      <c r="ED68" s="32">
        <f t="shared" si="112"/>
        <v>0</v>
      </c>
      <c r="EE68" s="15">
        <f>IF($B68="","",IF(COUNTIF(BASE!$A:$A,PRODUTIVIDADE!EE$3)=0,"",SUMIFS(BASE!$M:$M,BASE!$A:$A,PRODUTIVIDADE!EE$3,BASE!$G:$G,PRODUTIVIDADE!$B68)))</f>
        <v>82</v>
      </c>
      <c r="EF68" s="15">
        <f>IF($B68="","",IF(COUNTIF(BASE!$A:$A,PRODUTIVIDADE!EE$3)=0,"",SUMIFS(BASE!$N:$N,BASE!$A:$A,PRODUTIVIDADE!EE$3,BASE!$G:$G,PRODUTIVIDADE!$B68)))</f>
        <v>0</v>
      </c>
      <c r="EG68" s="18">
        <f>IF($B68="","",IF(COUNTIF(BASE!$A:$A,PRODUTIVIDADE!EE$3)=0,"",SUMIFS(BASE!$P:$P,BASE!$A:$A,PRODUTIVIDADE!EE$3,BASE!$G:$G,PRODUTIVIDADE!$B68)))</f>
        <v>2.4189814814814816E-3</v>
      </c>
      <c r="EH68" s="18">
        <f>IF($B68="","",IF(COUNTIF(BASE!$A:$A,PRODUTIVIDADE!EE$3)=0,"",SUMIFS(BASE!$O:$O,BASE!$A:$A,PRODUTIVIDADE!EE$3,BASE!$G:$G,PRODUTIVIDADE!$B68)))</f>
        <v>0</v>
      </c>
      <c r="EI68" s="32">
        <f t="shared" si="113"/>
        <v>0.19835648148148149</v>
      </c>
      <c r="EJ68" s="32">
        <f t="shared" si="114"/>
        <v>0</v>
      </c>
      <c r="EK68" s="33">
        <f>IF($B68="","",IF(COUNTIF(BASE!$A:$A,PRODUTIVIDADE!EK$3)=0,"",SUMIFS(BASE!$M:$M,BASE!$A:$A,PRODUTIVIDADE!EK$3,BASE!$G:$G,PRODUTIVIDADE!$B68)))</f>
        <v>88</v>
      </c>
      <c r="EL68" s="33">
        <f>IF($B68="","",IF(COUNTIF(BASE!$A:$A,PRODUTIVIDADE!EK$3)=0,"",SUMIFS(BASE!$N:$N,BASE!$A:$A,PRODUTIVIDADE!EK$3,BASE!$G:$G,PRODUTIVIDADE!$B68)))</f>
        <v>0</v>
      </c>
      <c r="EM68" s="28">
        <f>IF($B68="","",IF(COUNTIF(BASE!$A:$A,PRODUTIVIDADE!EK$3)=0,"",SUMIFS(BASE!$P:$P,BASE!$A:$A,PRODUTIVIDADE!EK$3,BASE!$G:$G,PRODUTIVIDADE!$B68)))</f>
        <v>1.8865740740740742E-3</v>
      </c>
      <c r="EN68" s="28">
        <f>IF($B68="","",IF(COUNTIF(BASE!$A:$A,PRODUTIVIDADE!EK$3)=0,"",SUMIFS(BASE!$O:$O,BASE!$A:$A,PRODUTIVIDADE!EK$3,BASE!$G:$G,PRODUTIVIDADE!$B68)))</f>
        <v>0</v>
      </c>
      <c r="EO68" s="32">
        <f t="shared" si="115"/>
        <v>0.16601851851851854</v>
      </c>
      <c r="EP68" s="32">
        <f t="shared" si="116"/>
        <v>0</v>
      </c>
      <c r="EQ68" s="15">
        <f>IF($B68="","",IF(COUNTIF(BASE!$A:$A,PRODUTIVIDADE!EQ$3)=0,"",SUMIFS(BASE!$M:$M,BASE!$A:$A,PRODUTIVIDADE!EQ$3,BASE!$G:$G,PRODUTIVIDADE!$B68)))</f>
        <v>59</v>
      </c>
      <c r="ER68" s="15">
        <f>IF($B68="","",IF(COUNTIF(BASE!$A:$A,PRODUTIVIDADE!EQ$3)=0,"",SUMIFS(BASE!$N:$N,BASE!$A:$A,PRODUTIVIDADE!EQ$3,BASE!$G:$G,PRODUTIVIDADE!$B68)))</f>
        <v>0</v>
      </c>
      <c r="ES68" s="18">
        <f>IF($B68="","",IF(COUNTIF(BASE!$A:$A,PRODUTIVIDADE!EQ$3)=0,"",SUMIFS(BASE!$P:$P,BASE!$A:$A,PRODUTIVIDADE!EQ$3,BASE!$G:$G,PRODUTIVIDADE!$B68)))</f>
        <v>2.2569444444444447E-3</v>
      </c>
      <c r="ET68" s="18">
        <f>IF($B68="","",IF(COUNTIF(BASE!$A:$A,PRODUTIVIDADE!EQ$3)=0,"",SUMIFS(BASE!$O:$O,BASE!$A:$A,PRODUTIVIDADE!EQ$3,BASE!$G:$G,PRODUTIVIDADE!$B68)))</f>
        <v>0</v>
      </c>
      <c r="EU68" s="32">
        <f t="shared" si="117"/>
        <v>0.13315972222222225</v>
      </c>
      <c r="EV68" s="32">
        <f t="shared" si="118"/>
        <v>0</v>
      </c>
      <c r="EW68" s="33">
        <f>IF($B68="","",IF(COUNTIF(BASE!$A:$A,PRODUTIVIDADE!EW$3)=0,"",SUMIFS(BASE!$M:$M,BASE!$A:$A,PRODUTIVIDADE!EW$3,BASE!$G:$G,PRODUTIVIDADE!$B68)))</f>
        <v>53</v>
      </c>
      <c r="EX68" s="33">
        <f>IF($B68="","",IF(COUNTIF(BASE!$A:$A,PRODUTIVIDADE!EW$3)=0,"",SUMIFS(BASE!$N:$N,BASE!$A:$A,PRODUTIVIDADE!EW$3,BASE!$G:$G,PRODUTIVIDADE!$B68)))</f>
        <v>0</v>
      </c>
      <c r="EY68" s="28">
        <f>IF($B68="","",IF(COUNTIF(BASE!$A:$A,PRODUTIVIDADE!EW$3)=0,"",SUMIFS(BASE!$P:$P,BASE!$A:$A,PRODUTIVIDADE!EW$3,BASE!$G:$G,PRODUTIVIDADE!$B68)))</f>
        <v>2.8124999999999995E-3</v>
      </c>
      <c r="EZ68" s="28">
        <f>IF($B68="","",IF(COUNTIF(BASE!$A:$A,PRODUTIVIDADE!EW$3)=0,"",SUMIFS(BASE!$O:$O,BASE!$A:$A,PRODUTIVIDADE!EW$3,BASE!$G:$G,PRODUTIVIDADE!$B68)))</f>
        <v>0</v>
      </c>
      <c r="FA68" s="32">
        <f t="shared" si="119"/>
        <v>0.14906249999999996</v>
      </c>
      <c r="FB68" s="32">
        <f t="shared" si="120"/>
        <v>0</v>
      </c>
      <c r="FC68" s="15">
        <f>IF($B68="","",IF(COUNTIF(BASE!$A:$A,PRODUTIVIDADE!FC$3)=0,"",SUMIFS(BASE!$M:$M,BASE!$A:$A,PRODUTIVIDADE!FC$3,BASE!$G:$G,PRODUTIVIDADE!$B68)))</f>
        <v>0</v>
      </c>
      <c r="FD68" s="15">
        <f>IF($B68="","",IF(COUNTIF(BASE!$A:$A,PRODUTIVIDADE!FC$3)=0,"",SUMIFS(BASE!$N:$N,BASE!$A:$A,PRODUTIVIDADE!FC$3,BASE!$G:$G,PRODUTIVIDADE!$B68)))</f>
        <v>0</v>
      </c>
      <c r="FE68" s="18">
        <f>IF($B68="","",IF(COUNTIF(BASE!$A:$A,PRODUTIVIDADE!FC$3)=0,"",SUMIFS(BASE!$P:$P,BASE!$A:$A,PRODUTIVIDADE!FC$3,BASE!$G:$G,PRODUTIVIDADE!$B68)))</f>
        <v>0</v>
      </c>
      <c r="FF68" s="18">
        <f>IF($B68="","",IF(COUNTIF(BASE!$A:$A,PRODUTIVIDADE!FC$3)=0,"",SUMIFS(BASE!$O:$O,BASE!$A:$A,PRODUTIVIDADE!FC$3,BASE!$G:$G,PRODUTIVIDADE!$B68)))</f>
        <v>0</v>
      </c>
      <c r="FG68" s="32">
        <f t="shared" si="121"/>
        <v>0</v>
      </c>
      <c r="FH68" s="32">
        <f t="shared" si="122"/>
        <v>0</v>
      </c>
      <c r="FI68" s="33">
        <f>IF($B68="","",IF(COUNTIF(BASE!$A:$A,PRODUTIVIDADE!FI$3)=0,"",SUMIFS(BASE!$M:$M,BASE!$A:$A,PRODUTIVIDADE!FI$3,BASE!$G:$G,PRODUTIVIDADE!$B68)))</f>
        <v>0</v>
      </c>
      <c r="FJ68" s="33">
        <f>IF($B68="","",IF(COUNTIF(BASE!$A:$A,PRODUTIVIDADE!FI$3)=0,"",SUMIFS(BASE!$N:$N,BASE!$A:$A,PRODUTIVIDADE!FI$3,BASE!$G:$G,PRODUTIVIDADE!$B68)))</f>
        <v>0</v>
      </c>
      <c r="FK68" s="28">
        <f>IF($B68="","",IF(COUNTIF(BASE!$A:$A,PRODUTIVIDADE!FI$3)=0,"",SUMIFS(BASE!$P:$P,BASE!$A:$A,PRODUTIVIDADE!FI$3,BASE!$G:$G,PRODUTIVIDADE!$B68)))</f>
        <v>0</v>
      </c>
      <c r="FL68" s="28">
        <f>IF($B68="","",IF(COUNTIF(BASE!$A:$A,PRODUTIVIDADE!FI$3)=0,"",SUMIFS(BASE!$O:$O,BASE!$A:$A,PRODUTIVIDADE!FI$3,BASE!$G:$G,PRODUTIVIDADE!$B68)))</f>
        <v>0</v>
      </c>
      <c r="FM68" s="32">
        <f t="shared" si="123"/>
        <v>0</v>
      </c>
      <c r="FN68" s="32">
        <f t="shared" si="124"/>
        <v>0</v>
      </c>
      <c r="FO68" s="15">
        <f>IF($B68="","",IF(COUNTIF(BASE!$A:$A,PRODUTIVIDADE!FO$3)=0,"",SUMIFS(BASE!$M:$M,BASE!$A:$A,PRODUTIVIDADE!FO$3,BASE!$G:$G,PRODUTIVIDADE!$B68)))</f>
        <v>0</v>
      </c>
      <c r="FP68" s="15">
        <f>IF($B68="","",IF(COUNTIF(BASE!$A:$A,PRODUTIVIDADE!FO$3)=0,"",SUMIFS(BASE!$N:$N,BASE!$A:$A,PRODUTIVIDADE!FO$3,BASE!$G:$G,PRODUTIVIDADE!$B68)))</f>
        <v>0</v>
      </c>
      <c r="FQ68" s="18">
        <f>IF($B68="","",IF(COUNTIF(BASE!$A:$A,PRODUTIVIDADE!FO$3)=0,"",SUMIFS(BASE!$P:$P,BASE!$A:$A,PRODUTIVIDADE!FO$3,BASE!$G:$G,PRODUTIVIDADE!$B68)))</f>
        <v>0</v>
      </c>
      <c r="FR68" s="18">
        <f>IF($B68="","",IF(COUNTIF(BASE!$A:$A,PRODUTIVIDADE!FO$3)=0,"",SUMIFS(BASE!$O:$O,BASE!$A:$A,PRODUTIVIDADE!FO$3,BASE!$G:$G,PRODUTIVIDADE!$B68)))</f>
        <v>0</v>
      </c>
      <c r="FS68" s="32">
        <f t="shared" si="125"/>
        <v>0</v>
      </c>
      <c r="FT68" s="32">
        <f t="shared" si="126"/>
        <v>0</v>
      </c>
      <c r="FU68" s="33">
        <f>IF($B68="","",IF(COUNTIF(BASE!$A:$A,PRODUTIVIDADE!FU$3)=0,"",SUMIFS(BASE!$M:$M,BASE!$A:$A,PRODUTIVIDADE!FU$3,BASE!$G:$G,PRODUTIVIDADE!$B68)))</f>
        <v>91</v>
      </c>
      <c r="FV68" s="33">
        <f>IF($B68="","",IF(COUNTIF(BASE!$A:$A,PRODUTIVIDADE!FU$3)=0,"",SUMIFS(BASE!$N:$N,BASE!$A:$A,PRODUTIVIDADE!FU$3,BASE!$G:$G,PRODUTIVIDADE!$B68)))</f>
        <v>0</v>
      </c>
      <c r="FW68" s="28">
        <f>IF($B68="","",IF(COUNTIF(BASE!$A:$A,PRODUTIVIDADE!FU$3)=0,"",SUMIFS(BASE!$P:$P,BASE!$A:$A,PRODUTIVIDADE!FU$3,BASE!$G:$G,PRODUTIVIDADE!$B68)))</f>
        <v>1.5393518518518519E-3</v>
      </c>
      <c r="FX68" s="28">
        <f>IF($B68="","",IF(COUNTIF(BASE!$A:$A,PRODUTIVIDADE!FU$3)=0,"",SUMIFS(BASE!$O:$O,BASE!$A:$A,PRODUTIVIDADE!FU$3,BASE!$G:$G,PRODUTIVIDADE!$B68)))</f>
        <v>0</v>
      </c>
      <c r="FY68" s="32">
        <f t="shared" si="127"/>
        <v>0.14008101851851851</v>
      </c>
      <c r="FZ68" s="32">
        <f t="shared" si="128"/>
        <v>0</v>
      </c>
      <c r="GA68" s="15">
        <f>IF($B68="","",IF(COUNTIF(BASE!$A:$A,PRODUTIVIDADE!GA$3)=0,"",SUMIFS(BASE!$M:$M,BASE!$A:$A,PRODUTIVIDADE!GA$3,BASE!$G:$G,PRODUTIVIDADE!$B68)))</f>
        <v>69</v>
      </c>
      <c r="GB68" s="15">
        <f>IF($B68="","",IF(COUNTIF(BASE!$A:$A,PRODUTIVIDADE!GA$3)=0,"",SUMIFS(BASE!$N:$N,BASE!$A:$A,PRODUTIVIDADE!GA$3,BASE!$G:$G,PRODUTIVIDADE!$B68)))</f>
        <v>0</v>
      </c>
      <c r="GC68" s="18">
        <f>IF($B68="","",IF(COUNTIF(BASE!$A:$A,PRODUTIVIDADE!GA$3)=0,"",SUMIFS(BASE!$P:$P,BASE!$A:$A,PRODUTIVIDADE!GA$3,BASE!$G:$G,PRODUTIVIDADE!$B68)))</f>
        <v>2.2569444444444447E-3</v>
      </c>
      <c r="GD68" s="18">
        <f>IF($B68="","",IF(COUNTIF(BASE!$A:$A,PRODUTIVIDADE!GA$3)=0,"",SUMIFS(BASE!$O:$O,BASE!$A:$A,PRODUTIVIDADE!GA$3,BASE!$G:$G,PRODUTIVIDADE!$B68)))</f>
        <v>0</v>
      </c>
      <c r="GE68" s="32">
        <f t="shared" si="129"/>
        <v>0.15572916666666667</v>
      </c>
      <c r="GF68" s="32">
        <f t="shared" si="130"/>
        <v>0</v>
      </c>
      <c r="GG68" s="33">
        <f>IF($B68="","",IF(COUNTIF(BASE!$A:$A,PRODUTIVIDADE!GG$3)=0,"",SUMIFS(BASE!$M:$M,BASE!$A:$A,PRODUTIVIDADE!GG$3,BASE!$G:$G,PRODUTIVIDADE!$B68)))</f>
        <v>80</v>
      </c>
      <c r="GH68" s="33">
        <f>IF($B68="","",IF(COUNTIF(BASE!$A:$A,PRODUTIVIDADE!GG$3)=0,"",SUMIFS(BASE!$N:$N,BASE!$A:$A,PRODUTIVIDADE!GG$3,BASE!$G:$G,PRODUTIVIDADE!$B68)))</f>
        <v>0</v>
      </c>
      <c r="GI68" s="28">
        <f>IF($B68="","",IF(COUNTIF(BASE!$A:$A,PRODUTIVIDADE!GG$3)=0,"",SUMIFS(BASE!$P:$P,BASE!$A:$A,PRODUTIVIDADE!GG$3,BASE!$G:$G,PRODUTIVIDADE!$B68)))</f>
        <v>1.8865740740740742E-3</v>
      </c>
      <c r="GJ68" s="28">
        <f>IF($B68="","",IF(COUNTIF(BASE!$A:$A,PRODUTIVIDADE!GG$3)=0,"",SUMIFS(BASE!$O:$O,BASE!$A:$A,PRODUTIVIDADE!GG$3,BASE!$G:$G,PRODUTIVIDADE!$B68)))</f>
        <v>0</v>
      </c>
      <c r="GK68" s="32">
        <f t="shared" si="131"/>
        <v>0.15092592592592594</v>
      </c>
      <c r="GL68" s="32">
        <f t="shared" si="132"/>
        <v>0</v>
      </c>
      <c r="GM68" s="15">
        <f>IF($B68="","",IF(COUNTIF(BASE!$A:$A,PRODUTIVIDADE!GM$3)=0,"",SUMIFS(BASE!$M:$M,BASE!$A:$A,PRODUTIVIDADE!GM$3,BASE!$G:$G,PRODUTIVIDADE!$B68)))</f>
        <v>68</v>
      </c>
      <c r="GN68" s="15">
        <f>IF($B68="","",IF(COUNTIF(BASE!$A:$A,PRODUTIVIDADE!GM$3)=0,"",SUMIFS(BASE!$N:$N,BASE!$A:$A,PRODUTIVIDADE!GM$3,BASE!$G:$G,PRODUTIVIDADE!$B68)))</f>
        <v>0</v>
      </c>
      <c r="GO68" s="18">
        <f>IF($B68="","",IF(COUNTIF(BASE!$A:$A,PRODUTIVIDADE!GM$3)=0,"",SUMIFS(BASE!$P:$P,BASE!$A:$A,PRODUTIVIDADE!GM$3,BASE!$G:$G,PRODUTIVIDADE!$B68)))</f>
        <v>2.5925925925925925E-3</v>
      </c>
      <c r="GP68" s="18">
        <f>IF($B68="","",IF(COUNTIF(BASE!$A:$A,PRODUTIVIDADE!GM$3)=0,"",SUMIFS(BASE!$O:$O,BASE!$A:$A,PRODUTIVIDADE!GM$3,BASE!$G:$G,PRODUTIVIDADE!$B68)))</f>
        <v>0</v>
      </c>
      <c r="GQ68" s="32">
        <f t="shared" si="133"/>
        <v>0.17629629629629628</v>
      </c>
      <c r="GR68" s="32">
        <f t="shared" si="134"/>
        <v>0</v>
      </c>
    </row>
    <row r="69" spans="2:200" s="8" customFormat="1" x14ac:dyDescent="0.25">
      <c r="B69" s="50">
        <v>91150</v>
      </c>
      <c r="C69" s="16" t="str">
        <f>IF($B69="","",VLOOKUP($B69,EQUIPE!$B:$E,2,0))</f>
        <v>RAIANE RIBEIRO DA SILVA</v>
      </c>
      <c r="D69" s="16" t="str">
        <f>IF($B69="","",VLOOKUP($B69,EQUIPE!$B:$F,5,0))</f>
        <v>ULTRAGAZ FRONT</v>
      </c>
      <c r="E69" s="18">
        <f>IF($B69="","",VLOOKUP($B69,EQUIPE!$B:$E,3,0))</f>
        <v>0.26388888888888895</v>
      </c>
      <c r="F69" s="16" t="str">
        <f>IF($B69="","",VLOOKUP($B69,EQUIPE!$B:$E,4,0))</f>
        <v>MARCELA GOMES DE FARIAS</v>
      </c>
      <c r="H69" s="22">
        <f t="shared" si="0"/>
        <v>1461</v>
      </c>
      <c r="I69" s="22">
        <f t="shared" si="0"/>
        <v>0</v>
      </c>
      <c r="J69" s="18">
        <f t="shared" si="69"/>
        <v>1.4124648262225266E-3</v>
      </c>
      <c r="K69" s="18">
        <f t="shared" si="70"/>
        <v>0</v>
      </c>
      <c r="L69" s="32">
        <f t="shared" si="71"/>
        <v>2.0636111111111113</v>
      </c>
      <c r="M69" s="32">
        <f t="shared" si="72"/>
        <v>0</v>
      </c>
      <c r="O69" s="15">
        <f>IF($B69="","",IF(COUNTIF(BASE!$A:$A,PRODUTIVIDADE!O$3)=0,"",SUMIFS(BASE!$M:$M,BASE!$A:$A,PRODUTIVIDADE!O$3,BASE!$G:$G,PRODUTIVIDADE!$B69)))</f>
        <v>0</v>
      </c>
      <c r="P69" s="15">
        <f>IF($B69="","",IF(COUNTIF(BASE!$A:$A,PRODUTIVIDADE!O$3)=0,"",SUMIFS(BASE!$N:$N,BASE!$A:$A,PRODUTIVIDADE!O$3,BASE!$G:$G,PRODUTIVIDADE!$B69)))</f>
        <v>0</v>
      </c>
      <c r="Q69" s="18">
        <f>IF($B69="","",IF(COUNTIF(BASE!$A:$A,PRODUTIVIDADE!O$3)=0,"",SUMIFS(BASE!$P:$P,BASE!$A:$A,PRODUTIVIDADE!O$3,BASE!$G:$G,PRODUTIVIDADE!$B69)))</f>
        <v>0</v>
      </c>
      <c r="R69" s="18">
        <f>IF($B69="","",IF(COUNTIF(BASE!$A:$A,PRODUTIVIDADE!O$3)=0,"",SUMIFS(BASE!$O:$O,BASE!$A:$A,PRODUTIVIDADE!O$3,BASE!$G:$G,PRODUTIVIDADE!$B69)))</f>
        <v>0</v>
      </c>
      <c r="S69" s="32">
        <f t="shared" si="73"/>
        <v>0</v>
      </c>
      <c r="T69" s="32">
        <f t="shared" si="74"/>
        <v>0</v>
      </c>
      <c r="U69" s="33">
        <f>IF($B69="","",IF(COUNTIF(BASE!$A:$A,PRODUTIVIDADE!U$3)=0,"",SUMIFS(BASE!$M:$M,BASE!$A:$A,PRODUTIVIDADE!U$3,BASE!$G:$G,PRODUTIVIDADE!$B69)))</f>
        <v>14</v>
      </c>
      <c r="V69" s="33">
        <f>IF($B69="","",IF(COUNTIF(BASE!$A:$A,PRODUTIVIDADE!U$3)=0,"",SUMIFS(BASE!$N:$N,BASE!$A:$A,PRODUTIVIDADE!U$3,BASE!$G:$G,PRODUTIVIDADE!$B69)))</f>
        <v>0</v>
      </c>
      <c r="W69" s="28">
        <f>IF($B69="","",IF(COUNTIF(BASE!$A:$A,PRODUTIVIDADE!U$3)=0,"",SUMIFS(BASE!$P:$P,BASE!$A:$A,PRODUTIVIDADE!U$3,BASE!$G:$G,PRODUTIVIDADE!$B69)))</f>
        <v>1.8518518518518517E-3</v>
      </c>
      <c r="X69" s="28">
        <f>IF($B69="","",IF(COUNTIF(BASE!$A:$A,PRODUTIVIDADE!U$3)=0,"",SUMIFS(BASE!$O:$O,BASE!$A:$A,PRODUTIVIDADE!U$3,BASE!$G:$G,PRODUTIVIDADE!$B69)))</f>
        <v>0</v>
      </c>
      <c r="Y69" s="32">
        <f t="shared" si="75"/>
        <v>2.5925925925925925E-2</v>
      </c>
      <c r="Z69" s="32">
        <f t="shared" si="76"/>
        <v>0</v>
      </c>
      <c r="AA69" s="15">
        <f>IF($B69="","",IF(COUNTIF(BASE!$A:$A,PRODUTIVIDADE!AA$3)=0,"",SUMIFS(BASE!$M:$M,BASE!$A:$A,PRODUTIVIDADE!AA$3,BASE!$G:$G,PRODUTIVIDADE!$B69)))</f>
        <v>6</v>
      </c>
      <c r="AB69" s="15">
        <f>IF($B69="","",IF(COUNTIF(BASE!$A:$A,PRODUTIVIDADE!AA$3)=0,"",SUMIFS(BASE!$N:$N,BASE!$A:$A,PRODUTIVIDADE!AA$3,BASE!$G:$G,PRODUTIVIDADE!$B69)))</f>
        <v>0</v>
      </c>
      <c r="AC69" s="18">
        <f>IF($B69="","",IF(COUNTIF(BASE!$A:$A,PRODUTIVIDADE!AA$3)=0,"",SUMIFS(BASE!$P:$P,BASE!$A:$A,PRODUTIVIDADE!AA$3,BASE!$G:$G,PRODUTIVIDADE!$B69)))</f>
        <v>9.4907407407407408E-4</v>
      </c>
      <c r="AD69" s="18">
        <f>IF($B69="","",IF(COUNTIF(BASE!$A:$A,PRODUTIVIDADE!AA$3)=0,"",SUMIFS(BASE!$O:$O,BASE!$A:$A,PRODUTIVIDADE!AA$3,BASE!$G:$G,PRODUTIVIDADE!$B69)))</f>
        <v>0</v>
      </c>
      <c r="AE69" s="32">
        <f t="shared" si="77"/>
        <v>5.6944444444444447E-3</v>
      </c>
      <c r="AF69" s="32">
        <f t="shared" si="78"/>
        <v>0</v>
      </c>
      <c r="AG69" s="33">
        <f>IF($B69="","",IF(COUNTIF(BASE!$A:$A,PRODUTIVIDADE!AG$3)=0,"",SUMIFS(BASE!$M:$M,BASE!$A:$A,PRODUTIVIDADE!AG$3,BASE!$G:$G,PRODUTIVIDADE!$B69)))</f>
        <v>64</v>
      </c>
      <c r="AH69" s="33">
        <f>IF($B69="","",IF(COUNTIF(BASE!$A:$A,PRODUTIVIDADE!AG$3)=0,"",SUMIFS(BASE!$N:$N,BASE!$A:$A,PRODUTIVIDADE!AG$3,BASE!$G:$G,PRODUTIVIDADE!$B69)))</f>
        <v>0</v>
      </c>
      <c r="AI69" s="28">
        <f>IF($B69="","",IF(COUNTIF(BASE!$A:$A,PRODUTIVIDADE!AG$3)=0,"",SUMIFS(BASE!$P:$P,BASE!$A:$A,PRODUTIVIDADE!AG$3,BASE!$G:$G,PRODUTIVIDADE!$B69)))</f>
        <v>1.5509259259259261E-3</v>
      </c>
      <c r="AJ69" s="28">
        <f>IF($B69="","",IF(COUNTIF(BASE!$A:$A,PRODUTIVIDADE!AG$3)=0,"",SUMIFS(BASE!$O:$O,BASE!$A:$A,PRODUTIVIDADE!AG$3,BASE!$G:$G,PRODUTIVIDADE!$B69)))</f>
        <v>0</v>
      </c>
      <c r="AK69" s="32">
        <f t="shared" si="79"/>
        <v>9.9259259259259269E-2</v>
      </c>
      <c r="AL69" s="32">
        <f t="shared" si="80"/>
        <v>0</v>
      </c>
      <c r="AM69" s="15">
        <f>IF($B69="","",IF(COUNTIF(BASE!$A:$A,PRODUTIVIDADE!AM$3)=0,"",SUMIFS(BASE!$M:$M,BASE!$A:$A,PRODUTIVIDADE!AM$3,BASE!$G:$G,PRODUTIVIDADE!$B69)))</f>
        <v>99</v>
      </c>
      <c r="AN69" s="15">
        <f>IF($B69="","",IF(COUNTIF(BASE!$A:$A,PRODUTIVIDADE!AM$3)=0,"",SUMIFS(BASE!$N:$N,BASE!$A:$A,PRODUTIVIDADE!AM$3,BASE!$G:$G,PRODUTIVIDADE!$B69)))</f>
        <v>0</v>
      </c>
      <c r="AO69" s="18">
        <f>IF($B69="","",IF(COUNTIF(BASE!$A:$A,PRODUTIVIDADE!AM$3)=0,"",SUMIFS(BASE!$P:$P,BASE!$A:$A,PRODUTIVIDADE!AM$3,BASE!$G:$G,PRODUTIVIDADE!$B69)))</f>
        <v>1.3541666666666667E-3</v>
      </c>
      <c r="AP69" s="18">
        <f>IF($B69="","",IF(COUNTIF(BASE!$A:$A,PRODUTIVIDADE!AM$3)=0,"",SUMIFS(BASE!$O:$O,BASE!$A:$A,PRODUTIVIDADE!AM$3,BASE!$G:$G,PRODUTIVIDADE!$B69)))</f>
        <v>0</v>
      </c>
      <c r="AQ69" s="32">
        <f t="shared" si="81"/>
        <v>0.1340625</v>
      </c>
      <c r="AR69" s="32">
        <f t="shared" si="82"/>
        <v>0</v>
      </c>
      <c r="AS69" s="33">
        <f>IF($B69="","",IF(COUNTIF(BASE!$A:$A,PRODUTIVIDADE!AS$3)=0,"",SUMIFS(BASE!$M:$M,BASE!$A:$A,PRODUTIVIDADE!AS$3,BASE!$G:$G,PRODUTIVIDADE!$B69)))</f>
        <v>69</v>
      </c>
      <c r="AT69" s="33">
        <f>IF($B69="","",IF(COUNTIF(BASE!$A:$A,PRODUTIVIDADE!AS$3)=0,"",SUMIFS(BASE!$N:$N,BASE!$A:$A,PRODUTIVIDADE!AS$3,BASE!$G:$G,PRODUTIVIDADE!$B69)))</f>
        <v>0</v>
      </c>
      <c r="AU69" s="28">
        <f>IF($B69="","",IF(COUNTIF(BASE!$A:$A,PRODUTIVIDADE!AS$3)=0,"",SUMIFS(BASE!$P:$P,BASE!$A:$A,PRODUTIVIDADE!AS$3,BASE!$G:$G,PRODUTIVIDADE!$B69)))</f>
        <v>1.4004629629629629E-3</v>
      </c>
      <c r="AV69" s="28">
        <f>IF($B69="","",IF(COUNTIF(BASE!$A:$A,PRODUTIVIDADE!AS$3)=0,"",SUMIFS(BASE!$O:$O,BASE!$A:$A,PRODUTIVIDADE!AS$3,BASE!$G:$G,PRODUTIVIDADE!$B69)))</f>
        <v>0</v>
      </c>
      <c r="AW69" s="32">
        <f t="shared" si="83"/>
        <v>9.6631944444444437E-2</v>
      </c>
      <c r="AX69" s="32">
        <f t="shared" si="84"/>
        <v>0</v>
      </c>
      <c r="AY69" s="15">
        <f>IF($B69="","",IF(COUNTIF(BASE!$A:$A,PRODUTIVIDADE!AY$3)=0,"",SUMIFS(BASE!$M:$M,BASE!$A:$A,PRODUTIVIDADE!AY$3,BASE!$G:$G,PRODUTIVIDADE!$B69)))</f>
        <v>0</v>
      </c>
      <c r="AZ69" s="15">
        <f>IF($B69="","",IF(COUNTIF(BASE!$A:$A,PRODUTIVIDADE!AY$3)=0,"",SUMIFS(BASE!$N:$N,BASE!$A:$A,PRODUTIVIDADE!AY$3,BASE!$G:$G,PRODUTIVIDADE!$B69)))</f>
        <v>0</v>
      </c>
      <c r="BA69" s="18">
        <f>IF($B69="","",IF(COUNTIF(BASE!$A:$A,PRODUTIVIDADE!AY$3)=0,"",SUMIFS(BASE!$P:$P,BASE!$A:$A,PRODUTIVIDADE!AY$3,BASE!$G:$G,PRODUTIVIDADE!$B69)))</f>
        <v>0</v>
      </c>
      <c r="BB69" s="18">
        <f>IF($B69="","",IF(COUNTIF(BASE!$A:$A,PRODUTIVIDADE!AY$3)=0,"",SUMIFS(BASE!$O:$O,BASE!$A:$A,PRODUTIVIDADE!AY$3,BASE!$G:$G,PRODUTIVIDADE!$B69)))</f>
        <v>0</v>
      </c>
      <c r="BC69" s="32">
        <f t="shared" si="85"/>
        <v>0</v>
      </c>
      <c r="BD69" s="32">
        <f t="shared" si="86"/>
        <v>0</v>
      </c>
      <c r="BE69" s="33">
        <f>IF($B69="","",IF(COUNTIF(BASE!$A:$A,PRODUTIVIDADE!BE$3)=0,"",SUMIFS(BASE!$M:$M,BASE!$A:$A,PRODUTIVIDADE!BE$3,BASE!$G:$G,PRODUTIVIDADE!$B69)))</f>
        <v>0</v>
      </c>
      <c r="BF69" s="33">
        <f>IF($B69="","",IF(COUNTIF(BASE!$A:$A,PRODUTIVIDADE!BE$3)=0,"",SUMIFS(BASE!$N:$N,BASE!$A:$A,PRODUTIVIDADE!BE$3,BASE!$G:$G,PRODUTIVIDADE!$B69)))</f>
        <v>0</v>
      </c>
      <c r="BG69" s="28">
        <f>IF($B69="","",IF(COUNTIF(BASE!$A:$A,PRODUTIVIDADE!BE$3)=0,"",SUMIFS(BASE!$P:$P,BASE!$A:$A,PRODUTIVIDADE!BE$3,BASE!$G:$G,PRODUTIVIDADE!$B69)))</f>
        <v>0</v>
      </c>
      <c r="BH69" s="28">
        <f>IF($B69="","",IF(COUNTIF(BASE!$A:$A,PRODUTIVIDADE!BE$3)=0,"",SUMIFS(BASE!$O:$O,BASE!$A:$A,PRODUTIVIDADE!BE$3,BASE!$G:$G,PRODUTIVIDADE!$B69)))</f>
        <v>0</v>
      </c>
      <c r="BI69" s="32">
        <f t="shared" si="87"/>
        <v>0</v>
      </c>
      <c r="BJ69" s="32">
        <f t="shared" si="88"/>
        <v>0</v>
      </c>
      <c r="BK69" s="15">
        <f>IF($B69="","",IF(COUNTIF(BASE!$A:$A,PRODUTIVIDADE!BK$3)=0,"",SUMIFS(BASE!$M:$M,BASE!$A:$A,PRODUTIVIDADE!BK$3,BASE!$G:$G,PRODUTIVIDADE!$B69)))</f>
        <v>100</v>
      </c>
      <c r="BL69" s="15">
        <f>IF($B69="","",IF(COUNTIF(BASE!$A:$A,PRODUTIVIDADE!BK$3)=0,"",SUMIFS(BASE!$N:$N,BASE!$A:$A,PRODUTIVIDADE!BK$3,BASE!$G:$G,PRODUTIVIDADE!$B69)))</f>
        <v>0</v>
      </c>
      <c r="BM69" s="18">
        <f>IF($B69="","",IF(COUNTIF(BASE!$A:$A,PRODUTIVIDADE!BK$3)=0,"",SUMIFS(BASE!$P:$P,BASE!$A:$A,PRODUTIVIDADE!BK$3,BASE!$G:$G,PRODUTIVIDADE!$B69)))</f>
        <v>1.4814814814814814E-3</v>
      </c>
      <c r="BN69" s="18">
        <f>IF($B69="","",IF(COUNTIF(BASE!$A:$A,PRODUTIVIDADE!BK$3)=0,"",SUMIFS(BASE!$O:$O,BASE!$A:$A,PRODUTIVIDADE!BK$3,BASE!$G:$G,PRODUTIVIDADE!$B69)))</f>
        <v>0</v>
      </c>
      <c r="BO69" s="32">
        <f t="shared" si="89"/>
        <v>0.14814814814814814</v>
      </c>
      <c r="BP69" s="32">
        <f t="shared" si="90"/>
        <v>0</v>
      </c>
      <c r="BQ69" s="33">
        <f>IF($B69="","",IF(COUNTIF(BASE!$A:$A,PRODUTIVIDADE!BQ$3)=0,"",SUMIFS(BASE!$M:$M,BASE!$A:$A,PRODUTIVIDADE!BQ$3,BASE!$G:$G,PRODUTIVIDADE!$B69)))</f>
        <v>81</v>
      </c>
      <c r="BR69" s="33">
        <f>IF($B69="","",IF(COUNTIF(BASE!$A:$A,PRODUTIVIDADE!BQ$3)=0,"",SUMIFS(BASE!$N:$N,BASE!$A:$A,PRODUTIVIDADE!BQ$3,BASE!$G:$G,PRODUTIVIDADE!$B69)))</f>
        <v>0</v>
      </c>
      <c r="BS69" s="28">
        <f>IF($B69="","",IF(COUNTIF(BASE!$A:$A,PRODUTIVIDADE!BQ$3)=0,"",SUMIFS(BASE!$P:$P,BASE!$A:$A,PRODUTIVIDADE!BQ$3,BASE!$G:$G,PRODUTIVIDADE!$B69)))</f>
        <v>1.4814814814814814E-3</v>
      </c>
      <c r="BT69" s="28">
        <f>IF($B69="","",IF(COUNTIF(BASE!$A:$A,PRODUTIVIDADE!BQ$3)=0,"",SUMIFS(BASE!$O:$O,BASE!$A:$A,PRODUTIVIDADE!BQ$3,BASE!$G:$G,PRODUTIVIDADE!$B69)))</f>
        <v>0</v>
      </c>
      <c r="BU69" s="32">
        <f t="shared" si="91"/>
        <v>0.12</v>
      </c>
      <c r="BV69" s="32">
        <f t="shared" si="92"/>
        <v>0</v>
      </c>
      <c r="BW69" s="15">
        <f>IF($B69="","",IF(COUNTIF(BASE!$A:$A,PRODUTIVIDADE!BW$3)=0,"",SUMIFS(BASE!$M:$M,BASE!$A:$A,PRODUTIVIDADE!BW$3,BASE!$G:$G,PRODUTIVIDADE!$B69)))</f>
        <v>62</v>
      </c>
      <c r="BX69" s="15">
        <f>IF($B69="","",IF(COUNTIF(BASE!$A:$A,PRODUTIVIDADE!BW$3)=0,"",SUMIFS(BASE!$N:$N,BASE!$A:$A,PRODUTIVIDADE!BW$3,BASE!$G:$G,PRODUTIVIDADE!$B69)))</f>
        <v>0</v>
      </c>
      <c r="BY69" s="18">
        <f>IF($B69="","",IF(COUNTIF(BASE!$A:$A,PRODUTIVIDADE!BW$3)=0,"",SUMIFS(BASE!$P:$P,BASE!$A:$A,PRODUTIVIDADE!BW$3,BASE!$G:$G,PRODUTIVIDADE!$B69)))</f>
        <v>1.423611111111111E-3</v>
      </c>
      <c r="BZ69" s="18">
        <f>IF($B69="","",IF(COUNTIF(BASE!$A:$A,PRODUTIVIDADE!BW$3)=0,"",SUMIFS(BASE!$O:$O,BASE!$A:$A,PRODUTIVIDADE!BW$3,BASE!$G:$G,PRODUTIVIDADE!$B69)))</f>
        <v>0</v>
      </c>
      <c r="CA69" s="32">
        <f t="shared" si="93"/>
        <v>8.8263888888888878E-2</v>
      </c>
      <c r="CB69" s="32">
        <f t="shared" si="94"/>
        <v>0</v>
      </c>
      <c r="CC69" s="33">
        <f>IF($B69="","",IF(COUNTIF(BASE!$A:$A,PRODUTIVIDADE!CC$3)=0,"",SUMIFS(BASE!$M:$M,BASE!$A:$A,PRODUTIVIDADE!CC$3,BASE!$G:$G,PRODUTIVIDADE!$B69)))</f>
        <v>93</v>
      </c>
      <c r="CD69" s="33">
        <f>IF($B69="","",IF(COUNTIF(BASE!$A:$A,PRODUTIVIDADE!CC$3)=0,"",SUMIFS(BASE!$N:$N,BASE!$A:$A,PRODUTIVIDADE!CC$3,BASE!$G:$G,PRODUTIVIDADE!$B69)))</f>
        <v>0</v>
      </c>
      <c r="CE69" s="28">
        <f>IF($B69="","",IF(COUNTIF(BASE!$A:$A,PRODUTIVIDADE!CC$3)=0,"",SUMIFS(BASE!$P:$P,BASE!$A:$A,PRODUTIVIDADE!CC$3,BASE!$G:$G,PRODUTIVIDADE!$B69)))</f>
        <v>1.4004629629629629E-3</v>
      </c>
      <c r="CF69" s="28">
        <f>IF($B69="","",IF(COUNTIF(BASE!$A:$A,PRODUTIVIDADE!CC$3)=0,"",SUMIFS(BASE!$O:$O,BASE!$A:$A,PRODUTIVIDADE!CC$3,BASE!$G:$G,PRODUTIVIDADE!$B69)))</f>
        <v>0</v>
      </c>
      <c r="CG69" s="32">
        <f t="shared" si="95"/>
        <v>0.13024305555555554</v>
      </c>
      <c r="CH69" s="32">
        <f t="shared" si="96"/>
        <v>0</v>
      </c>
      <c r="CI69" s="15">
        <f>IF($B69="","",IF(COUNTIF(BASE!$A:$A,PRODUTIVIDADE!CI$3)=0,"",SUMIFS(BASE!$M:$M,BASE!$A:$A,PRODUTIVIDADE!CI$3,BASE!$G:$G,PRODUTIVIDADE!$B69)))</f>
        <v>75</v>
      </c>
      <c r="CJ69" s="15">
        <f>IF($B69="","",IF(COUNTIF(BASE!$A:$A,PRODUTIVIDADE!CI$3)=0,"",SUMIFS(BASE!$N:$N,BASE!$A:$A,PRODUTIVIDADE!CI$3,BASE!$G:$G,PRODUTIVIDADE!$B69)))</f>
        <v>0</v>
      </c>
      <c r="CK69" s="18">
        <f>IF($B69="","",IF(COUNTIF(BASE!$A:$A,PRODUTIVIDADE!CI$3)=0,"",SUMIFS(BASE!$P:$P,BASE!$A:$A,PRODUTIVIDADE!CI$3,BASE!$G:$G,PRODUTIVIDADE!$B69)))</f>
        <v>1.4930555555555556E-3</v>
      </c>
      <c r="CL69" s="18">
        <f>IF($B69="","",IF(COUNTIF(BASE!$A:$A,PRODUTIVIDADE!CI$3)=0,"",SUMIFS(BASE!$O:$O,BASE!$A:$A,PRODUTIVIDADE!CI$3,BASE!$G:$G,PRODUTIVIDADE!$B69)))</f>
        <v>0</v>
      </c>
      <c r="CM69" s="32">
        <f t="shared" si="97"/>
        <v>0.11197916666666667</v>
      </c>
      <c r="CN69" s="32">
        <f t="shared" si="98"/>
        <v>0</v>
      </c>
      <c r="CO69" s="33">
        <f>IF($B69="","",IF(COUNTIF(BASE!$A:$A,PRODUTIVIDADE!CO$3)=0,"",SUMIFS(BASE!$M:$M,BASE!$A:$A,PRODUTIVIDADE!CO$3,BASE!$G:$G,PRODUTIVIDADE!$B69)))</f>
        <v>0</v>
      </c>
      <c r="CP69" s="33">
        <f>IF($B69="","",IF(COUNTIF(BASE!$A:$A,PRODUTIVIDADE!CO$3)=0,"",SUMIFS(BASE!$N:$N,BASE!$A:$A,PRODUTIVIDADE!CO$3,BASE!$G:$G,PRODUTIVIDADE!$B69)))</f>
        <v>0</v>
      </c>
      <c r="CQ69" s="28">
        <f>IF($B69="","",IF(COUNTIF(BASE!$A:$A,PRODUTIVIDADE!CO$3)=0,"",SUMIFS(BASE!$P:$P,BASE!$A:$A,PRODUTIVIDADE!CO$3,BASE!$G:$G,PRODUTIVIDADE!$B69)))</f>
        <v>0</v>
      </c>
      <c r="CR69" s="28">
        <f>IF($B69="","",IF(COUNTIF(BASE!$A:$A,PRODUTIVIDADE!CO$3)=0,"",SUMIFS(BASE!$O:$O,BASE!$A:$A,PRODUTIVIDADE!CO$3,BASE!$G:$G,PRODUTIVIDADE!$B69)))</f>
        <v>0</v>
      </c>
      <c r="CS69" s="32">
        <f t="shared" si="99"/>
        <v>0</v>
      </c>
      <c r="CT69" s="32">
        <f t="shared" si="100"/>
        <v>0</v>
      </c>
      <c r="CU69" s="15">
        <f>IF($B69="","",IF(COUNTIF(BASE!$A:$A,PRODUTIVIDADE!CU$3)=0,"",SUMIFS(BASE!$M:$M,BASE!$A:$A,PRODUTIVIDADE!CU$3,BASE!$G:$G,PRODUTIVIDADE!$B69)))</f>
        <v>74</v>
      </c>
      <c r="CV69" s="15">
        <f>IF($B69="","",IF(COUNTIF(BASE!$A:$A,PRODUTIVIDADE!CU$3)=0,"",SUMIFS(BASE!$N:$N,BASE!$A:$A,PRODUTIVIDADE!CU$3,BASE!$G:$G,PRODUTIVIDADE!$B69)))</f>
        <v>0</v>
      </c>
      <c r="CW69" s="18">
        <f>IF($B69="","",IF(COUNTIF(BASE!$A:$A,PRODUTIVIDADE!CU$3)=0,"",SUMIFS(BASE!$P:$P,BASE!$A:$A,PRODUTIVIDADE!CU$3,BASE!$G:$G,PRODUTIVIDADE!$B69)))</f>
        <v>1.3310185185185185E-3</v>
      </c>
      <c r="CX69" s="18">
        <f>IF($B69="","",IF(COUNTIF(BASE!$A:$A,PRODUTIVIDADE!CU$3)=0,"",SUMIFS(BASE!$O:$O,BASE!$A:$A,PRODUTIVIDADE!CU$3,BASE!$G:$G,PRODUTIVIDADE!$B69)))</f>
        <v>0</v>
      </c>
      <c r="CY69" s="32">
        <f t="shared" si="101"/>
        <v>9.8495370370370372E-2</v>
      </c>
      <c r="CZ69" s="32">
        <f t="shared" si="102"/>
        <v>0</v>
      </c>
      <c r="DA69" s="33">
        <f>IF($B69="","",IF(COUNTIF(BASE!$A:$A,PRODUTIVIDADE!DA$3)=0,"",SUMIFS(BASE!$M:$M,BASE!$A:$A,PRODUTIVIDADE!DA$3,BASE!$G:$G,PRODUTIVIDADE!$B69)))</f>
        <v>0</v>
      </c>
      <c r="DB69" s="33">
        <f>IF($B69="","",IF(COUNTIF(BASE!$A:$A,PRODUTIVIDADE!DA$3)=0,"",SUMIFS(BASE!$N:$N,BASE!$A:$A,PRODUTIVIDADE!DA$3,BASE!$G:$G,PRODUTIVIDADE!$B69)))</f>
        <v>0</v>
      </c>
      <c r="DC69" s="28">
        <f>IF($B69="","",IF(COUNTIF(BASE!$A:$A,PRODUTIVIDADE!DA$3)=0,"",SUMIFS(BASE!$P:$P,BASE!$A:$A,PRODUTIVIDADE!DA$3,BASE!$G:$G,PRODUTIVIDADE!$B69)))</f>
        <v>0</v>
      </c>
      <c r="DD69" s="28">
        <f>IF($B69="","",IF(COUNTIF(BASE!$A:$A,PRODUTIVIDADE!DA$3)=0,"",SUMIFS(BASE!$O:$O,BASE!$A:$A,PRODUTIVIDADE!DA$3,BASE!$G:$G,PRODUTIVIDADE!$B69)))</f>
        <v>0</v>
      </c>
      <c r="DE69" s="32">
        <f t="shared" si="103"/>
        <v>0</v>
      </c>
      <c r="DF69" s="32">
        <f t="shared" si="104"/>
        <v>0</v>
      </c>
      <c r="DG69" s="15">
        <f>IF($B69="","",IF(COUNTIF(BASE!$A:$A,PRODUTIVIDADE!DG$3)=0,"",SUMIFS(BASE!$M:$M,BASE!$A:$A,PRODUTIVIDADE!DG$3,BASE!$G:$G,PRODUTIVIDADE!$B69)))</f>
        <v>67</v>
      </c>
      <c r="DH69" s="15">
        <f>IF($B69="","",IF(COUNTIF(BASE!$A:$A,PRODUTIVIDADE!DG$3)=0,"",SUMIFS(BASE!$N:$N,BASE!$A:$A,PRODUTIVIDADE!DG$3,BASE!$G:$G,PRODUTIVIDADE!$B69)))</f>
        <v>0</v>
      </c>
      <c r="DI69" s="18">
        <f>IF($B69="","",IF(COUNTIF(BASE!$A:$A,PRODUTIVIDADE!DG$3)=0,"",SUMIFS(BASE!$P:$P,BASE!$A:$A,PRODUTIVIDADE!DG$3,BASE!$G:$G,PRODUTIVIDADE!$B69)))</f>
        <v>1.261574074074074E-3</v>
      </c>
      <c r="DJ69" s="18">
        <f>IF($B69="","",IF(COUNTIF(BASE!$A:$A,PRODUTIVIDADE!DG$3)=0,"",SUMIFS(BASE!$O:$O,BASE!$A:$A,PRODUTIVIDADE!DG$3,BASE!$G:$G,PRODUTIVIDADE!$B69)))</f>
        <v>0</v>
      </c>
      <c r="DK69" s="32">
        <f t="shared" si="105"/>
        <v>8.4525462962962955E-2</v>
      </c>
      <c r="DL69" s="32">
        <f t="shared" si="106"/>
        <v>0</v>
      </c>
      <c r="DM69" s="33">
        <f>IF($B69="","",IF(COUNTIF(BASE!$A:$A,PRODUTIVIDADE!DM$3)=0,"",SUMIFS(BASE!$M:$M,BASE!$A:$A,PRODUTIVIDADE!DM$3,BASE!$G:$G,PRODUTIVIDADE!$B69)))</f>
        <v>55</v>
      </c>
      <c r="DN69" s="33">
        <f>IF($B69="","",IF(COUNTIF(BASE!$A:$A,PRODUTIVIDADE!DM$3)=0,"",SUMIFS(BASE!$N:$N,BASE!$A:$A,PRODUTIVIDADE!DM$3,BASE!$G:$G,PRODUTIVIDADE!$B69)))</f>
        <v>0</v>
      </c>
      <c r="DO69" s="28">
        <f>IF($B69="","",IF(COUNTIF(BASE!$A:$A,PRODUTIVIDADE!DM$3)=0,"",SUMIFS(BASE!$P:$P,BASE!$A:$A,PRODUTIVIDADE!DM$3,BASE!$G:$G,PRODUTIVIDADE!$B69)))</f>
        <v>1.2731481481481483E-3</v>
      </c>
      <c r="DP69" s="28">
        <f>IF($B69="","",IF(COUNTIF(BASE!$A:$A,PRODUTIVIDADE!DM$3)=0,"",SUMIFS(BASE!$O:$O,BASE!$A:$A,PRODUTIVIDADE!DM$3,BASE!$G:$G,PRODUTIVIDADE!$B69)))</f>
        <v>0</v>
      </c>
      <c r="DQ69" s="32">
        <f t="shared" si="107"/>
        <v>7.0023148148148154E-2</v>
      </c>
      <c r="DR69" s="32">
        <f t="shared" si="108"/>
        <v>0</v>
      </c>
      <c r="DS69" s="15">
        <f>IF($B69="","",IF(COUNTIF(BASE!$A:$A,PRODUTIVIDADE!DS$3)=0,"",SUMIFS(BASE!$M:$M,BASE!$A:$A,PRODUTIVIDADE!DS$3,BASE!$G:$G,PRODUTIVIDADE!$B69)))</f>
        <v>89</v>
      </c>
      <c r="DT69" s="15">
        <f>IF($B69="","",IF(COUNTIF(BASE!$A:$A,PRODUTIVIDADE!DS$3)=0,"",SUMIFS(BASE!$N:$N,BASE!$A:$A,PRODUTIVIDADE!DS$3,BASE!$G:$G,PRODUTIVIDADE!$B69)))</f>
        <v>0</v>
      </c>
      <c r="DU69" s="18">
        <f>IF($B69="","",IF(COUNTIF(BASE!$A:$A,PRODUTIVIDADE!DS$3)=0,"",SUMIFS(BASE!$P:$P,BASE!$A:$A,PRODUTIVIDADE!DS$3,BASE!$G:$G,PRODUTIVIDADE!$B69)))</f>
        <v>1.4930555555555556E-3</v>
      </c>
      <c r="DV69" s="18">
        <f>IF($B69="","",IF(COUNTIF(BASE!$A:$A,PRODUTIVIDADE!DS$3)=0,"",SUMIFS(BASE!$O:$O,BASE!$A:$A,PRODUTIVIDADE!DS$3,BASE!$G:$G,PRODUTIVIDADE!$B69)))</f>
        <v>0</v>
      </c>
      <c r="DW69" s="32">
        <f t="shared" si="109"/>
        <v>0.13288194444444446</v>
      </c>
      <c r="DX69" s="32">
        <f t="shared" si="110"/>
        <v>0</v>
      </c>
      <c r="DY69" s="33">
        <f>IF($B69="","",IF(COUNTIF(BASE!$A:$A,PRODUTIVIDADE!DY$3)=0,"",SUMIFS(BASE!$M:$M,BASE!$A:$A,PRODUTIVIDADE!DY$3,BASE!$G:$G,PRODUTIVIDADE!$B69)))</f>
        <v>78</v>
      </c>
      <c r="DZ69" s="33">
        <f>IF($B69="","",IF(COUNTIF(BASE!$A:$A,PRODUTIVIDADE!DY$3)=0,"",SUMIFS(BASE!$N:$N,BASE!$A:$A,PRODUTIVIDADE!DY$3,BASE!$G:$G,PRODUTIVIDADE!$B69)))</f>
        <v>0</v>
      </c>
      <c r="EA69" s="28">
        <f>IF($B69="","",IF(COUNTIF(BASE!$A:$A,PRODUTIVIDADE!DY$3)=0,"",SUMIFS(BASE!$P:$P,BASE!$A:$A,PRODUTIVIDADE!DY$3,BASE!$G:$G,PRODUTIVIDADE!$B69)))</f>
        <v>1.4120370370370369E-3</v>
      </c>
      <c r="EB69" s="28">
        <f>IF($B69="","",IF(COUNTIF(BASE!$A:$A,PRODUTIVIDADE!DY$3)=0,"",SUMIFS(BASE!$O:$O,BASE!$A:$A,PRODUTIVIDADE!DY$3,BASE!$G:$G,PRODUTIVIDADE!$B69)))</f>
        <v>0</v>
      </c>
      <c r="EC69" s="32">
        <f t="shared" si="111"/>
        <v>0.11013888888888888</v>
      </c>
      <c r="ED69" s="32">
        <f t="shared" si="112"/>
        <v>0</v>
      </c>
      <c r="EE69" s="15">
        <f>IF($B69="","",IF(COUNTIF(BASE!$A:$A,PRODUTIVIDADE!EE$3)=0,"",SUMIFS(BASE!$M:$M,BASE!$A:$A,PRODUTIVIDADE!EE$3,BASE!$G:$G,PRODUTIVIDADE!$B69)))</f>
        <v>1</v>
      </c>
      <c r="EF69" s="15">
        <f>IF($B69="","",IF(COUNTIF(BASE!$A:$A,PRODUTIVIDADE!EE$3)=0,"",SUMIFS(BASE!$N:$N,BASE!$A:$A,PRODUTIVIDADE!EE$3,BASE!$G:$G,PRODUTIVIDADE!$B69)))</f>
        <v>0</v>
      </c>
      <c r="EG69" s="18">
        <f>IF($B69="","",IF(COUNTIF(BASE!$A:$A,PRODUTIVIDADE!EE$3)=0,"",SUMIFS(BASE!$P:$P,BASE!$A:$A,PRODUTIVIDADE!EE$3,BASE!$G:$G,PRODUTIVIDADE!$B69)))</f>
        <v>5.7870370370370366E-5</v>
      </c>
      <c r="EH69" s="18">
        <f>IF($B69="","",IF(COUNTIF(BASE!$A:$A,PRODUTIVIDADE!EE$3)=0,"",SUMIFS(BASE!$O:$O,BASE!$A:$A,PRODUTIVIDADE!EE$3,BASE!$G:$G,PRODUTIVIDADE!$B69)))</f>
        <v>0</v>
      </c>
      <c r="EI69" s="32">
        <f t="shared" si="113"/>
        <v>5.7870370370370366E-5</v>
      </c>
      <c r="EJ69" s="32">
        <f t="shared" si="114"/>
        <v>0</v>
      </c>
      <c r="EK69" s="33">
        <f>IF($B69="","",IF(COUNTIF(BASE!$A:$A,PRODUTIVIDADE!EK$3)=0,"",SUMIFS(BASE!$M:$M,BASE!$A:$A,PRODUTIVIDADE!EK$3,BASE!$G:$G,PRODUTIVIDADE!$B69)))</f>
        <v>0</v>
      </c>
      <c r="EL69" s="33">
        <f>IF($B69="","",IF(COUNTIF(BASE!$A:$A,PRODUTIVIDADE!EK$3)=0,"",SUMIFS(BASE!$N:$N,BASE!$A:$A,PRODUTIVIDADE!EK$3,BASE!$G:$G,PRODUTIVIDADE!$B69)))</f>
        <v>0</v>
      </c>
      <c r="EM69" s="28">
        <f>IF($B69="","",IF(COUNTIF(BASE!$A:$A,PRODUTIVIDADE!EK$3)=0,"",SUMIFS(BASE!$P:$P,BASE!$A:$A,PRODUTIVIDADE!EK$3,BASE!$G:$G,PRODUTIVIDADE!$B69)))</f>
        <v>0</v>
      </c>
      <c r="EN69" s="28">
        <f>IF($B69="","",IF(COUNTIF(BASE!$A:$A,PRODUTIVIDADE!EK$3)=0,"",SUMIFS(BASE!$O:$O,BASE!$A:$A,PRODUTIVIDADE!EK$3,BASE!$G:$G,PRODUTIVIDADE!$B69)))</f>
        <v>0</v>
      </c>
      <c r="EO69" s="32">
        <f t="shared" si="115"/>
        <v>0</v>
      </c>
      <c r="EP69" s="32">
        <f t="shared" si="116"/>
        <v>0</v>
      </c>
      <c r="EQ69" s="15">
        <f>IF($B69="","",IF(COUNTIF(BASE!$A:$A,PRODUTIVIDADE!EQ$3)=0,"",SUMIFS(BASE!$M:$M,BASE!$A:$A,PRODUTIVIDADE!EQ$3,BASE!$G:$G,PRODUTIVIDADE!$B69)))</f>
        <v>93</v>
      </c>
      <c r="ER69" s="15">
        <f>IF($B69="","",IF(COUNTIF(BASE!$A:$A,PRODUTIVIDADE!EQ$3)=0,"",SUMIFS(BASE!$N:$N,BASE!$A:$A,PRODUTIVIDADE!EQ$3,BASE!$G:$G,PRODUTIVIDADE!$B69)))</f>
        <v>0</v>
      </c>
      <c r="ES69" s="18">
        <f>IF($B69="","",IF(COUNTIF(BASE!$A:$A,PRODUTIVIDADE!EQ$3)=0,"",SUMIFS(BASE!$P:$P,BASE!$A:$A,PRODUTIVIDADE!EQ$3,BASE!$G:$G,PRODUTIVIDADE!$B69)))</f>
        <v>1.25E-3</v>
      </c>
      <c r="ET69" s="18">
        <f>IF($B69="","",IF(COUNTIF(BASE!$A:$A,PRODUTIVIDADE!EQ$3)=0,"",SUMIFS(BASE!$O:$O,BASE!$A:$A,PRODUTIVIDADE!EQ$3,BASE!$G:$G,PRODUTIVIDADE!$B69)))</f>
        <v>0</v>
      </c>
      <c r="EU69" s="32">
        <f t="shared" si="117"/>
        <v>0.11625000000000001</v>
      </c>
      <c r="EV69" s="32">
        <f t="shared" si="118"/>
        <v>0</v>
      </c>
      <c r="EW69" s="33">
        <f>IF($B69="","",IF(COUNTIF(BASE!$A:$A,PRODUTIVIDADE!EW$3)=0,"",SUMIFS(BASE!$M:$M,BASE!$A:$A,PRODUTIVIDADE!EW$3,BASE!$G:$G,PRODUTIVIDADE!$B69)))</f>
        <v>75</v>
      </c>
      <c r="EX69" s="33">
        <f>IF($B69="","",IF(COUNTIF(BASE!$A:$A,PRODUTIVIDADE!EW$3)=0,"",SUMIFS(BASE!$N:$N,BASE!$A:$A,PRODUTIVIDADE!EW$3,BASE!$G:$G,PRODUTIVIDADE!$B69)))</f>
        <v>0</v>
      </c>
      <c r="EY69" s="28">
        <f>IF($B69="","",IF(COUNTIF(BASE!$A:$A,PRODUTIVIDADE!EW$3)=0,"",SUMIFS(BASE!$P:$P,BASE!$A:$A,PRODUTIVIDADE!EW$3,BASE!$G:$G,PRODUTIVIDADE!$B69)))</f>
        <v>1.4467592592592594E-3</v>
      </c>
      <c r="EZ69" s="28">
        <f>IF($B69="","",IF(COUNTIF(BASE!$A:$A,PRODUTIVIDADE!EW$3)=0,"",SUMIFS(BASE!$O:$O,BASE!$A:$A,PRODUTIVIDADE!EW$3,BASE!$G:$G,PRODUTIVIDADE!$B69)))</f>
        <v>0</v>
      </c>
      <c r="FA69" s="32">
        <f t="shared" si="119"/>
        <v>0.10850694444444446</v>
      </c>
      <c r="FB69" s="32">
        <f t="shared" si="120"/>
        <v>0</v>
      </c>
      <c r="FC69" s="15">
        <f>IF($B69="","",IF(COUNTIF(BASE!$A:$A,PRODUTIVIDADE!FC$3)=0,"",SUMIFS(BASE!$M:$M,BASE!$A:$A,PRODUTIVIDADE!FC$3,BASE!$G:$G,PRODUTIVIDADE!$B69)))</f>
        <v>61</v>
      </c>
      <c r="FD69" s="15">
        <f>IF($B69="","",IF(COUNTIF(BASE!$A:$A,PRODUTIVIDADE!FC$3)=0,"",SUMIFS(BASE!$N:$N,BASE!$A:$A,PRODUTIVIDADE!FC$3,BASE!$G:$G,PRODUTIVIDADE!$B69)))</f>
        <v>0</v>
      </c>
      <c r="FE69" s="18">
        <f>IF($B69="","",IF(COUNTIF(BASE!$A:$A,PRODUTIVIDADE!FC$3)=0,"",SUMIFS(BASE!$P:$P,BASE!$A:$A,PRODUTIVIDADE!FC$3,BASE!$G:$G,PRODUTIVIDADE!$B69)))</f>
        <v>1.3541666666666667E-3</v>
      </c>
      <c r="FF69" s="18">
        <f>IF($B69="","",IF(COUNTIF(BASE!$A:$A,PRODUTIVIDADE!FC$3)=0,"",SUMIFS(BASE!$O:$O,BASE!$A:$A,PRODUTIVIDADE!FC$3,BASE!$G:$G,PRODUTIVIDADE!$B69)))</f>
        <v>0</v>
      </c>
      <c r="FG69" s="32">
        <f t="shared" si="121"/>
        <v>8.2604166666666673E-2</v>
      </c>
      <c r="FH69" s="32">
        <f t="shared" si="122"/>
        <v>0</v>
      </c>
      <c r="FI69" s="33">
        <f>IF($B69="","",IF(COUNTIF(BASE!$A:$A,PRODUTIVIDADE!FI$3)=0,"",SUMIFS(BASE!$M:$M,BASE!$A:$A,PRODUTIVIDADE!FI$3,BASE!$G:$G,PRODUTIVIDADE!$B69)))</f>
        <v>0</v>
      </c>
      <c r="FJ69" s="33">
        <f>IF($B69="","",IF(COUNTIF(BASE!$A:$A,PRODUTIVIDADE!FI$3)=0,"",SUMIFS(BASE!$N:$N,BASE!$A:$A,PRODUTIVIDADE!FI$3,BASE!$G:$G,PRODUTIVIDADE!$B69)))</f>
        <v>0</v>
      </c>
      <c r="FK69" s="28">
        <f>IF($B69="","",IF(COUNTIF(BASE!$A:$A,PRODUTIVIDADE!FI$3)=0,"",SUMIFS(BASE!$P:$P,BASE!$A:$A,PRODUTIVIDADE!FI$3,BASE!$G:$G,PRODUTIVIDADE!$B69)))</f>
        <v>0</v>
      </c>
      <c r="FL69" s="28">
        <f>IF($B69="","",IF(COUNTIF(BASE!$A:$A,PRODUTIVIDADE!FI$3)=0,"",SUMIFS(BASE!$O:$O,BASE!$A:$A,PRODUTIVIDADE!FI$3,BASE!$G:$G,PRODUTIVIDADE!$B69)))</f>
        <v>0</v>
      </c>
      <c r="FM69" s="32">
        <f t="shared" si="123"/>
        <v>0</v>
      </c>
      <c r="FN69" s="32">
        <f t="shared" si="124"/>
        <v>0</v>
      </c>
      <c r="FO69" s="15">
        <f>IF($B69="","",IF(COUNTIF(BASE!$A:$A,PRODUTIVIDADE!FO$3)=0,"",SUMIFS(BASE!$M:$M,BASE!$A:$A,PRODUTIVIDADE!FO$3,BASE!$G:$G,PRODUTIVIDADE!$B69)))</f>
        <v>67</v>
      </c>
      <c r="FP69" s="15">
        <f>IF($B69="","",IF(COUNTIF(BASE!$A:$A,PRODUTIVIDADE!FO$3)=0,"",SUMIFS(BASE!$N:$N,BASE!$A:$A,PRODUTIVIDADE!FO$3,BASE!$G:$G,PRODUTIVIDADE!$B69)))</f>
        <v>0</v>
      </c>
      <c r="FQ69" s="18">
        <f>IF($B69="","",IF(COUNTIF(BASE!$A:$A,PRODUTIVIDADE!FO$3)=0,"",SUMIFS(BASE!$P:$P,BASE!$A:$A,PRODUTIVIDADE!FO$3,BASE!$G:$G,PRODUTIVIDADE!$B69)))</f>
        <v>1.261574074074074E-3</v>
      </c>
      <c r="FR69" s="18">
        <f>IF($B69="","",IF(COUNTIF(BASE!$A:$A,PRODUTIVIDADE!FO$3)=0,"",SUMIFS(BASE!$O:$O,BASE!$A:$A,PRODUTIVIDADE!FO$3,BASE!$G:$G,PRODUTIVIDADE!$B69)))</f>
        <v>0</v>
      </c>
      <c r="FS69" s="32">
        <f t="shared" si="125"/>
        <v>8.4525462962962955E-2</v>
      </c>
      <c r="FT69" s="32">
        <f t="shared" si="126"/>
        <v>0</v>
      </c>
      <c r="FU69" s="33">
        <f>IF($B69="","",IF(COUNTIF(BASE!$A:$A,PRODUTIVIDADE!FU$3)=0,"",SUMIFS(BASE!$M:$M,BASE!$A:$A,PRODUTIVIDADE!FU$3,BASE!$G:$G,PRODUTIVIDADE!$B69)))</f>
        <v>0</v>
      </c>
      <c r="FV69" s="33">
        <f>IF($B69="","",IF(COUNTIF(BASE!$A:$A,PRODUTIVIDADE!FU$3)=0,"",SUMIFS(BASE!$N:$N,BASE!$A:$A,PRODUTIVIDADE!FU$3,BASE!$G:$G,PRODUTIVIDADE!$B69)))</f>
        <v>0</v>
      </c>
      <c r="FW69" s="28">
        <f>IF($B69="","",IF(COUNTIF(BASE!$A:$A,PRODUTIVIDADE!FU$3)=0,"",SUMIFS(BASE!$P:$P,BASE!$A:$A,PRODUTIVIDADE!FU$3,BASE!$G:$G,PRODUTIVIDADE!$B69)))</f>
        <v>0</v>
      </c>
      <c r="FX69" s="28">
        <f>IF($B69="","",IF(COUNTIF(BASE!$A:$A,PRODUTIVIDADE!FU$3)=0,"",SUMIFS(BASE!$O:$O,BASE!$A:$A,PRODUTIVIDADE!FU$3,BASE!$G:$G,PRODUTIVIDADE!$B69)))</f>
        <v>0</v>
      </c>
      <c r="FY69" s="32">
        <f t="shared" si="127"/>
        <v>0</v>
      </c>
      <c r="FZ69" s="32">
        <f t="shared" si="128"/>
        <v>0</v>
      </c>
      <c r="GA69" s="15">
        <f>IF($B69="","",IF(COUNTIF(BASE!$A:$A,PRODUTIVIDADE!GA$3)=0,"",SUMIFS(BASE!$M:$M,BASE!$A:$A,PRODUTIVIDADE!GA$3,BASE!$G:$G,PRODUTIVIDADE!$B69)))</f>
        <v>0</v>
      </c>
      <c r="GB69" s="15">
        <f>IF($B69="","",IF(COUNTIF(BASE!$A:$A,PRODUTIVIDADE!GA$3)=0,"",SUMIFS(BASE!$N:$N,BASE!$A:$A,PRODUTIVIDADE!GA$3,BASE!$G:$G,PRODUTIVIDADE!$B69)))</f>
        <v>0</v>
      </c>
      <c r="GC69" s="18">
        <f>IF($B69="","",IF(COUNTIF(BASE!$A:$A,PRODUTIVIDADE!GA$3)=0,"",SUMIFS(BASE!$P:$P,BASE!$A:$A,PRODUTIVIDADE!GA$3,BASE!$G:$G,PRODUTIVIDADE!$B69)))</f>
        <v>0</v>
      </c>
      <c r="GD69" s="18">
        <f>IF($B69="","",IF(COUNTIF(BASE!$A:$A,PRODUTIVIDADE!GA$3)=0,"",SUMIFS(BASE!$O:$O,BASE!$A:$A,PRODUTIVIDADE!GA$3,BASE!$G:$G,PRODUTIVIDADE!$B69)))</f>
        <v>0</v>
      </c>
      <c r="GE69" s="32">
        <f t="shared" si="129"/>
        <v>0</v>
      </c>
      <c r="GF69" s="32">
        <f t="shared" si="130"/>
        <v>0</v>
      </c>
      <c r="GG69" s="33">
        <f>IF($B69="","",IF(COUNTIF(BASE!$A:$A,PRODUTIVIDADE!GG$3)=0,"",SUMIFS(BASE!$M:$M,BASE!$A:$A,PRODUTIVIDADE!GG$3,BASE!$G:$G,PRODUTIVIDADE!$B69)))</f>
        <v>82</v>
      </c>
      <c r="GH69" s="33">
        <f>IF($B69="","",IF(COUNTIF(BASE!$A:$A,PRODUTIVIDADE!GG$3)=0,"",SUMIFS(BASE!$N:$N,BASE!$A:$A,PRODUTIVIDADE!GG$3,BASE!$G:$G,PRODUTIVIDADE!$B69)))</f>
        <v>0</v>
      </c>
      <c r="GI69" s="28">
        <f>IF($B69="","",IF(COUNTIF(BASE!$A:$A,PRODUTIVIDADE!GG$3)=0,"",SUMIFS(BASE!$P:$P,BASE!$A:$A,PRODUTIVIDADE!GG$3,BASE!$G:$G,PRODUTIVIDADE!$B69)))</f>
        <v>1.3541666666666667E-3</v>
      </c>
      <c r="GJ69" s="28">
        <f>IF($B69="","",IF(COUNTIF(BASE!$A:$A,PRODUTIVIDADE!GG$3)=0,"",SUMIFS(BASE!$O:$O,BASE!$A:$A,PRODUTIVIDADE!GG$3,BASE!$G:$G,PRODUTIVIDADE!$B69)))</f>
        <v>0</v>
      </c>
      <c r="GK69" s="32">
        <f t="shared" si="131"/>
        <v>0.11104166666666668</v>
      </c>
      <c r="GL69" s="32">
        <f t="shared" si="132"/>
        <v>0</v>
      </c>
      <c r="GM69" s="15">
        <f>IF($B69="","",IF(COUNTIF(BASE!$A:$A,PRODUTIVIDADE!GM$3)=0,"",SUMIFS(BASE!$M:$M,BASE!$A:$A,PRODUTIVIDADE!GM$3,BASE!$G:$G,PRODUTIVIDADE!$B69)))</f>
        <v>56</v>
      </c>
      <c r="GN69" s="15">
        <f>IF($B69="","",IF(COUNTIF(BASE!$A:$A,PRODUTIVIDADE!GM$3)=0,"",SUMIFS(BASE!$N:$N,BASE!$A:$A,PRODUTIVIDADE!GM$3,BASE!$G:$G,PRODUTIVIDADE!$B69)))</f>
        <v>0</v>
      </c>
      <c r="GO69" s="18">
        <f>IF($B69="","",IF(COUNTIF(BASE!$A:$A,PRODUTIVIDADE!GM$3)=0,"",SUMIFS(BASE!$P:$P,BASE!$A:$A,PRODUTIVIDADE!GM$3,BASE!$G:$G,PRODUTIVIDADE!$B69)))</f>
        <v>1.8634259259259261E-3</v>
      </c>
      <c r="GP69" s="18">
        <f>IF($B69="","",IF(COUNTIF(BASE!$A:$A,PRODUTIVIDADE!GM$3)=0,"",SUMIFS(BASE!$O:$O,BASE!$A:$A,PRODUTIVIDADE!GM$3,BASE!$G:$G,PRODUTIVIDADE!$B69)))</f>
        <v>0</v>
      </c>
      <c r="GQ69" s="32">
        <f t="shared" si="133"/>
        <v>0.10435185185185186</v>
      </c>
      <c r="GR69" s="32">
        <f t="shared" si="134"/>
        <v>0</v>
      </c>
    </row>
    <row r="70" spans="2:200" s="8" customFormat="1" x14ac:dyDescent="0.25">
      <c r="B70" s="50">
        <v>91133</v>
      </c>
      <c r="C70" s="16" t="str">
        <f>IF($B70="","",VLOOKUP($B70,EQUIPE!$B:$E,2,0))</f>
        <v>WILLIAM GOMES DA SILVA</v>
      </c>
      <c r="D70" s="16" t="str">
        <f>IF($B70="","",VLOOKUP($B70,EQUIPE!$B:$F,5,0))</f>
        <v>ULTRAGAZ FRONT</v>
      </c>
      <c r="E70" s="18">
        <f>IF($B70="","",VLOOKUP($B70,EQUIPE!$B:$E,3,0))</f>
        <v>0.2638888888888889</v>
      </c>
      <c r="F70" s="16" t="str">
        <f>IF($B70="","",VLOOKUP($B70,EQUIPE!$B:$E,4,0))</f>
        <v>MARCELA GOMES DE FARIAS</v>
      </c>
      <c r="H70" s="22">
        <f t="shared" si="0"/>
        <v>1478</v>
      </c>
      <c r="I70" s="22">
        <f t="shared" si="0"/>
        <v>0</v>
      </c>
      <c r="J70" s="18">
        <f t="shared" si="69"/>
        <v>2.7556868014834857E-3</v>
      </c>
      <c r="K70" s="18">
        <f t="shared" si="70"/>
        <v>0</v>
      </c>
      <c r="L70" s="32">
        <f t="shared" si="71"/>
        <v>4.0729050925925918</v>
      </c>
      <c r="M70" s="32">
        <f t="shared" si="72"/>
        <v>0</v>
      </c>
      <c r="O70" s="15">
        <f>IF($B70="","",IF(COUNTIF(BASE!$A:$A,PRODUTIVIDADE!O$3)=0,"",SUMIFS(BASE!$M:$M,BASE!$A:$A,PRODUTIVIDADE!O$3,BASE!$G:$G,PRODUTIVIDADE!$B70)))</f>
        <v>58</v>
      </c>
      <c r="P70" s="15">
        <f>IF($B70="","",IF(COUNTIF(BASE!$A:$A,PRODUTIVIDADE!O$3)=0,"",SUMIFS(BASE!$N:$N,BASE!$A:$A,PRODUTIVIDADE!O$3,BASE!$G:$G,PRODUTIVIDADE!$B70)))</f>
        <v>0</v>
      </c>
      <c r="Q70" s="18">
        <f>IF($B70="","",IF(COUNTIF(BASE!$A:$A,PRODUTIVIDADE!O$3)=0,"",SUMIFS(BASE!$P:$P,BASE!$A:$A,PRODUTIVIDADE!O$3,BASE!$G:$G,PRODUTIVIDADE!$B70)))</f>
        <v>2.9513888888888888E-3</v>
      </c>
      <c r="R70" s="18">
        <f>IF($B70="","",IF(COUNTIF(BASE!$A:$A,PRODUTIVIDADE!O$3)=0,"",SUMIFS(BASE!$O:$O,BASE!$A:$A,PRODUTIVIDADE!O$3,BASE!$G:$G,PRODUTIVIDADE!$B70)))</f>
        <v>0</v>
      </c>
      <c r="S70" s="32">
        <f t="shared" si="73"/>
        <v>0.17118055555555556</v>
      </c>
      <c r="T70" s="32">
        <f t="shared" si="74"/>
        <v>0</v>
      </c>
      <c r="U70" s="33">
        <f>IF($B70="","",IF(COUNTIF(BASE!$A:$A,PRODUTIVIDADE!U$3)=0,"",SUMIFS(BASE!$M:$M,BASE!$A:$A,PRODUTIVIDADE!U$3,BASE!$G:$G,PRODUTIVIDADE!$B70)))</f>
        <v>53</v>
      </c>
      <c r="V70" s="33">
        <f>IF($B70="","",IF(COUNTIF(BASE!$A:$A,PRODUTIVIDADE!U$3)=0,"",SUMIFS(BASE!$N:$N,BASE!$A:$A,PRODUTIVIDADE!U$3,BASE!$G:$G,PRODUTIVIDADE!$B70)))</f>
        <v>0</v>
      </c>
      <c r="W70" s="28">
        <f>IF($B70="","",IF(COUNTIF(BASE!$A:$A,PRODUTIVIDADE!U$3)=0,"",SUMIFS(BASE!$P:$P,BASE!$A:$A,PRODUTIVIDADE!U$3,BASE!$G:$G,PRODUTIVIDADE!$B70)))</f>
        <v>2.6620370370370374E-3</v>
      </c>
      <c r="X70" s="28">
        <f>IF($B70="","",IF(COUNTIF(BASE!$A:$A,PRODUTIVIDADE!U$3)=0,"",SUMIFS(BASE!$O:$O,BASE!$A:$A,PRODUTIVIDADE!U$3,BASE!$G:$G,PRODUTIVIDADE!$B70)))</f>
        <v>0</v>
      </c>
      <c r="Y70" s="32">
        <f t="shared" si="75"/>
        <v>0.14108796296296297</v>
      </c>
      <c r="Z70" s="32">
        <f t="shared" si="76"/>
        <v>0</v>
      </c>
      <c r="AA70" s="15">
        <f>IF($B70="","",IF(COUNTIF(BASE!$A:$A,PRODUTIVIDADE!AA$3)=0,"",SUMIFS(BASE!$M:$M,BASE!$A:$A,PRODUTIVIDADE!AA$3,BASE!$G:$G,PRODUTIVIDADE!$B70)))</f>
        <v>59</v>
      </c>
      <c r="AB70" s="15">
        <f>IF($B70="","",IF(COUNTIF(BASE!$A:$A,PRODUTIVIDADE!AA$3)=0,"",SUMIFS(BASE!$N:$N,BASE!$A:$A,PRODUTIVIDADE!AA$3,BASE!$G:$G,PRODUTIVIDADE!$B70)))</f>
        <v>0</v>
      </c>
      <c r="AC70" s="18">
        <f>IF($B70="","",IF(COUNTIF(BASE!$A:$A,PRODUTIVIDADE!AA$3)=0,"",SUMIFS(BASE!$P:$P,BASE!$A:$A,PRODUTIVIDADE!AA$3,BASE!$G:$G,PRODUTIVIDADE!$B70)))</f>
        <v>2.7777777777777779E-3</v>
      </c>
      <c r="AD70" s="18">
        <f>IF($B70="","",IF(COUNTIF(BASE!$A:$A,PRODUTIVIDADE!AA$3)=0,"",SUMIFS(BASE!$O:$O,BASE!$A:$A,PRODUTIVIDADE!AA$3,BASE!$G:$G,PRODUTIVIDADE!$B70)))</f>
        <v>0</v>
      </c>
      <c r="AE70" s="32">
        <f t="shared" si="77"/>
        <v>0.16388888888888889</v>
      </c>
      <c r="AF70" s="32">
        <f t="shared" si="78"/>
        <v>0</v>
      </c>
      <c r="AG70" s="33">
        <f>IF($B70="","",IF(COUNTIF(BASE!$A:$A,PRODUTIVIDADE!AG$3)=0,"",SUMIFS(BASE!$M:$M,BASE!$A:$A,PRODUTIVIDADE!AG$3,BASE!$G:$G,PRODUTIVIDADE!$B70)))</f>
        <v>54</v>
      </c>
      <c r="AH70" s="33">
        <f>IF($B70="","",IF(COUNTIF(BASE!$A:$A,PRODUTIVIDADE!AG$3)=0,"",SUMIFS(BASE!$N:$N,BASE!$A:$A,PRODUTIVIDADE!AG$3,BASE!$G:$G,PRODUTIVIDADE!$B70)))</f>
        <v>0</v>
      </c>
      <c r="AI70" s="28">
        <f>IF($B70="","",IF(COUNTIF(BASE!$A:$A,PRODUTIVIDADE!AG$3)=0,"",SUMIFS(BASE!$P:$P,BASE!$A:$A,PRODUTIVIDADE!AG$3,BASE!$G:$G,PRODUTIVIDADE!$B70)))</f>
        <v>2.5925925925925925E-3</v>
      </c>
      <c r="AJ70" s="28">
        <f>IF($B70="","",IF(COUNTIF(BASE!$A:$A,PRODUTIVIDADE!AG$3)=0,"",SUMIFS(BASE!$O:$O,BASE!$A:$A,PRODUTIVIDADE!AG$3,BASE!$G:$G,PRODUTIVIDADE!$B70)))</f>
        <v>0</v>
      </c>
      <c r="AK70" s="32">
        <f t="shared" si="79"/>
        <v>0.13999999999999999</v>
      </c>
      <c r="AL70" s="32">
        <f t="shared" si="80"/>
        <v>0</v>
      </c>
      <c r="AM70" s="15">
        <f>IF($B70="","",IF(COUNTIF(BASE!$A:$A,PRODUTIVIDADE!AM$3)=0,"",SUMIFS(BASE!$M:$M,BASE!$A:$A,PRODUTIVIDADE!AM$3,BASE!$G:$G,PRODUTIVIDADE!$B70)))</f>
        <v>57</v>
      </c>
      <c r="AN70" s="15">
        <f>IF($B70="","",IF(COUNTIF(BASE!$A:$A,PRODUTIVIDADE!AM$3)=0,"",SUMIFS(BASE!$N:$N,BASE!$A:$A,PRODUTIVIDADE!AM$3,BASE!$G:$G,PRODUTIVIDADE!$B70)))</f>
        <v>0</v>
      </c>
      <c r="AO70" s="18">
        <f>IF($B70="","",IF(COUNTIF(BASE!$A:$A,PRODUTIVIDADE!AM$3)=0,"",SUMIFS(BASE!$P:$P,BASE!$A:$A,PRODUTIVIDADE!AM$3,BASE!$G:$G,PRODUTIVIDADE!$B70)))</f>
        <v>3.2175925925925926E-3</v>
      </c>
      <c r="AP70" s="18">
        <f>IF($B70="","",IF(COUNTIF(BASE!$A:$A,PRODUTIVIDADE!AM$3)=0,"",SUMIFS(BASE!$O:$O,BASE!$A:$A,PRODUTIVIDADE!AM$3,BASE!$G:$G,PRODUTIVIDADE!$B70)))</f>
        <v>0</v>
      </c>
      <c r="AQ70" s="32">
        <f t="shared" si="81"/>
        <v>0.18340277777777778</v>
      </c>
      <c r="AR70" s="32">
        <f t="shared" si="82"/>
        <v>0</v>
      </c>
      <c r="AS70" s="33">
        <f>IF($B70="","",IF(COUNTIF(BASE!$A:$A,PRODUTIVIDADE!AS$3)=0,"",SUMIFS(BASE!$M:$M,BASE!$A:$A,PRODUTIVIDADE!AS$3,BASE!$G:$G,PRODUTIVIDADE!$B70)))</f>
        <v>51</v>
      </c>
      <c r="AT70" s="33">
        <f>IF($B70="","",IF(COUNTIF(BASE!$A:$A,PRODUTIVIDADE!AS$3)=0,"",SUMIFS(BASE!$N:$N,BASE!$A:$A,PRODUTIVIDADE!AS$3,BASE!$G:$G,PRODUTIVIDADE!$B70)))</f>
        <v>0</v>
      </c>
      <c r="AU70" s="28">
        <f>IF($B70="","",IF(COUNTIF(BASE!$A:$A,PRODUTIVIDADE!AS$3)=0,"",SUMIFS(BASE!$P:$P,BASE!$A:$A,PRODUTIVIDADE!AS$3,BASE!$G:$G,PRODUTIVIDADE!$B70)))</f>
        <v>3.37962962962963E-3</v>
      </c>
      <c r="AV70" s="28">
        <f>IF($B70="","",IF(COUNTIF(BASE!$A:$A,PRODUTIVIDADE!AS$3)=0,"",SUMIFS(BASE!$O:$O,BASE!$A:$A,PRODUTIVIDADE!AS$3,BASE!$G:$G,PRODUTIVIDADE!$B70)))</f>
        <v>0</v>
      </c>
      <c r="AW70" s="32">
        <f t="shared" si="83"/>
        <v>0.17236111111111113</v>
      </c>
      <c r="AX70" s="32">
        <f t="shared" si="84"/>
        <v>0</v>
      </c>
      <c r="AY70" s="15">
        <f>IF($B70="","",IF(COUNTIF(BASE!$A:$A,PRODUTIVIDADE!AY$3)=0,"",SUMIFS(BASE!$M:$M,BASE!$A:$A,PRODUTIVIDADE!AY$3,BASE!$G:$G,PRODUTIVIDADE!$B70)))</f>
        <v>0</v>
      </c>
      <c r="AZ70" s="15">
        <f>IF($B70="","",IF(COUNTIF(BASE!$A:$A,PRODUTIVIDADE!AY$3)=0,"",SUMIFS(BASE!$N:$N,BASE!$A:$A,PRODUTIVIDADE!AY$3,BASE!$G:$G,PRODUTIVIDADE!$B70)))</f>
        <v>0</v>
      </c>
      <c r="BA70" s="18">
        <f>IF($B70="","",IF(COUNTIF(BASE!$A:$A,PRODUTIVIDADE!AY$3)=0,"",SUMIFS(BASE!$P:$P,BASE!$A:$A,PRODUTIVIDADE!AY$3,BASE!$G:$G,PRODUTIVIDADE!$B70)))</f>
        <v>0</v>
      </c>
      <c r="BB70" s="18">
        <f>IF($B70="","",IF(COUNTIF(BASE!$A:$A,PRODUTIVIDADE!AY$3)=0,"",SUMIFS(BASE!$O:$O,BASE!$A:$A,PRODUTIVIDADE!AY$3,BASE!$G:$G,PRODUTIVIDADE!$B70)))</f>
        <v>0</v>
      </c>
      <c r="BC70" s="32">
        <f t="shared" si="85"/>
        <v>0</v>
      </c>
      <c r="BD70" s="32">
        <f t="shared" si="86"/>
        <v>0</v>
      </c>
      <c r="BE70" s="33">
        <f>IF($B70="","",IF(COUNTIF(BASE!$A:$A,PRODUTIVIDADE!BE$3)=0,"",SUMIFS(BASE!$M:$M,BASE!$A:$A,PRODUTIVIDADE!BE$3,BASE!$G:$G,PRODUTIVIDADE!$B70)))</f>
        <v>60</v>
      </c>
      <c r="BF70" s="33">
        <f>IF($B70="","",IF(COUNTIF(BASE!$A:$A,PRODUTIVIDADE!BE$3)=0,"",SUMIFS(BASE!$N:$N,BASE!$A:$A,PRODUTIVIDADE!BE$3,BASE!$G:$G,PRODUTIVIDADE!$B70)))</f>
        <v>0</v>
      </c>
      <c r="BG70" s="28">
        <f>IF($B70="","",IF(COUNTIF(BASE!$A:$A,PRODUTIVIDADE!BE$3)=0,"",SUMIFS(BASE!$P:$P,BASE!$A:$A,PRODUTIVIDADE!BE$3,BASE!$G:$G,PRODUTIVIDADE!$B70)))</f>
        <v>3.0092592592592588E-3</v>
      </c>
      <c r="BH70" s="28">
        <f>IF($B70="","",IF(COUNTIF(BASE!$A:$A,PRODUTIVIDADE!BE$3)=0,"",SUMIFS(BASE!$O:$O,BASE!$A:$A,PRODUTIVIDADE!BE$3,BASE!$G:$G,PRODUTIVIDADE!$B70)))</f>
        <v>0</v>
      </c>
      <c r="BI70" s="32">
        <f t="shared" si="87"/>
        <v>0.18055555555555552</v>
      </c>
      <c r="BJ70" s="32">
        <f t="shared" si="88"/>
        <v>0</v>
      </c>
      <c r="BK70" s="15">
        <f>IF($B70="","",IF(COUNTIF(BASE!$A:$A,PRODUTIVIDADE!BK$3)=0,"",SUMIFS(BASE!$M:$M,BASE!$A:$A,PRODUTIVIDADE!BK$3,BASE!$G:$G,PRODUTIVIDADE!$B70)))</f>
        <v>62</v>
      </c>
      <c r="BL70" s="15">
        <f>IF($B70="","",IF(COUNTIF(BASE!$A:$A,PRODUTIVIDADE!BK$3)=0,"",SUMIFS(BASE!$N:$N,BASE!$A:$A,PRODUTIVIDADE!BK$3,BASE!$G:$G,PRODUTIVIDADE!$B70)))</f>
        <v>0</v>
      </c>
      <c r="BM70" s="18">
        <f>IF($B70="","",IF(COUNTIF(BASE!$A:$A,PRODUTIVIDADE!BK$3)=0,"",SUMIFS(BASE!$P:$P,BASE!$A:$A,PRODUTIVIDADE!BK$3,BASE!$G:$G,PRODUTIVIDADE!$B70)))</f>
        <v>2.9398148148148148E-3</v>
      </c>
      <c r="BN70" s="18">
        <f>IF($B70="","",IF(COUNTIF(BASE!$A:$A,PRODUTIVIDADE!BK$3)=0,"",SUMIFS(BASE!$O:$O,BASE!$A:$A,PRODUTIVIDADE!BK$3,BASE!$G:$G,PRODUTIVIDADE!$B70)))</f>
        <v>0</v>
      </c>
      <c r="BO70" s="32">
        <f t="shared" si="89"/>
        <v>0.18226851851851852</v>
      </c>
      <c r="BP70" s="32">
        <f t="shared" si="90"/>
        <v>0</v>
      </c>
      <c r="BQ70" s="33">
        <f>IF($B70="","",IF(COUNTIF(BASE!$A:$A,PRODUTIVIDADE!BQ$3)=0,"",SUMIFS(BASE!$M:$M,BASE!$A:$A,PRODUTIVIDADE!BQ$3,BASE!$G:$G,PRODUTIVIDADE!$B70)))</f>
        <v>59</v>
      </c>
      <c r="BR70" s="33">
        <f>IF($B70="","",IF(COUNTIF(BASE!$A:$A,PRODUTIVIDADE!BQ$3)=0,"",SUMIFS(BASE!$N:$N,BASE!$A:$A,PRODUTIVIDADE!BQ$3,BASE!$G:$G,PRODUTIVIDADE!$B70)))</f>
        <v>0</v>
      </c>
      <c r="BS70" s="28">
        <f>IF($B70="","",IF(COUNTIF(BASE!$A:$A,PRODUTIVIDADE!BQ$3)=0,"",SUMIFS(BASE!$P:$P,BASE!$A:$A,PRODUTIVIDADE!BQ$3,BASE!$G:$G,PRODUTIVIDADE!$B70)))</f>
        <v>3.0555555555555557E-3</v>
      </c>
      <c r="BT70" s="28">
        <f>IF($B70="","",IF(COUNTIF(BASE!$A:$A,PRODUTIVIDADE!BQ$3)=0,"",SUMIFS(BASE!$O:$O,BASE!$A:$A,PRODUTIVIDADE!BQ$3,BASE!$G:$G,PRODUTIVIDADE!$B70)))</f>
        <v>0</v>
      </c>
      <c r="BU70" s="32">
        <f t="shared" si="91"/>
        <v>0.18027777777777779</v>
      </c>
      <c r="BV70" s="32">
        <f t="shared" si="92"/>
        <v>0</v>
      </c>
      <c r="BW70" s="15">
        <f>IF($B70="","",IF(COUNTIF(BASE!$A:$A,PRODUTIVIDADE!BW$3)=0,"",SUMIFS(BASE!$M:$M,BASE!$A:$A,PRODUTIVIDADE!BW$3,BASE!$G:$G,PRODUTIVIDADE!$B70)))</f>
        <v>55</v>
      </c>
      <c r="BX70" s="15">
        <f>IF($B70="","",IF(COUNTIF(BASE!$A:$A,PRODUTIVIDADE!BW$3)=0,"",SUMIFS(BASE!$N:$N,BASE!$A:$A,PRODUTIVIDADE!BW$3,BASE!$G:$G,PRODUTIVIDADE!$B70)))</f>
        <v>0</v>
      </c>
      <c r="BY70" s="18">
        <f>IF($B70="","",IF(COUNTIF(BASE!$A:$A,PRODUTIVIDADE!BW$3)=0,"",SUMIFS(BASE!$P:$P,BASE!$A:$A,PRODUTIVIDADE!BW$3,BASE!$G:$G,PRODUTIVIDADE!$B70)))</f>
        <v>2.4189814814814816E-3</v>
      </c>
      <c r="BZ70" s="18">
        <f>IF($B70="","",IF(COUNTIF(BASE!$A:$A,PRODUTIVIDADE!BW$3)=0,"",SUMIFS(BASE!$O:$O,BASE!$A:$A,PRODUTIVIDADE!BW$3,BASE!$G:$G,PRODUTIVIDADE!$B70)))</f>
        <v>0</v>
      </c>
      <c r="CA70" s="32">
        <f t="shared" si="93"/>
        <v>0.1330439814814815</v>
      </c>
      <c r="CB70" s="32">
        <f t="shared" si="94"/>
        <v>0</v>
      </c>
      <c r="CC70" s="33">
        <f>IF($B70="","",IF(COUNTIF(BASE!$A:$A,PRODUTIVIDADE!CC$3)=0,"",SUMIFS(BASE!$M:$M,BASE!$A:$A,PRODUTIVIDADE!CC$3,BASE!$G:$G,PRODUTIVIDADE!$B70)))</f>
        <v>61</v>
      </c>
      <c r="CD70" s="33">
        <f>IF($B70="","",IF(COUNTIF(BASE!$A:$A,PRODUTIVIDADE!CC$3)=0,"",SUMIFS(BASE!$N:$N,BASE!$A:$A,PRODUTIVIDADE!CC$3,BASE!$G:$G,PRODUTIVIDADE!$B70)))</f>
        <v>0</v>
      </c>
      <c r="CE70" s="28">
        <f>IF($B70="","",IF(COUNTIF(BASE!$A:$A,PRODUTIVIDADE!CC$3)=0,"",SUMIFS(BASE!$P:$P,BASE!$A:$A,PRODUTIVIDADE!CC$3,BASE!$G:$G,PRODUTIVIDADE!$B70)))</f>
        <v>3.0208333333333333E-3</v>
      </c>
      <c r="CF70" s="28">
        <f>IF($B70="","",IF(COUNTIF(BASE!$A:$A,PRODUTIVIDADE!CC$3)=0,"",SUMIFS(BASE!$O:$O,BASE!$A:$A,PRODUTIVIDADE!CC$3,BASE!$G:$G,PRODUTIVIDADE!$B70)))</f>
        <v>0</v>
      </c>
      <c r="CG70" s="32">
        <f t="shared" si="95"/>
        <v>0.18427083333333333</v>
      </c>
      <c r="CH70" s="32">
        <f t="shared" si="96"/>
        <v>0</v>
      </c>
      <c r="CI70" s="15">
        <f>IF($B70="","",IF(COUNTIF(BASE!$A:$A,PRODUTIVIDADE!CI$3)=0,"",SUMIFS(BASE!$M:$M,BASE!$A:$A,PRODUTIVIDADE!CI$3,BASE!$G:$G,PRODUTIVIDADE!$B70)))</f>
        <v>51</v>
      </c>
      <c r="CJ70" s="15">
        <f>IF($B70="","",IF(COUNTIF(BASE!$A:$A,PRODUTIVIDADE!CI$3)=0,"",SUMIFS(BASE!$N:$N,BASE!$A:$A,PRODUTIVIDADE!CI$3,BASE!$G:$G,PRODUTIVIDADE!$B70)))</f>
        <v>0</v>
      </c>
      <c r="CK70" s="18">
        <f>IF($B70="","",IF(COUNTIF(BASE!$A:$A,PRODUTIVIDADE!CI$3)=0,"",SUMIFS(BASE!$P:$P,BASE!$A:$A,PRODUTIVIDADE!CI$3,BASE!$G:$G,PRODUTIVIDADE!$B70)))</f>
        <v>3.0555555555555557E-3</v>
      </c>
      <c r="CL70" s="18">
        <f>IF($B70="","",IF(COUNTIF(BASE!$A:$A,PRODUTIVIDADE!CI$3)=0,"",SUMIFS(BASE!$O:$O,BASE!$A:$A,PRODUTIVIDADE!CI$3,BASE!$G:$G,PRODUTIVIDADE!$B70)))</f>
        <v>0</v>
      </c>
      <c r="CM70" s="32">
        <f t="shared" si="97"/>
        <v>0.15583333333333335</v>
      </c>
      <c r="CN70" s="32">
        <f t="shared" si="98"/>
        <v>0</v>
      </c>
      <c r="CO70" s="33">
        <f>IF($B70="","",IF(COUNTIF(BASE!$A:$A,PRODUTIVIDADE!CO$3)=0,"",SUMIFS(BASE!$M:$M,BASE!$A:$A,PRODUTIVIDADE!CO$3,BASE!$G:$G,PRODUTIVIDADE!$B70)))</f>
        <v>0</v>
      </c>
      <c r="CP70" s="33">
        <f>IF($B70="","",IF(COUNTIF(BASE!$A:$A,PRODUTIVIDADE!CO$3)=0,"",SUMIFS(BASE!$N:$N,BASE!$A:$A,PRODUTIVIDADE!CO$3,BASE!$G:$G,PRODUTIVIDADE!$B70)))</f>
        <v>0</v>
      </c>
      <c r="CQ70" s="28">
        <f>IF($B70="","",IF(COUNTIF(BASE!$A:$A,PRODUTIVIDADE!CO$3)=0,"",SUMIFS(BASE!$P:$P,BASE!$A:$A,PRODUTIVIDADE!CO$3,BASE!$G:$G,PRODUTIVIDADE!$B70)))</f>
        <v>0</v>
      </c>
      <c r="CR70" s="28">
        <f>IF($B70="","",IF(COUNTIF(BASE!$A:$A,PRODUTIVIDADE!CO$3)=0,"",SUMIFS(BASE!$O:$O,BASE!$A:$A,PRODUTIVIDADE!CO$3,BASE!$G:$G,PRODUTIVIDADE!$B70)))</f>
        <v>0</v>
      </c>
      <c r="CS70" s="32">
        <f t="shared" si="99"/>
        <v>0</v>
      </c>
      <c r="CT70" s="32">
        <f t="shared" si="100"/>
        <v>0</v>
      </c>
      <c r="CU70" s="15">
        <f>IF($B70="","",IF(COUNTIF(BASE!$A:$A,PRODUTIVIDADE!CU$3)=0,"",SUMIFS(BASE!$M:$M,BASE!$A:$A,PRODUTIVIDADE!CU$3,BASE!$G:$G,PRODUTIVIDADE!$B70)))</f>
        <v>59</v>
      </c>
      <c r="CV70" s="15">
        <f>IF($B70="","",IF(COUNTIF(BASE!$A:$A,PRODUTIVIDADE!CU$3)=0,"",SUMIFS(BASE!$N:$N,BASE!$A:$A,PRODUTIVIDADE!CU$3,BASE!$G:$G,PRODUTIVIDADE!$B70)))</f>
        <v>0</v>
      </c>
      <c r="CW70" s="18">
        <f>IF($B70="","",IF(COUNTIF(BASE!$A:$A,PRODUTIVIDADE!CU$3)=0,"",SUMIFS(BASE!$P:$P,BASE!$A:$A,PRODUTIVIDADE!CU$3,BASE!$G:$G,PRODUTIVIDADE!$B70)))</f>
        <v>2.9976851851851848E-3</v>
      </c>
      <c r="CX70" s="18">
        <f>IF($B70="","",IF(COUNTIF(BASE!$A:$A,PRODUTIVIDADE!CU$3)=0,"",SUMIFS(BASE!$O:$O,BASE!$A:$A,PRODUTIVIDADE!CU$3,BASE!$G:$G,PRODUTIVIDADE!$B70)))</f>
        <v>0</v>
      </c>
      <c r="CY70" s="32">
        <f t="shared" si="101"/>
        <v>0.17686342592592591</v>
      </c>
      <c r="CZ70" s="32">
        <f t="shared" si="102"/>
        <v>0</v>
      </c>
      <c r="DA70" s="33">
        <f>IF($B70="","",IF(COUNTIF(BASE!$A:$A,PRODUTIVIDADE!DA$3)=0,"",SUMIFS(BASE!$M:$M,BASE!$A:$A,PRODUTIVIDADE!DA$3,BASE!$G:$G,PRODUTIVIDADE!$B70)))</f>
        <v>59</v>
      </c>
      <c r="DB70" s="33">
        <f>IF($B70="","",IF(COUNTIF(BASE!$A:$A,PRODUTIVIDADE!DA$3)=0,"",SUMIFS(BASE!$N:$N,BASE!$A:$A,PRODUTIVIDADE!DA$3,BASE!$G:$G,PRODUTIVIDADE!$B70)))</f>
        <v>0</v>
      </c>
      <c r="DC70" s="28">
        <f>IF($B70="","",IF(COUNTIF(BASE!$A:$A,PRODUTIVIDADE!DA$3)=0,"",SUMIFS(BASE!$P:$P,BASE!$A:$A,PRODUTIVIDADE!DA$3,BASE!$G:$G,PRODUTIVIDADE!$B70)))</f>
        <v>2.5694444444444445E-3</v>
      </c>
      <c r="DD70" s="28">
        <f>IF($B70="","",IF(COUNTIF(BASE!$A:$A,PRODUTIVIDADE!DA$3)=0,"",SUMIFS(BASE!$O:$O,BASE!$A:$A,PRODUTIVIDADE!DA$3,BASE!$G:$G,PRODUTIVIDADE!$B70)))</f>
        <v>0</v>
      </c>
      <c r="DE70" s="32">
        <f t="shared" si="103"/>
        <v>0.15159722222222222</v>
      </c>
      <c r="DF70" s="32">
        <f t="shared" si="104"/>
        <v>0</v>
      </c>
      <c r="DG70" s="15">
        <f>IF($B70="","",IF(COUNTIF(BASE!$A:$A,PRODUTIVIDADE!DG$3)=0,"",SUMIFS(BASE!$M:$M,BASE!$A:$A,PRODUTIVIDADE!DG$3,BASE!$G:$G,PRODUTIVIDADE!$B70)))</f>
        <v>63</v>
      </c>
      <c r="DH70" s="15">
        <f>IF($B70="","",IF(COUNTIF(BASE!$A:$A,PRODUTIVIDADE!DG$3)=0,"",SUMIFS(BASE!$N:$N,BASE!$A:$A,PRODUTIVIDADE!DG$3,BASE!$G:$G,PRODUTIVIDADE!$B70)))</f>
        <v>0</v>
      </c>
      <c r="DI70" s="18">
        <f>IF($B70="","",IF(COUNTIF(BASE!$A:$A,PRODUTIVIDADE!DG$3)=0,"",SUMIFS(BASE!$P:$P,BASE!$A:$A,PRODUTIVIDADE!DG$3,BASE!$G:$G,PRODUTIVIDADE!$B70)))</f>
        <v>2.5231481481481481E-3</v>
      </c>
      <c r="DJ70" s="18">
        <f>IF($B70="","",IF(COUNTIF(BASE!$A:$A,PRODUTIVIDADE!DG$3)=0,"",SUMIFS(BASE!$O:$O,BASE!$A:$A,PRODUTIVIDADE!DG$3,BASE!$G:$G,PRODUTIVIDADE!$B70)))</f>
        <v>0</v>
      </c>
      <c r="DK70" s="32">
        <f t="shared" si="105"/>
        <v>0.15895833333333334</v>
      </c>
      <c r="DL70" s="32">
        <f t="shared" si="106"/>
        <v>0</v>
      </c>
      <c r="DM70" s="33">
        <f>IF($B70="","",IF(COUNTIF(BASE!$A:$A,PRODUTIVIDADE!DM$3)=0,"",SUMIFS(BASE!$M:$M,BASE!$A:$A,PRODUTIVIDADE!DM$3,BASE!$G:$G,PRODUTIVIDADE!$B70)))</f>
        <v>57</v>
      </c>
      <c r="DN70" s="33">
        <f>IF($B70="","",IF(COUNTIF(BASE!$A:$A,PRODUTIVIDADE!DM$3)=0,"",SUMIFS(BASE!$N:$N,BASE!$A:$A,PRODUTIVIDADE!DM$3,BASE!$G:$G,PRODUTIVIDADE!$B70)))</f>
        <v>0</v>
      </c>
      <c r="DO70" s="28">
        <f>IF($B70="","",IF(COUNTIF(BASE!$A:$A,PRODUTIVIDADE!DM$3)=0,"",SUMIFS(BASE!$P:$P,BASE!$A:$A,PRODUTIVIDADE!DM$3,BASE!$G:$G,PRODUTIVIDADE!$B70)))</f>
        <v>2.6388888888888885E-3</v>
      </c>
      <c r="DP70" s="28">
        <f>IF($B70="","",IF(COUNTIF(BASE!$A:$A,PRODUTIVIDADE!DM$3)=0,"",SUMIFS(BASE!$O:$O,BASE!$A:$A,PRODUTIVIDADE!DM$3,BASE!$G:$G,PRODUTIVIDADE!$B70)))</f>
        <v>0</v>
      </c>
      <c r="DQ70" s="32">
        <f t="shared" si="107"/>
        <v>0.15041666666666664</v>
      </c>
      <c r="DR70" s="32">
        <f t="shared" si="108"/>
        <v>0</v>
      </c>
      <c r="DS70" s="15">
        <f>IF($B70="","",IF(COUNTIF(BASE!$A:$A,PRODUTIVIDADE!DS$3)=0,"",SUMIFS(BASE!$M:$M,BASE!$A:$A,PRODUTIVIDADE!DS$3,BASE!$G:$G,PRODUTIVIDADE!$B70)))</f>
        <v>57</v>
      </c>
      <c r="DT70" s="15">
        <f>IF($B70="","",IF(COUNTIF(BASE!$A:$A,PRODUTIVIDADE!DS$3)=0,"",SUMIFS(BASE!$N:$N,BASE!$A:$A,PRODUTIVIDADE!DS$3,BASE!$G:$G,PRODUTIVIDADE!$B70)))</f>
        <v>0</v>
      </c>
      <c r="DU70" s="18">
        <f>IF($B70="","",IF(COUNTIF(BASE!$A:$A,PRODUTIVIDADE!DS$3)=0,"",SUMIFS(BASE!$P:$P,BASE!$A:$A,PRODUTIVIDADE!DS$3,BASE!$G:$G,PRODUTIVIDADE!$B70)))</f>
        <v>2.7430555555555559E-3</v>
      </c>
      <c r="DV70" s="18">
        <f>IF($B70="","",IF(COUNTIF(BASE!$A:$A,PRODUTIVIDADE!DS$3)=0,"",SUMIFS(BASE!$O:$O,BASE!$A:$A,PRODUTIVIDADE!DS$3,BASE!$G:$G,PRODUTIVIDADE!$B70)))</f>
        <v>0</v>
      </c>
      <c r="DW70" s="32">
        <f t="shared" si="109"/>
        <v>0.15635416666666668</v>
      </c>
      <c r="DX70" s="32">
        <f t="shared" si="110"/>
        <v>0</v>
      </c>
      <c r="DY70" s="33">
        <f>IF($B70="","",IF(COUNTIF(BASE!$A:$A,PRODUTIVIDADE!DY$3)=0,"",SUMIFS(BASE!$M:$M,BASE!$A:$A,PRODUTIVIDADE!DY$3,BASE!$G:$G,PRODUTIVIDADE!$B70)))</f>
        <v>63</v>
      </c>
      <c r="DZ70" s="33">
        <f>IF($B70="","",IF(COUNTIF(BASE!$A:$A,PRODUTIVIDADE!DY$3)=0,"",SUMIFS(BASE!$N:$N,BASE!$A:$A,PRODUTIVIDADE!DY$3,BASE!$G:$G,PRODUTIVIDADE!$B70)))</f>
        <v>0</v>
      </c>
      <c r="EA70" s="28">
        <f>IF($B70="","",IF(COUNTIF(BASE!$A:$A,PRODUTIVIDADE!DY$3)=0,"",SUMIFS(BASE!$P:$P,BASE!$A:$A,PRODUTIVIDADE!DY$3,BASE!$G:$G,PRODUTIVIDADE!$B70)))</f>
        <v>2.5462962962962961E-3</v>
      </c>
      <c r="EB70" s="28">
        <f>IF($B70="","",IF(COUNTIF(BASE!$A:$A,PRODUTIVIDADE!DY$3)=0,"",SUMIFS(BASE!$O:$O,BASE!$A:$A,PRODUTIVIDADE!DY$3,BASE!$G:$G,PRODUTIVIDADE!$B70)))</f>
        <v>0</v>
      </c>
      <c r="EC70" s="32">
        <f t="shared" si="111"/>
        <v>0.16041666666666665</v>
      </c>
      <c r="ED70" s="32">
        <f t="shared" si="112"/>
        <v>0</v>
      </c>
      <c r="EE70" s="15">
        <f>IF($B70="","",IF(COUNTIF(BASE!$A:$A,PRODUTIVIDADE!EE$3)=0,"",SUMIFS(BASE!$M:$M,BASE!$A:$A,PRODUTIVIDADE!EE$3,BASE!$G:$G,PRODUTIVIDADE!$B70)))</f>
        <v>0</v>
      </c>
      <c r="EF70" s="15">
        <f>IF($B70="","",IF(COUNTIF(BASE!$A:$A,PRODUTIVIDADE!EE$3)=0,"",SUMIFS(BASE!$N:$N,BASE!$A:$A,PRODUTIVIDADE!EE$3,BASE!$G:$G,PRODUTIVIDADE!$B70)))</f>
        <v>0</v>
      </c>
      <c r="EG70" s="18">
        <f>IF($B70="","",IF(COUNTIF(BASE!$A:$A,PRODUTIVIDADE!EE$3)=0,"",SUMIFS(BASE!$P:$P,BASE!$A:$A,PRODUTIVIDADE!EE$3,BASE!$G:$G,PRODUTIVIDADE!$B70)))</f>
        <v>0</v>
      </c>
      <c r="EH70" s="18">
        <f>IF($B70="","",IF(COUNTIF(BASE!$A:$A,PRODUTIVIDADE!EE$3)=0,"",SUMIFS(BASE!$O:$O,BASE!$A:$A,PRODUTIVIDADE!EE$3,BASE!$G:$G,PRODUTIVIDADE!$B70)))</f>
        <v>0</v>
      </c>
      <c r="EI70" s="32">
        <f t="shared" si="113"/>
        <v>0</v>
      </c>
      <c r="EJ70" s="32">
        <f t="shared" si="114"/>
        <v>0</v>
      </c>
      <c r="EK70" s="33">
        <f>IF($B70="","",IF(COUNTIF(BASE!$A:$A,PRODUTIVIDADE!EK$3)=0,"",SUMIFS(BASE!$M:$M,BASE!$A:$A,PRODUTIVIDADE!EK$3,BASE!$G:$G,PRODUTIVIDADE!$B70)))</f>
        <v>74</v>
      </c>
      <c r="EL70" s="33">
        <f>IF($B70="","",IF(COUNTIF(BASE!$A:$A,PRODUTIVIDADE!EK$3)=0,"",SUMIFS(BASE!$N:$N,BASE!$A:$A,PRODUTIVIDADE!EK$3,BASE!$G:$G,PRODUTIVIDADE!$B70)))</f>
        <v>0</v>
      </c>
      <c r="EM70" s="28">
        <f>IF($B70="","",IF(COUNTIF(BASE!$A:$A,PRODUTIVIDADE!EK$3)=0,"",SUMIFS(BASE!$P:$P,BASE!$A:$A,PRODUTIVIDADE!EK$3,BASE!$G:$G,PRODUTIVIDADE!$B70)))</f>
        <v>2.4189814814814816E-3</v>
      </c>
      <c r="EN70" s="28">
        <f>IF($B70="","",IF(COUNTIF(BASE!$A:$A,PRODUTIVIDADE!EK$3)=0,"",SUMIFS(BASE!$O:$O,BASE!$A:$A,PRODUTIVIDADE!EK$3,BASE!$G:$G,PRODUTIVIDADE!$B70)))</f>
        <v>0</v>
      </c>
      <c r="EO70" s="32">
        <f t="shared" si="115"/>
        <v>0.17900462962962962</v>
      </c>
      <c r="EP70" s="32">
        <f t="shared" si="116"/>
        <v>0</v>
      </c>
      <c r="EQ70" s="15">
        <f>IF($B70="","",IF(COUNTIF(BASE!$A:$A,PRODUTIVIDADE!EQ$3)=0,"",SUMIFS(BASE!$M:$M,BASE!$A:$A,PRODUTIVIDADE!EQ$3,BASE!$G:$G,PRODUTIVIDADE!$B70)))</f>
        <v>73</v>
      </c>
      <c r="ER70" s="15">
        <f>IF($B70="","",IF(COUNTIF(BASE!$A:$A,PRODUTIVIDADE!EQ$3)=0,"",SUMIFS(BASE!$N:$N,BASE!$A:$A,PRODUTIVIDADE!EQ$3,BASE!$G:$G,PRODUTIVIDADE!$B70)))</f>
        <v>0</v>
      </c>
      <c r="ES70" s="18">
        <f>IF($B70="","",IF(COUNTIF(BASE!$A:$A,PRODUTIVIDADE!EQ$3)=0,"",SUMIFS(BASE!$P:$P,BASE!$A:$A,PRODUTIVIDADE!EQ$3,BASE!$G:$G,PRODUTIVIDADE!$B70)))</f>
        <v>2.3263888888888887E-3</v>
      </c>
      <c r="ET70" s="18">
        <f>IF($B70="","",IF(COUNTIF(BASE!$A:$A,PRODUTIVIDADE!EQ$3)=0,"",SUMIFS(BASE!$O:$O,BASE!$A:$A,PRODUTIVIDADE!EQ$3,BASE!$G:$G,PRODUTIVIDADE!$B70)))</f>
        <v>0</v>
      </c>
      <c r="EU70" s="32">
        <f t="shared" si="117"/>
        <v>0.16982638888888887</v>
      </c>
      <c r="EV70" s="32">
        <f t="shared" si="118"/>
        <v>0</v>
      </c>
      <c r="EW70" s="33">
        <f>IF($B70="","",IF(COUNTIF(BASE!$A:$A,PRODUTIVIDADE!EW$3)=0,"",SUMIFS(BASE!$M:$M,BASE!$A:$A,PRODUTIVIDADE!EW$3,BASE!$G:$G,PRODUTIVIDADE!$B70)))</f>
        <v>60</v>
      </c>
      <c r="EX70" s="33">
        <f>IF($B70="","",IF(COUNTIF(BASE!$A:$A,PRODUTIVIDADE!EW$3)=0,"",SUMIFS(BASE!$N:$N,BASE!$A:$A,PRODUTIVIDADE!EW$3,BASE!$G:$G,PRODUTIVIDADE!$B70)))</f>
        <v>0</v>
      </c>
      <c r="EY70" s="28">
        <f>IF($B70="","",IF(COUNTIF(BASE!$A:$A,PRODUTIVIDADE!EW$3)=0,"",SUMIFS(BASE!$P:$P,BASE!$A:$A,PRODUTIVIDADE!EW$3,BASE!$G:$G,PRODUTIVIDADE!$B70)))</f>
        <v>2.5578703703703705E-3</v>
      </c>
      <c r="EZ70" s="28">
        <f>IF($B70="","",IF(COUNTIF(BASE!$A:$A,PRODUTIVIDADE!EW$3)=0,"",SUMIFS(BASE!$O:$O,BASE!$A:$A,PRODUTIVIDADE!EW$3,BASE!$G:$G,PRODUTIVIDADE!$B70)))</f>
        <v>0</v>
      </c>
      <c r="FA70" s="32">
        <f t="shared" si="119"/>
        <v>0.15347222222222223</v>
      </c>
      <c r="FB70" s="32">
        <f t="shared" si="120"/>
        <v>0</v>
      </c>
      <c r="FC70" s="15">
        <f>IF($B70="","",IF(COUNTIF(BASE!$A:$A,PRODUTIVIDADE!FC$3)=0,"",SUMIFS(BASE!$M:$M,BASE!$A:$A,PRODUTIVIDADE!FC$3,BASE!$G:$G,PRODUTIVIDADE!$B70)))</f>
        <v>58</v>
      </c>
      <c r="FD70" s="15">
        <f>IF($B70="","",IF(COUNTIF(BASE!$A:$A,PRODUTIVIDADE!FC$3)=0,"",SUMIFS(BASE!$N:$N,BASE!$A:$A,PRODUTIVIDADE!FC$3,BASE!$G:$G,PRODUTIVIDADE!$B70)))</f>
        <v>0</v>
      </c>
      <c r="FE70" s="18">
        <f>IF($B70="","",IF(COUNTIF(BASE!$A:$A,PRODUTIVIDADE!FC$3)=0,"",SUMIFS(BASE!$P:$P,BASE!$A:$A,PRODUTIVIDADE!FC$3,BASE!$G:$G,PRODUTIVIDADE!$B70)))</f>
        <v>2.9166666666666668E-3</v>
      </c>
      <c r="FF70" s="18">
        <f>IF($B70="","",IF(COUNTIF(BASE!$A:$A,PRODUTIVIDADE!FC$3)=0,"",SUMIFS(BASE!$O:$O,BASE!$A:$A,PRODUTIVIDADE!FC$3,BASE!$G:$G,PRODUTIVIDADE!$B70)))</f>
        <v>0</v>
      </c>
      <c r="FG70" s="32">
        <f t="shared" si="121"/>
        <v>0.16916666666666669</v>
      </c>
      <c r="FH70" s="32">
        <f t="shared" si="122"/>
        <v>0</v>
      </c>
      <c r="FI70" s="33">
        <f>IF($B70="","",IF(COUNTIF(BASE!$A:$A,PRODUTIVIDADE!FI$3)=0,"",SUMIFS(BASE!$M:$M,BASE!$A:$A,PRODUTIVIDADE!FI$3,BASE!$G:$G,PRODUTIVIDADE!$B70)))</f>
        <v>54</v>
      </c>
      <c r="FJ70" s="33">
        <f>IF($B70="","",IF(COUNTIF(BASE!$A:$A,PRODUTIVIDADE!FI$3)=0,"",SUMIFS(BASE!$N:$N,BASE!$A:$A,PRODUTIVIDADE!FI$3,BASE!$G:$G,PRODUTIVIDADE!$B70)))</f>
        <v>0</v>
      </c>
      <c r="FK70" s="28">
        <f>IF($B70="","",IF(COUNTIF(BASE!$A:$A,PRODUTIVIDADE!FI$3)=0,"",SUMIFS(BASE!$P:$P,BASE!$A:$A,PRODUTIVIDADE!FI$3,BASE!$G:$G,PRODUTIVIDADE!$B70)))</f>
        <v>2.8124999999999995E-3</v>
      </c>
      <c r="FL70" s="28">
        <f>IF($B70="","",IF(COUNTIF(BASE!$A:$A,PRODUTIVIDADE!FI$3)=0,"",SUMIFS(BASE!$O:$O,BASE!$A:$A,PRODUTIVIDADE!FI$3,BASE!$G:$G,PRODUTIVIDADE!$B70)))</f>
        <v>0</v>
      </c>
      <c r="FM70" s="32">
        <f t="shared" si="123"/>
        <v>0.15187499999999998</v>
      </c>
      <c r="FN70" s="32">
        <f t="shared" si="124"/>
        <v>0</v>
      </c>
      <c r="FO70" s="15">
        <f>IF($B70="","",IF(COUNTIF(BASE!$A:$A,PRODUTIVIDADE!FO$3)=0,"",SUMIFS(BASE!$M:$M,BASE!$A:$A,PRODUTIVIDADE!FO$3,BASE!$G:$G,PRODUTIVIDADE!$B70)))</f>
        <v>52</v>
      </c>
      <c r="FP70" s="15">
        <f>IF($B70="","",IF(COUNTIF(BASE!$A:$A,PRODUTIVIDADE!FO$3)=0,"",SUMIFS(BASE!$N:$N,BASE!$A:$A,PRODUTIVIDADE!FO$3,BASE!$G:$G,PRODUTIVIDADE!$B70)))</f>
        <v>0</v>
      </c>
      <c r="FQ70" s="18">
        <f>IF($B70="","",IF(COUNTIF(BASE!$A:$A,PRODUTIVIDADE!FO$3)=0,"",SUMIFS(BASE!$P:$P,BASE!$A:$A,PRODUTIVIDADE!FO$3,BASE!$G:$G,PRODUTIVIDADE!$B70)))</f>
        <v>2.8587962962962963E-3</v>
      </c>
      <c r="FR70" s="18">
        <f>IF($B70="","",IF(COUNTIF(BASE!$A:$A,PRODUTIVIDADE!FO$3)=0,"",SUMIFS(BASE!$O:$O,BASE!$A:$A,PRODUTIVIDADE!FO$3,BASE!$G:$G,PRODUTIVIDADE!$B70)))</f>
        <v>0</v>
      </c>
      <c r="FS70" s="32">
        <f t="shared" si="125"/>
        <v>0.1486574074074074</v>
      </c>
      <c r="FT70" s="32">
        <f t="shared" si="126"/>
        <v>0</v>
      </c>
      <c r="FU70" s="33">
        <f>IF($B70="","",IF(COUNTIF(BASE!$A:$A,PRODUTIVIDADE!FU$3)=0,"",SUMIFS(BASE!$M:$M,BASE!$A:$A,PRODUTIVIDADE!FU$3,BASE!$G:$G,PRODUTIVIDADE!$B70)))</f>
        <v>0</v>
      </c>
      <c r="FV70" s="33">
        <f>IF($B70="","",IF(COUNTIF(BASE!$A:$A,PRODUTIVIDADE!FU$3)=0,"",SUMIFS(BASE!$N:$N,BASE!$A:$A,PRODUTIVIDADE!FU$3,BASE!$G:$G,PRODUTIVIDADE!$B70)))</f>
        <v>0</v>
      </c>
      <c r="FW70" s="28">
        <f>IF($B70="","",IF(COUNTIF(BASE!$A:$A,PRODUTIVIDADE!FU$3)=0,"",SUMIFS(BASE!$P:$P,BASE!$A:$A,PRODUTIVIDADE!FU$3,BASE!$G:$G,PRODUTIVIDADE!$B70)))</f>
        <v>0</v>
      </c>
      <c r="FX70" s="28">
        <f>IF($B70="","",IF(COUNTIF(BASE!$A:$A,PRODUTIVIDADE!FU$3)=0,"",SUMIFS(BASE!$O:$O,BASE!$A:$A,PRODUTIVIDADE!FU$3,BASE!$G:$G,PRODUTIVIDADE!$B70)))</f>
        <v>0</v>
      </c>
      <c r="FY70" s="32">
        <f t="shared" si="127"/>
        <v>0</v>
      </c>
      <c r="FZ70" s="32">
        <f t="shared" si="128"/>
        <v>0</v>
      </c>
      <c r="GA70" s="15">
        <f>IF($B70="","",IF(COUNTIF(BASE!$A:$A,PRODUTIVIDADE!GA$3)=0,"",SUMIFS(BASE!$M:$M,BASE!$A:$A,PRODUTIVIDADE!GA$3,BASE!$G:$G,PRODUTIVIDADE!$B70)))</f>
        <v>69</v>
      </c>
      <c r="GB70" s="15">
        <f>IF($B70="","",IF(COUNTIF(BASE!$A:$A,PRODUTIVIDADE!GA$3)=0,"",SUMIFS(BASE!$N:$N,BASE!$A:$A,PRODUTIVIDADE!GA$3,BASE!$G:$G,PRODUTIVIDADE!$B70)))</f>
        <v>0</v>
      </c>
      <c r="GC70" s="18">
        <f>IF($B70="","",IF(COUNTIF(BASE!$A:$A,PRODUTIVIDADE!GA$3)=0,"",SUMIFS(BASE!$P:$P,BASE!$A:$A,PRODUTIVIDADE!GA$3,BASE!$G:$G,PRODUTIVIDADE!$B70)))</f>
        <v>2.2916666666666667E-3</v>
      </c>
      <c r="GD70" s="18">
        <f>IF($B70="","",IF(COUNTIF(BASE!$A:$A,PRODUTIVIDADE!GA$3)=0,"",SUMIFS(BASE!$O:$O,BASE!$A:$A,PRODUTIVIDADE!GA$3,BASE!$G:$G,PRODUTIVIDADE!$B70)))</f>
        <v>0</v>
      </c>
      <c r="GE70" s="32">
        <f t="shared" si="129"/>
        <v>0.15812499999999999</v>
      </c>
      <c r="GF70" s="32">
        <f t="shared" si="130"/>
        <v>0</v>
      </c>
      <c r="GG70" s="33">
        <f>IF($B70="","",IF(COUNTIF(BASE!$A:$A,PRODUTIVIDADE!GG$3)=0,"",SUMIFS(BASE!$M:$M,BASE!$A:$A,PRODUTIVIDADE!GG$3,BASE!$G:$G,PRODUTIVIDADE!$B70)))</f>
        <v>0</v>
      </c>
      <c r="GH70" s="33">
        <f>IF($B70="","",IF(COUNTIF(BASE!$A:$A,PRODUTIVIDADE!GG$3)=0,"",SUMIFS(BASE!$N:$N,BASE!$A:$A,PRODUTIVIDADE!GG$3,BASE!$G:$G,PRODUTIVIDADE!$B70)))</f>
        <v>0</v>
      </c>
      <c r="GI70" s="28">
        <f>IF($B70="","",IF(COUNTIF(BASE!$A:$A,PRODUTIVIDADE!GG$3)=0,"",SUMIFS(BASE!$P:$P,BASE!$A:$A,PRODUTIVIDADE!GG$3,BASE!$G:$G,PRODUTIVIDADE!$B70)))</f>
        <v>0</v>
      </c>
      <c r="GJ70" s="28">
        <f>IF($B70="","",IF(COUNTIF(BASE!$A:$A,PRODUTIVIDADE!GG$3)=0,"",SUMIFS(BASE!$O:$O,BASE!$A:$A,PRODUTIVIDADE!GG$3,BASE!$G:$G,PRODUTIVIDADE!$B70)))</f>
        <v>0</v>
      </c>
      <c r="GK70" s="32">
        <f t="shared" si="131"/>
        <v>0</v>
      </c>
      <c r="GL70" s="32">
        <f t="shared" si="132"/>
        <v>0</v>
      </c>
      <c r="GM70" s="15">
        <f>IF($B70="","",IF(COUNTIF(BASE!$A:$A,PRODUTIVIDADE!GM$3)=0,"",SUMIFS(BASE!$M:$M,BASE!$A:$A,PRODUTIVIDADE!GM$3,BASE!$G:$G,PRODUTIVIDADE!$B70)))</f>
        <v>0</v>
      </c>
      <c r="GN70" s="15">
        <f>IF($B70="","",IF(COUNTIF(BASE!$A:$A,PRODUTIVIDADE!GM$3)=0,"",SUMIFS(BASE!$N:$N,BASE!$A:$A,PRODUTIVIDADE!GM$3,BASE!$G:$G,PRODUTIVIDADE!$B70)))</f>
        <v>0</v>
      </c>
      <c r="GO70" s="18">
        <f>IF($B70="","",IF(COUNTIF(BASE!$A:$A,PRODUTIVIDADE!GM$3)=0,"",SUMIFS(BASE!$P:$P,BASE!$A:$A,PRODUTIVIDADE!GM$3,BASE!$G:$G,PRODUTIVIDADE!$B70)))</f>
        <v>0</v>
      </c>
      <c r="GP70" s="18">
        <f>IF($B70="","",IF(COUNTIF(BASE!$A:$A,PRODUTIVIDADE!GM$3)=0,"",SUMIFS(BASE!$O:$O,BASE!$A:$A,PRODUTIVIDADE!GM$3,BASE!$G:$G,PRODUTIVIDADE!$B70)))</f>
        <v>0</v>
      </c>
      <c r="GQ70" s="32">
        <f t="shared" si="133"/>
        <v>0</v>
      </c>
      <c r="GR70" s="32">
        <f t="shared" si="134"/>
        <v>0</v>
      </c>
    </row>
    <row r="71" spans="2:200" s="8" customFormat="1" x14ac:dyDescent="0.25">
      <c r="B71" s="50">
        <v>91137</v>
      </c>
      <c r="C71" s="16" t="str">
        <f>IF($B71="","",VLOOKUP($B71,EQUIPE!$B:$E,2,0))</f>
        <v>PIN EXTRA</v>
      </c>
      <c r="D71" s="16" t="str">
        <f>IF($B71="","",VLOOKUP($B71,EQUIPE!$B:$F,5,0))</f>
        <v>ULTRAGAZ FRONT</v>
      </c>
      <c r="E71" s="18">
        <f>IF($B71="","",VLOOKUP($B71,EQUIPE!$B:$E,3,0))</f>
        <v>0.2638888888888889</v>
      </c>
      <c r="F71" s="16" t="str">
        <f>IF($B71="","",VLOOKUP($B71,EQUIPE!$B:$E,4,0))</f>
        <v>DAIATRIZ DO NASCIMENTO</v>
      </c>
      <c r="H71" s="22">
        <f t="shared" ref="H71:I134" si="135">IF($B71="","",SUMIF($O$4:$GR$4,H$4,$O71:$GR71))</f>
        <v>0</v>
      </c>
      <c r="I71" s="22">
        <f t="shared" si="135"/>
        <v>0</v>
      </c>
      <c r="J71" s="18">
        <f t="shared" si="69"/>
        <v>0</v>
      </c>
      <c r="K71" s="18">
        <f t="shared" si="70"/>
        <v>0</v>
      </c>
      <c r="L71" s="32">
        <f t="shared" si="71"/>
        <v>0</v>
      </c>
      <c r="M71" s="32">
        <f t="shared" si="72"/>
        <v>0</v>
      </c>
      <c r="O71" s="15">
        <f>IF($B71="","",IF(COUNTIF(BASE!$A:$A,PRODUTIVIDADE!O$3)=0,"",SUMIFS(BASE!$M:$M,BASE!$A:$A,PRODUTIVIDADE!O$3,BASE!$G:$G,PRODUTIVIDADE!$B71)))</f>
        <v>0</v>
      </c>
      <c r="P71" s="15">
        <f>IF($B71="","",IF(COUNTIF(BASE!$A:$A,PRODUTIVIDADE!O$3)=0,"",SUMIFS(BASE!$N:$N,BASE!$A:$A,PRODUTIVIDADE!O$3,BASE!$G:$G,PRODUTIVIDADE!$B71)))</f>
        <v>0</v>
      </c>
      <c r="Q71" s="18">
        <f>IF($B71="","",IF(COUNTIF(BASE!$A:$A,PRODUTIVIDADE!O$3)=0,"",SUMIFS(BASE!$P:$P,BASE!$A:$A,PRODUTIVIDADE!O$3,BASE!$G:$G,PRODUTIVIDADE!$B71)))</f>
        <v>0</v>
      </c>
      <c r="R71" s="18">
        <f>IF($B71="","",IF(COUNTIF(BASE!$A:$A,PRODUTIVIDADE!O$3)=0,"",SUMIFS(BASE!$O:$O,BASE!$A:$A,PRODUTIVIDADE!O$3,BASE!$G:$G,PRODUTIVIDADE!$B71)))</f>
        <v>0</v>
      </c>
      <c r="S71" s="32">
        <f t="shared" si="73"/>
        <v>0</v>
      </c>
      <c r="T71" s="32">
        <f t="shared" si="74"/>
        <v>0</v>
      </c>
      <c r="U71" s="33">
        <f>IF($B71="","",IF(COUNTIF(BASE!$A:$A,PRODUTIVIDADE!U$3)=0,"",SUMIFS(BASE!$M:$M,BASE!$A:$A,PRODUTIVIDADE!U$3,BASE!$G:$G,PRODUTIVIDADE!$B71)))</f>
        <v>0</v>
      </c>
      <c r="V71" s="33">
        <f>IF($B71="","",IF(COUNTIF(BASE!$A:$A,PRODUTIVIDADE!U$3)=0,"",SUMIFS(BASE!$N:$N,BASE!$A:$A,PRODUTIVIDADE!U$3,BASE!$G:$G,PRODUTIVIDADE!$B71)))</f>
        <v>0</v>
      </c>
      <c r="W71" s="28">
        <f>IF($B71="","",IF(COUNTIF(BASE!$A:$A,PRODUTIVIDADE!U$3)=0,"",SUMIFS(BASE!$P:$P,BASE!$A:$A,PRODUTIVIDADE!U$3,BASE!$G:$G,PRODUTIVIDADE!$B71)))</f>
        <v>0</v>
      </c>
      <c r="X71" s="28">
        <f>IF($B71="","",IF(COUNTIF(BASE!$A:$A,PRODUTIVIDADE!U$3)=0,"",SUMIFS(BASE!$O:$O,BASE!$A:$A,PRODUTIVIDADE!U$3,BASE!$G:$G,PRODUTIVIDADE!$B71)))</f>
        <v>0</v>
      </c>
      <c r="Y71" s="32">
        <f t="shared" si="75"/>
        <v>0</v>
      </c>
      <c r="Z71" s="32">
        <f t="shared" si="76"/>
        <v>0</v>
      </c>
      <c r="AA71" s="15">
        <f>IF($B71="","",IF(COUNTIF(BASE!$A:$A,PRODUTIVIDADE!AA$3)=0,"",SUMIFS(BASE!$M:$M,BASE!$A:$A,PRODUTIVIDADE!AA$3,BASE!$G:$G,PRODUTIVIDADE!$B71)))</f>
        <v>0</v>
      </c>
      <c r="AB71" s="15">
        <f>IF($B71="","",IF(COUNTIF(BASE!$A:$A,PRODUTIVIDADE!AA$3)=0,"",SUMIFS(BASE!$N:$N,BASE!$A:$A,PRODUTIVIDADE!AA$3,BASE!$G:$G,PRODUTIVIDADE!$B71)))</f>
        <v>0</v>
      </c>
      <c r="AC71" s="18">
        <f>IF($B71="","",IF(COUNTIF(BASE!$A:$A,PRODUTIVIDADE!AA$3)=0,"",SUMIFS(BASE!$P:$P,BASE!$A:$A,PRODUTIVIDADE!AA$3,BASE!$G:$G,PRODUTIVIDADE!$B71)))</f>
        <v>0</v>
      </c>
      <c r="AD71" s="18">
        <f>IF($B71="","",IF(COUNTIF(BASE!$A:$A,PRODUTIVIDADE!AA$3)=0,"",SUMIFS(BASE!$O:$O,BASE!$A:$A,PRODUTIVIDADE!AA$3,BASE!$G:$G,PRODUTIVIDADE!$B71)))</f>
        <v>0</v>
      </c>
      <c r="AE71" s="32">
        <f t="shared" si="77"/>
        <v>0</v>
      </c>
      <c r="AF71" s="32">
        <f t="shared" si="78"/>
        <v>0</v>
      </c>
      <c r="AG71" s="33">
        <f>IF($B71="","",IF(COUNTIF(BASE!$A:$A,PRODUTIVIDADE!AG$3)=0,"",SUMIFS(BASE!$M:$M,BASE!$A:$A,PRODUTIVIDADE!AG$3,BASE!$G:$G,PRODUTIVIDADE!$B71)))</f>
        <v>0</v>
      </c>
      <c r="AH71" s="33">
        <f>IF($B71="","",IF(COUNTIF(BASE!$A:$A,PRODUTIVIDADE!AG$3)=0,"",SUMIFS(BASE!$N:$N,BASE!$A:$A,PRODUTIVIDADE!AG$3,BASE!$G:$G,PRODUTIVIDADE!$B71)))</f>
        <v>0</v>
      </c>
      <c r="AI71" s="28">
        <f>IF($B71="","",IF(COUNTIF(BASE!$A:$A,PRODUTIVIDADE!AG$3)=0,"",SUMIFS(BASE!$P:$P,BASE!$A:$A,PRODUTIVIDADE!AG$3,BASE!$G:$G,PRODUTIVIDADE!$B71)))</f>
        <v>0</v>
      </c>
      <c r="AJ71" s="28">
        <f>IF($B71="","",IF(COUNTIF(BASE!$A:$A,PRODUTIVIDADE!AG$3)=0,"",SUMIFS(BASE!$O:$O,BASE!$A:$A,PRODUTIVIDADE!AG$3,BASE!$G:$G,PRODUTIVIDADE!$B71)))</f>
        <v>0</v>
      </c>
      <c r="AK71" s="32">
        <f t="shared" si="79"/>
        <v>0</v>
      </c>
      <c r="AL71" s="32">
        <f t="shared" si="80"/>
        <v>0</v>
      </c>
      <c r="AM71" s="15">
        <f>IF($B71="","",IF(COUNTIF(BASE!$A:$A,PRODUTIVIDADE!AM$3)=0,"",SUMIFS(BASE!$M:$M,BASE!$A:$A,PRODUTIVIDADE!AM$3,BASE!$G:$G,PRODUTIVIDADE!$B71)))</f>
        <v>0</v>
      </c>
      <c r="AN71" s="15">
        <f>IF($B71="","",IF(COUNTIF(BASE!$A:$A,PRODUTIVIDADE!AM$3)=0,"",SUMIFS(BASE!$N:$N,BASE!$A:$A,PRODUTIVIDADE!AM$3,BASE!$G:$G,PRODUTIVIDADE!$B71)))</f>
        <v>0</v>
      </c>
      <c r="AO71" s="18">
        <f>IF($B71="","",IF(COUNTIF(BASE!$A:$A,PRODUTIVIDADE!AM$3)=0,"",SUMIFS(BASE!$P:$P,BASE!$A:$A,PRODUTIVIDADE!AM$3,BASE!$G:$G,PRODUTIVIDADE!$B71)))</f>
        <v>0</v>
      </c>
      <c r="AP71" s="18">
        <f>IF($B71="","",IF(COUNTIF(BASE!$A:$A,PRODUTIVIDADE!AM$3)=0,"",SUMIFS(BASE!$O:$O,BASE!$A:$A,PRODUTIVIDADE!AM$3,BASE!$G:$G,PRODUTIVIDADE!$B71)))</f>
        <v>0</v>
      </c>
      <c r="AQ71" s="32">
        <f t="shared" si="81"/>
        <v>0</v>
      </c>
      <c r="AR71" s="32">
        <f t="shared" si="82"/>
        <v>0</v>
      </c>
      <c r="AS71" s="33">
        <f>IF($B71="","",IF(COUNTIF(BASE!$A:$A,PRODUTIVIDADE!AS$3)=0,"",SUMIFS(BASE!$M:$M,BASE!$A:$A,PRODUTIVIDADE!AS$3,BASE!$G:$G,PRODUTIVIDADE!$B71)))</f>
        <v>0</v>
      </c>
      <c r="AT71" s="33">
        <f>IF($B71="","",IF(COUNTIF(BASE!$A:$A,PRODUTIVIDADE!AS$3)=0,"",SUMIFS(BASE!$N:$N,BASE!$A:$A,PRODUTIVIDADE!AS$3,BASE!$G:$G,PRODUTIVIDADE!$B71)))</f>
        <v>0</v>
      </c>
      <c r="AU71" s="28">
        <f>IF($B71="","",IF(COUNTIF(BASE!$A:$A,PRODUTIVIDADE!AS$3)=0,"",SUMIFS(BASE!$P:$P,BASE!$A:$A,PRODUTIVIDADE!AS$3,BASE!$G:$G,PRODUTIVIDADE!$B71)))</f>
        <v>0</v>
      </c>
      <c r="AV71" s="28">
        <f>IF($B71="","",IF(COUNTIF(BASE!$A:$A,PRODUTIVIDADE!AS$3)=0,"",SUMIFS(BASE!$O:$O,BASE!$A:$A,PRODUTIVIDADE!AS$3,BASE!$G:$G,PRODUTIVIDADE!$B71)))</f>
        <v>0</v>
      </c>
      <c r="AW71" s="32">
        <f t="shared" si="83"/>
        <v>0</v>
      </c>
      <c r="AX71" s="32">
        <f t="shared" si="84"/>
        <v>0</v>
      </c>
      <c r="AY71" s="15">
        <f>IF($B71="","",IF(COUNTIF(BASE!$A:$A,PRODUTIVIDADE!AY$3)=0,"",SUMIFS(BASE!$M:$M,BASE!$A:$A,PRODUTIVIDADE!AY$3,BASE!$G:$G,PRODUTIVIDADE!$B71)))</f>
        <v>0</v>
      </c>
      <c r="AZ71" s="15">
        <f>IF($B71="","",IF(COUNTIF(BASE!$A:$A,PRODUTIVIDADE!AY$3)=0,"",SUMIFS(BASE!$N:$N,BASE!$A:$A,PRODUTIVIDADE!AY$3,BASE!$G:$G,PRODUTIVIDADE!$B71)))</f>
        <v>0</v>
      </c>
      <c r="BA71" s="18">
        <f>IF($B71="","",IF(COUNTIF(BASE!$A:$A,PRODUTIVIDADE!AY$3)=0,"",SUMIFS(BASE!$P:$P,BASE!$A:$A,PRODUTIVIDADE!AY$3,BASE!$G:$G,PRODUTIVIDADE!$B71)))</f>
        <v>0</v>
      </c>
      <c r="BB71" s="18">
        <f>IF($B71="","",IF(COUNTIF(BASE!$A:$A,PRODUTIVIDADE!AY$3)=0,"",SUMIFS(BASE!$O:$O,BASE!$A:$A,PRODUTIVIDADE!AY$3,BASE!$G:$G,PRODUTIVIDADE!$B71)))</f>
        <v>0</v>
      </c>
      <c r="BC71" s="32">
        <f t="shared" si="85"/>
        <v>0</v>
      </c>
      <c r="BD71" s="32">
        <f t="shared" si="86"/>
        <v>0</v>
      </c>
      <c r="BE71" s="33">
        <f>IF($B71="","",IF(COUNTIF(BASE!$A:$A,PRODUTIVIDADE!BE$3)=0,"",SUMIFS(BASE!$M:$M,BASE!$A:$A,PRODUTIVIDADE!BE$3,BASE!$G:$G,PRODUTIVIDADE!$B71)))</f>
        <v>0</v>
      </c>
      <c r="BF71" s="33">
        <f>IF($B71="","",IF(COUNTIF(BASE!$A:$A,PRODUTIVIDADE!BE$3)=0,"",SUMIFS(BASE!$N:$N,BASE!$A:$A,PRODUTIVIDADE!BE$3,BASE!$G:$G,PRODUTIVIDADE!$B71)))</f>
        <v>0</v>
      </c>
      <c r="BG71" s="28">
        <f>IF($B71="","",IF(COUNTIF(BASE!$A:$A,PRODUTIVIDADE!BE$3)=0,"",SUMIFS(BASE!$P:$P,BASE!$A:$A,PRODUTIVIDADE!BE$3,BASE!$G:$G,PRODUTIVIDADE!$B71)))</f>
        <v>0</v>
      </c>
      <c r="BH71" s="28">
        <f>IF($B71="","",IF(COUNTIF(BASE!$A:$A,PRODUTIVIDADE!BE$3)=0,"",SUMIFS(BASE!$O:$O,BASE!$A:$A,PRODUTIVIDADE!BE$3,BASE!$G:$G,PRODUTIVIDADE!$B71)))</f>
        <v>0</v>
      </c>
      <c r="BI71" s="32">
        <f t="shared" si="87"/>
        <v>0</v>
      </c>
      <c r="BJ71" s="32">
        <f t="shared" si="88"/>
        <v>0</v>
      </c>
      <c r="BK71" s="15">
        <f>IF($B71="","",IF(COUNTIF(BASE!$A:$A,PRODUTIVIDADE!BK$3)=0,"",SUMIFS(BASE!$M:$M,BASE!$A:$A,PRODUTIVIDADE!BK$3,BASE!$G:$G,PRODUTIVIDADE!$B71)))</f>
        <v>0</v>
      </c>
      <c r="BL71" s="15">
        <f>IF($B71="","",IF(COUNTIF(BASE!$A:$A,PRODUTIVIDADE!BK$3)=0,"",SUMIFS(BASE!$N:$N,BASE!$A:$A,PRODUTIVIDADE!BK$3,BASE!$G:$G,PRODUTIVIDADE!$B71)))</f>
        <v>0</v>
      </c>
      <c r="BM71" s="18">
        <f>IF($B71="","",IF(COUNTIF(BASE!$A:$A,PRODUTIVIDADE!BK$3)=0,"",SUMIFS(BASE!$P:$P,BASE!$A:$A,PRODUTIVIDADE!BK$3,BASE!$G:$G,PRODUTIVIDADE!$B71)))</f>
        <v>0</v>
      </c>
      <c r="BN71" s="18">
        <f>IF($B71="","",IF(COUNTIF(BASE!$A:$A,PRODUTIVIDADE!BK$3)=0,"",SUMIFS(BASE!$O:$O,BASE!$A:$A,PRODUTIVIDADE!BK$3,BASE!$G:$G,PRODUTIVIDADE!$B71)))</f>
        <v>0</v>
      </c>
      <c r="BO71" s="32">
        <f t="shared" si="89"/>
        <v>0</v>
      </c>
      <c r="BP71" s="32">
        <f t="shared" si="90"/>
        <v>0</v>
      </c>
      <c r="BQ71" s="33">
        <f>IF($B71="","",IF(COUNTIF(BASE!$A:$A,PRODUTIVIDADE!BQ$3)=0,"",SUMIFS(BASE!$M:$M,BASE!$A:$A,PRODUTIVIDADE!BQ$3,BASE!$G:$G,PRODUTIVIDADE!$B71)))</f>
        <v>0</v>
      </c>
      <c r="BR71" s="33">
        <f>IF($B71="","",IF(COUNTIF(BASE!$A:$A,PRODUTIVIDADE!BQ$3)=0,"",SUMIFS(BASE!$N:$N,BASE!$A:$A,PRODUTIVIDADE!BQ$3,BASE!$G:$G,PRODUTIVIDADE!$B71)))</f>
        <v>0</v>
      </c>
      <c r="BS71" s="28">
        <f>IF($B71="","",IF(COUNTIF(BASE!$A:$A,PRODUTIVIDADE!BQ$3)=0,"",SUMIFS(BASE!$P:$P,BASE!$A:$A,PRODUTIVIDADE!BQ$3,BASE!$G:$G,PRODUTIVIDADE!$B71)))</f>
        <v>0</v>
      </c>
      <c r="BT71" s="28">
        <f>IF($B71="","",IF(COUNTIF(BASE!$A:$A,PRODUTIVIDADE!BQ$3)=0,"",SUMIFS(BASE!$O:$O,BASE!$A:$A,PRODUTIVIDADE!BQ$3,BASE!$G:$G,PRODUTIVIDADE!$B71)))</f>
        <v>0</v>
      </c>
      <c r="BU71" s="32">
        <f t="shared" si="91"/>
        <v>0</v>
      </c>
      <c r="BV71" s="32">
        <f t="shared" si="92"/>
        <v>0</v>
      </c>
      <c r="BW71" s="15">
        <f>IF($B71="","",IF(COUNTIF(BASE!$A:$A,PRODUTIVIDADE!BW$3)=0,"",SUMIFS(BASE!$M:$M,BASE!$A:$A,PRODUTIVIDADE!BW$3,BASE!$G:$G,PRODUTIVIDADE!$B71)))</f>
        <v>0</v>
      </c>
      <c r="BX71" s="15">
        <f>IF($B71="","",IF(COUNTIF(BASE!$A:$A,PRODUTIVIDADE!BW$3)=0,"",SUMIFS(BASE!$N:$N,BASE!$A:$A,PRODUTIVIDADE!BW$3,BASE!$G:$G,PRODUTIVIDADE!$B71)))</f>
        <v>0</v>
      </c>
      <c r="BY71" s="18">
        <f>IF($B71="","",IF(COUNTIF(BASE!$A:$A,PRODUTIVIDADE!BW$3)=0,"",SUMIFS(BASE!$P:$P,BASE!$A:$A,PRODUTIVIDADE!BW$3,BASE!$G:$G,PRODUTIVIDADE!$B71)))</f>
        <v>0</v>
      </c>
      <c r="BZ71" s="18">
        <f>IF($B71="","",IF(COUNTIF(BASE!$A:$A,PRODUTIVIDADE!BW$3)=0,"",SUMIFS(BASE!$O:$O,BASE!$A:$A,PRODUTIVIDADE!BW$3,BASE!$G:$G,PRODUTIVIDADE!$B71)))</f>
        <v>0</v>
      </c>
      <c r="CA71" s="32">
        <f t="shared" si="93"/>
        <v>0</v>
      </c>
      <c r="CB71" s="32">
        <f t="shared" si="94"/>
        <v>0</v>
      </c>
      <c r="CC71" s="33">
        <f>IF($B71="","",IF(COUNTIF(BASE!$A:$A,PRODUTIVIDADE!CC$3)=0,"",SUMIFS(BASE!$M:$M,BASE!$A:$A,PRODUTIVIDADE!CC$3,BASE!$G:$G,PRODUTIVIDADE!$B71)))</f>
        <v>0</v>
      </c>
      <c r="CD71" s="33">
        <f>IF($B71="","",IF(COUNTIF(BASE!$A:$A,PRODUTIVIDADE!CC$3)=0,"",SUMIFS(BASE!$N:$N,BASE!$A:$A,PRODUTIVIDADE!CC$3,BASE!$G:$G,PRODUTIVIDADE!$B71)))</f>
        <v>0</v>
      </c>
      <c r="CE71" s="28">
        <f>IF($B71="","",IF(COUNTIF(BASE!$A:$A,PRODUTIVIDADE!CC$3)=0,"",SUMIFS(BASE!$P:$P,BASE!$A:$A,PRODUTIVIDADE!CC$3,BASE!$G:$G,PRODUTIVIDADE!$B71)))</f>
        <v>0</v>
      </c>
      <c r="CF71" s="28">
        <f>IF($B71="","",IF(COUNTIF(BASE!$A:$A,PRODUTIVIDADE!CC$3)=0,"",SUMIFS(BASE!$O:$O,BASE!$A:$A,PRODUTIVIDADE!CC$3,BASE!$G:$G,PRODUTIVIDADE!$B71)))</f>
        <v>0</v>
      </c>
      <c r="CG71" s="32">
        <f t="shared" si="95"/>
        <v>0</v>
      </c>
      <c r="CH71" s="32">
        <f t="shared" si="96"/>
        <v>0</v>
      </c>
      <c r="CI71" s="15">
        <f>IF($B71="","",IF(COUNTIF(BASE!$A:$A,PRODUTIVIDADE!CI$3)=0,"",SUMIFS(BASE!$M:$M,BASE!$A:$A,PRODUTIVIDADE!CI$3,BASE!$G:$G,PRODUTIVIDADE!$B71)))</f>
        <v>0</v>
      </c>
      <c r="CJ71" s="15">
        <f>IF($B71="","",IF(COUNTIF(BASE!$A:$A,PRODUTIVIDADE!CI$3)=0,"",SUMIFS(BASE!$N:$N,BASE!$A:$A,PRODUTIVIDADE!CI$3,BASE!$G:$G,PRODUTIVIDADE!$B71)))</f>
        <v>0</v>
      </c>
      <c r="CK71" s="18">
        <f>IF($B71="","",IF(COUNTIF(BASE!$A:$A,PRODUTIVIDADE!CI$3)=0,"",SUMIFS(BASE!$P:$P,BASE!$A:$A,PRODUTIVIDADE!CI$3,BASE!$G:$G,PRODUTIVIDADE!$B71)))</f>
        <v>0</v>
      </c>
      <c r="CL71" s="18">
        <f>IF($B71="","",IF(COUNTIF(BASE!$A:$A,PRODUTIVIDADE!CI$3)=0,"",SUMIFS(BASE!$O:$O,BASE!$A:$A,PRODUTIVIDADE!CI$3,BASE!$G:$G,PRODUTIVIDADE!$B71)))</f>
        <v>0</v>
      </c>
      <c r="CM71" s="32">
        <f t="shared" si="97"/>
        <v>0</v>
      </c>
      <c r="CN71" s="32">
        <f t="shared" si="98"/>
        <v>0</v>
      </c>
      <c r="CO71" s="33">
        <f>IF($B71="","",IF(COUNTIF(BASE!$A:$A,PRODUTIVIDADE!CO$3)=0,"",SUMIFS(BASE!$M:$M,BASE!$A:$A,PRODUTIVIDADE!CO$3,BASE!$G:$G,PRODUTIVIDADE!$B71)))</f>
        <v>0</v>
      </c>
      <c r="CP71" s="33">
        <f>IF($B71="","",IF(COUNTIF(BASE!$A:$A,PRODUTIVIDADE!CO$3)=0,"",SUMIFS(BASE!$N:$N,BASE!$A:$A,PRODUTIVIDADE!CO$3,BASE!$G:$G,PRODUTIVIDADE!$B71)))</f>
        <v>0</v>
      </c>
      <c r="CQ71" s="28">
        <f>IF($B71="","",IF(COUNTIF(BASE!$A:$A,PRODUTIVIDADE!CO$3)=0,"",SUMIFS(BASE!$P:$P,BASE!$A:$A,PRODUTIVIDADE!CO$3,BASE!$G:$G,PRODUTIVIDADE!$B71)))</f>
        <v>0</v>
      </c>
      <c r="CR71" s="28">
        <f>IF($B71="","",IF(COUNTIF(BASE!$A:$A,PRODUTIVIDADE!CO$3)=0,"",SUMIFS(BASE!$O:$O,BASE!$A:$A,PRODUTIVIDADE!CO$3,BASE!$G:$G,PRODUTIVIDADE!$B71)))</f>
        <v>0</v>
      </c>
      <c r="CS71" s="32">
        <f t="shared" si="99"/>
        <v>0</v>
      </c>
      <c r="CT71" s="32">
        <f t="shared" si="100"/>
        <v>0</v>
      </c>
      <c r="CU71" s="15">
        <f>IF($B71="","",IF(COUNTIF(BASE!$A:$A,PRODUTIVIDADE!CU$3)=0,"",SUMIFS(BASE!$M:$M,BASE!$A:$A,PRODUTIVIDADE!CU$3,BASE!$G:$G,PRODUTIVIDADE!$B71)))</f>
        <v>0</v>
      </c>
      <c r="CV71" s="15">
        <f>IF($B71="","",IF(COUNTIF(BASE!$A:$A,PRODUTIVIDADE!CU$3)=0,"",SUMIFS(BASE!$N:$N,BASE!$A:$A,PRODUTIVIDADE!CU$3,BASE!$G:$G,PRODUTIVIDADE!$B71)))</f>
        <v>0</v>
      </c>
      <c r="CW71" s="18">
        <f>IF($B71="","",IF(COUNTIF(BASE!$A:$A,PRODUTIVIDADE!CU$3)=0,"",SUMIFS(BASE!$P:$P,BASE!$A:$A,PRODUTIVIDADE!CU$3,BASE!$G:$G,PRODUTIVIDADE!$B71)))</f>
        <v>0</v>
      </c>
      <c r="CX71" s="18">
        <f>IF($B71="","",IF(COUNTIF(BASE!$A:$A,PRODUTIVIDADE!CU$3)=0,"",SUMIFS(BASE!$O:$O,BASE!$A:$A,PRODUTIVIDADE!CU$3,BASE!$G:$G,PRODUTIVIDADE!$B71)))</f>
        <v>0</v>
      </c>
      <c r="CY71" s="32">
        <f t="shared" si="101"/>
        <v>0</v>
      </c>
      <c r="CZ71" s="32">
        <f t="shared" si="102"/>
        <v>0</v>
      </c>
      <c r="DA71" s="33">
        <f>IF($B71="","",IF(COUNTIF(BASE!$A:$A,PRODUTIVIDADE!DA$3)=0,"",SUMIFS(BASE!$M:$M,BASE!$A:$A,PRODUTIVIDADE!DA$3,BASE!$G:$G,PRODUTIVIDADE!$B71)))</f>
        <v>0</v>
      </c>
      <c r="DB71" s="33">
        <f>IF($B71="","",IF(COUNTIF(BASE!$A:$A,PRODUTIVIDADE!DA$3)=0,"",SUMIFS(BASE!$N:$N,BASE!$A:$A,PRODUTIVIDADE!DA$3,BASE!$G:$G,PRODUTIVIDADE!$B71)))</f>
        <v>0</v>
      </c>
      <c r="DC71" s="28">
        <f>IF($B71="","",IF(COUNTIF(BASE!$A:$A,PRODUTIVIDADE!DA$3)=0,"",SUMIFS(BASE!$P:$P,BASE!$A:$A,PRODUTIVIDADE!DA$3,BASE!$G:$G,PRODUTIVIDADE!$B71)))</f>
        <v>0</v>
      </c>
      <c r="DD71" s="28">
        <f>IF($B71="","",IF(COUNTIF(BASE!$A:$A,PRODUTIVIDADE!DA$3)=0,"",SUMIFS(BASE!$O:$O,BASE!$A:$A,PRODUTIVIDADE!DA$3,BASE!$G:$G,PRODUTIVIDADE!$B71)))</f>
        <v>0</v>
      </c>
      <c r="DE71" s="32">
        <f t="shared" si="103"/>
        <v>0</v>
      </c>
      <c r="DF71" s="32">
        <f t="shared" si="104"/>
        <v>0</v>
      </c>
      <c r="DG71" s="15">
        <f>IF($B71="","",IF(COUNTIF(BASE!$A:$A,PRODUTIVIDADE!DG$3)=0,"",SUMIFS(BASE!$M:$M,BASE!$A:$A,PRODUTIVIDADE!DG$3,BASE!$G:$G,PRODUTIVIDADE!$B71)))</f>
        <v>0</v>
      </c>
      <c r="DH71" s="15">
        <f>IF($B71="","",IF(COUNTIF(BASE!$A:$A,PRODUTIVIDADE!DG$3)=0,"",SUMIFS(BASE!$N:$N,BASE!$A:$A,PRODUTIVIDADE!DG$3,BASE!$G:$G,PRODUTIVIDADE!$B71)))</f>
        <v>0</v>
      </c>
      <c r="DI71" s="18">
        <f>IF($B71="","",IF(COUNTIF(BASE!$A:$A,PRODUTIVIDADE!DG$3)=0,"",SUMIFS(BASE!$P:$P,BASE!$A:$A,PRODUTIVIDADE!DG$3,BASE!$G:$G,PRODUTIVIDADE!$B71)))</f>
        <v>0</v>
      </c>
      <c r="DJ71" s="18">
        <f>IF($B71="","",IF(COUNTIF(BASE!$A:$A,PRODUTIVIDADE!DG$3)=0,"",SUMIFS(BASE!$O:$O,BASE!$A:$A,PRODUTIVIDADE!DG$3,BASE!$G:$G,PRODUTIVIDADE!$B71)))</f>
        <v>0</v>
      </c>
      <c r="DK71" s="32">
        <f t="shared" si="105"/>
        <v>0</v>
      </c>
      <c r="DL71" s="32">
        <f t="shared" si="106"/>
        <v>0</v>
      </c>
      <c r="DM71" s="33">
        <f>IF($B71="","",IF(COUNTIF(BASE!$A:$A,PRODUTIVIDADE!DM$3)=0,"",SUMIFS(BASE!$M:$M,BASE!$A:$A,PRODUTIVIDADE!DM$3,BASE!$G:$G,PRODUTIVIDADE!$B71)))</f>
        <v>0</v>
      </c>
      <c r="DN71" s="33">
        <f>IF($B71="","",IF(COUNTIF(BASE!$A:$A,PRODUTIVIDADE!DM$3)=0,"",SUMIFS(BASE!$N:$N,BASE!$A:$A,PRODUTIVIDADE!DM$3,BASE!$G:$G,PRODUTIVIDADE!$B71)))</f>
        <v>0</v>
      </c>
      <c r="DO71" s="28">
        <f>IF($B71="","",IF(COUNTIF(BASE!$A:$A,PRODUTIVIDADE!DM$3)=0,"",SUMIFS(BASE!$P:$P,BASE!$A:$A,PRODUTIVIDADE!DM$3,BASE!$G:$G,PRODUTIVIDADE!$B71)))</f>
        <v>0</v>
      </c>
      <c r="DP71" s="28">
        <f>IF($B71="","",IF(COUNTIF(BASE!$A:$A,PRODUTIVIDADE!DM$3)=0,"",SUMIFS(BASE!$O:$O,BASE!$A:$A,PRODUTIVIDADE!DM$3,BASE!$G:$G,PRODUTIVIDADE!$B71)))</f>
        <v>0</v>
      </c>
      <c r="DQ71" s="32">
        <f t="shared" si="107"/>
        <v>0</v>
      </c>
      <c r="DR71" s="32">
        <f t="shared" si="108"/>
        <v>0</v>
      </c>
      <c r="DS71" s="15">
        <f>IF($B71="","",IF(COUNTIF(BASE!$A:$A,PRODUTIVIDADE!DS$3)=0,"",SUMIFS(BASE!$M:$M,BASE!$A:$A,PRODUTIVIDADE!DS$3,BASE!$G:$G,PRODUTIVIDADE!$B71)))</f>
        <v>0</v>
      </c>
      <c r="DT71" s="15">
        <f>IF($B71="","",IF(COUNTIF(BASE!$A:$A,PRODUTIVIDADE!DS$3)=0,"",SUMIFS(BASE!$N:$N,BASE!$A:$A,PRODUTIVIDADE!DS$3,BASE!$G:$G,PRODUTIVIDADE!$B71)))</f>
        <v>0</v>
      </c>
      <c r="DU71" s="18">
        <f>IF($B71="","",IF(COUNTIF(BASE!$A:$A,PRODUTIVIDADE!DS$3)=0,"",SUMIFS(BASE!$P:$P,BASE!$A:$A,PRODUTIVIDADE!DS$3,BASE!$G:$G,PRODUTIVIDADE!$B71)))</f>
        <v>0</v>
      </c>
      <c r="DV71" s="18">
        <f>IF($B71="","",IF(COUNTIF(BASE!$A:$A,PRODUTIVIDADE!DS$3)=0,"",SUMIFS(BASE!$O:$O,BASE!$A:$A,PRODUTIVIDADE!DS$3,BASE!$G:$G,PRODUTIVIDADE!$B71)))</f>
        <v>0</v>
      </c>
      <c r="DW71" s="32">
        <f t="shared" si="109"/>
        <v>0</v>
      </c>
      <c r="DX71" s="32">
        <f t="shared" si="110"/>
        <v>0</v>
      </c>
      <c r="DY71" s="33">
        <f>IF($B71="","",IF(COUNTIF(BASE!$A:$A,PRODUTIVIDADE!DY$3)=0,"",SUMIFS(BASE!$M:$M,BASE!$A:$A,PRODUTIVIDADE!DY$3,BASE!$G:$G,PRODUTIVIDADE!$B71)))</f>
        <v>0</v>
      </c>
      <c r="DZ71" s="33">
        <f>IF($B71="","",IF(COUNTIF(BASE!$A:$A,PRODUTIVIDADE!DY$3)=0,"",SUMIFS(BASE!$N:$N,BASE!$A:$A,PRODUTIVIDADE!DY$3,BASE!$G:$G,PRODUTIVIDADE!$B71)))</f>
        <v>0</v>
      </c>
      <c r="EA71" s="28">
        <f>IF($B71="","",IF(COUNTIF(BASE!$A:$A,PRODUTIVIDADE!DY$3)=0,"",SUMIFS(BASE!$P:$P,BASE!$A:$A,PRODUTIVIDADE!DY$3,BASE!$G:$G,PRODUTIVIDADE!$B71)))</f>
        <v>0</v>
      </c>
      <c r="EB71" s="28">
        <f>IF($B71="","",IF(COUNTIF(BASE!$A:$A,PRODUTIVIDADE!DY$3)=0,"",SUMIFS(BASE!$O:$O,BASE!$A:$A,PRODUTIVIDADE!DY$3,BASE!$G:$G,PRODUTIVIDADE!$B71)))</f>
        <v>0</v>
      </c>
      <c r="EC71" s="32">
        <f t="shared" si="111"/>
        <v>0</v>
      </c>
      <c r="ED71" s="32">
        <f t="shared" si="112"/>
        <v>0</v>
      </c>
      <c r="EE71" s="15">
        <f>IF($B71="","",IF(COUNTIF(BASE!$A:$A,PRODUTIVIDADE!EE$3)=0,"",SUMIFS(BASE!$M:$M,BASE!$A:$A,PRODUTIVIDADE!EE$3,BASE!$G:$G,PRODUTIVIDADE!$B71)))</f>
        <v>0</v>
      </c>
      <c r="EF71" s="15">
        <f>IF($B71="","",IF(COUNTIF(BASE!$A:$A,PRODUTIVIDADE!EE$3)=0,"",SUMIFS(BASE!$N:$N,BASE!$A:$A,PRODUTIVIDADE!EE$3,BASE!$G:$G,PRODUTIVIDADE!$B71)))</f>
        <v>0</v>
      </c>
      <c r="EG71" s="18">
        <f>IF($B71="","",IF(COUNTIF(BASE!$A:$A,PRODUTIVIDADE!EE$3)=0,"",SUMIFS(BASE!$P:$P,BASE!$A:$A,PRODUTIVIDADE!EE$3,BASE!$G:$G,PRODUTIVIDADE!$B71)))</f>
        <v>0</v>
      </c>
      <c r="EH71" s="18">
        <f>IF($B71="","",IF(COUNTIF(BASE!$A:$A,PRODUTIVIDADE!EE$3)=0,"",SUMIFS(BASE!$O:$O,BASE!$A:$A,PRODUTIVIDADE!EE$3,BASE!$G:$G,PRODUTIVIDADE!$B71)))</f>
        <v>0</v>
      </c>
      <c r="EI71" s="32">
        <f t="shared" si="113"/>
        <v>0</v>
      </c>
      <c r="EJ71" s="32">
        <f t="shared" si="114"/>
        <v>0</v>
      </c>
      <c r="EK71" s="33">
        <f>IF($B71="","",IF(COUNTIF(BASE!$A:$A,PRODUTIVIDADE!EK$3)=0,"",SUMIFS(BASE!$M:$M,BASE!$A:$A,PRODUTIVIDADE!EK$3,BASE!$G:$G,PRODUTIVIDADE!$B71)))</f>
        <v>0</v>
      </c>
      <c r="EL71" s="33">
        <f>IF($B71="","",IF(COUNTIF(BASE!$A:$A,PRODUTIVIDADE!EK$3)=0,"",SUMIFS(BASE!$N:$N,BASE!$A:$A,PRODUTIVIDADE!EK$3,BASE!$G:$G,PRODUTIVIDADE!$B71)))</f>
        <v>0</v>
      </c>
      <c r="EM71" s="28">
        <f>IF($B71="","",IF(COUNTIF(BASE!$A:$A,PRODUTIVIDADE!EK$3)=0,"",SUMIFS(BASE!$P:$P,BASE!$A:$A,PRODUTIVIDADE!EK$3,BASE!$G:$G,PRODUTIVIDADE!$B71)))</f>
        <v>0</v>
      </c>
      <c r="EN71" s="28">
        <f>IF($B71="","",IF(COUNTIF(BASE!$A:$A,PRODUTIVIDADE!EK$3)=0,"",SUMIFS(BASE!$O:$O,BASE!$A:$A,PRODUTIVIDADE!EK$3,BASE!$G:$G,PRODUTIVIDADE!$B71)))</f>
        <v>0</v>
      </c>
      <c r="EO71" s="32">
        <f t="shared" si="115"/>
        <v>0</v>
      </c>
      <c r="EP71" s="32">
        <f t="shared" si="116"/>
        <v>0</v>
      </c>
      <c r="EQ71" s="15">
        <f>IF($B71="","",IF(COUNTIF(BASE!$A:$A,PRODUTIVIDADE!EQ$3)=0,"",SUMIFS(BASE!$M:$M,BASE!$A:$A,PRODUTIVIDADE!EQ$3,BASE!$G:$G,PRODUTIVIDADE!$B71)))</f>
        <v>0</v>
      </c>
      <c r="ER71" s="15">
        <f>IF($B71="","",IF(COUNTIF(BASE!$A:$A,PRODUTIVIDADE!EQ$3)=0,"",SUMIFS(BASE!$N:$N,BASE!$A:$A,PRODUTIVIDADE!EQ$3,BASE!$G:$G,PRODUTIVIDADE!$B71)))</f>
        <v>0</v>
      </c>
      <c r="ES71" s="18">
        <f>IF($B71="","",IF(COUNTIF(BASE!$A:$A,PRODUTIVIDADE!EQ$3)=0,"",SUMIFS(BASE!$P:$P,BASE!$A:$A,PRODUTIVIDADE!EQ$3,BASE!$G:$G,PRODUTIVIDADE!$B71)))</f>
        <v>0</v>
      </c>
      <c r="ET71" s="18">
        <f>IF($B71="","",IF(COUNTIF(BASE!$A:$A,PRODUTIVIDADE!EQ$3)=0,"",SUMIFS(BASE!$O:$O,BASE!$A:$A,PRODUTIVIDADE!EQ$3,BASE!$G:$G,PRODUTIVIDADE!$B71)))</f>
        <v>0</v>
      </c>
      <c r="EU71" s="32">
        <f t="shared" si="117"/>
        <v>0</v>
      </c>
      <c r="EV71" s="32">
        <f t="shared" si="118"/>
        <v>0</v>
      </c>
      <c r="EW71" s="33">
        <f>IF($B71="","",IF(COUNTIF(BASE!$A:$A,PRODUTIVIDADE!EW$3)=0,"",SUMIFS(BASE!$M:$M,BASE!$A:$A,PRODUTIVIDADE!EW$3,BASE!$G:$G,PRODUTIVIDADE!$B71)))</f>
        <v>0</v>
      </c>
      <c r="EX71" s="33">
        <f>IF($B71="","",IF(COUNTIF(BASE!$A:$A,PRODUTIVIDADE!EW$3)=0,"",SUMIFS(BASE!$N:$N,BASE!$A:$A,PRODUTIVIDADE!EW$3,BASE!$G:$G,PRODUTIVIDADE!$B71)))</f>
        <v>0</v>
      </c>
      <c r="EY71" s="28">
        <f>IF($B71="","",IF(COUNTIF(BASE!$A:$A,PRODUTIVIDADE!EW$3)=0,"",SUMIFS(BASE!$P:$P,BASE!$A:$A,PRODUTIVIDADE!EW$3,BASE!$G:$G,PRODUTIVIDADE!$B71)))</f>
        <v>0</v>
      </c>
      <c r="EZ71" s="28">
        <f>IF($B71="","",IF(COUNTIF(BASE!$A:$A,PRODUTIVIDADE!EW$3)=0,"",SUMIFS(BASE!$O:$O,BASE!$A:$A,PRODUTIVIDADE!EW$3,BASE!$G:$G,PRODUTIVIDADE!$B71)))</f>
        <v>0</v>
      </c>
      <c r="FA71" s="32">
        <f t="shared" si="119"/>
        <v>0</v>
      </c>
      <c r="FB71" s="32">
        <f t="shared" si="120"/>
        <v>0</v>
      </c>
      <c r="FC71" s="15">
        <f>IF($B71="","",IF(COUNTIF(BASE!$A:$A,PRODUTIVIDADE!FC$3)=0,"",SUMIFS(BASE!$M:$M,BASE!$A:$A,PRODUTIVIDADE!FC$3,BASE!$G:$G,PRODUTIVIDADE!$B71)))</f>
        <v>0</v>
      </c>
      <c r="FD71" s="15">
        <f>IF($B71="","",IF(COUNTIF(BASE!$A:$A,PRODUTIVIDADE!FC$3)=0,"",SUMIFS(BASE!$N:$N,BASE!$A:$A,PRODUTIVIDADE!FC$3,BASE!$G:$G,PRODUTIVIDADE!$B71)))</f>
        <v>0</v>
      </c>
      <c r="FE71" s="18">
        <f>IF($B71="","",IF(COUNTIF(BASE!$A:$A,PRODUTIVIDADE!FC$3)=0,"",SUMIFS(BASE!$P:$P,BASE!$A:$A,PRODUTIVIDADE!FC$3,BASE!$G:$G,PRODUTIVIDADE!$B71)))</f>
        <v>0</v>
      </c>
      <c r="FF71" s="18">
        <f>IF($B71="","",IF(COUNTIF(BASE!$A:$A,PRODUTIVIDADE!FC$3)=0,"",SUMIFS(BASE!$O:$O,BASE!$A:$A,PRODUTIVIDADE!FC$3,BASE!$G:$G,PRODUTIVIDADE!$B71)))</f>
        <v>0</v>
      </c>
      <c r="FG71" s="32">
        <f t="shared" si="121"/>
        <v>0</v>
      </c>
      <c r="FH71" s="32">
        <f t="shared" si="122"/>
        <v>0</v>
      </c>
      <c r="FI71" s="33">
        <f>IF($B71="","",IF(COUNTIF(BASE!$A:$A,PRODUTIVIDADE!FI$3)=0,"",SUMIFS(BASE!$M:$M,BASE!$A:$A,PRODUTIVIDADE!FI$3,BASE!$G:$G,PRODUTIVIDADE!$B71)))</f>
        <v>0</v>
      </c>
      <c r="FJ71" s="33">
        <f>IF($B71="","",IF(COUNTIF(BASE!$A:$A,PRODUTIVIDADE!FI$3)=0,"",SUMIFS(BASE!$N:$N,BASE!$A:$A,PRODUTIVIDADE!FI$3,BASE!$G:$G,PRODUTIVIDADE!$B71)))</f>
        <v>0</v>
      </c>
      <c r="FK71" s="28">
        <f>IF($B71="","",IF(COUNTIF(BASE!$A:$A,PRODUTIVIDADE!FI$3)=0,"",SUMIFS(BASE!$P:$P,BASE!$A:$A,PRODUTIVIDADE!FI$3,BASE!$G:$G,PRODUTIVIDADE!$B71)))</f>
        <v>0</v>
      </c>
      <c r="FL71" s="28">
        <f>IF($B71="","",IF(COUNTIF(BASE!$A:$A,PRODUTIVIDADE!FI$3)=0,"",SUMIFS(BASE!$O:$O,BASE!$A:$A,PRODUTIVIDADE!FI$3,BASE!$G:$G,PRODUTIVIDADE!$B71)))</f>
        <v>0</v>
      </c>
      <c r="FM71" s="32">
        <f t="shared" si="123"/>
        <v>0</v>
      </c>
      <c r="FN71" s="32">
        <f t="shared" si="124"/>
        <v>0</v>
      </c>
      <c r="FO71" s="15">
        <f>IF($B71="","",IF(COUNTIF(BASE!$A:$A,PRODUTIVIDADE!FO$3)=0,"",SUMIFS(BASE!$M:$M,BASE!$A:$A,PRODUTIVIDADE!FO$3,BASE!$G:$G,PRODUTIVIDADE!$B71)))</f>
        <v>0</v>
      </c>
      <c r="FP71" s="15">
        <f>IF($B71="","",IF(COUNTIF(BASE!$A:$A,PRODUTIVIDADE!FO$3)=0,"",SUMIFS(BASE!$N:$N,BASE!$A:$A,PRODUTIVIDADE!FO$3,BASE!$G:$G,PRODUTIVIDADE!$B71)))</f>
        <v>0</v>
      </c>
      <c r="FQ71" s="18">
        <f>IF($B71="","",IF(COUNTIF(BASE!$A:$A,PRODUTIVIDADE!FO$3)=0,"",SUMIFS(BASE!$P:$P,BASE!$A:$A,PRODUTIVIDADE!FO$3,BASE!$G:$G,PRODUTIVIDADE!$B71)))</f>
        <v>0</v>
      </c>
      <c r="FR71" s="18">
        <f>IF($B71="","",IF(COUNTIF(BASE!$A:$A,PRODUTIVIDADE!FO$3)=0,"",SUMIFS(BASE!$O:$O,BASE!$A:$A,PRODUTIVIDADE!FO$3,BASE!$G:$G,PRODUTIVIDADE!$B71)))</f>
        <v>0</v>
      </c>
      <c r="FS71" s="32">
        <f t="shared" si="125"/>
        <v>0</v>
      </c>
      <c r="FT71" s="32">
        <f t="shared" si="126"/>
        <v>0</v>
      </c>
      <c r="FU71" s="33">
        <f>IF($B71="","",IF(COUNTIF(BASE!$A:$A,PRODUTIVIDADE!FU$3)=0,"",SUMIFS(BASE!$M:$M,BASE!$A:$A,PRODUTIVIDADE!FU$3,BASE!$G:$G,PRODUTIVIDADE!$B71)))</f>
        <v>0</v>
      </c>
      <c r="FV71" s="33">
        <f>IF($B71="","",IF(COUNTIF(BASE!$A:$A,PRODUTIVIDADE!FU$3)=0,"",SUMIFS(BASE!$N:$N,BASE!$A:$A,PRODUTIVIDADE!FU$3,BASE!$G:$G,PRODUTIVIDADE!$B71)))</f>
        <v>0</v>
      </c>
      <c r="FW71" s="28">
        <f>IF($B71="","",IF(COUNTIF(BASE!$A:$A,PRODUTIVIDADE!FU$3)=0,"",SUMIFS(BASE!$P:$P,BASE!$A:$A,PRODUTIVIDADE!FU$3,BASE!$G:$G,PRODUTIVIDADE!$B71)))</f>
        <v>0</v>
      </c>
      <c r="FX71" s="28">
        <f>IF($B71="","",IF(COUNTIF(BASE!$A:$A,PRODUTIVIDADE!FU$3)=0,"",SUMIFS(BASE!$O:$O,BASE!$A:$A,PRODUTIVIDADE!FU$3,BASE!$G:$G,PRODUTIVIDADE!$B71)))</f>
        <v>0</v>
      </c>
      <c r="FY71" s="32">
        <f t="shared" si="127"/>
        <v>0</v>
      </c>
      <c r="FZ71" s="32">
        <f t="shared" si="128"/>
        <v>0</v>
      </c>
      <c r="GA71" s="15">
        <f>IF($B71="","",IF(COUNTIF(BASE!$A:$A,PRODUTIVIDADE!GA$3)=0,"",SUMIFS(BASE!$M:$M,BASE!$A:$A,PRODUTIVIDADE!GA$3,BASE!$G:$G,PRODUTIVIDADE!$B71)))</f>
        <v>0</v>
      </c>
      <c r="GB71" s="15">
        <f>IF($B71="","",IF(COUNTIF(BASE!$A:$A,PRODUTIVIDADE!GA$3)=0,"",SUMIFS(BASE!$N:$N,BASE!$A:$A,PRODUTIVIDADE!GA$3,BASE!$G:$G,PRODUTIVIDADE!$B71)))</f>
        <v>0</v>
      </c>
      <c r="GC71" s="18">
        <f>IF($B71="","",IF(COUNTIF(BASE!$A:$A,PRODUTIVIDADE!GA$3)=0,"",SUMIFS(BASE!$P:$P,BASE!$A:$A,PRODUTIVIDADE!GA$3,BASE!$G:$G,PRODUTIVIDADE!$B71)))</f>
        <v>0</v>
      </c>
      <c r="GD71" s="18">
        <f>IF($B71="","",IF(COUNTIF(BASE!$A:$A,PRODUTIVIDADE!GA$3)=0,"",SUMIFS(BASE!$O:$O,BASE!$A:$A,PRODUTIVIDADE!GA$3,BASE!$G:$G,PRODUTIVIDADE!$B71)))</f>
        <v>0</v>
      </c>
      <c r="GE71" s="32">
        <f t="shared" si="129"/>
        <v>0</v>
      </c>
      <c r="GF71" s="32">
        <f t="shared" si="130"/>
        <v>0</v>
      </c>
      <c r="GG71" s="33">
        <f>IF($B71="","",IF(COUNTIF(BASE!$A:$A,PRODUTIVIDADE!GG$3)=0,"",SUMIFS(BASE!$M:$M,BASE!$A:$A,PRODUTIVIDADE!GG$3,BASE!$G:$G,PRODUTIVIDADE!$B71)))</f>
        <v>0</v>
      </c>
      <c r="GH71" s="33">
        <f>IF($B71="","",IF(COUNTIF(BASE!$A:$A,PRODUTIVIDADE!GG$3)=0,"",SUMIFS(BASE!$N:$N,BASE!$A:$A,PRODUTIVIDADE!GG$3,BASE!$G:$G,PRODUTIVIDADE!$B71)))</f>
        <v>0</v>
      </c>
      <c r="GI71" s="28">
        <f>IF($B71="","",IF(COUNTIF(BASE!$A:$A,PRODUTIVIDADE!GG$3)=0,"",SUMIFS(BASE!$P:$P,BASE!$A:$A,PRODUTIVIDADE!GG$3,BASE!$G:$G,PRODUTIVIDADE!$B71)))</f>
        <v>0</v>
      </c>
      <c r="GJ71" s="28">
        <f>IF($B71="","",IF(COUNTIF(BASE!$A:$A,PRODUTIVIDADE!GG$3)=0,"",SUMIFS(BASE!$O:$O,BASE!$A:$A,PRODUTIVIDADE!GG$3,BASE!$G:$G,PRODUTIVIDADE!$B71)))</f>
        <v>0</v>
      </c>
      <c r="GK71" s="32">
        <f t="shared" si="131"/>
        <v>0</v>
      </c>
      <c r="GL71" s="32">
        <f t="shared" si="132"/>
        <v>0</v>
      </c>
      <c r="GM71" s="15">
        <f>IF($B71="","",IF(COUNTIF(BASE!$A:$A,PRODUTIVIDADE!GM$3)=0,"",SUMIFS(BASE!$M:$M,BASE!$A:$A,PRODUTIVIDADE!GM$3,BASE!$G:$G,PRODUTIVIDADE!$B71)))</f>
        <v>0</v>
      </c>
      <c r="GN71" s="15">
        <f>IF($B71="","",IF(COUNTIF(BASE!$A:$A,PRODUTIVIDADE!GM$3)=0,"",SUMIFS(BASE!$N:$N,BASE!$A:$A,PRODUTIVIDADE!GM$3,BASE!$G:$G,PRODUTIVIDADE!$B71)))</f>
        <v>0</v>
      </c>
      <c r="GO71" s="18">
        <f>IF($B71="","",IF(COUNTIF(BASE!$A:$A,PRODUTIVIDADE!GM$3)=0,"",SUMIFS(BASE!$P:$P,BASE!$A:$A,PRODUTIVIDADE!GM$3,BASE!$G:$G,PRODUTIVIDADE!$B71)))</f>
        <v>0</v>
      </c>
      <c r="GP71" s="18">
        <f>IF($B71="","",IF(COUNTIF(BASE!$A:$A,PRODUTIVIDADE!GM$3)=0,"",SUMIFS(BASE!$O:$O,BASE!$A:$A,PRODUTIVIDADE!GM$3,BASE!$G:$G,PRODUTIVIDADE!$B71)))</f>
        <v>0</v>
      </c>
      <c r="GQ71" s="32">
        <f t="shared" si="133"/>
        <v>0</v>
      </c>
      <c r="GR71" s="32">
        <f t="shared" si="134"/>
        <v>0</v>
      </c>
    </row>
    <row r="72" spans="2:200" s="8" customFormat="1" x14ac:dyDescent="0.25">
      <c r="B72" s="50">
        <v>91146</v>
      </c>
      <c r="C72" s="16" t="str">
        <f>IF($B72="","",VLOOKUP($B72,EQUIPE!$B:$E,2,0))</f>
        <v>PIN EXTRA</v>
      </c>
      <c r="D72" s="16" t="str">
        <f>IF($B72="","",VLOOKUP($B72,EQUIPE!$B:$F,5,0))</f>
        <v>PIN EXTRA</v>
      </c>
      <c r="E72" s="18">
        <f>IF($B72="","",VLOOKUP($B72,EQUIPE!$B:$E,3,0))</f>
        <v>0.26388888888888895</v>
      </c>
      <c r="F72" s="16" t="str">
        <f>IF($B72="","",VLOOKUP($B72,EQUIPE!$B:$E,4,0))</f>
        <v>PIN EXTRA</v>
      </c>
      <c r="H72" s="22">
        <f t="shared" si="135"/>
        <v>50</v>
      </c>
      <c r="I72" s="22">
        <f t="shared" si="135"/>
        <v>0</v>
      </c>
      <c r="J72" s="18">
        <f t="shared" si="69"/>
        <v>2.2222222222222222E-3</v>
      </c>
      <c r="K72" s="18">
        <f t="shared" si="70"/>
        <v>0</v>
      </c>
      <c r="L72" s="32">
        <f t="shared" si="71"/>
        <v>0.1111111111111111</v>
      </c>
      <c r="M72" s="32">
        <f t="shared" si="72"/>
        <v>0</v>
      </c>
      <c r="O72" s="15">
        <f>IF($B72="","",IF(COUNTIF(BASE!$A:$A,PRODUTIVIDADE!O$3)=0,"",SUMIFS(BASE!$M:$M,BASE!$A:$A,PRODUTIVIDADE!O$3,BASE!$G:$G,PRODUTIVIDADE!$B72)))</f>
        <v>0</v>
      </c>
      <c r="P72" s="15">
        <f>IF($B72="","",IF(COUNTIF(BASE!$A:$A,PRODUTIVIDADE!O$3)=0,"",SUMIFS(BASE!$N:$N,BASE!$A:$A,PRODUTIVIDADE!O$3,BASE!$G:$G,PRODUTIVIDADE!$B72)))</f>
        <v>0</v>
      </c>
      <c r="Q72" s="18">
        <f>IF($B72="","",IF(COUNTIF(BASE!$A:$A,PRODUTIVIDADE!O$3)=0,"",SUMIFS(BASE!$P:$P,BASE!$A:$A,PRODUTIVIDADE!O$3,BASE!$G:$G,PRODUTIVIDADE!$B72)))</f>
        <v>0</v>
      </c>
      <c r="R72" s="18">
        <f>IF($B72="","",IF(COUNTIF(BASE!$A:$A,PRODUTIVIDADE!O$3)=0,"",SUMIFS(BASE!$O:$O,BASE!$A:$A,PRODUTIVIDADE!O$3,BASE!$G:$G,PRODUTIVIDADE!$B72)))</f>
        <v>0</v>
      </c>
      <c r="S72" s="32">
        <f t="shared" si="73"/>
        <v>0</v>
      </c>
      <c r="T72" s="32">
        <f t="shared" si="74"/>
        <v>0</v>
      </c>
      <c r="U72" s="33">
        <f>IF($B72="","",IF(COUNTIF(BASE!$A:$A,PRODUTIVIDADE!U$3)=0,"",SUMIFS(BASE!$M:$M,BASE!$A:$A,PRODUTIVIDADE!U$3,BASE!$G:$G,PRODUTIVIDADE!$B72)))</f>
        <v>0</v>
      </c>
      <c r="V72" s="33">
        <f>IF($B72="","",IF(COUNTIF(BASE!$A:$A,PRODUTIVIDADE!U$3)=0,"",SUMIFS(BASE!$N:$N,BASE!$A:$A,PRODUTIVIDADE!U$3,BASE!$G:$G,PRODUTIVIDADE!$B72)))</f>
        <v>0</v>
      </c>
      <c r="W72" s="28">
        <f>IF($B72="","",IF(COUNTIF(BASE!$A:$A,PRODUTIVIDADE!U$3)=0,"",SUMIFS(BASE!$P:$P,BASE!$A:$A,PRODUTIVIDADE!U$3,BASE!$G:$G,PRODUTIVIDADE!$B72)))</f>
        <v>0</v>
      </c>
      <c r="X72" s="28">
        <f>IF($B72="","",IF(COUNTIF(BASE!$A:$A,PRODUTIVIDADE!U$3)=0,"",SUMIFS(BASE!$O:$O,BASE!$A:$A,PRODUTIVIDADE!U$3,BASE!$G:$G,PRODUTIVIDADE!$B72)))</f>
        <v>0</v>
      </c>
      <c r="Y72" s="32">
        <f t="shared" si="75"/>
        <v>0</v>
      </c>
      <c r="Z72" s="32">
        <f t="shared" si="76"/>
        <v>0</v>
      </c>
      <c r="AA72" s="15">
        <f>IF($B72="","",IF(COUNTIF(BASE!$A:$A,PRODUTIVIDADE!AA$3)=0,"",SUMIFS(BASE!$M:$M,BASE!$A:$A,PRODUTIVIDADE!AA$3,BASE!$G:$G,PRODUTIVIDADE!$B72)))</f>
        <v>0</v>
      </c>
      <c r="AB72" s="15">
        <f>IF($B72="","",IF(COUNTIF(BASE!$A:$A,PRODUTIVIDADE!AA$3)=0,"",SUMIFS(BASE!$N:$N,BASE!$A:$A,PRODUTIVIDADE!AA$3,BASE!$G:$G,PRODUTIVIDADE!$B72)))</f>
        <v>0</v>
      </c>
      <c r="AC72" s="18">
        <f>IF($B72="","",IF(COUNTIF(BASE!$A:$A,PRODUTIVIDADE!AA$3)=0,"",SUMIFS(BASE!$P:$P,BASE!$A:$A,PRODUTIVIDADE!AA$3,BASE!$G:$G,PRODUTIVIDADE!$B72)))</f>
        <v>0</v>
      </c>
      <c r="AD72" s="18">
        <f>IF($B72="","",IF(COUNTIF(BASE!$A:$A,PRODUTIVIDADE!AA$3)=0,"",SUMIFS(BASE!$O:$O,BASE!$A:$A,PRODUTIVIDADE!AA$3,BASE!$G:$G,PRODUTIVIDADE!$B72)))</f>
        <v>0</v>
      </c>
      <c r="AE72" s="32">
        <f t="shared" si="77"/>
        <v>0</v>
      </c>
      <c r="AF72" s="32">
        <f t="shared" si="78"/>
        <v>0</v>
      </c>
      <c r="AG72" s="33">
        <f>IF($B72="","",IF(COUNTIF(BASE!$A:$A,PRODUTIVIDADE!AG$3)=0,"",SUMIFS(BASE!$M:$M,BASE!$A:$A,PRODUTIVIDADE!AG$3,BASE!$G:$G,PRODUTIVIDADE!$B72)))</f>
        <v>0</v>
      </c>
      <c r="AH72" s="33">
        <f>IF($B72="","",IF(COUNTIF(BASE!$A:$A,PRODUTIVIDADE!AG$3)=0,"",SUMIFS(BASE!$N:$N,BASE!$A:$A,PRODUTIVIDADE!AG$3,BASE!$G:$G,PRODUTIVIDADE!$B72)))</f>
        <v>0</v>
      </c>
      <c r="AI72" s="28">
        <f>IF($B72="","",IF(COUNTIF(BASE!$A:$A,PRODUTIVIDADE!AG$3)=0,"",SUMIFS(BASE!$P:$P,BASE!$A:$A,PRODUTIVIDADE!AG$3,BASE!$G:$G,PRODUTIVIDADE!$B72)))</f>
        <v>0</v>
      </c>
      <c r="AJ72" s="28">
        <f>IF($B72="","",IF(COUNTIF(BASE!$A:$A,PRODUTIVIDADE!AG$3)=0,"",SUMIFS(BASE!$O:$O,BASE!$A:$A,PRODUTIVIDADE!AG$3,BASE!$G:$G,PRODUTIVIDADE!$B72)))</f>
        <v>0</v>
      </c>
      <c r="AK72" s="32">
        <f t="shared" si="79"/>
        <v>0</v>
      </c>
      <c r="AL72" s="32">
        <f t="shared" si="80"/>
        <v>0</v>
      </c>
      <c r="AM72" s="15">
        <f>IF($B72="","",IF(COUNTIF(BASE!$A:$A,PRODUTIVIDADE!AM$3)=0,"",SUMIFS(BASE!$M:$M,BASE!$A:$A,PRODUTIVIDADE!AM$3,BASE!$G:$G,PRODUTIVIDADE!$B72)))</f>
        <v>0</v>
      </c>
      <c r="AN72" s="15">
        <f>IF($B72="","",IF(COUNTIF(BASE!$A:$A,PRODUTIVIDADE!AM$3)=0,"",SUMIFS(BASE!$N:$N,BASE!$A:$A,PRODUTIVIDADE!AM$3,BASE!$G:$G,PRODUTIVIDADE!$B72)))</f>
        <v>0</v>
      </c>
      <c r="AO72" s="18">
        <f>IF($B72="","",IF(COUNTIF(BASE!$A:$A,PRODUTIVIDADE!AM$3)=0,"",SUMIFS(BASE!$P:$P,BASE!$A:$A,PRODUTIVIDADE!AM$3,BASE!$G:$G,PRODUTIVIDADE!$B72)))</f>
        <v>0</v>
      </c>
      <c r="AP72" s="18">
        <f>IF($B72="","",IF(COUNTIF(BASE!$A:$A,PRODUTIVIDADE!AM$3)=0,"",SUMIFS(BASE!$O:$O,BASE!$A:$A,PRODUTIVIDADE!AM$3,BASE!$G:$G,PRODUTIVIDADE!$B72)))</f>
        <v>0</v>
      </c>
      <c r="AQ72" s="32">
        <f t="shared" si="81"/>
        <v>0</v>
      </c>
      <c r="AR72" s="32">
        <f t="shared" si="82"/>
        <v>0</v>
      </c>
      <c r="AS72" s="33">
        <f>IF($B72="","",IF(COUNTIF(BASE!$A:$A,PRODUTIVIDADE!AS$3)=0,"",SUMIFS(BASE!$M:$M,BASE!$A:$A,PRODUTIVIDADE!AS$3,BASE!$G:$G,PRODUTIVIDADE!$B72)))</f>
        <v>0</v>
      </c>
      <c r="AT72" s="33">
        <f>IF($B72="","",IF(COUNTIF(BASE!$A:$A,PRODUTIVIDADE!AS$3)=0,"",SUMIFS(BASE!$N:$N,BASE!$A:$A,PRODUTIVIDADE!AS$3,BASE!$G:$G,PRODUTIVIDADE!$B72)))</f>
        <v>0</v>
      </c>
      <c r="AU72" s="28">
        <f>IF($B72="","",IF(COUNTIF(BASE!$A:$A,PRODUTIVIDADE!AS$3)=0,"",SUMIFS(BASE!$P:$P,BASE!$A:$A,PRODUTIVIDADE!AS$3,BASE!$G:$G,PRODUTIVIDADE!$B72)))</f>
        <v>0</v>
      </c>
      <c r="AV72" s="28">
        <f>IF($B72="","",IF(COUNTIF(BASE!$A:$A,PRODUTIVIDADE!AS$3)=0,"",SUMIFS(BASE!$O:$O,BASE!$A:$A,PRODUTIVIDADE!AS$3,BASE!$G:$G,PRODUTIVIDADE!$B72)))</f>
        <v>0</v>
      </c>
      <c r="AW72" s="32">
        <f t="shared" si="83"/>
        <v>0</v>
      </c>
      <c r="AX72" s="32">
        <f t="shared" si="84"/>
        <v>0</v>
      </c>
      <c r="AY72" s="15">
        <f>IF($B72="","",IF(COUNTIF(BASE!$A:$A,PRODUTIVIDADE!AY$3)=0,"",SUMIFS(BASE!$M:$M,BASE!$A:$A,PRODUTIVIDADE!AY$3,BASE!$G:$G,PRODUTIVIDADE!$B72)))</f>
        <v>0</v>
      </c>
      <c r="AZ72" s="15">
        <f>IF($B72="","",IF(COUNTIF(BASE!$A:$A,PRODUTIVIDADE!AY$3)=0,"",SUMIFS(BASE!$N:$N,BASE!$A:$A,PRODUTIVIDADE!AY$3,BASE!$G:$G,PRODUTIVIDADE!$B72)))</f>
        <v>0</v>
      </c>
      <c r="BA72" s="18">
        <f>IF($B72="","",IF(COUNTIF(BASE!$A:$A,PRODUTIVIDADE!AY$3)=0,"",SUMIFS(BASE!$P:$P,BASE!$A:$A,PRODUTIVIDADE!AY$3,BASE!$G:$G,PRODUTIVIDADE!$B72)))</f>
        <v>0</v>
      </c>
      <c r="BB72" s="18">
        <f>IF($B72="","",IF(COUNTIF(BASE!$A:$A,PRODUTIVIDADE!AY$3)=0,"",SUMIFS(BASE!$O:$O,BASE!$A:$A,PRODUTIVIDADE!AY$3,BASE!$G:$G,PRODUTIVIDADE!$B72)))</f>
        <v>0</v>
      </c>
      <c r="BC72" s="32">
        <f t="shared" si="85"/>
        <v>0</v>
      </c>
      <c r="BD72" s="32">
        <f t="shared" si="86"/>
        <v>0</v>
      </c>
      <c r="BE72" s="33">
        <f>IF($B72="","",IF(COUNTIF(BASE!$A:$A,PRODUTIVIDADE!BE$3)=0,"",SUMIFS(BASE!$M:$M,BASE!$A:$A,PRODUTIVIDADE!BE$3,BASE!$G:$G,PRODUTIVIDADE!$B72)))</f>
        <v>0</v>
      </c>
      <c r="BF72" s="33">
        <f>IF($B72="","",IF(COUNTIF(BASE!$A:$A,PRODUTIVIDADE!BE$3)=0,"",SUMIFS(BASE!$N:$N,BASE!$A:$A,PRODUTIVIDADE!BE$3,BASE!$G:$G,PRODUTIVIDADE!$B72)))</f>
        <v>0</v>
      </c>
      <c r="BG72" s="28">
        <f>IF($B72="","",IF(COUNTIF(BASE!$A:$A,PRODUTIVIDADE!BE$3)=0,"",SUMIFS(BASE!$P:$P,BASE!$A:$A,PRODUTIVIDADE!BE$3,BASE!$G:$G,PRODUTIVIDADE!$B72)))</f>
        <v>0</v>
      </c>
      <c r="BH72" s="28">
        <f>IF($B72="","",IF(COUNTIF(BASE!$A:$A,PRODUTIVIDADE!BE$3)=0,"",SUMIFS(BASE!$O:$O,BASE!$A:$A,PRODUTIVIDADE!BE$3,BASE!$G:$G,PRODUTIVIDADE!$B72)))</f>
        <v>0</v>
      </c>
      <c r="BI72" s="32">
        <f t="shared" si="87"/>
        <v>0</v>
      </c>
      <c r="BJ72" s="32">
        <f t="shared" si="88"/>
        <v>0</v>
      </c>
      <c r="BK72" s="15">
        <f>IF($B72="","",IF(COUNTIF(BASE!$A:$A,PRODUTIVIDADE!BK$3)=0,"",SUMIFS(BASE!$M:$M,BASE!$A:$A,PRODUTIVIDADE!BK$3,BASE!$G:$G,PRODUTIVIDADE!$B72)))</f>
        <v>0</v>
      </c>
      <c r="BL72" s="15">
        <f>IF($B72="","",IF(COUNTIF(BASE!$A:$A,PRODUTIVIDADE!BK$3)=0,"",SUMIFS(BASE!$N:$N,BASE!$A:$A,PRODUTIVIDADE!BK$3,BASE!$G:$G,PRODUTIVIDADE!$B72)))</f>
        <v>0</v>
      </c>
      <c r="BM72" s="18">
        <f>IF($B72="","",IF(COUNTIF(BASE!$A:$A,PRODUTIVIDADE!BK$3)=0,"",SUMIFS(BASE!$P:$P,BASE!$A:$A,PRODUTIVIDADE!BK$3,BASE!$G:$G,PRODUTIVIDADE!$B72)))</f>
        <v>0</v>
      </c>
      <c r="BN72" s="18">
        <f>IF($B72="","",IF(COUNTIF(BASE!$A:$A,PRODUTIVIDADE!BK$3)=0,"",SUMIFS(BASE!$O:$O,BASE!$A:$A,PRODUTIVIDADE!BK$3,BASE!$G:$G,PRODUTIVIDADE!$B72)))</f>
        <v>0</v>
      </c>
      <c r="BO72" s="32">
        <f t="shared" si="89"/>
        <v>0</v>
      </c>
      <c r="BP72" s="32">
        <f t="shared" si="90"/>
        <v>0</v>
      </c>
      <c r="BQ72" s="33">
        <f>IF($B72="","",IF(COUNTIF(BASE!$A:$A,PRODUTIVIDADE!BQ$3)=0,"",SUMIFS(BASE!$M:$M,BASE!$A:$A,PRODUTIVIDADE!BQ$3,BASE!$G:$G,PRODUTIVIDADE!$B72)))</f>
        <v>0</v>
      </c>
      <c r="BR72" s="33">
        <f>IF($B72="","",IF(COUNTIF(BASE!$A:$A,PRODUTIVIDADE!BQ$3)=0,"",SUMIFS(BASE!$N:$N,BASE!$A:$A,PRODUTIVIDADE!BQ$3,BASE!$G:$G,PRODUTIVIDADE!$B72)))</f>
        <v>0</v>
      </c>
      <c r="BS72" s="28">
        <f>IF($B72="","",IF(COUNTIF(BASE!$A:$A,PRODUTIVIDADE!BQ$3)=0,"",SUMIFS(BASE!$P:$P,BASE!$A:$A,PRODUTIVIDADE!BQ$3,BASE!$G:$G,PRODUTIVIDADE!$B72)))</f>
        <v>0</v>
      </c>
      <c r="BT72" s="28">
        <f>IF($B72="","",IF(COUNTIF(BASE!$A:$A,PRODUTIVIDADE!BQ$3)=0,"",SUMIFS(BASE!$O:$O,BASE!$A:$A,PRODUTIVIDADE!BQ$3,BASE!$G:$G,PRODUTIVIDADE!$B72)))</f>
        <v>0</v>
      </c>
      <c r="BU72" s="32">
        <f t="shared" si="91"/>
        <v>0</v>
      </c>
      <c r="BV72" s="32">
        <f t="shared" si="92"/>
        <v>0</v>
      </c>
      <c r="BW72" s="15">
        <f>IF($B72="","",IF(COUNTIF(BASE!$A:$A,PRODUTIVIDADE!BW$3)=0,"",SUMIFS(BASE!$M:$M,BASE!$A:$A,PRODUTIVIDADE!BW$3,BASE!$G:$G,PRODUTIVIDADE!$B72)))</f>
        <v>0</v>
      </c>
      <c r="BX72" s="15">
        <f>IF($B72="","",IF(COUNTIF(BASE!$A:$A,PRODUTIVIDADE!BW$3)=0,"",SUMIFS(BASE!$N:$N,BASE!$A:$A,PRODUTIVIDADE!BW$3,BASE!$G:$G,PRODUTIVIDADE!$B72)))</f>
        <v>0</v>
      </c>
      <c r="BY72" s="18">
        <f>IF($B72="","",IF(COUNTIF(BASE!$A:$A,PRODUTIVIDADE!BW$3)=0,"",SUMIFS(BASE!$P:$P,BASE!$A:$A,PRODUTIVIDADE!BW$3,BASE!$G:$G,PRODUTIVIDADE!$B72)))</f>
        <v>0</v>
      </c>
      <c r="BZ72" s="18">
        <f>IF($B72="","",IF(COUNTIF(BASE!$A:$A,PRODUTIVIDADE!BW$3)=0,"",SUMIFS(BASE!$O:$O,BASE!$A:$A,PRODUTIVIDADE!BW$3,BASE!$G:$G,PRODUTIVIDADE!$B72)))</f>
        <v>0</v>
      </c>
      <c r="CA72" s="32">
        <f t="shared" si="93"/>
        <v>0</v>
      </c>
      <c r="CB72" s="32">
        <f t="shared" si="94"/>
        <v>0</v>
      </c>
      <c r="CC72" s="33">
        <f>IF($B72="","",IF(COUNTIF(BASE!$A:$A,PRODUTIVIDADE!CC$3)=0,"",SUMIFS(BASE!$M:$M,BASE!$A:$A,PRODUTIVIDADE!CC$3,BASE!$G:$G,PRODUTIVIDADE!$B72)))</f>
        <v>0</v>
      </c>
      <c r="CD72" s="33">
        <f>IF($B72="","",IF(COUNTIF(BASE!$A:$A,PRODUTIVIDADE!CC$3)=0,"",SUMIFS(BASE!$N:$N,BASE!$A:$A,PRODUTIVIDADE!CC$3,BASE!$G:$G,PRODUTIVIDADE!$B72)))</f>
        <v>0</v>
      </c>
      <c r="CE72" s="28">
        <f>IF($B72="","",IF(COUNTIF(BASE!$A:$A,PRODUTIVIDADE!CC$3)=0,"",SUMIFS(BASE!$P:$P,BASE!$A:$A,PRODUTIVIDADE!CC$3,BASE!$G:$G,PRODUTIVIDADE!$B72)))</f>
        <v>0</v>
      </c>
      <c r="CF72" s="28">
        <f>IF($B72="","",IF(COUNTIF(BASE!$A:$A,PRODUTIVIDADE!CC$3)=0,"",SUMIFS(BASE!$O:$O,BASE!$A:$A,PRODUTIVIDADE!CC$3,BASE!$G:$G,PRODUTIVIDADE!$B72)))</f>
        <v>0</v>
      </c>
      <c r="CG72" s="32">
        <f t="shared" si="95"/>
        <v>0</v>
      </c>
      <c r="CH72" s="32">
        <f t="shared" si="96"/>
        <v>0</v>
      </c>
      <c r="CI72" s="15">
        <f>IF($B72="","",IF(COUNTIF(BASE!$A:$A,PRODUTIVIDADE!CI$3)=0,"",SUMIFS(BASE!$M:$M,BASE!$A:$A,PRODUTIVIDADE!CI$3,BASE!$G:$G,PRODUTIVIDADE!$B72)))</f>
        <v>0</v>
      </c>
      <c r="CJ72" s="15">
        <f>IF($B72="","",IF(COUNTIF(BASE!$A:$A,PRODUTIVIDADE!CI$3)=0,"",SUMIFS(BASE!$N:$N,BASE!$A:$A,PRODUTIVIDADE!CI$3,BASE!$G:$G,PRODUTIVIDADE!$B72)))</f>
        <v>0</v>
      </c>
      <c r="CK72" s="18">
        <f>IF($B72="","",IF(COUNTIF(BASE!$A:$A,PRODUTIVIDADE!CI$3)=0,"",SUMIFS(BASE!$P:$P,BASE!$A:$A,PRODUTIVIDADE!CI$3,BASE!$G:$G,PRODUTIVIDADE!$B72)))</f>
        <v>0</v>
      </c>
      <c r="CL72" s="18">
        <f>IF($B72="","",IF(COUNTIF(BASE!$A:$A,PRODUTIVIDADE!CI$3)=0,"",SUMIFS(BASE!$O:$O,BASE!$A:$A,PRODUTIVIDADE!CI$3,BASE!$G:$G,PRODUTIVIDADE!$B72)))</f>
        <v>0</v>
      </c>
      <c r="CM72" s="32">
        <f t="shared" si="97"/>
        <v>0</v>
      </c>
      <c r="CN72" s="32">
        <f t="shared" si="98"/>
        <v>0</v>
      </c>
      <c r="CO72" s="33">
        <f>IF($B72="","",IF(COUNTIF(BASE!$A:$A,PRODUTIVIDADE!CO$3)=0,"",SUMIFS(BASE!$M:$M,BASE!$A:$A,PRODUTIVIDADE!CO$3,BASE!$G:$G,PRODUTIVIDADE!$B72)))</f>
        <v>0</v>
      </c>
      <c r="CP72" s="33">
        <f>IF($B72="","",IF(COUNTIF(BASE!$A:$A,PRODUTIVIDADE!CO$3)=0,"",SUMIFS(BASE!$N:$N,BASE!$A:$A,PRODUTIVIDADE!CO$3,BASE!$G:$G,PRODUTIVIDADE!$B72)))</f>
        <v>0</v>
      </c>
      <c r="CQ72" s="28">
        <f>IF($B72="","",IF(COUNTIF(BASE!$A:$A,PRODUTIVIDADE!CO$3)=0,"",SUMIFS(BASE!$P:$P,BASE!$A:$A,PRODUTIVIDADE!CO$3,BASE!$G:$G,PRODUTIVIDADE!$B72)))</f>
        <v>0</v>
      </c>
      <c r="CR72" s="28">
        <f>IF($B72="","",IF(COUNTIF(BASE!$A:$A,PRODUTIVIDADE!CO$3)=0,"",SUMIFS(BASE!$O:$O,BASE!$A:$A,PRODUTIVIDADE!CO$3,BASE!$G:$G,PRODUTIVIDADE!$B72)))</f>
        <v>0</v>
      </c>
      <c r="CS72" s="32">
        <f t="shared" si="99"/>
        <v>0</v>
      </c>
      <c r="CT72" s="32">
        <f t="shared" si="100"/>
        <v>0</v>
      </c>
      <c r="CU72" s="15">
        <f>IF($B72="","",IF(COUNTIF(BASE!$A:$A,PRODUTIVIDADE!CU$3)=0,"",SUMIFS(BASE!$M:$M,BASE!$A:$A,PRODUTIVIDADE!CU$3,BASE!$G:$G,PRODUTIVIDADE!$B72)))</f>
        <v>0</v>
      </c>
      <c r="CV72" s="15">
        <f>IF($B72="","",IF(COUNTIF(BASE!$A:$A,PRODUTIVIDADE!CU$3)=0,"",SUMIFS(BASE!$N:$N,BASE!$A:$A,PRODUTIVIDADE!CU$3,BASE!$G:$G,PRODUTIVIDADE!$B72)))</f>
        <v>0</v>
      </c>
      <c r="CW72" s="18">
        <f>IF($B72="","",IF(COUNTIF(BASE!$A:$A,PRODUTIVIDADE!CU$3)=0,"",SUMIFS(BASE!$P:$P,BASE!$A:$A,PRODUTIVIDADE!CU$3,BASE!$G:$G,PRODUTIVIDADE!$B72)))</f>
        <v>0</v>
      </c>
      <c r="CX72" s="18">
        <f>IF($B72="","",IF(COUNTIF(BASE!$A:$A,PRODUTIVIDADE!CU$3)=0,"",SUMIFS(BASE!$O:$O,BASE!$A:$A,PRODUTIVIDADE!CU$3,BASE!$G:$G,PRODUTIVIDADE!$B72)))</f>
        <v>0</v>
      </c>
      <c r="CY72" s="32">
        <f t="shared" si="101"/>
        <v>0</v>
      </c>
      <c r="CZ72" s="32">
        <f t="shared" si="102"/>
        <v>0</v>
      </c>
      <c r="DA72" s="33">
        <f>IF($B72="","",IF(COUNTIF(BASE!$A:$A,PRODUTIVIDADE!DA$3)=0,"",SUMIFS(BASE!$M:$M,BASE!$A:$A,PRODUTIVIDADE!DA$3,BASE!$G:$G,PRODUTIVIDADE!$B72)))</f>
        <v>0</v>
      </c>
      <c r="DB72" s="33">
        <f>IF($B72="","",IF(COUNTIF(BASE!$A:$A,PRODUTIVIDADE!DA$3)=0,"",SUMIFS(BASE!$N:$N,BASE!$A:$A,PRODUTIVIDADE!DA$3,BASE!$G:$G,PRODUTIVIDADE!$B72)))</f>
        <v>0</v>
      </c>
      <c r="DC72" s="28">
        <f>IF($B72="","",IF(COUNTIF(BASE!$A:$A,PRODUTIVIDADE!DA$3)=0,"",SUMIFS(BASE!$P:$P,BASE!$A:$A,PRODUTIVIDADE!DA$3,BASE!$G:$G,PRODUTIVIDADE!$B72)))</f>
        <v>0</v>
      </c>
      <c r="DD72" s="28">
        <f>IF($B72="","",IF(COUNTIF(BASE!$A:$A,PRODUTIVIDADE!DA$3)=0,"",SUMIFS(BASE!$O:$O,BASE!$A:$A,PRODUTIVIDADE!DA$3,BASE!$G:$G,PRODUTIVIDADE!$B72)))</f>
        <v>0</v>
      </c>
      <c r="DE72" s="32">
        <f t="shared" si="103"/>
        <v>0</v>
      </c>
      <c r="DF72" s="32">
        <f t="shared" si="104"/>
        <v>0</v>
      </c>
      <c r="DG72" s="15">
        <f>IF($B72="","",IF(COUNTIF(BASE!$A:$A,PRODUTIVIDADE!DG$3)=0,"",SUMIFS(BASE!$M:$M,BASE!$A:$A,PRODUTIVIDADE!DG$3,BASE!$G:$G,PRODUTIVIDADE!$B72)))</f>
        <v>0</v>
      </c>
      <c r="DH72" s="15">
        <f>IF($B72="","",IF(COUNTIF(BASE!$A:$A,PRODUTIVIDADE!DG$3)=0,"",SUMIFS(BASE!$N:$N,BASE!$A:$A,PRODUTIVIDADE!DG$3,BASE!$G:$G,PRODUTIVIDADE!$B72)))</f>
        <v>0</v>
      </c>
      <c r="DI72" s="18">
        <f>IF($B72="","",IF(COUNTIF(BASE!$A:$A,PRODUTIVIDADE!DG$3)=0,"",SUMIFS(BASE!$P:$P,BASE!$A:$A,PRODUTIVIDADE!DG$3,BASE!$G:$G,PRODUTIVIDADE!$B72)))</f>
        <v>0</v>
      </c>
      <c r="DJ72" s="18">
        <f>IF($B72="","",IF(COUNTIF(BASE!$A:$A,PRODUTIVIDADE!DG$3)=0,"",SUMIFS(BASE!$O:$O,BASE!$A:$A,PRODUTIVIDADE!DG$3,BASE!$G:$G,PRODUTIVIDADE!$B72)))</f>
        <v>0</v>
      </c>
      <c r="DK72" s="32">
        <f t="shared" si="105"/>
        <v>0</v>
      </c>
      <c r="DL72" s="32">
        <f t="shared" si="106"/>
        <v>0</v>
      </c>
      <c r="DM72" s="33">
        <f>IF($B72="","",IF(COUNTIF(BASE!$A:$A,PRODUTIVIDADE!DM$3)=0,"",SUMIFS(BASE!$M:$M,BASE!$A:$A,PRODUTIVIDADE!DM$3,BASE!$G:$G,PRODUTIVIDADE!$B72)))</f>
        <v>0</v>
      </c>
      <c r="DN72" s="33">
        <f>IF($B72="","",IF(COUNTIF(BASE!$A:$A,PRODUTIVIDADE!DM$3)=0,"",SUMIFS(BASE!$N:$N,BASE!$A:$A,PRODUTIVIDADE!DM$3,BASE!$G:$G,PRODUTIVIDADE!$B72)))</f>
        <v>0</v>
      </c>
      <c r="DO72" s="28">
        <f>IF($B72="","",IF(COUNTIF(BASE!$A:$A,PRODUTIVIDADE!DM$3)=0,"",SUMIFS(BASE!$P:$P,BASE!$A:$A,PRODUTIVIDADE!DM$3,BASE!$G:$G,PRODUTIVIDADE!$B72)))</f>
        <v>0</v>
      </c>
      <c r="DP72" s="28">
        <f>IF($B72="","",IF(COUNTIF(BASE!$A:$A,PRODUTIVIDADE!DM$3)=0,"",SUMIFS(BASE!$O:$O,BASE!$A:$A,PRODUTIVIDADE!DM$3,BASE!$G:$G,PRODUTIVIDADE!$B72)))</f>
        <v>0</v>
      </c>
      <c r="DQ72" s="32">
        <f t="shared" si="107"/>
        <v>0</v>
      </c>
      <c r="DR72" s="32">
        <f t="shared" si="108"/>
        <v>0</v>
      </c>
      <c r="DS72" s="15">
        <f>IF($B72="","",IF(COUNTIF(BASE!$A:$A,PRODUTIVIDADE!DS$3)=0,"",SUMIFS(BASE!$M:$M,BASE!$A:$A,PRODUTIVIDADE!DS$3,BASE!$G:$G,PRODUTIVIDADE!$B72)))</f>
        <v>0</v>
      </c>
      <c r="DT72" s="15">
        <f>IF($B72="","",IF(COUNTIF(BASE!$A:$A,PRODUTIVIDADE!DS$3)=0,"",SUMIFS(BASE!$N:$N,BASE!$A:$A,PRODUTIVIDADE!DS$3,BASE!$G:$G,PRODUTIVIDADE!$B72)))</f>
        <v>0</v>
      </c>
      <c r="DU72" s="18">
        <f>IF($B72="","",IF(COUNTIF(BASE!$A:$A,PRODUTIVIDADE!DS$3)=0,"",SUMIFS(BASE!$P:$P,BASE!$A:$A,PRODUTIVIDADE!DS$3,BASE!$G:$G,PRODUTIVIDADE!$B72)))</f>
        <v>0</v>
      </c>
      <c r="DV72" s="18">
        <f>IF($B72="","",IF(COUNTIF(BASE!$A:$A,PRODUTIVIDADE!DS$3)=0,"",SUMIFS(BASE!$O:$O,BASE!$A:$A,PRODUTIVIDADE!DS$3,BASE!$G:$G,PRODUTIVIDADE!$B72)))</f>
        <v>0</v>
      </c>
      <c r="DW72" s="32">
        <f t="shared" si="109"/>
        <v>0</v>
      </c>
      <c r="DX72" s="32">
        <f t="shared" si="110"/>
        <v>0</v>
      </c>
      <c r="DY72" s="33">
        <f>IF($B72="","",IF(COUNTIF(BASE!$A:$A,PRODUTIVIDADE!DY$3)=0,"",SUMIFS(BASE!$M:$M,BASE!$A:$A,PRODUTIVIDADE!DY$3,BASE!$G:$G,PRODUTIVIDADE!$B72)))</f>
        <v>0</v>
      </c>
      <c r="DZ72" s="33">
        <f>IF($B72="","",IF(COUNTIF(BASE!$A:$A,PRODUTIVIDADE!DY$3)=0,"",SUMIFS(BASE!$N:$N,BASE!$A:$A,PRODUTIVIDADE!DY$3,BASE!$G:$G,PRODUTIVIDADE!$B72)))</f>
        <v>0</v>
      </c>
      <c r="EA72" s="28">
        <f>IF($B72="","",IF(COUNTIF(BASE!$A:$A,PRODUTIVIDADE!DY$3)=0,"",SUMIFS(BASE!$P:$P,BASE!$A:$A,PRODUTIVIDADE!DY$3,BASE!$G:$G,PRODUTIVIDADE!$B72)))</f>
        <v>0</v>
      </c>
      <c r="EB72" s="28">
        <f>IF($B72="","",IF(COUNTIF(BASE!$A:$A,PRODUTIVIDADE!DY$3)=0,"",SUMIFS(BASE!$O:$O,BASE!$A:$A,PRODUTIVIDADE!DY$3,BASE!$G:$G,PRODUTIVIDADE!$B72)))</f>
        <v>0</v>
      </c>
      <c r="EC72" s="32">
        <f t="shared" si="111"/>
        <v>0</v>
      </c>
      <c r="ED72" s="32">
        <f t="shared" si="112"/>
        <v>0</v>
      </c>
      <c r="EE72" s="15">
        <f>IF($B72="","",IF(COUNTIF(BASE!$A:$A,PRODUTIVIDADE!EE$3)=0,"",SUMIFS(BASE!$M:$M,BASE!$A:$A,PRODUTIVIDADE!EE$3,BASE!$G:$G,PRODUTIVIDADE!$B72)))</f>
        <v>0</v>
      </c>
      <c r="EF72" s="15">
        <f>IF($B72="","",IF(COUNTIF(BASE!$A:$A,PRODUTIVIDADE!EE$3)=0,"",SUMIFS(BASE!$N:$N,BASE!$A:$A,PRODUTIVIDADE!EE$3,BASE!$G:$G,PRODUTIVIDADE!$B72)))</f>
        <v>0</v>
      </c>
      <c r="EG72" s="18">
        <f>IF($B72="","",IF(COUNTIF(BASE!$A:$A,PRODUTIVIDADE!EE$3)=0,"",SUMIFS(BASE!$P:$P,BASE!$A:$A,PRODUTIVIDADE!EE$3,BASE!$G:$G,PRODUTIVIDADE!$B72)))</f>
        <v>0</v>
      </c>
      <c r="EH72" s="18">
        <f>IF($B72="","",IF(COUNTIF(BASE!$A:$A,PRODUTIVIDADE!EE$3)=0,"",SUMIFS(BASE!$O:$O,BASE!$A:$A,PRODUTIVIDADE!EE$3,BASE!$G:$G,PRODUTIVIDADE!$B72)))</f>
        <v>0</v>
      </c>
      <c r="EI72" s="32">
        <f t="shared" si="113"/>
        <v>0</v>
      </c>
      <c r="EJ72" s="32">
        <f t="shared" si="114"/>
        <v>0</v>
      </c>
      <c r="EK72" s="33">
        <f>IF($B72="","",IF(COUNTIF(BASE!$A:$A,PRODUTIVIDADE!EK$3)=0,"",SUMIFS(BASE!$M:$M,BASE!$A:$A,PRODUTIVIDADE!EK$3,BASE!$G:$G,PRODUTIVIDADE!$B72)))</f>
        <v>0</v>
      </c>
      <c r="EL72" s="33">
        <f>IF($B72="","",IF(COUNTIF(BASE!$A:$A,PRODUTIVIDADE!EK$3)=0,"",SUMIFS(BASE!$N:$N,BASE!$A:$A,PRODUTIVIDADE!EK$3,BASE!$G:$G,PRODUTIVIDADE!$B72)))</f>
        <v>0</v>
      </c>
      <c r="EM72" s="28">
        <f>IF($B72="","",IF(COUNTIF(BASE!$A:$A,PRODUTIVIDADE!EK$3)=0,"",SUMIFS(BASE!$P:$P,BASE!$A:$A,PRODUTIVIDADE!EK$3,BASE!$G:$G,PRODUTIVIDADE!$B72)))</f>
        <v>0</v>
      </c>
      <c r="EN72" s="28">
        <f>IF($B72="","",IF(COUNTIF(BASE!$A:$A,PRODUTIVIDADE!EK$3)=0,"",SUMIFS(BASE!$O:$O,BASE!$A:$A,PRODUTIVIDADE!EK$3,BASE!$G:$G,PRODUTIVIDADE!$B72)))</f>
        <v>0</v>
      </c>
      <c r="EO72" s="32">
        <f t="shared" si="115"/>
        <v>0</v>
      </c>
      <c r="EP72" s="32">
        <f t="shared" si="116"/>
        <v>0</v>
      </c>
      <c r="EQ72" s="15">
        <f>IF($B72="","",IF(COUNTIF(BASE!$A:$A,PRODUTIVIDADE!EQ$3)=0,"",SUMIFS(BASE!$M:$M,BASE!$A:$A,PRODUTIVIDADE!EQ$3,BASE!$G:$G,PRODUTIVIDADE!$B72)))</f>
        <v>0</v>
      </c>
      <c r="ER72" s="15">
        <f>IF($B72="","",IF(COUNTIF(BASE!$A:$A,PRODUTIVIDADE!EQ$3)=0,"",SUMIFS(BASE!$N:$N,BASE!$A:$A,PRODUTIVIDADE!EQ$3,BASE!$G:$G,PRODUTIVIDADE!$B72)))</f>
        <v>0</v>
      </c>
      <c r="ES72" s="18">
        <f>IF($B72="","",IF(COUNTIF(BASE!$A:$A,PRODUTIVIDADE!EQ$3)=0,"",SUMIFS(BASE!$P:$P,BASE!$A:$A,PRODUTIVIDADE!EQ$3,BASE!$G:$G,PRODUTIVIDADE!$B72)))</f>
        <v>0</v>
      </c>
      <c r="ET72" s="18">
        <f>IF($B72="","",IF(COUNTIF(BASE!$A:$A,PRODUTIVIDADE!EQ$3)=0,"",SUMIFS(BASE!$O:$O,BASE!$A:$A,PRODUTIVIDADE!EQ$3,BASE!$G:$G,PRODUTIVIDADE!$B72)))</f>
        <v>0</v>
      </c>
      <c r="EU72" s="32">
        <f t="shared" si="117"/>
        <v>0</v>
      </c>
      <c r="EV72" s="32">
        <f t="shared" si="118"/>
        <v>0</v>
      </c>
      <c r="EW72" s="33">
        <f>IF($B72="","",IF(COUNTIF(BASE!$A:$A,PRODUTIVIDADE!EW$3)=0,"",SUMIFS(BASE!$M:$M,BASE!$A:$A,PRODUTIVIDADE!EW$3,BASE!$G:$G,PRODUTIVIDADE!$B72)))</f>
        <v>0</v>
      </c>
      <c r="EX72" s="33">
        <f>IF($B72="","",IF(COUNTIF(BASE!$A:$A,PRODUTIVIDADE!EW$3)=0,"",SUMIFS(BASE!$N:$N,BASE!$A:$A,PRODUTIVIDADE!EW$3,BASE!$G:$G,PRODUTIVIDADE!$B72)))</f>
        <v>0</v>
      </c>
      <c r="EY72" s="28">
        <f>IF($B72="","",IF(COUNTIF(BASE!$A:$A,PRODUTIVIDADE!EW$3)=0,"",SUMIFS(BASE!$P:$P,BASE!$A:$A,PRODUTIVIDADE!EW$3,BASE!$G:$G,PRODUTIVIDADE!$B72)))</f>
        <v>0</v>
      </c>
      <c r="EZ72" s="28">
        <f>IF($B72="","",IF(COUNTIF(BASE!$A:$A,PRODUTIVIDADE!EW$3)=0,"",SUMIFS(BASE!$O:$O,BASE!$A:$A,PRODUTIVIDADE!EW$3,BASE!$G:$G,PRODUTIVIDADE!$B72)))</f>
        <v>0</v>
      </c>
      <c r="FA72" s="32">
        <f t="shared" si="119"/>
        <v>0</v>
      </c>
      <c r="FB72" s="32">
        <f t="shared" si="120"/>
        <v>0</v>
      </c>
      <c r="FC72" s="15">
        <f>IF($B72="","",IF(COUNTIF(BASE!$A:$A,PRODUTIVIDADE!FC$3)=0,"",SUMIFS(BASE!$M:$M,BASE!$A:$A,PRODUTIVIDADE!FC$3,BASE!$G:$G,PRODUTIVIDADE!$B72)))</f>
        <v>0</v>
      </c>
      <c r="FD72" s="15">
        <f>IF($B72="","",IF(COUNTIF(BASE!$A:$A,PRODUTIVIDADE!FC$3)=0,"",SUMIFS(BASE!$N:$N,BASE!$A:$A,PRODUTIVIDADE!FC$3,BASE!$G:$G,PRODUTIVIDADE!$B72)))</f>
        <v>0</v>
      </c>
      <c r="FE72" s="18">
        <f>IF($B72="","",IF(COUNTIF(BASE!$A:$A,PRODUTIVIDADE!FC$3)=0,"",SUMIFS(BASE!$P:$P,BASE!$A:$A,PRODUTIVIDADE!FC$3,BASE!$G:$G,PRODUTIVIDADE!$B72)))</f>
        <v>0</v>
      </c>
      <c r="FF72" s="18">
        <f>IF($B72="","",IF(COUNTIF(BASE!$A:$A,PRODUTIVIDADE!FC$3)=0,"",SUMIFS(BASE!$O:$O,BASE!$A:$A,PRODUTIVIDADE!FC$3,BASE!$G:$G,PRODUTIVIDADE!$B72)))</f>
        <v>0</v>
      </c>
      <c r="FG72" s="32">
        <f t="shared" si="121"/>
        <v>0</v>
      </c>
      <c r="FH72" s="32">
        <f t="shared" si="122"/>
        <v>0</v>
      </c>
      <c r="FI72" s="33">
        <f>IF($B72="","",IF(COUNTIF(BASE!$A:$A,PRODUTIVIDADE!FI$3)=0,"",SUMIFS(BASE!$M:$M,BASE!$A:$A,PRODUTIVIDADE!FI$3,BASE!$G:$G,PRODUTIVIDADE!$B72)))</f>
        <v>0</v>
      </c>
      <c r="FJ72" s="33">
        <f>IF($B72="","",IF(COUNTIF(BASE!$A:$A,PRODUTIVIDADE!FI$3)=0,"",SUMIFS(BASE!$N:$N,BASE!$A:$A,PRODUTIVIDADE!FI$3,BASE!$G:$G,PRODUTIVIDADE!$B72)))</f>
        <v>0</v>
      </c>
      <c r="FK72" s="28">
        <f>IF($B72="","",IF(COUNTIF(BASE!$A:$A,PRODUTIVIDADE!FI$3)=0,"",SUMIFS(BASE!$P:$P,BASE!$A:$A,PRODUTIVIDADE!FI$3,BASE!$G:$G,PRODUTIVIDADE!$B72)))</f>
        <v>0</v>
      </c>
      <c r="FL72" s="28">
        <f>IF($B72="","",IF(COUNTIF(BASE!$A:$A,PRODUTIVIDADE!FI$3)=0,"",SUMIFS(BASE!$O:$O,BASE!$A:$A,PRODUTIVIDADE!FI$3,BASE!$G:$G,PRODUTIVIDADE!$B72)))</f>
        <v>0</v>
      </c>
      <c r="FM72" s="32">
        <f t="shared" si="123"/>
        <v>0</v>
      </c>
      <c r="FN72" s="32">
        <f t="shared" si="124"/>
        <v>0</v>
      </c>
      <c r="FO72" s="15">
        <f>IF($B72="","",IF(COUNTIF(BASE!$A:$A,PRODUTIVIDADE!FO$3)=0,"",SUMIFS(BASE!$M:$M,BASE!$A:$A,PRODUTIVIDADE!FO$3,BASE!$G:$G,PRODUTIVIDADE!$B72)))</f>
        <v>0</v>
      </c>
      <c r="FP72" s="15">
        <f>IF($B72="","",IF(COUNTIF(BASE!$A:$A,PRODUTIVIDADE!FO$3)=0,"",SUMIFS(BASE!$N:$N,BASE!$A:$A,PRODUTIVIDADE!FO$3,BASE!$G:$G,PRODUTIVIDADE!$B72)))</f>
        <v>0</v>
      </c>
      <c r="FQ72" s="18">
        <f>IF($B72="","",IF(COUNTIF(BASE!$A:$A,PRODUTIVIDADE!FO$3)=0,"",SUMIFS(BASE!$P:$P,BASE!$A:$A,PRODUTIVIDADE!FO$3,BASE!$G:$G,PRODUTIVIDADE!$B72)))</f>
        <v>0</v>
      </c>
      <c r="FR72" s="18">
        <f>IF($B72="","",IF(COUNTIF(BASE!$A:$A,PRODUTIVIDADE!FO$3)=0,"",SUMIFS(BASE!$O:$O,BASE!$A:$A,PRODUTIVIDADE!FO$3,BASE!$G:$G,PRODUTIVIDADE!$B72)))</f>
        <v>0</v>
      </c>
      <c r="FS72" s="32">
        <f t="shared" si="125"/>
        <v>0</v>
      </c>
      <c r="FT72" s="32">
        <f t="shared" si="126"/>
        <v>0</v>
      </c>
      <c r="FU72" s="33">
        <f>IF($B72="","",IF(COUNTIF(BASE!$A:$A,PRODUTIVIDADE!FU$3)=0,"",SUMIFS(BASE!$M:$M,BASE!$A:$A,PRODUTIVIDADE!FU$3,BASE!$G:$G,PRODUTIVIDADE!$B72)))</f>
        <v>0</v>
      </c>
      <c r="FV72" s="33">
        <f>IF($B72="","",IF(COUNTIF(BASE!$A:$A,PRODUTIVIDADE!FU$3)=0,"",SUMIFS(BASE!$N:$N,BASE!$A:$A,PRODUTIVIDADE!FU$3,BASE!$G:$G,PRODUTIVIDADE!$B72)))</f>
        <v>0</v>
      </c>
      <c r="FW72" s="28">
        <f>IF($B72="","",IF(COUNTIF(BASE!$A:$A,PRODUTIVIDADE!FU$3)=0,"",SUMIFS(BASE!$P:$P,BASE!$A:$A,PRODUTIVIDADE!FU$3,BASE!$G:$G,PRODUTIVIDADE!$B72)))</f>
        <v>0</v>
      </c>
      <c r="FX72" s="28">
        <f>IF($B72="","",IF(COUNTIF(BASE!$A:$A,PRODUTIVIDADE!FU$3)=0,"",SUMIFS(BASE!$O:$O,BASE!$A:$A,PRODUTIVIDADE!FU$3,BASE!$G:$G,PRODUTIVIDADE!$B72)))</f>
        <v>0</v>
      </c>
      <c r="FY72" s="32">
        <f t="shared" si="127"/>
        <v>0</v>
      </c>
      <c r="FZ72" s="32">
        <f t="shared" si="128"/>
        <v>0</v>
      </c>
      <c r="GA72" s="15">
        <f>IF($B72="","",IF(COUNTIF(BASE!$A:$A,PRODUTIVIDADE!GA$3)=0,"",SUMIFS(BASE!$M:$M,BASE!$A:$A,PRODUTIVIDADE!GA$3,BASE!$G:$G,PRODUTIVIDADE!$B72)))</f>
        <v>0</v>
      </c>
      <c r="GB72" s="15">
        <f>IF($B72="","",IF(COUNTIF(BASE!$A:$A,PRODUTIVIDADE!GA$3)=0,"",SUMIFS(BASE!$N:$N,BASE!$A:$A,PRODUTIVIDADE!GA$3,BASE!$G:$G,PRODUTIVIDADE!$B72)))</f>
        <v>0</v>
      </c>
      <c r="GC72" s="18">
        <f>IF($B72="","",IF(COUNTIF(BASE!$A:$A,PRODUTIVIDADE!GA$3)=0,"",SUMIFS(BASE!$P:$P,BASE!$A:$A,PRODUTIVIDADE!GA$3,BASE!$G:$G,PRODUTIVIDADE!$B72)))</f>
        <v>0</v>
      </c>
      <c r="GD72" s="18">
        <f>IF($B72="","",IF(COUNTIF(BASE!$A:$A,PRODUTIVIDADE!GA$3)=0,"",SUMIFS(BASE!$O:$O,BASE!$A:$A,PRODUTIVIDADE!GA$3,BASE!$G:$G,PRODUTIVIDADE!$B72)))</f>
        <v>0</v>
      </c>
      <c r="GE72" s="32">
        <f t="shared" si="129"/>
        <v>0</v>
      </c>
      <c r="GF72" s="32">
        <f t="shared" si="130"/>
        <v>0</v>
      </c>
      <c r="GG72" s="33">
        <f>IF($B72="","",IF(COUNTIF(BASE!$A:$A,PRODUTIVIDADE!GG$3)=0,"",SUMIFS(BASE!$M:$M,BASE!$A:$A,PRODUTIVIDADE!GG$3,BASE!$G:$G,PRODUTIVIDADE!$B72)))</f>
        <v>0</v>
      </c>
      <c r="GH72" s="33">
        <f>IF($B72="","",IF(COUNTIF(BASE!$A:$A,PRODUTIVIDADE!GG$3)=0,"",SUMIFS(BASE!$N:$N,BASE!$A:$A,PRODUTIVIDADE!GG$3,BASE!$G:$G,PRODUTIVIDADE!$B72)))</f>
        <v>0</v>
      </c>
      <c r="GI72" s="28">
        <f>IF($B72="","",IF(COUNTIF(BASE!$A:$A,PRODUTIVIDADE!GG$3)=0,"",SUMIFS(BASE!$P:$P,BASE!$A:$A,PRODUTIVIDADE!GG$3,BASE!$G:$G,PRODUTIVIDADE!$B72)))</f>
        <v>0</v>
      </c>
      <c r="GJ72" s="28">
        <f>IF($B72="","",IF(COUNTIF(BASE!$A:$A,PRODUTIVIDADE!GG$3)=0,"",SUMIFS(BASE!$O:$O,BASE!$A:$A,PRODUTIVIDADE!GG$3,BASE!$G:$G,PRODUTIVIDADE!$B72)))</f>
        <v>0</v>
      </c>
      <c r="GK72" s="32">
        <f t="shared" si="131"/>
        <v>0</v>
      </c>
      <c r="GL72" s="32">
        <f t="shared" si="132"/>
        <v>0</v>
      </c>
      <c r="GM72" s="15">
        <f>IF($B72="","",IF(COUNTIF(BASE!$A:$A,PRODUTIVIDADE!GM$3)=0,"",SUMIFS(BASE!$M:$M,BASE!$A:$A,PRODUTIVIDADE!GM$3,BASE!$G:$G,PRODUTIVIDADE!$B72)))</f>
        <v>50</v>
      </c>
      <c r="GN72" s="15">
        <f>IF($B72="","",IF(COUNTIF(BASE!$A:$A,PRODUTIVIDADE!GM$3)=0,"",SUMIFS(BASE!$N:$N,BASE!$A:$A,PRODUTIVIDADE!GM$3,BASE!$G:$G,PRODUTIVIDADE!$B72)))</f>
        <v>0</v>
      </c>
      <c r="GO72" s="18">
        <f>IF($B72="","",IF(COUNTIF(BASE!$A:$A,PRODUTIVIDADE!GM$3)=0,"",SUMIFS(BASE!$P:$P,BASE!$A:$A,PRODUTIVIDADE!GM$3,BASE!$G:$G,PRODUTIVIDADE!$B72)))</f>
        <v>2.2222222222222222E-3</v>
      </c>
      <c r="GP72" s="18">
        <f>IF($B72="","",IF(COUNTIF(BASE!$A:$A,PRODUTIVIDADE!GM$3)=0,"",SUMIFS(BASE!$O:$O,BASE!$A:$A,PRODUTIVIDADE!GM$3,BASE!$G:$G,PRODUTIVIDADE!$B72)))</f>
        <v>0</v>
      </c>
      <c r="GQ72" s="32">
        <f t="shared" si="133"/>
        <v>0.1111111111111111</v>
      </c>
      <c r="GR72" s="32">
        <f t="shared" si="134"/>
        <v>0</v>
      </c>
    </row>
    <row r="73" spans="2:200" s="8" customFormat="1" x14ac:dyDescent="0.25">
      <c r="B73" s="50">
        <v>91220</v>
      </c>
      <c r="C73" s="16" t="str">
        <f>IF($B73="","",VLOOKUP($B73,EQUIPE!$B:$E,2,0))</f>
        <v>PIN EXTRA</v>
      </c>
      <c r="D73" s="16" t="str">
        <f>IF($B73="","",VLOOKUP($B73,EQUIPE!$B:$F,5,0))</f>
        <v>PIN EXTRA</v>
      </c>
      <c r="E73" s="18">
        <f>IF($B73="","",VLOOKUP($B73,EQUIPE!$B:$E,3,0))</f>
        <v>0.26388888888888895</v>
      </c>
      <c r="F73" s="16" t="str">
        <f>IF($B73="","",VLOOKUP($B73,EQUIPE!$B:$E,4,0))</f>
        <v>PIN EXTRA</v>
      </c>
      <c r="H73" s="22">
        <f t="shared" si="135"/>
        <v>0</v>
      </c>
      <c r="I73" s="22">
        <f t="shared" si="135"/>
        <v>0</v>
      </c>
      <c r="J73" s="18">
        <f t="shared" si="69"/>
        <v>0</v>
      </c>
      <c r="K73" s="18">
        <f t="shared" si="70"/>
        <v>0</v>
      </c>
      <c r="L73" s="32">
        <f t="shared" si="71"/>
        <v>0</v>
      </c>
      <c r="M73" s="32">
        <f t="shared" si="72"/>
        <v>0</v>
      </c>
      <c r="O73" s="15">
        <f>IF($B73="","",IF(COUNTIF(BASE!$A:$A,PRODUTIVIDADE!O$3)=0,"",SUMIFS(BASE!$M:$M,BASE!$A:$A,PRODUTIVIDADE!O$3,BASE!$G:$G,PRODUTIVIDADE!$B73)))</f>
        <v>0</v>
      </c>
      <c r="P73" s="15">
        <f>IF($B73="","",IF(COUNTIF(BASE!$A:$A,PRODUTIVIDADE!O$3)=0,"",SUMIFS(BASE!$N:$N,BASE!$A:$A,PRODUTIVIDADE!O$3,BASE!$G:$G,PRODUTIVIDADE!$B73)))</f>
        <v>0</v>
      </c>
      <c r="Q73" s="18">
        <f>IF($B73="","",IF(COUNTIF(BASE!$A:$A,PRODUTIVIDADE!O$3)=0,"",SUMIFS(BASE!$P:$P,BASE!$A:$A,PRODUTIVIDADE!O$3,BASE!$G:$G,PRODUTIVIDADE!$B73)))</f>
        <v>0</v>
      </c>
      <c r="R73" s="18">
        <f>IF($B73="","",IF(COUNTIF(BASE!$A:$A,PRODUTIVIDADE!O$3)=0,"",SUMIFS(BASE!$O:$O,BASE!$A:$A,PRODUTIVIDADE!O$3,BASE!$G:$G,PRODUTIVIDADE!$B73)))</f>
        <v>0</v>
      </c>
      <c r="S73" s="32">
        <f t="shared" si="73"/>
        <v>0</v>
      </c>
      <c r="T73" s="32">
        <f t="shared" si="74"/>
        <v>0</v>
      </c>
      <c r="U73" s="33">
        <f>IF($B73="","",IF(COUNTIF(BASE!$A:$A,PRODUTIVIDADE!U$3)=0,"",SUMIFS(BASE!$M:$M,BASE!$A:$A,PRODUTIVIDADE!U$3,BASE!$G:$G,PRODUTIVIDADE!$B73)))</f>
        <v>0</v>
      </c>
      <c r="V73" s="33">
        <f>IF($B73="","",IF(COUNTIF(BASE!$A:$A,PRODUTIVIDADE!U$3)=0,"",SUMIFS(BASE!$N:$N,BASE!$A:$A,PRODUTIVIDADE!U$3,BASE!$G:$G,PRODUTIVIDADE!$B73)))</f>
        <v>0</v>
      </c>
      <c r="W73" s="28">
        <f>IF($B73="","",IF(COUNTIF(BASE!$A:$A,PRODUTIVIDADE!U$3)=0,"",SUMIFS(BASE!$P:$P,BASE!$A:$A,PRODUTIVIDADE!U$3,BASE!$G:$G,PRODUTIVIDADE!$B73)))</f>
        <v>0</v>
      </c>
      <c r="X73" s="28">
        <f>IF($B73="","",IF(COUNTIF(BASE!$A:$A,PRODUTIVIDADE!U$3)=0,"",SUMIFS(BASE!$O:$O,BASE!$A:$A,PRODUTIVIDADE!U$3,BASE!$G:$G,PRODUTIVIDADE!$B73)))</f>
        <v>0</v>
      </c>
      <c r="Y73" s="32">
        <f t="shared" si="75"/>
        <v>0</v>
      </c>
      <c r="Z73" s="32">
        <f t="shared" si="76"/>
        <v>0</v>
      </c>
      <c r="AA73" s="15">
        <f>IF($B73="","",IF(COUNTIF(BASE!$A:$A,PRODUTIVIDADE!AA$3)=0,"",SUMIFS(BASE!$M:$M,BASE!$A:$A,PRODUTIVIDADE!AA$3,BASE!$G:$G,PRODUTIVIDADE!$B73)))</f>
        <v>0</v>
      </c>
      <c r="AB73" s="15">
        <f>IF($B73="","",IF(COUNTIF(BASE!$A:$A,PRODUTIVIDADE!AA$3)=0,"",SUMIFS(BASE!$N:$N,BASE!$A:$A,PRODUTIVIDADE!AA$3,BASE!$G:$G,PRODUTIVIDADE!$B73)))</f>
        <v>0</v>
      </c>
      <c r="AC73" s="18">
        <f>IF($B73="","",IF(COUNTIF(BASE!$A:$A,PRODUTIVIDADE!AA$3)=0,"",SUMIFS(BASE!$P:$P,BASE!$A:$A,PRODUTIVIDADE!AA$3,BASE!$G:$G,PRODUTIVIDADE!$B73)))</f>
        <v>0</v>
      </c>
      <c r="AD73" s="18">
        <f>IF($B73="","",IF(COUNTIF(BASE!$A:$A,PRODUTIVIDADE!AA$3)=0,"",SUMIFS(BASE!$O:$O,BASE!$A:$A,PRODUTIVIDADE!AA$3,BASE!$G:$G,PRODUTIVIDADE!$B73)))</f>
        <v>0</v>
      </c>
      <c r="AE73" s="32">
        <f t="shared" si="77"/>
        <v>0</v>
      </c>
      <c r="AF73" s="32">
        <f t="shared" si="78"/>
        <v>0</v>
      </c>
      <c r="AG73" s="33">
        <f>IF($B73="","",IF(COUNTIF(BASE!$A:$A,PRODUTIVIDADE!AG$3)=0,"",SUMIFS(BASE!$M:$M,BASE!$A:$A,PRODUTIVIDADE!AG$3,BASE!$G:$G,PRODUTIVIDADE!$B73)))</f>
        <v>0</v>
      </c>
      <c r="AH73" s="33">
        <f>IF($B73="","",IF(COUNTIF(BASE!$A:$A,PRODUTIVIDADE!AG$3)=0,"",SUMIFS(BASE!$N:$N,BASE!$A:$A,PRODUTIVIDADE!AG$3,BASE!$G:$G,PRODUTIVIDADE!$B73)))</f>
        <v>0</v>
      </c>
      <c r="AI73" s="28">
        <f>IF($B73="","",IF(COUNTIF(BASE!$A:$A,PRODUTIVIDADE!AG$3)=0,"",SUMIFS(BASE!$P:$P,BASE!$A:$A,PRODUTIVIDADE!AG$3,BASE!$G:$G,PRODUTIVIDADE!$B73)))</f>
        <v>0</v>
      </c>
      <c r="AJ73" s="28">
        <f>IF($B73="","",IF(COUNTIF(BASE!$A:$A,PRODUTIVIDADE!AG$3)=0,"",SUMIFS(BASE!$O:$O,BASE!$A:$A,PRODUTIVIDADE!AG$3,BASE!$G:$G,PRODUTIVIDADE!$B73)))</f>
        <v>0</v>
      </c>
      <c r="AK73" s="32">
        <f t="shared" si="79"/>
        <v>0</v>
      </c>
      <c r="AL73" s="32">
        <f t="shared" si="80"/>
        <v>0</v>
      </c>
      <c r="AM73" s="15">
        <f>IF($B73="","",IF(COUNTIF(BASE!$A:$A,PRODUTIVIDADE!AM$3)=0,"",SUMIFS(BASE!$M:$M,BASE!$A:$A,PRODUTIVIDADE!AM$3,BASE!$G:$G,PRODUTIVIDADE!$B73)))</f>
        <v>0</v>
      </c>
      <c r="AN73" s="15">
        <f>IF($B73="","",IF(COUNTIF(BASE!$A:$A,PRODUTIVIDADE!AM$3)=0,"",SUMIFS(BASE!$N:$N,BASE!$A:$A,PRODUTIVIDADE!AM$3,BASE!$G:$G,PRODUTIVIDADE!$B73)))</f>
        <v>0</v>
      </c>
      <c r="AO73" s="18">
        <f>IF($B73="","",IF(COUNTIF(BASE!$A:$A,PRODUTIVIDADE!AM$3)=0,"",SUMIFS(BASE!$P:$P,BASE!$A:$A,PRODUTIVIDADE!AM$3,BASE!$G:$G,PRODUTIVIDADE!$B73)))</f>
        <v>0</v>
      </c>
      <c r="AP73" s="18">
        <f>IF($B73="","",IF(COUNTIF(BASE!$A:$A,PRODUTIVIDADE!AM$3)=0,"",SUMIFS(BASE!$O:$O,BASE!$A:$A,PRODUTIVIDADE!AM$3,BASE!$G:$G,PRODUTIVIDADE!$B73)))</f>
        <v>0</v>
      </c>
      <c r="AQ73" s="32">
        <f t="shared" si="81"/>
        <v>0</v>
      </c>
      <c r="AR73" s="32">
        <f t="shared" si="82"/>
        <v>0</v>
      </c>
      <c r="AS73" s="33">
        <f>IF($B73="","",IF(COUNTIF(BASE!$A:$A,PRODUTIVIDADE!AS$3)=0,"",SUMIFS(BASE!$M:$M,BASE!$A:$A,PRODUTIVIDADE!AS$3,BASE!$G:$G,PRODUTIVIDADE!$B73)))</f>
        <v>0</v>
      </c>
      <c r="AT73" s="33">
        <f>IF($B73="","",IF(COUNTIF(BASE!$A:$A,PRODUTIVIDADE!AS$3)=0,"",SUMIFS(BASE!$N:$N,BASE!$A:$A,PRODUTIVIDADE!AS$3,BASE!$G:$G,PRODUTIVIDADE!$B73)))</f>
        <v>0</v>
      </c>
      <c r="AU73" s="28">
        <f>IF($B73="","",IF(COUNTIF(BASE!$A:$A,PRODUTIVIDADE!AS$3)=0,"",SUMIFS(BASE!$P:$P,BASE!$A:$A,PRODUTIVIDADE!AS$3,BASE!$G:$G,PRODUTIVIDADE!$B73)))</f>
        <v>0</v>
      </c>
      <c r="AV73" s="28">
        <f>IF($B73="","",IF(COUNTIF(BASE!$A:$A,PRODUTIVIDADE!AS$3)=0,"",SUMIFS(BASE!$O:$O,BASE!$A:$A,PRODUTIVIDADE!AS$3,BASE!$G:$G,PRODUTIVIDADE!$B73)))</f>
        <v>0</v>
      </c>
      <c r="AW73" s="32">
        <f t="shared" si="83"/>
        <v>0</v>
      </c>
      <c r="AX73" s="32">
        <f t="shared" si="84"/>
        <v>0</v>
      </c>
      <c r="AY73" s="15">
        <f>IF($B73="","",IF(COUNTIF(BASE!$A:$A,PRODUTIVIDADE!AY$3)=0,"",SUMIFS(BASE!$M:$M,BASE!$A:$A,PRODUTIVIDADE!AY$3,BASE!$G:$G,PRODUTIVIDADE!$B73)))</f>
        <v>0</v>
      </c>
      <c r="AZ73" s="15">
        <f>IF($B73="","",IF(COUNTIF(BASE!$A:$A,PRODUTIVIDADE!AY$3)=0,"",SUMIFS(BASE!$N:$N,BASE!$A:$A,PRODUTIVIDADE!AY$3,BASE!$G:$G,PRODUTIVIDADE!$B73)))</f>
        <v>0</v>
      </c>
      <c r="BA73" s="18">
        <f>IF($B73="","",IF(COUNTIF(BASE!$A:$A,PRODUTIVIDADE!AY$3)=0,"",SUMIFS(BASE!$P:$P,BASE!$A:$A,PRODUTIVIDADE!AY$3,BASE!$G:$G,PRODUTIVIDADE!$B73)))</f>
        <v>0</v>
      </c>
      <c r="BB73" s="18">
        <f>IF($B73="","",IF(COUNTIF(BASE!$A:$A,PRODUTIVIDADE!AY$3)=0,"",SUMIFS(BASE!$O:$O,BASE!$A:$A,PRODUTIVIDADE!AY$3,BASE!$G:$G,PRODUTIVIDADE!$B73)))</f>
        <v>0</v>
      </c>
      <c r="BC73" s="32">
        <f t="shared" si="85"/>
        <v>0</v>
      </c>
      <c r="BD73" s="32">
        <f t="shared" si="86"/>
        <v>0</v>
      </c>
      <c r="BE73" s="33">
        <f>IF($B73="","",IF(COUNTIF(BASE!$A:$A,PRODUTIVIDADE!BE$3)=0,"",SUMIFS(BASE!$M:$M,BASE!$A:$A,PRODUTIVIDADE!BE$3,BASE!$G:$G,PRODUTIVIDADE!$B73)))</f>
        <v>0</v>
      </c>
      <c r="BF73" s="33">
        <f>IF($B73="","",IF(COUNTIF(BASE!$A:$A,PRODUTIVIDADE!BE$3)=0,"",SUMIFS(BASE!$N:$N,BASE!$A:$A,PRODUTIVIDADE!BE$3,BASE!$G:$G,PRODUTIVIDADE!$B73)))</f>
        <v>0</v>
      </c>
      <c r="BG73" s="28">
        <f>IF($B73="","",IF(COUNTIF(BASE!$A:$A,PRODUTIVIDADE!BE$3)=0,"",SUMIFS(BASE!$P:$P,BASE!$A:$A,PRODUTIVIDADE!BE$3,BASE!$G:$G,PRODUTIVIDADE!$B73)))</f>
        <v>0</v>
      </c>
      <c r="BH73" s="28">
        <f>IF($B73="","",IF(COUNTIF(BASE!$A:$A,PRODUTIVIDADE!BE$3)=0,"",SUMIFS(BASE!$O:$O,BASE!$A:$A,PRODUTIVIDADE!BE$3,BASE!$G:$G,PRODUTIVIDADE!$B73)))</f>
        <v>0</v>
      </c>
      <c r="BI73" s="32">
        <f t="shared" si="87"/>
        <v>0</v>
      </c>
      <c r="BJ73" s="32">
        <f t="shared" si="88"/>
        <v>0</v>
      </c>
      <c r="BK73" s="15">
        <f>IF($B73="","",IF(COUNTIF(BASE!$A:$A,PRODUTIVIDADE!BK$3)=0,"",SUMIFS(BASE!$M:$M,BASE!$A:$A,PRODUTIVIDADE!BK$3,BASE!$G:$G,PRODUTIVIDADE!$B73)))</f>
        <v>0</v>
      </c>
      <c r="BL73" s="15">
        <f>IF($B73="","",IF(COUNTIF(BASE!$A:$A,PRODUTIVIDADE!BK$3)=0,"",SUMIFS(BASE!$N:$N,BASE!$A:$A,PRODUTIVIDADE!BK$3,BASE!$G:$G,PRODUTIVIDADE!$B73)))</f>
        <v>0</v>
      </c>
      <c r="BM73" s="18">
        <f>IF($B73="","",IF(COUNTIF(BASE!$A:$A,PRODUTIVIDADE!BK$3)=0,"",SUMIFS(BASE!$P:$P,BASE!$A:$A,PRODUTIVIDADE!BK$3,BASE!$G:$G,PRODUTIVIDADE!$B73)))</f>
        <v>0</v>
      </c>
      <c r="BN73" s="18">
        <f>IF($B73="","",IF(COUNTIF(BASE!$A:$A,PRODUTIVIDADE!BK$3)=0,"",SUMIFS(BASE!$O:$O,BASE!$A:$A,PRODUTIVIDADE!BK$3,BASE!$G:$G,PRODUTIVIDADE!$B73)))</f>
        <v>0</v>
      </c>
      <c r="BO73" s="32">
        <f t="shared" si="89"/>
        <v>0</v>
      </c>
      <c r="BP73" s="32">
        <f t="shared" si="90"/>
        <v>0</v>
      </c>
      <c r="BQ73" s="33">
        <f>IF($B73="","",IF(COUNTIF(BASE!$A:$A,PRODUTIVIDADE!BQ$3)=0,"",SUMIFS(BASE!$M:$M,BASE!$A:$A,PRODUTIVIDADE!BQ$3,BASE!$G:$G,PRODUTIVIDADE!$B73)))</f>
        <v>0</v>
      </c>
      <c r="BR73" s="33">
        <f>IF($B73="","",IF(COUNTIF(BASE!$A:$A,PRODUTIVIDADE!BQ$3)=0,"",SUMIFS(BASE!$N:$N,BASE!$A:$A,PRODUTIVIDADE!BQ$3,BASE!$G:$G,PRODUTIVIDADE!$B73)))</f>
        <v>0</v>
      </c>
      <c r="BS73" s="28">
        <f>IF($B73="","",IF(COUNTIF(BASE!$A:$A,PRODUTIVIDADE!BQ$3)=0,"",SUMIFS(BASE!$P:$P,BASE!$A:$A,PRODUTIVIDADE!BQ$3,BASE!$G:$G,PRODUTIVIDADE!$B73)))</f>
        <v>0</v>
      </c>
      <c r="BT73" s="28">
        <f>IF($B73="","",IF(COUNTIF(BASE!$A:$A,PRODUTIVIDADE!BQ$3)=0,"",SUMIFS(BASE!$O:$O,BASE!$A:$A,PRODUTIVIDADE!BQ$3,BASE!$G:$G,PRODUTIVIDADE!$B73)))</f>
        <v>0</v>
      </c>
      <c r="BU73" s="32">
        <f t="shared" si="91"/>
        <v>0</v>
      </c>
      <c r="BV73" s="32">
        <f t="shared" si="92"/>
        <v>0</v>
      </c>
      <c r="BW73" s="15">
        <f>IF($B73="","",IF(COUNTIF(BASE!$A:$A,PRODUTIVIDADE!BW$3)=0,"",SUMIFS(BASE!$M:$M,BASE!$A:$A,PRODUTIVIDADE!BW$3,BASE!$G:$G,PRODUTIVIDADE!$B73)))</f>
        <v>0</v>
      </c>
      <c r="BX73" s="15">
        <f>IF($B73="","",IF(COUNTIF(BASE!$A:$A,PRODUTIVIDADE!BW$3)=0,"",SUMIFS(BASE!$N:$N,BASE!$A:$A,PRODUTIVIDADE!BW$3,BASE!$G:$G,PRODUTIVIDADE!$B73)))</f>
        <v>0</v>
      </c>
      <c r="BY73" s="18">
        <f>IF($B73="","",IF(COUNTIF(BASE!$A:$A,PRODUTIVIDADE!BW$3)=0,"",SUMIFS(BASE!$P:$P,BASE!$A:$A,PRODUTIVIDADE!BW$3,BASE!$G:$G,PRODUTIVIDADE!$B73)))</f>
        <v>0</v>
      </c>
      <c r="BZ73" s="18">
        <f>IF($B73="","",IF(COUNTIF(BASE!$A:$A,PRODUTIVIDADE!BW$3)=0,"",SUMIFS(BASE!$O:$O,BASE!$A:$A,PRODUTIVIDADE!BW$3,BASE!$G:$G,PRODUTIVIDADE!$B73)))</f>
        <v>0</v>
      </c>
      <c r="CA73" s="32">
        <f t="shared" si="93"/>
        <v>0</v>
      </c>
      <c r="CB73" s="32">
        <f t="shared" si="94"/>
        <v>0</v>
      </c>
      <c r="CC73" s="33">
        <f>IF($B73="","",IF(COUNTIF(BASE!$A:$A,PRODUTIVIDADE!CC$3)=0,"",SUMIFS(BASE!$M:$M,BASE!$A:$A,PRODUTIVIDADE!CC$3,BASE!$G:$G,PRODUTIVIDADE!$B73)))</f>
        <v>0</v>
      </c>
      <c r="CD73" s="33">
        <f>IF($B73="","",IF(COUNTIF(BASE!$A:$A,PRODUTIVIDADE!CC$3)=0,"",SUMIFS(BASE!$N:$N,BASE!$A:$A,PRODUTIVIDADE!CC$3,BASE!$G:$G,PRODUTIVIDADE!$B73)))</f>
        <v>0</v>
      </c>
      <c r="CE73" s="28">
        <f>IF($B73="","",IF(COUNTIF(BASE!$A:$A,PRODUTIVIDADE!CC$3)=0,"",SUMIFS(BASE!$P:$P,BASE!$A:$A,PRODUTIVIDADE!CC$3,BASE!$G:$G,PRODUTIVIDADE!$B73)))</f>
        <v>0</v>
      </c>
      <c r="CF73" s="28">
        <f>IF($B73="","",IF(COUNTIF(BASE!$A:$A,PRODUTIVIDADE!CC$3)=0,"",SUMIFS(BASE!$O:$O,BASE!$A:$A,PRODUTIVIDADE!CC$3,BASE!$G:$G,PRODUTIVIDADE!$B73)))</f>
        <v>0</v>
      </c>
      <c r="CG73" s="32">
        <f t="shared" si="95"/>
        <v>0</v>
      </c>
      <c r="CH73" s="32">
        <f t="shared" si="96"/>
        <v>0</v>
      </c>
      <c r="CI73" s="15">
        <f>IF($B73="","",IF(COUNTIF(BASE!$A:$A,PRODUTIVIDADE!CI$3)=0,"",SUMIFS(BASE!$M:$M,BASE!$A:$A,PRODUTIVIDADE!CI$3,BASE!$G:$G,PRODUTIVIDADE!$B73)))</f>
        <v>0</v>
      </c>
      <c r="CJ73" s="15">
        <f>IF($B73="","",IF(COUNTIF(BASE!$A:$A,PRODUTIVIDADE!CI$3)=0,"",SUMIFS(BASE!$N:$N,BASE!$A:$A,PRODUTIVIDADE!CI$3,BASE!$G:$G,PRODUTIVIDADE!$B73)))</f>
        <v>0</v>
      </c>
      <c r="CK73" s="18">
        <f>IF($B73="","",IF(COUNTIF(BASE!$A:$A,PRODUTIVIDADE!CI$3)=0,"",SUMIFS(BASE!$P:$P,BASE!$A:$A,PRODUTIVIDADE!CI$3,BASE!$G:$G,PRODUTIVIDADE!$B73)))</f>
        <v>0</v>
      </c>
      <c r="CL73" s="18">
        <f>IF($B73="","",IF(COUNTIF(BASE!$A:$A,PRODUTIVIDADE!CI$3)=0,"",SUMIFS(BASE!$O:$O,BASE!$A:$A,PRODUTIVIDADE!CI$3,BASE!$G:$G,PRODUTIVIDADE!$B73)))</f>
        <v>0</v>
      </c>
      <c r="CM73" s="32">
        <f t="shared" si="97"/>
        <v>0</v>
      </c>
      <c r="CN73" s="32">
        <f t="shared" si="98"/>
        <v>0</v>
      </c>
      <c r="CO73" s="33">
        <f>IF($B73="","",IF(COUNTIF(BASE!$A:$A,PRODUTIVIDADE!CO$3)=0,"",SUMIFS(BASE!$M:$M,BASE!$A:$A,PRODUTIVIDADE!CO$3,BASE!$G:$G,PRODUTIVIDADE!$B73)))</f>
        <v>0</v>
      </c>
      <c r="CP73" s="33">
        <f>IF($B73="","",IF(COUNTIF(BASE!$A:$A,PRODUTIVIDADE!CO$3)=0,"",SUMIFS(BASE!$N:$N,BASE!$A:$A,PRODUTIVIDADE!CO$3,BASE!$G:$G,PRODUTIVIDADE!$B73)))</f>
        <v>0</v>
      </c>
      <c r="CQ73" s="28">
        <f>IF($B73="","",IF(COUNTIF(BASE!$A:$A,PRODUTIVIDADE!CO$3)=0,"",SUMIFS(BASE!$P:$P,BASE!$A:$A,PRODUTIVIDADE!CO$3,BASE!$G:$G,PRODUTIVIDADE!$B73)))</f>
        <v>0</v>
      </c>
      <c r="CR73" s="28">
        <f>IF($B73="","",IF(COUNTIF(BASE!$A:$A,PRODUTIVIDADE!CO$3)=0,"",SUMIFS(BASE!$O:$O,BASE!$A:$A,PRODUTIVIDADE!CO$3,BASE!$G:$G,PRODUTIVIDADE!$B73)))</f>
        <v>0</v>
      </c>
      <c r="CS73" s="32">
        <f t="shared" si="99"/>
        <v>0</v>
      </c>
      <c r="CT73" s="32">
        <f t="shared" si="100"/>
        <v>0</v>
      </c>
      <c r="CU73" s="15">
        <f>IF($B73="","",IF(COUNTIF(BASE!$A:$A,PRODUTIVIDADE!CU$3)=0,"",SUMIFS(BASE!$M:$M,BASE!$A:$A,PRODUTIVIDADE!CU$3,BASE!$G:$G,PRODUTIVIDADE!$B73)))</f>
        <v>0</v>
      </c>
      <c r="CV73" s="15">
        <f>IF($B73="","",IF(COUNTIF(BASE!$A:$A,PRODUTIVIDADE!CU$3)=0,"",SUMIFS(BASE!$N:$N,BASE!$A:$A,PRODUTIVIDADE!CU$3,BASE!$G:$G,PRODUTIVIDADE!$B73)))</f>
        <v>0</v>
      </c>
      <c r="CW73" s="18">
        <f>IF($B73="","",IF(COUNTIF(BASE!$A:$A,PRODUTIVIDADE!CU$3)=0,"",SUMIFS(BASE!$P:$P,BASE!$A:$A,PRODUTIVIDADE!CU$3,BASE!$G:$G,PRODUTIVIDADE!$B73)))</f>
        <v>0</v>
      </c>
      <c r="CX73" s="18">
        <f>IF($B73="","",IF(COUNTIF(BASE!$A:$A,PRODUTIVIDADE!CU$3)=0,"",SUMIFS(BASE!$O:$O,BASE!$A:$A,PRODUTIVIDADE!CU$3,BASE!$G:$G,PRODUTIVIDADE!$B73)))</f>
        <v>0</v>
      </c>
      <c r="CY73" s="32">
        <f t="shared" si="101"/>
        <v>0</v>
      </c>
      <c r="CZ73" s="32">
        <f t="shared" si="102"/>
        <v>0</v>
      </c>
      <c r="DA73" s="33">
        <f>IF($B73="","",IF(COUNTIF(BASE!$A:$A,PRODUTIVIDADE!DA$3)=0,"",SUMIFS(BASE!$M:$M,BASE!$A:$A,PRODUTIVIDADE!DA$3,BASE!$G:$G,PRODUTIVIDADE!$B73)))</f>
        <v>0</v>
      </c>
      <c r="DB73" s="33">
        <f>IF($B73="","",IF(COUNTIF(BASE!$A:$A,PRODUTIVIDADE!DA$3)=0,"",SUMIFS(BASE!$N:$N,BASE!$A:$A,PRODUTIVIDADE!DA$3,BASE!$G:$G,PRODUTIVIDADE!$B73)))</f>
        <v>0</v>
      </c>
      <c r="DC73" s="28">
        <f>IF($B73="","",IF(COUNTIF(BASE!$A:$A,PRODUTIVIDADE!DA$3)=0,"",SUMIFS(BASE!$P:$P,BASE!$A:$A,PRODUTIVIDADE!DA$3,BASE!$G:$G,PRODUTIVIDADE!$B73)))</f>
        <v>0</v>
      </c>
      <c r="DD73" s="28">
        <f>IF($B73="","",IF(COUNTIF(BASE!$A:$A,PRODUTIVIDADE!DA$3)=0,"",SUMIFS(BASE!$O:$O,BASE!$A:$A,PRODUTIVIDADE!DA$3,BASE!$G:$G,PRODUTIVIDADE!$B73)))</f>
        <v>0</v>
      </c>
      <c r="DE73" s="32">
        <f t="shared" si="103"/>
        <v>0</v>
      </c>
      <c r="DF73" s="32">
        <f t="shared" si="104"/>
        <v>0</v>
      </c>
      <c r="DG73" s="15">
        <f>IF($B73="","",IF(COUNTIF(BASE!$A:$A,PRODUTIVIDADE!DG$3)=0,"",SUMIFS(BASE!$M:$M,BASE!$A:$A,PRODUTIVIDADE!DG$3,BASE!$G:$G,PRODUTIVIDADE!$B73)))</f>
        <v>0</v>
      </c>
      <c r="DH73" s="15">
        <f>IF($B73="","",IF(COUNTIF(BASE!$A:$A,PRODUTIVIDADE!DG$3)=0,"",SUMIFS(BASE!$N:$N,BASE!$A:$A,PRODUTIVIDADE!DG$3,BASE!$G:$G,PRODUTIVIDADE!$B73)))</f>
        <v>0</v>
      </c>
      <c r="DI73" s="18">
        <f>IF($B73="","",IF(COUNTIF(BASE!$A:$A,PRODUTIVIDADE!DG$3)=0,"",SUMIFS(BASE!$P:$P,BASE!$A:$A,PRODUTIVIDADE!DG$3,BASE!$G:$G,PRODUTIVIDADE!$B73)))</f>
        <v>0</v>
      </c>
      <c r="DJ73" s="18">
        <f>IF($B73="","",IF(COUNTIF(BASE!$A:$A,PRODUTIVIDADE!DG$3)=0,"",SUMIFS(BASE!$O:$O,BASE!$A:$A,PRODUTIVIDADE!DG$3,BASE!$G:$G,PRODUTIVIDADE!$B73)))</f>
        <v>0</v>
      </c>
      <c r="DK73" s="32">
        <f t="shared" si="105"/>
        <v>0</v>
      </c>
      <c r="DL73" s="32">
        <f t="shared" si="106"/>
        <v>0</v>
      </c>
      <c r="DM73" s="33">
        <f>IF($B73="","",IF(COUNTIF(BASE!$A:$A,PRODUTIVIDADE!DM$3)=0,"",SUMIFS(BASE!$M:$M,BASE!$A:$A,PRODUTIVIDADE!DM$3,BASE!$G:$G,PRODUTIVIDADE!$B73)))</f>
        <v>0</v>
      </c>
      <c r="DN73" s="33">
        <f>IF($B73="","",IF(COUNTIF(BASE!$A:$A,PRODUTIVIDADE!DM$3)=0,"",SUMIFS(BASE!$N:$N,BASE!$A:$A,PRODUTIVIDADE!DM$3,BASE!$G:$G,PRODUTIVIDADE!$B73)))</f>
        <v>0</v>
      </c>
      <c r="DO73" s="28">
        <f>IF($B73="","",IF(COUNTIF(BASE!$A:$A,PRODUTIVIDADE!DM$3)=0,"",SUMIFS(BASE!$P:$P,BASE!$A:$A,PRODUTIVIDADE!DM$3,BASE!$G:$G,PRODUTIVIDADE!$B73)))</f>
        <v>0</v>
      </c>
      <c r="DP73" s="28">
        <f>IF($B73="","",IF(COUNTIF(BASE!$A:$A,PRODUTIVIDADE!DM$3)=0,"",SUMIFS(BASE!$O:$O,BASE!$A:$A,PRODUTIVIDADE!DM$3,BASE!$G:$G,PRODUTIVIDADE!$B73)))</f>
        <v>0</v>
      </c>
      <c r="DQ73" s="32">
        <f t="shared" si="107"/>
        <v>0</v>
      </c>
      <c r="DR73" s="32">
        <f t="shared" si="108"/>
        <v>0</v>
      </c>
      <c r="DS73" s="15">
        <f>IF($B73="","",IF(COUNTIF(BASE!$A:$A,PRODUTIVIDADE!DS$3)=0,"",SUMIFS(BASE!$M:$M,BASE!$A:$A,PRODUTIVIDADE!DS$3,BASE!$G:$G,PRODUTIVIDADE!$B73)))</f>
        <v>0</v>
      </c>
      <c r="DT73" s="15">
        <f>IF($B73="","",IF(COUNTIF(BASE!$A:$A,PRODUTIVIDADE!DS$3)=0,"",SUMIFS(BASE!$N:$N,BASE!$A:$A,PRODUTIVIDADE!DS$3,BASE!$G:$G,PRODUTIVIDADE!$B73)))</f>
        <v>0</v>
      </c>
      <c r="DU73" s="18">
        <f>IF($B73="","",IF(COUNTIF(BASE!$A:$A,PRODUTIVIDADE!DS$3)=0,"",SUMIFS(BASE!$P:$P,BASE!$A:$A,PRODUTIVIDADE!DS$3,BASE!$G:$G,PRODUTIVIDADE!$B73)))</f>
        <v>0</v>
      </c>
      <c r="DV73" s="18">
        <f>IF($B73="","",IF(COUNTIF(BASE!$A:$A,PRODUTIVIDADE!DS$3)=0,"",SUMIFS(BASE!$O:$O,BASE!$A:$A,PRODUTIVIDADE!DS$3,BASE!$G:$G,PRODUTIVIDADE!$B73)))</f>
        <v>0</v>
      </c>
      <c r="DW73" s="32">
        <f t="shared" si="109"/>
        <v>0</v>
      </c>
      <c r="DX73" s="32">
        <f t="shared" si="110"/>
        <v>0</v>
      </c>
      <c r="DY73" s="33">
        <f>IF($B73="","",IF(COUNTIF(BASE!$A:$A,PRODUTIVIDADE!DY$3)=0,"",SUMIFS(BASE!$M:$M,BASE!$A:$A,PRODUTIVIDADE!DY$3,BASE!$G:$G,PRODUTIVIDADE!$B73)))</f>
        <v>0</v>
      </c>
      <c r="DZ73" s="33">
        <f>IF($B73="","",IF(COUNTIF(BASE!$A:$A,PRODUTIVIDADE!DY$3)=0,"",SUMIFS(BASE!$N:$N,BASE!$A:$A,PRODUTIVIDADE!DY$3,BASE!$G:$G,PRODUTIVIDADE!$B73)))</f>
        <v>0</v>
      </c>
      <c r="EA73" s="28">
        <f>IF($B73="","",IF(COUNTIF(BASE!$A:$A,PRODUTIVIDADE!DY$3)=0,"",SUMIFS(BASE!$P:$P,BASE!$A:$A,PRODUTIVIDADE!DY$3,BASE!$G:$G,PRODUTIVIDADE!$B73)))</f>
        <v>0</v>
      </c>
      <c r="EB73" s="28">
        <f>IF($B73="","",IF(COUNTIF(BASE!$A:$A,PRODUTIVIDADE!DY$3)=0,"",SUMIFS(BASE!$O:$O,BASE!$A:$A,PRODUTIVIDADE!DY$3,BASE!$G:$G,PRODUTIVIDADE!$B73)))</f>
        <v>0</v>
      </c>
      <c r="EC73" s="32">
        <f t="shared" si="111"/>
        <v>0</v>
      </c>
      <c r="ED73" s="32">
        <f t="shared" si="112"/>
        <v>0</v>
      </c>
      <c r="EE73" s="15">
        <f>IF($B73="","",IF(COUNTIF(BASE!$A:$A,PRODUTIVIDADE!EE$3)=0,"",SUMIFS(BASE!$M:$M,BASE!$A:$A,PRODUTIVIDADE!EE$3,BASE!$G:$G,PRODUTIVIDADE!$B73)))</f>
        <v>0</v>
      </c>
      <c r="EF73" s="15">
        <f>IF($B73="","",IF(COUNTIF(BASE!$A:$A,PRODUTIVIDADE!EE$3)=0,"",SUMIFS(BASE!$N:$N,BASE!$A:$A,PRODUTIVIDADE!EE$3,BASE!$G:$G,PRODUTIVIDADE!$B73)))</f>
        <v>0</v>
      </c>
      <c r="EG73" s="18">
        <f>IF($B73="","",IF(COUNTIF(BASE!$A:$A,PRODUTIVIDADE!EE$3)=0,"",SUMIFS(BASE!$P:$P,BASE!$A:$A,PRODUTIVIDADE!EE$3,BASE!$G:$G,PRODUTIVIDADE!$B73)))</f>
        <v>0</v>
      </c>
      <c r="EH73" s="18">
        <f>IF($B73="","",IF(COUNTIF(BASE!$A:$A,PRODUTIVIDADE!EE$3)=0,"",SUMIFS(BASE!$O:$O,BASE!$A:$A,PRODUTIVIDADE!EE$3,BASE!$G:$G,PRODUTIVIDADE!$B73)))</f>
        <v>0</v>
      </c>
      <c r="EI73" s="32">
        <f t="shared" si="113"/>
        <v>0</v>
      </c>
      <c r="EJ73" s="32">
        <f t="shared" si="114"/>
        <v>0</v>
      </c>
      <c r="EK73" s="33">
        <f>IF($B73="","",IF(COUNTIF(BASE!$A:$A,PRODUTIVIDADE!EK$3)=0,"",SUMIFS(BASE!$M:$M,BASE!$A:$A,PRODUTIVIDADE!EK$3,BASE!$G:$G,PRODUTIVIDADE!$B73)))</f>
        <v>0</v>
      </c>
      <c r="EL73" s="33">
        <f>IF($B73="","",IF(COUNTIF(BASE!$A:$A,PRODUTIVIDADE!EK$3)=0,"",SUMIFS(BASE!$N:$N,BASE!$A:$A,PRODUTIVIDADE!EK$3,BASE!$G:$G,PRODUTIVIDADE!$B73)))</f>
        <v>0</v>
      </c>
      <c r="EM73" s="28">
        <f>IF($B73="","",IF(COUNTIF(BASE!$A:$A,PRODUTIVIDADE!EK$3)=0,"",SUMIFS(BASE!$P:$P,BASE!$A:$A,PRODUTIVIDADE!EK$3,BASE!$G:$G,PRODUTIVIDADE!$B73)))</f>
        <v>0</v>
      </c>
      <c r="EN73" s="28">
        <f>IF($B73="","",IF(COUNTIF(BASE!$A:$A,PRODUTIVIDADE!EK$3)=0,"",SUMIFS(BASE!$O:$O,BASE!$A:$A,PRODUTIVIDADE!EK$3,BASE!$G:$G,PRODUTIVIDADE!$B73)))</f>
        <v>0</v>
      </c>
      <c r="EO73" s="32">
        <f t="shared" si="115"/>
        <v>0</v>
      </c>
      <c r="EP73" s="32">
        <f t="shared" si="116"/>
        <v>0</v>
      </c>
      <c r="EQ73" s="15">
        <f>IF($B73="","",IF(COUNTIF(BASE!$A:$A,PRODUTIVIDADE!EQ$3)=0,"",SUMIFS(BASE!$M:$M,BASE!$A:$A,PRODUTIVIDADE!EQ$3,BASE!$G:$G,PRODUTIVIDADE!$B73)))</f>
        <v>0</v>
      </c>
      <c r="ER73" s="15">
        <f>IF($B73="","",IF(COUNTIF(BASE!$A:$A,PRODUTIVIDADE!EQ$3)=0,"",SUMIFS(BASE!$N:$N,BASE!$A:$A,PRODUTIVIDADE!EQ$3,BASE!$G:$G,PRODUTIVIDADE!$B73)))</f>
        <v>0</v>
      </c>
      <c r="ES73" s="18">
        <f>IF($B73="","",IF(COUNTIF(BASE!$A:$A,PRODUTIVIDADE!EQ$3)=0,"",SUMIFS(BASE!$P:$P,BASE!$A:$A,PRODUTIVIDADE!EQ$3,BASE!$G:$G,PRODUTIVIDADE!$B73)))</f>
        <v>0</v>
      </c>
      <c r="ET73" s="18">
        <f>IF($B73="","",IF(COUNTIF(BASE!$A:$A,PRODUTIVIDADE!EQ$3)=0,"",SUMIFS(BASE!$O:$O,BASE!$A:$A,PRODUTIVIDADE!EQ$3,BASE!$G:$G,PRODUTIVIDADE!$B73)))</f>
        <v>0</v>
      </c>
      <c r="EU73" s="32">
        <f t="shared" si="117"/>
        <v>0</v>
      </c>
      <c r="EV73" s="32">
        <f t="shared" si="118"/>
        <v>0</v>
      </c>
      <c r="EW73" s="33">
        <f>IF($B73="","",IF(COUNTIF(BASE!$A:$A,PRODUTIVIDADE!EW$3)=0,"",SUMIFS(BASE!$M:$M,BASE!$A:$A,PRODUTIVIDADE!EW$3,BASE!$G:$G,PRODUTIVIDADE!$B73)))</f>
        <v>0</v>
      </c>
      <c r="EX73" s="33">
        <f>IF($B73="","",IF(COUNTIF(BASE!$A:$A,PRODUTIVIDADE!EW$3)=0,"",SUMIFS(BASE!$N:$N,BASE!$A:$A,PRODUTIVIDADE!EW$3,BASE!$G:$G,PRODUTIVIDADE!$B73)))</f>
        <v>0</v>
      </c>
      <c r="EY73" s="28">
        <f>IF($B73="","",IF(COUNTIF(BASE!$A:$A,PRODUTIVIDADE!EW$3)=0,"",SUMIFS(BASE!$P:$P,BASE!$A:$A,PRODUTIVIDADE!EW$3,BASE!$G:$G,PRODUTIVIDADE!$B73)))</f>
        <v>0</v>
      </c>
      <c r="EZ73" s="28">
        <f>IF($B73="","",IF(COUNTIF(BASE!$A:$A,PRODUTIVIDADE!EW$3)=0,"",SUMIFS(BASE!$O:$O,BASE!$A:$A,PRODUTIVIDADE!EW$3,BASE!$G:$G,PRODUTIVIDADE!$B73)))</f>
        <v>0</v>
      </c>
      <c r="FA73" s="32">
        <f t="shared" si="119"/>
        <v>0</v>
      </c>
      <c r="FB73" s="32">
        <f t="shared" si="120"/>
        <v>0</v>
      </c>
      <c r="FC73" s="15">
        <f>IF($B73="","",IF(COUNTIF(BASE!$A:$A,PRODUTIVIDADE!FC$3)=0,"",SUMIFS(BASE!$M:$M,BASE!$A:$A,PRODUTIVIDADE!FC$3,BASE!$G:$G,PRODUTIVIDADE!$B73)))</f>
        <v>0</v>
      </c>
      <c r="FD73" s="15">
        <f>IF($B73="","",IF(COUNTIF(BASE!$A:$A,PRODUTIVIDADE!FC$3)=0,"",SUMIFS(BASE!$N:$N,BASE!$A:$A,PRODUTIVIDADE!FC$3,BASE!$G:$G,PRODUTIVIDADE!$B73)))</f>
        <v>0</v>
      </c>
      <c r="FE73" s="18">
        <f>IF($B73="","",IF(COUNTIF(BASE!$A:$A,PRODUTIVIDADE!FC$3)=0,"",SUMIFS(BASE!$P:$P,BASE!$A:$A,PRODUTIVIDADE!FC$3,BASE!$G:$G,PRODUTIVIDADE!$B73)))</f>
        <v>0</v>
      </c>
      <c r="FF73" s="18">
        <f>IF($B73="","",IF(COUNTIF(BASE!$A:$A,PRODUTIVIDADE!FC$3)=0,"",SUMIFS(BASE!$O:$O,BASE!$A:$A,PRODUTIVIDADE!FC$3,BASE!$G:$G,PRODUTIVIDADE!$B73)))</f>
        <v>0</v>
      </c>
      <c r="FG73" s="32">
        <f t="shared" si="121"/>
        <v>0</v>
      </c>
      <c r="FH73" s="32">
        <f t="shared" si="122"/>
        <v>0</v>
      </c>
      <c r="FI73" s="33">
        <f>IF($B73="","",IF(COUNTIF(BASE!$A:$A,PRODUTIVIDADE!FI$3)=0,"",SUMIFS(BASE!$M:$M,BASE!$A:$A,PRODUTIVIDADE!FI$3,BASE!$G:$G,PRODUTIVIDADE!$B73)))</f>
        <v>0</v>
      </c>
      <c r="FJ73" s="33">
        <f>IF($B73="","",IF(COUNTIF(BASE!$A:$A,PRODUTIVIDADE!FI$3)=0,"",SUMIFS(BASE!$N:$N,BASE!$A:$A,PRODUTIVIDADE!FI$3,BASE!$G:$G,PRODUTIVIDADE!$B73)))</f>
        <v>0</v>
      </c>
      <c r="FK73" s="28">
        <f>IF($B73="","",IF(COUNTIF(BASE!$A:$A,PRODUTIVIDADE!FI$3)=0,"",SUMIFS(BASE!$P:$P,BASE!$A:$A,PRODUTIVIDADE!FI$3,BASE!$G:$G,PRODUTIVIDADE!$B73)))</f>
        <v>0</v>
      </c>
      <c r="FL73" s="28">
        <f>IF($B73="","",IF(COUNTIF(BASE!$A:$A,PRODUTIVIDADE!FI$3)=0,"",SUMIFS(BASE!$O:$O,BASE!$A:$A,PRODUTIVIDADE!FI$3,BASE!$G:$G,PRODUTIVIDADE!$B73)))</f>
        <v>0</v>
      </c>
      <c r="FM73" s="32">
        <f t="shared" si="123"/>
        <v>0</v>
      </c>
      <c r="FN73" s="32">
        <f t="shared" si="124"/>
        <v>0</v>
      </c>
      <c r="FO73" s="15">
        <f>IF($B73="","",IF(COUNTIF(BASE!$A:$A,PRODUTIVIDADE!FO$3)=0,"",SUMIFS(BASE!$M:$M,BASE!$A:$A,PRODUTIVIDADE!FO$3,BASE!$G:$G,PRODUTIVIDADE!$B73)))</f>
        <v>0</v>
      </c>
      <c r="FP73" s="15">
        <f>IF($B73="","",IF(COUNTIF(BASE!$A:$A,PRODUTIVIDADE!FO$3)=0,"",SUMIFS(BASE!$N:$N,BASE!$A:$A,PRODUTIVIDADE!FO$3,BASE!$G:$G,PRODUTIVIDADE!$B73)))</f>
        <v>0</v>
      </c>
      <c r="FQ73" s="18">
        <f>IF($B73="","",IF(COUNTIF(BASE!$A:$A,PRODUTIVIDADE!FO$3)=0,"",SUMIFS(BASE!$P:$P,BASE!$A:$A,PRODUTIVIDADE!FO$3,BASE!$G:$G,PRODUTIVIDADE!$B73)))</f>
        <v>0</v>
      </c>
      <c r="FR73" s="18">
        <f>IF($B73="","",IF(COUNTIF(BASE!$A:$A,PRODUTIVIDADE!FO$3)=0,"",SUMIFS(BASE!$O:$O,BASE!$A:$A,PRODUTIVIDADE!FO$3,BASE!$G:$G,PRODUTIVIDADE!$B73)))</f>
        <v>0</v>
      </c>
      <c r="FS73" s="32">
        <f t="shared" si="125"/>
        <v>0</v>
      </c>
      <c r="FT73" s="32">
        <f t="shared" si="126"/>
        <v>0</v>
      </c>
      <c r="FU73" s="33">
        <f>IF($B73="","",IF(COUNTIF(BASE!$A:$A,PRODUTIVIDADE!FU$3)=0,"",SUMIFS(BASE!$M:$M,BASE!$A:$A,PRODUTIVIDADE!FU$3,BASE!$G:$G,PRODUTIVIDADE!$B73)))</f>
        <v>0</v>
      </c>
      <c r="FV73" s="33">
        <f>IF($B73="","",IF(COUNTIF(BASE!$A:$A,PRODUTIVIDADE!FU$3)=0,"",SUMIFS(BASE!$N:$N,BASE!$A:$A,PRODUTIVIDADE!FU$3,BASE!$G:$G,PRODUTIVIDADE!$B73)))</f>
        <v>0</v>
      </c>
      <c r="FW73" s="28">
        <f>IF($B73="","",IF(COUNTIF(BASE!$A:$A,PRODUTIVIDADE!FU$3)=0,"",SUMIFS(BASE!$P:$P,BASE!$A:$A,PRODUTIVIDADE!FU$3,BASE!$G:$G,PRODUTIVIDADE!$B73)))</f>
        <v>0</v>
      </c>
      <c r="FX73" s="28">
        <f>IF($B73="","",IF(COUNTIF(BASE!$A:$A,PRODUTIVIDADE!FU$3)=0,"",SUMIFS(BASE!$O:$O,BASE!$A:$A,PRODUTIVIDADE!FU$3,BASE!$G:$G,PRODUTIVIDADE!$B73)))</f>
        <v>0</v>
      </c>
      <c r="FY73" s="32">
        <f t="shared" si="127"/>
        <v>0</v>
      </c>
      <c r="FZ73" s="32">
        <f t="shared" si="128"/>
        <v>0</v>
      </c>
      <c r="GA73" s="15">
        <f>IF($B73="","",IF(COUNTIF(BASE!$A:$A,PRODUTIVIDADE!GA$3)=0,"",SUMIFS(BASE!$M:$M,BASE!$A:$A,PRODUTIVIDADE!GA$3,BASE!$G:$G,PRODUTIVIDADE!$B73)))</f>
        <v>0</v>
      </c>
      <c r="GB73" s="15">
        <f>IF($B73="","",IF(COUNTIF(BASE!$A:$A,PRODUTIVIDADE!GA$3)=0,"",SUMIFS(BASE!$N:$N,BASE!$A:$A,PRODUTIVIDADE!GA$3,BASE!$G:$G,PRODUTIVIDADE!$B73)))</f>
        <v>0</v>
      </c>
      <c r="GC73" s="18">
        <f>IF($B73="","",IF(COUNTIF(BASE!$A:$A,PRODUTIVIDADE!GA$3)=0,"",SUMIFS(BASE!$P:$P,BASE!$A:$A,PRODUTIVIDADE!GA$3,BASE!$G:$G,PRODUTIVIDADE!$B73)))</f>
        <v>0</v>
      </c>
      <c r="GD73" s="18">
        <f>IF($B73="","",IF(COUNTIF(BASE!$A:$A,PRODUTIVIDADE!GA$3)=0,"",SUMIFS(BASE!$O:$O,BASE!$A:$A,PRODUTIVIDADE!GA$3,BASE!$G:$G,PRODUTIVIDADE!$B73)))</f>
        <v>0</v>
      </c>
      <c r="GE73" s="32">
        <f t="shared" si="129"/>
        <v>0</v>
      </c>
      <c r="GF73" s="32">
        <f t="shared" si="130"/>
        <v>0</v>
      </c>
      <c r="GG73" s="33">
        <f>IF($B73="","",IF(COUNTIF(BASE!$A:$A,PRODUTIVIDADE!GG$3)=0,"",SUMIFS(BASE!$M:$M,BASE!$A:$A,PRODUTIVIDADE!GG$3,BASE!$G:$G,PRODUTIVIDADE!$B73)))</f>
        <v>0</v>
      </c>
      <c r="GH73" s="33">
        <f>IF($B73="","",IF(COUNTIF(BASE!$A:$A,PRODUTIVIDADE!GG$3)=0,"",SUMIFS(BASE!$N:$N,BASE!$A:$A,PRODUTIVIDADE!GG$3,BASE!$G:$G,PRODUTIVIDADE!$B73)))</f>
        <v>0</v>
      </c>
      <c r="GI73" s="28">
        <f>IF($B73="","",IF(COUNTIF(BASE!$A:$A,PRODUTIVIDADE!GG$3)=0,"",SUMIFS(BASE!$P:$P,BASE!$A:$A,PRODUTIVIDADE!GG$3,BASE!$G:$G,PRODUTIVIDADE!$B73)))</f>
        <v>0</v>
      </c>
      <c r="GJ73" s="28">
        <f>IF($B73="","",IF(COUNTIF(BASE!$A:$A,PRODUTIVIDADE!GG$3)=0,"",SUMIFS(BASE!$O:$O,BASE!$A:$A,PRODUTIVIDADE!GG$3,BASE!$G:$G,PRODUTIVIDADE!$B73)))</f>
        <v>0</v>
      </c>
      <c r="GK73" s="32">
        <f t="shared" si="131"/>
        <v>0</v>
      </c>
      <c r="GL73" s="32">
        <f t="shared" si="132"/>
        <v>0</v>
      </c>
      <c r="GM73" s="15">
        <f>IF($B73="","",IF(COUNTIF(BASE!$A:$A,PRODUTIVIDADE!GM$3)=0,"",SUMIFS(BASE!$M:$M,BASE!$A:$A,PRODUTIVIDADE!GM$3,BASE!$G:$G,PRODUTIVIDADE!$B73)))</f>
        <v>0</v>
      </c>
      <c r="GN73" s="15">
        <f>IF($B73="","",IF(COUNTIF(BASE!$A:$A,PRODUTIVIDADE!GM$3)=0,"",SUMIFS(BASE!$N:$N,BASE!$A:$A,PRODUTIVIDADE!GM$3,BASE!$G:$G,PRODUTIVIDADE!$B73)))</f>
        <v>0</v>
      </c>
      <c r="GO73" s="18">
        <f>IF($B73="","",IF(COUNTIF(BASE!$A:$A,PRODUTIVIDADE!GM$3)=0,"",SUMIFS(BASE!$P:$P,BASE!$A:$A,PRODUTIVIDADE!GM$3,BASE!$G:$G,PRODUTIVIDADE!$B73)))</f>
        <v>0</v>
      </c>
      <c r="GP73" s="18">
        <f>IF($B73="","",IF(COUNTIF(BASE!$A:$A,PRODUTIVIDADE!GM$3)=0,"",SUMIFS(BASE!$O:$O,BASE!$A:$A,PRODUTIVIDADE!GM$3,BASE!$G:$G,PRODUTIVIDADE!$B73)))</f>
        <v>0</v>
      </c>
      <c r="GQ73" s="32">
        <f t="shared" si="133"/>
        <v>0</v>
      </c>
      <c r="GR73" s="32">
        <f t="shared" si="134"/>
        <v>0</v>
      </c>
    </row>
    <row r="74" spans="2:200" s="8" customFormat="1" x14ac:dyDescent="0.25">
      <c r="B74" s="50">
        <v>91257</v>
      </c>
      <c r="C74" s="16" t="str">
        <f>IF($B74="","",VLOOKUP($B74,EQUIPE!$B:$E,2,0))</f>
        <v>PIN EXTRA</v>
      </c>
      <c r="D74" s="16" t="str">
        <f>IF($B74="","",VLOOKUP($B74,EQUIPE!$B:$F,5,0))</f>
        <v>PIN EXTRA</v>
      </c>
      <c r="E74" s="18">
        <f>IF($B74="","",VLOOKUP($B74,EQUIPE!$B:$E,3,0))</f>
        <v>0.26388888888888884</v>
      </c>
      <c r="F74" s="16" t="str">
        <f>IF($B74="","",VLOOKUP($B74,EQUIPE!$B:$E,4,0))</f>
        <v>PIN EXTRA</v>
      </c>
      <c r="H74" s="22">
        <f t="shared" si="135"/>
        <v>0</v>
      </c>
      <c r="I74" s="22">
        <f t="shared" si="135"/>
        <v>0</v>
      </c>
      <c r="J74" s="18">
        <f t="shared" si="69"/>
        <v>0</v>
      </c>
      <c r="K74" s="18">
        <f t="shared" si="70"/>
        <v>0</v>
      </c>
      <c r="L74" s="32">
        <f t="shared" si="71"/>
        <v>0</v>
      </c>
      <c r="M74" s="32">
        <f t="shared" si="72"/>
        <v>0</v>
      </c>
      <c r="O74" s="15">
        <f>IF($B74="","",IF(COUNTIF(BASE!$A:$A,PRODUTIVIDADE!O$3)=0,"",SUMIFS(BASE!$M:$M,BASE!$A:$A,PRODUTIVIDADE!O$3,BASE!$G:$G,PRODUTIVIDADE!$B74)))</f>
        <v>0</v>
      </c>
      <c r="P74" s="15">
        <f>IF($B74="","",IF(COUNTIF(BASE!$A:$A,PRODUTIVIDADE!O$3)=0,"",SUMIFS(BASE!$N:$N,BASE!$A:$A,PRODUTIVIDADE!O$3,BASE!$G:$G,PRODUTIVIDADE!$B74)))</f>
        <v>0</v>
      </c>
      <c r="Q74" s="18">
        <f>IF($B74="","",IF(COUNTIF(BASE!$A:$A,PRODUTIVIDADE!O$3)=0,"",SUMIFS(BASE!$P:$P,BASE!$A:$A,PRODUTIVIDADE!O$3,BASE!$G:$G,PRODUTIVIDADE!$B74)))</f>
        <v>0</v>
      </c>
      <c r="R74" s="18">
        <f>IF($B74="","",IF(COUNTIF(BASE!$A:$A,PRODUTIVIDADE!O$3)=0,"",SUMIFS(BASE!$O:$O,BASE!$A:$A,PRODUTIVIDADE!O$3,BASE!$G:$G,PRODUTIVIDADE!$B74)))</f>
        <v>0</v>
      </c>
      <c r="S74" s="32">
        <f t="shared" si="73"/>
        <v>0</v>
      </c>
      <c r="T74" s="32">
        <f t="shared" si="74"/>
        <v>0</v>
      </c>
      <c r="U74" s="33">
        <f>IF($B74="","",IF(COUNTIF(BASE!$A:$A,PRODUTIVIDADE!U$3)=0,"",SUMIFS(BASE!$M:$M,BASE!$A:$A,PRODUTIVIDADE!U$3,BASE!$G:$G,PRODUTIVIDADE!$B74)))</f>
        <v>0</v>
      </c>
      <c r="V74" s="33">
        <f>IF($B74="","",IF(COUNTIF(BASE!$A:$A,PRODUTIVIDADE!U$3)=0,"",SUMIFS(BASE!$N:$N,BASE!$A:$A,PRODUTIVIDADE!U$3,BASE!$G:$G,PRODUTIVIDADE!$B74)))</f>
        <v>0</v>
      </c>
      <c r="W74" s="28">
        <f>IF($B74="","",IF(COUNTIF(BASE!$A:$A,PRODUTIVIDADE!U$3)=0,"",SUMIFS(BASE!$P:$P,BASE!$A:$A,PRODUTIVIDADE!U$3,BASE!$G:$G,PRODUTIVIDADE!$B74)))</f>
        <v>0</v>
      </c>
      <c r="X74" s="28">
        <f>IF($B74="","",IF(COUNTIF(BASE!$A:$A,PRODUTIVIDADE!U$3)=0,"",SUMIFS(BASE!$O:$O,BASE!$A:$A,PRODUTIVIDADE!U$3,BASE!$G:$G,PRODUTIVIDADE!$B74)))</f>
        <v>0</v>
      </c>
      <c r="Y74" s="32">
        <f t="shared" si="75"/>
        <v>0</v>
      </c>
      <c r="Z74" s="32">
        <f t="shared" si="76"/>
        <v>0</v>
      </c>
      <c r="AA74" s="15">
        <f>IF($B74="","",IF(COUNTIF(BASE!$A:$A,PRODUTIVIDADE!AA$3)=0,"",SUMIFS(BASE!$M:$M,BASE!$A:$A,PRODUTIVIDADE!AA$3,BASE!$G:$G,PRODUTIVIDADE!$B74)))</f>
        <v>0</v>
      </c>
      <c r="AB74" s="15">
        <f>IF($B74="","",IF(COUNTIF(BASE!$A:$A,PRODUTIVIDADE!AA$3)=0,"",SUMIFS(BASE!$N:$N,BASE!$A:$A,PRODUTIVIDADE!AA$3,BASE!$G:$G,PRODUTIVIDADE!$B74)))</f>
        <v>0</v>
      </c>
      <c r="AC74" s="18">
        <f>IF($B74="","",IF(COUNTIF(BASE!$A:$A,PRODUTIVIDADE!AA$3)=0,"",SUMIFS(BASE!$P:$P,BASE!$A:$A,PRODUTIVIDADE!AA$3,BASE!$G:$G,PRODUTIVIDADE!$B74)))</f>
        <v>0</v>
      </c>
      <c r="AD74" s="18">
        <f>IF($B74="","",IF(COUNTIF(BASE!$A:$A,PRODUTIVIDADE!AA$3)=0,"",SUMIFS(BASE!$O:$O,BASE!$A:$A,PRODUTIVIDADE!AA$3,BASE!$G:$G,PRODUTIVIDADE!$B74)))</f>
        <v>0</v>
      </c>
      <c r="AE74" s="32">
        <f t="shared" si="77"/>
        <v>0</v>
      </c>
      <c r="AF74" s="32">
        <f t="shared" si="78"/>
        <v>0</v>
      </c>
      <c r="AG74" s="33">
        <f>IF($B74="","",IF(COUNTIF(BASE!$A:$A,PRODUTIVIDADE!AG$3)=0,"",SUMIFS(BASE!$M:$M,BASE!$A:$A,PRODUTIVIDADE!AG$3,BASE!$G:$G,PRODUTIVIDADE!$B74)))</f>
        <v>0</v>
      </c>
      <c r="AH74" s="33">
        <f>IF($B74="","",IF(COUNTIF(BASE!$A:$A,PRODUTIVIDADE!AG$3)=0,"",SUMIFS(BASE!$N:$N,BASE!$A:$A,PRODUTIVIDADE!AG$3,BASE!$G:$G,PRODUTIVIDADE!$B74)))</f>
        <v>0</v>
      </c>
      <c r="AI74" s="28">
        <f>IF($B74="","",IF(COUNTIF(BASE!$A:$A,PRODUTIVIDADE!AG$3)=0,"",SUMIFS(BASE!$P:$P,BASE!$A:$A,PRODUTIVIDADE!AG$3,BASE!$G:$G,PRODUTIVIDADE!$B74)))</f>
        <v>0</v>
      </c>
      <c r="AJ74" s="28">
        <f>IF($B74="","",IF(COUNTIF(BASE!$A:$A,PRODUTIVIDADE!AG$3)=0,"",SUMIFS(BASE!$O:$O,BASE!$A:$A,PRODUTIVIDADE!AG$3,BASE!$G:$G,PRODUTIVIDADE!$B74)))</f>
        <v>0</v>
      </c>
      <c r="AK74" s="32">
        <f t="shared" si="79"/>
        <v>0</v>
      </c>
      <c r="AL74" s="32">
        <f t="shared" si="80"/>
        <v>0</v>
      </c>
      <c r="AM74" s="15">
        <f>IF($B74="","",IF(COUNTIF(BASE!$A:$A,PRODUTIVIDADE!AM$3)=0,"",SUMIFS(BASE!$M:$M,BASE!$A:$A,PRODUTIVIDADE!AM$3,BASE!$G:$G,PRODUTIVIDADE!$B74)))</f>
        <v>0</v>
      </c>
      <c r="AN74" s="15">
        <f>IF($B74="","",IF(COUNTIF(BASE!$A:$A,PRODUTIVIDADE!AM$3)=0,"",SUMIFS(BASE!$N:$N,BASE!$A:$A,PRODUTIVIDADE!AM$3,BASE!$G:$G,PRODUTIVIDADE!$B74)))</f>
        <v>0</v>
      </c>
      <c r="AO74" s="18">
        <f>IF($B74="","",IF(COUNTIF(BASE!$A:$A,PRODUTIVIDADE!AM$3)=0,"",SUMIFS(BASE!$P:$P,BASE!$A:$A,PRODUTIVIDADE!AM$3,BASE!$G:$G,PRODUTIVIDADE!$B74)))</f>
        <v>0</v>
      </c>
      <c r="AP74" s="18">
        <f>IF($B74="","",IF(COUNTIF(BASE!$A:$A,PRODUTIVIDADE!AM$3)=0,"",SUMIFS(BASE!$O:$O,BASE!$A:$A,PRODUTIVIDADE!AM$3,BASE!$G:$G,PRODUTIVIDADE!$B74)))</f>
        <v>0</v>
      </c>
      <c r="AQ74" s="32">
        <f t="shared" si="81"/>
        <v>0</v>
      </c>
      <c r="AR74" s="32">
        <f t="shared" si="82"/>
        <v>0</v>
      </c>
      <c r="AS74" s="33">
        <f>IF($B74="","",IF(COUNTIF(BASE!$A:$A,PRODUTIVIDADE!AS$3)=0,"",SUMIFS(BASE!$M:$M,BASE!$A:$A,PRODUTIVIDADE!AS$3,BASE!$G:$G,PRODUTIVIDADE!$B74)))</f>
        <v>0</v>
      </c>
      <c r="AT74" s="33">
        <f>IF($B74="","",IF(COUNTIF(BASE!$A:$A,PRODUTIVIDADE!AS$3)=0,"",SUMIFS(BASE!$N:$N,BASE!$A:$A,PRODUTIVIDADE!AS$3,BASE!$G:$G,PRODUTIVIDADE!$B74)))</f>
        <v>0</v>
      </c>
      <c r="AU74" s="28">
        <f>IF($B74="","",IF(COUNTIF(BASE!$A:$A,PRODUTIVIDADE!AS$3)=0,"",SUMIFS(BASE!$P:$P,BASE!$A:$A,PRODUTIVIDADE!AS$3,BASE!$G:$G,PRODUTIVIDADE!$B74)))</f>
        <v>0</v>
      </c>
      <c r="AV74" s="28">
        <f>IF($B74="","",IF(COUNTIF(BASE!$A:$A,PRODUTIVIDADE!AS$3)=0,"",SUMIFS(BASE!$O:$O,BASE!$A:$A,PRODUTIVIDADE!AS$3,BASE!$G:$G,PRODUTIVIDADE!$B74)))</f>
        <v>0</v>
      </c>
      <c r="AW74" s="32">
        <f t="shared" si="83"/>
        <v>0</v>
      </c>
      <c r="AX74" s="32">
        <f t="shared" si="84"/>
        <v>0</v>
      </c>
      <c r="AY74" s="15">
        <f>IF($B74="","",IF(COUNTIF(BASE!$A:$A,PRODUTIVIDADE!AY$3)=0,"",SUMIFS(BASE!$M:$M,BASE!$A:$A,PRODUTIVIDADE!AY$3,BASE!$G:$G,PRODUTIVIDADE!$B74)))</f>
        <v>0</v>
      </c>
      <c r="AZ74" s="15">
        <f>IF($B74="","",IF(COUNTIF(BASE!$A:$A,PRODUTIVIDADE!AY$3)=0,"",SUMIFS(BASE!$N:$N,BASE!$A:$A,PRODUTIVIDADE!AY$3,BASE!$G:$G,PRODUTIVIDADE!$B74)))</f>
        <v>0</v>
      </c>
      <c r="BA74" s="18">
        <f>IF($B74="","",IF(COUNTIF(BASE!$A:$A,PRODUTIVIDADE!AY$3)=0,"",SUMIFS(BASE!$P:$P,BASE!$A:$A,PRODUTIVIDADE!AY$3,BASE!$G:$G,PRODUTIVIDADE!$B74)))</f>
        <v>0</v>
      </c>
      <c r="BB74" s="18">
        <f>IF($B74="","",IF(COUNTIF(BASE!$A:$A,PRODUTIVIDADE!AY$3)=0,"",SUMIFS(BASE!$O:$O,BASE!$A:$A,PRODUTIVIDADE!AY$3,BASE!$G:$G,PRODUTIVIDADE!$B74)))</f>
        <v>0</v>
      </c>
      <c r="BC74" s="32">
        <f t="shared" si="85"/>
        <v>0</v>
      </c>
      <c r="BD74" s="32">
        <f t="shared" si="86"/>
        <v>0</v>
      </c>
      <c r="BE74" s="33">
        <f>IF($B74="","",IF(COUNTIF(BASE!$A:$A,PRODUTIVIDADE!BE$3)=0,"",SUMIFS(BASE!$M:$M,BASE!$A:$A,PRODUTIVIDADE!BE$3,BASE!$G:$G,PRODUTIVIDADE!$B74)))</f>
        <v>0</v>
      </c>
      <c r="BF74" s="33">
        <f>IF($B74="","",IF(COUNTIF(BASE!$A:$A,PRODUTIVIDADE!BE$3)=0,"",SUMIFS(BASE!$N:$N,BASE!$A:$A,PRODUTIVIDADE!BE$3,BASE!$G:$G,PRODUTIVIDADE!$B74)))</f>
        <v>0</v>
      </c>
      <c r="BG74" s="28">
        <f>IF($B74="","",IF(COUNTIF(BASE!$A:$A,PRODUTIVIDADE!BE$3)=0,"",SUMIFS(BASE!$P:$P,BASE!$A:$A,PRODUTIVIDADE!BE$3,BASE!$G:$G,PRODUTIVIDADE!$B74)))</f>
        <v>0</v>
      </c>
      <c r="BH74" s="28">
        <f>IF($B74="","",IF(COUNTIF(BASE!$A:$A,PRODUTIVIDADE!BE$3)=0,"",SUMIFS(BASE!$O:$O,BASE!$A:$A,PRODUTIVIDADE!BE$3,BASE!$G:$G,PRODUTIVIDADE!$B74)))</f>
        <v>0</v>
      </c>
      <c r="BI74" s="32">
        <f t="shared" si="87"/>
        <v>0</v>
      </c>
      <c r="BJ74" s="32">
        <f t="shared" si="88"/>
        <v>0</v>
      </c>
      <c r="BK74" s="15">
        <f>IF($B74="","",IF(COUNTIF(BASE!$A:$A,PRODUTIVIDADE!BK$3)=0,"",SUMIFS(BASE!$M:$M,BASE!$A:$A,PRODUTIVIDADE!BK$3,BASE!$G:$G,PRODUTIVIDADE!$B74)))</f>
        <v>0</v>
      </c>
      <c r="BL74" s="15">
        <f>IF($B74="","",IF(COUNTIF(BASE!$A:$A,PRODUTIVIDADE!BK$3)=0,"",SUMIFS(BASE!$N:$N,BASE!$A:$A,PRODUTIVIDADE!BK$3,BASE!$G:$G,PRODUTIVIDADE!$B74)))</f>
        <v>0</v>
      </c>
      <c r="BM74" s="18">
        <f>IF($B74="","",IF(COUNTIF(BASE!$A:$A,PRODUTIVIDADE!BK$3)=0,"",SUMIFS(BASE!$P:$P,BASE!$A:$A,PRODUTIVIDADE!BK$3,BASE!$G:$G,PRODUTIVIDADE!$B74)))</f>
        <v>0</v>
      </c>
      <c r="BN74" s="18">
        <f>IF($B74="","",IF(COUNTIF(BASE!$A:$A,PRODUTIVIDADE!BK$3)=0,"",SUMIFS(BASE!$O:$O,BASE!$A:$A,PRODUTIVIDADE!BK$3,BASE!$G:$G,PRODUTIVIDADE!$B74)))</f>
        <v>0</v>
      </c>
      <c r="BO74" s="32">
        <f t="shared" si="89"/>
        <v>0</v>
      </c>
      <c r="BP74" s="32">
        <f t="shared" si="90"/>
        <v>0</v>
      </c>
      <c r="BQ74" s="33">
        <f>IF($B74="","",IF(COUNTIF(BASE!$A:$A,PRODUTIVIDADE!BQ$3)=0,"",SUMIFS(BASE!$M:$M,BASE!$A:$A,PRODUTIVIDADE!BQ$3,BASE!$G:$G,PRODUTIVIDADE!$B74)))</f>
        <v>0</v>
      </c>
      <c r="BR74" s="33">
        <f>IF($B74="","",IF(COUNTIF(BASE!$A:$A,PRODUTIVIDADE!BQ$3)=0,"",SUMIFS(BASE!$N:$N,BASE!$A:$A,PRODUTIVIDADE!BQ$3,BASE!$G:$G,PRODUTIVIDADE!$B74)))</f>
        <v>0</v>
      </c>
      <c r="BS74" s="28">
        <f>IF($B74="","",IF(COUNTIF(BASE!$A:$A,PRODUTIVIDADE!BQ$3)=0,"",SUMIFS(BASE!$P:$P,BASE!$A:$A,PRODUTIVIDADE!BQ$3,BASE!$G:$G,PRODUTIVIDADE!$B74)))</f>
        <v>0</v>
      </c>
      <c r="BT74" s="28">
        <f>IF($B74="","",IF(COUNTIF(BASE!$A:$A,PRODUTIVIDADE!BQ$3)=0,"",SUMIFS(BASE!$O:$O,BASE!$A:$A,PRODUTIVIDADE!BQ$3,BASE!$G:$G,PRODUTIVIDADE!$B74)))</f>
        <v>0</v>
      </c>
      <c r="BU74" s="32">
        <f t="shared" si="91"/>
        <v>0</v>
      </c>
      <c r="BV74" s="32">
        <f t="shared" si="92"/>
        <v>0</v>
      </c>
      <c r="BW74" s="15">
        <f>IF($B74="","",IF(COUNTIF(BASE!$A:$A,PRODUTIVIDADE!BW$3)=0,"",SUMIFS(BASE!$M:$M,BASE!$A:$A,PRODUTIVIDADE!BW$3,BASE!$G:$G,PRODUTIVIDADE!$B74)))</f>
        <v>0</v>
      </c>
      <c r="BX74" s="15">
        <f>IF($B74="","",IF(COUNTIF(BASE!$A:$A,PRODUTIVIDADE!BW$3)=0,"",SUMIFS(BASE!$N:$N,BASE!$A:$A,PRODUTIVIDADE!BW$3,BASE!$G:$G,PRODUTIVIDADE!$B74)))</f>
        <v>0</v>
      </c>
      <c r="BY74" s="18">
        <f>IF($B74="","",IF(COUNTIF(BASE!$A:$A,PRODUTIVIDADE!BW$3)=0,"",SUMIFS(BASE!$P:$P,BASE!$A:$A,PRODUTIVIDADE!BW$3,BASE!$G:$G,PRODUTIVIDADE!$B74)))</f>
        <v>0</v>
      </c>
      <c r="BZ74" s="18">
        <f>IF($B74="","",IF(COUNTIF(BASE!$A:$A,PRODUTIVIDADE!BW$3)=0,"",SUMIFS(BASE!$O:$O,BASE!$A:$A,PRODUTIVIDADE!BW$3,BASE!$G:$G,PRODUTIVIDADE!$B74)))</f>
        <v>0</v>
      </c>
      <c r="CA74" s="32">
        <f t="shared" si="93"/>
        <v>0</v>
      </c>
      <c r="CB74" s="32">
        <f t="shared" si="94"/>
        <v>0</v>
      </c>
      <c r="CC74" s="33">
        <f>IF($B74="","",IF(COUNTIF(BASE!$A:$A,PRODUTIVIDADE!CC$3)=0,"",SUMIFS(BASE!$M:$M,BASE!$A:$A,PRODUTIVIDADE!CC$3,BASE!$G:$G,PRODUTIVIDADE!$B74)))</f>
        <v>0</v>
      </c>
      <c r="CD74" s="33">
        <f>IF($B74="","",IF(COUNTIF(BASE!$A:$A,PRODUTIVIDADE!CC$3)=0,"",SUMIFS(BASE!$N:$N,BASE!$A:$A,PRODUTIVIDADE!CC$3,BASE!$G:$G,PRODUTIVIDADE!$B74)))</f>
        <v>0</v>
      </c>
      <c r="CE74" s="28">
        <f>IF($B74="","",IF(COUNTIF(BASE!$A:$A,PRODUTIVIDADE!CC$3)=0,"",SUMIFS(BASE!$P:$P,BASE!$A:$A,PRODUTIVIDADE!CC$3,BASE!$G:$G,PRODUTIVIDADE!$B74)))</f>
        <v>0</v>
      </c>
      <c r="CF74" s="28">
        <f>IF($B74="","",IF(COUNTIF(BASE!$A:$A,PRODUTIVIDADE!CC$3)=0,"",SUMIFS(BASE!$O:$O,BASE!$A:$A,PRODUTIVIDADE!CC$3,BASE!$G:$G,PRODUTIVIDADE!$B74)))</f>
        <v>0</v>
      </c>
      <c r="CG74" s="32">
        <f t="shared" si="95"/>
        <v>0</v>
      </c>
      <c r="CH74" s="32">
        <f t="shared" si="96"/>
        <v>0</v>
      </c>
      <c r="CI74" s="15">
        <f>IF($B74="","",IF(COUNTIF(BASE!$A:$A,PRODUTIVIDADE!CI$3)=0,"",SUMIFS(BASE!$M:$M,BASE!$A:$A,PRODUTIVIDADE!CI$3,BASE!$G:$G,PRODUTIVIDADE!$B74)))</f>
        <v>0</v>
      </c>
      <c r="CJ74" s="15">
        <f>IF($B74="","",IF(COUNTIF(BASE!$A:$A,PRODUTIVIDADE!CI$3)=0,"",SUMIFS(BASE!$N:$N,BASE!$A:$A,PRODUTIVIDADE!CI$3,BASE!$G:$G,PRODUTIVIDADE!$B74)))</f>
        <v>0</v>
      </c>
      <c r="CK74" s="18">
        <f>IF($B74="","",IF(COUNTIF(BASE!$A:$A,PRODUTIVIDADE!CI$3)=0,"",SUMIFS(BASE!$P:$P,BASE!$A:$A,PRODUTIVIDADE!CI$3,BASE!$G:$G,PRODUTIVIDADE!$B74)))</f>
        <v>0</v>
      </c>
      <c r="CL74" s="18">
        <f>IF($B74="","",IF(COUNTIF(BASE!$A:$A,PRODUTIVIDADE!CI$3)=0,"",SUMIFS(BASE!$O:$O,BASE!$A:$A,PRODUTIVIDADE!CI$3,BASE!$G:$G,PRODUTIVIDADE!$B74)))</f>
        <v>0</v>
      </c>
      <c r="CM74" s="32">
        <f t="shared" si="97"/>
        <v>0</v>
      </c>
      <c r="CN74" s="32">
        <f t="shared" si="98"/>
        <v>0</v>
      </c>
      <c r="CO74" s="33">
        <f>IF($B74="","",IF(COUNTIF(BASE!$A:$A,PRODUTIVIDADE!CO$3)=0,"",SUMIFS(BASE!$M:$M,BASE!$A:$A,PRODUTIVIDADE!CO$3,BASE!$G:$G,PRODUTIVIDADE!$B74)))</f>
        <v>0</v>
      </c>
      <c r="CP74" s="33">
        <f>IF($B74="","",IF(COUNTIF(BASE!$A:$A,PRODUTIVIDADE!CO$3)=0,"",SUMIFS(BASE!$N:$N,BASE!$A:$A,PRODUTIVIDADE!CO$3,BASE!$G:$G,PRODUTIVIDADE!$B74)))</f>
        <v>0</v>
      </c>
      <c r="CQ74" s="28">
        <f>IF($B74="","",IF(COUNTIF(BASE!$A:$A,PRODUTIVIDADE!CO$3)=0,"",SUMIFS(BASE!$P:$P,BASE!$A:$A,PRODUTIVIDADE!CO$3,BASE!$G:$G,PRODUTIVIDADE!$B74)))</f>
        <v>0</v>
      </c>
      <c r="CR74" s="28">
        <f>IF($B74="","",IF(COUNTIF(BASE!$A:$A,PRODUTIVIDADE!CO$3)=0,"",SUMIFS(BASE!$O:$O,BASE!$A:$A,PRODUTIVIDADE!CO$3,BASE!$G:$G,PRODUTIVIDADE!$B74)))</f>
        <v>0</v>
      </c>
      <c r="CS74" s="32">
        <f t="shared" si="99"/>
        <v>0</v>
      </c>
      <c r="CT74" s="32">
        <f t="shared" si="100"/>
        <v>0</v>
      </c>
      <c r="CU74" s="15">
        <f>IF($B74="","",IF(COUNTIF(BASE!$A:$A,PRODUTIVIDADE!CU$3)=0,"",SUMIFS(BASE!$M:$M,BASE!$A:$A,PRODUTIVIDADE!CU$3,BASE!$G:$G,PRODUTIVIDADE!$B74)))</f>
        <v>0</v>
      </c>
      <c r="CV74" s="15">
        <f>IF($B74="","",IF(COUNTIF(BASE!$A:$A,PRODUTIVIDADE!CU$3)=0,"",SUMIFS(BASE!$N:$N,BASE!$A:$A,PRODUTIVIDADE!CU$3,BASE!$G:$G,PRODUTIVIDADE!$B74)))</f>
        <v>0</v>
      </c>
      <c r="CW74" s="18">
        <f>IF($B74="","",IF(COUNTIF(BASE!$A:$A,PRODUTIVIDADE!CU$3)=0,"",SUMIFS(BASE!$P:$P,BASE!$A:$A,PRODUTIVIDADE!CU$3,BASE!$G:$G,PRODUTIVIDADE!$B74)))</f>
        <v>0</v>
      </c>
      <c r="CX74" s="18">
        <f>IF($B74="","",IF(COUNTIF(BASE!$A:$A,PRODUTIVIDADE!CU$3)=0,"",SUMIFS(BASE!$O:$O,BASE!$A:$A,PRODUTIVIDADE!CU$3,BASE!$G:$G,PRODUTIVIDADE!$B74)))</f>
        <v>0</v>
      </c>
      <c r="CY74" s="32">
        <f t="shared" si="101"/>
        <v>0</v>
      </c>
      <c r="CZ74" s="32">
        <f t="shared" si="102"/>
        <v>0</v>
      </c>
      <c r="DA74" s="33">
        <f>IF($B74="","",IF(COUNTIF(BASE!$A:$A,PRODUTIVIDADE!DA$3)=0,"",SUMIFS(BASE!$M:$M,BASE!$A:$A,PRODUTIVIDADE!DA$3,BASE!$G:$G,PRODUTIVIDADE!$B74)))</f>
        <v>0</v>
      </c>
      <c r="DB74" s="33">
        <f>IF($B74="","",IF(COUNTIF(BASE!$A:$A,PRODUTIVIDADE!DA$3)=0,"",SUMIFS(BASE!$N:$N,BASE!$A:$A,PRODUTIVIDADE!DA$3,BASE!$G:$G,PRODUTIVIDADE!$B74)))</f>
        <v>0</v>
      </c>
      <c r="DC74" s="28">
        <f>IF($B74="","",IF(COUNTIF(BASE!$A:$A,PRODUTIVIDADE!DA$3)=0,"",SUMIFS(BASE!$P:$P,BASE!$A:$A,PRODUTIVIDADE!DA$3,BASE!$G:$G,PRODUTIVIDADE!$B74)))</f>
        <v>0</v>
      </c>
      <c r="DD74" s="28">
        <f>IF($B74="","",IF(COUNTIF(BASE!$A:$A,PRODUTIVIDADE!DA$3)=0,"",SUMIFS(BASE!$O:$O,BASE!$A:$A,PRODUTIVIDADE!DA$3,BASE!$G:$G,PRODUTIVIDADE!$B74)))</f>
        <v>0</v>
      </c>
      <c r="DE74" s="32">
        <f t="shared" si="103"/>
        <v>0</v>
      </c>
      <c r="DF74" s="32">
        <f t="shared" si="104"/>
        <v>0</v>
      </c>
      <c r="DG74" s="15">
        <f>IF($B74="","",IF(COUNTIF(BASE!$A:$A,PRODUTIVIDADE!DG$3)=0,"",SUMIFS(BASE!$M:$M,BASE!$A:$A,PRODUTIVIDADE!DG$3,BASE!$G:$G,PRODUTIVIDADE!$B74)))</f>
        <v>0</v>
      </c>
      <c r="DH74" s="15">
        <f>IF($B74="","",IF(COUNTIF(BASE!$A:$A,PRODUTIVIDADE!DG$3)=0,"",SUMIFS(BASE!$N:$N,BASE!$A:$A,PRODUTIVIDADE!DG$3,BASE!$G:$G,PRODUTIVIDADE!$B74)))</f>
        <v>0</v>
      </c>
      <c r="DI74" s="18">
        <f>IF($B74="","",IF(COUNTIF(BASE!$A:$A,PRODUTIVIDADE!DG$3)=0,"",SUMIFS(BASE!$P:$P,BASE!$A:$A,PRODUTIVIDADE!DG$3,BASE!$G:$G,PRODUTIVIDADE!$B74)))</f>
        <v>0</v>
      </c>
      <c r="DJ74" s="18">
        <f>IF($B74="","",IF(COUNTIF(BASE!$A:$A,PRODUTIVIDADE!DG$3)=0,"",SUMIFS(BASE!$O:$O,BASE!$A:$A,PRODUTIVIDADE!DG$3,BASE!$G:$G,PRODUTIVIDADE!$B74)))</f>
        <v>0</v>
      </c>
      <c r="DK74" s="32">
        <f t="shared" si="105"/>
        <v>0</v>
      </c>
      <c r="DL74" s="32">
        <f t="shared" si="106"/>
        <v>0</v>
      </c>
      <c r="DM74" s="33">
        <f>IF($B74="","",IF(COUNTIF(BASE!$A:$A,PRODUTIVIDADE!DM$3)=0,"",SUMIFS(BASE!$M:$M,BASE!$A:$A,PRODUTIVIDADE!DM$3,BASE!$G:$G,PRODUTIVIDADE!$B74)))</f>
        <v>0</v>
      </c>
      <c r="DN74" s="33">
        <f>IF($B74="","",IF(COUNTIF(BASE!$A:$A,PRODUTIVIDADE!DM$3)=0,"",SUMIFS(BASE!$N:$N,BASE!$A:$A,PRODUTIVIDADE!DM$3,BASE!$G:$G,PRODUTIVIDADE!$B74)))</f>
        <v>0</v>
      </c>
      <c r="DO74" s="28">
        <f>IF($B74="","",IF(COUNTIF(BASE!$A:$A,PRODUTIVIDADE!DM$3)=0,"",SUMIFS(BASE!$P:$P,BASE!$A:$A,PRODUTIVIDADE!DM$3,BASE!$G:$G,PRODUTIVIDADE!$B74)))</f>
        <v>0</v>
      </c>
      <c r="DP74" s="28">
        <f>IF($B74="","",IF(COUNTIF(BASE!$A:$A,PRODUTIVIDADE!DM$3)=0,"",SUMIFS(BASE!$O:$O,BASE!$A:$A,PRODUTIVIDADE!DM$3,BASE!$G:$G,PRODUTIVIDADE!$B74)))</f>
        <v>0</v>
      </c>
      <c r="DQ74" s="32">
        <f t="shared" si="107"/>
        <v>0</v>
      </c>
      <c r="DR74" s="32">
        <f t="shared" si="108"/>
        <v>0</v>
      </c>
      <c r="DS74" s="15">
        <f>IF($B74="","",IF(COUNTIF(BASE!$A:$A,PRODUTIVIDADE!DS$3)=0,"",SUMIFS(BASE!$M:$M,BASE!$A:$A,PRODUTIVIDADE!DS$3,BASE!$G:$G,PRODUTIVIDADE!$B74)))</f>
        <v>0</v>
      </c>
      <c r="DT74" s="15">
        <f>IF($B74="","",IF(COUNTIF(BASE!$A:$A,PRODUTIVIDADE!DS$3)=0,"",SUMIFS(BASE!$N:$N,BASE!$A:$A,PRODUTIVIDADE!DS$3,BASE!$G:$G,PRODUTIVIDADE!$B74)))</f>
        <v>0</v>
      </c>
      <c r="DU74" s="18">
        <f>IF($B74="","",IF(COUNTIF(BASE!$A:$A,PRODUTIVIDADE!DS$3)=0,"",SUMIFS(BASE!$P:$P,BASE!$A:$A,PRODUTIVIDADE!DS$3,BASE!$G:$G,PRODUTIVIDADE!$B74)))</f>
        <v>0</v>
      </c>
      <c r="DV74" s="18">
        <f>IF($B74="","",IF(COUNTIF(BASE!$A:$A,PRODUTIVIDADE!DS$3)=0,"",SUMIFS(BASE!$O:$O,BASE!$A:$A,PRODUTIVIDADE!DS$3,BASE!$G:$G,PRODUTIVIDADE!$B74)))</f>
        <v>0</v>
      </c>
      <c r="DW74" s="32">
        <f t="shared" si="109"/>
        <v>0</v>
      </c>
      <c r="DX74" s="32">
        <f t="shared" si="110"/>
        <v>0</v>
      </c>
      <c r="DY74" s="33">
        <f>IF($B74="","",IF(COUNTIF(BASE!$A:$A,PRODUTIVIDADE!DY$3)=0,"",SUMIFS(BASE!$M:$M,BASE!$A:$A,PRODUTIVIDADE!DY$3,BASE!$G:$G,PRODUTIVIDADE!$B74)))</f>
        <v>0</v>
      </c>
      <c r="DZ74" s="33">
        <f>IF($B74="","",IF(COUNTIF(BASE!$A:$A,PRODUTIVIDADE!DY$3)=0,"",SUMIFS(BASE!$N:$N,BASE!$A:$A,PRODUTIVIDADE!DY$3,BASE!$G:$G,PRODUTIVIDADE!$B74)))</f>
        <v>0</v>
      </c>
      <c r="EA74" s="28">
        <f>IF($B74="","",IF(COUNTIF(BASE!$A:$A,PRODUTIVIDADE!DY$3)=0,"",SUMIFS(BASE!$P:$P,BASE!$A:$A,PRODUTIVIDADE!DY$3,BASE!$G:$G,PRODUTIVIDADE!$B74)))</f>
        <v>0</v>
      </c>
      <c r="EB74" s="28">
        <f>IF($B74="","",IF(COUNTIF(BASE!$A:$A,PRODUTIVIDADE!DY$3)=0,"",SUMIFS(BASE!$O:$O,BASE!$A:$A,PRODUTIVIDADE!DY$3,BASE!$G:$G,PRODUTIVIDADE!$B74)))</f>
        <v>0</v>
      </c>
      <c r="EC74" s="32">
        <f t="shared" si="111"/>
        <v>0</v>
      </c>
      <c r="ED74" s="32">
        <f t="shared" si="112"/>
        <v>0</v>
      </c>
      <c r="EE74" s="15">
        <f>IF($B74="","",IF(COUNTIF(BASE!$A:$A,PRODUTIVIDADE!EE$3)=0,"",SUMIFS(BASE!$M:$M,BASE!$A:$A,PRODUTIVIDADE!EE$3,BASE!$G:$G,PRODUTIVIDADE!$B74)))</f>
        <v>0</v>
      </c>
      <c r="EF74" s="15">
        <f>IF($B74="","",IF(COUNTIF(BASE!$A:$A,PRODUTIVIDADE!EE$3)=0,"",SUMIFS(BASE!$N:$N,BASE!$A:$A,PRODUTIVIDADE!EE$3,BASE!$G:$G,PRODUTIVIDADE!$B74)))</f>
        <v>0</v>
      </c>
      <c r="EG74" s="18">
        <f>IF($B74="","",IF(COUNTIF(BASE!$A:$A,PRODUTIVIDADE!EE$3)=0,"",SUMIFS(BASE!$P:$P,BASE!$A:$A,PRODUTIVIDADE!EE$3,BASE!$G:$G,PRODUTIVIDADE!$B74)))</f>
        <v>0</v>
      </c>
      <c r="EH74" s="18">
        <f>IF($B74="","",IF(COUNTIF(BASE!$A:$A,PRODUTIVIDADE!EE$3)=0,"",SUMIFS(BASE!$O:$O,BASE!$A:$A,PRODUTIVIDADE!EE$3,BASE!$G:$G,PRODUTIVIDADE!$B74)))</f>
        <v>0</v>
      </c>
      <c r="EI74" s="32">
        <f t="shared" si="113"/>
        <v>0</v>
      </c>
      <c r="EJ74" s="32">
        <f t="shared" si="114"/>
        <v>0</v>
      </c>
      <c r="EK74" s="33">
        <f>IF($B74="","",IF(COUNTIF(BASE!$A:$A,PRODUTIVIDADE!EK$3)=0,"",SUMIFS(BASE!$M:$M,BASE!$A:$A,PRODUTIVIDADE!EK$3,BASE!$G:$G,PRODUTIVIDADE!$B74)))</f>
        <v>0</v>
      </c>
      <c r="EL74" s="33">
        <f>IF($B74="","",IF(COUNTIF(BASE!$A:$A,PRODUTIVIDADE!EK$3)=0,"",SUMIFS(BASE!$N:$N,BASE!$A:$A,PRODUTIVIDADE!EK$3,BASE!$G:$G,PRODUTIVIDADE!$B74)))</f>
        <v>0</v>
      </c>
      <c r="EM74" s="28">
        <f>IF($B74="","",IF(COUNTIF(BASE!$A:$A,PRODUTIVIDADE!EK$3)=0,"",SUMIFS(BASE!$P:$P,BASE!$A:$A,PRODUTIVIDADE!EK$3,BASE!$G:$G,PRODUTIVIDADE!$B74)))</f>
        <v>0</v>
      </c>
      <c r="EN74" s="28">
        <f>IF($B74="","",IF(COUNTIF(BASE!$A:$A,PRODUTIVIDADE!EK$3)=0,"",SUMIFS(BASE!$O:$O,BASE!$A:$A,PRODUTIVIDADE!EK$3,BASE!$G:$G,PRODUTIVIDADE!$B74)))</f>
        <v>0</v>
      </c>
      <c r="EO74" s="32">
        <f t="shared" si="115"/>
        <v>0</v>
      </c>
      <c r="EP74" s="32">
        <f t="shared" si="116"/>
        <v>0</v>
      </c>
      <c r="EQ74" s="15">
        <f>IF($B74="","",IF(COUNTIF(BASE!$A:$A,PRODUTIVIDADE!EQ$3)=0,"",SUMIFS(BASE!$M:$M,BASE!$A:$A,PRODUTIVIDADE!EQ$3,BASE!$G:$G,PRODUTIVIDADE!$B74)))</f>
        <v>0</v>
      </c>
      <c r="ER74" s="15">
        <f>IF($B74="","",IF(COUNTIF(BASE!$A:$A,PRODUTIVIDADE!EQ$3)=0,"",SUMIFS(BASE!$N:$N,BASE!$A:$A,PRODUTIVIDADE!EQ$3,BASE!$G:$G,PRODUTIVIDADE!$B74)))</f>
        <v>0</v>
      </c>
      <c r="ES74" s="18">
        <f>IF($B74="","",IF(COUNTIF(BASE!$A:$A,PRODUTIVIDADE!EQ$3)=0,"",SUMIFS(BASE!$P:$P,BASE!$A:$A,PRODUTIVIDADE!EQ$3,BASE!$G:$G,PRODUTIVIDADE!$B74)))</f>
        <v>0</v>
      </c>
      <c r="ET74" s="18">
        <f>IF($B74="","",IF(COUNTIF(BASE!$A:$A,PRODUTIVIDADE!EQ$3)=0,"",SUMIFS(BASE!$O:$O,BASE!$A:$A,PRODUTIVIDADE!EQ$3,BASE!$G:$G,PRODUTIVIDADE!$B74)))</f>
        <v>0</v>
      </c>
      <c r="EU74" s="32">
        <f t="shared" si="117"/>
        <v>0</v>
      </c>
      <c r="EV74" s="32">
        <f t="shared" si="118"/>
        <v>0</v>
      </c>
      <c r="EW74" s="33">
        <f>IF($B74="","",IF(COUNTIF(BASE!$A:$A,PRODUTIVIDADE!EW$3)=0,"",SUMIFS(BASE!$M:$M,BASE!$A:$A,PRODUTIVIDADE!EW$3,BASE!$G:$G,PRODUTIVIDADE!$B74)))</f>
        <v>0</v>
      </c>
      <c r="EX74" s="33">
        <f>IF($B74="","",IF(COUNTIF(BASE!$A:$A,PRODUTIVIDADE!EW$3)=0,"",SUMIFS(BASE!$N:$N,BASE!$A:$A,PRODUTIVIDADE!EW$3,BASE!$G:$G,PRODUTIVIDADE!$B74)))</f>
        <v>0</v>
      </c>
      <c r="EY74" s="28">
        <f>IF($B74="","",IF(COUNTIF(BASE!$A:$A,PRODUTIVIDADE!EW$3)=0,"",SUMIFS(BASE!$P:$P,BASE!$A:$A,PRODUTIVIDADE!EW$3,BASE!$G:$G,PRODUTIVIDADE!$B74)))</f>
        <v>0</v>
      </c>
      <c r="EZ74" s="28">
        <f>IF($B74="","",IF(COUNTIF(BASE!$A:$A,PRODUTIVIDADE!EW$3)=0,"",SUMIFS(BASE!$O:$O,BASE!$A:$A,PRODUTIVIDADE!EW$3,BASE!$G:$G,PRODUTIVIDADE!$B74)))</f>
        <v>0</v>
      </c>
      <c r="FA74" s="32">
        <f t="shared" si="119"/>
        <v>0</v>
      </c>
      <c r="FB74" s="32">
        <f t="shared" si="120"/>
        <v>0</v>
      </c>
      <c r="FC74" s="15">
        <f>IF($B74="","",IF(COUNTIF(BASE!$A:$A,PRODUTIVIDADE!FC$3)=0,"",SUMIFS(BASE!$M:$M,BASE!$A:$A,PRODUTIVIDADE!FC$3,BASE!$G:$G,PRODUTIVIDADE!$B74)))</f>
        <v>0</v>
      </c>
      <c r="FD74" s="15">
        <f>IF($B74="","",IF(COUNTIF(BASE!$A:$A,PRODUTIVIDADE!FC$3)=0,"",SUMIFS(BASE!$N:$N,BASE!$A:$A,PRODUTIVIDADE!FC$3,BASE!$G:$G,PRODUTIVIDADE!$B74)))</f>
        <v>0</v>
      </c>
      <c r="FE74" s="18">
        <f>IF($B74="","",IF(COUNTIF(BASE!$A:$A,PRODUTIVIDADE!FC$3)=0,"",SUMIFS(BASE!$P:$P,BASE!$A:$A,PRODUTIVIDADE!FC$3,BASE!$G:$G,PRODUTIVIDADE!$B74)))</f>
        <v>0</v>
      </c>
      <c r="FF74" s="18">
        <f>IF($B74="","",IF(COUNTIF(BASE!$A:$A,PRODUTIVIDADE!FC$3)=0,"",SUMIFS(BASE!$O:$O,BASE!$A:$A,PRODUTIVIDADE!FC$3,BASE!$G:$G,PRODUTIVIDADE!$B74)))</f>
        <v>0</v>
      </c>
      <c r="FG74" s="32">
        <f t="shared" si="121"/>
        <v>0</v>
      </c>
      <c r="FH74" s="32">
        <f t="shared" si="122"/>
        <v>0</v>
      </c>
      <c r="FI74" s="33">
        <f>IF($B74="","",IF(COUNTIF(BASE!$A:$A,PRODUTIVIDADE!FI$3)=0,"",SUMIFS(BASE!$M:$M,BASE!$A:$A,PRODUTIVIDADE!FI$3,BASE!$G:$G,PRODUTIVIDADE!$B74)))</f>
        <v>0</v>
      </c>
      <c r="FJ74" s="33">
        <f>IF($B74="","",IF(COUNTIF(BASE!$A:$A,PRODUTIVIDADE!FI$3)=0,"",SUMIFS(BASE!$N:$N,BASE!$A:$A,PRODUTIVIDADE!FI$3,BASE!$G:$G,PRODUTIVIDADE!$B74)))</f>
        <v>0</v>
      </c>
      <c r="FK74" s="28">
        <f>IF($B74="","",IF(COUNTIF(BASE!$A:$A,PRODUTIVIDADE!FI$3)=0,"",SUMIFS(BASE!$P:$P,BASE!$A:$A,PRODUTIVIDADE!FI$3,BASE!$G:$G,PRODUTIVIDADE!$B74)))</f>
        <v>0</v>
      </c>
      <c r="FL74" s="28">
        <f>IF($B74="","",IF(COUNTIF(BASE!$A:$A,PRODUTIVIDADE!FI$3)=0,"",SUMIFS(BASE!$O:$O,BASE!$A:$A,PRODUTIVIDADE!FI$3,BASE!$G:$G,PRODUTIVIDADE!$B74)))</f>
        <v>0</v>
      </c>
      <c r="FM74" s="32">
        <f t="shared" si="123"/>
        <v>0</v>
      </c>
      <c r="FN74" s="32">
        <f t="shared" si="124"/>
        <v>0</v>
      </c>
      <c r="FO74" s="15">
        <f>IF($B74="","",IF(COUNTIF(BASE!$A:$A,PRODUTIVIDADE!FO$3)=0,"",SUMIFS(BASE!$M:$M,BASE!$A:$A,PRODUTIVIDADE!FO$3,BASE!$G:$G,PRODUTIVIDADE!$B74)))</f>
        <v>0</v>
      </c>
      <c r="FP74" s="15">
        <f>IF($B74="","",IF(COUNTIF(BASE!$A:$A,PRODUTIVIDADE!FO$3)=0,"",SUMIFS(BASE!$N:$N,BASE!$A:$A,PRODUTIVIDADE!FO$3,BASE!$G:$G,PRODUTIVIDADE!$B74)))</f>
        <v>0</v>
      </c>
      <c r="FQ74" s="18">
        <f>IF($B74="","",IF(COUNTIF(BASE!$A:$A,PRODUTIVIDADE!FO$3)=0,"",SUMIFS(BASE!$P:$P,BASE!$A:$A,PRODUTIVIDADE!FO$3,BASE!$G:$G,PRODUTIVIDADE!$B74)))</f>
        <v>0</v>
      </c>
      <c r="FR74" s="18">
        <f>IF($B74="","",IF(COUNTIF(BASE!$A:$A,PRODUTIVIDADE!FO$3)=0,"",SUMIFS(BASE!$O:$O,BASE!$A:$A,PRODUTIVIDADE!FO$3,BASE!$G:$G,PRODUTIVIDADE!$B74)))</f>
        <v>0</v>
      </c>
      <c r="FS74" s="32">
        <f t="shared" si="125"/>
        <v>0</v>
      </c>
      <c r="FT74" s="32">
        <f t="shared" si="126"/>
        <v>0</v>
      </c>
      <c r="FU74" s="33">
        <f>IF($B74="","",IF(COUNTIF(BASE!$A:$A,PRODUTIVIDADE!FU$3)=0,"",SUMIFS(BASE!$M:$M,BASE!$A:$A,PRODUTIVIDADE!FU$3,BASE!$G:$G,PRODUTIVIDADE!$B74)))</f>
        <v>0</v>
      </c>
      <c r="FV74" s="33">
        <f>IF($B74="","",IF(COUNTIF(BASE!$A:$A,PRODUTIVIDADE!FU$3)=0,"",SUMIFS(BASE!$N:$N,BASE!$A:$A,PRODUTIVIDADE!FU$3,BASE!$G:$G,PRODUTIVIDADE!$B74)))</f>
        <v>0</v>
      </c>
      <c r="FW74" s="28">
        <f>IF($B74="","",IF(COUNTIF(BASE!$A:$A,PRODUTIVIDADE!FU$3)=0,"",SUMIFS(BASE!$P:$P,BASE!$A:$A,PRODUTIVIDADE!FU$3,BASE!$G:$G,PRODUTIVIDADE!$B74)))</f>
        <v>0</v>
      </c>
      <c r="FX74" s="28">
        <f>IF($B74="","",IF(COUNTIF(BASE!$A:$A,PRODUTIVIDADE!FU$3)=0,"",SUMIFS(BASE!$O:$O,BASE!$A:$A,PRODUTIVIDADE!FU$3,BASE!$G:$G,PRODUTIVIDADE!$B74)))</f>
        <v>0</v>
      </c>
      <c r="FY74" s="32">
        <f t="shared" si="127"/>
        <v>0</v>
      </c>
      <c r="FZ74" s="32">
        <f t="shared" si="128"/>
        <v>0</v>
      </c>
      <c r="GA74" s="15">
        <f>IF($B74="","",IF(COUNTIF(BASE!$A:$A,PRODUTIVIDADE!GA$3)=0,"",SUMIFS(BASE!$M:$M,BASE!$A:$A,PRODUTIVIDADE!GA$3,BASE!$G:$G,PRODUTIVIDADE!$B74)))</f>
        <v>0</v>
      </c>
      <c r="GB74" s="15">
        <f>IF($B74="","",IF(COUNTIF(BASE!$A:$A,PRODUTIVIDADE!GA$3)=0,"",SUMIFS(BASE!$N:$N,BASE!$A:$A,PRODUTIVIDADE!GA$3,BASE!$G:$G,PRODUTIVIDADE!$B74)))</f>
        <v>0</v>
      </c>
      <c r="GC74" s="18">
        <f>IF($B74="","",IF(COUNTIF(BASE!$A:$A,PRODUTIVIDADE!GA$3)=0,"",SUMIFS(BASE!$P:$P,BASE!$A:$A,PRODUTIVIDADE!GA$3,BASE!$G:$G,PRODUTIVIDADE!$B74)))</f>
        <v>0</v>
      </c>
      <c r="GD74" s="18">
        <f>IF($B74="","",IF(COUNTIF(BASE!$A:$A,PRODUTIVIDADE!GA$3)=0,"",SUMIFS(BASE!$O:$O,BASE!$A:$A,PRODUTIVIDADE!GA$3,BASE!$G:$G,PRODUTIVIDADE!$B74)))</f>
        <v>0</v>
      </c>
      <c r="GE74" s="32">
        <f t="shared" si="129"/>
        <v>0</v>
      </c>
      <c r="GF74" s="32">
        <f t="shared" si="130"/>
        <v>0</v>
      </c>
      <c r="GG74" s="33">
        <f>IF($B74="","",IF(COUNTIF(BASE!$A:$A,PRODUTIVIDADE!GG$3)=0,"",SUMIFS(BASE!$M:$M,BASE!$A:$A,PRODUTIVIDADE!GG$3,BASE!$G:$G,PRODUTIVIDADE!$B74)))</f>
        <v>0</v>
      </c>
      <c r="GH74" s="33">
        <f>IF($B74="","",IF(COUNTIF(BASE!$A:$A,PRODUTIVIDADE!GG$3)=0,"",SUMIFS(BASE!$N:$N,BASE!$A:$A,PRODUTIVIDADE!GG$3,BASE!$G:$G,PRODUTIVIDADE!$B74)))</f>
        <v>0</v>
      </c>
      <c r="GI74" s="28">
        <f>IF($B74="","",IF(COUNTIF(BASE!$A:$A,PRODUTIVIDADE!GG$3)=0,"",SUMIFS(BASE!$P:$P,BASE!$A:$A,PRODUTIVIDADE!GG$3,BASE!$G:$G,PRODUTIVIDADE!$B74)))</f>
        <v>0</v>
      </c>
      <c r="GJ74" s="28">
        <f>IF($B74="","",IF(COUNTIF(BASE!$A:$A,PRODUTIVIDADE!GG$3)=0,"",SUMIFS(BASE!$O:$O,BASE!$A:$A,PRODUTIVIDADE!GG$3,BASE!$G:$G,PRODUTIVIDADE!$B74)))</f>
        <v>0</v>
      </c>
      <c r="GK74" s="32">
        <f t="shared" si="131"/>
        <v>0</v>
      </c>
      <c r="GL74" s="32">
        <f t="shared" si="132"/>
        <v>0</v>
      </c>
      <c r="GM74" s="15">
        <f>IF($B74="","",IF(COUNTIF(BASE!$A:$A,PRODUTIVIDADE!GM$3)=0,"",SUMIFS(BASE!$M:$M,BASE!$A:$A,PRODUTIVIDADE!GM$3,BASE!$G:$G,PRODUTIVIDADE!$B74)))</f>
        <v>0</v>
      </c>
      <c r="GN74" s="15">
        <f>IF($B74="","",IF(COUNTIF(BASE!$A:$A,PRODUTIVIDADE!GM$3)=0,"",SUMIFS(BASE!$N:$N,BASE!$A:$A,PRODUTIVIDADE!GM$3,BASE!$G:$G,PRODUTIVIDADE!$B74)))</f>
        <v>0</v>
      </c>
      <c r="GO74" s="18">
        <f>IF($B74="","",IF(COUNTIF(BASE!$A:$A,PRODUTIVIDADE!GM$3)=0,"",SUMIFS(BASE!$P:$P,BASE!$A:$A,PRODUTIVIDADE!GM$3,BASE!$G:$G,PRODUTIVIDADE!$B74)))</f>
        <v>0</v>
      </c>
      <c r="GP74" s="18">
        <f>IF($B74="","",IF(COUNTIF(BASE!$A:$A,PRODUTIVIDADE!GM$3)=0,"",SUMIFS(BASE!$O:$O,BASE!$A:$A,PRODUTIVIDADE!GM$3,BASE!$G:$G,PRODUTIVIDADE!$B74)))</f>
        <v>0</v>
      </c>
      <c r="GQ74" s="32">
        <f t="shared" si="133"/>
        <v>0</v>
      </c>
      <c r="GR74" s="32">
        <f t="shared" si="134"/>
        <v>0</v>
      </c>
    </row>
    <row r="75" spans="2:200" s="8" customFormat="1" x14ac:dyDescent="0.25">
      <c r="B75" s="50">
        <v>91858</v>
      </c>
      <c r="C75" s="16" t="str">
        <f>IF($B75="","",VLOOKUP($B75,EQUIPE!$B:$E,2,0))</f>
        <v>PIN EXTRA</v>
      </c>
      <c r="D75" s="16" t="str">
        <f>IF($B75="","",VLOOKUP($B75,EQUIPE!$B:$F,5,0))</f>
        <v>PIN EXTRA</v>
      </c>
      <c r="E75" s="18">
        <f>IF($B75="","",VLOOKUP($B75,EQUIPE!$B:$E,3,0))</f>
        <v>0.2638888888888889</v>
      </c>
      <c r="F75" s="16" t="str">
        <f>IF($B75="","",VLOOKUP($B75,EQUIPE!$B:$E,4,0))</f>
        <v>PIN EXTRA</v>
      </c>
      <c r="H75" s="22">
        <f t="shared" si="135"/>
        <v>0</v>
      </c>
      <c r="I75" s="22">
        <f t="shared" si="135"/>
        <v>0</v>
      </c>
      <c r="J75" s="18">
        <f t="shared" si="69"/>
        <v>0</v>
      </c>
      <c r="K75" s="18">
        <f t="shared" si="70"/>
        <v>0</v>
      </c>
      <c r="L75" s="32">
        <f t="shared" si="71"/>
        <v>0</v>
      </c>
      <c r="M75" s="32">
        <f t="shared" si="72"/>
        <v>0</v>
      </c>
      <c r="O75" s="15">
        <f>IF($B75="","",IF(COUNTIF(BASE!$A:$A,PRODUTIVIDADE!O$3)=0,"",SUMIFS(BASE!$M:$M,BASE!$A:$A,PRODUTIVIDADE!O$3,BASE!$G:$G,PRODUTIVIDADE!$B75)))</f>
        <v>0</v>
      </c>
      <c r="P75" s="15">
        <f>IF($B75="","",IF(COUNTIF(BASE!$A:$A,PRODUTIVIDADE!O$3)=0,"",SUMIFS(BASE!$N:$N,BASE!$A:$A,PRODUTIVIDADE!O$3,BASE!$G:$G,PRODUTIVIDADE!$B75)))</f>
        <v>0</v>
      </c>
      <c r="Q75" s="18">
        <f>IF($B75="","",IF(COUNTIF(BASE!$A:$A,PRODUTIVIDADE!O$3)=0,"",SUMIFS(BASE!$P:$P,BASE!$A:$A,PRODUTIVIDADE!O$3,BASE!$G:$G,PRODUTIVIDADE!$B75)))</f>
        <v>0</v>
      </c>
      <c r="R75" s="18">
        <f>IF($B75="","",IF(COUNTIF(BASE!$A:$A,PRODUTIVIDADE!O$3)=0,"",SUMIFS(BASE!$O:$O,BASE!$A:$A,PRODUTIVIDADE!O$3,BASE!$G:$G,PRODUTIVIDADE!$B75)))</f>
        <v>0</v>
      </c>
      <c r="S75" s="32">
        <f t="shared" si="73"/>
        <v>0</v>
      </c>
      <c r="T75" s="32">
        <f t="shared" si="74"/>
        <v>0</v>
      </c>
      <c r="U75" s="33">
        <f>IF($B75="","",IF(COUNTIF(BASE!$A:$A,PRODUTIVIDADE!U$3)=0,"",SUMIFS(BASE!$M:$M,BASE!$A:$A,PRODUTIVIDADE!U$3,BASE!$G:$G,PRODUTIVIDADE!$B75)))</f>
        <v>0</v>
      </c>
      <c r="V75" s="33">
        <f>IF($B75="","",IF(COUNTIF(BASE!$A:$A,PRODUTIVIDADE!U$3)=0,"",SUMIFS(BASE!$N:$N,BASE!$A:$A,PRODUTIVIDADE!U$3,BASE!$G:$G,PRODUTIVIDADE!$B75)))</f>
        <v>0</v>
      </c>
      <c r="W75" s="28">
        <f>IF($B75="","",IF(COUNTIF(BASE!$A:$A,PRODUTIVIDADE!U$3)=0,"",SUMIFS(BASE!$P:$P,BASE!$A:$A,PRODUTIVIDADE!U$3,BASE!$G:$G,PRODUTIVIDADE!$B75)))</f>
        <v>0</v>
      </c>
      <c r="X75" s="28">
        <f>IF($B75="","",IF(COUNTIF(BASE!$A:$A,PRODUTIVIDADE!U$3)=0,"",SUMIFS(BASE!$O:$O,BASE!$A:$A,PRODUTIVIDADE!U$3,BASE!$G:$G,PRODUTIVIDADE!$B75)))</f>
        <v>0</v>
      </c>
      <c r="Y75" s="32">
        <f t="shared" si="75"/>
        <v>0</v>
      </c>
      <c r="Z75" s="32">
        <f t="shared" si="76"/>
        <v>0</v>
      </c>
      <c r="AA75" s="15">
        <f>IF($B75="","",IF(COUNTIF(BASE!$A:$A,PRODUTIVIDADE!AA$3)=0,"",SUMIFS(BASE!$M:$M,BASE!$A:$A,PRODUTIVIDADE!AA$3,BASE!$G:$G,PRODUTIVIDADE!$B75)))</f>
        <v>0</v>
      </c>
      <c r="AB75" s="15">
        <f>IF($B75="","",IF(COUNTIF(BASE!$A:$A,PRODUTIVIDADE!AA$3)=0,"",SUMIFS(BASE!$N:$N,BASE!$A:$A,PRODUTIVIDADE!AA$3,BASE!$G:$G,PRODUTIVIDADE!$B75)))</f>
        <v>0</v>
      </c>
      <c r="AC75" s="18">
        <f>IF($B75="","",IF(COUNTIF(BASE!$A:$A,PRODUTIVIDADE!AA$3)=0,"",SUMIFS(BASE!$P:$P,BASE!$A:$A,PRODUTIVIDADE!AA$3,BASE!$G:$G,PRODUTIVIDADE!$B75)))</f>
        <v>0</v>
      </c>
      <c r="AD75" s="18">
        <f>IF($B75="","",IF(COUNTIF(BASE!$A:$A,PRODUTIVIDADE!AA$3)=0,"",SUMIFS(BASE!$O:$O,BASE!$A:$A,PRODUTIVIDADE!AA$3,BASE!$G:$G,PRODUTIVIDADE!$B75)))</f>
        <v>0</v>
      </c>
      <c r="AE75" s="32">
        <f t="shared" si="77"/>
        <v>0</v>
      </c>
      <c r="AF75" s="32">
        <f t="shared" si="78"/>
        <v>0</v>
      </c>
      <c r="AG75" s="33">
        <f>IF($B75="","",IF(COUNTIF(BASE!$A:$A,PRODUTIVIDADE!AG$3)=0,"",SUMIFS(BASE!$M:$M,BASE!$A:$A,PRODUTIVIDADE!AG$3,BASE!$G:$G,PRODUTIVIDADE!$B75)))</f>
        <v>0</v>
      </c>
      <c r="AH75" s="33">
        <f>IF($B75="","",IF(COUNTIF(BASE!$A:$A,PRODUTIVIDADE!AG$3)=0,"",SUMIFS(BASE!$N:$N,BASE!$A:$A,PRODUTIVIDADE!AG$3,BASE!$G:$G,PRODUTIVIDADE!$B75)))</f>
        <v>0</v>
      </c>
      <c r="AI75" s="28">
        <f>IF($B75="","",IF(COUNTIF(BASE!$A:$A,PRODUTIVIDADE!AG$3)=0,"",SUMIFS(BASE!$P:$P,BASE!$A:$A,PRODUTIVIDADE!AG$3,BASE!$G:$G,PRODUTIVIDADE!$B75)))</f>
        <v>0</v>
      </c>
      <c r="AJ75" s="28">
        <f>IF($B75="","",IF(COUNTIF(BASE!$A:$A,PRODUTIVIDADE!AG$3)=0,"",SUMIFS(BASE!$O:$O,BASE!$A:$A,PRODUTIVIDADE!AG$3,BASE!$G:$G,PRODUTIVIDADE!$B75)))</f>
        <v>0</v>
      </c>
      <c r="AK75" s="32">
        <f t="shared" si="79"/>
        <v>0</v>
      </c>
      <c r="AL75" s="32">
        <f t="shared" si="80"/>
        <v>0</v>
      </c>
      <c r="AM75" s="15">
        <f>IF($B75="","",IF(COUNTIF(BASE!$A:$A,PRODUTIVIDADE!AM$3)=0,"",SUMIFS(BASE!$M:$M,BASE!$A:$A,PRODUTIVIDADE!AM$3,BASE!$G:$G,PRODUTIVIDADE!$B75)))</f>
        <v>0</v>
      </c>
      <c r="AN75" s="15">
        <f>IF($B75="","",IF(COUNTIF(BASE!$A:$A,PRODUTIVIDADE!AM$3)=0,"",SUMIFS(BASE!$N:$N,BASE!$A:$A,PRODUTIVIDADE!AM$3,BASE!$G:$G,PRODUTIVIDADE!$B75)))</f>
        <v>0</v>
      </c>
      <c r="AO75" s="18">
        <f>IF($B75="","",IF(COUNTIF(BASE!$A:$A,PRODUTIVIDADE!AM$3)=0,"",SUMIFS(BASE!$P:$P,BASE!$A:$A,PRODUTIVIDADE!AM$3,BASE!$G:$G,PRODUTIVIDADE!$B75)))</f>
        <v>0</v>
      </c>
      <c r="AP75" s="18">
        <f>IF($B75="","",IF(COUNTIF(BASE!$A:$A,PRODUTIVIDADE!AM$3)=0,"",SUMIFS(BASE!$O:$O,BASE!$A:$A,PRODUTIVIDADE!AM$3,BASE!$G:$G,PRODUTIVIDADE!$B75)))</f>
        <v>0</v>
      </c>
      <c r="AQ75" s="32">
        <f t="shared" si="81"/>
        <v>0</v>
      </c>
      <c r="AR75" s="32">
        <f t="shared" si="82"/>
        <v>0</v>
      </c>
      <c r="AS75" s="33">
        <f>IF($B75="","",IF(COUNTIF(BASE!$A:$A,PRODUTIVIDADE!AS$3)=0,"",SUMIFS(BASE!$M:$M,BASE!$A:$A,PRODUTIVIDADE!AS$3,BASE!$G:$G,PRODUTIVIDADE!$B75)))</f>
        <v>0</v>
      </c>
      <c r="AT75" s="33">
        <f>IF($B75="","",IF(COUNTIF(BASE!$A:$A,PRODUTIVIDADE!AS$3)=0,"",SUMIFS(BASE!$N:$N,BASE!$A:$A,PRODUTIVIDADE!AS$3,BASE!$G:$G,PRODUTIVIDADE!$B75)))</f>
        <v>0</v>
      </c>
      <c r="AU75" s="28">
        <f>IF($B75="","",IF(COUNTIF(BASE!$A:$A,PRODUTIVIDADE!AS$3)=0,"",SUMIFS(BASE!$P:$P,BASE!$A:$A,PRODUTIVIDADE!AS$3,BASE!$G:$G,PRODUTIVIDADE!$B75)))</f>
        <v>0</v>
      </c>
      <c r="AV75" s="28">
        <f>IF($B75="","",IF(COUNTIF(BASE!$A:$A,PRODUTIVIDADE!AS$3)=0,"",SUMIFS(BASE!$O:$O,BASE!$A:$A,PRODUTIVIDADE!AS$3,BASE!$G:$G,PRODUTIVIDADE!$B75)))</f>
        <v>0</v>
      </c>
      <c r="AW75" s="32">
        <f t="shared" si="83"/>
        <v>0</v>
      </c>
      <c r="AX75" s="32">
        <f t="shared" si="84"/>
        <v>0</v>
      </c>
      <c r="AY75" s="15">
        <f>IF($B75="","",IF(COUNTIF(BASE!$A:$A,PRODUTIVIDADE!AY$3)=0,"",SUMIFS(BASE!$M:$M,BASE!$A:$A,PRODUTIVIDADE!AY$3,BASE!$G:$G,PRODUTIVIDADE!$B75)))</f>
        <v>0</v>
      </c>
      <c r="AZ75" s="15">
        <f>IF($B75="","",IF(COUNTIF(BASE!$A:$A,PRODUTIVIDADE!AY$3)=0,"",SUMIFS(BASE!$N:$N,BASE!$A:$A,PRODUTIVIDADE!AY$3,BASE!$G:$G,PRODUTIVIDADE!$B75)))</f>
        <v>0</v>
      </c>
      <c r="BA75" s="18">
        <f>IF($B75="","",IF(COUNTIF(BASE!$A:$A,PRODUTIVIDADE!AY$3)=0,"",SUMIFS(BASE!$P:$P,BASE!$A:$A,PRODUTIVIDADE!AY$3,BASE!$G:$G,PRODUTIVIDADE!$B75)))</f>
        <v>0</v>
      </c>
      <c r="BB75" s="18">
        <f>IF($B75="","",IF(COUNTIF(BASE!$A:$A,PRODUTIVIDADE!AY$3)=0,"",SUMIFS(BASE!$O:$O,BASE!$A:$A,PRODUTIVIDADE!AY$3,BASE!$G:$G,PRODUTIVIDADE!$B75)))</f>
        <v>0</v>
      </c>
      <c r="BC75" s="32">
        <f t="shared" si="85"/>
        <v>0</v>
      </c>
      <c r="BD75" s="32">
        <f t="shared" si="86"/>
        <v>0</v>
      </c>
      <c r="BE75" s="33">
        <f>IF($B75="","",IF(COUNTIF(BASE!$A:$A,PRODUTIVIDADE!BE$3)=0,"",SUMIFS(BASE!$M:$M,BASE!$A:$A,PRODUTIVIDADE!BE$3,BASE!$G:$G,PRODUTIVIDADE!$B75)))</f>
        <v>0</v>
      </c>
      <c r="BF75" s="33">
        <f>IF($B75="","",IF(COUNTIF(BASE!$A:$A,PRODUTIVIDADE!BE$3)=0,"",SUMIFS(BASE!$N:$N,BASE!$A:$A,PRODUTIVIDADE!BE$3,BASE!$G:$G,PRODUTIVIDADE!$B75)))</f>
        <v>0</v>
      </c>
      <c r="BG75" s="28">
        <f>IF($B75="","",IF(COUNTIF(BASE!$A:$A,PRODUTIVIDADE!BE$3)=0,"",SUMIFS(BASE!$P:$P,BASE!$A:$A,PRODUTIVIDADE!BE$3,BASE!$G:$G,PRODUTIVIDADE!$B75)))</f>
        <v>0</v>
      </c>
      <c r="BH75" s="28">
        <f>IF($B75="","",IF(COUNTIF(BASE!$A:$A,PRODUTIVIDADE!BE$3)=0,"",SUMIFS(BASE!$O:$O,BASE!$A:$A,PRODUTIVIDADE!BE$3,BASE!$G:$G,PRODUTIVIDADE!$B75)))</f>
        <v>0</v>
      </c>
      <c r="BI75" s="32">
        <f t="shared" si="87"/>
        <v>0</v>
      </c>
      <c r="BJ75" s="32">
        <f t="shared" si="88"/>
        <v>0</v>
      </c>
      <c r="BK75" s="15">
        <f>IF($B75="","",IF(COUNTIF(BASE!$A:$A,PRODUTIVIDADE!BK$3)=0,"",SUMIFS(BASE!$M:$M,BASE!$A:$A,PRODUTIVIDADE!BK$3,BASE!$G:$G,PRODUTIVIDADE!$B75)))</f>
        <v>0</v>
      </c>
      <c r="BL75" s="15">
        <f>IF($B75="","",IF(COUNTIF(BASE!$A:$A,PRODUTIVIDADE!BK$3)=0,"",SUMIFS(BASE!$N:$N,BASE!$A:$A,PRODUTIVIDADE!BK$3,BASE!$G:$G,PRODUTIVIDADE!$B75)))</f>
        <v>0</v>
      </c>
      <c r="BM75" s="18">
        <f>IF($B75="","",IF(COUNTIF(BASE!$A:$A,PRODUTIVIDADE!BK$3)=0,"",SUMIFS(BASE!$P:$P,BASE!$A:$A,PRODUTIVIDADE!BK$3,BASE!$G:$G,PRODUTIVIDADE!$B75)))</f>
        <v>0</v>
      </c>
      <c r="BN75" s="18">
        <f>IF($B75="","",IF(COUNTIF(BASE!$A:$A,PRODUTIVIDADE!BK$3)=0,"",SUMIFS(BASE!$O:$O,BASE!$A:$A,PRODUTIVIDADE!BK$3,BASE!$G:$G,PRODUTIVIDADE!$B75)))</f>
        <v>0</v>
      </c>
      <c r="BO75" s="32">
        <f t="shared" si="89"/>
        <v>0</v>
      </c>
      <c r="BP75" s="32">
        <f t="shared" si="90"/>
        <v>0</v>
      </c>
      <c r="BQ75" s="33">
        <f>IF($B75="","",IF(COUNTIF(BASE!$A:$A,PRODUTIVIDADE!BQ$3)=0,"",SUMIFS(BASE!$M:$M,BASE!$A:$A,PRODUTIVIDADE!BQ$3,BASE!$G:$G,PRODUTIVIDADE!$B75)))</f>
        <v>0</v>
      </c>
      <c r="BR75" s="33">
        <f>IF($B75="","",IF(COUNTIF(BASE!$A:$A,PRODUTIVIDADE!BQ$3)=0,"",SUMIFS(BASE!$N:$N,BASE!$A:$A,PRODUTIVIDADE!BQ$3,BASE!$G:$G,PRODUTIVIDADE!$B75)))</f>
        <v>0</v>
      </c>
      <c r="BS75" s="28">
        <f>IF($B75="","",IF(COUNTIF(BASE!$A:$A,PRODUTIVIDADE!BQ$3)=0,"",SUMIFS(BASE!$P:$P,BASE!$A:$A,PRODUTIVIDADE!BQ$3,BASE!$G:$G,PRODUTIVIDADE!$B75)))</f>
        <v>0</v>
      </c>
      <c r="BT75" s="28">
        <f>IF($B75="","",IF(COUNTIF(BASE!$A:$A,PRODUTIVIDADE!BQ$3)=0,"",SUMIFS(BASE!$O:$O,BASE!$A:$A,PRODUTIVIDADE!BQ$3,BASE!$G:$G,PRODUTIVIDADE!$B75)))</f>
        <v>0</v>
      </c>
      <c r="BU75" s="32">
        <f t="shared" si="91"/>
        <v>0</v>
      </c>
      <c r="BV75" s="32">
        <f t="shared" si="92"/>
        <v>0</v>
      </c>
      <c r="BW75" s="15">
        <f>IF($B75="","",IF(COUNTIF(BASE!$A:$A,PRODUTIVIDADE!BW$3)=0,"",SUMIFS(BASE!$M:$M,BASE!$A:$A,PRODUTIVIDADE!BW$3,BASE!$G:$G,PRODUTIVIDADE!$B75)))</f>
        <v>0</v>
      </c>
      <c r="BX75" s="15">
        <f>IF($B75="","",IF(COUNTIF(BASE!$A:$A,PRODUTIVIDADE!BW$3)=0,"",SUMIFS(BASE!$N:$N,BASE!$A:$A,PRODUTIVIDADE!BW$3,BASE!$G:$G,PRODUTIVIDADE!$B75)))</f>
        <v>0</v>
      </c>
      <c r="BY75" s="18">
        <f>IF($B75="","",IF(COUNTIF(BASE!$A:$A,PRODUTIVIDADE!BW$3)=0,"",SUMIFS(BASE!$P:$P,BASE!$A:$A,PRODUTIVIDADE!BW$3,BASE!$G:$G,PRODUTIVIDADE!$B75)))</f>
        <v>0</v>
      </c>
      <c r="BZ75" s="18">
        <f>IF($B75="","",IF(COUNTIF(BASE!$A:$A,PRODUTIVIDADE!BW$3)=0,"",SUMIFS(BASE!$O:$O,BASE!$A:$A,PRODUTIVIDADE!BW$3,BASE!$G:$G,PRODUTIVIDADE!$B75)))</f>
        <v>0</v>
      </c>
      <c r="CA75" s="32">
        <f t="shared" si="93"/>
        <v>0</v>
      </c>
      <c r="CB75" s="32">
        <f t="shared" si="94"/>
        <v>0</v>
      </c>
      <c r="CC75" s="33">
        <f>IF($B75="","",IF(COUNTIF(BASE!$A:$A,PRODUTIVIDADE!CC$3)=0,"",SUMIFS(BASE!$M:$M,BASE!$A:$A,PRODUTIVIDADE!CC$3,BASE!$G:$G,PRODUTIVIDADE!$B75)))</f>
        <v>0</v>
      </c>
      <c r="CD75" s="33">
        <f>IF($B75="","",IF(COUNTIF(BASE!$A:$A,PRODUTIVIDADE!CC$3)=0,"",SUMIFS(BASE!$N:$N,BASE!$A:$A,PRODUTIVIDADE!CC$3,BASE!$G:$G,PRODUTIVIDADE!$B75)))</f>
        <v>0</v>
      </c>
      <c r="CE75" s="28">
        <f>IF($B75="","",IF(COUNTIF(BASE!$A:$A,PRODUTIVIDADE!CC$3)=0,"",SUMIFS(BASE!$P:$P,BASE!$A:$A,PRODUTIVIDADE!CC$3,BASE!$G:$G,PRODUTIVIDADE!$B75)))</f>
        <v>0</v>
      </c>
      <c r="CF75" s="28">
        <f>IF($B75="","",IF(COUNTIF(BASE!$A:$A,PRODUTIVIDADE!CC$3)=0,"",SUMIFS(BASE!$O:$O,BASE!$A:$A,PRODUTIVIDADE!CC$3,BASE!$G:$G,PRODUTIVIDADE!$B75)))</f>
        <v>0</v>
      </c>
      <c r="CG75" s="32">
        <f t="shared" si="95"/>
        <v>0</v>
      </c>
      <c r="CH75" s="32">
        <f t="shared" si="96"/>
        <v>0</v>
      </c>
      <c r="CI75" s="15">
        <f>IF($B75="","",IF(COUNTIF(BASE!$A:$A,PRODUTIVIDADE!CI$3)=0,"",SUMIFS(BASE!$M:$M,BASE!$A:$A,PRODUTIVIDADE!CI$3,BASE!$G:$G,PRODUTIVIDADE!$B75)))</f>
        <v>0</v>
      </c>
      <c r="CJ75" s="15">
        <f>IF($B75="","",IF(COUNTIF(BASE!$A:$A,PRODUTIVIDADE!CI$3)=0,"",SUMIFS(BASE!$N:$N,BASE!$A:$A,PRODUTIVIDADE!CI$3,BASE!$G:$G,PRODUTIVIDADE!$B75)))</f>
        <v>0</v>
      </c>
      <c r="CK75" s="18">
        <f>IF($B75="","",IF(COUNTIF(BASE!$A:$A,PRODUTIVIDADE!CI$3)=0,"",SUMIFS(BASE!$P:$P,BASE!$A:$A,PRODUTIVIDADE!CI$3,BASE!$G:$G,PRODUTIVIDADE!$B75)))</f>
        <v>0</v>
      </c>
      <c r="CL75" s="18">
        <f>IF($B75="","",IF(COUNTIF(BASE!$A:$A,PRODUTIVIDADE!CI$3)=0,"",SUMIFS(BASE!$O:$O,BASE!$A:$A,PRODUTIVIDADE!CI$3,BASE!$G:$G,PRODUTIVIDADE!$B75)))</f>
        <v>0</v>
      </c>
      <c r="CM75" s="32">
        <f t="shared" si="97"/>
        <v>0</v>
      </c>
      <c r="CN75" s="32">
        <f t="shared" si="98"/>
        <v>0</v>
      </c>
      <c r="CO75" s="33">
        <f>IF($B75="","",IF(COUNTIF(BASE!$A:$A,PRODUTIVIDADE!CO$3)=0,"",SUMIFS(BASE!$M:$M,BASE!$A:$A,PRODUTIVIDADE!CO$3,BASE!$G:$G,PRODUTIVIDADE!$B75)))</f>
        <v>0</v>
      </c>
      <c r="CP75" s="33">
        <f>IF($B75="","",IF(COUNTIF(BASE!$A:$A,PRODUTIVIDADE!CO$3)=0,"",SUMIFS(BASE!$N:$N,BASE!$A:$A,PRODUTIVIDADE!CO$3,BASE!$G:$G,PRODUTIVIDADE!$B75)))</f>
        <v>0</v>
      </c>
      <c r="CQ75" s="28">
        <f>IF($B75="","",IF(COUNTIF(BASE!$A:$A,PRODUTIVIDADE!CO$3)=0,"",SUMIFS(BASE!$P:$P,BASE!$A:$A,PRODUTIVIDADE!CO$3,BASE!$G:$G,PRODUTIVIDADE!$B75)))</f>
        <v>0</v>
      </c>
      <c r="CR75" s="28">
        <f>IF($B75="","",IF(COUNTIF(BASE!$A:$A,PRODUTIVIDADE!CO$3)=0,"",SUMIFS(BASE!$O:$O,BASE!$A:$A,PRODUTIVIDADE!CO$3,BASE!$G:$G,PRODUTIVIDADE!$B75)))</f>
        <v>0</v>
      </c>
      <c r="CS75" s="32">
        <f t="shared" si="99"/>
        <v>0</v>
      </c>
      <c r="CT75" s="32">
        <f t="shared" si="100"/>
        <v>0</v>
      </c>
      <c r="CU75" s="15">
        <f>IF($B75="","",IF(COUNTIF(BASE!$A:$A,PRODUTIVIDADE!CU$3)=0,"",SUMIFS(BASE!$M:$M,BASE!$A:$A,PRODUTIVIDADE!CU$3,BASE!$G:$G,PRODUTIVIDADE!$B75)))</f>
        <v>0</v>
      </c>
      <c r="CV75" s="15">
        <f>IF($B75="","",IF(COUNTIF(BASE!$A:$A,PRODUTIVIDADE!CU$3)=0,"",SUMIFS(BASE!$N:$N,BASE!$A:$A,PRODUTIVIDADE!CU$3,BASE!$G:$G,PRODUTIVIDADE!$B75)))</f>
        <v>0</v>
      </c>
      <c r="CW75" s="18">
        <f>IF($B75="","",IF(COUNTIF(BASE!$A:$A,PRODUTIVIDADE!CU$3)=0,"",SUMIFS(BASE!$P:$P,BASE!$A:$A,PRODUTIVIDADE!CU$3,BASE!$G:$G,PRODUTIVIDADE!$B75)))</f>
        <v>0</v>
      </c>
      <c r="CX75" s="18">
        <f>IF($B75="","",IF(COUNTIF(BASE!$A:$A,PRODUTIVIDADE!CU$3)=0,"",SUMIFS(BASE!$O:$O,BASE!$A:$A,PRODUTIVIDADE!CU$3,BASE!$G:$G,PRODUTIVIDADE!$B75)))</f>
        <v>0</v>
      </c>
      <c r="CY75" s="32">
        <f t="shared" si="101"/>
        <v>0</v>
      </c>
      <c r="CZ75" s="32">
        <f t="shared" si="102"/>
        <v>0</v>
      </c>
      <c r="DA75" s="33">
        <f>IF($B75="","",IF(COUNTIF(BASE!$A:$A,PRODUTIVIDADE!DA$3)=0,"",SUMIFS(BASE!$M:$M,BASE!$A:$A,PRODUTIVIDADE!DA$3,BASE!$G:$G,PRODUTIVIDADE!$B75)))</f>
        <v>0</v>
      </c>
      <c r="DB75" s="33">
        <f>IF($B75="","",IF(COUNTIF(BASE!$A:$A,PRODUTIVIDADE!DA$3)=0,"",SUMIFS(BASE!$N:$N,BASE!$A:$A,PRODUTIVIDADE!DA$3,BASE!$G:$G,PRODUTIVIDADE!$B75)))</f>
        <v>0</v>
      </c>
      <c r="DC75" s="28">
        <f>IF($B75="","",IF(COUNTIF(BASE!$A:$A,PRODUTIVIDADE!DA$3)=0,"",SUMIFS(BASE!$P:$P,BASE!$A:$A,PRODUTIVIDADE!DA$3,BASE!$G:$G,PRODUTIVIDADE!$B75)))</f>
        <v>0</v>
      </c>
      <c r="DD75" s="28">
        <f>IF($B75="","",IF(COUNTIF(BASE!$A:$A,PRODUTIVIDADE!DA$3)=0,"",SUMIFS(BASE!$O:$O,BASE!$A:$A,PRODUTIVIDADE!DA$3,BASE!$G:$G,PRODUTIVIDADE!$B75)))</f>
        <v>0</v>
      </c>
      <c r="DE75" s="32">
        <f t="shared" si="103"/>
        <v>0</v>
      </c>
      <c r="DF75" s="32">
        <f t="shared" si="104"/>
        <v>0</v>
      </c>
      <c r="DG75" s="15">
        <f>IF($B75="","",IF(COUNTIF(BASE!$A:$A,PRODUTIVIDADE!DG$3)=0,"",SUMIFS(BASE!$M:$M,BASE!$A:$A,PRODUTIVIDADE!DG$3,BASE!$G:$G,PRODUTIVIDADE!$B75)))</f>
        <v>0</v>
      </c>
      <c r="DH75" s="15">
        <f>IF($B75="","",IF(COUNTIF(BASE!$A:$A,PRODUTIVIDADE!DG$3)=0,"",SUMIFS(BASE!$N:$N,BASE!$A:$A,PRODUTIVIDADE!DG$3,BASE!$G:$G,PRODUTIVIDADE!$B75)))</f>
        <v>0</v>
      </c>
      <c r="DI75" s="18">
        <f>IF($B75="","",IF(COUNTIF(BASE!$A:$A,PRODUTIVIDADE!DG$3)=0,"",SUMIFS(BASE!$P:$P,BASE!$A:$A,PRODUTIVIDADE!DG$3,BASE!$G:$G,PRODUTIVIDADE!$B75)))</f>
        <v>0</v>
      </c>
      <c r="DJ75" s="18">
        <f>IF($B75="","",IF(COUNTIF(BASE!$A:$A,PRODUTIVIDADE!DG$3)=0,"",SUMIFS(BASE!$O:$O,BASE!$A:$A,PRODUTIVIDADE!DG$3,BASE!$G:$G,PRODUTIVIDADE!$B75)))</f>
        <v>0</v>
      </c>
      <c r="DK75" s="32">
        <f t="shared" si="105"/>
        <v>0</v>
      </c>
      <c r="DL75" s="32">
        <f t="shared" si="106"/>
        <v>0</v>
      </c>
      <c r="DM75" s="33">
        <f>IF($B75="","",IF(COUNTIF(BASE!$A:$A,PRODUTIVIDADE!DM$3)=0,"",SUMIFS(BASE!$M:$M,BASE!$A:$A,PRODUTIVIDADE!DM$3,BASE!$G:$G,PRODUTIVIDADE!$B75)))</f>
        <v>0</v>
      </c>
      <c r="DN75" s="33">
        <f>IF($B75="","",IF(COUNTIF(BASE!$A:$A,PRODUTIVIDADE!DM$3)=0,"",SUMIFS(BASE!$N:$N,BASE!$A:$A,PRODUTIVIDADE!DM$3,BASE!$G:$G,PRODUTIVIDADE!$B75)))</f>
        <v>0</v>
      </c>
      <c r="DO75" s="28">
        <f>IF($B75="","",IF(COUNTIF(BASE!$A:$A,PRODUTIVIDADE!DM$3)=0,"",SUMIFS(BASE!$P:$P,BASE!$A:$A,PRODUTIVIDADE!DM$3,BASE!$G:$G,PRODUTIVIDADE!$B75)))</f>
        <v>0</v>
      </c>
      <c r="DP75" s="28">
        <f>IF($B75="","",IF(COUNTIF(BASE!$A:$A,PRODUTIVIDADE!DM$3)=0,"",SUMIFS(BASE!$O:$O,BASE!$A:$A,PRODUTIVIDADE!DM$3,BASE!$G:$G,PRODUTIVIDADE!$B75)))</f>
        <v>0</v>
      </c>
      <c r="DQ75" s="32">
        <f t="shared" si="107"/>
        <v>0</v>
      </c>
      <c r="DR75" s="32">
        <f t="shared" si="108"/>
        <v>0</v>
      </c>
      <c r="DS75" s="15">
        <f>IF($B75="","",IF(COUNTIF(BASE!$A:$A,PRODUTIVIDADE!DS$3)=0,"",SUMIFS(BASE!$M:$M,BASE!$A:$A,PRODUTIVIDADE!DS$3,BASE!$G:$G,PRODUTIVIDADE!$B75)))</f>
        <v>0</v>
      </c>
      <c r="DT75" s="15">
        <f>IF($B75="","",IF(COUNTIF(BASE!$A:$A,PRODUTIVIDADE!DS$3)=0,"",SUMIFS(BASE!$N:$N,BASE!$A:$A,PRODUTIVIDADE!DS$3,BASE!$G:$G,PRODUTIVIDADE!$B75)))</f>
        <v>0</v>
      </c>
      <c r="DU75" s="18">
        <f>IF($B75="","",IF(COUNTIF(BASE!$A:$A,PRODUTIVIDADE!DS$3)=0,"",SUMIFS(BASE!$P:$P,BASE!$A:$A,PRODUTIVIDADE!DS$3,BASE!$G:$G,PRODUTIVIDADE!$B75)))</f>
        <v>0</v>
      </c>
      <c r="DV75" s="18">
        <f>IF($B75="","",IF(COUNTIF(BASE!$A:$A,PRODUTIVIDADE!DS$3)=0,"",SUMIFS(BASE!$O:$O,BASE!$A:$A,PRODUTIVIDADE!DS$3,BASE!$G:$G,PRODUTIVIDADE!$B75)))</f>
        <v>0</v>
      </c>
      <c r="DW75" s="32">
        <f t="shared" si="109"/>
        <v>0</v>
      </c>
      <c r="DX75" s="32">
        <f t="shared" si="110"/>
        <v>0</v>
      </c>
      <c r="DY75" s="33">
        <f>IF($B75="","",IF(COUNTIF(BASE!$A:$A,PRODUTIVIDADE!DY$3)=0,"",SUMIFS(BASE!$M:$M,BASE!$A:$A,PRODUTIVIDADE!DY$3,BASE!$G:$G,PRODUTIVIDADE!$B75)))</f>
        <v>0</v>
      </c>
      <c r="DZ75" s="33">
        <f>IF($B75="","",IF(COUNTIF(BASE!$A:$A,PRODUTIVIDADE!DY$3)=0,"",SUMIFS(BASE!$N:$N,BASE!$A:$A,PRODUTIVIDADE!DY$3,BASE!$G:$G,PRODUTIVIDADE!$B75)))</f>
        <v>0</v>
      </c>
      <c r="EA75" s="28">
        <f>IF($B75="","",IF(COUNTIF(BASE!$A:$A,PRODUTIVIDADE!DY$3)=0,"",SUMIFS(BASE!$P:$P,BASE!$A:$A,PRODUTIVIDADE!DY$3,BASE!$G:$G,PRODUTIVIDADE!$B75)))</f>
        <v>0</v>
      </c>
      <c r="EB75" s="28">
        <f>IF($B75="","",IF(COUNTIF(BASE!$A:$A,PRODUTIVIDADE!DY$3)=0,"",SUMIFS(BASE!$O:$O,BASE!$A:$A,PRODUTIVIDADE!DY$3,BASE!$G:$G,PRODUTIVIDADE!$B75)))</f>
        <v>0</v>
      </c>
      <c r="EC75" s="32">
        <f t="shared" si="111"/>
        <v>0</v>
      </c>
      <c r="ED75" s="32">
        <f t="shared" si="112"/>
        <v>0</v>
      </c>
      <c r="EE75" s="15">
        <f>IF($B75="","",IF(COUNTIF(BASE!$A:$A,PRODUTIVIDADE!EE$3)=0,"",SUMIFS(BASE!$M:$M,BASE!$A:$A,PRODUTIVIDADE!EE$3,BASE!$G:$G,PRODUTIVIDADE!$B75)))</f>
        <v>0</v>
      </c>
      <c r="EF75" s="15">
        <f>IF($B75="","",IF(COUNTIF(BASE!$A:$A,PRODUTIVIDADE!EE$3)=0,"",SUMIFS(BASE!$N:$N,BASE!$A:$A,PRODUTIVIDADE!EE$3,BASE!$G:$G,PRODUTIVIDADE!$B75)))</f>
        <v>0</v>
      </c>
      <c r="EG75" s="18">
        <f>IF($B75="","",IF(COUNTIF(BASE!$A:$A,PRODUTIVIDADE!EE$3)=0,"",SUMIFS(BASE!$P:$P,BASE!$A:$A,PRODUTIVIDADE!EE$3,BASE!$G:$G,PRODUTIVIDADE!$B75)))</f>
        <v>0</v>
      </c>
      <c r="EH75" s="18">
        <f>IF($B75="","",IF(COUNTIF(BASE!$A:$A,PRODUTIVIDADE!EE$3)=0,"",SUMIFS(BASE!$O:$O,BASE!$A:$A,PRODUTIVIDADE!EE$3,BASE!$G:$G,PRODUTIVIDADE!$B75)))</f>
        <v>0</v>
      </c>
      <c r="EI75" s="32">
        <f t="shared" si="113"/>
        <v>0</v>
      </c>
      <c r="EJ75" s="32">
        <f t="shared" si="114"/>
        <v>0</v>
      </c>
      <c r="EK75" s="33">
        <f>IF($B75="","",IF(COUNTIF(BASE!$A:$A,PRODUTIVIDADE!EK$3)=0,"",SUMIFS(BASE!$M:$M,BASE!$A:$A,PRODUTIVIDADE!EK$3,BASE!$G:$G,PRODUTIVIDADE!$B75)))</f>
        <v>0</v>
      </c>
      <c r="EL75" s="33">
        <f>IF($B75="","",IF(COUNTIF(BASE!$A:$A,PRODUTIVIDADE!EK$3)=0,"",SUMIFS(BASE!$N:$N,BASE!$A:$A,PRODUTIVIDADE!EK$3,BASE!$G:$G,PRODUTIVIDADE!$B75)))</f>
        <v>0</v>
      </c>
      <c r="EM75" s="28">
        <f>IF($B75="","",IF(COUNTIF(BASE!$A:$A,PRODUTIVIDADE!EK$3)=0,"",SUMIFS(BASE!$P:$P,BASE!$A:$A,PRODUTIVIDADE!EK$3,BASE!$G:$G,PRODUTIVIDADE!$B75)))</f>
        <v>0</v>
      </c>
      <c r="EN75" s="28">
        <f>IF($B75="","",IF(COUNTIF(BASE!$A:$A,PRODUTIVIDADE!EK$3)=0,"",SUMIFS(BASE!$O:$O,BASE!$A:$A,PRODUTIVIDADE!EK$3,BASE!$G:$G,PRODUTIVIDADE!$B75)))</f>
        <v>0</v>
      </c>
      <c r="EO75" s="32">
        <f t="shared" si="115"/>
        <v>0</v>
      </c>
      <c r="EP75" s="32">
        <f t="shared" si="116"/>
        <v>0</v>
      </c>
      <c r="EQ75" s="15">
        <f>IF($B75="","",IF(COUNTIF(BASE!$A:$A,PRODUTIVIDADE!EQ$3)=0,"",SUMIFS(BASE!$M:$M,BASE!$A:$A,PRODUTIVIDADE!EQ$3,BASE!$G:$G,PRODUTIVIDADE!$B75)))</f>
        <v>0</v>
      </c>
      <c r="ER75" s="15">
        <f>IF($B75="","",IF(COUNTIF(BASE!$A:$A,PRODUTIVIDADE!EQ$3)=0,"",SUMIFS(BASE!$N:$N,BASE!$A:$A,PRODUTIVIDADE!EQ$3,BASE!$G:$G,PRODUTIVIDADE!$B75)))</f>
        <v>0</v>
      </c>
      <c r="ES75" s="18">
        <f>IF($B75="","",IF(COUNTIF(BASE!$A:$A,PRODUTIVIDADE!EQ$3)=0,"",SUMIFS(BASE!$P:$P,BASE!$A:$A,PRODUTIVIDADE!EQ$3,BASE!$G:$G,PRODUTIVIDADE!$B75)))</f>
        <v>0</v>
      </c>
      <c r="ET75" s="18">
        <f>IF($B75="","",IF(COUNTIF(BASE!$A:$A,PRODUTIVIDADE!EQ$3)=0,"",SUMIFS(BASE!$O:$O,BASE!$A:$A,PRODUTIVIDADE!EQ$3,BASE!$G:$G,PRODUTIVIDADE!$B75)))</f>
        <v>0</v>
      </c>
      <c r="EU75" s="32">
        <f t="shared" si="117"/>
        <v>0</v>
      </c>
      <c r="EV75" s="32">
        <f t="shared" si="118"/>
        <v>0</v>
      </c>
      <c r="EW75" s="33">
        <f>IF($B75="","",IF(COUNTIF(BASE!$A:$A,PRODUTIVIDADE!EW$3)=0,"",SUMIFS(BASE!$M:$M,BASE!$A:$A,PRODUTIVIDADE!EW$3,BASE!$G:$G,PRODUTIVIDADE!$B75)))</f>
        <v>0</v>
      </c>
      <c r="EX75" s="33">
        <f>IF($B75="","",IF(COUNTIF(BASE!$A:$A,PRODUTIVIDADE!EW$3)=0,"",SUMIFS(BASE!$N:$N,BASE!$A:$A,PRODUTIVIDADE!EW$3,BASE!$G:$G,PRODUTIVIDADE!$B75)))</f>
        <v>0</v>
      </c>
      <c r="EY75" s="28">
        <f>IF($B75="","",IF(COUNTIF(BASE!$A:$A,PRODUTIVIDADE!EW$3)=0,"",SUMIFS(BASE!$P:$P,BASE!$A:$A,PRODUTIVIDADE!EW$3,BASE!$G:$G,PRODUTIVIDADE!$B75)))</f>
        <v>0</v>
      </c>
      <c r="EZ75" s="28">
        <f>IF($B75="","",IF(COUNTIF(BASE!$A:$A,PRODUTIVIDADE!EW$3)=0,"",SUMIFS(BASE!$O:$O,BASE!$A:$A,PRODUTIVIDADE!EW$3,BASE!$G:$G,PRODUTIVIDADE!$B75)))</f>
        <v>0</v>
      </c>
      <c r="FA75" s="32">
        <f t="shared" si="119"/>
        <v>0</v>
      </c>
      <c r="FB75" s="32">
        <f t="shared" si="120"/>
        <v>0</v>
      </c>
      <c r="FC75" s="15">
        <f>IF($B75="","",IF(COUNTIF(BASE!$A:$A,PRODUTIVIDADE!FC$3)=0,"",SUMIFS(BASE!$M:$M,BASE!$A:$A,PRODUTIVIDADE!FC$3,BASE!$G:$G,PRODUTIVIDADE!$B75)))</f>
        <v>0</v>
      </c>
      <c r="FD75" s="15">
        <f>IF($B75="","",IF(COUNTIF(BASE!$A:$A,PRODUTIVIDADE!FC$3)=0,"",SUMIFS(BASE!$N:$N,BASE!$A:$A,PRODUTIVIDADE!FC$3,BASE!$G:$G,PRODUTIVIDADE!$B75)))</f>
        <v>0</v>
      </c>
      <c r="FE75" s="18">
        <f>IF($B75="","",IF(COUNTIF(BASE!$A:$A,PRODUTIVIDADE!FC$3)=0,"",SUMIFS(BASE!$P:$P,BASE!$A:$A,PRODUTIVIDADE!FC$3,BASE!$G:$G,PRODUTIVIDADE!$B75)))</f>
        <v>0</v>
      </c>
      <c r="FF75" s="18">
        <f>IF($B75="","",IF(COUNTIF(BASE!$A:$A,PRODUTIVIDADE!FC$3)=0,"",SUMIFS(BASE!$O:$O,BASE!$A:$A,PRODUTIVIDADE!FC$3,BASE!$G:$G,PRODUTIVIDADE!$B75)))</f>
        <v>0</v>
      </c>
      <c r="FG75" s="32">
        <f t="shared" si="121"/>
        <v>0</v>
      </c>
      <c r="FH75" s="32">
        <f t="shared" si="122"/>
        <v>0</v>
      </c>
      <c r="FI75" s="33">
        <f>IF($B75="","",IF(COUNTIF(BASE!$A:$A,PRODUTIVIDADE!FI$3)=0,"",SUMIFS(BASE!$M:$M,BASE!$A:$A,PRODUTIVIDADE!FI$3,BASE!$G:$G,PRODUTIVIDADE!$B75)))</f>
        <v>0</v>
      </c>
      <c r="FJ75" s="33">
        <f>IF($B75="","",IF(COUNTIF(BASE!$A:$A,PRODUTIVIDADE!FI$3)=0,"",SUMIFS(BASE!$N:$N,BASE!$A:$A,PRODUTIVIDADE!FI$3,BASE!$G:$G,PRODUTIVIDADE!$B75)))</f>
        <v>0</v>
      </c>
      <c r="FK75" s="28">
        <f>IF($B75="","",IF(COUNTIF(BASE!$A:$A,PRODUTIVIDADE!FI$3)=0,"",SUMIFS(BASE!$P:$P,BASE!$A:$A,PRODUTIVIDADE!FI$3,BASE!$G:$G,PRODUTIVIDADE!$B75)))</f>
        <v>0</v>
      </c>
      <c r="FL75" s="28">
        <f>IF($B75="","",IF(COUNTIF(BASE!$A:$A,PRODUTIVIDADE!FI$3)=0,"",SUMIFS(BASE!$O:$O,BASE!$A:$A,PRODUTIVIDADE!FI$3,BASE!$G:$G,PRODUTIVIDADE!$B75)))</f>
        <v>0</v>
      </c>
      <c r="FM75" s="32">
        <f t="shared" si="123"/>
        <v>0</v>
      </c>
      <c r="FN75" s="32">
        <f t="shared" si="124"/>
        <v>0</v>
      </c>
      <c r="FO75" s="15">
        <f>IF($B75="","",IF(COUNTIF(BASE!$A:$A,PRODUTIVIDADE!FO$3)=0,"",SUMIFS(BASE!$M:$M,BASE!$A:$A,PRODUTIVIDADE!FO$3,BASE!$G:$G,PRODUTIVIDADE!$B75)))</f>
        <v>0</v>
      </c>
      <c r="FP75" s="15">
        <f>IF($B75="","",IF(COUNTIF(BASE!$A:$A,PRODUTIVIDADE!FO$3)=0,"",SUMIFS(BASE!$N:$N,BASE!$A:$A,PRODUTIVIDADE!FO$3,BASE!$G:$G,PRODUTIVIDADE!$B75)))</f>
        <v>0</v>
      </c>
      <c r="FQ75" s="18">
        <f>IF($B75="","",IF(COUNTIF(BASE!$A:$A,PRODUTIVIDADE!FO$3)=0,"",SUMIFS(BASE!$P:$P,BASE!$A:$A,PRODUTIVIDADE!FO$3,BASE!$G:$G,PRODUTIVIDADE!$B75)))</f>
        <v>0</v>
      </c>
      <c r="FR75" s="18">
        <f>IF($B75="","",IF(COUNTIF(BASE!$A:$A,PRODUTIVIDADE!FO$3)=0,"",SUMIFS(BASE!$O:$O,BASE!$A:$A,PRODUTIVIDADE!FO$3,BASE!$G:$G,PRODUTIVIDADE!$B75)))</f>
        <v>0</v>
      </c>
      <c r="FS75" s="32">
        <f t="shared" si="125"/>
        <v>0</v>
      </c>
      <c r="FT75" s="32">
        <f t="shared" si="126"/>
        <v>0</v>
      </c>
      <c r="FU75" s="33">
        <f>IF($B75="","",IF(COUNTIF(BASE!$A:$A,PRODUTIVIDADE!FU$3)=0,"",SUMIFS(BASE!$M:$M,BASE!$A:$A,PRODUTIVIDADE!FU$3,BASE!$G:$G,PRODUTIVIDADE!$B75)))</f>
        <v>0</v>
      </c>
      <c r="FV75" s="33">
        <f>IF($B75="","",IF(COUNTIF(BASE!$A:$A,PRODUTIVIDADE!FU$3)=0,"",SUMIFS(BASE!$N:$N,BASE!$A:$A,PRODUTIVIDADE!FU$3,BASE!$G:$G,PRODUTIVIDADE!$B75)))</f>
        <v>0</v>
      </c>
      <c r="FW75" s="28">
        <f>IF($B75="","",IF(COUNTIF(BASE!$A:$A,PRODUTIVIDADE!FU$3)=0,"",SUMIFS(BASE!$P:$P,BASE!$A:$A,PRODUTIVIDADE!FU$3,BASE!$G:$G,PRODUTIVIDADE!$B75)))</f>
        <v>0</v>
      </c>
      <c r="FX75" s="28">
        <f>IF($B75="","",IF(COUNTIF(BASE!$A:$A,PRODUTIVIDADE!FU$3)=0,"",SUMIFS(BASE!$O:$O,BASE!$A:$A,PRODUTIVIDADE!FU$3,BASE!$G:$G,PRODUTIVIDADE!$B75)))</f>
        <v>0</v>
      </c>
      <c r="FY75" s="32">
        <f t="shared" si="127"/>
        <v>0</v>
      </c>
      <c r="FZ75" s="32">
        <f t="shared" si="128"/>
        <v>0</v>
      </c>
      <c r="GA75" s="15">
        <f>IF($B75="","",IF(COUNTIF(BASE!$A:$A,PRODUTIVIDADE!GA$3)=0,"",SUMIFS(BASE!$M:$M,BASE!$A:$A,PRODUTIVIDADE!GA$3,BASE!$G:$G,PRODUTIVIDADE!$B75)))</f>
        <v>0</v>
      </c>
      <c r="GB75" s="15">
        <f>IF($B75="","",IF(COUNTIF(BASE!$A:$A,PRODUTIVIDADE!GA$3)=0,"",SUMIFS(BASE!$N:$N,BASE!$A:$A,PRODUTIVIDADE!GA$3,BASE!$G:$G,PRODUTIVIDADE!$B75)))</f>
        <v>0</v>
      </c>
      <c r="GC75" s="18">
        <f>IF($B75="","",IF(COUNTIF(BASE!$A:$A,PRODUTIVIDADE!GA$3)=0,"",SUMIFS(BASE!$P:$P,BASE!$A:$A,PRODUTIVIDADE!GA$3,BASE!$G:$G,PRODUTIVIDADE!$B75)))</f>
        <v>0</v>
      </c>
      <c r="GD75" s="18">
        <f>IF($B75="","",IF(COUNTIF(BASE!$A:$A,PRODUTIVIDADE!GA$3)=0,"",SUMIFS(BASE!$O:$O,BASE!$A:$A,PRODUTIVIDADE!GA$3,BASE!$G:$G,PRODUTIVIDADE!$B75)))</f>
        <v>0</v>
      </c>
      <c r="GE75" s="32">
        <f t="shared" si="129"/>
        <v>0</v>
      </c>
      <c r="GF75" s="32">
        <f t="shared" si="130"/>
        <v>0</v>
      </c>
      <c r="GG75" s="33">
        <f>IF($B75="","",IF(COUNTIF(BASE!$A:$A,PRODUTIVIDADE!GG$3)=0,"",SUMIFS(BASE!$M:$M,BASE!$A:$A,PRODUTIVIDADE!GG$3,BASE!$G:$G,PRODUTIVIDADE!$B75)))</f>
        <v>0</v>
      </c>
      <c r="GH75" s="33">
        <f>IF($B75="","",IF(COUNTIF(BASE!$A:$A,PRODUTIVIDADE!GG$3)=0,"",SUMIFS(BASE!$N:$N,BASE!$A:$A,PRODUTIVIDADE!GG$3,BASE!$G:$G,PRODUTIVIDADE!$B75)))</f>
        <v>0</v>
      </c>
      <c r="GI75" s="28">
        <f>IF($B75="","",IF(COUNTIF(BASE!$A:$A,PRODUTIVIDADE!GG$3)=0,"",SUMIFS(BASE!$P:$P,BASE!$A:$A,PRODUTIVIDADE!GG$3,BASE!$G:$G,PRODUTIVIDADE!$B75)))</f>
        <v>0</v>
      </c>
      <c r="GJ75" s="28">
        <f>IF($B75="","",IF(COUNTIF(BASE!$A:$A,PRODUTIVIDADE!GG$3)=0,"",SUMIFS(BASE!$O:$O,BASE!$A:$A,PRODUTIVIDADE!GG$3,BASE!$G:$G,PRODUTIVIDADE!$B75)))</f>
        <v>0</v>
      </c>
      <c r="GK75" s="32">
        <f t="shared" si="131"/>
        <v>0</v>
      </c>
      <c r="GL75" s="32">
        <f t="shared" si="132"/>
        <v>0</v>
      </c>
      <c r="GM75" s="15">
        <f>IF($B75="","",IF(COUNTIF(BASE!$A:$A,PRODUTIVIDADE!GM$3)=0,"",SUMIFS(BASE!$M:$M,BASE!$A:$A,PRODUTIVIDADE!GM$3,BASE!$G:$G,PRODUTIVIDADE!$B75)))</f>
        <v>0</v>
      </c>
      <c r="GN75" s="15">
        <f>IF($B75="","",IF(COUNTIF(BASE!$A:$A,PRODUTIVIDADE!GM$3)=0,"",SUMIFS(BASE!$N:$N,BASE!$A:$A,PRODUTIVIDADE!GM$3,BASE!$G:$G,PRODUTIVIDADE!$B75)))</f>
        <v>0</v>
      </c>
      <c r="GO75" s="18">
        <f>IF($B75="","",IF(COUNTIF(BASE!$A:$A,PRODUTIVIDADE!GM$3)=0,"",SUMIFS(BASE!$P:$P,BASE!$A:$A,PRODUTIVIDADE!GM$3,BASE!$G:$G,PRODUTIVIDADE!$B75)))</f>
        <v>0</v>
      </c>
      <c r="GP75" s="18">
        <f>IF($B75="","",IF(COUNTIF(BASE!$A:$A,PRODUTIVIDADE!GM$3)=0,"",SUMIFS(BASE!$O:$O,BASE!$A:$A,PRODUTIVIDADE!GM$3,BASE!$G:$G,PRODUTIVIDADE!$B75)))</f>
        <v>0</v>
      </c>
      <c r="GQ75" s="32">
        <f t="shared" si="133"/>
        <v>0</v>
      </c>
      <c r="GR75" s="32">
        <f t="shared" si="134"/>
        <v>0</v>
      </c>
    </row>
    <row r="76" spans="2:200" s="8" customFormat="1" x14ac:dyDescent="0.25">
      <c r="B76" s="50">
        <v>92184</v>
      </c>
      <c r="C76" s="16" t="str">
        <f>IF($B76="","",VLOOKUP($B76,EQUIPE!$B:$E,2,0))</f>
        <v>PIN EXTRA</v>
      </c>
      <c r="D76" s="16" t="str">
        <f>IF($B76="","",VLOOKUP($B76,EQUIPE!$B:$F,5,0))</f>
        <v>PIN EXTRA</v>
      </c>
      <c r="E76" s="18">
        <f>IF($B76="","",VLOOKUP($B76,EQUIPE!$B:$E,3,0))</f>
        <v>0.26388888888888895</v>
      </c>
      <c r="F76" s="16" t="str">
        <f>IF($B76="","",VLOOKUP($B76,EQUIPE!$B:$E,4,0))</f>
        <v>PIN EXTRA</v>
      </c>
      <c r="H76" s="22">
        <f t="shared" si="135"/>
        <v>0</v>
      </c>
      <c r="I76" s="22">
        <f t="shared" si="135"/>
        <v>0</v>
      </c>
      <c r="J76" s="18">
        <f t="shared" si="69"/>
        <v>0</v>
      </c>
      <c r="K76" s="18">
        <f t="shared" si="70"/>
        <v>0</v>
      </c>
      <c r="L76" s="32">
        <f t="shared" si="71"/>
        <v>0</v>
      </c>
      <c r="M76" s="32">
        <f t="shared" si="72"/>
        <v>0</v>
      </c>
      <c r="O76" s="15">
        <f>IF($B76="","",IF(COUNTIF(BASE!$A:$A,PRODUTIVIDADE!O$3)=0,"",SUMIFS(BASE!$M:$M,BASE!$A:$A,PRODUTIVIDADE!O$3,BASE!$G:$G,PRODUTIVIDADE!$B76)))</f>
        <v>0</v>
      </c>
      <c r="P76" s="15">
        <f>IF($B76="","",IF(COUNTIF(BASE!$A:$A,PRODUTIVIDADE!O$3)=0,"",SUMIFS(BASE!$N:$N,BASE!$A:$A,PRODUTIVIDADE!O$3,BASE!$G:$G,PRODUTIVIDADE!$B76)))</f>
        <v>0</v>
      </c>
      <c r="Q76" s="18">
        <f>IF($B76="","",IF(COUNTIF(BASE!$A:$A,PRODUTIVIDADE!O$3)=0,"",SUMIFS(BASE!$P:$P,BASE!$A:$A,PRODUTIVIDADE!O$3,BASE!$G:$G,PRODUTIVIDADE!$B76)))</f>
        <v>0</v>
      </c>
      <c r="R76" s="18">
        <f>IF($B76="","",IF(COUNTIF(BASE!$A:$A,PRODUTIVIDADE!O$3)=0,"",SUMIFS(BASE!$O:$O,BASE!$A:$A,PRODUTIVIDADE!O$3,BASE!$G:$G,PRODUTIVIDADE!$B76)))</f>
        <v>0</v>
      </c>
      <c r="S76" s="32">
        <f t="shared" si="73"/>
        <v>0</v>
      </c>
      <c r="T76" s="32">
        <f t="shared" si="74"/>
        <v>0</v>
      </c>
      <c r="U76" s="33">
        <f>IF($B76="","",IF(COUNTIF(BASE!$A:$A,PRODUTIVIDADE!U$3)=0,"",SUMIFS(BASE!$M:$M,BASE!$A:$A,PRODUTIVIDADE!U$3,BASE!$G:$G,PRODUTIVIDADE!$B76)))</f>
        <v>0</v>
      </c>
      <c r="V76" s="33">
        <f>IF($B76="","",IF(COUNTIF(BASE!$A:$A,PRODUTIVIDADE!U$3)=0,"",SUMIFS(BASE!$N:$N,BASE!$A:$A,PRODUTIVIDADE!U$3,BASE!$G:$G,PRODUTIVIDADE!$B76)))</f>
        <v>0</v>
      </c>
      <c r="W76" s="28">
        <f>IF($B76="","",IF(COUNTIF(BASE!$A:$A,PRODUTIVIDADE!U$3)=0,"",SUMIFS(BASE!$P:$P,BASE!$A:$A,PRODUTIVIDADE!U$3,BASE!$G:$G,PRODUTIVIDADE!$B76)))</f>
        <v>0</v>
      </c>
      <c r="X76" s="28">
        <f>IF($B76="","",IF(COUNTIF(BASE!$A:$A,PRODUTIVIDADE!U$3)=0,"",SUMIFS(BASE!$O:$O,BASE!$A:$A,PRODUTIVIDADE!U$3,BASE!$G:$G,PRODUTIVIDADE!$B76)))</f>
        <v>0</v>
      </c>
      <c r="Y76" s="32">
        <f t="shared" si="75"/>
        <v>0</v>
      </c>
      <c r="Z76" s="32">
        <f t="shared" si="76"/>
        <v>0</v>
      </c>
      <c r="AA76" s="15">
        <f>IF($B76="","",IF(COUNTIF(BASE!$A:$A,PRODUTIVIDADE!AA$3)=0,"",SUMIFS(BASE!$M:$M,BASE!$A:$A,PRODUTIVIDADE!AA$3,BASE!$G:$G,PRODUTIVIDADE!$B76)))</f>
        <v>0</v>
      </c>
      <c r="AB76" s="15">
        <f>IF($B76="","",IF(COUNTIF(BASE!$A:$A,PRODUTIVIDADE!AA$3)=0,"",SUMIFS(BASE!$N:$N,BASE!$A:$A,PRODUTIVIDADE!AA$3,BASE!$G:$G,PRODUTIVIDADE!$B76)))</f>
        <v>0</v>
      </c>
      <c r="AC76" s="18">
        <f>IF($B76="","",IF(COUNTIF(BASE!$A:$A,PRODUTIVIDADE!AA$3)=0,"",SUMIFS(BASE!$P:$P,BASE!$A:$A,PRODUTIVIDADE!AA$3,BASE!$G:$G,PRODUTIVIDADE!$B76)))</f>
        <v>0</v>
      </c>
      <c r="AD76" s="18">
        <f>IF($B76="","",IF(COUNTIF(BASE!$A:$A,PRODUTIVIDADE!AA$3)=0,"",SUMIFS(BASE!$O:$O,BASE!$A:$A,PRODUTIVIDADE!AA$3,BASE!$G:$G,PRODUTIVIDADE!$B76)))</f>
        <v>0</v>
      </c>
      <c r="AE76" s="32">
        <f t="shared" si="77"/>
        <v>0</v>
      </c>
      <c r="AF76" s="32">
        <f t="shared" si="78"/>
        <v>0</v>
      </c>
      <c r="AG76" s="33">
        <f>IF($B76="","",IF(COUNTIF(BASE!$A:$A,PRODUTIVIDADE!AG$3)=0,"",SUMIFS(BASE!$M:$M,BASE!$A:$A,PRODUTIVIDADE!AG$3,BASE!$G:$G,PRODUTIVIDADE!$B76)))</f>
        <v>0</v>
      </c>
      <c r="AH76" s="33">
        <f>IF($B76="","",IF(COUNTIF(BASE!$A:$A,PRODUTIVIDADE!AG$3)=0,"",SUMIFS(BASE!$N:$N,BASE!$A:$A,PRODUTIVIDADE!AG$3,BASE!$G:$G,PRODUTIVIDADE!$B76)))</f>
        <v>0</v>
      </c>
      <c r="AI76" s="28">
        <f>IF($B76="","",IF(COUNTIF(BASE!$A:$A,PRODUTIVIDADE!AG$3)=0,"",SUMIFS(BASE!$P:$P,BASE!$A:$A,PRODUTIVIDADE!AG$3,BASE!$G:$G,PRODUTIVIDADE!$B76)))</f>
        <v>0</v>
      </c>
      <c r="AJ76" s="28">
        <f>IF($B76="","",IF(COUNTIF(BASE!$A:$A,PRODUTIVIDADE!AG$3)=0,"",SUMIFS(BASE!$O:$O,BASE!$A:$A,PRODUTIVIDADE!AG$3,BASE!$G:$G,PRODUTIVIDADE!$B76)))</f>
        <v>0</v>
      </c>
      <c r="AK76" s="32">
        <f t="shared" si="79"/>
        <v>0</v>
      </c>
      <c r="AL76" s="32">
        <f t="shared" si="80"/>
        <v>0</v>
      </c>
      <c r="AM76" s="15">
        <f>IF($B76="","",IF(COUNTIF(BASE!$A:$A,PRODUTIVIDADE!AM$3)=0,"",SUMIFS(BASE!$M:$M,BASE!$A:$A,PRODUTIVIDADE!AM$3,BASE!$G:$G,PRODUTIVIDADE!$B76)))</f>
        <v>0</v>
      </c>
      <c r="AN76" s="15">
        <f>IF($B76="","",IF(COUNTIF(BASE!$A:$A,PRODUTIVIDADE!AM$3)=0,"",SUMIFS(BASE!$N:$N,BASE!$A:$A,PRODUTIVIDADE!AM$3,BASE!$G:$G,PRODUTIVIDADE!$B76)))</f>
        <v>0</v>
      </c>
      <c r="AO76" s="18">
        <f>IF($B76="","",IF(COUNTIF(BASE!$A:$A,PRODUTIVIDADE!AM$3)=0,"",SUMIFS(BASE!$P:$P,BASE!$A:$A,PRODUTIVIDADE!AM$3,BASE!$G:$G,PRODUTIVIDADE!$B76)))</f>
        <v>0</v>
      </c>
      <c r="AP76" s="18">
        <f>IF($B76="","",IF(COUNTIF(BASE!$A:$A,PRODUTIVIDADE!AM$3)=0,"",SUMIFS(BASE!$O:$O,BASE!$A:$A,PRODUTIVIDADE!AM$3,BASE!$G:$G,PRODUTIVIDADE!$B76)))</f>
        <v>0</v>
      </c>
      <c r="AQ76" s="32">
        <f t="shared" si="81"/>
        <v>0</v>
      </c>
      <c r="AR76" s="32">
        <f t="shared" si="82"/>
        <v>0</v>
      </c>
      <c r="AS76" s="33">
        <f>IF($B76="","",IF(COUNTIF(BASE!$A:$A,PRODUTIVIDADE!AS$3)=0,"",SUMIFS(BASE!$M:$M,BASE!$A:$A,PRODUTIVIDADE!AS$3,BASE!$G:$G,PRODUTIVIDADE!$B76)))</f>
        <v>0</v>
      </c>
      <c r="AT76" s="33">
        <f>IF($B76="","",IF(COUNTIF(BASE!$A:$A,PRODUTIVIDADE!AS$3)=0,"",SUMIFS(BASE!$N:$N,BASE!$A:$A,PRODUTIVIDADE!AS$3,BASE!$G:$G,PRODUTIVIDADE!$B76)))</f>
        <v>0</v>
      </c>
      <c r="AU76" s="28">
        <f>IF($B76="","",IF(COUNTIF(BASE!$A:$A,PRODUTIVIDADE!AS$3)=0,"",SUMIFS(BASE!$P:$P,BASE!$A:$A,PRODUTIVIDADE!AS$3,BASE!$G:$G,PRODUTIVIDADE!$B76)))</f>
        <v>0</v>
      </c>
      <c r="AV76" s="28">
        <f>IF($B76="","",IF(COUNTIF(BASE!$A:$A,PRODUTIVIDADE!AS$3)=0,"",SUMIFS(BASE!$O:$O,BASE!$A:$A,PRODUTIVIDADE!AS$3,BASE!$G:$G,PRODUTIVIDADE!$B76)))</f>
        <v>0</v>
      </c>
      <c r="AW76" s="32">
        <f t="shared" si="83"/>
        <v>0</v>
      </c>
      <c r="AX76" s="32">
        <f t="shared" si="84"/>
        <v>0</v>
      </c>
      <c r="AY76" s="15">
        <f>IF($B76="","",IF(COUNTIF(BASE!$A:$A,PRODUTIVIDADE!AY$3)=0,"",SUMIFS(BASE!$M:$M,BASE!$A:$A,PRODUTIVIDADE!AY$3,BASE!$G:$G,PRODUTIVIDADE!$B76)))</f>
        <v>0</v>
      </c>
      <c r="AZ76" s="15">
        <f>IF($B76="","",IF(COUNTIF(BASE!$A:$A,PRODUTIVIDADE!AY$3)=0,"",SUMIFS(BASE!$N:$N,BASE!$A:$A,PRODUTIVIDADE!AY$3,BASE!$G:$G,PRODUTIVIDADE!$B76)))</f>
        <v>0</v>
      </c>
      <c r="BA76" s="18">
        <f>IF($B76="","",IF(COUNTIF(BASE!$A:$A,PRODUTIVIDADE!AY$3)=0,"",SUMIFS(BASE!$P:$P,BASE!$A:$A,PRODUTIVIDADE!AY$3,BASE!$G:$G,PRODUTIVIDADE!$B76)))</f>
        <v>0</v>
      </c>
      <c r="BB76" s="18">
        <f>IF($B76="","",IF(COUNTIF(BASE!$A:$A,PRODUTIVIDADE!AY$3)=0,"",SUMIFS(BASE!$O:$O,BASE!$A:$A,PRODUTIVIDADE!AY$3,BASE!$G:$G,PRODUTIVIDADE!$B76)))</f>
        <v>0</v>
      </c>
      <c r="BC76" s="32">
        <f t="shared" si="85"/>
        <v>0</v>
      </c>
      <c r="BD76" s="32">
        <f t="shared" si="86"/>
        <v>0</v>
      </c>
      <c r="BE76" s="33">
        <f>IF($B76="","",IF(COUNTIF(BASE!$A:$A,PRODUTIVIDADE!BE$3)=0,"",SUMIFS(BASE!$M:$M,BASE!$A:$A,PRODUTIVIDADE!BE$3,BASE!$G:$G,PRODUTIVIDADE!$B76)))</f>
        <v>0</v>
      </c>
      <c r="BF76" s="33">
        <f>IF($B76="","",IF(COUNTIF(BASE!$A:$A,PRODUTIVIDADE!BE$3)=0,"",SUMIFS(BASE!$N:$N,BASE!$A:$A,PRODUTIVIDADE!BE$3,BASE!$G:$G,PRODUTIVIDADE!$B76)))</f>
        <v>0</v>
      </c>
      <c r="BG76" s="28">
        <f>IF($B76="","",IF(COUNTIF(BASE!$A:$A,PRODUTIVIDADE!BE$3)=0,"",SUMIFS(BASE!$P:$P,BASE!$A:$A,PRODUTIVIDADE!BE$3,BASE!$G:$G,PRODUTIVIDADE!$B76)))</f>
        <v>0</v>
      </c>
      <c r="BH76" s="28">
        <f>IF($B76="","",IF(COUNTIF(BASE!$A:$A,PRODUTIVIDADE!BE$3)=0,"",SUMIFS(BASE!$O:$O,BASE!$A:$A,PRODUTIVIDADE!BE$3,BASE!$G:$G,PRODUTIVIDADE!$B76)))</f>
        <v>0</v>
      </c>
      <c r="BI76" s="32">
        <f t="shared" si="87"/>
        <v>0</v>
      </c>
      <c r="BJ76" s="32">
        <f t="shared" si="88"/>
        <v>0</v>
      </c>
      <c r="BK76" s="15">
        <f>IF($B76="","",IF(COUNTIF(BASE!$A:$A,PRODUTIVIDADE!BK$3)=0,"",SUMIFS(BASE!$M:$M,BASE!$A:$A,PRODUTIVIDADE!BK$3,BASE!$G:$G,PRODUTIVIDADE!$B76)))</f>
        <v>0</v>
      </c>
      <c r="BL76" s="15">
        <f>IF($B76="","",IF(COUNTIF(BASE!$A:$A,PRODUTIVIDADE!BK$3)=0,"",SUMIFS(BASE!$N:$N,BASE!$A:$A,PRODUTIVIDADE!BK$3,BASE!$G:$G,PRODUTIVIDADE!$B76)))</f>
        <v>0</v>
      </c>
      <c r="BM76" s="18">
        <f>IF($B76="","",IF(COUNTIF(BASE!$A:$A,PRODUTIVIDADE!BK$3)=0,"",SUMIFS(BASE!$P:$P,BASE!$A:$A,PRODUTIVIDADE!BK$3,BASE!$G:$G,PRODUTIVIDADE!$B76)))</f>
        <v>0</v>
      </c>
      <c r="BN76" s="18">
        <f>IF($B76="","",IF(COUNTIF(BASE!$A:$A,PRODUTIVIDADE!BK$3)=0,"",SUMIFS(BASE!$O:$O,BASE!$A:$A,PRODUTIVIDADE!BK$3,BASE!$G:$G,PRODUTIVIDADE!$B76)))</f>
        <v>0</v>
      </c>
      <c r="BO76" s="32">
        <f t="shared" si="89"/>
        <v>0</v>
      </c>
      <c r="BP76" s="32">
        <f t="shared" si="90"/>
        <v>0</v>
      </c>
      <c r="BQ76" s="33">
        <f>IF($B76="","",IF(COUNTIF(BASE!$A:$A,PRODUTIVIDADE!BQ$3)=0,"",SUMIFS(BASE!$M:$M,BASE!$A:$A,PRODUTIVIDADE!BQ$3,BASE!$G:$G,PRODUTIVIDADE!$B76)))</f>
        <v>0</v>
      </c>
      <c r="BR76" s="33">
        <f>IF($B76="","",IF(COUNTIF(BASE!$A:$A,PRODUTIVIDADE!BQ$3)=0,"",SUMIFS(BASE!$N:$N,BASE!$A:$A,PRODUTIVIDADE!BQ$3,BASE!$G:$G,PRODUTIVIDADE!$B76)))</f>
        <v>0</v>
      </c>
      <c r="BS76" s="28">
        <f>IF($B76="","",IF(COUNTIF(BASE!$A:$A,PRODUTIVIDADE!BQ$3)=0,"",SUMIFS(BASE!$P:$P,BASE!$A:$A,PRODUTIVIDADE!BQ$3,BASE!$G:$G,PRODUTIVIDADE!$B76)))</f>
        <v>0</v>
      </c>
      <c r="BT76" s="28">
        <f>IF($B76="","",IF(COUNTIF(BASE!$A:$A,PRODUTIVIDADE!BQ$3)=0,"",SUMIFS(BASE!$O:$O,BASE!$A:$A,PRODUTIVIDADE!BQ$3,BASE!$G:$G,PRODUTIVIDADE!$B76)))</f>
        <v>0</v>
      </c>
      <c r="BU76" s="32">
        <f t="shared" si="91"/>
        <v>0</v>
      </c>
      <c r="BV76" s="32">
        <f t="shared" si="92"/>
        <v>0</v>
      </c>
      <c r="BW76" s="15">
        <f>IF($B76="","",IF(COUNTIF(BASE!$A:$A,PRODUTIVIDADE!BW$3)=0,"",SUMIFS(BASE!$M:$M,BASE!$A:$A,PRODUTIVIDADE!BW$3,BASE!$G:$G,PRODUTIVIDADE!$B76)))</f>
        <v>0</v>
      </c>
      <c r="BX76" s="15">
        <f>IF($B76="","",IF(COUNTIF(BASE!$A:$A,PRODUTIVIDADE!BW$3)=0,"",SUMIFS(BASE!$N:$N,BASE!$A:$A,PRODUTIVIDADE!BW$3,BASE!$G:$G,PRODUTIVIDADE!$B76)))</f>
        <v>0</v>
      </c>
      <c r="BY76" s="18">
        <f>IF($B76="","",IF(COUNTIF(BASE!$A:$A,PRODUTIVIDADE!BW$3)=0,"",SUMIFS(BASE!$P:$P,BASE!$A:$A,PRODUTIVIDADE!BW$3,BASE!$G:$G,PRODUTIVIDADE!$B76)))</f>
        <v>0</v>
      </c>
      <c r="BZ76" s="18">
        <f>IF($B76="","",IF(COUNTIF(BASE!$A:$A,PRODUTIVIDADE!BW$3)=0,"",SUMIFS(BASE!$O:$O,BASE!$A:$A,PRODUTIVIDADE!BW$3,BASE!$G:$G,PRODUTIVIDADE!$B76)))</f>
        <v>0</v>
      </c>
      <c r="CA76" s="32">
        <f t="shared" si="93"/>
        <v>0</v>
      </c>
      <c r="CB76" s="32">
        <f t="shared" si="94"/>
        <v>0</v>
      </c>
      <c r="CC76" s="33">
        <f>IF($B76="","",IF(COUNTIF(BASE!$A:$A,PRODUTIVIDADE!CC$3)=0,"",SUMIFS(BASE!$M:$M,BASE!$A:$A,PRODUTIVIDADE!CC$3,BASE!$G:$G,PRODUTIVIDADE!$B76)))</f>
        <v>0</v>
      </c>
      <c r="CD76" s="33">
        <f>IF($B76="","",IF(COUNTIF(BASE!$A:$A,PRODUTIVIDADE!CC$3)=0,"",SUMIFS(BASE!$N:$N,BASE!$A:$A,PRODUTIVIDADE!CC$3,BASE!$G:$G,PRODUTIVIDADE!$B76)))</f>
        <v>0</v>
      </c>
      <c r="CE76" s="28">
        <f>IF($B76="","",IF(COUNTIF(BASE!$A:$A,PRODUTIVIDADE!CC$3)=0,"",SUMIFS(BASE!$P:$P,BASE!$A:$A,PRODUTIVIDADE!CC$3,BASE!$G:$G,PRODUTIVIDADE!$B76)))</f>
        <v>0</v>
      </c>
      <c r="CF76" s="28">
        <f>IF($B76="","",IF(COUNTIF(BASE!$A:$A,PRODUTIVIDADE!CC$3)=0,"",SUMIFS(BASE!$O:$O,BASE!$A:$A,PRODUTIVIDADE!CC$3,BASE!$G:$G,PRODUTIVIDADE!$B76)))</f>
        <v>0</v>
      </c>
      <c r="CG76" s="32">
        <f t="shared" si="95"/>
        <v>0</v>
      </c>
      <c r="CH76" s="32">
        <f t="shared" si="96"/>
        <v>0</v>
      </c>
      <c r="CI76" s="15">
        <f>IF($B76="","",IF(COUNTIF(BASE!$A:$A,PRODUTIVIDADE!CI$3)=0,"",SUMIFS(BASE!$M:$M,BASE!$A:$A,PRODUTIVIDADE!CI$3,BASE!$G:$G,PRODUTIVIDADE!$B76)))</f>
        <v>0</v>
      </c>
      <c r="CJ76" s="15">
        <f>IF($B76="","",IF(COUNTIF(BASE!$A:$A,PRODUTIVIDADE!CI$3)=0,"",SUMIFS(BASE!$N:$N,BASE!$A:$A,PRODUTIVIDADE!CI$3,BASE!$G:$G,PRODUTIVIDADE!$B76)))</f>
        <v>0</v>
      </c>
      <c r="CK76" s="18">
        <f>IF($B76="","",IF(COUNTIF(BASE!$A:$A,PRODUTIVIDADE!CI$3)=0,"",SUMIFS(BASE!$P:$P,BASE!$A:$A,PRODUTIVIDADE!CI$3,BASE!$G:$G,PRODUTIVIDADE!$B76)))</f>
        <v>0</v>
      </c>
      <c r="CL76" s="18">
        <f>IF($B76="","",IF(COUNTIF(BASE!$A:$A,PRODUTIVIDADE!CI$3)=0,"",SUMIFS(BASE!$O:$O,BASE!$A:$A,PRODUTIVIDADE!CI$3,BASE!$G:$G,PRODUTIVIDADE!$B76)))</f>
        <v>0</v>
      </c>
      <c r="CM76" s="32">
        <f t="shared" si="97"/>
        <v>0</v>
      </c>
      <c r="CN76" s="32">
        <f t="shared" si="98"/>
        <v>0</v>
      </c>
      <c r="CO76" s="33">
        <f>IF($B76="","",IF(COUNTIF(BASE!$A:$A,PRODUTIVIDADE!CO$3)=0,"",SUMIFS(BASE!$M:$M,BASE!$A:$A,PRODUTIVIDADE!CO$3,BASE!$G:$G,PRODUTIVIDADE!$B76)))</f>
        <v>0</v>
      </c>
      <c r="CP76" s="33">
        <f>IF($B76="","",IF(COUNTIF(BASE!$A:$A,PRODUTIVIDADE!CO$3)=0,"",SUMIFS(BASE!$N:$N,BASE!$A:$A,PRODUTIVIDADE!CO$3,BASE!$G:$G,PRODUTIVIDADE!$B76)))</f>
        <v>0</v>
      </c>
      <c r="CQ76" s="28">
        <f>IF($B76="","",IF(COUNTIF(BASE!$A:$A,PRODUTIVIDADE!CO$3)=0,"",SUMIFS(BASE!$P:$P,BASE!$A:$A,PRODUTIVIDADE!CO$3,BASE!$G:$G,PRODUTIVIDADE!$B76)))</f>
        <v>0</v>
      </c>
      <c r="CR76" s="28">
        <f>IF($B76="","",IF(COUNTIF(BASE!$A:$A,PRODUTIVIDADE!CO$3)=0,"",SUMIFS(BASE!$O:$O,BASE!$A:$A,PRODUTIVIDADE!CO$3,BASE!$G:$G,PRODUTIVIDADE!$B76)))</f>
        <v>0</v>
      </c>
      <c r="CS76" s="32">
        <f t="shared" si="99"/>
        <v>0</v>
      </c>
      <c r="CT76" s="32">
        <f t="shared" si="100"/>
        <v>0</v>
      </c>
      <c r="CU76" s="15">
        <f>IF($B76="","",IF(COUNTIF(BASE!$A:$A,PRODUTIVIDADE!CU$3)=0,"",SUMIFS(BASE!$M:$M,BASE!$A:$A,PRODUTIVIDADE!CU$3,BASE!$G:$G,PRODUTIVIDADE!$B76)))</f>
        <v>0</v>
      </c>
      <c r="CV76" s="15">
        <f>IF($B76="","",IF(COUNTIF(BASE!$A:$A,PRODUTIVIDADE!CU$3)=0,"",SUMIFS(BASE!$N:$N,BASE!$A:$A,PRODUTIVIDADE!CU$3,BASE!$G:$G,PRODUTIVIDADE!$B76)))</f>
        <v>0</v>
      </c>
      <c r="CW76" s="18">
        <f>IF($B76="","",IF(COUNTIF(BASE!$A:$A,PRODUTIVIDADE!CU$3)=0,"",SUMIFS(BASE!$P:$P,BASE!$A:$A,PRODUTIVIDADE!CU$3,BASE!$G:$G,PRODUTIVIDADE!$B76)))</f>
        <v>0</v>
      </c>
      <c r="CX76" s="18">
        <f>IF($B76="","",IF(COUNTIF(BASE!$A:$A,PRODUTIVIDADE!CU$3)=0,"",SUMIFS(BASE!$O:$O,BASE!$A:$A,PRODUTIVIDADE!CU$3,BASE!$G:$G,PRODUTIVIDADE!$B76)))</f>
        <v>0</v>
      </c>
      <c r="CY76" s="32">
        <f t="shared" si="101"/>
        <v>0</v>
      </c>
      <c r="CZ76" s="32">
        <f t="shared" si="102"/>
        <v>0</v>
      </c>
      <c r="DA76" s="33">
        <f>IF($B76="","",IF(COUNTIF(BASE!$A:$A,PRODUTIVIDADE!DA$3)=0,"",SUMIFS(BASE!$M:$M,BASE!$A:$A,PRODUTIVIDADE!DA$3,BASE!$G:$G,PRODUTIVIDADE!$B76)))</f>
        <v>0</v>
      </c>
      <c r="DB76" s="33">
        <f>IF($B76="","",IF(COUNTIF(BASE!$A:$A,PRODUTIVIDADE!DA$3)=0,"",SUMIFS(BASE!$N:$N,BASE!$A:$A,PRODUTIVIDADE!DA$3,BASE!$G:$G,PRODUTIVIDADE!$B76)))</f>
        <v>0</v>
      </c>
      <c r="DC76" s="28">
        <f>IF($B76="","",IF(COUNTIF(BASE!$A:$A,PRODUTIVIDADE!DA$3)=0,"",SUMIFS(BASE!$P:$P,BASE!$A:$A,PRODUTIVIDADE!DA$3,BASE!$G:$G,PRODUTIVIDADE!$B76)))</f>
        <v>0</v>
      </c>
      <c r="DD76" s="28">
        <f>IF($B76="","",IF(COUNTIF(BASE!$A:$A,PRODUTIVIDADE!DA$3)=0,"",SUMIFS(BASE!$O:$O,BASE!$A:$A,PRODUTIVIDADE!DA$3,BASE!$G:$G,PRODUTIVIDADE!$B76)))</f>
        <v>0</v>
      </c>
      <c r="DE76" s="32">
        <f t="shared" si="103"/>
        <v>0</v>
      </c>
      <c r="DF76" s="32">
        <f t="shared" si="104"/>
        <v>0</v>
      </c>
      <c r="DG76" s="15">
        <f>IF($B76="","",IF(COUNTIF(BASE!$A:$A,PRODUTIVIDADE!DG$3)=0,"",SUMIFS(BASE!$M:$M,BASE!$A:$A,PRODUTIVIDADE!DG$3,BASE!$G:$G,PRODUTIVIDADE!$B76)))</f>
        <v>0</v>
      </c>
      <c r="DH76" s="15">
        <f>IF($B76="","",IF(COUNTIF(BASE!$A:$A,PRODUTIVIDADE!DG$3)=0,"",SUMIFS(BASE!$N:$N,BASE!$A:$A,PRODUTIVIDADE!DG$3,BASE!$G:$G,PRODUTIVIDADE!$B76)))</f>
        <v>0</v>
      </c>
      <c r="DI76" s="18">
        <f>IF($B76="","",IF(COUNTIF(BASE!$A:$A,PRODUTIVIDADE!DG$3)=0,"",SUMIFS(BASE!$P:$P,BASE!$A:$A,PRODUTIVIDADE!DG$3,BASE!$G:$G,PRODUTIVIDADE!$B76)))</f>
        <v>0</v>
      </c>
      <c r="DJ76" s="18">
        <f>IF($B76="","",IF(COUNTIF(BASE!$A:$A,PRODUTIVIDADE!DG$3)=0,"",SUMIFS(BASE!$O:$O,BASE!$A:$A,PRODUTIVIDADE!DG$3,BASE!$G:$G,PRODUTIVIDADE!$B76)))</f>
        <v>0</v>
      </c>
      <c r="DK76" s="32">
        <f t="shared" si="105"/>
        <v>0</v>
      </c>
      <c r="DL76" s="32">
        <f t="shared" si="106"/>
        <v>0</v>
      </c>
      <c r="DM76" s="33">
        <f>IF($B76="","",IF(COUNTIF(BASE!$A:$A,PRODUTIVIDADE!DM$3)=0,"",SUMIFS(BASE!$M:$M,BASE!$A:$A,PRODUTIVIDADE!DM$3,BASE!$G:$G,PRODUTIVIDADE!$B76)))</f>
        <v>0</v>
      </c>
      <c r="DN76" s="33">
        <f>IF($B76="","",IF(COUNTIF(BASE!$A:$A,PRODUTIVIDADE!DM$3)=0,"",SUMIFS(BASE!$N:$N,BASE!$A:$A,PRODUTIVIDADE!DM$3,BASE!$G:$G,PRODUTIVIDADE!$B76)))</f>
        <v>0</v>
      </c>
      <c r="DO76" s="28">
        <f>IF($B76="","",IF(COUNTIF(BASE!$A:$A,PRODUTIVIDADE!DM$3)=0,"",SUMIFS(BASE!$P:$P,BASE!$A:$A,PRODUTIVIDADE!DM$3,BASE!$G:$G,PRODUTIVIDADE!$B76)))</f>
        <v>0</v>
      </c>
      <c r="DP76" s="28">
        <f>IF($B76="","",IF(COUNTIF(BASE!$A:$A,PRODUTIVIDADE!DM$3)=0,"",SUMIFS(BASE!$O:$O,BASE!$A:$A,PRODUTIVIDADE!DM$3,BASE!$G:$G,PRODUTIVIDADE!$B76)))</f>
        <v>0</v>
      </c>
      <c r="DQ76" s="32">
        <f t="shared" si="107"/>
        <v>0</v>
      </c>
      <c r="DR76" s="32">
        <f t="shared" si="108"/>
        <v>0</v>
      </c>
      <c r="DS76" s="15">
        <f>IF($B76="","",IF(COUNTIF(BASE!$A:$A,PRODUTIVIDADE!DS$3)=0,"",SUMIFS(BASE!$M:$M,BASE!$A:$A,PRODUTIVIDADE!DS$3,BASE!$G:$G,PRODUTIVIDADE!$B76)))</f>
        <v>0</v>
      </c>
      <c r="DT76" s="15">
        <f>IF($B76="","",IF(COUNTIF(BASE!$A:$A,PRODUTIVIDADE!DS$3)=0,"",SUMIFS(BASE!$N:$N,BASE!$A:$A,PRODUTIVIDADE!DS$3,BASE!$G:$G,PRODUTIVIDADE!$B76)))</f>
        <v>0</v>
      </c>
      <c r="DU76" s="18">
        <f>IF($B76="","",IF(COUNTIF(BASE!$A:$A,PRODUTIVIDADE!DS$3)=0,"",SUMIFS(BASE!$P:$P,BASE!$A:$A,PRODUTIVIDADE!DS$3,BASE!$G:$G,PRODUTIVIDADE!$B76)))</f>
        <v>0</v>
      </c>
      <c r="DV76" s="18">
        <f>IF($B76="","",IF(COUNTIF(BASE!$A:$A,PRODUTIVIDADE!DS$3)=0,"",SUMIFS(BASE!$O:$O,BASE!$A:$A,PRODUTIVIDADE!DS$3,BASE!$G:$G,PRODUTIVIDADE!$B76)))</f>
        <v>0</v>
      </c>
      <c r="DW76" s="32">
        <f t="shared" si="109"/>
        <v>0</v>
      </c>
      <c r="DX76" s="32">
        <f t="shared" si="110"/>
        <v>0</v>
      </c>
      <c r="DY76" s="33">
        <f>IF($B76="","",IF(COUNTIF(BASE!$A:$A,PRODUTIVIDADE!DY$3)=0,"",SUMIFS(BASE!$M:$M,BASE!$A:$A,PRODUTIVIDADE!DY$3,BASE!$G:$G,PRODUTIVIDADE!$B76)))</f>
        <v>0</v>
      </c>
      <c r="DZ76" s="33">
        <f>IF($B76="","",IF(COUNTIF(BASE!$A:$A,PRODUTIVIDADE!DY$3)=0,"",SUMIFS(BASE!$N:$N,BASE!$A:$A,PRODUTIVIDADE!DY$3,BASE!$G:$G,PRODUTIVIDADE!$B76)))</f>
        <v>0</v>
      </c>
      <c r="EA76" s="28">
        <f>IF($B76="","",IF(COUNTIF(BASE!$A:$A,PRODUTIVIDADE!DY$3)=0,"",SUMIFS(BASE!$P:$P,BASE!$A:$A,PRODUTIVIDADE!DY$3,BASE!$G:$G,PRODUTIVIDADE!$B76)))</f>
        <v>0</v>
      </c>
      <c r="EB76" s="28">
        <f>IF($B76="","",IF(COUNTIF(BASE!$A:$A,PRODUTIVIDADE!DY$3)=0,"",SUMIFS(BASE!$O:$O,BASE!$A:$A,PRODUTIVIDADE!DY$3,BASE!$G:$G,PRODUTIVIDADE!$B76)))</f>
        <v>0</v>
      </c>
      <c r="EC76" s="32">
        <f t="shared" si="111"/>
        <v>0</v>
      </c>
      <c r="ED76" s="32">
        <f t="shared" si="112"/>
        <v>0</v>
      </c>
      <c r="EE76" s="15">
        <f>IF($B76="","",IF(COUNTIF(BASE!$A:$A,PRODUTIVIDADE!EE$3)=0,"",SUMIFS(BASE!$M:$M,BASE!$A:$A,PRODUTIVIDADE!EE$3,BASE!$G:$G,PRODUTIVIDADE!$B76)))</f>
        <v>0</v>
      </c>
      <c r="EF76" s="15">
        <f>IF($B76="","",IF(COUNTIF(BASE!$A:$A,PRODUTIVIDADE!EE$3)=0,"",SUMIFS(BASE!$N:$N,BASE!$A:$A,PRODUTIVIDADE!EE$3,BASE!$G:$G,PRODUTIVIDADE!$B76)))</f>
        <v>0</v>
      </c>
      <c r="EG76" s="18">
        <f>IF($B76="","",IF(COUNTIF(BASE!$A:$A,PRODUTIVIDADE!EE$3)=0,"",SUMIFS(BASE!$P:$P,BASE!$A:$A,PRODUTIVIDADE!EE$3,BASE!$G:$G,PRODUTIVIDADE!$B76)))</f>
        <v>0</v>
      </c>
      <c r="EH76" s="18">
        <f>IF($B76="","",IF(COUNTIF(BASE!$A:$A,PRODUTIVIDADE!EE$3)=0,"",SUMIFS(BASE!$O:$O,BASE!$A:$A,PRODUTIVIDADE!EE$3,BASE!$G:$G,PRODUTIVIDADE!$B76)))</f>
        <v>0</v>
      </c>
      <c r="EI76" s="32">
        <f t="shared" si="113"/>
        <v>0</v>
      </c>
      <c r="EJ76" s="32">
        <f t="shared" si="114"/>
        <v>0</v>
      </c>
      <c r="EK76" s="33">
        <f>IF($B76="","",IF(COUNTIF(BASE!$A:$A,PRODUTIVIDADE!EK$3)=0,"",SUMIFS(BASE!$M:$M,BASE!$A:$A,PRODUTIVIDADE!EK$3,BASE!$G:$G,PRODUTIVIDADE!$B76)))</f>
        <v>0</v>
      </c>
      <c r="EL76" s="33">
        <f>IF($B76="","",IF(COUNTIF(BASE!$A:$A,PRODUTIVIDADE!EK$3)=0,"",SUMIFS(BASE!$N:$N,BASE!$A:$A,PRODUTIVIDADE!EK$3,BASE!$G:$G,PRODUTIVIDADE!$B76)))</f>
        <v>0</v>
      </c>
      <c r="EM76" s="28">
        <f>IF($B76="","",IF(COUNTIF(BASE!$A:$A,PRODUTIVIDADE!EK$3)=0,"",SUMIFS(BASE!$P:$P,BASE!$A:$A,PRODUTIVIDADE!EK$3,BASE!$G:$G,PRODUTIVIDADE!$B76)))</f>
        <v>0</v>
      </c>
      <c r="EN76" s="28">
        <f>IF($B76="","",IF(COUNTIF(BASE!$A:$A,PRODUTIVIDADE!EK$3)=0,"",SUMIFS(BASE!$O:$O,BASE!$A:$A,PRODUTIVIDADE!EK$3,BASE!$G:$G,PRODUTIVIDADE!$B76)))</f>
        <v>0</v>
      </c>
      <c r="EO76" s="32">
        <f t="shared" si="115"/>
        <v>0</v>
      </c>
      <c r="EP76" s="32">
        <f t="shared" si="116"/>
        <v>0</v>
      </c>
      <c r="EQ76" s="15">
        <f>IF($B76="","",IF(COUNTIF(BASE!$A:$A,PRODUTIVIDADE!EQ$3)=0,"",SUMIFS(BASE!$M:$M,BASE!$A:$A,PRODUTIVIDADE!EQ$3,BASE!$G:$G,PRODUTIVIDADE!$B76)))</f>
        <v>0</v>
      </c>
      <c r="ER76" s="15">
        <f>IF($B76="","",IF(COUNTIF(BASE!$A:$A,PRODUTIVIDADE!EQ$3)=0,"",SUMIFS(BASE!$N:$N,BASE!$A:$A,PRODUTIVIDADE!EQ$3,BASE!$G:$G,PRODUTIVIDADE!$B76)))</f>
        <v>0</v>
      </c>
      <c r="ES76" s="18">
        <f>IF($B76="","",IF(COUNTIF(BASE!$A:$A,PRODUTIVIDADE!EQ$3)=0,"",SUMIFS(BASE!$P:$P,BASE!$A:$A,PRODUTIVIDADE!EQ$3,BASE!$G:$G,PRODUTIVIDADE!$B76)))</f>
        <v>0</v>
      </c>
      <c r="ET76" s="18">
        <f>IF($B76="","",IF(COUNTIF(BASE!$A:$A,PRODUTIVIDADE!EQ$3)=0,"",SUMIFS(BASE!$O:$O,BASE!$A:$A,PRODUTIVIDADE!EQ$3,BASE!$G:$G,PRODUTIVIDADE!$B76)))</f>
        <v>0</v>
      </c>
      <c r="EU76" s="32">
        <f t="shared" si="117"/>
        <v>0</v>
      </c>
      <c r="EV76" s="32">
        <f t="shared" si="118"/>
        <v>0</v>
      </c>
      <c r="EW76" s="33">
        <f>IF($B76="","",IF(COUNTIF(BASE!$A:$A,PRODUTIVIDADE!EW$3)=0,"",SUMIFS(BASE!$M:$M,BASE!$A:$A,PRODUTIVIDADE!EW$3,BASE!$G:$G,PRODUTIVIDADE!$B76)))</f>
        <v>0</v>
      </c>
      <c r="EX76" s="33">
        <f>IF($B76="","",IF(COUNTIF(BASE!$A:$A,PRODUTIVIDADE!EW$3)=0,"",SUMIFS(BASE!$N:$N,BASE!$A:$A,PRODUTIVIDADE!EW$3,BASE!$G:$G,PRODUTIVIDADE!$B76)))</f>
        <v>0</v>
      </c>
      <c r="EY76" s="28">
        <f>IF($B76="","",IF(COUNTIF(BASE!$A:$A,PRODUTIVIDADE!EW$3)=0,"",SUMIFS(BASE!$P:$P,BASE!$A:$A,PRODUTIVIDADE!EW$3,BASE!$G:$G,PRODUTIVIDADE!$B76)))</f>
        <v>0</v>
      </c>
      <c r="EZ76" s="28">
        <f>IF($B76="","",IF(COUNTIF(BASE!$A:$A,PRODUTIVIDADE!EW$3)=0,"",SUMIFS(BASE!$O:$O,BASE!$A:$A,PRODUTIVIDADE!EW$3,BASE!$G:$G,PRODUTIVIDADE!$B76)))</f>
        <v>0</v>
      </c>
      <c r="FA76" s="32">
        <f t="shared" si="119"/>
        <v>0</v>
      </c>
      <c r="FB76" s="32">
        <f t="shared" si="120"/>
        <v>0</v>
      </c>
      <c r="FC76" s="15">
        <f>IF($B76="","",IF(COUNTIF(BASE!$A:$A,PRODUTIVIDADE!FC$3)=0,"",SUMIFS(BASE!$M:$M,BASE!$A:$A,PRODUTIVIDADE!FC$3,BASE!$G:$G,PRODUTIVIDADE!$B76)))</f>
        <v>0</v>
      </c>
      <c r="FD76" s="15">
        <f>IF($B76="","",IF(COUNTIF(BASE!$A:$A,PRODUTIVIDADE!FC$3)=0,"",SUMIFS(BASE!$N:$N,BASE!$A:$A,PRODUTIVIDADE!FC$3,BASE!$G:$G,PRODUTIVIDADE!$B76)))</f>
        <v>0</v>
      </c>
      <c r="FE76" s="18">
        <f>IF($B76="","",IF(COUNTIF(BASE!$A:$A,PRODUTIVIDADE!FC$3)=0,"",SUMIFS(BASE!$P:$P,BASE!$A:$A,PRODUTIVIDADE!FC$3,BASE!$G:$G,PRODUTIVIDADE!$B76)))</f>
        <v>0</v>
      </c>
      <c r="FF76" s="18">
        <f>IF($B76="","",IF(COUNTIF(BASE!$A:$A,PRODUTIVIDADE!FC$3)=0,"",SUMIFS(BASE!$O:$O,BASE!$A:$A,PRODUTIVIDADE!FC$3,BASE!$G:$G,PRODUTIVIDADE!$B76)))</f>
        <v>0</v>
      </c>
      <c r="FG76" s="32">
        <f t="shared" si="121"/>
        <v>0</v>
      </c>
      <c r="FH76" s="32">
        <f t="shared" si="122"/>
        <v>0</v>
      </c>
      <c r="FI76" s="33">
        <f>IF($B76="","",IF(COUNTIF(BASE!$A:$A,PRODUTIVIDADE!FI$3)=0,"",SUMIFS(BASE!$M:$M,BASE!$A:$A,PRODUTIVIDADE!FI$3,BASE!$G:$G,PRODUTIVIDADE!$B76)))</f>
        <v>0</v>
      </c>
      <c r="FJ76" s="33">
        <f>IF($B76="","",IF(COUNTIF(BASE!$A:$A,PRODUTIVIDADE!FI$3)=0,"",SUMIFS(BASE!$N:$N,BASE!$A:$A,PRODUTIVIDADE!FI$3,BASE!$G:$G,PRODUTIVIDADE!$B76)))</f>
        <v>0</v>
      </c>
      <c r="FK76" s="28">
        <f>IF($B76="","",IF(COUNTIF(BASE!$A:$A,PRODUTIVIDADE!FI$3)=0,"",SUMIFS(BASE!$P:$P,BASE!$A:$A,PRODUTIVIDADE!FI$3,BASE!$G:$G,PRODUTIVIDADE!$B76)))</f>
        <v>0</v>
      </c>
      <c r="FL76" s="28">
        <f>IF($B76="","",IF(COUNTIF(BASE!$A:$A,PRODUTIVIDADE!FI$3)=0,"",SUMIFS(BASE!$O:$O,BASE!$A:$A,PRODUTIVIDADE!FI$3,BASE!$G:$G,PRODUTIVIDADE!$B76)))</f>
        <v>0</v>
      </c>
      <c r="FM76" s="32">
        <f t="shared" si="123"/>
        <v>0</v>
      </c>
      <c r="FN76" s="32">
        <f t="shared" si="124"/>
        <v>0</v>
      </c>
      <c r="FO76" s="15">
        <f>IF($B76="","",IF(COUNTIF(BASE!$A:$A,PRODUTIVIDADE!FO$3)=0,"",SUMIFS(BASE!$M:$M,BASE!$A:$A,PRODUTIVIDADE!FO$3,BASE!$G:$G,PRODUTIVIDADE!$B76)))</f>
        <v>0</v>
      </c>
      <c r="FP76" s="15">
        <f>IF($B76="","",IF(COUNTIF(BASE!$A:$A,PRODUTIVIDADE!FO$3)=0,"",SUMIFS(BASE!$N:$N,BASE!$A:$A,PRODUTIVIDADE!FO$3,BASE!$G:$G,PRODUTIVIDADE!$B76)))</f>
        <v>0</v>
      </c>
      <c r="FQ76" s="18">
        <f>IF($B76="","",IF(COUNTIF(BASE!$A:$A,PRODUTIVIDADE!FO$3)=0,"",SUMIFS(BASE!$P:$P,BASE!$A:$A,PRODUTIVIDADE!FO$3,BASE!$G:$G,PRODUTIVIDADE!$B76)))</f>
        <v>0</v>
      </c>
      <c r="FR76" s="18">
        <f>IF($B76="","",IF(COUNTIF(BASE!$A:$A,PRODUTIVIDADE!FO$3)=0,"",SUMIFS(BASE!$O:$O,BASE!$A:$A,PRODUTIVIDADE!FO$3,BASE!$G:$G,PRODUTIVIDADE!$B76)))</f>
        <v>0</v>
      </c>
      <c r="FS76" s="32">
        <f t="shared" si="125"/>
        <v>0</v>
      </c>
      <c r="FT76" s="32">
        <f t="shared" si="126"/>
        <v>0</v>
      </c>
      <c r="FU76" s="33">
        <f>IF($B76="","",IF(COUNTIF(BASE!$A:$A,PRODUTIVIDADE!FU$3)=0,"",SUMIFS(BASE!$M:$M,BASE!$A:$A,PRODUTIVIDADE!FU$3,BASE!$G:$G,PRODUTIVIDADE!$B76)))</f>
        <v>0</v>
      </c>
      <c r="FV76" s="33">
        <f>IF($B76="","",IF(COUNTIF(BASE!$A:$A,PRODUTIVIDADE!FU$3)=0,"",SUMIFS(BASE!$N:$N,BASE!$A:$A,PRODUTIVIDADE!FU$3,BASE!$G:$G,PRODUTIVIDADE!$B76)))</f>
        <v>0</v>
      </c>
      <c r="FW76" s="28">
        <f>IF($B76="","",IF(COUNTIF(BASE!$A:$A,PRODUTIVIDADE!FU$3)=0,"",SUMIFS(BASE!$P:$P,BASE!$A:$A,PRODUTIVIDADE!FU$3,BASE!$G:$G,PRODUTIVIDADE!$B76)))</f>
        <v>0</v>
      </c>
      <c r="FX76" s="28">
        <f>IF($B76="","",IF(COUNTIF(BASE!$A:$A,PRODUTIVIDADE!FU$3)=0,"",SUMIFS(BASE!$O:$O,BASE!$A:$A,PRODUTIVIDADE!FU$3,BASE!$G:$G,PRODUTIVIDADE!$B76)))</f>
        <v>0</v>
      </c>
      <c r="FY76" s="32">
        <f t="shared" si="127"/>
        <v>0</v>
      </c>
      <c r="FZ76" s="32">
        <f t="shared" si="128"/>
        <v>0</v>
      </c>
      <c r="GA76" s="15">
        <f>IF($B76="","",IF(COUNTIF(BASE!$A:$A,PRODUTIVIDADE!GA$3)=0,"",SUMIFS(BASE!$M:$M,BASE!$A:$A,PRODUTIVIDADE!GA$3,BASE!$G:$G,PRODUTIVIDADE!$B76)))</f>
        <v>0</v>
      </c>
      <c r="GB76" s="15">
        <f>IF($B76="","",IF(COUNTIF(BASE!$A:$A,PRODUTIVIDADE!GA$3)=0,"",SUMIFS(BASE!$N:$N,BASE!$A:$A,PRODUTIVIDADE!GA$3,BASE!$G:$G,PRODUTIVIDADE!$B76)))</f>
        <v>0</v>
      </c>
      <c r="GC76" s="18">
        <f>IF($B76="","",IF(COUNTIF(BASE!$A:$A,PRODUTIVIDADE!GA$3)=0,"",SUMIFS(BASE!$P:$P,BASE!$A:$A,PRODUTIVIDADE!GA$3,BASE!$G:$G,PRODUTIVIDADE!$B76)))</f>
        <v>0</v>
      </c>
      <c r="GD76" s="18">
        <f>IF($B76="","",IF(COUNTIF(BASE!$A:$A,PRODUTIVIDADE!GA$3)=0,"",SUMIFS(BASE!$O:$O,BASE!$A:$A,PRODUTIVIDADE!GA$3,BASE!$G:$G,PRODUTIVIDADE!$B76)))</f>
        <v>0</v>
      </c>
      <c r="GE76" s="32">
        <f t="shared" si="129"/>
        <v>0</v>
      </c>
      <c r="GF76" s="32">
        <f t="shared" si="130"/>
        <v>0</v>
      </c>
      <c r="GG76" s="33">
        <f>IF($B76="","",IF(COUNTIF(BASE!$A:$A,PRODUTIVIDADE!GG$3)=0,"",SUMIFS(BASE!$M:$M,BASE!$A:$A,PRODUTIVIDADE!GG$3,BASE!$G:$G,PRODUTIVIDADE!$B76)))</f>
        <v>0</v>
      </c>
      <c r="GH76" s="33">
        <f>IF($B76="","",IF(COUNTIF(BASE!$A:$A,PRODUTIVIDADE!GG$3)=0,"",SUMIFS(BASE!$N:$N,BASE!$A:$A,PRODUTIVIDADE!GG$3,BASE!$G:$G,PRODUTIVIDADE!$B76)))</f>
        <v>0</v>
      </c>
      <c r="GI76" s="28">
        <f>IF($B76="","",IF(COUNTIF(BASE!$A:$A,PRODUTIVIDADE!GG$3)=0,"",SUMIFS(BASE!$P:$P,BASE!$A:$A,PRODUTIVIDADE!GG$3,BASE!$G:$G,PRODUTIVIDADE!$B76)))</f>
        <v>0</v>
      </c>
      <c r="GJ76" s="28">
        <f>IF($B76="","",IF(COUNTIF(BASE!$A:$A,PRODUTIVIDADE!GG$3)=0,"",SUMIFS(BASE!$O:$O,BASE!$A:$A,PRODUTIVIDADE!GG$3,BASE!$G:$G,PRODUTIVIDADE!$B76)))</f>
        <v>0</v>
      </c>
      <c r="GK76" s="32">
        <f t="shared" si="131"/>
        <v>0</v>
      </c>
      <c r="GL76" s="32">
        <f t="shared" si="132"/>
        <v>0</v>
      </c>
      <c r="GM76" s="15">
        <f>IF($B76="","",IF(COUNTIF(BASE!$A:$A,PRODUTIVIDADE!GM$3)=0,"",SUMIFS(BASE!$M:$M,BASE!$A:$A,PRODUTIVIDADE!GM$3,BASE!$G:$G,PRODUTIVIDADE!$B76)))</f>
        <v>0</v>
      </c>
      <c r="GN76" s="15">
        <f>IF($B76="","",IF(COUNTIF(BASE!$A:$A,PRODUTIVIDADE!GM$3)=0,"",SUMIFS(BASE!$N:$N,BASE!$A:$A,PRODUTIVIDADE!GM$3,BASE!$G:$G,PRODUTIVIDADE!$B76)))</f>
        <v>0</v>
      </c>
      <c r="GO76" s="18">
        <f>IF($B76="","",IF(COUNTIF(BASE!$A:$A,PRODUTIVIDADE!GM$3)=0,"",SUMIFS(BASE!$P:$P,BASE!$A:$A,PRODUTIVIDADE!GM$3,BASE!$G:$G,PRODUTIVIDADE!$B76)))</f>
        <v>0</v>
      </c>
      <c r="GP76" s="18">
        <f>IF($B76="","",IF(COUNTIF(BASE!$A:$A,PRODUTIVIDADE!GM$3)=0,"",SUMIFS(BASE!$O:$O,BASE!$A:$A,PRODUTIVIDADE!GM$3,BASE!$G:$G,PRODUTIVIDADE!$B76)))</f>
        <v>0</v>
      </c>
      <c r="GQ76" s="32">
        <f t="shared" si="133"/>
        <v>0</v>
      </c>
      <c r="GR76" s="32">
        <f t="shared" si="134"/>
        <v>0</v>
      </c>
    </row>
    <row r="77" spans="2:200" s="8" customFormat="1" x14ac:dyDescent="0.25">
      <c r="B77" s="50">
        <v>91860</v>
      </c>
      <c r="C77" s="16" t="str">
        <f>IF($B77="","",VLOOKUP($B77,EQUIPE!$B:$E,2,0))</f>
        <v>PIN EXTRA</v>
      </c>
      <c r="D77" s="16" t="str">
        <f>IF($B77="","",VLOOKUP($B77,EQUIPE!$B:$F,5,0))</f>
        <v>PIN EXTRA</v>
      </c>
      <c r="E77" s="18">
        <f>IF($B77="","",VLOOKUP($B77,EQUIPE!$B:$E,3,0))</f>
        <v>0.2638888888888889</v>
      </c>
      <c r="F77" s="16" t="str">
        <f>IF($B77="","",VLOOKUP($B77,EQUIPE!$B:$E,4,0))</f>
        <v>PIN EXTRA</v>
      </c>
      <c r="H77" s="22">
        <f t="shared" si="135"/>
        <v>0</v>
      </c>
      <c r="I77" s="22">
        <f t="shared" si="135"/>
        <v>0</v>
      </c>
      <c r="J77" s="18">
        <f t="shared" si="69"/>
        <v>0</v>
      </c>
      <c r="K77" s="18">
        <f t="shared" si="70"/>
        <v>0</v>
      </c>
      <c r="L77" s="32">
        <f t="shared" si="71"/>
        <v>0</v>
      </c>
      <c r="M77" s="32">
        <f t="shared" si="72"/>
        <v>0</v>
      </c>
      <c r="O77" s="15">
        <f>IF($B77="","",IF(COUNTIF(BASE!$A:$A,PRODUTIVIDADE!O$3)=0,"",SUMIFS(BASE!$M:$M,BASE!$A:$A,PRODUTIVIDADE!O$3,BASE!$G:$G,PRODUTIVIDADE!$B77)))</f>
        <v>0</v>
      </c>
      <c r="P77" s="15">
        <f>IF($B77="","",IF(COUNTIF(BASE!$A:$A,PRODUTIVIDADE!O$3)=0,"",SUMIFS(BASE!$N:$N,BASE!$A:$A,PRODUTIVIDADE!O$3,BASE!$G:$G,PRODUTIVIDADE!$B77)))</f>
        <v>0</v>
      </c>
      <c r="Q77" s="18">
        <f>IF($B77="","",IF(COUNTIF(BASE!$A:$A,PRODUTIVIDADE!O$3)=0,"",SUMIFS(BASE!$P:$P,BASE!$A:$A,PRODUTIVIDADE!O$3,BASE!$G:$G,PRODUTIVIDADE!$B77)))</f>
        <v>0</v>
      </c>
      <c r="R77" s="18">
        <f>IF($B77="","",IF(COUNTIF(BASE!$A:$A,PRODUTIVIDADE!O$3)=0,"",SUMIFS(BASE!$O:$O,BASE!$A:$A,PRODUTIVIDADE!O$3,BASE!$G:$G,PRODUTIVIDADE!$B77)))</f>
        <v>0</v>
      </c>
      <c r="S77" s="32">
        <f t="shared" si="73"/>
        <v>0</v>
      </c>
      <c r="T77" s="32">
        <f t="shared" si="74"/>
        <v>0</v>
      </c>
      <c r="U77" s="33">
        <f>IF($B77="","",IF(COUNTIF(BASE!$A:$A,PRODUTIVIDADE!U$3)=0,"",SUMIFS(BASE!$M:$M,BASE!$A:$A,PRODUTIVIDADE!U$3,BASE!$G:$G,PRODUTIVIDADE!$B77)))</f>
        <v>0</v>
      </c>
      <c r="V77" s="33">
        <f>IF($B77="","",IF(COUNTIF(BASE!$A:$A,PRODUTIVIDADE!U$3)=0,"",SUMIFS(BASE!$N:$N,BASE!$A:$A,PRODUTIVIDADE!U$3,BASE!$G:$G,PRODUTIVIDADE!$B77)))</f>
        <v>0</v>
      </c>
      <c r="W77" s="28">
        <f>IF($B77="","",IF(COUNTIF(BASE!$A:$A,PRODUTIVIDADE!U$3)=0,"",SUMIFS(BASE!$P:$P,BASE!$A:$A,PRODUTIVIDADE!U$3,BASE!$G:$G,PRODUTIVIDADE!$B77)))</f>
        <v>0</v>
      </c>
      <c r="X77" s="28">
        <f>IF($B77="","",IF(COUNTIF(BASE!$A:$A,PRODUTIVIDADE!U$3)=0,"",SUMIFS(BASE!$O:$O,BASE!$A:$A,PRODUTIVIDADE!U$3,BASE!$G:$G,PRODUTIVIDADE!$B77)))</f>
        <v>0</v>
      </c>
      <c r="Y77" s="32">
        <f t="shared" si="75"/>
        <v>0</v>
      </c>
      <c r="Z77" s="32">
        <f t="shared" si="76"/>
        <v>0</v>
      </c>
      <c r="AA77" s="15">
        <f>IF($B77="","",IF(COUNTIF(BASE!$A:$A,PRODUTIVIDADE!AA$3)=0,"",SUMIFS(BASE!$M:$M,BASE!$A:$A,PRODUTIVIDADE!AA$3,BASE!$G:$G,PRODUTIVIDADE!$B77)))</f>
        <v>0</v>
      </c>
      <c r="AB77" s="15">
        <f>IF($B77="","",IF(COUNTIF(BASE!$A:$A,PRODUTIVIDADE!AA$3)=0,"",SUMIFS(BASE!$N:$N,BASE!$A:$A,PRODUTIVIDADE!AA$3,BASE!$G:$G,PRODUTIVIDADE!$B77)))</f>
        <v>0</v>
      </c>
      <c r="AC77" s="18">
        <f>IF($B77="","",IF(COUNTIF(BASE!$A:$A,PRODUTIVIDADE!AA$3)=0,"",SUMIFS(BASE!$P:$P,BASE!$A:$A,PRODUTIVIDADE!AA$3,BASE!$G:$G,PRODUTIVIDADE!$B77)))</f>
        <v>0</v>
      </c>
      <c r="AD77" s="18">
        <f>IF($B77="","",IF(COUNTIF(BASE!$A:$A,PRODUTIVIDADE!AA$3)=0,"",SUMIFS(BASE!$O:$O,BASE!$A:$A,PRODUTIVIDADE!AA$3,BASE!$G:$G,PRODUTIVIDADE!$B77)))</f>
        <v>0</v>
      </c>
      <c r="AE77" s="32">
        <f t="shared" si="77"/>
        <v>0</v>
      </c>
      <c r="AF77" s="32">
        <f t="shared" si="78"/>
        <v>0</v>
      </c>
      <c r="AG77" s="33">
        <f>IF($B77="","",IF(COUNTIF(BASE!$A:$A,PRODUTIVIDADE!AG$3)=0,"",SUMIFS(BASE!$M:$M,BASE!$A:$A,PRODUTIVIDADE!AG$3,BASE!$G:$G,PRODUTIVIDADE!$B77)))</f>
        <v>0</v>
      </c>
      <c r="AH77" s="33">
        <f>IF($B77="","",IF(COUNTIF(BASE!$A:$A,PRODUTIVIDADE!AG$3)=0,"",SUMIFS(BASE!$N:$N,BASE!$A:$A,PRODUTIVIDADE!AG$3,BASE!$G:$G,PRODUTIVIDADE!$B77)))</f>
        <v>0</v>
      </c>
      <c r="AI77" s="28">
        <f>IF($B77="","",IF(COUNTIF(BASE!$A:$A,PRODUTIVIDADE!AG$3)=0,"",SUMIFS(BASE!$P:$P,BASE!$A:$A,PRODUTIVIDADE!AG$3,BASE!$G:$G,PRODUTIVIDADE!$B77)))</f>
        <v>0</v>
      </c>
      <c r="AJ77" s="28">
        <f>IF($B77="","",IF(COUNTIF(BASE!$A:$A,PRODUTIVIDADE!AG$3)=0,"",SUMIFS(BASE!$O:$O,BASE!$A:$A,PRODUTIVIDADE!AG$3,BASE!$G:$G,PRODUTIVIDADE!$B77)))</f>
        <v>0</v>
      </c>
      <c r="AK77" s="32">
        <f t="shared" si="79"/>
        <v>0</v>
      </c>
      <c r="AL77" s="32">
        <f t="shared" si="80"/>
        <v>0</v>
      </c>
      <c r="AM77" s="15">
        <f>IF($B77="","",IF(COUNTIF(BASE!$A:$A,PRODUTIVIDADE!AM$3)=0,"",SUMIFS(BASE!$M:$M,BASE!$A:$A,PRODUTIVIDADE!AM$3,BASE!$G:$G,PRODUTIVIDADE!$B77)))</f>
        <v>0</v>
      </c>
      <c r="AN77" s="15">
        <f>IF($B77="","",IF(COUNTIF(BASE!$A:$A,PRODUTIVIDADE!AM$3)=0,"",SUMIFS(BASE!$N:$N,BASE!$A:$A,PRODUTIVIDADE!AM$3,BASE!$G:$G,PRODUTIVIDADE!$B77)))</f>
        <v>0</v>
      </c>
      <c r="AO77" s="18">
        <f>IF($B77="","",IF(COUNTIF(BASE!$A:$A,PRODUTIVIDADE!AM$3)=0,"",SUMIFS(BASE!$P:$P,BASE!$A:$A,PRODUTIVIDADE!AM$3,BASE!$G:$G,PRODUTIVIDADE!$B77)))</f>
        <v>0</v>
      </c>
      <c r="AP77" s="18">
        <f>IF($B77="","",IF(COUNTIF(BASE!$A:$A,PRODUTIVIDADE!AM$3)=0,"",SUMIFS(BASE!$O:$O,BASE!$A:$A,PRODUTIVIDADE!AM$3,BASE!$G:$G,PRODUTIVIDADE!$B77)))</f>
        <v>0</v>
      </c>
      <c r="AQ77" s="32">
        <f t="shared" si="81"/>
        <v>0</v>
      </c>
      <c r="AR77" s="32">
        <f t="shared" si="82"/>
        <v>0</v>
      </c>
      <c r="AS77" s="33">
        <f>IF($B77="","",IF(COUNTIF(BASE!$A:$A,PRODUTIVIDADE!AS$3)=0,"",SUMIFS(BASE!$M:$M,BASE!$A:$A,PRODUTIVIDADE!AS$3,BASE!$G:$G,PRODUTIVIDADE!$B77)))</f>
        <v>0</v>
      </c>
      <c r="AT77" s="33">
        <f>IF($B77="","",IF(COUNTIF(BASE!$A:$A,PRODUTIVIDADE!AS$3)=0,"",SUMIFS(BASE!$N:$N,BASE!$A:$A,PRODUTIVIDADE!AS$3,BASE!$G:$G,PRODUTIVIDADE!$B77)))</f>
        <v>0</v>
      </c>
      <c r="AU77" s="28">
        <f>IF($B77="","",IF(COUNTIF(BASE!$A:$A,PRODUTIVIDADE!AS$3)=0,"",SUMIFS(BASE!$P:$P,BASE!$A:$A,PRODUTIVIDADE!AS$3,BASE!$G:$G,PRODUTIVIDADE!$B77)))</f>
        <v>0</v>
      </c>
      <c r="AV77" s="28">
        <f>IF($B77="","",IF(COUNTIF(BASE!$A:$A,PRODUTIVIDADE!AS$3)=0,"",SUMIFS(BASE!$O:$O,BASE!$A:$A,PRODUTIVIDADE!AS$3,BASE!$G:$G,PRODUTIVIDADE!$B77)))</f>
        <v>0</v>
      </c>
      <c r="AW77" s="32">
        <f t="shared" si="83"/>
        <v>0</v>
      </c>
      <c r="AX77" s="32">
        <f t="shared" si="84"/>
        <v>0</v>
      </c>
      <c r="AY77" s="15">
        <f>IF($B77="","",IF(COUNTIF(BASE!$A:$A,PRODUTIVIDADE!AY$3)=0,"",SUMIFS(BASE!$M:$M,BASE!$A:$A,PRODUTIVIDADE!AY$3,BASE!$G:$G,PRODUTIVIDADE!$B77)))</f>
        <v>0</v>
      </c>
      <c r="AZ77" s="15">
        <f>IF($B77="","",IF(COUNTIF(BASE!$A:$A,PRODUTIVIDADE!AY$3)=0,"",SUMIFS(BASE!$N:$N,BASE!$A:$A,PRODUTIVIDADE!AY$3,BASE!$G:$G,PRODUTIVIDADE!$B77)))</f>
        <v>0</v>
      </c>
      <c r="BA77" s="18">
        <f>IF($B77="","",IF(COUNTIF(BASE!$A:$A,PRODUTIVIDADE!AY$3)=0,"",SUMIFS(BASE!$P:$P,BASE!$A:$A,PRODUTIVIDADE!AY$3,BASE!$G:$G,PRODUTIVIDADE!$B77)))</f>
        <v>0</v>
      </c>
      <c r="BB77" s="18">
        <f>IF($B77="","",IF(COUNTIF(BASE!$A:$A,PRODUTIVIDADE!AY$3)=0,"",SUMIFS(BASE!$O:$O,BASE!$A:$A,PRODUTIVIDADE!AY$3,BASE!$G:$G,PRODUTIVIDADE!$B77)))</f>
        <v>0</v>
      </c>
      <c r="BC77" s="32">
        <f t="shared" si="85"/>
        <v>0</v>
      </c>
      <c r="BD77" s="32">
        <f t="shared" si="86"/>
        <v>0</v>
      </c>
      <c r="BE77" s="33">
        <f>IF($B77="","",IF(COUNTIF(BASE!$A:$A,PRODUTIVIDADE!BE$3)=0,"",SUMIFS(BASE!$M:$M,BASE!$A:$A,PRODUTIVIDADE!BE$3,BASE!$G:$G,PRODUTIVIDADE!$B77)))</f>
        <v>0</v>
      </c>
      <c r="BF77" s="33">
        <f>IF($B77="","",IF(COUNTIF(BASE!$A:$A,PRODUTIVIDADE!BE$3)=0,"",SUMIFS(BASE!$N:$N,BASE!$A:$A,PRODUTIVIDADE!BE$3,BASE!$G:$G,PRODUTIVIDADE!$B77)))</f>
        <v>0</v>
      </c>
      <c r="BG77" s="28">
        <f>IF($B77="","",IF(COUNTIF(BASE!$A:$A,PRODUTIVIDADE!BE$3)=0,"",SUMIFS(BASE!$P:$P,BASE!$A:$A,PRODUTIVIDADE!BE$3,BASE!$G:$G,PRODUTIVIDADE!$B77)))</f>
        <v>0</v>
      </c>
      <c r="BH77" s="28">
        <f>IF($B77="","",IF(COUNTIF(BASE!$A:$A,PRODUTIVIDADE!BE$3)=0,"",SUMIFS(BASE!$O:$O,BASE!$A:$A,PRODUTIVIDADE!BE$3,BASE!$G:$G,PRODUTIVIDADE!$B77)))</f>
        <v>0</v>
      </c>
      <c r="BI77" s="32">
        <f t="shared" si="87"/>
        <v>0</v>
      </c>
      <c r="BJ77" s="32">
        <f t="shared" si="88"/>
        <v>0</v>
      </c>
      <c r="BK77" s="15">
        <f>IF($B77="","",IF(COUNTIF(BASE!$A:$A,PRODUTIVIDADE!BK$3)=0,"",SUMIFS(BASE!$M:$M,BASE!$A:$A,PRODUTIVIDADE!BK$3,BASE!$G:$G,PRODUTIVIDADE!$B77)))</f>
        <v>0</v>
      </c>
      <c r="BL77" s="15">
        <f>IF($B77="","",IF(COUNTIF(BASE!$A:$A,PRODUTIVIDADE!BK$3)=0,"",SUMIFS(BASE!$N:$N,BASE!$A:$A,PRODUTIVIDADE!BK$3,BASE!$G:$G,PRODUTIVIDADE!$B77)))</f>
        <v>0</v>
      </c>
      <c r="BM77" s="18">
        <f>IF($B77="","",IF(COUNTIF(BASE!$A:$A,PRODUTIVIDADE!BK$3)=0,"",SUMIFS(BASE!$P:$P,BASE!$A:$A,PRODUTIVIDADE!BK$3,BASE!$G:$G,PRODUTIVIDADE!$B77)))</f>
        <v>0</v>
      </c>
      <c r="BN77" s="18">
        <f>IF($B77="","",IF(COUNTIF(BASE!$A:$A,PRODUTIVIDADE!BK$3)=0,"",SUMIFS(BASE!$O:$O,BASE!$A:$A,PRODUTIVIDADE!BK$3,BASE!$G:$G,PRODUTIVIDADE!$B77)))</f>
        <v>0</v>
      </c>
      <c r="BO77" s="32">
        <f t="shared" si="89"/>
        <v>0</v>
      </c>
      <c r="BP77" s="32">
        <f t="shared" si="90"/>
        <v>0</v>
      </c>
      <c r="BQ77" s="33">
        <f>IF($B77="","",IF(COUNTIF(BASE!$A:$A,PRODUTIVIDADE!BQ$3)=0,"",SUMIFS(BASE!$M:$M,BASE!$A:$A,PRODUTIVIDADE!BQ$3,BASE!$G:$G,PRODUTIVIDADE!$B77)))</f>
        <v>0</v>
      </c>
      <c r="BR77" s="33">
        <f>IF($B77="","",IF(COUNTIF(BASE!$A:$A,PRODUTIVIDADE!BQ$3)=0,"",SUMIFS(BASE!$N:$N,BASE!$A:$A,PRODUTIVIDADE!BQ$3,BASE!$G:$G,PRODUTIVIDADE!$B77)))</f>
        <v>0</v>
      </c>
      <c r="BS77" s="28">
        <f>IF($B77="","",IF(COUNTIF(BASE!$A:$A,PRODUTIVIDADE!BQ$3)=0,"",SUMIFS(BASE!$P:$P,BASE!$A:$A,PRODUTIVIDADE!BQ$3,BASE!$G:$G,PRODUTIVIDADE!$B77)))</f>
        <v>0</v>
      </c>
      <c r="BT77" s="28">
        <f>IF($B77="","",IF(COUNTIF(BASE!$A:$A,PRODUTIVIDADE!BQ$3)=0,"",SUMIFS(BASE!$O:$O,BASE!$A:$A,PRODUTIVIDADE!BQ$3,BASE!$G:$G,PRODUTIVIDADE!$B77)))</f>
        <v>0</v>
      </c>
      <c r="BU77" s="32">
        <f t="shared" si="91"/>
        <v>0</v>
      </c>
      <c r="BV77" s="32">
        <f t="shared" si="92"/>
        <v>0</v>
      </c>
      <c r="BW77" s="15">
        <f>IF($B77="","",IF(COUNTIF(BASE!$A:$A,PRODUTIVIDADE!BW$3)=0,"",SUMIFS(BASE!$M:$M,BASE!$A:$A,PRODUTIVIDADE!BW$3,BASE!$G:$G,PRODUTIVIDADE!$B77)))</f>
        <v>0</v>
      </c>
      <c r="BX77" s="15">
        <f>IF($B77="","",IF(COUNTIF(BASE!$A:$A,PRODUTIVIDADE!BW$3)=0,"",SUMIFS(BASE!$N:$N,BASE!$A:$A,PRODUTIVIDADE!BW$3,BASE!$G:$G,PRODUTIVIDADE!$B77)))</f>
        <v>0</v>
      </c>
      <c r="BY77" s="18">
        <f>IF($B77="","",IF(COUNTIF(BASE!$A:$A,PRODUTIVIDADE!BW$3)=0,"",SUMIFS(BASE!$P:$P,BASE!$A:$A,PRODUTIVIDADE!BW$3,BASE!$G:$G,PRODUTIVIDADE!$B77)))</f>
        <v>0</v>
      </c>
      <c r="BZ77" s="18">
        <f>IF($B77="","",IF(COUNTIF(BASE!$A:$A,PRODUTIVIDADE!BW$3)=0,"",SUMIFS(BASE!$O:$O,BASE!$A:$A,PRODUTIVIDADE!BW$3,BASE!$G:$G,PRODUTIVIDADE!$B77)))</f>
        <v>0</v>
      </c>
      <c r="CA77" s="32">
        <f t="shared" si="93"/>
        <v>0</v>
      </c>
      <c r="CB77" s="32">
        <f t="shared" si="94"/>
        <v>0</v>
      </c>
      <c r="CC77" s="33">
        <f>IF($B77="","",IF(COUNTIF(BASE!$A:$A,PRODUTIVIDADE!CC$3)=0,"",SUMIFS(BASE!$M:$M,BASE!$A:$A,PRODUTIVIDADE!CC$3,BASE!$G:$G,PRODUTIVIDADE!$B77)))</f>
        <v>0</v>
      </c>
      <c r="CD77" s="33">
        <f>IF($B77="","",IF(COUNTIF(BASE!$A:$A,PRODUTIVIDADE!CC$3)=0,"",SUMIFS(BASE!$N:$N,BASE!$A:$A,PRODUTIVIDADE!CC$3,BASE!$G:$G,PRODUTIVIDADE!$B77)))</f>
        <v>0</v>
      </c>
      <c r="CE77" s="28">
        <f>IF($B77="","",IF(COUNTIF(BASE!$A:$A,PRODUTIVIDADE!CC$3)=0,"",SUMIFS(BASE!$P:$P,BASE!$A:$A,PRODUTIVIDADE!CC$3,BASE!$G:$G,PRODUTIVIDADE!$B77)))</f>
        <v>0</v>
      </c>
      <c r="CF77" s="28">
        <f>IF($B77="","",IF(COUNTIF(BASE!$A:$A,PRODUTIVIDADE!CC$3)=0,"",SUMIFS(BASE!$O:$O,BASE!$A:$A,PRODUTIVIDADE!CC$3,BASE!$G:$G,PRODUTIVIDADE!$B77)))</f>
        <v>0</v>
      </c>
      <c r="CG77" s="32">
        <f t="shared" si="95"/>
        <v>0</v>
      </c>
      <c r="CH77" s="32">
        <f t="shared" si="96"/>
        <v>0</v>
      </c>
      <c r="CI77" s="15">
        <f>IF($B77="","",IF(COUNTIF(BASE!$A:$A,PRODUTIVIDADE!CI$3)=0,"",SUMIFS(BASE!$M:$M,BASE!$A:$A,PRODUTIVIDADE!CI$3,BASE!$G:$G,PRODUTIVIDADE!$B77)))</f>
        <v>0</v>
      </c>
      <c r="CJ77" s="15">
        <f>IF($B77="","",IF(COUNTIF(BASE!$A:$A,PRODUTIVIDADE!CI$3)=0,"",SUMIFS(BASE!$N:$N,BASE!$A:$A,PRODUTIVIDADE!CI$3,BASE!$G:$G,PRODUTIVIDADE!$B77)))</f>
        <v>0</v>
      </c>
      <c r="CK77" s="18">
        <f>IF($B77="","",IF(COUNTIF(BASE!$A:$A,PRODUTIVIDADE!CI$3)=0,"",SUMIFS(BASE!$P:$P,BASE!$A:$A,PRODUTIVIDADE!CI$3,BASE!$G:$G,PRODUTIVIDADE!$B77)))</f>
        <v>0</v>
      </c>
      <c r="CL77" s="18">
        <f>IF($B77="","",IF(COUNTIF(BASE!$A:$A,PRODUTIVIDADE!CI$3)=0,"",SUMIFS(BASE!$O:$O,BASE!$A:$A,PRODUTIVIDADE!CI$3,BASE!$G:$G,PRODUTIVIDADE!$B77)))</f>
        <v>0</v>
      </c>
      <c r="CM77" s="32">
        <f t="shared" si="97"/>
        <v>0</v>
      </c>
      <c r="CN77" s="32">
        <f t="shared" si="98"/>
        <v>0</v>
      </c>
      <c r="CO77" s="33">
        <f>IF($B77="","",IF(COUNTIF(BASE!$A:$A,PRODUTIVIDADE!CO$3)=0,"",SUMIFS(BASE!$M:$M,BASE!$A:$A,PRODUTIVIDADE!CO$3,BASE!$G:$G,PRODUTIVIDADE!$B77)))</f>
        <v>0</v>
      </c>
      <c r="CP77" s="33">
        <f>IF($B77="","",IF(COUNTIF(BASE!$A:$A,PRODUTIVIDADE!CO$3)=0,"",SUMIFS(BASE!$N:$N,BASE!$A:$A,PRODUTIVIDADE!CO$3,BASE!$G:$G,PRODUTIVIDADE!$B77)))</f>
        <v>0</v>
      </c>
      <c r="CQ77" s="28">
        <f>IF($B77="","",IF(COUNTIF(BASE!$A:$A,PRODUTIVIDADE!CO$3)=0,"",SUMIFS(BASE!$P:$P,BASE!$A:$A,PRODUTIVIDADE!CO$3,BASE!$G:$G,PRODUTIVIDADE!$B77)))</f>
        <v>0</v>
      </c>
      <c r="CR77" s="28">
        <f>IF($B77="","",IF(COUNTIF(BASE!$A:$A,PRODUTIVIDADE!CO$3)=0,"",SUMIFS(BASE!$O:$O,BASE!$A:$A,PRODUTIVIDADE!CO$3,BASE!$G:$G,PRODUTIVIDADE!$B77)))</f>
        <v>0</v>
      </c>
      <c r="CS77" s="32">
        <f t="shared" si="99"/>
        <v>0</v>
      </c>
      <c r="CT77" s="32">
        <f t="shared" si="100"/>
        <v>0</v>
      </c>
      <c r="CU77" s="15">
        <f>IF($B77="","",IF(COUNTIF(BASE!$A:$A,PRODUTIVIDADE!CU$3)=0,"",SUMIFS(BASE!$M:$M,BASE!$A:$A,PRODUTIVIDADE!CU$3,BASE!$G:$G,PRODUTIVIDADE!$B77)))</f>
        <v>0</v>
      </c>
      <c r="CV77" s="15">
        <f>IF($B77="","",IF(COUNTIF(BASE!$A:$A,PRODUTIVIDADE!CU$3)=0,"",SUMIFS(BASE!$N:$N,BASE!$A:$A,PRODUTIVIDADE!CU$3,BASE!$G:$G,PRODUTIVIDADE!$B77)))</f>
        <v>0</v>
      </c>
      <c r="CW77" s="18">
        <f>IF($B77="","",IF(COUNTIF(BASE!$A:$A,PRODUTIVIDADE!CU$3)=0,"",SUMIFS(BASE!$P:$P,BASE!$A:$A,PRODUTIVIDADE!CU$3,BASE!$G:$G,PRODUTIVIDADE!$B77)))</f>
        <v>0</v>
      </c>
      <c r="CX77" s="18">
        <f>IF($B77="","",IF(COUNTIF(BASE!$A:$A,PRODUTIVIDADE!CU$3)=0,"",SUMIFS(BASE!$O:$O,BASE!$A:$A,PRODUTIVIDADE!CU$3,BASE!$G:$G,PRODUTIVIDADE!$B77)))</f>
        <v>0</v>
      </c>
      <c r="CY77" s="32">
        <f t="shared" si="101"/>
        <v>0</v>
      </c>
      <c r="CZ77" s="32">
        <f t="shared" si="102"/>
        <v>0</v>
      </c>
      <c r="DA77" s="33">
        <f>IF($B77="","",IF(COUNTIF(BASE!$A:$A,PRODUTIVIDADE!DA$3)=0,"",SUMIFS(BASE!$M:$M,BASE!$A:$A,PRODUTIVIDADE!DA$3,BASE!$G:$G,PRODUTIVIDADE!$B77)))</f>
        <v>0</v>
      </c>
      <c r="DB77" s="33">
        <f>IF($B77="","",IF(COUNTIF(BASE!$A:$A,PRODUTIVIDADE!DA$3)=0,"",SUMIFS(BASE!$N:$N,BASE!$A:$A,PRODUTIVIDADE!DA$3,BASE!$G:$G,PRODUTIVIDADE!$B77)))</f>
        <v>0</v>
      </c>
      <c r="DC77" s="28">
        <f>IF($B77="","",IF(COUNTIF(BASE!$A:$A,PRODUTIVIDADE!DA$3)=0,"",SUMIFS(BASE!$P:$P,BASE!$A:$A,PRODUTIVIDADE!DA$3,BASE!$G:$G,PRODUTIVIDADE!$B77)))</f>
        <v>0</v>
      </c>
      <c r="DD77" s="28">
        <f>IF($B77="","",IF(COUNTIF(BASE!$A:$A,PRODUTIVIDADE!DA$3)=0,"",SUMIFS(BASE!$O:$O,BASE!$A:$A,PRODUTIVIDADE!DA$3,BASE!$G:$G,PRODUTIVIDADE!$B77)))</f>
        <v>0</v>
      </c>
      <c r="DE77" s="32">
        <f t="shared" si="103"/>
        <v>0</v>
      </c>
      <c r="DF77" s="32">
        <f t="shared" si="104"/>
        <v>0</v>
      </c>
      <c r="DG77" s="15">
        <f>IF($B77="","",IF(COUNTIF(BASE!$A:$A,PRODUTIVIDADE!DG$3)=0,"",SUMIFS(BASE!$M:$M,BASE!$A:$A,PRODUTIVIDADE!DG$3,BASE!$G:$G,PRODUTIVIDADE!$B77)))</f>
        <v>0</v>
      </c>
      <c r="DH77" s="15">
        <f>IF($B77="","",IF(COUNTIF(BASE!$A:$A,PRODUTIVIDADE!DG$3)=0,"",SUMIFS(BASE!$N:$N,BASE!$A:$A,PRODUTIVIDADE!DG$3,BASE!$G:$G,PRODUTIVIDADE!$B77)))</f>
        <v>0</v>
      </c>
      <c r="DI77" s="18">
        <f>IF($B77="","",IF(COUNTIF(BASE!$A:$A,PRODUTIVIDADE!DG$3)=0,"",SUMIFS(BASE!$P:$P,BASE!$A:$A,PRODUTIVIDADE!DG$3,BASE!$G:$G,PRODUTIVIDADE!$B77)))</f>
        <v>0</v>
      </c>
      <c r="DJ77" s="18">
        <f>IF($B77="","",IF(COUNTIF(BASE!$A:$A,PRODUTIVIDADE!DG$3)=0,"",SUMIFS(BASE!$O:$O,BASE!$A:$A,PRODUTIVIDADE!DG$3,BASE!$G:$G,PRODUTIVIDADE!$B77)))</f>
        <v>0</v>
      </c>
      <c r="DK77" s="32">
        <f t="shared" si="105"/>
        <v>0</v>
      </c>
      <c r="DL77" s="32">
        <f t="shared" si="106"/>
        <v>0</v>
      </c>
      <c r="DM77" s="33">
        <f>IF($B77="","",IF(COUNTIF(BASE!$A:$A,PRODUTIVIDADE!DM$3)=0,"",SUMIFS(BASE!$M:$M,BASE!$A:$A,PRODUTIVIDADE!DM$3,BASE!$G:$G,PRODUTIVIDADE!$B77)))</f>
        <v>0</v>
      </c>
      <c r="DN77" s="33">
        <f>IF($B77="","",IF(COUNTIF(BASE!$A:$A,PRODUTIVIDADE!DM$3)=0,"",SUMIFS(BASE!$N:$N,BASE!$A:$A,PRODUTIVIDADE!DM$3,BASE!$G:$G,PRODUTIVIDADE!$B77)))</f>
        <v>0</v>
      </c>
      <c r="DO77" s="28">
        <f>IF($B77="","",IF(COUNTIF(BASE!$A:$A,PRODUTIVIDADE!DM$3)=0,"",SUMIFS(BASE!$P:$P,BASE!$A:$A,PRODUTIVIDADE!DM$3,BASE!$G:$G,PRODUTIVIDADE!$B77)))</f>
        <v>0</v>
      </c>
      <c r="DP77" s="28">
        <f>IF($B77="","",IF(COUNTIF(BASE!$A:$A,PRODUTIVIDADE!DM$3)=0,"",SUMIFS(BASE!$O:$O,BASE!$A:$A,PRODUTIVIDADE!DM$3,BASE!$G:$G,PRODUTIVIDADE!$B77)))</f>
        <v>0</v>
      </c>
      <c r="DQ77" s="32">
        <f t="shared" si="107"/>
        <v>0</v>
      </c>
      <c r="DR77" s="32">
        <f t="shared" si="108"/>
        <v>0</v>
      </c>
      <c r="DS77" s="15">
        <f>IF($B77="","",IF(COUNTIF(BASE!$A:$A,PRODUTIVIDADE!DS$3)=0,"",SUMIFS(BASE!$M:$M,BASE!$A:$A,PRODUTIVIDADE!DS$3,BASE!$G:$G,PRODUTIVIDADE!$B77)))</f>
        <v>0</v>
      </c>
      <c r="DT77" s="15">
        <f>IF($B77="","",IF(COUNTIF(BASE!$A:$A,PRODUTIVIDADE!DS$3)=0,"",SUMIFS(BASE!$N:$N,BASE!$A:$A,PRODUTIVIDADE!DS$3,BASE!$G:$G,PRODUTIVIDADE!$B77)))</f>
        <v>0</v>
      </c>
      <c r="DU77" s="18">
        <f>IF($B77="","",IF(COUNTIF(BASE!$A:$A,PRODUTIVIDADE!DS$3)=0,"",SUMIFS(BASE!$P:$P,BASE!$A:$A,PRODUTIVIDADE!DS$3,BASE!$G:$G,PRODUTIVIDADE!$B77)))</f>
        <v>0</v>
      </c>
      <c r="DV77" s="18">
        <f>IF($B77="","",IF(COUNTIF(BASE!$A:$A,PRODUTIVIDADE!DS$3)=0,"",SUMIFS(BASE!$O:$O,BASE!$A:$A,PRODUTIVIDADE!DS$3,BASE!$G:$G,PRODUTIVIDADE!$B77)))</f>
        <v>0</v>
      </c>
      <c r="DW77" s="32">
        <f t="shared" si="109"/>
        <v>0</v>
      </c>
      <c r="DX77" s="32">
        <f t="shared" si="110"/>
        <v>0</v>
      </c>
      <c r="DY77" s="33">
        <f>IF($B77="","",IF(COUNTIF(BASE!$A:$A,PRODUTIVIDADE!DY$3)=0,"",SUMIFS(BASE!$M:$M,BASE!$A:$A,PRODUTIVIDADE!DY$3,BASE!$G:$G,PRODUTIVIDADE!$B77)))</f>
        <v>0</v>
      </c>
      <c r="DZ77" s="33">
        <f>IF($B77="","",IF(COUNTIF(BASE!$A:$A,PRODUTIVIDADE!DY$3)=0,"",SUMIFS(BASE!$N:$N,BASE!$A:$A,PRODUTIVIDADE!DY$3,BASE!$G:$G,PRODUTIVIDADE!$B77)))</f>
        <v>0</v>
      </c>
      <c r="EA77" s="28">
        <f>IF($B77="","",IF(COUNTIF(BASE!$A:$A,PRODUTIVIDADE!DY$3)=0,"",SUMIFS(BASE!$P:$P,BASE!$A:$A,PRODUTIVIDADE!DY$3,BASE!$G:$G,PRODUTIVIDADE!$B77)))</f>
        <v>0</v>
      </c>
      <c r="EB77" s="28">
        <f>IF($B77="","",IF(COUNTIF(BASE!$A:$A,PRODUTIVIDADE!DY$3)=0,"",SUMIFS(BASE!$O:$O,BASE!$A:$A,PRODUTIVIDADE!DY$3,BASE!$G:$G,PRODUTIVIDADE!$B77)))</f>
        <v>0</v>
      </c>
      <c r="EC77" s="32">
        <f t="shared" si="111"/>
        <v>0</v>
      </c>
      <c r="ED77" s="32">
        <f t="shared" si="112"/>
        <v>0</v>
      </c>
      <c r="EE77" s="15">
        <f>IF($B77="","",IF(COUNTIF(BASE!$A:$A,PRODUTIVIDADE!EE$3)=0,"",SUMIFS(BASE!$M:$M,BASE!$A:$A,PRODUTIVIDADE!EE$3,BASE!$G:$G,PRODUTIVIDADE!$B77)))</f>
        <v>0</v>
      </c>
      <c r="EF77" s="15">
        <f>IF($B77="","",IF(COUNTIF(BASE!$A:$A,PRODUTIVIDADE!EE$3)=0,"",SUMIFS(BASE!$N:$N,BASE!$A:$A,PRODUTIVIDADE!EE$3,BASE!$G:$G,PRODUTIVIDADE!$B77)))</f>
        <v>0</v>
      </c>
      <c r="EG77" s="18">
        <f>IF($B77="","",IF(COUNTIF(BASE!$A:$A,PRODUTIVIDADE!EE$3)=0,"",SUMIFS(BASE!$P:$P,BASE!$A:$A,PRODUTIVIDADE!EE$3,BASE!$G:$G,PRODUTIVIDADE!$B77)))</f>
        <v>0</v>
      </c>
      <c r="EH77" s="18">
        <f>IF($B77="","",IF(COUNTIF(BASE!$A:$A,PRODUTIVIDADE!EE$3)=0,"",SUMIFS(BASE!$O:$O,BASE!$A:$A,PRODUTIVIDADE!EE$3,BASE!$G:$G,PRODUTIVIDADE!$B77)))</f>
        <v>0</v>
      </c>
      <c r="EI77" s="32">
        <f t="shared" si="113"/>
        <v>0</v>
      </c>
      <c r="EJ77" s="32">
        <f t="shared" si="114"/>
        <v>0</v>
      </c>
      <c r="EK77" s="33">
        <f>IF($B77="","",IF(COUNTIF(BASE!$A:$A,PRODUTIVIDADE!EK$3)=0,"",SUMIFS(BASE!$M:$M,BASE!$A:$A,PRODUTIVIDADE!EK$3,BASE!$G:$G,PRODUTIVIDADE!$B77)))</f>
        <v>0</v>
      </c>
      <c r="EL77" s="33">
        <f>IF($B77="","",IF(COUNTIF(BASE!$A:$A,PRODUTIVIDADE!EK$3)=0,"",SUMIFS(BASE!$N:$N,BASE!$A:$A,PRODUTIVIDADE!EK$3,BASE!$G:$G,PRODUTIVIDADE!$B77)))</f>
        <v>0</v>
      </c>
      <c r="EM77" s="28">
        <f>IF($B77="","",IF(COUNTIF(BASE!$A:$A,PRODUTIVIDADE!EK$3)=0,"",SUMIFS(BASE!$P:$P,BASE!$A:$A,PRODUTIVIDADE!EK$3,BASE!$G:$G,PRODUTIVIDADE!$B77)))</f>
        <v>0</v>
      </c>
      <c r="EN77" s="28">
        <f>IF($B77="","",IF(COUNTIF(BASE!$A:$A,PRODUTIVIDADE!EK$3)=0,"",SUMIFS(BASE!$O:$O,BASE!$A:$A,PRODUTIVIDADE!EK$3,BASE!$G:$G,PRODUTIVIDADE!$B77)))</f>
        <v>0</v>
      </c>
      <c r="EO77" s="32">
        <f t="shared" si="115"/>
        <v>0</v>
      </c>
      <c r="EP77" s="32">
        <f t="shared" si="116"/>
        <v>0</v>
      </c>
      <c r="EQ77" s="15">
        <f>IF($B77="","",IF(COUNTIF(BASE!$A:$A,PRODUTIVIDADE!EQ$3)=0,"",SUMIFS(BASE!$M:$M,BASE!$A:$A,PRODUTIVIDADE!EQ$3,BASE!$G:$G,PRODUTIVIDADE!$B77)))</f>
        <v>0</v>
      </c>
      <c r="ER77" s="15">
        <f>IF($B77="","",IF(COUNTIF(BASE!$A:$A,PRODUTIVIDADE!EQ$3)=0,"",SUMIFS(BASE!$N:$N,BASE!$A:$A,PRODUTIVIDADE!EQ$3,BASE!$G:$G,PRODUTIVIDADE!$B77)))</f>
        <v>0</v>
      </c>
      <c r="ES77" s="18">
        <f>IF($B77="","",IF(COUNTIF(BASE!$A:$A,PRODUTIVIDADE!EQ$3)=0,"",SUMIFS(BASE!$P:$P,BASE!$A:$A,PRODUTIVIDADE!EQ$3,BASE!$G:$G,PRODUTIVIDADE!$B77)))</f>
        <v>0</v>
      </c>
      <c r="ET77" s="18">
        <f>IF($B77="","",IF(COUNTIF(BASE!$A:$A,PRODUTIVIDADE!EQ$3)=0,"",SUMIFS(BASE!$O:$O,BASE!$A:$A,PRODUTIVIDADE!EQ$3,BASE!$G:$G,PRODUTIVIDADE!$B77)))</f>
        <v>0</v>
      </c>
      <c r="EU77" s="32">
        <f t="shared" si="117"/>
        <v>0</v>
      </c>
      <c r="EV77" s="32">
        <f t="shared" si="118"/>
        <v>0</v>
      </c>
      <c r="EW77" s="33">
        <f>IF($B77="","",IF(COUNTIF(BASE!$A:$A,PRODUTIVIDADE!EW$3)=0,"",SUMIFS(BASE!$M:$M,BASE!$A:$A,PRODUTIVIDADE!EW$3,BASE!$G:$G,PRODUTIVIDADE!$B77)))</f>
        <v>0</v>
      </c>
      <c r="EX77" s="33">
        <f>IF($B77="","",IF(COUNTIF(BASE!$A:$A,PRODUTIVIDADE!EW$3)=0,"",SUMIFS(BASE!$N:$N,BASE!$A:$A,PRODUTIVIDADE!EW$3,BASE!$G:$G,PRODUTIVIDADE!$B77)))</f>
        <v>0</v>
      </c>
      <c r="EY77" s="28">
        <f>IF($B77="","",IF(COUNTIF(BASE!$A:$A,PRODUTIVIDADE!EW$3)=0,"",SUMIFS(BASE!$P:$P,BASE!$A:$A,PRODUTIVIDADE!EW$3,BASE!$G:$G,PRODUTIVIDADE!$B77)))</f>
        <v>0</v>
      </c>
      <c r="EZ77" s="28">
        <f>IF($B77="","",IF(COUNTIF(BASE!$A:$A,PRODUTIVIDADE!EW$3)=0,"",SUMIFS(BASE!$O:$O,BASE!$A:$A,PRODUTIVIDADE!EW$3,BASE!$G:$G,PRODUTIVIDADE!$B77)))</f>
        <v>0</v>
      </c>
      <c r="FA77" s="32">
        <f t="shared" si="119"/>
        <v>0</v>
      </c>
      <c r="FB77" s="32">
        <f t="shared" si="120"/>
        <v>0</v>
      </c>
      <c r="FC77" s="15">
        <f>IF($B77="","",IF(COUNTIF(BASE!$A:$A,PRODUTIVIDADE!FC$3)=0,"",SUMIFS(BASE!$M:$M,BASE!$A:$A,PRODUTIVIDADE!FC$3,BASE!$G:$G,PRODUTIVIDADE!$B77)))</f>
        <v>0</v>
      </c>
      <c r="FD77" s="15">
        <f>IF($B77="","",IF(COUNTIF(BASE!$A:$A,PRODUTIVIDADE!FC$3)=0,"",SUMIFS(BASE!$N:$N,BASE!$A:$A,PRODUTIVIDADE!FC$3,BASE!$G:$G,PRODUTIVIDADE!$B77)))</f>
        <v>0</v>
      </c>
      <c r="FE77" s="18">
        <f>IF($B77="","",IF(COUNTIF(BASE!$A:$A,PRODUTIVIDADE!FC$3)=0,"",SUMIFS(BASE!$P:$P,BASE!$A:$A,PRODUTIVIDADE!FC$3,BASE!$G:$G,PRODUTIVIDADE!$B77)))</f>
        <v>0</v>
      </c>
      <c r="FF77" s="18">
        <f>IF($B77="","",IF(COUNTIF(BASE!$A:$A,PRODUTIVIDADE!FC$3)=0,"",SUMIFS(BASE!$O:$O,BASE!$A:$A,PRODUTIVIDADE!FC$3,BASE!$G:$G,PRODUTIVIDADE!$B77)))</f>
        <v>0</v>
      </c>
      <c r="FG77" s="32">
        <f t="shared" si="121"/>
        <v>0</v>
      </c>
      <c r="FH77" s="32">
        <f t="shared" si="122"/>
        <v>0</v>
      </c>
      <c r="FI77" s="33">
        <f>IF($B77="","",IF(COUNTIF(BASE!$A:$A,PRODUTIVIDADE!FI$3)=0,"",SUMIFS(BASE!$M:$M,BASE!$A:$A,PRODUTIVIDADE!FI$3,BASE!$G:$G,PRODUTIVIDADE!$B77)))</f>
        <v>0</v>
      </c>
      <c r="FJ77" s="33">
        <f>IF($B77="","",IF(COUNTIF(BASE!$A:$A,PRODUTIVIDADE!FI$3)=0,"",SUMIFS(BASE!$N:$N,BASE!$A:$A,PRODUTIVIDADE!FI$3,BASE!$G:$G,PRODUTIVIDADE!$B77)))</f>
        <v>0</v>
      </c>
      <c r="FK77" s="28">
        <f>IF($B77="","",IF(COUNTIF(BASE!$A:$A,PRODUTIVIDADE!FI$3)=0,"",SUMIFS(BASE!$P:$P,BASE!$A:$A,PRODUTIVIDADE!FI$3,BASE!$G:$G,PRODUTIVIDADE!$B77)))</f>
        <v>0</v>
      </c>
      <c r="FL77" s="28">
        <f>IF($B77="","",IF(COUNTIF(BASE!$A:$A,PRODUTIVIDADE!FI$3)=0,"",SUMIFS(BASE!$O:$O,BASE!$A:$A,PRODUTIVIDADE!FI$3,BASE!$G:$G,PRODUTIVIDADE!$B77)))</f>
        <v>0</v>
      </c>
      <c r="FM77" s="32">
        <f t="shared" si="123"/>
        <v>0</v>
      </c>
      <c r="FN77" s="32">
        <f t="shared" si="124"/>
        <v>0</v>
      </c>
      <c r="FO77" s="15">
        <f>IF($B77="","",IF(COUNTIF(BASE!$A:$A,PRODUTIVIDADE!FO$3)=0,"",SUMIFS(BASE!$M:$M,BASE!$A:$A,PRODUTIVIDADE!FO$3,BASE!$G:$G,PRODUTIVIDADE!$B77)))</f>
        <v>0</v>
      </c>
      <c r="FP77" s="15">
        <f>IF($B77="","",IF(COUNTIF(BASE!$A:$A,PRODUTIVIDADE!FO$3)=0,"",SUMIFS(BASE!$N:$N,BASE!$A:$A,PRODUTIVIDADE!FO$3,BASE!$G:$G,PRODUTIVIDADE!$B77)))</f>
        <v>0</v>
      </c>
      <c r="FQ77" s="18">
        <f>IF($B77="","",IF(COUNTIF(BASE!$A:$A,PRODUTIVIDADE!FO$3)=0,"",SUMIFS(BASE!$P:$P,BASE!$A:$A,PRODUTIVIDADE!FO$3,BASE!$G:$G,PRODUTIVIDADE!$B77)))</f>
        <v>0</v>
      </c>
      <c r="FR77" s="18">
        <f>IF($B77="","",IF(COUNTIF(BASE!$A:$A,PRODUTIVIDADE!FO$3)=0,"",SUMIFS(BASE!$O:$O,BASE!$A:$A,PRODUTIVIDADE!FO$3,BASE!$G:$G,PRODUTIVIDADE!$B77)))</f>
        <v>0</v>
      </c>
      <c r="FS77" s="32">
        <f t="shared" si="125"/>
        <v>0</v>
      </c>
      <c r="FT77" s="32">
        <f t="shared" si="126"/>
        <v>0</v>
      </c>
      <c r="FU77" s="33">
        <f>IF($B77="","",IF(COUNTIF(BASE!$A:$A,PRODUTIVIDADE!FU$3)=0,"",SUMIFS(BASE!$M:$M,BASE!$A:$A,PRODUTIVIDADE!FU$3,BASE!$G:$G,PRODUTIVIDADE!$B77)))</f>
        <v>0</v>
      </c>
      <c r="FV77" s="33">
        <f>IF($B77="","",IF(COUNTIF(BASE!$A:$A,PRODUTIVIDADE!FU$3)=0,"",SUMIFS(BASE!$N:$N,BASE!$A:$A,PRODUTIVIDADE!FU$3,BASE!$G:$G,PRODUTIVIDADE!$B77)))</f>
        <v>0</v>
      </c>
      <c r="FW77" s="28">
        <f>IF($B77="","",IF(COUNTIF(BASE!$A:$A,PRODUTIVIDADE!FU$3)=0,"",SUMIFS(BASE!$P:$P,BASE!$A:$A,PRODUTIVIDADE!FU$3,BASE!$G:$G,PRODUTIVIDADE!$B77)))</f>
        <v>0</v>
      </c>
      <c r="FX77" s="28">
        <f>IF($B77="","",IF(COUNTIF(BASE!$A:$A,PRODUTIVIDADE!FU$3)=0,"",SUMIFS(BASE!$O:$O,BASE!$A:$A,PRODUTIVIDADE!FU$3,BASE!$G:$G,PRODUTIVIDADE!$B77)))</f>
        <v>0</v>
      </c>
      <c r="FY77" s="32">
        <f t="shared" si="127"/>
        <v>0</v>
      </c>
      <c r="FZ77" s="32">
        <f t="shared" si="128"/>
        <v>0</v>
      </c>
      <c r="GA77" s="15">
        <f>IF($B77="","",IF(COUNTIF(BASE!$A:$A,PRODUTIVIDADE!GA$3)=0,"",SUMIFS(BASE!$M:$M,BASE!$A:$A,PRODUTIVIDADE!GA$3,BASE!$G:$G,PRODUTIVIDADE!$B77)))</f>
        <v>0</v>
      </c>
      <c r="GB77" s="15">
        <f>IF($B77="","",IF(COUNTIF(BASE!$A:$A,PRODUTIVIDADE!GA$3)=0,"",SUMIFS(BASE!$N:$N,BASE!$A:$A,PRODUTIVIDADE!GA$3,BASE!$G:$G,PRODUTIVIDADE!$B77)))</f>
        <v>0</v>
      </c>
      <c r="GC77" s="18">
        <f>IF($B77="","",IF(COUNTIF(BASE!$A:$A,PRODUTIVIDADE!GA$3)=0,"",SUMIFS(BASE!$P:$P,BASE!$A:$A,PRODUTIVIDADE!GA$3,BASE!$G:$G,PRODUTIVIDADE!$B77)))</f>
        <v>0</v>
      </c>
      <c r="GD77" s="18">
        <f>IF($B77="","",IF(COUNTIF(BASE!$A:$A,PRODUTIVIDADE!GA$3)=0,"",SUMIFS(BASE!$O:$O,BASE!$A:$A,PRODUTIVIDADE!GA$3,BASE!$G:$G,PRODUTIVIDADE!$B77)))</f>
        <v>0</v>
      </c>
      <c r="GE77" s="32">
        <f t="shared" si="129"/>
        <v>0</v>
      </c>
      <c r="GF77" s="32">
        <f t="shared" si="130"/>
        <v>0</v>
      </c>
      <c r="GG77" s="33">
        <f>IF($B77="","",IF(COUNTIF(BASE!$A:$A,PRODUTIVIDADE!GG$3)=0,"",SUMIFS(BASE!$M:$M,BASE!$A:$A,PRODUTIVIDADE!GG$3,BASE!$G:$G,PRODUTIVIDADE!$B77)))</f>
        <v>0</v>
      </c>
      <c r="GH77" s="33">
        <f>IF($B77="","",IF(COUNTIF(BASE!$A:$A,PRODUTIVIDADE!GG$3)=0,"",SUMIFS(BASE!$N:$N,BASE!$A:$A,PRODUTIVIDADE!GG$3,BASE!$G:$G,PRODUTIVIDADE!$B77)))</f>
        <v>0</v>
      </c>
      <c r="GI77" s="28">
        <f>IF($B77="","",IF(COUNTIF(BASE!$A:$A,PRODUTIVIDADE!GG$3)=0,"",SUMIFS(BASE!$P:$P,BASE!$A:$A,PRODUTIVIDADE!GG$3,BASE!$G:$G,PRODUTIVIDADE!$B77)))</f>
        <v>0</v>
      </c>
      <c r="GJ77" s="28">
        <f>IF($B77="","",IF(COUNTIF(BASE!$A:$A,PRODUTIVIDADE!GG$3)=0,"",SUMIFS(BASE!$O:$O,BASE!$A:$A,PRODUTIVIDADE!GG$3,BASE!$G:$G,PRODUTIVIDADE!$B77)))</f>
        <v>0</v>
      </c>
      <c r="GK77" s="32">
        <f t="shared" si="131"/>
        <v>0</v>
      </c>
      <c r="GL77" s="32">
        <f t="shared" si="132"/>
        <v>0</v>
      </c>
      <c r="GM77" s="15">
        <f>IF($B77="","",IF(COUNTIF(BASE!$A:$A,PRODUTIVIDADE!GM$3)=0,"",SUMIFS(BASE!$M:$M,BASE!$A:$A,PRODUTIVIDADE!GM$3,BASE!$G:$G,PRODUTIVIDADE!$B77)))</f>
        <v>0</v>
      </c>
      <c r="GN77" s="15">
        <f>IF($B77="","",IF(COUNTIF(BASE!$A:$A,PRODUTIVIDADE!GM$3)=0,"",SUMIFS(BASE!$N:$N,BASE!$A:$A,PRODUTIVIDADE!GM$3,BASE!$G:$G,PRODUTIVIDADE!$B77)))</f>
        <v>0</v>
      </c>
      <c r="GO77" s="18">
        <f>IF($B77="","",IF(COUNTIF(BASE!$A:$A,PRODUTIVIDADE!GM$3)=0,"",SUMIFS(BASE!$P:$P,BASE!$A:$A,PRODUTIVIDADE!GM$3,BASE!$G:$G,PRODUTIVIDADE!$B77)))</f>
        <v>0</v>
      </c>
      <c r="GP77" s="18">
        <f>IF($B77="","",IF(COUNTIF(BASE!$A:$A,PRODUTIVIDADE!GM$3)=0,"",SUMIFS(BASE!$O:$O,BASE!$A:$A,PRODUTIVIDADE!GM$3,BASE!$G:$G,PRODUTIVIDADE!$B77)))</f>
        <v>0</v>
      </c>
      <c r="GQ77" s="32">
        <f t="shared" si="133"/>
        <v>0</v>
      </c>
      <c r="GR77" s="32">
        <f t="shared" si="134"/>
        <v>0</v>
      </c>
    </row>
    <row r="78" spans="2:200" s="8" customFormat="1" hidden="1" x14ac:dyDescent="0.25">
      <c r="B78" s="50">
        <v>91216</v>
      </c>
      <c r="C78" s="16" t="str">
        <f>IF($B78="","",VLOOKUP($B78,EQUIPE!$B:$E,2,0))</f>
        <v>BRUNO FELIX DOS SANTOS</v>
      </c>
      <c r="D78" s="16" t="str">
        <f>IF($B78="","",VLOOKUP($B78,EQUIPE!$B:$F,5,0))</f>
        <v>ULTRAGAZ BO</v>
      </c>
      <c r="E78" s="18">
        <f>IF($B78="","",VLOOKUP($B78,EQUIPE!$B:$E,3,0))</f>
        <v>0.2638888888888889</v>
      </c>
      <c r="F78" s="16" t="str">
        <f>IF($B78="","",VLOOKUP($B78,EQUIPE!$B:$E,4,0))</f>
        <v>DAIATRIZ DO NASCIMENTO</v>
      </c>
      <c r="H78" s="22">
        <f t="shared" si="135"/>
        <v>0</v>
      </c>
      <c r="I78" s="22">
        <f t="shared" si="135"/>
        <v>863</v>
      </c>
      <c r="J78" s="18">
        <f t="shared" si="69"/>
        <v>0</v>
      </c>
      <c r="K78" s="18">
        <f t="shared" si="70"/>
        <v>7.1902761684047899E-4</v>
      </c>
      <c r="L78" s="32">
        <f t="shared" si="71"/>
        <v>0</v>
      </c>
      <c r="M78" s="32">
        <f t="shared" si="72"/>
        <v>0.62052083333333341</v>
      </c>
      <c r="O78" s="15">
        <f>IF($B78="","",IF(COUNTIF(BASE!$A:$A,PRODUTIVIDADE!O$3)=0,"",SUMIFS(BASE!$M:$M,BASE!$A:$A,PRODUTIVIDADE!O$3,BASE!$G:$G,PRODUTIVIDADE!$B78)))</f>
        <v>0</v>
      </c>
      <c r="P78" s="15">
        <f>IF($B78="","",IF(COUNTIF(BASE!$A:$A,PRODUTIVIDADE!O$3)=0,"",SUMIFS(BASE!$N:$N,BASE!$A:$A,PRODUTIVIDADE!O$3,BASE!$G:$G,PRODUTIVIDADE!$B78)))</f>
        <v>146</v>
      </c>
      <c r="Q78" s="18">
        <f>IF($B78="","",IF(COUNTIF(BASE!$A:$A,PRODUTIVIDADE!O$3)=0,"",SUMIFS(BASE!$P:$P,BASE!$A:$A,PRODUTIVIDADE!O$3,BASE!$G:$G,PRODUTIVIDADE!$B78)))</f>
        <v>0</v>
      </c>
      <c r="R78" s="18">
        <f>IF($B78="","",IF(COUNTIF(BASE!$A:$A,PRODUTIVIDADE!O$3)=0,"",SUMIFS(BASE!$O:$O,BASE!$A:$A,PRODUTIVIDADE!O$3,BASE!$G:$G,PRODUTIVIDADE!$B78)))</f>
        <v>7.5231481481481471E-4</v>
      </c>
      <c r="S78" s="32">
        <f t="shared" si="73"/>
        <v>0</v>
      </c>
      <c r="T78" s="32">
        <f t="shared" si="74"/>
        <v>0.10983796296296294</v>
      </c>
      <c r="U78" s="33">
        <f>IF($B78="","",IF(COUNTIF(BASE!$A:$A,PRODUTIVIDADE!U$3)=0,"",SUMIFS(BASE!$M:$M,BASE!$A:$A,PRODUTIVIDADE!U$3,BASE!$G:$G,PRODUTIVIDADE!$B78)))</f>
        <v>0</v>
      </c>
      <c r="V78" s="33">
        <f>IF($B78="","",IF(COUNTIF(BASE!$A:$A,PRODUTIVIDADE!U$3)=0,"",SUMIFS(BASE!$N:$N,BASE!$A:$A,PRODUTIVIDADE!U$3,BASE!$G:$G,PRODUTIVIDADE!$B78)))</f>
        <v>53</v>
      </c>
      <c r="W78" s="28">
        <f>IF($B78="","",IF(COUNTIF(BASE!$A:$A,PRODUTIVIDADE!U$3)=0,"",SUMIFS(BASE!$P:$P,BASE!$A:$A,PRODUTIVIDADE!U$3,BASE!$G:$G,PRODUTIVIDADE!$B78)))</f>
        <v>0</v>
      </c>
      <c r="X78" s="28">
        <f>IF($B78="","",IF(COUNTIF(BASE!$A:$A,PRODUTIVIDADE!U$3)=0,"",SUMIFS(BASE!$O:$O,BASE!$A:$A,PRODUTIVIDADE!U$3,BASE!$G:$G,PRODUTIVIDADE!$B78)))</f>
        <v>7.8703703703703705E-4</v>
      </c>
      <c r="Y78" s="32">
        <f t="shared" si="75"/>
        <v>0</v>
      </c>
      <c r="Z78" s="32">
        <f t="shared" si="76"/>
        <v>4.1712962962962966E-2</v>
      </c>
      <c r="AA78" s="15">
        <f>IF($B78="","",IF(COUNTIF(BASE!$A:$A,PRODUTIVIDADE!AA$3)=0,"",SUMIFS(BASE!$M:$M,BASE!$A:$A,PRODUTIVIDADE!AA$3,BASE!$G:$G,PRODUTIVIDADE!$B78)))</f>
        <v>0</v>
      </c>
      <c r="AB78" s="15">
        <f>IF($B78="","",IF(COUNTIF(BASE!$A:$A,PRODUTIVIDADE!AA$3)=0,"",SUMIFS(BASE!$N:$N,BASE!$A:$A,PRODUTIVIDADE!AA$3,BASE!$G:$G,PRODUTIVIDADE!$B78)))</f>
        <v>43</v>
      </c>
      <c r="AC78" s="18">
        <f>IF($B78="","",IF(COUNTIF(BASE!$A:$A,PRODUTIVIDADE!AA$3)=0,"",SUMIFS(BASE!$P:$P,BASE!$A:$A,PRODUTIVIDADE!AA$3,BASE!$G:$G,PRODUTIVIDADE!$B78)))</f>
        <v>0</v>
      </c>
      <c r="AD78" s="18">
        <f>IF($B78="","",IF(COUNTIF(BASE!$A:$A,PRODUTIVIDADE!AA$3)=0,"",SUMIFS(BASE!$O:$O,BASE!$A:$A,PRODUTIVIDADE!AA$3,BASE!$G:$G,PRODUTIVIDADE!$B78)))</f>
        <v>9.7222222222222209E-4</v>
      </c>
      <c r="AE78" s="32">
        <f t="shared" si="77"/>
        <v>0</v>
      </c>
      <c r="AF78" s="32">
        <f t="shared" si="78"/>
        <v>4.1805555555555547E-2</v>
      </c>
      <c r="AG78" s="33">
        <f>IF($B78="","",IF(COUNTIF(BASE!$A:$A,PRODUTIVIDADE!AG$3)=0,"",SUMIFS(BASE!$M:$M,BASE!$A:$A,PRODUTIVIDADE!AG$3,BASE!$G:$G,PRODUTIVIDADE!$B78)))</f>
        <v>0</v>
      </c>
      <c r="AH78" s="33">
        <f>IF($B78="","",IF(COUNTIF(BASE!$A:$A,PRODUTIVIDADE!AG$3)=0,"",SUMIFS(BASE!$N:$N,BASE!$A:$A,PRODUTIVIDADE!AG$3,BASE!$G:$G,PRODUTIVIDADE!$B78)))</f>
        <v>43</v>
      </c>
      <c r="AI78" s="28">
        <f>IF($B78="","",IF(COUNTIF(BASE!$A:$A,PRODUTIVIDADE!AG$3)=0,"",SUMIFS(BASE!$P:$P,BASE!$A:$A,PRODUTIVIDADE!AG$3,BASE!$G:$G,PRODUTIVIDADE!$B78)))</f>
        <v>0</v>
      </c>
      <c r="AJ78" s="28">
        <f>IF($B78="","",IF(COUNTIF(BASE!$A:$A,PRODUTIVIDADE!AG$3)=0,"",SUMIFS(BASE!$O:$O,BASE!$A:$A,PRODUTIVIDADE!AG$3,BASE!$G:$G,PRODUTIVIDADE!$B78)))</f>
        <v>7.0601851851851847E-4</v>
      </c>
      <c r="AK78" s="32">
        <f t="shared" si="79"/>
        <v>0</v>
      </c>
      <c r="AL78" s="32">
        <f t="shared" si="80"/>
        <v>3.0358796296296293E-2</v>
      </c>
      <c r="AM78" s="15">
        <f>IF($B78="","",IF(COUNTIF(BASE!$A:$A,PRODUTIVIDADE!AM$3)=0,"",SUMIFS(BASE!$M:$M,BASE!$A:$A,PRODUTIVIDADE!AM$3,BASE!$G:$G,PRODUTIVIDADE!$B78)))</f>
        <v>0</v>
      </c>
      <c r="AN78" s="15">
        <f>IF($B78="","",IF(COUNTIF(BASE!$A:$A,PRODUTIVIDADE!AM$3)=0,"",SUMIFS(BASE!$N:$N,BASE!$A:$A,PRODUTIVIDADE!AM$3,BASE!$G:$G,PRODUTIVIDADE!$B78)))</f>
        <v>41</v>
      </c>
      <c r="AO78" s="18">
        <f>IF($B78="","",IF(COUNTIF(BASE!$A:$A,PRODUTIVIDADE!AM$3)=0,"",SUMIFS(BASE!$P:$P,BASE!$A:$A,PRODUTIVIDADE!AM$3,BASE!$G:$G,PRODUTIVIDADE!$B78)))</f>
        <v>0</v>
      </c>
      <c r="AP78" s="18">
        <f>IF($B78="","",IF(COUNTIF(BASE!$A:$A,PRODUTIVIDADE!AM$3)=0,"",SUMIFS(BASE!$O:$O,BASE!$A:$A,PRODUTIVIDADE!AM$3,BASE!$G:$G,PRODUTIVIDADE!$B78)))</f>
        <v>6.3657407407407402E-4</v>
      </c>
      <c r="AQ78" s="32">
        <f t="shared" si="81"/>
        <v>0</v>
      </c>
      <c r="AR78" s="32">
        <f t="shared" si="82"/>
        <v>2.6099537037037036E-2</v>
      </c>
      <c r="AS78" s="33">
        <f>IF($B78="","",IF(COUNTIF(BASE!$A:$A,PRODUTIVIDADE!AS$3)=0,"",SUMIFS(BASE!$M:$M,BASE!$A:$A,PRODUTIVIDADE!AS$3,BASE!$G:$G,PRODUTIVIDADE!$B78)))</f>
        <v>0</v>
      </c>
      <c r="AT78" s="33">
        <f>IF($B78="","",IF(COUNTIF(BASE!$A:$A,PRODUTIVIDADE!AS$3)=0,"",SUMIFS(BASE!$N:$N,BASE!$A:$A,PRODUTIVIDADE!AS$3,BASE!$G:$G,PRODUTIVIDADE!$B78)))</f>
        <v>35</v>
      </c>
      <c r="AU78" s="28">
        <f>IF($B78="","",IF(COUNTIF(BASE!$A:$A,PRODUTIVIDADE!AS$3)=0,"",SUMIFS(BASE!$P:$P,BASE!$A:$A,PRODUTIVIDADE!AS$3,BASE!$G:$G,PRODUTIVIDADE!$B78)))</f>
        <v>0</v>
      </c>
      <c r="AV78" s="28">
        <f>IF($B78="","",IF(COUNTIF(BASE!$A:$A,PRODUTIVIDADE!AS$3)=0,"",SUMIFS(BASE!$O:$O,BASE!$A:$A,PRODUTIVIDADE!AS$3,BASE!$G:$G,PRODUTIVIDADE!$B78)))</f>
        <v>6.2500000000000001E-4</v>
      </c>
      <c r="AW78" s="32">
        <f t="shared" si="83"/>
        <v>0</v>
      </c>
      <c r="AX78" s="32">
        <f t="shared" si="84"/>
        <v>2.1875000000000002E-2</v>
      </c>
      <c r="AY78" s="15">
        <f>IF($B78="","",IF(COUNTIF(BASE!$A:$A,PRODUTIVIDADE!AY$3)=0,"",SUMIFS(BASE!$M:$M,BASE!$A:$A,PRODUTIVIDADE!AY$3,BASE!$G:$G,PRODUTIVIDADE!$B78)))</f>
        <v>0</v>
      </c>
      <c r="AZ78" s="15">
        <f>IF($B78="","",IF(COUNTIF(BASE!$A:$A,PRODUTIVIDADE!AY$3)=0,"",SUMIFS(BASE!$N:$N,BASE!$A:$A,PRODUTIVIDADE!AY$3,BASE!$G:$G,PRODUTIVIDADE!$B78)))</f>
        <v>0</v>
      </c>
      <c r="BA78" s="18">
        <f>IF($B78="","",IF(COUNTIF(BASE!$A:$A,PRODUTIVIDADE!AY$3)=0,"",SUMIFS(BASE!$P:$P,BASE!$A:$A,PRODUTIVIDADE!AY$3,BASE!$G:$G,PRODUTIVIDADE!$B78)))</f>
        <v>0</v>
      </c>
      <c r="BB78" s="18">
        <f>IF($B78="","",IF(COUNTIF(BASE!$A:$A,PRODUTIVIDADE!AY$3)=0,"",SUMIFS(BASE!$O:$O,BASE!$A:$A,PRODUTIVIDADE!AY$3,BASE!$G:$G,PRODUTIVIDADE!$B78)))</f>
        <v>0</v>
      </c>
      <c r="BC78" s="32">
        <f t="shared" si="85"/>
        <v>0</v>
      </c>
      <c r="BD78" s="32">
        <f t="shared" si="86"/>
        <v>0</v>
      </c>
      <c r="BE78" s="33">
        <f>IF($B78="","",IF(COUNTIF(BASE!$A:$A,PRODUTIVIDADE!BE$3)=0,"",SUMIFS(BASE!$M:$M,BASE!$A:$A,PRODUTIVIDADE!BE$3,BASE!$G:$G,PRODUTIVIDADE!$B78)))</f>
        <v>0</v>
      </c>
      <c r="BF78" s="33">
        <f>IF($B78="","",IF(COUNTIF(BASE!$A:$A,PRODUTIVIDADE!BE$3)=0,"",SUMIFS(BASE!$N:$N,BASE!$A:$A,PRODUTIVIDADE!BE$3,BASE!$G:$G,PRODUTIVIDADE!$B78)))</f>
        <v>40</v>
      </c>
      <c r="BG78" s="28">
        <f>IF($B78="","",IF(COUNTIF(BASE!$A:$A,PRODUTIVIDADE!BE$3)=0,"",SUMIFS(BASE!$P:$P,BASE!$A:$A,PRODUTIVIDADE!BE$3,BASE!$G:$G,PRODUTIVIDADE!$B78)))</f>
        <v>0</v>
      </c>
      <c r="BH78" s="28">
        <f>IF($B78="","",IF(COUNTIF(BASE!$A:$A,PRODUTIVIDADE!BE$3)=0,"",SUMIFS(BASE!$O:$O,BASE!$A:$A,PRODUTIVIDADE!BE$3,BASE!$G:$G,PRODUTIVIDADE!$B78)))</f>
        <v>8.7962962962962962E-4</v>
      </c>
      <c r="BI78" s="32">
        <f t="shared" si="87"/>
        <v>0</v>
      </c>
      <c r="BJ78" s="32">
        <f t="shared" si="88"/>
        <v>3.5185185185185187E-2</v>
      </c>
      <c r="BK78" s="15">
        <f>IF($B78="","",IF(COUNTIF(BASE!$A:$A,PRODUTIVIDADE!BK$3)=0,"",SUMIFS(BASE!$M:$M,BASE!$A:$A,PRODUTIVIDADE!BK$3,BASE!$G:$G,PRODUTIVIDADE!$B78)))</f>
        <v>0</v>
      </c>
      <c r="BL78" s="15">
        <f>IF($B78="","",IF(COUNTIF(BASE!$A:$A,PRODUTIVIDADE!BK$3)=0,"",SUMIFS(BASE!$N:$N,BASE!$A:$A,PRODUTIVIDADE!BK$3,BASE!$G:$G,PRODUTIVIDADE!$B78)))</f>
        <v>35</v>
      </c>
      <c r="BM78" s="18">
        <f>IF($B78="","",IF(COUNTIF(BASE!$A:$A,PRODUTIVIDADE!BK$3)=0,"",SUMIFS(BASE!$P:$P,BASE!$A:$A,PRODUTIVIDADE!BK$3,BASE!$G:$G,PRODUTIVIDADE!$B78)))</f>
        <v>0</v>
      </c>
      <c r="BN78" s="18">
        <f>IF($B78="","",IF(COUNTIF(BASE!$A:$A,PRODUTIVIDADE!BK$3)=0,"",SUMIFS(BASE!$O:$O,BASE!$A:$A,PRODUTIVIDADE!BK$3,BASE!$G:$G,PRODUTIVIDADE!$B78)))</f>
        <v>1.0532407407407407E-3</v>
      </c>
      <c r="BO78" s="32">
        <f t="shared" si="89"/>
        <v>0</v>
      </c>
      <c r="BP78" s="32">
        <f t="shared" si="90"/>
        <v>3.6863425925925924E-2</v>
      </c>
      <c r="BQ78" s="33">
        <f>IF($B78="","",IF(COUNTIF(BASE!$A:$A,PRODUTIVIDADE!BQ$3)=0,"",SUMIFS(BASE!$M:$M,BASE!$A:$A,PRODUTIVIDADE!BQ$3,BASE!$G:$G,PRODUTIVIDADE!$B78)))</f>
        <v>0</v>
      </c>
      <c r="BR78" s="33">
        <f>IF($B78="","",IF(COUNTIF(BASE!$A:$A,PRODUTIVIDADE!BQ$3)=0,"",SUMIFS(BASE!$N:$N,BASE!$A:$A,PRODUTIVIDADE!BQ$3,BASE!$G:$G,PRODUTIVIDADE!$B78)))</f>
        <v>51</v>
      </c>
      <c r="BS78" s="28">
        <f>IF($B78="","",IF(COUNTIF(BASE!$A:$A,PRODUTIVIDADE!BQ$3)=0,"",SUMIFS(BASE!$P:$P,BASE!$A:$A,PRODUTIVIDADE!BQ$3,BASE!$G:$G,PRODUTIVIDADE!$B78)))</f>
        <v>0</v>
      </c>
      <c r="BT78" s="28">
        <f>IF($B78="","",IF(COUNTIF(BASE!$A:$A,PRODUTIVIDADE!BQ$3)=0,"",SUMIFS(BASE!$O:$O,BASE!$A:$A,PRODUTIVIDADE!BQ$3,BASE!$G:$G,PRODUTIVIDADE!$B78)))</f>
        <v>6.4814814814814813E-4</v>
      </c>
      <c r="BU78" s="32">
        <f t="shared" si="91"/>
        <v>0</v>
      </c>
      <c r="BV78" s="32">
        <f t="shared" si="92"/>
        <v>3.3055555555555553E-2</v>
      </c>
      <c r="BW78" s="15">
        <f>IF($B78="","",IF(COUNTIF(BASE!$A:$A,PRODUTIVIDADE!BW$3)=0,"",SUMIFS(BASE!$M:$M,BASE!$A:$A,PRODUTIVIDADE!BW$3,BASE!$G:$G,PRODUTIVIDADE!$B78)))</f>
        <v>0</v>
      </c>
      <c r="BX78" s="15">
        <f>IF($B78="","",IF(COUNTIF(BASE!$A:$A,PRODUTIVIDADE!BW$3)=0,"",SUMIFS(BASE!$N:$N,BASE!$A:$A,PRODUTIVIDADE!BW$3,BASE!$G:$G,PRODUTIVIDADE!$B78)))</f>
        <v>10</v>
      </c>
      <c r="BY78" s="18">
        <f>IF($B78="","",IF(COUNTIF(BASE!$A:$A,PRODUTIVIDADE!BW$3)=0,"",SUMIFS(BASE!$P:$P,BASE!$A:$A,PRODUTIVIDADE!BW$3,BASE!$G:$G,PRODUTIVIDADE!$B78)))</f>
        <v>0</v>
      </c>
      <c r="BZ78" s="18">
        <f>IF($B78="","",IF(COUNTIF(BASE!$A:$A,PRODUTIVIDADE!BW$3)=0,"",SUMIFS(BASE!$O:$O,BASE!$A:$A,PRODUTIVIDADE!BW$3,BASE!$G:$G,PRODUTIVIDADE!$B78)))</f>
        <v>5.4398148148148144E-4</v>
      </c>
      <c r="CA78" s="32">
        <f t="shared" si="93"/>
        <v>0</v>
      </c>
      <c r="CB78" s="32">
        <f t="shared" si="94"/>
        <v>5.439814814814814E-3</v>
      </c>
      <c r="CC78" s="33">
        <f>IF($B78="","",IF(COUNTIF(BASE!$A:$A,PRODUTIVIDADE!CC$3)=0,"",SUMIFS(BASE!$M:$M,BASE!$A:$A,PRODUTIVIDADE!CC$3,BASE!$G:$G,PRODUTIVIDADE!$B78)))</f>
        <v>0</v>
      </c>
      <c r="CD78" s="33">
        <f>IF($B78="","",IF(COUNTIF(BASE!$A:$A,PRODUTIVIDADE!CC$3)=0,"",SUMIFS(BASE!$N:$N,BASE!$A:$A,PRODUTIVIDADE!CC$3,BASE!$G:$G,PRODUTIVIDADE!$B78)))</f>
        <v>19</v>
      </c>
      <c r="CE78" s="28">
        <f>IF($B78="","",IF(COUNTIF(BASE!$A:$A,PRODUTIVIDADE!CC$3)=0,"",SUMIFS(BASE!$P:$P,BASE!$A:$A,PRODUTIVIDADE!CC$3,BASE!$G:$G,PRODUTIVIDADE!$B78)))</f>
        <v>0</v>
      </c>
      <c r="CF78" s="28">
        <f>IF($B78="","",IF(COUNTIF(BASE!$A:$A,PRODUTIVIDADE!CC$3)=0,"",SUMIFS(BASE!$O:$O,BASE!$A:$A,PRODUTIVIDADE!CC$3,BASE!$G:$G,PRODUTIVIDADE!$B78)))</f>
        <v>6.2500000000000001E-4</v>
      </c>
      <c r="CG78" s="32">
        <f t="shared" si="95"/>
        <v>0</v>
      </c>
      <c r="CH78" s="32">
        <f t="shared" si="96"/>
        <v>1.1875E-2</v>
      </c>
      <c r="CI78" s="15">
        <f>IF($B78="","",IF(COUNTIF(BASE!$A:$A,PRODUTIVIDADE!CI$3)=0,"",SUMIFS(BASE!$M:$M,BASE!$A:$A,PRODUTIVIDADE!CI$3,BASE!$G:$G,PRODUTIVIDADE!$B78)))</f>
        <v>0</v>
      </c>
      <c r="CJ78" s="15">
        <f>IF($B78="","",IF(COUNTIF(BASE!$A:$A,PRODUTIVIDADE!CI$3)=0,"",SUMIFS(BASE!$N:$N,BASE!$A:$A,PRODUTIVIDADE!CI$3,BASE!$G:$G,PRODUTIVIDADE!$B78)))</f>
        <v>13</v>
      </c>
      <c r="CK78" s="18">
        <f>IF($B78="","",IF(COUNTIF(BASE!$A:$A,PRODUTIVIDADE!CI$3)=0,"",SUMIFS(BASE!$P:$P,BASE!$A:$A,PRODUTIVIDADE!CI$3,BASE!$G:$G,PRODUTIVIDADE!$B78)))</f>
        <v>0</v>
      </c>
      <c r="CL78" s="18">
        <f>IF($B78="","",IF(COUNTIF(BASE!$A:$A,PRODUTIVIDADE!CI$3)=0,"",SUMIFS(BASE!$O:$O,BASE!$A:$A,PRODUTIVIDADE!CI$3,BASE!$G:$G,PRODUTIVIDADE!$B78)))</f>
        <v>7.8703703703703705E-4</v>
      </c>
      <c r="CM78" s="32">
        <f t="shared" si="97"/>
        <v>0</v>
      </c>
      <c r="CN78" s="32">
        <f t="shared" si="98"/>
        <v>1.0231481481481482E-2</v>
      </c>
      <c r="CO78" s="33">
        <f>IF($B78="","",IF(COUNTIF(BASE!$A:$A,PRODUTIVIDADE!CO$3)=0,"",SUMIFS(BASE!$M:$M,BASE!$A:$A,PRODUTIVIDADE!CO$3,BASE!$G:$G,PRODUTIVIDADE!$B78)))</f>
        <v>0</v>
      </c>
      <c r="CP78" s="33">
        <f>IF($B78="","",IF(COUNTIF(BASE!$A:$A,PRODUTIVIDADE!CO$3)=0,"",SUMIFS(BASE!$N:$N,BASE!$A:$A,PRODUTIVIDADE!CO$3,BASE!$G:$G,PRODUTIVIDADE!$B78)))</f>
        <v>0</v>
      </c>
      <c r="CQ78" s="28">
        <f>IF($B78="","",IF(COUNTIF(BASE!$A:$A,PRODUTIVIDADE!CO$3)=0,"",SUMIFS(BASE!$P:$P,BASE!$A:$A,PRODUTIVIDADE!CO$3,BASE!$G:$G,PRODUTIVIDADE!$B78)))</f>
        <v>0</v>
      </c>
      <c r="CR78" s="28">
        <f>IF($B78="","",IF(COUNTIF(BASE!$A:$A,PRODUTIVIDADE!CO$3)=0,"",SUMIFS(BASE!$O:$O,BASE!$A:$A,PRODUTIVIDADE!CO$3,BASE!$G:$G,PRODUTIVIDADE!$B78)))</f>
        <v>0</v>
      </c>
      <c r="CS78" s="32">
        <f t="shared" si="99"/>
        <v>0</v>
      </c>
      <c r="CT78" s="32">
        <f t="shared" si="100"/>
        <v>0</v>
      </c>
      <c r="CU78" s="15">
        <f>IF($B78="","",IF(COUNTIF(BASE!$A:$A,PRODUTIVIDADE!CU$3)=0,"",SUMIFS(BASE!$M:$M,BASE!$A:$A,PRODUTIVIDADE!CU$3,BASE!$G:$G,PRODUTIVIDADE!$B78)))</f>
        <v>0</v>
      </c>
      <c r="CV78" s="15">
        <f>IF($B78="","",IF(COUNTIF(BASE!$A:$A,PRODUTIVIDADE!CU$3)=0,"",SUMIFS(BASE!$N:$N,BASE!$A:$A,PRODUTIVIDADE!CU$3,BASE!$G:$G,PRODUTIVIDADE!$B78)))</f>
        <v>41</v>
      </c>
      <c r="CW78" s="18">
        <f>IF($B78="","",IF(COUNTIF(BASE!$A:$A,PRODUTIVIDADE!CU$3)=0,"",SUMIFS(BASE!$P:$P,BASE!$A:$A,PRODUTIVIDADE!CU$3,BASE!$G:$G,PRODUTIVIDADE!$B78)))</f>
        <v>0</v>
      </c>
      <c r="CX78" s="18">
        <f>IF($B78="","",IF(COUNTIF(BASE!$A:$A,PRODUTIVIDADE!CU$3)=0,"",SUMIFS(BASE!$O:$O,BASE!$A:$A,PRODUTIVIDADE!CU$3,BASE!$G:$G,PRODUTIVIDADE!$B78)))</f>
        <v>6.7129629629629625E-4</v>
      </c>
      <c r="CY78" s="32">
        <f t="shared" si="101"/>
        <v>0</v>
      </c>
      <c r="CZ78" s="32">
        <f t="shared" si="102"/>
        <v>2.7523148148148147E-2</v>
      </c>
      <c r="DA78" s="33">
        <f>IF($B78="","",IF(COUNTIF(BASE!$A:$A,PRODUTIVIDADE!DA$3)=0,"",SUMIFS(BASE!$M:$M,BASE!$A:$A,PRODUTIVIDADE!DA$3,BASE!$G:$G,PRODUTIVIDADE!$B78)))</f>
        <v>0</v>
      </c>
      <c r="DB78" s="33">
        <f>IF($B78="","",IF(COUNTIF(BASE!$A:$A,PRODUTIVIDADE!DA$3)=0,"",SUMIFS(BASE!$N:$N,BASE!$A:$A,PRODUTIVIDADE!DA$3,BASE!$G:$G,PRODUTIVIDADE!$B78)))</f>
        <v>36</v>
      </c>
      <c r="DC78" s="28">
        <f>IF($B78="","",IF(COUNTIF(BASE!$A:$A,PRODUTIVIDADE!DA$3)=0,"",SUMIFS(BASE!$P:$P,BASE!$A:$A,PRODUTIVIDADE!DA$3,BASE!$G:$G,PRODUTIVIDADE!$B78)))</f>
        <v>0</v>
      </c>
      <c r="DD78" s="28">
        <f>IF($B78="","",IF(COUNTIF(BASE!$A:$A,PRODUTIVIDADE!DA$3)=0,"",SUMIFS(BASE!$O:$O,BASE!$A:$A,PRODUTIVIDADE!DA$3,BASE!$G:$G,PRODUTIVIDADE!$B78)))</f>
        <v>9.9537037037037042E-4</v>
      </c>
      <c r="DE78" s="32">
        <f t="shared" si="103"/>
        <v>0</v>
      </c>
      <c r="DF78" s="32">
        <f t="shared" si="104"/>
        <v>3.5833333333333335E-2</v>
      </c>
      <c r="DG78" s="15">
        <f>IF($B78="","",IF(COUNTIF(BASE!$A:$A,PRODUTIVIDADE!DG$3)=0,"",SUMIFS(BASE!$M:$M,BASE!$A:$A,PRODUTIVIDADE!DG$3,BASE!$G:$G,PRODUTIVIDADE!$B78)))</f>
        <v>0</v>
      </c>
      <c r="DH78" s="15">
        <f>IF($B78="","",IF(COUNTIF(BASE!$A:$A,PRODUTIVIDADE!DG$3)=0,"",SUMIFS(BASE!$N:$N,BASE!$A:$A,PRODUTIVIDADE!DG$3,BASE!$G:$G,PRODUTIVIDADE!$B78)))</f>
        <v>39</v>
      </c>
      <c r="DI78" s="18">
        <f>IF($B78="","",IF(COUNTIF(BASE!$A:$A,PRODUTIVIDADE!DG$3)=0,"",SUMIFS(BASE!$P:$P,BASE!$A:$A,PRODUTIVIDADE!DG$3,BASE!$G:$G,PRODUTIVIDADE!$B78)))</f>
        <v>0</v>
      </c>
      <c r="DJ78" s="18">
        <f>IF($B78="","",IF(COUNTIF(BASE!$A:$A,PRODUTIVIDADE!DG$3)=0,"",SUMIFS(BASE!$O:$O,BASE!$A:$A,PRODUTIVIDADE!DG$3,BASE!$G:$G,PRODUTIVIDADE!$B78)))</f>
        <v>6.018518518518519E-4</v>
      </c>
      <c r="DK78" s="32">
        <f t="shared" si="105"/>
        <v>0</v>
      </c>
      <c r="DL78" s="32">
        <f t="shared" si="106"/>
        <v>2.3472222222222224E-2</v>
      </c>
      <c r="DM78" s="33">
        <f>IF($B78="","",IF(COUNTIF(BASE!$A:$A,PRODUTIVIDADE!DM$3)=0,"",SUMIFS(BASE!$M:$M,BASE!$A:$A,PRODUTIVIDADE!DM$3,BASE!$G:$G,PRODUTIVIDADE!$B78)))</f>
        <v>0</v>
      </c>
      <c r="DN78" s="33">
        <f>IF($B78="","",IF(COUNTIF(BASE!$A:$A,PRODUTIVIDADE!DM$3)=0,"",SUMIFS(BASE!$N:$N,BASE!$A:$A,PRODUTIVIDADE!DM$3,BASE!$G:$G,PRODUTIVIDADE!$B78)))</f>
        <v>25</v>
      </c>
      <c r="DO78" s="28">
        <f>IF($B78="","",IF(COUNTIF(BASE!$A:$A,PRODUTIVIDADE!DM$3)=0,"",SUMIFS(BASE!$P:$P,BASE!$A:$A,PRODUTIVIDADE!DM$3,BASE!$G:$G,PRODUTIVIDADE!$B78)))</f>
        <v>0</v>
      </c>
      <c r="DP78" s="28">
        <f>IF($B78="","",IF(COUNTIF(BASE!$A:$A,PRODUTIVIDADE!DM$3)=0,"",SUMIFS(BASE!$O:$O,BASE!$A:$A,PRODUTIVIDADE!DM$3,BASE!$G:$G,PRODUTIVIDADE!$B78)))</f>
        <v>4.5138888888888892E-4</v>
      </c>
      <c r="DQ78" s="32">
        <f t="shared" si="107"/>
        <v>0</v>
      </c>
      <c r="DR78" s="32">
        <f t="shared" si="108"/>
        <v>1.1284722222222224E-2</v>
      </c>
      <c r="DS78" s="15">
        <f>IF($B78="","",IF(COUNTIF(BASE!$A:$A,PRODUTIVIDADE!DS$3)=0,"",SUMIFS(BASE!$M:$M,BASE!$A:$A,PRODUTIVIDADE!DS$3,BASE!$G:$G,PRODUTIVIDADE!$B78)))</f>
        <v>0</v>
      </c>
      <c r="DT78" s="15">
        <f>IF($B78="","",IF(COUNTIF(BASE!$A:$A,PRODUTIVIDADE!DS$3)=0,"",SUMIFS(BASE!$N:$N,BASE!$A:$A,PRODUTIVIDADE!DS$3,BASE!$G:$G,PRODUTIVIDADE!$B78)))</f>
        <v>14</v>
      </c>
      <c r="DU78" s="18">
        <f>IF($B78="","",IF(COUNTIF(BASE!$A:$A,PRODUTIVIDADE!DS$3)=0,"",SUMIFS(BASE!$P:$P,BASE!$A:$A,PRODUTIVIDADE!DS$3,BASE!$G:$G,PRODUTIVIDADE!$B78)))</f>
        <v>0</v>
      </c>
      <c r="DV78" s="18">
        <f>IF($B78="","",IF(COUNTIF(BASE!$A:$A,PRODUTIVIDADE!DS$3)=0,"",SUMIFS(BASE!$O:$O,BASE!$A:$A,PRODUTIVIDADE!DS$3,BASE!$G:$G,PRODUTIVIDADE!$B78)))</f>
        <v>4.1666666666666669E-4</v>
      </c>
      <c r="DW78" s="32">
        <f t="shared" si="109"/>
        <v>0</v>
      </c>
      <c r="DX78" s="32">
        <f t="shared" si="110"/>
        <v>5.8333333333333336E-3</v>
      </c>
      <c r="DY78" s="33">
        <f>IF($B78="","",IF(COUNTIF(BASE!$A:$A,PRODUTIVIDADE!DY$3)=0,"",SUMIFS(BASE!$M:$M,BASE!$A:$A,PRODUTIVIDADE!DY$3,BASE!$G:$G,PRODUTIVIDADE!$B78)))</f>
        <v>0</v>
      </c>
      <c r="DZ78" s="33">
        <f>IF($B78="","",IF(COUNTIF(BASE!$A:$A,PRODUTIVIDADE!DY$3)=0,"",SUMIFS(BASE!$N:$N,BASE!$A:$A,PRODUTIVIDADE!DY$3,BASE!$G:$G,PRODUTIVIDADE!$B78)))</f>
        <v>0</v>
      </c>
      <c r="EA78" s="28">
        <f>IF($B78="","",IF(COUNTIF(BASE!$A:$A,PRODUTIVIDADE!DY$3)=0,"",SUMIFS(BASE!$P:$P,BASE!$A:$A,PRODUTIVIDADE!DY$3,BASE!$G:$G,PRODUTIVIDADE!$B78)))</f>
        <v>0</v>
      </c>
      <c r="EB78" s="28">
        <f>IF($B78="","",IF(COUNTIF(BASE!$A:$A,PRODUTIVIDADE!DY$3)=0,"",SUMIFS(BASE!$O:$O,BASE!$A:$A,PRODUTIVIDADE!DY$3,BASE!$G:$G,PRODUTIVIDADE!$B78)))</f>
        <v>0</v>
      </c>
      <c r="EC78" s="32">
        <f t="shared" si="111"/>
        <v>0</v>
      </c>
      <c r="ED78" s="32">
        <f t="shared" si="112"/>
        <v>0</v>
      </c>
      <c r="EE78" s="15">
        <f>IF($B78="","",IF(COUNTIF(BASE!$A:$A,PRODUTIVIDADE!EE$3)=0,"",SUMIFS(BASE!$M:$M,BASE!$A:$A,PRODUTIVIDADE!EE$3,BASE!$G:$G,PRODUTIVIDADE!$B78)))</f>
        <v>0</v>
      </c>
      <c r="EF78" s="15">
        <f>IF($B78="","",IF(COUNTIF(BASE!$A:$A,PRODUTIVIDADE!EE$3)=0,"",SUMIFS(BASE!$N:$N,BASE!$A:$A,PRODUTIVIDADE!EE$3,BASE!$G:$G,PRODUTIVIDADE!$B78)))</f>
        <v>0</v>
      </c>
      <c r="EG78" s="18">
        <f>IF($B78="","",IF(COUNTIF(BASE!$A:$A,PRODUTIVIDADE!EE$3)=0,"",SUMIFS(BASE!$P:$P,BASE!$A:$A,PRODUTIVIDADE!EE$3,BASE!$G:$G,PRODUTIVIDADE!$B78)))</f>
        <v>0</v>
      </c>
      <c r="EH78" s="18">
        <f>IF($B78="","",IF(COUNTIF(BASE!$A:$A,PRODUTIVIDADE!EE$3)=0,"",SUMIFS(BASE!$O:$O,BASE!$A:$A,PRODUTIVIDADE!EE$3,BASE!$G:$G,PRODUTIVIDADE!$B78)))</f>
        <v>0</v>
      </c>
      <c r="EI78" s="32">
        <f t="shared" si="113"/>
        <v>0</v>
      </c>
      <c r="EJ78" s="32">
        <f t="shared" si="114"/>
        <v>0</v>
      </c>
      <c r="EK78" s="33">
        <f>IF($B78="","",IF(COUNTIF(BASE!$A:$A,PRODUTIVIDADE!EK$3)=0,"",SUMIFS(BASE!$M:$M,BASE!$A:$A,PRODUTIVIDADE!EK$3,BASE!$G:$G,PRODUTIVIDADE!$B78)))</f>
        <v>0</v>
      </c>
      <c r="EL78" s="33">
        <f>IF($B78="","",IF(COUNTIF(BASE!$A:$A,PRODUTIVIDADE!EK$3)=0,"",SUMIFS(BASE!$N:$N,BASE!$A:$A,PRODUTIVIDADE!EK$3,BASE!$G:$G,PRODUTIVIDADE!$B78)))</f>
        <v>46</v>
      </c>
      <c r="EM78" s="28">
        <f>IF($B78="","",IF(COUNTIF(BASE!$A:$A,PRODUTIVIDADE!EK$3)=0,"",SUMIFS(BASE!$P:$P,BASE!$A:$A,PRODUTIVIDADE!EK$3,BASE!$G:$G,PRODUTIVIDADE!$B78)))</f>
        <v>0</v>
      </c>
      <c r="EN78" s="28">
        <f>IF($B78="","",IF(COUNTIF(BASE!$A:$A,PRODUTIVIDADE!EK$3)=0,"",SUMIFS(BASE!$O:$O,BASE!$A:$A,PRODUTIVIDADE!EK$3,BASE!$G:$G,PRODUTIVIDADE!$B78)))</f>
        <v>4.7453703703703704E-4</v>
      </c>
      <c r="EO78" s="32">
        <f t="shared" si="115"/>
        <v>0</v>
      </c>
      <c r="EP78" s="32">
        <f t="shared" si="116"/>
        <v>2.1828703703703704E-2</v>
      </c>
      <c r="EQ78" s="15">
        <f>IF($B78="","",IF(COUNTIF(BASE!$A:$A,PRODUTIVIDADE!EQ$3)=0,"",SUMIFS(BASE!$M:$M,BASE!$A:$A,PRODUTIVIDADE!EQ$3,BASE!$G:$G,PRODUTIVIDADE!$B78)))</f>
        <v>0</v>
      </c>
      <c r="ER78" s="15">
        <f>IF($B78="","",IF(COUNTIF(BASE!$A:$A,PRODUTIVIDADE!EQ$3)=0,"",SUMIFS(BASE!$N:$N,BASE!$A:$A,PRODUTIVIDADE!EQ$3,BASE!$G:$G,PRODUTIVIDADE!$B78)))</f>
        <v>18</v>
      </c>
      <c r="ES78" s="18">
        <f>IF($B78="","",IF(COUNTIF(BASE!$A:$A,PRODUTIVIDADE!EQ$3)=0,"",SUMIFS(BASE!$P:$P,BASE!$A:$A,PRODUTIVIDADE!EQ$3,BASE!$G:$G,PRODUTIVIDADE!$B78)))</f>
        <v>0</v>
      </c>
      <c r="ET78" s="18">
        <f>IF($B78="","",IF(COUNTIF(BASE!$A:$A,PRODUTIVIDADE!EQ$3)=0,"",SUMIFS(BASE!$O:$O,BASE!$A:$A,PRODUTIVIDADE!EQ$3,BASE!$G:$G,PRODUTIVIDADE!$B78)))</f>
        <v>7.9861111111111105E-4</v>
      </c>
      <c r="EU78" s="32">
        <f t="shared" si="117"/>
        <v>0</v>
      </c>
      <c r="EV78" s="32">
        <f t="shared" si="118"/>
        <v>1.4374999999999999E-2</v>
      </c>
      <c r="EW78" s="33">
        <f>IF($B78="","",IF(COUNTIF(BASE!$A:$A,PRODUTIVIDADE!EW$3)=0,"",SUMIFS(BASE!$M:$M,BASE!$A:$A,PRODUTIVIDADE!EW$3,BASE!$G:$G,PRODUTIVIDADE!$B78)))</f>
        <v>0</v>
      </c>
      <c r="EX78" s="33">
        <f>IF($B78="","",IF(COUNTIF(BASE!$A:$A,PRODUTIVIDADE!EW$3)=0,"",SUMIFS(BASE!$N:$N,BASE!$A:$A,PRODUTIVIDADE!EW$3,BASE!$G:$G,PRODUTIVIDADE!$B78)))</f>
        <v>11</v>
      </c>
      <c r="EY78" s="28">
        <f>IF($B78="","",IF(COUNTIF(BASE!$A:$A,PRODUTIVIDADE!EW$3)=0,"",SUMIFS(BASE!$P:$P,BASE!$A:$A,PRODUTIVIDADE!EW$3,BASE!$G:$G,PRODUTIVIDADE!$B78)))</f>
        <v>0</v>
      </c>
      <c r="EZ78" s="28">
        <f>IF($B78="","",IF(COUNTIF(BASE!$A:$A,PRODUTIVIDADE!EW$3)=0,"",SUMIFS(BASE!$O:$O,BASE!$A:$A,PRODUTIVIDADE!EW$3,BASE!$G:$G,PRODUTIVIDADE!$B78)))</f>
        <v>6.3657407407407402E-4</v>
      </c>
      <c r="FA78" s="32">
        <f t="shared" si="119"/>
        <v>0</v>
      </c>
      <c r="FB78" s="32">
        <f t="shared" si="120"/>
        <v>7.0023148148148145E-3</v>
      </c>
      <c r="FC78" s="15">
        <f>IF($B78="","",IF(COUNTIF(BASE!$A:$A,PRODUTIVIDADE!FC$3)=0,"",SUMIFS(BASE!$M:$M,BASE!$A:$A,PRODUTIVIDADE!FC$3,BASE!$G:$G,PRODUTIVIDADE!$B78)))</f>
        <v>0</v>
      </c>
      <c r="FD78" s="15">
        <f>IF($B78="","",IF(COUNTIF(BASE!$A:$A,PRODUTIVIDADE!FC$3)=0,"",SUMIFS(BASE!$N:$N,BASE!$A:$A,PRODUTIVIDADE!FC$3,BASE!$G:$G,PRODUTIVIDADE!$B78)))</f>
        <v>15</v>
      </c>
      <c r="FE78" s="18">
        <f>IF($B78="","",IF(COUNTIF(BASE!$A:$A,PRODUTIVIDADE!FC$3)=0,"",SUMIFS(BASE!$P:$P,BASE!$A:$A,PRODUTIVIDADE!FC$3,BASE!$G:$G,PRODUTIVIDADE!$B78)))</f>
        <v>0</v>
      </c>
      <c r="FF78" s="18">
        <f>IF($B78="","",IF(COUNTIF(BASE!$A:$A,PRODUTIVIDADE!FC$3)=0,"",SUMIFS(BASE!$O:$O,BASE!$A:$A,PRODUTIVIDADE!FC$3,BASE!$G:$G,PRODUTIVIDADE!$B78)))</f>
        <v>6.018518518518519E-4</v>
      </c>
      <c r="FG78" s="32">
        <f t="shared" si="121"/>
        <v>0</v>
      </c>
      <c r="FH78" s="32">
        <f t="shared" si="122"/>
        <v>9.0277777777777787E-3</v>
      </c>
      <c r="FI78" s="33">
        <f>IF($B78="","",IF(COUNTIF(BASE!$A:$A,PRODUTIVIDADE!FI$3)=0,"",SUMIFS(BASE!$M:$M,BASE!$A:$A,PRODUTIVIDADE!FI$3,BASE!$G:$G,PRODUTIVIDADE!$B78)))</f>
        <v>0</v>
      </c>
      <c r="FJ78" s="33">
        <f>IF($B78="","",IF(COUNTIF(BASE!$A:$A,PRODUTIVIDADE!FI$3)=0,"",SUMIFS(BASE!$N:$N,BASE!$A:$A,PRODUTIVIDADE!FI$3,BASE!$G:$G,PRODUTIVIDADE!$B78)))</f>
        <v>26</v>
      </c>
      <c r="FK78" s="28">
        <f>IF($B78="","",IF(COUNTIF(BASE!$A:$A,PRODUTIVIDADE!FI$3)=0,"",SUMIFS(BASE!$P:$P,BASE!$A:$A,PRODUTIVIDADE!FI$3,BASE!$G:$G,PRODUTIVIDADE!$B78)))</f>
        <v>0</v>
      </c>
      <c r="FL78" s="28">
        <f>IF($B78="","",IF(COUNTIF(BASE!$A:$A,PRODUTIVIDADE!FI$3)=0,"",SUMIFS(BASE!$O:$O,BASE!$A:$A,PRODUTIVIDADE!FI$3,BASE!$G:$G,PRODUTIVIDADE!$B78)))</f>
        <v>7.9861111111111105E-4</v>
      </c>
      <c r="FM78" s="32">
        <f t="shared" si="123"/>
        <v>0</v>
      </c>
      <c r="FN78" s="32">
        <f t="shared" si="124"/>
        <v>2.0763888888888887E-2</v>
      </c>
      <c r="FO78" s="15">
        <f>IF($B78="","",IF(COUNTIF(BASE!$A:$A,PRODUTIVIDADE!FO$3)=0,"",SUMIFS(BASE!$M:$M,BASE!$A:$A,PRODUTIVIDADE!FO$3,BASE!$G:$G,PRODUTIVIDADE!$B78)))</f>
        <v>0</v>
      </c>
      <c r="FP78" s="15">
        <f>IF($B78="","",IF(COUNTIF(BASE!$A:$A,PRODUTIVIDADE!FO$3)=0,"",SUMIFS(BASE!$N:$N,BASE!$A:$A,PRODUTIVIDADE!FO$3,BASE!$G:$G,PRODUTIVIDADE!$B78)))</f>
        <v>12</v>
      </c>
      <c r="FQ78" s="18">
        <f>IF($B78="","",IF(COUNTIF(BASE!$A:$A,PRODUTIVIDADE!FO$3)=0,"",SUMIFS(BASE!$P:$P,BASE!$A:$A,PRODUTIVIDADE!FO$3,BASE!$G:$G,PRODUTIVIDADE!$B78)))</f>
        <v>0</v>
      </c>
      <c r="FR78" s="18">
        <f>IF($B78="","",IF(COUNTIF(BASE!$A:$A,PRODUTIVIDADE!FO$3)=0,"",SUMIFS(BASE!$O:$O,BASE!$A:$A,PRODUTIVIDADE!FO$3,BASE!$G:$G,PRODUTIVIDADE!$B78)))</f>
        <v>6.9444444444444447E-4</v>
      </c>
      <c r="FS78" s="32">
        <f t="shared" si="125"/>
        <v>0</v>
      </c>
      <c r="FT78" s="32">
        <f t="shared" si="126"/>
        <v>8.3333333333333332E-3</v>
      </c>
      <c r="FU78" s="33">
        <f>IF($B78="","",IF(COUNTIF(BASE!$A:$A,PRODUTIVIDADE!FU$3)=0,"",SUMIFS(BASE!$M:$M,BASE!$A:$A,PRODUTIVIDADE!FU$3,BASE!$G:$G,PRODUTIVIDADE!$B78)))</f>
        <v>0</v>
      </c>
      <c r="FV78" s="33">
        <f>IF($B78="","",IF(COUNTIF(BASE!$A:$A,PRODUTIVIDADE!FU$3)=0,"",SUMIFS(BASE!$N:$N,BASE!$A:$A,PRODUTIVIDADE!FU$3,BASE!$G:$G,PRODUTIVIDADE!$B78)))</f>
        <v>0</v>
      </c>
      <c r="FW78" s="28">
        <f>IF($B78="","",IF(COUNTIF(BASE!$A:$A,PRODUTIVIDADE!FU$3)=0,"",SUMIFS(BASE!$P:$P,BASE!$A:$A,PRODUTIVIDADE!FU$3,BASE!$G:$G,PRODUTIVIDADE!$B78)))</f>
        <v>0</v>
      </c>
      <c r="FX78" s="28">
        <f>IF($B78="","",IF(COUNTIF(BASE!$A:$A,PRODUTIVIDADE!FU$3)=0,"",SUMIFS(BASE!$O:$O,BASE!$A:$A,PRODUTIVIDADE!FU$3,BASE!$G:$G,PRODUTIVIDADE!$B78)))</f>
        <v>0</v>
      </c>
      <c r="FY78" s="32">
        <f t="shared" si="127"/>
        <v>0</v>
      </c>
      <c r="FZ78" s="32">
        <f t="shared" si="128"/>
        <v>0</v>
      </c>
      <c r="GA78" s="15">
        <f>IF($B78="","",IF(COUNTIF(BASE!$A:$A,PRODUTIVIDADE!GA$3)=0,"",SUMIFS(BASE!$M:$M,BASE!$A:$A,PRODUTIVIDADE!GA$3,BASE!$G:$G,PRODUTIVIDADE!$B78)))</f>
        <v>0</v>
      </c>
      <c r="GB78" s="15">
        <f>IF($B78="","",IF(COUNTIF(BASE!$A:$A,PRODUTIVIDADE!GA$3)=0,"",SUMIFS(BASE!$N:$N,BASE!$A:$A,PRODUTIVIDADE!GA$3,BASE!$G:$G,PRODUTIVIDADE!$B78)))</f>
        <v>32</v>
      </c>
      <c r="GC78" s="18">
        <f>IF($B78="","",IF(COUNTIF(BASE!$A:$A,PRODUTIVIDADE!GA$3)=0,"",SUMIFS(BASE!$P:$P,BASE!$A:$A,PRODUTIVIDADE!GA$3,BASE!$G:$G,PRODUTIVIDADE!$B78)))</f>
        <v>0</v>
      </c>
      <c r="GD78" s="18">
        <f>IF($B78="","",IF(COUNTIF(BASE!$A:$A,PRODUTIVIDADE!GA$3)=0,"",SUMIFS(BASE!$O:$O,BASE!$A:$A,PRODUTIVIDADE!GA$3,BASE!$G:$G,PRODUTIVIDADE!$B78)))</f>
        <v>6.5972222222222213E-4</v>
      </c>
      <c r="GE78" s="32">
        <f t="shared" si="129"/>
        <v>0</v>
      </c>
      <c r="GF78" s="32">
        <f t="shared" si="130"/>
        <v>2.1111111111111108E-2</v>
      </c>
      <c r="GG78" s="33">
        <f>IF($B78="","",IF(COUNTIF(BASE!$A:$A,PRODUTIVIDADE!GG$3)=0,"",SUMIFS(BASE!$M:$M,BASE!$A:$A,PRODUTIVIDADE!GG$3,BASE!$G:$G,PRODUTIVIDADE!$B78)))</f>
        <v>0</v>
      </c>
      <c r="GH78" s="33">
        <f>IF($B78="","",IF(COUNTIF(BASE!$A:$A,PRODUTIVIDADE!GG$3)=0,"",SUMIFS(BASE!$N:$N,BASE!$A:$A,PRODUTIVIDADE!GG$3,BASE!$G:$G,PRODUTIVIDADE!$B78)))</f>
        <v>9</v>
      </c>
      <c r="GI78" s="28">
        <f>IF($B78="","",IF(COUNTIF(BASE!$A:$A,PRODUTIVIDADE!GG$3)=0,"",SUMIFS(BASE!$P:$P,BASE!$A:$A,PRODUTIVIDADE!GG$3,BASE!$G:$G,PRODUTIVIDADE!$B78)))</f>
        <v>0</v>
      </c>
      <c r="GJ78" s="28">
        <f>IF($B78="","",IF(COUNTIF(BASE!$A:$A,PRODUTIVIDADE!GG$3)=0,"",SUMIFS(BASE!$O:$O,BASE!$A:$A,PRODUTIVIDADE!GG$3,BASE!$G:$G,PRODUTIVIDADE!$B78)))</f>
        <v>5.0925925925925921E-4</v>
      </c>
      <c r="GK78" s="32">
        <f t="shared" si="131"/>
        <v>0</v>
      </c>
      <c r="GL78" s="32">
        <f t="shared" si="132"/>
        <v>4.5833333333333334E-3</v>
      </c>
      <c r="GM78" s="15">
        <f>IF($B78="","",IF(COUNTIF(BASE!$A:$A,PRODUTIVIDADE!GM$3)=0,"",SUMIFS(BASE!$M:$M,BASE!$A:$A,PRODUTIVIDADE!GM$3,BASE!$G:$G,PRODUTIVIDADE!$B78)))</f>
        <v>0</v>
      </c>
      <c r="GN78" s="15">
        <f>IF($B78="","",IF(COUNTIF(BASE!$A:$A,PRODUTIVIDADE!GM$3)=0,"",SUMIFS(BASE!$N:$N,BASE!$A:$A,PRODUTIVIDADE!GM$3,BASE!$G:$G,PRODUTIVIDADE!$B78)))</f>
        <v>10</v>
      </c>
      <c r="GO78" s="18">
        <f>IF($B78="","",IF(COUNTIF(BASE!$A:$A,PRODUTIVIDADE!GM$3)=0,"",SUMIFS(BASE!$P:$P,BASE!$A:$A,PRODUTIVIDADE!GM$3,BASE!$G:$G,PRODUTIVIDADE!$B78)))</f>
        <v>0</v>
      </c>
      <c r="GP78" s="18">
        <f>IF($B78="","",IF(COUNTIF(BASE!$A:$A,PRODUTIVIDADE!GM$3)=0,"",SUMIFS(BASE!$O:$O,BASE!$A:$A,PRODUTIVIDADE!GM$3,BASE!$G:$G,PRODUTIVIDADE!$B78)))</f>
        <v>5.2083333333333333E-4</v>
      </c>
      <c r="GQ78" s="32">
        <f t="shared" si="133"/>
        <v>0</v>
      </c>
      <c r="GR78" s="32">
        <f t="shared" si="134"/>
        <v>5.208333333333333E-3</v>
      </c>
    </row>
    <row r="79" spans="2:200" s="8" customFormat="1" hidden="1" x14ac:dyDescent="0.25">
      <c r="B79" s="50">
        <v>91396</v>
      </c>
      <c r="C79" s="16" t="str">
        <f>IF($B79="","",VLOOKUP($B79,EQUIPE!$B:$E,2,0))</f>
        <v>DANIELA MARIA DOS SANTOS</v>
      </c>
      <c r="D79" s="16" t="str">
        <f>IF($B79="","",VLOOKUP($B79,EQUIPE!$B:$F,5,0))</f>
        <v>ULTRAGAZ BO</v>
      </c>
      <c r="E79" s="18">
        <f>IF($B79="","",VLOOKUP($B79,EQUIPE!$B:$E,3,0))</f>
        <v>0.26388888888888895</v>
      </c>
      <c r="F79" s="16" t="str">
        <f>IF($B79="","",VLOOKUP($B79,EQUIPE!$B:$E,4,0))</f>
        <v>DAIATRIZ DO NASCIMENTO</v>
      </c>
      <c r="H79" s="22">
        <f t="shared" si="135"/>
        <v>0</v>
      </c>
      <c r="I79" s="22">
        <f t="shared" si="135"/>
        <v>2053</v>
      </c>
      <c r="J79" s="18">
        <f t="shared" si="69"/>
        <v>0</v>
      </c>
      <c r="K79" s="18">
        <f t="shared" si="70"/>
        <v>5.2021883061824619E-4</v>
      </c>
      <c r="L79" s="32">
        <f t="shared" si="71"/>
        <v>0</v>
      </c>
      <c r="M79" s="32">
        <f t="shared" si="72"/>
        <v>1.0680092592592594</v>
      </c>
      <c r="O79" s="15">
        <f>IF($B79="","",IF(COUNTIF(BASE!$A:$A,PRODUTIVIDADE!O$3)=0,"",SUMIFS(BASE!$M:$M,BASE!$A:$A,PRODUTIVIDADE!O$3,BASE!$G:$G,PRODUTIVIDADE!$B79)))</f>
        <v>0</v>
      </c>
      <c r="P79" s="15">
        <f>IF($B79="","",IF(COUNTIF(BASE!$A:$A,PRODUTIVIDADE!O$3)=0,"",SUMIFS(BASE!$N:$N,BASE!$A:$A,PRODUTIVIDADE!O$3,BASE!$G:$G,PRODUTIVIDADE!$B79)))</f>
        <v>156</v>
      </c>
      <c r="Q79" s="18">
        <f>IF($B79="","",IF(COUNTIF(BASE!$A:$A,PRODUTIVIDADE!O$3)=0,"",SUMIFS(BASE!$P:$P,BASE!$A:$A,PRODUTIVIDADE!O$3,BASE!$G:$G,PRODUTIVIDADE!$B79)))</f>
        <v>0</v>
      </c>
      <c r="R79" s="18">
        <f>IF($B79="","",IF(COUNTIF(BASE!$A:$A,PRODUTIVIDADE!O$3)=0,"",SUMIFS(BASE!$O:$O,BASE!$A:$A,PRODUTIVIDADE!O$3,BASE!$G:$G,PRODUTIVIDADE!$B79)))</f>
        <v>4.5138888888888892E-4</v>
      </c>
      <c r="S79" s="32">
        <f t="shared" si="73"/>
        <v>0</v>
      </c>
      <c r="T79" s="32">
        <f t="shared" si="74"/>
        <v>7.0416666666666669E-2</v>
      </c>
      <c r="U79" s="33">
        <f>IF($B79="","",IF(COUNTIF(BASE!$A:$A,PRODUTIVIDADE!U$3)=0,"",SUMIFS(BASE!$M:$M,BASE!$A:$A,PRODUTIVIDADE!U$3,BASE!$G:$G,PRODUTIVIDADE!$B79)))</f>
        <v>0</v>
      </c>
      <c r="V79" s="33">
        <f>IF($B79="","",IF(COUNTIF(BASE!$A:$A,PRODUTIVIDADE!U$3)=0,"",SUMIFS(BASE!$N:$N,BASE!$A:$A,PRODUTIVIDADE!U$3,BASE!$G:$G,PRODUTIVIDADE!$B79)))</f>
        <v>115</v>
      </c>
      <c r="W79" s="28">
        <f>IF($B79="","",IF(COUNTIF(BASE!$A:$A,PRODUTIVIDADE!U$3)=0,"",SUMIFS(BASE!$P:$P,BASE!$A:$A,PRODUTIVIDADE!U$3,BASE!$G:$G,PRODUTIVIDADE!$B79)))</f>
        <v>0</v>
      </c>
      <c r="X79" s="28">
        <f>IF($B79="","",IF(COUNTIF(BASE!$A:$A,PRODUTIVIDADE!U$3)=0,"",SUMIFS(BASE!$O:$O,BASE!$A:$A,PRODUTIVIDADE!U$3,BASE!$G:$G,PRODUTIVIDADE!$B79)))</f>
        <v>4.5138888888888892E-4</v>
      </c>
      <c r="Y79" s="32">
        <f t="shared" si="75"/>
        <v>0</v>
      </c>
      <c r="Z79" s="32">
        <f t="shared" si="76"/>
        <v>5.1909722222222225E-2</v>
      </c>
      <c r="AA79" s="15">
        <f>IF($B79="","",IF(COUNTIF(BASE!$A:$A,PRODUTIVIDADE!AA$3)=0,"",SUMIFS(BASE!$M:$M,BASE!$A:$A,PRODUTIVIDADE!AA$3,BASE!$G:$G,PRODUTIVIDADE!$B79)))</f>
        <v>0</v>
      </c>
      <c r="AB79" s="15">
        <f>IF($B79="","",IF(COUNTIF(BASE!$A:$A,PRODUTIVIDADE!AA$3)=0,"",SUMIFS(BASE!$N:$N,BASE!$A:$A,PRODUTIVIDADE!AA$3,BASE!$G:$G,PRODUTIVIDADE!$B79)))</f>
        <v>89</v>
      </c>
      <c r="AC79" s="18">
        <f>IF($B79="","",IF(COUNTIF(BASE!$A:$A,PRODUTIVIDADE!AA$3)=0,"",SUMIFS(BASE!$P:$P,BASE!$A:$A,PRODUTIVIDADE!AA$3,BASE!$G:$G,PRODUTIVIDADE!$B79)))</f>
        <v>0</v>
      </c>
      <c r="AD79" s="18">
        <f>IF($B79="","",IF(COUNTIF(BASE!$A:$A,PRODUTIVIDADE!AA$3)=0,"",SUMIFS(BASE!$O:$O,BASE!$A:$A,PRODUTIVIDADE!AA$3,BASE!$G:$G,PRODUTIVIDADE!$B79)))</f>
        <v>5.0925925925925921E-4</v>
      </c>
      <c r="AE79" s="32">
        <f t="shared" si="77"/>
        <v>0</v>
      </c>
      <c r="AF79" s="32">
        <f t="shared" si="78"/>
        <v>4.5324074074074072E-2</v>
      </c>
      <c r="AG79" s="33">
        <f>IF($B79="","",IF(COUNTIF(BASE!$A:$A,PRODUTIVIDADE!AG$3)=0,"",SUMIFS(BASE!$M:$M,BASE!$A:$A,PRODUTIVIDADE!AG$3,BASE!$G:$G,PRODUTIVIDADE!$B79)))</f>
        <v>0</v>
      </c>
      <c r="AH79" s="33">
        <f>IF($B79="","",IF(COUNTIF(BASE!$A:$A,PRODUTIVIDADE!AG$3)=0,"",SUMIFS(BASE!$N:$N,BASE!$A:$A,PRODUTIVIDADE!AG$3,BASE!$G:$G,PRODUTIVIDADE!$B79)))</f>
        <v>65</v>
      </c>
      <c r="AI79" s="28">
        <f>IF($B79="","",IF(COUNTIF(BASE!$A:$A,PRODUTIVIDADE!AG$3)=0,"",SUMIFS(BASE!$P:$P,BASE!$A:$A,PRODUTIVIDADE!AG$3,BASE!$G:$G,PRODUTIVIDADE!$B79)))</f>
        <v>0</v>
      </c>
      <c r="AJ79" s="28">
        <f>IF($B79="","",IF(COUNTIF(BASE!$A:$A,PRODUTIVIDADE!AG$3)=0,"",SUMIFS(BASE!$O:$O,BASE!$A:$A,PRODUTIVIDADE!AG$3,BASE!$G:$G,PRODUTIVIDADE!$B79)))</f>
        <v>6.134259259259259E-4</v>
      </c>
      <c r="AK79" s="32">
        <f t="shared" si="79"/>
        <v>0</v>
      </c>
      <c r="AL79" s="32">
        <f t="shared" si="80"/>
        <v>3.9872685185185185E-2</v>
      </c>
      <c r="AM79" s="15">
        <f>IF($B79="","",IF(COUNTIF(BASE!$A:$A,PRODUTIVIDADE!AM$3)=0,"",SUMIFS(BASE!$M:$M,BASE!$A:$A,PRODUTIVIDADE!AM$3,BASE!$G:$G,PRODUTIVIDADE!$B79)))</f>
        <v>0</v>
      </c>
      <c r="AN79" s="15">
        <f>IF($B79="","",IF(COUNTIF(BASE!$A:$A,PRODUTIVIDADE!AM$3)=0,"",SUMIFS(BASE!$N:$N,BASE!$A:$A,PRODUTIVIDADE!AM$3,BASE!$G:$G,PRODUTIVIDADE!$B79)))</f>
        <v>73</v>
      </c>
      <c r="AO79" s="18">
        <f>IF($B79="","",IF(COUNTIF(BASE!$A:$A,PRODUTIVIDADE!AM$3)=0,"",SUMIFS(BASE!$P:$P,BASE!$A:$A,PRODUTIVIDADE!AM$3,BASE!$G:$G,PRODUTIVIDADE!$B79)))</f>
        <v>0</v>
      </c>
      <c r="AP79" s="18">
        <f>IF($B79="","",IF(COUNTIF(BASE!$A:$A,PRODUTIVIDADE!AM$3)=0,"",SUMIFS(BASE!$O:$O,BASE!$A:$A,PRODUTIVIDADE!AM$3,BASE!$G:$G,PRODUTIVIDADE!$B79)))</f>
        <v>5.3240740740740744E-4</v>
      </c>
      <c r="AQ79" s="32">
        <f t="shared" si="81"/>
        <v>0</v>
      </c>
      <c r="AR79" s="32">
        <f t="shared" si="82"/>
        <v>3.8865740740740742E-2</v>
      </c>
      <c r="AS79" s="33">
        <f>IF($B79="","",IF(COUNTIF(BASE!$A:$A,PRODUTIVIDADE!AS$3)=0,"",SUMIFS(BASE!$M:$M,BASE!$A:$A,PRODUTIVIDADE!AS$3,BASE!$G:$G,PRODUTIVIDADE!$B79)))</f>
        <v>0</v>
      </c>
      <c r="AT79" s="33">
        <f>IF($B79="","",IF(COUNTIF(BASE!$A:$A,PRODUTIVIDADE!AS$3)=0,"",SUMIFS(BASE!$N:$N,BASE!$A:$A,PRODUTIVIDADE!AS$3,BASE!$G:$G,PRODUTIVIDADE!$B79)))</f>
        <v>108</v>
      </c>
      <c r="AU79" s="28">
        <f>IF($B79="","",IF(COUNTIF(BASE!$A:$A,PRODUTIVIDADE!AS$3)=0,"",SUMIFS(BASE!$P:$P,BASE!$A:$A,PRODUTIVIDADE!AS$3,BASE!$G:$G,PRODUTIVIDADE!$B79)))</f>
        <v>0</v>
      </c>
      <c r="AV79" s="28">
        <f>IF($B79="","",IF(COUNTIF(BASE!$A:$A,PRODUTIVIDADE!AS$3)=0,"",SUMIFS(BASE!$O:$O,BASE!$A:$A,PRODUTIVIDADE!AS$3,BASE!$G:$G,PRODUTIVIDADE!$B79)))</f>
        <v>5.5555555555555556E-4</v>
      </c>
      <c r="AW79" s="32">
        <f t="shared" si="83"/>
        <v>0</v>
      </c>
      <c r="AX79" s="32">
        <f t="shared" si="84"/>
        <v>0.06</v>
      </c>
      <c r="AY79" s="15">
        <f>IF($B79="","",IF(COUNTIF(BASE!$A:$A,PRODUTIVIDADE!AY$3)=0,"",SUMIFS(BASE!$M:$M,BASE!$A:$A,PRODUTIVIDADE!AY$3,BASE!$G:$G,PRODUTIVIDADE!$B79)))</f>
        <v>0</v>
      </c>
      <c r="AZ79" s="15">
        <f>IF($B79="","",IF(COUNTIF(BASE!$A:$A,PRODUTIVIDADE!AY$3)=0,"",SUMIFS(BASE!$N:$N,BASE!$A:$A,PRODUTIVIDADE!AY$3,BASE!$G:$G,PRODUTIVIDADE!$B79)))</f>
        <v>0</v>
      </c>
      <c r="BA79" s="18">
        <f>IF($B79="","",IF(COUNTIF(BASE!$A:$A,PRODUTIVIDADE!AY$3)=0,"",SUMIFS(BASE!$P:$P,BASE!$A:$A,PRODUTIVIDADE!AY$3,BASE!$G:$G,PRODUTIVIDADE!$B79)))</f>
        <v>0</v>
      </c>
      <c r="BB79" s="18">
        <f>IF($B79="","",IF(COUNTIF(BASE!$A:$A,PRODUTIVIDADE!AY$3)=0,"",SUMIFS(BASE!$O:$O,BASE!$A:$A,PRODUTIVIDADE!AY$3,BASE!$G:$G,PRODUTIVIDADE!$B79)))</f>
        <v>0</v>
      </c>
      <c r="BC79" s="32">
        <f t="shared" si="85"/>
        <v>0</v>
      </c>
      <c r="BD79" s="32">
        <f t="shared" si="86"/>
        <v>0</v>
      </c>
      <c r="BE79" s="33">
        <f>IF($B79="","",IF(COUNTIF(BASE!$A:$A,PRODUTIVIDADE!BE$3)=0,"",SUMIFS(BASE!$M:$M,BASE!$A:$A,PRODUTIVIDADE!BE$3,BASE!$G:$G,PRODUTIVIDADE!$B79)))</f>
        <v>0</v>
      </c>
      <c r="BF79" s="33">
        <f>IF($B79="","",IF(COUNTIF(BASE!$A:$A,PRODUTIVIDADE!BE$3)=0,"",SUMIFS(BASE!$N:$N,BASE!$A:$A,PRODUTIVIDADE!BE$3,BASE!$G:$G,PRODUTIVIDADE!$B79)))</f>
        <v>80</v>
      </c>
      <c r="BG79" s="28">
        <f>IF($B79="","",IF(COUNTIF(BASE!$A:$A,PRODUTIVIDADE!BE$3)=0,"",SUMIFS(BASE!$P:$P,BASE!$A:$A,PRODUTIVIDADE!BE$3,BASE!$G:$G,PRODUTIVIDADE!$B79)))</f>
        <v>0</v>
      </c>
      <c r="BH79" s="28">
        <f>IF($B79="","",IF(COUNTIF(BASE!$A:$A,PRODUTIVIDADE!BE$3)=0,"",SUMIFS(BASE!$O:$O,BASE!$A:$A,PRODUTIVIDADE!BE$3,BASE!$G:$G,PRODUTIVIDADE!$B79)))</f>
        <v>4.6296296296296293E-4</v>
      </c>
      <c r="BI79" s="32">
        <f t="shared" si="87"/>
        <v>0</v>
      </c>
      <c r="BJ79" s="32">
        <f t="shared" si="88"/>
        <v>3.7037037037037035E-2</v>
      </c>
      <c r="BK79" s="15">
        <f>IF($B79="","",IF(COUNTIF(BASE!$A:$A,PRODUTIVIDADE!BK$3)=0,"",SUMIFS(BASE!$M:$M,BASE!$A:$A,PRODUTIVIDADE!BK$3,BASE!$G:$G,PRODUTIVIDADE!$B79)))</f>
        <v>0</v>
      </c>
      <c r="BL79" s="15">
        <f>IF($B79="","",IF(COUNTIF(BASE!$A:$A,PRODUTIVIDADE!BK$3)=0,"",SUMIFS(BASE!$N:$N,BASE!$A:$A,PRODUTIVIDADE!BK$3,BASE!$G:$G,PRODUTIVIDADE!$B79)))</f>
        <v>62</v>
      </c>
      <c r="BM79" s="18">
        <f>IF($B79="","",IF(COUNTIF(BASE!$A:$A,PRODUTIVIDADE!BK$3)=0,"",SUMIFS(BASE!$P:$P,BASE!$A:$A,PRODUTIVIDADE!BK$3,BASE!$G:$G,PRODUTIVIDADE!$B79)))</f>
        <v>0</v>
      </c>
      <c r="BN79" s="18">
        <f>IF($B79="","",IF(COUNTIF(BASE!$A:$A,PRODUTIVIDADE!BK$3)=0,"",SUMIFS(BASE!$O:$O,BASE!$A:$A,PRODUTIVIDADE!BK$3,BASE!$G:$G,PRODUTIVIDADE!$B79)))</f>
        <v>7.9861111111111105E-4</v>
      </c>
      <c r="BO79" s="32">
        <f t="shared" si="89"/>
        <v>0</v>
      </c>
      <c r="BP79" s="32">
        <f t="shared" si="90"/>
        <v>4.9513888888888885E-2</v>
      </c>
      <c r="BQ79" s="33">
        <f>IF($B79="","",IF(COUNTIF(BASE!$A:$A,PRODUTIVIDADE!BQ$3)=0,"",SUMIFS(BASE!$M:$M,BASE!$A:$A,PRODUTIVIDADE!BQ$3,BASE!$G:$G,PRODUTIVIDADE!$B79)))</f>
        <v>0</v>
      </c>
      <c r="BR79" s="33">
        <f>IF($B79="","",IF(COUNTIF(BASE!$A:$A,PRODUTIVIDADE!BQ$3)=0,"",SUMIFS(BASE!$N:$N,BASE!$A:$A,PRODUTIVIDADE!BQ$3,BASE!$G:$G,PRODUTIVIDADE!$B79)))</f>
        <v>131</v>
      </c>
      <c r="BS79" s="28">
        <f>IF($B79="","",IF(COUNTIF(BASE!$A:$A,PRODUTIVIDADE!BQ$3)=0,"",SUMIFS(BASE!$P:$P,BASE!$A:$A,PRODUTIVIDADE!BQ$3,BASE!$G:$G,PRODUTIVIDADE!$B79)))</f>
        <v>0</v>
      </c>
      <c r="BT79" s="28">
        <f>IF($B79="","",IF(COUNTIF(BASE!$A:$A,PRODUTIVIDADE!BQ$3)=0,"",SUMIFS(BASE!$O:$O,BASE!$A:$A,PRODUTIVIDADE!BQ$3,BASE!$G:$G,PRODUTIVIDADE!$B79)))</f>
        <v>4.3981481481481481E-4</v>
      </c>
      <c r="BU79" s="32">
        <f t="shared" si="91"/>
        <v>0</v>
      </c>
      <c r="BV79" s="32">
        <f t="shared" si="92"/>
        <v>5.7615740740740738E-2</v>
      </c>
      <c r="BW79" s="15">
        <f>IF($B79="","",IF(COUNTIF(BASE!$A:$A,PRODUTIVIDADE!BW$3)=0,"",SUMIFS(BASE!$M:$M,BASE!$A:$A,PRODUTIVIDADE!BW$3,BASE!$G:$G,PRODUTIVIDADE!$B79)))</f>
        <v>0</v>
      </c>
      <c r="BX79" s="15">
        <f>IF($B79="","",IF(COUNTIF(BASE!$A:$A,PRODUTIVIDADE!BW$3)=0,"",SUMIFS(BASE!$N:$N,BASE!$A:$A,PRODUTIVIDADE!BW$3,BASE!$G:$G,PRODUTIVIDADE!$B79)))</f>
        <v>97</v>
      </c>
      <c r="BY79" s="18">
        <f>IF($B79="","",IF(COUNTIF(BASE!$A:$A,PRODUTIVIDADE!BW$3)=0,"",SUMIFS(BASE!$P:$P,BASE!$A:$A,PRODUTIVIDADE!BW$3,BASE!$G:$G,PRODUTIVIDADE!$B79)))</f>
        <v>0</v>
      </c>
      <c r="BZ79" s="18">
        <f>IF($B79="","",IF(COUNTIF(BASE!$A:$A,PRODUTIVIDADE!BW$3)=0,"",SUMIFS(BASE!$O:$O,BASE!$A:$A,PRODUTIVIDADE!BW$3,BASE!$G:$G,PRODUTIVIDADE!$B79)))</f>
        <v>5.2083333333333333E-4</v>
      </c>
      <c r="CA79" s="32">
        <f t="shared" si="93"/>
        <v>0</v>
      </c>
      <c r="CB79" s="32">
        <f t="shared" si="94"/>
        <v>5.0520833333333334E-2</v>
      </c>
      <c r="CC79" s="33">
        <f>IF($B79="","",IF(COUNTIF(BASE!$A:$A,PRODUTIVIDADE!CC$3)=0,"",SUMIFS(BASE!$M:$M,BASE!$A:$A,PRODUTIVIDADE!CC$3,BASE!$G:$G,PRODUTIVIDADE!$B79)))</f>
        <v>0</v>
      </c>
      <c r="CD79" s="33">
        <f>IF($B79="","",IF(COUNTIF(BASE!$A:$A,PRODUTIVIDADE!CC$3)=0,"",SUMIFS(BASE!$N:$N,BASE!$A:$A,PRODUTIVIDADE!CC$3,BASE!$G:$G,PRODUTIVIDADE!$B79)))</f>
        <v>97</v>
      </c>
      <c r="CE79" s="28">
        <f>IF($B79="","",IF(COUNTIF(BASE!$A:$A,PRODUTIVIDADE!CC$3)=0,"",SUMIFS(BASE!$P:$P,BASE!$A:$A,PRODUTIVIDADE!CC$3,BASE!$G:$G,PRODUTIVIDADE!$B79)))</f>
        <v>0</v>
      </c>
      <c r="CF79" s="28">
        <f>IF($B79="","",IF(COUNTIF(BASE!$A:$A,PRODUTIVIDADE!CC$3)=0,"",SUMIFS(BASE!$O:$O,BASE!$A:$A,PRODUTIVIDADE!CC$3,BASE!$G:$G,PRODUTIVIDADE!$B79)))</f>
        <v>5.5555555555555556E-4</v>
      </c>
      <c r="CG79" s="32">
        <f t="shared" si="95"/>
        <v>0</v>
      </c>
      <c r="CH79" s="32">
        <f t="shared" si="96"/>
        <v>5.3888888888888889E-2</v>
      </c>
      <c r="CI79" s="15">
        <f>IF($B79="","",IF(COUNTIF(BASE!$A:$A,PRODUTIVIDADE!CI$3)=0,"",SUMIFS(BASE!$M:$M,BASE!$A:$A,PRODUTIVIDADE!CI$3,BASE!$G:$G,PRODUTIVIDADE!$B79)))</f>
        <v>0</v>
      </c>
      <c r="CJ79" s="15">
        <f>IF($B79="","",IF(COUNTIF(BASE!$A:$A,PRODUTIVIDADE!CI$3)=0,"",SUMIFS(BASE!$N:$N,BASE!$A:$A,PRODUTIVIDADE!CI$3,BASE!$G:$G,PRODUTIVIDADE!$B79)))</f>
        <v>99</v>
      </c>
      <c r="CK79" s="18">
        <f>IF($B79="","",IF(COUNTIF(BASE!$A:$A,PRODUTIVIDADE!CI$3)=0,"",SUMIFS(BASE!$P:$P,BASE!$A:$A,PRODUTIVIDADE!CI$3,BASE!$G:$G,PRODUTIVIDADE!$B79)))</f>
        <v>0</v>
      </c>
      <c r="CL79" s="18">
        <f>IF($B79="","",IF(COUNTIF(BASE!$A:$A,PRODUTIVIDADE!CI$3)=0,"",SUMIFS(BASE!$O:$O,BASE!$A:$A,PRODUTIVIDADE!CI$3,BASE!$G:$G,PRODUTIVIDADE!$B79)))</f>
        <v>5.3240740740740744E-4</v>
      </c>
      <c r="CM79" s="32">
        <f t="shared" si="97"/>
        <v>0</v>
      </c>
      <c r="CN79" s="32">
        <f t="shared" si="98"/>
        <v>5.2708333333333336E-2</v>
      </c>
      <c r="CO79" s="33">
        <f>IF($B79="","",IF(COUNTIF(BASE!$A:$A,PRODUTIVIDADE!CO$3)=0,"",SUMIFS(BASE!$M:$M,BASE!$A:$A,PRODUTIVIDADE!CO$3,BASE!$G:$G,PRODUTIVIDADE!$B79)))</f>
        <v>0</v>
      </c>
      <c r="CP79" s="33">
        <f>IF($B79="","",IF(COUNTIF(BASE!$A:$A,PRODUTIVIDADE!CO$3)=0,"",SUMIFS(BASE!$N:$N,BASE!$A:$A,PRODUTIVIDADE!CO$3,BASE!$G:$G,PRODUTIVIDADE!$B79)))</f>
        <v>0</v>
      </c>
      <c r="CQ79" s="28">
        <f>IF($B79="","",IF(COUNTIF(BASE!$A:$A,PRODUTIVIDADE!CO$3)=0,"",SUMIFS(BASE!$P:$P,BASE!$A:$A,PRODUTIVIDADE!CO$3,BASE!$G:$G,PRODUTIVIDADE!$B79)))</f>
        <v>0</v>
      </c>
      <c r="CR79" s="28">
        <f>IF($B79="","",IF(COUNTIF(BASE!$A:$A,PRODUTIVIDADE!CO$3)=0,"",SUMIFS(BASE!$O:$O,BASE!$A:$A,PRODUTIVIDADE!CO$3,BASE!$G:$G,PRODUTIVIDADE!$B79)))</f>
        <v>0</v>
      </c>
      <c r="CS79" s="32">
        <f t="shared" si="99"/>
        <v>0</v>
      </c>
      <c r="CT79" s="32">
        <f t="shared" si="100"/>
        <v>0</v>
      </c>
      <c r="CU79" s="15">
        <f>IF($B79="","",IF(COUNTIF(BASE!$A:$A,PRODUTIVIDADE!CU$3)=0,"",SUMIFS(BASE!$M:$M,BASE!$A:$A,PRODUTIVIDADE!CU$3,BASE!$G:$G,PRODUTIVIDADE!$B79)))</f>
        <v>0</v>
      </c>
      <c r="CV79" s="15">
        <f>IF($B79="","",IF(COUNTIF(BASE!$A:$A,PRODUTIVIDADE!CU$3)=0,"",SUMIFS(BASE!$N:$N,BASE!$A:$A,PRODUTIVIDADE!CU$3,BASE!$G:$G,PRODUTIVIDADE!$B79)))</f>
        <v>117</v>
      </c>
      <c r="CW79" s="18">
        <f>IF($B79="","",IF(COUNTIF(BASE!$A:$A,PRODUTIVIDADE!CU$3)=0,"",SUMIFS(BASE!$P:$P,BASE!$A:$A,PRODUTIVIDADE!CU$3,BASE!$G:$G,PRODUTIVIDADE!$B79)))</f>
        <v>0</v>
      </c>
      <c r="CX79" s="18">
        <f>IF($B79="","",IF(COUNTIF(BASE!$A:$A,PRODUTIVIDADE!CU$3)=0,"",SUMIFS(BASE!$O:$O,BASE!$A:$A,PRODUTIVIDADE!CU$3,BASE!$G:$G,PRODUTIVIDADE!$B79)))</f>
        <v>3.3564814814814812E-4</v>
      </c>
      <c r="CY79" s="32">
        <f t="shared" si="101"/>
        <v>0</v>
      </c>
      <c r="CZ79" s="32">
        <f t="shared" si="102"/>
        <v>3.9270833333333331E-2</v>
      </c>
      <c r="DA79" s="33">
        <f>IF($B79="","",IF(COUNTIF(BASE!$A:$A,PRODUTIVIDADE!DA$3)=0,"",SUMIFS(BASE!$M:$M,BASE!$A:$A,PRODUTIVIDADE!DA$3,BASE!$G:$G,PRODUTIVIDADE!$B79)))</f>
        <v>0</v>
      </c>
      <c r="DB79" s="33">
        <f>IF($B79="","",IF(COUNTIF(BASE!$A:$A,PRODUTIVIDADE!DA$3)=0,"",SUMIFS(BASE!$N:$N,BASE!$A:$A,PRODUTIVIDADE!DA$3,BASE!$G:$G,PRODUTIVIDADE!$B79)))</f>
        <v>58</v>
      </c>
      <c r="DC79" s="28">
        <f>IF($B79="","",IF(COUNTIF(BASE!$A:$A,PRODUTIVIDADE!DA$3)=0,"",SUMIFS(BASE!$P:$P,BASE!$A:$A,PRODUTIVIDADE!DA$3,BASE!$G:$G,PRODUTIVIDADE!$B79)))</f>
        <v>0</v>
      </c>
      <c r="DD79" s="28">
        <f>IF($B79="","",IF(COUNTIF(BASE!$A:$A,PRODUTIVIDADE!DA$3)=0,"",SUMIFS(BASE!$O:$O,BASE!$A:$A,PRODUTIVIDADE!DA$3,BASE!$G:$G,PRODUTIVIDADE!$B79)))</f>
        <v>4.8611111111111104E-4</v>
      </c>
      <c r="DE79" s="32">
        <f t="shared" si="103"/>
        <v>0</v>
      </c>
      <c r="DF79" s="32">
        <f t="shared" si="104"/>
        <v>2.8194444444444442E-2</v>
      </c>
      <c r="DG79" s="15">
        <f>IF($B79="","",IF(COUNTIF(BASE!$A:$A,PRODUTIVIDADE!DG$3)=0,"",SUMIFS(BASE!$M:$M,BASE!$A:$A,PRODUTIVIDADE!DG$3,BASE!$G:$G,PRODUTIVIDADE!$B79)))</f>
        <v>0</v>
      </c>
      <c r="DH79" s="15">
        <f>IF($B79="","",IF(COUNTIF(BASE!$A:$A,PRODUTIVIDADE!DG$3)=0,"",SUMIFS(BASE!$N:$N,BASE!$A:$A,PRODUTIVIDADE!DG$3,BASE!$G:$G,PRODUTIVIDADE!$B79)))</f>
        <v>53</v>
      </c>
      <c r="DI79" s="18">
        <f>IF($B79="","",IF(COUNTIF(BASE!$A:$A,PRODUTIVIDADE!DG$3)=0,"",SUMIFS(BASE!$P:$P,BASE!$A:$A,PRODUTIVIDADE!DG$3,BASE!$G:$G,PRODUTIVIDADE!$B79)))</f>
        <v>0</v>
      </c>
      <c r="DJ79" s="18">
        <f>IF($B79="","",IF(COUNTIF(BASE!$A:$A,PRODUTIVIDADE!DG$3)=0,"",SUMIFS(BASE!$O:$O,BASE!$A:$A,PRODUTIVIDADE!DG$3,BASE!$G:$G,PRODUTIVIDADE!$B79)))</f>
        <v>6.2500000000000001E-4</v>
      </c>
      <c r="DK79" s="32">
        <f t="shared" si="105"/>
        <v>0</v>
      </c>
      <c r="DL79" s="32">
        <f t="shared" si="106"/>
        <v>3.3125000000000002E-2</v>
      </c>
      <c r="DM79" s="33">
        <f>IF($B79="","",IF(COUNTIF(BASE!$A:$A,PRODUTIVIDADE!DM$3)=0,"",SUMIFS(BASE!$M:$M,BASE!$A:$A,PRODUTIVIDADE!DM$3,BASE!$G:$G,PRODUTIVIDADE!$B79)))</f>
        <v>0</v>
      </c>
      <c r="DN79" s="33">
        <f>IF($B79="","",IF(COUNTIF(BASE!$A:$A,PRODUTIVIDADE!DM$3)=0,"",SUMIFS(BASE!$N:$N,BASE!$A:$A,PRODUTIVIDADE!DM$3,BASE!$G:$G,PRODUTIVIDADE!$B79)))</f>
        <v>45</v>
      </c>
      <c r="DO79" s="28">
        <f>IF($B79="","",IF(COUNTIF(BASE!$A:$A,PRODUTIVIDADE!DM$3)=0,"",SUMIFS(BASE!$P:$P,BASE!$A:$A,PRODUTIVIDADE!DM$3,BASE!$G:$G,PRODUTIVIDADE!$B79)))</f>
        <v>0</v>
      </c>
      <c r="DP79" s="28">
        <f>IF($B79="","",IF(COUNTIF(BASE!$A:$A,PRODUTIVIDADE!DM$3)=0,"",SUMIFS(BASE!$O:$O,BASE!$A:$A,PRODUTIVIDADE!DM$3,BASE!$G:$G,PRODUTIVIDADE!$B79)))</f>
        <v>6.4814814814814813E-4</v>
      </c>
      <c r="DQ79" s="32">
        <f t="shared" si="107"/>
        <v>0</v>
      </c>
      <c r="DR79" s="32">
        <f t="shared" si="108"/>
        <v>2.9166666666666667E-2</v>
      </c>
      <c r="DS79" s="15">
        <f>IF($B79="","",IF(COUNTIF(BASE!$A:$A,PRODUTIVIDADE!DS$3)=0,"",SUMIFS(BASE!$M:$M,BASE!$A:$A,PRODUTIVIDADE!DS$3,BASE!$G:$G,PRODUTIVIDADE!$B79)))</f>
        <v>0</v>
      </c>
      <c r="DT79" s="15">
        <f>IF($B79="","",IF(COUNTIF(BASE!$A:$A,PRODUTIVIDADE!DS$3)=0,"",SUMIFS(BASE!$N:$N,BASE!$A:$A,PRODUTIVIDADE!DS$3,BASE!$G:$G,PRODUTIVIDADE!$B79)))</f>
        <v>42</v>
      </c>
      <c r="DU79" s="18">
        <f>IF($B79="","",IF(COUNTIF(BASE!$A:$A,PRODUTIVIDADE!DS$3)=0,"",SUMIFS(BASE!$P:$P,BASE!$A:$A,PRODUTIVIDADE!DS$3,BASE!$G:$G,PRODUTIVIDADE!$B79)))</f>
        <v>0</v>
      </c>
      <c r="DV79" s="18">
        <f>IF($B79="","",IF(COUNTIF(BASE!$A:$A,PRODUTIVIDADE!DS$3)=0,"",SUMIFS(BASE!$O:$O,BASE!$A:$A,PRODUTIVIDADE!DS$3,BASE!$G:$G,PRODUTIVIDADE!$B79)))</f>
        <v>6.018518518518519E-4</v>
      </c>
      <c r="DW79" s="32">
        <f t="shared" si="109"/>
        <v>0</v>
      </c>
      <c r="DX79" s="32">
        <f t="shared" si="110"/>
        <v>2.5277777777777781E-2</v>
      </c>
      <c r="DY79" s="33">
        <f>IF($B79="","",IF(COUNTIF(BASE!$A:$A,PRODUTIVIDADE!DY$3)=0,"",SUMIFS(BASE!$M:$M,BASE!$A:$A,PRODUTIVIDADE!DY$3,BASE!$G:$G,PRODUTIVIDADE!$B79)))</f>
        <v>0</v>
      </c>
      <c r="DZ79" s="33">
        <f>IF($B79="","",IF(COUNTIF(BASE!$A:$A,PRODUTIVIDADE!DY$3)=0,"",SUMIFS(BASE!$N:$N,BASE!$A:$A,PRODUTIVIDADE!DY$3,BASE!$G:$G,PRODUTIVIDADE!$B79)))</f>
        <v>73</v>
      </c>
      <c r="EA79" s="28">
        <f>IF($B79="","",IF(COUNTIF(BASE!$A:$A,PRODUTIVIDADE!DY$3)=0,"",SUMIFS(BASE!$P:$P,BASE!$A:$A,PRODUTIVIDADE!DY$3,BASE!$G:$G,PRODUTIVIDADE!$B79)))</f>
        <v>0</v>
      </c>
      <c r="EB79" s="28">
        <f>IF($B79="","",IF(COUNTIF(BASE!$A:$A,PRODUTIVIDADE!DY$3)=0,"",SUMIFS(BASE!$O:$O,BASE!$A:$A,PRODUTIVIDADE!DY$3,BASE!$G:$G,PRODUTIVIDADE!$B79)))</f>
        <v>5.7870370370370378E-4</v>
      </c>
      <c r="EC79" s="32">
        <f t="shared" si="111"/>
        <v>0</v>
      </c>
      <c r="ED79" s="32">
        <f t="shared" si="112"/>
        <v>4.2245370370370378E-2</v>
      </c>
      <c r="EE79" s="15">
        <f>IF($B79="","",IF(COUNTIF(BASE!$A:$A,PRODUTIVIDADE!EE$3)=0,"",SUMIFS(BASE!$M:$M,BASE!$A:$A,PRODUTIVIDADE!EE$3,BASE!$G:$G,PRODUTIVIDADE!$B79)))</f>
        <v>0</v>
      </c>
      <c r="EF79" s="15">
        <f>IF($B79="","",IF(COUNTIF(BASE!$A:$A,PRODUTIVIDADE!EE$3)=0,"",SUMIFS(BASE!$N:$N,BASE!$A:$A,PRODUTIVIDADE!EE$3,BASE!$G:$G,PRODUTIVIDADE!$B79)))</f>
        <v>0</v>
      </c>
      <c r="EG79" s="18">
        <f>IF($B79="","",IF(COUNTIF(BASE!$A:$A,PRODUTIVIDADE!EE$3)=0,"",SUMIFS(BASE!$P:$P,BASE!$A:$A,PRODUTIVIDADE!EE$3,BASE!$G:$G,PRODUTIVIDADE!$B79)))</f>
        <v>0</v>
      </c>
      <c r="EH79" s="18">
        <f>IF($B79="","",IF(COUNTIF(BASE!$A:$A,PRODUTIVIDADE!EE$3)=0,"",SUMIFS(BASE!$O:$O,BASE!$A:$A,PRODUTIVIDADE!EE$3,BASE!$G:$G,PRODUTIVIDADE!$B79)))</f>
        <v>0</v>
      </c>
      <c r="EI79" s="32">
        <f t="shared" si="113"/>
        <v>0</v>
      </c>
      <c r="EJ79" s="32">
        <f t="shared" si="114"/>
        <v>0</v>
      </c>
      <c r="EK79" s="33">
        <f>IF($B79="","",IF(COUNTIF(BASE!$A:$A,PRODUTIVIDADE!EK$3)=0,"",SUMIFS(BASE!$M:$M,BASE!$A:$A,PRODUTIVIDADE!EK$3,BASE!$G:$G,PRODUTIVIDADE!$B79)))</f>
        <v>0</v>
      </c>
      <c r="EL79" s="33">
        <f>IF($B79="","",IF(COUNTIF(BASE!$A:$A,PRODUTIVIDADE!EK$3)=0,"",SUMIFS(BASE!$N:$N,BASE!$A:$A,PRODUTIVIDADE!EK$3,BASE!$G:$G,PRODUTIVIDADE!$B79)))</f>
        <v>105</v>
      </c>
      <c r="EM79" s="28">
        <f>IF($B79="","",IF(COUNTIF(BASE!$A:$A,PRODUTIVIDADE!EK$3)=0,"",SUMIFS(BASE!$P:$P,BASE!$A:$A,PRODUTIVIDADE!EK$3,BASE!$G:$G,PRODUTIVIDADE!$B79)))</f>
        <v>0</v>
      </c>
      <c r="EN79" s="28">
        <f>IF($B79="","",IF(COUNTIF(BASE!$A:$A,PRODUTIVIDADE!EK$3)=0,"",SUMIFS(BASE!$O:$O,BASE!$A:$A,PRODUTIVIDADE!EK$3,BASE!$G:$G,PRODUTIVIDADE!$B79)))</f>
        <v>5.0925925925925921E-4</v>
      </c>
      <c r="EO79" s="32">
        <f t="shared" si="115"/>
        <v>0</v>
      </c>
      <c r="EP79" s="32">
        <f t="shared" si="116"/>
        <v>5.347222222222222E-2</v>
      </c>
      <c r="EQ79" s="15">
        <f>IF($B79="","",IF(COUNTIF(BASE!$A:$A,PRODUTIVIDADE!EQ$3)=0,"",SUMIFS(BASE!$M:$M,BASE!$A:$A,PRODUTIVIDADE!EQ$3,BASE!$G:$G,PRODUTIVIDADE!$B79)))</f>
        <v>0</v>
      </c>
      <c r="ER79" s="15">
        <f>IF($B79="","",IF(COUNTIF(BASE!$A:$A,PRODUTIVIDADE!EQ$3)=0,"",SUMIFS(BASE!$N:$N,BASE!$A:$A,PRODUTIVIDADE!EQ$3,BASE!$G:$G,PRODUTIVIDADE!$B79)))</f>
        <v>40</v>
      </c>
      <c r="ES79" s="18">
        <f>IF($B79="","",IF(COUNTIF(BASE!$A:$A,PRODUTIVIDADE!EQ$3)=0,"",SUMIFS(BASE!$P:$P,BASE!$A:$A,PRODUTIVIDADE!EQ$3,BASE!$G:$G,PRODUTIVIDADE!$B79)))</f>
        <v>0</v>
      </c>
      <c r="ET79" s="18">
        <f>IF($B79="","",IF(COUNTIF(BASE!$A:$A,PRODUTIVIDADE!EQ$3)=0,"",SUMIFS(BASE!$O:$O,BASE!$A:$A,PRODUTIVIDADE!EQ$3,BASE!$G:$G,PRODUTIVIDADE!$B79)))</f>
        <v>5.7870370370370378E-4</v>
      </c>
      <c r="EU79" s="32">
        <f t="shared" si="117"/>
        <v>0</v>
      </c>
      <c r="EV79" s="32">
        <f t="shared" si="118"/>
        <v>2.314814814814815E-2</v>
      </c>
      <c r="EW79" s="33">
        <f>IF($B79="","",IF(COUNTIF(BASE!$A:$A,PRODUTIVIDADE!EW$3)=0,"",SUMIFS(BASE!$M:$M,BASE!$A:$A,PRODUTIVIDADE!EW$3,BASE!$G:$G,PRODUTIVIDADE!$B79)))</f>
        <v>0</v>
      </c>
      <c r="EX79" s="33">
        <f>IF($B79="","",IF(COUNTIF(BASE!$A:$A,PRODUTIVIDADE!EW$3)=0,"",SUMIFS(BASE!$N:$N,BASE!$A:$A,PRODUTIVIDADE!EW$3,BASE!$G:$G,PRODUTIVIDADE!$B79)))</f>
        <v>48</v>
      </c>
      <c r="EY79" s="28">
        <f>IF($B79="","",IF(COUNTIF(BASE!$A:$A,PRODUTIVIDADE!EW$3)=0,"",SUMIFS(BASE!$P:$P,BASE!$A:$A,PRODUTIVIDADE!EW$3,BASE!$G:$G,PRODUTIVIDADE!$B79)))</f>
        <v>0</v>
      </c>
      <c r="EZ79" s="28">
        <f>IF($B79="","",IF(COUNTIF(BASE!$A:$A,PRODUTIVIDADE!EW$3)=0,"",SUMIFS(BASE!$O:$O,BASE!$A:$A,PRODUTIVIDADE!EW$3,BASE!$G:$G,PRODUTIVIDADE!$B79)))</f>
        <v>6.2500000000000001E-4</v>
      </c>
      <c r="FA79" s="32">
        <f t="shared" si="119"/>
        <v>0</v>
      </c>
      <c r="FB79" s="32">
        <f t="shared" si="120"/>
        <v>0.03</v>
      </c>
      <c r="FC79" s="15">
        <f>IF($B79="","",IF(COUNTIF(BASE!$A:$A,PRODUTIVIDADE!FC$3)=0,"",SUMIFS(BASE!$M:$M,BASE!$A:$A,PRODUTIVIDADE!FC$3,BASE!$G:$G,PRODUTIVIDADE!$B79)))</f>
        <v>0</v>
      </c>
      <c r="FD79" s="15">
        <f>IF($B79="","",IF(COUNTIF(BASE!$A:$A,PRODUTIVIDADE!FC$3)=0,"",SUMIFS(BASE!$N:$N,BASE!$A:$A,PRODUTIVIDADE!FC$3,BASE!$G:$G,PRODUTIVIDADE!$B79)))</f>
        <v>46</v>
      </c>
      <c r="FE79" s="18">
        <f>IF($B79="","",IF(COUNTIF(BASE!$A:$A,PRODUTIVIDADE!FC$3)=0,"",SUMIFS(BASE!$P:$P,BASE!$A:$A,PRODUTIVIDADE!FC$3,BASE!$G:$G,PRODUTIVIDADE!$B79)))</f>
        <v>0</v>
      </c>
      <c r="FF79" s="18">
        <f>IF($B79="","",IF(COUNTIF(BASE!$A:$A,PRODUTIVIDADE!FC$3)=0,"",SUMIFS(BASE!$O:$O,BASE!$A:$A,PRODUTIVIDADE!FC$3,BASE!$G:$G,PRODUTIVIDADE!$B79)))</f>
        <v>5.6712962962962956E-4</v>
      </c>
      <c r="FG79" s="32">
        <f t="shared" si="121"/>
        <v>0</v>
      </c>
      <c r="FH79" s="32">
        <f t="shared" si="122"/>
        <v>2.6087962962962959E-2</v>
      </c>
      <c r="FI79" s="33">
        <f>IF($B79="","",IF(COUNTIF(BASE!$A:$A,PRODUTIVIDADE!FI$3)=0,"",SUMIFS(BASE!$M:$M,BASE!$A:$A,PRODUTIVIDADE!FI$3,BASE!$G:$G,PRODUTIVIDADE!$B79)))</f>
        <v>0</v>
      </c>
      <c r="FJ79" s="33">
        <f>IF($B79="","",IF(COUNTIF(BASE!$A:$A,PRODUTIVIDADE!FI$3)=0,"",SUMIFS(BASE!$N:$N,BASE!$A:$A,PRODUTIVIDADE!FI$3,BASE!$G:$G,PRODUTIVIDADE!$B79)))</f>
        <v>53</v>
      </c>
      <c r="FK79" s="28">
        <f>IF($B79="","",IF(COUNTIF(BASE!$A:$A,PRODUTIVIDADE!FI$3)=0,"",SUMIFS(BASE!$P:$P,BASE!$A:$A,PRODUTIVIDADE!FI$3,BASE!$G:$G,PRODUTIVIDADE!$B79)))</f>
        <v>0</v>
      </c>
      <c r="FL79" s="28">
        <f>IF($B79="","",IF(COUNTIF(BASE!$A:$A,PRODUTIVIDADE!FI$3)=0,"",SUMIFS(BASE!$O:$O,BASE!$A:$A,PRODUTIVIDADE!FI$3,BASE!$G:$G,PRODUTIVIDADE!$B79)))</f>
        <v>5.0925925925925921E-4</v>
      </c>
      <c r="FM79" s="32">
        <f t="shared" si="123"/>
        <v>0</v>
      </c>
      <c r="FN79" s="32">
        <f t="shared" si="124"/>
        <v>2.6990740740740739E-2</v>
      </c>
      <c r="FO79" s="15">
        <f>IF($B79="","",IF(COUNTIF(BASE!$A:$A,PRODUTIVIDADE!FO$3)=0,"",SUMIFS(BASE!$M:$M,BASE!$A:$A,PRODUTIVIDADE!FO$3,BASE!$G:$G,PRODUTIVIDADE!$B79)))</f>
        <v>0</v>
      </c>
      <c r="FP79" s="15">
        <f>IF($B79="","",IF(COUNTIF(BASE!$A:$A,PRODUTIVIDADE!FO$3)=0,"",SUMIFS(BASE!$N:$N,BASE!$A:$A,PRODUTIVIDADE!FO$3,BASE!$G:$G,PRODUTIVIDADE!$B79)))</f>
        <v>54</v>
      </c>
      <c r="FQ79" s="18">
        <f>IF($B79="","",IF(COUNTIF(BASE!$A:$A,PRODUTIVIDADE!FO$3)=0,"",SUMIFS(BASE!$P:$P,BASE!$A:$A,PRODUTIVIDADE!FO$3,BASE!$G:$G,PRODUTIVIDADE!$B79)))</f>
        <v>0</v>
      </c>
      <c r="FR79" s="18">
        <f>IF($B79="","",IF(COUNTIF(BASE!$A:$A,PRODUTIVIDADE!FO$3)=0,"",SUMIFS(BASE!$O:$O,BASE!$A:$A,PRODUTIVIDADE!FO$3,BASE!$G:$G,PRODUTIVIDADE!$B79)))</f>
        <v>6.4814814814814813E-4</v>
      </c>
      <c r="FS79" s="32">
        <f t="shared" si="125"/>
        <v>0</v>
      </c>
      <c r="FT79" s="32">
        <f t="shared" si="126"/>
        <v>3.4999999999999996E-2</v>
      </c>
      <c r="FU79" s="33">
        <f>IF($B79="","",IF(COUNTIF(BASE!$A:$A,PRODUTIVIDADE!FU$3)=0,"",SUMIFS(BASE!$M:$M,BASE!$A:$A,PRODUTIVIDADE!FU$3,BASE!$G:$G,PRODUTIVIDADE!$B79)))</f>
        <v>0</v>
      </c>
      <c r="FV79" s="33">
        <f>IF($B79="","",IF(COUNTIF(BASE!$A:$A,PRODUTIVIDADE!FU$3)=0,"",SUMIFS(BASE!$N:$N,BASE!$A:$A,PRODUTIVIDADE!FU$3,BASE!$G:$G,PRODUTIVIDADE!$B79)))</f>
        <v>0</v>
      </c>
      <c r="FW79" s="28">
        <f>IF($B79="","",IF(COUNTIF(BASE!$A:$A,PRODUTIVIDADE!FU$3)=0,"",SUMIFS(BASE!$P:$P,BASE!$A:$A,PRODUTIVIDADE!FU$3,BASE!$G:$G,PRODUTIVIDADE!$B79)))</f>
        <v>0</v>
      </c>
      <c r="FX79" s="28">
        <f>IF($B79="","",IF(COUNTIF(BASE!$A:$A,PRODUTIVIDADE!FU$3)=0,"",SUMIFS(BASE!$O:$O,BASE!$A:$A,PRODUTIVIDADE!FU$3,BASE!$G:$G,PRODUTIVIDADE!$B79)))</f>
        <v>0</v>
      </c>
      <c r="FY79" s="32">
        <f t="shared" si="127"/>
        <v>0</v>
      </c>
      <c r="FZ79" s="32">
        <f t="shared" si="128"/>
        <v>0</v>
      </c>
      <c r="GA79" s="15">
        <f>IF($B79="","",IF(COUNTIF(BASE!$A:$A,PRODUTIVIDADE!GA$3)=0,"",SUMIFS(BASE!$M:$M,BASE!$A:$A,PRODUTIVIDADE!GA$3,BASE!$G:$G,PRODUTIVIDADE!$B79)))</f>
        <v>0</v>
      </c>
      <c r="GB79" s="15">
        <f>IF($B79="","",IF(COUNTIF(BASE!$A:$A,PRODUTIVIDADE!GA$3)=0,"",SUMIFS(BASE!$N:$N,BASE!$A:$A,PRODUTIVIDADE!GA$3,BASE!$G:$G,PRODUTIVIDADE!$B79)))</f>
        <v>89</v>
      </c>
      <c r="GC79" s="18">
        <f>IF($B79="","",IF(COUNTIF(BASE!$A:$A,PRODUTIVIDADE!GA$3)=0,"",SUMIFS(BASE!$P:$P,BASE!$A:$A,PRODUTIVIDADE!GA$3,BASE!$G:$G,PRODUTIVIDADE!$B79)))</f>
        <v>0</v>
      </c>
      <c r="GD79" s="18">
        <f>IF($B79="","",IF(COUNTIF(BASE!$A:$A,PRODUTIVIDADE!GA$3)=0,"",SUMIFS(BASE!$O:$O,BASE!$A:$A,PRODUTIVIDADE!GA$3,BASE!$G:$G,PRODUTIVIDADE!$B79)))</f>
        <v>4.8611111111111104E-4</v>
      </c>
      <c r="GE79" s="32">
        <f t="shared" si="129"/>
        <v>0</v>
      </c>
      <c r="GF79" s="32">
        <f t="shared" si="130"/>
        <v>4.326388888888888E-2</v>
      </c>
      <c r="GG79" s="33">
        <f>IF($B79="","",IF(COUNTIF(BASE!$A:$A,PRODUTIVIDADE!GG$3)=0,"",SUMIFS(BASE!$M:$M,BASE!$A:$A,PRODUTIVIDADE!GG$3,BASE!$G:$G,PRODUTIVIDADE!$B79)))</f>
        <v>0</v>
      </c>
      <c r="GH79" s="33">
        <f>IF($B79="","",IF(COUNTIF(BASE!$A:$A,PRODUTIVIDADE!GG$3)=0,"",SUMIFS(BASE!$N:$N,BASE!$A:$A,PRODUTIVIDADE!GG$3,BASE!$G:$G,PRODUTIVIDADE!$B79)))</f>
        <v>22</v>
      </c>
      <c r="GI79" s="28">
        <f>IF($B79="","",IF(COUNTIF(BASE!$A:$A,PRODUTIVIDADE!GG$3)=0,"",SUMIFS(BASE!$P:$P,BASE!$A:$A,PRODUTIVIDADE!GG$3,BASE!$G:$G,PRODUTIVIDADE!$B79)))</f>
        <v>0</v>
      </c>
      <c r="GJ79" s="28">
        <f>IF($B79="","",IF(COUNTIF(BASE!$A:$A,PRODUTIVIDADE!GG$3)=0,"",SUMIFS(BASE!$O:$O,BASE!$A:$A,PRODUTIVIDADE!GG$3,BASE!$G:$G,PRODUTIVIDADE!$B79)))</f>
        <v>4.3981481481481481E-4</v>
      </c>
      <c r="GK79" s="32">
        <f t="shared" si="131"/>
        <v>0</v>
      </c>
      <c r="GL79" s="32">
        <f t="shared" si="132"/>
        <v>9.6759259259259264E-3</v>
      </c>
      <c r="GM79" s="15">
        <f>IF($B79="","",IF(COUNTIF(BASE!$A:$A,PRODUTIVIDADE!GM$3)=0,"",SUMIFS(BASE!$M:$M,BASE!$A:$A,PRODUTIVIDADE!GM$3,BASE!$G:$G,PRODUTIVIDADE!$B79)))</f>
        <v>0</v>
      </c>
      <c r="GN79" s="15">
        <f>IF($B79="","",IF(COUNTIF(BASE!$A:$A,PRODUTIVIDADE!GM$3)=0,"",SUMIFS(BASE!$N:$N,BASE!$A:$A,PRODUTIVIDADE!GM$3,BASE!$G:$G,PRODUTIVIDADE!$B79)))</f>
        <v>36</v>
      </c>
      <c r="GO79" s="18">
        <f>IF($B79="","",IF(COUNTIF(BASE!$A:$A,PRODUTIVIDADE!GM$3)=0,"",SUMIFS(BASE!$P:$P,BASE!$A:$A,PRODUTIVIDADE!GM$3,BASE!$G:$G,PRODUTIVIDADE!$B79)))</f>
        <v>0</v>
      </c>
      <c r="GP79" s="18">
        <f>IF($B79="","",IF(COUNTIF(BASE!$A:$A,PRODUTIVIDADE!GM$3)=0,"",SUMIFS(BASE!$O:$O,BASE!$A:$A,PRODUTIVIDADE!GM$3,BASE!$G:$G,PRODUTIVIDADE!$B79)))</f>
        <v>4.2824074074074075E-4</v>
      </c>
      <c r="GQ79" s="32">
        <f t="shared" si="133"/>
        <v>0</v>
      </c>
      <c r="GR79" s="32">
        <f t="shared" si="134"/>
        <v>1.5416666666666667E-2</v>
      </c>
    </row>
    <row r="80" spans="2:200" s="8" customFormat="1" hidden="1" x14ac:dyDescent="0.25">
      <c r="B80" s="50">
        <v>91395</v>
      </c>
      <c r="C80" s="16" t="str">
        <f>IF($B80="","",VLOOKUP($B80,EQUIPE!$B:$E,2,0))</f>
        <v>ED CARLOS RODRIGUES GUIMARÃES SANTOS</v>
      </c>
      <c r="D80" s="16" t="str">
        <f>IF($B80="","",VLOOKUP($B80,EQUIPE!$B:$F,5,0))</f>
        <v>ULTRAGAZ BO</v>
      </c>
      <c r="E80" s="18">
        <f>IF($B80="","",VLOOKUP($B80,EQUIPE!$B:$E,3,0))</f>
        <v>0.26388888888888895</v>
      </c>
      <c r="F80" s="16" t="str">
        <f>IF($B80="","",VLOOKUP($B80,EQUIPE!$B:$E,4,0))</f>
        <v>DAIATRIZ DO NASCIMENTO</v>
      </c>
      <c r="H80" s="22">
        <f t="shared" si="135"/>
        <v>0</v>
      </c>
      <c r="I80" s="22">
        <f t="shared" si="135"/>
        <v>2507</v>
      </c>
      <c r="J80" s="18">
        <f t="shared" si="69"/>
        <v>0</v>
      </c>
      <c r="K80" s="18">
        <f t="shared" si="70"/>
        <v>6.5594575928141954E-4</v>
      </c>
      <c r="L80" s="32">
        <f t="shared" si="71"/>
        <v>0</v>
      </c>
      <c r="M80" s="32">
        <f t="shared" si="72"/>
        <v>1.6444560185185189</v>
      </c>
      <c r="O80" s="15">
        <f>IF($B80="","",IF(COUNTIF(BASE!$A:$A,PRODUTIVIDADE!O$3)=0,"",SUMIFS(BASE!$M:$M,BASE!$A:$A,PRODUTIVIDADE!O$3,BASE!$G:$G,PRODUTIVIDADE!$B80)))</f>
        <v>0</v>
      </c>
      <c r="P80" s="15">
        <f>IF($B80="","",IF(COUNTIF(BASE!$A:$A,PRODUTIVIDADE!O$3)=0,"",SUMIFS(BASE!$N:$N,BASE!$A:$A,PRODUTIVIDADE!O$3,BASE!$G:$G,PRODUTIVIDADE!$B80)))</f>
        <v>214</v>
      </c>
      <c r="Q80" s="18">
        <f>IF($B80="","",IF(COUNTIF(BASE!$A:$A,PRODUTIVIDADE!O$3)=0,"",SUMIFS(BASE!$P:$P,BASE!$A:$A,PRODUTIVIDADE!O$3,BASE!$G:$G,PRODUTIVIDADE!$B80)))</f>
        <v>0</v>
      </c>
      <c r="R80" s="18">
        <f>IF($B80="","",IF(COUNTIF(BASE!$A:$A,PRODUTIVIDADE!O$3)=0,"",SUMIFS(BASE!$O:$O,BASE!$A:$A,PRODUTIVIDADE!O$3,BASE!$G:$G,PRODUTIVIDADE!$B80)))</f>
        <v>6.3657407407407402E-4</v>
      </c>
      <c r="S80" s="32">
        <f t="shared" si="73"/>
        <v>0</v>
      </c>
      <c r="T80" s="32">
        <f t="shared" si="74"/>
        <v>0.13622685185185185</v>
      </c>
      <c r="U80" s="33">
        <f>IF($B80="","",IF(COUNTIF(BASE!$A:$A,PRODUTIVIDADE!U$3)=0,"",SUMIFS(BASE!$M:$M,BASE!$A:$A,PRODUTIVIDADE!U$3,BASE!$G:$G,PRODUTIVIDADE!$B80)))</f>
        <v>0</v>
      </c>
      <c r="V80" s="33">
        <f>IF($B80="","",IF(COUNTIF(BASE!$A:$A,PRODUTIVIDADE!U$3)=0,"",SUMIFS(BASE!$N:$N,BASE!$A:$A,PRODUTIVIDADE!U$3,BASE!$G:$G,PRODUTIVIDADE!$B80)))</f>
        <v>135</v>
      </c>
      <c r="W80" s="28">
        <f>IF($B80="","",IF(COUNTIF(BASE!$A:$A,PRODUTIVIDADE!U$3)=0,"",SUMIFS(BASE!$P:$P,BASE!$A:$A,PRODUTIVIDADE!U$3,BASE!$G:$G,PRODUTIVIDADE!$B80)))</f>
        <v>0</v>
      </c>
      <c r="X80" s="28">
        <f>IF($B80="","",IF(COUNTIF(BASE!$A:$A,PRODUTIVIDADE!U$3)=0,"",SUMIFS(BASE!$O:$O,BASE!$A:$A,PRODUTIVIDADE!U$3,BASE!$G:$G,PRODUTIVIDADE!$B80)))</f>
        <v>6.7129629629629625E-4</v>
      </c>
      <c r="Y80" s="32">
        <f t="shared" si="75"/>
        <v>0</v>
      </c>
      <c r="Z80" s="32">
        <f t="shared" si="76"/>
        <v>9.0624999999999997E-2</v>
      </c>
      <c r="AA80" s="15">
        <f>IF($B80="","",IF(COUNTIF(BASE!$A:$A,PRODUTIVIDADE!AA$3)=0,"",SUMIFS(BASE!$M:$M,BASE!$A:$A,PRODUTIVIDADE!AA$3,BASE!$G:$G,PRODUTIVIDADE!$B80)))</f>
        <v>0</v>
      </c>
      <c r="AB80" s="15">
        <f>IF($B80="","",IF(COUNTIF(BASE!$A:$A,PRODUTIVIDADE!AA$3)=0,"",SUMIFS(BASE!$N:$N,BASE!$A:$A,PRODUTIVIDADE!AA$3,BASE!$G:$G,PRODUTIVIDADE!$B80)))</f>
        <v>0</v>
      </c>
      <c r="AC80" s="18">
        <f>IF($B80="","",IF(COUNTIF(BASE!$A:$A,PRODUTIVIDADE!AA$3)=0,"",SUMIFS(BASE!$P:$P,BASE!$A:$A,PRODUTIVIDADE!AA$3,BASE!$G:$G,PRODUTIVIDADE!$B80)))</f>
        <v>0</v>
      </c>
      <c r="AD80" s="18">
        <f>IF($B80="","",IF(COUNTIF(BASE!$A:$A,PRODUTIVIDADE!AA$3)=0,"",SUMIFS(BASE!$O:$O,BASE!$A:$A,PRODUTIVIDADE!AA$3,BASE!$G:$G,PRODUTIVIDADE!$B80)))</f>
        <v>0</v>
      </c>
      <c r="AE80" s="32">
        <f t="shared" si="77"/>
        <v>0</v>
      </c>
      <c r="AF80" s="32">
        <f t="shared" si="78"/>
        <v>0</v>
      </c>
      <c r="AG80" s="33">
        <f>IF($B80="","",IF(COUNTIF(BASE!$A:$A,PRODUTIVIDADE!AG$3)=0,"",SUMIFS(BASE!$M:$M,BASE!$A:$A,PRODUTIVIDADE!AG$3,BASE!$G:$G,PRODUTIVIDADE!$B80)))</f>
        <v>0</v>
      </c>
      <c r="AH80" s="33">
        <f>IF($B80="","",IF(COUNTIF(BASE!$A:$A,PRODUTIVIDADE!AG$3)=0,"",SUMIFS(BASE!$N:$N,BASE!$A:$A,PRODUTIVIDADE!AG$3,BASE!$G:$G,PRODUTIVIDADE!$B80)))</f>
        <v>77</v>
      </c>
      <c r="AI80" s="28">
        <f>IF($B80="","",IF(COUNTIF(BASE!$A:$A,PRODUTIVIDADE!AG$3)=0,"",SUMIFS(BASE!$P:$P,BASE!$A:$A,PRODUTIVIDADE!AG$3,BASE!$G:$G,PRODUTIVIDADE!$B80)))</f>
        <v>0</v>
      </c>
      <c r="AJ80" s="28">
        <f>IF($B80="","",IF(COUNTIF(BASE!$A:$A,PRODUTIVIDADE!AG$3)=0,"",SUMIFS(BASE!$O:$O,BASE!$A:$A,PRODUTIVIDADE!AG$3,BASE!$G:$G,PRODUTIVIDADE!$B80)))</f>
        <v>6.018518518518519E-4</v>
      </c>
      <c r="AK80" s="32">
        <f t="shared" si="79"/>
        <v>0</v>
      </c>
      <c r="AL80" s="32">
        <f t="shared" si="80"/>
        <v>4.6342592592592595E-2</v>
      </c>
      <c r="AM80" s="15">
        <f>IF($B80="","",IF(COUNTIF(BASE!$A:$A,PRODUTIVIDADE!AM$3)=0,"",SUMIFS(BASE!$M:$M,BASE!$A:$A,PRODUTIVIDADE!AM$3,BASE!$G:$G,PRODUTIVIDADE!$B80)))</f>
        <v>0</v>
      </c>
      <c r="AN80" s="15">
        <f>IF($B80="","",IF(COUNTIF(BASE!$A:$A,PRODUTIVIDADE!AM$3)=0,"",SUMIFS(BASE!$N:$N,BASE!$A:$A,PRODUTIVIDADE!AM$3,BASE!$G:$G,PRODUTIVIDADE!$B80)))</f>
        <v>115</v>
      </c>
      <c r="AO80" s="18">
        <f>IF($B80="","",IF(COUNTIF(BASE!$A:$A,PRODUTIVIDADE!AM$3)=0,"",SUMIFS(BASE!$P:$P,BASE!$A:$A,PRODUTIVIDADE!AM$3,BASE!$G:$G,PRODUTIVIDADE!$B80)))</f>
        <v>0</v>
      </c>
      <c r="AP80" s="18">
        <f>IF($B80="","",IF(COUNTIF(BASE!$A:$A,PRODUTIVIDADE!AM$3)=0,"",SUMIFS(BASE!$O:$O,BASE!$A:$A,PRODUTIVIDADE!AM$3,BASE!$G:$G,PRODUTIVIDADE!$B80)))</f>
        <v>6.9444444444444447E-4</v>
      </c>
      <c r="AQ80" s="32">
        <f t="shared" si="81"/>
        <v>0</v>
      </c>
      <c r="AR80" s="32">
        <f t="shared" si="82"/>
        <v>7.9861111111111119E-2</v>
      </c>
      <c r="AS80" s="33">
        <f>IF($B80="","",IF(COUNTIF(BASE!$A:$A,PRODUTIVIDADE!AS$3)=0,"",SUMIFS(BASE!$M:$M,BASE!$A:$A,PRODUTIVIDADE!AS$3,BASE!$G:$G,PRODUTIVIDADE!$B80)))</f>
        <v>0</v>
      </c>
      <c r="AT80" s="33">
        <f>IF($B80="","",IF(COUNTIF(BASE!$A:$A,PRODUTIVIDADE!AS$3)=0,"",SUMIFS(BASE!$N:$N,BASE!$A:$A,PRODUTIVIDADE!AS$3,BASE!$G:$G,PRODUTIVIDADE!$B80)))</f>
        <v>82</v>
      </c>
      <c r="AU80" s="28">
        <f>IF($B80="","",IF(COUNTIF(BASE!$A:$A,PRODUTIVIDADE!AS$3)=0,"",SUMIFS(BASE!$P:$P,BASE!$A:$A,PRODUTIVIDADE!AS$3,BASE!$G:$G,PRODUTIVIDADE!$B80)))</f>
        <v>0</v>
      </c>
      <c r="AV80" s="28">
        <f>IF($B80="","",IF(COUNTIF(BASE!$A:$A,PRODUTIVIDADE!AS$3)=0,"",SUMIFS(BASE!$O:$O,BASE!$A:$A,PRODUTIVIDADE!AS$3,BASE!$G:$G,PRODUTIVIDADE!$B80)))</f>
        <v>7.175925925925927E-4</v>
      </c>
      <c r="AW80" s="32">
        <f t="shared" si="83"/>
        <v>0</v>
      </c>
      <c r="AX80" s="32">
        <f t="shared" si="84"/>
        <v>5.8842592592592599E-2</v>
      </c>
      <c r="AY80" s="15">
        <f>IF($B80="","",IF(COUNTIF(BASE!$A:$A,PRODUTIVIDADE!AY$3)=0,"",SUMIFS(BASE!$M:$M,BASE!$A:$A,PRODUTIVIDADE!AY$3,BASE!$G:$G,PRODUTIVIDADE!$B80)))</f>
        <v>0</v>
      </c>
      <c r="AZ80" s="15">
        <f>IF($B80="","",IF(COUNTIF(BASE!$A:$A,PRODUTIVIDADE!AY$3)=0,"",SUMIFS(BASE!$N:$N,BASE!$A:$A,PRODUTIVIDADE!AY$3,BASE!$G:$G,PRODUTIVIDADE!$B80)))</f>
        <v>0</v>
      </c>
      <c r="BA80" s="18">
        <f>IF($B80="","",IF(COUNTIF(BASE!$A:$A,PRODUTIVIDADE!AY$3)=0,"",SUMIFS(BASE!$P:$P,BASE!$A:$A,PRODUTIVIDADE!AY$3,BASE!$G:$G,PRODUTIVIDADE!$B80)))</f>
        <v>0</v>
      </c>
      <c r="BB80" s="18">
        <f>IF($B80="","",IF(COUNTIF(BASE!$A:$A,PRODUTIVIDADE!AY$3)=0,"",SUMIFS(BASE!$O:$O,BASE!$A:$A,PRODUTIVIDADE!AY$3,BASE!$G:$G,PRODUTIVIDADE!$B80)))</f>
        <v>0</v>
      </c>
      <c r="BC80" s="32">
        <f t="shared" si="85"/>
        <v>0</v>
      </c>
      <c r="BD80" s="32">
        <f t="shared" si="86"/>
        <v>0</v>
      </c>
      <c r="BE80" s="33">
        <f>IF($B80="","",IF(COUNTIF(BASE!$A:$A,PRODUTIVIDADE!BE$3)=0,"",SUMIFS(BASE!$M:$M,BASE!$A:$A,PRODUTIVIDADE!BE$3,BASE!$G:$G,PRODUTIVIDADE!$B80)))</f>
        <v>0</v>
      </c>
      <c r="BF80" s="33">
        <f>IF($B80="","",IF(COUNTIF(BASE!$A:$A,PRODUTIVIDADE!BE$3)=0,"",SUMIFS(BASE!$N:$N,BASE!$A:$A,PRODUTIVIDADE!BE$3,BASE!$G:$G,PRODUTIVIDADE!$B80)))</f>
        <v>128</v>
      </c>
      <c r="BG80" s="28">
        <f>IF($B80="","",IF(COUNTIF(BASE!$A:$A,PRODUTIVIDADE!BE$3)=0,"",SUMIFS(BASE!$P:$P,BASE!$A:$A,PRODUTIVIDADE!BE$3,BASE!$G:$G,PRODUTIVIDADE!$B80)))</f>
        <v>0</v>
      </c>
      <c r="BH80" s="28">
        <f>IF($B80="","",IF(COUNTIF(BASE!$A:$A,PRODUTIVIDADE!BE$3)=0,"",SUMIFS(BASE!$O:$O,BASE!$A:$A,PRODUTIVIDADE!BE$3,BASE!$G:$G,PRODUTIVIDADE!$B80)))</f>
        <v>5.0925925925925921E-4</v>
      </c>
      <c r="BI80" s="32">
        <f t="shared" si="87"/>
        <v>0</v>
      </c>
      <c r="BJ80" s="32">
        <f t="shared" si="88"/>
        <v>6.5185185185185179E-2</v>
      </c>
      <c r="BK80" s="15">
        <f>IF($B80="","",IF(COUNTIF(BASE!$A:$A,PRODUTIVIDADE!BK$3)=0,"",SUMIFS(BASE!$M:$M,BASE!$A:$A,PRODUTIVIDADE!BK$3,BASE!$G:$G,PRODUTIVIDADE!$B80)))</f>
        <v>0</v>
      </c>
      <c r="BL80" s="15">
        <f>IF($B80="","",IF(COUNTIF(BASE!$A:$A,PRODUTIVIDADE!BK$3)=0,"",SUMIFS(BASE!$N:$N,BASE!$A:$A,PRODUTIVIDADE!BK$3,BASE!$G:$G,PRODUTIVIDADE!$B80)))</f>
        <v>87</v>
      </c>
      <c r="BM80" s="18">
        <f>IF($B80="","",IF(COUNTIF(BASE!$A:$A,PRODUTIVIDADE!BK$3)=0,"",SUMIFS(BASE!$P:$P,BASE!$A:$A,PRODUTIVIDADE!BK$3,BASE!$G:$G,PRODUTIVIDADE!$B80)))</f>
        <v>0</v>
      </c>
      <c r="BN80" s="18">
        <f>IF($B80="","",IF(COUNTIF(BASE!$A:$A,PRODUTIVIDADE!BK$3)=0,"",SUMIFS(BASE!$O:$O,BASE!$A:$A,PRODUTIVIDADE!BK$3,BASE!$G:$G,PRODUTIVIDADE!$B80)))</f>
        <v>7.6388888888888893E-4</v>
      </c>
      <c r="BO80" s="32">
        <f t="shared" si="89"/>
        <v>0</v>
      </c>
      <c r="BP80" s="32">
        <f t="shared" si="90"/>
        <v>6.6458333333333341E-2</v>
      </c>
      <c r="BQ80" s="33">
        <f>IF($B80="","",IF(COUNTIF(BASE!$A:$A,PRODUTIVIDADE!BQ$3)=0,"",SUMIFS(BASE!$M:$M,BASE!$A:$A,PRODUTIVIDADE!BQ$3,BASE!$G:$G,PRODUTIVIDADE!$B80)))</f>
        <v>0</v>
      </c>
      <c r="BR80" s="33">
        <f>IF($B80="","",IF(COUNTIF(BASE!$A:$A,PRODUTIVIDADE!BQ$3)=0,"",SUMIFS(BASE!$N:$N,BASE!$A:$A,PRODUTIVIDADE!BQ$3,BASE!$G:$G,PRODUTIVIDADE!$B80)))</f>
        <v>91</v>
      </c>
      <c r="BS80" s="28">
        <f>IF($B80="","",IF(COUNTIF(BASE!$A:$A,PRODUTIVIDADE!BQ$3)=0,"",SUMIFS(BASE!$P:$P,BASE!$A:$A,PRODUTIVIDADE!BQ$3,BASE!$G:$G,PRODUTIVIDADE!$B80)))</f>
        <v>0</v>
      </c>
      <c r="BT80" s="28">
        <f>IF($B80="","",IF(COUNTIF(BASE!$A:$A,PRODUTIVIDADE!BQ$3)=0,"",SUMIFS(BASE!$O:$O,BASE!$A:$A,PRODUTIVIDADE!BQ$3,BASE!$G:$G,PRODUTIVIDADE!$B80)))</f>
        <v>7.7546296296296304E-4</v>
      </c>
      <c r="BU80" s="32">
        <f t="shared" si="91"/>
        <v>0</v>
      </c>
      <c r="BV80" s="32">
        <f t="shared" si="92"/>
        <v>7.0567129629629632E-2</v>
      </c>
      <c r="BW80" s="15">
        <f>IF($B80="","",IF(COUNTIF(BASE!$A:$A,PRODUTIVIDADE!BW$3)=0,"",SUMIFS(BASE!$M:$M,BASE!$A:$A,PRODUTIVIDADE!BW$3,BASE!$G:$G,PRODUTIVIDADE!$B80)))</f>
        <v>0</v>
      </c>
      <c r="BX80" s="15">
        <f>IF($B80="","",IF(COUNTIF(BASE!$A:$A,PRODUTIVIDADE!BW$3)=0,"",SUMIFS(BASE!$N:$N,BASE!$A:$A,PRODUTIVIDADE!BW$3,BASE!$G:$G,PRODUTIVIDADE!$B80)))</f>
        <v>85</v>
      </c>
      <c r="BY80" s="18">
        <f>IF($B80="","",IF(COUNTIF(BASE!$A:$A,PRODUTIVIDADE!BW$3)=0,"",SUMIFS(BASE!$P:$P,BASE!$A:$A,PRODUTIVIDADE!BW$3,BASE!$G:$G,PRODUTIVIDADE!$B80)))</f>
        <v>0</v>
      </c>
      <c r="BZ80" s="18">
        <f>IF($B80="","",IF(COUNTIF(BASE!$A:$A,PRODUTIVIDADE!BW$3)=0,"",SUMIFS(BASE!$O:$O,BASE!$A:$A,PRODUTIVIDADE!BW$3,BASE!$G:$G,PRODUTIVIDADE!$B80)))</f>
        <v>8.1018518518518516E-4</v>
      </c>
      <c r="CA80" s="32">
        <f t="shared" si="93"/>
        <v>0</v>
      </c>
      <c r="CB80" s="32">
        <f t="shared" si="94"/>
        <v>6.8865740740740741E-2</v>
      </c>
      <c r="CC80" s="33">
        <f>IF($B80="","",IF(COUNTIF(BASE!$A:$A,PRODUTIVIDADE!CC$3)=0,"",SUMIFS(BASE!$M:$M,BASE!$A:$A,PRODUTIVIDADE!CC$3,BASE!$G:$G,PRODUTIVIDADE!$B80)))</f>
        <v>0</v>
      </c>
      <c r="CD80" s="33">
        <f>IF($B80="","",IF(COUNTIF(BASE!$A:$A,PRODUTIVIDADE!CC$3)=0,"",SUMIFS(BASE!$N:$N,BASE!$A:$A,PRODUTIVIDADE!CC$3,BASE!$G:$G,PRODUTIVIDADE!$B80)))</f>
        <v>93</v>
      </c>
      <c r="CE80" s="28">
        <f>IF($B80="","",IF(COUNTIF(BASE!$A:$A,PRODUTIVIDADE!CC$3)=0,"",SUMIFS(BASE!$P:$P,BASE!$A:$A,PRODUTIVIDADE!CC$3,BASE!$G:$G,PRODUTIVIDADE!$B80)))</f>
        <v>0</v>
      </c>
      <c r="CF80" s="28">
        <f>IF($B80="","",IF(COUNTIF(BASE!$A:$A,PRODUTIVIDADE!CC$3)=0,"",SUMIFS(BASE!$O:$O,BASE!$A:$A,PRODUTIVIDADE!CC$3,BASE!$G:$G,PRODUTIVIDADE!$B80)))</f>
        <v>6.2500000000000001E-4</v>
      </c>
      <c r="CG80" s="32">
        <f t="shared" si="95"/>
        <v>0</v>
      </c>
      <c r="CH80" s="32">
        <f t="shared" si="96"/>
        <v>5.8125000000000003E-2</v>
      </c>
      <c r="CI80" s="15">
        <f>IF($B80="","",IF(COUNTIF(BASE!$A:$A,PRODUTIVIDADE!CI$3)=0,"",SUMIFS(BASE!$M:$M,BASE!$A:$A,PRODUTIVIDADE!CI$3,BASE!$G:$G,PRODUTIVIDADE!$B80)))</f>
        <v>0</v>
      </c>
      <c r="CJ80" s="15">
        <f>IF($B80="","",IF(COUNTIF(BASE!$A:$A,PRODUTIVIDADE!CI$3)=0,"",SUMIFS(BASE!$N:$N,BASE!$A:$A,PRODUTIVIDADE!CI$3,BASE!$G:$G,PRODUTIVIDADE!$B80)))</f>
        <v>88</v>
      </c>
      <c r="CK80" s="18">
        <f>IF($B80="","",IF(COUNTIF(BASE!$A:$A,PRODUTIVIDADE!CI$3)=0,"",SUMIFS(BASE!$P:$P,BASE!$A:$A,PRODUTIVIDADE!CI$3,BASE!$G:$G,PRODUTIVIDADE!$B80)))</f>
        <v>0</v>
      </c>
      <c r="CL80" s="18">
        <f>IF($B80="","",IF(COUNTIF(BASE!$A:$A,PRODUTIVIDADE!CI$3)=0,"",SUMIFS(BASE!$O:$O,BASE!$A:$A,PRODUTIVIDADE!CI$3,BASE!$G:$G,PRODUTIVIDADE!$B80)))</f>
        <v>7.407407407407407E-4</v>
      </c>
      <c r="CM80" s="32">
        <f t="shared" si="97"/>
        <v>0</v>
      </c>
      <c r="CN80" s="32">
        <f t="shared" si="98"/>
        <v>6.5185185185185179E-2</v>
      </c>
      <c r="CO80" s="33">
        <f>IF($B80="","",IF(COUNTIF(BASE!$A:$A,PRODUTIVIDADE!CO$3)=0,"",SUMIFS(BASE!$M:$M,BASE!$A:$A,PRODUTIVIDADE!CO$3,BASE!$G:$G,PRODUTIVIDADE!$B80)))</f>
        <v>0</v>
      </c>
      <c r="CP80" s="33">
        <f>IF($B80="","",IF(COUNTIF(BASE!$A:$A,PRODUTIVIDADE!CO$3)=0,"",SUMIFS(BASE!$N:$N,BASE!$A:$A,PRODUTIVIDADE!CO$3,BASE!$G:$G,PRODUTIVIDADE!$B80)))</f>
        <v>0</v>
      </c>
      <c r="CQ80" s="28">
        <f>IF($B80="","",IF(COUNTIF(BASE!$A:$A,PRODUTIVIDADE!CO$3)=0,"",SUMIFS(BASE!$P:$P,BASE!$A:$A,PRODUTIVIDADE!CO$3,BASE!$G:$G,PRODUTIVIDADE!$B80)))</f>
        <v>0</v>
      </c>
      <c r="CR80" s="28">
        <f>IF($B80="","",IF(COUNTIF(BASE!$A:$A,PRODUTIVIDADE!CO$3)=0,"",SUMIFS(BASE!$O:$O,BASE!$A:$A,PRODUTIVIDADE!CO$3,BASE!$G:$G,PRODUTIVIDADE!$B80)))</f>
        <v>0</v>
      </c>
      <c r="CS80" s="32">
        <f t="shared" si="99"/>
        <v>0</v>
      </c>
      <c r="CT80" s="32">
        <f t="shared" si="100"/>
        <v>0</v>
      </c>
      <c r="CU80" s="15">
        <f>IF($B80="","",IF(COUNTIF(BASE!$A:$A,PRODUTIVIDADE!CU$3)=0,"",SUMIFS(BASE!$M:$M,BASE!$A:$A,PRODUTIVIDADE!CU$3,BASE!$G:$G,PRODUTIVIDADE!$B80)))</f>
        <v>0</v>
      </c>
      <c r="CV80" s="15">
        <f>IF($B80="","",IF(COUNTIF(BASE!$A:$A,PRODUTIVIDADE!CU$3)=0,"",SUMIFS(BASE!$N:$N,BASE!$A:$A,PRODUTIVIDADE!CU$3,BASE!$G:$G,PRODUTIVIDADE!$B80)))</f>
        <v>107</v>
      </c>
      <c r="CW80" s="18">
        <f>IF($B80="","",IF(COUNTIF(BASE!$A:$A,PRODUTIVIDADE!CU$3)=0,"",SUMIFS(BASE!$P:$P,BASE!$A:$A,PRODUTIVIDADE!CU$3,BASE!$G:$G,PRODUTIVIDADE!$B80)))</f>
        <v>0</v>
      </c>
      <c r="CX80" s="18">
        <f>IF($B80="","",IF(COUNTIF(BASE!$A:$A,PRODUTIVIDADE!CU$3)=0,"",SUMIFS(BASE!$O:$O,BASE!$A:$A,PRODUTIVIDADE!CU$3,BASE!$G:$G,PRODUTIVIDADE!$B80)))</f>
        <v>6.4814814814814813E-4</v>
      </c>
      <c r="CY80" s="32">
        <f t="shared" si="101"/>
        <v>0</v>
      </c>
      <c r="CZ80" s="32">
        <f t="shared" si="102"/>
        <v>6.9351851851851845E-2</v>
      </c>
      <c r="DA80" s="33">
        <f>IF($B80="","",IF(COUNTIF(BASE!$A:$A,PRODUTIVIDADE!DA$3)=0,"",SUMIFS(BASE!$M:$M,BASE!$A:$A,PRODUTIVIDADE!DA$3,BASE!$G:$G,PRODUTIVIDADE!$B80)))</f>
        <v>0</v>
      </c>
      <c r="DB80" s="33">
        <f>IF($B80="","",IF(COUNTIF(BASE!$A:$A,PRODUTIVIDADE!DA$3)=0,"",SUMIFS(BASE!$N:$N,BASE!$A:$A,PRODUTIVIDADE!DA$3,BASE!$G:$G,PRODUTIVIDADE!$B80)))</f>
        <v>115</v>
      </c>
      <c r="DC80" s="28">
        <f>IF($B80="","",IF(COUNTIF(BASE!$A:$A,PRODUTIVIDADE!DA$3)=0,"",SUMIFS(BASE!$P:$P,BASE!$A:$A,PRODUTIVIDADE!DA$3,BASE!$G:$G,PRODUTIVIDADE!$B80)))</f>
        <v>0</v>
      </c>
      <c r="DD80" s="28">
        <f>IF($B80="","",IF(COUNTIF(BASE!$A:$A,PRODUTIVIDADE!DA$3)=0,"",SUMIFS(BASE!$O:$O,BASE!$A:$A,PRODUTIVIDADE!DA$3,BASE!$G:$G,PRODUTIVIDADE!$B80)))</f>
        <v>5.5555555555555556E-4</v>
      </c>
      <c r="DE80" s="32">
        <f t="shared" si="103"/>
        <v>0</v>
      </c>
      <c r="DF80" s="32">
        <f t="shared" si="104"/>
        <v>6.3888888888888884E-2</v>
      </c>
      <c r="DG80" s="15">
        <f>IF($B80="","",IF(COUNTIF(BASE!$A:$A,PRODUTIVIDADE!DG$3)=0,"",SUMIFS(BASE!$M:$M,BASE!$A:$A,PRODUTIVIDADE!DG$3,BASE!$G:$G,PRODUTIVIDADE!$B80)))</f>
        <v>0</v>
      </c>
      <c r="DH80" s="15">
        <f>IF($B80="","",IF(COUNTIF(BASE!$A:$A,PRODUTIVIDADE!DG$3)=0,"",SUMIFS(BASE!$N:$N,BASE!$A:$A,PRODUTIVIDADE!DG$3,BASE!$G:$G,PRODUTIVIDADE!$B80)))</f>
        <v>92</v>
      </c>
      <c r="DI80" s="18">
        <f>IF($B80="","",IF(COUNTIF(BASE!$A:$A,PRODUTIVIDADE!DG$3)=0,"",SUMIFS(BASE!$P:$P,BASE!$A:$A,PRODUTIVIDADE!DG$3,BASE!$G:$G,PRODUTIVIDADE!$B80)))</f>
        <v>0</v>
      </c>
      <c r="DJ80" s="18">
        <f>IF($B80="","",IF(COUNTIF(BASE!$A:$A,PRODUTIVIDADE!DG$3)=0,"",SUMIFS(BASE!$O:$O,BASE!$A:$A,PRODUTIVIDADE!DG$3,BASE!$G:$G,PRODUTIVIDADE!$B80)))</f>
        <v>6.5972222222222213E-4</v>
      </c>
      <c r="DK80" s="32">
        <f t="shared" si="105"/>
        <v>0</v>
      </c>
      <c r="DL80" s="32">
        <f t="shared" si="106"/>
        <v>6.069444444444444E-2</v>
      </c>
      <c r="DM80" s="33">
        <f>IF($B80="","",IF(COUNTIF(BASE!$A:$A,PRODUTIVIDADE!DM$3)=0,"",SUMIFS(BASE!$M:$M,BASE!$A:$A,PRODUTIVIDADE!DM$3,BASE!$G:$G,PRODUTIVIDADE!$B80)))</f>
        <v>0</v>
      </c>
      <c r="DN80" s="33">
        <f>IF($B80="","",IF(COUNTIF(BASE!$A:$A,PRODUTIVIDADE!DM$3)=0,"",SUMIFS(BASE!$N:$N,BASE!$A:$A,PRODUTIVIDADE!DM$3,BASE!$G:$G,PRODUTIVIDADE!$B80)))</f>
        <v>53</v>
      </c>
      <c r="DO80" s="28">
        <f>IF($B80="","",IF(COUNTIF(BASE!$A:$A,PRODUTIVIDADE!DM$3)=0,"",SUMIFS(BASE!$P:$P,BASE!$A:$A,PRODUTIVIDADE!DM$3,BASE!$G:$G,PRODUTIVIDADE!$B80)))</f>
        <v>0</v>
      </c>
      <c r="DP80" s="28">
        <f>IF($B80="","",IF(COUNTIF(BASE!$A:$A,PRODUTIVIDADE!DM$3)=0,"",SUMIFS(BASE!$O:$O,BASE!$A:$A,PRODUTIVIDADE!DM$3,BASE!$G:$G,PRODUTIVIDADE!$B80)))</f>
        <v>6.3657407407407402E-4</v>
      </c>
      <c r="DQ80" s="32">
        <f t="shared" si="107"/>
        <v>0</v>
      </c>
      <c r="DR80" s="32">
        <f t="shared" si="108"/>
        <v>3.3738425925925922E-2</v>
      </c>
      <c r="DS80" s="15">
        <f>IF($B80="","",IF(COUNTIF(BASE!$A:$A,PRODUTIVIDADE!DS$3)=0,"",SUMIFS(BASE!$M:$M,BASE!$A:$A,PRODUTIVIDADE!DS$3,BASE!$G:$G,PRODUTIVIDADE!$B80)))</f>
        <v>0</v>
      </c>
      <c r="DT80" s="15">
        <f>IF($B80="","",IF(COUNTIF(BASE!$A:$A,PRODUTIVIDADE!DS$3)=0,"",SUMIFS(BASE!$N:$N,BASE!$A:$A,PRODUTIVIDADE!DS$3,BASE!$G:$G,PRODUTIVIDADE!$B80)))</f>
        <v>83</v>
      </c>
      <c r="DU80" s="18">
        <f>IF($B80="","",IF(COUNTIF(BASE!$A:$A,PRODUTIVIDADE!DS$3)=0,"",SUMIFS(BASE!$P:$P,BASE!$A:$A,PRODUTIVIDADE!DS$3,BASE!$G:$G,PRODUTIVIDADE!$B80)))</f>
        <v>0</v>
      </c>
      <c r="DV80" s="18">
        <f>IF($B80="","",IF(COUNTIF(BASE!$A:$A,PRODUTIVIDADE!DS$3)=0,"",SUMIFS(BASE!$O:$O,BASE!$A:$A,PRODUTIVIDADE!DS$3,BASE!$G:$G,PRODUTIVIDADE!$B80)))</f>
        <v>5.5555555555555556E-4</v>
      </c>
      <c r="DW80" s="32">
        <f t="shared" si="109"/>
        <v>0</v>
      </c>
      <c r="DX80" s="32">
        <f t="shared" si="110"/>
        <v>4.611111111111111E-2</v>
      </c>
      <c r="DY80" s="33">
        <f>IF($B80="","",IF(COUNTIF(BASE!$A:$A,PRODUTIVIDADE!DY$3)=0,"",SUMIFS(BASE!$M:$M,BASE!$A:$A,PRODUTIVIDADE!DY$3,BASE!$G:$G,PRODUTIVIDADE!$B80)))</f>
        <v>0</v>
      </c>
      <c r="DZ80" s="33">
        <f>IF($B80="","",IF(COUNTIF(BASE!$A:$A,PRODUTIVIDADE!DY$3)=0,"",SUMIFS(BASE!$N:$N,BASE!$A:$A,PRODUTIVIDADE!DY$3,BASE!$G:$G,PRODUTIVIDADE!$B80)))</f>
        <v>108</v>
      </c>
      <c r="EA80" s="28">
        <f>IF($B80="","",IF(COUNTIF(BASE!$A:$A,PRODUTIVIDADE!DY$3)=0,"",SUMIFS(BASE!$P:$P,BASE!$A:$A,PRODUTIVIDADE!DY$3,BASE!$G:$G,PRODUTIVIDADE!$B80)))</f>
        <v>0</v>
      </c>
      <c r="EB80" s="28">
        <f>IF($B80="","",IF(COUNTIF(BASE!$A:$A,PRODUTIVIDADE!DY$3)=0,"",SUMIFS(BASE!$O:$O,BASE!$A:$A,PRODUTIVIDADE!DY$3,BASE!$G:$G,PRODUTIVIDADE!$B80)))</f>
        <v>5.5555555555555556E-4</v>
      </c>
      <c r="EC80" s="32">
        <f t="shared" si="111"/>
        <v>0</v>
      </c>
      <c r="ED80" s="32">
        <f t="shared" si="112"/>
        <v>0.06</v>
      </c>
      <c r="EE80" s="15">
        <f>IF($B80="","",IF(COUNTIF(BASE!$A:$A,PRODUTIVIDADE!EE$3)=0,"",SUMIFS(BASE!$M:$M,BASE!$A:$A,PRODUTIVIDADE!EE$3,BASE!$G:$G,PRODUTIVIDADE!$B80)))</f>
        <v>0</v>
      </c>
      <c r="EF80" s="15">
        <f>IF($B80="","",IF(COUNTIF(BASE!$A:$A,PRODUTIVIDADE!EE$3)=0,"",SUMIFS(BASE!$N:$N,BASE!$A:$A,PRODUTIVIDADE!EE$3,BASE!$G:$G,PRODUTIVIDADE!$B80)))</f>
        <v>0</v>
      </c>
      <c r="EG80" s="18">
        <f>IF($B80="","",IF(COUNTIF(BASE!$A:$A,PRODUTIVIDADE!EE$3)=0,"",SUMIFS(BASE!$P:$P,BASE!$A:$A,PRODUTIVIDADE!EE$3,BASE!$G:$G,PRODUTIVIDADE!$B80)))</f>
        <v>0</v>
      </c>
      <c r="EH80" s="18">
        <f>IF($B80="","",IF(COUNTIF(BASE!$A:$A,PRODUTIVIDADE!EE$3)=0,"",SUMIFS(BASE!$O:$O,BASE!$A:$A,PRODUTIVIDADE!EE$3,BASE!$G:$G,PRODUTIVIDADE!$B80)))</f>
        <v>0</v>
      </c>
      <c r="EI80" s="32">
        <f t="shared" si="113"/>
        <v>0</v>
      </c>
      <c r="EJ80" s="32">
        <f t="shared" si="114"/>
        <v>0</v>
      </c>
      <c r="EK80" s="33">
        <f>IF($B80="","",IF(COUNTIF(BASE!$A:$A,PRODUTIVIDADE!EK$3)=0,"",SUMIFS(BASE!$M:$M,BASE!$A:$A,PRODUTIVIDADE!EK$3,BASE!$G:$G,PRODUTIVIDADE!$B80)))</f>
        <v>0</v>
      </c>
      <c r="EL80" s="33">
        <f>IF($B80="","",IF(COUNTIF(BASE!$A:$A,PRODUTIVIDADE!EK$3)=0,"",SUMIFS(BASE!$N:$N,BASE!$A:$A,PRODUTIVIDADE!EK$3,BASE!$G:$G,PRODUTIVIDADE!$B80)))</f>
        <v>142</v>
      </c>
      <c r="EM80" s="28">
        <f>IF($B80="","",IF(COUNTIF(BASE!$A:$A,PRODUTIVIDADE!EK$3)=0,"",SUMIFS(BASE!$P:$P,BASE!$A:$A,PRODUTIVIDADE!EK$3,BASE!$G:$G,PRODUTIVIDADE!$B80)))</f>
        <v>0</v>
      </c>
      <c r="EN80" s="28">
        <f>IF($B80="","",IF(COUNTIF(BASE!$A:$A,PRODUTIVIDADE!EK$3)=0,"",SUMIFS(BASE!$O:$O,BASE!$A:$A,PRODUTIVIDADE!EK$3,BASE!$G:$G,PRODUTIVIDADE!$B80)))</f>
        <v>4.0509259259259258E-4</v>
      </c>
      <c r="EO80" s="32">
        <f t="shared" si="115"/>
        <v>0</v>
      </c>
      <c r="EP80" s="32">
        <f t="shared" si="116"/>
        <v>5.752314814814815E-2</v>
      </c>
      <c r="EQ80" s="15">
        <f>IF($B80="","",IF(COUNTIF(BASE!$A:$A,PRODUTIVIDADE!EQ$3)=0,"",SUMIFS(BASE!$M:$M,BASE!$A:$A,PRODUTIVIDADE!EQ$3,BASE!$G:$G,PRODUTIVIDADE!$B80)))</f>
        <v>0</v>
      </c>
      <c r="ER80" s="15">
        <f>IF($B80="","",IF(COUNTIF(BASE!$A:$A,PRODUTIVIDADE!EQ$3)=0,"",SUMIFS(BASE!$N:$N,BASE!$A:$A,PRODUTIVIDADE!EQ$3,BASE!$G:$G,PRODUTIVIDADE!$B80)))</f>
        <v>79</v>
      </c>
      <c r="ES80" s="18">
        <f>IF($B80="","",IF(COUNTIF(BASE!$A:$A,PRODUTIVIDADE!EQ$3)=0,"",SUMIFS(BASE!$P:$P,BASE!$A:$A,PRODUTIVIDADE!EQ$3,BASE!$G:$G,PRODUTIVIDADE!$B80)))</f>
        <v>0</v>
      </c>
      <c r="ET80" s="18">
        <f>IF($B80="","",IF(COUNTIF(BASE!$A:$A,PRODUTIVIDADE!EQ$3)=0,"",SUMIFS(BASE!$O:$O,BASE!$A:$A,PRODUTIVIDADE!EQ$3,BASE!$G:$G,PRODUTIVIDADE!$B80)))</f>
        <v>6.134259259259259E-4</v>
      </c>
      <c r="EU80" s="32">
        <f t="shared" si="117"/>
        <v>0</v>
      </c>
      <c r="EV80" s="32">
        <f t="shared" si="118"/>
        <v>4.8460648148148149E-2</v>
      </c>
      <c r="EW80" s="33">
        <f>IF($B80="","",IF(COUNTIF(BASE!$A:$A,PRODUTIVIDADE!EW$3)=0,"",SUMIFS(BASE!$M:$M,BASE!$A:$A,PRODUTIVIDADE!EW$3,BASE!$G:$G,PRODUTIVIDADE!$B80)))</f>
        <v>0</v>
      </c>
      <c r="EX80" s="33">
        <f>IF($B80="","",IF(COUNTIF(BASE!$A:$A,PRODUTIVIDADE!EW$3)=0,"",SUMIFS(BASE!$N:$N,BASE!$A:$A,PRODUTIVIDADE!EW$3,BASE!$G:$G,PRODUTIVIDADE!$B80)))</f>
        <v>75</v>
      </c>
      <c r="EY80" s="28">
        <f>IF($B80="","",IF(COUNTIF(BASE!$A:$A,PRODUTIVIDADE!EW$3)=0,"",SUMIFS(BASE!$P:$P,BASE!$A:$A,PRODUTIVIDADE!EW$3,BASE!$G:$G,PRODUTIVIDADE!$B80)))</f>
        <v>0</v>
      </c>
      <c r="EZ80" s="28">
        <f>IF($B80="","",IF(COUNTIF(BASE!$A:$A,PRODUTIVIDADE!EW$3)=0,"",SUMIFS(BASE!$O:$O,BASE!$A:$A,PRODUTIVIDADE!EW$3,BASE!$G:$G,PRODUTIVIDADE!$B80)))</f>
        <v>6.3657407407407402E-4</v>
      </c>
      <c r="FA80" s="32">
        <f t="shared" si="119"/>
        <v>0</v>
      </c>
      <c r="FB80" s="32">
        <f t="shared" si="120"/>
        <v>4.7743055555555552E-2</v>
      </c>
      <c r="FC80" s="15">
        <f>IF($B80="","",IF(COUNTIF(BASE!$A:$A,PRODUTIVIDADE!FC$3)=0,"",SUMIFS(BASE!$M:$M,BASE!$A:$A,PRODUTIVIDADE!FC$3,BASE!$G:$G,PRODUTIVIDADE!$B80)))</f>
        <v>0</v>
      </c>
      <c r="FD80" s="15">
        <f>IF($B80="","",IF(COUNTIF(BASE!$A:$A,PRODUTIVIDADE!FC$3)=0,"",SUMIFS(BASE!$N:$N,BASE!$A:$A,PRODUTIVIDADE!FC$3,BASE!$G:$G,PRODUTIVIDADE!$B80)))</f>
        <v>57</v>
      </c>
      <c r="FE80" s="18">
        <f>IF($B80="","",IF(COUNTIF(BASE!$A:$A,PRODUTIVIDADE!FC$3)=0,"",SUMIFS(BASE!$P:$P,BASE!$A:$A,PRODUTIVIDADE!FC$3,BASE!$G:$G,PRODUTIVIDADE!$B80)))</f>
        <v>0</v>
      </c>
      <c r="FF80" s="18">
        <f>IF($B80="","",IF(COUNTIF(BASE!$A:$A,PRODUTIVIDADE!FC$3)=0,"",SUMIFS(BASE!$O:$O,BASE!$A:$A,PRODUTIVIDADE!FC$3,BASE!$G:$G,PRODUTIVIDADE!$B80)))</f>
        <v>9.1435185185185185E-4</v>
      </c>
      <c r="FG80" s="32">
        <f t="shared" si="121"/>
        <v>0</v>
      </c>
      <c r="FH80" s="32">
        <f t="shared" si="122"/>
        <v>5.2118055555555556E-2</v>
      </c>
      <c r="FI80" s="33">
        <f>IF($B80="","",IF(COUNTIF(BASE!$A:$A,PRODUTIVIDADE!FI$3)=0,"",SUMIFS(BASE!$M:$M,BASE!$A:$A,PRODUTIVIDADE!FI$3,BASE!$G:$G,PRODUTIVIDADE!$B80)))</f>
        <v>0</v>
      </c>
      <c r="FJ80" s="33">
        <f>IF($B80="","",IF(COUNTIF(BASE!$A:$A,PRODUTIVIDADE!FI$3)=0,"",SUMIFS(BASE!$N:$N,BASE!$A:$A,PRODUTIVIDADE!FI$3,BASE!$G:$G,PRODUTIVIDADE!$B80)))</f>
        <v>84</v>
      </c>
      <c r="FK80" s="28">
        <f>IF($B80="","",IF(COUNTIF(BASE!$A:$A,PRODUTIVIDADE!FI$3)=0,"",SUMIFS(BASE!$P:$P,BASE!$A:$A,PRODUTIVIDADE!FI$3,BASE!$G:$G,PRODUTIVIDADE!$B80)))</f>
        <v>0</v>
      </c>
      <c r="FL80" s="28">
        <f>IF($B80="","",IF(COUNTIF(BASE!$A:$A,PRODUTIVIDADE!FI$3)=0,"",SUMIFS(BASE!$O:$O,BASE!$A:$A,PRODUTIVIDADE!FI$3,BASE!$G:$G,PRODUTIVIDADE!$B80)))</f>
        <v>7.0601851851851847E-4</v>
      </c>
      <c r="FM80" s="32">
        <f t="shared" si="123"/>
        <v>0</v>
      </c>
      <c r="FN80" s="32">
        <f t="shared" si="124"/>
        <v>5.9305555555555549E-2</v>
      </c>
      <c r="FO80" s="15">
        <f>IF($B80="","",IF(COUNTIF(BASE!$A:$A,PRODUTIVIDADE!FO$3)=0,"",SUMIFS(BASE!$M:$M,BASE!$A:$A,PRODUTIVIDADE!FO$3,BASE!$G:$G,PRODUTIVIDADE!$B80)))</f>
        <v>0</v>
      </c>
      <c r="FP80" s="15">
        <f>IF($B80="","",IF(COUNTIF(BASE!$A:$A,PRODUTIVIDADE!FO$3)=0,"",SUMIFS(BASE!$N:$N,BASE!$A:$A,PRODUTIVIDADE!FO$3,BASE!$G:$G,PRODUTIVIDADE!$B80)))</f>
        <v>59</v>
      </c>
      <c r="FQ80" s="18">
        <f>IF($B80="","",IF(COUNTIF(BASE!$A:$A,PRODUTIVIDADE!FO$3)=0,"",SUMIFS(BASE!$P:$P,BASE!$A:$A,PRODUTIVIDADE!FO$3,BASE!$G:$G,PRODUTIVIDADE!$B80)))</f>
        <v>0</v>
      </c>
      <c r="FR80" s="18">
        <f>IF($B80="","",IF(COUNTIF(BASE!$A:$A,PRODUTIVIDADE!FO$3)=0,"",SUMIFS(BASE!$O:$O,BASE!$A:$A,PRODUTIVIDADE!FO$3,BASE!$G:$G,PRODUTIVIDADE!$B80)))</f>
        <v>8.2175925925925917E-4</v>
      </c>
      <c r="FS80" s="32">
        <f t="shared" si="125"/>
        <v>0</v>
      </c>
      <c r="FT80" s="32">
        <f t="shared" si="126"/>
        <v>4.8483796296296289E-2</v>
      </c>
      <c r="FU80" s="33">
        <f>IF($B80="","",IF(COUNTIF(BASE!$A:$A,PRODUTIVIDADE!FU$3)=0,"",SUMIFS(BASE!$M:$M,BASE!$A:$A,PRODUTIVIDADE!FU$3,BASE!$G:$G,PRODUTIVIDADE!$B80)))</f>
        <v>0</v>
      </c>
      <c r="FV80" s="33">
        <f>IF($B80="","",IF(COUNTIF(BASE!$A:$A,PRODUTIVIDADE!FU$3)=0,"",SUMIFS(BASE!$N:$N,BASE!$A:$A,PRODUTIVIDADE!FU$3,BASE!$G:$G,PRODUTIVIDADE!$B80)))</f>
        <v>0</v>
      </c>
      <c r="FW80" s="28">
        <f>IF($B80="","",IF(COUNTIF(BASE!$A:$A,PRODUTIVIDADE!FU$3)=0,"",SUMIFS(BASE!$P:$P,BASE!$A:$A,PRODUTIVIDADE!FU$3,BASE!$G:$G,PRODUTIVIDADE!$B80)))</f>
        <v>0</v>
      </c>
      <c r="FX80" s="28">
        <f>IF($B80="","",IF(COUNTIF(BASE!$A:$A,PRODUTIVIDADE!FU$3)=0,"",SUMIFS(BASE!$O:$O,BASE!$A:$A,PRODUTIVIDADE!FU$3,BASE!$G:$G,PRODUTIVIDADE!$B80)))</f>
        <v>0</v>
      </c>
      <c r="FY80" s="32">
        <f t="shared" si="127"/>
        <v>0</v>
      </c>
      <c r="FZ80" s="32">
        <f t="shared" si="128"/>
        <v>0</v>
      </c>
      <c r="GA80" s="15">
        <f>IF($B80="","",IF(COUNTIF(BASE!$A:$A,PRODUTIVIDADE!GA$3)=0,"",SUMIFS(BASE!$M:$M,BASE!$A:$A,PRODUTIVIDADE!GA$3,BASE!$G:$G,PRODUTIVIDADE!$B80)))</f>
        <v>0</v>
      </c>
      <c r="GB80" s="15">
        <f>IF($B80="","",IF(COUNTIF(BASE!$A:$A,PRODUTIVIDADE!GA$3)=0,"",SUMIFS(BASE!$N:$N,BASE!$A:$A,PRODUTIVIDADE!GA$3,BASE!$G:$G,PRODUTIVIDADE!$B80)))</f>
        <v>123</v>
      </c>
      <c r="GC80" s="18">
        <f>IF($B80="","",IF(COUNTIF(BASE!$A:$A,PRODUTIVIDADE!GA$3)=0,"",SUMIFS(BASE!$P:$P,BASE!$A:$A,PRODUTIVIDADE!GA$3,BASE!$G:$G,PRODUTIVIDADE!$B80)))</f>
        <v>0</v>
      </c>
      <c r="GD80" s="18">
        <f>IF($B80="","",IF(COUNTIF(BASE!$A:$A,PRODUTIVIDADE!GA$3)=0,"",SUMIFS(BASE!$O:$O,BASE!$A:$A,PRODUTIVIDADE!GA$3,BASE!$G:$G,PRODUTIVIDADE!$B80)))</f>
        <v>6.4814814814814813E-4</v>
      </c>
      <c r="GE80" s="32">
        <f t="shared" si="129"/>
        <v>0</v>
      </c>
      <c r="GF80" s="32">
        <f t="shared" si="130"/>
        <v>7.9722222222222222E-2</v>
      </c>
      <c r="GG80" s="33">
        <f>IF($B80="","",IF(COUNTIF(BASE!$A:$A,PRODUTIVIDADE!GG$3)=0,"",SUMIFS(BASE!$M:$M,BASE!$A:$A,PRODUTIVIDADE!GG$3,BASE!$G:$G,PRODUTIVIDADE!$B80)))</f>
        <v>0</v>
      </c>
      <c r="GH80" s="33">
        <f>IF($B80="","",IF(COUNTIF(BASE!$A:$A,PRODUTIVIDADE!GG$3)=0,"",SUMIFS(BASE!$N:$N,BASE!$A:$A,PRODUTIVIDADE!GG$3,BASE!$G:$G,PRODUTIVIDADE!$B80)))</f>
        <v>67</v>
      </c>
      <c r="GI80" s="28">
        <f>IF($B80="","",IF(COUNTIF(BASE!$A:$A,PRODUTIVIDADE!GG$3)=0,"",SUMIFS(BASE!$P:$P,BASE!$A:$A,PRODUTIVIDADE!GG$3,BASE!$G:$G,PRODUTIVIDADE!$B80)))</f>
        <v>0</v>
      </c>
      <c r="GJ80" s="28">
        <f>IF($B80="","",IF(COUNTIF(BASE!$A:$A,PRODUTIVIDADE!GG$3)=0,"",SUMIFS(BASE!$O:$O,BASE!$A:$A,PRODUTIVIDADE!GG$3,BASE!$G:$G,PRODUTIVIDADE!$B80)))</f>
        <v>7.291666666666667E-4</v>
      </c>
      <c r="GK80" s="32">
        <f t="shared" si="131"/>
        <v>0</v>
      </c>
      <c r="GL80" s="32">
        <f t="shared" si="132"/>
        <v>4.8854166666666671E-2</v>
      </c>
      <c r="GM80" s="15">
        <f>IF($B80="","",IF(COUNTIF(BASE!$A:$A,PRODUTIVIDADE!GM$3)=0,"",SUMIFS(BASE!$M:$M,BASE!$A:$A,PRODUTIVIDADE!GM$3,BASE!$G:$G,PRODUTIVIDADE!$B80)))</f>
        <v>0</v>
      </c>
      <c r="GN80" s="15">
        <f>IF($B80="","",IF(COUNTIF(BASE!$A:$A,PRODUTIVIDADE!GM$3)=0,"",SUMIFS(BASE!$N:$N,BASE!$A:$A,PRODUTIVIDADE!GM$3,BASE!$G:$G,PRODUTIVIDADE!$B80)))</f>
        <v>68</v>
      </c>
      <c r="GO80" s="18">
        <f>IF($B80="","",IF(COUNTIF(BASE!$A:$A,PRODUTIVIDADE!GM$3)=0,"",SUMIFS(BASE!$P:$P,BASE!$A:$A,PRODUTIVIDADE!GM$3,BASE!$G:$G,PRODUTIVIDADE!$B80)))</f>
        <v>0</v>
      </c>
      <c r="GP80" s="18">
        <f>IF($B80="","",IF(COUNTIF(BASE!$A:$A,PRODUTIVIDADE!GM$3)=0,"",SUMIFS(BASE!$O:$O,BASE!$A:$A,PRODUTIVIDADE!GM$3,BASE!$G:$G,PRODUTIVIDADE!$B80)))</f>
        <v>9.1435185185185185E-4</v>
      </c>
      <c r="GQ80" s="32">
        <f t="shared" si="133"/>
        <v>0</v>
      </c>
      <c r="GR80" s="32">
        <f t="shared" si="134"/>
        <v>6.2175925925925926E-2</v>
      </c>
    </row>
    <row r="81" spans="2:200" s="8" customFormat="1" hidden="1" x14ac:dyDescent="0.25">
      <c r="B81" s="50">
        <v>91320</v>
      </c>
      <c r="C81" s="16" t="str">
        <f>IF($B81="","",VLOOKUP($B81,EQUIPE!$B:$E,2,0))</f>
        <v xml:space="preserve">GISLAINEY KELLY DE SOUZA SILVA </v>
      </c>
      <c r="D81" s="16" t="str">
        <f>IF($B81="","",VLOOKUP($B81,EQUIPE!$B:$F,5,0))</f>
        <v>ULTRAGAZ BO</v>
      </c>
      <c r="E81" s="18">
        <f>IF($B81="","",VLOOKUP($B81,EQUIPE!$B:$E,3,0))</f>
        <v>0.26388888888888895</v>
      </c>
      <c r="F81" s="16" t="str">
        <f>IF($B81="","",VLOOKUP($B81,EQUIPE!$B:$E,4,0))</f>
        <v>DAIATRIZ DO NASCIMENTO</v>
      </c>
      <c r="H81" s="22">
        <f t="shared" si="135"/>
        <v>0</v>
      </c>
      <c r="I81" s="22">
        <f t="shared" si="135"/>
        <v>1223</v>
      </c>
      <c r="J81" s="18">
        <f t="shared" si="69"/>
        <v>0</v>
      </c>
      <c r="K81" s="18">
        <f t="shared" si="70"/>
        <v>6.0468149056660896E-4</v>
      </c>
      <c r="L81" s="32">
        <f t="shared" si="71"/>
        <v>0</v>
      </c>
      <c r="M81" s="32">
        <f t="shared" si="72"/>
        <v>0.73952546296296273</v>
      </c>
      <c r="O81" s="15">
        <f>IF($B81="","",IF(COUNTIF(BASE!$A:$A,PRODUTIVIDADE!O$3)=0,"",SUMIFS(BASE!$M:$M,BASE!$A:$A,PRODUTIVIDADE!O$3,BASE!$G:$G,PRODUTIVIDADE!$B81)))</f>
        <v>0</v>
      </c>
      <c r="P81" s="15">
        <f>IF($B81="","",IF(COUNTIF(BASE!$A:$A,PRODUTIVIDADE!O$3)=0,"",SUMIFS(BASE!$N:$N,BASE!$A:$A,PRODUTIVIDADE!O$3,BASE!$G:$G,PRODUTIVIDADE!$B81)))</f>
        <v>0</v>
      </c>
      <c r="Q81" s="18">
        <f>IF($B81="","",IF(COUNTIF(BASE!$A:$A,PRODUTIVIDADE!O$3)=0,"",SUMIFS(BASE!$P:$P,BASE!$A:$A,PRODUTIVIDADE!O$3,BASE!$G:$G,PRODUTIVIDADE!$B81)))</f>
        <v>0</v>
      </c>
      <c r="R81" s="18">
        <f>IF($B81="","",IF(COUNTIF(BASE!$A:$A,PRODUTIVIDADE!O$3)=0,"",SUMIFS(BASE!$O:$O,BASE!$A:$A,PRODUTIVIDADE!O$3,BASE!$G:$G,PRODUTIVIDADE!$B81)))</f>
        <v>0</v>
      </c>
      <c r="S81" s="32">
        <f t="shared" si="73"/>
        <v>0</v>
      </c>
      <c r="T81" s="32">
        <f t="shared" si="74"/>
        <v>0</v>
      </c>
      <c r="U81" s="33">
        <f>IF($B81="","",IF(COUNTIF(BASE!$A:$A,PRODUTIVIDADE!U$3)=0,"",SUMIFS(BASE!$M:$M,BASE!$A:$A,PRODUTIVIDADE!U$3,BASE!$G:$G,PRODUTIVIDADE!$B81)))</f>
        <v>0</v>
      </c>
      <c r="V81" s="33">
        <f>IF($B81="","",IF(COUNTIF(BASE!$A:$A,PRODUTIVIDADE!U$3)=0,"",SUMIFS(BASE!$N:$N,BASE!$A:$A,PRODUTIVIDADE!U$3,BASE!$G:$G,PRODUTIVIDADE!$B81)))</f>
        <v>80</v>
      </c>
      <c r="W81" s="28">
        <f>IF($B81="","",IF(COUNTIF(BASE!$A:$A,PRODUTIVIDADE!U$3)=0,"",SUMIFS(BASE!$P:$P,BASE!$A:$A,PRODUTIVIDADE!U$3,BASE!$G:$G,PRODUTIVIDADE!$B81)))</f>
        <v>0</v>
      </c>
      <c r="X81" s="28">
        <f>IF($B81="","",IF(COUNTIF(BASE!$A:$A,PRODUTIVIDADE!U$3)=0,"",SUMIFS(BASE!$O:$O,BASE!$A:$A,PRODUTIVIDADE!U$3,BASE!$G:$G,PRODUTIVIDADE!$B81)))</f>
        <v>5.7870370370370378E-4</v>
      </c>
      <c r="Y81" s="32">
        <f t="shared" si="75"/>
        <v>0</v>
      </c>
      <c r="Z81" s="32">
        <f t="shared" si="76"/>
        <v>4.6296296296296301E-2</v>
      </c>
      <c r="AA81" s="15">
        <f>IF($B81="","",IF(COUNTIF(BASE!$A:$A,PRODUTIVIDADE!AA$3)=0,"",SUMIFS(BASE!$M:$M,BASE!$A:$A,PRODUTIVIDADE!AA$3,BASE!$G:$G,PRODUTIVIDADE!$B81)))</f>
        <v>0</v>
      </c>
      <c r="AB81" s="15">
        <f>IF($B81="","",IF(COUNTIF(BASE!$A:$A,PRODUTIVIDADE!AA$3)=0,"",SUMIFS(BASE!$N:$N,BASE!$A:$A,PRODUTIVIDADE!AA$3,BASE!$G:$G,PRODUTIVIDADE!$B81)))</f>
        <v>57</v>
      </c>
      <c r="AC81" s="18">
        <f>IF($B81="","",IF(COUNTIF(BASE!$A:$A,PRODUTIVIDADE!AA$3)=0,"",SUMIFS(BASE!$P:$P,BASE!$A:$A,PRODUTIVIDADE!AA$3,BASE!$G:$G,PRODUTIVIDADE!$B81)))</f>
        <v>0</v>
      </c>
      <c r="AD81" s="18">
        <f>IF($B81="","",IF(COUNTIF(BASE!$A:$A,PRODUTIVIDADE!AA$3)=0,"",SUMIFS(BASE!$O:$O,BASE!$A:$A,PRODUTIVIDADE!AA$3,BASE!$G:$G,PRODUTIVIDADE!$B81)))</f>
        <v>8.449074074074075E-4</v>
      </c>
      <c r="AE81" s="32">
        <f t="shared" si="77"/>
        <v>0</v>
      </c>
      <c r="AF81" s="32">
        <f t="shared" si="78"/>
        <v>4.8159722222222229E-2</v>
      </c>
      <c r="AG81" s="33">
        <f>IF($B81="","",IF(COUNTIF(BASE!$A:$A,PRODUTIVIDADE!AG$3)=0,"",SUMIFS(BASE!$M:$M,BASE!$A:$A,PRODUTIVIDADE!AG$3,BASE!$G:$G,PRODUTIVIDADE!$B81)))</f>
        <v>0</v>
      </c>
      <c r="AH81" s="33">
        <f>IF($B81="","",IF(COUNTIF(BASE!$A:$A,PRODUTIVIDADE!AG$3)=0,"",SUMIFS(BASE!$N:$N,BASE!$A:$A,PRODUTIVIDADE!AG$3,BASE!$G:$G,PRODUTIVIDADE!$B81)))</f>
        <v>74</v>
      </c>
      <c r="AI81" s="28">
        <f>IF($B81="","",IF(COUNTIF(BASE!$A:$A,PRODUTIVIDADE!AG$3)=0,"",SUMIFS(BASE!$P:$P,BASE!$A:$A,PRODUTIVIDADE!AG$3,BASE!$G:$G,PRODUTIVIDADE!$B81)))</f>
        <v>0</v>
      </c>
      <c r="AJ81" s="28">
        <f>IF($B81="","",IF(COUNTIF(BASE!$A:$A,PRODUTIVIDADE!AG$3)=0,"",SUMIFS(BASE!$O:$O,BASE!$A:$A,PRODUTIVIDADE!AG$3,BASE!$G:$G,PRODUTIVIDADE!$B81)))</f>
        <v>4.6296296296296293E-4</v>
      </c>
      <c r="AK81" s="32">
        <f t="shared" si="79"/>
        <v>0</v>
      </c>
      <c r="AL81" s="32">
        <f t="shared" si="80"/>
        <v>3.4259259259259253E-2</v>
      </c>
      <c r="AM81" s="15">
        <f>IF($B81="","",IF(COUNTIF(BASE!$A:$A,PRODUTIVIDADE!AM$3)=0,"",SUMIFS(BASE!$M:$M,BASE!$A:$A,PRODUTIVIDADE!AM$3,BASE!$G:$G,PRODUTIVIDADE!$B81)))</f>
        <v>0</v>
      </c>
      <c r="AN81" s="15">
        <f>IF($B81="","",IF(COUNTIF(BASE!$A:$A,PRODUTIVIDADE!AM$3)=0,"",SUMIFS(BASE!$N:$N,BASE!$A:$A,PRODUTIVIDADE!AM$3,BASE!$G:$G,PRODUTIVIDADE!$B81)))</f>
        <v>52</v>
      </c>
      <c r="AO81" s="18">
        <f>IF($B81="","",IF(COUNTIF(BASE!$A:$A,PRODUTIVIDADE!AM$3)=0,"",SUMIFS(BASE!$P:$P,BASE!$A:$A,PRODUTIVIDADE!AM$3,BASE!$G:$G,PRODUTIVIDADE!$B81)))</f>
        <v>0</v>
      </c>
      <c r="AP81" s="18">
        <f>IF($B81="","",IF(COUNTIF(BASE!$A:$A,PRODUTIVIDADE!AM$3)=0,"",SUMIFS(BASE!$O:$O,BASE!$A:$A,PRODUTIVIDADE!AM$3,BASE!$G:$G,PRODUTIVIDADE!$B81)))</f>
        <v>6.3657407407407402E-4</v>
      </c>
      <c r="AQ81" s="32">
        <f t="shared" si="81"/>
        <v>0</v>
      </c>
      <c r="AR81" s="32">
        <f t="shared" si="82"/>
        <v>3.3101851851851848E-2</v>
      </c>
      <c r="AS81" s="33">
        <f>IF($B81="","",IF(COUNTIF(BASE!$A:$A,PRODUTIVIDADE!AS$3)=0,"",SUMIFS(BASE!$M:$M,BASE!$A:$A,PRODUTIVIDADE!AS$3,BASE!$G:$G,PRODUTIVIDADE!$B81)))</f>
        <v>0</v>
      </c>
      <c r="AT81" s="33">
        <f>IF($B81="","",IF(COUNTIF(BASE!$A:$A,PRODUTIVIDADE!AS$3)=0,"",SUMIFS(BASE!$N:$N,BASE!$A:$A,PRODUTIVIDADE!AS$3,BASE!$G:$G,PRODUTIVIDADE!$B81)))</f>
        <v>39</v>
      </c>
      <c r="AU81" s="28">
        <f>IF($B81="","",IF(COUNTIF(BASE!$A:$A,PRODUTIVIDADE!AS$3)=0,"",SUMIFS(BASE!$P:$P,BASE!$A:$A,PRODUTIVIDADE!AS$3,BASE!$G:$G,PRODUTIVIDADE!$B81)))</f>
        <v>0</v>
      </c>
      <c r="AV81" s="28">
        <f>IF($B81="","",IF(COUNTIF(BASE!$A:$A,PRODUTIVIDADE!AS$3)=0,"",SUMIFS(BASE!$O:$O,BASE!$A:$A,PRODUTIVIDADE!AS$3,BASE!$G:$G,PRODUTIVIDADE!$B81)))</f>
        <v>7.5231481481481471E-4</v>
      </c>
      <c r="AW81" s="32">
        <f t="shared" si="83"/>
        <v>0</v>
      </c>
      <c r="AX81" s="32">
        <f t="shared" si="84"/>
        <v>2.9340277777777774E-2</v>
      </c>
      <c r="AY81" s="15">
        <f>IF($B81="","",IF(COUNTIF(BASE!$A:$A,PRODUTIVIDADE!AY$3)=0,"",SUMIFS(BASE!$M:$M,BASE!$A:$A,PRODUTIVIDADE!AY$3,BASE!$G:$G,PRODUTIVIDADE!$B81)))</f>
        <v>0</v>
      </c>
      <c r="AZ81" s="15">
        <f>IF($B81="","",IF(COUNTIF(BASE!$A:$A,PRODUTIVIDADE!AY$3)=0,"",SUMIFS(BASE!$N:$N,BASE!$A:$A,PRODUTIVIDADE!AY$3,BASE!$G:$G,PRODUTIVIDADE!$B81)))</f>
        <v>0</v>
      </c>
      <c r="BA81" s="18">
        <f>IF($B81="","",IF(COUNTIF(BASE!$A:$A,PRODUTIVIDADE!AY$3)=0,"",SUMIFS(BASE!$P:$P,BASE!$A:$A,PRODUTIVIDADE!AY$3,BASE!$G:$G,PRODUTIVIDADE!$B81)))</f>
        <v>0</v>
      </c>
      <c r="BB81" s="18">
        <f>IF($B81="","",IF(COUNTIF(BASE!$A:$A,PRODUTIVIDADE!AY$3)=0,"",SUMIFS(BASE!$O:$O,BASE!$A:$A,PRODUTIVIDADE!AY$3,BASE!$G:$G,PRODUTIVIDADE!$B81)))</f>
        <v>0</v>
      </c>
      <c r="BC81" s="32">
        <f t="shared" si="85"/>
        <v>0</v>
      </c>
      <c r="BD81" s="32">
        <f t="shared" si="86"/>
        <v>0</v>
      </c>
      <c r="BE81" s="33">
        <f>IF($B81="","",IF(COUNTIF(BASE!$A:$A,PRODUTIVIDADE!BE$3)=0,"",SUMIFS(BASE!$M:$M,BASE!$A:$A,PRODUTIVIDADE!BE$3,BASE!$G:$G,PRODUTIVIDADE!$B81)))</f>
        <v>0</v>
      </c>
      <c r="BF81" s="33">
        <f>IF($B81="","",IF(COUNTIF(BASE!$A:$A,PRODUTIVIDADE!BE$3)=0,"",SUMIFS(BASE!$N:$N,BASE!$A:$A,PRODUTIVIDADE!BE$3,BASE!$G:$G,PRODUTIVIDADE!$B81)))</f>
        <v>63</v>
      </c>
      <c r="BG81" s="28">
        <f>IF($B81="","",IF(COUNTIF(BASE!$A:$A,PRODUTIVIDADE!BE$3)=0,"",SUMIFS(BASE!$P:$P,BASE!$A:$A,PRODUTIVIDADE!BE$3,BASE!$G:$G,PRODUTIVIDADE!$B81)))</f>
        <v>0</v>
      </c>
      <c r="BH81" s="28">
        <f>IF($B81="","",IF(COUNTIF(BASE!$A:$A,PRODUTIVIDADE!BE$3)=0,"",SUMIFS(BASE!$O:$O,BASE!$A:$A,PRODUTIVIDADE!BE$3,BASE!$G:$G,PRODUTIVIDADE!$B81)))</f>
        <v>5.6712962962962956E-4</v>
      </c>
      <c r="BI81" s="32">
        <f t="shared" si="87"/>
        <v>0</v>
      </c>
      <c r="BJ81" s="32">
        <f t="shared" si="88"/>
        <v>3.5729166666666659E-2</v>
      </c>
      <c r="BK81" s="15">
        <f>IF($B81="","",IF(COUNTIF(BASE!$A:$A,PRODUTIVIDADE!BK$3)=0,"",SUMIFS(BASE!$M:$M,BASE!$A:$A,PRODUTIVIDADE!BK$3,BASE!$G:$G,PRODUTIVIDADE!$B81)))</f>
        <v>0</v>
      </c>
      <c r="BL81" s="15">
        <f>IF($B81="","",IF(COUNTIF(BASE!$A:$A,PRODUTIVIDADE!BK$3)=0,"",SUMIFS(BASE!$N:$N,BASE!$A:$A,PRODUTIVIDADE!BK$3,BASE!$G:$G,PRODUTIVIDADE!$B81)))</f>
        <v>47</v>
      </c>
      <c r="BM81" s="18">
        <f>IF($B81="","",IF(COUNTIF(BASE!$A:$A,PRODUTIVIDADE!BK$3)=0,"",SUMIFS(BASE!$P:$P,BASE!$A:$A,PRODUTIVIDADE!BK$3,BASE!$G:$G,PRODUTIVIDADE!$B81)))</f>
        <v>0</v>
      </c>
      <c r="BN81" s="18">
        <f>IF($B81="","",IF(COUNTIF(BASE!$A:$A,PRODUTIVIDADE!BK$3)=0,"",SUMIFS(BASE!$O:$O,BASE!$A:$A,PRODUTIVIDADE!BK$3,BASE!$G:$G,PRODUTIVIDADE!$B81)))</f>
        <v>6.9444444444444447E-4</v>
      </c>
      <c r="BO81" s="32">
        <f t="shared" si="89"/>
        <v>0</v>
      </c>
      <c r="BP81" s="32">
        <f t="shared" si="90"/>
        <v>3.2638888888888891E-2</v>
      </c>
      <c r="BQ81" s="33">
        <f>IF($B81="","",IF(COUNTIF(BASE!$A:$A,PRODUTIVIDADE!BQ$3)=0,"",SUMIFS(BASE!$M:$M,BASE!$A:$A,PRODUTIVIDADE!BQ$3,BASE!$G:$G,PRODUTIVIDADE!$B81)))</f>
        <v>0</v>
      </c>
      <c r="BR81" s="33">
        <f>IF($B81="","",IF(COUNTIF(BASE!$A:$A,PRODUTIVIDADE!BQ$3)=0,"",SUMIFS(BASE!$N:$N,BASE!$A:$A,PRODUTIVIDADE!BQ$3,BASE!$G:$G,PRODUTIVIDADE!$B81)))</f>
        <v>28</v>
      </c>
      <c r="BS81" s="28">
        <f>IF($B81="","",IF(COUNTIF(BASE!$A:$A,PRODUTIVIDADE!BQ$3)=0,"",SUMIFS(BASE!$P:$P,BASE!$A:$A,PRODUTIVIDADE!BQ$3,BASE!$G:$G,PRODUTIVIDADE!$B81)))</f>
        <v>0</v>
      </c>
      <c r="BT81" s="28">
        <f>IF($B81="","",IF(COUNTIF(BASE!$A:$A,PRODUTIVIDADE!BQ$3)=0,"",SUMIFS(BASE!$O:$O,BASE!$A:$A,PRODUTIVIDADE!BQ$3,BASE!$G:$G,PRODUTIVIDADE!$B81)))</f>
        <v>7.291666666666667E-4</v>
      </c>
      <c r="BU81" s="32">
        <f t="shared" si="91"/>
        <v>0</v>
      </c>
      <c r="BV81" s="32">
        <f t="shared" si="92"/>
        <v>2.0416666666666666E-2</v>
      </c>
      <c r="BW81" s="15">
        <f>IF($B81="","",IF(COUNTIF(BASE!$A:$A,PRODUTIVIDADE!BW$3)=0,"",SUMIFS(BASE!$M:$M,BASE!$A:$A,PRODUTIVIDADE!BW$3,BASE!$G:$G,PRODUTIVIDADE!$B81)))</f>
        <v>0</v>
      </c>
      <c r="BX81" s="15">
        <f>IF($B81="","",IF(COUNTIF(BASE!$A:$A,PRODUTIVIDADE!BW$3)=0,"",SUMIFS(BASE!$N:$N,BASE!$A:$A,PRODUTIVIDADE!BW$3,BASE!$G:$G,PRODUTIVIDADE!$B81)))</f>
        <v>39</v>
      </c>
      <c r="BY81" s="18">
        <f>IF($B81="","",IF(COUNTIF(BASE!$A:$A,PRODUTIVIDADE!BW$3)=0,"",SUMIFS(BASE!$P:$P,BASE!$A:$A,PRODUTIVIDADE!BW$3,BASE!$G:$G,PRODUTIVIDADE!$B81)))</f>
        <v>0</v>
      </c>
      <c r="BZ81" s="18">
        <f>IF($B81="","",IF(COUNTIF(BASE!$A:$A,PRODUTIVIDADE!BW$3)=0,"",SUMIFS(BASE!$O:$O,BASE!$A:$A,PRODUTIVIDADE!BW$3,BASE!$G:$G,PRODUTIVIDADE!$B81)))</f>
        <v>5.3240740740740744E-4</v>
      </c>
      <c r="CA81" s="32">
        <f t="shared" si="93"/>
        <v>0</v>
      </c>
      <c r="CB81" s="32">
        <f t="shared" si="94"/>
        <v>2.0763888888888891E-2</v>
      </c>
      <c r="CC81" s="33">
        <f>IF($B81="","",IF(COUNTIF(BASE!$A:$A,PRODUTIVIDADE!CC$3)=0,"",SUMIFS(BASE!$M:$M,BASE!$A:$A,PRODUTIVIDADE!CC$3,BASE!$G:$G,PRODUTIVIDADE!$B81)))</f>
        <v>0</v>
      </c>
      <c r="CD81" s="33">
        <f>IF($B81="","",IF(COUNTIF(BASE!$A:$A,PRODUTIVIDADE!CC$3)=0,"",SUMIFS(BASE!$N:$N,BASE!$A:$A,PRODUTIVIDADE!CC$3,BASE!$G:$G,PRODUTIVIDADE!$B81)))</f>
        <v>27</v>
      </c>
      <c r="CE81" s="28">
        <f>IF($B81="","",IF(COUNTIF(BASE!$A:$A,PRODUTIVIDADE!CC$3)=0,"",SUMIFS(BASE!$P:$P,BASE!$A:$A,PRODUTIVIDADE!CC$3,BASE!$G:$G,PRODUTIVIDADE!$B81)))</f>
        <v>0</v>
      </c>
      <c r="CF81" s="28">
        <f>IF($B81="","",IF(COUNTIF(BASE!$A:$A,PRODUTIVIDADE!CC$3)=0,"",SUMIFS(BASE!$O:$O,BASE!$A:$A,PRODUTIVIDADE!CC$3,BASE!$G:$G,PRODUTIVIDADE!$B81)))</f>
        <v>5.6712962962962956E-4</v>
      </c>
      <c r="CG81" s="32">
        <f t="shared" si="95"/>
        <v>0</v>
      </c>
      <c r="CH81" s="32">
        <f t="shared" si="96"/>
        <v>1.5312499999999998E-2</v>
      </c>
      <c r="CI81" s="15">
        <f>IF($B81="","",IF(COUNTIF(BASE!$A:$A,PRODUTIVIDADE!CI$3)=0,"",SUMIFS(BASE!$M:$M,BASE!$A:$A,PRODUTIVIDADE!CI$3,BASE!$G:$G,PRODUTIVIDADE!$B81)))</f>
        <v>0</v>
      </c>
      <c r="CJ81" s="15">
        <f>IF($B81="","",IF(COUNTIF(BASE!$A:$A,PRODUTIVIDADE!CI$3)=0,"",SUMIFS(BASE!$N:$N,BASE!$A:$A,PRODUTIVIDADE!CI$3,BASE!$G:$G,PRODUTIVIDADE!$B81)))</f>
        <v>33</v>
      </c>
      <c r="CK81" s="18">
        <f>IF($B81="","",IF(COUNTIF(BASE!$A:$A,PRODUTIVIDADE!CI$3)=0,"",SUMIFS(BASE!$P:$P,BASE!$A:$A,PRODUTIVIDADE!CI$3,BASE!$G:$G,PRODUTIVIDADE!$B81)))</f>
        <v>0</v>
      </c>
      <c r="CL81" s="18">
        <f>IF($B81="","",IF(COUNTIF(BASE!$A:$A,PRODUTIVIDADE!CI$3)=0,"",SUMIFS(BASE!$O:$O,BASE!$A:$A,PRODUTIVIDADE!CI$3,BASE!$G:$G,PRODUTIVIDADE!$B81)))</f>
        <v>6.9444444444444447E-4</v>
      </c>
      <c r="CM81" s="32">
        <f t="shared" si="97"/>
        <v>0</v>
      </c>
      <c r="CN81" s="32">
        <f t="shared" si="98"/>
        <v>2.2916666666666669E-2</v>
      </c>
      <c r="CO81" s="33">
        <f>IF($B81="","",IF(COUNTIF(BASE!$A:$A,PRODUTIVIDADE!CO$3)=0,"",SUMIFS(BASE!$M:$M,BASE!$A:$A,PRODUTIVIDADE!CO$3,BASE!$G:$G,PRODUTIVIDADE!$B81)))</f>
        <v>0</v>
      </c>
      <c r="CP81" s="33">
        <f>IF($B81="","",IF(COUNTIF(BASE!$A:$A,PRODUTIVIDADE!CO$3)=0,"",SUMIFS(BASE!$N:$N,BASE!$A:$A,PRODUTIVIDADE!CO$3,BASE!$G:$G,PRODUTIVIDADE!$B81)))</f>
        <v>0</v>
      </c>
      <c r="CQ81" s="28">
        <f>IF($B81="","",IF(COUNTIF(BASE!$A:$A,PRODUTIVIDADE!CO$3)=0,"",SUMIFS(BASE!$P:$P,BASE!$A:$A,PRODUTIVIDADE!CO$3,BASE!$G:$G,PRODUTIVIDADE!$B81)))</f>
        <v>0</v>
      </c>
      <c r="CR81" s="28">
        <f>IF($B81="","",IF(COUNTIF(BASE!$A:$A,PRODUTIVIDADE!CO$3)=0,"",SUMIFS(BASE!$O:$O,BASE!$A:$A,PRODUTIVIDADE!CO$3,BASE!$G:$G,PRODUTIVIDADE!$B81)))</f>
        <v>0</v>
      </c>
      <c r="CS81" s="32">
        <f t="shared" si="99"/>
        <v>0</v>
      </c>
      <c r="CT81" s="32">
        <f t="shared" si="100"/>
        <v>0</v>
      </c>
      <c r="CU81" s="15">
        <f>IF($B81="","",IF(COUNTIF(BASE!$A:$A,PRODUTIVIDADE!CU$3)=0,"",SUMIFS(BASE!$M:$M,BASE!$A:$A,PRODUTIVIDADE!CU$3,BASE!$G:$G,PRODUTIVIDADE!$B81)))</f>
        <v>0</v>
      </c>
      <c r="CV81" s="15">
        <f>IF($B81="","",IF(COUNTIF(BASE!$A:$A,PRODUTIVIDADE!CU$3)=0,"",SUMIFS(BASE!$N:$N,BASE!$A:$A,PRODUTIVIDADE!CU$3,BASE!$G:$G,PRODUTIVIDADE!$B81)))</f>
        <v>60</v>
      </c>
      <c r="CW81" s="18">
        <f>IF($B81="","",IF(COUNTIF(BASE!$A:$A,PRODUTIVIDADE!CU$3)=0,"",SUMIFS(BASE!$P:$P,BASE!$A:$A,PRODUTIVIDADE!CU$3,BASE!$G:$G,PRODUTIVIDADE!$B81)))</f>
        <v>0</v>
      </c>
      <c r="CX81" s="18">
        <f>IF($B81="","",IF(COUNTIF(BASE!$A:$A,PRODUTIVIDADE!CU$3)=0,"",SUMIFS(BASE!$O:$O,BASE!$A:$A,PRODUTIVIDADE!CU$3,BASE!$G:$G,PRODUTIVIDADE!$B81)))</f>
        <v>6.018518518518519E-4</v>
      </c>
      <c r="CY81" s="32">
        <f t="shared" si="101"/>
        <v>0</v>
      </c>
      <c r="CZ81" s="32">
        <f t="shared" si="102"/>
        <v>3.6111111111111115E-2</v>
      </c>
      <c r="DA81" s="33">
        <f>IF($B81="","",IF(COUNTIF(BASE!$A:$A,PRODUTIVIDADE!DA$3)=0,"",SUMIFS(BASE!$M:$M,BASE!$A:$A,PRODUTIVIDADE!DA$3,BASE!$G:$G,PRODUTIVIDADE!$B81)))</f>
        <v>0</v>
      </c>
      <c r="DB81" s="33">
        <f>IF($B81="","",IF(COUNTIF(BASE!$A:$A,PRODUTIVIDADE!DA$3)=0,"",SUMIFS(BASE!$N:$N,BASE!$A:$A,PRODUTIVIDADE!DA$3,BASE!$G:$G,PRODUTIVIDADE!$B81)))</f>
        <v>43</v>
      </c>
      <c r="DC81" s="28">
        <f>IF($B81="","",IF(COUNTIF(BASE!$A:$A,PRODUTIVIDADE!DA$3)=0,"",SUMIFS(BASE!$P:$P,BASE!$A:$A,PRODUTIVIDADE!DA$3,BASE!$G:$G,PRODUTIVIDADE!$B81)))</f>
        <v>0</v>
      </c>
      <c r="DD81" s="28">
        <f>IF($B81="","",IF(COUNTIF(BASE!$A:$A,PRODUTIVIDADE!DA$3)=0,"",SUMIFS(BASE!$O:$O,BASE!$A:$A,PRODUTIVIDADE!DA$3,BASE!$G:$G,PRODUTIVIDADE!$B81)))</f>
        <v>5.9027777777777778E-4</v>
      </c>
      <c r="DE81" s="32">
        <f t="shared" si="103"/>
        <v>0</v>
      </c>
      <c r="DF81" s="32">
        <f t="shared" si="104"/>
        <v>2.5381944444444443E-2</v>
      </c>
      <c r="DG81" s="15">
        <f>IF($B81="","",IF(COUNTIF(BASE!$A:$A,PRODUTIVIDADE!DG$3)=0,"",SUMIFS(BASE!$M:$M,BASE!$A:$A,PRODUTIVIDADE!DG$3,BASE!$G:$G,PRODUTIVIDADE!$B81)))</f>
        <v>0</v>
      </c>
      <c r="DH81" s="15">
        <f>IF($B81="","",IF(COUNTIF(BASE!$A:$A,PRODUTIVIDADE!DG$3)=0,"",SUMIFS(BASE!$N:$N,BASE!$A:$A,PRODUTIVIDADE!DG$3,BASE!$G:$G,PRODUTIVIDADE!$B81)))</f>
        <v>33</v>
      </c>
      <c r="DI81" s="18">
        <f>IF($B81="","",IF(COUNTIF(BASE!$A:$A,PRODUTIVIDADE!DG$3)=0,"",SUMIFS(BASE!$P:$P,BASE!$A:$A,PRODUTIVIDADE!DG$3,BASE!$G:$G,PRODUTIVIDADE!$B81)))</f>
        <v>0</v>
      </c>
      <c r="DJ81" s="18">
        <f>IF($B81="","",IF(COUNTIF(BASE!$A:$A,PRODUTIVIDADE!DG$3)=0,"",SUMIFS(BASE!$O:$O,BASE!$A:$A,PRODUTIVIDADE!DG$3,BASE!$G:$G,PRODUTIVIDADE!$B81)))</f>
        <v>7.407407407407407E-4</v>
      </c>
      <c r="DK81" s="32">
        <f t="shared" si="105"/>
        <v>0</v>
      </c>
      <c r="DL81" s="32">
        <f t="shared" si="106"/>
        <v>2.4444444444444442E-2</v>
      </c>
      <c r="DM81" s="33">
        <f>IF($B81="","",IF(COUNTIF(BASE!$A:$A,PRODUTIVIDADE!DM$3)=0,"",SUMIFS(BASE!$M:$M,BASE!$A:$A,PRODUTIVIDADE!DM$3,BASE!$G:$G,PRODUTIVIDADE!$B81)))</f>
        <v>0</v>
      </c>
      <c r="DN81" s="33">
        <f>IF($B81="","",IF(COUNTIF(BASE!$A:$A,PRODUTIVIDADE!DM$3)=0,"",SUMIFS(BASE!$N:$N,BASE!$A:$A,PRODUTIVIDADE!DM$3,BASE!$G:$G,PRODUTIVIDADE!$B81)))</f>
        <v>20</v>
      </c>
      <c r="DO81" s="28">
        <f>IF($B81="","",IF(COUNTIF(BASE!$A:$A,PRODUTIVIDADE!DM$3)=0,"",SUMIFS(BASE!$P:$P,BASE!$A:$A,PRODUTIVIDADE!DM$3,BASE!$G:$G,PRODUTIVIDADE!$B81)))</f>
        <v>0</v>
      </c>
      <c r="DP81" s="28">
        <f>IF($B81="","",IF(COUNTIF(BASE!$A:$A,PRODUTIVIDADE!DM$3)=0,"",SUMIFS(BASE!$O:$O,BASE!$A:$A,PRODUTIVIDADE!DM$3,BASE!$G:$G,PRODUTIVIDADE!$B81)))</f>
        <v>6.2500000000000001E-4</v>
      </c>
      <c r="DQ81" s="32">
        <f t="shared" si="107"/>
        <v>0</v>
      </c>
      <c r="DR81" s="32">
        <f t="shared" si="108"/>
        <v>1.2500000000000001E-2</v>
      </c>
      <c r="DS81" s="15">
        <f>IF($B81="","",IF(COUNTIF(BASE!$A:$A,PRODUTIVIDADE!DS$3)=0,"",SUMIFS(BASE!$M:$M,BASE!$A:$A,PRODUTIVIDADE!DS$3,BASE!$G:$G,PRODUTIVIDADE!$B81)))</f>
        <v>0</v>
      </c>
      <c r="DT81" s="15">
        <f>IF($B81="","",IF(COUNTIF(BASE!$A:$A,PRODUTIVIDADE!DS$3)=0,"",SUMIFS(BASE!$N:$N,BASE!$A:$A,PRODUTIVIDADE!DS$3,BASE!$G:$G,PRODUTIVIDADE!$B81)))</f>
        <v>15</v>
      </c>
      <c r="DU81" s="18">
        <f>IF($B81="","",IF(COUNTIF(BASE!$A:$A,PRODUTIVIDADE!DS$3)=0,"",SUMIFS(BASE!$P:$P,BASE!$A:$A,PRODUTIVIDADE!DS$3,BASE!$G:$G,PRODUTIVIDADE!$B81)))</f>
        <v>0</v>
      </c>
      <c r="DV81" s="18">
        <f>IF($B81="","",IF(COUNTIF(BASE!$A:$A,PRODUTIVIDADE!DS$3)=0,"",SUMIFS(BASE!$O:$O,BASE!$A:$A,PRODUTIVIDADE!DS$3,BASE!$G:$G,PRODUTIVIDADE!$B81)))</f>
        <v>9.6064814814814808E-4</v>
      </c>
      <c r="DW81" s="32">
        <f t="shared" si="109"/>
        <v>0</v>
      </c>
      <c r="DX81" s="32">
        <f t="shared" si="110"/>
        <v>1.4409722222222221E-2</v>
      </c>
      <c r="DY81" s="33">
        <f>IF($B81="","",IF(COUNTIF(BASE!$A:$A,PRODUTIVIDADE!DY$3)=0,"",SUMIFS(BASE!$M:$M,BASE!$A:$A,PRODUTIVIDADE!DY$3,BASE!$G:$G,PRODUTIVIDADE!$B81)))</f>
        <v>0</v>
      </c>
      <c r="DZ81" s="33">
        <f>IF($B81="","",IF(COUNTIF(BASE!$A:$A,PRODUTIVIDADE!DY$3)=0,"",SUMIFS(BASE!$N:$N,BASE!$A:$A,PRODUTIVIDADE!DY$3,BASE!$G:$G,PRODUTIVIDADE!$B81)))</f>
        <v>64</v>
      </c>
      <c r="EA81" s="28">
        <f>IF($B81="","",IF(COUNTIF(BASE!$A:$A,PRODUTIVIDADE!DY$3)=0,"",SUMIFS(BASE!$P:$P,BASE!$A:$A,PRODUTIVIDADE!DY$3,BASE!$G:$G,PRODUTIVIDADE!$B81)))</f>
        <v>0</v>
      </c>
      <c r="EB81" s="28">
        <f>IF($B81="","",IF(COUNTIF(BASE!$A:$A,PRODUTIVIDADE!DY$3)=0,"",SUMIFS(BASE!$O:$O,BASE!$A:$A,PRODUTIVIDADE!DY$3,BASE!$G:$G,PRODUTIVIDADE!$B81)))</f>
        <v>5.2083333333333333E-4</v>
      </c>
      <c r="EC81" s="32">
        <f t="shared" si="111"/>
        <v>0</v>
      </c>
      <c r="ED81" s="32">
        <f t="shared" si="112"/>
        <v>3.3333333333333333E-2</v>
      </c>
      <c r="EE81" s="15">
        <f>IF($B81="","",IF(COUNTIF(BASE!$A:$A,PRODUTIVIDADE!EE$3)=0,"",SUMIFS(BASE!$M:$M,BASE!$A:$A,PRODUTIVIDADE!EE$3,BASE!$G:$G,PRODUTIVIDADE!$B81)))</f>
        <v>0</v>
      </c>
      <c r="EF81" s="15">
        <f>IF($B81="","",IF(COUNTIF(BASE!$A:$A,PRODUTIVIDADE!EE$3)=0,"",SUMIFS(BASE!$N:$N,BASE!$A:$A,PRODUTIVIDADE!EE$3,BASE!$G:$G,PRODUTIVIDADE!$B81)))</f>
        <v>0</v>
      </c>
      <c r="EG81" s="18">
        <f>IF($B81="","",IF(COUNTIF(BASE!$A:$A,PRODUTIVIDADE!EE$3)=0,"",SUMIFS(BASE!$P:$P,BASE!$A:$A,PRODUTIVIDADE!EE$3,BASE!$G:$G,PRODUTIVIDADE!$B81)))</f>
        <v>0</v>
      </c>
      <c r="EH81" s="18">
        <f>IF($B81="","",IF(COUNTIF(BASE!$A:$A,PRODUTIVIDADE!EE$3)=0,"",SUMIFS(BASE!$O:$O,BASE!$A:$A,PRODUTIVIDADE!EE$3,BASE!$G:$G,PRODUTIVIDADE!$B81)))</f>
        <v>0</v>
      </c>
      <c r="EI81" s="32">
        <f t="shared" si="113"/>
        <v>0</v>
      </c>
      <c r="EJ81" s="32">
        <f t="shared" si="114"/>
        <v>0</v>
      </c>
      <c r="EK81" s="33">
        <f>IF($B81="","",IF(COUNTIF(BASE!$A:$A,PRODUTIVIDADE!EK$3)=0,"",SUMIFS(BASE!$M:$M,BASE!$A:$A,PRODUTIVIDADE!EK$3,BASE!$G:$G,PRODUTIVIDADE!$B81)))</f>
        <v>0</v>
      </c>
      <c r="EL81" s="33">
        <f>IF($B81="","",IF(COUNTIF(BASE!$A:$A,PRODUTIVIDADE!EK$3)=0,"",SUMIFS(BASE!$N:$N,BASE!$A:$A,PRODUTIVIDADE!EK$3,BASE!$G:$G,PRODUTIVIDADE!$B81)))</f>
        <v>78</v>
      </c>
      <c r="EM81" s="28">
        <f>IF($B81="","",IF(COUNTIF(BASE!$A:$A,PRODUTIVIDADE!EK$3)=0,"",SUMIFS(BASE!$P:$P,BASE!$A:$A,PRODUTIVIDADE!EK$3,BASE!$G:$G,PRODUTIVIDADE!$B81)))</f>
        <v>0</v>
      </c>
      <c r="EN81" s="28">
        <f>IF($B81="","",IF(COUNTIF(BASE!$A:$A,PRODUTIVIDADE!EK$3)=0,"",SUMIFS(BASE!$O:$O,BASE!$A:$A,PRODUTIVIDADE!EK$3,BASE!$G:$G,PRODUTIVIDADE!$B81)))</f>
        <v>4.7453703703703704E-4</v>
      </c>
      <c r="EO81" s="32">
        <f t="shared" si="115"/>
        <v>0</v>
      </c>
      <c r="EP81" s="32">
        <f t="shared" si="116"/>
        <v>3.7013888888888888E-2</v>
      </c>
      <c r="EQ81" s="15">
        <f>IF($B81="","",IF(COUNTIF(BASE!$A:$A,PRODUTIVIDADE!EQ$3)=0,"",SUMIFS(BASE!$M:$M,BASE!$A:$A,PRODUTIVIDADE!EQ$3,BASE!$G:$G,PRODUTIVIDADE!$B81)))</f>
        <v>0</v>
      </c>
      <c r="ER81" s="15">
        <f>IF($B81="","",IF(COUNTIF(BASE!$A:$A,PRODUTIVIDADE!EQ$3)=0,"",SUMIFS(BASE!$N:$N,BASE!$A:$A,PRODUTIVIDADE!EQ$3,BASE!$G:$G,PRODUTIVIDADE!$B81)))</f>
        <v>40</v>
      </c>
      <c r="ES81" s="18">
        <f>IF($B81="","",IF(COUNTIF(BASE!$A:$A,PRODUTIVIDADE!EQ$3)=0,"",SUMIFS(BASE!$P:$P,BASE!$A:$A,PRODUTIVIDADE!EQ$3,BASE!$G:$G,PRODUTIVIDADE!$B81)))</f>
        <v>0</v>
      </c>
      <c r="ET81" s="18">
        <f>IF($B81="","",IF(COUNTIF(BASE!$A:$A,PRODUTIVIDADE!EQ$3)=0,"",SUMIFS(BASE!$O:$O,BASE!$A:$A,PRODUTIVIDADE!EQ$3,BASE!$G:$G,PRODUTIVIDADE!$B81)))</f>
        <v>5.0925925925925921E-4</v>
      </c>
      <c r="EU81" s="32">
        <f t="shared" si="117"/>
        <v>0</v>
      </c>
      <c r="EV81" s="32">
        <f t="shared" si="118"/>
        <v>2.0370370370370369E-2</v>
      </c>
      <c r="EW81" s="33">
        <f>IF($B81="","",IF(COUNTIF(BASE!$A:$A,PRODUTIVIDADE!EW$3)=0,"",SUMIFS(BASE!$M:$M,BASE!$A:$A,PRODUTIVIDADE!EW$3,BASE!$G:$G,PRODUTIVIDADE!$B81)))</f>
        <v>0</v>
      </c>
      <c r="EX81" s="33">
        <f>IF($B81="","",IF(COUNTIF(BASE!$A:$A,PRODUTIVIDADE!EW$3)=0,"",SUMIFS(BASE!$N:$N,BASE!$A:$A,PRODUTIVIDADE!EW$3,BASE!$G:$G,PRODUTIVIDADE!$B81)))</f>
        <v>40</v>
      </c>
      <c r="EY81" s="28">
        <f>IF($B81="","",IF(COUNTIF(BASE!$A:$A,PRODUTIVIDADE!EW$3)=0,"",SUMIFS(BASE!$P:$P,BASE!$A:$A,PRODUTIVIDADE!EW$3,BASE!$G:$G,PRODUTIVIDADE!$B81)))</f>
        <v>0</v>
      </c>
      <c r="EZ81" s="28">
        <f>IF($B81="","",IF(COUNTIF(BASE!$A:$A,PRODUTIVIDADE!EW$3)=0,"",SUMIFS(BASE!$O:$O,BASE!$A:$A,PRODUTIVIDADE!EW$3,BASE!$G:$G,PRODUTIVIDADE!$B81)))</f>
        <v>5.3240740740740744E-4</v>
      </c>
      <c r="FA81" s="32">
        <f t="shared" si="119"/>
        <v>0</v>
      </c>
      <c r="FB81" s="32">
        <f t="shared" si="120"/>
        <v>2.1296296296296299E-2</v>
      </c>
      <c r="FC81" s="15">
        <f>IF($B81="","",IF(COUNTIF(BASE!$A:$A,PRODUTIVIDADE!FC$3)=0,"",SUMIFS(BASE!$M:$M,BASE!$A:$A,PRODUTIVIDADE!FC$3,BASE!$G:$G,PRODUTIVIDADE!$B81)))</f>
        <v>0</v>
      </c>
      <c r="FD81" s="15">
        <f>IF($B81="","",IF(COUNTIF(BASE!$A:$A,PRODUTIVIDADE!FC$3)=0,"",SUMIFS(BASE!$N:$N,BASE!$A:$A,PRODUTIVIDADE!FC$3,BASE!$G:$G,PRODUTIVIDADE!$B81)))</f>
        <v>32</v>
      </c>
      <c r="FE81" s="18">
        <f>IF($B81="","",IF(COUNTIF(BASE!$A:$A,PRODUTIVIDADE!FC$3)=0,"",SUMIFS(BASE!$P:$P,BASE!$A:$A,PRODUTIVIDADE!FC$3,BASE!$G:$G,PRODUTIVIDADE!$B81)))</f>
        <v>0</v>
      </c>
      <c r="FF81" s="18">
        <f>IF($B81="","",IF(COUNTIF(BASE!$A:$A,PRODUTIVIDADE!FC$3)=0,"",SUMIFS(BASE!$O:$O,BASE!$A:$A,PRODUTIVIDADE!FC$3,BASE!$G:$G,PRODUTIVIDADE!$B81)))</f>
        <v>6.5972222222222213E-4</v>
      </c>
      <c r="FG81" s="32">
        <f t="shared" si="121"/>
        <v>0</v>
      </c>
      <c r="FH81" s="32">
        <f t="shared" si="122"/>
        <v>2.1111111111111108E-2</v>
      </c>
      <c r="FI81" s="33">
        <f>IF($B81="","",IF(COUNTIF(BASE!$A:$A,PRODUTIVIDADE!FI$3)=0,"",SUMIFS(BASE!$M:$M,BASE!$A:$A,PRODUTIVIDADE!FI$3,BASE!$G:$G,PRODUTIVIDADE!$B81)))</f>
        <v>0</v>
      </c>
      <c r="FJ81" s="33">
        <f>IF($B81="","",IF(COUNTIF(BASE!$A:$A,PRODUTIVIDADE!FI$3)=0,"",SUMIFS(BASE!$N:$N,BASE!$A:$A,PRODUTIVIDADE!FI$3,BASE!$G:$G,PRODUTIVIDADE!$B81)))</f>
        <v>59</v>
      </c>
      <c r="FK81" s="28">
        <f>IF($B81="","",IF(COUNTIF(BASE!$A:$A,PRODUTIVIDADE!FI$3)=0,"",SUMIFS(BASE!$P:$P,BASE!$A:$A,PRODUTIVIDADE!FI$3,BASE!$G:$G,PRODUTIVIDADE!$B81)))</f>
        <v>0</v>
      </c>
      <c r="FL81" s="28">
        <f>IF($B81="","",IF(COUNTIF(BASE!$A:$A,PRODUTIVIDADE!FI$3)=0,"",SUMIFS(BASE!$O:$O,BASE!$A:$A,PRODUTIVIDADE!FI$3,BASE!$G:$G,PRODUTIVIDADE!$B81)))</f>
        <v>5.5555555555555556E-4</v>
      </c>
      <c r="FM81" s="32">
        <f t="shared" si="123"/>
        <v>0</v>
      </c>
      <c r="FN81" s="32">
        <f t="shared" si="124"/>
        <v>3.2777777777777781E-2</v>
      </c>
      <c r="FO81" s="15">
        <f>IF($B81="","",IF(COUNTIF(BASE!$A:$A,PRODUTIVIDADE!FO$3)=0,"",SUMIFS(BASE!$M:$M,BASE!$A:$A,PRODUTIVIDADE!FO$3,BASE!$G:$G,PRODUTIVIDADE!$B81)))</f>
        <v>0</v>
      </c>
      <c r="FP81" s="15">
        <f>IF($B81="","",IF(COUNTIF(BASE!$A:$A,PRODUTIVIDADE!FO$3)=0,"",SUMIFS(BASE!$N:$N,BASE!$A:$A,PRODUTIVIDADE!FO$3,BASE!$G:$G,PRODUTIVIDADE!$B81)))</f>
        <v>49</v>
      </c>
      <c r="FQ81" s="18">
        <f>IF($B81="","",IF(COUNTIF(BASE!$A:$A,PRODUTIVIDADE!FO$3)=0,"",SUMIFS(BASE!$P:$P,BASE!$A:$A,PRODUTIVIDADE!FO$3,BASE!$G:$G,PRODUTIVIDADE!$B81)))</f>
        <v>0</v>
      </c>
      <c r="FR81" s="18">
        <f>IF($B81="","",IF(COUNTIF(BASE!$A:$A,PRODUTIVIDADE!FO$3)=0,"",SUMIFS(BASE!$O:$O,BASE!$A:$A,PRODUTIVIDADE!FO$3,BASE!$G:$G,PRODUTIVIDADE!$B81)))</f>
        <v>6.8287037037037025E-4</v>
      </c>
      <c r="FS81" s="32">
        <f t="shared" si="125"/>
        <v>0</v>
      </c>
      <c r="FT81" s="32">
        <f t="shared" si="126"/>
        <v>3.3460648148148142E-2</v>
      </c>
      <c r="FU81" s="33">
        <f>IF($B81="","",IF(COUNTIF(BASE!$A:$A,PRODUTIVIDADE!FU$3)=0,"",SUMIFS(BASE!$M:$M,BASE!$A:$A,PRODUTIVIDADE!FU$3,BASE!$G:$G,PRODUTIVIDADE!$B81)))</f>
        <v>0</v>
      </c>
      <c r="FV81" s="33">
        <f>IF($B81="","",IF(COUNTIF(BASE!$A:$A,PRODUTIVIDADE!FU$3)=0,"",SUMIFS(BASE!$N:$N,BASE!$A:$A,PRODUTIVIDADE!FU$3,BASE!$G:$G,PRODUTIVIDADE!$B81)))</f>
        <v>0</v>
      </c>
      <c r="FW81" s="28">
        <f>IF($B81="","",IF(COUNTIF(BASE!$A:$A,PRODUTIVIDADE!FU$3)=0,"",SUMIFS(BASE!$P:$P,BASE!$A:$A,PRODUTIVIDADE!FU$3,BASE!$G:$G,PRODUTIVIDADE!$B81)))</f>
        <v>0</v>
      </c>
      <c r="FX81" s="28">
        <f>IF($B81="","",IF(COUNTIF(BASE!$A:$A,PRODUTIVIDADE!FU$3)=0,"",SUMIFS(BASE!$O:$O,BASE!$A:$A,PRODUTIVIDADE!FU$3,BASE!$G:$G,PRODUTIVIDADE!$B81)))</f>
        <v>0</v>
      </c>
      <c r="FY81" s="32">
        <f t="shared" si="127"/>
        <v>0</v>
      </c>
      <c r="FZ81" s="32">
        <f t="shared" si="128"/>
        <v>0</v>
      </c>
      <c r="GA81" s="15">
        <f>IF($B81="","",IF(COUNTIF(BASE!$A:$A,PRODUTIVIDADE!GA$3)=0,"",SUMIFS(BASE!$M:$M,BASE!$A:$A,PRODUTIVIDADE!GA$3,BASE!$G:$G,PRODUTIVIDADE!$B81)))</f>
        <v>0</v>
      </c>
      <c r="GB81" s="15">
        <f>IF($B81="","",IF(COUNTIF(BASE!$A:$A,PRODUTIVIDADE!GA$3)=0,"",SUMIFS(BASE!$N:$N,BASE!$A:$A,PRODUTIVIDADE!GA$3,BASE!$G:$G,PRODUTIVIDADE!$B81)))</f>
        <v>82</v>
      </c>
      <c r="GC81" s="18">
        <f>IF($B81="","",IF(COUNTIF(BASE!$A:$A,PRODUTIVIDADE!GA$3)=0,"",SUMIFS(BASE!$P:$P,BASE!$A:$A,PRODUTIVIDADE!GA$3,BASE!$G:$G,PRODUTIVIDADE!$B81)))</f>
        <v>0</v>
      </c>
      <c r="GD81" s="18">
        <f>IF($B81="","",IF(COUNTIF(BASE!$A:$A,PRODUTIVIDADE!GA$3)=0,"",SUMIFS(BASE!$O:$O,BASE!$A:$A,PRODUTIVIDADE!GA$3,BASE!$G:$G,PRODUTIVIDADE!$B81)))</f>
        <v>5.7870370370370378E-4</v>
      </c>
      <c r="GE81" s="32">
        <f t="shared" si="129"/>
        <v>0</v>
      </c>
      <c r="GF81" s="32">
        <f t="shared" si="130"/>
        <v>4.7453703703703713E-2</v>
      </c>
      <c r="GG81" s="33">
        <f>IF($B81="","",IF(COUNTIF(BASE!$A:$A,PRODUTIVIDADE!GG$3)=0,"",SUMIFS(BASE!$M:$M,BASE!$A:$A,PRODUTIVIDADE!GG$3,BASE!$G:$G,PRODUTIVIDADE!$B81)))</f>
        <v>0</v>
      </c>
      <c r="GH81" s="33">
        <f>IF($B81="","",IF(COUNTIF(BASE!$A:$A,PRODUTIVIDADE!GG$3)=0,"",SUMIFS(BASE!$N:$N,BASE!$A:$A,PRODUTIVIDADE!GG$3,BASE!$G:$G,PRODUTIVIDADE!$B81)))</f>
        <v>44</v>
      </c>
      <c r="GI81" s="28">
        <f>IF($B81="","",IF(COUNTIF(BASE!$A:$A,PRODUTIVIDADE!GG$3)=0,"",SUMIFS(BASE!$P:$P,BASE!$A:$A,PRODUTIVIDADE!GG$3,BASE!$G:$G,PRODUTIVIDADE!$B81)))</f>
        <v>0</v>
      </c>
      <c r="GJ81" s="28">
        <f>IF($B81="","",IF(COUNTIF(BASE!$A:$A,PRODUTIVIDADE!GG$3)=0,"",SUMIFS(BASE!$O:$O,BASE!$A:$A,PRODUTIVIDADE!GG$3,BASE!$G:$G,PRODUTIVIDADE!$B81)))</f>
        <v>5.0925925925925921E-4</v>
      </c>
      <c r="GK81" s="32">
        <f t="shared" si="131"/>
        <v>0</v>
      </c>
      <c r="GL81" s="32">
        <f t="shared" si="132"/>
        <v>2.2407407407407404E-2</v>
      </c>
      <c r="GM81" s="15">
        <f>IF($B81="","",IF(COUNTIF(BASE!$A:$A,PRODUTIVIDADE!GM$3)=0,"",SUMIFS(BASE!$M:$M,BASE!$A:$A,PRODUTIVIDADE!GM$3,BASE!$G:$G,PRODUTIVIDADE!$B81)))</f>
        <v>0</v>
      </c>
      <c r="GN81" s="15">
        <f>IF($B81="","",IF(COUNTIF(BASE!$A:$A,PRODUTIVIDADE!GM$3)=0,"",SUMIFS(BASE!$N:$N,BASE!$A:$A,PRODUTIVIDADE!GM$3,BASE!$G:$G,PRODUTIVIDADE!$B81)))</f>
        <v>25</v>
      </c>
      <c r="GO81" s="18">
        <f>IF($B81="","",IF(COUNTIF(BASE!$A:$A,PRODUTIVIDADE!GM$3)=0,"",SUMIFS(BASE!$P:$P,BASE!$A:$A,PRODUTIVIDADE!GM$3,BASE!$G:$G,PRODUTIVIDADE!$B81)))</f>
        <v>0</v>
      </c>
      <c r="GP81" s="18">
        <f>IF($B81="","",IF(COUNTIF(BASE!$A:$A,PRODUTIVIDADE!GM$3)=0,"",SUMIFS(BASE!$O:$O,BASE!$A:$A,PRODUTIVIDADE!GM$3,BASE!$G:$G,PRODUTIVIDADE!$B81)))</f>
        <v>7.407407407407407E-4</v>
      </c>
      <c r="GQ81" s="32">
        <f t="shared" si="133"/>
        <v>0</v>
      </c>
      <c r="GR81" s="32">
        <f t="shared" si="134"/>
        <v>1.8518518518518517E-2</v>
      </c>
    </row>
    <row r="82" spans="2:200" s="8" customFormat="1" hidden="1" x14ac:dyDescent="0.25">
      <c r="B82" s="50">
        <v>91152</v>
      </c>
      <c r="C82" s="16" t="str">
        <f>IF($B82="","",VLOOKUP($B82,EQUIPE!$B:$E,2,0))</f>
        <v>HELLEN CASSIA MEDRADO DOS SANTOS</v>
      </c>
      <c r="D82" s="16" t="str">
        <f>IF($B82="","",VLOOKUP($B82,EQUIPE!$B:$F,5,0))</f>
        <v>ULTRAGAZ BO</v>
      </c>
      <c r="E82" s="18">
        <f>IF($B82="","",VLOOKUP($B82,EQUIPE!$B:$E,3,0))</f>
        <v>0.26388888888888895</v>
      </c>
      <c r="F82" s="16" t="str">
        <f>IF($B82="","",VLOOKUP($B82,EQUIPE!$B:$E,4,0))</f>
        <v>DAIATRIZ DO NASCIMENTO</v>
      </c>
      <c r="H82" s="22">
        <f t="shared" si="135"/>
        <v>0</v>
      </c>
      <c r="I82" s="22">
        <f t="shared" si="135"/>
        <v>1914</v>
      </c>
      <c r="J82" s="18">
        <f t="shared" si="69"/>
        <v>0</v>
      </c>
      <c r="K82" s="18">
        <f t="shared" si="70"/>
        <v>7.8935306126398078E-4</v>
      </c>
      <c r="L82" s="32">
        <f t="shared" si="71"/>
        <v>0</v>
      </c>
      <c r="M82" s="32">
        <f t="shared" si="72"/>
        <v>1.5108217592592592</v>
      </c>
      <c r="O82" s="15">
        <f>IF($B82="","",IF(COUNTIF(BASE!$A:$A,PRODUTIVIDADE!O$3)=0,"",SUMIFS(BASE!$M:$M,BASE!$A:$A,PRODUTIVIDADE!O$3,BASE!$G:$G,PRODUTIVIDADE!$B82)))</f>
        <v>0</v>
      </c>
      <c r="P82" s="15">
        <f>IF($B82="","",IF(COUNTIF(BASE!$A:$A,PRODUTIVIDADE!O$3)=0,"",SUMIFS(BASE!$N:$N,BASE!$A:$A,PRODUTIVIDADE!O$3,BASE!$G:$G,PRODUTIVIDADE!$B82)))</f>
        <v>0</v>
      </c>
      <c r="Q82" s="18">
        <f>IF($B82="","",IF(COUNTIF(BASE!$A:$A,PRODUTIVIDADE!O$3)=0,"",SUMIFS(BASE!$P:$P,BASE!$A:$A,PRODUTIVIDADE!O$3,BASE!$G:$G,PRODUTIVIDADE!$B82)))</f>
        <v>0</v>
      </c>
      <c r="R82" s="18">
        <f>IF($B82="","",IF(COUNTIF(BASE!$A:$A,PRODUTIVIDADE!O$3)=0,"",SUMIFS(BASE!$O:$O,BASE!$A:$A,PRODUTIVIDADE!O$3,BASE!$G:$G,PRODUTIVIDADE!$B82)))</f>
        <v>0</v>
      </c>
      <c r="S82" s="32">
        <f t="shared" si="73"/>
        <v>0</v>
      </c>
      <c r="T82" s="32">
        <f t="shared" si="74"/>
        <v>0</v>
      </c>
      <c r="U82" s="33">
        <f>IF($B82="","",IF(COUNTIF(BASE!$A:$A,PRODUTIVIDADE!U$3)=0,"",SUMIFS(BASE!$M:$M,BASE!$A:$A,PRODUTIVIDADE!U$3,BASE!$G:$G,PRODUTIVIDADE!$B82)))</f>
        <v>0</v>
      </c>
      <c r="V82" s="33">
        <f>IF($B82="","",IF(COUNTIF(BASE!$A:$A,PRODUTIVIDADE!U$3)=0,"",SUMIFS(BASE!$N:$N,BASE!$A:$A,PRODUTIVIDADE!U$3,BASE!$G:$G,PRODUTIVIDADE!$B82)))</f>
        <v>88</v>
      </c>
      <c r="W82" s="28">
        <f>IF($B82="","",IF(COUNTIF(BASE!$A:$A,PRODUTIVIDADE!U$3)=0,"",SUMIFS(BASE!$P:$P,BASE!$A:$A,PRODUTIVIDADE!U$3,BASE!$G:$G,PRODUTIVIDADE!$B82)))</f>
        <v>0</v>
      </c>
      <c r="X82" s="28">
        <f>IF($B82="","",IF(COUNTIF(BASE!$A:$A,PRODUTIVIDADE!U$3)=0,"",SUMIFS(BASE!$O:$O,BASE!$A:$A,PRODUTIVIDADE!U$3,BASE!$G:$G,PRODUTIVIDADE!$B82)))</f>
        <v>7.291666666666667E-4</v>
      </c>
      <c r="Y82" s="32">
        <f t="shared" si="75"/>
        <v>0</v>
      </c>
      <c r="Z82" s="32">
        <f t="shared" si="76"/>
        <v>6.4166666666666664E-2</v>
      </c>
      <c r="AA82" s="15">
        <f>IF($B82="","",IF(COUNTIF(BASE!$A:$A,PRODUTIVIDADE!AA$3)=0,"",SUMIFS(BASE!$M:$M,BASE!$A:$A,PRODUTIVIDADE!AA$3,BASE!$G:$G,PRODUTIVIDADE!$B82)))</f>
        <v>0</v>
      </c>
      <c r="AB82" s="15">
        <f>IF($B82="","",IF(COUNTIF(BASE!$A:$A,PRODUTIVIDADE!AA$3)=0,"",SUMIFS(BASE!$N:$N,BASE!$A:$A,PRODUTIVIDADE!AA$3,BASE!$G:$G,PRODUTIVIDADE!$B82)))</f>
        <v>52</v>
      </c>
      <c r="AC82" s="18">
        <f>IF($B82="","",IF(COUNTIF(BASE!$A:$A,PRODUTIVIDADE!AA$3)=0,"",SUMIFS(BASE!$P:$P,BASE!$A:$A,PRODUTIVIDADE!AA$3,BASE!$G:$G,PRODUTIVIDADE!$B82)))</f>
        <v>0</v>
      </c>
      <c r="AD82" s="18">
        <f>IF($B82="","",IF(COUNTIF(BASE!$A:$A,PRODUTIVIDADE!AA$3)=0,"",SUMIFS(BASE!$O:$O,BASE!$A:$A,PRODUTIVIDADE!AA$3,BASE!$G:$G,PRODUTIVIDADE!$B82)))</f>
        <v>8.1018518518518516E-4</v>
      </c>
      <c r="AE82" s="32">
        <f t="shared" si="77"/>
        <v>0</v>
      </c>
      <c r="AF82" s="32">
        <f t="shared" si="78"/>
        <v>4.2129629629629628E-2</v>
      </c>
      <c r="AG82" s="33">
        <f>IF($B82="","",IF(COUNTIF(BASE!$A:$A,PRODUTIVIDADE!AG$3)=0,"",SUMIFS(BASE!$M:$M,BASE!$A:$A,PRODUTIVIDADE!AG$3,BASE!$G:$G,PRODUTIVIDADE!$B82)))</f>
        <v>0</v>
      </c>
      <c r="AH82" s="33">
        <f>IF($B82="","",IF(COUNTIF(BASE!$A:$A,PRODUTIVIDADE!AG$3)=0,"",SUMIFS(BASE!$N:$N,BASE!$A:$A,PRODUTIVIDADE!AG$3,BASE!$G:$G,PRODUTIVIDADE!$B82)))</f>
        <v>66</v>
      </c>
      <c r="AI82" s="28">
        <f>IF($B82="","",IF(COUNTIF(BASE!$A:$A,PRODUTIVIDADE!AG$3)=0,"",SUMIFS(BASE!$P:$P,BASE!$A:$A,PRODUTIVIDADE!AG$3,BASE!$G:$G,PRODUTIVIDADE!$B82)))</f>
        <v>0</v>
      </c>
      <c r="AJ82" s="28">
        <f>IF($B82="","",IF(COUNTIF(BASE!$A:$A,PRODUTIVIDADE!AG$3)=0,"",SUMIFS(BASE!$O:$O,BASE!$A:$A,PRODUTIVIDADE!AG$3,BASE!$G:$G,PRODUTIVIDADE!$B82)))</f>
        <v>7.8703703703703705E-4</v>
      </c>
      <c r="AK82" s="32">
        <f t="shared" si="79"/>
        <v>0</v>
      </c>
      <c r="AL82" s="32">
        <f t="shared" si="80"/>
        <v>5.1944444444444446E-2</v>
      </c>
      <c r="AM82" s="15">
        <f>IF($B82="","",IF(COUNTIF(BASE!$A:$A,PRODUTIVIDADE!AM$3)=0,"",SUMIFS(BASE!$M:$M,BASE!$A:$A,PRODUTIVIDADE!AM$3,BASE!$G:$G,PRODUTIVIDADE!$B82)))</f>
        <v>0</v>
      </c>
      <c r="AN82" s="15">
        <f>IF($B82="","",IF(COUNTIF(BASE!$A:$A,PRODUTIVIDADE!AM$3)=0,"",SUMIFS(BASE!$N:$N,BASE!$A:$A,PRODUTIVIDADE!AM$3,BASE!$G:$G,PRODUTIVIDADE!$B82)))</f>
        <v>76</v>
      </c>
      <c r="AO82" s="18">
        <f>IF($B82="","",IF(COUNTIF(BASE!$A:$A,PRODUTIVIDADE!AM$3)=0,"",SUMIFS(BASE!$P:$P,BASE!$A:$A,PRODUTIVIDADE!AM$3,BASE!$G:$G,PRODUTIVIDADE!$B82)))</f>
        <v>0</v>
      </c>
      <c r="AP82" s="18">
        <f>IF($B82="","",IF(COUNTIF(BASE!$A:$A,PRODUTIVIDADE!AM$3)=0,"",SUMIFS(BASE!$O:$O,BASE!$A:$A,PRODUTIVIDADE!AM$3,BASE!$G:$G,PRODUTIVIDADE!$B82)))</f>
        <v>7.0601851851851847E-4</v>
      </c>
      <c r="AQ82" s="32">
        <f t="shared" si="81"/>
        <v>0</v>
      </c>
      <c r="AR82" s="32">
        <f t="shared" si="82"/>
        <v>5.3657407407407404E-2</v>
      </c>
      <c r="AS82" s="33">
        <f>IF($B82="","",IF(COUNTIF(BASE!$A:$A,PRODUTIVIDADE!AS$3)=0,"",SUMIFS(BASE!$M:$M,BASE!$A:$A,PRODUTIVIDADE!AS$3,BASE!$G:$G,PRODUTIVIDADE!$B82)))</f>
        <v>0</v>
      </c>
      <c r="AT82" s="33">
        <f>IF($B82="","",IF(COUNTIF(BASE!$A:$A,PRODUTIVIDADE!AS$3)=0,"",SUMIFS(BASE!$N:$N,BASE!$A:$A,PRODUTIVIDADE!AS$3,BASE!$G:$G,PRODUTIVIDADE!$B82)))</f>
        <v>101</v>
      </c>
      <c r="AU82" s="28">
        <f>IF($B82="","",IF(COUNTIF(BASE!$A:$A,PRODUTIVIDADE!AS$3)=0,"",SUMIFS(BASE!$P:$P,BASE!$A:$A,PRODUTIVIDADE!AS$3,BASE!$G:$G,PRODUTIVIDADE!$B82)))</f>
        <v>0</v>
      </c>
      <c r="AV82" s="28">
        <f>IF($B82="","",IF(COUNTIF(BASE!$A:$A,PRODUTIVIDADE!AS$3)=0,"",SUMIFS(BASE!$O:$O,BASE!$A:$A,PRODUTIVIDADE!AS$3,BASE!$G:$G,PRODUTIVIDADE!$B82)))</f>
        <v>7.9861111111111105E-4</v>
      </c>
      <c r="AW82" s="32">
        <f t="shared" si="83"/>
        <v>0</v>
      </c>
      <c r="AX82" s="32">
        <f t="shared" si="84"/>
        <v>8.0659722222222216E-2</v>
      </c>
      <c r="AY82" s="15">
        <f>IF($B82="","",IF(COUNTIF(BASE!$A:$A,PRODUTIVIDADE!AY$3)=0,"",SUMIFS(BASE!$M:$M,BASE!$A:$A,PRODUTIVIDADE!AY$3,BASE!$G:$G,PRODUTIVIDADE!$B82)))</f>
        <v>0</v>
      </c>
      <c r="AZ82" s="15">
        <f>IF($B82="","",IF(COUNTIF(BASE!$A:$A,PRODUTIVIDADE!AY$3)=0,"",SUMIFS(BASE!$N:$N,BASE!$A:$A,PRODUTIVIDADE!AY$3,BASE!$G:$G,PRODUTIVIDADE!$B82)))</f>
        <v>0</v>
      </c>
      <c r="BA82" s="18">
        <f>IF($B82="","",IF(COUNTIF(BASE!$A:$A,PRODUTIVIDADE!AY$3)=0,"",SUMIFS(BASE!$P:$P,BASE!$A:$A,PRODUTIVIDADE!AY$3,BASE!$G:$G,PRODUTIVIDADE!$B82)))</f>
        <v>0</v>
      </c>
      <c r="BB82" s="18">
        <f>IF($B82="","",IF(COUNTIF(BASE!$A:$A,PRODUTIVIDADE!AY$3)=0,"",SUMIFS(BASE!$O:$O,BASE!$A:$A,PRODUTIVIDADE!AY$3,BASE!$G:$G,PRODUTIVIDADE!$B82)))</f>
        <v>0</v>
      </c>
      <c r="BC82" s="32">
        <f t="shared" si="85"/>
        <v>0</v>
      </c>
      <c r="BD82" s="32">
        <f t="shared" si="86"/>
        <v>0</v>
      </c>
      <c r="BE82" s="33">
        <f>IF($B82="","",IF(COUNTIF(BASE!$A:$A,PRODUTIVIDADE!BE$3)=0,"",SUMIFS(BASE!$M:$M,BASE!$A:$A,PRODUTIVIDADE!BE$3,BASE!$G:$G,PRODUTIVIDADE!$B82)))</f>
        <v>0</v>
      </c>
      <c r="BF82" s="33">
        <f>IF($B82="","",IF(COUNTIF(BASE!$A:$A,PRODUTIVIDADE!BE$3)=0,"",SUMIFS(BASE!$N:$N,BASE!$A:$A,PRODUTIVIDADE!BE$3,BASE!$G:$G,PRODUTIVIDADE!$B82)))</f>
        <v>55</v>
      </c>
      <c r="BG82" s="28">
        <f>IF($B82="","",IF(COUNTIF(BASE!$A:$A,PRODUTIVIDADE!BE$3)=0,"",SUMIFS(BASE!$P:$P,BASE!$A:$A,PRODUTIVIDADE!BE$3,BASE!$G:$G,PRODUTIVIDADE!$B82)))</f>
        <v>0</v>
      </c>
      <c r="BH82" s="28">
        <f>IF($B82="","",IF(COUNTIF(BASE!$A:$A,PRODUTIVIDADE!BE$3)=0,"",SUMIFS(BASE!$O:$O,BASE!$A:$A,PRODUTIVIDADE!BE$3,BASE!$G:$G,PRODUTIVIDADE!$B82)))</f>
        <v>7.0601851851851847E-4</v>
      </c>
      <c r="BI82" s="32">
        <f t="shared" si="87"/>
        <v>0</v>
      </c>
      <c r="BJ82" s="32">
        <f t="shared" si="88"/>
        <v>3.8831018518518515E-2</v>
      </c>
      <c r="BK82" s="15">
        <f>IF($B82="","",IF(COUNTIF(BASE!$A:$A,PRODUTIVIDADE!BK$3)=0,"",SUMIFS(BASE!$M:$M,BASE!$A:$A,PRODUTIVIDADE!BK$3,BASE!$G:$G,PRODUTIVIDADE!$B82)))</f>
        <v>0</v>
      </c>
      <c r="BL82" s="15">
        <f>IF($B82="","",IF(COUNTIF(BASE!$A:$A,PRODUTIVIDADE!BK$3)=0,"",SUMIFS(BASE!$N:$N,BASE!$A:$A,PRODUTIVIDADE!BK$3,BASE!$G:$G,PRODUTIVIDADE!$B82)))</f>
        <v>104</v>
      </c>
      <c r="BM82" s="18">
        <f>IF($B82="","",IF(COUNTIF(BASE!$A:$A,PRODUTIVIDADE!BK$3)=0,"",SUMIFS(BASE!$P:$P,BASE!$A:$A,PRODUTIVIDADE!BK$3,BASE!$G:$G,PRODUTIVIDADE!$B82)))</f>
        <v>0</v>
      </c>
      <c r="BN82" s="18">
        <f>IF($B82="","",IF(COUNTIF(BASE!$A:$A,PRODUTIVIDADE!BK$3)=0,"",SUMIFS(BASE!$O:$O,BASE!$A:$A,PRODUTIVIDADE!BK$3,BASE!$G:$G,PRODUTIVIDADE!$B82)))</f>
        <v>7.407407407407407E-4</v>
      </c>
      <c r="BO82" s="32">
        <f t="shared" si="89"/>
        <v>0</v>
      </c>
      <c r="BP82" s="32">
        <f t="shared" si="90"/>
        <v>7.7037037037037029E-2</v>
      </c>
      <c r="BQ82" s="33">
        <f>IF($B82="","",IF(COUNTIF(BASE!$A:$A,PRODUTIVIDADE!BQ$3)=0,"",SUMIFS(BASE!$M:$M,BASE!$A:$A,PRODUTIVIDADE!BQ$3,BASE!$G:$G,PRODUTIVIDADE!$B82)))</f>
        <v>0</v>
      </c>
      <c r="BR82" s="33">
        <f>IF($B82="","",IF(COUNTIF(BASE!$A:$A,PRODUTIVIDADE!BQ$3)=0,"",SUMIFS(BASE!$N:$N,BASE!$A:$A,PRODUTIVIDADE!BQ$3,BASE!$G:$G,PRODUTIVIDADE!$B82)))</f>
        <v>78</v>
      </c>
      <c r="BS82" s="28">
        <f>IF($B82="","",IF(COUNTIF(BASE!$A:$A,PRODUTIVIDADE!BQ$3)=0,"",SUMIFS(BASE!$P:$P,BASE!$A:$A,PRODUTIVIDADE!BQ$3,BASE!$G:$G,PRODUTIVIDADE!$B82)))</f>
        <v>0</v>
      </c>
      <c r="BT82" s="28">
        <f>IF($B82="","",IF(COUNTIF(BASE!$A:$A,PRODUTIVIDADE!BQ$3)=0,"",SUMIFS(BASE!$O:$O,BASE!$A:$A,PRODUTIVIDADE!BQ$3,BASE!$G:$G,PRODUTIVIDADE!$B82)))</f>
        <v>8.449074074074075E-4</v>
      </c>
      <c r="BU82" s="32">
        <f t="shared" si="91"/>
        <v>0</v>
      </c>
      <c r="BV82" s="32">
        <f t="shared" si="92"/>
        <v>6.5902777777777782E-2</v>
      </c>
      <c r="BW82" s="15">
        <f>IF($B82="","",IF(COUNTIF(BASE!$A:$A,PRODUTIVIDADE!BW$3)=0,"",SUMIFS(BASE!$M:$M,BASE!$A:$A,PRODUTIVIDADE!BW$3,BASE!$G:$G,PRODUTIVIDADE!$B82)))</f>
        <v>0</v>
      </c>
      <c r="BX82" s="15">
        <f>IF($B82="","",IF(COUNTIF(BASE!$A:$A,PRODUTIVIDADE!BW$3)=0,"",SUMIFS(BASE!$N:$N,BASE!$A:$A,PRODUTIVIDADE!BW$3,BASE!$G:$G,PRODUTIVIDADE!$B82)))</f>
        <v>65</v>
      </c>
      <c r="BY82" s="18">
        <f>IF($B82="","",IF(COUNTIF(BASE!$A:$A,PRODUTIVIDADE!BW$3)=0,"",SUMIFS(BASE!$P:$P,BASE!$A:$A,PRODUTIVIDADE!BW$3,BASE!$G:$G,PRODUTIVIDADE!$B82)))</f>
        <v>0</v>
      </c>
      <c r="BZ82" s="18">
        <f>IF($B82="","",IF(COUNTIF(BASE!$A:$A,PRODUTIVIDADE!BW$3)=0,"",SUMIFS(BASE!$O:$O,BASE!$A:$A,PRODUTIVIDADE!BW$3,BASE!$G:$G,PRODUTIVIDADE!$B82)))</f>
        <v>7.9861111111111105E-4</v>
      </c>
      <c r="CA82" s="32">
        <f t="shared" si="93"/>
        <v>0</v>
      </c>
      <c r="CB82" s="32">
        <f t="shared" si="94"/>
        <v>5.1909722222222218E-2</v>
      </c>
      <c r="CC82" s="33">
        <f>IF($B82="","",IF(COUNTIF(BASE!$A:$A,PRODUTIVIDADE!CC$3)=0,"",SUMIFS(BASE!$M:$M,BASE!$A:$A,PRODUTIVIDADE!CC$3,BASE!$G:$G,PRODUTIVIDADE!$B82)))</f>
        <v>0</v>
      </c>
      <c r="CD82" s="33">
        <f>IF($B82="","",IF(COUNTIF(BASE!$A:$A,PRODUTIVIDADE!CC$3)=0,"",SUMIFS(BASE!$N:$N,BASE!$A:$A,PRODUTIVIDADE!CC$3,BASE!$G:$G,PRODUTIVIDADE!$B82)))</f>
        <v>73</v>
      </c>
      <c r="CE82" s="28">
        <f>IF($B82="","",IF(COUNTIF(BASE!$A:$A,PRODUTIVIDADE!CC$3)=0,"",SUMIFS(BASE!$P:$P,BASE!$A:$A,PRODUTIVIDADE!CC$3,BASE!$G:$G,PRODUTIVIDADE!$B82)))</f>
        <v>0</v>
      </c>
      <c r="CF82" s="28">
        <f>IF($B82="","",IF(COUNTIF(BASE!$A:$A,PRODUTIVIDADE!CC$3)=0,"",SUMIFS(BASE!$O:$O,BASE!$A:$A,PRODUTIVIDADE!CC$3,BASE!$G:$G,PRODUTIVIDADE!$B82)))</f>
        <v>8.449074074074075E-4</v>
      </c>
      <c r="CG82" s="32">
        <f t="shared" si="95"/>
        <v>0</v>
      </c>
      <c r="CH82" s="32">
        <f t="shared" si="96"/>
        <v>6.1678240740740749E-2</v>
      </c>
      <c r="CI82" s="15">
        <f>IF($B82="","",IF(COUNTIF(BASE!$A:$A,PRODUTIVIDADE!CI$3)=0,"",SUMIFS(BASE!$M:$M,BASE!$A:$A,PRODUTIVIDADE!CI$3,BASE!$G:$G,PRODUTIVIDADE!$B82)))</f>
        <v>0</v>
      </c>
      <c r="CJ82" s="15">
        <f>IF($B82="","",IF(COUNTIF(BASE!$A:$A,PRODUTIVIDADE!CI$3)=0,"",SUMIFS(BASE!$N:$N,BASE!$A:$A,PRODUTIVIDADE!CI$3,BASE!$G:$G,PRODUTIVIDADE!$B82)))</f>
        <v>70</v>
      </c>
      <c r="CK82" s="18">
        <f>IF($B82="","",IF(COUNTIF(BASE!$A:$A,PRODUTIVIDADE!CI$3)=0,"",SUMIFS(BASE!$P:$P,BASE!$A:$A,PRODUTIVIDADE!CI$3,BASE!$G:$G,PRODUTIVIDADE!$B82)))</f>
        <v>0</v>
      </c>
      <c r="CL82" s="18">
        <f>IF($B82="","",IF(COUNTIF(BASE!$A:$A,PRODUTIVIDADE!CI$3)=0,"",SUMIFS(BASE!$O:$O,BASE!$A:$A,PRODUTIVIDADE!CI$3,BASE!$G:$G,PRODUTIVIDADE!$B82)))</f>
        <v>9.4907407407407408E-4</v>
      </c>
      <c r="CM82" s="32">
        <f t="shared" si="97"/>
        <v>0</v>
      </c>
      <c r="CN82" s="32">
        <f t="shared" si="98"/>
        <v>6.643518518518518E-2</v>
      </c>
      <c r="CO82" s="33">
        <f>IF($B82="","",IF(COUNTIF(BASE!$A:$A,PRODUTIVIDADE!CO$3)=0,"",SUMIFS(BASE!$M:$M,BASE!$A:$A,PRODUTIVIDADE!CO$3,BASE!$G:$G,PRODUTIVIDADE!$B82)))</f>
        <v>0</v>
      </c>
      <c r="CP82" s="33">
        <f>IF($B82="","",IF(COUNTIF(BASE!$A:$A,PRODUTIVIDADE!CO$3)=0,"",SUMIFS(BASE!$N:$N,BASE!$A:$A,PRODUTIVIDADE!CO$3,BASE!$G:$G,PRODUTIVIDADE!$B82)))</f>
        <v>0</v>
      </c>
      <c r="CQ82" s="28">
        <f>IF($B82="","",IF(COUNTIF(BASE!$A:$A,PRODUTIVIDADE!CO$3)=0,"",SUMIFS(BASE!$P:$P,BASE!$A:$A,PRODUTIVIDADE!CO$3,BASE!$G:$G,PRODUTIVIDADE!$B82)))</f>
        <v>0</v>
      </c>
      <c r="CR82" s="28">
        <f>IF($B82="","",IF(COUNTIF(BASE!$A:$A,PRODUTIVIDADE!CO$3)=0,"",SUMIFS(BASE!$O:$O,BASE!$A:$A,PRODUTIVIDADE!CO$3,BASE!$G:$G,PRODUTIVIDADE!$B82)))</f>
        <v>0</v>
      </c>
      <c r="CS82" s="32">
        <f t="shared" si="99"/>
        <v>0</v>
      </c>
      <c r="CT82" s="32">
        <f t="shared" si="100"/>
        <v>0</v>
      </c>
      <c r="CU82" s="15">
        <f>IF($B82="","",IF(COUNTIF(BASE!$A:$A,PRODUTIVIDADE!CU$3)=0,"",SUMIFS(BASE!$M:$M,BASE!$A:$A,PRODUTIVIDADE!CU$3,BASE!$G:$G,PRODUTIVIDADE!$B82)))</f>
        <v>0</v>
      </c>
      <c r="CV82" s="15">
        <f>IF($B82="","",IF(COUNTIF(BASE!$A:$A,PRODUTIVIDADE!CU$3)=0,"",SUMIFS(BASE!$N:$N,BASE!$A:$A,PRODUTIVIDADE!CU$3,BASE!$G:$G,PRODUTIVIDADE!$B82)))</f>
        <v>66</v>
      </c>
      <c r="CW82" s="18">
        <f>IF($B82="","",IF(COUNTIF(BASE!$A:$A,PRODUTIVIDADE!CU$3)=0,"",SUMIFS(BASE!$P:$P,BASE!$A:$A,PRODUTIVIDADE!CU$3,BASE!$G:$G,PRODUTIVIDADE!$B82)))</f>
        <v>0</v>
      </c>
      <c r="CX82" s="18">
        <f>IF($B82="","",IF(COUNTIF(BASE!$A:$A,PRODUTIVIDADE!CU$3)=0,"",SUMIFS(BASE!$O:$O,BASE!$A:$A,PRODUTIVIDADE!CU$3,BASE!$G:$G,PRODUTIVIDADE!$B82)))</f>
        <v>8.1018518518518516E-4</v>
      </c>
      <c r="CY82" s="32">
        <f t="shared" si="101"/>
        <v>0</v>
      </c>
      <c r="CZ82" s="32">
        <f t="shared" si="102"/>
        <v>5.347222222222222E-2</v>
      </c>
      <c r="DA82" s="33">
        <f>IF($B82="","",IF(COUNTIF(BASE!$A:$A,PRODUTIVIDADE!DA$3)=0,"",SUMIFS(BASE!$M:$M,BASE!$A:$A,PRODUTIVIDADE!DA$3,BASE!$G:$G,PRODUTIVIDADE!$B82)))</f>
        <v>0</v>
      </c>
      <c r="DB82" s="33">
        <f>IF($B82="","",IF(COUNTIF(BASE!$A:$A,PRODUTIVIDADE!DA$3)=0,"",SUMIFS(BASE!$N:$N,BASE!$A:$A,PRODUTIVIDADE!DA$3,BASE!$G:$G,PRODUTIVIDADE!$B82)))</f>
        <v>65</v>
      </c>
      <c r="DC82" s="28">
        <f>IF($B82="","",IF(COUNTIF(BASE!$A:$A,PRODUTIVIDADE!DA$3)=0,"",SUMIFS(BASE!$P:$P,BASE!$A:$A,PRODUTIVIDADE!DA$3,BASE!$G:$G,PRODUTIVIDADE!$B82)))</f>
        <v>0</v>
      </c>
      <c r="DD82" s="28">
        <f>IF($B82="","",IF(COUNTIF(BASE!$A:$A,PRODUTIVIDADE!DA$3)=0,"",SUMIFS(BASE!$O:$O,BASE!$A:$A,PRODUTIVIDADE!DA$3,BASE!$G:$G,PRODUTIVIDADE!$B82)))</f>
        <v>7.407407407407407E-4</v>
      </c>
      <c r="DE82" s="32">
        <f t="shared" si="103"/>
        <v>0</v>
      </c>
      <c r="DF82" s="32">
        <f t="shared" si="104"/>
        <v>4.8148148148148148E-2</v>
      </c>
      <c r="DG82" s="15">
        <f>IF($B82="","",IF(COUNTIF(BASE!$A:$A,PRODUTIVIDADE!DG$3)=0,"",SUMIFS(BASE!$M:$M,BASE!$A:$A,PRODUTIVIDADE!DG$3,BASE!$G:$G,PRODUTIVIDADE!$B82)))</f>
        <v>0</v>
      </c>
      <c r="DH82" s="15">
        <f>IF($B82="","",IF(COUNTIF(BASE!$A:$A,PRODUTIVIDADE!DG$3)=0,"",SUMIFS(BASE!$N:$N,BASE!$A:$A,PRODUTIVIDADE!DG$3,BASE!$G:$G,PRODUTIVIDADE!$B82)))</f>
        <v>96</v>
      </c>
      <c r="DI82" s="18">
        <f>IF($B82="","",IF(COUNTIF(BASE!$A:$A,PRODUTIVIDADE!DG$3)=0,"",SUMIFS(BASE!$P:$P,BASE!$A:$A,PRODUTIVIDADE!DG$3,BASE!$G:$G,PRODUTIVIDADE!$B82)))</f>
        <v>0</v>
      </c>
      <c r="DJ82" s="18">
        <f>IF($B82="","",IF(COUNTIF(BASE!$A:$A,PRODUTIVIDADE!DG$3)=0,"",SUMIFS(BASE!$O:$O,BASE!$A:$A,PRODUTIVIDADE!DG$3,BASE!$G:$G,PRODUTIVIDADE!$B82)))</f>
        <v>6.5972222222222213E-4</v>
      </c>
      <c r="DK82" s="32">
        <f t="shared" si="105"/>
        <v>0</v>
      </c>
      <c r="DL82" s="32">
        <f t="shared" si="106"/>
        <v>6.3333333333333325E-2</v>
      </c>
      <c r="DM82" s="33">
        <f>IF($B82="","",IF(COUNTIF(BASE!$A:$A,PRODUTIVIDADE!DM$3)=0,"",SUMIFS(BASE!$M:$M,BASE!$A:$A,PRODUTIVIDADE!DM$3,BASE!$G:$G,PRODUTIVIDADE!$B82)))</f>
        <v>0</v>
      </c>
      <c r="DN82" s="33">
        <f>IF($B82="","",IF(COUNTIF(BASE!$A:$A,PRODUTIVIDADE!DM$3)=0,"",SUMIFS(BASE!$N:$N,BASE!$A:$A,PRODUTIVIDADE!DM$3,BASE!$G:$G,PRODUTIVIDADE!$B82)))</f>
        <v>50</v>
      </c>
      <c r="DO82" s="28">
        <f>IF($B82="","",IF(COUNTIF(BASE!$A:$A,PRODUTIVIDADE!DM$3)=0,"",SUMIFS(BASE!$P:$P,BASE!$A:$A,PRODUTIVIDADE!DM$3,BASE!$G:$G,PRODUTIVIDADE!$B82)))</f>
        <v>0</v>
      </c>
      <c r="DP82" s="28">
        <f>IF($B82="","",IF(COUNTIF(BASE!$A:$A,PRODUTIVIDADE!DM$3)=0,"",SUMIFS(BASE!$O:$O,BASE!$A:$A,PRODUTIVIDADE!DM$3,BASE!$G:$G,PRODUTIVIDADE!$B82)))</f>
        <v>9.0277777777777784E-4</v>
      </c>
      <c r="DQ82" s="32">
        <f t="shared" si="107"/>
        <v>0</v>
      </c>
      <c r="DR82" s="32">
        <f t="shared" si="108"/>
        <v>4.5138888888888895E-2</v>
      </c>
      <c r="DS82" s="15">
        <f>IF($B82="","",IF(COUNTIF(BASE!$A:$A,PRODUTIVIDADE!DS$3)=0,"",SUMIFS(BASE!$M:$M,BASE!$A:$A,PRODUTIVIDADE!DS$3,BASE!$G:$G,PRODUTIVIDADE!$B82)))</f>
        <v>0</v>
      </c>
      <c r="DT82" s="15">
        <f>IF($B82="","",IF(COUNTIF(BASE!$A:$A,PRODUTIVIDADE!DS$3)=0,"",SUMIFS(BASE!$N:$N,BASE!$A:$A,PRODUTIVIDADE!DS$3,BASE!$G:$G,PRODUTIVIDADE!$B82)))</f>
        <v>47</v>
      </c>
      <c r="DU82" s="18">
        <f>IF($B82="","",IF(COUNTIF(BASE!$A:$A,PRODUTIVIDADE!DS$3)=0,"",SUMIFS(BASE!$P:$P,BASE!$A:$A,PRODUTIVIDADE!DS$3,BASE!$G:$G,PRODUTIVIDADE!$B82)))</f>
        <v>0</v>
      </c>
      <c r="DV82" s="18">
        <f>IF($B82="","",IF(COUNTIF(BASE!$A:$A,PRODUTIVIDADE!DS$3)=0,"",SUMIFS(BASE!$O:$O,BASE!$A:$A,PRODUTIVIDADE!DS$3,BASE!$G:$G,PRODUTIVIDADE!$B82)))</f>
        <v>7.5231481481481471E-4</v>
      </c>
      <c r="DW82" s="32">
        <f t="shared" si="109"/>
        <v>0</v>
      </c>
      <c r="DX82" s="32">
        <f t="shared" si="110"/>
        <v>3.5358796296296291E-2</v>
      </c>
      <c r="DY82" s="33">
        <f>IF($B82="","",IF(COUNTIF(BASE!$A:$A,PRODUTIVIDADE!DY$3)=0,"",SUMIFS(BASE!$M:$M,BASE!$A:$A,PRODUTIVIDADE!DY$3,BASE!$G:$G,PRODUTIVIDADE!$B82)))</f>
        <v>0</v>
      </c>
      <c r="DZ82" s="33">
        <f>IF($B82="","",IF(COUNTIF(BASE!$A:$A,PRODUTIVIDADE!DY$3)=0,"",SUMIFS(BASE!$N:$N,BASE!$A:$A,PRODUTIVIDADE!DY$3,BASE!$G:$G,PRODUTIVIDADE!$B82)))</f>
        <v>85</v>
      </c>
      <c r="EA82" s="28">
        <f>IF($B82="","",IF(COUNTIF(BASE!$A:$A,PRODUTIVIDADE!DY$3)=0,"",SUMIFS(BASE!$P:$P,BASE!$A:$A,PRODUTIVIDADE!DY$3,BASE!$G:$G,PRODUTIVIDADE!$B82)))</f>
        <v>0</v>
      </c>
      <c r="EB82" s="28">
        <f>IF($B82="","",IF(COUNTIF(BASE!$A:$A,PRODUTIVIDADE!DY$3)=0,"",SUMIFS(BASE!$O:$O,BASE!$A:$A,PRODUTIVIDADE!DY$3,BASE!$G:$G,PRODUTIVIDADE!$B82)))</f>
        <v>7.9861111111111105E-4</v>
      </c>
      <c r="EC82" s="32">
        <f t="shared" si="111"/>
        <v>0</v>
      </c>
      <c r="ED82" s="32">
        <f t="shared" si="112"/>
        <v>6.7881944444444439E-2</v>
      </c>
      <c r="EE82" s="15">
        <f>IF($B82="","",IF(COUNTIF(BASE!$A:$A,PRODUTIVIDADE!EE$3)=0,"",SUMIFS(BASE!$M:$M,BASE!$A:$A,PRODUTIVIDADE!EE$3,BASE!$G:$G,PRODUTIVIDADE!$B82)))</f>
        <v>0</v>
      </c>
      <c r="EF82" s="15">
        <f>IF($B82="","",IF(COUNTIF(BASE!$A:$A,PRODUTIVIDADE!EE$3)=0,"",SUMIFS(BASE!$N:$N,BASE!$A:$A,PRODUTIVIDADE!EE$3,BASE!$G:$G,PRODUTIVIDADE!$B82)))</f>
        <v>0</v>
      </c>
      <c r="EG82" s="18">
        <f>IF($B82="","",IF(COUNTIF(BASE!$A:$A,PRODUTIVIDADE!EE$3)=0,"",SUMIFS(BASE!$P:$P,BASE!$A:$A,PRODUTIVIDADE!EE$3,BASE!$G:$G,PRODUTIVIDADE!$B82)))</f>
        <v>0</v>
      </c>
      <c r="EH82" s="18">
        <f>IF($B82="","",IF(COUNTIF(BASE!$A:$A,PRODUTIVIDADE!EE$3)=0,"",SUMIFS(BASE!$O:$O,BASE!$A:$A,PRODUTIVIDADE!EE$3,BASE!$G:$G,PRODUTIVIDADE!$B82)))</f>
        <v>0</v>
      </c>
      <c r="EI82" s="32">
        <f t="shared" si="113"/>
        <v>0</v>
      </c>
      <c r="EJ82" s="32">
        <f t="shared" si="114"/>
        <v>0</v>
      </c>
      <c r="EK82" s="33">
        <f>IF($B82="","",IF(COUNTIF(BASE!$A:$A,PRODUTIVIDADE!EK$3)=0,"",SUMIFS(BASE!$M:$M,BASE!$A:$A,PRODUTIVIDADE!EK$3,BASE!$G:$G,PRODUTIVIDADE!$B82)))</f>
        <v>0</v>
      </c>
      <c r="EL82" s="33">
        <f>IF($B82="","",IF(COUNTIF(BASE!$A:$A,PRODUTIVIDADE!EK$3)=0,"",SUMIFS(BASE!$N:$N,BASE!$A:$A,PRODUTIVIDADE!EK$3,BASE!$G:$G,PRODUTIVIDADE!$B82)))</f>
        <v>78</v>
      </c>
      <c r="EM82" s="28">
        <f>IF($B82="","",IF(COUNTIF(BASE!$A:$A,PRODUTIVIDADE!EK$3)=0,"",SUMIFS(BASE!$P:$P,BASE!$A:$A,PRODUTIVIDADE!EK$3,BASE!$G:$G,PRODUTIVIDADE!$B82)))</f>
        <v>0</v>
      </c>
      <c r="EN82" s="28">
        <f>IF($B82="","",IF(COUNTIF(BASE!$A:$A,PRODUTIVIDADE!EK$3)=0,"",SUMIFS(BASE!$O:$O,BASE!$A:$A,PRODUTIVIDADE!EK$3,BASE!$G:$G,PRODUTIVIDADE!$B82)))</f>
        <v>8.3333333333333339E-4</v>
      </c>
      <c r="EO82" s="32">
        <f t="shared" si="115"/>
        <v>0</v>
      </c>
      <c r="EP82" s="32">
        <f t="shared" si="116"/>
        <v>6.5000000000000002E-2</v>
      </c>
      <c r="EQ82" s="15">
        <f>IF($B82="","",IF(COUNTIF(BASE!$A:$A,PRODUTIVIDADE!EQ$3)=0,"",SUMIFS(BASE!$M:$M,BASE!$A:$A,PRODUTIVIDADE!EQ$3,BASE!$G:$G,PRODUTIVIDADE!$B82)))</f>
        <v>0</v>
      </c>
      <c r="ER82" s="15">
        <f>IF($B82="","",IF(COUNTIF(BASE!$A:$A,PRODUTIVIDADE!EQ$3)=0,"",SUMIFS(BASE!$N:$N,BASE!$A:$A,PRODUTIVIDADE!EQ$3,BASE!$G:$G,PRODUTIVIDADE!$B82)))</f>
        <v>60</v>
      </c>
      <c r="ES82" s="18">
        <f>IF($B82="","",IF(COUNTIF(BASE!$A:$A,PRODUTIVIDADE!EQ$3)=0,"",SUMIFS(BASE!$P:$P,BASE!$A:$A,PRODUTIVIDADE!EQ$3,BASE!$G:$G,PRODUTIVIDADE!$B82)))</f>
        <v>0</v>
      </c>
      <c r="ET82" s="18">
        <f>IF($B82="","",IF(COUNTIF(BASE!$A:$A,PRODUTIVIDADE!EQ$3)=0,"",SUMIFS(BASE!$O:$O,BASE!$A:$A,PRODUTIVIDADE!EQ$3,BASE!$G:$G,PRODUTIVIDADE!$B82)))</f>
        <v>7.0601851851851847E-4</v>
      </c>
      <c r="EU82" s="32">
        <f t="shared" si="117"/>
        <v>0</v>
      </c>
      <c r="EV82" s="32">
        <f t="shared" si="118"/>
        <v>4.2361111111111106E-2</v>
      </c>
      <c r="EW82" s="33">
        <f>IF($B82="","",IF(COUNTIF(BASE!$A:$A,PRODUTIVIDADE!EW$3)=0,"",SUMIFS(BASE!$M:$M,BASE!$A:$A,PRODUTIVIDADE!EW$3,BASE!$G:$G,PRODUTIVIDADE!$B82)))</f>
        <v>0</v>
      </c>
      <c r="EX82" s="33">
        <f>IF($B82="","",IF(COUNTIF(BASE!$A:$A,PRODUTIVIDADE!EW$3)=0,"",SUMIFS(BASE!$N:$N,BASE!$A:$A,PRODUTIVIDADE!EW$3,BASE!$G:$G,PRODUTIVIDADE!$B82)))</f>
        <v>72</v>
      </c>
      <c r="EY82" s="28">
        <f>IF($B82="","",IF(COUNTIF(BASE!$A:$A,PRODUTIVIDADE!EW$3)=0,"",SUMIFS(BASE!$P:$P,BASE!$A:$A,PRODUTIVIDADE!EW$3,BASE!$G:$G,PRODUTIVIDADE!$B82)))</f>
        <v>0</v>
      </c>
      <c r="EZ82" s="28">
        <f>IF($B82="","",IF(COUNTIF(BASE!$A:$A,PRODUTIVIDADE!EW$3)=0,"",SUMIFS(BASE!$O:$O,BASE!$A:$A,PRODUTIVIDADE!EW$3,BASE!$G:$G,PRODUTIVIDADE!$B82)))</f>
        <v>7.7546296296296304E-4</v>
      </c>
      <c r="FA82" s="32">
        <f t="shared" si="119"/>
        <v>0</v>
      </c>
      <c r="FB82" s="32">
        <f t="shared" si="120"/>
        <v>5.5833333333333339E-2</v>
      </c>
      <c r="FC82" s="15">
        <f>IF($B82="","",IF(COUNTIF(BASE!$A:$A,PRODUTIVIDADE!FC$3)=0,"",SUMIFS(BASE!$M:$M,BASE!$A:$A,PRODUTIVIDADE!FC$3,BASE!$G:$G,PRODUTIVIDADE!$B82)))</f>
        <v>0</v>
      </c>
      <c r="FD82" s="15">
        <f>IF($B82="","",IF(COUNTIF(BASE!$A:$A,PRODUTIVIDADE!FC$3)=0,"",SUMIFS(BASE!$N:$N,BASE!$A:$A,PRODUTIVIDADE!FC$3,BASE!$G:$G,PRODUTIVIDADE!$B82)))</f>
        <v>79</v>
      </c>
      <c r="FE82" s="18">
        <f>IF($B82="","",IF(COUNTIF(BASE!$A:$A,PRODUTIVIDADE!FC$3)=0,"",SUMIFS(BASE!$P:$P,BASE!$A:$A,PRODUTIVIDADE!FC$3,BASE!$G:$G,PRODUTIVIDADE!$B82)))</f>
        <v>0</v>
      </c>
      <c r="FF82" s="18">
        <f>IF($B82="","",IF(COUNTIF(BASE!$A:$A,PRODUTIVIDADE!FC$3)=0,"",SUMIFS(BASE!$O:$O,BASE!$A:$A,PRODUTIVIDADE!FC$3,BASE!$G:$G,PRODUTIVIDADE!$B82)))</f>
        <v>7.175925925925927E-4</v>
      </c>
      <c r="FG82" s="32">
        <f t="shared" si="121"/>
        <v>0</v>
      </c>
      <c r="FH82" s="32">
        <f t="shared" si="122"/>
        <v>5.6689814814814825E-2</v>
      </c>
      <c r="FI82" s="33">
        <f>IF($B82="","",IF(COUNTIF(BASE!$A:$A,PRODUTIVIDADE!FI$3)=0,"",SUMIFS(BASE!$M:$M,BASE!$A:$A,PRODUTIVIDADE!FI$3,BASE!$G:$G,PRODUTIVIDADE!$B82)))</f>
        <v>0</v>
      </c>
      <c r="FJ82" s="33">
        <f>IF($B82="","",IF(COUNTIF(BASE!$A:$A,PRODUTIVIDADE!FI$3)=0,"",SUMIFS(BASE!$N:$N,BASE!$A:$A,PRODUTIVIDADE!FI$3,BASE!$G:$G,PRODUTIVIDADE!$B82)))</f>
        <v>58</v>
      </c>
      <c r="FK82" s="28">
        <f>IF($B82="","",IF(COUNTIF(BASE!$A:$A,PRODUTIVIDADE!FI$3)=0,"",SUMIFS(BASE!$P:$P,BASE!$A:$A,PRODUTIVIDADE!FI$3,BASE!$G:$G,PRODUTIVIDADE!$B82)))</f>
        <v>0</v>
      </c>
      <c r="FL82" s="28">
        <f>IF($B82="","",IF(COUNTIF(BASE!$A:$A,PRODUTIVIDADE!FI$3)=0,"",SUMIFS(BASE!$O:$O,BASE!$A:$A,PRODUTIVIDADE!FI$3,BASE!$G:$G,PRODUTIVIDADE!$B82)))</f>
        <v>7.6388888888888893E-4</v>
      </c>
      <c r="FM82" s="32">
        <f t="shared" si="123"/>
        <v>0</v>
      </c>
      <c r="FN82" s="32">
        <f t="shared" si="124"/>
        <v>4.4305555555555556E-2</v>
      </c>
      <c r="FO82" s="15">
        <f>IF($B82="","",IF(COUNTIF(BASE!$A:$A,PRODUTIVIDADE!FO$3)=0,"",SUMIFS(BASE!$M:$M,BASE!$A:$A,PRODUTIVIDADE!FO$3,BASE!$G:$G,PRODUTIVIDADE!$B82)))</f>
        <v>0</v>
      </c>
      <c r="FP82" s="15">
        <f>IF($B82="","",IF(COUNTIF(BASE!$A:$A,PRODUTIVIDADE!FO$3)=0,"",SUMIFS(BASE!$N:$N,BASE!$A:$A,PRODUTIVIDADE!FO$3,BASE!$G:$G,PRODUTIVIDADE!$B82)))</f>
        <v>93</v>
      </c>
      <c r="FQ82" s="18">
        <f>IF($B82="","",IF(COUNTIF(BASE!$A:$A,PRODUTIVIDADE!FO$3)=0,"",SUMIFS(BASE!$P:$P,BASE!$A:$A,PRODUTIVIDADE!FO$3,BASE!$G:$G,PRODUTIVIDADE!$B82)))</f>
        <v>0</v>
      </c>
      <c r="FR82" s="18">
        <f>IF($B82="","",IF(COUNTIF(BASE!$A:$A,PRODUTIVIDADE!FO$3)=0,"",SUMIFS(BASE!$O:$O,BASE!$A:$A,PRODUTIVIDADE!FO$3,BASE!$G:$G,PRODUTIVIDADE!$B82)))</f>
        <v>7.8703703703703705E-4</v>
      </c>
      <c r="FS82" s="32">
        <f t="shared" si="125"/>
        <v>0</v>
      </c>
      <c r="FT82" s="32">
        <f t="shared" si="126"/>
        <v>7.3194444444444451E-2</v>
      </c>
      <c r="FU82" s="33">
        <f>IF($B82="","",IF(COUNTIF(BASE!$A:$A,PRODUTIVIDADE!FU$3)=0,"",SUMIFS(BASE!$M:$M,BASE!$A:$A,PRODUTIVIDADE!FU$3,BASE!$G:$G,PRODUTIVIDADE!$B82)))</f>
        <v>0</v>
      </c>
      <c r="FV82" s="33">
        <f>IF($B82="","",IF(COUNTIF(BASE!$A:$A,PRODUTIVIDADE!FU$3)=0,"",SUMIFS(BASE!$N:$N,BASE!$A:$A,PRODUTIVIDADE!FU$3,BASE!$G:$G,PRODUTIVIDADE!$B82)))</f>
        <v>0</v>
      </c>
      <c r="FW82" s="28">
        <f>IF($B82="","",IF(COUNTIF(BASE!$A:$A,PRODUTIVIDADE!FU$3)=0,"",SUMIFS(BASE!$P:$P,BASE!$A:$A,PRODUTIVIDADE!FU$3,BASE!$G:$G,PRODUTIVIDADE!$B82)))</f>
        <v>0</v>
      </c>
      <c r="FX82" s="28">
        <f>IF($B82="","",IF(COUNTIF(BASE!$A:$A,PRODUTIVIDADE!FU$3)=0,"",SUMIFS(BASE!$O:$O,BASE!$A:$A,PRODUTIVIDADE!FU$3,BASE!$G:$G,PRODUTIVIDADE!$B82)))</f>
        <v>0</v>
      </c>
      <c r="FY82" s="32">
        <f t="shared" si="127"/>
        <v>0</v>
      </c>
      <c r="FZ82" s="32">
        <f t="shared" si="128"/>
        <v>0</v>
      </c>
      <c r="GA82" s="15">
        <f>IF($B82="","",IF(COUNTIF(BASE!$A:$A,PRODUTIVIDADE!GA$3)=0,"",SUMIFS(BASE!$M:$M,BASE!$A:$A,PRODUTIVIDADE!GA$3,BASE!$G:$G,PRODUTIVIDADE!$B82)))</f>
        <v>0</v>
      </c>
      <c r="GB82" s="15">
        <f>IF($B82="","",IF(COUNTIF(BASE!$A:$A,PRODUTIVIDADE!GA$3)=0,"",SUMIFS(BASE!$N:$N,BASE!$A:$A,PRODUTIVIDADE!GA$3,BASE!$G:$G,PRODUTIVIDADE!$B82)))</f>
        <v>99</v>
      </c>
      <c r="GC82" s="18">
        <f>IF($B82="","",IF(COUNTIF(BASE!$A:$A,PRODUTIVIDADE!GA$3)=0,"",SUMIFS(BASE!$P:$P,BASE!$A:$A,PRODUTIVIDADE!GA$3,BASE!$G:$G,PRODUTIVIDADE!$B82)))</f>
        <v>0</v>
      </c>
      <c r="GD82" s="18">
        <f>IF($B82="","",IF(COUNTIF(BASE!$A:$A,PRODUTIVIDADE!GA$3)=0,"",SUMIFS(BASE!$O:$O,BASE!$A:$A,PRODUTIVIDADE!GA$3,BASE!$G:$G,PRODUTIVIDADE!$B82)))</f>
        <v>6.8287037037037025E-4</v>
      </c>
      <c r="GE82" s="32">
        <f t="shared" si="129"/>
        <v>0</v>
      </c>
      <c r="GF82" s="32">
        <f t="shared" si="130"/>
        <v>6.760416666666666E-2</v>
      </c>
      <c r="GG82" s="33">
        <f>IF($B82="","",IF(COUNTIF(BASE!$A:$A,PRODUTIVIDADE!GG$3)=0,"",SUMIFS(BASE!$M:$M,BASE!$A:$A,PRODUTIVIDADE!GG$3,BASE!$G:$G,PRODUTIVIDADE!$B82)))</f>
        <v>0</v>
      </c>
      <c r="GH82" s="33">
        <f>IF($B82="","",IF(COUNTIF(BASE!$A:$A,PRODUTIVIDADE!GG$3)=0,"",SUMIFS(BASE!$N:$N,BASE!$A:$A,PRODUTIVIDADE!GG$3,BASE!$G:$G,PRODUTIVIDADE!$B82)))</f>
        <v>71</v>
      </c>
      <c r="GI82" s="28">
        <f>IF($B82="","",IF(COUNTIF(BASE!$A:$A,PRODUTIVIDADE!GG$3)=0,"",SUMIFS(BASE!$P:$P,BASE!$A:$A,PRODUTIVIDADE!GG$3,BASE!$G:$G,PRODUTIVIDADE!$B82)))</f>
        <v>0</v>
      </c>
      <c r="GJ82" s="28">
        <f>IF($B82="","",IF(COUNTIF(BASE!$A:$A,PRODUTIVIDADE!GG$3)=0,"",SUMIFS(BASE!$O:$O,BASE!$A:$A,PRODUTIVIDADE!GG$3,BASE!$G:$G,PRODUTIVIDADE!$B82)))</f>
        <v>1.1921296296296296E-3</v>
      </c>
      <c r="GK82" s="32">
        <f t="shared" si="131"/>
        <v>0</v>
      </c>
      <c r="GL82" s="32">
        <f t="shared" si="132"/>
        <v>8.4641203703703705E-2</v>
      </c>
      <c r="GM82" s="15">
        <f>IF($B82="","",IF(COUNTIF(BASE!$A:$A,PRODUTIVIDADE!GM$3)=0,"",SUMIFS(BASE!$M:$M,BASE!$A:$A,PRODUTIVIDADE!GM$3,BASE!$G:$G,PRODUTIVIDADE!$B82)))</f>
        <v>0</v>
      </c>
      <c r="GN82" s="15">
        <f>IF($B82="","",IF(COUNTIF(BASE!$A:$A,PRODUTIVIDADE!GM$3)=0,"",SUMIFS(BASE!$N:$N,BASE!$A:$A,PRODUTIVIDADE!GM$3,BASE!$G:$G,PRODUTIVIDADE!$B82)))</f>
        <v>67</v>
      </c>
      <c r="GO82" s="18">
        <f>IF($B82="","",IF(COUNTIF(BASE!$A:$A,PRODUTIVIDADE!GM$3)=0,"",SUMIFS(BASE!$P:$P,BASE!$A:$A,PRODUTIVIDADE!GM$3,BASE!$G:$G,PRODUTIVIDADE!$B82)))</f>
        <v>0</v>
      </c>
      <c r="GP82" s="18">
        <f>IF($B82="","",IF(COUNTIF(BASE!$A:$A,PRODUTIVIDADE!GM$3)=0,"",SUMIFS(BASE!$O:$O,BASE!$A:$A,PRODUTIVIDADE!GM$3,BASE!$G:$G,PRODUTIVIDADE!$B82)))</f>
        <v>7.9861111111111105E-4</v>
      </c>
      <c r="GQ82" s="32">
        <f t="shared" si="133"/>
        <v>0</v>
      </c>
      <c r="GR82" s="32">
        <f t="shared" si="134"/>
        <v>5.350694444444444E-2</v>
      </c>
    </row>
    <row r="83" spans="2:200" s="8" customFormat="1" hidden="1" x14ac:dyDescent="0.25">
      <c r="B83" s="50">
        <v>91399</v>
      </c>
      <c r="C83" s="16" t="str">
        <f>IF($B83="","",VLOOKUP($B83,EQUIPE!$B:$E,2,0))</f>
        <v xml:space="preserve">JUCELIA SANTOS DE SOUZA </v>
      </c>
      <c r="D83" s="16" t="str">
        <f>IF($B83="","",VLOOKUP($B83,EQUIPE!$B:$F,5,0))</f>
        <v>ULTRAGAZ BO</v>
      </c>
      <c r="E83" s="18">
        <f>IF($B83="","",VLOOKUP($B83,EQUIPE!$B:$E,3,0))</f>
        <v>0.2638888888888889</v>
      </c>
      <c r="F83" s="16" t="str">
        <f>IF($B83="","",VLOOKUP($B83,EQUIPE!$B:$E,4,0))</f>
        <v>DAIATRIZ DO NASCIMENTO</v>
      </c>
      <c r="H83" s="22">
        <f t="shared" si="135"/>
        <v>0</v>
      </c>
      <c r="I83" s="22">
        <f t="shared" si="135"/>
        <v>2560</v>
      </c>
      <c r="J83" s="18">
        <f t="shared" si="69"/>
        <v>0</v>
      </c>
      <c r="K83" s="18">
        <f t="shared" si="70"/>
        <v>9.4372558593749998E-4</v>
      </c>
      <c r="L83" s="32">
        <f t="shared" si="71"/>
        <v>0</v>
      </c>
      <c r="M83" s="32">
        <f t="shared" si="72"/>
        <v>2.4159375000000001</v>
      </c>
      <c r="O83" s="15">
        <f>IF($B83="","",IF(COUNTIF(BASE!$A:$A,PRODUTIVIDADE!O$3)=0,"",SUMIFS(BASE!$M:$M,BASE!$A:$A,PRODUTIVIDADE!O$3,BASE!$G:$G,PRODUTIVIDADE!$B83)))</f>
        <v>0</v>
      </c>
      <c r="P83" s="15">
        <f>IF($B83="","",IF(COUNTIF(BASE!$A:$A,PRODUTIVIDADE!O$3)=0,"",SUMIFS(BASE!$N:$N,BASE!$A:$A,PRODUTIVIDADE!O$3,BASE!$G:$G,PRODUTIVIDADE!$B83)))</f>
        <v>0</v>
      </c>
      <c r="Q83" s="18">
        <f>IF($B83="","",IF(COUNTIF(BASE!$A:$A,PRODUTIVIDADE!O$3)=0,"",SUMIFS(BASE!$P:$P,BASE!$A:$A,PRODUTIVIDADE!O$3,BASE!$G:$G,PRODUTIVIDADE!$B83)))</f>
        <v>0</v>
      </c>
      <c r="R83" s="18">
        <f>IF($B83="","",IF(COUNTIF(BASE!$A:$A,PRODUTIVIDADE!O$3)=0,"",SUMIFS(BASE!$O:$O,BASE!$A:$A,PRODUTIVIDADE!O$3,BASE!$G:$G,PRODUTIVIDADE!$B83)))</f>
        <v>0</v>
      </c>
      <c r="S83" s="32">
        <f t="shared" si="73"/>
        <v>0</v>
      </c>
      <c r="T83" s="32">
        <f t="shared" si="74"/>
        <v>0</v>
      </c>
      <c r="U83" s="33">
        <f>IF($B83="","",IF(COUNTIF(BASE!$A:$A,PRODUTIVIDADE!U$3)=0,"",SUMIFS(BASE!$M:$M,BASE!$A:$A,PRODUTIVIDADE!U$3,BASE!$G:$G,PRODUTIVIDADE!$B83)))</f>
        <v>0</v>
      </c>
      <c r="V83" s="33">
        <f>IF($B83="","",IF(COUNTIF(BASE!$A:$A,PRODUTIVIDADE!U$3)=0,"",SUMIFS(BASE!$N:$N,BASE!$A:$A,PRODUTIVIDADE!U$3,BASE!$G:$G,PRODUTIVIDADE!$B83)))</f>
        <v>59</v>
      </c>
      <c r="W83" s="28">
        <f>IF($B83="","",IF(COUNTIF(BASE!$A:$A,PRODUTIVIDADE!U$3)=0,"",SUMIFS(BASE!$P:$P,BASE!$A:$A,PRODUTIVIDADE!U$3,BASE!$G:$G,PRODUTIVIDADE!$B83)))</f>
        <v>0</v>
      </c>
      <c r="X83" s="28">
        <f>IF($B83="","",IF(COUNTIF(BASE!$A:$A,PRODUTIVIDADE!U$3)=0,"",SUMIFS(BASE!$O:$O,BASE!$A:$A,PRODUTIVIDADE!U$3,BASE!$G:$G,PRODUTIVIDADE!$B83)))</f>
        <v>1.0879629629629629E-3</v>
      </c>
      <c r="Y83" s="32">
        <f t="shared" si="75"/>
        <v>0</v>
      </c>
      <c r="Z83" s="32">
        <f t="shared" si="76"/>
        <v>6.4189814814814811E-2</v>
      </c>
      <c r="AA83" s="15">
        <f>IF($B83="","",IF(COUNTIF(BASE!$A:$A,PRODUTIVIDADE!AA$3)=0,"",SUMIFS(BASE!$M:$M,BASE!$A:$A,PRODUTIVIDADE!AA$3,BASE!$G:$G,PRODUTIVIDADE!$B83)))</f>
        <v>0</v>
      </c>
      <c r="AB83" s="15">
        <f>IF($B83="","",IF(COUNTIF(BASE!$A:$A,PRODUTIVIDADE!AA$3)=0,"",SUMIFS(BASE!$N:$N,BASE!$A:$A,PRODUTIVIDADE!AA$3,BASE!$G:$G,PRODUTIVIDADE!$B83)))</f>
        <v>94</v>
      </c>
      <c r="AC83" s="18">
        <f>IF($B83="","",IF(COUNTIF(BASE!$A:$A,PRODUTIVIDADE!AA$3)=0,"",SUMIFS(BASE!$P:$P,BASE!$A:$A,PRODUTIVIDADE!AA$3,BASE!$G:$G,PRODUTIVIDADE!$B83)))</f>
        <v>0</v>
      </c>
      <c r="AD83" s="18">
        <f>IF($B83="","",IF(COUNTIF(BASE!$A:$A,PRODUTIVIDADE!AA$3)=0,"",SUMIFS(BASE!$O:$O,BASE!$A:$A,PRODUTIVIDADE!AA$3,BASE!$G:$G,PRODUTIVIDADE!$B83)))</f>
        <v>9.3750000000000007E-4</v>
      </c>
      <c r="AE83" s="32">
        <f t="shared" si="77"/>
        <v>0</v>
      </c>
      <c r="AF83" s="32">
        <f t="shared" si="78"/>
        <v>8.8125000000000009E-2</v>
      </c>
      <c r="AG83" s="33">
        <f>IF($B83="","",IF(COUNTIF(BASE!$A:$A,PRODUTIVIDADE!AG$3)=0,"",SUMIFS(BASE!$M:$M,BASE!$A:$A,PRODUTIVIDADE!AG$3,BASE!$G:$G,PRODUTIVIDADE!$B83)))</f>
        <v>0</v>
      </c>
      <c r="AH83" s="33">
        <f>IF($B83="","",IF(COUNTIF(BASE!$A:$A,PRODUTIVIDADE!AG$3)=0,"",SUMIFS(BASE!$N:$N,BASE!$A:$A,PRODUTIVIDADE!AG$3,BASE!$G:$G,PRODUTIVIDADE!$B83)))</f>
        <v>92</v>
      </c>
      <c r="AI83" s="28">
        <f>IF($B83="","",IF(COUNTIF(BASE!$A:$A,PRODUTIVIDADE!AG$3)=0,"",SUMIFS(BASE!$P:$P,BASE!$A:$A,PRODUTIVIDADE!AG$3,BASE!$G:$G,PRODUTIVIDADE!$B83)))</f>
        <v>0</v>
      </c>
      <c r="AJ83" s="28">
        <f>IF($B83="","",IF(COUNTIF(BASE!$A:$A,PRODUTIVIDADE!AG$3)=0,"",SUMIFS(BASE!$O:$O,BASE!$A:$A,PRODUTIVIDADE!AG$3,BASE!$G:$G,PRODUTIVIDADE!$B83)))</f>
        <v>9.4907407407407408E-4</v>
      </c>
      <c r="AK83" s="32">
        <f t="shared" si="79"/>
        <v>0</v>
      </c>
      <c r="AL83" s="32">
        <f t="shared" si="80"/>
        <v>8.7314814814814817E-2</v>
      </c>
      <c r="AM83" s="15">
        <f>IF($B83="","",IF(COUNTIF(BASE!$A:$A,PRODUTIVIDADE!AM$3)=0,"",SUMIFS(BASE!$M:$M,BASE!$A:$A,PRODUTIVIDADE!AM$3,BASE!$G:$G,PRODUTIVIDADE!$B83)))</f>
        <v>0</v>
      </c>
      <c r="AN83" s="15">
        <f>IF($B83="","",IF(COUNTIF(BASE!$A:$A,PRODUTIVIDADE!AM$3)=0,"",SUMIFS(BASE!$N:$N,BASE!$A:$A,PRODUTIVIDADE!AM$3,BASE!$G:$G,PRODUTIVIDADE!$B83)))</f>
        <v>76</v>
      </c>
      <c r="AO83" s="18">
        <f>IF($B83="","",IF(COUNTIF(BASE!$A:$A,PRODUTIVIDADE!AM$3)=0,"",SUMIFS(BASE!$P:$P,BASE!$A:$A,PRODUTIVIDADE!AM$3,BASE!$G:$G,PRODUTIVIDADE!$B83)))</f>
        <v>0</v>
      </c>
      <c r="AP83" s="18">
        <f>IF($B83="","",IF(COUNTIF(BASE!$A:$A,PRODUTIVIDADE!AM$3)=0,"",SUMIFS(BASE!$O:$O,BASE!$A:$A,PRODUTIVIDADE!AM$3,BASE!$G:$G,PRODUTIVIDADE!$B83)))</f>
        <v>1.0416666666666667E-3</v>
      </c>
      <c r="AQ83" s="32">
        <f t="shared" si="81"/>
        <v>0</v>
      </c>
      <c r="AR83" s="32">
        <f t="shared" si="82"/>
        <v>7.9166666666666663E-2</v>
      </c>
      <c r="AS83" s="33">
        <f>IF($B83="","",IF(COUNTIF(BASE!$A:$A,PRODUTIVIDADE!AS$3)=0,"",SUMIFS(BASE!$M:$M,BASE!$A:$A,PRODUTIVIDADE!AS$3,BASE!$G:$G,PRODUTIVIDADE!$B83)))</f>
        <v>0</v>
      </c>
      <c r="AT83" s="33">
        <f>IF($B83="","",IF(COUNTIF(BASE!$A:$A,PRODUTIVIDADE!AS$3)=0,"",SUMIFS(BASE!$N:$N,BASE!$A:$A,PRODUTIVIDADE!AS$3,BASE!$G:$G,PRODUTIVIDADE!$B83)))</f>
        <v>102</v>
      </c>
      <c r="AU83" s="28">
        <f>IF($B83="","",IF(COUNTIF(BASE!$A:$A,PRODUTIVIDADE!AS$3)=0,"",SUMIFS(BASE!$P:$P,BASE!$A:$A,PRODUTIVIDADE!AS$3,BASE!$G:$G,PRODUTIVIDADE!$B83)))</f>
        <v>0</v>
      </c>
      <c r="AV83" s="28">
        <f>IF($B83="","",IF(COUNTIF(BASE!$A:$A,PRODUTIVIDADE!AS$3)=0,"",SUMIFS(BASE!$O:$O,BASE!$A:$A,PRODUTIVIDADE!AS$3,BASE!$G:$G,PRODUTIVIDADE!$B83)))</f>
        <v>1.0069444444444444E-3</v>
      </c>
      <c r="AW83" s="32">
        <f t="shared" si="83"/>
        <v>0</v>
      </c>
      <c r="AX83" s="32">
        <f t="shared" si="84"/>
        <v>0.10270833333333333</v>
      </c>
      <c r="AY83" s="15">
        <f>IF($B83="","",IF(COUNTIF(BASE!$A:$A,PRODUTIVIDADE!AY$3)=0,"",SUMIFS(BASE!$M:$M,BASE!$A:$A,PRODUTIVIDADE!AY$3,BASE!$G:$G,PRODUTIVIDADE!$B83)))</f>
        <v>0</v>
      </c>
      <c r="AZ83" s="15">
        <f>IF($B83="","",IF(COUNTIF(BASE!$A:$A,PRODUTIVIDADE!AY$3)=0,"",SUMIFS(BASE!$N:$N,BASE!$A:$A,PRODUTIVIDADE!AY$3,BASE!$G:$G,PRODUTIVIDADE!$B83)))</f>
        <v>0</v>
      </c>
      <c r="BA83" s="18">
        <f>IF($B83="","",IF(COUNTIF(BASE!$A:$A,PRODUTIVIDADE!AY$3)=0,"",SUMIFS(BASE!$P:$P,BASE!$A:$A,PRODUTIVIDADE!AY$3,BASE!$G:$G,PRODUTIVIDADE!$B83)))</f>
        <v>0</v>
      </c>
      <c r="BB83" s="18">
        <f>IF($B83="","",IF(COUNTIF(BASE!$A:$A,PRODUTIVIDADE!AY$3)=0,"",SUMIFS(BASE!$O:$O,BASE!$A:$A,PRODUTIVIDADE!AY$3,BASE!$G:$G,PRODUTIVIDADE!$B83)))</f>
        <v>0</v>
      </c>
      <c r="BC83" s="32">
        <f t="shared" si="85"/>
        <v>0</v>
      </c>
      <c r="BD83" s="32">
        <f t="shared" si="86"/>
        <v>0</v>
      </c>
      <c r="BE83" s="33">
        <f>IF($B83="","",IF(COUNTIF(BASE!$A:$A,PRODUTIVIDADE!BE$3)=0,"",SUMIFS(BASE!$M:$M,BASE!$A:$A,PRODUTIVIDADE!BE$3,BASE!$G:$G,PRODUTIVIDADE!$B83)))</f>
        <v>0</v>
      </c>
      <c r="BF83" s="33">
        <f>IF($B83="","",IF(COUNTIF(BASE!$A:$A,PRODUTIVIDADE!BE$3)=0,"",SUMIFS(BASE!$N:$N,BASE!$A:$A,PRODUTIVIDADE!BE$3,BASE!$G:$G,PRODUTIVIDADE!$B83)))</f>
        <v>142</v>
      </c>
      <c r="BG83" s="28">
        <f>IF($B83="","",IF(COUNTIF(BASE!$A:$A,PRODUTIVIDADE!BE$3)=0,"",SUMIFS(BASE!$P:$P,BASE!$A:$A,PRODUTIVIDADE!BE$3,BASE!$G:$G,PRODUTIVIDADE!$B83)))</f>
        <v>0</v>
      </c>
      <c r="BH83" s="28">
        <f>IF($B83="","",IF(COUNTIF(BASE!$A:$A,PRODUTIVIDADE!BE$3)=0,"",SUMIFS(BASE!$O:$O,BASE!$A:$A,PRODUTIVIDADE!BE$3,BASE!$G:$G,PRODUTIVIDADE!$B83)))</f>
        <v>9.4907407407407408E-4</v>
      </c>
      <c r="BI83" s="32">
        <f t="shared" si="87"/>
        <v>0</v>
      </c>
      <c r="BJ83" s="32">
        <f t="shared" si="88"/>
        <v>0.13476851851851851</v>
      </c>
      <c r="BK83" s="15">
        <f>IF($B83="","",IF(COUNTIF(BASE!$A:$A,PRODUTIVIDADE!BK$3)=0,"",SUMIFS(BASE!$M:$M,BASE!$A:$A,PRODUTIVIDADE!BK$3,BASE!$G:$G,PRODUTIVIDADE!$B83)))</f>
        <v>0</v>
      </c>
      <c r="BL83" s="15">
        <f>IF($B83="","",IF(COUNTIF(BASE!$A:$A,PRODUTIVIDADE!BK$3)=0,"",SUMIFS(BASE!$N:$N,BASE!$A:$A,PRODUTIVIDADE!BK$3,BASE!$G:$G,PRODUTIVIDADE!$B83)))</f>
        <v>113</v>
      </c>
      <c r="BM83" s="18">
        <f>IF($B83="","",IF(COUNTIF(BASE!$A:$A,PRODUTIVIDADE!BK$3)=0,"",SUMIFS(BASE!$P:$P,BASE!$A:$A,PRODUTIVIDADE!BK$3,BASE!$G:$G,PRODUTIVIDADE!$B83)))</f>
        <v>0</v>
      </c>
      <c r="BN83" s="18">
        <f>IF($B83="","",IF(COUNTIF(BASE!$A:$A,PRODUTIVIDADE!BK$3)=0,"",SUMIFS(BASE!$O:$O,BASE!$A:$A,PRODUTIVIDADE!BK$3,BASE!$G:$G,PRODUTIVIDADE!$B83)))</f>
        <v>8.449074074074075E-4</v>
      </c>
      <c r="BO83" s="32">
        <f t="shared" si="89"/>
        <v>0</v>
      </c>
      <c r="BP83" s="32">
        <f t="shared" si="90"/>
        <v>9.5474537037037052E-2</v>
      </c>
      <c r="BQ83" s="33">
        <f>IF($B83="","",IF(COUNTIF(BASE!$A:$A,PRODUTIVIDADE!BQ$3)=0,"",SUMIFS(BASE!$M:$M,BASE!$A:$A,PRODUTIVIDADE!BQ$3,BASE!$G:$G,PRODUTIVIDADE!$B83)))</f>
        <v>0</v>
      </c>
      <c r="BR83" s="33">
        <f>IF($B83="","",IF(COUNTIF(BASE!$A:$A,PRODUTIVIDADE!BQ$3)=0,"",SUMIFS(BASE!$N:$N,BASE!$A:$A,PRODUTIVIDADE!BQ$3,BASE!$G:$G,PRODUTIVIDADE!$B83)))</f>
        <v>91</v>
      </c>
      <c r="BS83" s="28">
        <f>IF($B83="","",IF(COUNTIF(BASE!$A:$A,PRODUTIVIDADE!BQ$3)=0,"",SUMIFS(BASE!$P:$P,BASE!$A:$A,PRODUTIVIDADE!BQ$3,BASE!$G:$G,PRODUTIVIDADE!$B83)))</f>
        <v>0</v>
      </c>
      <c r="BT83" s="28">
        <f>IF($B83="","",IF(COUNTIF(BASE!$A:$A,PRODUTIVIDADE!BQ$3)=0,"",SUMIFS(BASE!$O:$O,BASE!$A:$A,PRODUTIVIDADE!BQ$3,BASE!$G:$G,PRODUTIVIDADE!$B83)))</f>
        <v>9.7222222222222209E-4</v>
      </c>
      <c r="BU83" s="32">
        <f t="shared" si="91"/>
        <v>0</v>
      </c>
      <c r="BV83" s="32">
        <f t="shared" si="92"/>
        <v>8.8472222222222216E-2</v>
      </c>
      <c r="BW83" s="15">
        <f>IF($B83="","",IF(COUNTIF(BASE!$A:$A,PRODUTIVIDADE!BW$3)=0,"",SUMIFS(BASE!$M:$M,BASE!$A:$A,PRODUTIVIDADE!BW$3,BASE!$G:$G,PRODUTIVIDADE!$B83)))</f>
        <v>0</v>
      </c>
      <c r="BX83" s="15">
        <f>IF($B83="","",IF(COUNTIF(BASE!$A:$A,PRODUTIVIDADE!BW$3)=0,"",SUMIFS(BASE!$N:$N,BASE!$A:$A,PRODUTIVIDADE!BW$3,BASE!$G:$G,PRODUTIVIDADE!$B83)))</f>
        <v>69</v>
      </c>
      <c r="BY83" s="18">
        <f>IF($B83="","",IF(COUNTIF(BASE!$A:$A,PRODUTIVIDADE!BW$3)=0,"",SUMIFS(BASE!$P:$P,BASE!$A:$A,PRODUTIVIDADE!BW$3,BASE!$G:$G,PRODUTIVIDADE!$B83)))</f>
        <v>0</v>
      </c>
      <c r="BZ83" s="18">
        <f>IF($B83="","",IF(COUNTIF(BASE!$A:$A,PRODUTIVIDADE!BW$3)=0,"",SUMIFS(BASE!$O:$O,BASE!$A:$A,PRODUTIVIDADE!BW$3,BASE!$G:$G,PRODUTIVIDADE!$B83)))</f>
        <v>1.1921296296296296E-3</v>
      </c>
      <c r="CA83" s="32">
        <f t="shared" si="93"/>
        <v>0</v>
      </c>
      <c r="CB83" s="32">
        <f t="shared" si="94"/>
        <v>8.2256944444444438E-2</v>
      </c>
      <c r="CC83" s="33">
        <f>IF($B83="","",IF(COUNTIF(BASE!$A:$A,PRODUTIVIDADE!CC$3)=0,"",SUMIFS(BASE!$M:$M,BASE!$A:$A,PRODUTIVIDADE!CC$3,BASE!$G:$G,PRODUTIVIDADE!$B83)))</f>
        <v>0</v>
      </c>
      <c r="CD83" s="33">
        <f>IF($B83="","",IF(COUNTIF(BASE!$A:$A,PRODUTIVIDADE!CC$3)=0,"",SUMIFS(BASE!$N:$N,BASE!$A:$A,PRODUTIVIDADE!CC$3,BASE!$G:$G,PRODUTIVIDADE!$B83)))</f>
        <v>98</v>
      </c>
      <c r="CE83" s="28">
        <f>IF($B83="","",IF(COUNTIF(BASE!$A:$A,PRODUTIVIDADE!CC$3)=0,"",SUMIFS(BASE!$P:$P,BASE!$A:$A,PRODUTIVIDADE!CC$3,BASE!$G:$G,PRODUTIVIDADE!$B83)))</f>
        <v>0</v>
      </c>
      <c r="CF83" s="28">
        <f>IF($B83="","",IF(COUNTIF(BASE!$A:$A,PRODUTIVIDADE!CC$3)=0,"",SUMIFS(BASE!$O:$O,BASE!$A:$A,PRODUTIVIDADE!CC$3,BASE!$G:$G,PRODUTIVIDADE!$B83)))</f>
        <v>8.7962962962962962E-4</v>
      </c>
      <c r="CG83" s="32">
        <f t="shared" si="95"/>
        <v>0</v>
      </c>
      <c r="CH83" s="32">
        <f t="shared" si="96"/>
        <v>8.6203703703703699E-2</v>
      </c>
      <c r="CI83" s="15">
        <f>IF($B83="","",IF(COUNTIF(BASE!$A:$A,PRODUTIVIDADE!CI$3)=0,"",SUMIFS(BASE!$M:$M,BASE!$A:$A,PRODUTIVIDADE!CI$3,BASE!$G:$G,PRODUTIVIDADE!$B83)))</f>
        <v>0</v>
      </c>
      <c r="CJ83" s="15">
        <f>IF($B83="","",IF(COUNTIF(BASE!$A:$A,PRODUTIVIDADE!CI$3)=0,"",SUMIFS(BASE!$N:$N,BASE!$A:$A,PRODUTIVIDADE!CI$3,BASE!$G:$G,PRODUTIVIDADE!$B83)))</f>
        <v>112</v>
      </c>
      <c r="CK83" s="18">
        <f>IF($B83="","",IF(COUNTIF(BASE!$A:$A,PRODUTIVIDADE!CI$3)=0,"",SUMIFS(BASE!$P:$P,BASE!$A:$A,PRODUTIVIDADE!CI$3,BASE!$G:$G,PRODUTIVIDADE!$B83)))</f>
        <v>0</v>
      </c>
      <c r="CL83" s="18">
        <f>IF($B83="","",IF(COUNTIF(BASE!$A:$A,PRODUTIVIDADE!CI$3)=0,"",SUMIFS(BASE!$O:$O,BASE!$A:$A,PRODUTIVIDADE!CI$3,BASE!$G:$G,PRODUTIVIDADE!$B83)))</f>
        <v>1.0300925925925926E-3</v>
      </c>
      <c r="CM83" s="32">
        <f t="shared" si="97"/>
        <v>0</v>
      </c>
      <c r="CN83" s="32">
        <f t="shared" si="98"/>
        <v>0.11537037037037037</v>
      </c>
      <c r="CO83" s="33">
        <f>IF($B83="","",IF(COUNTIF(BASE!$A:$A,PRODUTIVIDADE!CO$3)=0,"",SUMIFS(BASE!$M:$M,BASE!$A:$A,PRODUTIVIDADE!CO$3,BASE!$G:$G,PRODUTIVIDADE!$B83)))</f>
        <v>0</v>
      </c>
      <c r="CP83" s="33">
        <f>IF($B83="","",IF(COUNTIF(BASE!$A:$A,PRODUTIVIDADE!CO$3)=0,"",SUMIFS(BASE!$N:$N,BASE!$A:$A,PRODUTIVIDADE!CO$3,BASE!$G:$G,PRODUTIVIDADE!$B83)))</f>
        <v>0</v>
      </c>
      <c r="CQ83" s="28">
        <f>IF($B83="","",IF(COUNTIF(BASE!$A:$A,PRODUTIVIDADE!CO$3)=0,"",SUMIFS(BASE!$P:$P,BASE!$A:$A,PRODUTIVIDADE!CO$3,BASE!$G:$G,PRODUTIVIDADE!$B83)))</f>
        <v>0</v>
      </c>
      <c r="CR83" s="28">
        <f>IF($B83="","",IF(COUNTIF(BASE!$A:$A,PRODUTIVIDADE!CO$3)=0,"",SUMIFS(BASE!$O:$O,BASE!$A:$A,PRODUTIVIDADE!CO$3,BASE!$G:$G,PRODUTIVIDADE!$B83)))</f>
        <v>0</v>
      </c>
      <c r="CS83" s="32">
        <f t="shared" si="99"/>
        <v>0</v>
      </c>
      <c r="CT83" s="32">
        <f t="shared" si="100"/>
        <v>0</v>
      </c>
      <c r="CU83" s="15">
        <f>IF($B83="","",IF(COUNTIF(BASE!$A:$A,PRODUTIVIDADE!CU$3)=0,"",SUMIFS(BASE!$M:$M,BASE!$A:$A,PRODUTIVIDADE!CU$3,BASE!$G:$G,PRODUTIVIDADE!$B83)))</f>
        <v>0</v>
      </c>
      <c r="CV83" s="15">
        <f>IF($B83="","",IF(COUNTIF(BASE!$A:$A,PRODUTIVIDADE!CU$3)=0,"",SUMIFS(BASE!$N:$N,BASE!$A:$A,PRODUTIVIDADE!CU$3,BASE!$G:$G,PRODUTIVIDADE!$B83)))</f>
        <v>121</v>
      </c>
      <c r="CW83" s="18">
        <f>IF($B83="","",IF(COUNTIF(BASE!$A:$A,PRODUTIVIDADE!CU$3)=0,"",SUMIFS(BASE!$P:$P,BASE!$A:$A,PRODUTIVIDADE!CU$3,BASE!$G:$G,PRODUTIVIDADE!$B83)))</f>
        <v>0</v>
      </c>
      <c r="CX83" s="18">
        <f>IF($B83="","",IF(COUNTIF(BASE!$A:$A,PRODUTIVIDADE!CU$3)=0,"",SUMIFS(BASE!$O:$O,BASE!$A:$A,PRODUTIVIDADE!CU$3,BASE!$G:$G,PRODUTIVIDADE!$B83)))</f>
        <v>8.7962962962962962E-4</v>
      </c>
      <c r="CY83" s="32">
        <f t="shared" si="101"/>
        <v>0</v>
      </c>
      <c r="CZ83" s="32">
        <f t="shared" si="102"/>
        <v>0.10643518518518519</v>
      </c>
      <c r="DA83" s="33">
        <f>IF($B83="","",IF(COUNTIF(BASE!$A:$A,PRODUTIVIDADE!DA$3)=0,"",SUMIFS(BASE!$M:$M,BASE!$A:$A,PRODUTIVIDADE!DA$3,BASE!$G:$G,PRODUTIVIDADE!$B83)))</f>
        <v>0</v>
      </c>
      <c r="DB83" s="33">
        <f>IF($B83="","",IF(COUNTIF(BASE!$A:$A,PRODUTIVIDADE!DA$3)=0,"",SUMIFS(BASE!$N:$N,BASE!$A:$A,PRODUTIVIDADE!DA$3,BASE!$G:$G,PRODUTIVIDADE!$B83)))</f>
        <v>110</v>
      </c>
      <c r="DC83" s="28">
        <f>IF($B83="","",IF(COUNTIF(BASE!$A:$A,PRODUTIVIDADE!DA$3)=0,"",SUMIFS(BASE!$P:$P,BASE!$A:$A,PRODUTIVIDADE!DA$3,BASE!$G:$G,PRODUTIVIDADE!$B83)))</f>
        <v>0</v>
      </c>
      <c r="DD83" s="28">
        <f>IF($B83="","",IF(COUNTIF(BASE!$A:$A,PRODUTIVIDADE!DA$3)=0,"",SUMIFS(BASE!$O:$O,BASE!$A:$A,PRODUTIVIDADE!DA$3,BASE!$G:$G,PRODUTIVIDADE!$B83)))</f>
        <v>9.2592592592592585E-4</v>
      </c>
      <c r="DE83" s="32">
        <f t="shared" si="103"/>
        <v>0</v>
      </c>
      <c r="DF83" s="32">
        <f t="shared" si="104"/>
        <v>0.10185185185185185</v>
      </c>
      <c r="DG83" s="15">
        <f>IF($B83="","",IF(COUNTIF(BASE!$A:$A,PRODUTIVIDADE!DG$3)=0,"",SUMIFS(BASE!$M:$M,BASE!$A:$A,PRODUTIVIDADE!DG$3,BASE!$G:$G,PRODUTIVIDADE!$B83)))</f>
        <v>0</v>
      </c>
      <c r="DH83" s="15">
        <f>IF($B83="","",IF(COUNTIF(BASE!$A:$A,PRODUTIVIDADE!DG$3)=0,"",SUMIFS(BASE!$N:$N,BASE!$A:$A,PRODUTIVIDADE!DG$3,BASE!$G:$G,PRODUTIVIDADE!$B83)))</f>
        <v>101</v>
      </c>
      <c r="DI83" s="18">
        <f>IF($B83="","",IF(COUNTIF(BASE!$A:$A,PRODUTIVIDADE!DG$3)=0,"",SUMIFS(BASE!$P:$P,BASE!$A:$A,PRODUTIVIDADE!DG$3,BASE!$G:$G,PRODUTIVIDADE!$B83)))</f>
        <v>0</v>
      </c>
      <c r="DJ83" s="18">
        <f>IF($B83="","",IF(COUNTIF(BASE!$A:$A,PRODUTIVIDADE!DG$3)=0,"",SUMIFS(BASE!$O:$O,BASE!$A:$A,PRODUTIVIDADE!DG$3,BASE!$G:$G,PRODUTIVIDADE!$B83)))</f>
        <v>9.7222222222222209E-4</v>
      </c>
      <c r="DK83" s="32">
        <f t="shared" si="105"/>
        <v>0</v>
      </c>
      <c r="DL83" s="32">
        <f t="shared" si="106"/>
        <v>9.8194444444444431E-2</v>
      </c>
      <c r="DM83" s="33">
        <f>IF($B83="","",IF(COUNTIF(BASE!$A:$A,PRODUTIVIDADE!DM$3)=0,"",SUMIFS(BASE!$M:$M,BASE!$A:$A,PRODUTIVIDADE!DM$3,BASE!$G:$G,PRODUTIVIDADE!$B83)))</f>
        <v>0</v>
      </c>
      <c r="DN83" s="33">
        <f>IF($B83="","",IF(COUNTIF(BASE!$A:$A,PRODUTIVIDADE!DM$3)=0,"",SUMIFS(BASE!$N:$N,BASE!$A:$A,PRODUTIVIDADE!DM$3,BASE!$G:$G,PRODUTIVIDADE!$B83)))</f>
        <v>90</v>
      </c>
      <c r="DO83" s="28">
        <f>IF($B83="","",IF(COUNTIF(BASE!$A:$A,PRODUTIVIDADE!DM$3)=0,"",SUMIFS(BASE!$P:$P,BASE!$A:$A,PRODUTIVIDADE!DM$3,BASE!$G:$G,PRODUTIVIDADE!$B83)))</f>
        <v>0</v>
      </c>
      <c r="DP83" s="28">
        <f>IF($B83="","",IF(COUNTIF(BASE!$A:$A,PRODUTIVIDADE!DM$3)=0,"",SUMIFS(BASE!$O:$O,BASE!$A:$A,PRODUTIVIDADE!DM$3,BASE!$G:$G,PRODUTIVIDADE!$B83)))</f>
        <v>9.6064814814814808E-4</v>
      </c>
      <c r="DQ83" s="32">
        <f t="shared" si="107"/>
        <v>0</v>
      </c>
      <c r="DR83" s="32">
        <f t="shared" si="108"/>
        <v>8.6458333333333331E-2</v>
      </c>
      <c r="DS83" s="15">
        <f>IF($B83="","",IF(COUNTIF(BASE!$A:$A,PRODUTIVIDADE!DS$3)=0,"",SUMIFS(BASE!$M:$M,BASE!$A:$A,PRODUTIVIDADE!DS$3,BASE!$G:$G,PRODUTIVIDADE!$B83)))</f>
        <v>0</v>
      </c>
      <c r="DT83" s="15">
        <f>IF($B83="","",IF(COUNTIF(BASE!$A:$A,PRODUTIVIDADE!DS$3)=0,"",SUMIFS(BASE!$N:$N,BASE!$A:$A,PRODUTIVIDADE!DS$3,BASE!$G:$G,PRODUTIVIDADE!$B83)))</f>
        <v>86</v>
      </c>
      <c r="DU83" s="18">
        <f>IF($B83="","",IF(COUNTIF(BASE!$A:$A,PRODUTIVIDADE!DS$3)=0,"",SUMIFS(BASE!$P:$P,BASE!$A:$A,PRODUTIVIDADE!DS$3,BASE!$G:$G,PRODUTIVIDADE!$B83)))</f>
        <v>0</v>
      </c>
      <c r="DV83" s="18">
        <f>IF($B83="","",IF(COUNTIF(BASE!$A:$A,PRODUTIVIDADE!DS$3)=0,"",SUMIFS(BASE!$O:$O,BASE!$A:$A,PRODUTIVIDADE!DS$3,BASE!$G:$G,PRODUTIVIDADE!$B83)))</f>
        <v>8.3333333333333339E-4</v>
      </c>
      <c r="DW83" s="32">
        <f t="shared" si="109"/>
        <v>0</v>
      </c>
      <c r="DX83" s="32">
        <f t="shared" si="110"/>
        <v>7.166666666666667E-2</v>
      </c>
      <c r="DY83" s="33">
        <f>IF($B83="","",IF(COUNTIF(BASE!$A:$A,PRODUTIVIDADE!DY$3)=0,"",SUMIFS(BASE!$M:$M,BASE!$A:$A,PRODUTIVIDADE!DY$3,BASE!$G:$G,PRODUTIVIDADE!$B83)))</f>
        <v>0</v>
      </c>
      <c r="DZ83" s="33">
        <f>IF($B83="","",IF(COUNTIF(BASE!$A:$A,PRODUTIVIDADE!DY$3)=0,"",SUMIFS(BASE!$N:$N,BASE!$A:$A,PRODUTIVIDADE!DY$3,BASE!$G:$G,PRODUTIVIDADE!$B83)))</f>
        <v>117</v>
      </c>
      <c r="EA83" s="28">
        <f>IF($B83="","",IF(COUNTIF(BASE!$A:$A,PRODUTIVIDADE!DY$3)=0,"",SUMIFS(BASE!$P:$P,BASE!$A:$A,PRODUTIVIDADE!DY$3,BASE!$G:$G,PRODUTIVIDADE!$B83)))</f>
        <v>0</v>
      </c>
      <c r="EB83" s="28">
        <f>IF($B83="","",IF(COUNTIF(BASE!$A:$A,PRODUTIVIDADE!DY$3)=0,"",SUMIFS(BASE!$O:$O,BASE!$A:$A,PRODUTIVIDADE!DY$3,BASE!$G:$G,PRODUTIVIDADE!$B83)))</f>
        <v>1.0069444444444444E-3</v>
      </c>
      <c r="EC83" s="32">
        <f t="shared" si="111"/>
        <v>0</v>
      </c>
      <c r="ED83" s="32">
        <f t="shared" si="112"/>
        <v>0.1178125</v>
      </c>
      <c r="EE83" s="15">
        <f>IF($B83="","",IF(COUNTIF(BASE!$A:$A,PRODUTIVIDADE!EE$3)=0,"",SUMIFS(BASE!$M:$M,BASE!$A:$A,PRODUTIVIDADE!EE$3,BASE!$G:$G,PRODUTIVIDADE!$B83)))</f>
        <v>0</v>
      </c>
      <c r="EF83" s="15">
        <f>IF($B83="","",IF(COUNTIF(BASE!$A:$A,PRODUTIVIDADE!EE$3)=0,"",SUMIFS(BASE!$N:$N,BASE!$A:$A,PRODUTIVIDADE!EE$3,BASE!$G:$G,PRODUTIVIDADE!$B83)))</f>
        <v>0</v>
      </c>
      <c r="EG83" s="18">
        <f>IF($B83="","",IF(COUNTIF(BASE!$A:$A,PRODUTIVIDADE!EE$3)=0,"",SUMIFS(BASE!$P:$P,BASE!$A:$A,PRODUTIVIDADE!EE$3,BASE!$G:$G,PRODUTIVIDADE!$B83)))</f>
        <v>0</v>
      </c>
      <c r="EH83" s="18">
        <f>IF($B83="","",IF(COUNTIF(BASE!$A:$A,PRODUTIVIDADE!EE$3)=0,"",SUMIFS(BASE!$O:$O,BASE!$A:$A,PRODUTIVIDADE!EE$3,BASE!$G:$G,PRODUTIVIDADE!$B83)))</f>
        <v>0</v>
      </c>
      <c r="EI83" s="32">
        <f t="shared" si="113"/>
        <v>0</v>
      </c>
      <c r="EJ83" s="32">
        <f t="shared" si="114"/>
        <v>0</v>
      </c>
      <c r="EK83" s="33">
        <f>IF($B83="","",IF(COUNTIF(BASE!$A:$A,PRODUTIVIDADE!EK$3)=0,"",SUMIFS(BASE!$M:$M,BASE!$A:$A,PRODUTIVIDADE!EK$3,BASE!$G:$G,PRODUTIVIDADE!$B83)))</f>
        <v>0</v>
      </c>
      <c r="EL83" s="33">
        <f>IF($B83="","",IF(COUNTIF(BASE!$A:$A,PRODUTIVIDADE!EK$3)=0,"",SUMIFS(BASE!$N:$N,BASE!$A:$A,PRODUTIVIDADE!EK$3,BASE!$G:$G,PRODUTIVIDADE!$B83)))</f>
        <v>139</v>
      </c>
      <c r="EM83" s="28">
        <f>IF($B83="","",IF(COUNTIF(BASE!$A:$A,PRODUTIVIDADE!EK$3)=0,"",SUMIFS(BASE!$P:$P,BASE!$A:$A,PRODUTIVIDADE!EK$3,BASE!$G:$G,PRODUTIVIDADE!$B83)))</f>
        <v>0</v>
      </c>
      <c r="EN83" s="28">
        <f>IF($B83="","",IF(COUNTIF(BASE!$A:$A,PRODUTIVIDADE!EK$3)=0,"",SUMIFS(BASE!$O:$O,BASE!$A:$A,PRODUTIVIDADE!EK$3,BASE!$G:$G,PRODUTIVIDADE!$B83)))</f>
        <v>8.1018518518518516E-4</v>
      </c>
      <c r="EO83" s="32">
        <f t="shared" si="115"/>
        <v>0</v>
      </c>
      <c r="EP83" s="32">
        <f t="shared" si="116"/>
        <v>0.11261574074074074</v>
      </c>
      <c r="EQ83" s="15">
        <f>IF($B83="","",IF(COUNTIF(BASE!$A:$A,PRODUTIVIDADE!EQ$3)=0,"",SUMIFS(BASE!$M:$M,BASE!$A:$A,PRODUTIVIDADE!EQ$3,BASE!$G:$G,PRODUTIVIDADE!$B83)))</f>
        <v>0</v>
      </c>
      <c r="ER83" s="15">
        <f>IF($B83="","",IF(COUNTIF(BASE!$A:$A,PRODUTIVIDADE!EQ$3)=0,"",SUMIFS(BASE!$N:$N,BASE!$A:$A,PRODUTIVIDADE!EQ$3,BASE!$G:$G,PRODUTIVIDADE!$B83)))</f>
        <v>77</v>
      </c>
      <c r="ES83" s="18">
        <f>IF($B83="","",IF(COUNTIF(BASE!$A:$A,PRODUTIVIDADE!EQ$3)=0,"",SUMIFS(BASE!$P:$P,BASE!$A:$A,PRODUTIVIDADE!EQ$3,BASE!$G:$G,PRODUTIVIDADE!$B83)))</f>
        <v>0</v>
      </c>
      <c r="ET83" s="18">
        <f>IF($B83="","",IF(COUNTIF(BASE!$A:$A,PRODUTIVIDADE!EQ$3)=0,"",SUMIFS(BASE!$O:$O,BASE!$A:$A,PRODUTIVIDADE!EQ$3,BASE!$G:$G,PRODUTIVIDADE!$B83)))</f>
        <v>1.0069444444444444E-3</v>
      </c>
      <c r="EU83" s="32">
        <f t="shared" si="117"/>
        <v>0</v>
      </c>
      <c r="EV83" s="32">
        <f t="shared" si="118"/>
        <v>7.7534722222222227E-2</v>
      </c>
      <c r="EW83" s="33">
        <f>IF($B83="","",IF(COUNTIF(BASE!$A:$A,PRODUTIVIDADE!EW$3)=0,"",SUMIFS(BASE!$M:$M,BASE!$A:$A,PRODUTIVIDADE!EW$3,BASE!$G:$G,PRODUTIVIDADE!$B83)))</f>
        <v>0</v>
      </c>
      <c r="EX83" s="33">
        <f>IF($B83="","",IF(COUNTIF(BASE!$A:$A,PRODUTIVIDADE!EW$3)=0,"",SUMIFS(BASE!$N:$N,BASE!$A:$A,PRODUTIVIDADE!EW$3,BASE!$G:$G,PRODUTIVIDADE!$B83)))</f>
        <v>97</v>
      </c>
      <c r="EY83" s="28">
        <f>IF($B83="","",IF(COUNTIF(BASE!$A:$A,PRODUTIVIDADE!EW$3)=0,"",SUMIFS(BASE!$P:$P,BASE!$A:$A,PRODUTIVIDADE!EW$3,BASE!$G:$G,PRODUTIVIDADE!$B83)))</f>
        <v>0</v>
      </c>
      <c r="EZ83" s="28">
        <f>IF($B83="","",IF(COUNTIF(BASE!$A:$A,PRODUTIVIDADE!EW$3)=0,"",SUMIFS(BASE!$O:$O,BASE!$A:$A,PRODUTIVIDADE!EW$3,BASE!$G:$G,PRODUTIVIDADE!$B83)))</f>
        <v>9.1435185185185185E-4</v>
      </c>
      <c r="FA83" s="32">
        <f t="shared" si="119"/>
        <v>0</v>
      </c>
      <c r="FB83" s="32">
        <f t="shared" si="120"/>
        <v>8.8692129629629635E-2</v>
      </c>
      <c r="FC83" s="15">
        <f>IF($B83="","",IF(COUNTIF(BASE!$A:$A,PRODUTIVIDADE!FC$3)=0,"",SUMIFS(BASE!$M:$M,BASE!$A:$A,PRODUTIVIDADE!FC$3,BASE!$G:$G,PRODUTIVIDADE!$B83)))</f>
        <v>0</v>
      </c>
      <c r="FD83" s="15">
        <f>IF($B83="","",IF(COUNTIF(BASE!$A:$A,PRODUTIVIDADE!FC$3)=0,"",SUMIFS(BASE!$N:$N,BASE!$A:$A,PRODUTIVIDADE!FC$3,BASE!$G:$G,PRODUTIVIDADE!$B83)))</f>
        <v>80</v>
      </c>
      <c r="FE83" s="18">
        <f>IF($B83="","",IF(COUNTIF(BASE!$A:$A,PRODUTIVIDADE!FC$3)=0,"",SUMIFS(BASE!$P:$P,BASE!$A:$A,PRODUTIVIDADE!FC$3,BASE!$G:$G,PRODUTIVIDADE!$B83)))</f>
        <v>0</v>
      </c>
      <c r="FF83" s="18">
        <f>IF($B83="","",IF(COUNTIF(BASE!$A:$A,PRODUTIVIDADE!FC$3)=0,"",SUMIFS(BASE!$O:$O,BASE!$A:$A,PRODUTIVIDADE!FC$3,BASE!$G:$G,PRODUTIVIDADE!$B83)))</f>
        <v>9.8379629629629642E-4</v>
      </c>
      <c r="FG83" s="32">
        <f t="shared" si="121"/>
        <v>0</v>
      </c>
      <c r="FH83" s="32">
        <f t="shared" si="122"/>
        <v>7.870370370370372E-2</v>
      </c>
      <c r="FI83" s="33">
        <f>IF($B83="","",IF(COUNTIF(BASE!$A:$A,PRODUTIVIDADE!FI$3)=0,"",SUMIFS(BASE!$M:$M,BASE!$A:$A,PRODUTIVIDADE!FI$3,BASE!$G:$G,PRODUTIVIDADE!$B83)))</f>
        <v>0</v>
      </c>
      <c r="FJ83" s="33">
        <f>IF($B83="","",IF(COUNTIF(BASE!$A:$A,PRODUTIVIDADE!FI$3)=0,"",SUMIFS(BASE!$N:$N,BASE!$A:$A,PRODUTIVIDADE!FI$3,BASE!$G:$G,PRODUTIVIDADE!$B83)))</f>
        <v>96</v>
      </c>
      <c r="FK83" s="28">
        <f>IF($B83="","",IF(COUNTIF(BASE!$A:$A,PRODUTIVIDADE!FI$3)=0,"",SUMIFS(BASE!$P:$P,BASE!$A:$A,PRODUTIVIDADE!FI$3,BASE!$G:$G,PRODUTIVIDADE!$B83)))</f>
        <v>0</v>
      </c>
      <c r="FL83" s="28">
        <f>IF($B83="","",IF(COUNTIF(BASE!$A:$A,PRODUTIVIDADE!FI$3)=0,"",SUMIFS(BASE!$O:$O,BASE!$A:$A,PRODUTIVIDADE!FI$3,BASE!$G:$G,PRODUTIVIDADE!$B83)))</f>
        <v>8.3333333333333339E-4</v>
      </c>
      <c r="FM83" s="32">
        <f t="shared" si="123"/>
        <v>0</v>
      </c>
      <c r="FN83" s="32">
        <f t="shared" si="124"/>
        <v>0.08</v>
      </c>
      <c r="FO83" s="15">
        <f>IF($B83="","",IF(COUNTIF(BASE!$A:$A,PRODUTIVIDADE!FO$3)=0,"",SUMIFS(BASE!$M:$M,BASE!$A:$A,PRODUTIVIDADE!FO$3,BASE!$G:$G,PRODUTIVIDADE!$B83)))</f>
        <v>0</v>
      </c>
      <c r="FP83" s="15">
        <f>IF($B83="","",IF(COUNTIF(BASE!$A:$A,PRODUTIVIDADE!FO$3)=0,"",SUMIFS(BASE!$N:$N,BASE!$A:$A,PRODUTIVIDADE!FO$3,BASE!$G:$G,PRODUTIVIDADE!$B83)))</f>
        <v>116</v>
      </c>
      <c r="FQ83" s="18">
        <f>IF($B83="","",IF(COUNTIF(BASE!$A:$A,PRODUTIVIDADE!FO$3)=0,"",SUMIFS(BASE!$P:$P,BASE!$A:$A,PRODUTIVIDADE!FO$3,BASE!$G:$G,PRODUTIVIDADE!$B83)))</f>
        <v>0</v>
      </c>
      <c r="FR83" s="18">
        <f>IF($B83="","",IF(COUNTIF(BASE!$A:$A,PRODUTIVIDADE!FO$3)=0,"",SUMIFS(BASE!$O:$O,BASE!$A:$A,PRODUTIVIDADE!FO$3,BASE!$G:$G,PRODUTIVIDADE!$B83)))</f>
        <v>9.0277777777777784E-4</v>
      </c>
      <c r="FS83" s="32">
        <f t="shared" si="125"/>
        <v>0</v>
      </c>
      <c r="FT83" s="32">
        <f t="shared" si="126"/>
        <v>0.10472222222222223</v>
      </c>
      <c r="FU83" s="33">
        <f>IF($B83="","",IF(COUNTIF(BASE!$A:$A,PRODUTIVIDADE!FU$3)=0,"",SUMIFS(BASE!$M:$M,BASE!$A:$A,PRODUTIVIDADE!FU$3,BASE!$G:$G,PRODUTIVIDADE!$B83)))</f>
        <v>0</v>
      </c>
      <c r="FV83" s="33">
        <f>IF($B83="","",IF(COUNTIF(BASE!$A:$A,PRODUTIVIDADE!FU$3)=0,"",SUMIFS(BASE!$N:$N,BASE!$A:$A,PRODUTIVIDADE!FU$3,BASE!$G:$G,PRODUTIVIDADE!$B83)))</f>
        <v>0</v>
      </c>
      <c r="FW83" s="28">
        <f>IF($B83="","",IF(COUNTIF(BASE!$A:$A,PRODUTIVIDADE!FU$3)=0,"",SUMIFS(BASE!$P:$P,BASE!$A:$A,PRODUTIVIDADE!FU$3,BASE!$G:$G,PRODUTIVIDADE!$B83)))</f>
        <v>0</v>
      </c>
      <c r="FX83" s="28">
        <f>IF($B83="","",IF(COUNTIF(BASE!$A:$A,PRODUTIVIDADE!FU$3)=0,"",SUMIFS(BASE!$O:$O,BASE!$A:$A,PRODUTIVIDADE!FU$3,BASE!$G:$G,PRODUTIVIDADE!$B83)))</f>
        <v>0</v>
      </c>
      <c r="FY83" s="32">
        <f t="shared" si="127"/>
        <v>0</v>
      </c>
      <c r="FZ83" s="32">
        <f t="shared" si="128"/>
        <v>0</v>
      </c>
      <c r="GA83" s="15">
        <f>IF($B83="","",IF(COUNTIF(BASE!$A:$A,PRODUTIVIDADE!GA$3)=0,"",SUMIFS(BASE!$M:$M,BASE!$A:$A,PRODUTIVIDADE!GA$3,BASE!$G:$G,PRODUTIVIDADE!$B83)))</f>
        <v>0</v>
      </c>
      <c r="GB83" s="15">
        <f>IF($B83="","",IF(COUNTIF(BASE!$A:$A,PRODUTIVIDADE!GA$3)=0,"",SUMIFS(BASE!$N:$N,BASE!$A:$A,PRODUTIVIDADE!GA$3,BASE!$G:$G,PRODUTIVIDADE!$B83)))</f>
        <v>132</v>
      </c>
      <c r="GC83" s="18">
        <f>IF($B83="","",IF(COUNTIF(BASE!$A:$A,PRODUTIVIDADE!GA$3)=0,"",SUMIFS(BASE!$P:$P,BASE!$A:$A,PRODUTIVIDADE!GA$3,BASE!$G:$G,PRODUTIVIDADE!$B83)))</f>
        <v>0</v>
      </c>
      <c r="GD83" s="18">
        <f>IF($B83="","",IF(COUNTIF(BASE!$A:$A,PRODUTIVIDADE!GA$3)=0,"",SUMIFS(BASE!$O:$O,BASE!$A:$A,PRODUTIVIDADE!GA$3,BASE!$G:$G,PRODUTIVIDADE!$B83)))</f>
        <v>8.1018518518518516E-4</v>
      </c>
      <c r="GE83" s="32">
        <f t="shared" si="129"/>
        <v>0</v>
      </c>
      <c r="GF83" s="32">
        <f t="shared" si="130"/>
        <v>0.10694444444444444</v>
      </c>
      <c r="GG83" s="33">
        <f>IF($B83="","",IF(COUNTIF(BASE!$A:$A,PRODUTIVIDADE!GG$3)=0,"",SUMIFS(BASE!$M:$M,BASE!$A:$A,PRODUTIVIDADE!GG$3,BASE!$G:$G,PRODUTIVIDADE!$B83)))</f>
        <v>0</v>
      </c>
      <c r="GH83" s="33">
        <f>IF($B83="","",IF(COUNTIF(BASE!$A:$A,PRODUTIVIDADE!GG$3)=0,"",SUMIFS(BASE!$N:$N,BASE!$A:$A,PRODUTIVIDADE!GG$3,BASE!$G:$G,PRODUTIVIDADE!$B83)))</f>
        <v>62</v>
      </c>
      <c r="GI83" s="28">
        <f>IF($B83="","",IF(COUNTIF(BASE!$A:$A,PRODUTIVIDADE!GG$3)=0,"",SUMIFS(BASE!$P:$P,BASE!$A:$A,PRODUTIVIDADE!GG$3,BASE!$G:$G,PRODUTIVIDADE!$B83)))</f>
        <v>0</v>
      </c>
      <c r="GJ83" s="28">
        <f>IF($B83="","",IF(COUNTIF(BASE!$A:$A,PRODUTIVIDADE!GG$3)=0,"",SUMIFS(BASE!$O:$O,BASE!$A:$A,PRODUTIVIDADE!GG$3,BASE!$G:$G,PRODUTIVIDADE!$B83)))</f>
        <v>1.1226851851851851E-3</v>
      </c>
      <c r="GK83" s="32">
        <f t="shared" si="131"/>
        <v>0</v>
      </c>
      <c r="GL83" s="32">
        <f t="shared" si="132"/>
        <v>6.9606481481481478E-2</v>
      </c>
      <c r="GM83" s="15">
        <f>IF($B83="","",IF(COUNTIF(BASE!$A:$A,PRODUTIVIDADE!GM$3)=0,"",SUMIFS(BASE!$M:$M,BASE!$A:$A,PRODUTIVIDADE!GM$3,BASE!$G:$G,PRODUTIVIDADE!$B83)))</f>
        <v>0</v>
      </c>
      <c r="GN83" s="15">
        <f>IF($B83="","",IF(COUNTIF(BASE!$A:$A,PRODUTIVIDADE!GM$3)=0,"",SUMIFS(BASE!$N:$N,BASE!$A:$A,PRODUTIVIDADE!GM$3,BASE!$G:$G,PRODUTIVIDADE!$B83)))</f>
        <v>88</v>
      </c>
      <c r="GO83" s="18">
        <f>IF($B83="","",IF(COUNTIF(BASE!$A:$A,PRODUTIVIDADE!GM$3)=0,"",SUMIFS(BASE!$P:$P,BASE!$A:$A,PRODUTIVIDADE!GM$3,BASE!$G:$G,PRODUTIVIDADE!$B83)))</f>
        <v>0</v>
      </c>
      <c r="GP83" s="18">
        <f>IF($B83="","",IF(COUNTIF(BASE!$A:$A,PRODUTIVIDADE!GM$3)=0,"",SUMIFS(BASE!$O:$O,BASE!$A:$A,PRODUTIVIDADE!GM$3,BASE!$G:$G,PRODUTIVIDADE!$B83)))</f>
        <v>1.0300925925925926E-3</v>
      </c>
      <c r="GQ83" s="32">
        <f t="shared" si="133"/>
        <v>0</v>
      </c>
      <c r="GR83" s="32">
        <f t="shared" si="134"/>
        <v>9.0648148148148158E-2</v>
      </c>
    </row>
    <row r="84" spans="2:200" s="8" customFormat="1" hidden="1" x14ac:dyDescent="0.25">
      <c r="B84" s="50">
        <v>91122</v>
      </c>
      <c r="C84" s="16" t="str">
        <f>IF($B84="","",VLOOKUP($B84,EQUIPE!$B:$E,2,0))</f>
        <v>NATALY SOUSA ANDRADE SANTOS</v>
      </c>
      <c r="D84" s="16" t="str">
        <f>IF($B84="","",VLOOKUP($B84,EQUIPE!$B:$F,5,0))</f>
        <v>ULTRAGAZ BO</v>
      </c>
      <c r="E84" s="18">
        <f>IF($B84="","",VLOOKUP($B84,EQUIPE!$B:$E,3,0))</f>
        <v>0.2638888888888889</v>
      </c>
      <c r="F84" s="16" t="str">
        <f>IF($B84="","",VLOOKUP($B84,EQUIPE!$B:$E,4,0))</f>
        <v>DAIATRIZ DO NASCIMENTO</v>
      </c>
      <c r="H84" s="22">
        <f t="shared" si="135"/>
        <v>0</v>
      </c>
      <c r="I84" s="22">
        <f t="shared" si="135"/>
        <v>995</v>
      </c>
      <c r="J84" s="18">
        <f t="shared" si="69"/>
        <v>0</v>
      </c>
      <c r="K84" s="18">
        <f t="shared" si="70"/>
        <v>9.366973757677277E-4</v>
      </c>
      <c r="L84" s="32">
        <f t="shared" si="71"/>
        <v>0</v>
      </c>
      <c r="M84" s="32">
        <f t="shared" si="72"/>
        <v>0.93201388888888903</v>
      </c>
      <c r="O84" s="15">
        <f>IF($B84="","",IF(COUNTIF(BASE!$A:$A,PRODUTIVIDADE!O$3)=0,"",SUMIFS(BASE!$M:$M,BASE!$A:$A,PRODUTIVIDADE!O$3,BASE!$G:$G,PRODUTIVIDADE!$B84)))</f>
        <v>0</v>
      </c>
      <c r="P84" s="15">
        <f>IF($B84="","",IF(COUNTIF(BASE!$A:$A,PRODUTIVIDADE!O$3)=0,"",SUMIFS(BASE!$N:$N,BASE!$A:$A,PRODUTIVIDADE!O$3,BASE!$G:$G,PRODUTIVIDADE!$B84)))</f>
        <v>0</v>
      </c>
      <c r="Q84" s="18">
        <f>IF($B84="","",IF(COUNTIF(BASE!$A:$A,PRODUTIVIDADE!O$3)=0,"",SUMIFS(BASE!$P:$P,BASE!$A:$A,PRODUTIVIDADE!O$3,BASE!$G:$G,PRODUTIVIDADE!$B84)))</f>
        <v>0</v>
      </c>
      <c r="R84" s="18">
        <f>IF($B84="","",IF(COUNTIF(BASE!$A:$A,PRODUTIVIDADE!O$3)=0,"",SUMIFS(BASE!$O:$O,BASE!$A:$A,PRODUTIVIDADE!O$3,BASE!$G:$G,PRODUTIVIDADE!$B84)))</f>
        <v>0</v>
      </c>
      <c r="S84" s="32">
        <f t="shared" si="73"/>
        <v>0</v>
      </c>
      <c r="T84" s="32">
        <f t="shared" si="74"/>
        <v>0</v>
      </c>
      <c r="U84" s="33">
        <f>IF($B84="","",IF(COUNTIF(BASE!$A:$A,PRODUTIVIDADE!U$3)=0,"",SUMIFS(BASE!$M:$M,BASE!$A:$A,PRODUTIVIDADE!U$3,BASE!$G:$G,PRODUTIVIDADE!$B84)))</f>
        <v>0</v>
      </c>
      <c r="V84" s="33">
        <f>IF($B84="","",IF(COUNTIF(BASE!$A:$A,PRODUTIVIDADE!U$3)=0,"",SUMIFS(BASE!$N:$N,BASE!$A:$A,PRODUTIVIDADE!U$3,BASE!$G:$G,PRODUTIVIDADE!$B84)))</f>
        <v>0</v>
      </c>
      <c r="W84" s="28">
        <f>IF($B84="","",IF(COUNTIF(BASE!$A:$A,PRODUTIVIDADE!U$3)=0,"",SUMIFS(BASE!$P:$P,BASE!$A:$A,PRODUTIVIDADE!U$3,BASE!$G:$G,PRODUTIVIDADE!$B84)))</f>
        <v>0</v>
      </c>
      <c r="X84" s="28">
        <f>IF($B84="","",IF(COUNTIF(BASE!$A:$A,PRODUTIVIDADE!U$3)=0,"",SUMIFS(BASE!$O:$O,BASE!$A:$A,PRODUTIVIDADE!U$3,BASE!$G:$G,PRODUTIVIDADE!$B84)))</f>
        <v>0</v>
      </c>
      <c r="Y84" s="32">
        <f t="shared" si="75"/>
        <v>0</v>
      </c>
      <c r="Z84" s="32">
        <f t="shared" si="76"/>
        <v>0</v>
      </c>
      <c r="AA84" s="15">
        <f>IF($B84="","",IF(COUNTIF(BASE!$A:$A,PRODUTIVIDADE!AA$3)=0,"",SUMIFS(BASE!$M:$M,BASE!$A:$A,PRODUTIVIDADE!AA$3,BASE!$G:$G,PRODUTIVIDADE!$B84)))</f>
        <v>0</v>
      </c>
      <c r="AB84" s="15">
        <f>IF($B84="","",IF(COUNTIF(BASE!$A:$A,PRODUTIVIDADE!AA$3)=0,"",SUMIFS(BASE!$N:$N,BASE!$A:$A,PRODUTIVIDADE!AA$3,BASE!$G:$G,PRODUTIVIDADE!$B84)))</f>
        <v>0</v>
      </c>
      <c r="AC84" s="18">
        <f>IF($B84="","",IF(COUNTIF(BASE!$A:$A,PRODUTIVIDADE!AA$3)=0,"",SUMIFS(BASE!$P:$P,BASE!$A:$A,PRODUTIVIDADE!AA$3,BASE!$G:$G,PRODUTIVIDADE!$B84)))</f>
        <v>0</v>
      </c>
      <c r="AD84" s="18">
        <f>IF($B84="","",IF(COUNTIF(BASE!$A:$A,PRODUTIVIDADE!AA$3)=0,"",SUMIFS(BASE!$O:$O,BASE!$A:$A,PRODUTIVIDADE!AA$3,BASE!$G:$G,PRODUTIVIDADE!$B84)))</f>
        <v>0</v>
      </c>
      <c r="AE84" s="32">
        <f t="shared" si="77"/>
        <v>0</v>
      </c>
      <c r="AF84" s="32">
        <f t="shared" si="78"/>
        <v>0</v>
      </c>
      <c r="AG84" s="33">
        <f>IF($B84="","",IF(COUNTIF(BASE!$A:$A,PRODUTIVIDADE!AG$3)=0,"",SUMIFS(BASE!$M:$M,BASE!$A:$A,PRODUTIVIDADE!AG$3,BASE!$G:$G,PRODUTIVIDADE!$B84)))</f>
        <v>0</v>
      </c>
      <c r="AH84" s="33">
        <f>IF($B84="","",IF(COUNTIF(BASE!$A:$A,PRODUTIVIDADE!AG$3)=0,"",SUMIFS(BASE!$N:$N,BASE!$A:$A,PRODUTIVIDADE!AG$3,BASE!$G:$G,PRODUTIVIDADE!$B84)))</f>
        <v>0</v>
      </c>
      <c r="AI84" s="28">
        <f>IF($B84="","",IF(COUNTIF(BASE!$A:$A,PRODUTIVIDADE!AG$3)=0,"",SUMIFS(BASE!$P:$P,BASE!$A:$A,PRODUTIVIDADE!AG$3,BASE!$G:$G,PRODUTIVIDADE!$B84)))</f>
        <v>0</v>
      </c>
      <c r="AJ84" s="28">
        <f>IF($B84="","",IF(COUNTIF(BASE!$A:$A,PRODUTIVIDADE!AG$3)=0,"",SUMIFS(BASE!$O:$O,BASE!$A:$A,PRODUTIVIDADE!AG$3,BASE!$G:$G,PRODUTIVIDADE!$B84)))</f>
        <v>0</v>
      </c>
      <c r="AK84" s="32">
        <f t="shared" si="79"/>
        <v>0</v>
      </c>
      <c r="AL84" s="32">
        <f t="shared" si="80"/>
        <v>0</v>
      </c>
      <c r="AM84" s="15">
        <f>IF($B84="","",IF(COUNTIF(BASE!$A:$A,PRODUTIVIDADE!AM$3)=0,"",SUMIFS(BASE!$M:$M,BASE!$A:$A,PRODUTIVIDADE!AM$3,BASE!$G:$G,PRODUTIVIDADE!$B84)))</f>
        <v>0</v>
      </c>
      <c r="AN84" s="15">
        <f>IF($B84="","",IF(COUNTIF(BASE!$A:$A,PRODUTIVIDADE!AM$3)=0,"",SUMIFS(BASE!$N:$N,BASE!$A:$A,PRODUTIVIDADE!AM$3,BASE!$G:$G,PRODUTIVIDADE!$B84)))</f>
        <v>0</v>
      </c>
      <c r="AO84" s="18">
        <f>IF($B84="","",IF(COUNTIF(BASE!$A:$A,PRODUTIVIDADE!AM$3)=0,"",SUMIFS(BASE!$P:$P,BASE!$A:$A,PRODUTIVIDADE!AM$3,BASE!$G:$G,PRODUTIVIDADE!$B84)))</f>
        <v>0</v>
      </c>
      <c r="AP84" s="18">
        <f>IF($B84="","",IF(COUNTIF(BASE!$A:$A,PRODUTIVIDADE!AM$3)=0,"",SUMIFS(BASE!$O:$O,BASE!$A:$A,PRODUTIVIDADE!AM$3,BASE!$G:$G,PRODUTIVIDADE!$B84)))</f>
        <v>0</v>
      </c>
      <c r="AQ84" s="32">
        <f t="shared" si="81"/>
        <v>0</v>
      </c>
      <c r="AR84" s="32">
        <f t="shared" si="82"/>
        <v>0</v>
      </c>
      <c r="AS84" s="33">
        <f>IF($B84="","",IF(COUNTIF(BASE!$A:$A,PRODUTIVIDADE!AS$3)=0,"",SUMIFS(BASE!$M:$M,BASE!$A:$A,PRODUTIVIDADE!AS$3,BASE!$G:$G,PRODUTIVIDADE!$B84)))</f>
        <v>0</v>
      </c>
      <c r="AT84" s="33">
        <f>IF($B84="","",IF(COUNTIF(BASE!$A:$A,PRODUTIVIDADE!AS$3)=0,"",SUMIFS(BASE!$N:$N,BASE!$A:$A,PRODUTIVIDADE!AS$3,BASE!$G:$G,PRODUTIVIDADE!$B84)))</f>
        <v>0</v>
      </c>
      <c r="AU84" s="28">
        <f>IF($B84="","",IF(COUNTIF(BASE!$A:$A,PRODUTIVIDADE!AS$3)=0,"",SUMIFS(BASE!$P:$P,BASE!$A:$A,PRODUTIVIDADE!AS$3,BASE!$G:$G,PRODUTIVIDADE!$B84)))</f>
        <v>0</v>
      </c>
      <c r="AV84" s="28">
        <f>IF($B84="","",IF(COUNTIF(BASE!$A:$A,PRODUTIVIDADE!AS$3)=0,"",SUMIFS(BASE!$O:$O,BASE!$A:$A,PRODUTIVIDADE!AS$3,BASE!$G:$G,PRODUTIVIDADE!$B84)))</f>
        <v>0</v>
      </c>
      <c r="AW84" s="32">
        <f t="shared" si="83"/>
        <v>0</v>
      </c>
      <c r="AX84" s="32">
        <f t="shared" si="84"/>
        <v>0</v>
      </c>
      <c r="AY84" s="15">
        <f>IF($B84="","",IF(COUNTIF(BASE!$A:$A,PRODUTIVIDADE!AY$3)=0,"",SUMIFS(BASE!$M:$M,BASE!$A:$A,PRODUTIVIDADE!AY$3,BASE!$G:$G,PRODUTIVIDADE!$B84)))</f>
        <v>0</v>
      </c>
      <c r="AZ84" s="15">
        <f>IF($B84="","",IF(COUNTIF(BASE!$A:$A,PRODUTIVIDADE!AY$3)=0,"",SUMIFS(BASE!$N:$N,BASE!$A:$A,PRODUTIVIDADE!AY$3,BASE!$G:$G,PRODUTIVIDADE!$B84)))</f>
        <v>0</v>
      </c>
      <c r="BA84" s="18">
        <f>IF($B84="","",IF(COUNTIF(BASE!$A:$A,PRODUTIVIDADE!AY$3)=0,"",SUMIFS(BASE!$P:$P,BASE!$A:$A,PRODUTIVIDADE!AY$3,BASE!$G:$G,PRODUTIVIDADE!$B84)))</f>
        <v>0</v>
      </c>
      <c r="BB84" s="18">
        <f>IF($B84="","",IF(COUNTIF(BASE!$A:$A,PRODUTIVIDADE!AY$3)=0,"",SUMIFS(BASE!$O:$O,BASE!$A:$A,PRODUTIVIDADE!AY$3,BASE!$G:$G,PRODUTIVIDADE!$B84)))</f>
        <v>0</v>
      </c>
      <c r="BC84" s="32">
        <f t="shared" si="85"/>
        <v>0</v>
      </c>
      <c r="BD84" s="32">
        <f t="shared" si="86"/>
        <v>0</v>
      </c>
      <c r="BE84" s="33">
        <f>IF($B84="","",IF(COUNTIF(BASE!$A:$A,PRODUTIVIDADE!BE$3)=0,"",SUMIFS(BASE!$M:$M,BASE!$A:$A,PRODUTIVIDADE!BE$3,BASE!$G:$G,PRODUTIVIDADE!$B84)))</f>
        <v>0</v>
      </c>
      <c r="BF84" s="33">
        <f>IF($B84="","",IF(COUNTIF(BASE!$A:$A,PRODUTIVIDADE!BE$3)=0,"",SUMIFS(BASE!$N:$N,BASE!$A:$A,PRODUTIVIDADE!BE$3,BASE!$G:$G,PRODUTIVIDADE!$B84)))</f>
        <v>0</v>
      </c>
      <c r="BG84" s="28">
        <f>IF($B84="","",IF(COUNTIF(BASE!$A:$A,PRODUTIVIDADE!BE$3)=0,"",SUMIFS(BASE!$P:$P,BASE!$A:$A,PRODUTIVIDADE!BE$3,BASE!$G:$G,PRODUTIVIDADE!$B84)))</f>
        <v>0</v>
      </c>
      <c r="BH84" s="28">
        <f>IF($B84="","",IF(COUNTIF(BASE!$A:$A,PRODUTIVIDADE!BE$3)=0,"",SUMIFS(BASE!$O:$O,BASE!$A:$A,PRODUTIVIDADE!BE$3,BASE!$G:$G,PRODUTIVIDADE!$B84)))</f>
        <v>0</v>
      </c>
      <c r="BI84" s="32">
        <f t="shared" si="87"/>
        <v>0</v>
      </c>
      <c r="BJ84" s="32">
        <f t="shared" si="88"/>
        <v>0</v>
      </c>
      <c r="BK84" s="15">
        <f>IF($B84="","",IF(COUNTIF(BASE!$A:$A,PRODUTIVIDADE!BK$3)=0,"",SUMIFS(BASE!$M:$M,BASE!$A:$A,PRODUTIVIDADE!BK$3,BASE!$G:$G,PRODUTIVIDADE!$B84)))</f>
        <v>0</v>
      </c>
      <c r="BL84" s="15">
        <f>IF($B84="","",IF(COUNTIF(BASE!$A:$A,PRODUTIVIDADE!BK$3)=0,"",SUMIFS(BASE!$N:$N,BASE!$A:$A,PRODUTIVIDADE!BK$3,BASE!$G:$G,PRODUTIVIDADE!$B84)))</f>
        <v>0</v>
      </c>
      <c r="BM84" s="18">
        <f>IF($B84="","",IF(COUNTIF(BASE!$A:$A,PRODUTIVIDADE!BK$3)=0,"",SUMIFS(BASE!$P:$P,BASE!$A:$A,PRODUTIVIDADE!BK$3,BASE!$G:$G,PRODUTIVIDADE!$B84)))</f>
        <v>0</v>
      </c>
      <c r="BN84" s="18">
        <f>IF($B84="","",IF(COUNTIF(BASE!$A:$A,PRODUTIVIDADE!BK$3)=0,"",SUMIFS(BASE!$O:$O,BASE!$A:$A,PRODUTIVIDADE!BK$3,BASE!$G:$G,PRODUTIVIDADE!$B84)))</f>
        <v>0</v>
      </c>
      <c r="BO84" s="32">
        <f t="shared" si="89"/>
        <v>0</v>
      </c>
      <c r="BP84" s="32">
        <f t="shared" si="90"/>
        <v>0</v>
      </c>
      <c r="BQ84" s="33">
        <f>IF($B84="","",IF(COUNTIF(BASE!$A:$A,PRODUTIVIDADE!BQ$3)=0,"",SUMIFS(BASE!$M:$M,BASE!$A:$A,PRODUTIVIDADE!BQ$3,BASE!$G:$G,PRODUTIVIDADE!$B84)))</f>
        <v>0</v>
      </c>
      <c r="BR84" s="33">
        <f>IF($B84="","",IF(COUNTIF(BASE!$A:$A,PRODUTIVIDADE!BQ$3)=0,"",SUMIFS(BASE!$N:$N,BASE!$A:$A,PRODUTIVIDADE!BQ$3,BASE!$G:$G,PRODUTIVIDADE!$B84)))</f>
        <v>0</v>
      </c>
      <c r="BS84" s="28">
        <f>IF($B84="","",IF(COUNTIF(BASE!$A:$A,PRODUTIVIDADE!BQ$3)=0,"",SUMIFS(BASE!$P:$P,BASE!$A:$A,PRODUTIVIDADE!BQ$3,BASE!$G:$G,PRODUTIVIDADE!$B84)))</f>
        <v>0</v>
      </c>
      <c r="BT84" s="28">
        <f>IF($B84="","",IF(COUNTIF(BASE!$A:$A,PRODUTIVIDADE!BQ$3)=0,"",SUMIFS(BASE!$O:$O,BASE!$A:$A,PRODUTIVIDADE!BQ$3,BASE!$G:$G,PRODUTIVIDADE!$B84)))</f>
        <v>0</v>
      </c>
      <c r="BU84" s="32">
        <f t="shared" si="91"/>
        <v>0</v>
      </c>
      <c r="BV84" s="32">
        <f t="shared" si="92"/>
        <v>0</v>
      </c>
      <c r="BW84" s="15">
        <f>IF($B84="","",IF(COUNTIF(BASE!$A:$A,PRODUTIVIDADE!BW$3)=0,"",SUMIFS(BASE!$M:$M,BASE!$A:$A,PRODUTIVIDADE!BW$3,BASE!$G:$G,PRODUTIVIDADE!$B84)))</f>
        <v>0</v>
      </c>
      <c r="BX84" s="15">
        <f>IF($B84="","",IF(COUNTIF(BASE!$A:$A,PRODUTIVIDADE!BW$3)=0,"",SUMIFS(BASE!$N:$N,BASE!$A:$A,PRODUTIVIDADE!BW$3,BASE!$G:$G,PRODUTIVIDADE!$B84)))</f>
        <v>0</v>
      </c>
      <c r="BY84" s="18">
        <f>IF($B84="","",IF(COUNTIF(BASE!$A:$A,PRODUTIVIDADE!BW$3)=0,"",SUMIFS(BASE!$P:$P,BASE!$A:$A,PRODUTIVIDADE!BW$3,BASE!$G:$G,PRODUTIVIDADE!$B84)))</f>
        <v>0</v>
      </c>
      <c r="BZ84" s="18">
        <f>IF($B84="","",IF(COUNTIF(BASE!$A:$A,PRODUTIVIDADE!BW$3)=0,"",SUMIFS(BASE!$O:$O,BASE!$A:$A,PRODUTIVIDADE!BW$3,BASE!$G:$G,PRODUTIVIDADE!$B84)))</f>
        <v>0</v>
      </c>
      <c r="CA84" s="32">
        <f t="shared" si="93"/>
        <v>0</v>
      </c>
      <c r="CB84" s="32">
        <f t="shared" si="94"/>
        <v>0</v>
      </c>
      <c r="CC84" s="33">
        <f>IF($B84="","",IF(COUNTIF(BASE!$A:$A,PRODUTIVIDADE!CC$3)=0,"",SUMIFS(BASE!$M:$M,BASE!$A:$A,PRODUTIVIDADE!CC$3,BASE!$G:$G,PRODUTIVIDADE!$B84)))</f>
        <v>0</v>
      </c>
      <c r="CD84" s="33">
        <f>IF($B84="","",IF(COUNTIF(BASE!$A:$A,PRODUTIVIDADE!CC$3)=0,"",SUMIFS(BASE!$N:$N,BASE!$A:$A,PRODUTIVIDADE!CC$3,BASE!$G:$G,PRODUTIVIDADE!$B84)))</f>
        <v>0</v>
      </c>
      <c r="CE84" s="28">
        <f>IF($B84="","",IF(COUNTIF(BASE!$A:$A,PRODUTIVIDADE!CC$3)=0,"",SUMIFS(BASE!$P:$P,BASE!$A:$A,PRODUTIVIDADE!CC$3,BASE!$G:$G,PRODUTIVIDADE!$B84)))</f>
        <v>0</v>
      </c>
      <c r="CF84" s="28">
        <f>IF($B84="","",IF(COUNTIF(BASE!$A:$A,PRODUTIVIDADE!CC$3)=0,"",SUMIFS(BASE!$O:$O,BASE!$A:$A,PRODUTIVIDADE!CC$3,BASE!$G:$G,PRODUTIVIDADE!$B84)))</f>
        <v>0</v>
      </c>
      <c r="CG84" s="32">
        <f t="shared" si="95"/>
        <v>0</v>
      </c>
      <c r="CH84" s="32">
        <f t="shared" si="96"/>
        <v>0</v>
      </c>
      <c r="CI84" s="15">
        <f>IF($B84="","",IF(COUNTIF(BASE!$A:$A,PRODUTIVIDADE!CI$3)=0,"",SUMIFS(BASE!$M:$M,BASE!$A:$A,PRODUTIVIDADE!CI$3,BASE!$G:$G,PRODUTIVIDADE!$B84)))</f>
        <v>0</v>
      </c>
      <c r="CJ84" s="15">
        <f>IF($B84="","",IF(COUNTIF(BASE!$A:$A,PRODUTIVIDADE!CI$3)=0,"",SUMIFS(BASE!$N:$N,BASE!$A:$A,PRODUTIVIDADE!CI$3,BASE!$G:$G,PRODUTIVIDADE!$B84)))</f>
        <v>0</v>
      </c>
      <c r="CK84" s="18">
        <f>IF($B84="","",IF(COUNTIF(BASE!$A:$A,PRODUTIVIDADE!CI$3)=0,"",SUMIFS(BASE!$P:$P,BASE!$A:$A,PRODUTIVIDADE!CI$3,BASE!$G:$G,PRODUTIVIDADE!$B84)))</f>
        <v>0</v>
      </c>
      <c r="CL84" s="18">
        <f>IF($B84="","",IF(COUNTIF(BASE!$A:$A,PRODUTIVIDADE!CI$3)=0,"",SUMIFS(BASE!$O:$O,BASE!$A:$A,PRODUTIVIDADE!CI$3,BASE!$G:$G,PRODUTIVIDADE!$B84)))</f>
        <v>0</v>
      </c>
      <c r="CM84" s="32">
        <f t="shared" si="97"/>
        <v>0</v>
      </c>
      <c r="CN84" s="32">
        <f t="shared" si="98"/>
        <v>0</v>
      </c>
      <c r="CO84" s="33">
        <f>IF($B84="","",IF(COUNTIF(BASE!$A:$A,PRODUTIVIDADE!CO$3)=0,"",SUMIFS(BASE!$M:$M,BASE!$A:$A,PRODUTIVIDADE!CO$3,BASE!$G:$G,PRODUTIVIDADE!$B84)))</f>
        <v>0</v>
      </c>
      <c r="CP84" s="33">
        <f>IF($B84="","",IF(COUNTIF(BASE!$A:$A,PRODUTIVIDADE!CO$3)=0,"",SUMIFS(BASE!$N:$N,BASE!$A:$A,PRODUTIVIDADE!CO$3,BASE!$G:$G,PRODUTIVIDADE!$B84)))</f>
        <v>0</v>
      </c>
      <c r="CQ84" s="28">
        <f>IF($B84="","",IF(COUNTIF(BASE!$A:$A,PRODUTIVIDADE!CO$3)=0,"",SUMIFS(BASE!$P:$P,BASE!$A:$A,PRODUTIVIDADE!CO$3,BASE!$G:$G,PRODUTIVIDADE!$B84)))</f>
        <v>0</v>
      </c>
      <c r="CR84" s="28">
        <f>IF($B84="","",IF(COUNTIF(BASE!$A:$A,PRODUTIVIDADE!CO$3)=0,"",SUMIFS(BASE!$O:$O,BASE!$A:$A,PRODUTIVIDADE!CO$3,BASE!$G:$G,PRODUTIVIDADE!$B84)))</f>
        <v>0</v>
      </c>
      <c r="CS84" s="32">
        <f t="shared" si="99"/>
        <v>0</v>
      </c>
      <c r="CT84" s="32">
        <f t="shared" si="100"/>
        <v>0</v>
      </c>
      <c r="CU84" s="15">
        <f>IF($B84="","",IF(COUNTIF(BASE!$A:$A,PRODUTIVIDADE!CU$3)=0,"",SUMIFS(BASE!$M:$M,BASE!$A:$A,PRODUTIVIDADE!CU$3,BASE!$G:$G,PRODUTIVIDADE!$B84)))</f>
        <v>0</v>
      </c>
      <c r="CV84" s="15">
        <f>IF($B84="","",IF(COUNTIF(BASE!$A:$A,PRODUTIVIDADE!CU$3)=0,"",SUMIFS(BASE!$N:$N,BASE!$A:$A,PRODUTIVIDADE!CU$3,BASE!$G:$G,PRODUTIVIDADE!$B84)))</f>
        <v>0</v>
      </c>
      <c r="CW84" s="18">
        <f>IF($B84="","",IF(COUNTIF(BASE!$A:$A,PRODUTIVIDADE!CU$3)=0,"",SUMIFS(BASE!$P:$P,BASE!$A:$A,PRODUTIVIDADE!CU$3,BASE!$G:$G,PRODUTIVIDADE!$B84)))</f>
        <v>0</v>
      </c>
      <c r="CX84" s="18">
        <f>IF($B84="","",IF(COUNTIF(BASE!$A:$A,PRODUTIVIDADE!CU$3)=0,"",SUMIFS(BASE!$O:$O,BASE!$A:$A,PRODUTIVIDADE!CU$3,BASE!$G:$G,PRODUTIVIDADE!$B84)))</f>
        <v>0</v>
      </c>
      <c r="CY84" s="32">
        <f t="shared" si="101"/>
        <v>0</v>
      </c>
      <c r="CZ84" s="32">
        <f t="shared" si="102"/>
        <v>0</v>
      </c>
      <c r="DA84" s="33">
        <f>IF($B84="","",IF(COUNTIF(BASE!$A:$A,PRODUTIVIDADE!DA$3)=0,"",SUMIFS(BASE!$M:$M,BASE!$A:$A,PRODUTIVIDADE!DA$3,BASE!$G:$G,PRODUTIVIDADE!$B84)))</f>
        <v>0</v>
      </c>
      <c r="DB84" s="33">
        <f>IF($B84="","",IF(COUNTIF(BASE!$A:$A,PRODUTIVIDADE!DA$3)=0,"",SUMIFS(BASE!$N:$N,BASE!$A:$A,PRODUTIVIDADE!DA$3,BASE!$G:$G,PRODUTIVIDADE!$B84)))</f>
        <v>0</v>
      </c>
      <c r="DC84" s="28">
        <f>IF($B84="","",IF(COUNTIF(BASE!$A:$A,PRODUTIVIDADE!DA$3)=0,"",SUMIFS(BASE!$P:$P,BASE!$A:$A,PRODUTIVIDADE!DA$3,BASE!$G:$G,PRODUTIVIDADE!$B84)))</f>
        <v>0</v>
      </c>
      <c r="DD84" s="28">
        <f>IF($B84="","",IF(COUNTIF(BASE!$A:$A,PRODUTIVIDADE!DA$3)=0,"",SUMIFS(BASE!$O:$O,BASE!$A:$A,PRODUTIVIDADE!DA$3,BASE!$G:$G,PRODUTIVIDADE!$B84)))</f>
        <v>0</v>
      </c>
      <c r="DE84" s="32">
        <f t="shared" si="103"/>
        <v>0</v>
      </c>
      <c r="DF84" s="32">
        <f t="shared" si="104"/>
        <v>0</v>
      </c>
      <c r="DG84" s="15">
        <f>IF($B84="","",IF(COUNTIF(BASE!$A:$A,PRODUTIVIDADE!DG$3)=0,"",SUMIFS(BASE!$M:$M,BASE!$A:$A,PRODUTIVIDADE!DG$3,BASE!$G:$G,PRODUTIVIDADE!$B84)))</f>
        <v>0</v>
      </c>
      <c r="DH84" s="15">
        <f>IF($B84="","",IF(COUNTIF(BASE!$A:$A,PRODUTIVIDADE!DG$3)=0,"",SUMIFS(BASE!$N:$N,BASE!$A:$A,PRODUTIVIDADE!DG$3,BASE!$G:$G,PRODUTIVIDADE!$B84)))</f>
        <v>46</v>
      </c>
      <c r="DI84" s="18">
        <f>IF($B84="","",IF(COUNTIF(BASE!$A:$A,PRODUTIVIDADE!DG$3)=0,"",SUMIFS(BASE!$P:$P,BASE!$A:$A,PRODUTIVIDADE!DG$3,BASE!$G:$G,PRODUTIVIDADE!$B84)))</f>
        <v>0</v>
      </c>
      <c r="DJ84" s="18">
        <f>IF($B84="","",IF(COUNTIF(BASE!$A:$A,PRODUTIVIDADE!DG$3)=0,"",SUMIFS(BASE!$O:$O,BASE!$A:$A,PRODUTIVIDADE!DG$3,BASE!$G:$G,PRODUTIVIDADE!$B84)))</f>
        <v>1.1689814814814816E-3</v>
      </c>
      <c r="DK84" s="32">
        <f t="shared" si="105"/>
        <v>0</v>
      </c>
      <c r="DL84" s="32">
        <f t="shared" si="106"/>
        <v>5.3773148148148153E-2</v>
      </c>
      <c r="DM84" s="33">
        <f>IF($B84="","",IF(COUNTIF(BASE!$A:$A,PRODUTIVIDADE!DM$3)=0,"",SUMIFS(BASE!$M:$M,BASE!$A:$A,PRODUTIVIDADE!DM$3,BASE!$G:$G,PRODUTIVIDADE!$B84)))</f>
        <v>0</v>
      </c>
      <c r="DN84" s="33">
        <f>IF($B84="","",IF(COUNTIF(BASE!$A:$A,PRODUTIVIDADE!DM$3)=0,"",SUMIFS(BASE!$N:$N,BASE!$A:$A,PRODUTIVIDADE!DM$3,BASE!$G:$G,PRODUTIVIDADE!$B84)))</f>
        <v>67</v>
      </c>
      <c r="DO84" s="28">
        <f>IF($B84="","",IF(COUNTIF(BASE!$A:$A,PRODUTIVIDADE!DM$3)=0,"",SUMIFS(BASE!$P:$P,BASE!$A:$A,PRODUTIVIDADE!DM$3,BASE!$G:$G,PRODUTIVIDADE!$B84)))</f>
        <v>0</v>
      </c>
      <c r="DP84" s="28">
        <f>IF($B84="","",IF(COUNTIF(BASE!$A:$A,PRODUTIVIDADE!DM$3)=0,"",SUMIFS(BASE!$O:$O,BASE!$A:$A,PRODUTIVIDADE!DM$3,BASE!$G:$G,PRODUTIVIDADE!$B84)))</f>
        <v>9.6064814814814808E-4</v>
      </c>
      <c r="DQ84" s="32">
        <f t="shared" si="107"/>
        <v>0</v>
      </c>
      <c r="DR84" s="32">
        <f t="shared" si="108"/>
        <v>6.4363425925925921E-2</v>
      </c>
      <c r="DS84" s="15">
        <f>IF($B84="","",IF(COUNTIF(BASE!$A:$A,PRODUTIVIDADE!DS$3)=0,"",SUMIFS(BASE!$M:$M,BASE!$A:$A,PRODUTIVIDADE!DS$3,BASE!$G:$G,PRODUTIVIDADE!$B84)))</f>
        <v>0</v>
      </c>
      <c r="DT84" s="15">
        <f>IF($B84="","",IF(COUNTIF(BASE!$A:$A,PRODUTIVIDADE!DS$3)=0,"",SUMIFS(BASE!$N:$N,BASE!$A:$A,PRODUTIVIDADE!DS$3,BASE!$G:$G,PRODUTIVIDADE!$B84)))</f>
        <v>84</v>
      </c>
      <c r="DU84" s="18">
        <f>IF($B84="","",IF(COUNTIF(BASE!$A:$A,PRODUTIVIDADE!DS$3)=0,"",SUMIFS(BASE!$P:$P,BASE!$A:$A,PRODUTIVIDADE!DS$3,BASE!$G:$G,PRODUTIVIDADE!$B84)))</f>
        <v>0</v>
      </c>
      <c r="DV84" s="18">
        <f>IF($B84="","",IF(COUNTIF(BASE!$A:$A,PRODUTIVIDADE!DS$3)=0,"",SUMIFS(BASE!$O:$O,BASE!$A:$A,PRODUTIVIDADE!DS$3,BASE!$G:$G,PRODUTIVIDADE!$B84)))</f>
        <v>8.7962962962962962E-4</v>
      </c>
      <c r="DW84" s="32">
        <f t="shared" si="109"/>
        <v>0</v>
      </c>
      <c r="DX84" s="32">
        <f t="shared" si="110"/>
        <v>7.3888888888888893E-2</v>
      </c>
      <c r="DY84" s="33">
        <f>IF($B84="","",IF(COUNTIF(BASE!$A:$A,PRODUTIVIDADE!DY$3)=0,"",SUMIFS(BASE!$M:$M,BASE!$A:$A,PRODUTIVIDADE!DY$3,BASE!$G:$G,PRODUTIVIDADE!$B84)))</f>
        <v>0</v>
      </c>
      <c r="DZ84" s="33">
        <f>IF($B84="","",IF(COUNTIF(BASE!$A:$A,PRODUTIVIDADE!DY$3)=0,"",SUMIFS(BASE!$N:$N,BASE!$A:$A,PRODUTIVIDADE!DY$3,BASE!$G:$G,PRODUTIVIDADE!$B84)))</f>
        <v>80</v>
      </c>
      <c r="EA84" s="28">
        <f>IF($B84="","",IF(COUNTIF(BASE!$A:$A,PRODUTIVIDADE!DY$3)=0,"",SUMIFS(BASE!$P:$P,BASE!$A:$A,PRODUTIVIDADE!DY$3,BASE!$G:$G,PRODUTIVIDADE!$B84)))</f>
        <v>0</v>
      </c>
      <c r="EB84" s="28">
        <f>IF($B84="","",IF(COUNTIF(BASE!$A:$A,PRODUTIVIDADE!DY$3)=0,"",SUMIFS(BASE!$O:$O,BASE!$A:$A,PRODUTIVIDADE!DY$3,BASE!$G:$G,PRODUTIVIDADE!$B84)))</f>
        <v>9.7222222222222209E-4</v>
      </c>
      <c r="EC84" s="32">
        <f t="shared" si="111"/>
        <v>0</v>
      </c>
      <c r="ED84" s="32">
        <f t="shared" si="112"/>
        <v>7.7777777777777765E-2</v>
      </c>
      <c r="EE84" s="15">
        <f>IF($B84="","",IF(COUNTIF(BASE!$A:$A,PRODUTIVIDADE!EE$3)=0,"",SUMIFS(BASE!$M:$M,BASE!$A:$A,PRODUTIVIDADE!EE$3,BASE!$G:$G,PRODUTIVIDADE!$B84)))</f>
        <v>0</v>
      </c>
      <c r="EF84" s="15">
        <f>IF($B84="","",IF(COUNTIF(BASE!$A:$A,PRODUTIVIDADE!EE$3)=0,"",SUMIFS(BASE!$N:$N,BASE!$A:$A,PRODUTIVIDADE!EE$3,BASE!$G:$G,PRODUTIVIDADE!$B84)))</f>
        <v>0</v>
      </c>
      <c r="EG84" s="18">
        <f>IF($B84="","",IF(COUNTIF(BASE!$A:$A,PRODUTIVIDADE!EE$3)=0,"",SUMIFS(BASE!$P:$P,BASE!$A:$A,PRODUTIVIDADE!EE$3,BASE!$G:$G,PRODUTIVIDADE!$B84)))</f>
        <v>0</v>
      </c>
      <c r="EH84" s="18">
        <f>IF($B84="","",IF(COUNTIF(BASE!$A:$A,PRODUTIVIDADE!EE$3)=0,"",SUMIFS(BASE!$O:$O,BASE!$A:$A,PRODUTIVIDADE!EE$3,BASE!$G:$G,PRODUTIVIDADE!$B84)))</f>
        <v>0</v>
      </c>
      <c r="EI84" s="32">
        <f t="shared" si="113"/>
        <v>0</v>
      </c>
      <c r="EJ84" s="32">
        <f t="shared" si="114"/>
        <v>0</v>
      </c>
      <c r="EK84" s="33">
        <f>IF($B84="","",IF(COUNTIF(BASE!$A:$A,PRODUTIVIDADE!EK$3)=0,"",SUMIFS(BASE!$M:$M,BASE!$A:$A,PRODUTIVIDADE!EK$3,BASE!$G:$G,PRODUTIVIDADE!$B84)))</f>
        <v>0</v>
      </c>
      <c r="EL84" s="33">
        <f>IF($B84="","",IF(COUNTIF(BASE!$A:$A,PRODUTIVIDADE!EK$3)=0,"",SUMIFS(BASE!$N:$N,BASE!$A:$A,PRODUTIVIDADE!EK$3,BASE!$G:$G,PRODUTIVIDADE!$B84)))</f>
        <v>112</v>
      </c>
      <c r="EM84" s="28">
        <f>IF($B84="","",IF(COUNTIF(BASE!$A:$A,PRODUTIVIDADE!EK$3)=0,"",SUMIFS(BASE!$P:$P,BASE!$A:$A,PRODUTIVIDADE!EK$3,BASE!$G:$G,PRODUTIVIDADE!$B84)))</f>
        <v>0</v>
      </c>
      <c r="EN84" s="28">
        <f>IF($B84="","",IF(COUNTIF(BASE!$A:$A,PRODUTIVIDADE!EK$3)=0,"",SUMIFS(BASE!$O:$O,BASE!$A:$A,PRODUTIVIDADE!EK$3,BASE!$G:$G,PRODUTIVIDADE!$B84)))</f>
        <v>7.291666666666667E-4</v>
      </c>
      <c r="EO84" s="32">
        <f t="shared" si="115"/>
        <v>0</v>
      </c>
      <c r="EP84" s="32">
        <f t="shared" si="116"/>
        <v>8.1666666666666665E-2</v>
      </c>
      <c r="EQ84" s="15">
        <f>IF($B84="","",IF(COUNTIF(BASE!$A:$A,PRODUTIVIDADE!EQ$3)=0,"",SUMIFS(BASE!$M:$M,BASE!$A:$A,PRODUTIVIDADE!EQ$3,BASE!$G:$G,PRODUTIVIDADE!$B84)))</f>
        <v>0</v>
      </c>
      <c r="ER84" s="15">
        <f>IF($B84="","",IF(COUNTIF(BASE!$A:$A,PRODUTIVIDADE!EQ$3)=0,"",SUMIFS(BASE!$N:$N,BASE!$A:$A,PRODUTIVIDADE!EQ$3,BASE!$G:$G,PRODUTIVIDADE!$B84)))</f>
        <v>96</v>
      </c>
      <c r="ES84" s="18">
        <f>IF($B84="","",IF(COUNTIF(BASE!$A:$A,PRODUTIVIDADE!EQ$3)=0,"",SUMIFS(BASE!$P:$P,BASE!$A:$A,PRODUTIVIDADE!EQ$3,BASE!$G:$G,PRODUTIVIDADE!$B84)))</f>
        <v>0</v>
      </c>
      <c r="ET84" s="18">
        <f>IF($B84="","",IF(COUNTIF(BASE!$A:$A,PRODUTIVIDADE!EQ$3)=0,"",SUMIFS(BASE!$O:$O,BASE!$A:$A,PRODUTIVIDADE!EQ$3,BASE!$G:$G,PRODUTIVIDADE!$B84)))</f>
        <v>7.7546296296296304E-4</v>
      </c>
      <c r="EU84" s="32">
        <f t="shared" si="117"/>
        <v>0</v>
      </c>
      <c r="EV84" s="32">
        <f t="shared" si="118"/>
        <v>7.4444444444444452E-2</v>
      </c>
      <c r="EW84" s="33">
        <f>IF($B84="","",IF(COUNTIF(BASE!$A:$A,PRODUTIVIDADE!EW$3)=0,"",SUMIFS(BASE!$M:$M,BASE!$A:$A,PRODUTIVIDADE!EW$3,BASE!$G:$G,PRODUTIVIDADE!$B84)))</f>
        <v>0</v>
      </c>
      <c r="EX84" s="33">
        <f>IF($B84="","",IF(COUNTIF(BASE!$A:$A,PRODUTIVIDADE!EW$3)=0,"",SUMIFS(BASE!$N:$N,BASE!$A:$A,PRODUTIVIDADE!EW$3,BASE!$G:$G,PRODUTIVIDADE!$B84)))</f>
        <v>76</v>
      </c>
      <c r="EY84" s="28">
        <f>IF($B84="","",IF(COUNTIF(BASE!$A:$A,PRODUTIVIDADE!EW$3)=0,"",SUMIFS(BASE!$P:$P,BASE!$A:$A,PRODUTIVIDADE!EW$3,BASE!$G:$G,PRODUTIVIDADE!$B84)))</f>
        <v>0</v>
      </c>
      <c r="EZ84" s="28">
        <f>IF($B84="","",IF(COUNTIF(BASE!$A:$A,PRODUTIVIDADE!EW$3)=0,"",SUMIFS(BASE!$O:$O,BASE!$A:$A,PRODUTIVIDADE!EW$3,BASE!$G:$G,PRODUTIVIDADE!$B84)))</f>
        <v>9.3750000000000007E-4</v>
      </c>
      <c r="FA84" s="32">
        <f t="shared" si="119"/>
        <v>0</v>
      </c>
      <c r="FB84" s="32">
        <f t="shared" si="120"/>
        <v>7.1250000000000008E-2</v>
      </c>
      <c r="FC84" s="15">
        <f>IF($B84="","",IF(COUNTIF(BASE!$A:$A,PRODUTIVIDADE!FC$3)=0,"",SUMIFS(BASE!$M:$M,BASE!$A:$A,PRODUTIVIDADE!FC$3,BASE!$G:$G,PRODUTIVIDADE!$B84)))</f>
        <v>0</v>
      </c>
      <c r="FD84" s="15">
        <f>IF($B84="","",IF(COUNTIF(BASE!$A:$A,PRODUTIVIDADE!FC$3)=0,"",SUMIFS(BASE!$N:$N,BASE!$A:$A,PRODUTIVIDADE!FC$3,BASE!$G:$G,PRODUTIVIDADE!$B84)))</f>
        <v>75</v>
      </c>
      <c r="FE84" s="18">
        <f>IF($B84="","",IF(COUNTIF(BASE!$A:$A,PRODUTIVIDADE!FC$3)=0,"",SUMIFS(BASE!$P:$P,BASE!$A:$A,PRODUTIVIDADE!FC$3,BASE!$G:$G,PRODUTIVIDADE!$B84)))</f>
        <v>0</v>
      </c>
      <c r="FF84" s="18">
        <f>IF($B84="","",IF(COUNTIF(BASE!$A:$A,PRODUTIVIDADE!FC$3)=0,"",SUMIFS(BASE!$O:$O,BASE!$A:$A,PRODUTIVIDADE!FC$3,BASE!$G:$G,PRODUTIVIDADE!$B84)))</f>
        <v>9.3750000000000007E-4</v>
      </c>
      <c r="FG84" s="32">
        <f t="shared" si="121"/>
        <v>0</v>
      </c>
      <c r="FH84" s="32">
        <f t="shared" si="122"/>
        <v>7.03125E-2</v>
      </c>
      <c r="FI84" s="33">
        <f>IF($B84="","",IF(COUNTIF(BASE!$A:$A,PRODUTIVIDADE!FI$3)=0,"",SUMIFS(BASE!$M:$M,BASE!$A:$A,PRODUTIVIDADE!FI$3,BASE!$G:$G,PRODUTIVIDADE!$B84)))</f>
        <v>0</v>
      </c>
      <c r="FJ84" s="33">
        <f>IF($B84="","",IF(COUNTIF(BASE!$A:$A,PRODUTIVIDADE!FI$3)=0,"",SUMIFS(BASE!$N:$N,BASE!$A:$A,PRODUTIVIDADE!FI$3,BASE!$G:$G,PRODUTIVIDADE!$B84)))</f>
        <v>60</v>
      </c>
      <c r="FK84" s="28">
        <f>IF($B84="","",IF(COUNTIF(BASE!$A:$A,PRODUTIVIDADE!FI$3)=0,"",SUMIFS(BASE!$P:$P,BASE!$A:$A,PRODUTIVIDADE!FI$3,BASE!$G:$G,PRODUTIVIDADE!$B84)))</f>
        <v>0</v>
      </c>
      <c r="FL84" s="28">
        <f>IF($B84="","",IF(COUNTIF(BASE!$A:$A,PRODUTIVIDADE!FI$3)=0,"",SUMIFS(BASE!$O:$O,BASE!$A:$A,PRODUTIVIDADE!FI$3,BASE!$G:$G,PRODUTIVIDADE!$B84)))</f>
        <v>1.1574074074074073E-3</v>
      </c>
      <c r="FM84" s="32">
        <f t="shared" si="123"/>
        <v>0</v>
      </c>
      <c r="FN84" s="32">
        <f t="shared" si="124"/>
        <v>6.9444444444444448E-2</v>
      </c>
      <c r="FO84" s="15">
        <f>IF($B84="","",IF(COUNTIF(BASE!$A:$A,PRODUTIVIDADE!FO$3)=0,"",SUMIFS(BASE!$M:$M,BASE!$A:$A,PRODUTIVIDADE!FO$3,BASE!$G:$G,PRODUTIVIDADE!$B84)))</f>
        <v>0</v>
      </c>
      <c r="FP84" s="15">
        <f>IF($B84="","",IF(COUNTIF(BASE!$A:$A,PRODUTIVIDADE!FO$3)=0,"",SUMIFS(BASE!$N:$N,BASE!$A:$A,PRODUTIVIDADE!FO$3,BASE!$G:$G,PRODUTIVIDADE!$B84)))</f>
        <v>65</v>
      </c>
      <c r="FQ84" s="18">
        <f>IF($B84="","",IF(COUNTIF(BASE!$A:$A,PRODUTIVIDADE!FO$3)=0,"",SUMIFS(BASE!$P:$P,BASE!$A:$A,PRODUTIVIDADE!FO$3,BASE!$G:$G,PRODUTIVIDADE!$B84)))</f>
        <v>0</v>
      </c>
      <c r="FR84" s="18">
        <f>IF($B84="","",IF(COUNTIF(BASE!$A:$A,PRODUTIVIDADE!FO$3)=0,"",SUMIFS(BASE!$O:$O,BASE!$A:$A,PRODUTIVIDADE!FO$3,BASE!$G:$G,PRODUTIVIDADE!$B84)))</f>
        <v>8.1018518518518516E-4</v>
      </c>
      <c r="FS84" s="32">
        <f t="shared" si="125"/>
        <v>0</v>
      </c>
      <c r="FT84" s="32">
        <f t="shared" si="126"/>
        <v>5.2662037037037035E-2</v>
      </c>
      <c r="FU84" s="33">
        <f>IF($B84="","",IF(COUNTIF(BASE!$A:$A,PRODUTIVIDADE!FU$3)=0,"",SUMIFS(BASE!$M:$M,BASE!$A:$A,PRODUTIVIDADE!FU$3,BASE!$G:$G,PRODUTIVIDADE!$B84)))</f>
        <v>0</v>
      </c>
      <c r="FV84" s="33">
        <f>IF($B84="","",IF(COUNTIF(BASE!$A:$A,PRODUTIVIDADE!FU$3)=0,"",SUMIFS(BASE!$N:$N,BASE!$A:$A,PRODUTIVIDADE!FU$3,BASE!$G:$G,PRODUTIVIDADE!$B84)))</f>
        <v>0</v>
      </c>
      <c r="FW84" s="28">
        <f>IF($B84="","",IF(COUNTIF(BASE!$A:$A,PRODUTIVIDADE!FU$3)=0,"",SUMIFS(BASE!$P:$P,BASE!$A:$A,PRODUTIVIDADE!FU$3,BASE!$G:$G,PRODUTIVIDADE!$B84)))</f>
        <v>0</v>
      </c>
      <c r="FX84" s="28">
        <f>IF($B84="","",IF(COUNTIF(BASE!$A:$A,PRODUTIVIDADE!FU$3)=0,"",SUMIFS(BASE!$O:$O,BASE!$A:$A,PRODUTIVIDADE!FU$3,BASE!$G:$G,PRODUTIVIDADE!$B84)))</f>
        <v>0</v>
      </c>
      <c r="FY84" s="32">
        <f t="shared" si="127"/>
        <v>0</v>
      </c>
      <c r="FZ84" s="32">
        <f t="shared" si="128"/>
        <v>0</v>
      </c>
      <c r="GA84" s="15">
        <f>IF($B84="","",IF(COUNTIF(BASE!$A:$A,PRODUTIVIDADE!GA$3)=0,"",SUMIFS(BASE!$M:$M,BASE!$A:$A,PRODUTIVIDADE!GA$3,BASE!$G:$G,PRODUTIVIDADE!$B84)))</f>
        <v>0</v>
      </c>
      <c r="GB84" s="15">
        <f>IF($B84="","",IF(COUNTIF(BASE!$A:$A,PRODUTIVIDADE!GA$3)=0,"",SUMIFS(BASE!$N:$N,BASE!$A:$A,PRODUTIVIDADE!GA$3,BASE!$G:$G,PRODUTIVIDADE!$B84)))</f>
        <v>71</v>
      </c>
      <c r="GC84" s="18">
        <f>IF($B84="","",IF(COUNTIF(BASE!$A:$A,PRODUTIVIDADE!GA$3)=0,"",SUMIFS(BASE!$P:$P,BASE!$A:$A,PRODUTIVIDADE!GA$3,BASE!$G:$G,PRODUTIVIDADE!$B84)))</f>
        <v>0</v>
      </c>
      <c r="GD84" s="18">
        <f>IF($B84="","",IF(COUNTIF(BASE!$A:$A,PRODUTIVIDADE!GA$3)=0,"",SUMIFS(BASE!$O:$O,BASE!$A:$A,PRODUTIVIDADE!GA$3,BASE!$G:$G,PRODUTIVIDADE!$B84)))</f>
        <v>1.3541666666666667E-3</v>
      </c>
      <c r="GE84" s="32">
        <f t="shared" si="129"/>
        <v>0</v>
      </c>
      <c r="GF84" s="32">
        <f t="shared" si="130"/>
        <v>9.6145833333333333E-2</v>
      </c>
      <c r="GG84" s="33">
        <f>IF($B84="","",IF(COUNTIF(BASE!$A:$A,PRODUTIVIDADE!GG$3)=0,"",SUMIFS(BASE!$M:$M,BASE!$A:$A,PRODUTIVIDADE!GG$3,BASE!$G:$G,PRODUTIVIDADE!$B84)))</f>
        <v>0</v>
      </c>
      <c r="GH84" s="33">
        <f>IF($B84="","",IF(COUNTIF(BASE!$A:$A,PRODUTIVIDADE!GG$3)=0,"",SUMIFS(BASE!$N:$N,BASE!$A:$A,PRODUTIVIDADE!GG$3,BASE!$G:$G,PRODUTIVIDADE!$B84)))</f>
        <v>82</v>
      </c>
      <c r="GI84" s="28">
        <f>IF($B84="","",IF(COUNTIF(BASE!$A:$A,PRODUTIVIDADE!GG$3)=0,"",SUMIFS(BASE!$P:$P,BASE!$A:$A,PRODUTIVIDADE!GG$3,BASE!$G:$G,PRODUTIVIDADE!$B84)))</f>
        <v>0</v>
      </c>
      <c r="GJ84" s="28">
        <f>IF($B84="","",IF(COUNTIF(BASE!$A:$A,PRODUTIVIDADE!GG$3)=0,"",SUMIFS(BASE!$O:$O,BASE!$A:$A,PRODUTIVIDADE!GG$3,BASE!$G:$G,PRODUTIVIDADE!$B84)))</f>
        <v>9.7222222222222209E-4</v>
      </c>
      <c r="GK84" s="32">
        <f t="shared" si="131"/>
        <v>0</v>
      </c>
      <c r="GL84" s="32">
        <f t="shared" si="132"/>
        <v>7.9722222222222208E-2</v>
      </c>
      <c r="GM84" s="15">
        <f>IF($B84="","",IF(COUNTIF(BASE!$A:$A,PRODUTIVIDADE!GM$3)=0,"",SUMIFS(BASE!$M:$M,BASE!$A:$A,PRODUTIVIDADE!GM$3,BASE!$G:$G,PRODUTIVIDADE!$B84)))</f>
        <v>0</v>
      </c>
      <c r="GN84" s="15">
        <f>IF($B84="","",IF(COUNTIF(BASE!$A:$A,PRODUTIVIDADE!GM$3)=0,"",SUMIFS(BASE!$N:$N,BASE!$A:$A,PRODUTIVIDADE!GM$3,BASE!$G:$G,PRODUTIVIDADE!$B84)))</f>
        <v>81</v>
      </c>
      <c r="GO84" s="18">
        <f>IF($B84="","",IF(COUNTIF(BASE!$A:$A,PRODUTIVIDADE!GM$3)=0,"",SUMIFS(BASE!$P:$P,BASE!$A:$A,PRODUTIVIDADE!GM$3,BASE!$G:$G,PRODUTIVIDADE!$B84)))</f>
        <v>0</v>
      </c>
      <c r="GP84" s="18">
        <f>IF($B84="","",IF(COUNTIF(BASE!$A:$A,PRODUTIVIDADE!GM$3)=0,"",SUMIFS(BASE!$O:$O,BASE!$A:$A,PRODUTIVIDADE!GM$3,BASE!$G:$G,PRODUTIVIDADE!$B84)))</f>
        <v>8.2175925925925917E-4</v>
      </c>
      <c r="GQ84" s="32">
        <f t="shared" si="133"/>
        <v>0</v>
      </c>
      <c r="GR84" s="32">
        <f t="shared" si="134"/>
        <v>6.6562499999999997E-2</v>
      </c>
    </row>
    <row r="85" spans="2:200" s="8" customFormat="1" hidden="1" x14ac:dyDescent="0.25">
      <c r="B85" s="50">
        <v>91123</v>
      </c>
      <c r="C85" s="16" t="str">
        <f>IF($B85="","",VLOOKUP($B85,EQUIPE!$B:$E,2,0))</f>
        <v>SARA LUANA MAXIMIANO</v>
      </c>
      <c r="D85" s="16" t="str">
        <f>IF($B85="","",VLOOKUP($B85,EQUIPE!$B:$F,5,0))</f>
        <v>ULTRAGAZ BO</v>
      </c>
      <c r="E85" s="18">
        <f>IF($B85="","",VLOOKUP($B85,EQUIPE!$B:$E,3,0))</f>
        <v>0.26388888888888895</v>
      </c>
      <c r="F85" s="16" t="str">
        <f>IF($B85="","",VLOOKUP($B85,EQUIPE!$B:$E,4,0))</f>
        <v>MARCELA GOMES DE FARIAS</v>
      </c>
      <c r="H85" s="22">
        <f t="shared" si="135"/>
        <v>0</v>
      </c>
      <c r="I85" s="22">
        <f t="shared" si="135"/>
        <v>2375</v>
      </c>
      <c r="J85" s="18">
        <f t="shared" si="69"/>
        <v>0</v>
      </c>
      <c r="K85" s="18">
        <f t="shared" si="70"/>
        <v>6.4563840155945423E-4</v>
      </c>
      <c r="L85" s="32">
        <f t="shared" si="71"/>
        <v>0</v>
      </c>
      <c r="M85" s="32">
        <f t="shared" si="72"/>
        <v>1.5333912037037039</v>
      </c>
      <c r="O85" s="15">
        <f>IF($B85="","",IF(COUNTIF(BASE!$A:$A,PRODUTIVIDADE!O$3)=0,"",SUMIFS(BASE!$M:$M,BASE!$A:$A,PRODUTIVIDADE!O$3,BASE!$G:$G,PRODUTIVIDADE!$B85)))</f>
        <v>0</v>
      </c>
      <c r="P85" s="15">
        <f>IF($B85="","",IF(COUNTIF(BASE!$A:$A,PRODUTIVIDADE!O$3)=0,"",SUMIFS(BASE!$N:$N,BASE!$A:$A,PRODUTIVIDADE!O$3,BASE!$G:$G,PRODUTIVIDADE!$B85)))</f>
        <v>0</v>
      </c>
      <c r="Q85" s="18">
        <f>IF($B85="","",IF(COUNTIF(BASE!$A:$A,PRODUTIVIDADE!O$3)=0,"",SUMIFS(BASE!$P:$P,BASE!$A:$A,PRODUTIVIDADE!O$3,BASE!$G:$G,PRODUTIVIDADE!$B85)))</f>
        <v>0</v>
      </c>
      <c r="R85" s="18">
        <f>IF($B85="","",IF(COUNTIF(BASE!$A:$A,PRODUTIVIDADE!O$3)=0,"",SUMIFS(BASE!$O:$O,BASE!$A:$A,PRODUTIVIDADE!O$3,BASE!$G:$G,PRODUTIVIDADE!$B85)))</f>
        <v>0</v>
      </c>
      <c r="S85" s="32">
        <f t="shared" si="73"/>
        <v>0</v>
      </c>
      <c r="T85" s="32">
        <f t="shared" si="74"/>
        <v>0</v>
      </c>
      <c r="U85" s="33">
        <f>IF($B85="","",IF(COUNTIF(BASE!$A:$A,PRODUTIVIDADE!U$3)=0,"",SUMIFS(BASE!$M:$M,BASE!$A:$A,PRODUTIVIDADE!U$3,BASE!$G:$G,PRODUTIVIDADE!$B85)))</f>
        <v>0</v>
      </c>
      <c r="V85" s="33">
        <f>IF($B85="","",IF(COUNTIF(BASE!$A:$A,PRODUTIVIDADE!U$3)=0,"",SUMIFS(BASE!$N:$N,BASE!$A:$A,PRODUTIVIDADE!U$3,BASE!$G:$G,PRODUTIVIDADE!$B85)))</f>
        <v>51</v>
      </c>
      <c r="W85" s="28">
        <f>IF($B85="","",IF(COUNTIF(BASE!$A:$A,PRODUTIVIDADE!U$3)=0,"",SUMIFS(BASE!$P:$P,BASE!$A:$A,PRODUTIVIDADE!U$3,BASE!$G:$G,PRODUTIVIDADE!$B85)))</f>
        <v>0</v>
      </c>
      <c r="X85" s="28">
        <f>IF($B85="","",IF(COUNTIF(BASE!$A:$A,PRODUTIVIDADE!U$3)=0,"",SUMIFS(BASE!$O:$O,BASE!$A:$A,PRODUTIVIDADE!U$3,BASE!$G:$G,PRODUTIVIDADE!$B85)))</f>
        <v>5.6712962962962956E-4</v>
      </c>
      <c r="Y85" s="32">
        <f t="shared" si="75"/>
        <v>0</v>
      </c>
      <c r="Z85" s="32">
        <f t="shared" si="76"/>
        <v>2.8923611111111108E-2</v>
      </c>
      <c r="AA85" s="15">
        <f>IF($B85="","",IF(COUNTIF(BASE!$A:$A,PRODUTIVIDADE!AA$3)=0,"",SUMIFS(BASE!$M:$M,BASE!$A:$A,PRODUTIVIDADE!AA$3,BASE!$G:$G,PRODUTIVIDADE!$B85)))</f>
        <v>0</v>
      </c>
      <c r="AB85" s="15">
        <f>IF($B85="","",IF(COUNTIF(BASE!$A:$A,PRODUTIVIDADE!AA$3)=0,"",SUMIFS(BASE!$N:$N,BASE!$A:$A,PRODUTIVIDADE!AA$3,BASE!$G:$G,PRODUTIVIDADE!$B85)))</f>
        <v>119</v>
      </c>
      <c r="AC85" s="18">
        <f>IF($B85="","",IF(COUNTIF(BASE!$A:$A,PRODUTIVIDADE!AA$3)=0,"",SUMIFS(BASE!$P:$P,BASE!$A:$A,PRODUTIVIDADE!AA$3,BASE!$G:$G,PRODUTIVIDADE!$B85)))</f>
        <v>0</v>
      </c>
      <c r="AD85" s="18">
        <f>IF($B85="","",IF(COUNTIF(BASE!$A:$A,PRODUTIVIDADE!AA$3)=0,"",SUMIFS(BASE!$O:$O,BASE!$A:$A,PRODUTIVIDADE!AA$3,BASE!$G:$G,PRODUTIVIDADE!$B85)))</f>
        <v>5.2083333333333333E-4</v>
      </c>
      <c r="AE85" s="32">
        <f t="shared" si="77"/>
        <v>0</v>
      </c>
      <c r="AF85" s="32">
        <f t="shared" si="78"/>
        <v>6.1979166666666669E-2</v>
      </c>
      <c r="AG85" s="33">
        <f>IF($B85="","",IF(COUNTIF(BASE!$A:$A,PRODUTIVIDADE!AG$3)=0,"",SUMIFS(BASE!$M:$M,BASE!$A:$A,PRODUTIVIDADE!AG$3,BASE!$G:$G,PRODUTIVIDADE!$B85)))</f>
        <v>0</v>
      </c>
      <c r="AH85" s="33">
        <f>IF($B85="","",IF(COUNTIF(BASE!$A:$A,PRODUTIVIDADE!AG$3)=0,"",SUMIFS(BASE!$N:$N,BASE!$A:$A,PRODUTIVIDADE!AG$3,BASE!$G:$G,PRODUTIVIDADE!$B85)))</f>
        <v>96</v>
      </c>
      <c r="AI85" s="28">
        <f>IF($B85="","",IF(COUNTIF(BASE!$A:$A,PRODUTIVIDADE!AG$3)=0,"",SUMIFS(BASE!$P:$P,BASE!$A:$A,PRODUTIVIDADE!AG$3,BASE!$G:$G,PRODUTIVIDADE!$B85)))</f>
        <v>0</v>
      </c>
      <c r="AJ85" s="28">
        <f>IF($B85="","",IF(COUNTIF(BASE!$A:$A,PRODUTIVIDADE!AG$3)=0,"",SUMIFS(BASE!$O:$O,BASE!$A:$A,PRODUTIVIDADE!AG$3,BASE!$G:$G,PRODUTIVIDADE!$B85)))</f>
        <v>6.4814814814814813E-4</v>
      </c>
      <c r="AK85" s="32">
        <f t="shared" si="79"/>
        <v>0</v>
      </c>
      <c r="AL85" s="32">
        <f t="shared" si="80"/>
        <v>6.222222222222222E-2</v>
      </c>
      <c r="AM85" s="15">
        <f>IF($B85="","",IF(COUNTIF(BASE!$A:$A,PRODUTIVIDADE!AM$3)=0,"",SUMIFS(BASE!$M:$M,BASE!$A:$A,PRODUTIVIDADE!AM$3,BASE!$G:$G,PRODUTIVIDADE!$B85)))</f>
        <v>0</v>
      </c>
      <c r="AN85" s="15">
        <f>IF($B85="","",IF(COUNTIF(BASE!$A:$A,PRODUTIVIDADE!AM$3)=0,"",SUMIFS(BASE!$N:$N,BASE!$A:$A,PRODUTIVIDADE!AM$3,BASE!$G:$G,PRODUTIVIDADE!$B85)))</f>
        <v>0</v>
      </c>
      <c r="AO85" s="18">
        <f>IF($B85="","",IF(COUNTIF(BASE!$A:$A,PRODUTIVIDADE!AM$3)=0,"",SUMIFS(BASE!$P:$P,BASE!$A:$A,PRODUTIVIDADE!AM$3,BASE!$G:$G,PRODUTIVIDADE!$B85)))</f>
        <v>0</v>
      </c>
      <c r="AP85" s="18">
        <f>IF($B85="","",IF(COUNTIF(BASE!$A:$A,PRODUTIVIDADE!AM$3)=0,"",SUMIFS(BASE!$O:$O,BASE!$A:$A,PRODUTIVIDADE!AM$3,BASE!$G:$G,PRODUTIVIDADE!$B85)))</f>
        <v>0</v>
      </c>
      <c r="AQ85" s="32">
        <f t="shared" si="81"/>
        <v>0</v>
      </c>
      <c r="AR85" s="32">
        <f t="shared" si="82"/>
        <v>0</v>
      </c>
      <c r="AS85" s="33">
        <f>IF($B85="","",IF(COUNTIF(BASE!$A:$A,PRODUTIVIDADE!AS$3)=0,"",SUMIFS(BASE!$M:$M,BASE!$A:$A,PRODUTIVIDADE!AS$3,BASE!$G:$G,PRODUTIVIDADE!$B85)))</f>
        <v>0</v>
      </c>
      <c r="AT85" s="33">
        <f>IF($B85="","",IF(COUNTIF(BASE!$A:$A,PRODUTIVIDADE!AS$3)=0,"",SUMIFS(BASE!$N:$N,BASE!$A:$A,PRODUTIVIDADE!AS$3,BASE!$G:$G,PRODUTIVIDADE!$B85)))</f>
        <v>83</v>
      </c>
      <c r="AU85" s="28">
        <f>IF($B85="","",IF(COUNTIF(BASE!$A:$A,PRODUTIVIDADE!AS$3)=0,"",SUMIFS(BASE!$P:$P,BASE!$A:$A,PRODUTIVIDADE!AS$3,BASE!$G:$G,PRODUTIVIDADE!$B85)))</f>
        <v>0</v>
      </c>
      <c r="AV85" s="28">
        <f>IF($B85="","",IF(COUNTIF(BASE!$A:$A,PRODUTIVIDADE!AS$3)=0,"",SUMIFS(BASE!$O:$O,BASE!$A:$A,PRODUTIVIDADE!AS$3,BASE!$G:$G,PRODUTIVIDADE!$B85)))</f>
        <v>7.5231481481481471E-4</v>
      </c>
      <c r="AW85" s="32">
        <f t="shared" si="83"/>
        <v>0</v>
      </c>
      <c r="AX85" s="32">
        <f t="shared" si="84"/>
        <v>6.2442129629629618E-2</v>
      </c>
      <c r="AY85" s="15">
        <f>IF($B85="","",IF(COUNTIF(BASE!$A:$A,PRODUTIVIDADE!AY$3)=0,"",SUMIFS(BASE!$M:$M,BASE!$A:$A,PRODUTIVIDADE!AY$3,BASE!$G:$G,PRODUTIVIDADE!$B85)))</f>
        <v>0</v>
      </c>
      <c r="AZ85" s="15">
        <f>IF($B85="","",IF(COUNTIF(BASE!$A:$A,PRODUTIVIDADE!AY$3)=0,"",SUMIFS(BASE!$N:$N,BASE!$A:$A,PRODUTIVIDADE!AY$3,BASE!$G:$G,PRODUTIVIDADE!$B85)))</f>
        <v>0</v>
      </c>
      <c r="BA85" s="18">
        <f>IF($B85="","",IF(COUNTIF(BASE!$A:$A,PRODUTIVIDADE!AY$3)=0,"",SUMIFS(BASE!$P:$P,BASE!$A:$A,PRODUTIVIDADE!AY$3,BASE!$G:$G,PRODUTIVIDADE!$B85)))</f>
        <v>0</v>
      </c>
      <c r="BB85" s="18">
        <f>IF($B85="","",IF(COUNTIF(BASE!$A:$A,PRODUTIVIDADE!AY$3)=0,"",SUMIFS(BASE!$O:$O,BASE!$A:$A,PRODUTIVIDADE!AY$3,BASE!$G:$G,PRODUTIVIDADE!$B85)))</f>
        <v>0</v>
      </c>
      <c r="BC85" s="32">
        <f t="shared" si="85"/>
        <v>0</v>
      </c>
      <c r="BD85" s="32">
        <f t="shared" si="86"/>
        <v>0</v>
      </c>
      <c r="BE85" s="33">
        <f>IF($B85="","",IF(COUNTIF(BASE!$A:$A,PRODUTIVIDADE!BE$3)=0,"",SUMIFS(BASE!$M:$M,BASE!$A:$A,PRODUTIVIDADE!BE$3,BASE!$G:$G,PRODUTIVIDADE!$B85)))</f>
        <v>0</v>
      </c>
      <c r="BF85" s="33">
        <f>IF($B85="","",IF(COUNTIF(BASE!$A:$A,PRODUTIVIDADE!BE$3)=0,"",SUMIFS(BASE!$N:$N,BASE!$A:$A,PRODUTIVIDADE!BE$3,BASE!$G:$G,PRODUTIVIDADE!$B85)))</f>
        <v>130</v>
      </c>
      <c r="BG85" s="28">
        <f>IF($B85="","",IF(COUNTIF(BASE!$A:$A,PRODUTIVIDADE!BE$3)=0,"",SUMIFS(BASE!$P:$P,BASE!$A:$A,PRODUTIVIDADE!BE$3,BASE!$G:$G,PRODUTIVIDADE!$B85)))</f>
        <v>0</v>
      </c>
      <c r="BH85" s="28">
        <f>IF($B85="","",IF(COUNTIF(BASE!$A:$A,PRODUTIVIDADE!BE$3)=0,"",SUMIFS(BASE!$O:$O,BASE!$A:$A,PRODUTIVIDADE!BE$3,BASE!$G:$G,PRODUTIVIDADE!$B85)))</f>
        <v>6.5972222222222213E-4</v>
      </c>
      <c r="BI85" s="32">
        <f t="shared" si="87"/>
        <v>0</v>
      </c>
      <c r="BJ85" s="32">
        <f t="shared" si="88"/>
        <v>8.5763888888888876E-2</v>
      </c>
      <c r="BK85" s="15">
        <f>IF($B85="","",IF(COUNTIF(BASE!$A:$A,PRODUTIVIDADE!BK$3)=0,"",SUMIFS(BASE!$M:$M,BASE!$A:$A,PRODUTIVIDADE!BK$3,BASE!$G:$G,PRODUTIVIDADE!$B85)))</f>
        <v>0</v>
      </c>
      <c r="BL85" s="15">
        <f>IF($B85="","",IF(COUNTIF(BASE!$A:$A,PRODUTIVIDADE!BK$3)=0,"",SUMIFS(BASE!$N:$N,BASE!$A:$A,PRODUTIVIDADE!BK$3,BASE!$G:$G,PRODUTIVIDADE!$B85)))</f>
        <v>91</v>
      </c>
      <c r="BM85" s="18">
        <f>IF($B85="","",IF(COUNTIF(BASE!$A:$A,PRODUTIVIDADE!BK$3)=0,"",SUMIFS(BASE!$P:$P,BASE!$A:$A,PRODUTIVIDADE!BK$3,BASE!$G:$G,PRODUTIVIDADE!$B85)))</f>
        <v>0</v>
      </c>
      <c r="BN85" s="18">
        <f>IF($B85="","",IF(COUNTIF(BASE!$A:$A,PRODUTIVIDADE!BK$3)=0,"",SUMIFS(BASE!$O:$O,BASE!$A:$A,PRODUTIVIDADE!BK$3,BASE!$G:$G,PRODUTIVIDADE!$B85)))</f>
        <v>6.2500000000000001E-4</v>
      </c>
      <c r="BO85" s="32">
        <f t="shared" si="89"/>
        <v>0</v>
      </c>
      <c r="BP85" s="32">
        <f t="shared" si="90"/>
        <v>5.6875000000000002E-2</v>
      </c>
      <c r="BQ85" s="33">
        <f>IF($B85="","",IF(COUNTIF(BASE!$A:$A,PRODUTIVIDADE!BQ$3)=0,"",SUMIFS(BASE!$M:$M,BASE!$A:$A,PRODUTIVIDADE!BQ$3,BASE!$G:$G,PRODUTIVIDADE!$B85)))</f>
        <v>0</v>
      </c>
      <c r="BR85" s="33">
        <f>IF($B85="","",IF(COUNTIF(BASE!$A:$A,PRODUTIVIDADE!BQ$3)=0,"",SUMIFS(BASE!$N:$N,BASE!$A:$A,PRODUTIVIDADE!BQ$3,BASE!$G:$G,PRODUTIVIDADE!$B85)))</f>
        <v>93</v>
      </c>
      <c r="BS85" s="28">
        <f>IF($B85="","",IF(COUNTIF(BASE!$A:$A,PRODUTIVIDADE!BQ$3)=0,"",SUMIFS(BASE!$P:$P,BASE!$A:$A,PRODUTIVIDADE!BQ$3,BASE!$G:$G,PRODUTIVIDADE!$B85)))</f>
        <v>0</v>
      </c>
      <c r="BT85" s="28">
        <f>IF($B85="","",IF(COUNTIF(BASE!$A:$A,PRODUTIVIDADE!BQ$3)=0,"",SUMIFS(BASE!$O:$O,BASE!$A:$A,PRODUTIVIDADE!BQ$3,BASE!$G:$G,PRODUTIVIDADE!$B85)))</f>
        <v>5.3240740740740744E-4</v>
      </c>
      <c r="BU85" s="32">
        <f t="shared" si="91"/>
        <v>0</v>
      </c>
      <c r="BV85" s="32">
        <f t="shared" si="92"/>
        <v>4.9513888888888892E-2</v>
      </c>
      <c r="BW85" s="15">
        <f>IF($B85="","",IF(COUNTIF(BASE!$A:$A,PRODUTIVIDADE!BW$3)=0,"",SUMIFS(BASE!$M:$M,BASE!$A:$A,PRODUTIVIDADE!BW$3,BASE!$G:$G,PRODUTIVIDADE!$B85)))</f>
        <v>0</v>
      </c>
      <c r="BX85" s="15">
        <f>IF($B85="","",IF(COUNTIF(BASE!$A:$A,PRODUTIVIDADE!BW$3)=0,"",SUMIFS(BASE!$N:$N,BASE!$A:$A,PRODUTIVIDADE!BW$3,BASE!$G:$G,PRODUTIVIDADE!$B85)))</f>
        <v>97</v>
      </c>
      <c r="BY85" s="18">
        <f>IF($B85="","",IF(COUNTIF(BASE!$A:$A,PRODUTIVIDADE!BW$3)=0,"",SUMIFS(BASE!$P:$P,BASE!$A:$A,PRODUTIVIDADE!BW$3,BASE!$G:$G,PRODUTIVIDADE!$B85)))</f>
        <v>0</v>
      </c>
      <c r="BZ85" s="18">
        <f>IF($B85="","",IF(COUNTIF(BASE!$A:$A,PRODUTIVIDADE!BW$3)=0,"",SUMIFS(BASE!$O:$O,BASE!$A:$A,PRODUTIVIDADE!BW$3,BASE!$G:$G,PRODUTIVIDADE!$B85)))</f>
        <v>7.175925925925927E-4</v>
      </c>
      <c r="CA85" s="32">
        <f t="shared" si="93"/>
        <v>0</v>
      </c>
      <c r="CB85" s="32">
        <f t="shared" si="94"/>
        <v>6.9606481481481491E-2</v>
      </c>
      <c r="CC85" s="33">
        <f>IF($B85="","",IF(COUNTIF(BASE!$A:$A,PRODUTIVIDADE!CC$3)=0,"",SUMIFS(BASE!$M:$M,BASE!$A:$A,PRODUTIVIDADE!CC$3,BASE!$G:$G,PRODUTIVIDADE!$B85)))</f>
        <v>0</v>
      </c>
      <c r="CD85" s="33">
        <f>IF($B85="","",IF(COUNTIF(BASE!$A:$A,PRODUTIVIDADE!CC$3)=0,"",SUMIFS(BASE!$N:$N,BASE!$A:$A,PRODUTIVIDADE!CC$3,BASE!$G:$G,PRODUTIVIDADE!$B85)))</f>
        <v>83</v>
      </c>
      <c r="CE85" s="28">
        <f>IF($B85="","",IF(COUNTIF(BASE!$A:$A,PRODUTIVIDADE!CC$3)=0,"",SUMIFS(BASE!$P:$P,BASE!$A:$A,PRODUTIVIDADE!CC$3,BASE!$G:$G,PRODUTIVIDADE!$B85)))</f>
        <v>0</v>
      </c>
      <c r="CF85" s="28">
        <f>IF($B85="","",IF(COUNTIF(BASE!$A:$A,PRODUTIVIDADE!CC$3)=0,"",SUMIFS(BASE!$O:$O,BASE!$A:$A,PRODUTIVIDADE!CC$3,BASE!$G:$G,PRODUTIVIDADE!$B85)))</f>
        <v>6.2500000000000001E-4</v>
      </c>
      <c r="CG85" s="32">
        <f t="shared" si="95"/>
        <v>0</v>
      </c>
      <c r="CH85" s="32">
        <f t="shared" si="96"/>
        <v>5.1875000000000004E-2</v>
      </c>
      <c r="CI85" s="15">
        <f>IF($B85="","",IF(COUNTIF(BASE!$A:$A,PRODUTIVIDADE!CI$3)=0,"",SUMIFS(BASE!$M:$M,BASE!$A:$A,PRODUTIVIDADE!CI$3,BASE!$G:$G,PRODUTIVIDADE!$B85)))</f>
        <v>0</v>
      </c>
      <c r="CJ85" s="15">
        <f>IF($B85="","",IF(COUNTIF(BASE!$A:$A,PRODUTIVIDADE!CI$3)=0,"",SUMIFS(BASE!$N:$N,BASE!$A:$A,PRODUTIVIDADE!CI$3,BASE!$G:$G,PRODUTIVIDADE!$B85)))</f>
        <v>72</v>
      </c>
      <c r="CK85" s="18">
        <f>IF($B85="","",IF(COUNTIF(BASE!$A:$A,PRODUTIVIDADE!CI$3)=0,"",SUMIFS(BASE!$P:$P,BASE!$A:$A,PRODUTIVIDADE!CI$3,BASE!$G:$G,PRODUTIVIDADE!$B85)))</f>
        <v>0</v>
      </c>
      <c r="CL85" s="18">
        <f>IF($B85="","",IF(COUNTIF(BASE!$A:$A,PRODUTIVIDADE!CI$3)=0,"",SUMIFS(BASE!$O:$O,BASE!$A:$A,PRODUTIVIDADE!CI$3,BASE!$G:$G,PRODUTIVIDADE!$B85)))</f>
        <v>8.3333333333333339E-4</v>
      </c>
      <c r="CM85" s="32">
        <f t="shared" si="97"/>
        <v>0</v>
      </c>
      <c r="CN85" s="32">
        <f t="shared" si="98"/>
        <v>6.0000000000000005E-2</v>
      </c>
      <c r="CO85" s="33">
        <f>IF($B85="","",IF(COUNTIF(BASE!$A:$A,PRODUTIVIDADE!CO$3)=0,"",SUMIFS(BASE!$M:$M,BASE!$A:$A,PRODUTIVIDADE!CO$3,BASE!$G:$G,PRODUTIVIDADE!$B85)))</f>
        <v>0</v>
      </c>
      <c r="CP85" s="33">
        <f>IF($B85="","",IF(COUNTIF(BASE!$A:$A,PRODUTIVIDADE!CO$3)=0,"",SUMIFS(BASE!$N:$N,BASE!$A:$A,PRODUTIVIDADE!CO$3,BASE!$G:$G,PRODUTIVIDADE!$B85)))</f>
        <v>0</v>
      </c>
      <c r="CQ85" s="28">
        <f>IF($B85="","",IF(COUNTIF(BASE!$A:$A,PRODUTIVIDADE!CO$3)=0,"",SUMIFS(BASE!$P:$P,BASE!$A:$A,PRODUTIVIDADE!CO$3,BASE!$G:$G,PRODUTIVIDADE!$B85)))</f>
        <v>0</v>
      </c>
      <c r="CR85" s="28">
        <f>IF($B85="","",IF(COUNTIF(BASE!$A:$A,PRODUTIVIDADE!CO$3)=0,"",SUMIFS(BASE!$O:$O,BASE!$A:$A,PRODUTIVIDADE!CO$3,BASE!$G:$G,PRODUTIVIDADE!$B85)))</f>
        <v>0</v>
      </c>
      <c r="CS85" s="32">
        <f t="shared" si="99"/>
        <v>0</v>
      </c>
      <c r="CT85" s="32">
        <f t="shared" si="100"/>
        <v>0</v>
      </c>
      <c r="CU85" s="15">
        <f>IF($B85="","",IF(COUNTIF(BASE!$A:$A,PRODUTIVIDADE!CU$3)=0,"",SUMIFS(BASE!$M:$M,BASE!$A:$A,PRODUTIVIDADE!CU$3,BASE!$G:$G,PRODUTIVIDADE!$B85)))</f>
        <v>0</v>
      </c>
      <c r="CV85" s="15">
        <f>IF($B85="","",IF(COUNTIF(BASE!$A:$A,PRODUTIVIDADE!CU$3)=0,"",SUMIFS(BASE!$N:$N,BASE!$A:$A,PRODUTIVIDADE!CU$3,BASE!$G:$G,PRODUTIVIDADE!$B85)))</f>
        <v>128</v>
      </c>
      <c r="CW85" s="18">
        <f>IF($B85="","",IF(COUNTIF(BASE!$A:$A,PRODUTIVIDADE!CU$3)=0,"",SUMIFS(BASE!$P:$P,BASE!$A:$A,PRODUTIVIDADE!CU$3,BASE!$G:$G,PRODUTIVIDADE!$B85)))</f>
        <v>0</v>
      </c>
      <c r="CX85" s="18">
        <f>IF($B85="","",IF(COUNTIF(BASE!$A:$A,PRODUTIVIDADE!CU$3)=0,"",SUMIFS(BASE!$O:$O,BASE!$A:$A,PRODUTIVIDADE!CU$3,BASE!$G:$G,PRODUTIVIDADE!$B85)))</f>
        <v>6.2500000000000001E-4</v>
      </c>
      <c r="CY85" s="32">
        <f t="shared" si="101"/>
        <v>0</v>
      </c>
      <c r="CZ85" s="32">
        <f t="shared" si="102"/>
        <v>0.08</v>
      </c>
      <c r="DA85" s="33">
        <f>IF($B85="","",IF(COUNTIF(BASE!$A:$A,PRODUTIVIDADE!DA$3)=0,"",SUMIFS(BASE!$M:$M,BASE!$A:$A,PRODUTIVIDADE!DA$3,BASE!$G:$G,PRODUTIVIDADE!$B85)))</f>
        <v>0</v>
      </c>
      <c r="DB85" s="33">
        <f>IF($B85="","",IF(COUNTIF(BASE!$A:$A,PRODUTIVIDADE!DA$3)=0,"",SUMIFS(BASE!$N:$N,BASE!$A:$A,PRODUTIVIDADE!DA$3,BASE!$G:$G,PRODUTIVIDADE!$B85)))</f>
        <v>95</v>
      </c>
      <c r="DC85" s="28">
        <f>IF($B85="","",IF(COUNTIF(BASE!$A:$A,PRODUTIVIDADE!DA$3)=0,"",SUMIFS(BASE!$P:$P,BASE!$A:$A,PRODUTIVIDADE!DA$3,BASE!$G:$G,PRODUTIVIDADE!$B85)))</f>
        <v>0</v>
      </c>
      <c r="DD85" s="28">
        <f>IF($B85="","",IF(COUNTIF(BASE!$A:$A,PRODUTIVIDADE!DA$3)=0,"",SUMIFS(BASE!$O:$O,BASE!$A:$A,PRODUTIVIDADE!DA$3,BASE!$G:$G,PRODUTIVIDADE!$B85)))</f>
        <v>6.4814814814814813E-4</v>
      </c>
      <c r="DE85" s="32">
        <f t="shared" si="103"/>
        <v>0</v>
      </c>
      <c r="DF85" s="32">
        <f t="shared" si="104"/>
        <v>6.1574074074074073E-2</v>
      </c>
      <c r="DG85" s="15">
        <f>IF($B85="","",IF(COUNTIF(BASE!$A:$A,PRODUTIVIDADE!DG$3)=0,"",SUMIFS(BASE!$M:$M,BASE!$A:$A,PRODUTIVIDADE!DG$3,BASE!$G:$G,PRODUTIVIDADE!$B85)))</f>
        <v>0</v>
      </c>
      <c r="DH85" s="15">
        <f>IF($B85="","",IF(COUNTIF(BASE!$A:$A,PRODUTIVIDADE!DG$3)=0,"",SUMIFS(BASE!$N:$N,BASE!$A:$A,PRODUTIVIDADE!DG$3,BASE!$G:$G,PRODUTIVIDADE!$B85)))</f>
        <v>87</v>
      </c>
      <c r="DI85" s="18">
        <f>IF($B85="","",IF(COUNTIF(BASE!$A:$A,PRODUTIVIDADE!DG$3)=0,"",SUMIFS(BASE!$P:$P,BASE!$A:$A,PRODUTIVIDADE!DG$3,BASE!$G:$G,PRODUTIVIDADE!$B85)))</f>
        <v>0</v>
      </c>
      <c r="DJ85" s="18">
        <f>IF($B85="","",IF(COUNTIF(BASE!$A:$A,PRODUTIVIDADE!DG$3)=0,"",SUMIFS(BASE!$O:$O,BASE!$A:$A,PRODUTIVIDADE!DG$3,BASE!$G:$G,PRODUTIVIDADE!$B85)))</f>
        <v>5.7870370370370378E-4</v>
      </c>
      <c r="DK85" s="32">
        <f t="shared" si="105"/>
        <v>0</v>
      </c>
      <c r="DL85" s="32">
        <f t="shared" si="106"/>
        <v>5.0347222222222231E-2</v>
      </c>
      <c r="DM85" s="33">
        <f>IF($B85="","",IF(COUNTIF(BASE!$A:$A,PRODUTIVIDADE!DM$3)=0,"",SUMIFS(BASE!$M:$M,BASE!$A:$A,PRODUTIVIDADE!DM$3,BASE!$G:$G,PRODUTIVIDADE!$B85)))</f>
        <v>0</v>
      </c>
      <c r="DN85" s="33">
        <f>IF($B85="","",IF(COUNTIF(BASE!$A:$A,PRODUTIVIDADE!DM$3)=0,"",SUMIFS(BASE!$N:$N,BASE!$A:$A,PRODUTIVIDADE!DM$3,BASE!$G:$G,PRODUTIVIDADE!$B85)))</f>
        <v>70</v>
      </c>
      <c r="DO85" s="28">
        <f>IF($B85="","",IF(COUNTIF(BASE!$A:$A,PRODUTIVIDADE!DM$3)=0,"",SUMIFS(BASE!$P:$P,BASE!$A:$A,PRODUTIVIDADE!DM$3,BASE!$G:$G,PRODUTIVIDADE!$B85)))</f>
        <v>0</v>
      </c>
      <c r="DP85" s="28">
        <f>IF($B85="","",IF(COUNTIF(BASE!$A:$A,PRODUTIVIDADE!DM$3)=0,"",SUMIFS(BASE!$O:$O,BASE!$A:$A,PRODUTIVIDADE!DM$3,BASE!$G:$G,PRODUTIVIDADE!$B85)))</f>
        <v>7.291666666666667E-4</v>
      </c>
      <c r="DQ85" s="32">
        <f t="shared" si="107"/>
        <v>0</v>
      </c>
      <c r="DR85" s="32">
        <f t="shared" si="108"/>
        <v>5.1041666666666666E-2</v>
      </c>
      <c r="DS85" s="15">
        <f>IF($B85="","",IF(COUNTIF(BASE!$A:$A,PRODUTIVIDADE!DS$3)=0,"",SUMIFS(BASE!$M:$M,BASE!$A:$A,PRODUTIVIDADE!DS$3,BASE!$G:$G,PRODUTIVIDADE!$B85)))</f>
        <v>0</v>
      </c>
      <c r="DT85" s="15">
        <f>IF($B85="","",IF(COUNTIF(BASE!$A:$A,PRODUTIVIDADE!DS$3)=0,"",SUMIFS(BASE!$N:$N,BASE!$A:$A,PRODUTIVIDADE!DS$3,BASE!$G:$G,PRODUTIVIDADE!$B85)))</f>
        <v>83</v>
      </c>
      <c r="DU85" s="18">
        <f>IF($B85="","",IF(COUNTIF(BASE!$A:$A,PRODUTIVIDADE!DS$3)=0,"",SUMIFS(BASE!$P:$P,BASE!$A:$A,PRODUTIVIDADE!DS$3,BASE!$G:$G,PRODUTIVIDADE!$B85)))</f>
        <v>0</v>
      </c>
      <c r="DV85" s="18">
        <f>IF($B85="","",IF(COUNTIF(BASE!$A:$A,PRODUTIVIDADE!DS$3)=0,"",SUMIFS(BASE!$O:$O,BASE!$A:$A,PRODUTIVIDADE!DS$3,BASE!$G:$G,PRODUTIVIDADE!$B85)))</f>
        <v>5.4398148148148144E-4</v>
      </c>
      <c r="DW85" s="32">
        <f t="shared" si="109"/>
        <v>0</v>
      </c>
      <c r="DX85" s="32">
        <f t="shared" si="110"/>
        <v>4.5150462962962962E-2</v>
      </c>
      <c r="DY85" s="33">
        <f>IF($B85="","",IF(COUNTIF(BASE!$A:$A,PRODUTIVIDADE!DY$3)=0,"",SUMIFS(BASE!$M:$M,BASE!$A:$A,PRODUTIVIDADE!DY$3,BASE!$G:$G,PRODUTIVIDADE!$B85)))</f>
        <v>0</v>
      </c>
      <c r="DZ85" s="33">
        <f>IF($B85="","",IF(COUNTIF(BASE!$A:$A,PRODUTIVIDADE!DY$3)=0,"",SUMIFS(BASE!$N:$N,BASE!$A:$A,PRODUTIVIDADE!DY$3,BASE!$G:$G,PRODUTIVIDADE!$B85)))</f>
        <v>122</v>
      </c>
      <c r="EA85" s="28">
        <f>IF($B85="","",IF(COUNTIF(BASE!$A:$A,PRODUTIVIDADE!DY$3)=0,"",SUMIFS(BASE!$P:$P,BASE!$A:$A,PRODUTIVIDADE!DY$3,BASE!$G:$G,PRODUTIVIDADE!$B85)))</f>
        <v>0</v>
      </c>
      <c r="EB85" s="28">
        <f>IF($B85="","",IF(COUNTIF(BASE!$A:$A,PRODUTIVIDADE!DY$3)=0,"",SUMIFS(BASE!$O:$O,BASE!$A:$A,PRODUTIVIDADE!DY$3,BASE!$G:$G,PRODUTIVIDADE!$B85)))</f>
        <v>6.3657407407407402E-4</v>
      </c>
      <c r="EC85" s="32">
        <f t="shared" si="111"/>
        <v>0</v>
      </c>
      <c r="ED85" s="32">
        <f t="shared" si="112"/>
        <v>7.7662037037037029E-2</v>
      </c>
      <c r="EE85" s="15">
        <f>IF($B85="","",IF(COUNTIF(BASE!$A:$A,PRODUTIVIDADE!EE$3)=0,"",SUMIFS(BASE!$M:$M,BASE!$A:$A,PRODUTIVIDADE!EE$3,BASE!$G:$G,PRODUTIVIDADE!$B85)))</f>
        <v>0</v>
      </c>
      <c r="EF85" s="15">
        <f>IF($B85="","",IF(COUNTIF(BASE!$A:$A,PRODUTIVIDADE!EE$3)=0,"",SUMIFS(BASE!$N:$N,BASE!$A:$A,PRODUTIVIDADE!EE$3,BASE!$G:$G,PRODUTIVIDADE!$B85)))</f>
        <v>0</v>
      </c>
      <c r="EG85" s="18">
        <f>IF($B85="","",IF(COUNTIF(BASE!$A:$A,PRODUTIVIDADE!EE$3)=0,"",SUMIFS(BASE!$P:$P,BASE!$A:$A,PRODUTIVIDADE!EE$3,BASE!$G:$G,PRODUTIVIDADE!$B85)))</f>
        <v>0</v>
      </c>
      <c r="EH85" s="18">
        <f>IF($B85="","",IF(COUNTIF(BASE!$A:$A,PRODUTIVIDADE!EE$3)=0,"",SUMIFS(BASE!$O:$O,BASE!$A:$A,PRODUTIVIDADE!EE$3,BASE!$G:$G,PRODUTIVIDADE!$B85)))</f>
        <v>0</v>
      </c>
      <c r="EI85" s="32">
        <f t="shared" si="113"/>
        <v>0</v>
      </c>
      <c r="EJ85" s="32">
        <f t="shared" si="114"/>
        <v>0</v>
      </c>
      <c r="EK85" s="33">
        <f>IF($B85="","",IF(COUNTIF(BASE!$A:$A,PRODUTIVIDADE!EK$3)=0,"",SUMIFS(BASE!$M:$M,BASE!$A:$A,PRODUTIVIDADE!EK$3,BASE!$G:$G,PRODUTIVIDADE!$B85)))</f>
        <v>0</v>
      </c>
      <c r="EL85" s="33">
        <f>IF($B85="","",IF(COUNTIF(BASE!$A:$A,PRODUTIVIDADE!EK$3)=0,"",SUMIFS(BASE!$N:$N,BASE!$A:$A,PRODUTIVIDADE!EK$3,BASE!$G:$G,PRODUTIVIDADE!$B85)))</f>
        <v>138</v>
      </c>
      <c r="EM85" s="28">
        <f>IF($B85="","",IF(COUNTIF(BASE!$A:$A,PRODUTIVIDADE!EK$3)=0,"",SUMIFS(BASE!$P:$P,BASE!$A:$A,PRODUTIVIDADE!EK$3,BASE!$G:$G,PRODUTIVIDADE!$B85)))</f>
        <v>0</v>
      </c>
      <c r="EN85" s="28">
        <f>IF($B85="","",IF(COUNTIF(BASE!$A:$A,PRODUTIVIDADE!EK$3)=0,"",SUMIFS(BASE!$O:$O,BASE!$A:$A,PRODUTIVIDADE!EK$3,BASE!$G:$G,PRODUTIVIDADE!$B85)))</f>
        <v>6.018518518518519E-4</v>
      </c>
      <c r="EO85" s="32">
        <f t="shared" si="115"/>
        <v>0</v>
      </c>
      <c r="EP85" s="32">
        <f t="shared" si="116"/>
        <v>8.3055555555555563E-2</v>
      </c>
      <c r="EQ85" s="15">
        <f>IF($B85="","",IF(COUNTIF(BASE!$A:$A,PRODUTIVIDADE!EQ$3)=0,"",SUMIFS(BASE!$M:$M,BASE!$A:$A,PRODUTIVIDADE!EQ$3,BASE!$G:$G,PRODUTIVIDADE!$B85)))</f>
        <v>0</v>
      </c>
      <c r="ER85" s="15">
        <f>IF($B85="","",IF(COUNTIF(BASE!$A:$A,PRODUTIVIDADE!EQ$3)=0,"",SUMIFS(BASE!$N:$N,BASE!$A:$A,PRODUTIVIDADE!EQ$3,BASE!$G:$G,PRODUTIVIDADE!$B85)))</f>
        <v>69</v>
      </c>
      <c r="ES85" s="18">
        <f>IF($B85="","",IF(COUNTIF(BASE!$A:$A,PRODUTIVIDADE!EQ$3)=0,"",SUMIFS(BASE!$P:$P,BASE!$A:$A,PRODUTIVIDADE!EQ$3,BASE!$G:$G,PRODUTIVIDADE!$B85)))</f>
        <v>0</v>
      </c>
      <c r="ET85" s="18">
        <f>IF($B85="","",IF(COUNTIF(BASE!$A:$A,PRODUTIVIDADE!EQ$3)=0,"",SUMIFS(BASE!$O:$O,BASE!$A:$A,PRODUTIVIDADE!EQ$3,BASE!$G:$G,PRODUTIVIDADE!$B85)))</f>
        <v>6.7129629629629625E-4</v>
      </c>
      <c r="EU85" s="32">
        <f t="shared" si="117"/>
        <v>0</v>
      </c>
      <c r="EV85" s="32">
        <f t="shared" si="118"/>
        <v>4.6319444444444441E-2</v>
      </c>
      <c r="EW85" s="33">
        <f>IF($B85="","",IF(COUNTIF(BASE!$A:$A,PRODUTIVIDADE!EW$3)=0,"",SUMIFS(BASE!$M:$M,BASE!$A:$A,PRODUTIVIDADE!EW$3,BASE!$G:$G,PRODUTIVIDADE!$B85)))</f>
        <v>0</v>
      </c>
      <c r="EX85" s="33">
        <f>IF($B85="","",IF(COUNTIF(BASE!$A:$A,PRODUTIVIDADE!EW$3)=0,"",SUMIFS(BASE!$N:$N,BASE!$A:$A,PRODUTIVIDADE!EW$3,BASE!$G:$G,PRODUTIVIDADE!$B85)))</f>
        <v>101</v>
      </c>
      <c r="EY85" s="28">
        <f>IF($B85="","",IF(COUNTIF(BASE!$A:$A,PRODUTIVIDADE!EW$3)=0,"",SUMIFS(BASE!$P:$P,BASE!$A:$A,PRODUTIVIDADE!EW$3,BASE!$G:$G,PRODUTIVIDADE!$B85)))</f>
        <v>0</v>
      </c>
      <c r="EZ85" s="28">
        <f>IF($B85="","",IF(COUNTIF(BASE!$A:$A,PRODUTIVIDADE!EW$3)=0,"",SUMIFS(BASE!$O:$O,BASE!$A:$A,PRODUTIVIDADE!EW$3,BASE!$G:$G,PRODUTIVIDADE!$B85)))</f>
        <v>6.134259259259259E-4</v>
      </c>
      <c r="FA85" s="32">
        <f t="shared" si="119"/>
        <v>0</v>
      </c>
      <c r="FB85" s="32">
        <f t="shared" si="120"/>
        <v>6.1956018518518514E-2</v>
      </c>
      <c r="FC85" s="15">
        <f>IF($B85="","",IF(COUNTIF(BASE!$A:$A,PRODUTIVIDADE!FC$3)=0,"",SUMIFS(BASE!$M:$M,BASE!$A:$A,PRODUTIVIDADE!FC$3,BASE!$G:$G,PRODUTIVIDADE!$B85)))</f>
        <v>0</v>
      </c>
      <c r="FD85" s="15">
        <f>IF($B85="","",IF(COUNTIF(BASE!$A:$A,PRODUTIVIDADE!FC$3)=0,"",SUMIFS(BASE!$N:$N,BASE!$A:$A,PRODUTIVIDADE!FC$3,BASE!$G:$G,PRODUTIVIDADE!$B85)))</f>
        <v>86</v>
      </c>
      <c r="FE85" s="18">
        <f>IF($B85="","",IF(COUNTIF(BASE!$A:$A,PRODUTIVIDADE!FC$3)=0,"",SUMIFS(BASE!$P:$P,BASE!$A:$A,PRODUTIVIDADE!FC$3,BASE!$G:$G,PRODUTIVIDADE!$B85)))</f>
        <v>0</v>
      </c>
      <c r="FF85" s="18">
        <f>IF($B85="","",IF(COUNTIF(BASE!$A:$A,PRODUTIVIDADE!FC$3)=0,"",SUMIFS(BASE!$O:$O,BASE!$A:$A,PRODUTIVIDADE!FC$3,BASE!$G:$G,PRODUTIVIDADE!$B85)))</f>
        <v>7.0601851851851847E-4</v>
      </c>
      <c r="FG85" s="32">
        <f t="shared" si="121"/>
        <v>0</v>
      </c>
      <c r="FH85" s="32">
        <f t="shared" si="122"/>
        <v>6.0717592592592587E-2</v>
      </c>
      <c r="FI85" s="33">
        <f>IF($B85="","",IF(COUNTIF(BASE!$A:$A,PRODUTIVIDADE!FI$3)=0,"",SUMIFS(BASE!$M:$M,BASE!$A:$A,PRODUTIVIDADE!FI$3,BASE!$G:$G,PRODUTIVIDADE!$B85)))</f>
        <v>0</v>
      </c>
      <c r="FJ85" s="33">
        <f>IF($B85="","",IF(COUNTIF(BASE!$A:$A,PRODUTIVIDADE!FI$3)=0,"",SUMIFS(BASE!$N:$N,BASE!$A:$A,PRODUTIVIDADE!FI$3,BASE!$G:$G,PRODUTIVIDADE!$B85)))</f>
        <v>74</v>
      </c>
      <c r="FK85" s="28">
        <f>IF($B85="","",IF(COUNTIF(BASE!$A:$A,PRODUTIVIDADE!FI$3)=0,"",SUMIFS(BASE!$P:$P,BASE!$A:$A,PRODUTIVIDADE!FI$3,BASE!$G:$G,PRODUTIVIDADE!$B85)))</f>
        <v>0</v>
      </c>
      <c r="FL85" s="28">
        <f>IF($B85="","",IF(COUNTIF(BASE!$A:$A,PRODUTIVIDADE!FI$3)=0,"",SUMIFS(BASE!$O:$O,BASE!$A:$A,PRODUTIVIDADE!FI$3,BASE!$G:$G,PRODUTIVIDADE!$B85)))</f>
        <v>7.291666666666667E-4</v>
      </c>
      <c r="FM85" s="32">
        <f t="shared" si="123"/>
        <v>0</v>
      </c>
      <c r="FN85" s="32">
        <f t="shared" si="124"/>
        <v>5.3958333333333337E-2</v>
      </c>
      <c r="FO85" s="15">
        <f>IF($B85="","",IF(COUNTIF(BASE!$A:$A,PRODUTIVIDADE!FO$3)=0,"",SUMIFS(BASE!$M:$M,BASE!$A:$A,PRODUTIVIDADE!FO$3,BASE!$G:$G,PRODUTIVIDADE!$B85)))</f>
        <v>0</v>
      </c>
      <c r="FP85" s="15">
        <f>IF($B85="","",IF(COUNTIF(BASE!$A:$A,PRODUTIVIDADE!FO$3)=0,"",SUMIFS(BASE!$N:$N,BASE!$A:$A,PRODUTIVIDADE!FO$3,BASE!$G:$G,PRODUTIVIDADE!$B85)))</f>
        <v>110</v>
      </c>
      <c r="FQ85" s="18">
        <f>IF($B85="","",IF(COUNTIF(BASE!$A:$A,PRODUTIVIDADE!FO$3)=0,"",SUMIFS(BASE!$P:$P,BASE!$A:$A,PRODUTIVIDADE!FO$3,BASE!$G:$G,PRODUTIVIDADE!$B85)))</f>
        <v>0</v>
      </c>
      <c r="FR85" s="18">
        <f>IF($B85="","",IF(COUNTIF(BASE!$A:$A,PRODUTIVIDADE!FO$3)=0,"",SUMIFS(BASE!$O:$O,BASE!$A:$A,PRODUTIVIDADE!FO$3,BASE!$G:$G,PRODUTIVIDADE!$B85)))</f>
        <v>6.134259259259259E-4</v>
      </c>
      <c r="FS85" s="32">
        <f t="shared" si="125"/>
        <v>0</v>
      </c>
      <c r="FT85" s="32">
        <f t="shared" si="126"/>
        <v>6.7476851851851843E-2</v>
      </c>
      <c r="FU85" s="33">
        <f>IF($B85="","",IF(COUNTIF(BASE!$A:$A,PRODUTIVIDADE!FU$3)=0,"",SUMIFS(BASE!$M:$M,BASE!$A:$A,PRODUTIVIDADE!FU$3,BASE!$G:$G,PRODUTIVIDADE!$B85)))</f>
        <v>0</v>
      </c>
      <c r="FV85" s="33">
        <f>IF($B85="","",IF(COUNTIF(BASE!$A:$A,PRODUTIVIDADE!FU$3)=0,"",SUMIFS(BASE!$N:$N,BASE!$A:$A,PRODUTIVIDADE!FU$3,BASE!$G:$G,PRODUTIVIDADE!$B85)))</f>
        <v>0</v>
      </c>
      <c r="FW85" s="28">
        <f>IF($B85="","",IF(COUNTIF(BASE!$A:$A,PRODUTIVIDADE!FU$3)=0,"",SUMIFS(BASE!$P:$P,BASE!$A:$A,PRODUTIVIDADE!FU$3,BASE!$G:$G,PRODUTIVIDADE!$B85)))</f>
        <v>0</v>
      </c>
      <c r="FX85" s="28">
        <f>IF($B85="","",IF(COUNTIF(BASE!$A:$A,PRODUTIVIDADE!FU$3)=0,"",SUMIFS(BASE!$O:$O,BASE!$A:$A,PRODUTIVIDADE!FU$3,BASE!$G:$G,PRODUTIVIDADE!$B85)))</f>
        <v>0</v>
      </c>
      <c r="FY85" s="32">
        <f t="shared" si="127"/>
        <v>0</v>
      </c>
      <c r="FZ85" s="32">
        <f t="shared" si="128"/>
        <v>0</v>
      </c>
      <c r="GA85" s="15">
        <f>IF($B85="","",IF(COUNTIF(BASE!$A:$A,PRODUTIVIDADE!GA$3)=0,"",SUMIFS(BASE!$M:$M,BASE!$A:$A,PRODUTIVIDADE!GA$3,BASE!$G:$G,PRODUTIVIDADE!$B85)))</f>
        <v>0</v>
      </c>
      <c r="GB85" s="15">
        <f>IF($B85="","",IF(COUNTIF(BASE!$A:$A,PRODUTIVIDADE!GA$3)=0,"",SUMIFS(BASE!$N:$N,BASE!$A:$A,PRODUTIVIDADE!GA$3,BASE!$G:$G,PRODUTIVIDADE!$B85)))</f>
        <v>102</v>
      </c>
      <c r="GC85" s="18">
        <f>IF($B85="","",IF(COUNTIF(BASE!$A:$A,PRODUTIVIDADE!GA$3)=0,"",SUMIFS(BASE!$P:$P,BASE!$A:$A,PRODUTIVIDADE!GA$3,BASE!$G:$G,PRODUTIVIDADE!$B85)))</f>
        <v>0</v>
      </c>
      <c r="GD85" s="18">
        <f>IF($B85="","",IF(COUNTIF(BASE!$A:$A,PRODUTIVIDADE!GA$3)=0,"",SUMIFS(BASE!$O:$O,BASE!$A:$A,PRODUTIVIDADE!GA$3,BASE!$G:$G,PRODUTIVIDADE!$B85)))</f>
        <v>7.175925925925927E-4</v>
      </c>
      <c r="GE85" s="32">
        <f t="shared" si="129"/>
        <v>0</v>
      </c>
      <c r="GF85" s="32">
        <f t="shared" si="130"/>
        <v>7.3194444444444451E-2</v>
      </c>
      <c r="GG85" s="33">
        <f>IF($B85="","",IF(COUNTIF(BASE!$A:$A,PRODUTIVIDADE!GG$3)=0,"",SUMIFS(BASE!$M:$M,BASE!$A:$A,PRODUTIVIDADE!GG$3,BASE!$G:$G,PRODUTIVIDADE!$B85)))</f>
        <v>0</v>
      </c>
      <c r="GH85" s="33">
        <f>IF($B85="","",IF(COUNTIF(BASE!$A:$A,PRODUTIVIDADE!GG$3)=0,"",SUMIFS(BASE!$N:$N,BASE!$A:$A,PRODUTIVIDADE!GG$3,BASE!$G:$G,PRODUTIVIDADE!$B85)))</f>
        <v>73</v>
      </c>
      <c r="GI85" s="28">
        <f>IF($B85="","",IF(COUNTIF(BASE!$A:$A,PRODUTIVIDADE!GG$3)=0,"",SUMIFS(BASE!$P:$P,BASE!$A:$A,PRODUTIVIDADE!GG$3,BASE!$G:$G,PRODUTIVIDADE!$B85)))</f>
        <v>0</v>
      </c>
      <c r="GJ85" s="28">
        <f>IF($B85="","",IF(COUNTIF(BASE!$A:$A,PRODUTIVIDADE!GG$3)=0,"",SUMIFS(BASE!$O:$O,BASE!$A:$A,PRODUTIVIDADE!GG$3,BASE!$G:$G,PRODUTIVIDADE!$B85)))</f>
        <v>7.407407407407407E-4</v>
      </c>
      <c r="GK85" s="32">
        <f t="shared" si="131"/>
        <v>0</v>
      </c>
      <c r="GL85" s="32">
        <f t="shared" si="132"/>
        <v>5.4074074074074073E-2</v>
      </c>
      <c r="GM85" s="15">
        <f>IF($B85="","",IF(COUNTIF(BASE!$A:$A,PRODUTIVIDADE!GM$3)=0,"",SUMIFS(BASE!$M:$M,BASE!$A:$A,PRODUTIVIDADE!GM$3,BASE!$G:$G,PRODUTIVIDADE!$B85)))</f>
        <v>0</v>
      </c>
      <c r="GN85" s="15">
        <f>IF($B85="","",IF(COUNTIF(BASE!$A:$A,PRODUTIVIDADE!GM$3)=0,"",SUMIFS(BASE!$N:$N,BASE!$A:$A,PRODUTIVIDADE!GM$3,BASE!$G:$G,PRODUTIVIDADE!$B85)))</f>
        <v>122</v>
      </c>
      <c r="GO85" s="18">
        <f>IF($B85="","",IF(COUNTIF(BASE!$A:$A,PRODUTIVIDADE!GM$3)=0,"",SUMIFS(BASE!$P:$P,BASE!$A:$A,PRODUTIVIDADE!GM$3,BASE!$G:$G,PRODUTIVIDADE!$B85)))</f>
        <v>0</v>
      </c>
      <c r="GP85" s="18">
        <f>IF($B85="","",IF(COUNTIF(BASE!$A:$A,PRODUTIVIDADE!GM$3)=0,"",SUMIFS(BASE!$O:$O,BASE!$A:$A,PRODUTIVIDADE!GM$3,BASE!$G:$G,PRODUTIVIDADE!$B85)))</f>
        <v>6.3657407407407402E-4</v>
      </c>
      <c r="GQ85" s="32">
        <f t="shared" si="133"/>
        <v>0</v>
      </c>
      <c r="GR85" s="32">
        <f t="shared" si="134"/>
        <v>7.7662037037037029E-2</v>
      </c>
    </row>
    <row r="86" spans="2:200" s="8" customFormat="1" x14ac:dyDescent="0.25">
      <c r="B86" s="50">
        <v>91126</v>
      </c>
      <c r="C86" s="16" t="str">
        <f>IF($B86="","",VLOOKUP($B86,EQUIPE!$B:$E,2,0))</f>
        <v>ALINE FLORENTINO DO NASCIMENTO</v>
      </c>
      <c r="D86" s="16" t="str">
        <f>IF($B86="","",VLOOKUP($B86,EQUIPE!$B:$F,5,0))</f>
        <v>ULTRAGAZ FRONT</v>
      </c>
      <c r="E86" s="18">
        <f>IF($B86="","",VLOOKUP($B86,EQUIPE!$B:$E,3,0))</f>
        <v>0.2638888888888889</v>
      </c>
      <c r="F86" s="16" t="str">
        <f>IF($B86="","",VLOOKUP($B86,EQUIPE!$B:$E,4,0))</f>
        <v>DAIATRIZ DO NASCIMENTO</v>
      </c>
      <c r="H86" s="22">
        <f t="shared" si="135"/>
        <v>1983</v>
      </c>
      <c r="I86" s="22">
        <f t="shared" si="135"/>
        <v>1</v>
      </c>
      <c r="J86" s="18">
        <f t="shared" si="69"/>
        <v>1.0497095683681668E-3</v>
      </c>
      <c r="K86" s="18">
        <f t="shared" si="70"/>
        <v>1.5046296296296297E-4</v>
      </c>
      <c r="L86" s="32">
        <f t="shared" si="71"/>
        <v>2.0815740740740747</v>
      </c>
      <c r="M86" s="32">
        <f t="shared" si="72"/>
        <v>1.5046296296296297E-4</v>
      </c>
      <c r="O86" s="15">
        <f>IF($B86="","",IF(COUNTIF(BASE!$A:$A,PRODUTIVIDADE!O$3)=0,"",SUMIFS(BASE!$M:$M,BASE!$A:$A,PRODUTIVIDADE!O$3,BASE!$G:$G,PRODUTIVIDADE!$B86)))</f>
        <v>101</v>
      </c>
      <c r="P86" s="15">
        <f>IF($B86="","",IF(COUNTIF(BASE!$A:$A,PRODUTIVIDADE!O$3)=0,"",SUMIFS(BASE!$N:$N,BASE!$A:$A,PRODUTIVIDADE!O$3,BASE!$G:$G,PRODUTIVIDADE!$B86)))</f>
        <v>0</v>
      </c>
      <c r="Q86" s="18">
        <f>IF($B86="","",IF(COUNTIF(BASE!$A:$A,PRODUTIVIDADE!O$3)=0,"",SUMIFS(BASE!$P:$P,BASE!$A:$A,PRODUTIVIDADE!O$3,BASE!$G:$G,PRODUTIVIDADE!$B86)))</f>
        <v>1.2731481481481483E-3</v>
      </c>
      <c r="R86" s="18">
        <f>IF($B86="","",IF(COUNTIF(BASE!$A:$A,PRODUTIVIDADE!O$3)=0,"",SUMIFS(BASE!$O:$O,BASE!$A:$A,PRODUTIVIDADE!O$3,BASE!$G:$G,PRODUTIVIDADE!$B86)))</f>
        <v>0</v>
      </c>
      <c r="S86" s="32">
        <f t="shared" si="73"/>
        <v>0.12858796296296299</v>
      </c>
      <c r="T86" s="32">
        <f t="shared" si="74"/>
        <v>0</v>
      </c>
      <c r="U86" s="33">
        <f>IF($B86="","",IF(COUNTIF(BASE!$A:$A,PRODUTIVIDADE!U$3)=0,"",SUMIFS(BASE!$M:$M,BASE!$A:$A,PRODUTIVIDADE!U$3,BASE!$G:$G,PRODUTIVIDADE!$B86)))</f>
        <v>42</v>
      </c>
      <c r="V86" s="33">
        <f>IF($B86="","",IF(COUNTIF(BASE!$A:$A,PRODUTIVIDADE!U$3)=0,"",SUMIFS(BASE!$N:$N,BASE!$A:$A,PRODUTIVIDADE!U$3,BASE!$G:$G,PRODUTIVIDADE!$B86)))</f>
        <v>0</v>
      </c>
      <c r="W86" s="28">
        <f>IF($B86="","",IF(COUNTIF(BASE!$A:$A,PRODUTIVIDADE!U$3)=0,"",SUMIFS(BASE!$P:$P,BASE!$A:$A,PRODUTIVIDADE!U$3,BASE!$G:$G,PRODUTIVIDADE!$B86)))</f>
        <v>1.0763888888888889E-3</v>
      </c>
      <c r="X86" s="28">
        <f>IF($B86="","",IF(COUNTIF(BASE!$A:$A,PRODUTIVIDADE!U$3)=0,"",SUMIFS(BASE!$O:$O,BASE!$A:$A,PRODUTIVIDADE!U$3,BASE!$G:$G,PRODUTIVIDADE!$B86)))</f>
        <v>0</v>
      </c>
      <c r="Y86" s="32">
        <f t="shared" si="75"/>
        <v>4.5208333333333336E-2</v>
      </c>
      <c r="Z86" s="32">
        <f t="shared" si="76"/>
        <v>0</v>
      </c>
      <c r="AA86" s="15">
        <f>IF($B86="","",IF(COUNTIF(BASE!$A:$A,PRODUTIVIDADE!AA$3)=0,"",SUMIFS(BASE!$M:$M,BASE!$A:$A,PRODUTIVIDADE!AA$3,BASE!$G:$G,PRODUTIVIDADE!$B86)))</f>
        <v>94</v>
      </c>
      <c r="AB86" s="15">
        <f>IF($B86="","",IF(COUNTIF(BASE!$A:$A,PRODUTIVIDADE!AA$3)=0,"",SUMIFS(BASE!$N:$N,BASE!$A:$A,PRODUTIVIDADE!AA$3,BASE!$G:$G,PRODUTIVIDADE!$B86)))</f>
        <v>0</v>
      </c>
      <c r="AC86" s="18">
        <f>IF($B86="","",IF(COUNTIF(BASE!$A:$A,PRODUTIVIDADE!AA$3)=0,"",SUMIFS(BASE!$P:$P,BASE!$A:$A,PRODUTIVIDADE!AA$3,BASE!$G:$G,PRODUTIVIDADE!$B86)))</f>
        <v>1.1574074074074073E-3</v>
      </c>
      <c r="AD86" s="18">
        <f>IF($B86="","",IF(COUNTIF(BASE!$A:$A,PRODUTIVIDADE!AA$3)=0,"",SUMIFS(BASE!$O:$O,BASE!$A:$A,PRODUTIVIDADE!AA$3,BASE!$G:$G,PRODUTIVIDADE!$B86)))</f>
        <v>0</v>
      </c>
      <c r="AE86" s="32">
        <f t="shared" si="77"/>
        <v>0.10879629629629629</v>
      </c>
      <c r="AF86" s="32">
        <f t="shared" si="78"/>
        <v>0</v>
      </c>
      <c r="AG86" s="33">
        <f>IF($B86="","",IF(COUNTIF(BASE!$A:$A,PRODUTIVIDADE!AG$3)=0,"",SUMIFS(BASE!$M:$M,BASE!$A:$A,PRODUTIVIDADE!AG$3,BASE!$G:$G,PRODUTIVIDADE!$B86)))</f>
        <v>0</v>
      </c>
      <c r="AH86" s="33">
        <f>IF($B86="","",IF(COUNTIF(BASE!$A:$A,PRODUTIVIDADE!AG$3)=0,"",SUMIFS(BASE!$N:$N,BASE!$A:$A,PRODUTIVIDADE!AG$3,BASE!$G:$G,PRODUTIVIDADE!$B86)))</f>
        <v>0</v>
      </c>
      <c r="AI86" s="28">
        <f>IF($B86="","",IF(COUNTIF(BASE!$A:$A,PRODUTIVIDADE!AG$3)=0,"",SUMIFS(BASE!$P:$P,BASE!$A:$A,PRODUTIVIDADE!AG$3,BASE!$G:$G,PRODUTIVIDADE!$B86)))</f>
        <v>0</v>
      </c>
      <c r="AJ86" s="28">
        <f>IF($B86="","",IF(COUNTIF(BASE!$A:$A,PRODUTIVIDADE!AG$3)=0,"",SUMIFS(BASE!$O:$O,BASE!$A:$A,PRODUTIVIDADE!AG$3,BASE!$G:$G,PRODUTIVIDADE!$B86)))</f>
        <v>0</v>
      </c>
      <c r="AK86" s="32">
        <f t="shared" si="79"/>
        <v>0</v>
      </c>
      <c r="AL86" s="32">
        <f t="shared" si="80"/>
        <v>0</v>
      </c>
      <c r="AM86" s="15">
        <f>IF($B86="","",IF(COUNTIF(BASE!$A:$A,PRODUTIVIDADE!AM$3)=0,"",SUMIFS(BASE!$M:$M,BASE!$A:$A,PRODUTIVIDADE!AM$3,BASE!$G:$G,PRODUTIVIDADE!$B86)))</f>
        <v>114</v>
      </c>
      <c r="AN86" s="15">
        <f>IF($B86="","",IF(COUNTIF(BASE!$A:$A,PRODUTIVIDADE!AM$3)=0,"",SUMIFS(BASE!$N:$N,BASE!$A:$A,PRODUTIVIDADE!AM$3,BASE!$G:$G,PRODUTIVIDADE!$B86)))</f>
        <v>0</v>
      </c>
      <c r="AO86" s="18">
        <f>IF($B86="","",IF(COUNTIF(BASE!$A:$A,PRODUTIVIDADE!AM$3)=0,"",SUMIFS(BASE!$P:$P,BASE!$A:$A,PRODUTIVIDADE!AM$3,BASE!$G:$G,PRODUTIVIDADE!$B86)))</f>
        <v>1.2384259259259258E-3</v>
      </c>
      <c r="AP86" s="18">
        <f>IF($B86="","",IF(COUNTIF(BASE!$A:$A,PRODUTIVIDADE!AM$3)=0,"",SUMIFS(BASE!$O:$O,BASE!$A:$A,PRODUTIVIDADE!AM$3,BASE!$G:$G,PRODUTIVIDADE!$B86)))</f>
        <v>0</v>
      </c>
      <c r="AQ86" s="32">
        <f t="shared" si="81"/>
        <v>0.14118055555555553</v>
      </c>
      <c r="AR86" s="32">
        <f t="shared" si="82"/>
        <v>0</v>
      </c>
      <c r="AS86" s="33">
        <f>IF($B86="","",IF(COUNTIF(BASE!$A:$A,PRODUTIVIDADE!AS$3)=0,"",SUMIFS(BASE!$M:$M,BASE!$A:$A,PRODUTIVIDADE!AS$3,BASE!$G:$G,PRODUTIVIDADE!$B86)))</f>
        <v>94</v>
      </c>
      <c r="AT86" s="33">
        <f>IF($B86="","",IF(COUNTIF(BASE!$A:$A,PRODUTIVIDADE!AS$3)=0,"",SUMIFS(BASE!$N:$N,BASE!$A:$A,PRODUTIVIDADE!AS$3,BASE!$G:$G,PRODUTIVIDADE!$B86)))</f>
        <v>0</v>
      </c>
      <c r="AU86" s="28">
        <f>IF($B86="","",IF(COUNTIF(BASE!$A:$A,PRODUTIVIDADE!AS$3)=0,"",SUMIFS(BASE!$P:$P,BASE!$A:$A,PRODUTIVIDADE!AS$3,BASE!$G:$G,PRODUTIVIDADE!$B86)))</f>
        <v>1.2731481481481483E-3</v>
      </c>
      <c r="AV86" s="28">
        <f>IF($B86="","",IF(COUNTIF(BASE!$A:$A,PRODUTIVIDADE!AS$3)=0,"",SUMIFS(BASE!$O:$O,BASE!$A:$A,PRODUTIVIDADE!AS$3,BASE!$G:$G,PRODUTIVIDADE!$B86)))</f>
        <v>0</v>
      </c>
      <c r="AW86" s="32">
        <f t="shared" si="83"/>
        <v>0.11967592592592594</v>
      </c>
      <c r="AX86" s="32">
        <f t="shared" si="84"/>
        <v>0</v>
      </c>
      <c r="AY86" s="15">
        <f>IF($B86="","",IF(COUNTIF(BASE!$A:$A,PRODUTIVIDADE!AY$3)=0,"",SUMIFS(BASE!$M:$M,BASE!$A:$A,PRODUTIVIDADE!AY$3,BASE!$G:$G,PRODUTIVIDADE!$B86)))</f>
        <v>55</v>
      </c>
      <c r="AZ86" s="15">
        <f>IF($B86="","",IF(COUNTIF(BASE!$A:$A,PRODUTIVIDADE!AY$3)=0,"",SUMIFS(BASE!$N:$N,BASE!$A:$A,PRODUTIVIDADE!AY$3,BASE!$G:$G,PRODUTIVIDADE!$B86)))</f>
        <v>0</v>
      </c>
      <c r="BA86" s="18">
        <f>IF($B86="","",IF(COUNTIF(BASE!$A:$A,PRODUTIVIDADE!AY$3)=0,"",SUMIFS(BASE!$P:$P,BASE!$A:$A,PRODUTIVIDADE!AY$3,BASE!$G:$G,PRODUTIVIDADE!$B86)))</f>
        <v>1.1805555555555556E-3</v>
      </c>
      <c r="BB86" s="18">
        <f>IF($B86="","",IF(COUNTIF(BASE!$A:$A,PRODUTIVIDADE!AY$3)=0,"",SUMIFS(BASE!$O:$O,BASE!$A:$A,PRODUTIVIDADE!AY$3,BASE!$G:$G,PRODUTIVIDADE!$B86)))</f>
        <v>0</v>
      </c>
      <c r="BC86" s="32">
        <f t="shared" si="85"/>
        <v>6.4930555555555561E-2</v>
      </c>
      <c r="BD86" s="32">
        <f t="shared" si="86"/>
        <v>0</v>
      </c>
      <c r="BE86" s="33">
        <f>IF($B86="","",IF(COUNTIF(BASE!$A:$A,PRODUTIVIDADE!BE$3)=0,"",SUMIFS(BASE!$M:$M,BASE!$A:$A,PRODUTIVIDADE!BE$3,BASE!$G:$G,PRODUTIVIDADE!$B86)))</f>
        <v>149</v>
      </c>
      <c r="BF86" s="33">
        <f>IF($B86="","",IF(COUNTIF(BASE!$A:$A,PRODUTIVIDADE!BE$3)=0,"",SUMIFS(BASE!$N:$N,BASE!$A:$A,PRODUTIVIDADE!BE$3,BASE!$G:$G,PRODUTIVIDADE!$B86)))</f>
        <v>0</v>
      </c>
      <c r="BG86" s="28">
        <f>IF($B86="","",IF(COUNTIF(BASE!$A:$A,PRODUTIVIDADE!BE$3)=0,"",SUMIFS(BASE!$P:$P,BASE!$A:$A,PRODUTIVIDADE!BE$3,BASE!$G:$G,PRODUTIVIDADE!$B86)))</f>
        <v>1.1111111111111111E-3</v>
      </c>
      <c r="BH86" s="28">
        <f>IF($B86="","",IF(COUNTIF(BASE!$A:$A,PRODUTIVIDADE!BE$3)=0,"",SUMIFS(BASE!$O:$O,BASE!$A:$A,PRODUTIVIDADE!BE$3,BASE!$G:$G,PRODUTIVIDADE!$B86)))</f>
        <v>0</v>
      </c>
      <c r="BI86" s="32">
        <f t="shared" si="87"/>
        <v>0.16555555555555557</v>
      </c>
      <c r="BJ86" s="32">
        <f t="shared" si="88"/>
        <v>0</v>
      </c>
      <c r="BK86" s="15">
        <f>IF($B86="","",IF(COUNTIF(BASE!$A:$A,PRODUTIVIDADE!BK$3)=0,"",SUMIFS(BASE!$M:$M,BASE!$A:$A,PRODUTIVIDADE!BK$3,BASE!$G:$G,PRODUTIVIDADE!$B86)))</f>
        <v>81</v>
      </c>
      <c r="BL86" s="15">
        <f>IF($B86="","",IF(COUNTIF(BASE!$A:$A,PRODUTIVIDADE!BK$3)=0,"",SUMIFS(BASE!$N:$N,BASE!$A:$A,PRODUTIVIDADE!BK$3,BASE!$G:$G,PRODUTIVIDADE!$B86)))</f>
        <v>0</v>
      </c>
      <c r="BM86" s="18">
        <f>IF($B86="","",IF(COUNTIF(BASE!$A:$A,PRODUTIVIDADE!BK$3)=0,"",SUMIFS(BASE!$P:$P,BASE!$A:$A,PRODUTIVIDADE!BK$3,BASE!$G:$G,PRODUTIVIDADE!$B86)))</f>
        <v>1.3425925925925925E-3</v>
      </c>
      <c r="BN86" s="18">
        <f>IF($B86="","",IF(COUNTIF(BASE!$A:$A,PRODUTIVIDADE!BK$3)=0,"",SUMIFS(BASE!$O:$O,BASE!$A:$A,PRODUTIVIDADE!BK$3,BASE!$G:$G,PRODUTIVIDADE!$B86)))</f>
        <v>0</v>
      </c>
      <c r="BO86" s="32">
        <f t="shared" si="89"/>
        <v>0.10874999999999999</v>
      </c>
      <c r="BP86" s="32">
        <f t="shared" si="90"/>
        <v>0</v>
      </c>
      <c r="BQ86" s="33">
        <f>IF($B86="","",IF(COUNTIF(BASE!$A:$A,PRODUTIVIDADE!BQ$3)=0,"",SUMIFS(BASE!$M:$M,BASE!$A:$A,PRODUTIVIDADE!BQ$3,BASE!$G:$G,PRODUTIVIDADE!$B86)))</f>
        <v>0</v>
      </c>
      <c r="BR86" s="33">
        <f>IF($B86="","",IF(COUNTIF(BASE!$A:$A,PRODUTIVIDADE!BQ$3)=0,"",SUMIFS(BASE!$N:$N,BASE!$A:$A,PRODUTIVIDADE!BQ$3,BASE!$G:$G,PRODUTIVIDADE!$B86)))</f>
        <v>0</v>
      </c>
      <c r="BS86" s="28">
        <f>IF($B86="","",IF(COUNTIF(BASE!$A:$A,PRODUTIVIDADE!BQ$3)=0,"",SUMIFS(BASE!$P:$P,BASE!$A:$A,PRODUTIVIDADE!BQ$3,BASE!$G:$G,PRODUTIVIDADE!$B86)))</f>
        <v>0</v>
      </c>
      <c r="BT86" s="28">
        <f>IF($B86="","",IF(COUNTIF(BASE!$A:$A,PRODUTIVIDADE!BQ$3)=0,"",SUMIFS(BASE!$O:$O,BASE!$A:$A,PRODUTIVIDADE!BQ$3,BASE!$G:$G,PRODUTIVIDADE!$B86)))</f>
        <v>0</v>
      </c>
      <c r="BU86" s="32">
        <f t="shared" si="91"/>
        <v>0</v>
      </c>
      <c r="BV86" s="32">
        <f t="shared" si="92"/>
        <v>0</v>
      </c>
      <c r="BW86" s="15">
        <f>IF($B86="","",IF(COUNTIF(BASE!$A:$A,PRODUTIVIDADE!BW$3)=0,"",SUMIFS(BASE!$M:$M,BASE!$A:$A,PRODUTIVIDADE!BW$3,BASE!$G:$G,PRODUTIVIDADE!$B86)))</f>
        <v>70</v>
      </c>
      <c r="BX86" s="15">
        <f>IF($B86="","",IF(COUNTIF(BASE!$A:$A,PRODUTIVIDADE!BW$3)=0,"",SUMIFS(BASE!$N:$N,BASE!$A:$A,PRODUTIVIDADE!BW$3,BASE!$G:$G,PRODUTIVIDADE!$B86)))</f>
        <v>0</v>
      </c>
      <c r="BY86" s="18">
        <f>IF($B86="","",IF(COUNTIF(BASE!$A:$A,PRODUTIVIDADE!BW$3)=0,"",SUMIFS(BASE!$P:$P,BASE!$A:$A,PRODUTIVIDADE!BW$3,BASE!$G:$G,PRODUTIVIDADE!$B86)))</f>
        <v>1.0648148148148147E-3</v>
      </c>
      <c r="BZ86" s="18">
        <f>IF($B86="","",IF(COUNTIF(BASE!$A:$A,PRODUTIVIDADE!BW$3)=0,"",SUMIFS(BASE!$O:$O,BASE!$A:$A,PRODUTIVIDADE!BW$3,BASE!$G:$G,PRODUTIVIDADE!$B86)))</f>
        <v>0</v>
      </c>
      <c r="CA86" s="32">
        <f t="shared" si="93"/>
        <v>7.4537037037037027E-2</v>
      </c>
      <c r="CB86" s="32">
        <f t="shared" si="94"/>
        <v>0</v>
      </c>
      <c r="CC86" s="33">
        <f>IF($B86="","",IF(COUNTIF(BASE!$A:$A,PRODUTIVIDADE!CC$3)=0,"",SUMIFS(BASE!$M:$M,BASE!$A:$A,PRODUTIVIDADE!CC$3,BASE!$G:$G,PRODUTIVIDADE!$B86)))</f>
        <v>128</v>
      </c>
      <c r="CD86" s="33">
        <f>IF($B86="","",IF(COUNTIF(BASE!$A:$A,PRODUTIVIDADE!CC$3)=0,"",SUMIFS(BASE!$N:$N,BASE!$A:$A,PRODUTIVIDADE!CC$3,BASE!$G:$G,PRODUTIVIDADE!$B86)))</f>
        <v>0</v>
      </c>
      <c r="CE86" s="28">
        <f>IF($B86="","",IF(COUNTIF(BASE!$A:$A,PRODUTIVIDADE!CC$3)=0,"",SUMIFS(BASE!$P:$P,BASE!$A:$A,PRODUTIVIDADE!CC$3,BASE!$G:$G,PRODUTIVIDADE!$B86)))</f>
        <v>1.0416666666666667E-3</v>
      </c>
      <c r="CF86" s="28">
        <f>IF($B86="","",IF(COUNTIF(BASE!$A:$A,PRODUTIVIDADE!CC$3)=0,"",SUMIFS(BASE!$O:$O,BASE!$A:$A,PRODUTIVIDADE!CC$3,BASE!$G:$G,PRODUTIVIDADE!$B86)))</f>
        <v>0</v>
      </c>
      <c r="CG86" s="32">
        <f t="shared" si="95"/>
        <v>0.13333333333333333</v>
      </c>
      <c r="CH86" s="32">
        <f t="shared" si="96"/>
        <v>0</v>
      </c>
      <c r="CI86" s="15">
        <f>IF($B86="","",IF(COUNTIF(BASE!$A:$A,PRODUTIVIDADE!CI$3)=0,"",SUMIFS(BASE!$M:$M,BASE!$A:$A,PRODUTIVIDADE!CI$3,BASE!$G:$G,PRODUTIVIDADE!$B86)))</f>
        <v>77</v>
      </c>
      <c r="CJ86" s="15">
        <f>IF($B86="","",IF(COUNTIF(BASE!$A:$A,PRODUTIVIDADE!CI$3)=0,"",SUMIFS(BASE!$N:$N,BASE!$A:$A,PRODUTIVIDADE!CI$3,BASE!$G:$G,PRODUTIVIDADE!$B86)))</f>
        <v>0</v>
      </c>
      <c r="CK86" s="18">
        <f>IF($B86="","",IF(COUNTIF(BASE!$A:$A,PRODUTIVIDADE!CI$3)=0,"",SUMIFS(BASE!$P:$P,BASE!$A:$A,PRODUTIVIDADE!CI$3,BASE!$G:$G,PRODUTIVIDADE!$B86)))</f>
        <v>9.7222222222222209E-4</v>
      </c>
      <c r="CL86" s="18">
        <f>IF($B86="","",IF(COUNTIF(BASE!$A:$A,PRODUTIVIDADE!CI$3)=0,"",SUMIFS(BASE!$O:$O,BASE!$A:$A,PRODUTIVIDADE!CI$3,BASE!$G:$G,PRODUTIVIDADE!$B86)))</f>
        <v>0</v>
      </c>
      <c r="CM86" s="32">
        <f t="shared" si="97"/>
        <v>7.4861111111111101E-2</v>
      </c>
      <c r="CN86" s="32">
        <f t="shared" si="98"/>
        <v>0</v>
      </c>
      <c r="CO86" s="33">
        <f>IF($B86="","",IF(COUNTIF(BASE!$A:$A,PRODUTIVIDADE!CO$3)=0,"",SUMIFS(BASE!$M:$M,BASE!$A:$A,PRODUTIVIDADE!CO$3,BASE!$G:$G,PRODUTIVIDADE!$B86)))</f>
        <v>0</v>
      </c>
      <c r="CP86" s="33">
        <f>IF($B86="","",IF(COUNTIF(BASE!$A:$A,PRODUTIVIDADE!CO$3)=0,"",SUMIFS(BASE!$N:$N,BASE!$A:$A,PRODUTIVIDADE!CO$3,BASE!$G:$G,PRODUTIVIDADE!$B86)))</f>
        <v>0</v>
      </c>
      <c r="CQ86" s="28">
        <f>IF($B86="","",IF(COUNTIF(BASE!$A:$A,PRODUTIVIDADE!CO$3)=0,"",SUMIFS(BASE!$P:$P,BASE!$A:$A,PRODUTIVIDADE!CO$3,BASE!$G:$G,PRODUTIVIDADE!$B86)))</f>
        <v>0</v>
      </c>
      <c r="CR86" s="28">
        <f>IF($B86="","",IF(COUNTIF(BASE!$A:$A,PRODUTIVIDADE!CO$3)=0,"",SUMIFS(BASE!$O:$O,BASE!$A:$A,PRODUTIVIDADE!CO$3,BASE!$G:$G,PRODUTIVIDADE!$B86)))</f>
        <v>0</v>
      </c>
      <c r="CS86" s="32">
        <f t="shared" si="99"/>
        <v>0</v>
      </c>
      <c r="CT86" s="32">
        <f t="shared" si="100"/>
        <v>0</v>
      </c>
      <c r="CU86" s="15">
        <f>IF($B86="","",IF(COUNTIF(BASE!$A:$A,PRODUTIVIDADE!CU$3)=0,"",SUMIFS(BASE!$M:$M,BASE!$A:$A,PRODUTIVIDADE!CU$3,BASE!$G:$G,PRODUTIVIDADE!$B86)))</f>
        <v>104</v>
      </c>
      <c r="CV86" s="15">
        <f>IF($B86="","",IF(COUNTIF(BASE!$A:$A,PRODUTIVIDADE!CU$3)=0,"",SUMIFS(BASE!$N:$N,BASE!$A:$A,PRODUTIVIDADE!CU$3,BASE!$G:$G,PRODUTIVIDADE!$B86)))</f>
        <v>0</v>
      </c>
      <c r="CW86" s="18">
        <f>IF($B86="","",IF(COUNTIF(BASE!$A:$A,PRODUTIVIDADE!CU$3)=0,"",SUMIFS(BASE!$P:$P,BASE!$A:$A,PRODUTIVIDADE!CU$3,BASE!$G:$G,PRODUTIVIDADE!$B86)))</f>
        <v>1.0185185185185186E-3</v>
      </c>
      <c r="CX86" s="18">
        <f>IF($B86="","",IF(COUNTIF(BASE!$A:$A,PRODUTIVIDADE!CU$3)=0,"",SUMIFS(BASE!$O:$O,BASE!$A:$A,PRODUTIVIDADE!CU$3,BASE!$G:$G,PRODUTIVIDADE!$B86)))</f>
        <v>0</v>
      </c>
      <c r="CY86" s="32">
        <f t="shared" si="101"/>
        <v>0.10592592592592594</v>
      </c>
      <c r="CZ86" s="32">
        <f t="shared" si="102"/>
        <v>0</v>
      </c>
      <c r="DA86" s="33">
        <f>IF($B86="","",IF(COUNTIF(BASE!$A:$A,PRODUTIVIDADE!DA$3)=0,"",SUMIFS(BASE!$M:$M,BASE!$A:$A,PRODUTIVIDADE!DA$3,BASE!$G:$G,PRODUTIVIDADE!$B86)))</f>
        <v>92</v>
      </c>
      <c r="DB86" s="33">
        <f>IF($B86="","",IF(COUNTIF(BASE!$A:$A,PRODUTIVIDADE!DA$3)=0,"",SUMIFS(BASE!$N:$N,BASE!$A:$A,PRODUTIVIDADE!DA$3,BASE!$G:$G,PRODUTIVIDADE!$B86)))</f>
        <v>1</v>
      </c>
      <c r="DC86" s="28">
        <f>IF($B86="","",IF(COUNTIF(BASE!$A:$A,PRODUTIVIDADE!DA$3)=0,"",SUMIFS(BASE!$P:$P,BASE!$A:$A,PRODUTIVIDADE!DA$3,BASE!$G:$G,PRODUTIVIDADE!$B86)))</f>
        <v>9.4907407407407408E-4</v>
      </c>
      <c r="DD86" s="28">
        <f>IF($B86="","",IF(COUNTIF(BASE!$A:$A,PRODUTIVIDADE!DA$3)=0,"",SUMIFS(BASE!$O:$O,BASE!$A:$A,PRODUTIVIDADE!DA$3,BASE!$G:$G,PRODUTIVIDADE!$B86)))</f>
        <v>1.5046296296296297E-4</v>
      </c>
      <c r="DE86" s="32">
        <f t="shared" si="103"/>
        <v>8.7314814814814817E-2</v>
      </c>
      <c r="DF86" s="32">
        <f t="shared" si="104"/>
        <v>1.5046296296296297E-4</v>
      </c>
      <c r="DG86" s="15">
        <f>IF($B86="","",IF(COUNTIF(BASE!$A:$A,PRODUTIVIDADE!DG$3)=0,"",SUMIFS(BASE!$M:$M,BASE!$A:$A,PRODUTIVIDADE!DG$3,BASE!$G:$G,PRODUTIVIDADE!$B86)))</f>
        <v>0</v>
      </c>
      <c r="DH86" s="15">
        <f>IF($B86="","",IF(COUNTIF(BASE!$A:$A,PRODUTIVIDADE!DG$3)=0,"",SUMIFS(BASE!$N:$N,BASE!$A:$A,PRODUTIVIDADE!DG$3,BASE!$G:$G,PRODUTIVIDADE!$B86)))</f>
        <v>0</v>
      </c>
      <c r="DI86" s="18">
        <f>IF($B86="","",IF(COUNTIF(BASE!$A:$A,PRODUTIVIDADE!DG$3)=0,"",SUMIFS(BASE!$P:$P,BASE!$A:$A,PRODUTIVIDADE!DG$3,BASE!$G:$G,PRODUTIVIDADE!$B86)))</f>
        <v>0</v>
      </c>
      <c r="DJ86" s="18">
        <f>IF($B86="","",IF(COUNTIF(BASE!$A:$A,PRODUTIVIDADE!DG$3)=0,"",SUMIFS(BASE!$O:$O,BASE!$A:$A,PRODUTIVIDADE!DG$3,BASE!$G:$G,PRODUTIVIDADE!$B86)))</f>
        <v>0</v>
      </c>
      <c r="DK86" s="32">
        <f t="shared" si="105"/>
        <v>0</v>
      </c>
      <c r="DL86" s="32">
        <f t="shared" si="106"/>
        <v>0</v>
      </c>
      <c r="DM86" s="33">
        <f>IF($B86="","",IF(COUNTIF(BASE!$A:$A,PRODUTIVIDADE!DM$3)=0,"",SUMIFS(BASE!$M:$M,BASE!$A:$A,PRODUTIVIDADE!DM$3,BASE!$G:$G,PRODUTIVIDADE!$B86)))</f>
        <v>0</v>
      </c>
      <c r="DN86" s="33">
        <f>IF($B86="","",IF(COUNTIF(BASE!$A:$A,PRODUTIVIDADE!DM$3)=0,"",SUMIFS(BASE!$N:$N,BASE!$A:$A,PRODUTIVIDADE!DM$3,BASE!$G:$G,PRODUTIVIDADE!$B86)))</f>
        <v>0</v>
      </c>
      <c r="DO86" s="28">
        <f>IF($B86="","",IF(COUNTIF(BASE!$A:$A,PRODUTIVIDADE!DM$3)=0,"",SUMIFS(BASE!$P:$P,BASE!$A:$A,PRODUTIVIDADE!DM$3,BASE!$G:$G,PRODUTIVIDADE!$B86)))</f>
        <v>0</v>
      </c>
      <c r="DP86" s="28">
        <f>IF($B86="","",IF(COUNTIF(BASE!$A:$A,PRODUTIVIDADE!DM$3)=0,"",SUMIFS(BASE!$O:$O,BASE!$A:$A,PRODUTIVIDADE!DM$3,BASE!$G:$G,PRODUTIVIDADE!$B86)))</f>
        <v>0</v>
      </c>
      <c r="DQ86" s="32">
        <f t="shared" si="107"/>
        <v>0</v>
      </c>
      <c r="DR86" s="32">
        <f t="shared" si="108"/>
        <v>0</v>
      </c>
      <c r="DS86" s="15">
        <f>IF($B86="","",IF(COUNTIF(BASE!$A:$A,PRODUTIVIDADE!DS$3)=0,"",SUMIFS(BASE!$M:$M,BASE!$A:$A,PRODUTIVIDADE!DS$3,BASE!$G:$G,PRODUTIVIDADE!$B86)))</f>
        <v>0</v>
      </c>
      <c r="DT86" s="15">
        <f>IF($B86="","",IF(COUNTIF(BASE!$A:$A,PRODUTIVIDADE!DS$3)=0,"",SUMIFS(BASE!$N:$N,BASE!$A:$A,PRODUTIVIDADE!DS$3,BASE!$G:$G,PRODUTIVIDADE!$B86)))</f>
        <v>0</v>
      </c>
      <c r="DU86" s="18">
        <f>IF($B86="","",IF(COUNTIF(BASE!$A:$A,PRODUTIVIDADE!DS$3)=0,"",SUMIFS(BASE!$P:$P,BASE!$A:$A,PRODUTIVIDADE!DS$3,BASE!$G:$G,PRODUTIVIDADE!$B86)))</f>
        <v>0</v>
      </c>
      <c r="DV86" s="18">
        <f>IF($B86="","",IF(COUNTIF(BASE!$A:$A,PRODUTIVIDADE!DS$3)=0,"",SUMIFS(BASE!$O:$O,BASE!$A:$A,PRODUTIVIDADE!DS$3,BASE!$G:$G,PRODUTIVIDADE!$B86)))</f>
        <v>0</v>
      </c>
      <c r="DW86" s="32">
        <f t="shared" si="109"/>
        <v>0</v>
      </c>
      <c r="DX86" s="32">
        <f t="shared" si="110"/>
        <v>0</v>
      </c>
      <c r="DY86" s="33">
        <f>IF($B86="","",IF(COUNTIF(BASE!$A:$A,PRODUTIVIDADE!DY$3)=0,"",SUMIFS(BASE!$M:$M,BASE!$A:$A,PRODUTIVIDADE!DY$3,BASE!$G:$G,PRODUTIVIDADE!$B86)))</f>
        <v>97</v>
      </c>
      <c r="DZ86" s="33">
        <f>IF($B86="","",IF(COUNTIF(BASE!$A:$A,PRODUTIVIDADE!DY$3)=0,"",SUMIFS(BASE!$N:$N,BASE!$A:$A,PRODUTIVIDADE!DY$3,BASE!$G:$G,PRODUTIVIDADE!$B86)))</f>
        <v>0</v>
      </c>
      <c r="EA86" s="28">
        <f>IF($B86="","",IF(COUNTIF(BASE!$A:$A,PRODUTIVIDADE!DY$3)=0,"",SUMIFS(BASE!$P:$P,BASE!$A:$A,PRODUTIVIDADE!DY$3,BASE!$G:$G,PRODUTIVIDADE!$B86)))</f>
        <v>9.3750000000000007E-4</v>
      </c>
      <c r="EB86" s="28">
        <f>IF($B86="","",IF(COUNTIF(BASE!$A:$A,PRODUTIVIDADE!DY$3)=0,"",SUMIFS(BASE!$O:$O,BASE!$A:$A,PRODUTIVIDADE!DY$3,BASE!$G:$G,PRODUTIVIDADE!$B86)))</f>
        <v>0</v>
      </c>
      <c r="EC86" s="32">
        <f t="shared" si="111"/>
        <v>9.0937500000000004E-2</v>
      </c>
      <c r="ED86" s="32">
        <f t="shared" si="112"/>
        <v>0</v>
      </c>
      <c r="EE86" s="15">
        <f>IF($B86="","",IF(COUNTIF(BASE!$A:$A,PRODUTIVIDADE!EE$3)=0,"",SUMIFS(BASE!$M:$M,BASE!$A:$A,PRODUTIVIDADE!EE$3,BASE!$G:$G,PRODUTIVIDADE!$B86)))</f>
        <v>0</v>
      </c>
      <c r="EF86" s="15">
        <f>IF($B86="","",IF(COUNTIF(BASE!$A:$A,PRODUTIVIDADE!EE$3)=0,"",SUMIFS(BASE!$N:$N,BASE!$A:$A,PRODUTIVIDADE!EE$3,BASE!$G:$G,PRODUTIVIDADE!$B86)))</f>
        <v>0</v>
      </c>
      <c r="EG86" s="18">
        <f>IF($B86="","",IF(COUNTIF(BASE!$A:$A,PRODUTIVIDADE!EE$3)=0,"",SUMIFS(BASE!$P:$P,BASE!$A:$A,PRODUTIVIDADE!EE$3,BASE!$G:$G,PRODUTIVIDADE!$B86)))</f>
        <v>0</v>
      </c>
      <c r="EH86" s="18">
        <f>IF($B86="","",IF(COUNTIF(BASE!$A:$A,PRODUTIVIDADE!EE$3)=0,"",SUMIFS(BASE!$O:$O,BASE!$A:$A,PRODUTIVIDADE!EE$3,BASE!$G:$G,PRODUTIVIDADE!$B86)))</f>
        <v>0</v>
      </c>
      <c r="EI86" s="32">
        <f t="shared" si="113"/>
        <v>0</v>
      </c>
      <c r="EJ86" s="32">
        <f t="shared" si="114"/>
        <v>0</v>
      </c>
      <c r="EK86" s="33">
        <f>IF($B86="","",IF(COUNTIF(BASE!$A:$A,PRODUTIVIDADE!EK$3)=0,"",SUMIFS(BASE!$M:$M,BASE!$A:$A,PRODUTIVIDADE!EK$3,BASE!$G:$G,PRODUTIVIDADE!$B86)))</f>
        <v>115</v>
      </c>
      <c r="EL86" s="33">
        <f>IF($B86="","",IF(COUNTIF(BASE!$A:$A,PRODUTIVIDADE!EK$3)=0,"",SUMIFS(BASE!$N:$N,BASE!$A:$A,PRODUTIVIDADE!EK$3,BASE!$G:$G,PRODUTIVIDADE!$B86)))</f>
        <v>0</v>
      </c>
      <c r="EM86" s="28">
        <f>IF($B86="","",IF(COUNTIF(BASE!$A:$A,PRODUTIVIDADE!EK$3)=0,"",SUMIFS(BASE!$P:$P,BASE!$A:$A,PRODUTIVIDADE!EK$3,BASE!$G:$G,PRODUTIVIDADE!$B86)))</f>
        <v>1.0416666666666667E-3</v>
      </c>
      <c r="EN86" s="28">
        <f>IF($B86="","",IF(COUNTIF(BASE!$A:$A,PRODUTIVIDADE!EK$3)=0,"",SUMIFS(BASE!$O:$O,BASE!$A:$A,PRODUTIVIDADE!EK$3,BASE!$G:$G,PRODUTIVIDADE!$B86)))</f>
        <v>0</v>
      </c>
      <c r="EO86" s="32">
        <f t="shared" si="115"/>
        <v>0.11979166666666667</v>
      </c>
      <c r="EP86" s="32">
        <f t="shared" si="116"/>
        <v>0</v>
      </c>
      <c r="EQ86" s="15">
        <f>IF($B86="","",IF(COUNTIF(BASE!$A:$A,PRODUTIVIDADE!EQ$3)=0,"",SUMIFS(BASE!$M:$M,BASE!$A:$A,PRODUTIVIDADE!EQ$3,BASE!$G:$G,PRODUTIVIDADE!$B86)))</f>
        <v>0</v>
      </c>
      <c r="ER86" s="15">
        <f>IF($B86="","",IF(COUNTIF(BASE!$A:$A,PRODUTIVIDADE!EQ$3)=0,"",SUMIFS(BASE!$N:$N,BASE!$A:$A,PRODUTIVIDADE!EQ$3,BASE!$G:$G,PRODUTIVIDADE!$B86)))</f>
        <v>0</v>
      </c>
      <c r="ES86" s="18">
        <f>IF($B86="","",IF(COUNTIF(BASE!$A:$A,PRODUTIVIDADE!EQ$3)=0,"",SUMIFS(BASE!$P:$P,BASE!$A:$A,PRODUTIVIDADE!EQ$3,BASE!$G:$G,PRODUTIVIDADE!$B86)))</f>
        <v>0</v>
      </c>
      <c r="ET86" s="18">
        <f>IF($B86="","",IF(COUNTIF(BASE!$A:$A,PRODUTIVIDADE!EQ$3)=0,"",SUMIFS(BASE!$O:$O,BASE!$A:$A,PRODUTIVIDADE!EQ$3,BASE!$G:$G,PRODUTIVIDADE!$B86)))</f>
        <v>0</v>
      </c>
      <c r="EU86" s="32">
        <f t="shared" si="117"/>
        <v>0</v>
      </c>
      <c r="EV86" s="32">
        <f t="shared" si="118"/>
        <v>0</v>
      </c>
      <c r="EW86" s="33">
        <f>IF($B86="","",IF(COUNTIF(BASE!$A:$A,PRODUTIVIDADE!EW$3)=0,"",SUMIFS(BASE!$M:$M,BASE!$A:$A,PRODUTIVIDADE!EW$3,BASE!$G:$G,PRODUTIVIDADE!$B86)))</f>
        <v>84</v>
      </c>
      <c r="EX86" s="33">
        <f>IF($B86="","",IF(COUNTIF(BASE!$A:$A,PRODUTIVIDADE!EW$3)=0,"",SUMIFS(BASE!$N:$N,BASE!$A:$A,PRODUTIVIDADE!EW$3,BASE!$G:$G,PRODUTIVIDADE!$B86)))</f>
        <v>0</v>
      </c>
      <c r="EY86" s="28">
        <f>IF($B86="","",IF(COUNTIF(BASE!$A:$A,PRODUTIVIDADE!EW$3)=0,"",SUMIFS(BASE!$P:$P,BASE!$A:$A,PRODUTIVIDADE!EW$3,BASE!$G:$G,PRODUTIVIDADE!$B86)))</f>
        <v>1.0185185185185186E-3</v>
      </c>
      <c r="EZ86" s="28">
        <f>IF($B86="","",IF(COUNTIF(BASE!$A:$A,PRODUTIVIDADE!EW$3)=0,"",SUMIFS(BASE!$O:$O,BASE!$A:$A,PRODUTIVIDADE!EW$3,BASE!$G:$G,PRODUTIVIDADE!$B86)))</f>
        <v>0</v>
      </c>
      <c r="FA86" s="32">
        <f t="shared" si="119"/>
        <v>8.5555555555555565E-2</v>
      </c>
      <c r="FB86" s="32">
        <f t="shared" si="120"/>
        <v>0</v>
      </c>
      <c r="FC86" s="15">
        <f>IF($B86="","",IF(COUNTIF(BASE!$A:$A,PRODUTIVIDADE!FC$3)=0,"",SUMIFS(BASE!$M:$M,BASE!$A:$A,PRODUTIVIDADE!FC$3,BASE!$G:$G,PRODUTIVIDADE!$B86)))</f>
        <v>82</v>
      </c>
      <c r="FD86" s="15">
        <f>IF($B86="","",IF(COUNTIF(BASE!$A:$A,PRODUTIVIDADE!FC$3)=0,"",SUMIFS(BASE!$N:$N,BASE!$A:$A,PRODUTIVIDADE!FC$3,BASE!$G:$G,PRODUTIVIDADE!$B86)))</f>
        <v>0</v>
      </c>
      <c r="FE86" s="18">
        <f>IF($B86="","",IF(COUNTIF(BASE!$A:$A,PRODUTIVIDADE!FC$3)=0,"",SUMIFS(BASE!$P:$P,BASE!$A:$A,PRODUTIVIDADE!FC$3,BASE!$G:$G,PRODUTIVIDADE!$B86)))</f>
        <v>8.9120370370370362E-4</v>
      </c>
      <c r="FF86" s="18">
        <f>IF($B86="","",IF(COUNTIF(BASE!$A:$A,PRODUTIVIDADE!FC$3)=0,"",SUMIFS(BASE!$O:$O,BASE!$A:$A,PRODUTIVIDADE!FC$3,BASE!$G:$G,PRODUTIVIDADE!$B86)))</f>
        <v>0</v>
      </c>
      <c r="FG86" s="32">
        <f t="shared" si="121"/>
        <v>7.3078703703703701E-2</v>
      </c>
      <c r="FH86" s="32">
        <f t="shared" si="122"/>
        <v>0</v>
      </c>
      <c r="FI86" s="33">
        <f>IF($B86="","",IF(COUNTIF(BASE!$A:$A,PRODUTIVIDADE!FI$3)=0,"",SUMIFS(BASE!$M:$M,BASE!$A:$A,PRODUTIVIDADE!FI$3,BASE!$G:$G,PRODUTIVIDADE!$B86)))</f>
        <v>95</v>
      </c>
      <c r="FJ86" s="33">
        <f>IF($B86="","",IF(COUNTIF(BASE!$A:$A,PRODUTIVIDADE!FI$3)=0,"",SUMIFS(BASE!$N:$N,BASE!$A:$A,PRODUTIVIDADE!FI$3,BASE!$G:$G,PRODUTIVIDADE!$B86)))</f>
        <v>0</v>
      </c>
      <c r="FK86" s="28">
        <f>IF($B86="","",IF(COUNTIF(BASE!$A:$A,PRODUTIVIDADE!FI$3)=0,"",SUMIFS(BASE!$P:$P,BASE!$A:$A,PRODUTIVIDADE!FI$3,BASE!$G:$G,PRODUTIVIDADE!$B86)))</f>
        <v>9.3750000000000007E-4</v>
      </c>
      <c r="FL86" s="28">
        <f>IF($B86="","",IF(COUNTIF(BASE!$A:$A,PRODUTIVIDADE!FI$3)=0,"",SUMIFS(BASE!$O:$O,BASE!$A:$A,PRODUTIVIDADE!FI$3,BASE!$G:$G,PRODUTIVIDADE!$B86)))</f>
        <v>0</v>
      </c>
      <c r="FM86" s="32">
        <f t="shared" si="123"/>
        <v>8.9062500000000003E-2</v>
      </c>
      <c r="FN86" s="32">
        <f t="shared" si="124"/>
        <v>0</v>
      </c>
      <c r="FO86" s="15">
        <f>IF($B86="","",IF(COUNTIF(BASE!$A:$A,PRODUTIVIDADE!FO$3)=0,"",SUMIFS(BASE!$M:$M,BASE!$A:$A,PRODUTIVIDADE!FO$3,BASE!$G:$G,PRODUTIVIDADE!$B86)))</f>
        <v>77</v>
      </c>
      <c r="FP86" s="15">
        <f>IF($B86="","",IF(COUNTIF(BASE!$A:$A,PRODUTIVIDADE!FO$3)=0,"",SUMIFS(BASE!$N:$N,BASE!$A:$A,PRODUTIVIDADE!FO$3,BASE!$G:$G,PRODUTIVIDADE!$B86)))</f>
        <v>0</v>
      </c>
      <c r="FQ86" s="18">
        <f>IF($B86="","",IF(COUNTIF(BASE!$A:$A,PRODUTIVIDADE!FO$3)=0,"",SUMIFS(BASE!$P:$P,BASE!$A:$A,PRODUTIVIDADE!FO$3,BASE!$G:$G,PRODUTIVIDADE!$B86)))</f>
        <v>9.3750000000000007E-4</v>
      </c>
      <c r="FR86" s="18">
        <f>IF($B86="","",IF(COUNTIF(BASE!$A:$A,PRODUTIVIDADE!FO$3)=0,"",SUMIFS(BASE!$O:$O,BASE!$A:$A,PRODUTIVIDADE!FO$3,BASE!$G:$G,PRODUTIVIDADE!$B86)))</f>
        <v>0</v>
      </c>
      <c r="FS86" s="32">
        <f t="shared" si="125"/>
        <v>7.2187500000000002E-2</v>
      </c>
      <c r="FT86" s="32">
        <f t="shared" si="126"/>
        <v>0</v>
      </c>
      <c r="FU86" s="33">
        <f>IF($B86="","",IF(COUNTIF(BASE!$A:$A,PRODUTIVIDADE!FU$3)=0,"",SUMIFS(BASE!$M:$M,BASE!$A:$A,PRODUTIVIDADE!FU$3,BASE!$G:$G,PRODUTIVIDADE!$B86)))</f>
        <v>0</v>
      </c>
      <c r="FV86" s="33">
        <f>IF($B86="","",IF(COUNTIF(BASE!$A:$A,PRODUTIVIDADE!FU$3)=0,"",SUMIFS(BASE!$N:$N,BASE!$A:$A,PRODUTIVIDADE!FU$3,BASE!$G:$G,PRODUTIVIDADE!$B86)))</f>
        <v>0</v>
      </c>
      <c r="FW86" s="28">
        <f>IF($B86="","",IF(COUNTIF(BASE!$A:$A,PRODUTIVIDADE!FU$3)=0,"",SUMIFS(BASE!$P:$P,BASE!$A:$A,PRODUTIVIDADE!FU$3,BASE!$G:$G,PRODUTIVIDADE!$B86)))</f>
        <v>0</v>
      </c>
      <c r="FX86" s="28">
        <f>IF($B86="","",IF(COUNTIF(BASE!$A:$A,PRODUTIVIDADE!FU$3)=0,"",SUMIFS(BASE!$O:$O,BASE!$A:$A,PRODUTIVIDADE!FU$3,BASE!$G:$G,PRODUTIVIDADE!$B86)))</f>
        <v>0</v>
      </c>
      <c r="FY86" s="32">
        <f t="shared" si="127"/>
        <v>0</v>
      </c>
      <c r="FZ86" s="32">
        <f t="shared" si="128"/>
        <v>0</v>
      </c>
      <c r="GA86" s="15">
        <f>IF($B86="","",IF(COUNTIF(BASE!$A:$A,PRODUTIVIDADE!GA$3)=0,"",SUMIFS(BASE!$M:$M,BASE!$A:$A,PRODUTIVIDADE!GA$3,BASE!$G:$G,PRODUTIVIDADE!$B86)))</f>
        <v>0</v>
      </c>
      <c r="GB86" s="15">
        <f>IF($B86="","",IF(COUNTIF(BASE!$A:$A,PRODUTIVIDADE!GA$3)=0,"",SUMIFS(BASE!$N:$N,BASE!$A:$A,PRODUTIVIDADE!GA$3,BASE!$G:$G,PRODUTIVIDADE!$B86)))</f>
        <v>0</v>
      </c>
      <c r="GC86" s="18">
        <f>IF($B86="","",IF(COUNTIF(BASE!$A:$A,PRODUTIVIDADE!GA$3)=0,"",SUMIFS(BASE!$P:$P,BASE!$A:$A,PRODUTIVIDADE!GA$3,BASE!$G:$G,PRODUTIVIDADE!$B86)))</f>
        <v>0</v>
      </c>
      <c r="GD86" s="18">
        <f>IF($B86="","",IF(COUNTIF(BASE!$A:$A,PRODUTIVIDADE!GA$3)=0,"",SUMIFS(BASE!$O:$O,BASE!$A:$A,PRODUTIVIDADE!GA$3,BASE!$G:$G,PRODUTIVIDADE!$B86)))</f>
        <v>0</v>
      </c>
      <c r="GE86" s="32">
        <f t="shared" si="129"/>
        <v>0</v>
      </c>
      <c r="GF86" s="32">
        <f t="shared" si="130"/>
        <v>0</v>
      </c>
      <c r="GG86" s="33">
        <f>IF($B86="","",IF(COUNTIF(BASE!$A:$A,PRODUTIVIDADE!GG$3)=0,"",SUMIFS(BASE!$M:$M,BASE!$A:$A,PRODUTIVIDADE!GG$3,BASE!$G:$G,PRODUTIVIDADE!$B86)))</f>
        <v>125</v>
      </c>
      <c r="GH86" s="33">
        <f>IF($B86="","",IF(COUNTIF(BASE!$A:$A,PRODUTIVIDADE!GG$3)=0,"",SUMIFS(BASE!$N:$N,BASE!$A:$A,PRODUTIVIDADE!GG$3,BASE!$G:$G,PRODUTIVIDADE!$B86)))</f>
        <v>0</v>
      </c>
      <c r="GI86" s="28">
        <f>IF($B86="","",IF(COUNTIF(BASE!$A:$A,PRODUTIVIDADE!GG$3)=0,"",SUMIFS(BASE!$P:$P,BASE!$A:$A,PRODUTIVIDADE!GG$3,BASE!$G:$G,PRODUTIVIDADE!$B86)))</f>
        <v>8.449074074074075E-4</v>
      </c>
      <c r="GJ86" s="28">
        <f>IF($B86="","",IF(COUNTIF(BASE!$A:$A,PRODUTIVIDADE!GG$3)=0,"",SUMIFS(BASE!$O:$O,BASE!$A:$A,PRODUTIVIDADE!GG$3,BASE!$G:$G,PRODUTIVIDADE!$B86)))</f>
        <v>0</v>
      </c>
      <c r="GK86" s="32">
        <f t="shared" si="131"/>
        <v>0.10561342592592594</v>
      </c>
      <c r="GL86" s="32">
        <f t="shared" si="132"/>
        <v>0</v>
      </c>
      <c r="GM86" s="15">
        <f>IF($B86="","",IF(COUNTIF(BASE!$A:$A,PRODUTIVIDADE!GM$3)=0,"",SUMIFS(BASE!$M:$M,BASE!$A:$A,PRODUTIVIDADE!GM$3,BASE!$G:$G,PRODUTIVIDADE!$B86)))</f>
        <v>107</v>
      </c>
      <c r="GN86" s="15">
        <f>IF($B86="","",IF(COUNTIF(BASE!$A:$A,PRODUTIVIDADE!GM$3)=0,"",SUMIFS(BASE!$N:$N,BASE!$A:$A,PRODUTIVIDADE!GM$3,BASE!$G:$G,PRODUTIVIDADE!$B86)))</f>
        <v>0</v>
      </c>
      <c r="GO86" s="18">
        <f>IF($B86="","",IF(COUNTIF(BASE!$A:$A,PRODUTIVIDADE!GM$3)=0,"",SUMIFS(BASE!$P:$P,BASE!$A:$A,PRODUTIVIDADE!GM$3,BASE!$G:$G,PRODUTIVIDADE!$B86)))</f>
        <v>8.1018518518518516E-4</v>
      </c>
      <c r="GP86" s="18">
        <f>IF($B86="","",IF(COUNTIF(BASE!$A:$A,PRODUTIVIDADE!GM$3)=0,"",SUMIFS(BASE!$O:$O,BASE!$A:$A,PRODUTIVIDADE!GM$3,BASE!$G:$G,PRODUTIVIDADE!$B86)))</f>
        <v>0</v>
      </c>
      <c r="GQ86" s="32">
        <f t="shared" si="133"/>
        <v>8.6689814814814817E-2</v>
      </c>
      <c r="GR86" s="32">
        <f t="shared" si="134"/>
        <v>0</v>
      </c>
    </row>
    <row r="87" spans="2:200" s="8" customFormat="1" x14ac:dyDescent="0.25">
      <c r="B87" s="50">
        <v>91161</v>
      </c>
      <c r="C87" s="16" t="str">
        <f>IF($B87="","",VLOOKUP($B87,EQUIPE!$B:$E,2,0))</f>
        <v>AMANDA BEATRIZ SANTOS</v>
      </c>
      <c r="D87" s="16" t="str">
        <f>IF($B87="","",VLOOKUP($B87,EQUIPE!$B:$F,5,0))</f>
        <v>ULTRAGAZ FRONT</v>
      </c>
      <c r="E87" s="18">
        <f>IF($B87="","",VLOOKUP($B87,EQUIPE!$B:$E,3,0))</f>
        <v>0.2638888888888889</v>
      </c>
      <c r="F87" s="16" t="str">
        <f>IF($B87="","",VLOOKUP($B87,EQUIPE!$B:$E,4,0))</f>
        <v>DAIATRIZ DO NASCIMENTO</v>
      </c>
      <c r="H87" s="22">
        <f t="shared" si="135"/>
        <v>2152</v>
      </c>
      <c r="I87" s="22">
        <f t="shared" si="135"/>
        <v>0</v>
      </c>
      <c r="J87" s="18">
        <f t="shared" si="69"/>
        <v>1.4980466060856394E-3</v>
      </c>
      <c r="K87" s="18">
        <f t="shared" si="70"/>
        <v>0</v>
      </c>
      <c r="L87" s="32">
        <f t="shared" si="71"/>
        <v>3.223796296296296</v>
      </c>
      <c r="M87" s="32">
        <f t="shared" si="72"/>
        <v>0</v>
      </c>
      <c r="O87" s="15">
        <f>IF($B87="","",IF(COUNTIF(BASE!$A:$A,PRODUTIVIDADE!O$3)=0,"",SUMIFS(BASE!$M:$M,BASE!$A:$A,PRODUTIVIDADE!O$3,BASE!$G:$G,PRODUTIVIDADE!$B87)))</f>
        <v>75</v>
      </c>
      <c r="P87" s="15">
        <f>IF($B87="","",IF(COUNTIF(BASE!$A:$A,PRODUTIVIDADE!O$3)=0,"",SUMIFS(BASE!$N:$N,BASE!$A:$A,PRODUTIVIDADE!O$3,BASE!$G:$G,PRODUTIVIDADE!$B87)))</f>
        <v>0</v>
      </c>
      <c r="Q87" s="18">
        <f>IF($B87="","",IF(COUNTIF(BASE!$A:$A,PRODUTIVIDADE!O$3)=0,"",SUMIFS(BASE!$P:$P,BASE!$A:$A,PRODUTIVIDADE!O$3,BASE!$G:$G,PRODUTIVIDADE!$B87)))</f>
        <v>1.8055555555555557E-3</v>
      </c>
      <c r="R87" s="18">
        <f>IF($B87="","",IF(COUNTIF(BASE!$A:$A,PRODUTIVIDADE!O$3)=0,"",SUMIFS(BASE!$O:$O,BASE!$A:$A,PRODUTIVIDADE!O$3,BASE!$G:$G,PRODUTIVIDADE!$B87)))</f>
        <v>0</v>
      </c>
      <c r="S87" s="32">
        <f t="shared" si="73"/>
        <v>0.13541666666666669</v>
      </c>
      <c r="T87" s="32">
        <f t="shared" si="74"/>
        <v>0</v>
      </c>
      <c r="U87" s="33">
        <f>IF($B87="","",IF(COUNTIF(BASE!$A:$A,PRODUTIVIDADE!U$3)=0,"",SUMIFS(BASE!$M:$M,BASE!$A:$A,PRODUTIVIDADE!U$3,BASE!$G:$G,PRODUTIVIDADE!$B87)))</f>
        <v>102</v>
      </c>
      <c r="V87" s="33">
        <f>IF($B87="","",IF(COUNTIF(BASE!$A:$A,PRODUTIVIDADE!U$3)=0,"",SUMIFS(BASE!$N:$N,BASE!$A:$A,PRODUTIVIDADE!U$3,BASE!$G:$G,PRODUTIVIDADE!$B87)))</f>
        <v>0</v>
      </c>
      <c r="W87" s="28">
        <f>IF($B87="","",IF(COUNTIF(BASE!$A:$A,PRODUTIVIDADE!U$3)=0,"",SUMIFS(BASE!$P:$P,BASE!$A:$A,PRODUTIVIDADE!U$3,BASE!$G:$G,PRODUTIVIDADE!$B87)))</f>
        <v>1.5393518518518519E-3</v>
      </c>
      <c r="X87" s="28">
        <f>IF($B87="","",IF(COUNTIF(BASE!$A:$A,PRODUTIVIDADE!U$3)=0,"",SUMIFS(BASE!$O:$O,BASE!$A:$A,PRODUTIVIDADE!U$3,BASE!$G:$G,PRODUTIVIDADE!$B87)))</f>
        <v>0</v>
      </c>
      <c r="Y87" s="32">
        <f t="shared" si="75"/>
        <v>0.1570138888888889</v>
      </c>
      <c r="Z87" s="32">
        <f t="shared" si="76"/>
        <v>0</v>
      </c>
      <c r="AA87" s="15">
        <f>IF($B87="","",IF(COUNTIF(BASE!$A:$A,PRODUTIVIDADE!AA$3)=0,"",SUMIFS(BASE!$M:$M,BASE!$A:$A,PRODUTIVIDADE!AA$3,BASE!$G:$G,PRODUTIVIDADE!$B87)))</f>
        <v>82</v>
      </c>
      <c r="AB87" s="15">
        <f>IF($B87="","",IF(COUNTIF(BASE!$A:$A,PRODUTIVIDADE!AA$3)=0,"",SUMIFS(BASE!$N:$N,BASE!$A:$A,PRODUTIVIDADE!AA$3,BASE!$G:$G,PRODUTIVIDADE!$B87)))</f>
        <v>0</v>
      </c>
      <c r="AC87" s="18">
        <f>IF($B87="","",IF(COUNTIF(BASE!$A:$A,PRODUTIVIDADE!AA$3)=0,"",SUMIFS(BASE!$P:$P,BASE!$A:$A,PRODUTIVIDADE!AA$3,BASE!$G:$G,PRODUTIVIDADE!$B87)))</f>
        <v>1.5972222222222221E-3</v>
      </c>
      <c r="AD87" s="18">
        <f>IF($B87="","",IF(COUNTIF(BASE!$A:$A,PRODUTIVIDADE!AA$3)=0,"",SUMIFS(BASE!$O:$O,BASE!$A:$A,PRODUTIVIDADE!AA$3,BASE!$G:$G,PRODUTIVIDADE!$B87)))</f>
        <v>0</v>
      </c>
      <c r="AE87" s="32">
        <f t="shared" si="77"/>
        <v>0.13097222222222221</v>
      </c>
      <c r="AF87" s="32">
        <f t="shared" si="78"/>
        <v>0</v>
      </c>
      <c r="AG87" s="33">
        <f>IF($B87="","",IF(COUNTIF(BASE!$A:$A,PRODUTIVIDADE!AG$3)=0,"",SUMIFS(BASE!$M:$M,BASE!$A:$A,PRODUTIVIDADE!AG$3,BASE!$G:$G,PRODUTIVIDADE!$B87)))</f>
        <v>92</v>
      </c>
      <c r="AH87" s="33">
        <f>IF($B87="","",IF(COUNTIF(BASE!$A:$A,PRODUTIVIDADE!AG$3)=0,"",SUMIFS(BASE!$N:$N,BASE!$A:$A,PRODUTIVIDADE!AG$3,BASE!$G:$G,PRODUTIVIDADE!$B87)))</f>
        <v>0</v>
      </c>
      <c r="AI87" s="28">
        <f>IF($B87="","",IF(COUNTIF(BASE!$A:$A,PRODUTIVIDADE!AG$3)=0,"",SUMIFS(BASE!$P:$P,BASE!$A:$A,PRODUTIVIDADE!AG$3,BASE!$G:$G,PRODUTIVIDADE!$B87)))</f>
        <v>1.5509259259259261E-3</v>
      </c>
      <c r="AJ87" s="28">
        <f>IF($B87="","",IF(COUNTIF(BASE!$A:$A,PRODUTIVIDADE!AG$3)=0,"",SUMIFS(BASE!$O:$O,BASE!$A:$A,PRODUTIVIDADE!AG$3,BASE!$G:$G,PRODUTIVIDADE!$B87)))</f>
        <v>0</v>
      </c>
      <c r="AK87" s="32">
        <f t="shared" si="79"/>
        <v>0.14268518518518519</v>
      </c>
      <c r="AL87" s="32">
        <f t="shared" si="80"/>
        <v>0</v>
      </c>
      <c r="AM87" s="15">
        <f>IF($B87="","",IF(COUNTIF(BASE!$A:$A,PRODUTIVIDADE!AM$3)=0,"",SUMIFS(BASE!$M:$M,BASE!$A:$A,PRODUTIVIDADE!AM$3,BASE!$G:$G,PRODUTIVIDADE!$B87)))</f>
        <v>0</v>
      </c>
      <c r="AN87" s="15">
        <f>IF($B87="","",IF(COUNTIF(BASE!$A:$A,PRODUTIVIDADE!AM$3)=0,"",SUMIFS(BASE!$N:$N,BASE!$A:$A,PRODUTIVIDADE!AM$3,BASE!$G:$G,PRODUTIVIDADE!$B87)))</f>
        <v>0</v>
      </c>
      <c r="AO87" s="18">
        <f>IF($B87="","",IF(COUNTIF(BASE!$A:$A,PRODUTIVIDADE!AM$3)=0,"",SUMIFS(BASE!$P:$P,BASE!$A:$A,PRODUTIVIDADE!AM$3,BASE!$G:$G,PRODUTIVIDADE!$B87)))</f>
        <v>0</v>
      </c>
      <c r="AP87" s="18">
        <f>IF($B87="","",IF(COUNTIF(BASE!$A:$A,PRODUTIVIDADE!AM$3)=0,"",SUMIFS(BASE!$O:$O,BASE!$A:$A,PRODUTIVIDADE!AM$3,BASE!$G:$G,PRODUTIVIDADE!$B87)))</f>
        <v>0</v>
      </c>
      <c r="AQ87" s="32">
        <f t="shared" si="81"/>
        <v>0</v>
      </c>
      <c r="AR87" s="32">
        <f t="shared" si="82"/>
        <v>0</v>
      </c>
      <c r="AS87" s="33">
        <f>IF($B87="","",IF(COUNTIF(BASE!$A:$A,PRODUTIVIDADE!AS$3)=0,"",SUMIFS(BASE!$M:$M,BASE!$A:$A,PRODUTIVIDADE!AS$3,BASE!$G:$G,PRODUTIVIDADE!$B87)))</f>
        <v>73</v>
      </c>
      <c r="AT87" s="33">
        <f>IF($B87="","",IF(COUNTIF(BASE!$A:$A,PRODUTIVIDADE!AS$3)=0,"",SUMIFS(BASE!$N:$N,BASE!$A:$A,PRODUTIVIDADE!AS$3,BASE!$G:$G,PRODUTIVIDADE!$B87)))</f>
        <v>0</v>
      </c>
      <c r="AU87" s="28">
        <f>IF($B87="","",IF(COUNTIF(BASE!$A:$A,PRODUTIVIDADE!AS$3)=0,"",SUMIFS(BASE!$P:$P,BASE!$A:$A,PRODUTIVIDADE!AS$3,BASE!$G:$G,PRODUTIVIDADE!$B87)))</f>
        <v>1.6782407407407406E-3</v>
      </c>
      <c r="AV87" s="28">
        <f>IF($B87="","",IF(COUNTIF(BASE!$A:$A,PRODUTIVIDADE!AS$3)=0,"",SUMIFS(BASE!$O:$O,BASE!$A:$A,PRODUTIVIDADE!AS$3,BASE!$G:$G,PRODUTIVIDADE!$B87)))</f>
        <v>0</v>
      </c>
      <c r="AW87" s="32">
        <f t="shared" si="83"/>
        <v>0.12251157407407406</v>
      </c>
      <c r="AX87" s="32">
        <f t="shared" si="84"/>
        <v>0</v>
      </c>
      <c r="AY87" s="15">
        <f>IF($B87="","",IF(COUNTIF(BASE!$A:$A,PRODUTIVIDADE!AY$3)=0,"",SUMIFS(BASE!$M:$M,BASE!$A:$A,PRODUTIVIDADE!AY$3,BASE!$G:$G,PRODUTIVIDADE!$B87)))</f>
        <v>0</v>
      </c>
      <c r="AZ87" s="15">
        <f>IF($B87="","",IF(COUNTIF(BASE!$A:$A,PRODUTIVIDADE!AY$3)=0,"",SUMIFS(BASE!$N:$N,BASE!$A:$A,PRODUTIVIDADE!AY$3,BASE!$G:$G,PRODUTIVIDADE!$B87)))</f>
        <v>0</v>
      </c>
      <c r="BA87" s="18">
        <f>IF($B87="","",IF(COUNTIF(BASE!$A:$A,PRODUTIVIDADE!AY$3)=0,"",SUMIFS(BASE!$P:$P,BASE!$A:$A,PRODUTIVIDADE!AY$3,BASE!$G:$G,PRODUTIVIDADE!$B87)))</f>
        <v>0</v>
      </c>
      <c r="BB87" s="18">
        <f>IF($B87="","",IF(COUNTIF(BASE!$A:$A,PRODUTIVIDADE!AY$3)=0,"",SUMIFS(BASE!$O:$O,BASE!$A:$A,PRODUTIVIDADE!AY$3,BASE!$G:$G,PRODUTIVIDADE!$B87)))</f>
        <v>0</v>
      </c>
      <c r="BC87" s="32">
        <f t="shared" si="85"/>
        <v>0</v>
      </c>
      <c r="BD87" s="32">
        <f t="shared" si="86"/>
        <v>0</v>
      </c>
      <c r="BE87" s="33">
        <f>IF($B87="","",IF(COUNTIF(BASE!$A:$A,PRODUTIVIDADE!BE$3)=0,"",SUMIFS(BASE!$M:$M,BASE!$A:$A,PRODUTIVIDADE!BE$3,BASE!$G:$G,PRODUTIVIDADE!$B87)))</f>
        <v>107</v>
      </c>
      <c r="BF87" s="33">
        <f>IF($B87="","",IF(COUNTIF(BASE!$A:$A,PRODUTIVIDADE!BE$3)=0,"",SUMIFS(BASE!$N:$N,BASE!$A:$A,PRODUTIVIDADE!BE$3,BASE!$G:$G,PRODUTIVIDADE!$B87)))</f>
        <v>0</v>
      </c>
      <c r="BG87" s="28">
        <f>IF($B87="","",IF(COUNTIF(BASE!$A:$A,PRODUTIVIDADE!BE$3)=0,"",SUMIFS(BASE!$P:$P,BASE!$A:$A,PRODUTIVIDADE!BE$3,BASE!$G:$G,PRODUTIVIDADE!$B87)))</f>
        <v>1.6087962962962963E-3</v>
      </c>
      <c r="BH87" s="28">
        <f>IF($B87="","",IF(COUNTIF(BASE!$A:$A,PRODUTIVIDADE!BE$3)=0,"",SUMIFS(BASE!$O:$O,BASE!$A:$A,PRODUTIVIDADE!BE$3,BASE!$G:$G,PRODUTIVIDADE!$B87)))</f>
        <v>0</v>
      </c>
      <c r="BI87" s="32">
        <f t="shared" si="87"/>
        <v>0.1721412037037037</v>
      </c>
      <c r="BJ87" s="32">
        <f t="shared" si="88"/>
        <v>0</v>
      </c>
      <c r="BK87" s="15">
        <f>IF($B87="","",IF(COUNTIF(BASE!$A:$A,PRODUTIVIDADE!BK$3)=0,"",SUMIFS(BASE!$M:$M,BASE!$A:$A,PRODUTIVIDADE!BK$3,BASE!$G:$G,PRODUTIVIDADE!$B87)))</f>
        <v>90</v>
      </c>
      <c r="BL87" s="15">
        <f>IF($B87="","",IF(COUNTIF(BASE!$A:$A,PRODUTIVIDADE!BK$3)=0,"",SUMIFS(BASE!$N:$N,BASE!$A:$A,PRODUTIVIDADE!BK$3,BASE!$G:$G,PRODUTIVIDADE!$B87)))</f>
        <v>0</v>
      </c>
      <c r="BM87" s="18">
        <f>IF($B87="","",IF(COUNTIF(BASE!$A:$A,PRODUTIVIDADE!BK$3)=0,"",SUMIFS(BASE!$P:$P,BASE!$A:$A,PRODUTIVIDADE!BK$3,BASE!$G:$G,PRODUTIVIDADE!$B87)))</f>
        <v>1.736111111111111E-3</v>
      </c>
      <c r="BN87" s="18">
        <f>IF($B87="","",IF(COUNTIF(BASE!$A:$A,PRODUTIVIDADE!BK$3)=0,"",SUMIFS(BASE!$O:$O,BASE!$A:$A,PRODUTIVIDADE!BK$3,BASE!$G:$G,PRODUTIVIDADE!$B87)))</f>
        <v>0</v>
      </c>
      <c r="BO87" s="32">
        <f t="shared" si="89"/>
        <v>0.15625</v>
      </c>
      <c r="BP87" s="32">
        <f t="shared" si="90"/>
        <v>0</v>
      </c>
      <c r="BQ87" s="33">
        <f>IF($B87="","",IF(COUNTIF(BASE!$A:$A,PRODUTIVIDADE!BQ$3)=0,"",SUMIFS(BASE!$M:$M,BASE!$A:$A,PRODUTIVIDADE!BQ$3,BASE!$G:$G,PRODUTIVIDADE!$B87)))</f>
        <v>85</v>
      </c>
      <c r="BR87" s="33">
        <f>IF($B87="","",IF(COUNTIF(BASE!$A:$A,PRODUTIVIDADE!BQ$3)=0,"",SUMIFS(BASE!$N:$N,BASE!$A:$A,PRODUTIVIDADE!BQ$3,BASE!$G:$G,PRODUTIVIDADE!$B87)))</f>
        <v>0</v>
      </c>
      <c r="BS87" s="28">
        <f>IF($B87="","",IF(COUNTIF(BASE!$A:$A,PRODUTIVIDADE!BQ$3)=0,"",SUMIFS(BASE!$P:$P,BASE!$A:$A,PRODUTIVIDADE!BQ$3,BASE!$G:$G,PRODUTIVIDADE!$B87)))</f>
        <v>1.5740740740740741E-3</v>
      </c>
      <c r="BT87" s="28">
        <f>IF($B87="","",IF(COUNTIF(BASE!$A:$A,PRODUTIVIDADE!BQ$3)=0,"",SUMIFS(BASE!$O:$O,BASE!$A:$A,PRODUTIVIDADE!BQ$3,BASE!$G:$G,PRODUTIVIDADE!$B87)))</f>
        <v>0</v>
      </c>
      <c r="BU87" s="32">
        <f t="shared" si="91"/>
        <v>0.1337962962962963</v>
      </c>
      <c r="BV87" s="32">
        <f t="shared" si="92"/>
        <v>0</v>
      </c>
      <c r="BW87" s="15">
        <f>IF($B87="","",IF(COUNTIF(BASE!$A:$A,PRODUTIVIDADE!BW$3)=0,"",SUMIFS(BASE!$M:$M,BASE!$A:$A,PRODUTIVIDADE!BW$3,BASE!$G:$G,PRODUTIVIDADE!$B87)))</f>
        <v>75</v>
      </c>
      <c r="BX87" s="15">
        <f>IF($B87="","",IF(COUNTIF(BASE!$A:$A,PRODUTIVIDADE!BW$3)=0,"",SUMIFS(BASE!$N:$N,BASE!$A:$A,PRODUTIVIDADE!BW$3,BASE!$G:$G,PRODUTIVIDADE!$B87)))</f>
        <v>0</v>
      </c>
      <c r="BY87" s="18">
        <f>IF($B87="","",IF(COUNTIF(BASE!$A:$A,PRODUTIVIDADE!BW$3)=0,"",SUMIFS(BASE!$P:$P,BASE!$A:$A,PRODUTIVIDADE!BW$3,BASE!$G:$G,PRODUTIVIDADE!$B87)))</f>
        <v>1.4583333333333334E-3</v>
      </c>
      <c r="BZ87" s="18">
        <f>IF($B87="","",IF(COUNTIF(BASE!$A:$A,PRODUTIVIDADE!BW$3)=0,"",SUMIFS(BASE!$O:$O,BASE!$A:$A,PRODUTIVIDADE!BW$3,BASE!$G:$G,PRODUTIVIDADE!$B87)))</f>
        <v>0</v>
      </c>
      <c r="CA87" s="32">
        <f t="shared" si="93"/>
        <v>0.109375</v>
      </c>
      <c r="CB87" s="32">
        <f t="shared" si="94"/>
        <v>0</v>
      </c>
      <c r="CC87" s="33">
        <f>IF($B87="","",IF(COUNTIF(BASE!$A:$A,PRODUTIVIDADE!CC$3)=0,"",SUMIFS(BASE!$M:$M,BASE!$A:$A,PRODUTIVIDADE!CC$3,BASE!$G:$G,PRODUTIVIDADE!$B87)))</f>
        <v>0</v>
      </c>
      <c r="CD87" s="33">
        <f>IF($B87="","",IF(COUNTIF(BASE!$A:$A,PRODUTIVIDADE!CC$3)=0,"",SUMIFS(BASE!$N:$N,BASE!$A:$A,PRODUTIVIDADE!CC$3,BASE!$G:$G,PRODUTIVIDADE!$B87)))</f>
        <v>0</v>
      </c>
      <c r="CE87" s="28">
        <f>IF($B87="","",IF(COUNTIF(BASE!$A:$A,PRODUTIVIDADE!CC$3)=0,"",SUMIFS(BASE!$P:$P,BASE!$A:$A,PRODUTIVIDADE!CC$3,BASE!$G:$G,PRODUTIVIDADE!$B87)))</f>
        <v>0</v>
      </c>
      <c r="CF87" s="28">
        <f>IF($B87="","",IF(COUNTIF(BASE!$A:$A,PRODUTIVIDADE!CC$3)=0,"",SUMIFS(BASE!$O:$O,BASE!$A:$A,PRODUTIVIDADE!CC$3,BASE!$G:$G,PRODUTIVIDADE!$B87)))</f>
        <v>0</v>
      </c>
      <c r="CG87" s="32">
        <f t="shared" si="95"/>
        <v>0</v>
      </c>
      <c r="CH87" s="32">
        <f t="shared" si="96"/>
        <v>0</v>
      </c>
      <c r="CI87" s="15">
        <f>IF($B87="","",IF(COUNTIF(BASE!$A:$A,PRODUTIVIDADE!CI$3)=0,"",SUMIFS(BASE!$M:$M,BASE!$A:$A,PRODUTIVIDADE!CI$3,BASE!$G:$G,PRODUTIVIDADE!$B87)))</f>
        <v>78</v>
      </c>
      <c r="CJ87" s="15">
        <f>IF($B87="","",IF(COUNTIF(BASE!$A:$A,PRODUTIVIDADE!CI$3)=0,"",SUMIFS(BASE!$N:$N,BASE!$A:$A,PRODUTIVIDADE!CI$3,BASE!$G:$G,PRODUTIVIDADE!$B87)))</f>
        <v>0</v>
      </c>
      <c r="CK87" s="18">
        <f>IF($B87="","",IF(COUNTIF(BASE!$A:$A,PRODUTIVIDADE!CI$3)=0,"",SUMIFS(BASE!$P:$P,BASE!$A:$A,PRODUTIVIDADE!CI$3,BASE!$G:$G,PRODUTIVIDADE!$B87)))</f>
        <v>1.4814814814814814E-3</v>
      </c>
      <c r="CL87" s="18">
        <f>IF($B87="","",IF(COUNTIF(BASE!$A:$A,PRODUTIVIDADE!CI$3)=0,"",SUMIFS(BASE!$O:$O,BASE!$A:$A,PRODUTIVIDADE!CI$3,BASE!$G:$G,PRODUTIVIDADE!$B87)))</f>
        <v>0</v>
      </c>
      <c r="CM87" s="32">
        <f t="shared" si="97"/>
        <v>0.11555555555555555</v>
      </c>
      <c r="CN87" s="32">
        <f t="shared" si="98"/>
        <v>0</v>
      </c>
      <c r="CO87" s="33">
        <f>IF($B87="","",IF(COUNTIF(BASE!$A:$A,PRODUTIVIDADE!CO$3)=0,"",SUMIFS(BASE!$M:$M,BASE!$A:$A,PRODUTIVIDADE!CO$3,BASE!$G:$G,PRODUTIVIDADE!$B87)))</f>
        <v>135</v>
      </c>
      <c r="CP87" s="33">
        <f>IF($B87="","",IF(COUNTIF(BASE!$A:$A,PRODUTIVIDADE!CO$3)=0,"",SUMIFS(BASE!$N:$N,BASE!$A:$A,PRODUTIVIDADE!CO$3,BASE!$G:$G,PRODUTIVIDADE!$B87)))</f>
        <v>0</v>
      </c>
      <c r="CQ87" s="28">
        <f>IF($B87="","",IF(COUNTIF(BASE!$A:$A,PRODUTIVIDADE!CO$3)=0,"",SUMIFS(BASE!$P:$P,BASE!$A:$A,PRODUTIVIDADE!CO$3,BASE!$G:$G,PRODUTIVIDADE!$B87)))</f>
        <v>1.3773148148148147E-3</v>
      </c>
      <c r="CR87" s="28">
        <f>IF($B87="","",IF(COUNTIF(BASE!$A:$A,PRODUTIVIDADE!CO$3)=0,"",SUMIFS(BASE!$O:$O,BASE!$A:$A,PRODUTIVIDADE!CO$3,BASE!$G:$G,PRODUTIVIDADE!$B87)))</f>
        <v>0</v>
      </c>
      <c r="CS87" s="32">
        <f t="shared" si="99"/>
        <v>0.18593749999999998</v>
      </c>
      <c r="CT87" s="32">
        <f t="shared" si="100"/>
        <v>0</v>
      </c>
      <c r="CU87" s="15">
        <f>IF($B87="","",IF(COUNTIF(BASE!$A:$A,PRODUTIVIDADE!CU$3)=0,"",SUMIFS(BASE!$M:$M,BASE!$A:$A,PRODUTIVIDADE!CU$3,BASE!$G:$G,PRODUTIVIDADE!$B87)))</f>
        <v>80</v>
      </c>
      <c r="CV87" s="15">
        <f>IF($B87="","",IF(COUNTIF(BASE!$A:$A,PRODUTIVIDADE!CU$3)=0,"",SUMIFS(BASE!$N:$N,BASE!$A:$A,PRODUTIVIDADE!CU$3,BASE!$G:$G,PRODUTIVIDADE!$B87)))</f>
        <v>0</v>
      </c>
      <c r="CW87" s="18">
        <f>IF($B87="","",IF(COUNTIF(BASE!$A:$A,PRODUTIVIDADE!CU$3)=0,"",SUMIFS(BASE!$P:$P,BASE!$A:$A,PRODUTIVIDADE!CU$3,BASE!$G:$G,PRODUTIVIDADE!$B87)))</f>
        <v>1.6666666666666668E-3</v>
      </c>
      <c r="CX87" s="18">
        <f>IF($B87="","",IF(COUNTIF(BASE!$A:$A,PRODUTIVIDADE!CU$3)=0,"",SUMIFS(BASE!$O:$O,BASE!$A:$A,PRODUTIVIDADE!CU$3,BASE!$G:$G,PRODUTIVIDADE!$B87)))</f>
        <v>0</v>
      </c>
      <c r="CY87" s="32">
        <f t="shared" si="101"/>
        <v>0.13333333333333333</v>
      </c>
      <c r="CZ87" s="32">
        <f t="shared" si="102"/>
        <v>0</v>
      </c>
      <c r="DA87" s="33">
        <f>IF($B87="","",IF(COUNTIF(BASE!$A:$A,PRODUTIVIDADE!DA$3)=0,"",SUMIFS(BASE!$M:$M,BASE!$A:$A,PRODUTIVIDADE!DA$3,BASE!$G:$G,PRODUTIVIDADE!$B87)))</f>
        <v>95</v>
      </c>
      <c r="DB87" s="33">
        <f>IF($B87="","",IF(COUNTIF(BASE!$A:$A,PRODUTIVIDADE!DA$3)=0,"",SUMIFS(BASE!$N:$N,BASE!$A:$A,PRODUTIVIDADE!DA$3,BASE!$G:$G,PRODUTIVIDADE!$B87)))</f>
        <v>0</v>
      </c>
      <c r="DC87" s="28">
        <f>IF($B87="","",IF(COUNTIF(BASE!$A:$A,PRODUTIVIDADE!DA$3)=0,"",SUMIFS(BASE!$P:$P,BASE!$A:$A,PRODUTIVIDADE!DA$3,BASE!$G:$G,PRODUTIVIDADE!$B87)))</f>
        <v>1.2847222222222223E-3</v>
      </c>
      <c r="DD87" s="28">
        <f>IF($B87="","",IF(COUNTIF(BASE!$A:$A,PRODUTIVIDADE!DA$3)=0,"",SUMIFS(BASE!$O:$O,BASE!$A:$A,PRODUTIVIDADE!DA$3,BASE!$G:$G,PRODUTIVIDADE!$B87)))</f>
        <v>0</v>
      </c>
      <c r="DE87" s="32">
        <f t="shared" si="103"/>
        <v>0.12204861111111111</v>
      </c>
      <c r="DF87" s="32">
        <f t="shared" si="104"/>
        <v>0</v>
      </c>
      <c r="DG87" s="15">
        <f>IF($B87="","",IF(COUNTIF(BASE!$A:$A,PRODUTIVIDADE!DG$3)=0,"",SUMIFS(BASE!$M:$M,BASE!$A:$A,PRODUTIVIDADE!DG$3,BASE!$G:$G,PRODUTIVIDADE!$B87)))</f>
        <v>0</v>
      </c>
      <c r="DH87" s="15">
        <f>IF($B87="","",IF(COUNTIF(BASE!$A:$A,PRODUTIVIDADE!DG$3)=0,"",SUMIFS(BASE!$N:$N,BASE!$A:$A,PRODUTIVIDADE!DG$3,BASE!$G:$G,PRODUTIVIDADE!$B87)))</f>
        <v>0</v>
      </c>
      <c r="DI87" s="18">
        <f>IF($B87="","",IF(COUNTIF(BASE!$A:$A,PRODUTIVIDADE!DG$3)=0,"",SUMIFS(BASE!$P:$P,BASE!$A:$A,PRODUTIVIDADE!DG$3,BASE!$G:$G,PRODUTIVIDADE!$B87)))</f>
        <v>0</v>
      </c>
      <c r="DJ87" s="18">
        <f>IF($B87="","",IF(COUNTIF(BASE!$A:$A,PRODUTIVIDADE!DG$3)=0,"",SUMIFS(BASE!$O:$O,BASE!$A:$A,PRODUTIVIDADE!DG$3,BASE!$G:$G,PRODUTIVIDADE!$B87)))</f>
        <v>0</v>
      </c>
      <c r="DK87" s="32">
        <f t="shared" si="105"/>
        <v>0</v>
      </c>
      <c r="DL87" s="32">
        <f t="shared" si="106"/>
        <v>0</v>
      </c>
      <c r="DM87" s="33">
        <f>IF($B87="","",IF(COUNTIF(BASE!$A:$A,PRODUTIVIDADE!DM$3)=0,"",SUMIFS(BASE!$M:$M,BASE!$A:$A,PRODUTIVIDADE!DM$3,BASE!$G:$G,PRODUTIVIDADE!$B87)))</f>
        <v>83</v>
      </c>
      <c r="DN87" s="33">
        <f>IF($B87="","",IF(COUNTIF(BASE!$A:$A,PRODUTIVIDADE!DM$3)=0,"",SUMIFS(BASE!$N:$N,BASE!$A:$A,PRODUTIVIDADE!DM$3,BASE!$G:$G,PRODUTIVIDADE!$B87)))</f>
        <v>0</v>
      </c>
      <c r="DO87" s="28">
        <f>IF($B87="","",IF(COUNTIF(BASE!$A:$A,PRODUTIVIDADE!DM$3)=0,"",SUMIFS(BASE!$P:$P,BASE!$A:$A,PRODUTIVIDADE!DM$3,BASE!$G:$G,PRODUTIVIDADE!$B87)))</f>
        <v>1.5277777777777779E-3</v>
      </c>
      <c r="DP87" s="28">
        <f>IF($B87="","",IF(COUNTIF(BASE!$A:$A,PRODUTIVIDADE!DM$3)=0,"",SUMIFS(BASE!$O:$O,BASE!$A:$A,PRODUTIVIDADE!DM$3,BASE!$G:$G,PRODUTIVIDADE!$B87)))</f>
        <v>0</v>
      </c>
      <c r="DQ87" s="32">
        <f t="shared" si="107"/>
        <v>0.12680555555555556</v>
      </c>
      <c r="DR87" s="32">
        <f t="shared" si="108"/>
        <v>0</v>
      </c>
      <c r="DS87" s="15">
        <f>IF($B87="","",IF(COUNTIF(BASE!$A:$A,PRODUTIVIDADE!DS$3)=0,"",SUMIFS(BASE!$M:$M,BASE!$A:$A,PRODUTIVIDADE!DS$3,BASE!$G:$G,PRODUTIVIDADE!$B87)))</f>
        <v>98</v>
      </c>
      <c r="DT87" s="15">
        <f>IF($B87="","",IF(COUNTIF(BASE!$A:$A,PRODUTIVIDADE!DS$3)=0,"",SUMIFS(BASE!$N:$N,BASE!$A:$A,PRODUTIVIDADE!DS$3,BASE!$G:$G,PRODUTIVIDADE!$B87)))</f>
        <v>0</v>
      </c>
      <c r="DU87" s="18">
        <f>IF($B87="","",IF(COUNTIF(BASE!$A:$A,PRODUTIVIDADE!DS$3)=0,"",SUMIFS(BASE!$P:$P,BASE!$A:$A,PRODUTIVIDADE!DS$3,BASE!$G:$G,PRODUTIVIDADE!$B87)))</f>
        <v>1.5740740740740741E-3</v>
      </c>
      <c r="DV87" s="18">
        <f>IF($B87="","",IF(COUNTIF(BASE!$A:$A,PRODUTIVIDADE!DS$3)=0,"",SUMIFS(BASE!$O:$O,BASE!$A:$A,PRODUTIVIDADE!DS$3,BASE!$G:$G,PRODUTIVIDADE!$B87)))</f>
        <v>0</v>
      </c>
      <c r="DW87" s="32">
        <f t="shared" si="109"/>
        <v>0.15425925925925926</v>
      </c>
      <c r="DX87" s="32">
        <f t="shared" si="110"/>
        <v>0</v>
      </c>
      <c r="DY87" s="33">
        <f>IF($B87="","",IF(COUNTIF(BASE!$A:$A,PRODUTIVIDADE!DY$3)=0,"",SUMIFS(BASE!$M:$M,BASE!$A:$A,PRODUTIVIDADE!DY$3,BASE!$G:$G,PRODUTIVIDADE!$B87)))</f>
        <v>76</v>
      </c>
      <c r="DZ87" s="33">
        <f>IF($B87="","",IF(COUNTIF(BASE!$A:$A,PRODUTIVIDADE!DY$3)=0,"",SUMIFS(BASE!$N:$N,BASE!$A:$A,PRODUTIVIDADE!DY$3,BASE!$G:$G,PRODUTIVIDADE!$B87)))</f>
        <v>0</v>
      </c>
      <c r="EA87" s="28">
        <f>IF($B87="","",IF(COUNTIF(BASE!$A:$A,PRODUTIVIDADE!DY$3)=0,"",SUMIFS(BASE!$P:$P,BASE!$A:$A,PRODUTIVIDADE!DY$3,BASE!$G:$G,PRODUTIVIDADE!$B87)))</f>
        <v>1.5393518518518519E-3</v>
      </c>
      <c r="EB87" s="28">
        <f>IF($B87="","",IF(COUNTIF(BASE!$A:$A,PRODUTIVIDADE!DY$3)=0,"",SUMIFS(BASE!$O:$O,BASE!$A:$A,PRODUTIVIDADE!DY$3,BASE!$G:$G,PRODUTIVIDADE!$B87)))</f>
        <v>0</v>
      </c>
      <c r="EC87" s="32">
        <f t="shared" si="111"/>
        <v>0.11699074074074074</v>
      </c>
      <c r="ED87" s="32">
        <f t="shared" si="112"/>
        <v>0</v>
      </c>
      <c r="EE87" s="15">
        <f>IF($B87="","",IF(COUNTIF(BASE!$A:$A,PRODUTIVIDADE!EE$3)=0,"",SUMIFS(BASE!$M:$M,BASE!$A:$A,PRODUTIVIDADE!EE$3,BASE!$G:$G,PRODUTIVIDADE!$B87)))</f>
        <v>0</v>
      </c>
      <c r="EF87" s="15">
        <f>IF($B87="","",IF(COUNTIF(BASE!$A:$A,PRODUTIVIDADE!EE$3)=0,"",SUMIFS(BASE!$N:$N,BASE!$A:$A,PRODUTIVIDADE!EE$3,BASE!$G:$G,PRODUTIVIDADE!$B87)))</f>
        <v>0</v>
      </c>
      <c r="EG87" s="18">
        <f>IF($B87="","",IF(COUNTIF(BASE!$A:$A,PRODUTIVIDADE!EE$3)=0,"",SUMIFS(BASE!$P:$P,BASE!$A:$A,PRODUTIVIDADE!EE$3,BASE!$G:$G,PRODUTIVIDADE!$B87)))</f>
        <v>0</v>
      </c>
      <c r="EH87" s="18">
        <f>IF($B87="","",IF(COUNTIF(BASE!$A:$A,PRODUTIVIDADE!EE$3)=0,"",SUMIFS(BASE!$O:$O,BASE!$A:$A,PRODUTIVIDADE!EE$3,BASE!$G:$G,PRODUTIVIDADE!$B87)))</f>
        <v>0</v>
      </c>
      <c r="EI87" s="32">
        <f t="shared" si="113"/>
        <v>0</v>
      </c>
      <c r="EJ87" s="32">
        <f t="shared" si="114"/>
        <v>0</v>
      </c>
      <c r="EK87" s="33">
        <f>IF($B87="","",IF(COUNTIF(BASE!$A:$A,PRODUTIVIDADE!EK$3)=0,"",SUMIFS(BASE!$M:$M,BASE!$A:$A,PRODUTIVIDADE!EK$3,BASE!$G:$G,PRODUTIVIDADE!$B87)))</f>
        <v>113</v>
      </c>
      <c r="EL87" s="33">
        <f>IF($B87="","",IF(COUNTIF(BASE!$A:$A,PRODUTIVIDADE!EK$3)=0,"",SUMIFS(BASE!$N:$N,BASE!$A:$A,PRODUTIVIDADE!EK$3,BASE!$G:$G,PRODUTIVIDADE!$B87)))</f>
        <v>0</v>
      </c>
      <c r="EM87" s="28">
        <f>IF($B87="","",IF(COUNTIF(BASE!$A:$A,PRODUTIVIDADE!EK$3)=0,"",SUMIFS(BASE!$P:$P,BASE!$A:$A,PRODUTIVIDADE!EK$3,BASE!$G:$G,PRODUTIVIDADE!$B87)))</f>
        <v>1.3773148148148147E-3</v>
      </c>
      <c r="EN87" s="28">
        <f>IF($B87="","",IF(COUNTIF(BASE!$A:$A,PRODUTIVIDADE!EK$3)=0,"",SUMIFS(BASE!$O:$O,BASE!$A:$A,PRODUTIVIDADE!EK$3,BASE!$G:$G,PRODUTIVIDADE!$B87)))</f>
        <v>0</v>
      </c>
      <c r="EO87" s="32">
        <f t="shared" si="115"/>
        <v>0.15563657407407405</v>
      </c>
      <c r="EP87" s="32">
        <f t="shared" si="116"/>
        <v>0</v>
      </c>
      <c r="EQ87" s="15">
        <f>IF($B87="","",IF(COUNTIF(BASE!$A:$A,PRODUTIVIDADE!EQ$3)=0,"",SUMIFS(BASE!$M:$M,BASE!$A:$A,PRODUTIVIDADE!EQ$3,BASE!$G:$G,PRODUTIVIDADE!$B87)))</f>
        <v>103</v>
      </c>
      <c r="ER87" s="15">
        <f>IF($B87="","",IF(COUNTIF(BASE!$A:$A,PRODUTIVIDADE!EQ$3)=0,"",SUMIFS(BASE!$N:$N,BASE!$A:$A,PRODUTIVIDADE!EQ$3,BASE!$G:$G,PRODUTIVIDADE!$B87)))</f>
        <v>0</v>
      </c>
      <c r="ES87" s="18">
        <f>IF($B87="","",IF(COUNTIF(BASE!$A:$A,PRODUTIVIDADE!EQ$3)=0,"",SUMIFS(BASE!$P:$P,BASE!$A:$A,PRODUTIVIDADE!EQ$3,BASE!$G:$G,PRODUTIVIDADE!$B87)))</f>
        <v>1.2847222222222223E-3</v>
      </c>
      <c r="ET87" s="18">
        <f>IF($B87="","",IF(COUNTIF(BASE!$A:$A,PRODUTIVIDADE!EQ$3)=0,"",SUMIFS(BASE!$O:$O,BASE!$A:$A,PRODUTIVIDADE!EQ$3,BASE!$G:$G,PRODUTIVIDADE!$B87)))</f>
        <v>0</v>
      </c>
      <c r="EU87" s="32">
        <f t="shared" si="117"/>
        <v>0.1323263888888889</v>
      </c>
      <c r="EV87" s="32">
        <f t="shared" si="118"/>
        <v>0</v>
      </c>
      <c r="EW87" s="33">
        <f>IF($B87="","",IF(COUNTIF(BASE!$A:$A,PRODUTIVIDADE!EW$3)=0,"",SUMIFS(BASE!$M:$M,BASE!$A:$A,PRODUTIVIDADE!EW$3,BASE!$G:$G,PRODUTIVIDADE!$B87)))</f>
        <v>0</v>
      </c>
      <c r="EX87" s="33">
        <f>IF($B87="","",IF(COUNTIF(BASE!$A:$A,PRODUTIVIDADE!EW$3)=0,"",SUMIFS(BASE!$N:$N,BASE!$A:$A,PRODUTIVIDADE!EW$3,BASE!$G:$G,PRODUTIVIDADE!$B87)))</f>
        <v>0</v>
      </c>
      <c r="EY87" s="28">
        <f>IF($B87="","",IF(COUNTIF(BASE!$A:$A,PRODUTIVIDADE!EW$3)=0,"",SUMIFS(BASE!$P:$P,BASE!$A:$A,PRODUTIVIDADE!EW$3,BASE!$G:$G,PRODUTIVIDADE!$B87)))</f>
        <v>0</v>
      </c>
      <c r="EZ87" s="28">
        <f>IF($B87="","",IF(COUNTIF(BASE!$A:$A,PRODUTIVIDADE!EW$3)=0,"",SUMIFS(BASE!$O:$O,BASE!$A:$A,PRODUTIVIDADE!EW$3,BASE!$G:$G,PRODUTIVIDADE!$B87)))</f>
        <v>0</v>
      </c>
      <c r="FA87" s="32">
        <f t="shared" si="119"/>
        <v>0</v>
      </c>
      <c r="FB87" s="32">
        <f t="shared" si="120"/>
        <v>0</v>
      </c>
      <c r="FC87" s="15">
        <f>IF($B87="","",IF(COUNTIF(BASE!$A:$A,PRODUTIVIDADE!FC$3)=0,"",SUMIFS(BASE!$M:$M,BASE!$A:$A,PRODUTIVIDADE!FC$3,BASE!$G:$G,PRODUTIVIDADE!$B87)))</f>
        <v>77</v>
      </c>
      <c r="FD87" s="15">
        <f>IF($B87="","",IF(COUNTIF(BASE!$A:$A,PRODUTIVIDADE!FC$3)=0,"",SUMIFS(BASE!$N:$N,BASE!$A:$A,PRODUTIVIDADE!FC$3,BASE!$G:$G,PRODUTIVIDADE!$B87)))</f>
        <v>0</v>
      </c>
      <c r="FE87" s="18">
        <f>IF($B87="","",IF(COUNTIF(BASE!$A:$A,PRODUTIVIDADE!FC$3)=0,"",SUMIFS(BASE!$P:$P,BASE!$A:$A,PRODUTIVIDADE!FC$3,BASE!$G:$G,PRODUTIVIDADE!$B87)))</f>
        <v>1.5277777777777779E-3</v>
      </c>
      <c r="FF87" s="18">
        <f>IF($B87="","",IF(COUNTIF(BASE!$A:$A,PRODUTIVIDADE!FC$3)=0,"",SUMIFS(BASE!$O:$O,BASE!$A:$A,PRODUTIVIDADE!FC$3,BASE!$G:$G,PRODUTIVIDADE!$B87)))</f>
        <v>0</v>
      </c>
      <c r="FG87" s="32">
        <f t="shared" si="121"/>
        <v>0.11763888888888889</v>
      </c>
      <c r="FH87" s="32">
        <f t="shared" si="122"/>
        <v>0</v>
      </c>
      <c r="FI87" s="33">
        <f>IF($B87="","",IF(COUNTIF(BASE!$A:$A,PRODUTIVIDADE!FI$3)=0,"",SUMIFS(BASE!$M:$M,BASE!$A:$A,PRODUTIVIDADE!FI$3,BASE!$G:$G,PRODUTIVIDADE!$B87)))</f>
        <v>79</v>
      </c>
      <c r="FJ87" s="33">
        <f>IF($B87="","",IF(COUNTIF(BASE!$A:$A,PRODUTIVIDADE!FI$3)=0,"",SUMIFS(BASE!$N:$N,BASE!$A:$A,PRODUTIVIDADE!FI$3,BASE!$G:$G,PRODUTIVIDADE!$B87)))</f>
        <v>0</v>
      </c>
      <c r="FK87" s="28">
        <f>IF($B87="","",IF(COUNTIF(BASE!$A:$A,PRODUTIVIDADE!FI$3)=0,"",SUMIFS(BASE!$P:$P,BASE!$A:$A,PRODUTIVIDADE!FI$3,BASE!$G:$G,PRODUTIVIDADE!$B87)))</f>
        <v>1.4351851851851854E-3</v>
      </c>
      <c r="FL87" s="28">
        <f>IF($B87="","",IF(COUNTIF(BASE!$A:$A,PRODUTIVIDADE!FI$3)=0,"",SUMIFS(BASE!$O:$O,BASE!$A:$A,PRODUTIVIDADE!FI$3,BASE!$G:$G,PRODUTIVIDADE!$B87)))</f>
        <v>0</v>
      </c>
      <c r="FM87" s="32">
        <f t="shared" si="123"/>
        <v>0.11337962962962965</v>
      </c>
      <c r="FN87" s="32">
        <f t="shared" si="124"/>
        <v>0</v>
      </c>
      <c r="FO87" s="15">
        <f>IF($B87="","",IF(COUNTIF(BASE!$A:$A,PRODUTIVIDADE!FO$3)=0,"",SUMIFS(BASE!$M:$M,BASE!$A:$A,PRODUTIVIDADE!FO$3,BASE!$G:$G,PRODUTIVIDADE!$B87)))</f>
        <v>55</v>
      </c>
      <c r="FP87" s="15">
        <f>IF($B87="","",IF(COUNTIF(BASE!$A:$A,PRODUTIVIDADE!FO$3)=0,"",SUMIFS(BASE!$N:$N,BASE!$A:$A,PRODUTIVIDADE!FO$3,BASE!$G:$G,PRODUTIVIDADE!$B87)))</f>
        <v>0</v>
      </c>
      <c r="FQ87" s="18">
        <f>IF($B87="","",IF(COUNTIF(BASE!$A:$A,PRODUTIVIDADE!FO$3)=0,"",SUMIFS(BASE!$P:$P,BASE!$A:$A,PRODUTIVIDADE!FO$3,BASE!$G:$G,PRODUTIVIDADE!$B87)))</f>
        <v>1.2384259259259258E-3</v>
      </c>
      <c r="FR87" s="18">
        <f>IF($B87="","",IF(COUNTIF(BASE!$A:$A,PRODUTIVIDADE!FO$3)=0,"",SUMIFS(BASE!$O:$O,BASE!$A:$A,PRODUTIVIDADE!FO$3,BASE!$G:$G,PRODUTIVIDADE!$B87)))</f>
        <v>0</v>
      </c>
      <c r="FS87" s="32">
        <f t="shared" si="125"/>
        <v>6.8113425925925924E-2</v>
      </c>
      <c r="FT87" s="32">
        <f t="shared" si="126"/>
        <v>0</v>
      </c>
      <c r="FU87" s="33">
        <f>IF($B87="","",IF(COUNTIF(BASE!$A:$A,PRODUTIVIDADE!FU$3)=0,"",SUMIFS(BASE!$M:$M,BASE!$A:$A,PRODUTIVIDADE!FU$3,BASE!$G:$G,PRODUTIVIDADE!$B87)))</f>
        <v>108</v>
      </c>
      <c r="FV87" s="33">
        <f>IF($B87="","",IF(COUNTIF(BASE!$A:$A,PRODUTIVIDADE!FU$3)=0,"",SUMIFS(BASE!$N:$N,BASE!$A:$A,PRODUTIVIDADE!FU$3,BASE!$G:$G,PRODUTIVIDADE!$B87)))</f>
        <v>0</v>
      </c>
      <c r="FW87" s="28">
        <f>IF($B87="","",IF(COUNTIF(BASE!$A:$A,PRODUTIVIDADE!FU$3)=0,"",SUMIFS(BASE!$P:$P,BASE!$A:$A,PRODUTIVIDADE!FU$3,BASE!$G:$G,PRODUTIVIDADE!$B87)))</f>
        <v>1.4004629629629629E-3</v>
      </c>
      <c r="FX87" s="28">
        <f>IF($B87="","",IF(COUNTIF(BASE!$A:$A,PRODUTIVIDADE!FU$3)=0,"",SUMIFS(BASE!$O:$O,BASE!$A:$A,PRODUTIVIDADE!FU$3,BASE!$G:$G,PRODUTIVIDADE!$B87)))</f>
        <v>0</v>
      </c>
      <c r="FY87" s="32">
        <f t="shared" si="127"/>
        <v>0.15125</v>
      </c>
      <c r="FZ87" s="32">
        <f t="shared" si="128"/>
        <v>0</v>
      </c>
      <c r="GA87" s="15">
        <f>IF($B87="","",IF(COUNTIF(BASE!$A:$A,PRODUTIVIDADE!GA$3)=0,"",SUMIFS(BASE!$M:$M,BASE!$A:$A,PRODUTIVIDADE!GA$3,BASE!$G:$G,PRODUTIVIDADE!$B87)))</f>
        <v>109</v>
      </c>
      <c r="GB87" s="15">
        <f>IF($B87="","",IF(COUNTIF(BASE!$A:$A,PRODUTIVIDADE!GA$3)=0,"",SUMIFS(BASE!$N:$N,BASE!$A:$A,PRODUTIVIDADE!GA$3,BASE!$G:$G,PRODUTIVIDADE!$B87)))</f>
        <v>0</v>
      </c>
      <c r="GC87" s="18">
        <f>IF($B87="","",IF(COUNTIF(BASE!$A:$A,PRODUTIVIDADE!GA$3)=0,"",SUMIFS(BASE!$P:$P,BASE!$A:$A,PRODUTIVIDADE!GA$3,BASE!$G:$G,PRODUTIVIDADE!$B87)))</f>
        <v>1.3310185185185185E-3</v>
      </c>
      <c r="GD87" s="18">
        <f>IF($B87="","",IF(COUNTIF(BASE!$A:$A,PRODUTIVIDADE!GA$3)=0,"",SUMIFS(BASE!$O:$O,BASE!$A:$A,PRODUTIVIDADE!GA$3,BASE!$G:$G,PRODUTIVIDADE!$B87)))</f>
        <v>0</v>
      </c>
      <c r="GE87" s="32">
        <f t="shared" si="129"/>
        <v>0.14508101851851851</v>
      </c>
      <c r="GF87" s="32">
        <f t="shared" si="130"/>
        <v>0</v>
      </c>
      <c r="GG87" s="33">
        <f>IF($B87="","",IF(COUNTIF(BASE!$A:$A,PRODUTIVIDADE!GG$3)=0,"",SUMIFS(BASE!$M:$M,BASE!$A:$A,PRODUTIVIDADE!GG$3,BASE!$G:$G,PRODUTIVIDADE!$B87)))</f>
        <v>0</v>
      </c>
      <c r="GH87" s="33">
        <f>IF($B87="","",IF(COUNTIF(BASE!$A:$A,PRODUTIVIDADE!GG$3)=0,"",SUMIFS(BASE!$N:$N,BASE!$A:$A,PRODUTIVIDADE!GG$3,BASE!$G:$G,PRODUTIVIDADE!$B87)))</f>
        <v>0</v>
      </c>
      <c r="GI87" s="28">
        <f>IF($B87="","",IF(COUNTIF(BASE!$A:$A,PRODUTIVIDADE!GG$3)=0,"",SUMIFS(BASE!$P:$P,BASE!$A:$A,PRODUTIVIDADE!GG$3,BASE!$G:$G,PRODUTIVIDADE!$B87)))</f>
        <v>0</v>
      </c>
      <c r="GJ87" s="28">
        <f>IF($B87="","",IF(COUNTIF(BASE!$A:$A,PRODUTIVIDADE!GG$3)=0,"",SUMIFS(BASE!$O:$O,BASE!$A:$A,PRODUTIVIDADE!GG$3,BASE!$G:$G,PRODUTIVIDADE!$B87)))</f>
        <v>0</v>
      </c>
      <c r="GK87" s="32">
        <f t="shared" si="131"/>
        <v>0</v>
      </c>
      <c r="GL87" s="32">
        <f t="shared" si="132"/>
        <v>0</v>
      </c>
      <c r="GM87" s="15">
        <f>IF($B87="","",IF(COUNTIF(BASE!$A:$A,PRODUTIVIDADE!GM$3)=0,"",SUMIFS(BASE!$M:$M,BASE!$A:$A,PRODUTIVIDADE!GM$3,BASE!$G:$G,PRODUTIVIDADE!$B87)))</f>
        <v>82</v>
      </c>
      <c r="GN87" s="15">
        <f>IF($B87="","",IF(COUNTIF(BASE!$A:$A,PRODUTIVIDADE!GM$3)=0,"",SUMIFS(BASE!$N:$N,BASE!$A:$A,PRODUTIVIDADE!GM$3,BASE!$G:$G,PRODUTIVIDADE!$B87)))</f>
        <v>0</v>
      </c>
      <c r="GO87" s="18">
        <f>IF($B87="","",IF(COUNTIF(BASE!$A:$A,PRODUTIVIDADE!GM$3)=0,"",SUMIFS(BASE!$P:$P,BASE!$A:$A,PRODUTIVIDADE!GM$3,BASE!$G:$G,PRODUTIVIDADE!$B87)))</f>
        <v>1.5277777777777779E-3</v>
      </c>
      <c r="GP87" s="18">
        <f>IF($B87="","",IF(COUNTIF(BASE!$A:$A,PRODUTIVIDADE!GM$3)=0,"",SUMIFS(BASE!$O:$O,BASE!$A:$A,PRODUTIVIDADE!GM$3,BASE!$G:$G,PRODUTIVIDADE!$B87)))</f>
        <v>0</v>
      </c>
      <c r="GQ87" s="32">
        <f t="shared" si="133"/>
        <v>0.12527777777777779</v>
      </c>
      <c r="GR87" s="32">
        <f t="shared" si="134"/>
        <v>0</v>
      </c>
    </row>
    <row r="88" spans="2:200" s="8" customFormat="1" x14ac:dyDescent="0.25">
      <c r="B88" s="50">
        <v>91174</v>
      </c>
      <c r="C88" s="16" t="str">
        <f>IF($B88="","",VLOOKUP($B88,EQUIPE!$B:$E,2,0))</f>
        <v>ELIANE SANTOS SILVA</v>
      </c>
      <c r="D88" s="16" t="str">
        <f>IF($B88="","",VLOOKUP($B88,EQUIPE!$B:$F,5,0))</f>
        <v>ULTRAGAZ FRONT</v>
      </c>
      <c r="E88" s="18">
        <f>IF($B88="","",VLOOKUP($B88,EQUIPE!$B:$E,3,0))</f>
        <v>0.2638888888888889</v>
      </c>
      <c r="F88" s="16" t="str">
        <f>IF($B88="","",VLOOKUP($B88,EQUIPE!$B:$E,4,0))</f>
        <v>DAIATRIZ DO NASCIMENTO</v>
      </c>
      <c r="H88" s="22">
        <f t="shared" si="135"/>
        <v>1648</v>
      </c>
      <c r="I88" s="22">
        <f t="shared" si="135"/>
        <v>0</v>
      </c>
      <c r="J88" s="18">
        <f t="shared" si="69"/>
        <v>1.8270954130708381E-3</v>
      </c>
      <c r="K88" s="18">
        <f t="shared" si="70"/>
        <v>0</v>
      </c>
      <c r="L88" s="32">
        <f t="shared" si="71"/>
        <v>3.0110532407407411</v>
      </c>
      <c r="M88" s="32">
        <f t="shared" si="72"/>
        <v>0</v>
      </c>
      <c r="O88" s="15">
        <f>IF($B88="","",IF(COUNTIF(BASE!$A:$A,PRODUTIVIDADE!O$3)=0,"",SUMIFS(BASE!$M:$M,BASE!$A:$A,PRODUTIVIDADE!O$3,BASE!$G:$G,PRODUTIVIDADE!$B88)))</f>
        <v>58</v>
      </c>
      <c r="P88" s="15">
        <f>IF($B88="","",IF(COUNTIF(BASE!$A:$A,PRODUTIVIDADE!O$3)=0,"",SUMIFS(BASE!$N:$N,BASE!$A:$A,PRODUTIVIDADE!O$3,BASE!$G:$G,PRODUTIVIDADE!$B88)))</f>
        <v>0</v>
      </c>
      <c r="Q88" s="18">
        <f>IF($B88="","",IF(COUNTIF(BASE!$A:$A,PRODUTIVIDADE!O$3)=0,"",SUMIFS(BASE!$P:$P,BASE!$A:$A,PRODUTIVIDADE!O$3,BASE!$G:$G,PRODUTIVIDADE!$B88)))</f>
        <v>1.9907407407407408E-3</v>
      </c>
      <c r="R88" s="18">
        <f>IF($B88="","",IF(COUNTIF(BASE!$A:$A,PRODUTIVIDADE!O$3)=0,"",SUMIFS(BASE!$O:$O,BASE!$A:$A,PRODUTIVIDADE!O$3,BASE!$G:$G,PRODUTIVIDADE!$B88)))</f>
        <v>0</v>
      </c>
      <c r="S88" s="32">
        <f t="shared" si="73"/>
        <v>0.11546296296296296</v>
      </c>
      <c r="T88" s="32">
        <f t="shared" si="74"/>
        <v>0</v>
      </c>
      <c r="U88" s="33">
        <f>IF($B88="","",IF(COUNTIF(BASE!$A:$A,PRODUTIVIDADE!U$3)=0,"",SUMIFS(BASE!$M:$M,BASE!$A:$A,PRODUTIVIDADE!U$3,BASE!$G:$G,PRODUTIVIDADE!$B88)))</f>
        <v>0</v>
      </c>
      <c r="V88" s="33">
        <f>IF($B88="","",IF(COUNTIF(BASE!$A:$A,PRODUTIVIDADE!U$3)=0,"",SUMIFS(BASE!$N:$N,BASE!$A:$A,PRODUTIVIDADE!U$3,BASE!$G:$G,PRODUTIVIDADE!$B88)))</f>
        <v>0</v>
      </c>
      <c r="W88" s="28">
        <f>IF($B88="","",IF(COUNTIF(BASE!$A:$A,PRODUTIVIDADE!U$3)=0,"",SUMIFS(BASE!$P:$P,BASE!$A:$A,PRODUTIVIDADE!U$3,BASE!$G:$G,PRODUTIVIDADE!$B88)))</f>
        <v>0</v>
      </c>
      <c r="X88" s="28">
        <f>IF($B88="","",IF(COUNTIF(BASE!$A:$A,PRODUTIVIDADE!U$3)=0,"",SUMIFS(BASE!$O:$O,BASE!$A:$A,PRODUTIVIDADE!U$3,BASE!$G:$G,PRODUTIVIDADE!$B88)))</f>
        <v>0</v>
      </c>
      <c r="Y88" s="32">
        <f t="shared" si="75"/>
        <v>0</v>
      </c>
      <c r="Z88" s="32">
        <f t="shared" si="76"/>
        <v>0</v>
      </c>
      <c r="AA88" s="15">
        <f>IF($B88="","",IF(COUNTIF(BASE!$A:$A,PRODUTIVIDADE!AA$3)=0,"",SUMIFS(BASE!$M:$M,BASE!$A:$A,PRODUTIVIDADE!AA$3,BASE!$G:$G,PRODUTIVIDADE!$B88)))</f>
        <v>70</v>
      </c>
      <c r="AB88" s="15">
        <f>IF($B88="","",IF(COUNTIF(BASE!$A:$A,PRODUTIVIDADE!AA$3)=0,"",SUMIFS(BASE!$N:$N,BASE!$A:$A,PRODUTIVIDADE!AA$3,BASE!$G:$G,PRODUTIVIDADE!$B88)))</f>
        <v>0</v>
      </c>
      <c r="AC88" s="18">
        <f>IF($B88="","",IF(COUNTIF(BASE!$A:$A,PRODUTIVIDADE!AA$3)=0,"",SUMIFS(BASE!$P:$P,BASE!$A:$A,PRODUTIVIDADE!AA$3,BASE!$G:$G,PRODUTIVIDADE!$B88)))</f>
        <v>1.6666666666666668E-3</v>
      </c>
      <c r="AD88" s="18">
        <f>IF($B88="","",IF(COUNTIF(BASE!$A:$A,PRODUTIVIDADE!AA$3)=0,"",SUMIFS(BASE!$O:$O,BASE!$A:$A,PRODUTIVIDADE!AA$3,BASE!$G:$G,PRODUTIVIDADE!$B88)))</f>
        <v>0</v>
      </c>
      <c r="AE88" s="32">
        <f t="shared" si="77"/>
        <v>0.11666666666666667</v>
      </c>
      <c r="AF88" s="32">
        <f t="shared" si="78"/>
        <v>0</v>
      </c>
      <c r="AG88" s="33">
        <f>IF($B88="","",IF(COUNTIF(BASE!$A:$A,PRODUTIVIDADE!AG$3)=0,"",SUMIFS(BASE!$M:$M,BASE!$A:$A,PRODUTIVIDADE!AG$3,BASE!$G:$G,PRODUTIVIDADE!$B88)))</f>
        <v>70</v>
      </c>
      <c r="AH88" s="33">
        <f>IF($B88="","",IF(COUNTIF(BASE!$A:$A,PRODUTIVIDADE!AG$3)=0,"",SUMIFS(BASE!$N:$N,BASE!$A:$A,PRODUTIVIDADE!AG$3,BASE!$G:$G,PRODUTIVIDADE!$B88)))</f>
        <v>0</v>
      </c>
      <c r="AI88" s="28">
        <f>IF($B88="","",IF(COUNTIF(BASE!$A:$A,PRODUTIVIDADE!AG$3)=0,"",SUMIFS(BASE!$P:$P,BASE!$A:$A,PRODUTIVIDADE!AG$3,BASE!$G:$G,PRODUTIVIDADE!$B88)))</f>
        <v>1.8518518518518517E-3</v>
      </c>
      <c r="AJ88" s="28">
        <f>IF($B88="","",IF(COUNTIF(BASE!$A:$A,PRODUTIVIDADE!AG$3)=0,"",SUMIFS(BASE!$O:$O,BASE!$A:$A,PRODUTIVIDADE!AG$3,BASE!$G:$G,PRODUTIVIDADE!$B88)))</f>
        <v>0</v>
      </c>
      <c r="AK88" s="32">
        <f t="shared" si="79"/>
        <v>0.12962962962962962</v>
      </c>
      <c r="AL88" s="32">
        <f t="shared" si="80"/>
        <v>0</v>
      </c>
      <c r="AM88" s="15">
        <f>IF($B88="","",IF(COUNTIF(BASE!$A:$A,PRODUTIVIDADE!AM$3)=0,"",SUMIFS(BASE!$M:$M,BASE!$A:$A,PRODUTIVIDADE!AM$3,BASE!$G:$G,PRODUTIVIDADE!$B88)))</f>
        <v>0</v>
      </c>
      <c r="AN88" s="15">
        <f>IF($B88="","",IF(COUNTIF(BASE!$A:$A,PRODUTIVIDADE!AM$3)=0,"",SUMIFS(BASE!$N:$N,BASE!$A:$A,PRODUTIVIDADE!AM$3,BASE!$G:$G,PRODUTIVIDADE!$B88)))</f>
        <v>0</v>
      </c>
      <c r="AO88" s="18">
        <f>IF($B88="","",IF(COUNTIF(BASE!$A:$A,PRODUTIVIDADE!AM$3)=0,"",SUMIFS(BASE!$P:$P,BASE!$A:$A,PRODUTIVIDADE!AM$3,BASE!$G:$G,PRODUTIVIDADE!$B88)))</f>
        <v>0</v>
      </c>
      <c r="AP88" s="18">
        <f>IF($B88="","",IF(COUNTIF(BASE!$A:$A,PRODUTIVIDADE!AM$3)=0,"",SUMIFS(BASE!$O:$O,BASE!$A:$A,PRODUTIVIDADE!AM$3,BASE!$G:$G,PRODUTIVIDADE!$B88)))</f>
        <v>0</v>
      </c>
      <c r="AQ88" s="32">
        <f t="shared" si="81"/>
        <v>0</v>
      </c>
      <c r="AR88" s="32">
        <f t="shared" si="82"/>
        <v>0</v>
      </c>
      <c r="AS88" s="33">
        <f>IF($B88="","",IF(COUNTIF(BASE!$A:$A,PRODUTIVIDADE!AS$3)=0,"",SUMIFS(BASE!$M:$M,BASE!$A:$A,PRODUTIVIDADE!AS$3,BASE!$G:$G,PRODUTIVIDADE!$B88)))</f>
        <v>58</v>
      </c>
      <c r="AT88" s="33">
        <f>IF($B88="","",IF(COUNTIF(BASE!$A:$A,PRODUTIVIDADE!AS$3)=0,"",SUMIFS(BASE!$N:$N,BASE!$A:$A,PRODUTIVIDADE!AS$3,BASE!$G:$G,PRODUTIVIDADE!$B88)))</f>
        <v>0</v>
      </c>
      <c r="AU88" s="28">
        <f>IF($B88="","",IF(COUNTIF(BASE!$A:$A,PRODUTIVIDADE!AS$3)=0,"",SUMIFS(BASE!$P:$P,BASE!$A:$A,PRODUTIVIDADE!AS$3,BASE!$G:$G,PRODUTIVIDADE!$B88)))</f>
        <v>1.8402777777777777E-3</v>
      </c>
      <c r="AV88" s="28">
        <f>IF($B88="","",IF(COUNTIF(BASE!$A:$A,PRODUTIVIDADE!AS$3)=0,"",SUMIFS(BASE!$O:$O,BASE!$A:$A,PRODUTIVIDADE!AS$3,BASE!$G:$G,PRODUTIVIDADE!$B88)))</f>
        <v>0</v>
      </c>
      <c r="AW88" s="32">
        <f t="shared" si="83"/>
        <v>0.1067361111111111</v>
      </c>
      <c r="AX88" s="32">
        <f t="shared" si="84"/>
        <v>0</v>
      </c>
      <c r="AY88" s="15">
        <f>IF($B88="","",IF(COUNTIF(BASE!$A:$A,PRODUTIVIDADE!AY$3)=0,"",SUMIFS(BASE!$M:$M,BASE!$A:$A,PRODUTIVIDADE!AY$3,BASE!$G:$G,PRODUTIVIDADE!$B88)))</f>
        <v>71</v>
      </c>
      <c r="AZ88" s="15">
        <f>IF($B88="","",IF(COUNTIF(BASE!$A:$A,PRODUTIVIDADE!AY$3)=0,"",SUMIFS(BASE!$N:$N,BASE!$A:$A,PRODUTIVIDADE!AY$3,BASE!$G:$G,PRODUTIVIDADE!$B88)))</f>
        <v>0</v>
      </c>
      <c r="BA88" s="18">
        <f>IF($B88="","",IF(COUNTIF(BASE!$A:$A,PRODUTIVIDADE!AY$3)=0,"",SUMIFS(BASE!$P:$P,BASE!$A:$A,PRODUTIVIDADE!AY$3,BASE!$G:$G,PRODUTIVIDADE!$B88)))</f>
        <v>2.1874999999999998E-3</v>
      </c>
      <c r="BB88" s="18">
        <f>IF($B88="","",IF(COUNTIF(BASE!$A:$A,PRODUTIVIDADE!AY$3)=0,"",SUMIFS(BASE!$O:$O,BASE!$A:$A,PRODUTIVIDADE!AY$3,BASE!$G:$G,PRODUTIVIDADE!$B88)))</f>
        <v>0</v>
      </c>
      <c r="BC88" s="32">
        <f t="shared" si="85"/>
        <v>0.15531249999999999</v>
      </c>
      <c r="BD88" s="32">
        <f t="shared" si="86"/>
        <v>0</v>
      </c>
      <c r="BE88" s="33">
        <f>IF($B88="","",IF(COUNTIF(BASE!$A:$A,PRODUTIVIDADE!BE$3)=0,"",SUMIFS(BASE!$M:$M,BASE!$A:$A,PRODUTIVIDADE!BE$3,BASE!$G:$G,PRODUTIVIDADE!$B88)))</f>
        <v>87</v>
      </c>
      <c r="BF88" s="33">
        <f>IF($B88="","",IF(COUNTIF(BASE!$A:$A,PRODUTIVIDADE!BE$3)=0,"",SUMIFS(BASE!$N:$N,BASE!$A:$A,PRODUTIVIDADE!BE$3,BASE!$G:$G,PRODUTIVIDADE!$B88)))</f>
        <v>0</v>
      </c>
      <c r="BG88" s="28">
        <f>IF($B88="","",IF(COUNTIF(BASE!$A:$A,PRODUTIVIDADE!BE$3)=0,"",SUMIFS(BASE!$P:$P,BASE!$A:$A,PRODUTIVIDADE!BE$3,BASE!$G:$G,PRODUTIVIDADE!$B88)))</f>
        <v>1.6435185185185183E-3</v>
      </c>
      <c r="BH88" s="28">
        <f>IF($B88="","",IF(COUNTIF(BASE!$A:$A,PRODUTIVIDADE!BE$3)=0,"",SUMIFS(BASE!$O:$O,BASE!$A:$A,PRODUTIVIDADE!BE$3,BASE!$G:$G,PRODUTIVIDADE!$B88)))</f>
        <v>0</v>
      </c>
      <c r="BI88" s="32">
        <f t="shared" si="87"/>
        <v>0.14298611111111109</v>
      </c>
      <c r="BJ88" s="32">
        <f t="shared" si="88"/>
        <v>0</v>
      </c>
      <c r="BK88" s="15">
        <f>IF($B88="","",IF(COUNTIF(BASE!$A:$A,PRODUTIVIDADE!BK$3)=0,"",SUMIFS(BASE!$M:$M,BASE!$A:$A,PRODUTIVIDADE!BK$3,BASE!$G:$G,PRODUTIVIDADE!$B88)))</f>
        <v>76</v>
      </c>
      <c r="BL88" s="15">
        <f>IF($B88="","",IF(COUNTIF(BASE!$A:$A,PRODUTIVIDADE!BK$3)=0,"",SUMIFS(BASE!$N:$N,BASE!$A:$A,PRODUTIVIDADE!BK$3,BASE!$G:$G,PRODUTIVIDADE!$B88)))</f>
        <v>0</v>
      </c>
      <c r="BM88" s="18">
        <f>IF($B88="","",IF(COUNTIF(BASE!$A:$A,PRODUTIVIDADE!BK$3)=0,"",SUMIFS(BASE!$P:$P,BASE!$A:$A,PRODUTIVIDADE!BK$3,BASE!$G:$G,PRODUTIVIDADE!$B88)))</f>
        <v>1.8750000000000001E-3</v>
      </c>
      <c r="BN88" s="18">
        <f>IF($B88="","",IF(COUNTIF(BASE!$A:$A,PRODUTIVIDADE!BK$3)=0,"",SUMIFS(BASE!$O:$O,BASE!$A:$A,PRODUTIVIDADE!BK$3,BASE!$G:$G,PRODUTIVIDADE!$B88)))</f>
        <v>0</v>
      </c>
      <c r="BO88" s="32">
        <f t="shared" si="89"/>
        <v>0.14250000000000002</v>
      </c>
      <c r="BP88" s="32">
        <f t="shared" si="90"/>
        <v>0</v>
      </c>
      <c r="BQ88" s="33">
        <f>IF($B88="","",IF(COUNTIF(BASE!$A:$A,PRODUTIVIDADE!BQ$3)=0,"",SUMIFS(BASE!$M:$M,BASE!$A:$A,PRODUTIVIDADE!BQ$3,BASE!$G:$G,PRODUTIVIDADE!$B88)))</f>
        <v>0</v>
      </c>
      <c r="BR88" s="33">
        <f>IF($B88="","",IF(COUNTIF(BASE!$A:$A,PRODUTIVIDADE!BQ$3)=0,"",SUMIFS(BASE!$N:$N,BASE!$A:$A,PRODUTIVIDADE!BQ$3,BASE!$G:$G,PRODUTIVIDADE!$B88)))</f>
        <v>0</v>
      </c>
      <c r="BS88" s="28">
        <f>IF($B88="","",IF(COUNTIF(BASE!$A:$A,PRODUTIVIDADE!BQ$3)=0,"",SUMIFS(BASE!$P:$P,BASE!$A:$A,PRODUTIVIDADE!BQ$3,BASE!$G:$G,PRODUTIVIDADE!$B88)))</f>
        <v>0</v>
      </c>
      <c r="BT88" s="28">
        <f>IF($B88="","",IF(COUNTIF(BASE!$A:$A,PRODUTIVIDADE!BQ$3)=0,"",SUMIFS(BASE!$O:$O,BASE!$A:$A,PRODUTIVIDADE!BQ$3,BASE!$G:$G,PRODUTIVIDADE!$B88)))</f>
        <v>0</v>
      </c>
      <c r="BU88" s="32">
        <f t="shared" si="91"/>
        <v>0</v>
      </c>
      <c r="BV88" s="32">
        <f t="shared" si="92"/>
        <v>0</v>
      </c>
      <c r="BW88" s="15">
        <f>IF($B88="","",IF(COUNTIF(BASE!$A:$A,PRODUTIVIDADE!BW$3)=0,"",SUMIFS(BASE!$M:$M,BASE!$A:$A,PRODUTIVIDADE!BW$3,BASE!$G:$G,PRODUTIVIDADE!$B88)))</f>
        <v>52</v>
      </c>
      <c r="BX88" s="15">
        <f>IF($B88="","",IF(COUNTIF(BASE!$A:$A,PRODUTIVIDADE!BW$3)=0,"",SUMIFS(BASE!$N:$N,BASE!$A:$A,PRODUTIVIDADE!BW$3,BASE!$G:$G,PRODUTIVIDADE!$B88)))</f>
        <v>0</v>
      </c>
      <c r="BY88" s="18">
        <f>IF($B88="","",IF(COUNTIF(BASE!$A:$A,PRODUTIVIDADE!BW$3)=0,"",SUMIFS(BASE!$P:$P,BASE!$A:$A,PRODUTIVIDADE!BW$3,BASE!$G:$G,PRODUTIVIDADE!$B88)))</f>
        <v>1.7013888888888892E-3</v>
      </c>
      <c r="BZ88" s="18">
        <f>IF($B88="","",IF(COUNTIF(BASE!$A:$A,PRODUTIVIDADE!BW$3)=0,"",SUMIFS(BASE!$O:$O,BASE!$A:$A,PRODUTIVIDADE!BW$3,BASE!$G:$G,PRODUTIVIDADE!$B88)))</f>
        <v>0</v>
      </c>
      <c r="CA88" s="32">
        <f t="shared" si="93"/>
        <v>8.8472222222222244E-2</v>
      </c>
      <c r="CB88" s="32">
        <f t="shared" si="94"/>
        <v>0</v>
      </c>
      <c r="CC88" s="33">
        <f>IF($B88="","",IF(COUNTIF(BASE!$A:$A,PRODUTIVIDADE!CC$3)=0,"",SUMIFS(BASE!$M:$M,BASE!$A:$A,PRODUTIVIDADE!CC$3,BASE!$G:$G,PRODUTIVIDADE!$B88)))</f>
        <v>72</v>
      </c>
      <c r="CD88" s="33">
        <f>IF($B88="","",IF(COUNTIF(BASE!$A:$A,PRODUTIVIDADE!CC$3)=0,"",SUMIFS(BASE!$N:$N,BASE!$A:$A,PRODUTIVIDADE!CC$3,BASE!$G:$G,PRODUTIVIDADE!$B88)))</f>
        <v>0</v>
      </c>
      <c r="CE88" s="28">
        <f>IF($B88="","",IF(COUNTIF(BASE!$A:$A,PRODUTIVIDADE!CC$3)=0,"",SUMIFS(BASE!$P:$P,BASE!$A:$A,PRODUTIVIDADE!CC$3,BASE!$G:$G,PRODUTIVIDADE!$B88)))</f>
        <v>1.7824074074074072E-3</v>
      </c>
      <c r="CF88" s="28">
        <f>IF($B88="","",IF(COUNTIF(BASE!$A:$A,PRODUTIVIDADE!CC$3)=0,"",SUMIFS(BASE!$O:$O,BASE!$A:$A,PRODUTIVIDADE!CC$3,BASE!$G:$G,PRODUTIVIDADE!$B88)))</f>
        <v>0</v>
      </c>
      <c r="CG88" s="32">
        <f t="shared" si="95"/>
        <v>0.12833333333333333</v>
      </c>
      <c r="CH88" s="32">
        <f t="shared" si="96"/>
        <v>0</v>
      </c>
      <c r="CI88" s="15">
        <f>IF($B88="","",IF(COUNTIF(BASE!$A:$A,PRODUTIVIDADE!CI$3)=0,"",SUMIFS(BASE!$M:$M,BASE!$A:$A,PRODUTIVIDADE!CI$3,BASE!$G:$G,PRODUTIVIDADE!$B88)))</f>
        <v>57</v>
      </c>
      <c r="CJ88" s="15">
        <f>IF($B88="","",IF(COUNTIF(BASE!$A:$A,PRODUTIVIDADE!CI$3)=0,"",SUMIFS(BASE!$N:$N,BASE!$A:$A,PRODUTIVIDADE!CI$3,BASE!$G:$G,PRODUTIVIDADE!$B88)))</f>
        <v>0</v>
      </c>
      <c r="CK88" s="18">
        <f>IF($B88="","",IF(COUNTIF(BASE!$A:$A,PRODUTIVIDADE!CI$3)=0,"",SUMIFS(BASE!$P:$P,BASE!$A:$A,PRODUTIVIDADE!CI$3,BASE!$G:$G,PRODUTIVIDADE!$B88)))</f>
        <v>1.8518518518518517E-3</v>
      </c>
      <c r="CL88" s="18">
        <f>IF($B88="","",IF(COUNTIF(BASE!$A:$A,PRODUTIVIDADE!CI$3)=0,"",SUMIFS(BASE!$O:$O,BASE!$A:$A,PRODUTIVIDADE!CI$3,BASE!$G:$G,PRODUTIVIDADE!$B88)))</f>
        <v>0</v>
      </c>
      <c r="CM88" s="32">
        <f t="shared" si="97"/>
        <v>0.10555555555555554</v>
      </c>
      <c r="CN88" s="32">
        <f t="shared" si="98"/>
        <v>0</v>
      </c>
      <c r="CO88" s="33">
        <f>IF($B88="","",IF(COUNTIF(BASE!$A:$A,PRODUTIVIDADE!CO$3)=0,"",SUMIFS(BASE!$M:$M,BASE!$A:$A,PRODUTIVIDADE!CO$3,BASE!$G:$G,PRODUTIVIDADE!$B88)))</f>
        <v>82</v>
      </c>
      <c r="CP88" s="33">
        <f>IF($B88="","",IF(COUNTIF(BASE!$A:$A,PRODUTIVIDADE!CO$3)=0,"",SUMIFS(BASE!$N:$N,BASE!$A:$A,PRODUTIVIDADE!CO$3,BASE!$G:$G,PRODUTIVIDADE!$B88)))</f>
        <v>0</v>
      </c>
      <c r="CQ88" s="28">
        <f>IF($B88="","",IF(COUNTIF(BASE!$A:$A,PRODUTIVIDADE!CO$3)=0,"",SUMIFS(BASE!$P:$P,BASE!$A:$A,PRODUTIVIDADE!CO$3,BASE!$G:$G,PRODUTIVIDADE!$B88)))</f>
        <v>1.8171296296296297E-3</v>
      </c>
      <c r="CR88" s="28">
        <f>IF($B88="","",IF(COUNTIF(BASE!$A:$A,PRODUTIVIDADE!CO$3)=0,"",SUMIFS(BASE!$O:$O,BASE!$A:$A,PRODUTIVIDADE!CO$3,BASE!$G:$G,PRODUTIVIDADE!$B88)))</f>
        <v>0</v>
      </c>
      <c r="CS88" s="32">
        <f t="shared" si="99"/>
        <v>0.14900462962962963</v>
      </c>
      <c r="CT88" s="32">
        <f t="shared" si="100"/>
        <v>0</v>
      </c>
      <c r="CU88" s="15">
        <f>IF($B88="","",IF(COUNTIF(BASE!$A:$A,PRODUTIVIDADE!CU$3)=0,"",SUMIFS(BASE!$M:$M,BASE!$A:$A,PRODUTIVIDADE!CU$3,BASE!$G:$G,PRODUTIVIDADE!$B88)))</f>
        <v>71</v>
      </c>
      <c r="CV88" s="15">
        <f>IF($B88="","",IF(COUNTIF(BASE!$A:$A,PRODUTIVIDADE!CU$3)=0,"",SUMIFS(BASE!$N:$N,BASE!$A:$A,PRODUTIVIDADE!CU$3,BASE!$G:$G,PRODUTIVIDADE!$B88)))</f>
        <v>0</v>
      </c>
      <c r="CW88" s="18">
        <f>IF($B88="","",IF(COUNTIF(BASE!$A:$A,PRODUTIVIDADE!CU$3)=0,"",SUMIFS(BASE!$P:$P,BASE!$A:$A,PRODUTIVIDADE!CU$3,BASE!$G:$G,PRODUTIVIDADE!$B88)))</f>
        <v>1.8750000000000001E-3</v>
      </c>
      <c r="CX88" s="18">
        <f>IF($B88="","",IF(COUNTIF(BASE!$A:$A,PRODUTIVIDADE!CU$3)=0,"",SUMIFS(BASE!$O:$O,BASE!$A:$A,PRODUTIVIDADE!CU$3,BASE!$G:$G,PRODUTIVIDADE!$B88)))</f>
        <v>0</v>
      </c>
      <c r="CY88" s="32">
        <f t="shared" si="101"/>
        <v>0.13312500000000002</v>
      </c>
      <c r="CZ88" s="32">
        <f t="shared" si="102"/>
        <v>0</v>
      </c>
      <c r="DA88" s="33">
        <f>IF($B88="","",IF(COUNTIF(BASE!$A:$A,PRODUTIVIDADE!DA$3)=0,"",SUMIFS(BASE!$M:$M,BASE!$A:$A,PRODUTIVIDADE!DA$3,BASE!$G:$G,PRODUTIVIDADE!$B88)))</f>
        <v>0</v>
      </c>
      <c r="DB88" s="33">
        <f>IF($B88="","",IF(COUNTIF(BASE!$A:$A,PRODUTIVIDADE!DA$3)=0,"",SUMIFS(BASE!$N:$N,BASE!$A:$A,PRODUTIVIDADE!DA$3,BASE!$G:$G,PRODUTIVIDADE!$B88)))</f>
        <v>0</v>
      </c>
      <c r="DC88" s="28">
        <f>IF($B88="","",IF(COUNTIF(BASE!$A:$A,PRODUTIVIDADE!DA$3)=0,"",SUMIFS(BASE!$P:$P,BASE!$A:$A,PRODUTIVIDADE!DA$3,BASE!$G:$G,PRODUTIVIDADE!$B88)))</f>
        <v>0</v>
      </c>
      <c r="DD88" s="28">
        <f>IF($B88="","",IF(COUNTIF(BASE!$A:$A,PRODUTIVIDADE!DA$3)=0,"",SUMIFS(BASE!$O:$O,BASE!$A:$A,PRODUTIVIDADE!DA$3,BASE!$G:$G,PRODUTIVIDADE!$B88)))</f>
        <v>0</v>
      </c>
      <c r="DE88" s="32">
        <f t="shared" si="103"/>
        <v>0</v>
      </c>
      <c r="DF88" s="32">
        <f t="shared" si="104"/>
        <v>0</v>
      </c>
      <c r="DG88" s="15">
        <f>IF($B88="","",IF(COUNTIF(BASE!$A:$A,PRODUTIVIDADE!DG$3)=0,"",SUMIFS(BASE!$M:$M,BASE!$A:$A,PRODUTIVIDADE!DG$3,BASE!$G:$G,PRODUTIVIDADE!$B88)))</f>
        <v>59</v>
      </c>
      <c r="DH88" s="15">
        <f>IF($B88="","",IF(COUNTIF(BASE!$A:$A,PRODUTIVIDADE!DG$3)=0,"",SUMIFS(BASE!$N:$N,BASE!$A:$A,PRODUTIVIDADE!DG$3,BASE!$G:$G,PRODUTIVIDADE!$B88)))</f>
        <v>0</v>
      </c>
      <c r="DI88" s="18">
        <f>IF($B88="","",IF(COUNTIF(BASE!$A:$A,PRODUTIVIDADE!DG$3)=0,"",SUMIFS(BASE!$P:$P,BASE!$A:$A,PRODUTIVIDADE!DG$3,BASE!$G:$G,PRODUTIVIDADE!$B88)))</f>
        <v>2.0601851851851853E-3</v>
      </c>
      <c r="DJ88" s="18">
        <f>IF($B88="","",IF(COUNTIF(BASE!$A:$A,PRODUTIVIDADE!DG$3)=0,"",SUMIFS(BASE!$O:$O,BASE!$A:$A,PRODUTIVIDADE!DG$3,BASE!$G:$G,PRODUTIVIDADE!$B88)))</f>
        <v>0</v>
      </c>
      <c r="DK88" s="32">
        <f t="shared" si="105"/>
        <v>0.12155092592592594</v>
      </c>
      <c r="DL88" s="32">
        <f t="shared" si="106"/>
        <v>0</v>
      </c>
      <c r="DM88" s="33">
        <f>IF($B88="","",IF(COUNTIF(BASE!$A:$A,PRODUTIVIDADE!DM$3)=0,"",SUMIFS(BASE!$M:$M,BASE!$A:$A,PRODUTIVIDADE!DM$3,BASE!$G:$G,PRODUTIVIDADE!$B88)))</f>
        <v>70</v>
      </c>
      <c r="DN88" s="33">
        <f>IF($B88="","",IF(COUNTIF(BASE!$A:$A,PRODUTIVIDADE!DM$3)=0,"",SUMIFS(BASE!$N:$N,BASE!$A:$A,PRODUTIVIDADE!DM$3,BASE!$G:$G,PRODUTIVIDADE!$B88)))</f>
        <v>0</v>
      </c>
      <c r="DO88" s="28">
        <f>IF($B88="","",IF(COUNTIF(BASE!$A:$A,PRODUTIVIDADE!DM$3)=0,"",SUMIFS(BASE!$P:$P,BASE!$A:$A,PRODUTIVIDADE!DM$3,BASE!$G:$G,PRODUTIVIDADE!$B88)))</f>
        <v>1.6550925925925926E-3</v>
      </c>
      <c r="DP88" s="28">
        <f>IF($B88="","",IF(COUNTIF(BASE!$A:$A,PRODUTIVIDADE!DM$3)=0,"",SUMIFS(BASE!$O:$O,BASE!$A:$A,PRODUTIVIDADE!DM$3,BASE!$G:$G,PRODUTIVIDADE!$B88)))</f>
        <v>0</v>
      </c>
      <c r="DQ88" s="32">
        <f t="shared" si="107"/>
        <v>0.11585648148148148</v>
      </c>
      <c r="DR88" s="32">
        <f t="shared" si="108"/>
        <v>0</v>
      </c>
      <c r="DS88" s="15">
        <f>IF($B88="","",IF(COUNTIF(BASE!$A:$A,PRODUTIVIDADE!DS$3)=0,"",SUMIFS(BASE!$M:$M,BASE!$A:$A,PRODUTIVIDADE!DS$3,BASE!$G:$G,PRODUTIVIDADE!$B88)))</f>
        <v>66</v>
      </c>
      <c r="DT88" s="15">
        <f>IF($B88="","",IF(COUNTIF(BASE!$A:$A,PRODUTIVIDADE!DS$3)=0,"",SUMIFS(BASE!$N:$N,BASE!$A:$A,PRODUTIVIDADE!DS$3,BASE!$G:$G,PRODUTIVIDADE!$B88)))</f>
        <v>0</v>
      </c>
      <c r="DU88" s="18">
        <f>IF($B88="","",IF(COUNTIF(BASE!$A:$A,PRODUTIVIDADE!DS$3)=0,"",SUMIFS(BASE!$P:$P,BASE!$A:$A,PRODUTIVIDADE!DS$3,BASE!$G:$G,PRODUTIVIDADE!$B88)))</f>
        <v>1.8287037037037037E-3</v>
      </c>
      <c r="DV88" s="18">
        <f>IF($B88="","",IF(COUNTIF(BASE!$A:$A,PRODUTIVIDADE!DS$3)=0,"",SUMIFS(BASE!$O:$O,BASE!$A:$A,PRODUTIVIDADE!DS$3,BASE!$G:$G,PRODUTIVIDADE!$B88)))</f>
        <v>0</v>
      </c>
      <c r="DW88" s="32">
        <f t="shared" si="109"/>
        <v>0.12069444444444444</v>
      </c>
      <c r="DX88" s="32">
        <f t="shared" si="110"/>
        <v>0</v>
      </c>
      <c r="DY88" s="33">
        <f>IF($B88="","",IF(COUNTIF(BASE!$A:$A,PRODUTIVIDADE!DY$3)=0,"",SUMIFS(BASE!$M:$M,BASE!$A:$A,PRODUTIVIDADE!DY$3,BASE!$G:$G,PRODUTIVIDADE!$B88)))</f>
        <v>63</v>
      </c>
      <c r="DZ88" s="33">
        <f>IF($B88="","",IF(COUNTIF(BASE!$A:$A,PRODUTIVIDADE!DY$3)=0,"",SUMIFS(BASE!$N:$N,BASE!$A:$A,PRODUTIVIDADE!DY$3,BASE!$G:$G,PRODUTIVIDADE!$B88)))</f>
        <v>0</v>
      </c>
      <c r="EA88" s="28">
        <f>IF($B88="","",IF(COUNTIF(BASE!$A:$A,PRODUTIVIDADE!DY$3)=0,"",SUMIFS(BASE!$P:$P,BASE!$A:$A,PRODUTIVIDADE!DY$3,BASE!$G:$G,PRODUTIVIDADE!$B88)))</f>
        <v>1.8981481481481482E-3</v>
      </c>
      <c r="EB88" s="28">
        <f>IF($B88="","",IF(COUNTIF(BASE!$A:$A,PRODUTIVIDADE!DY$3)=0,"",SUMIFS(BASE!$O:$O,BASE!$A:$A,PRODUTIVIDADE!DY$3,BASE!$G:$G,PRODUTIVIDADE!$B88)))</f>
        <v>0</v>
      </c>
      <c r="EC88" s="32">
        <f t="shared" si="111"/>
        <v>0.11958333333333333</v>
      </c>
      <c r="ED88" s="32">
        <f t="shared" si="112"/>
        <v>0</v>
      </c>
      <c r="EE88" s="15">
        <f>IF($B88="","",IF(COUNTIF(BASE!$A:$A,PRODUTIVIDADE!EE$3)=0,"",SUMIFS(BASE!$M:$M,BASE!$A:$A,PRODUTIVIDADE!EE$3,BASE!$G:$G,PRODUTIVIDADE!$B88)))</f>
        <v>66</v>
      </c>
      <c r="EF88" s="15">
        <f>IF($B88="","",IF(COUNTIF(BASE!$A:$A,PRODUTIVIDADE!EE$3)=0,"",SUMIFS(BASE!$N:$N,BASE!$A:$A,PRODUTIVIDADE!EE$3,BASE!$G:$G,PRODUTIVIDADE!$B88)))</f>
        <v>0</v>
      </c>
      <c r="EG88" s="18">
        <f>IF($B88="","",IF(COUNTIF(BASE!$A:$A,PRODUTIVIDADE!EE$3)=0,"",SUMIFS(BASE!$P:$P,BASE!$A:$A,PRODUTIVIDADE!EE$3,BASE!$G:$G,PRODUTIVIDADE!$B88)))</f>
        <v>2.1180555555555553E-3</v>
      </c>
      <c r="EH88" s="18">
        <f>IF($B88="","",IF(COUNTIF(BASE!$A:$A,PRODUTIVIDADE!EE$3)=0,"",SUMIFS(BASE!$O:$O,BASE!$A:$A,PRODUTIVIDADE!EE$3,BASE!$G:$G,PRODUTIVIDADE!$B88)))</f>
        <v>0</v>
      </c>
      <c r="EI88" s="32">
        <f t="shared" si="113"/>
        <v>0.13979166666666665</v>
      </c>
      <c r="EJ88" s="32">
        <f t="shared" si="114"/>
        <v>0</v>
      </c>
      <c r="EK88" s="33">
        <f>IF($B88="","",IF(COUNTIF(BASE!$A:$A,PRODUTIVIDADE!EK$3)=0,"",SUMIFS(BASE!$M:$M,BASE!$A:$A,PRODUTIVIDADE!EK$3,BASE!$G:$G,PRODUTIVIDADE!$B88)))</f>
        <v>0</v>
      </c>
      <c r="EL88" s="33">
        <f>IF($B88="","",IF(COUNTIF(BASE!$A:$A,PRODUTIVIDADE!EK$3)=0,"",SUMIFS(BASE!$N:$N,BASE!$A:$A,PRODUTIVIDADE!EK$3,BASE!$G:$G,PRODUTIVIDADE!$B88)))</f>
        <v>0</v>
      </c>
      <c r="EM88" s="28">
        <f>IF($B88="","",IF(COUNTIF(BASE!$A:$A,PRODUTIVIDADE!EK$3)=0,"",SUMIFS(BASE!$P:$P,BASE!$A:$A,PRODUTIVIDADE!EK$3,BASE!$G:$G,PRODUTIVIDADE!$B88)))</f>
        <v>0</v>
      </c>
      <c r="EN88" s="28">
        <f>IF($B88="","",IF(COUNTIF(BASE!$A:$A,PRODUTIVIDADE!EK$3)=0,"",SUMIFS(BASE!$O:$O,BASE!$A:$A,PRODUTIVIDADE!EK$3,BASE!$G:$G,PRODUTIVIDADE!$B88)))</f>
        <v>0</v>
      </c>
      <c r="EO88" s="32">
        <f t="shared" si="115"/>
        <v>0</v>
      </c>
      <c r="EP88" s="32">
        <f t="shared" si="116"/>
        <v>0</v>
      </c>
      <c r="EQ88" s="15">
        <f>IF($B88="","",IF(COUNTIF(BASE!$A:$A,PRODUTIVIDADE!EQ$3)=0,"",SUMIFS(BASE!$M:$M,BASE!$A:$A,PRODUTIVIDADE!EQ$3,BASE!$G:$G,PRODUTIVIDADE!$B88)))</f>
        <v>66</v>
      </c>
      <c r="ER88" s="15">
        <f>IF($B88="","",IF(COUNTIF(BASE!$A:$A,PRODUTIVIDADE!EQ$3)=0,"",SUMIFS(BASE!$N:$N,BASE!$A:$A,PRODUTIVIDADE!EQ$3,BASE!$G:$G,PRODUTIVIDADE!$B88)))</f>
        <v>0</v>
      </c>
      <c r="ES88" s="18">
        <f>IF($B88="","",IF(COUNTIF(BASE!$A:$A,PRODUTIVIDADE!EQ$3)=0,"",SUMIFS(BASE!$P:$P,BASE!$A:$A,PRODUTIVIDADE!EQ$3,BASE!$G:$G,PRODUTIVIDADE!$B88)))</f>
        <v>1.8750000000000001E-3</v>
      </c>
      <c r="ET88" s="18">
        <f>IF($B88="","",IF(COUNTIF(BASE!$A:$A,PRODUTIVIDADE!EQ$3)=0,"",SUMIFS(BASE!$O:$O,BASE!$A:$A,PRODUTIVIDADE!EQ$3,BASE!$G:$G,PRODUTIVIDADE!$B88)))</f>
        <v>0</v>
      </c>
      <c r="EU88" s="32">
        <f t="shared" si="117"/>
        <v>0.12375000000000001</v>
      </c>
      <c r="EV88" s="32">
        <f t="shared" si="118"/>
        <v>0</v>
      </c>
      <c r="EW88" s="33">
        <f>IF($B88="","",IF(COUNTIF(BASE!$A:$A,PRODUTIVIDADE!EW$3)=0,"",SUMIFS(BASE!$M:$M,BASE!$A:$A,PRODUTIVIDADE!EW$3,BASE!$G:$G,PRODUTIVIDADE!$B88)))</f>
        <v>60</v>
      </c>
      <c r="EX88" s="33">
        <f>IF($B88="","",IF(COUNTIF(BASE!$A:$A,PRODUTIVIDADE!EW$3)=0,"",SUMIFS(BASE!$N:$N,BASE!$A:$A,PRODUTIVIDADE!EW$3,BASE!$G:$G,PRODUTIVIDADE!$B88)))</f>
        <v>0</v>
      </c>
      <c r="EY88" s="28">
        <f>IF($B88="","",IF(COUNTIF(BASE!$A:$A,PRODUTIVIDADE!EW$3)=0,"",SUMIFS(BASE!$P:$P,BASE!$A:$A,PRODUTIVIDADE!EW$3,BASE!$G:$G,PRODUTIVIDADE!$B88)))</f>
        <v>1.6203703703703703E-3</v>
      </c>
      <c r="EZ88" s="28">
        <f>IF($B88="","",IF(COUNTIF(BASE!$A:$A,PRODUTIVIDADE!EW$3)=0,"",SUMIFS(BASE!$O:$O,BASE!$A:$A,PRODUTIVIDADE!EW$3,BASE!$G:$G,PRODUTIVIDADE!$B88)))</f>
        <v>0</v>
      </c>
      <c r="FA88" s="32">
        <f t="shared" si="119"/>
        <v>9.7222222222222224E-2</v>
      </c>
      <c r="FB88" s="32">
        <f t="shared" si="120"/>
        <v>0</v>
      </c>
      <c r="FC88" s="15">
        <f>IF($B88="","",IF(COUNTIF(BASE!$A:$A,PRODUTIVIDADE!FC$3)=0,"",SUMIFS(BASE!$M:$M,BASE!$A:$A,PRODUTIVIDADE!FC$3,BASE!$G:$G,PRODUTIVIDADE!$B88)))</f>
        <v>69</v>
      </c>
      <c r="FD88" s="15">
        <f>IF($B88="","",IF(COUNTIF(BASE!$A:$A,PRODUTIVIDADE!FC$3)=0,"",SUMIFS(BASE!$N:$N,BASE!$A:$A,PRODUTIVIDADE!FC$3,BASE!$G:$G,PRODUTIVIDADE!$B88)))</f>
        <v>0</v>
      </c>
      <c r="FE88" s="18">
        <f>IF($B88="","",IF(COUNTIF(BASE!$A:$A,PRODUTIVIDADE!FC$3)=0,"",SUMIFS(BASE!$P:$P,BASE!$A:$A,PRODUTIVIDADE!FC$3,BASE!$G:$G,PRODUTIVIDADE!$B88)))</f>
        <v>1.4930555555555556E-3</v>
      </c>
      <c r="FF88" s="18">
        <f>IF($B88="","",IF(COUNTIF(BASE!$A:$A,PRODUTIVIDADE!FC$3)=0,"",SUMIFS(BASE!$O:$O,BASE!$A:$A,PRODUTIVIDADE!FC$3,BASE!$G:$G,PRODUTIVIDADE!$B88)))</f>
        <v>0</v>
      </c>
      <c r="FG88" s="32">
        <f t="shared" si="121"/>
        <v>0.10302083333333334</v>
      </c>
      <c r="FH88" s="32">
        <f t="shared" si="122"/>
        <v>0</v>
      </c>
      <c r="FI88" s="33">
        <f>IF($B88="","",IF(COUNTIF(BASE!$A:$A,PRODUTIVIDADE!FI$3)=0,"",SUMIFS(BASE!$M:$M,BASE!$A:$A,PRODUTIVIDADE!FI$3,BASE!$G:$G,PRODUTIVIDADE!$B88)))</f>
        <v>60</v>
      </c>
      <c r="FJ88" s="33">
        <f>IF($B88="","",IF(COUNTIF(BASE!$A:$A,PRODUTIVIDADE!FI$3)=0,"",SUMIFS(BASE!$N:$N,BASE!$A:$A,PRODUTIVIDADE!FI$3,BASE!$G:$G,PRODUTIVIDADE!$B88)))</f>
        <v>0</v>
      </c>
      <c r="FK88" s="28">
        <f>IF($B88="","",IF(COUNTIF(BASE!$A:$A,PRODUTIVIDADE!FI$3)=0,"",SUMIFS(BASE!$P:$P,BASE!$A:$A,PRODUTIVIDADE!FI$3,BASE!$G:$G,PRODUTIVIDADE!$B88)))</f>
        <v>1.8518518518518517E-3</v>
      </c>
      <c r="FL88" s="28">
        <f>IF($B88="","",IF(COUNTIF(BASE!$A:$A,PRODUTIVIDADE!FI$3)=0,"",SUMIFS(BASE!$O:$O,BASE!$A:$A,PRODUTIVIDADE!FI$3,BASE!$G:$G,PRODUTIVIDADE!$B88)))</f>
        <v>0</v>
      </c>
      <c r="FM88" s="32">
        <f t="shared" si="123"/>
        <v>0.1111111111111111</v>
      </c>
      <c r="FN88" s="32">
        <f t="shared" si="124"/>
        <v>0</v>
      </c>
      <c r="FO88" s="15">
        <f>IF($B88="","",IF(COUNTIF(BASE!$A:$A,PRODUTIVIDADE!FO$3)=0,"",SUMIFS(BASE!$M:$M,BASE!$A:$A,PRODUTIVIDADE!FO$3,BASE!$G:$G,PRODUTIVIDADE!$B88)))</f>
        <v>43</v>
      </c>
      <c r="FP88" s="15">
        <f>IF($B88="","",IF(COUNTIF(BASE!$A:$A,PRODUTIVIDADE!FO$3)=0,"",SUMIFS(BASE!$N:$N,BASE!$A:$A,PRODUTIVIDADE!FO$3,BASE!$G:$G,PRODUTIVIDADE!$B88)))</f>
        <v>0</v>
      </c>
      <c r="FQ88" s="18">
        <f>IF($B88="","",IF(COUNTIF(BASE!$A:$A,PRODUTIVIDADE!FO$3)=0,"",SUMIFS(BASE!$P:$P,BASE!$A:$A,PRODUTIVIDADE!FO$3,BASE!$G:$G,PRODUTIVIDADE!$B88)))</f>
        <v>1.8402777777777777E-3</v>
      </c>
      <c r="FR88" s="18">
        <f>IF($B88="","",IF(COUNTIF(BASE!$A:$A,PRODUTIVIDADE!FO$3)=0,"",SUMIFS(BASE!$O:$O,BASE!$A:$A,PRODUTIVIDADE!FO$3,BASE!$G:$G,PRODUTIVIDADE!$B88)))</f>
        <v>0</v>
      </c>
      <c r="FS88" s="32">
        <f t="shared" si="125"/>
        <v>7.9131944444444435E-2</v>
      </c>
      <c r="FT88" s="32">
        <f t="shared" si="126"/>
        <v>0</v>
      </c>
      <c r="FU88" s="33">
        <f>IF($B88="","",IF(COUNTIF(BASE!$A:$A,PRODUTIVIDADE!FU$3)=0,"",SUMIFS(BASE!$M:$M,BASE!$A:$A,PRODUTIVIDADE!FU$3,BASE!$G:$G,PRODUTIVIDADE!$B88)))</f>
        <v>0</v>
      </c>
      <c r="FV88" s="33">
        <f>IF($B88="","",IF(COUNTIF(BASE!$A:$A,PRODUTIVIDADE!FU$3)=0,"",SUMIFS(BASE!$N:$N,BASE!$A:$A,PRODUTIVIDADE!FU$3,BASE!$G:$G,PRODUTIVIDADE!$B88)))</f>
        <v>0</v>
      </c>
      <c r="FW88" s="28">
        <f>IF($B88="","",IF(COUNTIF(BASE!$A:$A,PRODUTIVIDADE!FU$3)=0,"",SUMIFS(BASE!$P:$P,BASE!$A:$A,PRODUTIVIDADE!FU$3,BASE!$G:$G,PRODUTIVIDADE!$B88)))</f>
        <v>0</v>
      </c>
      <c r="FX88" s="28">
        <f>IF($B88="","",IF(COUNTIF(BASE!$A:$A,PRODUTIVIDADE!FU$3)=0,"",SUMIFS(BASE!$O:$O,BASE!$A:$A,PRODUTIVIDADE!FU$3,BASE!$G:$G,PRODUTIVIDADE!$B88)))</f>
        <v>0</v>
      </c>
      <c r="FY88" s="32">
        <f t="shared" si="127"/>
        <v>0</v>
      </c>
      <c r="FZ88" s="32">
        <f t="shared" si="128"/>
        <v>0</v>
      </c>
      <c r="GA88" s="15">
        <f>IF($B88="","",IF(COUNTIF(BASE!$A:$A,PRODUTIVIDADE!GA$3)=0,"",SUMIFS(BASE!$M:$M,BASE!$A:$A,PRODUTIVIDADE!GA$3,BASE!$G:$G,PRODUTIVIDADE!$B88)))</f>
        <v>85</v>
      </c>
      <c r="GB88" s="15">
        <f>IF($B88="","",IF(COUNTIF(BASE!$A:$A,PRODUTIVIDADE!GA$3)=0,"",SUMIFS(BASE!$N:$N,BASE!$A:$A,PRODUTIVIDADE!GA$3,BASE!$G:$G,PRODUTIVIDADE!$B88)))</f>
        <v>0</v>
      </c>
      <c r="GC88" s="18">
        <f>IF($B88="","",IF(COUNTIF(BASE!$A:$A,PRODUTIVIDADE!GA$3)=0,"",SUMIFS(BASE!$P:$P,BASE!$A:$A,PRODUTIVIDADE!GA$3,BASE!$G:$G,PRODUTIVIDADE!$B88)))</f>
        <v>1.6550925925925926E-3</v>
      </c>
      <c r="GD88" s="18">
        <f>IF($B88="","",IF(COUNTIF(BASE!$A:$A,PRODUTIVIDADE!GA$3)=0,"",SUMIFS(BASE!$O:$O,BASE!$A:$A,PRODUTIVIDADE!GA$3,BASE!$G:$G,PRODUTIVIDADE!$B88)))</f>
        <v>0</v>
      </c>
      <c r="GE88" s="32">
        <f t="shared" si="129"/>
        <v>0.14068287037037036</v>
      </c>
      <c r="GF88" s="32">
        <f t="shared" si="130"/>
        <v>0</v>
      </c>
      <c r="GG88" s="33">
        <f>IF($B88="","",IF(COUNTIF(BASE!$A:$A,PRODUTIVIDADE!GG$3)=0,"",SUMIFS(BASE!$M:$M,BASE!$A:$A,PRODUTIVIDADE!GG$3,BASE!$G:$G,PRODUTIVIDADE!$B88)))</f>
        <v>62</v>
      </c>
      <c r="GH88" s="33">
        <f>IF($B88="","",IF(COUNTIF(BASE!$A:$A,PRODUTIVIDADE!GG$3)=0,"",SUMIFS(BASE!$N:$N,BASE!$A:$A,PRODUTIVIDADE!GG$3,BASE!$G:$G,PRODUTIVIDADE!$B88)))</f>
        <v>0</v>
      </c>
      <c r="GI88" s="28">
        <f>IF($B88="","",IF(COUNTIF(BASE!$A:$A,PRODUTIVIDADE!GG$3)=0,"",SUMIFS(BASE!$P:$P,BASE!$A:$A,PRODUTIVIDADE!GG$3,BASE!$G:$G,PRODUTIVIDADE!$B88)))</f>
        <v>1.9328703703703704E-3</v>
      </c>
      <c r="GJ88" s="28">
        <f>IF($B88="","",IF(COUNTIF(BASE!$A:$A,PRODUTIVIDADE!GG$3)=0,"",SUMIFS(BASE!$O:$O,BASE!$A:$A,PRODUTIVIDADE!GG$3,BASE!$G:$G,PRODUTIVIDADE!$B88)))</f>
        <v>0</v>
      </c>
      <c r="GK88" s="32">
        <f t="shared" si="131"/>
        <v>0.11983796296296297</v>
      </c>
      <c r="GL88" s="32">
        <f t="shared" si="132"/>
        <v>0</v>
      </c>
      <c r="GM88" s="15">
        <f>IF($B88="","",IF(COUNTIF(BASE!$A:$A,PRODUTIVIDADE!GM$3)=0,"",SUMIFS(BASE!$M:$M,BASE!$A:$A,PRODUTIVIDADE!GM$3,BASE!$G:$G,PRODUTIVIDADE!$B88)))</f>
        <v>55</v>
      </c>
      <c r="GN88" s="15">
        <f>IF($B88="","",IF(COUNTIF(BASE!$A:$A,PRODUTIVIDADE!GM$3)=0,"",SUMIFS(BASE!$N:$N,BASE!$A:$A,PRODUTIVIDADE!GM$3,BASE!$G:$G,PRODUTIVIDADE!$B88)))</f>
        <v>0</v>
      </c>
      <c r="GO88" s="18">
        <f>IF($B88="","",IF(COUNTIF(BASE!$A:$A,PRODUTIVIDADE!GM$3)=0,"",SUMIFS(BASE!$P:$P,BASE!$A:$A,PRODUTIVIDADE!GM$3,BASE!$G:$G,PRODUTIVIDADE!$B88)))</f>
        <v>1.9097222222222222E-3</v>
      </c>
      <c r="GP88" s="18">
        <f>IF($B88="","",IF(COUNTIF(BASE!$A:$A,PRODUTIVIDADE!GM$3)=0,"",SUMIFS(BASE!$O:$O,BASE!$A:$A,PRODUTIVIDADE!GM$3,BASE!$G:$G,PRODUTIVIDADE!$B88)))</f>
        <v>0</v>
      </c>
      <c r="GQ88" s="32">
        <f t="shared" si="133"/>
        <v>0.10503472222222222</v>
      </c>
      <c r="GR88" s="32">
        <f t="shared" si="134"/>
        <v>0</v>
      </c>
    </row>
    <row r="89" spans="2:200" s="8" customFormat="1" x14ac:dyDescent="0.25">
      <c r="B89" s="50">
        <v>91148</v>
      </c>
      <c r="C89" s="16" t="str">
        <f>IF($B89="","",VLOOKUP($B89,EQUIPE!$B:$E,2,0))</f>
        <v>FABIANA BARÃO RODRIGUES</v>
      </c>
      <c r="D89" s="16" t="str">
        <f>IF($B89="","",VLOOKUP($B89,EQUIPE!$B:$F,5,0))</f>
        <v>ULTRAGAZ FRONT</v>
      </c>
      <c r="E89" s="18">
        <f>IF($B89="","",VLOOKUP($B89,EQUIPE!$B:$E,3,0))</f>
        <v>0.2638888888888889</v>
      </c>
      <c r="F89" s="16" t="str">
        <f>IF($B89="","",VLOOKUP($B89,EQUIPE!$B:$E,4,0))</f>
        <v>DAIATRIZ DO NASCIMENTO</v>
      </c>
      <c r="H89" s="22">
        <f t="shared" si="135"/>
        <v>1388</v>
      </c>
      <c r="I89" s="22">
        <f t="shared" si="135"/>
        <v>1</v>
      </c>
      <c r="J89" s="18">
        <f t="shared" si="69"/>
        <v>2.2608552807129897E-3</v>
      </c>
      <c r="K89" s="18">
        <f t="shared" si="70"/>
        <v>6.9444444444444444E-5</v>
      </c>
      <c r="L89" s="32">
        <f t="shared" si="71"/>
        <v>3.1380671296296296</v>
      </c>
      <c r="M89" s="32">
        <f t="shared" si="72"/>
        <v>6.9444444444444444E-5</v>
      </c>
      <c r="O89" s="15">
        <f>IF($B89="","",IF(COUNTIF(BASE!$A:$A,PRODUTIVIDADE!O$3)=0,"",SUMIFS(BASE!$M:$M,BASE!$A:$A,PRODUTIVIDADE!O$3,BASE!$G:$G,PRODUTIVIDADE!$B89)))</f>
        <v>67</v>
      </c>
      <c r="P89" s="15">
        <f>IF($B89="","",IF(COUNTIF(BASE!$A:$A,PRODUTIVIDADE!O$3)=0,"",SUMIFS(BASE!$N:$N,BASE!$A:$A,PRODUTIVIDADE!O$3,BASE!$G:$G,PRODUTIVIDADE!$B89)))</f>
        <v>0</v>
      </c>
      <c r="Q89" s="18">
        <f>IF($B89="","",IF(COUNTIF(BASE!$A:$A,PRODUTIVIDADE!O$3)=0,"",SUMIFS(BASE!$P:$P,BASE!$A:$A,PRODUTIVIDADE!O$3,BASE!$G:$G,PRODUTIVIDADE!$B89)))</f>
        <v>2.0138888888888888E-3</v>
      </c>
      <c r="R89" s="18">
        <f>IF($B89="","",IF(COUNTIF(BASE!$A:$A,PRODUTIVIDADE!O$3)=0,"",SUMIFS(BASE!$O:$O,BASE!$A:$A,PRODUTIVIDADE!O$3,BASE!$G:$G,PRODUTIVIDADE!$B89)))</f>
        <v>0</v>
      </c>
      <c r="S89" s="32">
        <f t="shared" si="73"/>
        <v>0.13493055555555555</v>
      </c>
      <c r="T89" s="32">
        <f t="shared" si="74"/>
        <v>0</v>
      </c>
      <c r="U89" s="33">
        <f>IF($B89="","",IF(COUNTIF(BASE!$A:$A,PRODUTIVIDADE!U$3)=0,"",SUMIFS(BASE!$M:$M,BASE!$A:$A,PRODUTIVIDADE!U$3,BASE!$G:$G,PRODUTIVIDADE!$B89)))</f>
        <v>65</v>
      </c>
      <c r="V89" s="33">
        <f>IF($B89="","",IF(COUNTIF(BASE!$A:$A,PRODUTIVIDADE!U$3)=0,"",SUMIFS(BASE!$N:$N,BASE!$A:$A,PRODUTIVIDADE!U$3,BASE!$G:$G,PRODUTIVIDADE!$B89)))</f>
        <v>0</v>
      </c>
      <c r="W89" s="28">
        <f>IF($B89="","",IF(COUNTIF(BASE!$A:$A,PRODUTIVIDADE!U$3)=0,"",SUMIFS(BASE!$P:$P,BASE!$A:$A,PRODUTIVIDADE!U$3,BASE!$G:$G,PRODUTIVIDADE!$B89)))</f>
        <v>2.4537037037037036E-3</v>
      </c>
      <c r="X89" s="28">
        <f>IF($B89="","",IF(COUNTIF(BASE!$A:$A,PRODUTIVIDADE!U$3)=0,"",SUMIFS(BASE!$O:$O,BASE!$A:$A,PRODUTIVIDADE!U$3,BASE!$G:$G,PRODUTIVIDADE!$B89)))</f>
        <v>0</v>
      </c>
      <c r="Y89" s="32">
        <f t="shared" si="75"/>
        <v>0.15949074074074074</v>
      </c>
      <c r="Z89" s="32">
        <f t="shared" si="76"/>
        <v>0</v>
      </c>
      <c r="AA89" s="15">
        <f>IF($B89="","",IF(COUNTIF(BASE!$A:$A,PRODUTIVIDADE!AA$3)=0,"",SUMIFS(BASE!$M:$M,BASE!$A:$A,PRODUTIVIDADE!AA$3,BASE!$G:$G,PRODUTIVIDADE!$B89)))</f>
        <v>58</v>
      </c>
      <c r="AB89" s="15">
        <f>IF($B89="","",IF(COUNTIF(BASE!$A:$A,PRODUTIVIDADE!AA$3)=0,"",SUMIFS(BASE!$N:$N,BASE!$A:$A,PRODUTIVIDADE!AA$3,BASE!$G:$G,PRODUTIVIDADE!$B89)))</f>
        <v>0</v>
      </c>
      <c r="AC89" s="18">
        <f>IF($B89="","",IF(COUNTIF(BASE!$A:$A,PRODUTIVIDADE!AA$3)=0,"",SUMIFS(BASE!$P:$P,BASE!$A:$A,PRODUTIVIDADE!AA$3,BASE!$G:$G,PRODUTIVIDADE!$B89)))</f>
        <v>2.0601851851851853E-3</v>
      </c>
      <c r="AD89" s="18">
        <f>IF($B89="","",IF(COUNTIF(BASE!$A:$A,PRODUTIVIDADE!AA$3)=0,"",SUMIFS(BASE!$O:$O,BASE!$A:$A,PRODUTIVIDADE!AA$3,BASE!$G:$G,PRODUTIVIDADE!$B89)))</f>
        <v>0</v>
      </c>
      <c r="AE89" s="32">
        <f t="shared" si="77"/>
        <v>0.11949074074074074</v>
      </c>
      <c r="AF89" s="32">
        <f t="shared" si="78"/>
        <v>0</v>
      </c>
      <c r="AG89" s="33">
        <f>IF($B89="","",IF(COUNTIF(BASE!$A:$A,PRODUTIVIDADE!AG$3)=0,"",SUMIFS(BASE!$M:$M,BASE!$A:$A,PRODUTIVIDADE!AG$3,BASE!$G:$G,PRODUTIVIDADE!$B89)))</f>
        <v>0</v>
      </c>
      <c r="AH89" s="33">
        <f>IF($B89="","",IF(COUNTIF(BASE!$A:$A,PRODUTIVIDADE!AG$3)=0,"",SUMIFS(BASE!$N:$N,BASE!$A:$A,PRODUTIVIDADE!AG$3,BASE!$G:$G,PRODUTIVIDADE!$B89)))</f>
        <v>0</v>
      </c>
      <c r="AI89" s="28">
        <f>IF($B89="","",IF(COUNTIF(BASE!$A:$A,PRODUTIVIDADE!AG$3)=0,"",SUMIFS(BASE!$P:$P,BASE!$A:$A,PRODUTIVIDADE!AG$3,BASE!$G:$G,PRODUTIVIDADE!$B89)))</f>
        <v>0</v>
      </c>
      <c r="AJ89" s="28">
        <f>IF($B89="","",IF(COUNTIF(BASE!$A:$A,PRODUTIVIDADE!AG$3)=0,"",SUMIFS(BASE!$O:$O,BASE!$A:$A,PRODUTIVIDADE!AG$3,BASE!$G:$G,PRODUTIVIDADE!$B89)))</f>
        <v>0</v>
      </c>
      <c r="AK89" s="32">
        <f t="shared" si="79"/>
        <v>0</v>
      </c>
      <c r="AL89" s="32">
        <f t="shared" si="80"/>
        <v>0</v>
      </c>
      <c r="AM89" s="15">
        <f>IF($B89="","",IF(COUNTIF(BASE!$A:$A,PRODUTIVIDADE!AM$3)=0,"",SUMIFS(BASE!$M:$M,BASE!$A:$A,PRODUTIVIDADE!AM$3,BASE!$G:$G,PRODUTIVIDADE!$B89)))</f>
        <v>76</v>
      </c>
      <c r="AN89" s="15">
        <f>IF($B89="","",IF(COUNTIF(BASE!$A:$A,PRODUTIVIDADE!AM$3)=0,"",SUMIFS(BASE!$N:$N,BASE!$A:$A,PRODUTIVIDADE!AM$3,BASE!$G:$G,PRODUTIVIDADE!$B89)))</f>
        <v>0</v>
      </c>
      <c r="AO89" s="18">
        <f>IF($B89="","",IF(COUNTIF(BASE!$A:$A,PRODUTIVIDADE!AM$3)=0,"",SUMIFS(BASE!$P:$P,BASE!$A:$A,PRODUTIVIDADE!AM$3,BASE!$G:$G,PRODUTIVIDADE!$B89)))</f>
        <v>1.9444444444444442E-3</v>
      </c>
      <c r="AP89" s="18">
        <f>IF($B89="","",IF(COUNTIF(BASE!$A:$A,PRODUTIVIDADE!AM$3)=0,"",SUMIFS(BASE!$O:$O,BASE!$A:$A,PRODUTIVIDADE!AM$3,BASE!$G:$G,PRODUTIVIDADE!$B89)))</f>
        <v>0</v>
      </c>
      <c r="AQ89" s="32">
        <f t="shared" si="81"/>
        <v>0.14777777777777776</v>
      </c>
      <c r="AR89" s="32">
        <f t="shared" si="82"/>
        <v>0</v>
      </c>
      <c r="AS89" s="33">
        <f>IF($B89="","",IF(COUNTIF(BASE!$A:$A,PRODUTIVIDADE!AS$3)=0,"",SUMIFS(BASE!$M:$M,BASE!$A:$A,PRODUTIVIDADE!AS$3,BASE!$G:$G,PRODUTIVIDADE!$B89)))</f>
        <v>47</v>
      </c>
      <c r="AT89" s="33">
        <f>IF($B89="","",IF(COUNTIF(BASE!$A:$A,PRODUTIVIDADE!AS$3)=0,"",SUMIFS(BASE!$N:$N,BASE!$A:$A,PRODUTIVIDADE!AS$3,BASE!$G:$G,PRODUTIVIDADE!$B89)))</f>
        <v>0</v>
      </c>
      <c r="AU89" s="28">
        <f>IF($B89="","",IF(COUNTIF(BASE!$A:$A,PRODUTIVIDADE!AS$3)=0,"",SUMIFS(BASE!$P:$P,BASE!$A:$A,PRODUTIVIDADE!AS$3,BASE!$G:$G,PRODUTIVIDADE!$B89)))</f>
        <v>2.7199074074074074E-3</v>
      </c>
      <c r="AV89" s="28">
        <f>IF($B89="","",IF(COUNTIF(BASE!$A:$A,PRODUTIVIDADE!AS$3)=0,"",SUMIFS(BASE!$O:$O,BASE!$A:$A,PRODUTIVIDADE!AS$3,BASE!$G:$G,PRODUTIVIDADE!$B89)))</f>
        <v>0</v>
      </c>
      <c r="AW89" s="32">
        <f t="shared" si="83"/>
        <v>0.12783564814814816</v>
      </c>
      <c r="AX89" s="32">
        <f t="shared" si="84"/>
        <v>0</v>
      </c>
      <c r="AY89" s="15">
        <f>IF($B89="","",IF(COUNTIF(BASE!$A:$A,PRODUTIVIDADE!AY$3)=0,"",SUMIFS(BASE!$M:$M,BASE!$A:$A,PRODUTIVIDADE!AY$3,BASE!$G:$G,PRODUTIVIDADE!$B89)))</f>
        <v>62</v>
      </c>
      <c r="AZ89" s="15">
        <f>IF($B89="","",IF(COUNTIF(BASE!$A:$A,PRODUTIVIDADE!AY$3)=0,"",SUMIFS(BASE!$N:$N,BASE!$A:$A,PRODUTIVIDADE!AY$3,BASE!$G:$G,PRODUTIVIDADE!$B89)))</f>
        <v>0</v>
      </c>
      <c r="BA89" s="18">
        <f>IF($B89="","",IF(COUNTIF(BASE!$A:$A,PRODUTIVIDADE!AY$3)=0,"",SUMIFS(BASE!$P:$P,BASE!$A:$A,PRODUTIVIDADE!AY$3,BASE!$G:$G,PRODUTIVIDADE!$B89)))</f>
        <v>2.5810185185185185E-3</v>
      </c>
      <c r="BB89" s="18">
        <f>IF($B89="","",IF(COUNTIF(BASE!$A:$A,PRODUTIVIDADE!AY$3)=0,"",SUMIFS(BASE!$O:$O,BASE!$A:$A,PRODUTIVIDADE!AY$3,BASE!$G:$G,PRODUTIVIDADE!$B89)))</f>
        <v>0</v>
      </c>
      <c r="BC89" s="32">
        <f t="shared" si="85"/>
        <v>0.16002314814814814</v>
      </c>
      <c r="BD89" s="32">
        <f t="shared" si="86"/>
        <v>0</v>
      </c>
      <c r="BE89" s="33">
        <f>IF($B89="","",IF(COUNTIF(BASE!$A:$A,PRODUTIVIDADE!BE$3)=0,"",SUMIFS(BASE!$M:$M,BASE!$A:$A,PRODUTIVIDADE!BE$3,BASE!$G:$G,PRODUTIVIDADE!$B89)))</f>
        <v>86</v>
      </c>
      <c r="BF89" s="33">
        <f>IF($B89="","",IF(COUNTIF(BASE!$A:$A,PRODUTIVIDADE!BE$3)=0,"",SUMIFS(BASE!$N:$N,BASE!$A:$A,PRODUTIVIDADE!BE$3,BASE!$G:$G,PRODUTIVIDADE!$B89)))</f>
        <v>1</v>
      </c>
      <c r="BG89" s="28">
        <f>IF($B89="","",IF(COUNTIF(BASE!$A:$A,PRODUTIVIDADE!BE$3)=0,"",SUMIFS(BASE!$P:$P,BASE!$A:$A,PRODUTIVIDADE!BE$3,BASE!$G:$G,PRODUTIVIDADE!$B89)))</f>
        <v>1.9791666666666668E-3</v>
      </c>
      <c r="BH89" s="28">
        <f>IF($B89="","",IF(COUNTIF(BASE!$A:$A,PRODUTIVIDADE!BE$3)=0,"",SUMIFS(BASE!$O:$O,BASE!$A:$A,PRODUTIVIDADE!BE$3,BASE!$G:$G,PRODUTIVIDADE!$B89)))</f>
        <v>6.9444444444444444E-5</v>
      </c>
      <c r="BI89" s="32">
        <f t="shared" si="87"/>
        <v>0.17020833333333335</v>
      </c>
      <c r="BJ89" s="32">
        <f t="shared" si="88"/>
        <v>6.9444444444444444E-5</v>
      </c>
      <c r="BK89" s="15">
        <f>IF($B89="","",IF(COUNTIF(BASE!$A:$A,PRODUTIVIDADE!BK$3)=0,"",SUMIFS(BASE!$M:$M,BASE!$A:$A,PRODUTIVIDADE!BK$3,BASE!$G:$G,PRODUTIVIDADE!$B89)))</f>
        <v>0</v>
      </c>
      <c r="BL89" s="15">
        <f>IF($B89="","",IF(COUNTIF(BASE!$A:$A,PRODUTIVIDADE!BK$3)=0,"",SUMIFS(BASE!$N:$N,BASE!$A:$A,PRODUTIVIDADE!BK$3,BASE!$G:$G,PRODUTIVIDADE!$B89)))</f>
        <v>0</v>
      </c>
      <c r="BM89" s="18">
        <f>IF($B89="","",IF(COUNTIF(BASE!$A:$A,PRODUTIVIDADE!BK$3)=0,"",SUMIFS(BASE!$P:$P,BASE!$A:$A,PRODUTIVIDADE!BK$3,BASE!$G:$G,PRODUTIVIDADE!$B89)))</f>
        <v>0</v>
      </c>
      <c r="BN89" s="18">
        <f>IF($B89="","",IF(COUNTIF(BASE!$A:$A,PRODUTIVIDADE!BK$3)=0,"",SUMIFS(BASE!$O:$O,BASE!$A:$A,PRODUTIVIDADE!BK$3,BASE!$G:$G,PRODUTIVIDADE!$B89)))</f>
        <v>0</v>
      </c>
      <c r="BO89" s="32">
        <f t="shared" si="89"/>
        <v>0</v>
      </c>
      <c r="BP89" s="32">
        <f t="shared" si="90"/>
        <v>0</v>
      </c>
      <c r="BQ89" s="33">
        <f>IF($B89="","",IF(COUNTIF(BASE!$A:$A,PRODUTIVIDADE!BQ$3)=0,"",SUMIFS(BASE!$M:$M,BASE!$A:$A,PRODUTIVIDADE!BQ$3,BASE!$G:$G,PRODUTIVIDADE!$B89)))</f>
        <v>66</v>
      </c>
      <c r="BR89" s="33">
        <f>IF($B89="","",IF(COUNTIF(BASE!$A:$A,PRODUTIVIDADE!BQ$3)=0,"",SUMIFS(BASE!$N:$N,BASE!$A:$A,PRODUTIVIDADE!BQ$3,BASE!$G:$G,PRODUTIVIDADE!$B89)))</f>
        <v>0</v>
      </c>
      <c r="BS89" s="28">
        <f>IF($B89="","",IF(COUNTIF(BASE!$A:$A,PRODUTIVIDADE!BQ$3)=0,"",SUMIFS(BASE!$P:$P,BASE!$A:$A,PRODUTIVIDADE!BQ$3,BASE!$G:$G,PRODUTIVIDADE!$B89)))</f>
        <v>2.1064814814814813E-3</v>
      </c>
      <c r="BT89" s="28">
        <f>IF($B89="","",IF(COUNTIF(BASE!$A:$A,PRODUTIVIDADE!BQ$3)=0,"",SUMIFS(BASE!$O:$O,BASE!$A:$A,PRODUTIVIDADE!BQ$3,BASE!$G:$G,PRODUTIVIDADE!$B89)))</f>
        <v>0</v>
      </c>
      <c r="BU89" s="32">
        <f t="shared" si="91"/>
        <v>0.13902777777777778</v>
      </c>
      <c r="BV89" s="32">
        <f t="shared" si="92"/>
        <v>0</v>
      </c>
      <c r="BW89" s="15">
        <f>IF($B89="","",IF(COUNTIF(BASE!$A:$A,PRODUTIVIDADE!BW$3)=0,"",SUMIFS(BASE!$M:$M,BASE!$A:$A,PRODUTIVIDADE!BW$3,BASE!$G:$G,PRODUTIVIDADE!$B89)))</f>
        <v>51</v>
      </c>
      <c r="BX89" s="15">
        <f>IF($B89="","",IF(COUNTIF(BASE!$A:$A,PRODUTIVIDADE!BW$3)=0,"",SUMIFS(BASE!$N:$N,BASE!$A:$A,PRODUTIVIDADE!BW$3,BASE!$G:$G,PRODUTIVIDADE!$B89)))</f>
        <v>0</v>
      </c>
      <c r="BY89" s="18">
        <f>IF($B89="","",IF(COUNTIF(BASE!$A:$A,PRODUTIVIDADE!BW$3)=0,"",SUMIFS(BASE!$P:$P,BASE!$A:$A,PRODUTIVIDADE!BW$3,BASE!$G:$G,PRODUTIVIDADE!$B89)))</f>
        <v>2.5000000000000001E-3</v>
      </c>
      <c r="BZ89" s="18">
        <f>IF($B89="","",IF(COUNTIF(BASE!$A:$A,PRODUTIVIDADE!BW$3)=0,"",SUMIFS(BASE!$O:$O,BASE!$A:$A,PRODUTIVIDADE!BW$3,BASE!$G:$G,PRODUTIVIDADE!$B89)))</f>
        <v>0</v>
      </c>
      <c r="CA89" s="32">
        <f t="shared" si="93"/>
        <v>0.1275</v>
      </c>
      <c r="CB89" s="32">
        <f t="shared" si="94"/>
        <v>0</v>
      </c>
      <c r="CC89" s="33">
        <f>IF($B89="","",IF(COUNTIF(BASE!$A:$A,PRODUTIVIDADE!CC$3)=0,"",SUMIFS(BASE!$M:$M,BASE!$A:$A,PRODUTIVIDADE!CC$3,BASE!$G:$G,PRODUTIVIDADE!$B89)))</f>
        <v>18</v>
      </c>
      <c r="CD89" s="33">
        <f>IF($B89="","",IF(COUNTIF(BASE!$A:$A,PRODUTIVIDADE!CC$3)=0,"",SUMIFS(BASE!$N:$N,BASE!$A:$A,PRODUTIVIDADE!CC$3,BASE!$G:$G,PRODUTIVIDADE!$B89)))</f>
        <v>0</v>
      </c>
      <c r="CE89" s="28">
        <f>IF($B89="","",IF(COUNTIF(BASE!$A:$A,PRODUTIVIDADE!CC$3)=0,"",SUMIFS(BASE!$P:$P,BASE!$A:$A,PRODUTIVIDADE!CC$3,BASE!$G:$G,PRODUTIVIDADE!$B89)))</f>
        <v>2.1759259259259258E-3</v>
      </c>
      <c r="CF89" s="28">
        <f>IF($B89="","",IF(COUNTIF(BASE!$A:$A,PRODUTIVIDADE!CC$3)=0,"",SUMIFS(BASE!$O:$O,BASE!$A:$A,PRODUTIVIDADE!CC$3,BASE!$G:$G,PRODUTIVIDADE!$B89)))</f>
        <v>0</v>
      </c>
      <c r="CG89" s="32">
        <f t="shared" si="95"/>
        <v>3.9166666666666662E-2</v>
      </c>
      <c r="CH89" s="32">
        <f t="shared" si="96"/>
        <v>0</v>
      </c>
      <c r="CI89" s="15">
        <f>IF($B89="","",IF(COUNTIF(BASE!$A:$A,PRODUTIVIDADE!CI$3)=0,"",SUMIFS(BASE!$M:$M,BASE!$A:$A,PRODUTIVIDADE!CI$3,BASE!$G:$G,PRODUTIVIDADE!$B89)))</f>
        <v>47</v>
      </c>
      <c r="CJ89" s="15">
        <f>IF($B89="","",IF(COUNTIF(BASE!$A:$A,PRODUTIVIDADE!CI$3)=0,"",SUMIFS(BASE!$N:$N,BASE!$A:$A,PRODUTIVIDADE!CI$3,BASE!$G:$G,PRODUTIVIDADE!$B89)))</f>
        <v>0</v>
      </c>
      <c r="CK89" s="18">
        <f>IF($B89="","",IF(COUNTIF(BASE!$A:$A,PRODUTIVIDADE!CI$3)=0,"",SUMIFS(BASE!$P:$P,BASE!$A:$A,PRODUTIVIDADE!CI$3,BASE!$G:$G,PRODUTIVIDADE!$B89)))</f>
        <v>2.3958333333333336E-3</v>
      </c>
      <c r="CL89" s="18">
        <f>IF($B89="","",IF(COUNTIF(BASE!$A:$A,PRODUTIVIDADE!CI$3)=0,"",SUMIFS(BASE!$O:$O,BASE!$A:$A,PRODUTIVIDADE!CI$3,BASE!$G:$G,PRODUTIVIDADE!$B89)))</f>
        <v>0</v>
      </c>
      <c r="CM89" s="32">
        <f t="shared" si="97"/>
        <v>0.11260416666666667</v>
      </c>
      <c r="CN89" s="32">
        <f t="shared" si="98"/>
        <v>0</v>
      </c>
      <c r="CO89" s="33">
        <f>IF($B89="","",IF(COUNTIF(BASE!$A:$A,PRODUTIVIDADE!CO$3)=0,"",SUMIFS(BASE!$M:$M,BASE!$A:$A,PRODUTIVIDADE!CO$3,BASE!$G:$G,PRODUTIVIDADE!$B89)))</f>
        <v>76</v>
      </c>
      <c r="CP89" s="33">
        <f>IF($B89="","",IF(COUNTIF(BASE!$A:$A,PRODUTIVIDADE!CO$3)=0,"",SUMIFS(BASE!$N:$N,BASE!$A:$A,PRODUTIVIDADE!CO$3,BASE!$G:$G,PRODUTIVIDADE!$B89)))</f>
        <v>0</v>
      </c>
      <c r="CQ89" s="28">
        <f>IF($B89="","",IF(COUNTIF(BASE!$A:$A,PRODUTIVIDADE!CO$3)=0,"",SUMIFS(BASE!$P:$P,BASE!$A:$A,PRODUTIVIDADE!CO$3,BASE!$G:$G,PRODUTIVIDADE!$B89)))</f>
        <v>2.3842592592592591E-3</v>
      </c>
      <c r="CR89" s="28">
        <f>IF($B89="","",IF(COUNTIF(BASE!$A:$A,PRODUTIVIDADE!CO$3)=0,"",SUMIFS(BASE!$O:$O,BASE!$A:$A,PRODUTIVIDADE!CO$3,BASE!$G:$G,PRODUTIVIDADE!$B89)))</f>
        <v>0</v>
      </c>
      <c r="CS89" s="32">
        <f t="shared" si="99"/>
        <v>0.1812037037037037</v>
      </c>
      <c r="CT89" s="32">
        <f t="shared" si="100"/>
        <v>0</v>
      </c>
      <c r="CU89" s="15">
        <f>IF($B89="","",IF(COUNTIF(BASE!$A:$A,PRODUTIVIDADE!CU$3)=0,"",SUMIFS(BASE!$M:$M,BASE!$A:$A,PRODUTIVIDADE!CU$3,BASE!$G:$G,PRODUTIVIDADE!$B89)))</f>
        <v>60</v>
      </c>
      <c r="CV89" s="15">
        <f>IF($B89="","",IF(COUNTIF(BASE!$A:$A,PRODUTIVIDADE!CU$3)=0,"",SUMIFS(BASE!$N:$N,BASE!$A:$A,PRODUTIVIDADE!CU$3,BASE!$G:$G,PRODUTIVIDADE!$B89)))</f>
        <v>0</v>
      </c>
      <c r="CW89" s="18">
        <f>IF($B89="","",IF(COUNTIF(BASE!$A:$A,PRODUTIVIDADE!CU$3)=0,"",SUMIFS(BASE!$P:$P,BASE!$A:$A,PRODUTIVIDADE!CU$3,BASE!$G:$G,PRODUTIVIDADE!$B89)))</f>
        <v>1.9675925925925928E-3</v>
      </c>
      <c r="CX89" s="18">
        <f>IF($B89="","",IF(COUNTIF(BASE!$A:$A,PRODUTIVIDADE!CU$3)=0,"",SUMIFS(BASE!$O:$O,BASE!$A:$A,PRODUTIVIDADE!CU$3,BASE!$G:$G,PRODUTIVIDADE!$B89)))</f>
        <v>0</v>
      </c>
      <c r="CY89" s="32">
        <f t="shared" si="101"/>
        <v>0.11805555555555557</v>
      </c>
      <c r="CZ89" s="32">
        <f t="shared" si="102"/>
        <v>0</v>
      </c>
      <c r="DA89" s="33">
        <f>IF($B89="","",IF(COUNTIF(BASE!$A:$A,PRODUTIVIDADE!DA$3)=0,"",SUMIFS(BASE!$M:$M,BASE!$A:$A,PRODUTIVIDADE!DA$3,BASE!$G:$G,PRODUTIVIDADE!$B89)))</f>
        <v>0</v>
      </c>
      <c r="DB89" s="33">
        <f>IF($B89="","",IF(COUNTIF(BASE!$A:$A,PRODUTIVIDADE!DA$3)=0,"",SUMIFS(BASE!$N:$N,BASE!$A:$A,PRODUTIVIDADE!DA$3,BASE!$G:$G,PRODUTIVIDADE!$B89)))</f>
        <v>0</v>
      </c>
      <c r="DC89" s="28">
        <f>IF($B89="","",IF(COUNTIF(BASE!$A:$A,PRODUTIVIDADE!DA$3)=0,"",SUMIFS(BASE!$P:$P,BASE!$A:$A,PRODUTIVIDADE!DA$3,BASE!$G:$G,PRODUTIVIDADE!$B89)))</f>
        <v>0</v>
      </c>
      <c r="DD89" s="28">
        <f>IF($B89="","",IF(COUNTIF(BASE!$A:$A,PRODUTIVIDADE!DA$3)=0,"",SUMIFS(BASE!$O:$O,BASE!$A:$A,PRODUTIVIDADE!DA$3,BASE!$G:$G,PRODUTIVIDADE!$B89)))</f>
        <v>0</v>
      </c>
      <c r="DE89" s="32">
        <f t="shared" si="103"/>
        <v>0</v>
      </c>
      <c r="DF89" s="32">
        <f t="shared" si="104"/>
        <v>0</v>
      </c>
      <c r="DG89" s="15">
        <f>IF($B89="","",IF(COUNTIF(BASE!$A:$A,PRODUTIVIDADE!DG$3)=0,"",SUMIFS(BASE!$M:$M,BASE!$A:$A,PRODUTIVIDADE!DG$3,BASE!$G:$G,PRODUTIVIDADE!$B89)))</f>
        <v>56</v>
      </c>
      <c r="DH89" s="15">
        <f>IF($B89="","",IF(COUNTIF(BASE!$A:$A,PRODUTIVIDADE!DG$3)=0,"",SUMIFS(BASE!$N:$N,BASE!$A:$A,PRODUTIVIDADE!DG$3,BASE!$G:$G,PRODUTIVIDADE!$B89)))</f>
        <v>0</v>
      </c>
      <c r="DI89" s="18">
        <f>IF($B89="","",IF(COUNTIF(BASE!$A:$A,PRODUTIVIDADE!DG$3)=0,"",SUMIFS(BASE!$P:$P,BASE!$A:$A,PRODUTIVIDADE!DG$3,BASE!$G:$G,PRODUTIVIDADE!$B89)))</f>
        <v>2.3263888888888887E-3</v>
      </c>
      <c r="DJ89" s="18">
        <f>IF($B89="","",IF(COUNTIF(BASE!$A:$A,PRODUTIVIDADE!DG$3)=0,"",SUMIFS(BASE!$O:$O,BASE!$A:$A,PRODUTIVIDADE!DG$3,BASE!$G:$G,PRODUTIVIDADE!$B89)))</f>
        <v>0</v>
      </c>
      <c r="DK89" s="32">
        <f t="shared" si="105"/>
        <v>0.13027777777777777</v>
      </c>
      <c r="DL89" s="32">
        <f t="shared" si="106"/>
        <v>0</v>
      </c>
      <c r="DM89" s="33">
        <f>IF($B89="","",IF(COUNTIF(BASE!$A:$A,PRODUTIVIDADE!DM$3)=0,"",SUMIFS(BASE!$M:$M,BASE!$A:$A,PRODUTIVIDADE!DM$3,BASE!$G:$G,PRODUTIVIDADE!$B89)))</f>
        <v>55</v>
      </c>
      <c r="DN89" s="33">
        <f>IF($B89="","",IF(COUNTIF(BASE!$A:$A,PRODUTIVIDADE!DM$3)=0,"",SUMIFS(BASE!$N:$N,BASE!$A:$A,PRODUTIVIDADE!DM$3,BASE!$G:$G,PRODUTIVIDADE!$B89)))</f>
        <v>0</v>
      </c>
      <c r="DO89" s="28">
        <f>IF($B89="","",IF(COUNTIF(BASE!$A:$A,PRODUTIVIDADE!DM$3)=0,"",SUMIFS(BASE!$P:$P,BASE!$A:$A,PRODUTIVIDADE!DM$3,BASE!$G:$G,PRODUTIVIDADE!$B89)))</f>
        <v>2.5694444444444445E-3</v>
      </c>
      <c r="DP89" s="28">
        <f>IF($B89="","",IF(COUNTIF(BASE!$A:$A,PRODUTIVIDADE!DM$3)=0,"",SUMIFS(BASE!$O:$O,BASE!$A:$A,PRODUTIVIDADE!DM$3,BASE!$G:$G,PRODUTIVIDADE!$B89)))</f>
        <v>0</v>
      </c>
      <c r="DQ89" s="32">
        <f t="shared" si="107"/>
        <v>0.14131944444444444</v>
      </c>
      <c r="DR89" s="32">
        <f t="shared" si="108"/>
        <v>0</v>
      </c>
      <c r="DS89" s="15">
        <f>IF($B89="","",IF(COUNTIF(BASE!$A:$A,PRODUTIVIDADE!DS$3)=0,"",SUMIFS(BASE!$M:$M,BASE!$A:$A,PRODUTIVIDADE!DS$3,BASE!$G:$G,PRODUTIVIDADE!$B89)))</f>
        <v>48</v>
      </c>
      <c r="DT89" s="15">
        <f>IF($B89="","",IF(COUNTIF(BASE!$A:$A,PRODUTIVIDADE!DS$3)=0,"",SUMIFS(BASE!$N:$N,BASE!$A:$A,PRODUTIVIDADE!DS$3,BASE!$G:$G,PRODUTIVIDADE!$B89)))</f>
        <v>0</v>
      </c>
      <c r="DU89" s="18">
        <f>IF($B89="","",IF(COUNTIF(BASE!$A:$A,PRODUTIVIDADE!DS$3)=0,"",SUMIFS(BASE!$P:$P,BASE!$A:$A,PRODUTIVIDADE!DS$3,BASE!$G:$G,PRODUTIVIDADE!$B89)))</f>
        <v>2.8009259259259259E-3</v>
      </c>
      <c r="DV89" s="18">
        <f>IF($B89="","",IF(COUNTIF(BASE!$A:$A,PRODUTIVIDADE!DS$3)=0,"",SUMIFS(BASE!$O:$O,BASE!$A:$A,PRODUTIVIDADE!DS$3,BASE!$G:$G,PRODUTIVIDADE!$B89)))</f>
        <v>0</v>
      </c>
      <c r="DW89" s="32">
        <f t="shared" si="109"/>
        <v>0.13444444444444445</v>
      </c>
      <c r="DX89" s="32">
        <f t="shared" si="110"/>
        <v>0</v>
      </c>
      <c r="DY89" s="33">
        <f>IF($B89="","",IF(COUNTIF(BASE!$A:$A,PRODUTIVIDADE!DY$3)=0,"",SUMIFS(BASE!$M:$M,BASE!$A:$A,PRODUTIVIDADE!DY$3,BASE!$G:$G,PRODUTIVIDADE!$B89)))</f>
        <v>52</v>
      </c>
      <c r="DZ89" s="33">
        <f>IF($B89="","",IF(COUNTIF(BASE!$A:$A,PRODUTIVIDADE!DY$3)=0,"",SUMIFS(BASE!$N:$N,BASE!$A:$A,PRODUTIVIDADE!DY$3,BASE!$G:$G,PRODUTIVIDADE!$B89)))</f>
        <v>0</v>
      </c>
      <c r="EA89" s="28">
        <f>IF($B89="","",IF(COUNTIF(BASE!$A:$A,PRODUTIVIDADE!DY$3)=0,"",SUMIFS(BASE!$P:$P,BASE!$A:$A,PRODUTIVIDADE!DY$3,BASE!$G:$G,PRODUTIVIDADE!$B89)))</f>
        <v>2.2916666666666667E-3</v>
      </c>
      <c r="EB89" s="28">
        <f>IF($B89="","",IF(COUNTIF(BASE!$A:$A,PRODUTIVIDADE!DY$3)=0,"",SUMIFS(BASE!$O:$O,BASE!$A:$A,PRODUTIVIDADE!DY$3,BASE!$G:$G,PRODUTIVIDADE!$B89)))</f>
        <v>0</v>
      </c>
      <c r="EC89" s="32">
        <f t="shared" si="111"/>
        <v>0.11916666666666667</v>
      </c>
      <c r="ED89" s="32">
        <f t="shared" si="112"/>
        <v>0</v>
      </c>
      <c r="EE89" s="15">
        <f>IF($B89="","",IF(COUNTIF(BASE!$A:$A,PRODUTIVIDADE!EE$3)=0,"",SUMIFS(BASE!$M:$M,BASE!$A:$A,PRODUTIVIDADE!EE$3,BASE!$G:$G,PRODUTIVIDADE!$B89)))</f>
        <v>64</v>
      </c>
      <c r="EF89" s="15">
        <f>IF($B89="","",IF(COUNTIF(BASE!$A:$A,PRODUTIVIDADE!EE$3)=0,"",SUMIFS(BASE!$N:$N,BASE!$A:$A,PRODUTIVIDADE!EE$3,BASE!$G:$G,PRODUTIVIDADE!$B89)))</f>
        <v>0</v>
      </c>
      <c r="EG89" s="18">
        <f>IF($B89="","",IF(COUNTIF(BASE!$A:$A,PRODUTIVIDADE!EE$3)=0,"",SUMIFS(BASE!$P:$P,BASE!$A:$A,PRODUTIVIDADE!EE$3,BASE!$G:$G,PRODUTIVIDADE!$B89)))</f>
        <v>2.2337962962962967E-3</v>
      </c>
      <c r="EH89" s="18">
        <f>IF($B89="","",IF(COUNTIF(BASE!$A:$A,PRODUTIVIDADE!EE$3)=0,"",SUMIFS(BASE!$O:$O,BASE!$A:$A,PRODUTIVIDADE!EE$3,BASE!$G:$G,PRODUTIVIDADE!$B89)))</f>
        <v>0</v>
      </c>
      <c r="EI89" s="32">
        <f t="shared" si="113"/>
        <v>0.14296296296296299</v>
      </c>
      <c r="EJ89" s="32">
        <f t="shared" si="114"/>
        <v>0</v>
      </c>
      <c r="EK89" s="33">
        <f>IF($B89="","",IF(COUNTIF(BASE!$A:$A,PRODUTIVIDADE!EK$3)=0,"",SUMIFS(BASE!$M:$M,BASE!$A:$A,PRODUTIVIDADE!EK$3,BASE!$G:$G,PRODUTIVIDADE!$B89)))</f>
        <v>0</v>
      </c>
      <c r="EL89" s="33">
        <f>IF($B89="","",IF(COUNTIF(BASE!$A:$A,PRODUTIVIDADE!EK$3)=0,"",SUMIFS(BASE!$N:$N,BASE!$A:$A,PRODUTIVIDADE!EK$3,BASE!$G:$G,PRODUTIVIDADE!$B89)))</f>
        <v>0</v>
      </c>
      <c r="EM89" s="28">
        <f>IF($B89="","",IF(COUNTIF(BASE!$A:$A,PRODUTIVIDADE!EK$3)=0,"",SUMIFS(BASE!$P:$P,BASE!$A:$A,PRODUTIVIDADE!EK$3,BASE!$G:$G,PRODUTIVIDADE!$B89)))</f>
        <v>0</v>
      </c>
      <c r="EN89" s="28">
        <f>IF($B89="","",IF(COUNTIF(BASE!$A:$A,PRODUTIVIDADE!EK$3)=0,"",SUMIFS(BASE!$O:$O,BASE!$A:$A,PRODUTIVIDADE!EK$3,BASE!$G:$G,PRODUTIVIDADE!$B89)))</f>
        <v>0</v>
      </c>
      <c r="EO89" s="32">
        <f t="shared" si="115"/>
        <v>0</v>
      </c>
      <c r="EP89" s="32">
        <f t="shared" si="116"/>
        <v>0</v>
      </c>
      <c r="EQ89" s="15">
        <f>IF($B89="","",IF(COUNTIF(BASE!$A:$A,PRODUTIVIDADE!EQ$3)=0,"",SUMIFS(BASE!$M:$M,BASE!$A:$A,PRODUTIVIDADE!EQ$3,BASE!$G:$G,PRODUTIVIDADE!$B89)))</f>
        <v>59</v>
      </c>
      <c r="ER89" s="15">
        <f>IF($B89="","",IF(COUNTIF(BASE!$A:$A,PRODUTIVIDADE!EQ$3)=0,"",SUMIFS(BASE!$N:$N,BASE!$A:$A,PRODUTIVIDADE!EQ$3,BASE!$G:$G,PRODUTIVIDADE!$B89)))</f>
        <v>0</v>
      </c>
      <c r="ES89" s="18">
        <f>IF($B89="","",IF(COUNTIF(BASE!$A:$A,PRODUTIVIDADE!EQ$3)=0,"",SUMIFS(BASE!$P:$P,BASE!$A:$A,PRODUTIVIDADE!EQ$3,BASE!$G:$G,PRODUTIVIDADE!$B89)))</f>
        <v>2.3148148148148151E-3</v>
      </c>
      <c r="ET89" s="18">
        <f>IF($B89="","",IF(COUNTIF(BASE!$A:$A,PRODUTIVIDADE!EQ$3)=0,"",SUMIFS(BASE!$O:$O,BASE!$A:$A,PRODUTIVIDADE!EQ$3,BASE!$G:$G,PRODUTIVIDADE!$B89)))</f>
        <v>0</v>
      </c>
      <c r="EU89" s="32">
        <f t="shared" si="117"/>
        <v>0.1365740740740741</v>
      </c>
      <c r="EV89" s="32">
        <f t="shared" si="118"/>
        <v>0</v>
      </c>
      <c r="EW89" s="33">
        <f>IF($B89="","",IF(COUNTIF(BASE!$A:$A,PRODUTIVIDADE!EW$3)=0,"",SUMIFS(BASE!$M:$M,BASE!$A:$A,PRODUTIVIDADE!EW$3,BASE!$G:$G,PRODUTIVIDADE!$B89)))</f>
        <v>50</v>
      </c>
      <c r="EX89" s="33">
        <f>IF($B89="","",IF(COUNTIF(BASE!$A:$A,PRODUTIVIDADE!EW$3)=0,"",SUMIFS(BASE!$N:$N,BASE!$A:$A,PRODUTIVIDADE!EW$3,BASE!$G:$G,PRODUTIVIDADE!$B89)))</f>
        <v>0</v>
      </c>
      <c r="EY89" s="28">
        <f>IF($B89="","",IF(COUNTIF(BASE!$A:$A,PRODUTIVIDADE!EW$3)=0,"",SUMIFS(BASE!$P:$P,BASE!$A:$A,PRODUTIVIDADE!EW$3,BASE!$G:$G,PRODUTIVIDADE!$B89)))</f>
        <v>2.2916666666666667E-3</v>
      </c>
      <c r="EZ89" s="28">
        <f>IF($B89="","",IF(COUNTIF(BASE!$A:$A,PRODUTIVIDADE!EW$3)=0,"",SUMIFS(BASE!$O:$O,BASE!$A:$A,PRODUTIVIDADE!EW$3,BASE!$G:$G,PRODUTIVIDADE!$B89)))</f>
        <v>0</v>
      </c>
      <c r="FA89" s="32">
        <f t="shared" si="119"/>
        <v>0.11458333333333333</v>
      </c>
      <c r="FB89" s="32">
        <f t="shared" si="120"/>
        <v>0</v>
      </c>
      <c r="FC89" s="15">
        <f>IF($B89="","",IF(COUNTIF(BASE!$A:$A,PRODUTIVIDADE!FC$3)=0,"",SUMIFS(BASE!$M:$M,BASE!$A:$A,PRODUTIVIDADE!FC$3,BASE!$G:$G,PRODUTIVIDADE!$B89)))</f>
        <v>56</v>
      </c>
      <c r="FD89" s="15">
        <f>IF($B89="","",IF(COUNTIF(BASE!$A:$A,PRODUTIVIDADE!FC$3)=0,"",SUMIFS(BASE!$N:$N,BASE!$A:$A,PRODUTIVIDADE!FC$3,BASE!$G:$G,PRODUTIVIDADE!$B89)))</f>
        <v>0</v>
      </c>
      <c r="FE89" s="18">
        <f>IF($B89="","",IF(COUNTIF(BASE!$A:$A,PRODUTIVIDADE!FC$3)=0,"",SUMIFS(BASE!$P:$P,BASE!$A:$A,PRODUTIVIDADE!FC$3,BASE!$G:$G,PRODUTIVIDADE!$B89)))</f>
        <v>2.1296296296296298E-3</v>
      </c>
      <c r="FF89" s="18">
        <f>IF($B89="","",IF(COUNTIF(BASE!$A:$A,PRODUTIVIDADE!FC$3)=0,"",SUMIFS(BASE!$O:$O,BASE!$A:$A,PRODUTIVIDADE!FC$3,BASE!$G:$G,PRODUTIVIDADE!$B89)))</f>
        <v>0</v>
      </c>
      <c r="FG89" s="32">
        <f t="shared" si="121"/>
        <v>0.11925925925925926</v>
      </c>
      <c r="FH89" s="32">
        <f t="shared" si="122"/>
        <v>0</v>
      </c>
      <c r="FI89" s="33">
        <f>IF($B89="","",IF(COUNTIF(BASE!$A:$A,PRODUTIVIDADE!FI$3)=0,"",SUMIFS(BASE!$M:$M,BASE!$A:$A,PRODUTIVIDADE!FI$3,BASE!$G:$G,PRODUTIVIDADE!$B89)))</f>
        <v>57</v>
      </c>
      <c r="FJ89" s="33">
        <f>IF($B89="","",IF(COUNTIF(BASE!$A:$A,PRODUTIVIDADE!FI$3)=0,"",SUMIFS(BASE!$N:$N,BASE!$A:$A,PRODUTIVIDADE!FI$3,BASE!$G:$G,PRODUTIVIDADE!$B89)))</f>
        <v>0</v>
      </c>
      <c r="FK89" s="28">
        <f>IF($B89="","",IF(COUNTIF(BASE!$A:$A,PRODUTIVIDADE!FI$3)=0,"",SUMIFS(BASE!$P:$P,BASE!$A:$A,PRODUTIVIDADE!FI$3,BASE!$G:$G,PRODUTIVIDADE!$B89)))</f>
        <v>1.9560185185185184E-3</v>
      </c>
      <c r="FL89" s="28">
        <f>IF($B89="","",IF(COUNTIF(BASE!$A:$A,PRODUTIVIDADE!FI$3)=0,"",SUMIFS(BASE!$O:$O,BASE!$A:$A,PRODUTIVIDADE!FI$3,BASE!$G:$G,PRODUTIVIDADE!$B89)))</f>
        <v>0</v>
      </c>
      <c r="FM89" s="32">
        <f t="shared" si="123"/>
        <v>0.11149305555555555</v>
      </c>
      <c r="FN89" s="32">
        <f t="shared" si="124"/>
        <v>0</v>
      </c>
      <c r="FO89" s="15">
        <f>IF($B89="","",IF(COUNTIF(BASE!$A:$A,PRODUTIVIDADE!FO$3)=0,"",SUMIFS(BASE!$M:$M,BASE!$A:$A,PRODUTIVIDADE!FO$3,BASE!$G:$G,PRODUTIVIDADE!$B89)))</f>
        <v>42</v>
      </c>
      <c r="FP89" s="15">
        <f>IF($B89="","",IF(COUNTIF(BASE!$A:$A,PRODUTIVIDADE!FO$3)=0,"",SUMIFS(BASE!$N:$N,BASE!$A:$A,PRODUTIVIDADE!FO$3,BASE!$G:$G,PRODUTIVIDADE!$B89)))</f>
        <v>0</v>
      </c>
      <c r="FQ89" s="18">
        <f>IF($B89="","",IF(COUNTIF(BASE!$A:$A,PRODUTIVIDADE!FO$3)=0,"",SUMIFS(BASE!$P:$P,BASE!$A:$A,PRODUTIVIDADE!FO$3,BASE!$G:$G,PRODUTIVIDADE!$B89)))</f>
        <v>2.3032407407407407E-3</v>
      </c>
      <c r="FR89" s="18">
        <f>IF($B89="","",IF(COUNTIF(BASE!$A:$A,PRODUTIVIDADE!FO$3)=0,"",SUMIFS(BASE!$O:$O,BASE!$A:$A,PRODUTIVIDADE!FO$3,BASE!$G:$G,PRODUTIVIDADE!$B89)))</f>
        <v>0</v>
      </c>
      <c r="FS89" s="32">
        <f t="shared" si="125"/>
        <v>9.6736111111111106E-2</v>
      </c>
      <c r="FT89" s="32">
        <f t="shared" si="126"/>
        <v>0</v>
      </c>
      <c r="FU89" s="33">
        <f>IF($B89="","",IF(COUNTIF(BASE!$A:$A,PRODUTIVIDADE!FU$3)=0,"",SUMIFS(BASE!$M:$M,BASE!$A:$A,PRODUTIVIDADE!FU$3,BASE!$G:$G,PRODUTIVIDADE!$B89)))</f>
        <v>0</v>
      </c>
      <c r="FV89" s="33">
        <f>IF($B89="","",IF(COUNTIF(BASE!$A:$A,PRODUTIVIDADE!FU$3)=0,"",SUMIFS(BASE!$N:$N,BASE!$A:$A,PRODUTIVIDADE!FU$3,BASE!$G:$G,PRODUTIVIDADE!$B89)))</f>
        <v>0</v>
      </c>
      <c r="FW89" s="28">
        <f>IF($B89="","",IF(COUNTIF(BASE!$A:$A,PRODUTIVIDADE!FU$3)=0,"",SUMIFS(BASE!$P:$P,BASE!$A:$A,PRODUTIVIDADE!FU$3,BASE!$G:$G,PRODUTIVIDADE!$B89)))</f>
        <v>0</v>
      </c>
      <c r="FX89" s="28">
        <f>IF($B89="","",IF(COUNTIF(BASE!$A:$A,PRODUTIVIDADE!FU$3)=0,"",SUMIFS(BASE!$O:$O,BASE!$A:$A,PRODUTIVIDADE!FU$3,BASE!$G:$G,PRODUTIVIDADE!$B89)))</f>
        <v>0</v>
      </c>
      <c r="FY89" s="32">
        <f t="shared" si="127"/>
        <v>0</v>
      </c>
      <c r="FZ89" s="32">
        <f t="shared" si="128"/>
        <v>0</v>
      </c>
      <c r="GA89" s="15">
        <f>IF($B89="","",IF(COUNTIF(BASE!$A:$A,PRODUTIVIDADE!GA$3)=0,"",SUMIFS(BASE!$M:$M,BASE!$A:$A,PRODUTIVIDADE!GA$3,BASE!$G:$G,PRODUTIVIDADE!$B89)))</f>
        <v>70</v>
      </c>
      <c r="GB89" s="15">
        <f>IF($B89="","",IF(COUNTIF(BASE!$A:$A,PRODUTIVIDADE!GA$3)=0,"",SUMIFS(BASE!$N:$N,BASE!$A:$A,PRODUTIVIDADE!GA$3,BASE!$G:$G,PRODUTIVIDADE!$B89)))</f>
        <v>0</v>
      </c>
      <c r="GC89" s="18">
        <f>IF($B89="","",IF(COUNTIF(BASE!$A:$A,PRODUTIVIDADE!GA$3)=0,"",SUMIFS(BASE!$P:$P,BASE!$A:$A,PRODUTIVIDADE!GA$3,BASE!$G:$G,PRODUTIVIDADE!$B89)))</f>
        <v>2.1990740740740742E-3</v>
      </c>
      <c r="GD89" s="18">
        <f>IF($B89="","",IF(COUNTIF(BASE!$A:$A,PRODUTIVIDADE!GA$3)=0,"",SUMIFS(BASE!$O:$O,BASE!$A:$A,PRODUTIVIDADE!GA$3,BASE!$G:$G,PRODUTIVIDADE!$B89)))</f>
        <v>0</v>
      </c>
      <c r="GE89" s="32">
        <f t="shared" si="129"/>
        <v>0.1539351851851852</v>
      </c>
      <c r="GF89" s="32">
        <f t="shared" si="130"/>
        <v>0</v>
      </c>
      <c r="GG89" s="33">
        <f>IF($B89="","",IF(COUNTIF(BASE!$A:$A,PRODUTIVIDADE!GG$3)=0,"",SUMIFS(BASE!$M:$M,BASE!$A:$A,PRODUTIVIDADE!GG$3,BASE!$G:$G,PRODUTIVIDADE!$B89)))</f>
        <v>0</v>
      </c>
      <c r="GH89" s="33">
        <f>IF($B89="","",IF(COUNTIF(BASE!$A:$A,PRODUTIVIDADE!GG$3)=0,"",SUMIFS(BASE!$N:$N,BASE!$A:$A,PRODUTIVIDADE!GG$3,BASE!$G:$G,PRODUTIVIDADE!$B89)))</f>
        <v>0</v>
      </c>
      <c r="GI89" s="28">
        <f>IF($B89="","",IF(COUNTIF(BASE!$A:$A,PRODUTIVIDADE!GG$3)=0,"",SUMIFS(BASE!$P:$P,BASE!$A:$A,PRODUTIVIDADE!GG$3,BASE!$G:$G,PRODUTIVIDADE!$B89)))</f>
        <v>0</v>
      </c>
      <c r="GJ89" s="28">
        <f>IF($B89="","",IF(COUNTIF(BASE!$A:$A,PRODUTIVIDADE!GG$3)=0,"",SUMIFS(BASE!$O:$O,BASE!$A:$A,PRODUTIVIDADE!GG$3,BASE!$G:$G,PRODUTIVIDADE!$B89)))</f>
        <v>0</v>
      </c>
      <c r="GK89" s="32">
        <f t="shared" si="131"/>
        <v>0</v>
      </c>
      <c r="GL89" s="32">
        <f t="shared" si="132"/>
        <v>0</v>
      </c>
      <c r="GM89" s="15">
        <f>IF($B89="","",IF(COUNTIF(BASE!$A:$A,PRODUTIVIDADE!GM$3)=0,"",SUMIFS(BASE!$M:$M,BASE!$A:$A,PRODUTIVIDADE!GM$3,BASE!$G:$G,PRODUTIVIDADE!$B89)))</f>
        <v>0</v>
      </c>
      <c r="GN89" s="15">
        <f>IF($B89="","",IF(COUNTIF(BASE!$A:$A,PRODUTIVIDADE!GM$3)=0,"",SUMIFS(BASE!$N:$N,BASE!$A:$A,PRODUTIVIDADE!GM$3,BASE!$G:$G,PRODUTIVIDADE!$B89)))</f>
        <v>0</v>
      </c>
      <c r="GO89" s="18">
        <f>IF($B89="","",IF(COUNTIF(BASE!$A:$A,PRODUTIVIDADE!GM$3)=0,"",SUMIFS(BASE!$P:$P,BASE!$A:$A,PRODUTIVIDADE!GM$3,BASE!$G:$G,PRODUTIVIDADE!$B89)))</f>
        <v>0</v>
      </c>
      <c r="GP89" s="18">
        <f>IF($B89="","",IF(COUNTIF(BASE!$A:$A,PRODUTIVIDADE!GM$3)=0,"",SUMIFS(BASE!$O:$O,BASE!$A:$A,PRODUTIVIDADE!GM$3,BASE!$G:$G,PRODUTIVIDADE!$B89)))</f>
        <v>0</v>
      </c>
      <c r="GQ89" s="32">
        <f t="shared" si="133"/>
        <v>0</v>
      </c>
      <c r="GR89" s="32">
        <f t="shared" si="134"/>
        <v>0</v>
      </c>
    </row>
    <row r="90" spans="2:200" s="8" customFormat="1" x14ac:dyDescent="0.25">
      <c r="B90" s="50">
        <v>91144</v>
      </c>
      <c r="C90" s="16" t="str">
        <f>IF($B90="","",VLOOKUP($B90,EQUIPE!$B:$E,2,0))</f>
        <v>GRAZIELI DOS SANTOS VIEIRA</v>
      </c>
      <c r="D90" s="16" t="str">
        <f>IF($B90="","",VLOOKUP($B90,EQUIPE!$B:$F,5,0))</f>
        <v>ULTRAGAZ FRONT</v>
      </c>
      <c r="E90" s="18">
        <f>IF($B90="","",VLOOKUP($B90,EQUIPE!$B:$E,3,0))</f>
        <v>0.2638888888888889</v>
      </c>
      <c r="F90" s="16" t="str">
        <f>IF($B90="","",VLOOKUP($B90,EQUIPE!$B:$E,4,0))</f>
        <v>DAIATRIZ DO NASCIMENTO</v>
      </c>
      <c r="H90" s="22">
        <f t="shared" si="135"/>
        <v>1442</v>
      </c>
      <c r="I90" s="22">
        <f t="shared" si="135"/>
        <v>1</v>
      </c>
      <c r="J90" s="18">
        <f t="shared" si="69"/>
        <v>1.3854295089125188E-3</v>
      </c>
      <c r="K90" s="18">
        <f t="shared" si="70"/>
        <v>1.1574074074074073E-5</v>
      </c>
      <c r="L90" s="32">
        <f t="shared" si="71"/>
        <v>1.9977893518518521</v>
      </c>
      <c r="M90" s="32">
        <f t="shared" si="72"/>
        <v>1.1574074074074073E-5</v>
      </c>
      <c r="O90" s="15">
        <f>IF($B90="","",IF(COUNTIF(BASE!$A:$A,PRODUTIVIDADE!O$3)=0,"",SUMIFS(BASE!$M:$M,BASE!$A:$A,PRODUTIVIDADE!O$3,BASE!$G:$G,PRODUTIVIDADE!$B90)))</f>
        <v>98</v>
      </c>
      <c r="P90" s="15">
        <f>IF($B90="","",IF(COUNTIF(BASE!$A:$A,PRODUTIVIDADE!O$3)=0,"",SUMIFS(BASE!$N:$N,BASE!$A:$A,PRODUTIVIDADE!O$3,BASE!$G:$G,PRODUTIVIDADE!$B90)))</f>
        <v>0</v>
      </c>
      <c r="Q90" s="18">
        <f>IF($B90="","",IF(COUNTIF(BASE!$A:$A,PRODUTIVIDADE!O$3)=0,"",SUMIFS(BASE!$P:$P,BASE!$A:$A,PRODUTIVIDADE!O$3,BASE!$G:$G,PRODUTIVIDADE!$B90)))</f>
        <v>1.3888888888888889E-3</v>
      </c>
      <c r="R90" s="18">
        <f>IF($B90="","",IF(COUNTIF(BASE!$A:$A,PRODUTIVIDADE!O$3)=0,"",SUMIFS(BASE!$O:$O,BASE!$A:$A,PRODUTIVIDADE!O$3,BASE!$G:$G,PRODUTIVIDADE!$B90)))</f>
        <v>0</v>
      </c>
      <c r="S90" s="32">
        <f t="shared" si="73"/>
        <v>0.13611111111111113</v>
      </c>
      <c r="T90" s="32">
        <f t="shared" si="74"/>
        <v>0</v>
      </c>
      <c r="U90" s="33">
        <f>IF($B90="","",IF(COUNTIF(BASE!$A:$A,PRODUTIVIDADE!U$3)=0,"",SUMIFS(BASE!$M:$M,BASE!$A:$A,PRODUTIVIDADE!U$3,BASE!$G:$G,PRODUTIVIDADE!$B90)))</f>
        <v>0</v>
      </c>
      <c r="V90" s="33">
        <f>IF($B90="","",IF(COUNTIF(BASE!$A:$A,PRODUTIVIDADE!U$3)=0,"",SUMIFS(BASE!$N:$N,BASE!$A:$A,PRODUTIVIDADE!U$3,BASE!$G:$G,PRODUTIVIDADE!$B90)))</f>
        <v>0</v>
      </c>
      <c r="W90" s="28">
        <f>IF($B90="","",IF(COUNTIF(BASE!$A:$A,PRODUTIVIDADE!U$3)=0,"",SUMIFS(BASE!$P:$P,BASE!$A:$A,PRODUTIVIDADE!U$3,BASE!$G:$G,PRODUTIVIDADE!$B90)))</f>
        <v>0</v>
      </c>
      <c r="X90" s="28">
        <f>IF($B90="","",IF(COUNTIF(BASE!$A:$A,PRODUTIVIDADE!U$3)=0,"",SUMIFS(BASE!$O:$O,BASE!$A:$A,PRODUTIVIDADE!U$3,BASE!$G:$G,PRODUTIVIDADE!$B90)))</f>
        <v>0</v>
      </c>
      <c r="Y90" s="32">
        <f t="shared" si="75"/>
        <v>0</v>
      </c>
      <c r="Z90" s="32">
        <f t="shared" si="76"/>
        <v>0</v>
      </c>
      <c r="AA90" s="15">
        <f>IF($B90="","",IF(COUNTIF(BASE!$A:$A,PRODUTIVIDADE!AA$3)=0,"",SUMIFS(BASE!$M:$M,BASE!$A:$A,PRODUTIVIDADE!AA$3,BASE!$G:$G,PRODUTIVIDADE!$B90)))</f>
        <v>95</v>
      </c>
      <c r="AB90" s="15">
        <f>IF($B90="","",IF(COUNTIF(BASE!$A:$A,PRODUTIVIDADE!AA$3)=0,"",SUMIFS(BASE!$N:$N,BASE!$A:$A,PRODUTIVIDADE!AA$3,BASE!$G:$G,PRODUTIVIDADE!$B90)))</f>
        <v>0</v>
      </c>
      <c r="AC90" s="18">
        <f>IF($B90="","",IF(COUNTIF(BASE!$A:$A,PRODUTIVIDADE!AA$3)=0,"",SUMIFS(BASE!$P:$P,BASE!$A:$A,PRODUTIVIDADE!AA$3,BASE!$G:$G,PRODUTIVIDADE!$B90)))</f>
        <v>1.4004629629629629E-3</v>
      </c>
      <c r="AD90" s="18">
        <f>IF($B90="","",IF(COUNTIF(BASE!$A:$A,PRODUTIVIDADE!AA$3)=0,"",SUMIFS(BASE!$O:$O,BASE!$A:$A,PRODUTIVIDADE!AA$3,BASE!$G:$G,PRODUTIVIDADE!$B90)))</f>
        <v>0</v>
      </c>
      <c r="AE90" s="32">
        <f t="shared" si="77"/>
        <v>0.13304398148148147</v>
      </c>
      <c r="AF90" s="32">
        <f t="shared" si="78"/>
        <v>0</v>
      </c>
      <c r="AG90" s="33">
        <f>IF($B90="","",IF(COUNTIF(BASE!$A:$A,PRODUTIVIDADE!AG$3)=0,"",SUMIFS(BASE!$M:$M,BASE!$A:$A,PRODUTIVIDADE!AG$3,BASE!$G:$G,PRODUTIVIDADE!$B90)))</f>
        <v>81</v>
      </c>
      <c r="AH90" s="33">
        <f>IF($B90="","",IF(COUNTIF(BASE!$A:$A,PRODUTIVIDADE!AG$3)=0,"",SUMIFS(BASE!$N:$N,BASE!$A:$A,PRODUTIVIDADE!AG$3,BASE!$G:$G,PRODUTIVIDADE!$B90)))</f>
        <v>0</v>
      </c>
      <c r="AI90" s="28">
        <f>IF($B90="","",IF(COUNTIF(BASE!$A:$A,PRODUTIVIDADE!AG$3)=0,"",SUMIFS(BASE!$P:$P,BASE!$A:$A,PRODUTIVIDADE!AG$3,BASE!$G:$G,PRODUTIVIDADE!$B90)))</f>
        <v>1.5624999999999999E-3</v>
      </c>
      <c r="AJ90" s="28">
        <f>IF($B90="","",IF(COUNTIF(BASE!$A:$A,PRODUTIVIDADE!AG$3)=0,"",SUMIFS(BASE!$O:$O,BASE!$A:$A,PRODUTIVIDADE!AG$3,BASE!$G:$G,PRODUTIVIDADE!$B90)))</f>
        <v>0</v>
      </c>
      <c r="AK90" s="32">
        <f t="shared" si="79"/>
        <v>0.12656249999999999</v>
      </c>
      <c r="AL90" s="32">
        <f t="shared" si="80"/>
        <v>0</v>
      </c>
      <c r="AM90" s="15">
        <f>IF($B90="","",IF(COUNTIF(BASE!$A:$A,PRODUTIVIDADE!AM$3)=0,"",SUMIFS(BASE!$M:$M,BASE!$A:$A,PRODUTIVIDADE!AM$3,BASE!$G:$G,PRODUTIVIDADE!$B90)))</f>
        <v>103</v>
      </c>
      <c r="AN90" s="15">
        <f>IF($B90="","",IF(COUNTIF(BASE!$A:$A,PRODUTIVIDADE!AM$3)=0,"",SUMIFS(BASE!$N:$N,BASE!$A:$A,PRODUTIVIDADE!AM$3,BASE!$G:$G,PRODUTIVIDADE!$B90)))</f>
        <v>0</v>
      </c>
      <c r="AO90" s="18">
        <f>IF($B90="","",IF(COUNTIF(BASE!$A:$A,PRODUTIVIDADE!AM$3)=0,"",SUMIFS(BASE!$P:$P,BASE!$A:$A,PRODUTIVIDADE!AM$3,BASE!$G:$G,PRODUTIVIDADE!$B90)))</f>
        <v>1.4351851851851854E-3</v>
      </c>
      <c r="AP90" s="18">
        <f>IF($B90="","",IF(COUNTIF(BASE!$A:$A,PRODUTIVIDADE!AM$3)=0,"",SUMIFS(BASE!$O:$O,BASE!$A:$A,PRODUTIVIDADE!AM$3,BASE!$G:$G,PRODUTIVIDADE!$B90)))</f>
        <v>0</v>
      </c>
      <c r="AQ90" s="32">
        <f t="shared" si="81"/>
        <v>0.14782407407407411</v>
      </c>
      <c r="AR90" s="32">
        <f t="shared" si="82"/>
        <v>0</v>
      </c>
      <c r="AS90" s="33">
        <f>IF($B90="","",IF(COUNTIF(BASE!$A:$A,PRODUTIVIDADE!AS$3)=0,"",SUMIFS(BASE!$M:$M,BASE!$A:$A,PRODUTIVIDADE!AS$3,BASE!$G:$G,PRODUTIVIDADE!$B90)))</f>
        <v>88</v>
      </c>
      <c r="AT90" s="33">
        <f>IF($B90="","",IF(COUNTIF(BASE!$A:$A,PRODUTIVIDADE!AS$3)=0,"",SUMIFS(BASE!$N:$N,BASE!$A:$A,PRODUTIVIDADE!AS$3,BASE!$G:$G,PRODUTIVIDADE!$B90)))</f>
        <v>0</v>
      </c>
      <c r="AU90" s="28">
        <f>IF($B90="","",IF(COUNTIF(BASE!$A:$A,PRODUTIVIDADE!AS$3)=0,"",SUMIFS(BASE!$P:$P,BASE!$A:$A,PRODUTIVIDADE!AS$3,BASE!$G:$G,PRODUTIVIDADE!$B90)))</f>
        <v>1.4351851851851854E-3</v>
      </c>
      <c r="AV90" s="28">
        <f>IF($B90="","",IF(COUNTIF(BASE!$A:$A,PRODUTIVIDADE!AS$3)=0,"",SUMIFS(BASE!$O:$O,BASE!$A:$A,PRODUTIVIDADE!AS$3,BASE!$G:$G,PRODUTIVIDADE!$B90)))</f>
        <v>0</v>
      </c>
      <c r="AW90" s="32">
        <f t="shared" si="83"/>
        <v>0.12629629629629632</v>
      </c>
      <c r="AX90" s="32">
        <f t="shared" si="84"/>
        <v>0</v>
      </c>
      <c r="AY90" s="15">
        <f>IF($B90="","",IF(COUNTIF(BASE!$A:$A,PRODUTIVIDADE!AY$3)=0,"",SUMIFS(BASE!$M:$M,BASE!$A:$A,PRODUTIVIDADE!AY$3,BASE!$G:$G,PRODUTIVIDADE!$B90)))</f>
        <v>19</v>
      </c>
      <c r="AZ90" s="15">
        <f>IF($B90="","",IF(COUNTIF(BASE!$A:$A,PRODUTIVIDADE!AY$3)=0,"",SUMIFS(BASE!$N:$N,BASE!$A:$A,PRODUTIVIDADE!AY$3,BASE!$G:$G,PRODUTIVIDADE!$B90)))</f>
        <v>0</v>
      </c>
      <c r="BA90" s="18">
        <f>IF($B90="","",IF(COUNTIF(BASE!$A:$A,PRODUTIVIDADE!AY$3)=0,"",SUMIFS(BASE!$P:$P,BASE!$A:$A,PRODUTIVIDADE!AY$3,BASE!$G:$G,PRODUTIVIDADE!$B90)))</f>
        <v>1.7476851851851852E-3</v>
      </c>
      <c r="BB90" s="18">
        <f>IF($B90="","",IF(COUNTIF(BASE!$A:$A,PRODUTIVIDADE!AY$3)=0,"",SUMIFS(BASE!$O:$O,BASE!$A:$A,PRODUTIVIDADE!AY$3,BASE!$G:$G,PRODUTIVIDADE!$B90)))</f>
        <v>0</v>
      </c>
      <c r="BC90" s="32">
        <f t="shared" si="85"/>
        <v>3.3206018518518517E-2</v>
      </c>
      <c r="BD90" s="32">
        <f t="shared" si="86"/>
        <v>0</v>
      </c>
      <c r="BE90" s="33">
        <f>IF($B90="","",IF(COUNTIF(BASE!$A:$A,PRODUTIVIDADE!BE$3)=0,"",SUMIFS(BASE!$M:$M,BASE!$A:$A,PRODUTIVIDADE!BE$3,BASE!$G:$G,PRODUTIVIDADE!$B90)))</f>
        <v>0</v>
      </c>
      <c r="BF90" s="33">
        <f>IF($B90="","",IF(COUNTIF(BASE!$A:$A,PRODUTIVIDADE!BE$3)=0,"",SUMIFS(BASE!$N:$N,BASE!$A:$A,PRODUTIVIDADE!BE$3,BASE!$G:$G,PRODUTIVIDADE!$B90)))</f>
        <v>0</v>
      </c>
      <c r="BG90" s="28">
        <f>IF($B90="","",IF(COUNTIF(BASE!$A:$A,PRODUTIVIDADE!BE$3)=0,"",SUMIFS(BASE!$P:$P,BASE!$A:$A,PRODUTIVIDADE!BE$3,BASE!$G:$G,PRODUTIVIDADE!$B90)))</f>
        <v>0</v>
      </c>
      <c r="BH90" s="28">
        <f>IF($B90="","",IF(COUNTIF(BASE!$A:$A,PRODUTIVIDADE!BE$3)=0,"",SUMIFS(BASE!$O:$O,BASE!$A:$A,PRODUTIVIDADE!BE$3,BASE!$G:$G,PRODUTIVIDADE!$B90)))</f>
        <v>0</v>
      </c>
      <c r="BI90" s="32">
        <f t="shared" si="87"/>
        <v>0</v>
      </c>
      <c r="BJ90" s="32">
        <f t="shared" si="88"/>
        <v>0</v>
      </c>
      <c r="BK90" s="15">
        <f>IF($B90="","",IF(COUNTIF(BASE!$A:$A,PRODUTIVIDADE!BK$3)=0,"",SUMIFS(BASE!$M:$M,BASE!$A:$A,PRODUTIVIDADE!BK$3,BASE!$G:$G,PRODUTIVIDADE!$B90)))</f>
        <v>105</v>
      </c>
      <c r="BL90" s="15">
        <f>IF($B90="","",IF(COUNTIF(BASE!$A:$A,PRODUTIVIDADE!BK$3)=0,"",SUMIFS(BASE!$N:$N,BASE!$A:$A,PRODUTIVIDADE!BK$3,BASE!$G:$G,PRODUTIVIDADE!$B90)))</f>
        <v>0</v>
      </c>
      <c r="BM90" s="18">
        <f>IF($B90="","",IF(COUNTIF(BASE!$A:$A,PRODUTIVIDADE!BK$3)=0,"",SUMIFS(BASE!$P:$P,BASE!$A:$A,PRODUTIVIDADE!BK$3,BASE!$G:$G,PRODUTIVIDADE!$B90)))</f>
        <v>1.2962962962962963E-3</v>
      </c>
      <c r="BN90" s="18">
        <f>IF($B90="","",IF(COUNTIF(BASE!$A:$A,PRODUTIVIDADE!BK$3)=0,"",SUMIFS(BASE!$O:$O,BASE!$A:$A,PRODUTIVIDADE!BK$3,BASE!$G:$G,PRODUTIVIDADE!$B90)))</f>
        <v>0</v>
      </c>
      <c r="BO90" s="32">
        <f t="shared" si="89"/>
        <v>0.1361111111111111</v>
      </c>
      <c r="BP90" s="32">
        <f t="shared" si="90"/>
        <v>0</v>
      </c>
      <c r="BQ90" s="33">
        <f>IF($B90="","",IF(COUNTIF(BASE!$A:$A,PRODUTIVIDADE!BQ$3)=0,"",SUMIFS(BASE!$M:$M,BASE!$A:$A,PRODUTIVIDADE!BQ$3,BASE!$G:$G,PRODUTIVIDADE!$B90)))</f>
        <v>87</v>
      </c>
      <c r="BR90" s="33">
        <f>IF($B90="","",IF(COUNTIF(BASE!$A:$A,PRODUTIVIDADE!BQ$3)=0,"",SUMIFS(BASE!$N:$N,BASE!$A:$A,PRODUTIVIDADE!BQ$3,BASE!$G:$G,PRODUTIVIDADE!$B90)))</f>
        <v>0</v>
      </c>
      <c r="BS90" s="28">
        <f>IF($B90="","",IF(COUNTIF(BASE!$A:$A,PRODUTIVIDADE!BQ$3)=0,"",SUMIFS(BASE!$P:$P,BASE!$A:$A,PRODUTIVIDADE!BQ$3,BASE!$G:$G,PRODUTIVIDADE!$B90)))</f>
        <v>1.4583333333333334E-3</v>
      </c>
      <c r="BT90" s="28">
        <f>IF($B90="","",IF(COUNTIF(BASE!$A:$A,PRODUTIVIDADE!BQ$3)=0,"",SUMIFS(BASE!$O:$O,BASE!$A:$A,PRODUTIVIDADE!BQ$3,BASE!$G:$G,PRODUTIVIDADE!$B90)))</f>
        <v>0</v>
      </c>
      <c r="BU90" s="32">
        <f t="shared" si="91"/>
        <v>0.12687500000000002</v>
      </c>
      <c r="BV90" s="32">
        <f t="shared" si="92"/>
        <v>0</v>
      </c>
      <c r="BW90" s="15">
        <f>IF($B90="","",IF(COUNTIF(BASE!$A:$A,PRODUTIVIDADE!BW$3)=0,"",SUMIFS(BASE!$M:$M,BASE!$A:$A,PRODUTIVIDADE!BW$3,BASE!$G:$G,PRODUTIVIDADE!$B90)))</f>
        <v>69</v>
      </c>
      <c r="BX90" s="15">
        <f>IF($B90="","",IF(COUNTIF(BASE!$A:$A,PRODUTIVIDADE!BW$3)=0,"",SUMIFS(BASE!$N:$N,BASE!$A:$A,PRODUTIVIDADE!BW$3,BASE!$G:$G,PRODUTIVIDADE!$B90)))</f>
        <v>0</v>
      </c>
      <c r="BY90" s="18">
        <f>IF($B90="","",IF(COUNTIF(BASE!$A:$A,PRODUTIVIDADE!BW$3)=0,"",SUMIFS(BASE!$P:$P,BASE!$A:$A,PRODUTIVIDADE!BW$3,BASE!$G:$G,PRODUTIVIDADE!$B90)))</f>
        <v>1.2731481481481483E-3</v>
      </c>
      <c r="BZ90" s="18">
        <f>IF($B90="","",IF(COUNTIF(BASE!$A:$A,PRODUTIVIDADE!BW$3)=0,"",SUMIFS(BASE!$O:$O,BASE!$A:$A,PRODUTIVIDADE!BW$3,BASE!$G:$G,PRODUTIVIDADE!$B90)))</f>
        <v>0</v>
      </c>
      <c r="CA90" s="32">
        <f t="shared" si="93"/>
        <v>8.7847222222222229E-2</v>
      </c>
      <c r="CB90" s="32">
        <f t="shared" si="94"/>
        <v>0</v>
      </c>
      <c r="CC90" s="33">
        <f>IF($B90="","",IF(COUNTIF(BASE!$A:$A,PRODUTIVIDADE!CC$3)=0,"",SUMIFS(BASE!$M:$M,BASE!$A:$A,PRODUTIVIDADE!CC$3,BASE!$G:$G,PRODUTIVIDADE!$B90)))</f>
        <v>0</v>
      </c>
      <c r="CD90" s="33">
        <f>IF($B90="","",IF(COUNTIF(BASE!$A:$A,PRODUTIVIDADE!CC$3)=0,"",SUMIFS(BASE!$N:$N,BASE!$A:$A,PRODUTIVIDADE!CC$3,BASE!$G:$G,PRODUTIVIDADE!$B90)))</f>
        <v>0</v>
      </c>
      <c r="CE90" s="28">
        <f>IF($B90="","",IF(COUNTIF(BASE!$A:$A,PRODUTIVIDADE!CC$3)=0,"",SUMIFS(BASE!$P:$P,BASE!$A:$A,PRODUTIVIDADE!CC$3,BASE!$G:$G,PRODUTIVIDADE!$B90)))</f>
        <v>0</v>
      </c>
      <c r="CF90" s="28">
        <f>IF($B90="","",IF(COUNTIF(BASE!$A:$A,PRODUTIVIDADE!CC$3)=0,"",SUMIFS(BASE!$O:$O,BASE!$A:$A,PRODUTIVIDADE!CC$3,BASE!$G:$G,PRODUTIVIDADE!$B90)))</f>
        <v>0</v>
      </c>
      <c r="CG90" s="32">
        <f t="shared" si="95"/>
        <v>0</v>
      </c>
      <c r="CH90" s="32">
        <f t="shared" si="96"/>
        <v>0</v>
      </c>
      <c r="CI90" s="15">
        <f>IF($B90="","",IF(COUNTIF(BASE!$A:$A,PRODUTIVIDADE!CI$3)=0,"",SUMIFS(BASE!$M:$M,BASE!$A:$A,PRODUTIVIDADE!CI$3,BASE!$G:$G,PRODUTIVIDADE!$B90)))</f>
        <v>0</v>
      </c>
      <c r="CJ90" s="15">
        <f>IF($B90="","",IF(COUNTIF(BASE!$A:$A,PRODUTIVIDADE!CI$3)=0,"",SUMIFS(BASE!$N:$N,BASE!$A:$A,PRODUTIVIDADE!CI$3,BASE!$G:$G,PRODUTIVIDADE!$B90)))</f>
        <v>0</v>
      </c>
      <c r="CK90" s="18">
        <f>IF($B90="","",IF(COUNTIF(BASE!$A:$A,PRODUTIVIDADE!CI$3)=0,"",SUMIFS(BASE!$P:$P,BASE!$A:$A,PRODUTIVIDADE!CI$3,BASE!$G:$G,PRODUTIVIDADE!$B90)))</f>
        <v>0</v>
      </c>
      <c r="CL90" s="18">
        <f>IF($B90="","",IF(COUNTIF(BASE!$A:$A,PRODUTIVIDADE!CI$3)=0,"",SUMIFS(BASE!$O:$O,BASE!$A:$A,PRODUTIVIDADE!CI$3,BASE!$G:$G,PRODUTIVIDADE!$B90)))</f>
        <v>0</v>
      </c>
      <c r="CM90" s="32">
        <f t="shared" si="97"/>
        <v>0</v>
      </c>
      <c r="CN90" s="32">
        <f t="shared" si="98"/>
        <v>0</v>
      </c>
      <c r="CO90" s="33">
        <f>IF($B90="","",IF(COUNTIF(BASE!$A:$A,PRODUTIVIDADE!CO$3)=0,"",SUMIFS(BASE!$M:$M,BASE!$A:$A,PRODUTIVIDADE!CO$3,BASE!$G:$G,PRODUTIVIDADE!$B90)))</f>
        <v>0</v>
      </c>
      <c r="CP90" s="33">
        <f>IF($B90="","",IF(COUNTIF(BASE!$A:$A,PRODUTIVIDADE!CO$3)=0,"",SUMIFS(BASE!$N:$N,BASE!$A:$A,PRODUTIVIDADE!CO$3,BASE!$G:$G,PRODUTIVIDADE!$B90)))</f>
        <v>0</v>
      </c>
      <c r="CQ90" s="28">
        <f>IF($B90="","",IF(COUNTIF(BASE!$A:$A,PRODUTIVIDADE!CO$3)=0,"",SUMIFS(BASE!$P:$P,BASE!$A:$A,PRODUTIVIDADE!CO$3,BASE!$G:$G,PRODUTIVIDADE!$B90)))</f>
        <v>0</v>
      </c>
      <c r="CR90" s="28">
        <f>IF($B90="","",IF(COUNTIF(BASE!$A:$A,PRODUTIVIDADE!CO$3)=0,"",SUMIFS(BASE!$O:$O,BASE!$A:$A,PRODUTIVIDADE!CO$3,BASE!$G:$G,PRODUTIVIDADE!$B90)))</f>
        <v>0</v>
      </c>
      <c r="CS90" s="32">
        <f t="shared" si="99"/>
        <v>0</v>
      </c>
      <c r="CT90" s="32">
        <f t="shared" si="100"/>
        <v>0</v>
      </c>
      <c r="CU90" s="15">
        <f>IF($B90="","",IF(COUNTIF(BASE!$A:$A,PRODUTIVIDADE!CU$3)=0,"",SUMIFS(BASE!$M:$M,BASE!$A:$A,PRODUTIVIDADE!CU$3,BASE!$G:$G,PRODUTIVIDADE!$B90)))</f>
        <v>0</v>
      </c>
      <c r="CV90" s="15">
        <f>IF($B90="","",IF(COUNTIF(BASE!$A:$A,PRODUTIVIDADE!CU$3)=0,"",SUMIFS(BASE!$N:$N,BASE!$A:$A,PRODUTIVIDADE!CU$3,BASE!$G:$G,PRODUTIVIDADE!$B90)))</f>
        <v>0</v>
      </c>
      <c r="CW90" s="18">
        <f>IF($B90="","",IF(COUNTIF(BASE!$A:$A,PRODUTIVIDADE!CU$3)=0,"",SUMIFS(BASE!$P:$P,BASE!$A:$A,PRODUTIVIDADE!CU$3,BASE!$G:$G,PRODUTIVIDADE!$B90)))</f>
        <v>0</v>
      </c>
      <c r="CX90" s="18">
        <f>IF($B90="","",IF(COUNTIF(BASE!$A:$A,PRODUTIVIDADE!CU$3)=0,"",SUMIFS(BASE!$O:$O,BASE!$A:$A,PRODUTIVIDADE!CU$3,BASE!$G:$G,PRODUTIVIDADE!$B90)))</f>
        <v>0</v>
      </c>
      <c r="CY90" s="32">
        <f t="shared" si="101"/>
        <v>0</v>
      </c>
      <c r="CZ90" s="32">
        <f t="shared" si="102"/>
        <v>0</v>
      </c>
      <c r="DA90" s="33">
        <f>IF($B90="","",IF(COUNTIF(BASE!$A:$A,PRODUTIVIDADE!DA$3)=0,"",SUMIFS(BASE!$M:$M,BASE!$A:$A,PRODUTIVIDADE!DA$3,BASE!$G:$G,PRODUTIVIDADE!$B90)))</f>
        <v>84</v>
      </c>
      <c r="DB90" s="33">
        <f>IF($B90="","",IF(COUNTIF(BASE!$A:$A,PRODUTIVIDADE!DA$3)=0,"",SUMIFS(BASE!$N:$N,BASE!$A:$A,PRODUTIVIDADE!DA$3,BASE!$G:$G,PRODUTIVIDADE!$B90)))</f>
        <v>0</v>
      </c>
      <c r="DC90" s="28">
        <f>IF($B90="","",IF(COUNTIF(BASE!$A:$A,PRODUTIVIDADE!DA$3)=0,"",SUMIFS(BASE!$P:$P,BASE!$A:$A,PRODUTIVIDADE!DA$3,BASE!$G:$G,PRODUTIVIDADE!$B90)))</f>
        <v>1.1342592592592591E-3</v>
      </c>
      <c r="DD90" s="28">
        <f>IF($B90="","",IF(COUNTIF(BASE!$A:$A,PRODUTIVIDADE!DA$3)=0,"",SUMIFS(BASE!$O:$O,BASE!$A:$A,PRODUTIVIDADE!DA$3,BASE!$G:$G,PRODUTIVIDADE!$B90)))</f>
        <v>0</v>
      </c>
      <c r="DE90" s="32">
        <f t="shared" si="103"/>
        <v>9.5277777777777767E-2</v>
      </c>
      <c r="DF90" s="32">
        <f t="shared" si="104"/>
        <v>0</v>
      </c>
      <c r="DG90" s="15">
        <f>IF($B90="","",IF(COUNTIF(BASE!$A:$A,PRODUTIVIDADE!DG$3)=0,"",SUMIFS(BASE!$M:$M,BASE!$A:$A,PRODUTIVIDADE!DG$3,BASE!$G:$G,PRODUTIVIDADE!$B90)))</f>
        <v>0</v>
      </c>
      <c r="DH90" s="15">
        <f>IF($B90="","",IF(COUNTIF(BASE!$A:$A,PRODUTIVIDADE!DG$3)=0,"",SUMIFS(BASE!$N:$N,BASE!$A:$A,PRODUTIVIDADE!DG$3,BASE!$G:$G,PRODUTIVIDADE!$B90)))</f>
        <v>0</v>
      </c>
      <c r="DI90" s="18">
        <f>IF($B90="","",IF(COUNTIF(BASE!$A:$A,PRODUTIVIDADE!DG$3)=0,"",SUMIFS(BASE!$P:$P,BASE!$A:$A,PRODUTIVIDADE!DG$3,BASE!$G:$G,PRODUTIVIDADE!$B90)))</f>
        <v>0</v>
      </c>
      <c r="DJ90" s="18">
        <f>IF($B90="","",IF(COUNTIF(BASE!$A:$A,PRODUTIVIDADE!DG$3)=0,"",SUMIFS(BASE!$O:$O,BASE!$A:$A,PRODUTIVIDADE!DG$3,BASE!$G:$G,PRODUTIVIDADE!$B90)))</f>
        <v>0</v>
      </c>
      <c r="DK90" s="32">
        <f t="shared" si="105"/>
        <v>0</v>
      </c>
      <c r="DL90" s="32">
        <f t="shared" si="106"/>
        <v>0</v>
      </c>
      <c r="DM90" s="33">
        <f>IF($B90="","",IF(COUNTIF(BASE!$A:$A,PRODUTIVIDADE!DM$3)=0,"",SUMIFS(BASE!$M:$M,BASE!$A:$A,PRODUTIVIDADE!DM$3,BASE!$G:$G,PRODUTIVIDADE!$B90)))</f>
        <v>0</v>
      </c>
      <c r="DN90" s="33">
        <f>IF($B90="","",IF(COUNTIF(BASE!$A:$A,PRODUTIVIDADE!DM$3)=0,"",SUMIFS(BASE!$N:$N,BASE!$A:$A,PRODUTIVIDADE!DM$3,BASE!$G:$G,PRODUTIVIDADE!$B90)))</f>
        <v>0</v>
      </c>
      <c r="DO90" s="28">
        <f>IF($B90="","",IF(COUNTIF(BASE!$A:$A,PRODUTIVIDADE!DM$3)=0,"",SUMIFS(BASE!$P:$P,BASE!$A:$A,PRODUTIVIDADE!DM$3,BASE!$G:$G,PRODUTIVIDADE!$B90)))</f>
        <v>0</v>
      </c>
      <c r="DP90" s="28">
        <f>IF($B90="","",IF(COUNTIF(BASE!$A:$A,PRODUTIVIDADE!DM$3)=0,"",SUMIFS(BASE!$O:$O,BASE!$A:$A,PRODUTIVIDADE!DM$3,BASE!$G:$G,PRODUTIVIDADE!$B90)))</f>
        <v>0</v>
      </c>
      <c r="DQ90" s="32">
        <f t="shared" si="107"/>
        <v>0</v>
      </c>
      <c r="DR90" s="32">
        <f t="shared" si="108"/>
        <v>0</v>
      </c>
      <c r="DS90" s="15">
        <f>IF($B90="","",IF(COUNTIF(BASE!$A:$A,PRODUTIVIDADE!DS$3)=0,"",SUMIFS(BASE!$M:$M,BASE!$A:$A,PRODUTIVIDADE!DS$3,BASE!$G:$G,PRODUTIVIDADE!$B90)))</f>
        <v>0</v>
      </c>
      <c r="DT90" s="15">
        <f>IF($B90="","",IF(COUNTIF(BASE!$A:$A,PRODUTIVIDADE!DS$3)=0,"",SUMIFS(BASE!$N:$N,BASE!$A:$A,PRODUTIVIDADE!DS$3,BASE!$G:$G,PRODUTIVIDADE!$B90)))</f>
        <v>0</v>
      </c>
      <c r="DU90" s="18">
        <f>IF($B90="","",IF(COUNTIF(BASE!$A:$A,PRODUTIVIDADE!DS$3)=0,"",SUMIFS(BASE!$P:$P,BASE!$A:$A,PRODUTIVIDADE!DS$3,BASE!$G:$G,PRODUTIVIDADE!$B90)))</f>
        <v>0</v>
      </c>
      <c r="DV90" s="18">
        <f>IF($B90="","",IF(COUNTIF(BASE!$A:$A,PRODUTIVIDADE!DS$3)=0,"",SUMIFS(BASE!$O:$O,BASE!$A:$A,PRODUTIVIDADE!DS$3,BASE!$G:$G,PRODUTIVIDADE!$B90)))</f>
        <v>0</v>
      </c>
      <c r="DW90" s="32">
        <f t="shared" si="109"/>
        <v>0</v>
      </c>
      <c r="DX90" s="32">
        <f t="shared" si="110"/>
        <v>0</v>
      </c>
      <c r="DY90" s="33">
        <f>IF($B90="","",IF(COUNTIF(BASE!$A:$A,PRODUTIVIDADE!DY$3)=0,"",SUMIFS(BASE!$M:$M,BASE!$A:$A,PRODUTIVIDADE!DY$3,BASE!$G:$G,PRODUTIVIDADE!$B90)))</f>
        <v>0</v>
      </c>
      <c r="DZ90" s="33">
        <f>IF($B90="","",IF(COUNTIF(BASE!$A:$A,PRODUTIVIDADE!DY$3)=0,"",SUMIFS(BASE!$N:$N,BASE!$A:$A,PRODUTIVIDADE!DY$3,BASE!$G:$G,PRODUTIVIDADE!$B90)))</f>
        <v>0</v>
      </c>
      <c r="EA90" s="28">
        <f>IF($B90="","",IF(COUNTIF(BASE!$A:$A,PRODUTIVIDADE!DY$3)=0,"",SUMIFS(BASE!$P:$P,BASE!$A:$A,PRODUTIVIDADE!DY$3,BASE!$G:$G,PRODUTIVIDADE!$B90)))</f>
        <v>0</v>
      </c>
      <c r="EB90" s="28">
        <f>IF($B90="","",IF(COUNTIF(BASE!$A:$A,PRODUTIVIDADE!DY$3)=0,"",SUMIFS(BASE!$O:$O,BASE!$A:$A,PRODUTIVIDADE!DY$3,BASE!$G:$G,PRODUTIVIDADE!$B90)))</f>
        <v>0</v>
      </c>
      <c r="EC90" s="32">
        <f t="shared" si="111"/>
        <v>0</v>
      </c>
      <c r="ED90" s="32">
        <f t="shared" si="112"/>
        <v>0</v>
      </c>
      <c r="EE90" s="15">
        <f>IF($B90="","",IF(COUNTIF(BASE!$A:$A,PRODUTIVIDADE!EE$3)=0,"",SUMIFS(BASE!$M:$M,BASE!$A:$A,PRODUTIVIDADE!EE$3,BASE!$G:$G,PRODUTIVIDADE!$B90)))</f>
        <v>0</v>
      </c>
      <c r="EF90" s="15">
        <f>IF($B90="","",IF(COUNTIF(BASE!$A:$A,PRODUTIVIDADE!EE$3)=0,"",SUMIFS(BASE!$N:$N,BASE!$A:$A,PRODUTIVIDADE!EE$3,BASE!$G:$G,PRODUTIVIDADE!$B90)))</f>
        <v>0</v>
      </c>
      <c r="EG90" s="18">
        <f>IF($B90="","",IF(COUNTIF(BASE!$A:$A,PRODUTIVIDADE!EE$3)=0,"",SUMIFS(BASE!$P:$P,BASE!$A:$A,PRODUTIVIDADE!EE$3,BASE!$G:$G,PRODUTIVIDADE!$B90)))</f>
        <v>0</v>
      </c>
      <c r="EH90" s="18">
        <f>IF($B90="","",IF(COUNTIF(BASE!$A:$A,PRODUTIVIDADE!EE$3)=0,"",SUMIFS(BASE!$O:$O,BASE!$A:$A,PRODUTIVIDADE!EE$3,BASE!$G:$G,PRODUTIVIDADE!$B90)))</f>
        <v>0</v>
      </c>
      <c r="EI90" s="32">
        <f t="shared" si="113"/>
        <v>0</v>
      </c>
      <c r="EJ90" s="32">
        <f t="shared" si="114"/>
        <v>0</v>
      </c>
      <c r="EK90" s="33">
        <f>IF($B90="","",IF(COUNTIF(BASE!$A:$A,PRODUTIVIDADE!EK$3)=0,"",SUMIFS(BASE!$M:$M,BASE!$A:$A,PRODUTIVIDADE!EK$3,BASE!$G:$G,PRODUTIVIDADE!$B90)))</f>
        <v>125</v>
      </c>
      <c r="EL90" s="33">
        <f>IF($B90="","",IF(COUNTIF(BASE!$A:$A,PRODUTIVIDADE!EK$3)=0,"",SUMIFS(BASE!$N:$N,BASE!$A:$A,PRODUTIVIDADE!EK$3,BASE!$G:$G,PRODUTIVIDADE!$B90)))</f>
        <v>0</v>
      </c>
      <c r="EM90" s="28">
        <f>IF($B90="","",IF(COUNTIF(BASE!$A:$A,PRODUTIVIDADE!EK$3)=0,"",SUMIFS(BASE!$P:$P,BASE!$A:$A,PRODUTIVIDADE!EK$3,BASE!$G:$G,PRODUTIVIDADE!$B90)))</f>
        <v>1.2037037037037038E-3</v>
      </c>
      <c r="EN90" s="28">
        <f>IF($B90="","",IF(COUNTIF(BASE!$A:$A,PRODUTIVIDADE!EK$3)=0,"",SUMIFS(BASE!$O:$O,BASE!$A:$A,PRODUTIVIDADE!EK$3,BASE!$G:$G,PRODUTIVIDADE!$B90)))</f>
        <v>0</v>
      </c>
      <c r="EO90" s="32">
        <f t="shared" si="115"/>
        <v>0.15046296296296297</v>
      </c>
      <c r="EP90" s="32">
        <f t="shared" si="116"/>
        <v>0</v>
      </c>
      <c r="EQ90" s="15">
        <f>IF($B90="","",IF(COUNTIF(BASE!$A:$A,PRODUTIVIDADE!EQ$3)=0,"",SUMIFS(BASE!$M:$M,BASE!$A:$A,PRODUTIVIDADE!EQ$3,BASE!$G:$G,PRODUTIVIDADE!$B90)))</f>
        <v>0</v>
      </c>
      <c r="ER90" s="15">
        <f>IF($B90="","",IF(COUNTIF(BASE!$A:$A,PRODUTIVIDADE!EQ$3)=0,"",SUMIFS(BASE!$N:$N,BASE!$A:$A,PRODUTIVIDADE!EQ$3,BASE!$G:$G,PRODUTIVIDADE!$B90)))</f>
        <v>0</v>
      </c>
      <c r="ES90" s="18">
        <f>IF($B90="","",IF(COUNTIF(BASE!$A:$A,PRODUTIVIDADE!EQ$3)=0,"",SUMIFS(BASE!$P:$P,BASE!$A:$A,PRODUTIVIDADE!EQ$3,BASE!$G:$G,PRODUTIVIDADE!$B90)))</f>
        <v>0</v>
      </c>
      <c r="ET90" s="18">
        <f>IF($B90="","",IF(COUNTIF(BASE!$A:$A,PRODUTIVIDADE!EQ$3)=0,"",SUMIFS(BASE!$O:$O,BASE!$A:$A,PRODUTIVIDADE!EQ$3,BASE!$G:$G,PRODUTIVIDADE!$B90)))</f>
        <v>0</v>
      </c>
      <c r="EU90" s="32">
        <f t="shared" si="117"/>
        <v>0</v>
      </c>
      <c r="EV90" s="32">
        <f t="shared" si="118"/>
        <v>0</v>
      </c>
      <c r="EW90" s="33">
        <f>IF($B90="","",IF(COUNTIF(BASE!$A:$A,PRODUTIVIDADE!EW$3)=0,"",SUMIFS(BASE!$M:$M,BASE!$A:$A,PRODUTIVIDADE!EW$3,BASE!$G:$G,PRODUTIVIDADE!$B90)))</f>
        <v>74</v>
      </c>
      <c r="EX90" s="33">
        <f>IF($B90="","",IF(COUNTIF(BASE!$A:$A,PRODUTIVIDADE!EW$3)=0,"",SUMIFS(BASE!$N:$N,BASE!$A:$A,PRODUTIVIDADE!EW$3,BASE!$G:$G,PRODUTIVIDADE!$B90)))</f>
        <v>0</v>
      </c>
      <c r="EY90" s="28">
        <f>IF($B90="","",IF(COUNTIF(BASE!$A:$A,PRODUTIVIDADE!EW$3)=0,"",SUMIFS(BASE!$P:$P,BASE!$A:$A,PRODUTIVIDADE!EW$3,BASE!$G:$G,PRODUTIVIDADE!$B90)))</f>
        <v>1.5162037037037036E-3</v>
      </c>
      <c r="EZ90" s="28">
        <f>IF($B90="","",IF(COUNTIF(BASE!$A:$A,PRODUTIVIDADE!EW$3)=0,"",SUMIFS(BASE!$O:$O,BASE!$A:$A,PRODUTIVIDADE!EW$3,BASE!$G:$G,PRODUTIVIDADE!$B90)))</f>
        <v>0</v>
      </c>
      <c r="FA90" s="32">
        <f t="shared" si="119"/>
        <v>0.11219907407407406</v>
      </c>
      <c r="FB90" s="32">
        <f t="shared" si="120"/>
        <v>0</v>
      </c>
      <c r="FC90" s="15">
        <f>IF($B90="","",IF(COUNTIF(BASE!$A:$A,PRODUTIVIDADE!FC$3)=0,"",SUMIFS(BASE!$M:$M,BASE!$A:$A,PRODUTIVIDADE!FC$3,BASE!$G:$G,PRODUTIVIDADE!$B90)))</f>
        <v>105</v>
      </c>
      <c r="FD90" s="15">
        <f>IF($B90="","",IF(COUNTIF(BASE!$A:$A,PRODUTIVIDADE!FC$3)=0,"",SUMIFS(BASE!$N:$N,BASE!$A:$A,PRODUTIVIDADE!FC$3,BASE!$G:$G,PRODUTIVIDADE!$B90)))</f>
        <v>0</v>
      </c>
      <c r="FE90" s="18">
        <f>IF($B90="","",IF(COUNTIF(BASE!$A:$A,PRODUTIVIDADE!FC$3)=0,"",SUMIFS(BASE!$P:$P,BASE!$A:$A,PRODUTIVIDADE!FC$3,BASE!$G:$G,PRODUTIVIDADE!$B90)))</f>
        <v>1.2962962962962963E-3</v>
      </c>
      <c r="FF90" s="18">
        <f>IF($B90="","",IF(COUNTIF(BASE!$A:$A,PRODUTIVIDADE!FC$3)=0,"",SUMIFS(BASE!$O:$O,BASE!$A:$A,PRODUTIVIDADE!FC$3,BASE!$G:$G,PRODUTIVIDADE!$B90)))</f>
        <v>0</v>
      </c>
      <c r="FG90" s="32">
        <f t="shared" si="121"/>
        <v>0.1361111111111111</v>
      </c>
      <c r="FH90" s="32">
        <f t="shared" si="122"/>
        <v>0</v>
      </c>
      <c r="FI90" s="33">
        <f>IF($B90="","",IF(COUNTIF(BASE!$A:$A,PRODUTIVIDADE!FI$3)=0,"",SUMIFS(BASE!$M:$M,BASE!$A:$A,PRODUTIVIDADE!FI$3,BASE!$G:$G,PRODUTIVIDADE!$B90)))</f>
        <v>93</v>
      </c>
      <c r="FJ90" s="33">
        <f>IF($B90="","",IF(COUNTIF(BASE!$A:$A,PRODUTIVIDADE!FI$3)=0,"",SUMIFS(BASE!$N:$N,BASE!$A:$A,PRODUTIVIDADE!FI$3,BASE!$G:$G,PRODUTIVIDADE!$B90)))</f>
        <v>0</v>
      </c>
      <c r="FK90" s="28">
        <f>IF($B90="","",IF(COUNTIF(BASE!$A:$A,PRODUTIVIDADE!FI$3)=0,"",SUMIFS(BASE!$P:$P,BASE!$A:$A,PRODUTIVIDADE!FI$3,BASE!$G:$G,PRODUTIVIDADE!$B90)))</f>
        <v>1.4004629629629629E-3</v>
      </c>
      <c r="FL90" s="28">
        <f>IF($B90="","",IF(COUNTIF(BASE!$A:$A,PRODUTIVIDADE!FI$3)=0,"",SUMIFS(BASE!$O:$O,BASE!$A:$A,PRODUTIVIDADE!FI$3,BASE!$G:$G,PRODUTIVIDADE!$B90)))</f>
        <v>0</v>
      </c>
      <c r="FM90" s="32">
        <f t="shared" si="123"/>
        <v>0.13024305555555554</v>
      </c>
      <c r="FN90" s="32">
        <f t="shared" si="124"/>
        <v>0</v>
      </c>
      <c r="FO90" s="15">
        <f>IF($B90="","",IF(COUNTIF(BASE!$A:$A,PRODUTIVIDADE!FO$3)=0,"",SUMIFS(BASE!$M:$M,BASE!$A:$A,PRODUTIVIDADE!FO$3,BASE!$G:$G,PRODUTIVIDADE!$B90)))</f>
        <v>39</v>
      </c>
      <c r="FP90" s="15">
        <f>IF($B90="","",IF(COUNTIF(BASE!$A:$A,PRODUTIVIDADE!FO$3)=0,"",SUMIFS(BASE!$N:$N,BASE!$A:$A,PRODUTIVIDADE!FO$3,BASE!$G:$G,PRODUTIVIDADE!$B90)))</f>
        <v>0</v>
      </c>
      <c r="FQ90" s="18">
        <f>IF($B90="","",IF(COUNTIF(BASE!$A:$A,PRODUTIVIDADE!FO$3)=0,"",SUMIFS(BASE!$P:$P,BASE!$A:$A,PRODUTIVIDADE!FO$3,BASE!$G:$G,PRODUTIVIDADE!$B90)))</f>
        <v>1.3773148148148147E-3</v>
      </c>
      <c r="FR90" s="18">
        <f>IF($B90="","",IF(COUNTIF(BASE!$A:$A,PRODUTIVIDADE!FO$3)=0,"",SUMIFS(BASE!$O:$O,BASE!$A:$A,PRODUTIVIDADE!FO$3,BASE!$G:$G,PRODUTIVIDADE!$B90)))</f>
        <v>0</v>
      </c>
      <c r="FS90" s="32">
        <f t="shared" si="125"/>
        <v>5.3715277777777772E-2</v>
      </c>
      <c r="FT90" s="32">
        <f t="shared" si="126"/>
        <v>0</v>
      </c>
      <c r="FU90" s="33">
        <f>IF($B90="","",IF(COUNTIF(BASE!$A:$A,PRODUTIVIDADE!FU$3)=0,"",SUMIFS(BASE!$M:$M,BASE!$A:$A,PRODUTIVIDADE!FU$3,BASE!$G:$G,PRODUTIVIDADE!$B90)))</f>
        <v>0</v>
      </c>
      <c r="FV90" s="33">
        <f>IF($B90="","",IF(COUNTIF(BASE!$A:$A,PRODUTIVIDADE!FU$3)=0,"",SUMIFS(BASE!$N:$N,BASE!$A:$A,PRODUTIVIDADE!FU$3,BASE!$G:$G,PRODUTIVIDADE!$B90)))</f>
        <v>0</v>
      </c>
      <c r="FW90" s="28">
        <f>IF($B90="","",IF(COUNTIF(BASE!$A:$A,PRODUTIVIDADE!FU$3)=0,"",SUMIFS(BASE!$P:$P,BASE!$A:$A,PRODUTIVIDADE!FU$3,BASE!$G:$G,PRODUTIVIDADE!$B90)))</f>
        <v>0</v>
      </c>
      <c r="FX90" s="28">
        <f>IF($B90="","",IF(COUNTIF(BASE!$A:$A,PRODUTIVIDADE!FU$3)=0,"",SUMIFS(BASE!$O:$O,BASE!$A:$A,PRODUTIVIDADE!FU$3,BASE!$G:$G,PRODUTIVIDADE!$B90)))</f>
        <v>0</v>
      </c>
      <c r="FY90" s="32">
        <f t="shared" si="127"/>
        <v>0</v>
      </c>
      <c r="FZ90" s="32">
        <f t="shared" si="128"/>
        <v>0</v>
      </c>
      <c r="GA90" s="15">
        <f>IF($B90="","",IF(COUNTIF(BASE!$A:$A,PRODUTIVIDADE!GA$3)=0,"",SUMIFS(BASE!$M:$M,BASE!$A:$A,PRODUTIVIDADE!GA$3,BASE!$G:$G,PRODUTIVIDADE!$B90)))</f>
        <v>91</v>
      </c>
      <c r="GB90" s="15">
        <f>IF($B90="","",IF(COUNTIF(BASE!$A:$A,PRODUTIVIDADE!GA$3)=0,"",SUMIFS(BASE!$N:$N,BASE!$A:$A,PRODUTIVIDADE!GA$3,BASE!$G:$G,PRODUTIVIDADE!$B90)))</f>
        <v>1</v>
      </c>
      <c r="GC90" s="18">
        <f>IF($B90="","",IF(COUNTIF(BASE!$A:$A,PRODUTIVIDADE!GA$3)=0,"",SUMIFS(BASE!$P:$P,BASE!$A:$A,PRODUTIVIDADE!GA$3,BASE!$G:$G,PRODUTIVIDADE!$B90)))</f>
        <v>1.6203703703703703E-3</v>
      </c>
      <c r="GD90" s="18">
        <f>IF($B90="","",IF(COUNTIF(BASE!$A:$A,PRODUTIVIDADE!GA$3)=0,"",SUMIFS(BASE!$O:$O,BASE!$A:$A,PRODUTIVIDADE!GA$3,BASE!$G:$G,PRODUTIVIDADE!$B90)))</f>
        <v>1.1574074074074073E-5</v>
      </c>
      <c r="GE90" s="32">
        <f t="shared" si="129"/>
        <v>0.1474537037037037</v>
      </c>
      <c r="GF90" s="32">
        <f t="shared" si="130"/>
        <v>1.1574074074074073E-5</v>
      </c>
      <c r="GG90" s="33">
        <f>IF($B90="","",IF(COUNTIF(BASE!$A:$A,PRODUTIVIDADE!GG$3)=0,"",SUMIFS(BASE!$M:$M,BASE!$A:$A,PRODUTIVIDADE!GG$3,BASE!$G:$G,PRODUTIVIDADE!$B90)))</f>
        <v>0</v>
      </c>
      <c r="GH90" s="33">
        <f>IF($B90="","",IF(COUNTIF(BASE!$A:$A,PRODUTIVIDADE!GG$3)=0,"",SUMIFS(BASE!$N:$N,BASE!$A:$A,PRODUTIVIDADE!GG$3,BASE!$G:$G,PRODUTIVIDADE!$B90)))</f>
        <v>0</v>
      </c>
      <c r="GI90" s="28">
        <f>IF($B90="","",IF(COUNTIF(BASE!$A:$A,PRODUTIVIDADE!GG$3)=0,"",SUMIFS(BASE!$P:$P,BASE!$A:$A,PRODUTIVIDADE!GG$3,BASE!$G:$G,PRODUTIVIDADE!$B90)))</f>
        <v>0</v>
      </c>
      <c r="GJ90" s="28">
        <f>IF($B90="","",IF(COUNTIF(BASE!$A:$A,PRODUTIVIDADE!GG$3)=0,"",SUMIFS(BASE!$O:$O,BASE!$A:$A,PRODUTIVIDADE!GG$3,BASE!$G:$G,PRODUTIVIDADE!$B90)))</f>
        <v>0</v>
      </c>
      <c r="GK90" s="32">
        <f t="shared" si="131"/>
        <v>0</v>
      </c>
      <c r="GL90" s="32">
        <f t="shared" si="132"/>
        <v>0</v>
      </c>
      <c r="GM90" s="15">
        <f>IF($B90="","",IF(COUNTIF(BASE!$A:$A,PRODUTIVIDADE!GM$3)=0,"",SUMIFS(BASE!$M:$M,BASE!$A:$A,PRODUTIVIDADE!GM$3,BASE!$G:$G,PRODUTIVIDADE!$B90)))</f>
        <v>86</v>
      </c>
      <c r="GN90" s="15">
        <f>IF($B90="","",IF(COUNTIF(BASE!$A:$A,PRODUTIVIDADE!GM$3)=0,"",SUMIFS(BASE!$N:$N,BASE!$A:$A,PRODUTIVIDADE!GM$3,BASE!$G:$G,PRODUTIVIDADE!$B90)))</f>
        <v>0</v>
      </c>
      <c r="GO90" s="18">
        <f>IF($B90="","",IF(COUNTIF(BASE!$A:$A,PRODUTIVIDADE!GM$3)=0,"",SUMIFS(BASE!$P:$P,BASE!$A:$A,PRODUTIVIDADE!GM$3,BASE!$G:$G,PRODUTIVIDADE!$B90)))</f>
        <v>1.3773148148148147E-3</v>
      </c>
      <c r="GP90" s="18">
        <f>IF($B90="","",IF(COUNTIF(BASE!$A:$A,PRODUTIVIDADE!GM$3)=0,"",SUMIFS(BASE!$O:$O,BASE!$A:$A,PRODUTIVIDADE!GM$3,BASE!$G:$G,PRODUTIVIDADE!$B90)))</f>
        <v>0</v>
      </c>
      <c r="GQ90" s="32">
        <f t="shared" si="133"/>
        <v>0.11844907407407407</v>
      </c>
      <c r="GR90" s="32">
        <f t="shared" si="134"/>
        <v>0</v>
      </c>
    </row>
    <row r="91" spans="2:200" s="8" customFormat="1" x14ac:dyDescent="0.25">
      <c r="B91" s="50">
        <v>91132</v>
      </c>
      <c r="C91" s="16" t="str">
        <f>IF($B91="","",VLOOKUP($B91,EQUIPE!$B:$E,2,0))</f>
        <v>JAQUELINE DE ARAUJO</v>
      </c>
      <c r="D91" s="16" t="str">
        <f>IF($B91="","",VLOOKUP($B91,EQUIPE!$B:$F,5,0))</f>
        <v>ULTRAGAZ FRONT</v>
      </c>
      <c r="E91" s="18">
        <f>IF($B91="","",VLOOKUP($B91,EQUIPE!$B:$E,3,0))</f>
        <v>0.2638888888888889</v>
      </c>
      <c r="F91" s="16" t="str">
        <f>IF($B91="","",VLOOKUP($B91,EQUIPE!$B:$E,4,0))</f>
        <v>DAIATRIZ DO NASCIMENTO</v>
      </c>
      <c r="H91" s="22">
        <f t="shared" si="135"/>
        <v>2390</v>
      </c>
      <c r="I91" s="22">
        <f t="shared" si="135"/>
        <v>6</v>
      </c>
      <c r="J91" s="18">
        <f t="shared" si="69"/>
        <v>1.1589280179761349E-3</v>
      </c>
      <c r="K91" s="18">
        <f t="shared" si="70"/>
        <v>3.4953703703703705E-3</v>
      </c>
      <c r="L91" s="32">
        <f t="shared" si="71"/>
        <v>2.7698379629629626</v>
      </c>
      <c r="M91" s="32">
        <f t="shared" si="72"/>
        <v>2.0972222222222222E-2</v>
      </c>
      <c r="O91" s="15">
        <f>IF($B91="","",IF(COUNTIF(BASE!$A:$A,PRODUTIVIDADE!O$3)=0,"",SUMIFS(BASE!$M:$M,BASE!$A:$A,PRODUTIVIDADE!O$3,BASE!$G:$G,PRODUTIVIDADE!$B91)))</f>
        <v>94</v>
      </c>
      <c r="P91" s="15">
        <f>IF($B91="","",IF(COUNTIF(BASE!$A:$A,PRODUTIVIDADE!O$3)=0,"",SUMIFS(BASE!$N:$N,BASE!$A:$A,PRODUTIVIDADE!O$3,BASE!$G:$G,PRODUTIVIDADE!$B91)))</f>
        <v>0</v>
      </c>
      <c r="Q91" s="18">
        <f>IF($B91="","",IF(COUNTIF(BASE!$A:$A,PRODUTIVIDADE!O$3)=0,"",SUMIFS(BASE!$P:$P,BASE!$A:$A,PRODUTIVIDADE!O$3,BASE!$G:$G,PRODUTIVIDADE!$B91)))</f>
        <v>1.2731481481481483E-3</v>
      </c>
      <c r="R91" s="18">
        <f>IF($B91="","",IF(COUNTIF(BASE!$A:$A,PRODUTIVIDADE!O$3)=0,"",SUMIFS(BASE!$O:$O,BASE!$A:$A,PRODUTIVIDADE!O$3,BASE!$G:$G,PRODUTIVIDADE!$B91)))</f>
        <v>0</v>
      </c>
      <c r="S91" s="32">
        <f t="shared" si="73"/>
        <v>0.11967592592592594</v>
      </c>
      <c r="T91" s="32">
        <f t="shared" si="74"/>
        <v>0</v>
      </c>
      <c r="U91" s="33">
        <f>IF($B91="","",IF(COUNTIF(BASE!$A:$A,PRODUTIVIDADE!U$3)=0,"",SUMIFS(BASE!$M:$M,BASE!$A:$A,PRODUTIVIDADE!U$3,BASE!$G:$G,PRODUTIVIDADE!$B91)))</f>
        <v>99</v>
      </c>
      <c r="V91" s="33">
        <f>IF($B91="","",IF(COUNTIF(BASE!$A:$A,PRODUTIVIDADE!U$3)=0,"",SUMIFS(BASE!$N:$N,BASE!$A:$A,PRODUTIVIDADE!U$3,BASE!$G:$G,PRODUTIVIDADE!$B91)))</f>
        <v>6</v>
      </c>
      <c r="W91" s="28">
        <f>IF($B91="","",IF(COUNTIF(BASE!$A:$A,PRODUTIVIDADE!U$3)=0,"",SUMIFS(BASE!$P:$P,BASE!$A:$A,PRODUTIVIDADE!U$3,BASE!$G:$G,PRODUTIVIDADE!$B91)))</f>
        <v>1.2037037037037038E-3</v>
      </c>
      <c r="X91" s="28">
        <f>IF($B91="","",IF(COUNTIF(BASE!$A:$A,PRODUTIVIDADE!U$3)=0,"",SUMIFS(BASE!$O:$O,BASE!$A:$A,PRODUTIVIDADE!U$3,BASE!$G:$G,PRODUTIVIDADE!$B91)))</f>
        <v>3.4953703703703705E-3</v>
      </c>
      <c r="Y91" s="32">
        <f t="shared" si="75"/>
        <v>0.11916666666666667</v>
      </c>
      <c r="Z91" s="32">
        <f t="shared" si="76"/>
        <v>2.0972222222222222E-2</v>
      </c>
      <c r="AA91" s="15">
        <f>IF($B91="","",IF(COUNTIF(BASE!$A:$A,PRODUTIVIDADE!AA$3)=0,"",SUMIFS(BASE!$M:$M,BASE!$A:$A,PRODUTIVIDADE!AA$3,BASE!$G:$G,PRODUTIVIDADE!$B91)))</f>
        <v>103</v>
      </c>
      <c r="AB91" s="15">
        <f>IF($B91="","",IF(COUNTIF(BASE!$A:$A,PRODUTIVIDADE!AA$3)=0,"",SUMIFS(BASE!$N:$N,BASE!$A:$A,PRODUTIVIDADE!AA$3,BASE!$G:$G,PRODUTIVIDADE!$B91)))</f>
        <v>0</v>
      </c>
      <c r="AC91" s="18">
        <f>IF($B91="","",IF(COUNTIF(BASE!$A:$A,PRODUTIVIDADE!AA$3)=0,"",SUMIFS(BASE!$P:$P,BASE!$A:$A,PRODUTIVIDADE!AA$3,BASE!$G:$G,PRODUTIVIDADE!$B91)))</f>
        <v>1.1111111111111111E-3</v>
      </c>
      <c r="AD91" s="18">
        <f>IF($B91="","",IF(COUNTIF(BASE!$A:$A,PRODUTIVIDADE!AA$3)=0,"",SUMIFS(BASE!$O:$O,BASE!$A:$A,PRODUTIVIDADE!AA$3,BASE!$G:$G,PRODUTIVIDADE!$B91)))</f>
        <v>0</v>
      </c>
      <c r="AE91" s="32">
        <f t="shared" si="77"/>
        <v>0.11444444444444445</v>
      </c>
      <c r="AF91" s="32">
        <f t="shared" si="78"/>
        <v>0</v>
      </c>
      <c r="AG91" s="33">
        <f>IF($B91="","",IF(COUNTIF(BASE!$A:$A,PRODUTIVIDADE!AG$3)=0,"",SUMIFS(BASE!$M:$M,BASE!$A:$A,PRODUTIVIDADE!AG$3,BASE!$G:$G,PRODUTIVIDADE!$B91)))</f>
        <v>95</v>
      </c>
      <c r="AH91" s="33">
        <f>IF($B91="","",IF(COUNTIF(BASE!$A:$A,PRODUTIVIDADE!AG$3)=0,"",SUMIFS(BASE!$N:$N,BASE!$A:$A,PRODUTIVIDADE!AG$3,BASE!$G:$G,PRODUTIVIDADE!$B91)))</f>
        <v>0</v>
      </c>
      <c r="AI91" s="28">
        <f>IF($B91="","",IF(COUNTIF(BASE!$A:$A,PRODUTIVIDADE!AG$3)=0,"",SUMIFS(BASE!$P:$P,BASE!$A:$A,PRODUTIVIDADE!AG$3,BASE!$G:$G,PRODUTIVIDADE!$B91)))</f>
        <v>1.2384259259259258E-3</v>
      </c>
      <c r="AJ91" s="28">
        <f>IF($B91="","",IF(COUNTIF(BASE!$A:$A,PRODUTIVIDADE!AG$3)=0,"",SUMIFS(BASE!$O:$O,BASE!$A:$A,PRODUTIVIDADE!AG$3,BASE!$G:$G,PRODUTIVIDADE!$B91)))</f>
        <v>0</v>
      </c>
      <c r="AK91" s="32">
        <f t="shared" si="79"/>
        <v>0.11765046296296296</v>
      </c>
      <c r="AL91" s="32">
        <f t="shared" si="80"/>
        <v>0</v>
      </c>
      <c r="AM91" s="15">
        <f>IF($B91="","",IF(COUNTIF(BASE!$A:$A,PRODUTIVIDADE!AM$3)=0,"",SUMIFS(BASE!$M:$M,BASE!$A:$A,PRODUTIVIDADE!AM$3,BASE!$G:$G,PRODUTIVIDADE!$B91)))</f>
        <v>0</v>
      </c>
      <c r="AN91" s="15">
        <f>IF($B91="","",IF(COUNTIF(BASE!$A:$A,PRODUTIVIDADE!AM$3)=0,"",SUMIFS(BASE!$N:$N,BASE!$A:$A,PRODUTIVIDADE!AM$3,BASE!$G:$G,PRODUTIVIDADE!$B91)))</f>
        <v>0</v>
      </c>
      <c r="AO91" s="18">
        <f>IF($B91="","",IF(COUNTIF(BASE!$A:$A,PRODUTIVIDADE!AM$3)=0,"",SUMIFS(BASE!$P:$P,BASE!$A:$A,PRODUTIVIDADE!AM$3,BASE!$G:$G,PRODUTIVIDADE!$B91)))</f>
        <v>0</v>
      </c>
      <c r="AP91" s="18">
        <f>IF($B91="","",IF(COUNTIF(BASE!$A:$A,PRODUTIVIDADE!AM$3)=0,"",SUMIFS(BASE!$O:$O,BASE!$A:$A,PRODUTIVIDADE!AM$3,BASE!$G:$G,PRODUTIVIDADE!$B91)))</f>
        <v>0</v>
      </c>
      <c r="AQ91" s="32">
        <f t="shared" si="81"/>
        <v>0</v>
      </c>
      <c r="AR91" s="32">
        <f t="shared" si="82"/>
        <v>0</v>
      </c>
      <c r="AS91" s="33">
        <f>IF($B91="","",IF(COUNTIF(BASE!$A:$A,PRODUTIVIDADE!AS$3)=0,"",SUMIFS(BASE!$M:$M,BASE!$A:$A,PRODUTIVIDADE!AS$3,BASE!$G:$G,PRODUTIVIDADE!$B91)))</f>
        <v>97</v>
      </c>
      <c r="AT91" s="33">
        <f>IF($B91="","",IF(COUNTIF(BASE!$A:$A,PRODUTIVIDADE!AS$3)=0,"",SUMIFS(BASE!$N:$N,BASE!$A:$A,PRODUTIVIDADE!AS$3,BASE!$G:$G,PRODUTIVIDADE!$B91)))</f>
        <v>0</v>
      </c>
      <c r="AU91" s="28">
        <f>IF($B91="","",IF(COUNTIF(BASE!$A:$A,PRODUTIVIDADE!AS$3)=0,"",SUMIFS(BASE!$P:$P,BASE!$A:$A,PRODUTIVIDADE!AS$3,BASE!$G:$G,PRODUTIVIDADE!$B91)))</f>
        <v>1.3078703703703705E-3</v>
      </c>
      <c r="AV91" s="28">
        <f>IF($B91="","",IF(COUNTIF(BASE!$A:$A,PRODUTIVIDADE!AS$3)=0,"",SUMIFS(BASE!$O:$O,BASE!$A:$A,PRODUTIVIDADE!AS$3,BASE!$G:$G,PRODUTIVIDADE!$B91)))</f>
        <v>0</v>
      </c>
      <c r="AW91" s="32">
        <f t="shared" si="83"/>
        <v>0.12686342592592595</v>
      </c>
      <c r="AX91" s="32">
        <f t="shared" si="84"/>
        <v>0</v>
      </c>
      <c r="AY91" s="15">
        <f>IF($B91="","",IF(COUNTIF(BASE!$A:$A,PRODUTIVIDADE!AY$3)=0,"",SUMIFS(BASE!$M:$M,BASE!$A:$A,PRODUTIVIDADE!AY$3,BASE!$G:$G,PRODUTIVIDADE!$B91)))</f>
        <v>0</v>
      </c>
      <c r="AZ91" s="15">
        <f>IF($B91="","",IF(COUNTIF(BASE!$A:$A,PRODUTIVIDADE!AY$3)=0,"",SUMIFS(BASE!$N:$N,BASE!$A:$A,PRODUTIVIDADE!AY$3,BASE!$G:$G,PRODUTIVIDADE!$B91)))</f>
        <v>0</v>
      </c>
      <c r="BA91" s="18">
        <f>IF($B91="","",IF(COUNTIF(BASE!$A:$A,PRODUTIVIDADE!AY$3)=0,"",SUMIFS(BASE!$P:$P,BASE!$A:$A,PRODUTIVIDADE!AY$3,BASE!$G:$G,PRODUTIVIDADE!$B91)))</f>
        <v>0</v>
      </c>
      <c r="BB91" s="18">
        <f>IF($B91="","",IF(COUNTIF(BASE!$A:$A,PRODUTIVIDADE!AY$3)=0,"",SUMIFS(BASE!$O:$O,BASE!$A:$A,PRODUTIVIDADE!AY$3,BASE!$G:$G,PRODUTIVIDADE!$B91)))</f>
        <v>0</v>
      </c>
      <c r="BC91" s="32">
        <f t="shared" si="85"/>
        <v>0</v>
      </c>
      <c r="BD91" s="32">
        <f t="shared" si="86"/>
        <v>0</v>
      </c>
      <c r="BE91" s="33">
        <f>IF($B91="","",IF(COUNTIF(BASE!$A:$A,PRODUTIVIDADE!BE$3)=0,"",SUMIFS(BASE!$M:$M,BASE!$A:$A,PRODUTIVIDADE!BE$3,BASE!$G:$G,PRODUTIVIDADE!$B91)))</f>
        <v>138</v>
      </c>
      <c r="BF91" s="33">
        <f>IF($B91="","",IF(COUNTIF(BASE!$A:$A,PRODUTIVIDADE!BE$3)=0,"",SUMIFS(BASE!$N:$N,BASE!$A:$A,PRODUTIVIDADE!BE$3,BASE!$G:$G,PRODUTIVIDADE!$B91)))</f>
        <v>0</v>
      </c>
      <c r="BG91" s="28">
        <f>IF($B91="","",IF(COUNTIF(BASE!$A:$A,PRODUTIVIDADE!BE$3)=0,"",SUMIFS(BASE!$P:$P,BASE!$A:$A,PRODUTIVIDADE!BE$3,BASE!$G:$G,PRODUTIVIDADE!$B91)))</f>
        <v>1.1921296296296296E-3</v>
      </c>
      <c r="BH91" s="28">
        <f>IF($B91="","",IF(COUNTIF(BASE!$A:$A,PRODUTIVIDADE!BE$3)=0,"",SUMIFS(BASE!$O:$O,BASE!$A:$A,PRODUTIVIDADE!BE$3,BASE!$G:$G,PRODUTIVIDADE!$B91)))</f>
        <v>0</v>
      </c>
      <c r="BI91" s="32">
        <f t="shared" si="87"/>
        <v>0.16451388888888888</v>
      </c>
      <c r="BJ91" s="32">
        <f t="shared" si="88"/>
        <v>0</v>
      </c>
      <c r="BK91" s="15">
        <f>IF($B91="","",IF(COUNTIF(BASE!$A:$A,PRODUTIVIDADE!BK$3)=0,"",SUMIFS(BASE!$M:$M,BASE!$A:$A,PRODUTIVIDADE!BK$3,BASE!$G:$G,PRODUTIVIDADE!$B91)))</f>
        <v>113</v>
      </c>
      <c r="BL91" s="15">
        <f>IF($B91="","",IF(COUNTIF(BASE!$A:$A,PRODUTIVIDADE!BK$3)=0,"",SUMIFS(BASE!$N:$N,BASE!$A:$A,PRODUTIVIDADE!BK$3,BASE!$G:$G,PRODUTIVIDADE!$B91)))</f>
        <v>0</v>
      </c>
      <c r="BM91" s="18">
        <f>IF($B91="","",IF(COUNTIF(BASE!$A:$A,PRODUTIVIDADE!BK$3)=0,"",SUMIFS(BASE!$P:$P,BASE!$A:$A,PRODUTIVIDADE!BK$3,BASE!$G:$G,PRODUTIVIDADE!$B91)))</f>
        <v>1.2384259259259258E-3</v>
      </c>
      <c r="BN91" s="18">
        <f>IF($B91="","",IF(COUNTIF(BASE!$A:$A,PRODUTIVIDADE!BK$3)=0,"",SUMIFS(BASE!$O:$O,BASE!$A:$A,PRODUTIVIDADE!BK$3,BASE!$G:$G,PRODUTIVIDADE!$B91)))</f>
        <v>0</v>
      </c>
      <c r="BO91" s="32">
        <f t="shared" si="89"/>
        <v>0.13994212962962962</v>
      </c>
      <c r="BP91" s="32">
        <f t="shared" si="90"/>
        <v>0</v>
      </c>
      <c r="BQ91" s="33">
        <f>IF($B91="","",IF(COUNTIF(BASE!$A:$A,PRODUTIVIDADE!BQ$3)=0,"",SUMIFS(BASE!$M:$M,BASE!$A:$A,PRODUTIVIDADE!BQ$3,BASE!$G:$G,PRODUTIVIDADE!$B91)))</f>
        <v>0</v>
      </c>
      <c r="BR91" s="33">
        <f>IF($B91="","",IF(COUNTIF(BASE!$A:$A,PRODUTIVIDADE!BQ$3)=0,"",SUMIFS(BASE!$N:$N,BASE!$A:$A,PRODUTIVIDADE!BQ$3,BASE!$G:$G,PRODUTIVIDADE!$B91)))</f>
        <v>0</v>
      </c>
      <c r="BS91" s="28">
        <f>IF($B91="","",IF(COUNTIF(BASE!$A:$A,PRODUTIVIDADE!BQ$3)=0,"",SUMIFS(BASE!$P:$P,BASE!$A:$A,PRODUTIVIDADE!BQ$3,BASE!$G:$G,PRODUTIVIDADE!$B91)))</f>
        <v>0</v>
      </c>
      <c r="BT91" s="28">
        <f>IF($B91="","",IF(COUNTIF(BASE!$A:$A,PRODUTIVIDADE!BQ$3)=0,"",SUMIFS(BASE!$O:$O,BASE!$A:$A,PRODUTIVIDADE!BQ$3,BASE!$G:$G,PRODUTIVIDADE!$B91)))</f>
        <v>0</v>
      </c>
      <c r="BU91" s="32">
        <f t="shared" si="91"/>
        <v>0</v>
      </c>
      <c r="BV91" s="32">
        <f t="shared" si="92"/>
        <v>0</v>
      </c>
      <c r="BW91" s="15">
        <f>IF($B91="","",IF(COUNTIF(BASE!$A:$A,PRODUTIVIDADE!BW$3)=0,"",SUMIFS(BASE!$M:$M,BASE!$A:$A,PRODUTIVIDADE!BW$3,BASE!$G:$G,PRODUTIVIDADE!$B91)))</f>
        <v>59</v>
      </c>
      <c r="BX91" s="15">
        <f>IF($B91="","",IF(COUNTIF(BASE!$A:$A,PRODUTIVIDADE!BW$3)=0,"",SUMIFS(BASE!$N:$N,BASE!$A:$A,PRODUTIVIDADE!BW$3,BASE!$G:$G,PRODUTIVIDADE!$B91)))</f>
        <v>0</v>
      </c>
      <c r="BY91" s="18">
        <f>IF($B91="","",IF(COUNTIF(BASE!$A:$A,PRODUTIVIDADE!BW$3)=0,"",SUMIFS(BASE!$P:$P,BASE!$A:$A,PRODUTIVIDADE!BW$3,BASE!$G:$G,PRODUTIVIDADE!$B91)))</f>
        <v>1.3310185185185185E-3</v>
      </c>
      <c r="BZ91" s="18">
        <f>IF($B91="","",IF(COUNTIF(BASE!$A:$A,PRODUTIVIDADE!BW$3)=0,"",SUMIFS(BASE!$O:$O,BASE!$A:$A,PRODUTIVIDADE!BW$3,BASE!$G:$G,PRODUTIVIDADE!$B91)))</f>
        <v>0</v>
      </c>
      <c r="CA91" s="32">
        <f t="shared" si="93"/>
        <v>7.8530092592592596E-2</v>
      </c>
      <c r="CB91" s="32">
        <f t="shared" si="94"/>
        <v>0</v>
      </c>
      <c r="CC91" s="33">
        <f>IF($B91="","",IF(COUNTIF(BASE!$A:$A,PRODUTIVIDADE!CC$3)=0,"",SUMIFS(BASE!$M:$M,BASE!$A:$A,PRODUTIVIDADE!CC$3,BASE!$G:$G,PRODUTIVIDADE!$B91)))</f>
        <v>140</v>
      </c>
      <c r="CD91" s="33">
        <f>IF($B91="","",IF(COUNTIF(BASE!$A:$A,PRODUTIVIDADE!CC$3)=0,"",SUMIFS(BASE!$N:$N,BASE!$A:$A,PRODUTIVIDADE!CC$3,BASE!$G:$G,PRODUTIVIDADE!$B91)))</f>
        <v>0</v>
      </c>
      <c r="CE91" s="28">
        <f>IF($B91="","",IF(COUNTIF(BASE!$A:$A,PRODUTIVIDADE!CC$3)=0,"",SUMIFS(BASE!$P:$P,BASE!$A:$A,PRODUTIVIDADE!CC$3,BASE!$G:$G,PRODUTIVIDADE!$B91)))</f>
        <v>1.0069444444444444E-3</v>
      </c>
      <c r="CF91" s="28">
        <f>IF($B91="","",IF(COUNTIF(BASE!$A:$A,PRODUTIVIDADE!CC$3)=0,"",SUMIFS(BASE!$O:$O,BASE!$A:$A,PRODUTIVIDADE!CC$3,BASE!$G:$G,PRODUTIVIDADE!$B91)))</f>
        <v>0</v>
      </c>
      <c r="CG91" s="32">
        <f t="shared" si="95"/>
        <v>0.14097222222222222</v>
      </c>
      <c r="CH91" s="32">
        <f t="shared" si="96"/>
        <v>0</v>
      </c>
      <c r="CI91" s="15">
        <f>IF($B91="","",IF(COUNTIF(BASE!$A:$A,PRODUTIVIDADE!CI$3)=0,"",SUMIFS(BASE!$M:$M,BASE!$A:$A,PRODUTIVIDADE!CI$3,BASE!$G:$G,PRODUTIVIDADE!$B91)))</f>
        <v>64</v>
      </c>
      <c r="CJ91" s="15">
        <f>IF($B91="","",IF(COUNTIF(BASE!$A:$A,PRODUTIVIDADE!CI$3)=0,"",SUMIFS(BASE!$N:$N,BASE!$A:$A,PRODUTIVIDADE!CI$3,BASE!$G:$G,PRODUTIVIDADE!$B91)))</f>
        <v>0</v>
      </c>
      <c r="CK91" s="18">
        <f>IF($B91="","",IF(COUNTIF(BASE!$A:$A,PRODUTIVIDADE!CI$3)=0,"",SUMIFS(BASE!$P:$P,BASE!$A:$A,PRODUTIVIDADE!CI$3,BASE!$G:$G,PRODUTIVIDADE!$B91)))</f>
        <v>1.2384259259259258E-3</v>
      </c>
      <c r="CL91" s="18">
        <f>IF($B91="","",IF(COUNTIF(BASE!$A:$A,PRODUTIVIDADE!CI$3)=0,"",SUMIFS(BASE!$O:$O,BASE!$A:$A,PRODUTIVIDADE!CI$3,BASE!$G:$G,PRODUTIVIDADE!$B91)))</f>
        <v>0</v>
      </c>
      <c r="CM91" s="32">
        <f t="shared" si="97"/>
        <v>7.9259259259259252E-2</v>
      </c>
      <c r="CN91" s="32">
        <f t="shared" si="98"/>
        <v>0</v>
      </c>
      <c r="CO91" s="33">
        <f>IF($B91="","",IF(COUNTIF(BASE!$A:$A,PRODUTIVIDADE!CO$3)=0,"",SUMIFS(BASE!$M:$M,BASE!$A:$A,PRODUTIVIDADE!CO$3,BASE!$G:$G,PRODUTIVIDADE!$B91)))</f>
        <v>124</v>
      </c>
      <c r="CP91" s="33">
        <f>IF($B91="","",IF(COUNTIF(BASE!$A:$A,PRODUTIVIDADE!CO$3)=0,"",SUMIFS(BASE!$N:$N,BASE!$A:$A,PRODUTIVIDADE!CO$3,BASE!$G:$G,PRODUTIVIDADE!$B91)))</f>
        <v>0</v>
      </c>
      <c r="CQ91" s="28">
        <f>IF($B91="","",IF(COUNTIF(BASE!$A:$A,PRODUTIVIDADE!CO$3)=0,"",SUMIFS(BASE!$P:$P,BASE!$A:$A,PRODUTIVIDADE!CO$3,BASE!$G:$G,PRODUTIVIDADE!$B91)))</f>
        <v>1.25E-3</v>
      </c>
      <c r="CR91" s="28">
        <f>IF($B91="","",IF(COUNTIF(BASE!$A:$A,PRODUTIVIDADE!CO$3)=0,"",SUMIFS(BASE!$O:$O,BASE!$A:$A,PRODUTIVIDADE!CO$3,BASE!$G:$G,PRODUTIVIDADE!$B91)))</f>
        <v>0</v>
      </c>
      <c r="CS91" s="32">
        <f t="shared" si="99"/>
        <v>0.155</v>
      </c>
      <c r="CT91" s="32">
        <f t="shared" si="100"/>
        <v>0</v>
      </c>
      <c r="CU91" s="15">
        <f>IF($B91="","",IF(COUNTIF(BASE!$A:$A,PRODUTIVIDADE!CU$3)=0,"",SUMIFS(BASE!$M:$M,BASE!$A:$A,PRODUTIVIDADE!CU$3,BASE!$G:$G,PRODUTIVIDADE!$B91)))</f>
        <v>117</v>
      </c>
      <c r="CV91" s="15">
        <f>IF($B91="","",IF(COUNTIF(BASE!$A:$A,PRODUTIVIDADE!CU$3)=0,"",SUMIFS(BASE!$N:$N,BASE!$A:$A,PRODUTIVIDADE!CU$3,BASE!$G:$G,PRODUTIVIDADE!$B91)))</f>
        <v>0</v>
      </c>
      <c r="CW91" s="18">
        <f>IF($B91="","",IF(COUNTIF(BASE!$A:$A,PRODUTIVIDADE!CU$3)=0,"",SUMIFS(BASE!$P:$P,BASE!$A:$A,PRODUTIVIDADE!CU$3,BASE!$G:$G,PRODUTIVIDADE!$B91)))</f>
        <v>1.0648148148148147E-3</v>
      </c>
      <c r="CX91" s="18">
        <f>IF($B91="","",IF(COUNTIF(BASE!$A:$A,PRODUTIVIDADE!CU$3)=0,"",SUMIFS(BASE!$O:$O,BASE!$A:$A,PRODUTIVIDADE!CU$3,BASE!$G:$G,PRODUTIVIDADE!$B91)))</f>
        <v>0</v>
      </c>
      <c r="CY91" s="32">
        <f t="shared" si="101"/>
        <v>0.12458333333333331</v>
      </c>
      <c r="CZ91" s="32">
        <f t="shared" si="102"/>
        <v>0</v>
      </c>
      <c r="DA91" s="33">
        <f>IF($B91="","",IF(COUNTIF(BASE!$A:$A,PRODUTIVIDADE!DA$3)=0,"",SUMIFS(BASE!$M:$M,BASE!$A:$A,PRODUTIVIDADE!DA$3,BASE!$G:$G,PRODUTIVIDADE!$B91)))</f>
        <v>94</v>
      </c>
      <c r="DB91" s="33">
        <f>IF($B91="","",IF(COUNTIF(BASE!$A:$A,PRODUTIVIDADE!DA$3)=0,"",SUMIFS(BASE!$N:$N,BASE!$A:$A,PRODUTIVIDADE!DA$3,BASE!$G:$G,PRODUTIVIDADE!$B91)))</f>
        <v>0</v>
      </c>
      <c r="DC91" s="28">
        <f>IF($B91="","",IF(COUNTIF(BASE!$A:$A,PRODUTIVIDADE!DA$3)=0,"",SUMIFS(BASE!$P:$P,BASE!$A:$A,PRODUTIVIDADE!DA$3,BASE!$G:$G,PRODUTIVIDADE!$B91)))</f>
        <v>1.0995370370370371E-3</v>
      </c>
      <c r="DD91" s="28">
        <f>IF($B91="","",IF(COUNTIF(BASE!$A:$A,PRODUTIVIDADE!DA$3)=0,"",SUMIFS(BASE!$O:$O,BASE!$A:$A,PRODUTIVIDADE!DA$3,BASE!$G:$G,PRODUTIVIDADE!$B91)))</f>
        <v>0</v>
      </c>
      <c r="DE91" s="32">
        <f t="shared" si="103"/>
        <v>0.10335648148148149</v>
      </c>
      <c r="DF91" s="32">
        <f t="shared" si="104"/>
        <v>0</v>
      </c>
      <c r="DG91" s="15">
        <f>IF($B91="","",IF(COUNTIF(BASE!$A:$A,PRODUTIVIDADE!DG$3)=0,"",SUMIFS(BASE!$M:$M,BASE!$A:$A,PRODUTIVIDADE!DG$3,BASE!$G:$G,PRODUTIVIDADE!$B91)))</f>
        <v>0</v>
      </c>
      <c r="DH91" s="15">
        <f>IF($B91="","",IF(COUNTIF(BASE!$A:$A,PRODUTIVIDADE!DG$3)=0,"",SUMIFS(BASE!$N:$N,BASE!$A:$A,PRODUTIVIDADE!DG$3,BASE!$G:$G,PRODUTIVIDADE!$B91)))</f>
        <v>0</v>
      </c>
      <c r="DI91" s="18">
        <f>IF($B91="","",IF(COUNTIF(BASE!$A:$A,PRODUTIVIDADE!DG$3)=0,"",SUMIFS(BASE!$P:$P,BASE!$A:$A,PRODUTIVIDADE!DG$3,BASE!$G:$G,PRODUTIVIDADE!$B91)))</f>
        <v>0</v>
      </c>
      <c r="DJ91" s="18">
        <f>IF($B91="","",IF(COUNTIF(BASE!$A:$A,PRODUTIVIDADE!DG$3)=0,"",SUMIFS(BASE!$O:$O,BASE!$A:$A,PRODUTIVIDADE!DG$3,BASE!$G:$G,PRODUTIVIDADE!$B91)))</f>
        <v>0</v>
      </c>
      <c r="DK91" s="32">
        <f t="shared" si="105"/>
        <v>0</v>
      </c>
      <c r="DL91" s="32">
        <f t="shared" si="106"/>
        <v>0</v>
      </c>
      <c r="DM91" s="33">
        <f>IF($B91="","",IF(COUNTIF(BASE!$A:$A,PRODUTIVIDADE!DM$3)=0,"",SUMIFS(BASE!$M:$M,BASE!$A:$A,PRODUTIVIDADE!DM$3,BASE!$G:$G,PRODUTIVIDADE!$B91)))</f>
        <v>102</v>
      </c>
      <c r="DN91" s="33">
        <f>IF($B91="","",IF(COUNTIF(BASE!$A:$A,PRODUTIVIDADE!DM$3)=0,"",SUMIFS(BASE!$N:$N,BASE!$A:$A,PRODUTIVIDADE!DM$3,BASE!$G:$G,PRODUTIVIDADE!$B91)))</f>
        <v>0</v>
      </c>
      <c r="DO91" s="28">
        <f>IF($B91="","",IF(COUNTIF(BASE!$A:$A,PRODUTIVIDADE!DM$3)=0,"",SUMIFS(BASE!$P:$P,BASE!$A:$A,PRODUTIVIDADE!DM$3,BASE!$G:$G,PRODUTIVIDADE!$B91)))</f>
        <v>1.0185185185185186E-3</v>
      </c>
      <c r="DP91" s="28">
        <f>IF($B91="","",IF(COUNTIF(BASE!$A:$A,PRODUTIVIDADE!DM$3)=0,"",SUMIFS(BASE!$O:$O,BASE!$A:$A,PRODUTIVIDADE!DM$3,BASE!$G:$G,PRODUTIVIDADE!$B91)))</f>
        <v>0</v>
      </c>
      <c r="DQ91" s="32">
        <f t="shared" si="107"/>
        <v>0.10388888888888891</v>
      </c>
      <c r="DR91" s="32">
        <f t="shared" si="108"/>
        <v>0</v>
      </c>
      <c r="DS91" s="15">
        <f>IF($B91="","",IF(COUNTIF(BASE!$A:$A,PRODUTIVIDADE!DS$3)=0,"",SUMIFS(BASE!$M:$M,BASE!$A:$A,PRODUTIVIDADE!DS$3,BASE!$G:$G,PRODUTIVIDADE!$B91)))</f>
        <v>115</v>
      </c>
      <c r="DT91" s="15">
        <f>IF($B91="","",IF(COUNTIF(BASE!$A:$A,PRODUTIVIDADE!DS$3)=0,"",SUMIFS(BASE!$N:$N,BASE!$A:$A,PRODUTIVIDADE!DS$3,BASE!$G:$G,PRODUTIVIDADE!$B91)))</f>
        <v>0</v>
      </c>
      <c r="DU91" s="18">
        <f>IF($B91="","",IF(COUNTIF(BASE!$A:$A,PRODUTIVIDADE!DS$3)=0,"",SUMIFS(BASE!$P:$P,BASE!$A:$A,PRODUTIVIDADE!DS$3,BASE!$G:$G,PRODUTIVIDADE!$B91)))</f>
        <v>1.1226851851851851E-3</v>
      </c>
      <c r="DV91" s="18">
        <f>IF($B91="","",IF(COUNTIF(BASE!$A:$A,PRODUTIVIDADE!DS$3)=0,"",SUMIFS(BASE!$O:$O,BASE!$A:$A,PRODUTIVIDADE!DS$3,BASE!$G:$G,PRODUTIVIDADE!$B91)))</f>
        <v>0</v>
      </c>
      <c r="DW91" s="32">
        <f t="shared" si="109"/>
        <v>0.12910879629629629</v>
      </c>
      <c r="DX91" s="32">
        <f t="shared" si="110"/>
        <v>0</v>
      </c>
      <c r="DY91" s="33">
        <f>IF($B91="","",IF(COUNTIF(BASE!$A:$A,PRODUTIVIDADE!DY$3)=0,"",SUMIFS(BASE!$M:$M,BASE!$A:$A,PRODUTIVIDADE!DY$3,BASE!$G:$G,PRODUTIVIDADE!$B91)))</f>
        <v>0</v>
      </c>
      <c r="DZ91" s="33">
        <f>IF($B91="","",IF(COUNTIF(BASE!$A:$A,PRODUTIVIDADE!DY$3)=0,"",SUMIFS(BASE!$N:$N,BASE!$A:$A,PRODUTIVIDADE!DY$3,BASE!$G:$G,PRODUTIVIDADE!$B91)))</f>
        <v>0</v>
      </c>
      <c r="EA91" s="28">
        <f>IF($B91="","",IF(COUNTIF(BASE!$A:$A,PRODUTIVIDADE!DY$3)=0,"",SUMIFS(BASE!$P:$P,BASE!$A:$A,PRODUTIVIDADE!DY$3,BASE!$G:$G,PRODUTIVIDADE!$B91)))</f>
        <v>0</v>
      </c>
      <c r="EB91" s="28">
        <f>IF($B91="","",IF(COUNTIF(BASE!$A:$A,PRODUTIVIDADE!DY$3)=0,"",SUMIFS(BASE!$O:$O,BASE!$A:$A,PRODUTIVIDADE!DY$3,BASE!$G:$G,PRODUTIVIDADE!$B91)))</f>
        <v>0</v>
      </c>
      <c r="EC91" s="32">
        <f t="shared" si="111"/>
        <v>0</v>
      </c>
      <c r="ED91" s="32">
        <f t="shared" si="112"/>
        <v>0</v>
      </c>
      <c r="EE91" s="15">
        <f>IF($B91="","",IF(COUNTIF(BASE!$A:$A,PRODUTIVIDADE!EE$3)=0,"",SUMIFS(BASE!$M:$M,BASE!$A:$A,PRODUTIVIDADE!EE$3,BASE!$G:$G,PRODUTIVIDADE!$B91)))</f>
        <v>0</v>
      </c>
      <c r="EF91" s="15">
        <f>IF($B91="","",IF(COUNTIF(BASE!$A:$A,PRODUTIVIDADE!EE$3)=0,"",SUMIFS(BASE!$N:$N,BASE!$A:$A,PRODUTIVIDADE!EE$3,BASE!$G:$G,PRODUTIVIDADE!$B91)))</f>
        <v>0</v>
      </c>
      <c r="EG91" s="18">
        <f>IF($B91="","",IF(COUNTIF(BASE!$A:$A,PRODUTIVIDADE!EE$3)=0,"",SUMIFS(BASE!$P:$P,BASE!$A:$A,PRODUTIVIDADE!EE$3,BASE!$G:$G,PRODUTIVIDADE!$B91)))</f>
        <v>0</v>
      </c>
      <c r="EH91" s="18">
        <f>IF($B91="","",IF(COUNTIF(BASE!$A:$A,PRODUTIVIDADE!EE$3)=0,"",SUMIFS(BASE!$O:$O,BASE!$A:$A,PRODUTIVIDADE!EE$3,BASE!$G:$G,PRODUTIVIDADE!$B91)))</f>
        <v>0</v>
      </c>
      <c r="EI91" s="32">
        <f t="shared" si="113"/>
        <v>0</v>
      </c>
      <c r="EJ91" s="32">
        <f t="shared" si="114"/>
        <v>0</v>
      </c>
      <c r="EK91" s="33">
        <f>IF($B91="","",IF(COUNTIF(BASE!$A:$A,PRODUTIVIDADE!EK$3)=0,"",SUMIFS(BASE!$M:$M,BASE!$A:$A,PRODUTIVIDADE!EK$3,BASE!$G:$G,PRODUTIVIDADE!$B91)))</f>
        <v>135</v>
      </c>
      <c r="EL91" s="33">
        <f>IF($B91="","",IF(COUNTIF(BASE!$A:$A,PRODUTIVIDADE!EK$3)=0,"",SUMIFS(BASE!$N:$N,BASE!$A:$A,PRODUTIVIDADE!EK$3,BASE!$G:$G,PRODUTIVIDADE!$B91)))</f>
        <v>0</v>
      </c>
      <c r="EM91" s="28">
        <f>IF($B91="","",IF(COUNTIF(BASE!$A:$A,PRODUTIVIDADE!EK$3)=0,"",SUMIFS(BASE!$P:$P,BASE!$A:$A,PRODUTIVIDADE!EK$3,BASE!$G:$G,PRODUTIVIDADE!$B91)))</f>
        <v>1.0879629629629629E-3</v>
      </c>
      <c r="EN91" s="28">
        <f>IF($B91="","",IF(COUNTIF(BASE!$A:$A,PRODUTIVIDADE!EK$3)=0,"",SUMIFS(BASE!$O:$O,BASE!$A:$A,PRODUTIVIDADE!EK$3,BASE!$G:$G,PRODUTIVIDADE!$B91)))</f>
        <v>0</v>
      </c>
      <c r="EO91" s="32">
        <f t="shared" si="115"/>
        <v>0.14687499999999998</v>
      </c>
      <c r="EP91" s="32">
        <f t="shared" si="116"/>
        <v>0</v>
      </c>
      <c r="EQ91" s="15">
        <f>IF($B91="","",IF(COUNTIF(BASE!$A:$A,PRODUTIVIDADE!EQ$3)=0,"",SUMIFS(BASE!$M:$M,BASE!$A:$A,PRODUTIVIDADE!EQ$3,BASE!$G:$G,PRODUTIVIDADE!$B91)))</f>
        <v>0</v>
      </c>
      <c r="ER91" s="15">
        <f>IF($B91="","",IF(COUNTIF(BASE!$A:$A,PRODUTIVIDADE!EQ$3)=0,"",SUMIFS(BASE!$N:$N,BASE!$A:$A,PRODUTIVIDADE!EQ$3,BASE!$G:$G,PRODUTIVIDADE!$B91)))</f>
        <v>0</v>
      </c>
      <c r="ES91" s="18">
        <f>IF($B91="","",IF(COUNTIF(BASE!$A:$A,PRODUTIVIDADE!EQ$3)=0,"",SUMIFS(BASE!$P:$P,BASE!$A:$A,PRODUTIVIDADE!EQ$3,BASE!$G:$G,PRODUTIVIDADE!$B91)))</f>
        <v>0</v>
      </c>
      <c r="ET91" s="18">
        <f>IF($B91="","",IF(COUNTIF(BASE!$A:$A,PRODUTIVIDADE!EQ$3)=0,"",SUMIFS(BASE!$O:$O,BASE!$A:$A,PRODUTIVIDADE!EQ$3,BASE!$G:$G,PRODUTIVIDADE!$B91)))</f>
        <v>0</v>
      </c>
      <c r="EU91" s="32">
        <f t="shared" si="117"/>
        <v>0</v>
      </c>
      <c r="EV91" s="32">
        <f t="shared" si="118"/>
        <v>0</v>
      </c>
      <c r="EW91" s="33">
        <f>IF($B91="","",IF(COUNTIF(BASE!$A:$A,PRODUTIVIDADE!EW$3)=0,"",SUMIFS(BASE!$M:$M,BASE!$A:$A,PRODUTIVIDADE!EW$3,BASE!$G:$G,PRODUTIVIDADE!$B91)))</f>
        <v>74</v>
      </c>
      <c r="EX91" s="33">
        <f>IF($B91="","",IF(COUNTIF(BASE!$A:$A,PRODUTIVIDADE!EW$3)=0,"",SUMIFS(BASE!$N:$N,BASE!$A:$A,PRODUTIVIDADE!EW$3,BASE!$G:$G,PRODUTIVIDADE!$B91)))</f>
        <v>0</v>
      </c>
      <c r="EY91" s="28">
        <f>IF($B91="","",IF(COUNTIF(BASE!$A:$A,PRODUTIVIDADE!EW$3)=0,"",SUMIFS(BASE!$P:$P,BASE!$A:$A,PRODUTIVIDADE!EW$3,BASE!$G:$G,PRODUTIVIDADE!$B91)))</f>
        <v>1.3773148148148147E-3</v>
      </c>
      <c r="EZ91" s="28">
        <f>IF($B91="","",IF(COUNTIF(BASE!$A:$A,PRODUTIVIDADE!EW$3)=0,"",SUMIFS(BASE!$O:$O,BASE!$A:$A,PRODUTIVIDADE!EW$3,BASE!$G:$G,PRODUTIVIDADE!$B91)))</f>
        <v>0</v>
      </c>
      <c r="FA91" s="32">
        <f t="shared" si="119"/>
        <v>0.10192129629629629</v>
      </c>
      <c r="FB91" s="32">
        <f t="shared" si="120"/>
        <v>0</v>
      </c>
      <c r="FC91" s="15">
        <f>IF($B91="","",IF(COUNTIF(BASE!$A:$A,PRODUTIVIDADE!FC$3)=0,"",SUMIFS(BASE!$M:$M,BASE!$A:$A,PRODUTIVIDADE!FC$3,BASE!$G:$G,PRODUTIVIDADE!$B91)))</f>
        <v>113</v>
      </c>
      <c r="FD91" s="15">
        <f>IF($B91="","",IF(COUNTIF(BASE!$A:$A,PRODUTIVIDADE!FC$3)=0,"",SUMIFS(BASE!$N:$N,BASE!$A:$A,PRODUTIVIDADE!FC$3,BASE!$G:$G,PRODUTIVIDADE!$B91)))</f>
        <v>0</v>
      </c>
      <c r="FE91" s="18">
        <f>IF($B91="","",IF(COUNTIF(BASE!$A:$A,PRODUTIVIDADE!FC$3)=0,"",SUMIFS(BASE!$P:$P,BASE!$A:$A,PRODUTIVIDADE!FC$3,BASE!$G:$G,PRODUTIVIDADE!$B91)))</f>
        <v>9.9537037037037042E-4</v>
      </c>
      <c r="FF91" s="18">
        <f>IF($B91="","",IF(COUNTIF(BASE!$A:$A,PRODUTIVIDADE!FC$3)=0,"",SUMIFS(BASE!$O:$O,BASE!$A:$A,PRODUTIVIDADE!FC$3,BASE!$G:$G,PRODUTIVIDADE!$B91)))</f>
        <v>0</v>
      </c>
      <c r="FG91" s="32">
        <f t="shared" si="121"/>
        <v>0.11247685185185186</v>
      </c>
      <c r="FH91" s="32">
        <f t="shared" si="122"/>
        <v>0</v>
      </c>
      <c r="FI91" s="33">
        <f>IF($B91="","",IF(COUNTIF(BASE!$A:$A,PRODUTIVIDADE!FI$3)=0,"",SUMIFS(BASE!$M:$M,BASE!$A:$A,PRODUTIVIDADE!FI$3,BASE!$G:$G,PRODUTIVIDADE!$B91)))</f>
        <v>100</v>
      </c>
      <c r="FJ91" s="33">
        <f>IF($B91="","",IF(COUNTIF(BASE!$A:$A,PRODUTIVIDADE!FI$3)=0,"",SUMIFS(BASE!$N:$N,BASE!$A:$A,PRODUTIVIDADE!FI$3,BASE!$G:$G,PRODUTIVIDADE!$B91)))</f>
        <v>0</v>
      </c>
      <c r="FK91" s="28">
        <f>IF($B91="","",IF(COUNTIF(BASE!$A:$A,PRODUTIVIDADE!FI$3)=0,"",SUMIFS(BASE!$P:$P,BASE!$A:$A,PRODUTIVIDADE!FI$3,BASE!$G:$G,PRODUTIVIDADE!$B91)))</f>
        <v>1.0185185185185186E-3</v>
      </c>
      <c r="FL91" s="28">
        <f>IF($B91="","",IF(COUNTIF(BASE!$A:$A,PRODUTIVIDADE!FI$3)=0,"",SUMIFS(BASE!$O:$O,BASE!$A:$A,PRODUTIVIDADE!FI$3,BASE!$G:$G,PRODUTIVIDADE!$B91)))</f>
        <v>0</v>
      </c>
      <c r="FM91" s="32">
        <f t="shared" si="123"/>
        <v>0.10185185185185186</v>
      </c>
      <c r="FN91" s="32">
        <f t="shared" si="124"/>
        <v>0</v>
      </c>
      <c r="FO91" s="15">
        <f>IF($B91="","",IF(COUNTIF(BASE!$A:$A,PRODUTIVIDADE!FO$3)=0,"",SUMIFS(BASE!$M:$M,BASE!$A:$A,PRODUTIVIDADE!FO$3,BASE!$G:$G,PRODUTIVIDADE!$B91)))</f>
        <v>76</v>
      </c>
      <c r="FP91" s="15">
        <f>IF($B91="","",IF(COUNTIF(BASE!$A:$A,PRODUTIVIDADE!FO$3)=0,"",SUMIFS(BASE!$N:$N,BASE!$A:$A,PRODUTIVIDADE!FO$3,BASE!$G:$G,PRODUTIVIDADE!$B91)))</f>
        <v>0</v>
      </c>
      <c r="FQ91" s="18">
        <f>IF($B91="","",IF(COUNTIF(BASE!$A:$A,PRODUTIVIDADE!FO$3)=0,"",SUMIFS(BASE!$P:$P,BASE!$A:$A,PRODUTIVIDADE!FO$3,BASE!$G:$G,PRODUTIVIDADE!$B91)))</f>
        <v>1.2847222222222223E-3</v>
      </c>
      <c r="FR91" s="18">
        <f>IF($B91="","",IF(COUNTIF(BASE!$A:$A,PRODUTIVIDADE!FO$3)=0,"",SUMIFS(BASE!$O:$O,BASE!$A:$A,PRODUTIVIDADE!FO$3,BASE!$G:$G,PRODUTIVIDADE!$B91)))</f>
        <v>0</v>
      </c>
      <c r="FS91" s="32">
        <f t="shared" si="125"/>
        <v>9.7638888888888886E-2</v>
      </c>
      <c r="FT91" s="32">
        <f t="shared" si="126"/>
        <v>0</v>
      </c>
      <c r="FU91" s="33">
        <f>IF($B91="","",IF(COUNTIF(BASE!$A:$A,PRODUTIVIDADE!FU$3)=0,"",SUMIFS(BASE!$M:$M,BASE!$A:$A,PRODUTIVIDADE!FU$3,BASE!$G:$G,PRODUTIVIDADE!$B91)))</f>
        <v>133</v>
      </c>
      <c r="FV91" s="33">
        <f>IF($B91="","",IF(COUNTIF(BASE!$A:$A,PRODUTIVIDADE!FU$3)=0,"",SUMIFS(BASE!$N:$N,BASE!$A:$A,PRODUTIVIDADE!FU$3,BASE!$G:$G,PRODUTIVIDADE!$B91)))</f>
        <v>0</v>
      </c>
      <c r="FW91" s="28">
        <f>IF($B91="","",IF(COUNTIF(BASE!$A:$A,PRODUTIVIDADE!FU$3)=0,"",SUMIFS(BASE!$P:$P,BASE!$A:$A,PRODUTIVIDADE!FU$3,BASE!$G:$G,PRODUTIVIDADE!$B91)))</f>
        <v>1.2152777777777778E-3</v>
      </c>
      <c r="FX91" s="28">
        <f>IF($B91="","",IF(COUNTIF(BASE!$A:$A,PRODUTIVIDADE!FU$3)=0,"",SUMIFS(BASE!$O:$O,BASE!$A:$A,PRODUTIVIDADE!FU$3,BASE!$G:$G,PRODUTIVIDADE!$B91)))</f>
        <v>0</v>
      </c>
      <c r="FY91" s="32">
        <f t="shared" si="127"/>
        <v>0.16163194444444445</v>
      </c>
      <c r="FZ91" s="32">
        <f t="shared" si="128"/>
        <v>0</v>
      </c>
      <c r="GA91" s="15">
        <f>IF($B91="","",IF(COUNTIF(BASE!$A:$A,PRODUTIVIDADE!GA$3)=0,"",SUMIFS(BASE!$M:$M,BASE!$A:$A,PRODUTIVIDADE!GA$3,BASE!$G:$G,PRODUTIVIDADE!$B91)))</f>
        <v>113</v>
      </c>
      <c r="GB91" s="15">
        <f>IF($B91="","",IF(COUNTIF(BASE!$A:$A,PRODUTIVIDADE!GA$3)=0,"",SUMIFS(BASE!$N:$N,BASE!$A:$A,PRODUTIVIDADE!GA$3,BASE!$G:$G,PRODUTIVIDADE!$B91)))</f>
        <v>0</v>
      </c>
      <c r="GC91" s="18">
        <f>IF($B91="","",IF(COUNTIF(BASE!$A:$A,PRODUTIVIDADE!GA$3)=0,"",SUMIFS(BASE!$P:$P,BASE!$A:$A,PRODUTIVIDADE!GA$3,BASE!$G:$G,PRODUTIVIDADE!$B91)))</f>
        <v>1.0879629629629629E-3</v>
      </c>
      <c r="GD91" s="18">
        <f>IF($B91="","",IF(COUNTIF(BASE!$A:$A,PRODUTIVIDADE!GA$3)=0,"",SUMIFS(BASE!$O:$O,BASE!$A:$A,PRODUTIVIDADE!GA$3,BASE!$G:$G,PRODUTIVIDADE!$B91)))</f>
        <v>0</v>
      </c>
      <c r="GE91" s="32">
        <f t="shared" si="129"/>
        <v>0.12293981481481481</v>
      </c>
      <c r="GF91" s="32">
        <f t="shared" si="130"/>
        <v>0</v>
      </c>
      <c r="GG91" s="33">
        <f>IF($B91="","",IF(COUNTIF(BASE!$A:$A,PRODUTIVIDADE!GG$3)=0,"",SUMIFS(BASE!$M:$M,BASE!$A:$A,PRODUTIVIDADE!GG$3,BASE!$G:$G,PRODUTIVIDADE!$B91)))</f>
        <v>0</v>
      </c>
      <c r="GH91" s="33">
        <f>IF($B91="","",IF(COUNTIF(BASE!$A:$A,PRODUTIVIDADE!GG$3)=0,"",SUMIFS(BASE!$N:$N,BASE!$A:$A,PRODUTIVIDADE!GG$3,BASE!$G:$G,PRODUTIVIDADE!$B91)))</f>
        <v>0</v>
      </c>
      <c r="GI91" s="28">
        <f>IF($B91="","",IF(COUNTIF(BASE!$A:$A,PRODUTIVIDADE!GG$3)=0,"",SUMIFS(BASE!$P:$P,BASE!$A:$A,PRODUTIVIDADE!GG$3,BASE!$G:$G,PRODUTIVIDADE!$B91)))</f>
        <v>0</v>
      </c>
      <c r="GJ91" s="28">
        <f>IF($B91="","",IF(COUNTIF(BASE!$A:$A,PRODUTIVIDADE!GG$3)=0,"",SUMIFS(BASE!$O:$O,BASE!$A:$A,PRODUTIVIDADE!GG$3,BASE!$G:$G,PRODUTIVIDADE!$B91)))</f>
        <v>0</v>
      </c>
      <c r="GK91" s="32">
        <f t="shared" si="131"/>
        <v>0</v>
      </c>
      <c r="GL91" s="32">
        <f t="shared" si="132"/>
        <v>0</v>
      </c>
      <c r="GM91" s="15">
        <f>IF($B91="","",IF(COUNTIF(BASE!$A:$A,PRODUTIVIDADE!GM$3)=0,"",SUMIFS(BASE!$M:$M,BASE!$A:$A,PRODUTIVIDADE!GM$3,BASE!$G:$G,PRODUTIVIDADE!$B91)))</f>
        <v>92</v>
      </c>
      <c r="GN91" s="15">
        <f>IF($B91="","",IF(COUNTIF(BASE!$A:$A,PRODUTIVIDADE!GM$3)=0,"",SUMIFS(BASE!$N:$N,BASE!$A:$A,PRODUTIVIDADE!GM$3,BASE!$G:$G,PRODUTIVIDADE!$B91)))</f>
        <v>0</v>
      </c>
      <c r="GO91" s="18">
        <f>IF($B91="","",IF(COUNTIF(BASE!$A:$A,PRODUTIVIDADE!GM$3)=0,"",SUMIFS(BASE!$P:$P,BASE!$A:$A,PRODUTIVIDADE!GM$3,BASE!$G:$G,PRODUTIVIDADE!$B91)))</f>
        <v>1.1689814814814816E-3</v>
      </c>
      <c r="GP91" s="18">
        <f>IF($B91="","",IF(COUNTIF(BASE!$A:$A,PRODUTIVIDADE!GM$3)=0,"",SUMIFS(BASE!$O:$O,BASE!$A:$A,PRODUTIVIDADE!GM$3,BASE!$G:$G,PRODUTIVIDADE!$B91)))</f>
        <v>0</v>
      </c>
      <c r="GQ91" s="32">
        <f t="shared" si="133"/>
        <v>0.10754629629629631</v>
      </c>
      <c r="GR91" s="32">
        <f t="shared" si="134"/>
        <v>0</v>
      </c>
    </row>
    <row r="92" spans="2:200" s="8" customFormat="1" x14ac:dyDescent="0.25">
      <c r="B92" s="50">
        <v>91127</v>
      </c>
      <c r="C92" s="16" t="str">
        <f>IF($B92="","",VLOOKUP($B92,EQUIPE!$B:$E,2,0))</f>
        <v>LIDIANE VIANA GARCIA</v>
      </c>
      <c r="D92" s="16" t="str">
        <f>IF($B92="","",VLOOKUP($B92,EQUIPE!$B:$F,5,0))</f>
        <v>ULTRAGAZ FRONT</v>
      </c>
      <c r="E92" s="18">
        <f>IF($B92="","",VLOOKUP($B92,EQUIPE!$B:$E,3,0))</f>
        <v>0.2638888888888889</v>
      </c>
      <c r="F92" s="16" t="str">
        <f>IF($B92="","",VLOOKUP($B92,EQUIPE!$B:$E,4,0))</f>
        <v>DAIATRIZ DO NASCIMENTO</v>
      </c>
      <c r="H92" s="22">
        <f t="shared" si="135"/>
        <v>1686</v>
      </c>
      <c r="I92" s="22">
        <f t="shared" si="135"/>
        <v>0</v>
      </c>
      <c r="J92" s="18">
        <f t="shared" si="69"/>
        <v>2.3160573458986858E-3</v>
      </c>
      <c r="K92" s="18">
        <f t="shared" si="70"/>
        <v>0</v>
      </c>
      <c r="L92" s="32">
        <f t="shared" si="71"/>
        <v>3.9048726851851843</v>
      </c>
      <c r="M92" s="32">
        <f t="shared" si="72"/>
        <v>0</v>
      </c>
      <c r="O92" s="15">
        <f>IF($B92="","",IF(COUNTIF(BASE!$A:$A,PRODUTIVIDADE!O$3)=0,"",SUMIFS(BASE!$M:$M,BASE!$A:$A,PRODUTIVIDADE!O$3,BASE!$G:$G,PRODUTIVIDADE!$B92)))</f>
        <v>0</v>
      </c>
      <c r="P92" s="15">
        <f>IF($B92="","",IF(COUNTIF(BASE!$A:$A,PRODUTIVIDADE!O$3)=0,"",SUMIFS(BASE!$N:$N,BASE!$A:$A,PRODUTIVIDADE!O$3,BASE!$G:$G,PRODUTIVIDADE!$B92)))</f>
        <v>0</v>
      </c>
      <c r="Q92" s="18">
        <f>IF($B92="","",IF(COUNTIF(BASE!$A:$A,PRODUTIVIDADE!O$3)=0,"",SUMIFS(BASE!$P:$P,BASE!$A:$A,PRODUTIVIDADE!O$3,BASE!$G:$G,PRODUTIVIDADE!$B92)))</f>
        <v>0</v>
      </c>
      <c r="R92" s="18">
        <f>IF($B92="","",IF(COUNTIF(BASE!$A:$A,PRODUTIVIDADE!O$3)=0,"",SUMIFS(BASE!$O:$O,BASE!$A:$A,PRODUTIVIDADE!O$3,BASE!$G:$G,PRODUTIVIDADE!$B92)))</f>
        <v>0</v>
      </c>
      <c r="S92" s="32">
        <f t="shared" si="73"/>
        <v>0</v>
      </c>
      <c r="T92" s="32">
        <f t="shared" si="74"/>
        <v>0</v>
      </c>
      <c r="U92" s="33">
        <f>IF($B92="","",IF(COUNTIF(BASE!$A:$A,PRODUTIVIDADE!U$3)=0,"",SUMIFS(BASE!$M:$M,BASE!$A:$A,PRODUTIVIDADE!U$3,BASE!$G:$G,PRODUTIVIDADE!$B92)))</f>
        <v>68</v>
      </c>
      <c r="V92" s="33">
        <f>IF($B92="","",IF(COUNTIF(BASE!$A:$A,PRODUTIVIDADE!U$3)=0,"",SUMIFS(BASE!$N:$N,BASE!$A:$A,PRODUTIVIDADE!U$3,BASE!$G:$G,PRODUTIVIDADE!$B92)))</f>
        <v>0</v>
      </c>
      <c r="W92" s="28">
        <f>IF($B92="","",IF(COUNTIF(BASE!$A:$A,PRODUTIVIDADE!U$3)=0,"",SUMIFS(BASE!$P:$P,BASE!$A:$A,PRODUTIVIDADE!U$3,BASE!$G:$G,PRODUTIVIDADE!$B92)))</f>
        <v>2.5462962962962961E-3</v>
      </c>
      <c r="X92" s="28">
        <f>IF($B92="","",IF(COUNTIF(BASE!$A:$A,PRODUTIVIDADE!U$3)=0,"",SUMIFS(BASE!$O:$O,BASE!$A:$A,PRODUTIVIDADE!U$3,BASE!$G:$G,PRODUTIVIDADE!$B92)))</f>
        <v>0</v>
      </c>
      <c r="Y92" s="32">
        <f t="shared" si="75"/>
        <v>0.17314814814814813</v>
      </c>
      <c r="Z92" s="32">
        <f t="shared" si="76"/>
        <v>0</v>
      </c>
      <c r="AA92" s="15">
        <f>IF($B92="","",IF(COUNTIF(BASE!$A:$A,PRODUTIVIDADE!AA$3)=0,"",SUMIFS(BASE!$M:$M,BASE!$A:$A,PRODUTIVIDADE!AA$3,BASE!$G:$G,PRODUTIVIDADE!$B92)))</f>
        <v>76</v>
      </c>
      <c r="AB92" s="15">
        <f>IF($B92="","",IF(COUNTIF(BASE!$A:$A,PRODUTIVIDADE!AA$3)=0,"",SUMIFS(BASE!$N:$N,BASE!$A:$A,PRODUTIVIDADE!AA$3,BASE!$G:$G,PRODUTIVIDADE!$B92)))</f>
        <v>0</v>
      </c>
      <c r="AC92" s="18">
        <f>IF($B92="","",IF(COUNTIF(BASE!$A:$A,PRODUTIVIDADE!AA$3)=0,"",SUMIFS(BASE!$P:$P,BASE!$A:$A,PRODUTIVIDADE!AA$3,BASE!$G:$G,PRODUTIVIDADE!$B92)))</f>
        <v>2.0949074074074073E-3</v>
      </c>
      <c r="AD92" s="18">
        <f>IF($B92="","",IF(COUNTIF(BASE!$A:$A,PRODUTIVIDADE!AA$3)=0,"",SUMIFS(BASE!$O:$O,BASE!$A:$A,PRODUTIVIDADE!AA$3,BASE!$G:$G,PRODUTIVIDADE!$B92)))</f>
        <v>0</v>
      </c>
      <c r="AE92" s="32">
        <f t="shared" si="77"/>
        <v>0.15921296296296295</v>
      </c>
      <c r="AF92" s="32">
        <f t="shared" si="78"/>
        <v>0</v>
      </c>
      <c r="AG92" s="33">
        <f>IF($B92="","",IF(COUNTIF(BASE!$A:$A,PRODUTIVIDADE!AG$3)=0,"",SUMIFS(BASE!$M:$M,BASE!$A:$A,PRODUTIVIDADE!AG$3,BASE!$G:$G,PRODUTIVIDADE!$B92)))</f>
        <v>66</v>
      </c>
      <c r="AH92" s="33">
        <f>IF($B92="","",IF(COUNTIF(BASE!$A:$A,PRODUTIVIDADE!AG$3)=0,"",SUMIFS(BASE!$N:$N,BASE!$A:$A,PRODUTIVIDADE!AG$3,BASE!$G:$G,PRODUTIVIDADE!$B92)))</f>
        <v>0</v>
      </c>
      <c r="AI92" s="28">
        <f>IF($B92="","",IF(COUNTIF(BASE!$A:$A,PRODUTIVIDADE!AG$3)=0,"",SUMIFS(BASE!$P:$P,BASE!$A:$A,PRODUTIVIDADE!AG$3,BASE!$G:$G,PRODUTIVIDADE!$B92)))</f>
        <v>2.3032407407407407E-3</v>
      </c>
      <c r="AJ92" s="28">
        <f>IF($B92="","",IF(COUNTIF(BASE!$A:$A,PRODUTIVIDADE!AG$3)=0,"",SUMIFS(BASE!$O:$O,BASE!$A:$A,PRODUTIVIDADE!AG$3,BASE!$G:$G,PRODUTIVIDADE!$B92)))</f>
        <v>0</v>
      </c>
      <c r="AK92" s="32">
        <f t="shared" si="79"/>
        <v>0.15201388888888889</v>
      </c>
      <c r="AL92" s="32">
        <f t="shared" si="80"/>
        <v>0</v>
      </c>
      <c r="AM92" s="15">
        <f>IF($B92="","",IF(COUNTIF(BASE!$A:$A,PRODUTIVIDADE!AM$3)=0,"",SUMIFS(BASE!$M:$M,BASE!$A:$A,PRODUTIVIDADE!AM$3,BASE!$G:$G,PRODUTIVIDADE!$B92)))</f>
        <v>67</v>
      </c>
      <c r="AN92" s="15">
        <f>IF($B92="","",IF(COUNTIF(BASE!$A:$A,PRODUTIVIDADE!AM$3)=0,"",SUMIFS(BASE!$N:$N,BASE!$A:$A,PRODUTIVIDADE!AM$3,BASE!$G:$G,PRODUTIVIDADE!$B92)))</f>
        <v>0</v>
      </c>
      <c r="AO92" s="18">
        <f>IF($B92="","",IF(COUNTIF(BASE!$A:$A,PRODUTIVIDADE!AM$3)=0,"",SUMIFS(BASE!$P:$P,BASE!$A:$A,PRODUTIVIDADE!AM$3,BASE!$G:$G,PRODUTIVIDADE!$B92)))</f>
        <v>2.4305555555555556E-3</v>
      </c>
      <c r="AP92" s="18">
        <f>IF($B92="","",IF(COUNTIF(BASE!$A:$A,PRODUTIVIDADE!AM$3)=0,"",SUMIFS(BASE!$O:$O,BASE!$A:$A,PRODUTIVIDADE!AM$3,BASE!$G:$G,PRODUTIVIDADE!$B92)))</f>
        <v>0</v>
      </c>
      <c r="AQ92" s="32">
        <f t="shared" si="81"/>
        <v>0.16284722222222223</v>
      </c>
      <c r="AR92" s="32">
        <f t="shared" si="82"/>
        <v>0</v>
      </c>
      <c r="AS92" s="33">
        <f>IF($B92="","",IF(COUNTIF(BASE!$A:$A,PRODUTIVIDADE!AS$3)=0,"",SUMIFS(BASE!$M:$M,BASE!$A:$A,PRODUTIVIDADE!AS$3,BASE!$G:$G,PRODUTIVIDADE!$B92)))</f>
        <v>67</v>
      </c>
      <c r="AT92" s="33">
        <f>IF($B92="","",IF(COUNTIF(BASE!$A:$A,PRODUTIVIDADE!AS$3)=0,"",SUMIFS(BASE!$N:$N,BASE!$A:$A,PRODUTIVIDADE!AS$3,BASE!$G:$G,PRODUTIVIDADE!$B92)))</f>
        <v>0</v>
      </c>
      <c r="AU92" s="28">
        <f>IF($B92="","",IF(COUNTIF(BASE!$A:$A,PRODUTIVIDADE!AS$3)=0,"",SUMIFS(BASE!$P:$P,BASE!$A:$A,PRODUTIVIDADE!AS$3,BASE!$G:$G,PRODUTIVIDADE!$B92)))</f>
        <v>2.4652777777777776E-3</v>
      </c>
      <c r="AV92" s="28">
        <f>IF($B92="","",IF(COUNTIF(BASE!$A:$A,PRODUTIVIDADE!AS$3)=0,"",SUMIFS(BASE!$O:$O,BASE!$A:$A,PRODUTIVIDADE!AS$3,BASE!$G:$G,PRODUTIVIDADE!$B92)))</f>
        <v>0</v>
      </c>
      <c r="AW92" s="32">
        <f t="shared" si="83"/>
        <v>0.16517361111111109</v>
      </c>
      <c r="AX92" s="32">
        <f t="shared" si="84"/>
        <v>0</v>
      </c>
      <c r="AY92" s="15">
        <f>IF($B92="","",IF(COUNTIF(BASE!$A:$A,PRODUTIVIDADE!AY$3)=0,"",SUMIFS(BASE!$M:$M,BASE!$A:$A,PRODUTIVIDADE!AY$3,BASE!$G:$G,PRODUTIVIDADE!$B92)))</f>
        <v>75</v>
      </c>
      <c r="AZ92" s="15">
        <f>IF($B92="","",IF(COUNTIF(BASE!$A:$A,PRODUTIVIDADE!AY$3)=0,"",SUMIFS(BASE!$N:$N,BASE!$A:$A,PRODUTIVIDADE!AY$3,BASE!$G:$G,PRODUTIVIDADE!$B92)))</f>
        <v>0</v>
      </c>
      <c r="BA92" s="18">
        <f>IF($B92="","",IF(COUNTIF(BASE!$A:$A,PRODUTIVIDADE!AY$3)=0,"",SUMIFS(BASE!$P:$P,BASE!$A:$A,PRODUTIVIDADE!AY$3,BASE!$G:$G,PRODUTIVIDADE!$B92)))</f>
        <v>2.673611111111111E-3</v>
      </c>
      <c r="BB92" s="18">
        <f>IF($B92="","",IF(COUNTIF(BASE!$A:$A,PRODUTIVIDADE!AY$3)=0,"",SUMIFS(BASE!$O:$O,BASE!$A:$A,PRODUTIVIDADE!AY$3,BASE!$G:$G,PRODUTIVIDADE!$B92)))</f>
        <v>0</v>
      </c>
      <c r="BC92" s="32">
        <f t="shared" si="85"/>
        <v>0.20052083333333331</v>
      </c>
      <c r="BD92" s="32">
        <f t="shared" si="86"/>
        <v>0</v>
      </c>
      <c r="BE92" s="33">
        <f>IF($B92="","",IF(COUNTIF(BASE!$A:$A,PRODUTIVIDADE!BE$3)=0,"",SUMIFS(BASE!$M:$M,BASE!$A:$A,PRODUTIVIDADE!BE$3,BASE!$G:$G,PRODUTIVIDADE!$B92)))</f>
        <v>0</v>
      </c>
      <c r="BF92" s="33">
        <f>IF($B92="","",IF(COUNTIF(BASE!$A:$A,PRODUTIVIDADE!BE$3)=0,"",SUMIFS(BASE!$N:$N,BASE!$A:$A,PRODUTIVIDADE!BE$3,BASE!$G:$G,PRODUTIVIDADE!$B92)))</f>
        <v>0</v>
      </c>
      <c r="BG92" s="28">
        <f>IF($B92="","",IF(COUNTIF(BASE!$A:$A,PRODUTIVIDADE!BE$3)=0,"",SUMIFS(BASE!$P:$P,BASE!$A:$A,PRODUTIVIDADE!BE$3,BASE!$G:$G,PRODUTIVIDADE!$B92)))</f>
        <v>0</v>
      </c>
      <c r="BH92" s="28">
        <f>IF($B92="","",IF(COUNTIF(BASE!$A:$A,PRODUTIVIDADE!BE$3)=0,"",SUMIFS(BASE!$O:$O,BASE!$A:$A,PRODUTIVIDADE!BE$3,BASE!$G:$G,PRODUTIVIDADE!$B92)))</f>
        <v>0</v>
      </c>
      <c r="BI92" s="32">
        <f t="shared" si="87"/>
        <v>0</v>
      </c>
      <c r="BJ92" s="32">
        <f t="shared" si="88"/>
        <v>0</v>
      </c>
      <c r="BK92" s="15">
        <f>IF($B92="","",IF(COUNTIF(BASE!$A:$A,PRODUTIVIDADE!BK$3)=0,"",SUMIFS(BASE!$M:$M,BASE!$A:$A,PRODUTIVIDADE!BK$3,BASE!$G:$G,PRODUTIVIDADE!$B92)))</f>
        <v>80</v>
      </c>
      <c r="BL92" s="15">
        <f>IF($B92="","",IF(COUNTIF(BASE!$A:$A,PRODUTIVIDADE!BK$3)=0,"",SUMIFS(BASE!$N:$N,BASE!$A:$A,PRODUTIVIDADE!BK$3,BASE!$G:$G,PRODUTIVIDADE!$B92)))</f>
        <v>0</v>
      </c>
      <c r="BM92" s="18">
        <f>IF($B92="","",IF(COUNTIF(BASE!$A:$A,PRODUTIVIDADE!BK$3)=0,"",SUMIFS(BASE!$P:$P,BASE!$A:$A,PRODUTIVIDADE!BK$3,BASE!$G:$G,PRODUTIVIDADE!$B92)))</f>
        <v>2.0833333333333333E-3</v>
      </c>
      <c r="BN92" s="18">
        <f>IF($B92="","",IF(COUNTIF(BASE!$A:$A,PRODUTIVIDADE!BK$3)=0,"",SUMIFS(BASE!$O:$O,BASE!$A:$A,PRODUTIVIDADE!BK$3,BASE!$G:$G,PRODUTIVIDADE!$B92)))</f>
        <v>0</v>
      </c>
      <c r="BO92" s="32">
        <f t="shared" si="89"/>
        <v>0.16666666666666666</v>
      </c>
      <c r="BP92" s="32">
        <f t="shared" si="90"/>
        <v>0</v>
      </c>
      <c r="BQ92" s="33">
        <f>IF($B92="","",IF(COUNTIF(BASE!$A:$A,PRODUTIVIDADE!BQ$3)=0,"",SUMIFS(BASE!$M:$M,BASE!$A:$A,PRODUTIVIDADE!BQ$3,BASE!$G:$G,PRODUTIVIDADE!$B92)))</f>
        <v>79</v>
      </c>
      <c r="BR92" s="33">
        <f>IF($B92="","",IF(COUNTIF(BASE!$A:$A,PRODUTIVIDADE!BQ$3)=0,"",SUMIFS(BASE!$N:$N,BASE!$A:$A,PRODUTIVIDADE!BQ$3,BASE!$G:$G,PRODUTIVIDADE!$B92)))</f>
        <v>0</v>
      </c>
      <c r="BS92" s="28">
        <f>IF($B92="","",IF(COUNTIF(BASE!$A:$A,PRODUTIVIDADE!BQ$3)=0,"",SUMIFS(BASE!$P:$P,BASE!$A:$A,PRODUTIVIDADE!BQ$3,BASE!$G:$G,PRODUTIVIDADE!$B92)))</f>
        <v>2.0254629629629629E-3</v>
      </c>
      <c r="BT92" s="28">
        <f>IF($B92="","",IF(COUNTIF(BASE!$A:$A,PRODUTIVIDADE!BQ$3)=0,"",SUMIFS(BASE!$O:$O,BASE!$A:$A,PRODUTIVIDADE!BQ$3,BASE!$G:$G,PRODUTIVIDADE!$B92)))</f>
        <v>0</v>
      </c>
      <c r="BU92" s="32">
        <f t="shared" si="91"/>
        <v>0.16001157407407407</v>
      </c>
      <c r="BV92" s="32">
        <f t="shared" si="92"/>
        <v>0</v>
      </c>
      <c r="BW92" s="15">
        <f>IF($B92="","",IF(COUNTIF(BASE!$A:$A,PRODUTIVIDADE!BW$3)=0,"",SUMIFS(BASE!$M:$M,BASE!$A:$A,PRODUTIVIDADE!BW$3,BASE!$G:$G,PRODUTIVIDADE!$B92)))</f>
        <v>32</v>
      </c>
      <c r="BX92" s="15">
        <f>IF($B92="","",IF(COUNTIF(BASE!$A:$A,PRODUTIVIDADE!BW$3)=0,"",SUMIFS(BASE!$N:$N,BASE!$A:$A,PRODUTIVIDADE!BW$3,BASE!$G:$G,PRODUTIVIDADE!$B92)))</f>
        <v>0</v>
      </c>
      <c r="BY92" s="18">
        <f>IF($B92="","",IF(COUNTIF(BASE!$A:$A,PRODUTIVIDADE!BW$3)=0,"",SUMIFS(BASE!$P:$P,BASE!$A:$A,PRODUTIVIDADE!BW$3,BASE!$G:$G,PRODUTIVIDADE!$B92)))</f>
        <v>2.4421296296296296E-3</v>
      </c>
      <c r="BZ92" s="18">
        <f>IF($B92="","",IF(COUNTIF(BASE!$A:$A,PRODUTIVIDADE!BW$3)=0,"",SUMIFS(BASE!$O:$O,BASE!$A:$A,PRODUTIVIDADE!BW$3,BASE!$G:$G,PRODUTIVIDADE!$B92)))</f>
        <v>0</v>
      </c>
      <c r="CA92" s="32">
        <f t="shared" si="93"/>
        <v>7.8148148148148147E-2</v>
      </c>
      <c r="CB92" s="32">
        <f t="shared" si="94"/>
        <v>0</v>
      </c>
      <c r="CC92" s="33">
        <f>IF($B92="","",IF(COUNTIF(BASE!$A:$A,PRODUTIVIDADE!CC$3)=0,"",SUMIFS(BASE!$M:$M,BASE!$A:$A,PRODUTIVIDADE!CC$3,BASE!$G:$G,PRODUTIVIDADE!$B92)))</f>
        <v>0</v>
      </c>
      <c r="CD92" s="33">
        <f>IF($B92="","",IF(COUNTIF(BASE!$A:$A,PRODUTIVIDADE!CC$3)=0,"",SUMIFS(BASE!$N:$N,BASE!$A:$A,PRODUTIVIDADE!CC$3,BASE!$G:$G,PRODUTIVIDADE!$B92)))</f>
        <v>0</v>
      </c>
      <c r="CE92" s="28">
        <f>IF($B92="","",IF(COUNTIF(BASE!$A:$A,PRODUTIVIDADE!CC$3)=0,"",SUMIFS(BASE!$P:$P,BASE!$A:$A,PRODUTIVIDADE!CC$3,BASE!$G:$G,PRODUTIVIDADE!$B92)))</f>
        <v>0</v>
      </c>
      <c r="CF92" s="28">
        <f>IF($B92="","",IF(COUNTIF(BASE!$A:$A,PRODUTIVIDADE!CC$3)=0,"",SUMIFS(BASE!$O:$O,BASE!$A:$A,PRODUTIVIDADE!CC$3,BASE!$G:$G,PRODUTIVIDADE!$B92)))</f>
        <v>0</v>
      </c>
      <c r="CG92" s="32">
        <f t="shared" si="95"/>
        <v>0</v>
      </c>
      <c r="CH92" s="32">
        <f t="shared" si="96"/>
        <v>0</v>
      </c>
      <c r="CI92" s="15">
        <f>IF($B92="","",IF(COUNTIF(BASE!$A:$A,PRODUTIVIDADE!CI$3)=0,"",SUMIFS(BASE!$M:$M,BASE!$A:$A,PRODUTIVIDADE!CI$3,BASE!$G:$G,PRODUTIVIDADE!$B92)))</f>
        <v>0</v>
      </c>
      <c r="CJ92" s="15">
        <f>IF($B92="","",IF(COUNTIF(BASE!$A:$A,PRODUTIVIDADE!CI$3)=0,"",SUMIFS(BASE!$N:$N,BASE!$A:$A,PRODUTIVIDADE!CI$3,BASE!$G:$G,PRODUTIVIDADE!$B92)))</f>
        <v>0</v>
      </c>
      <c r="CK92" s="18">
        <f>IF($B92="","",IF(COUNTIF(BASE!$A:$A,PRODUTIVIDADE!CI$3)=0,"",SUMIFS(BASE!$P:$P,BASE!$A:$A,PRODUTIVIDADE!CI$3,BASE!$G:$G,PRODUTIVIDADE!$B92)))</f>
        <v>0</v>
      </c>
      <c r="CL92" s="18">
        <f>IF($B92="","",IF(COUNTIF(BASE!$A:$A,PRODUTIVIDADE!CI$3)=0,"",SUMIFS(BASE!$O:$O,BASE!$A:$A,PRODUTIVIDADE!CI$3,BASE!$G:$G,PRODUTIVIDADE!$B92)))</f>
        <v>0</v>
      </c>
      <c r="CM92" s="32">
        <f t="shared" si="97"/>
        <v>0</v>
      </c>
      <c r="CN92" s="32">
        <f t="shared" si="98"/>
        <v>0</v>
      </c>
      <c r="CO92" s="33">
        <f>IF($B92="","",IF(COUNTIF(BASE!$A:$A,PRODUTIVIDADE!CO$3)=0,"",SUMIFS(BASE!$M:$M,BASE!$A:$A,PRODUTIVIDADE!CO$3,BASE!$G:$G,PRODUTIVIDADE!$B92)))</f>
        <v>76</v>
      </c>
      <c r="CP92" s="33">
        <f>IF($B92="","",IF(COUNTIF(BASE!$A:$A,PRODUTIVIDADE!CO$3)=0,"",SUMIFS(BASE!$N:$N,BASE!$A:$A,PRODUTIVIDADE!CO$3,BASE!$G:$G,PRODUTIVIDADE!$B92)))</f>
        <v>0</v>
      </c>
      <c r="CQ92" s="28">
        <f>IF($B92="","",IF(COUNTIF(BASE!$A:$A,PRODUTIVIDADE!CO$3)=0,"",SUMIFS(BASE!$P:$P,BASE!$A:$A,PRODUTIVIDADE!CO$3,BASE!$G:$G,PRODUTIVIDADE!$B92)))</f>
        <v>2.5000000000000001E-3</v>
      </c>
      <c r="CR92" s="28">
        <f>IF($B92="","",IF(COUNTIF(BASE!$A:$A,PRODUTIVIDADE!CO$3)=0,"",SUMIFS(BASE!$O:$O,BASE!$A:$A,PRODUTIVIDADE!CO$3,BASE!$G:$G,PRODUTIVIDADE!$B92)))</f>
        <v>0</v>
      </c>
      <c r="CS92" s="32">
        <f t="shared" si="99"/>
        <v>0.19</v>
      </c>
      <c r="CT92" s="32">
        <f t="shared" si="100"/>
        <v>0</v>
      </c>
      <c r="CU92" s="15">
        <f>IF($B92="","",IF(COUNTIF(BASE!$A:$A,PRODUTIVIDADE!CU$3)=0,"",SUMIFS(BASE!$M:$M,BASE!$A:$A,PRODUTIVIDADE!CU$3,BASE!$G:$G,PRODUTIVIDADE!$B92)))</f>
        <v>0</v>
      </c>
      <c r="CV92" s="15">
        <f>IF($B92="","",IF(COUNTIF(BASE!$A:$A,PRODUTIVIDADE!CU$3)=0,"",SUMIFS(BASE!$N:$N,BASE!$A:$A,PRODUTIVIDADE!CU$3,BASE!$G:$G,PRODUTIVIDADE!$B92)))</f>
        <v>0</v>
      </c>
      <c r="CW92" s="18">
        <f>IF($B92="","",IF(COUNTIF(BASE!$A:$A,PRODUTIVIDADE!CU$3)=0,"",SUMIFS(BASE!$P:$P,BASE!$A:$A,PRODUTIVIDADE!CU$3,BASE!$G:$G,PRODUTIVIDADE!$B92)))</f>
        <v>0</v>
      </c>
      <c r="CX92" s="18">
        <f>IF($B92="","",IF(COUNTIF(BASE!$A:$A,PRODUTIVIDADE!CU$3)=0,"",SUMIFS(BASE!$O:$O,BASE!$A:$A,PRODUTIVIDADE!CU$3,BASE!$G:$G,PRODUTIVIDADE!$B92)))</f>
        <v>0</v>
      </c>
      <c r="CY92" s="32">
        <f t="shared" si="101"/>
        <v>0</v>
      </c>
      <c r="CZ92" s="32">
        <f t="shared" si="102"/>
        <v>0</v>
      </c>
      <c r="DA92" s="33">
        <f>IF($B92="","",IF(COUNTIF(BASE!$A:$A,PRODUTIVIDADE!DA$3)=0,"",SUMIFS(BASE!$M:$M,BASE!$A:$A,PRODUTIVIDADE!DA$3,BASE!$G:$G,PRODUTIVIDADE!$B92)))</f>
        <v>74</v>
      </c>
      <c r="DB92" s="33">
        <f>IF($B92="","",IF(COUNTIF(BASE!$A:$A,PRODUTIVIDADE!DA$3)=0,"",SUMIFS(BASE!$N:$N,BASE!$A:$A,PRODUTIVIDADE!DA$3,BASE!$G:$G,PRODUTIVIDADE!$B92)))</f>
        <v>0</v>
      </c>
      <c r="DC92" s="28">
        <f>IF($B92="","",IF(COUNTIF(BASE!$A:$A,PRODUTIVIDADE!DA$3)=0,"",SUMIFS(BASE!$P:$P,BASE!$A:$A,PRODUTIVIDADE!DA$3,BASE!$G:$G,PRODUTIVIDADE!$B92)))</f>
        <v>1.9907407407407408E-3</v>
      </c>
      <c r="DD92" s="28">
        <f>IF($B92="","",IF(COUNTIF(BASE!$A:$A,PRODUTIVIDADE!DA$3)=0,"",SUMIFS(BASE!$O:$O,BASE!$A:$A,PRODUTIVIDADE!DA$3,BASE!$G:$G,PRODUTIVIDADE!$B92)))</f>
        <v>0</v>
      </c>
      <c r="DE92" s="32">
        <f t="shared" si="103"/>
        <v>0.14731481481481482</v>
      </c>
      <c r="DF92" s="32">
        <f t="shared" si="104"/>
        <v>0</v>
      </c>
      <c r="DG92" s="15">
        <f>IF($B92="","",IF(COUNTIF(BASE!$A:$A,PRODUTIVIDADE!DG$3)=0,"",SUMIFS(BASE!$M:$M,BASE!$A:$A,PRODUTIVIDADE!DG$3,BASE!$G:$G,PRODUTIVIDADE!$B92)))</f>
        <v>72</v>
      </c>
      <c r="DH92" s="15">
        <f>IF($B92="","",IF(COUNTIF(BASE!$A:$A,PRODUTIVIDADE!DG$3)=0,"",SUMIFS(BASE!$N:$N,BASE!$A:$A,PRODUTIVIDADE!DG$3,BASE!$G:$G,PRODUTIVIDADE!$B92)))</f>
        <v>0</v>
      </c>
      <c r="DI92" s="18">
        <f>IF($B92="","",IF(COUNTIF(BASE!$A:$A,PRODUTIVIDADE!DG$3)=0,"",SUMIFS(BASE!$P:$P,BASE!$A:$A,PRODUTIVIDADE!DG$3,BASE!$G:$G,PRODUTIVIDADE!$B92)))</f>
        <v>2.2800925925925927E-3</v>
      </c>
      <c r="DJ92" s="18">
        <f>IF($B92="","",IF(COUNTIF(BASE!$A:$A,PRODUTIVIDADE!DG$3)=0,"",SUMIFS(BASE!$O:$O,BASE!$A:$A,PRODUTIVIDADE!DG$3,BASE!$G:$G,PRODUTIVIDADE!$B92)))</f>
        <v>0</v>
      </c>
      <c r="DK92" s="32">
        <f t="shared" si="105"/>
        <v>0.16416666666666668</v>
      </c>
      <c r="DL92" s="32">
        <f t="shared" si="106"/>
        <v>0</v>
      </c>
      <c r="DM92" s="33">
        <f>IF($B92="","",IF(COUNTIF(BASE!$A:$A,PRODUTIVIDADE!DM$3)=0,"",SUMIFS(BASE!$M:$M,BASE!$A:$A,PRODUTIVIDADE!DM$3,BASE!$G:$G,PRODUTIVIDADE!$B92)))</f>
        <v>72</v>
      </c>
      <c r="DN92" s="33">
        <f>IF($B92="","",IF(COUNTIF(BASE!$A:$A,PRODUTIVIDADE!DM$3)=0,"",SUMIFS(BASE!$N:$N,BASE!$A:$A,PRODUTIVIDADE!DM$3,BASE!$G:$G,PRODUTIVIDADE!$B92)))</f>
        <v>0</v>
      </c>
      <c r="DO92" s="28">
        <f>IF($B92="","",IF(COUNTIF(BASE!$A:$A,PRODUTIVIDADE!DM$3)=0,"",SUMIFS(BASE!$P:$P,BASE!$A:$A,PRODUTIVIDADE!DM$3,BASE!$G:$G,PRODUTIVIDADE!$B92)))</f>
        <v>2.2106481481481478E-3</v>
      </c>
      <c r="DP92" s="28">
        <f>IF($B92="","",IF(COUNTIF(BASE!$A:$A,PRODUTIVIDADE!DM$3)=0,"",SUMIFS(BASE!$O:$O,BASE!$A:$A,PRODUTIVIDADE!DM$3,BASE!$G:$G,PRODUTIVIDADE!$B92)))</f>
        <v>0</v>
      </c>
      <c r="DQ92" s="32">
        <f t="shared" si="107"/>
        <v>0.15916666666666665</v>
      </c>
      <c r="DR92" s="32">
        <f t="shared" si="108"/>
        <v>0</v>
      </c>
      <c r="DS92" s="15">
        <f>IF($B92="","",IF(COUNTIF(BASE!$A:$A,PRODUTIVIDADE!DS$3)=0,"",SUMIFS(BASE!$M:$M,BASE!$A:$A,PRODUTIVIDADE!DS$3,BASE!$G:$G,PRODUTIVIDADE!$B92)))</f>
        <v>77</v>
      </c>
      <c r="DT92" s="15">
        <f>IF($B92="","",IF(COUNTIF(BASE!$A:$A,PRODUTIVIDADE!DS$3)=0,"",SUMIFS(BASE!$N:$N,BASE!$A:$A,PRODUTIVIDADE!DS$3,BASE!$G:$G,PRODUTIVIDADE!$B92)))</f>
        <v>0</v>
      </c>
      <c r="DU92" s="18">
        <f>IF($B92="","",IF(COUNTIF(BASE!$A:$A,PRODUTIVIDADE!DS$3)=0,"",SUMIFS(BASE!$P:$P,BASE!$A:$A,PRODUTIVIDADE!DS$3,BASE!$G:$G,PRODUTIVIDADE!$B92)))</f>
        <v>2.2453703703703702E-3</v>
      </c>
      <c r="DV92" s="18">
        <f>IF($B92="","",IF(COUNTIF(BASE!$A:$A,PRODUTIVIDADE!DS$3)=0,"",SUMIFS(BASE!$O:$O,BASE!$A:$A,PRODUTIVIDADE!DS$3,BASE!$G:$G,PRODUTIVIDADE!$B92)))</f>
        <v>0</v>
      </c>
      <c r="DW92" s="32">
        <f t="shared" si="109"/>
        <v>0.1728935185185185</v>
      </c>
      <c r="DX92" s="32">
        <f t="shared" si="110"/>
        <v>0</v>
      </c>
      <c r="DY92" s="33">
        <f>IF($B92="","",IF(COUNTIF(BASE!$A:$A,PRODUTIVIDADE!DY$3)=0,"",SUMIFS(BASE!$M:$M,BASE!$A:$A,PRODUTIVIDADE!DY$3,BASE!$G:$G,PRODUTIVIDADE!$B92)))</f>
        <v>70</v>
      </c>
      <c r="DZ92" s="33">
        <f>IF($B92="","",IF(COUNTIF(BASE!$A:$A,PRODUTIVIDADE!DY$3)=0,"",SUMIFS(BASE!$N:$N,BASE!$A:$A,PRODUTIVIDADE!DY$3,BASE!$G:$G,PRODUTIVIDADE!$B92)))</f>
        <v>0</v>
      </c>
      <c r="EA92" s="28">
        <f>IF($B92="","",IF(COUNTIF(BASE!$A:$A,PRODUTIVIDADE!DY$3)=0,"",SUMIFS(BASE!$P:$P,BASE!$A:$A,PRODUTIVIDADE!DY$3,BASE!$G:$G,PRODUTIVIDADE!$B92)))</f>
        <v>2.2569444444444447E-3</v>
      </c>
      <c r="EB92" s="28">
        <f>IF($B92="","",IF(COUNTIF(BASE!$A:$A,PRODUTIVIDADE!DY$3)=0,"",SUMIFS(BASE!$O:$O,BASE!$A:$A,PRODUTIVIDADE!DY$3,BASE!$G:$G,PRODUTIVIDADE!$B92)))</f>
        <v>0</v>
      </c>
      <c r="EC92" s="32">
        <f t="shared" si="111"/>
        <v>0.15798611111111113</v>
      </c>
      <c r="ED92" s="32">
        <f t="shared" si="112"/>
        <v>0</v>
      </c>
      <c r="EE92" s="15">
        <f>IF($B92="","",IF(COUNTIF(BASE!$A:$A,PRODUTIVIDADE!EE$3)=0,"",SUMIFS(BASE!$M:$M,BASE!$A:$A,PRODUTIVIDADE!EE$3,BASE!$G:$G,PRODUTIVIDADE!$B92)))</f>
        <v>0</v>
      </c>
      <c r="EF92" s="15">
        <f>IF($B92="","",IF(COUNTIF(BASE!$A:$A,PRODUTIVIDADE!EE$3)=0,"",SUMIFS(BASE!$N:$N,BASE!$A:$A,PRODUTIVIDADE!EE$3,BASE!$G:$G,PRODUTIVIDADE!$B92)))</f>
        <v>0</v>
      </c>
      <c r="EG92" s="18">
        <f>IF($B92="","",IF(COUNTIF(BASE!$A:$A,PRODUTIVIDADE!EE$3)=0,"",SUMIFS(BASE!$P:$P,BASE!$A:$A,PRODUTIVIDADE!EE$3,BASE!$G:$G,PRODUTIVIDADE!$B92)))</f>
        <v>0</v>
      </c>
      <c r="EH92" s="18">
        <f>IF($B92="","",IF(COUNTIF(BASE!$A:$A,PRODUTIVIDADE!EE$3)=0,"",SUMIFS(BASE!$O:$O,BASE!$A:$A,PRODUTIVIDADE!EE$3,BASE!$G:$G,PRODUTIVIDADE!$B92)))</f>
        <v>0</v>
      </c>
      <c r="EI92" s="32">
        <f t="shared" si="113"/>
        <v>0</v>
      </c>
      <c r="EJ92" s="32">
        <f t="shared" si="114"/>
        <v>0</v>
      </c>
      <c r="EK92" s="33">
        <f>IF($B92="","",IF(COUNTIF(BASE!$A:$A,PRODUTIVIDADE!EK$3)=0,"",SUMIFS(BASE!$M:$M,BASE!$A:$A,PRODUTIVIDADE!EK$3,BASE!$G:$G,PRODUTIVIDADE!$B92)))</f>
        <v>89</v>
      </c>
      <c r="EL92" s="33">
        <f>IF($B92="","",IF(COUNTIF(BASE!$A:$A,PRODUTIVIDADE!EK$3)=0,"",SUMIFS(BASE!$N:$N,BASE!$A:$A,PRODUTIVIDADE!EK$3,BASE!$G:$G,PRODUTIVIDADE!$B92)))</f>
        <v>0</v>
      </c>
      <c r="EM92" s="28">
        <f>IF($B92="","",IF(COUNTIF(BASE!$A:$A,PRODUTIVIDADE!EK$3)=0,"",SUMIFS(BASE!$P:$P,BASE!$A:$A,PRODUTIVIDADE!EK$3,BASE!$G:$G,PRODUTIVIDADE!$B92)))</f>
        <v>2.0717592592592593E-3</v>
      </c>
      <c r="EN92" s="28">
        <f>IF($B92="","",IF(COUNTIF(BASE!$A:$A,PRODUTIVIDADE!EK$3)=0,"",SUMIFS(BASE!$O:$O,BASE!$A:$A,PRODUTIVIDADE!EK$3,BASE!$G:$G,PRODUTIVIDADE!$B92)))</f>
        <v>0</v>
      </c>
      <c r="EO92" s="32">
        <f t="shared" si="115"/>
        <v>0.18438657407407408</v>
      </c>
      <c r="EP92" s="32">
        <f t="shared" si="116"/>
        <v>0</v>
      </c>
      <c r="EQ92" s="15">
        <f>IF($B92="","",IF(COUNTIF(BASE!$A:$A,PRODUTIVIDADE!EQ$3)=0,"",SUMIFS(BASE!$M:$M,BASE!$A:$A,PRODUTIVIDADE!EQ$3,BASE!$G:$G,PRODUTIVIDADE!$B92)))</f>
        <v>65</v>
      </c>
      <c r="ER92" s="15">
        <f>IF($B92="","",IF(COUNTIF(BASE!$A:$A,PRODUTIVIDADE!EQ$3)=0,"",SUMIFS(BASE!$N:$N,BASE!$A:$A,PRODUTIVIDADE!EQ$3,BASE!$G:$G,PRODUTIVIDADE!$B92)))</f>
        <v>0</v>
      </c>
      <c r="ES92" s="18">
        <f>IF($B92="","",IF(COUNTIF(BASE!$A:$A,PRODUTIVIDADE!EQ$3)=0,"",SUMIFS(BASE!$P:$P,BASE!$A:$A,PRODUTIVIDADE!EQ$3,BASE!$G:$G,PRODUTIVIDADE!$B92)))</f>
        <v>2.6504629629629625E-3</v>
      </c>
      <c r="ET92" s="18">
        <f>IF($B92="","",IF(COUNTIF(BASE!$A:$A,PRODUTIVIDADE!EQ$3)=0,"",SUMIFS(BASE!$O:$O,BASE!$A:$A,PRODUTIVIDADE!EQ$3,BASE!$G:$G,PRODUTIVIDADE!$B92)))</f>
        <v>0</v>
      </c>
      <c r="EU92" s="32">
        <f t="shared" si="117"/>
        <v>0.17228009259259255</v>
      </c>
      <c r="EV92" s="32">
        <f t="shared" si="118"/>
        <v>0</v>
      </c>
      <c r="EW92" s="33">
        <f>IF($B92="","",IF(COUNTIF(BASE!$A:$A,PRODUTIVIDADE!EW$3)=0,"",SUMIFS(BASE!$M:$M,BASE!$A:$A,PRODUTIVIDADE!EW$3,BASE!$G:$G,PRODUTIVIDADE!$B92)))</f>
        <v>64</v>
      </c>
      <c r="EX92" s="33">
        <f>IF($B92="","",IF(COUNTIF(BASE!$A:$A,PRODUTIVIDADE!EW$3)=0,"",SUMIFS(BASE!$N:$N,BASE!$A:$A,PRODUTIVIDADE!EW$3,BASE!$G:$G,PRODUTIVIDADE!$B92)))</f>
        <v>0</v>
      </c>
      <c r="EY92" s="28">
        <f>IF($B92="","",IF(COUNTIF(BASE!$A:$A,PRODUTIVIDADE!EW$3)=0,"",SUMIFS(BASE!$P:$P,BASE!$A:$A,PRODUTIVIDADE!EW$3,BASE!$G:$G,PRODUTIVIDADE!$B92)))</f>
        <v>2.3842592592592591E-3</v>
      </c>
      <c r="EZ92" s="28">
        <f>IF($B92="","",IF(COUNTIF(BASE!$A:$A,PRODUTIVIDADE!EW$3)=0,"",SUMIFS(BASE!$O:$O,BASE!$A:$A,PRODUTIVIDADE!EW$3,BASE!$G:$G,PRODUTIVIDADE!$B92)))</f>
        <v>0</v>
      </c>
      <c r="FA92" s="32">
        <f t="shared" si="119"/>
        <v>0.15259259259259259</v>
      </c>
      <c r="FB92" s="32">
        <f t="shared" si="120"/>
        <v>0</v>
      </c>
      <c r="FC92" s="15">
        <f>IF($B92="","",IF(COUNTIF(BASE!$A:$A,PRODUTIVIDADE!FC$3)=0,"",SUMIFS(BASE!$M:$M,BASE!$A:$A,PRODUTIVIDADE!FC$3,BASE!$G:$G,PRODUTIVIDADE!$B92)))</f>
        <v>69</v>
      </c>
      <c r="FD92" s="15">
        <f>IF($B92="","",IF(COUNTIF(BASE!$A:$A,PRODUTIVIDADE!FC$3)=0,"",SUMIFS(BASE!$N:$N,BASE!$A:$A,PRODUTIVIDADE!FC$3,BASE!$G:$G,PRODUTIVIDADE!$B92)))</f>
        <v>0</v>
      </c>
      <c r="FE92" s="18">
        <f>IF($B92="","",IF(COUNTIF(BASE!$A:$A,PRODUTIVIDADE!FC$3)=0,"",SUMIFS(BASE!$P:$P,BASE!$A:$A,PRODUTIVIDADE!FC$3,BASE!$G:$G,PRODUTIVIDADE!$B92)))</f>
        <v>2.5810185185185185E-3</v>
      </c>
      <c r="FF92" s="18">
        <f>IF($B92="","",IF(COUNTIF(BASE!$A:$A,PRODUTIVIDADE!FC$3)=0,"",SUMIFS(BASE!$O:$O,BASE!$A:$A,PRODUTIVIDADE!FC$3,BASE!$G:$G,PRODUTIVIDADE!$B92)))</f>
        <v>0</v>
      </c>
      <c r="FG92" s="32">
        <f t="shared" si="121"/>
        <v>0.17809027777777778</v>
      </c>
      <c r="FH92" s="32">
        <f t="shared" si="122"/>
        <v>0</v>
      </c>
      <c r="FI92" s="33">
        <f>IF($B92="","",IF(COUNTIF(BASE!$A:$A,PRODUTIVIDADE!FI$3)=0,"",SUMIFS(BASE!$M:$M,BASE!$A:$A,PRODUTIVIDADE!FI$3,BASE!$G:$G,PRODUTIVIDADE!$B92)))</f>
        <v>0</v>
      </c>
      <c r="FJ92" s="33">
        <f>IF($B92="","",IF(COUNTIF(BASE!$A:$A,PRODUTIVIDADE!FI$3)=0,"",SUMIFS(BASE!$N:$N,BASE!$A:$A,PRODUTIVIDADE!FI$3,BASE!$G:$G,PRODUTIVIDADE!$B92)))</f>
        <v>0</v>
      </c>
      <c r="FK92" s="28">
        <f>IF($B92="","",IF(COUNTIF(BASE!$A:$A,PRODUTIVIDADE!FI$3)=0,"",SUMIFS(BASE!$P:$P,BASE!$A:$A,PRODUTIVIDADE!FI$3,BASE!$G:$G,PRODUTIVIDADE!$B92)))</f>
        <v>0</v>
      </c>
      <c r="FL92" s="28">
        <f>IF($B92="","",IF(COUNTIF(BASE!$A:$A,PRODUTIVIDADE!FI$3)=0,"",SUMIFS(BASE!$O:$O,BASE!$A:$A,PRODUTIVIDADE!FI$3,BASE!$G:$G,PRODUTIVIDADE!$B92)))</f>
        <v>0</v>
      </c>
      <c r="FM92" s="32">
        <f t="shared" si="123"/>
        <v>0</v>
      </c>
      <c r="FN92" s="32">
        <f t="shared" si="124"/>
        <v>0</v>
      </c>
      <c r="FO92" s="15">
        <f>IF($B92="","",IF(COUNTIF(BASE!$A:$A,PRODUTIVIDADE!FO$3)=0,"",SUMIFS(BASE!$M:$M,BASE!$A:$A,PRODUTIVIDADE!FO$3,BASE!$G:$G,PRODUTIVIDADE!$B92)))</f>
        <v>55</v>
      </c>
      <c r="FP92" s="15">
        <f>IF($B92="","",IF(COUNTIF(BASE!$A:$A,PRODUTIVIDADE!FO$3)=0,"",SUMIFS(BASE!$N:$N,BASE!$A:$A,PRODUTIVIDADE!FO$3,BASE!$G:$G,PRODUTIVIDADE!$B92)))</f>
        <v>0</v>
      </c>
      <c r="FQ92" s="18">
        <f>IF($B92="","",IF(COUNTIF(BASE!$A:$A,PRODUTIVIDADE!FO$3)=0,"",SUMIFS(BASE!$P:$P,BASE!$A:$A,PRODUTIVIDADE!FO$3,BASE!$G:$G,PRODUTIVIDADE!$B92)))</f>
        <v>2.4537037037037036E-3</v>
      </c>
      <c r="FR92" s="18">
        <f>IF($B92="","",IF(COUNTIF(BASE!$A:$A,PRODUTIVIDADE!FO$3)=0,"",SUMIFS(BASE!$O:$O,BASE!$A:$A,PRODUTIVIDADE!FO$3,BASE!$G:$G,PRODUTIVIDADE!$B92)))</f>
        <v>0</v>
      </c>
      <c r="FS92" s="32">
        <f t="shared" si="125"/>
        <v>0.13495370370370369</v>
      </c>
      <c r="FT92" s="32">
        <f t="shared" si="126"/>
        <v>0</v>
      </c>
      <c r="FU92" s="33">
        <f>IF($B92="","",IF(COUNTIF(BASE!$A:$A,PRODUTIVIDADE!FU$3)=0,"",SUMIFS(BASE!$M:$M,BASE!$A:$A,PRODUTIVIDADE!FU$3,BASE!$G:$G,PRODUTIVIDADE!$B92)))</f>
        <v>75</v>
      </c>
      <c r="FV92" s="33">
        <f>IF($B92="","",IF(COUNTIF(BASE!$A:$A,PRODUTIVIDADE!FU$3)=0,"",SUMIFS(BASE!$N:$N,BASE!$A:$A,PRODUTIVIDADE!FU$3,BASE!$G:$G,PRODUTIVIDADE!$B92)))</f>
        <v>0</v>
      </c>
      <c r="FW92" s="28">
        <f>IF($B92="","",IF(COUNTIF(BASE!$A:$A,PRODUTIVIDADE!FU$3)=0,"",SUMIFS(BASE!$P:$P,BASE!$A:$A,PRODUTIVIDADE!FU$3,BASE!$G:$G,PRODUTIVIDADE!$B92)))</f>
        <v>2.5115740740740741E-3</v>
      </c>
      <c r="FX92" s="28">
        <f>IF($B92="","",IF(COUNTIF(BASE!$A:$A,PRODUTIVIDADE!FU$3)=0,"",SUMIFS(BASE!$O:$O,BASE!$A:$A,PRODUTIVIDADE!FU$3,BASE!$G:$G,PRODUTIVIDADE!$B92)))</f>
        <v>0</v>
      </c>
      <c r="FY92" s="32">
        <f t="shared" si="127"/>
        <v>0.18836805555555555</v>
      </c>
      <c r="FZ92" s="32">
        <f t="shared" si="128"/>
        <v>0</v>
      </c>
      <c r="GA92" s="15">
        <f>IF($B92="","",IF(COUNTIF(BASE!$A:$A,PRODUTIVIDADE!GA$3)=0,"",SUMIFS(BASE!$M:$M,BASE!$A:$A,PRODUTIVIDADE!GA$3,BASE!$G:$G,PRODUTIVIDADE!$B92)))</f>
        <v>76</v>
      </c>
      <c r="GB92" s="15">
        <f>IF($B92="","",IF(COUNTIF(BASE!$A:$A,PRODUTIVIDADE!GA$3)=0,"",SUMIFS(BASE!$N:$N,BASE!$A:$A,PRODUTIVIDADE!GA$3,BASE!$G:$G,PRODUTIVIDADE!$B92)))</f>
        <v>0</v>
      </c>
      <c r="GC92" s="18">
        <f>IF($B92="","",IF(COUNTIF(BASE!$A:$A,PRODUTIVIDADE!GA$3)=0,"",SUMIFS(BASE!$P:$P,BASE!$A:$A,PRODUTIVIDADE!GA$3,BASE!$G:$G,PRODUTIVIDADE!$B92)))</f>
        <v>1.9907407407407408E-3</v>
      </c>
      <c r="GD92" s="18">
        <f>IF($B92="","",IF(COUNTIF(BASE!$A:$A,PRODUTIVIDADE!GA$3)=0,"",SUMIFS(BASE!$O:$O,BASE!$A:$A,PRODUTIVIDADE!GA$3,BASE!$G:$G,PRODUTIVIDADE!$B92)))</f>
        <v>0</v>
      </c>
      <c r="GE92" s="32">
        <f t="shared" si="129"/>
        <v>0.15129629629629632</v>
      </c>
      <c r="GF92" s="32">
        <f t="shared" si="130"/>
        <v>0</v>
      </c>
      <c r="GG92" s="33">
        <f>IF($B92="","",IF(COUNTIF(BASE!$A:$A,PRODUTIVIDADE!GG$3)=0,"",SUMIFS(BASE!$M:$M,BASE!$A:$A,PRODUTIVIDADE!GG$3,BASE!$G:$G,PRODUTIVIDADE!$B92)))</f>
        <v>71</v>
      </c>
      <c r="GH92" s="33">
        <f>IF($B92="","",IF(COUNTIF(BASE!$A:$A,PRODUTIVIDADE!GG$3)=0,"",SUMIFS(BASE!$N:$N,BASE!$A:$A,PRODUTIVIDADE!GG$3,BASE!$G:$G,PRODUTIVIDADE!$B92)))</f>
        <v>0</v>
      </c>
      <c r="GI92" s="28">
        <f>IF($B92="","",IF(COUNTIF(BASE!$A:$A,PRODUTIVIDADE!GG$3)=0,"",SUMIFS(BASE!$P:$P,BASE!$A:$A,PRODUTIVIDADE!GG$3,BASE!$G:$G,PRODUTIVIDADE!$B92)))</f>
        <v>2.5000000000000001E-3</v>
      </c>
      <c r="GJ92" s="28">
        <f>IF($B92="","",IF(COUNTIF(BASE!$A:$A,PRODUTIVIDADE!GG$3)=0,"",SUMIFS(BASE!$O:$O,BASE!$A:$A,PRODUTIVIDADE!GG$3,BASE!$G:$G,PRODUTIVIDADE!$B92)))</f>
        <v>0</v>
      </c>
      <c r="GK92" s="32">
        <f t="shared" si="131"/>
        <v>0.17749999999999999</v>
      </c>
      <c r="GL92" s="32">
        <f t="shared" si="132"/>
        <v>0</v>
      </c>
      <c r="GM92" s="15">
        <f>IF($B92="","",IF(COUNTIF(BASE!$A:$A,PRODUTIVIDADE!GM$3)=0,"",SUMIFS(BASE!$M:$M,BASE!$A:$A,PRODUTIVIDADE!GM$3,BASE!$G:$G,PRODUTIVIDADE!$B92)))</f>
        <v>71</v>
      </c>
      <c r="GN92" s="15">
        <f>IF($B92="","",IF(COUNTIF(BASE!$A:$A,PRODUTIVIDADE!GM$3)=0,"",SUMIFS(BASE!$N:$N,BASE!$A:$A,PRODUTIVIDADE!GM$3,BASE!$G:$G,PRODUTIVIDADE!$B92)))</f>
        <v>0</v>
      </c>
      <c r="GO92" s="18">
        <f>IF($B92="","",IF(COUNTIF(BASE!$A:$A,PRODUTIVIDADE!GM$3)=0,"",SUMIFS(BASE!$P:$P,BASE!$A:$A,PRODUTIVIDADE!GM$3,BASE!$G:$G,PRODUTIVIDADE!$B92)))</f>
        <v>2.1990740740740742E-3</v>
      </c>
      <c r="GP92" s="18">
        <f>IF($B92="","",IF(COUNTIF(BASE!$A:$A,PRODUTIVIDADE!GM$3)=0,"",SUMIFS(BASE!$O:$O,BASE!$A:$A,PRODUTIVIDADE!GM$3,BASE!$G:$G,PRODUTIVIDADE!$B92)))</f>
        <v>0</v>
      </c>
      <c r="GQ92" s="32">
        <f t="shared" si="133"/>
        <v>0.15613425925925928</v>
      </c>
      <c r="GR92" s="32">
        <f t="shared" si="134"/>
        <v>0</v>
      </c>
    </row>
    <row r="93" spans="2:200" s="8" customFormat="1" x14ac:dyDescent="0.25">
      <c r="B93" s="50">
        <v>91158</v>
      </c>
      <c r="C93" s="16" t="str">
        <f>IF($B93="","",VLOOKUP($B93,EQUIPE!$B:$E,2,0))</f>
        <v>MATHEUS OLIVEIRA PERES</v>
      </c>
      <c r="D93" s="16" t="str">
        <f>IF($B93="","",VLOOKUP($B93,EQUIPE!$B:$F,5,0))</f>
        <v>ULTRAGAZ FRONT</v>
      </c>
      <c r="E93" s="18">
        <f>IF($B93="","",VLOOKUP($B93,EQUIPE!$B:$E,3,0))</f>
        <v>0.2638888888888889</v>
      </c>
      <c r="F93" s="16" t="str">
        <f>IF($B93="","",VLOOKUP($B93,EQUIPE!$B:$E,4,0))</f>
        <v>MARCELA GOMES DE FARIAS</v>
      </c>
      <c r="H93" s="22">
        <f t="shared" si="135"/>
        <v>1660</v>
      </c>
      <c r="I93" s="22">
        <f t="shared" si="135"/>
        <v>0</v>
      </c>
      <c r="J93" s="18">
        <f t="shared" si="69"/>
        <v>1.423199743418117E-3</v>
      </c>
      <c r="K93" s="18">
        <f t="shared" si="70"/>
        <v>0</v>
      </c>
      <c r="L93" s="32">
        <f t="shared" si="71"/>
        <v>2.3625115740740741</v>
      </c>
      <c r="M93" s="32">
        <f t="shared" si="72"/>
        <v>0</v>
      </c>
      <c r="O93" s="15">
        <f>IF($B93="","",IF(COUNTIF(BASE!$A:$A,PRODUTIVIDADE!O$3)=0,"",SUMIFS(BASE!$M:$M,BASE!$A:$A,PRODUTIVIDADE!O$3,BASE!$G:$G,PRODUTIVIDADE!$B93)))</f>
        <v>0</v>
      </c>
      <c r="P93" s="15">
        <f>IF($B93="","",IF(COUNTIF(BASE!$A:$A,PRODUTIVIDADE!O$3)=0,"",SUMIFS(BASE!$N:$N,BASE!$A:$A,PRODUTIVIDADE!O$3,BASE!$G:$G,PRODUTIVIDADE!$B93)))</f>
        <v>0</v>
      </c>
      <c r="Q93" s="18">
        <f>IF($B93="","",IF(COUNTIF(BASE!$A:$A,PRODUTIVIDADE!O$3)=0,"",SUMIFS(BASE!$P:$P,BASE!$A:$A,PRODUTIVIDADE!O$3,BASE!$G:$G,PRODUTIVIDADE!$B93)))</f>
        <v>0</v>
      </c>
      <c r="R93" s="18">
        <f>IF($B93="","",IF(COUNTIF(BASE!$A:$A,PRODUTIVIDADE!O$3)=0,"",SUMIFS(BASE!$O:$O,BASE!$A:$A,PRODUTIVIDADE!O$3,BASE!$G:$G,PRODUTIVIDADE!$B93)))</f>
        <v>0</v>
      </c>
      <c r="S93" s="32">
        <f t="shared" si="73"/>
        <v>0</v>
      </c>
      <c r="T93" s="32">
        <f t="shared" si="74"/>
        <v>0</v>
      </c>
      <c r="U93" s="33">
        <f>IF($B93="","",IF(COUNTIF(BASE!$A:$A,PRODUTIVIDADE!U$3)=0,"",SUMIFS(BASE!$M:$M,BASE!$A:$A,PRODUTIVIDADE!U$3,BASE!$G:$G,PRODUTIVIDADE!$B93)))</f>
        <v>107</v>
      </c>
      <c r="V93" s="33">
        <f>IF($B93="","",IF(COUNTIF(BASE!$A:$A,PRODUTIVIDADE!U$3)=0,"",SUMIFS(BASE!$N:$N,BASE!$A:$A,PRODUTIVIDADE!U$3,BASE!$G:$G,PRODUTIVIDADE!$B93)))</f>
        <v>0</v>
      </c>
      <c r="W93" s="28">
        <f>IF($B93="","",IF(COUNTIF(BASE!$A:$A,PRODUTIVIDADE!U$3)=0,"",SUMIFS(BASE!$P:$P,BASE!$A:$A,PRODUTIVIDADE!U$3,BASE!$G:$G,PRODUTIVIDADE!$B93)))</f>
        <v>1.3310185185185185E-3</v>
      </c>
      <c r="X93" s="28">
        <f>IF($B93="","",IF(COUNTIF(BASE!$A:$A,PRODUTIVIDADE!U$3)=0,"",SUMIFS(BASE!$O:$O,BASE!$A:$A,PRODUTIVIDADE!U$3,BASE!$G:$G,PRODUTIVIDADE!$B93)))</f>
        <v>0</v>
      </c>
      <c r="Y93" s="32">
        <f t="shared" si="75"/>
        <v>0.14241898148148147</v>
      </c>
      <c r="Z93" s="32">
        <f t="shared" si="76"/>
        <v>0</v>
      </c>
      <c r="AA93" s="15">
        <f>IF($B93="","",IF(COUNTIF(BASE!$A:$A,PRODUTIVIDADE!AA$3)=0,"",SUMIFS(BASE!$M:$M,BASE!$A:$A,PRODUTIVIDADE!AA$3,BASE!$G:$G,PRODUTIVIDADE!$B93)))</f>
        <v>81</v>
      </c>
      <c r="AB93" s="15">
        <f>IF($B93="","",IF(COUNTIF(BASE!$A:$A,PRODUTIVIDADE!AA$3)=0,"",SUMIFS(BASE!$N:$N,BASE!$A:$A,PRODUTIVIDADE!AA$3,BASE!$G:$G,PRODUTIVIDADE!$B93)))</f>
        <v>0</v>
      </c>
      <c r="AC93" s="18">
        <f>IF($B93="","",IF(COUNTIF(BASE!$A:$A,PRODUTIVIDADE!AA$3)=0,"",SUMIFS(BASE!$P:$P,BASE!$A:$A,PRODUTIVIDADE!AA$3,BASE!$G:$G,PRODUTIVIDADE!$B93)))</f>
        <v>1.5162037037037036E-3</v>
      </c>
      <c r="AD93" s="18">
        <f>IF($B93="","",IF(COUNTIF(BASE!$A:$A,PRODUTIVIDADE!AA$3)=0,"",SUMIFS(BASE!$O:$O,BASE!$A:$A,PRODUTIVIDADE!AA$3,BASE!$G:$G,PRODUTIVIDADE!$B93)))</f>
        <v>0</v>
      </c>
      <c r="AE93" s="32">
        <f t="shared" si="77"/>
        <v>0.12281249999999999</v>
      </c>
      <c r="AF93" s="32">
        <f t="shared" si="78"/>
        <v>0</v>
      </c>
      <c r="AG93" s="33">
        <f>IF($B93="","",IF(COUNTIF(BASE!$A:$A,PRODUTIVIDADE!AG$3)=0,"",SUMIFS(BASE!$M:$M,BASE!$A:$A,PRODUTIVIDADE!AG$3,BASE!$G:$G,PRODUTIVIDADE!$B93)))</f>
        <v>39</v>
      </c>
      <c r="AH93" s="33">
        <f>IF($B93="","",IF(COUNTIF(BASE!$A:$A,PRODUTIVIDADE!AG$3)=0,"",SUMIFS(BASE!$N:$N,BASE!$A:$A,PRODUTIVIDADE!AG$3,BASE!$G:$G,PRODUTIVIDADE!$B93)))</f>
        <v>0</v>
      </c>
      <c r="AI93" s="28">
        <f>IF($B93="","",IF(COUNTIF(BASE!$A:$A,PRODUTIVIDADE!AG$3)=0,"",SUMIFS(BASE!$P:$P,BASE!$A:$A,PRODUTIVIDADE!AG$3,BASE!$G:$G,PRODUTIVIDADE!$B93)))</f>
        <v>1.4120370370370369E-3</v>
      </c>
      <c r="AJ93" s="28">
        <f>IF($B93="","",IF(COUNTIF(BASE!$A:$A,PRODUTIVIDADE!AG$3)=0,"",SUMIFS(BASE!$O:$O,BASE!$A:$A,PRODUTIVIDADE!AG$3,BASE!$G:$G,PRODUTIVIDADE!$B93)))</f>
        <v>0</v>
      </c>
      <c r="AK93" s="32">
        <f t="shared" si="79"/>
        <v>5.5069444444444442E-2</v>
      </c>
      <c r="AL93" s="32">
        <f t="shared" si="80"/>
        <v>0</v>
      </c>
      <c r="AM93" s="15">
        <f>IF($B93="","",IF(COUNTIF(BASE!$A:$A,PRODUTIVIDADE!AM$3)=0,"",SUMIFS(BASE!$M:$M,BASE!$A:$A,PRODUTIVIDADE!AM$3,BASE!$G:$G,PRODUTIVIDADE!$B93)))</f>
        <v>0</v>
      </c>
      <c r="AN93" s="15">
        <f>IF($B93="","",IF(COUNTIF(BASE!$A:$A,PRODUTIVIDADE!AM$3)=0,"",SUMIFS(BASE!$N:$N,BASE!$A:$A,PRODUTIVIDADE!AM$3,BASE!$G:$G,PRODUTIVIDADE!$B93)))</f>
        <v>0</v>
      </c>
      <c r="AO93" s="18">
        <f>IF($B93="","",IF(COUNTIF(BASE!$A:$A,PRODUTIVIDADE!AM$3)=0,"",SUMIFS(BASE!$P:$P,BASE!$A:$A,PRODUTIVIDADE!AM$3,BASE!$G:$G,PRODUTIVIDADE!$B93)))</f>
        <v>0</v>
      </c>
      <c r="AP93" s="18">
        <f>IF($B93="","",IF(COUNTIF(BASE!$A:$A,PRODUTIVIDADE!AM$3)=0,"",SUMIFS(BASE!$O:$O,BASE!$A:$A,PRODUTIVIDADE!AM$3,BASE!$G:$G,PRODUTIVIDADE!$B93)))</f>
        <v>0</v>
      </c>
      <c r="AQ93" s="32">
        <f t="shared" si="81"/>
        <v>0</v>
      </c>
      <c r="AR93" s="32">
        <f t="shared" si="82"/>
        <v>0</v>
      </c>
      <c r="AS93" s="33">
        <f>IF($B93="","",IF(COUNTIF(BASE!$A:$A,PRODUTIVIDADE!AS$3)=0,"",SUMIFS(BASE!$M:$M,BASE!$A:$A,PRODUTIVIDADE!AS$3,BASE!$G:$G,PRODUTIVIDADE!$B93)))</f>
        <v>62</v>
      </c>
      <c r="AT93" s="33">
        <f>IF($B93="","",IF(COUNTIF(BASE!$A:$A,PRODUTIVIDADE!AS$3)=0,"",SUMIFS(BASE!$N:$N,BASE!$A:$A,PRODUTIVIDADE!AS$3,BASE!$G:$G,PRODUTIVIDADE!$B93)))</f>
        <v>0</v>
      </c>
      <c r="AU93" s="28">
        <f>IF($B93="","",IF(COUNTIF(BASE!$A:$A,PRODUTIVIDADE!AS$3)=0,"",SUMIFS(BASE!$P:$P,BASE!$A:$A,PRODUTIVIDADE!AS$3,BASE!$G:$G,PRODUTIVIDADE!$B93)))</f>
        <v>1.6435185185185183E-3</v>
      </c>
      <c r="AV93" s="28">
        <f>IF($B93="","",IF(COUNTIF(BASE!$A:$A,PRODUTIVIDADE!AS$3)=0,"",SUMIFS(BASE!$O:$O,BASE!$A:$A,PRODUTIVIDADE!AS$3,BASE!$G:$G,PRODUTIVIDADE!$B93)))</f>
        <v>0</v>
      </c>
      <c r="AW93" s="32">
        <f t="shared" si="83"/>
        <v>0.10189814814814814</v>
      </c>
      <c r="AX93" s="32">
        <f t="shared" si="84"/>
        <v>0</v>
      </c>
      <c r="AY93" s="15">
        <f>IF($B93="","",IF(COUNTIF(BASE!$A:$A,PRODUTIVIDADE!AY$3)=0,"",SUMIFS(BASE!$M:$M,BASE!$A:$A,PRODUTIVIDADE!AY$3,BASE!$G:$G,PRODUTIVIDADE!$B93)))</f>
        <v>0</v>
      </c>
      <c r="AZ93" s="15">
        <f>IF($B93="","",IF(COUNTIF(BASE!$A:$A,PRODUTIVIDADE!AY$3)=0,"",SUMIFS(BASE!$N:$N,BASE!$A:$A,PRODUTIVIDADE!AY$3,BASE!$G:$G,PRODUTIVIDADE!$B93)))</f>
        <v>0</v>
      </c>
      <c r="BA93" s="18">
        <f>IF($B93="","",IF(COUNTIF(BASE!$A:$A,PRODUTIVIDADE!AY$3)=0,"",SUMIFS(BASE!$P:$P,BASE!$A:$A,PRODUTIVIDADE!AY$3,BASE!$G:$G,PRODUTIVIDADE!$B93)))</f>
        <v>0</v>
      </c>
      <c r="BB93" s="18">
        <f>IF($B93="","",IF(COUNTIF(BASE!$A:$A,PRODUTIVIDADE!AY$3)=0,"",SUMIFS(BASE!$O:$O,BASE!$A:$A,PRODUTIVIDADE!AY$3,BASE!$G:$G,PRODUTIVIDADE!$B93)))</f>
        <v>0</v>
      </c>
      <c r="BC93" s="32">
        <f t="shared" si="85"/>
        <v>0</v>
      </c>
      <c r="BD93" s="32">
        <f t="shared" si="86"/>
        <v>0</v>
      </c>
      <c r="BE93" s="33">
        <f>IF($B93="","",IF(COUNTIF(BASE!$A:$A,PRODUTIVIDADE!BE$3)=0,"",SUMIFS(BASE!$M:$M,BASE!$A:$A,PRODUTIVIDADE!BE$3,BASE!$G:$G,PRODUTIVIDADE!$B93)))</f>
        <v>102</v>
      </c>
      <c r="BF93" s="33">
        <f>IF($B93="","",IF(COUNTIF(BASE!$A:$A,PRODUTIVIDADE!BE$3)=0,"",SUMIFS(BASE!$N:$N,BASE!$A:$A,PRODUTIVIDADE!BE$3,BASE!$G:$G,PRODUTIVIDADE!$B93)))</f>
        <v>0</v>
      </c>
      <c r="BG93" s="28">
        <f>IF($B93="","",IF(COUNTIF(BASE!$A:$A,PRODUTIVIDADE!BE$3)=0,"",SUMIFS(BASE!$P:$P,BASE!$A:$A,PRODUTIVIDADE!BE$3,BASE!$G:$G,PRODUTIVIDADE!$B93)))</f>
        <v>1.4699074074074074E-3</v>
      </c>
      <c r="BH93" s="28">
        <f>IF($B93="","",IF(COUNTIF(BASE!$A:$A,PRODUTIVIDADE!BE$3)=0,"",SUMIFS(BASE!$O:$O,BASE!$A:$A,PRODUTIVIDADE!BE$3,BASE!$G:$G,PRODUTIVIDADE!$B93)))</f>
        <v>0</v>
      </c>
      <c r="BI93" s="32">
        <f t="shared" si="87"/>
        <v>0.14993055555555557</v>
      </c>
      <c r="BJ93" s="32">
        <f t="shared" si="88"/>
        <v>0</v>
      </c>
      <c r="BK93" s="15">
        <f>IF($B93="","",IF(COUNTIF(BASE!$A:$A,PRODUTIVIDADE!BK$3)=0,"",SUMIFS(BASE!$M:$M,BASE!$A:$A,PRODUTIVIDADE!BK$3,BASE!$G:$G,PRODUTIVIDADE!$B93)))</f>
        <v>0</v>
      </c>
      <c r="BL93" s="15">
        <f>IF($B93="","",IF(COUNTIF(BASE!$A:$A,PRODUTIVIDADE!BK$3)=0,"",SUMIFS(BASE!$N:$N,BASE!$A:$A,PRODUTIVIDADE!BK$3,BASE!$G:$G,PRODUTIVIDADE!$B93)))</f>
        <v>0</v>
      </c>
      <c r="BM93" s="18">
        <f>IF($B93="","",IF(COUNTIF(BASE!$A:$A,PRODUTIVIDADE!BK$3)=0,"",SUMIFS(BASE!$P:$P,BASE!$A:$A,PRODUTIVIDADE!BK$3,BASE!$G:$G,PRODUTIVIDADE!$B93)))</f>
        <v>0</v>
      </c>
      <c r="BN93" s="18">
        <f>IF($B93="","",IF(COUNTIF(BASE!$A:$A,PRODUTIVIDADE!BK$3)=0,"",SUMIFS(BASE!$O:$O,BASE!$A:$A,PRODUTIVIDADE!BK$3,BASE!$G:$G,PRODUTIVIDADE!$B93)))</f>
        <v>0</v>
      </c>
      <c r="BO93" s="32">
        <f t="shared" si="89"/>
        <v>0</v>
      </c>
      <c r="BP93" s="32">
        <f t="shared" si="90"/>
        <v>0</v>
      </c>
      <c r="BQ93" s="33">
        <f>IF($B93="","",IF(COUNTIF(BASE!$A:$A,PRODUTIVIDADE!BQ$3)=0,"",SUMIFS(BASE!$M:$M,BASE!$A:$A,PRODUTIVIDADE!BQ$3,BASE!$G:$G,PRODUTIVIDADE!$B93)))</f>
        <v>102</v>
      </c>
      <c r="BR93" s="33">
        <f>IF($B93="","",IF(COUNTIF(BASE!$A:$A,PRODUTIVIDADE!BQ$3)=0,"",SUMIFS(BASE!$N:$N,BASE!$A:$A,PRODUTIVIDADE!BQ$3,BASE!$G:$G,PRODUTIVIDADE!$B93)))</f>
        <v>0</v>
      </c>
      <c r="BS93" s="28">
        <f>IF($B93="","",IF(COUNTIF(BASE!$A:$A,PRODUTIVIDADE!BQ$3)=0,"",SUMIFS(BASE!$P:$P,BASE!$A:$A,PRODUTIVIDADE!BQ$3,BASE!$G:$G,PRODUTIVIDADE!$B93)))</f>
        <v>1.2962962962962963E-3</v>
      </c>
      <c r="BT93" s="28">
        <f>IF($B93="","",IF(COUNTIF(BASE!$A:$A,PRODUTIVIDADE!BQ$3)=0,"",SUMIFS(BASE!$O:$O,BASE!$A:$A,PRODUTIVIDADE!BQ$3,BASE!$G:$G,PRODUTIVIDADE!$B93)))</f>
        <v>0</v>
      </c>
      <c r="BU93" s="32">
        <f t="shared" si="91"/>
        <v>0.13222222222222221</v>
      </c>
      <c r="BV93" s="32">
        <f t="shared" si="92"/>
        <v>0</v>
      </c>
      <c r="BW93" s="15">
        <f>IF($B93="","",IF(COUNTIF(BASE!$A:$A,PRODUTIVIDADE!BW$3)=0,"",SUMIFS(BASE!$M:$M,BASE!$A:$A,PRODUTIVIDADE!BW$3,BASE!$G:$G,PRODUTIVIDADE!$B93)))</f>
        <v>77</v>
      </c>
      <c r="BX93" s="15">
        <f>IF($B93="","",IF(COUNTIF(BASE!$A:$A,PRODUTIVIDADE!BW$3)=0,"",SUMIFS(BASE!$N:$N,BASE!$A:$A,PRODUTIVIDADE!BW$3,BASE!$G:$G,PRODUTIVIDADE!$B93)))</f>
        <v>0</v>
      </c>
      <c r="BY93" s="18">
        <f>IF($B93="","",IF(COUNTIF(BASE!$A:$A,PRODUTIVIDADE!BW$3)=0,"",SUMIFS(BASE!$P:$P,BASE!$A:$A,PRODUTIVIDADE!BW$3,BASE!$G:$G,PRODUTIVIDADE!$B93)))</f>
        <v>1.261574074074074E-3</v>
      </c>
      <c r="BZ93" s="18">
        <f>IF($B93="","",IF(COUNTIF(BASE!$A:$A,PRODUTIVIDADE!BW$3)=0,"",SUMIFS(BASE!$O:$O,BASE!$A:$A,PRODUTIVIDADE!BW$3,BASE!$G:$G,PRODUTIVIDADE!$B93)))</f>
        <v>0</v>
      </c>
      <c r="CA93" s="32">
        <f t="shared" si="93"/>
        <v>9.7141203703703702E-2</v>
      </c>
      <c r="CB93" s="32">
        <f t="shared" si="94"/>
        <v>0</v>
      </c>
      <c r="CC93" s="33">
        <f>IF($B93="","",IF(COUNTIF(BASE!$A:$A,PRODUTIVIDADE!CC$3)=0,"",SUMIFS(BASE!$M:$M,BASE!$A:$A,PRODUTIVIDADE!CC$3,BASE!$G:$G,PRODUTIVIDADE!$B93)))</f>
        <v>88</v>
      </c>
      <c r="CD93" s="33">
        <f>IF($B93="","",IF(COUNTIF(BASE!$A:$A,PRODUTIVIDADE!CC$3)=0,"",SUMIFS(BASE!$N:$N,BASE!$A:$A,PRODUTIVIDADE!CC$3,BASE!$G:$G,PRODUTIVIDADE!$B93)))</f>
        <v>0</v>
      </c>
      <c r="CE93" s="28">
        <f>IF($B93="","",IF(COUNTIF(BASE!$A:$A,PRODUTIVIDADE!CC$3)=0,"",SUMIFS(BASE!$P:$P,BASE!$A:$A,PRODUTIVIDADE!CC$3,BASE!$G:$G,PRODUTIVIDADE!$B93)))</f>
        <v>1.5277777777777779E-3</v>
      </c>
      <c r="CF93" s="28">
        <f>IF($B93="","",IF(COUNTIF(BASE!$A:$A,PRODUTIVIDADE!CC$3)=0,"",SUMIFS(BASE!$O:$O,BASE!$A:$A,PRODUTIVIDADE!CC$3,BASE!$G:$G,PRODUTIVIDADE!$B93)))</f>
        <v>0</v>
      </c>
      <c r="CG93" s="32">
        <f t="shared" si="95"/>
        <v>0.13444444444444445</v>
      </c>
      <c r="CH93" s="32">
        <f t="shared" si="96"/>
        <v>0</v>
      </c>
      <c r="CI93" s="15">
        <f>IF($B93="","",IF(COUNTIF(BASE!$A:$A,PRODUTIVIDADE!CI$3)=0,"",SUMIFS(BASE!$M:$M,BASE!$A:$A,PRODUTIVIDADE!CI$3,BASE!$G:$G,PRODUTIVIDADE!$B93)))</f>
        <v>40</v>
      </c>
      <c r="CJ93" s="15">
        <f>IF($B93="","",IF(COUNTIF(BASE!$A:$A,PRODUTIVIDADE!CI$3)=0,"",SUMIFS(BASE!$N:$N,BASE!$A:$A,PRODUTIVIDADE!CI$3,BASE!$G:$G,PRODUTIVIDADE!$B93)))</f>
        <v>0</v>
      </c>
      <c r="CK93" s="18">
        <f>IF($B93="","",IF(COUNTIF(BASE!$A:$A,PRODUTIVIDADE!CI$3)=0,"",SUMIFS(BASE!$P:$P,BASE!$A:$A,PRODUTIVIDADE!CI$3,BASE!$G:$G,PRODUTIVIDADE!$B93)))</f>
        <v>1.3078703703703705E-3</v>
      </c>
      <c r="CL93" s="18">
        <f>IF($B93="","",IF(COUNTIF(BASE!$A:$A,PRODUTIVIDADE!CI$3)=0,"",SUMIFS(BASE!$O:$O,BASE!$A:$A,PRODUTIVIDADE!CI$3,BASE!$G:$G,PRODUTIVIDADE!$B93)))</f>
        <v>0</v>
      </c>
      <c r="CM93" s="32">
        <f t="shared" si="97"/>
        <v>5.2314814814814821E-2</v>
      </c>
      <c r="CN93" s="32">
        <f t="shared" si="98"/>
        <v>0</v>
      </c>
      <c r="CO93" s="33">
        <f>IF($B93="","",IF(COUNTIF(BASE!$A:$A,PRODUTIVIDADE!CO$3)=0,"",SUMIFS(BASE!$M:$M,BASE!$A:$A,PRODUTIVIDADE!CO$3,BASE!$G:$G,PRODUTIVIDADE!$B93)))</f>
        <v>0</v>
      </c>
      <c r="CP93" s="33">
        <f>IF($B93="","",IF(COUNTIF(BASE!$A:$A,PRODUTIVIDADE!CO$3)=0,"",SUMIFS(BASE!$N:$N,BASE!$A:$A,PRODUTIVIDADE!CO$3,BASE!$G:$G,PRODUTIVIDADE!$B93)))</f>
        <v>0</v>
      </c>
      <c r="CQ93" s="28">
        <f>IF($B93="","",IF(COUNTIF(BASE!$A:$A,PRODUTIVIDADE!CO$3)=0,"",SUMIFS(BASE!$P:$P,BASE!$A:$A,PRODUTIVIDADE!CO$3,BASE!$G:$G,PRODUTIVIDADE!$B93)))</f>
        <v>0</v>
      </c>
      <c r="CR93" s="28">
        <f>IF($B93="","",IF(COUNTIF(BASE!$A:$A,PRODUTIVIDADE!CO$3)=0,"",SUMIFS(BASE!$O:$O,BASE!$A:$A,PRODUTIVIDADE!CO$3,BASE!$G:$G,PRODUTIVIDADE!$B93)))</f>
        <v>0</v>
      </c>
      <c r="CS93" s="32">
        <f t="shared" si="99"/>
        <v>0</v>
      </c>
      <c r="CT93" s="32">
        <f t="shared" si="100"/>
        <v>0</v>
      </c>
      <c r="CU93" s="15">
        <f>IF($B93="","",IF(COUNTIF(BASE!$A:$A,PRODUTIVIDADE!CU$3)=0,"",SUMIFS(BASE!$M:$M,BASE!$A:$A,PRODUTIVIDADE!CU$3,BASE!$G:$G,PRODUTIVIDADE!$B93)))</f>
        <v>67</v>
      </c>
      <c r="CV93" s="15">
        <f>IF($B93="","",IF(COUNTIF(BASE!$A:$A,PRODUTIVIDADE!CU$3)=0,"",SUMIFS(BASE!$N:$N,BASE!$A:$A,PRODUTIVIDADE!CU$3,BASE!$G:$G,PRODUTIVIDADE!$B93)))</f>
        <v>0</v>
      </c>
      <c r="CW93" s="18">
        <f>IF($B93="","",IF(COUNTIF(BASE!$A:$A,PRODUTIVIDADE!CU$3)=0,"",SUMIFS(BASE!$P:$P,BASE!$A:$A,PRODUTIVIDADE!CU$3,BASE!$G:$G,PRODUTIVIDADE!$B93)))</f>
        <v>1.5624999999999999E-3</v>
      </c>
      <c r="CX93" s="18">
        <f>IF($B93="","",IF(COUNTIF(BASE!$A:$A,PRODUTIVIDADE!CU$3)=0,"",SUMIFS(BASE!$O:$O,BASE!$A:$A,PRODUTIVIDADE!CU$3,BASE!$G:$G,PRODUTIVIDADE!$B93)))</f>
        <v>0</v>
      </c>
      <c r="CY93" s="32">
        <f t="shared" si="101"/>
        <v>0.10468749999999999</v>
      </c>
      <c r="CZ93" s="32">
        <f t="shared" si="102"/>
        <v>0</v>
      </c>
      <c r="DA93" s="33">
        <f>IF($B93="","",IF(COUNTIF(BASE!$A:$A,PRODUTIVIDADE!DA$3)=0,"",SUMIFS(BASE!$M:$M,BASE!$A:$A,PRODUTIVIDADE!DA$3,BASE!$G:$G,PRODUTIVIDADE!$B93)))</f>
        <v>83</v>
      </c>
      <c r="DB93" s="33">
        <f>IF($B93="","",IF(COUNTIF(BASE!$A:$A,PRODUTIVIDADE!DA$3)=0,"",SUMIFS(BASE!$N:$N,BASE!$A:$A,PRODUTIVIDADE!DA$3,BASE!$G:$G,PRODUTIVIDADE!$B93)))</f>
        <v>0</v>
      </c>
      <c r="DC93" s="28">
        <f>IF($B93="","",IF(COUNTIF(BASE!$A:$A,PRODUTIVIDADE!DA$3)=0,"",SUMIFS(BASE!$P:$P,BASE!$A:$A,PRODUTIVIDADE!DA$3,BASE!$G:$G,PRODUTIVIDADE!$B93)))</f>
        <v>1.3888888888888889E-3</v>
      </c>
      <c r="DD93" s="28">
        <f>IF($B93="","",IF(COUNTIF(BASE!$A:$A,PRODUTIVIDADE!DA$3)=0,"",SUMIFS(BASE!$O:$O,BASE!$A:$A,PRODUTIVIDADE!DA$3,BASE!$G:$G,PRODUTIVIDADE!$B93)))</f>
        <v>0</v>
      </c>
      <c r="DE93" s="32">
        <f t="shared" si="103"/>
        <v>0.11527777777777778</v>
      </c>
      <c r="DF93" s="32">
        <f t="shared" si="104"/>
        <v>0</v>
      </c>
      <c r="DG93" s="15">
        <f>IF($B93="","",IF(COUNTIF(BASE!$A:$A,PRODUTIVIDADE!DG$3)=0,"",SUMIFS(BASE!$M:$M,BASE!$A:$A,PRODUTIVIDADE!DG$3,BASE!$G:$G,PRODUTIVIDADE!$B93)))</f>
        <v>71</v>
      </c>
      <c r="DH93" s="15">
        <f>IF($B93="","",IF(COUNTIF(BASE!$A:$A,PRODUTIVIDADE!DG$3)=0,"",SUMIFS(BASE!$N:$N,BASE!$A:$A,PRODUTIVIDADE!DG$3,BASE!$G:$G,PRODUTIVIDADE!$B93)))</f>
        <v>0</v>
      </c>
      <c r="DI93" s="18">
        <f>IF($B93="","",IF(COUNTIF(BASE!$A:$A,PRODUTIVIDADE!DG$3)=0,"",SUMIFS(BASE!$P:$P,BASE!$A:$A,PRODUTIVIDADE!DG$3,BASE!$G:$G,PRODUTIVIDADE!$B93)))</f>
        <v>1.6203703703703703E-3</v>
      </c>
      <c r="DJ93" s="18">
        <f>IF($B93="","",IF(COUNTIF(BASE!$A:$A,PRODUTIVIDADE!DG$3)=0,"",SUMIFS(BASE!$O:$O,BASE!$A:$A,PRODUTIVIDADE!DG$3,BASE!$G:$G,PRODUTIVIDADE!$B93)))</f>
        <v>0</v>
      </c>
      <c r="DK93" s="32">
        <f t="shared" si="105"/>
        <v>0.1150462962962963</v>
      </c>
      <c r="DL93" s="32">
        <f t="shared" si="106"/>
        <v>0</v>
      </c>
      <c r="DM93" s="33">
        <f>IF($B93="","",IF(COUNTIF(BASE!$A:$A,PRODUTIVIDADE!DM$3)=0,"",SUMIFS(BASE!$M:$M,BASE!$A:$A,PRODUTIVIDADE!DM$3,BASE!$G:$G,PRODUTIVIDADE!$B93)))</f>
        <v>70</v>
      </c>
      <c r="DN93" s="33">
        <f>IF($B93="","",IF(COUNTIF(BASE!$A:$A,PRODUTIVIDADE!DM$3)=0,"",SUMIFS(BASE!$N:$N,BASE!$A:$A,PRODUTIVIDADE!DM$3,BASE!$G:$G,PRODUTIVIDADE!$B93)))</f>
        <v>0</v>
      </c>
      <c r="DO93" s="28">
        <f>IF($B93="","",IF(COUNTIF(BASE!$A:$A,PRODUTIVIDADE!DM$3)=0,"",SUMIFS(BASE!$P:$P,BASE!$A:$A,PRODUTIVIDADE!DM$3,BASE!$G:$G,PRODUTIVIDADE!$B93)))</f>
        <v>1.4930555555555556E-3</v>
      </c>
      <c r="DP93" s="28">
        <f>IF($B93="","",IF(COUNTIF(BASE!$A:$A,PRODUTIVIDADE!DM$3)=0,"",SUMIFS(BASE!$O:$O,BASE!$A:$A,PRODUTIVIDADE!DM$3,BASE!$G:$G,PRODUTIVIDADE!$B93)))</f>
        <v>0</v>
      </c>
      <c r="DQ93" s="32">
        <f t="shared" si="107"/>
        <v>0.10451388888888889</v>
      </c>
      <c r="DR93" s="32">
        <f t="shared" si="108"/>
        <v>0</v>
      </c>
      <c r="DS93" s="15">
        <f>IF($B93="","",IF(COUNTIF(BASE!$A:$A,PRODUTIVIDADE!DS$3)=0,"",SUMIFS(BASE!$M:$M,BASE!$A:$A,PRODUTIVIDADE!DS$3,BASE!$G:$G,PRODUTIVIDADE!$B93)))</f>
        <v>87</v>
      </c>
      <c r="DT93" s="15">
        <f>IF($B93="","",IF(COUNTIF(BASE!$A:$A,PRODUTIVIDADE!DS$3)=0,"",SUMIFS(BASE!$N:$N,BASE!$A:$A,PRODUTIVIDADE!DS$3,BASE!$G:$G,PRODUTIVIDADE!$B93)))</f>
        <v>0</v>
      </c>
      <c r="DU93" s="18">
        <f>IF($B93="","",IF(COUNTIF(BASE!$A:$A,PRODUTIVIDADE!DS$3)=0,"",SUMIFS(BASE!$P:$P,BASE!$A:$A,PRODUTIVIDADE!DS$3,BASE!$G:$G,PRODUTIVIDADE!$B93)))</f>
        <v>1.261574074074074E-3</v>
      </c>
      <c r="DV93" s="18">
        <f>IF($B93="","",IF(COUNTIF(BASE!$A:$A,PRODUTIVIDADE!DS$3)=0,"",SUMIFS(BASE!$O:$O,BASE!$A:$A,PRODUTIVIDADE!DS$3,BASE!$G:$G,PRODUTIVIDADE!$B93)))</f>
        <v>0</v>
      </c>
      <c r="DW93" s="32">
        <f t="shared" si="109"/>
        <v>0.10975694444444443</v>
      </c>
      <c r="DX93" s="32">
        <f t="shared" si="110"/>
        <v>0</v>
      </c>
      <c r="DY93" s="33">
        <f>IF($B93="","",IF(COUNTIF(BASE!$A:$A,PRODUTIVIDADE!DY$3)=0,"",SUMIFS(BASE!$M:$M,BASE!$A:$A,PRODUTIVIDADE!DY$3,BASE!$G:$G,PRODUTIVIDADE!$B93)))</f>
        <v>0</v>
      </c>
      <c r="DZ93" s="33">
        <f>IF($B93="","",IF(COUNTIF(BASE!$A:$A,PRODUTIVIDADE!DY$3)=0,"",SUMIFS(BASE!$N:$N,BASE!$A:$A,PRODUTIVIDADE!DY$3,BASE!$G:$G,PRODUTIVIDADE!$B93)))</f>
        <v>0</v>
      </c>
      <c r="EA93" s="28">
        <f>IF($B93="","",IF(COUNTIF(BASE!$A:$A,PRODUTIVIDADE!DY$3)=0,"",SUMIFS(BASE!$P:$P,BASE!$A:$A,PRODUTIVIDADE!DY$3,BASE!$G:$G,PRODUTIVIDADE!$B93)))</f>
        <v>0</v>
      </c>
      <c r="EB93" s="28">
        <f>IF($B93="","",IF(COUNTIF(BASE!$A:$A,PRODUTIVIDADE!DY$3)=0,"",SUMIFS(BASE!$O:$O,BASE!$A:$A,PRODUTIVIDADE!DY$3,BASE!$G:$G,PRODUTIVIDADE!$B93)))</f>
        <v>0</v>
      </c>
      <c r="EC93" s="32">
        <f t="shared" si="111"/>
        <v>0</v>
      </c>
      <c r="ED93" s="32">
        <f t="shared" si="112"/>
        <v>0</v>
      </c>
      <c r="EE93" s="15">
        <f>IF($B93="","",IF(COUNTIF(BASE!$A:$A,PRODUTIVIDADE!EE$3)=0,"",SUMIFS(BASE!$M:$M,BASE!$A:$A,PRODUTIVIDADE!EE$3,BASE!$G:$G,PRODUTIVIDADE!$B93)))</f>
        <v>0</v>
      </c>
      <c r="EF93" s="15">
        <f>IF($B93="","",IF(COUNTIF(BASE!$A:$A,PRODUTIVIDADE!EE$3)=0,"",SUMIFS(BASE!$N:$N,BASE!$A:$A,PRODUTIVIDADE!EE$3,BASE!$G:$G,PRODUTIVIDADE!$B93)))</f>
        <v>0</v>
      </c>
      <c r="EG93" s="18">
        <f>IF($B93="","",IF(COUNTIF(BASE!$A:$A,PRODUTIVIDADE!EE$3)=0,"",SUMIFS(BASE!$P:$P,BASE!$A:$A,PRODUTIVIDADE!EE$3,BASE!$G:$G,PRODUTIVIDADE!$B93)))</f>
        <v>0</v>
      </c>
      <c r="EH93" s="18">
        <f>IF($B93="","",IF(COUNTIF(BASE!$A:$A,PRODUTIVIDADE!EE$3)=0,"",SUMIFS(BASE!$O:$O,BASE!$A:$A,PRODUTIVIDADE!EE$3,BASE!$G:$G,PRODUTIVIDADE!$B93)))</f>
        <v>0</v>
      </c>
      <c r="EI93" s="32">
        <f t="shared" si="113"/>
        <v>0</v>
      </c>
      <c r="EJ93" s="32">
        <f t="shared" si="114"/>
        <v>0</v>
      </c>
      <c r="EK93" s="33">
        <f>IF($B93="","",IF(COUNTIF(BASE!$A:$A,PRODUTIVIDADE!EK$3)=0,"",SUMIFS(BASE!$M:$M,BASE!$A:$A,PRODUTIVIDADE!EK$3,BASE!$G:$G,PRODUTIVIDADE!$B93)))</f>
        <v>102</v>
      </c>
      <c r="EL93" s="33">
        <f>IF($B93="","",IF(COUNTIF(BASE!$A:$A,PRODUTIVIDADE!EK$3)=0,"",SUMIFS(BASE!$N:$N,BASE!$A:$A,PRODUTIVIDADE!EK$3,BASE!$G:$G,PRODUTIVIDADE!$B93)))</f>
        <v>0</v>
      </c>
      <c r="EM93" s="28">
        <f>IF($B93="","",IF(COUNTIF(BASE!$A:$A,PRODUTIVIDADE!EK$3)=0,"",SUMIFS(BASE!$P:$P,BASE!$A:$A,PRODUTIVIDADE!EK$3,BASE!$G:$G,PRODUTIVIDADE!$B93)))</f>
        <v>1.423611111111111E-3</v>
      </c>
      <c r="EN93" s="28">
        <f>IF($B93="","",IF(COUNTIF(BASE!$A:$A,PRODUTIVIDADE!EK$3)=0,"",SUMIFS(BASE!$O:$O,BASE!$A:$A,PRODUTIVIDADE!EK$3,BASE!$G:$G,PRODUTIVIDADE!$B93)))</f>
        <v>0</v>
      </c>
      <c r="EO93" s="32">
        <f t="shared" si="115"/>
        <v>0.14520833333333333</v>
      </c>
      <c r="EP93" s="32">
        <f t="shared" si="116"/>
        <v>0</v>
      </c>
      <c r="EQ93" s="15">
        <f>IF($B93="","",IF(COUNTIF(BASE!$A:$A,PRODUTIVIDADE!EQ$3)=0,"",SUMIFS(BASE!$M:$M,BASE!$A:$A,PRODUTIVIDADE!EQ$3,BASE!$G:$G,PRODUTIVIDADE!$B93)))</f>
        <v>73</v>
      </c>
      <c r="ER93" s="15">
        <f>IF($B93="","",IF(COUNTIF(BASE!$A:$A,PRODUTIVIDADE!EQ$3)=0,"",SUMIFS(BASE!$N:$N,BASE!$A:$A,PRODUTIVIDADE!EQ$3,BASE!$G:$G,PRODUTIVIDADE!$B93)))</f>
        <v>0</v>
      </c>
      <c r="ES93" s="18">
        <f>IF($B93="","",IF(COUNTIF(BASE!$A:$A,PRODUTIVIDADE!EQ$3)=0,"",SUMIFS(BASE!$P:$P,BASE!$A:$A,PRODUTIVIDADE!EQ$3,BASE!$G:$G,PRODUTIVIDADE!$B93)))</f>
        <v>1.5856481481481479E-3</v>
      </c>
      <c r="ET93" s="18">
        <f>IF($B93="","",IF(COUNTIF(BASE!$A:$A,PRODUTIVIDADE!EQ$3)=0,"",SUMIFS(BASE!$O:$O,BASE!$A:$A,PRODUTIVIDADE!EQ$3,BASE!$G:$G,PRODUTIVIDADE!$B93)))</f>
        <v>0</v>
      </c>
      <c r="EU93" s="32">
        <f t="shared" si="117"/>
        <v>0.11575231481481479</v>
      </c>
      <c r="EV93" s="32">
        <f t="shared" si="118"/>
        <v>0</v>
      </c>
      <c r="EW93" s="33">
        <f>IF($B93="","",IF(COUNTIF(BASE!$A:$A,PRODUTIVIDADE!EW$3)=0,"",SUMIFS(BASE!$M:$M,BASE!$A:$A,PRODUTIVIDADE!EW$3,BASE!$G:$G,PRODUTIVIDADE!$B93)))</f>
        <v>69</v>
      </c>
      <c r="EX93" s="33">
        <f>IF($B93="","",IF(COUNTIF(BASE!$A:$A,PRODUTIVIDADE!EW$3)=0,"",SUMIFS(BASE!$N:$N,BASE!$A:$A,PRODUTIVIDADE!EW$3,BASE!$G:$G,PRODUTIVIDADE!$B93)))</f>
        <v>0</v>
      </c>
      <c r="EY93" s="28">
        <f>IF($B93="","",IF(COUNTIF(BASE!$A:$A,PRODUTIVIDADE!EW$3)=0,"",SUMIFS(BASE!$P:$P,BASE!$A:$A,PRODUTIVIDADE!EW$3,BASE!$G:$G,PRODUTIVIDADE!$B93)))</f>
        <v>1.2731481481481483E-3</v>
      </c>
      <c r="EZ93" s="28">
        <f>IF($B93="","",IF(COUNTIF(BASE!$A:$A,PRODUTIVIDADE!EW$3)=0,"",SUMIFS(BASE!$O:$O,BASE!$A:$A,PRODUTIVIDADE!EW$3,BASE!$G:$G,PRODUTIVIDADE!$B93)))</f>
        <v>0</v>
      </c>
      <c r="FA93" s="32">
        <f t="shared" si="119"/>
        <v>8.7847222222222229E-2</v>
      </c>
      <c r="FB93" s="32">
        <f t="shared" si="120"/>
        <v>0</v>
      </c>
      <c r="FC93" s="15">
        <f>IF($B93="","",IF(COUNTIF(BASE!$A:$A,PRODUTIVIDADE!FC$3)=0,"",SUMIFS(BASE!$M:$M,BASE!$A:$A,PRODUTIVIDADE!FC$3,BASE!$G:$G,PRODUTIVIDADE!$B93)))</f>
        <v>0</v>
      </c>
      <c r="FD93" s="15">
        <f>IF($B93="","",IF(COUNTIF(BASE!$A:$A,PRODUTIVIDADE!FC$3)=0,"",SUMIFS(BASE!$N:$N,BASE!$A:$A,PRODUTIVIDADE!FC$3,BASE!$G:$G,PRODUTIVIDADE!$B93)))</f>
        <v>0</v>
      </c>
      <c r="FE93" s="18">
        <f>IF($B93="","",IF(COUNTIF(BASE!$A:$A,PRODUTIVIDADE!FC$3)=0,"",SUMIFS(BASE!$P:$P,BASE!$A:$A,PRODUTIVIDADE!FC$3,BASE!$G:$G,PRODUTIVIDADE!$B93)))</f>
        <v>0</v>
      </c>
      <c r="FF93" s="18">
        <f>IF($B93="","",IF(COUNTIF(BASE!$A:$A,PRODUTIVIDADE!FC$3)=0,"",SUMIFS(BASE!$O:$O,BASE!$A:$A,PRODUTIVIDADE!FC$3,BASE!$G:$G,PRODUTIVIDADE!$B93)))</f>
        <v>0</v>
      </c>
      <c r="FG93" s="32">
        <f t="shared" si="121"/>
        <v>0</v>
      </c>
      <c r="FH93" s="32">
        <f t="shared" si="122"/>
        <v>0</v>
      </c>
      <c r="FI93" s="33">
        <f>IF($B93="","",IF(COUNTIF(BASE!$A:$A,PRODUTIVIDADE!FI$3)=0,"",SUMIFS(BASE!$M:$M,BASE!$A:$A,PRODUTIVIDADE!FI$3,BASE!$G:$G,PRODUTIVIDADE!$B93)))</f>
        <v>78</v>
      </c>
      <c r="FJ93" s="33">
        <f>IF($B93="","",IF(COUNTIF(BASE!$A:$A,PRODUTIVIDADE!FI$3)=0,"",SUMIFS(BASE!$N:$N,BASE!$A:$A,PRODUTIVIDADE!FI$3,BASE!$G:$G,PRODUTIVIDADE!$B93)))</f>
        <v>0</v>
      </c>
      <c r="FK93" s="28">
        <f>IF($B93="","",IF(COUNTIF(BASE!$A:$A,PRODUTIVIDADE!FI$3)=0,"",SUMIFS(BASE!$P:$P,BASE!$A:$A,PRODUTIVIDADE!FI$3,BASE!$G:$G,PRODUTIVIDADE!$B93)))</f>
        <v>1.2847222222222223E-3</v>
      </c>
      <c r="FL93" s="28">
        <f>IF($B93="","",IF(COUNTIF(BASE!$A:$A,PRODUTIVIDADE!FI$3)=0,"",SUMIFS(BASE!$O:$O,BASE!$A:$A,PRODUTIVIDADE!FI$3,BASE!$G:$G,PRODUTIVIDADE!$B93)))</f>
        <v>0</v>
      </c>
      <c r="FM93" s="32">
        <f t="shared" si="123"/>
        <v>0.10020833333333333</v>
      </c>
      <c r="FN93" s="32">
        <f t="shared" si="124"/>
        <v>0</v>
      </c>
      <c r="FO93" s="15">
        <f>IF($B93="","",IF(COUNTIF(BASE!$A:$A,PRODUTIVIDADE!FO$3)=0,"",SUMIFS(BASE!$M:$M,BASE!$A:$A,PRODUTIVIDADE!FO$3,BASE!$G:$G,PRODUTIVIDADE!$B93)))</f>
        <v>55</v>
      </c>
      <c r="FP93" s="15">
        <f>IF($B93="","",IF(COUNTIF(BASE!$A:$A,PRODUTIVIDADE!FO$3)=0,"",SUMIFS(BASE!$N:$N,BASE!$A:$A,PRODUTIVIDADE!FO$3,BASE!$G:$G,PRODUTIVIDADE!$B93)))</f>
        <v>0</v>
      </c>
      <c r="FQ93" s="18">
        <f>IF($B93="","",IF(COUNTIF(BASE!$A:$A,PRODUTIVIDADE!FO$3)=0,"",SUMIFS(BASE!$P:$P,BASE!$A:$A,PRODUTIVIDADE!FO$3,BASE!$G:$G,PRODUTIVIDADE!$B93)))</f>
        <v>1.3888888888888889E-3</v>
      </c>
      <c r="FR93" s="18">
        <f>IF($B93="","",IF(COUNTIF(BASE!$A:$A,PRODUTIVIDADE!FO$3)=0,"",SUMIFS(BASE!$O:$O,BASE!$A:$A,PRODUTIVIDADE!FO$3,BASE!$G:$G,PRODUTIVIDADE!$B93)))</f>
        <v>0</v>
      </c>
      <c r="FS93" s="32">
        <f t="shared" si="125"/>
        <v>7.6388888888888895E-2</v>
      </c>
      <c r="FT93" s="32">
        <f t="shared" si="126"/>
        <v>0</v>
      </c>
      <c r="FU93" s="33">
        <f>IF($B93="","",IF(COUNTIF(BASE!$A:$A,PRODUTIVIDADE!FU$3)=0,"",SUMIFS(BASE!$M:$M,BASE!$A:$A,PRODUTIVIDADE!FU$3,BASE!$G:$G,PRODUTIVIDADE!$B93)))</f>
        <v>4</v>
      </c>
      <c r="FV93" s="33">
        <f>IF($B93="","",IF(COUNTIF(BASE!$A:$A,PRODUTIVIDADE!FU$3)=0,"",SUMIFS(BASE!$N:$N,BASE!$A:$A,PRODUTIVIDADE!FU$3,BASE!$G:$G,PRODUTIVIDADE!$B93)))</f>
        <v>0</v>
      </c>
      <c r="FW93" s="28">
        <f>IF($B93="","",IF(COUNTIF(BASE!$A:$A,PRODUTIVIDADE!FU$3)=0,"",SUMIFS(BASE!$P:$P,BASE!$A:$A,PRODUTIVIDADE!FU$3,BASE!$G:$G,PRODUTIVIDADE!$B93)))</f>
        <v>1.0879629629629629E-3</v>
      </c>
      <c r="FX93" s="28">
        <f>IF($B93="","",IF(COUNTIF(BASE!$A:$A,PRODUTIVIDADE!FU$3)=0,"",SUMIFS(BASE!$O:$O,BASE!$A:$A,PRODUTIVIDADE!FU$3,BASE!$G:$G,PRODUTIVIDADE!$B93)))</f>
        <v>0</v>
      </c>
      <c r="FY93" s="32">
        <f t="shared" si="127"/>
        <v>4.3518518518518515E-3</v>
      </c>
      <c r="FZ93" s="32">
        <f t="shared" si="128"/>
        <v>0</v>
      </c>
      <c r="GA93" s="15">
        <f>IF($B93="","",IF(COUNTIF(BASE!$A:$A,PRODUTIVIDADE!GA$3)=0,"",SUMIFS(BASE!$M:$M,BASE!$A:$A,PRODUTIVIDADE!GA$3,BASE!$G:$G,PRODUTIVIDADE!$B93)))</f>
        <v>67</v>
      </c>
      <c r="GB93" s="15">
        <f>IF($B93="","",IF(COUNTIF(BASE!$A:$A,PRODUTIVIDADE!GA$3)=0,"",SUMIFS(BASE!$N:$N,BASE!$A:$A,PRODUTIVIDADE!GA$3,BASE!$G:$G,PRODUTIVIDADE!$B93)))</f>
        <v>0</v>
      </c>
      <c r="GC93" s="18">
        <f>IF($B93="","",IF(COUNTIF(BASE!$A:$A,PRODUTIVIDADE!GA$3)=0,"",SUMIFS(BASE!$P:$P,BASE!$A:$A,PRODUTIVIDADE!GA$3,BASE!$G:$G,PRODUTIVIDADE!$B93)))</f>
        <v>1.4930555555555556E-3</v>
      </c>
      <c r="GD93" s="18">
        <f>IF($B93="","",IF(COUNTIF(BASE!$A:$A,PRODUTIVIDADE!GA$3)=0,"",SUMIFS(BASE!$O:$O,BASE!$A:$A,PRODUTIVIDADE!GA$3,BASE!$G:$G,PRODUTIVIDADE!$B93)))</f>
        <v>0</v>
      </c>
      <c r="GE93" s="32">
        <f t="shared" si="129"/>
        <v>0.10003472222222223</v>
      </c>
      <c r="GF93" s="32">
        <f t="shared" si="130"/>
        <v>0</v>
      </c>
      <c r="GG93" s="33">
        <f>IF($B93="","",IF(COUNTIF(BASE!$A:$A,PRODUTIVIDADE!GG$3)=0,"",SUMIFS(BASE!$M:$M,BASE!$A:$A,PRODUTIVIDADE!GG$3,BASE!$G:$G,PRODUTIVIDADE!$B93)))</f>
        <v>68</v>
      </c>
      <c r="GH93" s="33">
        <f>IF($B93="","",IF(COUNTIF(BASE!$A:$A,PRODUTIVIDADE!GG$3)=0,"",SUMIFS(BASE!$N:$N,BASE!$A:$A,PRODUTIVIDADE!GG$3,BASE!$G:$G,PRODUTIVIDADE!$B93)))</f>
        <v>0</v>
      </c>
      <c r="GI93" s="28">
        <f>IF($B93="","",IF(COUNTIF(BASE!$A:$A,PRODUTIVIDADE!GG$3)=0,"",SUMIFS(BASE!$P:$P,BASE!$A:$A,PRODUTIVIDADE!GG$3,BASE!$G:$G,PRODUTIVIDADE!$B93)))</f>
        <v>1.4351851851851854E-3</v>
      </c>
      <c r="GJ93" s="28">
        <f>IF($B93="","",IF(COUNTIF(BASE!$A:$A,PRODUTIVIDADE!GG$3)=0,"",SUMIFS(BASE!$O:$O,BASE!$A:$A,PRODUTIVIDADE!GG$3,BASE!$G:$G,PRODUTIVIDADE!$B93)))</f>
        <v>0</v>
      </c>
      <c r="GK93" s="32">
        <f t="shared" si="131"/>
        <v>9.7592592592592606E-2</v>
      </c>
      <c r="GL93" s="32">
        <f t="shared" si="132"/>
        <v>0</v>
      </c>
      <c r="GM93" s="15">
        <f>IF($B93="","",IF(COUNTIF(BASE!$A:$A,PRODUTIVIDADE!GM$3)=0,"",SUMIFS(BASE!$M:$M,BASE!$A:$A,PRODUTIVIDADE!GM$3,BASE!$G:$G,PRODUTIVIDADE!$B93)))</f>
        <v>68</v>
      </c>
      <c r="GN93" s="15">
        <f>IF($B93="","",IF(COUNTIF(BASE!$A:$A,PRODUTIVIDADE!GM$3)=0,"",SUMIFS(BASE!$N:$N,BASE!$A:$A,PRODUTIVIDADE!GM$3,BASE!$G:$G,PRODUTIVIDADE!$B93)))</f>
        <v>0</v>
      </c>
      <c r="GO93" s="18">
        <f>IF($B93="","",IF(COUNTIF(BASE!$A:$A,PRODUTIVIDADE!GM$3)=0,"",SUMIFS(BASE!$P:$P,BASE!$A:$A,PRODUTIVIDADE!GM$3,BASE!$G:$G,PRODUTIVIDADE!$B93)))</f>
        <v>1.4351851851851854E-3</v>
      </c>
      <c r="GP93" s="18">
        <f>IF($B93="","",IF(COUNTIF(BASE!$A:$A,PRODUTIVIDADE!GM$3)=0,"",SUMIFS(BASE!$O:$O,BASE!$A:$A,PRODUTIVIDADE!GM$3,BASE!$G:$G,PRODUTIVIDADE!$B93)))</f>
        <v>0</v>
      </c>
      <c r="GQ93" s="32">
        <f t="shared" si="133"/>
        <v>9.7592592592592606E-2</v>
      </c>
      <c r="GR93" s="32">
        <f t="shared" si="134"/>
        <v>0</v>
      </c>
    </row>
    <row r="94" spans="2:200" s="8" customFormat="1" x14ac:dyDescent="0.25">
      <c r="B94" s="50">
        <v>91164</v>
      </c>
      <c r="C94" s="16" t="str">
        <f>IF($B94="","",VLOOKUP($B94,EQUIPE!$B:$E,2,0))</f>
        <v>NEILA GOMES DA SILVA</v>
      </c>
      <c r="D94" s="16" t="str">
        <f>IF($B94="","",VLOOKUP($B94,EQUIPE!$B:$F,5,0))</f>
        <v>ULTRAGAZ FRONT</v>
      </c>
      <c r="E94" s="18">
        <f>IF($B94="","",VLOOKUP($B94,EQUIPE!$B:$E,3,0))</f>
        <v>0.2638888888888889</v>
      </c>
      <c r="F94" s="16" t="str">
        <f>IF($B94="","",VLOOKUP($B94,EQUIPE!$B:$E,4,0))</f>
        <v>DAIATRIZ DO NASCIMENTO</v>
      </c>
      <c r="H94" s="22">
        <f t="shared" si="135"/>
        <v>2343</v>
      </c>
      <c r="I94" s="22">
        <f t="shared" si="135"/>
        <v>0</v>
      </c>
      <c r="J94" s="18">
        <f t="shared" si="69"/>
        <v>1.418231611893584E-3</v>
      </c>
      <c r="K94" s="18">
        <f t="shared" si="70"/>
        <v>0</v>
      </c>
      <c r="L94" s="32">
        <f t="shared" si="71"/>
        <v>3.3229166666666674</v>
      </c>
      <c r="M94" s="32">
        <f t="shared" si="72"/>
        <v>0</v>
      </c>
      <c r="O94" s="15">
        <f>IF($B94="","",IF(COUNTIF(BASE!$A:$A,PRODUTIVIDADE!O$3)=0,"",SUMIFS(BASE!$M:$M,BASE!$A:$A,PRODUTIVIDADE!O$3,BASE!$G:$G,PRODUTIVIDADE!$B94)))</f>
        <v>0</v>
      </c>
      <c r="P94" s="15">
        <f>IF($B94="","",IF(COUNTIF(BASE!$A:$A,PRODUTIVIDADE!O$3)=0,"",SUMIFS(BASE!$N:$N,BASE!$A:$A,PRODUTIVIDADE!O$3,BASE!$G:$G,PRODUTIVIDADE!$B94)))</f>
        <v>0</v>
      </c>
      <c r="Q94" s="18">
        <f>IF($B94="","",IF(COUNTIF(BASE!$A:$A,PRODUTIVIDADE!O$3)=0,"",SUMIFS(BASE!$P:$P,BASE!$A:$A,PRODUTIVIDADE!O$3,BASE!$G:$G,PRODUTIVIDADE!$B94)))</f>
        <v>0</v>
      </c>
      <c r="R94" s="18">
        <f>IF($B94="","",IF(COUNTIF(BASE!$A:$A,PRODUTIVIDADE!O$3)=0,"",SUMIFS(BASE!$O:$O,BASE!$A:$A,PRODUTIVIDADE!O$3,BASE!$G:$G,PRODUTIVIDADE!$B94)))</f>
        <v>0</v>
      </c>
      <c r="S94" s="32">
        <f t="shared" si="73"/>
        <v>0</v>
      </c>
      <c r="T94" s="32">
        <f t="shared" si="74"/>
        <v>0</v>
      </c>
      <c r="U94" s="33">
        <f>IF($B94="","",IF(COUNTIF(BASE!$A:$A,PRODUTIVIDADE!U$3)=0,"",SUMIFS(BASE!$M:$M,BASE!$A:$A,PRODUTIVIDADE!U$3,BASE!$G:$G,PRODUTIVIDADE!$B94)))</f>
        <v>101</v>
      </c>
      <c r="V94" s="33">
        <f>IF($B94="","",IF(COUNTIF(BASE!$A:$A,PRODUTIVIDADE!U$3)=0,"",SUMIFS(BASE!$N:$N,BASE!$A:$A,PRODUTIVIDADE!U$3,BASE!$G:$G,PRODUTIVIDADE!$B94)))</f>
        <v>0</v>
      </c>
      <c r="W94" s="28">
        <f>IF($B94="","",IF(COUNTIF(BASE!$A:$A,PRODUTIVIDADE!U$3)=0,"",SUMIFS(BASE!$P:$P,BASE!$A:$A,PRODUTIVIDADE!U$3,BASE!$G:$G,PRODUTIVIDADE!$B94)))</f>
        <v>1.3425925925925925E-3</v>
      </c>
      <c r="X94" s="28">
        <f>IF($B94="","",IF(COUNTIF(BASE!$A:$A,PRODUTIVIDADE!U$3)=0,"",SUMIFS(BASE!$O:$O,BASE!$A:$A,PRODUTIVIDADE!U$3,BASE!$G:$G,PRODUTIVIDADE!$B94)))</f>
        <v>0</v>
      </c>
      <c r="Y94" s="32">
        <f t="shared" si="75"/>
        <v>0.13560185185185183</v>
      </c>
      <c r="Z94" s="32">
        <f t="shared" si="76"/>
        <v>0</v>
      </c>
      <c r="AA94" s="15">
        <f>IF($B94="","",IF(COUNTIF(BASE!$A:$A,PRODUTIVIDADE!AA$3)=0,"",SUMIFS(BASE!$M:$M,BASE!$A:$A,PRODUTIVIDADE!AA$3,BASE!$G:$G,PRODUTIVIDADE!$B94)))</f>
        <v>93</v>
      </c>
      <c r="AB94" s="15">
        <f>IF($B94="","",IF(COUNTIF(BASE!$A:$A,PRODUTIVIDADE!AA$3)=0,"",SUMIFS(BASE!$N:$N,BASE!$A:$A,PRODUTIVIDADE!AA$3,BASE!$G:$G,PRODUTIVIDADE!$B94)))</f>
        <v>0</v>
      </c>
      <c r="AC94" s="18">
        <f>IF($B94="","",IF(COUNTIF(BASE!$A:$A,PRODUTIVIDADE!AA$3)=0,"",SUMIFS(BASE!$P:$P,BASE!$A:$A,PRODUTIVIDADE!AA$3,BASE!$G:$G,PRODUTIVIDADE!$B94)))</f>
        <v>1.4814814814814814E-3</v>
      </c>
      <c r="AD94" s="18">
        <f>IF($B94="","",IF(COUNTIF(BASE!$A:$A,PRODUTIVIDADE!AA$3)=0,"",SUMIFS(BASE!$O:$O,BASE!$A:$A,PRODUTIVIDADE!AA$3,BASE!$G:$G,PRODUTIVIDADE!$B94)))</f>
        <v>0</v>
      </c>
      <c r="AE94" s="32">
        <f t="shared" si="77"/>
        <v>0.13777777777777778</v>
      </c>
      <c r="AF94" s="32">
        <f t="shared" si="78"/>
        <v>0</v>
      </c>
      <c r="AG94" s="33">
        <f>IF($B94="","",IF(COUNTIF(BASE!$A:$A,PRODUTIVIDADE!AG$3)=0,"",SUMIFS(BASE!$M:$M,BASE!$A:$A,PRODUTIVIDADE!AG$3,BASE!$G:$G,PRODUTIVIDADE!$B94)))</f>
        <v>91</v>
      </c>
      <c r="AH94" s="33">
        <f>IF($B94="","",IF(COUNTIF(BASE!$A:$A,PRODUTIVIDADE!AG$3)=0,"",SUMIFS(BASE!$N:$N,BASE!$A:$A,PRODUTIVIDADE!AG$3,BASE!$G:$G,PRODUTIVIDADE!$B94)))</f>
        <v>0</v>
      </c>
      <c r="AI94" s="28">
        <f>IF($B94="","",IF(COUNTIF(BASE!$A:$A,PRODUTIVIDADE!AG$3)=0,"",SUMIFS(BASE!$P:$P,BASE!$A:$A,PRODUTIVIDADE!AG$3,BASE!$G:$G,PRODUTIVIDADE!$B94)))</f>
        <v>1.4583333333333334E-3</v>
      </c>
      <c r="AJ94" s="28">
        <f>IF($B94="","",IF(COUNTIF(BASE!$A:$A,PRODUTIVIDADE!AG$3)=0,"",SUMIFS(BASE!$O:$O,BASE!$A:$A,PRODUTIVIDADE!AG$3,BASE!$G:$G,PRODUTIVIDADE!$B94)))</f>
        <v>0</v>
      </c>
      <c r="AK94" s="32">
        <f t="shared" si="79"/>
        <v>0.13270833333333334</v>
      </c>
      <c r="AL94" s="32">
        <f t="shared" si="80"/>
        <v>0</v>
      </c>
      <c r="AM94" s="15">
        <f>IF($B94="","",IF(COUNTIF(BASE!$A:$A,PRODUTIVIDADE!AM$3)=0,"",SUMIFS(BASE!$M:$M,BASE!$A:$A,PRODUTIVIDADE!AM$3,BASE!$G:$G,PRODUTIVIDADE!$B94)))</f>
        <v>0</v>
      </c>
      <c r="AN94" s="15">
        <f>IF($B94="","",IF(COUNTIF(BASE!$A:$A,PRODUTIVIDADE!AM$3)=0,"",SUMIFS(BASE!$N:$N,BASE!$A:$A,PRODUTIVIDADE!AM$3,BASE!$G:$G,PRODUTIVIDADE!$B94)))</f>
        <v>0</v>
      </c>
      <c r="AO94" s="18">
        <f>IF($B94="","",IF(COUNTIF(BASE!$A:$A,PRODUTIVIDADE!AM$3)=0,"",SUMIFS(BASE!$P:$P,BASE!$A:$A,PRODUTIVIDADE!AM$3,BASE!$G:$G,PRODUTIVIDADE!$B94)))</f>
        <v>0</v>
      </c>
      <c r="AP94" s="18">
        <f>IF($B94="","",IF(COUNTIF(BASE!$A:$A,PRODUTIVIDADE!AM$3)=0,"",SUMIFS(BASE!$O:$O,BASE!$A:$A,PRODUTIVIDADE!AM$3,BASE!$G:$G,PRODUTIVIDADE!$B94)))</f>
        <v>0</v>
      </c>
      <c r="AQ94" s="32">
        <f t="shared" si="81"/>
        <v>0</v>
      </c>
      <c r="AR94" s="32">
        <f t="shared" si="82"/>
        <v>0</v>
      </c>
      <c r="AS94" s="33">
        <f>IF($B94="","",IF(COUNTIF(BASE!$A:$A,PRODUTIVIDADE!AS$3)=0,"",SUMIFS(BASE!$M:$M,BASE!$A:$A,PRODUTIVIDADE!AS$3,BASE!$G:$G,PRODUTIVIDADE!$B94)))</f>
        <v>87</v>
      </c>
      <c r="AT94" s="33">
        <f>IF($B94="","",IF(COUNTIF(BASE!$A:$A,PRODUTIVIDADE!AS$3)=0,"",SUMIFS(BASE!$N:$N,BASE!$A:$A,PRODUTIVIDADE!AS$3,BASE!$G:$G,PRODUTIVIDADE!$B94)))</f>
        <v>0</v>
      </c>
      <c r="AU94" s="28">
        <f>IF($B94="","",IF(COUNTIF(BASE!$A:$A,PRODUTIVIDADE!AS$3)=0,"",SUMIFS(BASE!$P:$P,BASE!$A:$A,PRODUTIVIDADE!AS$3,BASE!$G:$G,PRODUTIVIDADE!$B94)))</f>
        <v>1.4120370370370369E-3</v>
      </c>
      <c r="AV94" s="28">
        <f>IF($B94="","",IF(COUNTIF(BASE!$A:$A,PRODUTIVIDADE!AS$3)=0,"",SUMIFS(BASE!$O:$O,BASE!$A:$A,PRODUTIVIDADE!AS$3,BASE!$G:$G,PRODUTIVIDADE!$B94)))</f>
        <v>0</v>
      </c>
      <c r="AW94" s="32">
        <f t="shared" si="83"/>
        <v>0.12284722222222222</v>
      </c>
      <c r="AX94" s="32">
        <f t="shared" si="84"/>
        <v>0</v>
      </c>
      <c r="AY94" s="15">
        <f>IF($B94="","",IF(COUNTIF(BASE!$A:$A,PRODUTIVIDADE!AY$3)=0,"",SUMIFS(BASE!$M:$M,BASE!$A:$A,PRODUTIVIDADE!AY$3,BASE!$G:$G,PRODUTIVIDADE!$B94)))</f>
        <v>114</v>
      </c>
      <c r="AZ94" s="15">
        <f>IF($B94="","",IF(COUNTIF(BASE!$A:$A,PRODUTIVIDADE!AY$3)=0,"",SUMIFS(BASE!$N:$N,BASE!$A:$A,PRODUTIVIDADE!AY$3,BASE!$G:$G,PRODUTIVIDADE!$B94)))</f>
        <v>0</v>
      </c>
      <c r="BA94" s="18">
        <f>IF($B94="","",IF(COUNTIF(BASE!$A:$A,PRODUTIVIDADE!AY$3)=0,"",SUMIFS(BASE!$P:$P,BASE!$A:$A,PRODUTIVIDADE!AY$3,BASE!$G:$G,PRODUTIVIDADE!$B94)))</f>
        <v>1.5277777777777779E-3</v>
      </c>
      <c r="BB94" s="18">
        <f>IF($B94="","",IF(COUNTIF(BASE!$A:$A,PRODUTIVIDADE!AY$3)=0,"",SUMIFS(BASE!$O:$O,BASE!$A:$A,PRODUTIVIDADE!AY$3,BASE!$G:$G,PRODUTIVIDADE!$B94)))</f>
        <v>0</v>
      </c>
      <c r="BC94" s="32">
        <f t="shared" si="85"/>
        <v>0.17416666666666666</v>
      </c>
      <c r="BD94" s="32">
        <f t="shared" si="86"/>
        <v>0</v>
      </c>
      <c r="BE94" s="33">
        <f>IF($B94="","",IF(COUNTIF(BASE!$A:$A,PRODUTIVIDADE!BE$3)=0,"",SUMIFS(BASE!$M:$M,BASE!$A:$A,PRODUTIVIDADE!BE$3,BASE!$G:$G,PRODUTIVIDADE!$B94)))</f>
        <v>118</v>
      </c>
      <c r="BF94" s="33">
        <f>IF($B94="","",IF(COUNTIF(BASE!$A:$A,PRODUTIVIDADE!BE$3)=0,"",SUMIFS(BASE!$N:$N,BASE!$A:$A,PRODUTIVIDADE!BE$3,BASE!$G:$G,PRODUTIVIDADE!$B94)))</f>
        <v>0</v>
      </c>
      <c r="BG94" s="28">
        <f>IF($B94="","",IF(COUNTIF(BASE!$A:$A,PRODUTIVIDADE!BE$3)=0,"",SUMIFS(BASE!$P:$P,BASE!$A:$A,PRODUTIVIDADE!BE$3,BASE!$G:$G,PRODUTIVIDADE!$B94)))</f>
        <v>1.4120370370370369E-3</v>
      </c>
      <c r="BH94" s="28">
        <f>IF($B94="","",IF(COUNTIF(BASE!$A:$A,PRODUTIVIDADE!BE$3)=0,"",SUMIFS(BASE!$O:$O,BASE!$A:$A,PRODUTIVIDADE!BE$3,BASE!$G:$G,PRODUTIVIDADE!$B94)))</f>
        <v>0</v>
      </c>
      <c r="BI94" s="32">
        <f t="shared" si="87"/>
        <v>0.16662037037037036</v>
      </c>
      <c r="BJ94" s="32">
        <f t="shared" si="88"/>
        <v>0</v>
      </c>
      <c r="BK94" s="15">
        <f>IF($B94="","",IF(COUNTIF(BASE!$A:$A,PRODUTIVIDADE!BK$3)=0,"",SUMIFS(BASE!$M:$M,BASE!$A:$A,PRODUTIVIDADE!BK$3,BASE!$G:$G,PRODUTIVIDADE!$B94)))</f>
        <v>107</v>
      </c>
      <c r="BL94" s="15">
        <f>IF($B94="","",IF(COUNTIF(BASE!$A:$A,PRODUTIVIDADE!BK$3)=0,"",SUMIFS(BASE!$N:$N,BASE!$A:$A,PRODUTIVIDADE!BK$3,BASE!$G:$G,PRODUTIVIDADE!$B94)))</f>
        <v>0</v>
      </c>
      <c r="BM94" s="18">
        <f>IF($B94="","",IF(COUNTIF(BASE!$A:$A,PRODUTIVIDADE!BK$3)=0,"",SUMIFS(BASE!$P:$P,BASE!$A:$A,PRODUTIVIDADE!BK$3,BASE!$G:$G,PRODUTIVIDADE!$B94)))</f>
        <v>1.2731481481481483E-3</v>
      </c>
      <c r="BN94" s="18">
        <f>IF($B94="","",IF(COUNTIF(BASE!$A:$A,PRODUTIVIDADE!BK$3)=0,"",SUMIFS(BASE!$O:$O,BASE!$A:$A,PRODUTIVIDADE!BK$3,BASE!$G:$G,PRODUTIVIDADE!$B94)))</f>
        <v>0</v>
      </c>
      <c r="BO94" s="32">
        <f t="shared" si="89"/>
        <v>0.13622685185185185</v>
      </c>
      <c r="BP94" s="32">
        <f t="shared" si="90"/>
        <v>0</v>
      </c>
      <c r="BQ94" s="33">
        <f>IF($B94="","",IF(COUNTIF(BASE!$A:$A,PRODUTIVIDADE!BQ$3)=0,"",SUMIFS(BASE!$M:$M,BASE!$A:$A,PRODUTIVIDADE!BQ$3,BASE!$G:$G,PRODUTIVIDADE!$B94)))</f>
        <v>81</v>
      </c>
      <c r="BR94" s="33">
        <f>IF($B94="","",IF(COUNTIF(BASE!$A:$A,PRODUTIVIDADE!BQ$3)=0,"",SUMIFS(BASE!$N:$N,BASE!$A:$A,PRODUTIVIDADE!BQ$3,BASE!$G:$G,PRODUTIVIDADE!$B94)))</f>
        <v>0</v>
      </c>
      <c r="BS94" s="28">
        <f>IF($B94="","",IF(COUNTIF(BASE!$A:$A,PRODUTIVIDADE!BQ$3)=0,"",SUMIFS(BASE!$P:$P,BASE!$A:$A,PRODUTIVIDADE!BQ$3,BASE!$G:$G,PRODUTIVIDADE!$B94)))</f>
        <v>1.7592592592592592E-3</v>
      </c>
      <c r="BT94" s="28">
        <f>IF($B94="","",IF(COUNTIF(BASE!$A:$A,PRODUTIVIDADE!BQ$3)=0,"",SUMIFS(BASE!$O:$O,BASE!$A:$A,PRODUTIVIDADE!BQ$3,BASE!$G:$G,PRODUTIVIDADE!$B94)))</f>
        <v>0</v>
      </c>
      <c r="BU94" s="32">
        <f t="shared" si="91"/>
        <v>0.14249999999999999</v>
      </c>
      <c r="BV94" s="32">
        <f t="shared" si="92"/>
        <v>0</v>
      </c>
      <c r="BW94" s="15">
        <f>IF($B94="","",IF(COUNTIF(BASE!$A:$A,PRODUTIVIDADE!BW$3)=0,"",SUMIFS(BASE!$M:$M,BASE!$A:$A,PRODUTIVIDADE!BW$3,BASE!$G:$G,PRODUTIVIDADE!$B94)))</f>
        <v>69</v>
      </c>
      <c r="BX94" s="15">
        <f>IF($B94="","",IF(COUNTIF(BASE!$A:$A,PRODUTIVIDADE!BW$3)=0,"",SUMIFS(BASE!$N:$N,BASE!$A:$A,PRODUTIVIDADE!BW$3,BASE!$G:$G,PRODUTIVIDADE!$B94)))</f>
        <v>0</v>
      </c>
      <c r="BY94" s="18">
        <f>IF($B94="","",IF(COUNTIF(BASE!$A:$A,PRODUTIVIDADE!BW$3)=0,"",SUMIFS(BASE!$P:$P,BASE!$A:$A,PRODUTIVIDADE!BW$3,BASE!$G:$G,PRODUTIVIDADE!$B94)))</f>
        <v>1.423611111111111E-3</v>
      </c>
      <c r="BZ94" s="18">
        <f>IF($B94="","",IF(COUNTIF(BASE!$A:$A,PRODUTIVIDADE!BW$3)=0,"",SUMIFS(BASE!$O:$O,BASE!$A:$A,PRODUTIVIDADE!BW$3,BASE!$G:$G,PRODUTIVIDADE!$B94)))</f>
        <v>0</v>
      </c>
      <c r="CA94" s="32">
        <f t="shared" si="93"/>
        <v>9.8229166666666659E-2</v>
      </c>
      <c r="CB94" s="32">
        <f t="shared" si="94"/>
        <v>0</v>
      </c>
      <c r="CC94" s="33">
        <f>IF($B94="","",IF(COUNTIF(BASE!$A:$A,PRODUTIVIDADE!CC$3)=0,"",SUMIFS(BASE!$M:$M,BASE!$A:$A,PRODUTIVIDADE!CC$3,BASE!$G:$G,PRODUTIVIDADE!$B94)))</f>
        <v>0</v>
      </c>
      <c r="CD94" s="33">
        <f>IF($B94="","",IF(COUNTIF(BASE!$A:$A,PRODUTIVIDADE!CC$3)=0,"",SUMIFS(BASE!$N:$N,BASE!$A:$A,PRODUTIVIDADE!CC$3,BASE!$G:$G,PRODUTIVIDADE!$B94)))</f>
        <v>0</v>
      </c>
      <c r="CE94" s="28">
        <f>IF($B94="","",IF(COUNTIF(BASE!$A:$A,PRODUTIVIDADE!CC$3)=0,"",SUMIFS(BASE!$P:$P,BASE!$A:$A,PRODUTIVIDADE!CC$3,BASE!$G:$G,PRODUTIVIDADE!$B94)))</f>
        <v>0</v>
      </c>
      <c r="CF94" s="28">
        <f>IF($B94="","",IF(COUNTIF(BASE!$A:$A,PRODUTIVIDADE!CC$3)=0,"",SUMIFS(BASE!$O:$O,BASE!$A:$A,PRODUTIVIDADE!CC$3,BASE!$G:$G,PRODUTIVIDADE!$B94)))</f>
        <v>0</v>
      </c>
      <c r="CG94" s="32">
        <f t="shared" si="95"/>
        <v>0</v>
      </c>
      <c r="CH94" s="32">
        <f t="shared" si="96"/>
        <v>0</v>
      </c>
      <c r="CI94" s="15">
        <f>IF($B94="","",IF(COUNTIF(BASE!$A:$A,PRODUTIVIDADE!CI$3)=0,"",SUMIFS(BASE!$M:$M,BASE!$A:$A,PRODUTIVIDADE!CI$3,BASE!$G:$G,PRODUTIVIDADE!$B94)))</f>
        <v>96</v>
      </c>
      <c r="CJ94" s="15">
        <f>IF($B94="","",IF(COUNTIF(BASE!$A:$A,PRODUTIVIDADE!CI$3)=0,"",SUMIFS(BASE!$N:$N,BASE!$A:$A,PRODUTIVIDADE!CI$3,BASE!$G:$G,PRODUTIVIDADE!$B94)))</f>
        <v>0</v>
      </c>
      <c r="CK94" s="18">
        <f>IF($B94="","",IF(COUNTIF(BASE!$A:$A,PRODUTIVIDADE!CI$3)=0,"",SUMIFS(BASE!$P:$P,BASE!$A:$A,PRODUTIVIDADE!CI$3,BASE!$G:$G,PRODUTIVIDADE!$B94)))</f>
        <v>1.2384259259259258E-3</v>
      </c>
      <c r="CL94" s="18">
        <f>IF($B94="","",IF(COUNTIF(BASE!$A:$A,PRODUTIVIDADE!CI$3)=0,"",SUMIFS(BASE!$O:$O,BASE!$A:$A,PRODUTIVIDADE!CI$3,BASE!$G:$G,PRODUTIVIDADE!$B94)))</f>
        <v>0</v>
      </c>
      <c r="CM94" s="32">
        <f t="shared" si="97"/>
        <v>0.11888888888888888</v>
      </c>
      <c r="CN94" s="32">
        <f t="shared" si="98"/>
        <v>0</v>
      </c>
      <c r="CO94" s="33">
        <f>IF($B94="","",IF(COUNTIF(BASE!$A:$A,PRODUTIVIDADE!CO$3)=0,"",SUMIFS(BASE!$M:$M,BASE!$A:$A,PRODUTIVIDADE!CO$3,BASE!$G:$G,PRODUTIVIDADE!$B94)))</f>
        <v>105</v>
      </c>
      <c r="CP94" s="33">
        <f>IF($B94="","",IF(COUNTIF(BASE!$A:$A,PRODUTIVIDADE!CO$3)=0,"",SUMIFS(BASE!$N:$N,BASE!$A:$A,PRODUTIVIDADE!CO$3,BASE!$G:$G,PRODUTIVIDADE!$B94)))</f>
        <v>0</v>
      </c>
      <c r="CQ94" s="28">
        <f>IF($B94="","",IF(COUNTIF(BASE!$A:$A,PRODUTIVIDADE!CO$3)=0,"",SUMIFS(BASE!$P:$P,BASE!$A:$A,PRODUTIVIDADE!CO$3,BASE!$G:$G,PRODUTIVIDADE!$B94)))</f>
        <v>1.5509259259259261E-3</v>
      </c>
      <c r="CR94" s="28">
        <f>IF($B94="","",IF(COUNTIF(BASE!$A:$A,PRODUTIVIDADE!CO$3)=0,"",SUMIFS(BASE!$O:$O,BASE!$A:$A,PRODUTIVIDADE!CO$3,BASE!$G:$G,PRODUTIVIDADE!$B94)))</f>
        <v>0</v>
      </c>
      <c r="CS94" s="32">
        <f t="shared" si="99"/>
        <v>0.16284722222222223</v>
      </c>
      <c r="CT94" s="32">
        <f t="shared" si="100"/>
        <v>0</v>
      </c>
      <c r="CU94" s="15">
        <f>IF($B94="","",IF(COUNTIF(BASE!$A:$A,PRODUTIVIDADE!CU$3)=0,"",SUMIFS(BASE!$M:$M,BASE!$A:$A,PRODUTIVIDADE!CU$3,BASE!$G:$G,PRODUTIVIDADE!$B94)))</f>
        <v>105</v>
      </c>
      <c r="CV94" s="15">
        <f>IF($B94="","",IF(COUNTIF(BASE!$A:$A,PRODUTIVIDADE!CU$3)=0,"",SUMIFS(BASE!$N:$N,BASE!$A:$A,PRODUTIVIDADE!CU$3,BASE!$G:$G,PRODUTIVIDADE!$B94)))</f>
        <v>0</v>
      </c>
      <c r="CW94" s="18">
        <f>IF($B94="","",IF(COUNTIF(BASE!$A:$A,PRODUTIVIDADE!CU$3)=0,"",SUMIFS(BASE!$P:$P,BASE!$A:$A,PRODUTIVIDADE!CU$3,BASE!$G:$G,PRODUTIVIDADE!$B94)))</f>
        <v>1.3425925925925925E-3</v>
      </c>
      <c r="CX94" s="18">
        <f>IF($B94="","",IF(COUNTIF(BASE!$A:$A,PRODUTIVIDADE!CU$3)=0,"",SUMIFS(BASE!$O:$O,BASE!$A:$A,PRODUTIVIDADE!CU$3,BASE!$G:$G,PRODUTIVIDADE!$B94)))</f>
        <v>0</v>
      </c>
      <c r="CY94" s="32">
        <f t="shared" si="101"/>
        <v>0.14097222222222222</v>
      </c>
      <c r="CZ94" s="32">
        <f t="shared" si="102"/>
        <v>0</v>
      </c>
      <c r="DA94" s="33">
        <f>IF($B94="","",IF(COUNTIF(BASE!$A:$A,PRODUTIVIDADE!DA$3)=0,"",SUMIFS(BASE!$M:$M,BASE!$A:$A,PRODUTIVIDADE!DA$3,BASE!$G:$G,PRODUTIVIDADE!$B94)))</f>
        <v>81</v>
      </c>
      <c r="DB94" s="33">
        <f>IF($B94="","",IF(COUNTIF(BASE!$A:$A,PRODUTIVIDADE!DA$3)=0,"",SUMIFS(BASE!$N:$N,BASE!$A:$A,PRODUTIVIDADE!DA$3,BASE!$G:$G,PRODUTIVIDADE!$B94)))</f>
        <v>0</v>
      </c>
      <c r="DC94" s="28">
        <f>IF($B94="","",IF(COUNTIF(BASE!$A:$A,PRODUTIVIDADE!DA$3)=0,"",SUMIFS(BASE!$P:$P,BASE!$A:$A,PRODUTIVIDADE!DA$3,BASE!$G:$G,PRODUTIVIDADE!$B94)))</f>
        <v>1.4583333333333334E-3</v>
      </c>
      <c r="DD94" s="28">
        <f>IF($B94="","",IF(COUNTIF(BASE!$A:$A,PRODUTIVIDADE!DA$3)=0,"",SUMIFS(BASE!$O:$O,BASE!$A:$A,PRODUTIVIDADE!DA$3,BASE!$G:$G,PRODUTIVIDADE!$B94)))</f>
        <v>0</v>
      </c>
      <c r="DE94" s="32">
        <f t="shared" si="103"/>
        <v>0.11812500000000001</v>
      </c>
      <c r="DF94" s="32">
        <f t="shared" si="104"/>
        <v>0</v>
      </c>
      <c r="DG94" s="15">
        <f>IF($B94="","",IF(COUNTIF(BASE!$A:$A,PRODUTIVIDADE!DG$3)=0,"",SUMIFS(BASE!$M:$M,BASE!$A:$A,PRODUTIVIDADE!DG$3,BASE!$G:$G,PRODUTIVIDADE!$B94)))</f>
        <v>88</v>
      </c>
      <c r="DH94" s="15">
        <f>IF($B94="","",IF(COUNTIF(BASE!$A:$A,PRODUTIVIDADE!DG$3)=0,"",SUMIFS(BASE!$N:$N,BASE!$A:$A,PRODUTIVIDADE!DG$3,BASE!$G:$G,PRODUTIVIDADE!$B94)))</f>
        <v>0</v>
      </c>
      <c r="DI94" s="18">
        <f>IF($B94="","",IF(COUNTIF(BASE!$A:$A,PRODUTIVIDADE!DG$3)=0,"",SUMIFS(BASE!$P:$P,BASE!$A:$A,PRODUTIVIDADE!DG$3,BASE!$G:$G,PRODUTIVIDADE!$B94)))</f>
        <v>1.3194444444444443E-3</v>
      </c>
      <c r="DJ94" s="18">
        <f>IF($B94="","",IF(COUNTIF(BASE!$A:$A,PRODUTIVIDADE!DG$3)=0,"",SUMIFS(BASE!$O:$O,BASE!$A:$A,PRODUTIVIDADE!DG$3,BASE!$G:$G,PRODUTIVIDADE!$B94)))</f>
        <v>0</v>
      </c>
      <c r="DK94" s="32">
        <f t="shared" si="105"/>
        <v>0.1161111111111111</v>
      </c>
      <c r="DL94" s="32">
        <f t="shared" si="106"/>
        <v>0</v>
      </c>
      <c r="DM94" s="33">
        <f>IF($B94="","",IF(COUNTIF(BASE!$A:$A,PRODUTIVIDADE!DM$3)=0,"",SUMIFS(BASE!$M:$M,BASE!$A:$A,PRODUTIVIDADE!DM$3,BASE!$G:$G,PRODUTIVIDADE!$B94)))</f>
        <v>90</v>
      </c>
      <c r="DN94" s="33">
        <f>IF($B94="","",IF(COUNTIF(BASE!$A:$A,PRODUTIVIDADE!DM$3)=0,"",SUMIFS(BASE!$N:$N,BASE!$A:$A,PRODUTIVIDADE!DM$3,BASE!$G:$G,PRODUTIVIDADE!$B94)))</f>
        <v>0</v>
      </c>
      <c r="DO94" s="28">
        <f>IF($B94="","",IF(COUNTIF(BASE!$A:$A,PRODUTIVIDADE!DM$3)=0,"",SUMIFS(BASE!$P:$P,BASE!$A:$A,PRODUTIVIDADE!DM$3,BASE!$G:$G,PRODUTIVIDADE!$B94)))</f>
        <v>1.3773148148148147E-3</v>
      </c>
      <c r="DP94" s="28">
        <f>IF($B94="","",IF(COUNTIF(BASE!$A:$A,PRODUTIVIDADE!DM$3)=0,"",SUMIFS(BASE!$O:$O,BASE!$A:$A,PRODUTIVIDADE!DM$3,BASE!$G:$G,PRODUTIVIDADE!$B94)))</f>
        <v>0</v>
      </c>
      <c r="DQ94" s="32">
        <f t="shared" si="107"/>
        <v>0.12395833333333332</v>
      </c>
      <c r="DR94" s="32">
        <f t="shared" si="108"/>
        <v>0</v>
      </c>
      <c r="DS94" s="15">
        <f>IF($B94="","",IF(COUNTIF(BASE!$A:$A,PRODUTIVIDADE!DS$3)=0,"",SUMIFS(BASE!$M:$M,BASE!$A:$A,PRODUTIVIDADE!DS$3,BASE!$G:$G,PRODUTIVIDADE!$B94)))</f>
        <v>0</v>
      </c>
      <c r="DT94" s="15">
        <f>IF($B94="","",IF(COUNTIF(BASE!$A:$A,PRODUTIVIDADE!DS$3)=0,"",SUMIFS(BASE!$N:$N,BASE!$A:$A,PRODUTIVIDADE!DS$3,BASE!$G:$G,PRODUTIVIDADE!$B94)))</f>
        <v>0</v>
      </c>
      <c r="DU94" s="18">
        <f>IF($B94="","",IF(COUNTIF(BASE!$A:$A,PRODUTIVIDADE!DS$3)=0,"",SUMIFS(BASE!$P:$P,BASE!$A:$A,PRODUTIVIDADE!DS$3,BASE!$G:$G,PRODUTIVIDADE!$B94)))</f>
        <v>0</v>
      </c>
      <c r="DV94" s="18">
        <f>IF($B94="","",IF(COUNTIF(BASE!$A:$A,PRODUTIVIDADE!DS$3)=0,"",SUMIFS(BASE!$O:$O,BASE!$A:$A,PRODUTIVIDADE!DS$3,BASE!$G:$G,PRODUTIVIDADE!$B94)))</f>
        <v>0</v>
      </c>
      <c r="DW94" s="32">
        <f t="shared" si="109"/>
        <v>0</v>
      </c>
      <c r="DX94" s="32">
        <f t="shared" si="110"/>
        <v>0</v>
      </c>
      <c r="DY94" s="33">
        <f>IF($B94="","",IF(COUNTIF(BASE!$A:$A,PRODUTIVIDADE!DY$3)=0,"",SUMIFS(BASE!$M:$M,BASE!$A:$A,PRODUTIVIDADE!DY$3,BASE!$G:$G,PRODUTIVIDADE!$B94)))</f>
        <v>97</v>
      </c>
      <c r="DZ94" s="33">
        <f>IF($B94="","",IF(COUNTIF(BASE!$A:$A,PRODUTIVIDADE!DY$3)=0,"",SUMIFS(BASE!$N:$N,BASE!$A:$A,PRODUTIVIDADE!DY$3,BASE!$G:$G,PRODUTIVIDADE!$B94)))</f>
        <v>0</v>
      </c>
      <c r="EA94" s="28">
        <f>IF($B94="","",IF(COUNTIF(BASE!$A:$A,PRODUTIVIDADE!DY$3)=0,"",SUMIFS(BASE!$P:$P,BASE!$A:$A,PRODUTIVIDADE!DY$3,BASE!$G:$G,PRODUTIVIDADE!$B94)))</f>
        <v>1.2847222222222223E-3</v>
      </c>
      <c r="EB94" s="28">
        <f>IF($B94="","",IF(COUNTIF(BASE!$A:$A,PRODUTIVIDADE!DY$3)=0,"",SUMIFS(BASE!$O:$O,BASE!$A:$A,PRODUTIVIDADE!DY$3,BASE!$G:$G,PRODUTIVIDADE!$B94)))</f>
        <v>0</v>
      </c>
      <c r="EC94" s="32">
        <f t="shared" si="111"/>
        <v>0.12461805555555557</v>
      </c>
      <c r="ED94" s="32">
        <f t="shared" si="112"/>
        <v>0</v>
      </c>
      <c r="EE94" s="15">
        <f>IF($B94="","",IF(COUNTIF(BASE!$A:$A,PRODUTIVIDADE!EE$3)=0,"",SUMIFS(BASE!$M:$M,BASE!$A:$A,PRODUTIVIDADE!EE$3,BASE!$G:$G,PRODUTIVIDADE!$B94)))</f>
        <v>0</v>
      </c>
      <c r="EF94" s="15">
        <f>IF($B94="","",IF(COUNTIF(BASE!$A:$A,PRODUTIVIDADE!EE$3)=0,"",SUMIFS(BASE!$N:$N,BASE!$A:$A,PRODUTIVIDADE!EE$3,BASE!$G:$G,PRODUTIVIDADE!$B94)))</f>
        <v>0</v>
      </c>
      <c r="EG94" s="18">
        <f>IF($B94="","",IF(COUNTIF(BASE!$A:$A,PRODUTIVIDADE!EE$3)=0,"",SUMIFS(BASE!$P:$P,BASE!$A:$A,PRODUTIVIDADE!EE$3,BASE!$G:$G,PRODUTIVIDADE!$B94)))</f>
        <v>0</v>
      </c>
      <c r="EH94" s="18">
        <f>IF($B94="","",IF(COUNTIF(BASE!$A:$A,PRODUTIVIDADE!EE$3)=0,"",SUMIFS(BASE!$O:$O,BASE!$A:$A,PRODUTIVIDADE!EE$3,BASE!$G:$G,PRODUTIVIDADE!$B94)))</f>
        <v>0</v>
      </c>
      <c r="EI94" s="32">
        <f t="shared" si="113"/>
        <v>0</v>
      </c>
      <c r="EJ94" s="32">
        <f t="shared" si="114"/>
        <v>0</v>
      </c>
      <c r="EK94" s="33">
        <f>IF($B94="","",IF(COUNTIF(BASE!$A:$A,PRODUTIVIDADE!EK$3)=0,"",SUMIFS(BASE!$M:$M,BASE!$A:$A,PRODUTIVIDADE!EK$3,BASE!$G:$G,PRODUTIVIDADE!$B94)))</f>
        <v>103</v>
      </c>
      <c r="EL94" s="33">
        <f>IF($B94="","",IF(COUNTIF(BASE!$A:$A,PRODUTIVIDADE!EK$3)=0,"",SUMIFS(BASE!$N:$N,BASE!$A:$A,PRODUTIVIDADE!EK$3,BASE!$G:$G,PRODUTIVIDADE!$B94)))</f>
        <v>0</v>
      </c>
      <c r="EM94" s="28">
        <f>IF($B94="","",IF(COUNTIF(BASE!$A:$A,PRODUTIVIDADE!EK$3)=0,"",SUMIFS(BASE!$P:$P,BASE!$A:$A,PRODUTIVIDADE!EK$3,BASE!$G:$G,PRODUTIVIDADE!$B94)))</f>
        <v>1.689814814814815E-3</v>
      </c>
      <c r="EN94" s="28">
        <f>IF($B94="","",IF(COUNTIF(BASE!$A:$A,PRODUTIVIDADE!EK$3)=0,"",SUMIFS(BASE!$O:$O,BASE!$A:$A,PRODUTIVIDADE!EK$3,BASE!$G:$G,PRODUTIVIDADE!$B94)))</f>
        <v>0</v>
      </c>
      <c r="EO94" s="32">
        <f t="shared" si="115"/>
        <v>0.17405092592592594</v>
      </c>
      <c r="EP94" s="32">
        <f t="shared" si="116"/>
        <v>0</v>
      </c>
      <c r="EQ94" s="15">
        <f>IF($B94="","",IF(COUNTIF(BASE!$A:$A,PRODUTIVIDADE!EQ$3)=0,"",SUMIFS(BASE!$M:$M,BASE!$A:$A,PRODUTIVIDADE!EQ$3,BASE!$G:$G,PRODUTIVIDADE!$B94)))</f>
        <v>100</v>
      </c>
      <c r="ER94" s="15">
        <f>IF($B94="","",IF(COUNTIF(BASE!$A:$A,PRODUTIVIDADE!EQ$3)=0,"",SUMIFS(BASE!$N:$N,BASE!$A:$A,PRODUTIVIDADE!EQ$3,BASE!$G:$G,PRODUTIVIDADE!$B94)))</f>
        <v>0</v>
      </c>
      <c r="ES94" s="18">
        <f>IF($B94="","",IF(COUNTIF(BASE!$A:$A,PRODUTIVIDADE!EQ$3)=0,"",SUMIFS(BASE!$P:$P,BASE!$A:$A,PRODUTIVIDADE!EQ$3,BASE!$G:$G,PRODUTIVIDADE!$B94)))</f>
        <v>1.3541666666666667E-3</v>
      </c>
      <c r="ET94" s="18">
        <f>IF($B94="","",IF(COUNTIF(BASE!$A:$A,PRODUTIVIDADE!EQ$3)=0,"",SUMIFS(BASE!$O:$O,BASE!$A:$A,PRODUTIVIDADE!EQ$3,BASE!$G:$G,PRODUTIVIDADE!$B94)))</f>
        <v>0</v>
      </c>
      <c r="EU94" s="32">
        <f t="shared" si="117"/>
        <v>0.13541666666666669</v>
      </c>
      <c r="EV94" s="32">
        <f t="shared" si="118"/>
        <v>0</v>
      </c>
      <c r="EW94" s="33">
        <f>IF($B94="","",IF(COUNTIF(BASE!$A:$A,PRODUTIVIDADE!EW$3)=0,"",SUMIFS(BASE!$M:$M,BASE!$A:$A,PRODUTIVIDADE!EW$3,BASE!$G:$G,PRODUTIVIDADE!$B94)))</f>
        <v>78</v>
      </c>
      <c r="EX94" s="33">
        <f>IF($B94="","",IF(COUNTIF(BASE!$A:$A,PRODUTIVIDADE!EW$3)=0,"",SUMIFS(BASE!$N:$N,BASE!$A:$A,PRODUTIVIDADE!EW$3,BASE!$G:$G,PRODUTIVIDADE!$B94)))</f>
        <v>0</v>
      </c>
      <c r="EY94" s="28">
        <f>IF($B94="","",IF(COUNTIF(BASE!$A:$A,PRODUTIVIDADE!EW$3)=0,"",SUMIFS(BASE!$P:$P,BASE!$A:$A,PRODUTIVIDADE!EW$3,BASE!$G:$G,PRODUTIVIDADE!$B94)))</f>
        <v>1.3657407407407409E-3</v>
      </c>
      <c r="EZ94" s="28">
        <f>IF($B94="","",IF(COUNTIF(BASE!$A:$A,PRODUTIVIDADE!EW$3)=0,"",SUMIFS(BASE!$O:$O,BASE!$A:$A,PRODUTIVIDADE!EW$3,BASE!$G:$G,PRODUTIVIDADE!$B94)))</f>
        <v>0</v>
      </c>
      <c r="FA94" s="32">
        <f t="shared" si="119"/>
        <v>0.10652777777777779</v>
      </c>
      <c r="FB94" s="32">
        <f t="shared" si="120"/>
        <v>0</v>
      </c>
      <c r="FC94" s="15">
        <f>IF($B94="","",IF(COUNTIF(BASE!$A:$A,PRODUTIVIDADE!FC$3)=0,"",SUMIFS(BASE!$M:$M,BASE!$A:$A,PRODUTIVIDADE!FC$3,BASE!$G:$G,PRODUTIVIDADE!$B94)))</f>
        <v>0</v>
      </c>
      <c r="FD94" s="15">
        <f>IF($B94="","",IF(COUNTIF(BASE!$A:$A,PRODUTIVIDADE!FC$3)=0,"",SUMIFS(BASE!$N:$N,BASE!$A:$A,PRODUTIVIDADE!FC$3,BASE!$G:$G,PRODUTIVIDADE!$B94)))</f>
        <v>0</v>
      </c>
      <c r="FE94" s="18">
        <f>IF($B94="","",IF(COUNTIF(BASE!$A:$A,PRODUTIVIDADE!FC$3)=0,"",SUMIFS(BASE!$P:$P,BASE!$A:$A,PRODUTIVIDADE!FC$3,BASE!$G:$G,PRODUTIVIDADE!$B94)))</f>
        <v>0</v>
      </c>
      <c r="FF94" s="18">
        <f>IF($B94="","",IF(COUNTIF(BASE!$A:$A,PRODUTIVIDADE!FC$3)=0,"",SUMIFS(BASE!$O:$O,BASE!$A:$A,PRODUTIVIDADE!FC$3,BASE!$G:$G,PRODUTIVIDADE!$B94)))</f>
        <v>0</v>
      </c>
      <c r="FG94" s="32">
        <f t="shared" si="121"/>
        <v>0</v>
      </c>
      <c r="FH94" s="32">
        <f t="shared" si="122"/>
        <v>0</v>
      </c>
      <c r="FI94" s="33">
        <f>IF($B94="","",IF(COUNTIF(BASE!$A:$A,PRODUTIVIDADE!FI$3)=0,"",SUMIFS(BASE!$M:$M,BASE!$A:$A,PRODUTIVIDADE!FI$3,BASE!$G:$G,PRODUTIVIDADE!$B94)))</f>
        <v>91</v>
      </c>
      <c r="FJ94" s="33">
        <f>IF($B94="","",IF(COUNTIF(BASE!$A:$A,PRODUTIVIDADE!FI$3)=0,"",SUMIFS(BASE!$N:$N,BASE!$A:$A,PRODUTIVIDADE!FI$3,BASE!$G:$G,PRODUTIVIDADE!$B94)))</f>
        <v>0</v>
      </c>
      <c r="FK94" s="28">
        <f>IF($B94="","",IF(COUNTIF(BASE!$A:$A,PRODUTIVIDADE!FI$3)=0,"",SUMIFS(BASE!$P:$P,BASE!$A:$A,PRODUTIVIDADE!FI$3,BASE!$G:$G,PRODUTIVIDADE!$B94)))</f>
        <v>1.3078703703703705E-3</v>
      </c>
      <c r="FL94" s="28">
        <f>IF($B94="","",IF(COUNTIF(BASE!$A:$A,PRODUTIVIDADE!FI$3)=0,"",SUMIFS(BASE!$O:$O,BASE!$A:$A,PRODUTIVIDADE!FI$3,BASE!$G:$G,PRODUTIVIDADE!$B94)))</f>
        <v>0</v>
      </c>
      <c r="FM94" s="32">
        <f t="shared" si="123"/>
        <v>0.11901620370370371</v>
      </c>
      <c r="FN94" s="32">
        <f t="shared" si="124"/>
        <v>0</v>
      </c>
      <c r="FO94" s="15">
        <f>IF($B94="","",IF(COUNTIF(BASE!$A:$A,PRODUTIVIDADE!FO$3)=0,"",SUMIFS(BASE!$M:$M,BASE!$A:$A,PRODUTIVIDADE!FO$3,BASE!$G:$G,PRODUTIVIDADE!$B94)))</f>
        <v>76</v>
      </c>
      <c r="FP94" s="15">
        <f>IF($B94="","",IF(COUNTIF(BASE!$A:$A,PRODUTIVIDADE!FO$3)=0,"",SUMIFS(BASE!$N:$N,BASE!$A:$A,PRODUTIVIDADE!FO$3,BASE!$G:$G,PRODUTIVIDADE!$B94)))</f>
        <v>0</v>
      </c>
      <c r="FQ94" s="18">
        <f>IF($B94="","",IF(COUNTIF(BASE!$A:$A,PRODUTIVIDADE!FO$3)=0,"",SUMIFS(BASE!$P:$P,BASE!$A:$A,PRODUTIVIDADE!FO$3,BASE!$G:$G,PRODUTIVIDADE!$B94)))</f>
        <v>1.3194444444444443E-3</v>
      </c>
      <c r="FR94" s="18">
        <f>IF($B94="","",IF(COUNTIF(BASE!$A:$A,PRODUTIVIDADE!FO$3)=0,"",SUMIFS(BASE!$O:$O,BASE!$A:$A,PRODUTIVIDADE!FO$3,BASE!$G:$G,PRODUTIVIDADE!$B94)))</f>
        <v>0</v>
      </c>
      <c r="FS94" s="32">
        <f t="shared" si="125"/>
        <v>0.10027777777777777</v>
      </c>
      <c r="FT94" s="32">
        <f t="shared" si="126"/>
        <v>0</v>
      </c>
      <c r="FU94" s="33">
        <f>IF($B94="","",IF(COUNTIF(BASE!$A:$A,PRODUTIVIDADE!FU$3)=0,"",SUMIFS(BASE!$M:$M,BASE!$A:$A,PRODUTIVIDADE!FU$3,BASE!$G:$G,PRODUTIVIDADE!$B94)))</f>
        <v>131</v>
      </c>
      <c r="FV94" s="33">
        <f>IF($B94="","",IF(COUNTIF(BASE!$A:$A,PRODUTIVIDADE!FU$3)=0,"",SUMIFS(BASE!$N:$N,BASE!$A:$A,PRODUTIVIDADE!FU$3,BASE!$G:$G,PRODUTIVIDADE!$B94)))</f>
        <v>0</v>
      </c>
      <c r="FW94" s="28">
        <f>IF($B94="","",IF(COUNTIF(BASE!$A:$A,PRODUTIVIDADE!FU$3)=0,"",SUMIFS(BASE!$P:$P,BASE!$A:$A,PRODUTIVIDADE!FU$3,BASE!$G:$G,PRODUTIVIDADE!$B94)))</f>
        <v>1.2962962962962963E-3</v>
      </c>
      <c r="FX94" s="28">
        <f>IF($B94="","",IF(COUNTIF(BASE!$A:$A,PRODUTIVIDADE!FU$3)=0,"",SUMIFS(BASE!$O:$O,BASE!$A:$A,PRODUTIVIDADE!FU$3,BASE!$G:$G,PRODUTIVIDADE!$B94)))</f>
        <v>0</v>
      </c>
      <c r="FY94" s="32">
        <f t="shared" si="127"/>
        <v>0.16981481481481481</v>
      </c>
      <c r="FZ94" s="32">
        <f t="shared" si="128"/>
        <v>0</v>
      </c>
      <c r="GA94" s="15">
        <f>IF($B94="","",IF(COUNTIF(BASE!$A:$A,PRODUTIVIDADE!GA$3)=0,"",SUMIFS(BASE!$M:$M,BASE!$A:$A,PRODUTIVIDADE!GA$3,BASE!$G:$G,PRODUTIVIDADE!$B94)))</f>
        <v>90</v>
      </c>
      <c r="GB94" s="15">
        <f>IF($B94="","",IF(COUNTIF(BASE!$A:$A,PRODUTIVIDADE!GA$3)=0,"",SUMIFS(BASE!$N:$N,BASE!$A:$A,PRODUTIVIDADE!GA$3,BASE!$G:$G,PRODUTIVIDADE!$B94)))</f>
        <v>0</v>
      </c>
      <c r="GC94" s="18">
        <f>IF($B94="","",IF(COUNTIF(BASE!$A:$A,PRODUTIVIDADE!GA$3)=0,"",SUMIFS(BASE!$P:$P,BASE!$A:$A,PRODUTIVIDADE!GA$3,BASE!$G:$G,PRODUTIVIDADE!$B94)))</f>
        <v>1.5277777777777779E-3</v>
      </c>
      <c r="GD94" s="18">
        <f>IF($B94="","",IF(COUNTIF(BASE!$A:$A,PRODUTIVIDADE!GA$3)=0,"",SUMIFS(BASE!$O:$O,BASE!$A:$A,PRODUTIVIDADE!GA$3,BASE!$G:$G,PRODUTIVIDADE!$B94)))</f>
        <v>0</v>
      </c>
      <c r="GE94" s="32">
        <f t="shared" si="129"/>
        <v>0.13750000000000001</v>
      </c>
      <c r="GF94" s="32">
        <f t="shared" si="130"/>
        <v>0</v>
      </c>
      <c r="GG94" s="33">
        <f>IF($B94="","",IF(COUNTIF(BASE!$A:$A,PRODUTIVIDADE!GG$3)=0,"",SUMIFS(BASE!$M:$M,BASE!$A:$A,PRODUTIVIDADE!GG$3,BASE!$G:$G,PRODUTIVIDADE!$B94)))</f>
        <v>72</v>
      </c>
      <c r="GH94" s="33">
        <f>IF($B94="","",IF(COUNTIF(BASE!$A:$A,PRODUTIVIDADE!GG$3)=0,"",SUMIFS(BASE!$N:$N,BASE!$A:$A,PRODUTIVIDADE!GG$3,BASE!$G:$G,PRODUTIVIDADE!$B94)))</f>
        <v>0</v>
      </c>
      <c r="GI94" s="28">
        <f>IF($B94="","",IF(COUNTIF(BASE!$A:$A,PRODUTIVIDADE!GG$3)=0,"",SUMIFS(BASE!$P:$P,BASE!$A:$A,PRODUTIVIDADE!GG$3,BASE!$G:$G,PRODUTIVIDADE!$B94)))</f>
        <v>1.5046296296296294E-3</v>
      </c>
      <c r="GJ94" s="28">
        <f>IF($B94="","",IF(COUNTIF(BASE!$A:$A,PRODUTIVIDADE!GG$3)=0,"",SUMIFS(BASE!$O:$O,BASE!$A:$A,PRODUTIVIDADE!GG$3,BASE!$G:$G,PRODUTIVIDADE!$B94)))</f>
        <v>0</v>
      </c>
      <c r="GK94" s="32">
        <f t="shared" si="131"/>
        <v>0.10833333333333332</v>
      </c>
      <c r="GL94" s="32">
        <f t="shared" si="132"/>
        <v>0</v>
      </c>
      <c r="GM94" s="15">
        <f>IF($B94="","",IF(COUNTIF(BASE!$A:$A,PRODUTIVIDADE!GM$3)=0,"",SUMIFS(BASE!$M:$M,BASE!$A:$A,PRODUTIVIDADE!GM$3,BASE!$G:$G,PRODUTIVIDADE!$B94)))</f>
        <v>79</v>
      </c>
      <c r="GN94" s="15">
        <f>IF($B94="","",IF(COUNTIF(BASE!$A:$A,PRODUTIVIDADE!GM$3)=0,"",SUMIFS(BASE!$N:$N,BASE!$A:$A,PRODUTIVIDADE!GM$3,BASE!$G:$G,PRODUTIVIDADE!$B94)))</f>
        <v>0</v>
      </c>
      <c r="GO94" s="18">
        <f>IF($B94="","",IF(COUNTIF(BASE!$A:$A,PRODUTIVIDADE!GM$3)=0,"",SUMIFS(BASE!$P:$P,BASE!$A:$A,PRODUTIVIDADE!GM$3,BASE!$G:$G,PRODUTIVIDADE!$B94)))</f>
        <v>1.5162037037037036E-3</v>
      </c>
      <c r="GP94" s="18">
        <f>IF($B94="","",IF(COUNTIF(BASE!$A:$A,PRODUTIVIDADE!GM$3)=0,"",SUMIFS(BASE!$O:$O,BASE!$A:$A,PRODUTIVIDADE!GM$3,BASE!$G:$G,PRODUTIVIDADE!$B94)))</f>
        <v>0</v>
      </c>
      <c r="GQ94" s="32">
        <f t="shared" si="133"/>
        <v>0.11978009259259259</v>
      </c>
      <c r="GR94" s="32">
        <f t="shared" si="134"/>
        <v>0</v>
      </c>
    </row>
    <row r="95" spans="2:200" s="8" customFormat="1" x14ac:dyDescent="0.25">
      <c r="B95" s="50">
        <v>91135</v>
      </c>
      <c r="C95" s="16" t="str">
        <f>IF($B95="","",VLOOKUP($B95,EQUIPE!$B:$E,2,0))</f>
        <v>SIDNEY AUGUSTO DA SILVA</v>
      </c>
      <c r="D95" s="16" t="str">
        <f>IF($B95="","",VLOOKUP($B95,EQUIPE!$B:$F,5,0))</f>
        <v>ULTRAGAZ FRONT</v>
      </c>
      <c r="E95" s="18">
        <f>IF($B95="","",VLOOKUP($B95,EQUIPE!$B:$E,3,0))</f>
        <v>0.2638888888888889</v>
      </c>
      <c r="F95" s="16" t="str">
        <f>IF($B95="","",VLOOKUP($B95,EQUIPE!$B:$E,4,0))</f>
        <v>DAIATRIZ DO NASCIMENTO</v>
      </c>
      <c r="H95" s="22">
        <f t="shared" si="135"/>
        <v>0</v>
      </c>
      <c r="I95" s="22">
        <f t="shared" si="135"/>
        <v>0</v>
      </c>
      <c r="J95" s="18">
        <f t="shared" si="69"/>
        <v>0</v>
      </c>
      <c r="K95" s="18">
        <f t="shared" si="70"/>
        <v>0</v>
      </c>
      <c r="L95" s="32">
        <f t="shared" si="71"/>
        <v>0</v>
      </c>
      <c r="M95" s="32">
        <f t="shared" si="72"/>
        <v>0</v>
      </c>
      <c r="O95" s="15">
        <f>IF($B95="","",IF(COUNTIF(BASE!$A:$A,PRODUTIVIDADE!O$3)=0,"",SUMIFS(BASE!$M:$M,BASE!$A:$A,PRODUTIVIDADE!O$3,BASE!$G:$G,PRODUTIVIDADE!$B95)))</f>
        <v>0</v>
      </c>
      <c r="P95" s="15">
        <f>IF($B95="","",IF(COUNTIF(BASE!$A:$A,PRODUTIVIDADE!O$3)=0,"",SUMIFS(BASE!$N:$N,BASE!$A:$A,PRODUTIVIDADE!O$3,BASE!$G:$G,PRODUTIVIDADE!$B95)))</f>
        <v>0</v>
      </c>
      <c r="Q95" s="18">
        <f>IF($B95="","",IF(COUNTIF(BASE!$A:$A,PRODUTIVIDADE!O$3)=0,"",SUMIFS(BASE!$P:$P,BASE!$A:$A,PRODUTIVIDADE!O$3,BASE!$G:$G,PRODUTIVIDADE!$B95)))</f>
        <v>0</v>
      </c>
      <c r="R95" s="18">
        <f>IF($B95="","",IF(COUNTIF(BASE!$A:$A,PRODUTIVIDADE!O$3)=0,"",SUMIFS(BASE!$O:$O,BASE!$A:$A,PRODUTIVIDADE!O$3,BASE!$G:$G,PRODUTIVIDADE!$B95)))</f>
        <v>0</v>
      </c>
      <c r="S95" s="32">
        <f t="shared" si="73"/>
        <v>0</v>
      </c>
      <c r="T95" s="32">
        <f t="shared" si="74"/>
        <v>0</v>
      </c>
      <c r="U95" s="33">
        <f>IF($B95="","",IF(COUNTIF(BASE!$A:$A,PRODUTIVIDADE!U$3)=0,"",SUMIFS(BASE!$M:$M,BASE!$A:$A,PRODUTIVIDADE!U$3,BASE!$G:$G,PRODUTIVIDADE!$B95)))</f>
        <v>0</v>
      </c>
      <c r="V95" s="33">
        <f>IF($B95="","",IF(COUNTIF(BASE!$A:$A,PRODUTIVIDADE!U$3)=0,"",SUMIFS(BASE!$N:$N,BASE!$A:$A,PRODUTIVIDADE!U$3,BASE!$G:$G,PRODUTIVIDADE!$B95)))</f>
        <v>0</v>
      </c>
      <c r="W95" s="28">
        <f>IF($B95="","",IF(COUNTIF(BASE!$A:$A,PRODUTIVIDADE!U$3)=0,"",SUMIFS(BASE!$P:$P,BASE!$A:$A,PRODUTIVIDADE!U$3,BASE!$G:$G,PRODUTIVIDADE!$B95)))</f>
        <v>0</v>
      </c>
      <c r="X95" s="28">
        <f>IF($B95="","",IF(COUNTIF(BASE!$A:$A,PRODUTIVIDADE!U$3)=0,"",SUMIFS(BASE!$O:$O,BASE!$A:$A,PRODUTIVIDADE!U$3,BASE!$G:$G,PRODUTIVIDADE!$B95)))</f>
        <v>0</v>
      </c>
      <c r="Y95" s="32">
        <f t="shared" si="75"/>
        <v>0</v>
      </c>
      <c r="Z95" s="32">
        <f t="shared" si="76"/>
        <v>0</v>
      </c>
      <c r="AA95" s="15">
        <f>IF($B95="","",IF(COUNTIF(BASE!$A:$A,PRODUTIVIDADE!AA$3)=0,"",SUMIFS(BASE!$M:$M,BASE!$A:$A,PRODUTIVIDADE!AA$3,BASE!$G:$G,PRODUTIVIDADE!$B95)))</f>
        <v>0</v>
      </c>
      <c r="AB95" s="15">
        <f>IF($B95="","",IF(COUNTIF(BASE!$A:$A,PRODUTIVIDADE!AA$3)=0,"",SUMIFS(BASE!$N:$N,BASE!$A:$A,PRODUTIVIDADE!AA$3,BASE!$G:$G,PRODUTIVIDADE!$B95)))</f>
        <v>0</v>
      </c>
      <c r="AC95" s="18">
        <f>IF($B95="","",IF(COUNTIF(BASE!$A:$A,PRODUTIVIDADE!AA$3)=0,"",SUMIFS(BASE!$P:$P,BASE!$A:$A,PRODUTIVIDADE!AA$3,BASE!$G:$G,PRODUTIVIDADE!$B95)))</f>
        <v>0</v>
      </c>
      <c r="AD95" s="18">
        <f>IF($B95="","",IF(COUNTIF(BASE!$A:$A,PRODUTIVIDADE!AA$3)=0,"",SUMIFS(BASE!$O:$O,BASE!$A:$A,PRODUTIVIDADE!AA$3,BASE!$G:$G,PRODUTIVIDADE!$B95)))</f>
        <v>0</v>
      </c>
      <c r="AE95" s="32">
        <f t="shared" si="77"/>
        <v>0</v>
      </c>
      <c r="AF95" s="32">
        <f t="shared" si="78"/>
        <v>0</v>
      </c>
      <c r="AG95" s="33">
        <f>IF($B95="","",IF(COUNTIF(BASE!$A:$A,PRODUTIVIDADE!AG$3)=0,"",SUMIFS(BASE!$M:$M,BASE!$A:$A,PRODUTIVIDADE!AG$3,BASE!$G:$G,PRODUTIVIDADE!$B95)))</f>
        <v>0</v>
      </c>
      <c r="AH95" s="33">
        <f>IF($B95="","",IF(COUNTIF(BASE!$A:$A,PRODUTIVIDADE!AG$3)=0,"",SUMIFS(BASE!$N:$N,BASE!$A:$A,PRODUTIVIDADE!AG$3,BASE!$G:$G,PRODUTIVIDADE!$B95)))</f>
        <v>0</v>
      </c>
      <c r="AI95" s="28">
        <f>IF($B95="","",IF(COUNTIF(BASE!$A:$A,PRODUTIVIDADE!AG$3)=0,"",SUMIFS(BASE!$P:$P,BASE!$A:$A,PRODUTIVIDADE!AG$3,BASE!$G:$G,PRODUTIVIDADE!$B95)))</f>
        <v>0</v>
      </c>
      <c r="AJ95" s="28">
        <f>IF($B95="","",IF(COUNTIF(BASE!$A:$A,PRODUTIVIDADE!AG$3)=0,"",SUMIFS(BASE!$O:$O,BASE!$A:$A,PRODUTIVIDADE!AG$3,BASE!$G:$G,PRODUTIVIDADE!$B95)))</f>
        <v>0</v>
      </c>
      <c r="AK95" s="32">
        <f t="shared" si="79"/>
        <v>0</v>
      </c>
      <c r="AL95" s="32">
        <f t="shared" si="80"/>
        <v>0</v>
      </c>
      <c r="AM95" s="15">
        <f>IF($B95="","",IF(COUNTIF(BASE!$A:$A,PRODUTIVIDADE!AM$3)=0,"",SUMIFS(BASE!$M:$M,BASE!$A:$A,PRODUTIVIDADE!AM$3,BASE!$G:$G,PRODUTIVIDADE!$B95)))</f>
        <v>0</v>
      </c>
      <c r="AN95" s="15">
        <f>IF($B95="","",IF(COUNTIF(BASE!$A:$A,PRODUTIVIDADE!AM$3)=0,"",SUMIFS(BASE!$N:$N,BASE!$A:$A,PRODUTIVIDADE!AM$3,BASE!$G:$G,PRODUTIVIDADE!$B95)))</f>
        <v>0</v>
      </c>
      <c r="AO95" s="18">
        <f>IF($B95="","",IF(COUNTIF(BASE!$A:$A,PRODUTIVIDADE!AM$3)=0,"",SUMIFS(BASE!$P:$P,BASE!$A:$A,PRODUTIVIDADE!AM$3,BASE!$G:$G,PRODUTIVIDADE!$B95)))</f>
        <v>0</v>
      </c>
      <c r="AP95" s="18">
        <f>IF($B95="","",IF(COUNTIF(BASE!$A:$A,PRODUTIVIDADE!AM$3)=0,"",SUMIFS(BASE!$O:$O,BASE!$A:$A,PRODUTIVIDADE!AM$3,BASE!$G:$G,PRODUTIVIDADE!$B95)))</f>
        <v>0</v>
      </c>
      <c r="AQ95" s="32">
        <f t="shared" si="81"/>
        <v>0</v>
      </c>
      <c r="AR95" s="32">
        <f t="shared" si="82"/>
        <v>0</v>
      </c>
      <c r="AS95" s="33">
        <f>IF($B95="","",IF(COUNTIF(BASE!$A:$A,PRODUTIVIDADE!AS$3)=0,"",SUMIFS(BASE!$M:$M,BASE!$A:$A,PRODUTIVIDADE!AS$3,BASE!$G:$G,PRODUTIVIDADE!$B95)))</f>
        <v>0</v>
      </c>
      <c r="AT95" s="33">
        <f>IF($B95="","",IF(COUNTIF(BASE!$A:$A,PRODUTIVIDADE!AS$3)=0,"",SUMIFS(BASE!$N:$N,BASE!$A:$A,PRODUTIVIDADE!AS$3,BASE!$G:$G,PRODUTIVIDADE!$B95)))</f>
        <v>0</v>
      </c>
      <c r="AU95" s="28">
        <f>IF($B95="","",IF(COUNTIF(BASE!$A:$A,PRODUTIVIDADE!AS$3)=0,"",SUMIFS(BASE!$P:$P,BASE!$A:$A,PRODUTIVIDADE!AS$3,BASE!$G:$G,PRODUTIVIDADE!$B95)))</f>
        <v>0</v>
      </c>
      <c r="AV95" s="28">
        <f>IF($B95="","",IF(COUNTIF(BASE!$A:$A,PRODUTIVIDADE!AS$3)=0,"",SUMIFS(BASE!$O:$O,BASE!$A:$A,PRODUTIVIDADE!AS$3,BASE!$G:$G,PRODUTIVIDADE!$B95)))</f>
        <v>0</v>
      </c>
      <c r="AW95" s="32">
        <f t="shared" si="83"/>
        <v>0</v>
      </c>
      <c r="AX95" s="32">
        <f t="shared" si="84"/>
        <v>0</v>
      </c>
      <c r="AY95" s="15">
        <f>IF($B95="","",IF(COUNTIF(BASE!$A:$A,PRODUTIVIDADE!AY$3)=0,"",SUMIFS(BASE!$M:$M,BASE!$A:$A,PRODUTIVIDADE!AY$3,BASE!$G:$G,PRODUTIVIDADE!$B95)))</f>
        <v>0</v>
      </c>
      <c r="AZ95" s="15">
        <f>IF($B95="","",IF(COUNTIF(BASE!$A:$A,PRODUTIVIDADE!AY$3)=0,"",SUMIFS(BASE!$N:$N,BASE!$A:$A,PRODUTIVIDADE!AY$3,BASE!$G:$G,PRODUTIVIDADE!$B95)))</f>
        <v>0</v>
      </c>
      <c r="BA95" s="18">
        <f>IF($B95="","",IF(COUNTIF(BASE!$A:$A,PRODUTIVIDADE!AY$3)=0,"",SUMIFS(BASE!$P:$P,BASE!$A:$A,PRODUTIVIDADE!AY$3,BASE!$G:$G,PRODUTIVIDADE!$B95)))</f>
        <v>0</v>
      </c>
      <c r="BB95" s="18">
        <f>IF($B95="","",IF(COUNTIF(BASE!$A:$A,PRODUTIVIDADE!AY$3)=0,"",SUMIFS(BASE!$O:$O,BASE!$A:$A,PRODUTIVIDADE!AY$3,BASE!$G:$G,PRODUTIVIDADE!$B95)))</f>
        <v>0</v>
      </c>
      <c r="BC95" s="32">
        <f t="shared" si="85"/>
        <v>0</v>
      </c>
      <c r="BD95" s="32">
        <f t="shared" si="86"/>
        <v>0</v>
      </c>
      <c r="BE95" s="33">
        <f>IF($B95="","",IF(COUNTIF(BASE!$A:$A,PRODUTIVIDADE!BE$3)=0,"",SUMIFS(BASE!$M:$M,BASE!$A:$A,PRODUTIVIDADE!BE$3,BASE!$G:$G,PRODUTIVIDADE!$B95)))</f>
        <v>0</v>
      </c>
      <c r="BF95" s="33">
        <f>IF($B95="","",IF(COUNTIF(BASE!$A:$A,PRODUTIVIDADE!BE$3)=0,"",SUMIFS(BASE!$N:$N,BASE!$A:$A,PRODUTIVIDADE!BE$3,BASE!$G:$G,PRODUTIVIDADE!$B95)))</f>
        <v>0</v>
      </c>
      <c r="BG95" s="28">
        <f>IF($B95="","",IF(COUNTIF(BASE!$A:$A,PRODUTIVIDADE!BE$3)=0,"",SUMIFS(BASE!$P:$P,BASE!$A:$A,PRODUTIVIDADE!BE$3,BASE!$G:$G,PRODUTIVIDADE!$B95)))</f>
        <v>0</v>
      </c>
      <c r="BH95" s="28">
        <f>IF($B95="","",IF(COUNTIF(BASE!$A:$A,PRODUTIVIDADE!BE$3)=0,"",SUMIFS(BASE!$O:$O,BASE!$A:$A,PRODUTIVIDADE!BE$3,BASE!$G:$G,PRODUTIVIDADE!$B95)))</f>
        <v>0</v>
      </c>
      <c r="BI95" s="32">
        <f t="shared" si="87"/>
        <v>0</v>
      </c>
      <c r="BJ95" s="32">
        <f t="shared" si="88"/>
        <v>0</v>
      </c>
      <c r="BK95" s="15">
        <f>IF($B95="","",IF(COUNTIF(BASE!$A:$A,PRODUTIVIDADE!BK$3)=0,"",SUMIFS(BASE!$M:$M,BASE!$A:$A,PRODUTIVIDADE!BK$3,BASE!$G:$G,PRODUTIVIDADE!$B95)))</f>
        <v>0</v>
      </c>
      <c r="BL95" s="15">
        <f>IF($B95="","",IF(COUNTIF(BASE!$A:$A,PRODUTIVIDADE!BK$3)=0,"",SUMIFS(BASE!$N:$N,BASE!$A:$A,PRODUTIVIDADE!BK$3,BASE!$G:$G,PRODUTIVIDADE!$B95)))</f>
        <v>0</v>
      </c>
      <c r="BM95" s="18">
        <f>IF($B95="","",IF(COUNTIF(BASE!$A:$A,PRODUTIVIDADE!BK$3)=0,"",SUMIFS(BASE!$P:$P,BASE!$A:$A,PRODUTIVIDADE!BK$3,BASE!$G:$G,PRODUTIVIDADE!$B95)))</f>
        <v>0</v>
      </c>
      <c r="BN95" s="18">
        <f>IF($B95="","",IF(COUNTIF(BASE!$A:$A,PRODUTIVIDADE!BK$3)=0,"",SUMIFS(BASE!$O:$O,BASE!$A:$A,PRODUTIVIDADE!BK$3,BASE!$G:$G,PRODUTIVIDADE!$B95)))</f>
        <v>0</v>
      </c>
      <c r="BO95" s="32">
        <f t="shared" si="89"/>
        <v>0</v>
      </c>
      <c r="BP95" s="32">
        <f t="shared" si="90"/>
        <v>0</v>
      </c>
      <c r="BQ95" s="33">
        <f>IF($B95="","",IF(COUNTIF(BASE!$A:$A,PRODUTIVIDADE!BQ$3)=0,"",SUMIFS(BASE!$M:$M,BASE!$A:$A,PRODUTIVIDADE!BQ$3,BASE!$G:$G,PRODUTIVIDADE!$B95)))</f>
        <v>0</v>
      </c>
      <c r="BR95" s="33">
        <f>IF($B95="","",IF(COUNTIF(BASE!$A:$A,PRODUTIVIDADE!BQ$3)=0,"",SUMIFS(BASE!$N:$N,BASE!$A:$A,PRODUTIVIDADE!BQ$3,BASE!$G:$G,PRODUTIVIDADE!$B95)))</f>
        <v>0</v>
      </c>
      <c r="BS95" s="28">
        <f>IF($B95="","",IF(COUNTIF(BASE!$A:$A,PRODUTIVIDADE!BQ$3)=0,"",SUMIFS(BASE!$P:$P,BASE!$A:$A,PRODUTIVIDADE!BQ$3,BASE!$G:$G,PRODUTIVIDADE!$B95)))</f>
        <v>0</v>
      </c>
      <c r="BT95" s="28">
        <f>IF($B95="","",IF(COUNTIF(BASE!$A:$A,PRODUTIVIDADE!BQ$3)=0,"",SUMIFS(BASE!$O:$O,BASE!$A:$A,PRODUTIVIDADE!BQ$3,BASE!$G:$G,PRODUTIVIDADE!$B95)))</f>
        <v>0</v>
      </c>
      <c r="BU95" s="32">
        <f t="shared" si="91"/>
        <v>0</v>
      </c>
      <c r="BV95" s="32">
        <f t="shared" si="92"/>
        <v>0</v>
      </c>
      <c r="BW95" s="15">
        <f>IF($B95="","",IF(COUNTIF(BASE!$A:$A,PRODUTIVIDADE!BW$3)=0,"",SUMIFS(BASE!$M:$M,BASE!$A:$A,PRODUTIVIDADE!BW$3,BASE!$G:$G,PRODUTIVIDADE!$B95)))</f>
        <v>0</v>
      </c>
      <c r="BX95" s="15">
        <f>IF($B95="","",IF(COUNTIF(BASE!$A:$A,PRODUTIVIDADE!BW$3)=0,"",SUMIFS(BASE!$N:$N,BASE!$A:$A,PRODUTIVIDADE!BW$3,BASE!$G:$G,PRODUTIVIDADE!$B95)))</f>
        <v>0</v>
      </c>
      <c r="BY95" s="18">
        <f>IF($B95="","",IF(COUNTIF(BASE!$A:$A,PRODUTIVIDADE!BW$3)=0,"",SUMIFS(BASE!$P:$P,BASE!$A:$A,PRODUTIVIDADE!BW$3,BASE!$G:$G,PRODUTIVIDADE!$B95)))</f>
        <v>0</v>
      </c>
      <c r="BZ95" s="18">
        <f>IF($B95="","",IF(COUNTIF(BASE!$A:$A,PRODUTIVIDADE!BW$3)=0,"",SUMIFS(BASE!$O:$O,BASE!$A:$A,PRODUTIVIDADE!BW$3,BASE!$G:$G,PRODUTIVIDADE!$B95)))</f>
        <v>0</v>
      </c>
      <c r="CA95" s="32">
        <f t="shared" si="93"/>
        <v>0</v>
      </c>
      <c r="CB95" s="32">
        <f t="shared" si="94"/>
        <v>0</v>
      </c>
      <c r="CC95" s="33">
        <f>IF($B95="","",IF(COUNTIF(BASE!$A:$A,PRODUTIVIDADE!CC$3)=0,"",SUMIFS(BASE!$M:$M,BASE!$A:$A,PRODUTIVIDADE!CC$3,BASE!$G:$G,PRODUTIVIDADE!$B95)))</f>
        <v>0</v>
      </c>
      <c r="CD95" s="33">
        <f>IF($B95="","",IF(COUNTIF(BASE!$A:$A,PRODUTIVIDADE!CC$3)=0,"",SUMIFS(BASE!$N:$N,BASE!$A:$A,PRODUTIVIDADE!CC$3,BASE!$G:$G,PRODUTIVIDADE!$B95)))</f>
        <v>0</v>
      </c>
      <c r="CE95" s="28">
        <f>IF($B95="","",IF(COUNTIF(BASE!$A:$A,PRODUTIVIDADE!CC$3)=0,"",SUMIFS(BASE!$P:$P,BASE!$A:$A,PRODUTIVIDADE!CC$3,BASE!$G:$G,PRODUTIVIDADE!$B95)))</f>
        <v>0</v>
      </c>
      <c r="CF95" s="28">
        <f>IF($B95="","",IF(COUNTIF(BASE!$A:$A,PRODUTIVIDADE!CC$3)=0,"",SUMIFS(BASE!$O:$O,BASE!$A:$A,PRODUTIVIDADE!CC$3,BASE!$G:$G,PRODUTIVIDADE!$B95)))</f>
        <v>0</v>
      </c>
      <c r="CG95" s="32">
        <f t="shared" si="95"/>
        <v>0</v>
      </c>
      <c r="CH95" s="32">
        <f t="shared" si="96"/>
        <v>0</v>
      </c>
      <c r="CI95" s="15">
        <f>IF($B95="","",IF(COUNTIF(BASE!$A:$A,PRODUTIVIDADE!CI$3)=0,"",SUMIFS(BASE!$M:$M,BASE!$A:$A,PRODUTIVIDADE!CI$3,BASE!$G:$G,PRODUTIVIDADE!$B95)))</f>
        <v>0</v>
      </c>
      <c r="CJ95" s="15">
        <f>IF($B95="","",IF(COUNTIF(BASE!$A:$A,PRODUTIVIDADE!CI$3)=0,"",SUMIFS(BASE!$N:$N,BASE!$A:$A,PRODUTIVIDADE!CI$3,BASE!$G:$G,PRODUTIVIDADE!$B95)))</f>
        <v>0</v>
      </c>
      <c r="CK95" s="18">
        <f>IF($B95="","",IF(COUNTIF(BASE!$A:$A,PRODUTIVIDADE!CI$3)=0,"",SUMIFS(BASE!$P:$P,BASE!$A:$A,PRODUTIVIDADE!CI$3,BASE!$G:$G,PRODUTIVIDADE!$B95)))</f>
        <v>0</v>
      </c>
      <c r="CL95" s="18">
        <f>IF($B95="","",IF(COUNTIF(BASE!$A:$A,PRODUTIVIDADE!CI$3)=0,"",SUMIFS(BASE!$O:$O,BASE!$A:$A,PRODUTIVIDADE!CI$3,BASE!$G:$G,PRODUTIVIDADE!$B95)))</f>
        <v>0</v>
      </c>
      <c r="CM95" s="32">
        <f t="shared" si="97"/>
        <v>0</v>
      </c>
      <c r="CN95" s="32">
        <f t="shared" si="98"/>
        <v>0</v>
      </c>
      <c r="CO95" s="33">
        <f>IF($B95="","",IF(COUNTIF(BASE!$A:$A,PRODUTIVIDADE!CO$3)=0,"",SUMIFS(BASE!$M:$M,BASE!$A:$A,PRODUTIVIDADE!CO$3,BASE!$G:$G,PRODUTIVIDADE!$B95)))</f>
        <v>0</v>
      </c>
      <c r="CP95" s="33">
        <f>IF($B95="","",IF(COUNTIF(BASE!$A:$A,PRODUTIVIDADE!CO$3)=0,"",SUMIFS(BASE!$N:$N,BASE!$A:$A,PRODUTIVIDADE!CO$3,BASE!$G:$G,PRODUTIVIDADE!$B95)))</f>
        <v>0</v>
      </c>
      <c r="CQ95" s="28">
        <f>IF($B95="","",IF(COUNTIF(BASE!$A:$A,PRODUTIVIDADE!CO$3)=0,"",SUMIFS(BASE!$P:$P,BASE!$A:$A,PRODUTIVIDADE!CO$3,BASE!$G:$G,PRODUTIVIDADE!$B95)))</f>
        <v>0</v>
      </c>
      <c r="CR95" s="28">
        <f>IF($B95="","",IF(COUNTIF(BASE!$A:$A,PRODUTIVIDADE!CO$3)=0,"",SUMIFS(BASE!$O:$O,BASE!$A:$A,PRODUTIVIDADE!CO$3,BASE!$G:$G,PRODUTIVIDADE!$B95)))</f>
        <v>0</v>
      </c>
      <c r="CS95" s="32">
        <f t="shared" si="99"/>
        <v>0</v>
      </c>
      <c r="CT95" s="32">
        <f t="shared" si="100"/>
        <v>0</v>
      </c>
      <c r="CU95" s="15">
        <f>IF($B95="","",IF(COUNTIF(BASE!$A:$A,PRODUTIVIDADE!CU$3)=0,"",SUMIFS(BASE!$M:$M,BASE!$A:$A,PRODUTIVIDADE!CU$3,BASE!$G:$G,PRODUTIVIDADE!$B95)))</f>
        <v>0</v>
      </c>
      <c r="CV95" s="15">
        <f>IF($B95="","",IF(COUNTIF(BASE!$A:$A,PRODUTIVIDADE!CU$3)=0,"",SUMIFS(BASE!$N:$N,BASE!$A:$A,PRODUTIVIDADE!CU$3,BASE!$G:$G,PRODUTIVIDADE!$B95)))</f>
        <v>0</v>
      </c>
      <c r="CW95" s="18">
        <f>IF($B95="","",IF(COUNTIF(BASE!$A:$A,PRODUTIVIDADE!CU$3)=0,"",SUMIFS(BASE!$P:$P,BASE!$A:$A,PRODUTIVIDADE!CU$3,BASE!$G:$G,PRODUTIVIDADE!$B95)))</f>
        <v>0</v>
      </c>
      <c r="CX95" s="18">
        <f>IF($B95="","",IF(COUNTIF(BASE!$A:$A,PRODUTIVIDADE!CU$3)=0,"",SUMIFS(BASE!$O:$O,BASE!$A:$A,PRODUTIVIDADE!CU$3,BASE!$G:$G,PRODUTIVIDADE!$B95)))</f>
        <v>0</v>
      </c>
      <c r="CY95" s="32">
        <f t="shared" si="101"/>
        <v>0</v>
      </c>
      <c r="CZ95" s="32">
        <f t="shared" si="102"/>
        <v>0</v>
      </c>
      <c r="DA95" s="33">
        <f>IF($B95="","",IF(COUNTIF(BASE!$A:$A,PRODUTIVIDADE!DA$3)=0,"",SUMIFS(BASE!$M:$M,BASE!$A:$A,PRODUTIVIDADE!DA$3,BASE!$G:$G,PRODUTIVIDADE!$B95)))</f>
        <v>0</v>
      </c>
      <c r="DB95" s="33">
        <f>IF($B95="","",IF(COUNTIF(BASE!$A:$A,PRODUTIVIDADE!DA$3)=0,"",SUMIFS(BASE!$N:$N,BASE!$A:$A,PRODUTIVIDADE!DA$3,BASE!$G:$G,PRODUTIVIDADE!$B95)))</f>
        <v>0</v>
      </c>
      <c r="DC95" s="28">
        <f>IF($B95="","",IF(COUNTIF(BASE!$A:$A,PRODUTIVIDADE!DA$3)=0,"",SUMIFS(BASE!$P:$P,BASE!$A:$A,PRODUTIVIDADE!DA$3,BASE!$G:$G,PRODUTIVIDADE!$B95)))</f>
        <v>0</v>
      </c>
      <c r="DD95" s="28">
        <f>IF($B95="","",IF(COUNTIF(BASE!$A:$A,PRODUTIVIDADE!DA$3)=0,"",SUMIFS(BASE!$O:$O,BASE!$A:$A,PRODUTIVIDADE!DA$3,BASE!$G:$G,PRODUTIVIDADE!$B95)))</f>
        <v>0</v>
      </c>
      <c r="DE95" s="32">
        <f t="shared" si="103"/>
        <v>0</v>
      </c>
      <c r="DF95" s="32">
        <f t="shared" si="104"/>
        <v>0</v>
      </c>
      <c r="DG95" s="15">
        <f>IF($B95="","",IF(COUNTIF(BASE!$A:$A,PRODUTIVIDADE!DG$3)=0,"",SUMIFS(BASE!$M:$M,BASE!$A:$A,PRODUTIVIDADE!DG$3,BASE!$G:$G,PRODUTIVIDADE!$B95)))</f>
        <v>0</v>
      </c>
      <c r="DH95" s="15">
        <f>IF($B95="","",IF(COUNTIF(BASE!$A:$A,PRODUTIVIDADE!DG$3)=0,"",SUMIFS(BASE!$N:$N,BASE!$A:$A,PRODUTIVIDADE!DG$3,BASE!$G:$G,PRODUTIVIDADE!$B95)))</f>
        <v>0</v>
      </c>
      <c r="DI95" s="18">
        <f>IF($B95="","",IF(COUNTIF(BASE!$A:$A,PRODUTIVIDADE!DG$3)=0,"",SUMIFS(BASE!$P:$P,BASE!$A:$A,PRODUTIVIDADE!DG$3,BASE!$G:$G,PRODUTIVIDADE!$B95)))</f>
        <v>0</v>
      </c>
      <c r="DJ95" s="18">
        <f>IF($B95="","",IF(COUNTIF(BASE!$A:$A,PRODUTIVIDADE!DG$3)=0,"",SUMIFS(BASE!$O:$O,BASE!$A:$A,PRODUTIVIDADE!DG$3,BASE!$G:$G,PRODUTIVIDADE!$B95)))</f>
        <v>0</v>
      </c>
      <c r="DK95" s="32">
        <f t="shared" si="105"/>
        <v>0</v>
      </c>
      <c r="DL95" s="32">
        <f t="shared" si="106"/>
        <v>0</v>
      </c>
      <c r="DM95" s="33">
        <f>IF($B95="","",IF(COUNTIF(BASE!$A:$A,PRODUTIVIDADE!DM$3)=0,"",SUMIFS(BASE!$M:$M,BASE!$A:$A,PRODUTIVIDADE!DM$3,BASE!$G:$G,PRODUTIVIDADE!$B95)))</f>
        <v>0</v>
      </c>
      <c r="DN95" s="33">
        <f>IF($B95="","",IF(COUNTIF(BASE!$A:$A,PRODUTIVIDADE!DM$3)=0,"",SUMIFS(BASE!$N:$N,BASE!$A:$A,PRODUTIVIDADE!DM$3,BASE!$G:$G,PRODUTIVIDADE!$B95)))</f>
        <v>0</v>
      </c>
      <c r="DO95" s="28">
        <f>IF($B95="","",IF(COUNTIF(BASE!$A:$A,PRODUTIVIDADE!DM$3)=0,"",SUMIFS(BASE!$P:$P,BASE!$A:$A,PRODUTIVIDADE!DM$3,BASE!$G:$G,PRODUTIVIDADE!$B95)))</f>
        <v>0</v>
      </c>
      <c r="DP95" s="28">
        <f>IF($B95="","",IF(COUNTIF(BASE!$A:$A,PRODUTIVIDADE!DM$3)=0,"",SUMIFS(BASE!$O:$O,BASE!$A:$A,PRODUTIVIDADE!DM$3,BASE!$G:$G,PRODUTIVIDADE!$B95)))</f>
        <v>0</v>
      </c>
      <c r="DQ95" s="32">
        <f t="shared" si="107"/>
        <v>0</v>
      </c>
      <c r="DR95" s="32">
        <f t="shared" si="108"/>
        <v>0</v>
      </c>
      <c r="DS95" s="15">
        <f>IF($B95="","",IF(COUNTIF(BASE!$A:$A,PRODUTIVIDADE!DS$3)=0,"",SUMIFS(BASE!$M:$M,BASE!$A:$A,PRODUTIVIDADE!DS$3,BASE!$G:$G,PRODUTIVIDADE!$B95)))</f>
        <v>0</v>
      </c>
      <c r="DT95" s="15">
        <f>IF($B95="","",IF(COUNTIF(BASE!$A:$A,PRODUTIVIDADE!DS$3)=0,"",SUMIFS(BASE!$N:$N,BASE!$A:$A,PRODUTIVIDADE!DS$3,BASE!$G:$G,PRODUTIVIDADE!$B95)))</f>
        <v>0</v>
      </c>
      <c r="DU95" s="18">
        <f>IF($B95="","",IF(COUNTIF(BASE!$A:$A,PRODUTIVIDADE!DS$3)=0,"",SUMIFS(BASE!$P:$P,BASE!$A:$A,PRODUTIVIDADE!DS$3,BASE!$G:$G,PRODUTIVIDADE!$B95)))</f>
        <v>0</v>
      </c>
      <c r="DV95" s="18">
        <f>IF($B95="","",IF(COUNTIF(BASE!$A:$A,PRODUTIVIDADE!DS$3)=0,"",SUMIFS(BASE!$O:$O,BASE!$A:$A,PRODUTIVIDADE!DS$3,BASE!$G:$G,PRODUTIVIDADE!$B95)))</f>
        <v>0</v>
      </c>
      <c r="DW95" s="32">
        <f t="shared" si="109"/>
        <v>0</v>
      </c>
      <c r="DX95" s="32">
        <f t="shared" si="110"/>
        <v>0</v>
      </c>
      <c r="DY95" s="33">
        <f>IF($B95="","",IF(COUNTIF(BASE!$A:$A,PRODUTIVIDADE!DY$3)=0,"",SUMIFS(BASE!$M:$M,BASE!$A:$A,PRODUTIVIDADE!DY$3,BASE!$G:$G,PRODUTIVIDADE!$B95)))</f>
        <v>0</v>
      </c>
      <c r="DZ95" s="33">
        <f>IF($B95="","",IF(COUNTIF(BASE!$A:$A,PRODUTIVIDADE!DY$3)=0,"",SUMIFS(BASE!$N:$N,BASE!$A:$A,PRODUTIVIDADE!DY$3,BASE!$G:$G,PRODUTIVIDADE!$B95)))</f>
        <v>0</v>
      </c>
      <c r="EA95" s="28">
        <f>IF($B95="","",IF(COUNTIF(BASE!$A:$A,PRODUTIVIDADE!DY$3)=0,"",SUMIFS(BASE!$P:$P,BASE!$A:$A,PRODUTIVIDADE!DY$3,BASE!$G:$G,PRODUTIVIDADE!$B95)))</f>
        <v>0</v>
      </c>
      <c r="EB95" s="28">
        <f>IF($B95="","",IF(COUNTIF(BASE!$A:$A,PRODUTIVIDADE!DY$3)=0,"",SUMIFS(BASE!$O:$O,BASE!$A:$A,PRODUTIVIDADE!DY$3,BASE!$G:$G,PRODUTIVIDADE!$B95)))</f>
        <v>0</v>
      </c>
      <c r="EC95" s="32">
        <f t="shared" si="111"/>
        <v>0</v>
      </c>
      <c r="ED95" s="32">
        <f t="shared" si="112"/>
        <v>0</v>
      </c>
      <c r="EE95" s="15">
        <f>IF($B95="","",IF(COUNTIF(BASE!$A:$A,PRODUTIVIDADE!EE$3)=0,"",SUMIFS(BASE!$M:$M,BASE!$A:$A,PRODUTIVIDADE!EE$3,BASE!$G:$G,PRODUTIVIDADE!$B95)))</f>
        <v>0</v>
      </c>
      <c r="EF95" s="15">
        <f>IF($B95="","",IF(COUNTIF(BASE!$A:$A,PRODUTIVIDADE!EE$3)=0,"",SUMIFS(BASE!$N:$N,BASE!$A:$A,PRODUTIVIDADE!EE$3,BASE!$G:$G,PRODUTIVIDADE!$B95)))</f>
        <v>0</v>
      </c>
      <c r="EG95" s="18">
        <f>IF($B95="","",IF(COUNTIF(BASE!$A:$A,PRODUTIVIDADE!EE$3)=0,"",SUMIFS(BASE!$P:$P,BASE!$A:$A,PRODUTIVIDADE!EE$3,BASE!$G:$G,PRODUTIVIDADE!$B95)))</f>
        <v>0</v>
      </c>
      <c r="EH95" s="18">
        <f>IF($B95="","",IF(COUNTIF(BASE!$A:$A,PRODUTIVIDADE!EE$3)=0,"",SUMIFS(BASE!$O:$O,BASE!$A:$A,PRODUTIVIDADE!EE$3,BASE!$G:$G,PRODUTIVIDADE!$B95)))</f>
        <v>0</v>
      </c>
      <c r="EI95" s="32">
        <f t="shared" si="113"/>
        <v>0</v>
      </c>
      <c r="EJ95" s="32">
        <f t="shared" si="114"/>
        <v>0</v>
      </c>
      <c r="EK95" s="33">
        <f>IF($B95="","",IF(COUNTIF(BASE!$A:$A,PRODUTIVIDADE!EK$3)=0,"",SUMIFS(BASE!$M:$M,BASE!$A:$A,PRODUTIVIDADE!EK$3,BASE!$G:$G,PRODUTIVIDADE!$B95)))</f>
        <v>0</v>
      </c>
      <c r="EL95" s="33">
        <f>IF($B95="","",IF(COUNTIF(BASE!$A:$A,PRODUTIVIDADE!EK$3)=0,"",SUMIFS(BASE!$N:$N,BASE!$A:$A,PRODUTIVIDADE!EK$3,BASE!$G:$G,PRODUTIVIDADE!$B95)))</f>
        <v>0</v>
      </c>
      <c r="EM95" s="28">
        <f>IF($B95="","",IF(COUNTIF(BASE!$A:$A,PRODUTIVIDADE!EK$3)=0,"",SUMIFS(BASE!$P:$P,BASE!$A:$A,PRODUTIVIDADE!EK$3,BASE!$G:$G,PRODUTIVIDADE!$B95)))</f>
        <v>0</v>
      </c>
      <c r="EN95" s="28">
        <f>IF($B95="","",IF(COUNTIF(BASE!$A:$A,PRODUTIVIDADE!EK$3)=0,"",SUMIFS(BASE!$O:$O,BASE!$A:$A,PRODUTIVIDADE!EK$3,BASE!$G:$G,PRODUTIVIDADE!$B95)))</f>
        <v>0</v>
      </c>
      <c r="EO95" s="32">
        <f t="shared" si="115"/>
        <v>0</v>
      </c>
      <c r="EP95" s="32">
        <f t="shared" si="116"/>
        <v>0</v>
      </c>
      <c r="EQ95" s="15">
        <f>IF($B95="","",IF(COUNTIF(BASE!$A:$A,PRODUTIVIDADE!EQ$3)=0,"",SUMIFS(BASE!$M:$M,BASE!$A:$A,PRODUTIVIDADE!EQ$3,BASE!$G:$G,PRODUTIVIDADE!$B95)))</f>
        <v>0</v>
      </c>
      <c r="ER95" s="15">
        <f>IF($B95="","",IF(COUNTIF(BASE!$A:$A,PRODUTIVIDADE!EQ$3)=0,"",SUMIFS(BASE!$N:$N,BASE!$A:$A,PRODUTIVIDADE!EQ$3,BASE!$G:$G,PRODUTIVIDADE!$B95)))</f>
        <v>0</v>
      </c>
      <c r="ES95" s="18">
        <f>IF($B95="","",IF(COUNTIF(BASE!$A:$A,PRODUTIVIDADE!EQ$3)=0,"",SUMIFS(BASE!$P:$P,BASE!$A:$A,PRODUTIVIDADE!EQ$3,BASE!$G:$G,PRODUTIVIDADE!$B95)))</f>
        <v>0</v>
      </c>
      <c r="ET95" s="18">
        <f>IF($B95="","",IF(COUNTIF(BASE!$A:$A,PRODUTIVIDADE!EQ$3)=0,"",SUMIFS(BASE!$O:$O,BASE!$A:$A,PRODUTIVIDADE!EQ$3,BASE!$G:$G,PRODUTIVIDADE!$B95)))</f>
        <v>0</v>
      </c>
      <c r="EU95" s="32">
        <f t="shared" si="117"/>
        <v>0</v>
      </c>
      <c r="EV95" s="32">
        <f t="shared" si="118"/>
        <v>0</v>
      </c>
      <c r="EW95" s="33">
        <f>IF($B95="","",IF(COUNTIF(BASE!$A:$A,PRODUTIVIDADE!EW$3)=0,"",SUMIFS(BASE!$M:$M,BASE!$A:$A,PRODUTIVIDADE!EW$3,BASE!$G:$G,PRODUTIVIDADE!$B95)))</f>
        <v>0</v>
      </c>
      <c r="EX95" s="33">
        <f>IF($B95="","",IF(COUNTIF(BASE!$A:$A,PRODUTIVIDADE!EW$3)=0,"",SUMIFS(BASE!$N:$N,BASE!$A:$A,PRODUTIVIDADE!EW$3,BASE!$G:$G,PRODUTIVIDADE!$B95)))</f>
        <v>0</v>
      </c>
      <c r="EY95" s="28">
        <f>IF($B95="","",IF(COUNTIF(BASE!$A:$A,PRODUTIVIDADE!EW$3)=0,"",SUMIFS(BASE!$P:$P,BASE!$A:$A,PRODUTIVIDADE!EW$3,BASE!$G:$G,PRODUTIVIDADE!$B95)))</f>
        <v>0</v>
      </c>
      <c r="EZ95" s="28">
        <f>IF($B95="","",IF(COUNTIF(BASE!$A:$A,PRODUTIVIDADE!EW$3)=0,"",SUMIFS(BASE!$O:$O,BASE!$A:$A,PRODUTIVIDADE!EW$3,BASE!$G:$G,PRODUTIVIDADE!$B95)))</f>
        <v>0</v>
      </c>
      <c r="FA95" s="32">
        <f t="shared" si="119"/>
        <v>0</v>
      </c>
      <c r="FB95" s="32">
        <f t="shared" si="120"/>
        <v>0</v>
      </c>
      <c r="FC95" s="15">
        <f>IF($B95="","",IF(COUNTIF(BASE!$A:$A,PRODUTIVIDADE!FC$3)=0,"",SUMIFS(BASE!$M:$M,BASE!$A:$A,PRODUTIVIDADE!FC$3,BASE!$G:$G,PRODUTIVIDADE!$B95)))</f>
        <v>0</v>
      </c>
      <c r="FD95" s="15">
        <f>IF($B95="","",IF(COUNTIF(BASE!$A:$A,PRODUTIVIDADE!FC$3)=0,"",SUMIFS(BASE!$N:$N,BASE!$A:$A,PRODUTIVIDADE!FC$3,BASE!$G:$G,PRODUTIVIDADE!$B95)))</f>
        <v>0</v>
      </c>
      <c r="FE95" s="18">
        <f>IF($B95="","",IF(COUNTIF(BASE!$A:$A,PRODUTIVIDADE!FC$3)=0,"",SUMIFS(BASE!$P:$P,BASE!$A:$A,PRODUTIVIDADE!FC$3,BASE!$G:$G,PRODUTIVIDADE!$B95)))</f>
        <v>0</v>
      </c>
      <c r="FF95" s="18">
        <f>IF($B95="","",IF(COUNTIF(BASE!$A:$A,PRODUTIVIDADE!FC$3)=0,"",SUMIFS(BASE!$O:$O,BASE!$A:$A,PRODUTIVIDADE!FC$3,BASE!$G:$G,PRODUTIVIDADE!$B95)))</f>
        <v>0</v>
      </c>
      <c r="FG95" s="32">
        <f t="shared" si="121"/>
        <v>0</v>
      </c>
      <c r="FH95" s="32">
        <f t="shared" si="122"/>
        <v>0</v>
      </c>
      <c r="FI95" s="33">
        <f>IF($B95="","",IF(COUNTIF(BASE!$A:$A,PRODUTIVIDADE!FI$3)=0,"",SUMIFS(BASE!$M:$M,BASE!$A:$A,PRODUTIVIDADE!FI$3,BASE!$G:$G,PRODUTIVIDADE!$B95)))</f>
        <v>0</v>
      </c>
      <c r="FJ95" s="33">
        <f>IF($B95="","",IF(COUNTIF(BASE!$A:$A,PRODUTIVIDADE!FI$3)=0,"",SUMIFS(BASE!$N:$N,BASE!$A:$A,PRODUTIVIDADE!FI$3,BASE!$G:$G,PRODUTIVIDADE!$B95)))</f>
        <v>0</v>
      </c>
      <c r="FK95" s="28">
        <f>IF($B95="","",IF(COUNTIF(BASE!$A:$A,PRODUTIVIDADE!FI$3)=0,"",SUMIFS(BASE!$P:$P,BASE!$A:$A,PRODUTIVIDADE!FI$3,BASE!$G:$G,PRODUTIVIDADE!$B95)))</f>
        <v>0</v>
      </c>
      <c r="FL95" s="28">
        <f>IF($B95="","",IF(COUNTIF(BASE!$A:$A,PRODUTIVIDADE!FI$3)=0,"",SUMIFS(BASE!$O:$O,BASE!$A:$A,PRODUTIVIDADE!FI$3,BASE!$G:$G,PRODUTIVIDADE!$B95)))</f>
        <v>0</v>
      </c>
      <c r="FM95" s="32">
        <f t="shared" si="123"/>
        <v>0</v>
      </c>
      <c r="FN95" s="32">
        <f t="shared" si="124"/>
        <v>0</v>
      </c>
      <c r="FO95" s="15">
        <f>IF($B95="","",IF(COUNTIF(BASE!$A:$A,PRODUTIVIDADE!FO$3)=0,"",SUMIFS(BASE!$M:$M,BASE!$A:$A,PRODUTIVIDADE!FO$3,BASE!$G:$G,PRODUTIVIDADE!$B95)))</f>
        <v>0</v>
      </c>
      <c r="FP95" s="15">
        <f>IF($B95="","",IF(COUNTIF(BASE!$A:$A,PRODUTIVIDADE!FO$3)=0,"",SUMIFS(BASE!$N:$N,BASE!$A:$A,PRODUTIVIDADE!FO$3,BASE!$G:$G,PRODUTIVIDADE!$B95)))</f>
        <v>0</v>
      </c>
      <c r="FQ95" s="18">
        <f>IF($B95="","",IF(COUNTIF(BASE!$A:$A,PRODUTIVIDADE!FO$3)=0,"",SUMIFS(BASE!$P:$P,BASE!$A:$A,PRODUTIVIDADE!FO$3,BASE!$G:$G,PRODUTIVIDADE!$B95)))</f>
        <v>0</v>
      </c>
      <c r="FR95" s="18">
        <f>IF($B95="","",IF(COUNTIF(BASE!$A:$A,PRODUTIVIDADE!FO$3)=0,"",SUMIFS(BASE!$O:$O,BASE!$A:$A,PRODUTIVIDADE!FO$3,BASE!$G:$G,PRODUTIVIDADE!$B95)))</f>
        <v>0</v>
      </c>
      <c r="FS95" s="32">
        <f t="shared" si="125"/>
        <v>0</v>
      </c>
      <c r="FT95" s="32">
        <f t="shared" si="126"/>
        <v>0</v>
      </c>
      <c r="FU95" s="33">
        <f>IF($B95="","",IF(COUNTIF(BASE!$A:$A,PRODUTIVIDADE!FU$3)=0,"",SUMIFS(BASE!$M:$M,BASE!$A:$A,PRODUTIVIDADE!FU$3,BASE!$G:$G,PRODUTIVIDADE!$B95)))</f>
        <v>0</v>
      </c>
      <c r="FV95" s="33">
        <f>IF($B95="","",IF(COUNTIF(BASE!$A:$A,PRODUTIVIDADE!FU$3)=0,"",SUMIFS(BASE!$N:$N,BASE!$A:$A,PRODUTIVIDADE!FU$3,BASE!$G:$G,PRODUTIVIDADE!$B95)))</f>
        <v>0</v>
      </c>
      <c r="FW95" s="28">
        <f>IF($B95="","",IF(COUNTIF(BASE!$A:$A,PRODUTIVIDADE!FU$3)=0,"",SUMIFS(BASE!$P:$P,BASE!$A:$A,PRODUTIVIDADE!FU$3,BASE!$G:$G,PRODUTIVIDADE!$B95)))</f>
        <v>0</v>
      </c>
      <c r="FX95" s="28">
        <f>IF($B95="","",IF(COUNTIF(BASE!$A:$A,PRODUTIVIDADE!FU$3)=0,"",SUMIFS(BASE!$O:$O,BASE!$A:$A,PRODUTIVIDADE!FU$3,BASE!$G:$G,PRODUTIVIDADE!$B95)))</f>
        <v>0</v>
      </c>
      <c r="FY95" s="32">
        <f t="shared" si="127"/>
        <v>0</v>
      </c>
      <c r="FZ95" s="32">
        <f t="shared" si="128"/>
        <v>0</v>
      </c>
      <c r="GA95" s="15">
        <f>IF($B95="","",IF(COUNTIF(BASE!$A:$A,PRODUTIVIDADE!GA$3)=0,"",SUMIFS(BASE!$M:$M,BASE!$A:$A,PRODUTIVIDADE!GA$3,BASE!$G:$G,PRODUTIVIDADE!$B95)))</f>
        <v>0</v>
      </c>
      <c r="GB95" s="15">
        <f>IF($B95="","",IF(COUNTIF(BASE!$A:$A,PRODUTIVIDADE!GA$3)=0,"",SUMIFS(BASE!$N:$N,BASE!$A:$A,PRODUTIVIDADE!GA$3,BASE!$G:$G,PRODUTIVIDADE!$B95)))</f>
        <v>0</v>
      </c>
      <c r="GC95" s="18">
        <f>IF($B95="","",IF(COUNTIF(BASE!$A:$A,PRODUTIVIDADE!GA$3)=0,"",SUMIFS(BASE!$P:$P,BASE!$A:$A,PRODUTIVIDADE!GA$3,BASE!$G:$G,PRODUTIVIDADE!$B95)))</f>
        <v>0</v>
      </c>
      <c r="GD95" s="18">
        <f>IF($B95="","",IF(COUNTIF(BASE!$A:$A,PRODUTIVIDADE!GA$3)=0,"",SUMIFS(BASE!$O:$O,BASE!$A:$A,PRODUTIVIDADE!GA$3,BASE!$G:$G,PRODUTIVIDADE!$B95)))</f>
        <v>0</v>
      </c>
      <c r="GE95" s="32">
        <f t="shared" si="129"/>
        <v>0</v>
      </c>
      <c r="GF95" s="32">
        <f t="shared" si="130"/>
        <v>0</v>
      </c>
      <c r="GG95" s="33">
        <f>IF($B95="","",IF(COUNTIF(BASE!$A:$A,PRODUTIVIDADE!GG$3)=0,"",SUMIFS(BASE!$M:$M,BASE!$A:$A,PRODUTIVIDADE!GG$3,BASE!$G:$G,PRODUTIVIDADE!$B95)))</f>
        <v>0</v>
      </c>
      <c r="GH95" s="33">
        <f>IF($B95="","",IF(COUNTIF(BASE!$A:$A,PRODUTIVIDADE!GG$3)=0,"",SUMIFS(BASE!$N:$N,BASE!$A:$A,PRODUTIVIDADE!GG$3,BASE!$G:$G,PRODUTIVIDADE!$B95)))</f>
        <v>0</v>
      </c>
      <c r="GI95" s="28">
        <f>IF($B95="","",IF(COUNTIF(BASE!$A:$A,PRODUTIVIDADE!GG$3)=0,"",SUMIFS(BASE!$P:$P,BASE!$A:$A,PRODUTIVIDADE!GG$3,BASE!$G:$G,PRODUTIVIDADE!$B95)))</f>
        <v>0</v>
      </c>
      <c r="GJ95" s="28">
        <f>IF($B95="","",IF(COUNTIF(BASE!$A:$A,PRODUTIVIDADE!GG$3)=0,"",SUMIFS(BASE!$O:$O,BASE!$A:$A,PRODUTIVIDADE!GG$3,BASE!$G:$G,PRODUTIVIDADE!$B95)))</f>
        <v>0</v>
      </c>
      <c r="GK95" s="32">
        <f t="shared" si="131"/>
        <v>0</v>
      </c>
      <c r="GL95" s="32">
        <f t="shared" si="132"/>
        <v>0</v>
      </c>
      <c r="GM95" s="15">
        <f>IF($B95="","",IF(COUNTIF(BASE!$A:$A,PRODUTIVIDADE!GM$3)=0,"",SUMIFS(BASE!$M:$M,BASE!$A:$A,PRODUTIVIDADE!GM$3,BASE!$G:$G,PRODUTIVIDADE!$B95)))</f>
        <v>0</v>
      </c>
      <c r="GN95" s="15">
        <f>IF($B95="","",IF(COUNTIF(BASE!$A:$A,PRODUTIVIDADE!GM$3)=0,"",SUMIFS(BASE!$N:$N,BASE!$A:$A,PRODUTIVIDADE!GM$3,BASE!$G:$G,PRODUTIVIDADE!$B95)))</f>
        <v>0</v>
      </c>
      <c r="GO95" s="18">
        <f>IF($B95="","",IF(COUNTIF(BASE!$A:$A,PRODUTIVIDADE!GM$3)=0,"",SUMIFS(BASE!$P:$P,BASE!$A:$A,PRODUTIVIDADE!GM$3,BASE!$G:$G,PRODUTIVIDADE!$B95)))</f>
        <v>0</v>
      </c>
      <c r="GP95" s="18">
        <f>IF($B95="","",IF(COUNTIF(BASE!$A:$A,PRODUTIVIDADE!GM$3)=0,"",SUMIFS(BASE!$O:$O,BASE!$A:$A,PRODUTIVIDADE!GM$3,BASE!$G:$G,PRODUTIVIDADE!$B95)))</f>
        <v>0</v>
      </c>
      <c r="GQ95" s="32">
        <f t="shared" si="133"/>
        <v>0</v>
      </c>
      <c r="GR95" s="32">
        <f t="shared" si="134"/>
        <v>0</v>
      </c>
    </row>
    <row r="96" spans="2:200" s="8" customFormat="1" x14ac:dyDescent="0.25">
      <c r="B96" s="50">
        <v>91162</v>
      </c>
      <c r="C96" s="16" t="str">
        <f>IF($B96="","",VLOOKUP($B96,EQUIPE!$B:$E,2,0))</f>
        <v>TASSIA BEATRIZ CUNHA SANTANA</v>
      </c>
      <c r="D96" s="16" t="str">
        <f>IF($B96="","",VLOOKUP($B96,EQUIPE!$B:$F,5,0))</f>
        <v>ULTRAGAZ FRONT</v>
      </c>
      <c r="E96" s="18">
        <f>IF($B96="","",VLOOKUP($B96,EQUIPE!$B:$E,3,0))</f>
        <v>0.2638888888888889</v>
      </c>
      <c r="F96" s="16" t="str">
        <f>IF($B96="","",VLOOKUP($B96,EQUIPE!$B:$E,4,0))</f>
        <v>DAIATRIZ DO NASCIMENTO</v>
      </c>
      <c r="H96" s="22">
        <f t="shared" si="135"/>
        <v>1894</v>
      </c>
      <c r="I96" s="22">
        <f t="shared" si="135"/>
        <v>0</v>
      </c>
      <c r="J96" s="18">
        <f t="shared" si="69"/>
        <v>1.1857498337830969E-3</v>
      </c>
      <c r="K96" s="18">
        <f t="shared" si="70"/>
        <v>0</v>
      </c>
      <c r="L96" s="32">
        <f t="shared" si="71"/>
        <v>2.2458101851851855</v>
      </c>
      <c r="M96" s="32">
        <f t="shared" si="72"/>
        <v>0</v>
      </c>
      <c r="O96" s="15">
        <f>IF($B96="","",IF(COUNTIF(BASE!$A:$A,PRODUTIVIDADE!O$3)=0,"",SUMIFS(BASE!$M:$M,BASE!$A:$A,PRODUTIVIDADE!O$3,BASE!$G:$G,PRODUTIVIDADE!$B96)))</f>
        <v>75</v>
      </c>
      <c r="P96" s="15">
        <f>IF($B96="","",IF(COUNTIF(BASE!$A:$A,PRODUTIVIDADE!O$3)=0,"",SUMIFS(BASE!$N:$N,BASE!$A:$A,PRODUTIVIDADE!O$3,BASE!$G:$G,PRODUTIVIDADE!$B96)))</f>
        <v>0</v>
      </c>
      <c r="Q96" s="18">
        <f>IF($B96="","",IF(COUNTIF(BASE!$A:$A,PRODUTIVIDADE!O$3)=0,"",SUMIFS(BASE!$P:$P,BASE!$A:$A,PRODUTIVIDADE!O$3,BASE!$G:$G,PRODUTIVIDADE!$B96)))</f>
        <v>1.6782407407407406E-3</v>
      </c>
      <c r="R96" s="18">
        <f>IF($B96="","",IF(COUNTIF(BASE!$A:$A,PRODUTIVIDADE!O$3)=0,"",SUMIFS(BASE!$O:$O,BASE!$A:$A,PRODUTIVIDADE!O$3,BASE!$G:$G,PRODUTIVIDADE!$B96)))</f>
        <v>0</v>
      </c>
      <c r="S96" s="32">
        <f t="shared" si="73"/>
        <v>0.12586805555555555</v>
      </c>
      <c r="T96" s="32">
        <f t="shared" si="74"/>
        <v>0</v>
      </c>
      <c r="U96" s="33">
        <f>IF($B96="","",IF(COUNTIF(BASE!$A:$A,PRODUTIVIDADE!U$3)=0,"",SUMIFS(BASE!$M:$M,BASE!$A:$A,PRODUTIVIDADE!U$3,BASE!$G:$G,PRODUTIVIDADE!$B96)))</f>
        <v>96</v>
      </c>
      <c r="V96" s="33">
        <f>IF($B96="","",IF(COUNTIF(BASE!$A:$A,PRODUTIVIDADE!U$3)=0,"",SUMIFS(BASE!$N:$N,BASE!$A:$A,PRODUTIVIDADE!U$3,BASE!$G:$G,PRODUTIVIDADE!$B96)))</f>
        <v>0</v>
      </c>
      <c r="W96" s="28">
        <f>IF($B96="","",IF(COUNTIF(BASE!$A:$A,PRODUTIVIDADE!U$3)=0,"",SUMIFS(BASE!$P:$P,BASE!$A:$A,PRODUTIVIDADE!U$3,BASE!$G:$G,PRODUTIVIDADE!$B96)))</f>
        <v>1.4583333333333334E-3</v>
      </c>
      <c r="X96" s="28">
        <f>IF($B96="","",IF(COUNTIF(BASE!$A:$A,PRODUTIVIDADE!U$3)=0,"",SUMIFS(BASE!$O:$O,BASE!$A:$A,PRODUTIVIDADE!U$3,BASE!$G:$G,PRODUTIVIDADE!$B96)))</f>
        <v>0</v>
      </c>
      <c r="Y96" s="32">
        <f t="shared" si="75"/>
        <v>0.14000000000000001</v>
      </c>
      <c r="Z96" s="32">
        <f t="shared" si="76"/>
        <v>0</v>
      </c>
      <c r="AA96" s="15">
        <f>IF($B96="","",IF(COUNTIF(BASE!$A:$A,PRODUTIVIDADE!AA$3)=0,"",SUMIFS(BASE!$M:$M,BASE!$A:$A,PRODUTIVIDADE!AA$3,BASE!$G:$G,PRODUTIVIDADE!$B96)))</f>
        <v>86</v>
      </c>
      <c r="AB96" s="15">
        <f>IF($B96="","",IF(COUNTIF(BASE!$A:$A,PRODUTIVIDADE!AA$3)=0,"",SUMIFS(BASE!$N:$N,BASE!$A:$A,PRODUTIVIDADE!AA$3,BASE!$G:$G,PRODUTIVIDADE!$B96)))</f>
        <v>0</v>
      </c>
      <c r="AC96" s="18">
        <f>IF($B96="","",IF(COUNTIF(BASE!$A:$A,PRODUTIVIDADE!AA$3)=0,"",SUMIFS(BASE!$P:$P,BASE!$A:$A,PRODUTIVIDADE!AA$3,BASE!$G:$G,PRODUTIVIDADE!$B96)))</f>
        <v>1.4699074074074074E-3</v>
      </c>
      <c r="AD96" s="18">
        <f>IF($B96="","",IF(COUNTIF(BASE!$A:$A,PRODUTIVIDADE!AA$3)=0,"",SUMIFS(BASE!$O:$O,BASE!$A:$A,PRODUTIVIDADE!AA$3,BASE!$G:$G,PRODUTIVIDADE!$B96)))</f>
        <v>0</v>
      </c>
      <c r="AE96" s="32">
        <f t="shared" si="77"/>
        <v>0.12641203703703704</v>
      </c>
      <c r="AF96" s="32">
        <f t="shared" si="78"/>
        <v>0</v>
      </c>
      <c r="AG96" s="33">
        <f>IF($B96="","",IF(COUNTIF(BASE!$A:$A,PRODUTIVIDADE!AG$3)=0,"",SUMIFS(BASE!$M:$M,BASE!$A:$A,PRODUTIVIDADE!AG$3,BASE!$G:$G,PRODUTIVIDADE!$B96)))</f>
        <v>82</v>
      </c>
      <c r="AH96" s="33">
        <f>IF($B96="","",IF(COUNTIF(BASE!$A:$A,PRODUTIVIDADE!AG$3)=0,"",SUMIFS(BASE!$N:$N,BASE!$A:$A,PRODUTIVIDADE!AG$3,BASE!$G:$G,PRODUTIVIDADE!$B96)))</f>
        <v>0</v>
      </c>
      <c r="AI96" s="28">
        <f>IF($B96="","",IF(COUNTIF(BASE!$A:$A,PRODUTIVIDADE!AG$3)=0,"",SUMIFS(BASE!$P:$P,BASE!$A:$A,PRODUTIVIDADE!AG$3,BASE!$G:$G,PRODUTIVIDADE!$B96)))</f>
        <v>1.5393518518518519E-3</v>
      </c>
      <c r="AJ96" s="28">
        <f>IF($B96="","",IF(COUNTIF(BASE!$A:$A,PRODUTIVIDADE!AG$3)=0,"",SUMIFS(BASE!$O:$O,BASE!$A:$A,PRODUTIVIDADE!AG$3,BASE!$G:$G,PRODUTIVIDADE!$B96)))</f>
        <v>0</v>
      </c>
      <c r="AK96" s="32">
        <f t="shared" si="79"/>
        <v>0.12622685185185184</v>
      </c>
      <c r="AL96" s="32">
        <f t="shared" si="80"/>
        <v>0</v>
      </c>
      <c r="AM96" s="15">
        <f>IF($B96="","",IF(COUNTIF(BASE!$A:$A,PRODUTIVIDADE!AM$3)=0,"",SUMIFS(BASE!$M:$M,BASE!$A:$A,PRODUTIVIDADE!AM$3,BASE!$G:$G,PRODUTIVIDADE!$B96)))</f>
        <v>97</v>
      </c>
      <c r="AN96" s="15">
        <f>IF($B96="","",IF(COUNTIF(BASE!$A:$A,PRODUTIVIDADE!AM$3)=0,"",SUMIFS(BASE!$N:$N,BASE!$A:$A,PRODUTIVIDADE!AM$3,BASE!$G:$G,PRODUTIVIDADE!$B96)))</f>
        <v>0</v>
      </c>
      <c r="AO96" s="18">
        <f>IF($B96="","",IF(COUNTIF(BASE!$A:$A,PRODUTIVIDADE!AM$3)=0,"",SUMIFS(BASE!$P:$P,BASE!$A:$A,PRODUTIVIDADE!AM$3,BASE!$G:$G,PRODUTIVIDADE!$B96)))</f>
        <v>1.4004629629629629E-3</v>
      </c>
      <c r="AP96" s="18">
        <f>IF($B96="","",IF(COUNTIF(BASE!$A:$A,PRODUTIVIDADE!AM$3)=0,"",SUMIFS(BASE!$O:$O,BASE!$A:$A,PRODUTIVIDADE!AM$3,BASE!$G:$G,PRODUTIVIDADE!$B96)))</f>
        <v>0</v>
      </c>
      <c r="AQ96" s="32">
        <f t="shared" si="81"/>
        <v>0.1358449074074074</v>
      </c>
      <c r="AR96" s="32">
        <f t="shared" si="82"/>
        <v>0</v>
      </c>
      <c r="AS96" s="33">
        <f>IF($B96="","",IF(COUNTIF(BASE!$A:$A,PRODUTIVIDADE!AS$3)=0,"",SUMIFS(BASE!$M:$M,BASE!$A:$A,PRODUTIVIDADE!AS$3,BASE!$G:$G,PRODUTIVIDADE!$B96)))</f>
        <v>68</v>
      </c>
      <c r="AT96" s="33">
        <f>IF($B96="","",IF(COUNTIF(BASE!$A:$A,PRODUTIVIDADE!AS$3)=0,"",SUMIFS(BASE!$N:$N,BASE!$A:$A,PRODUTIVIDADE!AS$3,BASE!$G:$G,PRODUTIVIDADE!$B96)))</f>
        <v>0</v>
      </c>
      <c r="AU96" s="28">
        <f>IF($B96="","",IF(COUNTIF(BASE!$A:$A,PRODUTIVIDADE!AS$3)=0,"",SUMIFS(BASE!$P:$P,BASE!$A:$A,PRODUTIVIDADE!AS$3,BASE!$G:$G,PRODUTIVIDADE!$B96)))</f>
        <v>1.5046296296296294E-3</v>
      </c>
      <c r="AV96" s="28">
        <f>IF($B96="","",IF(COUNTIF(BASE!$A:$A,PRODUTIVIDADE!AS$3)=0,"",SUMIFS(BASE!$O:$O,BASE!$A:$A,PRODUTIVIDADE!AS$3,BASE!$G:$G,PRODUTIVIDADE!$B96)))</f>
        <v>0</v>
      </c>
      <c r="AW96" s="32">
        <f t="shared" si="83"/>
        <v>0.1023148148148148</v>
      </c>
      <c r="AX96" s="32">
        <f t="shared" si="84"/>
        <v>0</v>
      </c>
      <c r="AY96" s="15">
        <f>IF($B96="","",IF(COUNTIF(BASE!$A:$A,PRODUTIVIDADE!AY$3)=0,"",SUMIFS(BASE!$M:$M,BASE!$A:$A,PRODUTIVIDADE!AY$3,BASE!$G:$G,PRODUTIVIDADE!$B96)))</f>
        <v>0</v>
      </c>
      <c r="AZ96" s="15">
        <f>IF($B96="","",IF(COUNTIF(BASE!$A:$A,PRODUTIVIDADE!AY$3)=0,"",SUMIFS(BASE!$N:$N,BASE!$A:$A,PRODUTIVIDADE!AY$3,BASE!$G:$G,PRODUTIVIDADE!$B96)))</f>
        <v>0</v>
      </c>
      <c r="BA96" s="18">
        <f>IF($B96="","",IF(COUNTIF(BASE!$A:$A,PRODUTIVIDADE!AY$3)=0,"",SUMIFS(BASE!$P:$P,BASE!$A:$A,PRODUTIVIDADE!AY$3,BASE!$G:$G,PRODUTIVIDADE!$B96)))</f>
        <v>0</v>
      </c>
      <c r="BB96" s="18">
        <f>IF($B96="","",IF(COUNTIF(BASE!$A:$A,PRODUTIVIDADE!AY$3)=0,"",SUMIFS(BASE!$O:$O,BASE!$A:$A,PRODUTIVIDADE!AY$3,BASE!$G:$G,PRODUTIVIDADE!$B96)))</f>
        <v>0</v>
      </c>
      <c r="BC96" s="32">
        <f t="shared" si="85"/>
        <v>0</v>
      </c>
      <c r="BD96" s="32">
        <f t="shared" si="86"/>
        <v>0</v>
      </c>
      <c r="BE96" s="33">
        <f>IF($B96="","",IF(COUNTIF(BASE!$A:$A,PRODUTIVIDADE!BE$3)=0,"",SUMIFS(BASE!$M:$M,BASE!$A:$A,PRODUTIVIDADE!BE$3,BASE!$G:$G,PRODUTIVIDADE!$B96)))</f>
        <v>9</v>
      </c>
      <c r="BF96" s="33">
        <f>IF($B96="","",IF(COUNTIF(BASE!$A:$A,PRODUTIVIDADE!BE$3)=0,"",SUMIFS(BASE!$N:$N,BASE!$A:$A,PRODUTIVIDADE!BE$3,BASE!$G:$G,PRODUTIVIDADE!$B96)))</f>
        <v>0</v>
      </c>
      <c r="BG96" s="28">
        <f>IF($B96="","",IF(COUNTIF(BASE!$A:$A,PRODUTIVIDADE!BE$3)=0,"",SUMIFS(BASE!$P:$P,BASE!$A:$A,PRODUTIVIDADE!BE$3,BASE!$G:$G,PRODUTIVIDADE!$B96)))</f>
        <v>1.5624999999999999E-3</v>
      </c>
      <c r="BH96" s="28">
        <f>IF($B96="","",IF(COUNTIF(BASE!$A:$A,PRODUTIVIDADE!BE$3)=0,"",SUMIFS(BASE!$O:$O,BASE!$A:$A,PRODUTIVIDADE!BE$3,BASE!$G:$G,PRODUTIVIDADE!$B96)))</f>
        <v>0</v>
      </c>
      <c r="BI96" s="32">
        <f t="shared" si="87"/>
        <v>1.4062499999999999E-2</v>
      </c>
      <c r="BJ96" s="32">
        <f t="shared" si="88"/>
        <v>0</v>
      </c>
      <c r="BK96" s="15">
        <f>IF($B96="","",IF(COUNTIF(BASE!$A:$A,PRODUTIVIDADE!BK$3)=0,"",SUMIFS(BASE!$M:$M,BASE!$A:$A,PRODUTIVIDADE!BK$3,BASE!$G:$G,PRODUTIVIDADE!$B96)))</f>
        <v>43</v>
      </c>
      <c r="BL96" s="15">
        <f>IF($B96="","",IF(COUNTIF(BASE!$A:$A,PRODUTIVIDADE!BK$3)=0,"",SUMIFS(BASE!$N:$N,BASE!$A:$A,PRODUTIVIDADE!BK$3,BASE!$G:$G,PRODUTIVIDADE!$B96)))</f>
        <v>0</v>
      </c>
      <c r="BM96" s="18">
        <f>IF($B96="","",IF(COUNTIF(BASE!$A:$A,PRODUTIVIDADE!BK$3)=0,"",SUMIFS(BASE!$P:$P,BASE!$A:$A,PRODUTIVIDADE!BK$3,BASE!$G:$G,PRODUTIVIDADE!$B96)))</f>
        <v>1.7245370370370372E-3</v>
      </c>
      <c r="BN96" s="18">
        <f>IF($B96="","",IF(COUNTIF(BASE!$A:$A,PRODUTIVIDADE!BK$3)=0,"",SUMIFS(BASE!$O:$O,BASE!$A:$A,PRODUTIVIDADE!BK$3,BASE!$G:$G,PRODUTIVIDADE!$B96)))</f>
        <v>0</v>
      </c>
      <c r="BO96" s="32">
        <f t="shared" si="89"/>
        <v>7.4155092592592606E-2</v>
      </c>
      <c r="BP96" s="32">
        <f t="shared" si="90"/>
        <v>0</v>
      </c>
      <c r="BQ96" s="33">
        <f>IF($B96="","",IF(COUNTIF(BASE!$A:$A,PRODUTIVIDADE!BQ$3)=0,"",SUMIFS(BASE!$M:$M,BASE!$A:$A,PRODUTIVIDADE!BQ$3,BASE!$G:$G,PRODUTIVIDADE!$B96)))</f>
        <v>54</v>
      </c>
      <c r="BR96" s="33">
        <f>IF($B96="","",IF(COUNTIF(BASE!$A:$A,PRODUTIVIDADE!BQ$3)=0,"",SUMIFS(BASE!$N:$N,BASE!$A:$A,PRODUTIVIDADE!BQ$3,BASE!$G:$G,PRODUTIVIDADE!$B96)))</f>
        <v>0</v>
      </c>
      <c r="BS96" s="28">
        <f>IF($B96="","",IF(COUNTIF(BASE!$A:$A,PRODUTIVIDADE!BQ$3)=0,"",SUMIFS(BASE!$P:$P,BASE!$A:$A,PRODUTIVIDADE!BQ$3,BASE!$G:$G,PRODUTIVIDADE!$B96)))</f>
        <v>1.5740740740740741E-3</v>
      </c>
      <c r="BT96" s="28">
        <f>IF($B96="","",IF(COUNTIF(BASE!$A:$A,PRODUTIVIDADE!BQ$3)=0,"",SUMIFS(BASE!$O:$O,BASE!$A:$A,PRODUTIVIDADE!BQ$3,BASE!$G:$G,PRODUTIVIDADE!$B96)))</f>
        <v>0</v>
      </c>
      <c r="BU96" s="32">
        <f t="shared" si="91"/>
        <v>8.5000000000000006E-2</v>
      </c>
      <c r="BV96" s="32">
        <f t="shared" si="92"/>
        <v>0</v>
      </c>
      <c r="BW96" s="15">
        <f>IF($B96="","",IF(COUNTIF(BASE!$A:$A,PRODUTIVIDADE!BW$3)=0,"",SUMIFS(BASE!$M:$M,BASE!$A:$A,PRODUTIVIDADE!BW$3,BASE!$G:$G,PRODUTIVIDADE!$B96)))</f>
        <v>64</v>
      </c>
      <c r="BX96" s="15">
        <f>IF($B96="","",IF(COUNTIF(BASE!$A:$A,PRODUTIVIDADE!BW$3)=0,"",SUMIFS(BASE!$N:$N,BASE!$A:$A,PRODUTIVIDADE!BW$3,BASE!$G:$G,PRODUTIVIDADE!$B96)))</f>
        <v>0</v>
      </c>
      <c r="BY96" s="18">
        <f>IF($B96="","",IF(COUNTIF(BASE!$A:$A,PRODUTIVIDADE!BW$3)=0,"",SUMIFS(BASE!$P:$P,BASE!$A:$A,PRODUTIVIDADE!BW$3,BASE!$G:$G,PRODUTIVIDADE!$B96)))</f>
        <v>1.2384259259259258E-3</v>
      </c>
      <c r="BZ96" s="18">
        <f>IF($B96="","",IF(COUNTIF(BASE!$A:$A,PRODUTIVIDADE!BW$3)=0,"",SUMIFS(BASE!$O:$O,BASE!$A:$A,PRODUTIVIDADE!BW$3,BASE!$G:$G,PRODUTIVIDADE!$B96)))</f>
        <v>0</v>
      </c>
      <c r="CA96" s="32">
        <f t="shared" si="93"/>
        <v>7.9259259259259252E-2</v>
      </c>
      <c r="CB96" s="32">
        <f t="shared" si="94"/>
        <v>0</v>
      </c>
      <c r="CC96" s="33">
        <f>IF($B96="","",IF(COUNTIF(BASE!$A:$A,PRODUTIVIDADE!CC$3)=0,"",SUMIFS(BASE!$M:$M,BASE!$A:$A,PRODUTIVIDADE!CC$3,BASE!$G:$G,PRODUTIVIDADE!$B96)))</f>
        <v>0</v>
      </c>
      <c r="CD96" s="33">
        <f>IF($B96="","",IF(COUNTIF(BASE!$A:$A,PRODUTIVIDADE!CC$3)=0,"",SUMIFS(BASE!$N:$N,BASE!$A:$A,PRODUTIVIDADE!CC$3,BASE!$G:$G,PRODUTIVIDADE!$B96)))</f>
        <v>0</v>
      </c>
      <c r="CE96" s="28">
        <f>IF($B96="","",IF(COUNTIF(BASE!$A:$A,PRODUTIVIDADE!CC$3)=0,"",SUMIFS(BASE!$P:$P,BASE!$A:$A,PRODUTIVIDADE!CC$3,BASE!$G:$G,PRODUTIVIDADE!$B96)))</f>
        <v>0</v>
      </c>
      <c r="CF96" s="28">
        <f>IF($B96="","",IF(COUNTIF(BASE!$A:$A,PRODUTIVIDADE!CC$3)=0,"",SUMIFS(BASE!$O:$O,BASE!$A:$A,PRODUTIVIDADE!CC$3,BASE!$G:$G,PRODUTIVIDADE!$B96)))</f>
        <v>0</v>
      </c>
      <c r="CG96" s="32">
        <f t="shared" si="95"/>
        <v>0</v>
      </c>
      <c r="CH96" s="32">
        <f t="shared" si="96"/>
        <v>0</v>
      </c>
      <c r="CI96" s="15">
        <f>IF($B96="","",IF(COUNTIF(BASE!$A:$A,PRODUTIVIDADE!CI$3)=0,"",SUMIFS(BASE!$M:$M,BASE!$A:$A,PRODUTIVIDADE!CI$3,BASE!$G:$G,PRODUTIVIDADE!$B96)))</f>
        <v>56</v>
      </c>
      <c r="CJ96" s="15">
        <f>IF($B96="","",IF(COUNTIF(BASE!$A:$A,PRODUTIVIDADE!CI$3)=0,"",SUMIFS(BASE!$N:$N,BASE!$A:$A,PRODUTIVIDADE!CI$3,BASE!$G:$G,PRODUTIVIDADE!$B96)))</f>
        <v>0</v>
      </c>
      <c r="CK96" s="18">
        <f>IF($B96="","",IF(COUNTIF(BASE!$A:$A,PRODUTIVIDADE!CI$3)=0,"",SUMIFS(BASE!$P:$P,BASE!$A:$A,PRODUTIVIDADE!CI$3,BASE!$G:$G,PRODUTIVIDADE!$B96)))</f>
        <v>1.4351851851851854E-3</v>
      </c>
      <c r="CL96" s="18">
        <f>IF($B96="","",IF(COUNTIF(BASE!$A:$A,PRODUTIVIDADE!CI$3)=0,"",SUMIFS(BASE!$O:$O,BASE!$A:$A,PRODUTIVIDADE!CI$3,BASE!$G:$G,PRODUTIVIDADE!$B96)))</f>
        <v>0</v>
      </c>
      <c r="CM96" s="32">
        <f t="shared" si="97"/>
        <v>8.0370370370370384E-2</v>
      </c>
      <c r="CN96" s="32">
        <f t="shared" si="98"/>
        <v>0</v>
      </c>
      <c r="CO96" s="33">
        <f>IF($B96="","",IF(COUNTIF(BASE!$A:$A,PRODUTIVIDADE!CO$3)=0,"",SUMIFS(BASE!$M:$M,BASE!$A:$A,PRODUTIVIDADE!CO$3,BASE!$G:$G,PRODUTIVIDADE!$B96)))</f>
        <v>0</v>
      </c>
      <c r="CP96" s="33">
        <f>IF($B96="","",IF(COUNTIF(BASE!$A:$A,PRODUTIVIDADE!CO$3)=0,"",SUMIFS(BASE!$N:$N,BASE!$A:$A,PRODUTIVIDADE!CO$3,BASE!$G:$G,PRODUTIVIDADE!$B96)))</f>
        <v>0</v>
      </c>
      <c r="CQ96" s="28">
        <f>IF($B96="","",IF(COUNTIF(BASE!$A:$A,PRODUTIVIDADE!CO$3)=0,"",SUMIFS(BASE!$P:$P,BASE!$A:$A,PRODUTIVIDADE!CO$3,BASE!$G:$G,PRODUTIVIDADE!$B96)))</f>
        <v>0</v>
      </c>
      <c r="CR96" s="28">
        <f>IF($B96="","",IF(COUNTIF(BASE!$A:$A,PRODUTIVIDADE!CO$3)=0,"",SUMIFS(BASE!$O:$O,BASE!$A:$A,PRODUTIVIDADE!CO$3,BASE!$G:$G,PRODUTIVIDADE!$B96)))</f>
        <v>0</v>
      </c>
      <c r="CS96" s="32">
        <f t="shared" si="99"/>
        <v>0</v>
      </c>
      <c r="CT96" s="32">
        <f t="shared" si="100"/>
        <v>0</v>
      </c>
      <c r="CU96" s="15">
        <f>IF($B96="","",IF(COUNTIF(BASE!$A:$A,PRODUTIVIDADE!CU$3)=0,"",SUMIFS(BASE!$M:$M,BASE!$A:$A,PRODUTIVIDADE!CU$3,BASE!$G:$G,PRODUTIVIDADE!$B96)))</f>
        <v>94</v>
      </c>
      <c r="CV96" s="15">
        <f>IF($B96="","",IF(COUNTIF(BASE!$A:$A,PRODUTIVIDADE!CU$3)=0,"",SUMIFS(BASE!$N:$N,BASE!$A:$A,PRODUTIVIDADE!CU$3,BASE!$G:$G,PRODUTIVIDADE!$B96)))</f>
        <v>0</v>
      </c>
      <c r="CW96" s="18">
        <f>IF($B96="","",IF(COUNTIF(BASE!$A:$A,PRODUTIVIDADE!CU$3)=0,"",SUMIFS(BASE!$P:$P,BASE!$A:$A,PRODUTIVIDADE!CU$3,BASE!$G:$G,PRODUTIVIDADE!$B96)))</f>
        <v>1.3310185185185185E-3</v>
      </c>
      <c r="CX96" s="18">
        <f>IF($B96="","",IF(COUNTIF(BASE!$A:$A,PRODUTIVIDADE!CU$3)=0,"",SUMIFS(BASE!$O:$O,BASE!$A:$A,PRODUTIVIDADE!CU$3,BASE!$G:$G,PRODUTIVIDADE!$B96)))</f>
        <v>0</v>
      </c>
      <c r="CY96" s="32">
        <f t="shared" si="101"/>
        <v>0.12511574074074075</v>
      </c>
      <c r="CZ96" s="32">
        <f t="shared" si="102"/>
        <v>0</v>
      </c>
      <c r="DA96" s="33">
        <f>IF($B96="","",IF(COUNTIF(BASE!$A:$A,PRODUTIVIDADE!DA$3)=0,"",SUMIFS(BASE!$M:$M,BASE!$A:$A,PRODUTIVIDADE!DA$3,BASE!$G:$G,PRODUTIVIDADE!$B96)))</f>
        <v>83</v>
      </c>
      <c r="DB96" s="33">
        <f>IF($B96="","",IF(COUNTIF(BASE!$A:$A,PRODUTIVIDADE!DA$3)=0,"",SUMIFS(BASE!$N:$N,BASE!$A:$A,PRODUTIVIDADE!DA$3,BASE!$G:$G,PRODUTIVIDADE!$B96)))</f>
        <v>0</v>
      </c>
      <c r="DC96" s="28">
        <f>IF($B96="","",IF(COUNTIF(BASE!$A:$A,PRODUTIVIDADE!DA$3)=0,"",SUMIFS(BASE!$P:$P,BASE!$A:$A,PRODUTIVIDADE!DA$3,BASE!$G:$G,PRODUTIVIDADE!$B96)))</f>
        <v>1.1921296296296296E-3</v>
      </c>
      <c r="DD96" s="28">
        <f>IF($B96="","",IF(COUNTIF(BASE!$A:$A,PRODUTIVIDADE!DA$3)=0,"",SUMIFS(BASE!$O:$O,BASE!$A:$A,PRODUTIVIDADE!DA$3,BASE!$G:$G,PRODUTIVIDADE!$B96)))</f>
        <v>0</v>
      </c>
      <c r="DE96" s="32">
        <f t="shared" si="103"/>
        <v>9.8946759259259248E-2</v>
      </c>
      <c r="DF96" s="32">
        <f t="shared" si="104"/>
        <v>0</v>
      </c>
      <c r="DG96" s="15">
        <f>IF($B96="","",IF(COUNTIF(BASE!$A:$A,PRODUTIVIDADE!DG$3)=0,"",SUMIFS(BASE!$M:$M,BASE!$A:$A,PRODUTIVIDADE!DG$3,BASE!$G:$G,PRODUTIVIDADE!$B96)))</f>
        <v>79</v>
      </c>
      <c r="DH96" s="15">
        <f>IF($B96="","",IF(COUNTIF(BASE!$A:$A,PRODUTIVIDADE!DG$3)=0,"",SUMIFS(BASE!$N:$N,BASE!$A:$A,PRODUTIVIDADE!DG$3,BASE!$G:$G,PRODUTIVIDADE!$B96)))</f>
        <v>0</v>
      </c>
      <c r="DI96" s="18">
        <f>IF($B96="","",IF(COUNTIF(BASE!$A:$A,PRODUTIVIDADE!DG$3)=0,"",SUMIFS(BASE!$P:$P,BASE!$A:$A,PRODUTIVIDADE!DG$3,BASE!$G:$G,PRODUTIVIDADE!$B96)))</f>
        <v>1.3078703703703705E-3</v>
      </c>
      <c r="DJ96" s="18">
        <f>IF($B96="","",IF(COUNTIF(BASE!$A:$A,PRODUTIVIDADE!DG$3)=0,"",SUMIFS(BASE!$O:$O,BASE!$A:$A,PRODUTIVIDADE!DG$3,BASE!$G:$G,PRODUTIVIDADE!$B96)))</f>
        <v>0</v>
      </c>
      <c r="DK96" s="32">
        <f t="shared" si="105"/>
        <v>0.10332175925925927</v>
      </c>
      <c r="DL96" s="32">
        <f t="shared" si="106"/>
        <v>0</v>
      </c>
      <c r="DM96" s="33">
        <f>IF($B96="","",IF(COUNTIF(BASE!$A:$A,PRODUTIVIDADE!DM$3)=0,"",SUMIFS(BASE!$M:$M,BASE!$A:$A,PRODUTIVIDADE!DM$3,BASE!$G:$G,PRODUTIVIDADE!$B96)))</f>
        <v>55</v>
      </c>
      <c r="DN96" s="33">
        <f>IF($B96="","",IF(COUNTIF(BASE!$A:$A,PRODUTIVIDADE!DM$3)=0,"",SUMIFS(BASE!$N:$N,BASE!$A:$A,PRODUTIVIDADE!DM$3,BASE!$G:$G,PRODUTIVIDADE!$B96)))</f>
        <v>0</v>
      </c>
      <c r="DO96" s="28">
        <f>IF($B96="","",IF(COUNTIF(BASE!$A:$A,PRODUTIVIDADE!DM$3)=0,"",SUMIFS(BASE!$P:$P,BASE!$A:$A,PRODUTIVIDADE!DM$3,BASE!$G:$G,PRODUTIVIDADE!$B96)))</f>
        <v>9.4907407407407408E-4</v>
      </c>
      <c r="DP96" s="28">
        <f>IF($B96="","",IF(COUNTIF(BASE!$A:$A,PRODUTIVIDADE!DM$3)=0,"",SUMIFS(BASE!$O:$O,BASE!$A:$A,PRODUTIVIDADE!DM$3,BASE!$G:$G,PRODUTIVIDADE!$B96)))</f>
        <v>0</v>
      </c>
      <c r="DQ96" s="32">
        <f t="shared" si="107"/>
        <v>5.2199074074074071E-2</v>
      </c>
      <c r="DR96" s="32">
        <f t="shared" si="108"/>
        <v>0</v>
      </c>
      <c r="DS96" s="15">
        <f>IF($B96="","",IF(COUNTIF(BASE!$A:$A,PRODUTIVIDADE!DS$3)=0,"",SUMIFS(BASE!$M:$M,BASE!$A:$A,PRODUTIVIDADE!DS$3,BASE!$G:$G,PRODUTIVIDADE!$B96)))</f>
        <v>0</v>
      </c>
      <c r="DT96" s="15">
        <f>IF($B96="","",IF(COUNTIF(BASE!$A:$A,PRODUTIVIDADE!DS$3)=0,"",SUMIFS(BASE!$N:$N,BASE!$A:$A,PRODUTIVIDADE!DS$3,BASE!$G:$G,PRODUTIVIDADE!$B96)))</f>
        <v>0</v>
      </c>
      <c r="DU96" s="18">
        <f>IF($B96="","",IF(COUNTIF(BASE!$A:$A,PRODUTIVIDADE!DS$3)=0,"",SUMIFS(BASE!$P:$P,BASE!$A:$A,PRODUTIVIDADE!DS$3,BASE!$G:$G,PRODUTIVIDADE!$B96)))</f>
        <v>0</v>
      </c>
      <c r="DV96" s="18">
        <f>IF($B96="","",IF(COUNTIF(BASE!$A:$A,PRODUTIVIDADE!DS$3)=0,"",SUMIFS(BASE!$O:$O,BASE!$A:$A,PRODUTIVIDADE!DS$3,BASE!$G:$G,PRODUTIVIDADE!$B96)))</f>
        <v>0</v>
      </c>
      <c r="DW96" s="32">
        <f t="shared" si="109"/>
        <v>0</v>
      </c>
      <c r="DX96" s="32">
        <f t="shared" si="110"/>
        <v>0</v>
      </c>
      <c r="DY96" s="33">
        <f>IF($B96="","",IF(COUNTIF(BASE!$A:$A,PRODUTIVIDADE!DY$3)=0,"",SUMIFS(BASE!$M:$M,BASE!$A:$A,PRODUTIVIDADE!DY$3,BASE!$G:$G,PRODUTIVIDADE!$B96)))</f>
        <v>71</v>
      </c>
      <c r="DZ96" s="33">
        <f>IF($B96="","",IF(COUNTIF(BASE!$A:$A,PRODUTIVIDADE!DY$3)=0,"",SUMIFS(BASE!$N:$N,BASE!$A:$A,PRODUTIVIDADE!DY$3,BASE!$G:$G,PRODUTIVIDADE!$B96)))</f>
        <v>0</v>
      </c>
      <c r="EA96" s="28">
        <f>IF($B96="","",IF(COUNTIF(BASE!$A:$A,PRODUTIVIDADE!DY$3)=0,"",SUMIFS(BASE!$P:$P,BASE!$A:$A,PRODUTIVIDADE!DY$3,BASE!$G:$G,PRODUTIVIDADE!$B96)))</f>
        <v>7.175925925925927E-4</v>
      </c>
      <c r="EB96" s="28">
        <f>IF($B96="","",IF(COUNTIF(BASE!$A:$A,PRODUTIVIDADE!DY$3)=0,"",SUMIFS(BASE!$O:$O,BASE!$A:$A,PRODUTIVIDADE!DY$3,BASE!$G:$G,PRODUTIVIDADE!$B96)))</f>
        <v>0</v>
      </c>
      <c r="EC96" s="32">
        <f t="shared" si="111"/>
        <v>5.0949074074074084E-2</v>
      </c>
      <c r="ED96" s="32">
        <f t="shared" si="112"/>
        <v>0</v>
      </c>
      <c r="EE96" s="15">
        <f>IF($B96="","",IF(COUNTIF(BASE!$A:$A,PRODUTIVIDADE!EE$3)=0,"",SUMIFS(BASE!$M:$M,BASE!$A:$A,PRODUTIVIDADE!EE$3,BASE!$G:$G,PRODUTIVIDADE!$B96)))</f>
        <v>105</v>
      </c>
      <c r="EF96" s="15">
        <f>IF($B96="","",IF(COUNTIF(BASE!$A:$A,PRODUTIVIDADE!EE$3)=0,"",SUMIFS(BASE!$N:$N,BASE!$A:$A,PRODUTIVIDADE!EE$3,BASE!$G:$G,PRODUTIVIDADE!$B96)))</f>
        <v>0</v>
      </c>
      <c r="EG96" s="18">
        <f>IF($B96="","",IF(COUNTIF(BASE!$A:$A,PRODUTIVIDADE!EE$3)=0,"",SUMIFS(BASE!$P:$P,BASE!$A:$A,PRODUTIVIDADE!EE$3,BASE!$G:$G,PRODUTIVIDADE!$B96)))</f>
        <v>1.2384259259259258E-3</v>
      </c>
      <c r="EH96" s="18">
        <f>IF($B96="","",IF(COUNTIF(BASE!$A:$A,PRODUTIVIDADE!EE$3)=0,"",SUMIFS(BASE!$O:$O,BASE!$A:$A,PRODUTIVIDADE!EE$3,BASE!$G:$G,PRODUTIVIDADE!$B96)))</f>
        <v>0</v>
      </c>
      <c r="EI96" s="32">
        <f t="shared" si="113"/>
        <v>0.1300347222222222</v>
      </c>
      <c r="EJ96" s="32">
        <f t="shared" si="114"/>
        <v>0</v>
      </c>
      <c r="EK96" s="33">
        <f>IF($B96="","",IF(COUNTIF(BASE!$A:$A,PRODUTIVIDADE!EK$3)=0,"",SUMIFS(BASE!$M:$M,BASE!$A:$A,PRODUTIVIDADE!EK$3,BASE!$G:$G,PRODUTIVIDADE!$B96)))</f>
        <v>0</v>
      </c>
      <c r="EL96" s="33">
        <f>IF($B96="","",IF(COUNTIF(BASE!$A:$A,PRODUTIVIDADE!EK$3)=0,"",SUMIFS(BASE!$N:$N,BASE!$A:$A,PRODUTIVIDADE!EK$3,BASE!$G:$G,PRODUTIVIDADE!$B96)))</f>
        <v>0</v>
      </c>
      <c r="EM96" s="28">
        <f>IF($B96="","",IF(COUNTIF(BASE!$A:$A,PRODUTIVIDADE!EK$3)=0,"",SUMIFS(BASE!$P:$P,BASE!$A:$A,PRODUTIVIDADE!EK$3,BASE!$G:$G,PRODUTIVIDADE!$B96)))</f>
        <v>0</v>
      </c>
      <c r="EN96" s="28">
        <f>IF($B96="","",IF(COUNTIF(BASE!$A:$A,PRODUTIVIDADE!EK$3)=0,"",SUMIFS(BASE!$O:$O,BASE!$A:$A,PRODUTIVIDADE!EK$3,BASE!$G:$G,PRODUTIVIDADE!$B96)))</f>
        <v>0</v>
      </c>
      <c r="EO96" s="32">
        <f t="shared" si="115"/>
        <v>0</v>
      </c>
      <c r="EP96" s="32">
        <f t="shared" si="116"/>
        <v>0</v>
      </c>
      <c r="EQ96" s="15">
        <f>IF($B96="","",IF(COUNTIF(BASE!$A:$A,PRODUTIVIDADE!EQ$3)=0,"",SUMIFS(BASE!$M:$M,BASE!$A:$A,PRODUTIVIDADE!EQ$3,BASE!$G:$G,PRODUTIVIDADE!$B96)))</f>
        <v>99</v>
      </c>
      <c r="ER96" s="15">
        <f>IF($B96="","",IF(COUNTIF(BASE!$A:$A,PRODUTIVIDADE!EQ$3)=0,"",SUMIFS(BASE!$N:$N,BASE!$A:$A,PRODUTIVIDADE!EQ$3,BASE!$G:$G,PRODUTIVIDADE!$B96)))</f>
        <v>0</v>
      </c>
      <c r="ES96" s="18">
        <f>IF($B96="","",IF(COUNTIF(BASE!$A:$A,PRODUTIVIDADE!EQ$3)=0,"",SUMIFS(BASE!$P:$P,BASE!$A:$A,PRODUTIVIDADE!EQ$3,BASE!$G:$G,PRODUTIVIDADE!$B96)))</f>
        <v>9.4907407407407408E-4</v>
      </c>
      <c r="ET96" s="18">
        <f>IF($B96="","",IF(COUNTIF(BASE!$A:$A,PRODUTIVIDADE!EQ$3)=0,"",SUMIFS(BASE!$O:$O,BASE!$A:$A,PRODUTIVIDADE!EQ$3,BASE!$G:$G,PRODUTIVIDADE!$B96)))</f>
        <v>0</v>
      </c>
      <c r="EU96" s="32">
        <f t="shared" si="117"/>
        <v>9.3958333333333338E-2</v>
      </c>
      <c r="EV96" s="32">
        <f t="shared" si="118"/>
        <v>0</v>
      </c>
      <c r="EW96" s="33">
        <f>IF($B96="","",IF(COUNTIF(BASE!$A:$A,PRODUTIVIDADE!EW$3)=0,"",SUMIFS(BASE!$M:$M,BASE!$A:$A,PRODUTIVIDADE!EW$3,BASE!$G:$G,PRODUTIVIDADE!$B96)))</f>
        <v>0</v>
      </c>
      <c r="EX96" s="33">
        <f>IF($B96="","",IF(COUNTIF(BASE!$A:$A,PRODUTIVIDADE!EW$3)=0,"",SUMIFS(BASE!$N:$N,BASE!$A:$A,PRODUTIVIDADE!EW$3,BASE!$G:$G,PRODUTIVIDADE!$B96)))</f>
        <v>0</v>
      </c>
      <c r="EY96" s="28">
        <f>IF($B96="","",IF(COUNTIF(BASE!$A:$A,PRODUTIVIDADE!EW$3)=0,"",SUMIFS(BASE!$P:$P,BASE!$A:$A,PRODUTIVIDADE!EW$3,BASE!$G:$G,PRODUTIVIDADE!$B96)))</f>
        <v>0</v>
      </c>
      <c r="EZ96" s="28">
        <f>IF($B96="","",IF(COUNTIF(BASE!$A:$A,PRODUTIVIDADE!EW$3)=0,"",SUMIFS(BASE!$O:$O,BASE!$A:$A,PRODUTIVIDADE!EW$3,BASE!$G:$G,PRODUTIVIDADE!$B96)))</f>
        <v>0</v>
      </c>
      <c r="FA96" s="32">
        <f t="shared" si="119"/>
        <v>0</v>
      </c>
      <c r="FB96" s="32">
        <f t="shared" si="120"/>
        <v>0</v>
      </c>
      <c r="FC96" s="15">
        <f>IF($B96="","",IF(COUNTIF(BASE!$A:$A,PRODUTIVIDADE!FC$3)=0,"",SUMIFS(BASE!$M:$M,BASE!$A:$A,PRODUTIVIDADE!FC$3,BASE!$G:$G,PRODUTIVIDADE!$B96)))</f>
        <v>98</v>
      </c>
      <c r="FD96" s="15">
        <f>IF($B96="","",IF(COUNTIF(BASE!$A:$A,PRODUTIVIDADE!FC$3)=0,"",SUMIFS(BASE!$N:$N,BASE!$A:$A,PRODUTIVIDADE!FC$3,BASE!$G:$G,PRODUTIVIDADE!$B96)))</f>
        <v>0</v>
      </c>
      <c r="FE96" s="18">
        <f>IF($B96="","",IF(COUNTIF(BASE!$A:$A,PRODUTIVIDADE!FC$3)=0,"",SUMIFS(BASE!$P:$P,BASE!$A:$A,PRODUTIVIDADE!FC$3,BASE!$G:$G,PRODUTIVIDADE!$B96)))</f>
        <v>9.3750000000000007E-4</v>
      </c>
      <c r="FF96" s="18">
        <f>IF($B96="","",IF(COUNTIF(BASE!$A:$A,PRODUTIVIDADE!FC$3)=0,"",SUMIFS(BASE!$O:$O,BASE!$A:$A,PRODUTIVIDADE!FC$3,BASE!$G:$G,PRODUTIVIDADE!$B96)))</f>
        <v>0</v>
      </c>
      <c r="FG96" s="32">
        <f t="shared" si="121"/>
        <v>9.1875000000000012E-2</v>
      </c>
      <c r="FH96" s="32">
        <f t="shared" si="122"/>
        <v>0</v>
      </c>
      <c r="FI96" s="33">
        <f>IF($B96="","",IF(COUNTIF(BASE!$A:$A,PRODUTIVIDADE!FI$3)=0,"",SUMIFS(BASE!$M:$M,BASE!$A:$A,PRODUTIVIDADE!FI$3,BASE!$G:$G,PRODUTIVIDADE!$B96)))</f>
        <v>84</v>
      </c>
      <c r="FJ96" s="33">
        <f>IF($B96="","",IF(COUNTIF(BASE!$A:$A,PRODUTIVIDADE!FI$3)=0,"",SUMIFS(BASE!$N:$N,BASE!$A:$A,PRODUTIVIDADE!FI$3,BASE!$G:$G,PRODUTIVIDADE!$B96)))</f>
        <v>0</v>
      </c>
      <c r="FK96" s="28">
        <f>IF($B96="","",IF(COUNTIF(BASE!$A:$A,PRODUTIVIDADE!FI$3)=0,"",SUMIFS(BASE!$P:$P,BASE!$A:$A,PRODUTIVIDADE!FI$3,BASE!$G:$G,PRODUTIVIDADE!$B96)))</f>
        <v>8.564814814814815E-4</v>
      </c>
      <c r="FL96" s="28">
        <f>IF($B96="","",IF(COUNTIF(BASE!$A:$A,PRODUTIVIDADE!FI$3)=0,"",SUMIFS(BASE!$O:$O,BASE!$A:$A,PRODUTIVIDADE!FI$3,BASE!$G:$G,PRODUTIVIDADE!$B96)))</f>
        <v>0</v>
      </c>
      <c r="FM96" s="32">
        <f t="shared" si="123"/>
        <v>7.194444444444445E-2</v>
      </c>
      <c r="FN96" s="32">
        <f t="shared" si="124"/>
        <v>0</v>
      </c>
      <c r="FO96" s="15">
        <f>IF($B96="","",IF(COUNTIF(BASE!$A:$A,PRODUTIVIDADE!FO$3)=0,"",SUMIFS(BASE!$M:$M,BASE!$A:$A,PRODUTIVIDADE!FO$3,BASE!$G:$G,PRODUTIVIDADE!$B96)))</f>
        <v>52</v>
      </c>
      <c r="FP96" s="15">
        <f>IF($B96="","",IF(COUNTIF(BASE!$A:$A,PRODUTIVIDADE!FO$3)=0,"",SUMIFS(BASE!$N:$N,BASE!$A:$A,PRODUTIVIDADE!FO$3,BASE!$G:$G,PRODUTIVIDADE!$B96)))</f>
        <v>0</v>
      </c>
      <c r="FQ96" s="18">
        <f>IF($B96="","",IF(COUNTIF(BASE!$A:$A,PRODUTIVIDADE!FO$3)=0,"",SUMIFS(BASE!$P:$P,BASE!$A:$A,PRODUTIVIDADE!FO$3,BASE!$G:$G,PRODUTIVIDADE!$B96)))</f>
        <v>8.9120370370370362E-4</v>
      </c>
      <c r="FR96" s="18">
        <f>IF($B96="","",IF(COUNTIF(BASE!$A:$A,PRODUTIVIDADE!FO$3)=0,"",SUMIFS(BASE!$O:$O,BASE!$A:$A,PRODUTIVIDADE!FO$3,BASE!$G:$G,PRODUTIVIDADE!$B96)))</f>
        <v>0</v>
      </c>
      <c r="FS96" s="32">
        <f t="shared" si="125"/>
        <v>4.6342592592592588E-2</v>
      </c>
      <c r="FT96" s="32">
        <f t="shared" si="126"/>
        <v>0</v>
      </c>
      <c r="FU96" s="33">
        <f>IF($B96="","",IF(COUNTIF(BASE!$A:$A,PRODUTIVIDADE!FU$3)=0,"",SUMIFS(BASE!$M:$M,BASE!$A:$A,PRODUTIVIDADE!FU$3,BASE!$G:$G,PRODUTIVIDADE!$B96)))</f>
        <v>145</v>
      </c>
      <c r="FV96" s="33">
        <f>IF($B96="","",IF(COUNTIF(BASE!$A:$A,PRODUTIVIDADE!FU$3)=0,"",SUMIFS(BASE!$N:$N,BASE!$A:$A,PRODUTIVIDADE!FU$3,BASE!$G:$G,PRODUTIVIDADE!$B96)))</f>
        <v>0</v>
      </c>
      <c r="FW96" s="28">
        <f>IF($B96="","",IF(COUNTIF(BASE!$A:$A,PRODUTIVIDADE!FU$3)=0,"",SUMIFS(BASE!$P:$P,BASE!$A:$A,PRODUTIVIDADE!FU$3,BASE!$G:$G,PRODUTIVIDADE!$B96)))</f>
        <v>6.9444444444444447E-4</v>
      </c>
      <c r="FX96" s="28">
        <f>IF($B96="","",IF(COUNTIF(BASE!$A:$A,PRODUTIVIDADE!FU$3)=0,"",SUMIFS(BASE!$O:$O,BASE!$A:$A,PRODUTIVIDADE!FU$3,BASE!$G:$G,PRODUTIVIDADE!$B96)))</f>
        <v>0</v>
      </c>
      <c r="FY96" s="32">
        <f t="shared" si="127"/>
        <v>0.10069444444444445</v>
      </c>
      <c r="FZ96" s="32">
        <f t="shared" si="128"/>
        <v>0</v>
      </c>
      <c r="GA96" s="15">
        <f>IF($B96="","",IF(COUNTIF(BASE!$A:$A,PRODUTIVIDADE!GA$3)=0,"",SUMIFS(BASE!$M:$M,BASE!$A:$A,PRODUTIVIDADE!GA$3,BASE!$G:$G,PRODUTIVIDADE!$B96)))</f>
        <v>105</v>
      </c>
      <c r="GB96" s="15">
        <f>IF($B96="","",IF(COUNTIF(BASE!$A:$A,PRODUTIVIDADE!GA$3)=0,"",SUMIFS(BASE!$N:$N,BASE!$A:$A,PRODUTIVIDADE!GA$3,BASE!$G:$G,PRODUTIVIDADE!$B96)))</f>
        <v>0</v>
      </c>
      <c r="GC96" s="18">
        <f>IF($B96="","",IF(COUNTIF(BASE!$A:$A,PRODUTIVIDADE!GA$3)=0,"",SUMIFS(BASE!$P:$P,BASE!$A:$A,PRODUTIVIDADE!GA$3,BASE!$G:$G,PRODUTIVIDADE!$B96)))</f>
        <v>9.3750000000000007E-4</v>
      </c>
      <c r="GD96" s="18">
        <f>IF($B96="","",IF(COUNTIF(BASE!$A:$A,PRODUTIVIDADE!GA$3)=0,"",SUMIFS(BASE!$O:$O,BASE!$A:$A,PRODUTIVIDADE!GA$3,BASE!$G:$G,PRODUTIVIDADE!$B96)))</f>
        <v>0</v>
      </c>
      <c r="GE96" s="32">
        <f t="shared" si="129"/>
        <v>9.8437500000000011E-2</v>
      </c>
      <c r="GF96" s="32">
        <f t="shared" si="130"/>
        <v>0</v>
      </c>
      <c r="GG96" s="33">
        <f>IF($B96="","",IF(COUNTIF(BASE!$A:$A,PRODUTIVIDADE!GG$3)=0,"",SUMIFS(BASE!$M:$M,BASE!$A:$A,PRODUTIVIDADE!GG$3,BASE!$G:$G,PRODUTIVIDADE!$B96)))</f>
        <v>0</v>
      </c>
      <c r="GH96" s="33">
        <f>IF($B96="","",IF(COUNTIF(BASE!$A:$A,PRODUTIVIDADE!GG$3)=0,"",SUMIFS(BASE!$N:$N,BASE!$A:$A,PRODUTIVIDADE!GG$3,BASE!$G:$G,PRODUTIVIDADE!$B96)))</f>
        <v>0</v>
      </c>
      <c r="GI96" s="28">
        <f>IF($B96="","",IF(COUNTIF(BASE!$A:$A,PRODUTIVIDADE!GG$3)=0,"",SUMIFS(BASE!$P:$P,BASE!$A:$A,PRODUTIVIDADE!GG$3,BASE!$G:$G,PRODUTIVIDADE!$B96)))</f>
        <v>0</v>
      </c>
      <c r="GJ96" s="28">
        <f>IF($B96="","",IF(COUNTIF(BASE!$A:$A,PRODUTIVIDADE!GG$3)=0,"",SUMIFS(BASE!$O:$O,BASE!$A:$A,PRODUTIVIDADE!GG$3,BASE!$G:$G,PRODUTIVIDADE!$B96)))</f>
        <v>0</v>
      </c>
      <c r="GK96" s="32">
        <f t="shared" si="131"/>
        <v>0</v>
      </c>
      <c r="GL96" s="32">
        <f t="shared" si="132"/>
        <v>0</v>
      </c>
      <c r="GM96" s="15">
        <f>IF($B96="","",IF(COUNTIF(BASE!$A:$A,PRODUTIVIDADE!GM$3)=0,"",SUMIFS(BASE!$M:$M,BASE!$A:$A,PRODUTIVIDADE!GM$3,BASE!$G:$G,PRODUTIVIDADE!$B96)))</f>
        <v>94</v>
      </c>
      <c r="GN96" s="15">
        <f>IF($B96="","",IF(COUNTIF(BASE!$A:$A,PRODUTIVIDADE!GM$3)=0,"",SUMIFS(BASE!$N:$N,BASE!$A:$A,PRODUTIVIDADE!GM$3,BASE!$G:$G,PRODUTIVIDADE!$B96)))</f>
        <v>0</v>
      </c>
      <c r="GO96" s="18">
        <f>IF($B96="","",IF(COUNTIF(BASE!$A:$A,PRODUTIVIDADE!GM$3)=0,"",SUMIFS(BASE!$P:$P,BASE!$A:$A,PRODUTIVIDADE!GM$3,BASE!$G:$G,PRODUTIVIDADE!$B96)))</f>
        <v>9.8379629629629642E-4</v>
      </c>
      <c r="GP96" s="18">
        <f>IF($B96="","",IF(COUNTIF(BASE!$A:$A,PRODUTIVIDADE!GM$3)=0,"",SUMIFS(BASE!$O:$O,BASE!$A:$A,PRODUTIVIDADE!GM$3,BASE!$G:$G,PRODUTIVIDADE!$B96)))</f>
        <v>0</v>
      </c>
      <c r="GQ96" s="32">
        <f t="shared" si="133"/>
        <v>9.2476851851851866E-2</v>
      </c>
      <c r="GR96" s="32">
        <f t="shared" si="134"/>
        <v>0</v>
      </c>
    </row>
    <row r="97" spans="2:200" s="8" customFormat="1" x14ac:dyDescent="0.25">
      <c r="B97" s="50">
        <v>91230</v>
      </c>
      <c r="C97" s="16" t="str">
        <f>IF($B97="","",VLOOKUP($B97,EQUIPE!$B:$E,2,0))</f>
        <v>PIN EXTRA</v>
      </c>
      <c r="D97" s="16" t="str">
        <f>IF($B97="","",VLOOKUP($B97,EQUIPE!$B:$F,5,0))</f>
        <v>ULTRAGAZ FRONT</v>
      </c>
      <c r="E97" s="18">
        <f>IF($B97="","",VLOOKUP($B97,EQUIPE!$B:$E,3,0))</f>
        <v>0.2638888888888889</v>
      </c>
      <c r="F97" s="16" t="str">
        <f>IF($B97="","",VLOOKUP($B97,EQUIPE!$B:$E,4,0))</f>
        <v>DANIELA PEREZ</v>
      </c>
      <c r="H97" s="22">
        <f t="shared" si="135"/>
        <v>8</v>
      </c>
      <c r="I97" s="22">
        <f t="shared" si="135"/>
        <v>0</v>
      </c>
      <c r="J97" s="18">
        <f t="shared" si="69"/>
        <v>1.2847222222222223E-3</v>
      </c>
      <c r="K97" s="18">
        <f t="shared" si="70"/>
        <v>0</v>
      </c>
      <c r="L97" s="32">
        <f t="shared" si="71"/>
        <v>1.0277777777777778E-2</v>
      </c>
      <c r="M97" s="32">
        <f t="shared" si="72"/>
        <v>0</v>
      </c>
      <c r="O97" s="15">
        <f>IF($B97="","",IF(COUNTIF(BASE!$A:$A,PRODUTIVIDADE!O$3)=0,"",SUMIFS(BASE!$M:$M,BASE!$A:$A,PRODUTIVIDADE!O$3,BASE!$G:$G,PRODUTIVIDADE!$B97)))</f>
        <v>8</v>
      </c>
      <c r="P97" s="15">
        <f>IF($B97="","",IF(COUNTIF(BASE!$A:$A,PRODUTIVIDADE!O$3)=0,"",SUMIFS(BASE!$N:$N,BASE!$A:$A,PRODUTIVIDADE!O$3,BASE!$G:$G,PRODUTIVIDADE!$B97)))</f>
        <v>0</v>
      </c>
      <c r="Q97" s="18">
        <f>IF($B97="","",IF(COUNTIF(BASE!$A:$A,PRODUTIVIDADE!O$3)=0,"",SUMIFS(BASE!$P:$P,BASE!$A:$A,PRODUTIVIDADE!O$3,BASE!$G:$G,PRODUTIVIDADE!$B97)))</f>
        <v>1.2847222222222223E-3</v>
      </c>
      <c r="R97" s="18">
        <f>IF($B97="","",IF(COUNTIF(BASE!$A:$A,PRODUTIVIDADE!O$3)=0,"",SUMIFS(BASE!$O:$O,BASE!$A:$A,PRODUTIVIDADE!O$3,BASE!$G:$G,PRODUTIVIDADE!$B97)))</f>
        <v>0</v>
      </c>
      <c r="S97" s="32">
        <f t="shared" si="73"/>
        <v>1.0277777777777778E-2</v>
      </c>
      <c r="T97" s="32">
        <f t="shared" si="74"/>
        <v>0</v>
      </c>
      <c r="U97" s="33">
        <f>IF($B97="","",IF(COUNTIF(BASE!$A:$A,PRODUTIVIDADE!U$3)=0,"",SUMIFS(BASE!$M:$M,BASE!$A:$A,PRODUTIVIDADE!U$3,BASE!$G:$G,PRODUTIVIDADE!$B97)))</f>
        <v>0</v>
      </c>
      <c r="V97" s="33">
        <f>IF($B97="","",IF(COUNTIF(BASE!$A:$A,PRODUTIVIDADE!U$3)=0,"",SUMIFS(BASE!$N:$N,BASE!$A:$A,PRODUTIVIDADE!U$3,BASE!$G:$G,PRODUTIVIDADE!$B97)))</f>
        <v>0</v>
      </c>
      <c r="W97" s="28">
        <f>IF($B97="","",IF(COUNTIF(BASE!$A:$A,PRODUTIVIDADE!U$3)=0,"",SUMIFS(BASE!$P:$P,BASE!$A:$A,PRODUTIVIDADE!U$3,BASE!$G:$G,PRODUTIVIDADE!$B97)))</f>
        <v>0</v>
      </c>
      <c r="X97" s="28">
        <f>IF($B97="","",IF(COUNTIF(BASE!$A:$A,PRODUTIVIDADE!U$3)=0,"",SUMIFS(BASE!$O:$O,BASE!$A:$A,PRODUTIVIDADE!U$3,BASE!$G:$G,PRODUTIVIDADE!$B97)))</f>
        <v>0</v>
      </c>
      <c r="Y97" s="32">
        <f t="shared" si="75"/>
        <v>0</v>
      </c>
      <c r="Z97" s="32">
        <f t="shared" si="76"/>
        <v>0</v>
      </c>
      <c r="AA97" s="15">
        <f>IF($B97="","",IF(COUNTIF(BASE!$A:$A,PRODUTIVIDADE!AA$3)=0,"",SUMIFS(BASE!$M:$M,BASE!$A:$A,PRODUTIVIDADE!AA$3,BASE!$G:$G,PRODUTIVIDADE!$B97)))</f>
        <v>0</v>
      </c>
      <c r="AB97" s="15">
        <f>IF($B97="","",IF(COUNTIF(BASE!$A:$A,PRODUTIVIDADE!AA$3)=0,"",SUMIFS(BASE!$N:$N,BASE!$A:$A,PRODUTIVIDADE!AA$3,BASE!$G:$G,PRODUTIVIDADE!$B97)))</f>
        <v>0</v>
      </c>
      <c r="AC97" s="18">
        <f>IF($B97="","",IF(COUNTIF(BASE!$A:$A,PRODUTIVIDADE!AA$3)=0,"",SUMIFS(BASE!$P:$P,BASE!$A:$A,PRODUTIVIDADE!AA$3,BASE!$G:$G,PRODUTIVIDADE!$B97)))</f>
        <v>0</v>
      </c>
      <c r="AD97" s="18">
        <f>IF($B97="","",IF(COUNTIF(BASE!$A:$A,PRODUTIVIDADE!AA$3)=0,"",SUMIFS(BASE!$O:$O,BASE!$A:$A,PRODUTIVIDADE!AA$3,BASE!$G:$G,PRODUTIVIDADE!$B97)))</f>
        <v>0</v>
      </c>
      <c r="AE97" s="32">
        <f t="shared" si="77"/>
        <v>0</v>
      </c>
      <c r="AF97" s="32">
        <f t="shared" si="78"/>
        <v>0</v>
      </c>
      <c r="AG97" s="33">
        <f>IF($B97="","",IF(COUNTIF(BASE!$A:$A,PRODUTIVIDADE!AG$3)=0,"",SUMIFS(BASE!$M:$M,BASE!$A:$A,PRODUTIVIDADE!AG$3,BASE!$G:$G,PRODUTIVIDADE!$B97)))</f>
        <v>0</v>
      </c>
      <c r="AH97" s="33">
        <f>IF($B97="","",IF(COUNTIF(BASE!$A:$A,PRODUTIVIDADE!AG$3)=0,"",SUMIFS(BASE!$N:$N,BASE!$A:$A,PRODUTIVIDADE!AG$3,BASE!$G:$G,PRODUTIVIDADE!$B97)))</f>
        <v>0</v>
      </c>
      <c r="AI97" s="28">
        <f>IF($B97="","",IF(COUNTIF(BASE!$A:$A,PRODUTIVIDADE!AG$3)=0,"",SUMIFS(BASE!$P:$P,BASE!$A:$A,PRODUTIVIDADE!AG$3,BASE!$G:$G,PRODUTIVIDADE!$B97)))</f>
        <v>0</v>
      </c>
      <c r="AJ97" s="28">
        <f>IF($B97="","",IF(COUNTIF(BASE!$A:$A,PRODUTIVIDADE!AG$3)=0,"",SUMIFS(BASE!$O:$O,BASE!$A:$A,PRODUTIVIDADE!AG$3,BASE!$G:$G,PRODUTIVIDADE!$B97)))</f>
        <v>0</v>
      </c>
      <c r="AK97" s="32">
        <f t="shared" si="79"/>
        <v>0</v>
      </c>
      <c r="AL97" s="32">
        <f t="shared" si="80"/>
        <v>0</v>
      </c>
      <c r="AM97" s="15">
        <f>IF($B97="","",IF(COUNTIF(BASE!$A:$A,PRODUTIVIDADE!AM$3)=0,"",SUMIFS(BASE!$M:$M,BASE!$A:$A,PRODUTIVIDADE!AM$3,BASE!$G:$G,PRODUTIVIDADE!$B97)))</f>
        <v>0</v>
      </c>
      <c r="AN97" s="15">
        <f>IF($B97="","",IF(COUNTIF(BASE!$A:$A,PRODUTIVIDADE!AM$3)=0,"",SUMIFS(BASE!$N:$N,BASE!$A:$A,PRODUTIVIDADE!AM$3,BASE!$G:$G,PRODUTIVIDADE!$B97)))</f>
        <v>0</v>
      </c>
      <c r="AO97" s="18">
        <f>IF($B97="","",IF(COUNTIF(BASE!$A:$A,PRODUTIVIDADE!AM$3)=0,"",SUMIFS(BASE!$P:$P,BASE!$A:$A,PRODUTIVIDADE!AM$3,BASE!$G:$G,PRODUTIVIDADE!$B97)))</f>
        <v>0</v>
      </c>
      <c r="AP97" s="18">
        <f>IF($B97="","",IF(COUNTIF(BASE!$A:$A,PRODUTIVIDADE!AM$3)=0,"",SUMIFS(BASE!$O:$O,BASE!$A:$A,PRODUTIVIDADE!AM$3,BASE!$G:$G,PRODUTIVIDADE!$B97)))</f>
        <v>0</v>
      </c>
      <c r="AQ97" s="32">
        <f t="shared" si="81"/>
        <v>0</v>
      </c>
      <c r="AR97" s="32">
        <f t="shared" si="82"/>
        <v>0</v>
      </c>
      <c r="AS97" s="33">
        <f>IF($B97="","",IF(COUNTIF(BASE!$A:$A,PRODUTIVIDADE!AS$3)=0,"",SUMIFS(BASE!$M:$M,BASE!$A:$A,PRODUTIVIDADE!AS$3,BASE!$G:$G,PRODUTIVIDADE!$B97)))</f>
        <v>0</v>
      </c>
      <c r="AT97" s="33">
        <f>IF($B97="","",IF(COUNTIF(BASE!$A:$A,PRODUTIVIDADE!AS$3)=0,"",SUMIFS(BASE!$N:$N,BASE!$A:$A,PRODUTIVIDADE!AS$3,BASE!$G:$G,PRODUTIVIDADE!$B97)))</f>
        <v>0</v>
      </c>
      <c r="AU97" s="28">
        <f>IF($B97="","",IF(COUNTIF(BASE!$A:$A,PRODUTIVIDADE!AS$3)=0,"",SUMIFS(BASE!$P:$P,BASE!$A:$A,PRODUTIVIDADE!AS$3,BASE!$G:$G,PRODUTIVIDADE!$B97)))</f>
        <v>0</v>
      </c>
      <c r="AV97" s="28">
        <f>IF($B97="","",IF(COUNTIF(BASE!$A:$A,PRODUTIVIDADE!AS$3)=0,"",SUMIFS(BASE!$O:$O,BASE!$A:$A,PRODUTIVIDADE!AS$3,BASE!$G:$G,PRODUTIVIDADE!$B97)))</f>
        <v>0</v>
      </c>
      <c r="AW97" s="32">
        <f t="shared" si="83"/>
        <v>0</v>
      </c>
      <c r="AX97" s="32">
        <f t="shared" si="84"/>
        <v>0</v>
      </c>
      <c r="AY97" s="15">
        <f>IF($B97="","",IF(COUNTIF(BASE!$A:$A,PRODUTIVIDADE!AY$3)=0,"",SUMIFS(BASE!$M:$M,BASE!$A:$A,PRODUTIVIDADE!AY$3,BASE!$G:$G,PRODUTIVIDADE!$B97)))</f>
        <v>0</v>
      </c>
      <c r="AZ97" s="15">
        <f>IF($B97="","",IF(COUNTIF(BASE!$A:$A,PRODUTIVIDADE!AY$3)=0,"",SUMIFS(BASE!$N:$N,BASE!$A:$A,PRODUTIVIDADE!AY$3,BASE!$G:$G,PRODUTIVIDADE!$B97)))</f>
        <v>0</v>
      </c>
      <c r="BA97" s="18">
        <f>IF($B97="","",IF(COUNTIF(BASE!$A:$A,PRODUTIVIDADE!AY$3)=0,"",SUMIFS(BASE!$P:$P,BASE!$A:$A,PRODUTIVIDADE!AY$3,BASE!$G:$G,PRODUTIVIDADE!$B97)))</f>
        <v>0</v>
      </c>
      <c r="BB97" s="18">
        <f>IF($B97="","",IF(COUNTIF(BASE!$A:$A,PRODUTIVIDADE!AY$3)=0,"",SUMIFS(BASE!$O:$O,BASE!$A:$A,PRODUTIVIDADE!AY$3,BASE!$G:$G,PRODUTIVIDADE!$B97)))</f>
        <v>0</v>
      </c>
      <c r="BC97" s="32">
        <f t="shared" si="85"/>
        <v>0</v>
      </c>
      <c r="BD97" s="32">
        <f t="shared" si="86"/>
        <v>0</v>
      </c>
      <c r="BE97" s="33">
        <f>IF($B97="","",IF(COUNTIF(BASE!$A:$A,PRODUTIVIDADE!BE$3)=0,"",SUMIFS(BASE!$M:$M,BASE!$A:$A,PRODUTIVIDADE!BE$3,BASE!$G:$G,PRODUTIVIDADE!$B97)))</f>
        <v>0</v>
      </c>
      <c r="BF97" s="33">
        <f>IF($B97="","",IF(COUNTIF(BASE!$A:$A,PRODUTIVIDADE!BE$3)=0,"",SUMIFS(BASE!$N:$N,BASE!$A:$A,PRODUTIVIDADE!BE$3,BASE!$G:$G,PRODUTIVIDADE!$B97)))</f>
        <v>0</v>
      </c>
      <c r="BG97" s="28">
        <f>IF($B97="","",IF(COUNTIF(BASE!$A:$A,PRODUTIVIDADE!BE$3)=0,"",SUMIFS(BASE!$P:$P,BASE!$A:$A,PRODUTIVIDADE!BE$3,BASE!$G:$G,PRODUTIVIDADE!$B97)))</f>
        <v>0</v>
      </c>
      <c r="BH97" s="28">
        <f>IF($B97="","",IF(COUNTIF(BASE!$A:$A,PRODUTIVIDADE!BE$3)=0,"",SUMIFS(BASE!$O:$O,BASE!$A:$A,PRODUTIVIDADE!BE$3,BASE!$G:$G,PRODUTIVIDADE!$B97)))</f>
        <v>0</v>
      </c>
      <c r="BI97" s="32">
        <f t="shared" si="87"/>
        <v>0</v>
      </c>
      <c r="BJ97" s="32">
        <f t="shared" si="88"/>
        <v>0</v>
      </c>
      <c r="BK97" s="15">
        <f>IF($B97="","",IF(COUNTIF(BASE!$A:$A,PRODUTIVIDADE!BK$3)=0,"",SUMIFS(BASE!$M:$M,BASE!$A:$A,PRODUTIVIDADE!BK$3,BASE!$G:$G,PRODUTIVIDADE!$B97)))</f>
        <v>0</v>
      </c>
      <c r="BL97" s="15">
        <f>IF($B97="","",IF(COUNTIF(BASE!$A:$A,PRODUTIVIDADE!BK$3)=0,"",SUMIFS(BASE!$N:$N,BASE!$A:$A,PRODUTIVIDADE!BK$3,BASE!$G:$G,PRODUTIVIDADE!$B97)))</f>
        <v>0</v>
      </c>
      <c r="BM97" s="18">
        <f>IF($B97="","",IF(COUNTIF(BASE!$A:$A,PRODUTIVIDADE!BK$3)=0,"",SUMIFS(BASE!$P:$P,BASE!$A:$A,PRODUTIVIDADE!BK$3,BASE!$G:$G,PRODUTIVIDADE!$B97)))</f>
        <v>0</v>
      </c>
      <c r="BN97" s="18">
        <f>IF($B97="","",IF(COUNTIF(BASE!$A:$A,PRODUTIVIDADE!BK$3)=0,"",SUMIFS(BASE!$O:$O,BASE!$A:$A,PRODUTIVIDADE!BK$3,BASE!$G:$G,PRODUTIVIDADE!$B97)))</f>
        <v>0</v>
      </c>
      <c r="BO97" s="32">
        <f t="shared" si="89"/>
        <v>0</v>
      </c>
      <c r="BP97" s="32">
        <f t="shared" si="90"/>
        <v>0</v>
      </c>
      <c r="BQ97" s="33">
        <f>IF($B97="","",IF(COUNTIF(BASE!$A:$A,PRODUTIVIDADE!BQ$3)=0,"",SUMIFS(BASE!$M:$M,BASE!$A:$A,PRODUTIVIDADE!BQ$3,BASE!$G:$G,PRODUTIVIDADE!$B97)))</f>
        <v>0</v>
      </c>
      <c r="BR97" s="33">
        <f>IF($B97="","",IF(COUNTIF(BASE!$A:$A,PRODUTIVIDADE!BQ$3)=0,"",SUMIFS(BASE!$N:$N,BASE!$A:$A,PRODUTIVIDADE!BQ$3,BASE!$G:$G,PRODUTIVIDADE!$B97)))</f>
        <v>0</v>
      </c>
      <c r="BS97" s="28">
        <f>IF($B97="","",IF(COUNTIF(BASE!$A:$A,PRODUTIVIDADE!BQ$3)=0,"",SUMIFS(BASE!$P:$P,BASE!$A:$A,PRODUTIVIDADE!BQ$3,BASE!$G:$G,PRODUTIVIDADE!$B97)))</f>
        <v>0</v>
      </c>
      <c r="BT97" s="28">
        <f>IF($B97="","",IF(COUNTIF(BASE!$A:$A,PRODUTIVIDADE!BQ$3)=0,"",SUMIFS(BASE!$O:$O,BASE!$A:$A,PRODUTIVIDADE!BQ$3,BASE!$G:$G,PRODUTIVIDADE!$B97)))</f>
        <v>0</v>
      </c>
      <c r="BU97" s="32">
        <f t="shared" si="91"/>
        <v>0</v>
      </c>
      <c r="BV97" s="32">
        <f t="shared" si="92"/>
        <v>0</v>
      </c>
      <c r="BW97" s="15">
        <f>IF($B97="","",IF(COUNTIF(BASE!$A:$A,PRODUTIVIDADE!BW$3)=0,"",SUMIFS(BASE!$M:$M,BASE!$A:$A,PRODUTIVIDADE!BW$3,BASE!$G:$G,PRODUTIVIDADE!$B97)))</f>
        <v>0</v>
      </c>
      <c r="BX97" s="15">
        <f>IF($B97="","",IF(COUNTIF(BASE!$A:$A,PRODUTIVIDADE!BW$3)=0,"",SUMIFS(BASE!$N:$N,BASE!$A:$A,PRODUTIVIDADE!BW$3,BASE!$G:$G,PRODUTIVIDADE!$B97)))</f>
        <v>0</v>
      </c>
      <c r="BY97" s="18">
        <f>IF($B97="","",IF(COUNTIF(BASE!$A:$A,PRODUTIVIDADE!BW$3)=0,"",SUMIFS(BASE!$P:$P,BASE!$A:$A,PRODUTIVIDADE!BW$3,BASE!$G:$G,PRODUTIVIDADE!$B97)))</f>
        <v>0</v>
      </c>
      <c r="BZ97" s="18">
        <f>IF($B97="","",IF(COUNTIF(BASE!$A:$A,PRODUTIVIDADE!BW$3)=0,"",SUMIFS(BASE!$O:$O,BASE!$A:$A,PRODUTIVIDADE!BW$3,BASE!$G:$G,PRODUTIVIDADE!$B97)))</f>
        <v>0</v>
      </c>
      <c r="CA97" s="32">
        <f t="shared" si="93"/>
        <v>0</v>
      </c>
      <c r="CB97" s="32">
        <f t="shared" si="94"/>
        <v>0</v>
      </c>
      <c r="CC97" s="33">
        <f>IF($B97="","",IF(COUNTIF(BASE!$A:$A,PRODUTIVIDADE!CC$3)=0,"",SUMIFS(BASE!$M:$M,BASE!$A:$A,PRODUTIVIDADE!CC$3,BASE!$G:$G,PRODUTIVIDADE!$B97)))</f>
        <v>0</v>
      </c>
      <c r="CD97" s="33">
        <f>IF($B97="","",IF(COUNTIF(BASE!$A:$A,PRODUTIVIDADE!CC$3)=0,"",SUMIFS(BASE!$N:$N,BASE!$A:$A,PRODUTIVIDADE!CC$3,BASE!$G:$G,PRODUTIVIDADE!$B97)))</f>
        <v>0</v>
      </c>
      <c r="CE97" s="28">
        <f>IF($B97="","",IF(COUNTIF(BASE!$A:$A,PRODUTIVIDADE!CC$3)=0,"",SUMIFS(BASE!$P:$P,BASE!$A:$A,PRODUTIVIDADE!CC$3,BASE!$G:$G,PRODUTIVIDADE!$B97)))</f>
        <v>0</v>
      </c>
      <c r="CF97" s="28">
        <f>IF($B97="","",IF(COUNTIF(BASE!$A:$A,PRODUTIVIDADE!CC$3)=0,"",SUMIFS(BASE!$O:$O,BASE!$A:$A,PRODUTIVIDADE!CC$3,BASE!$G:$G,PRODUTIVIDADE!$B97)))</f>
        <v>0</v>
      </c>
      <c r="CG97" s="32">
        <f t="shared" si="95"/>
        <v>0</v>
      </c>
      <c r="CH97" s="32">
        <f t="shared" si="96"/>
        <v>0</v>
      </c>
      <c r="CI97" s="15">
        <f>IF($B97="","",IF(COUNTIF(BASE!$A:$A,PRODUTIVIDADE!CI$3)=0,"",SUMIFS(BASE!$M:$M,BASE!$A:$A,PRODUTIVIDADE!CI$3,BASE!$G:$G,PRODUTIVIDADE!$B97)))</f>
        <v>0</v>
      </c>
      <c r="CJ97" s="15">
        <f>IF($B97="","",IF(COUNTIF(BASE!$A:$A,PRODUTIVIDADE!CI$3)=0,"",SUMIFS(BASE!$N:$N,BASE!$A:$A,PRODUTIVIDADE!CI$3,BASE!$G:$G,PRODUTIVIDADE!$B97)))</f>
        <v>0</v>
      </c>
      <c r="CK97" s="18">
        <f>IF($B97="","",IF(COUNTIF(BASE!$A:$A,PRODUTIVIDADE!CI$3)=0,"",SUMIFS(BASE!$P:$P,BASE!$A:$A,PRODUTIVIDADE!CI$3,BASE!$G:$G,PRODUTIVIDADE!$B97)))</f>
        <v>0</v>
      </c>
      <c r="CL97" s="18">
        <f>IF($B97="","",IF(COUNTIF(BASE!$A:$A,PRODUTIVIDADE!CI$3)=0,"",SUMIFS(BASE!$O:$O,BASE!$A:$A,PRODUTIVIDADE!CI$3,BASE!$G:$G,PRODUTIVIDADE!$B97)))</f>
        <v>0</v>
      </c>
      <c r="CM97" s="32">
        <f t="shared" si="97"/>
        <v>0</v>
      </c>
      <c r="CN97" s="32">
        <f t="shared" si="98"/>
        <v>0</v>
      </c>
      <c r="CO97" s="33">
        <f>IF($B97="","",IF(COUNTIF(BASE!$A:$A,PRODUTIVIDADE!CO$3)=0,"",SUMIFS(BASE!$M:$M,BASE!$A:$A,PRODUTIVIDADE!CO$3,BASE!$G:$G,PRODUTIVIDADE!$B97)))</f>
        <v>0</v>
      </c>
      <c r="CP97" s="33">
        <f>IF($B97="","",IF(COUNTIF(BASE!$A:$A,PRODUTIVIDADE!CO$3)=0,"",SUMIFS(BASE!$N:$N,BASE!$A:$A,PRODUTIVIDADE!CO$3,BASE!$G:$G,PRODUTIVIDADE!$B97)))</f>
        <v>0</v>
      </c>
      <c r="CQ97" s="28">
        <f>IF($B97="","",IF(COUNTIF(BASE!$A:$A,PRODUTIVIDADE!CO$3)=0,"",SUMIFS(BASE!$P:$P,BASE!$A:$A,PRODUTIVIDADE!CO$3,BASE!$G:$G,PRODUTIVIDADE!$B97)))</f>
        <v>0</v>
      </c>
      <c r="CR97" s="28">
        <f>IF($B97="","",IF(COUNTIF(BASE!$A:$A,PRODUTIVIDADE!CO$3)=0,"",SUMIFS(BASE!$O:$O,BASE!$A:$A,PRODUTIVIDADE!CO$3,BASE!$G:$G,PRODUTIVIDADE!$B97)))</f>
        <v>0</v>
      </c>
      <c r="CS97" s="32">
        <f t="shared" si="99"/>
        <v>0</v>
      </c>
      <c r="CT97" s="32">
        <f t="shared" si="100"/>
        <v>0</v>
      </c>
      <c r="CU97" s="15">
        <f>IF($B97="","",IF(COUNTIF(BASE!$A:$A,PRODUTIVIDADE!CU$3)=0,"",SUMIFS(BASE!$M:$M,BASE!$A:$A,PRODUTIVIDADE!CU$3,BASE!$G:$G,PRODUTIVIDADE!$B97)))</f>
        <v>0</v>
      </c>
      <c r="CV97" s="15">
        <f>IF($B97="","",IF(COUNTIF(BASE!$A:$A,PRODUTIVIDADE!CU$3)=0,"",SUMIFS(BASE!$N:$N,BASE!$A:$A,PRODUTIVIDADE!CU$3,BASE!$G:$G,PRODUTIVIDADE!$B97)))</f>
        <v>0</v>
      </c>
      <c r="CW97" s="18">
        <f>IF($B97="","",IF(COUNTIF(BASE!$A:$A,PRODUTIVIDADE!CU$3)=0,"",SUMIFS(BASE!$P:$P,BASE!$A:$A,PRODUTIVIDADE!CU$3,BASE!$G:$G,PRODUTIVIDADE!$B97)))</f>
        <v>0</v>
      </c>
      <c r="CX97" s="18">
        <f>IF($B97="","",IF(COUNTIF(BASE!$A:$A,PRODUTIVIDADE!CU$3)=0,"",SUMIFS(BASE!$O:$O,BASE!$A:$A,PRODUTIVIDADE!CU$3,BASE!$G:$G,PRODUTIVIDADE!$B97)))</f>
        <v>0</v>
      </c>
      <c r="CY97" s="32">
        <f t="shared" si="101"/>
        <v>0</v>
      </c>
      <c r="CZ97" s="32">
        <f t="shared" si="102"/>
        <v>0</v>
      </c>
      <c r="DA97" s="33">
        <f>IF($B97="","",IF(COUNTIF(BASE!$A:$A,PRODUTIVIDADE!DA$3)=0,"",SUMIFS(BASE!$M:$M,BASE!$A:$A,PRODUTIVIDADE!DA$3,BASE!$G:$G,PRODUTIVIDADE!$B97)))</f>
        <v>0</v>
      </c>
      <c r="DB97" s="33">
        <f>IF($B97="","",IF(COUNTIF(BASE!$A:$A,PRODUTIVIDADE!DA$3)=0,"",SUMIFS(BASE!$N:$N,BASE!$A:$A,PRODUTIVIDADE!DA$3,BASE!$G:$G,PRODUTIVIDADE!$B97)))</f>
        <v>0</v>
      </c>
      <c r="DC97" s="28">
        <f>IF($B97="","",IF(COUNTIF(BASE!$A:$A,PRODUTIVIDADE!DA$3)=0,"",SUMIFS(BASE!$P:$P,BASE!$A:$A,PRODUTIVIDADE!DA$3,BASE!$G:$G,PRODUTIVIDADE!$B97)))</f>
        <v>0</v>
      </c>
      <c r="DD97" s="28">
        <f>IF($B97="","",IF(COUNTIF(BASE!$A:$A,PRODUTIVIDADE!DA$3)=0,"",SUMIFS(BASE!$O:$O,BASE!$A:$A,PRODUTIVIDADE!DA$3,BASE!$G:$G,PRODUTIVIDADE!$B97)))</f>
        <v>0</v>
      </c>
      <c r="DE97" s="32">
        <f t="shared" si="103"/>
        <v>0</v>
      </c>
      <c r="DF97" s="32">
        <f t="shared" si="104"/>
        <v>0</v>
      </c>
      <c r="DG97" s="15">
        <f>IF($B97="","",IF(COUNTIF(BASE!$A:$A,PRODUTIVIDADE!DG$3)=0,"",SUMIFS(BASE!$M:$M,BASE!$A:$A,PRODUTIVIDADE!DG$3,BASE!$G:$G,PRODUTIVIDADE!$B97)))</f>
        <v>0</v>
      </c>
      <c r="DH97" s="15">
        <f>IF($B97="","",IF(COUNTIF(BASE!$A:$A,PRODUTIVIDADE!DG$3)=0,"",SUMIFS(BASE!$N:$N,BASE!$A:$A,PRODUTIVIDADE!DG$3,BASE!$G:$G,PRODUTIVIDADE!$B97)))</f>
        <v>0</v>
      </c>
      <c r="DI97" s="18">
        <f>IF($B97="","",IF(COUNTIF(BASE!$A:$A,PRODUTIVIDADE!DG$3)=0,"",SUMIFS(BASE!$P:$P,BASE!$A:$A,PRODUTIVIDADE!DG$3,BASE!$G:$G,PRODUTIVIDADE!$B97)))</f>
        <v>0</v>
      </c>
      <c r="DJ97" s="18">
        <f>IF($B97="","",IF(COUNTIF(BASE!$A:$A,PRODUTIVIDADE!DG$3)=0,"",SUMIFS(BASE!$O:$O,BASE!$A:$A,PRODUTIVIDADE!DG$3,BASE!$G:$G,PRODUTIVIDADE!$B97)))</f>
        <v>0</v>
      </c>
      <c r="DK97" s="32">
        <f t="shared" si="105"/>
        <v>0</v>
      </c>
      <c r="DL97" s="32">
        <f t="shared" si="106"/>
        <v>0</v>
      </c>
      <c r="DM97" s="33">
        <f>IF($B97="","",IF(COUNTIF(BASE!$A:$A,PRODUTIVIDADE!DM$3)=0,"",SUMIFS(BASE!$M:$M,BASE!$A:$A,PRODUTIVIDADE!DM$3,BASE!$G:$G,PRODUTIVIDADE!$B97)))</f>
        <v>0</v>
      </c>
      <c r="DN97" s="33">
        <f>IF($B97="","",IF(COUNTIF(BASE!$A:$A,PRODUTIVIDADE!DM$3)=0,"",SUMIFS(BASE!$N:$N,BASE!$A:$A,PRODUTIVIDADE!DM$3,BASE!$G:$G,PRODUTIVIDADE!$B97)))</f>
        <v>0</v>
      </c>
      <c r="DO97" s="28">
        <f>IF($B97="","",IF(COUNTIF(BASE!$A:$A,PRODUTIVIDADE!DM$3)=0,"",SUMIFS(BASE!$P:$P,BASE!$A:$A,PRODUTIVIDADE!DM$3,BASE!$G:$G,PRODUTIVIDADE!$B97)))</f>
        <v>0</v>
      </c>
      <c r="DP97" s="28">
        <f>IF($B97="","",IF(COUNTIF(BASE!$A:$A,PRODUTIVIDADE!DM$3)=0,"",SUMIFS(BASE!$O:$O,BASE!$A:$A,PRODUTIVIDADE!DM$3,BASE!$G:$G,PRODUTIVIDADE!$B97)))</f>
        <v>0</v>
      </c>
      <c r="DQ97" s="32">
        <f t="shared" si="107"/>
        <v>0</v>
      </c>
      <c r="DR97" s="32">
        <f t="shared" si="108"/>
        <v>0</v>
      </c>
      <c r="DS97" s="15">
        <f>IF($B97="","",IF(COUNTIF(BASE!$A:$A,PRODUTIVIDADE!DS$3)=0,"",SUMIFS(BASE!$M:$M,BASE!$A:$A,PRODUTIVIDADE!DS$3,BASE!$G:$G,PRODUTIVIDADE!$B97)))</f>
        <v>0</v>
      </c>
      <c r="DT97" s="15">
        <f>IF($B97="","",IF(COUNTIF(BASE!$A:$A,PRODUTIVIDADE!DS$3)=0,"",SUMIFS(BASE!$N:$N,BASE!$A:$A,PRODUTIVIDADE!DS$3,BASE!$G:$G,PRODUTIVIDADE!$B97)))</f>
        <v>0</v>
      </c>
      <c r="DU97" s="18">
        <f>IF($B97="","",IF(COUNTIF(BASE!$A:$A,PRODUTIVIDADE!DS$3)=0,"",SUMIFS(BASE!$P:$P,BASE!$A:$A,PRODUTIVIDADE!DS$3,BASE!$G:$G,PRODUTIVIDADE!$B97)))</f>
        <v>0</v>
      </c>
      <c r="DV97" s="18">
        <f>IF($B97="","",IF(COUNTIF(BASE!$A:$A,PRODUTIVIDADE!DS$3)=0,"",SUMIFS(BASE!$O:$O,BASE!$A:$A,PRODUTIVIDADE!DS$3,BASE!$G:$G,PRODUTIVIDADE!$B97)))</f>
        <v>0</v>
      </c>
      <c r="DW97" s="32">
        <f t="shared" si="109"/>
        <v>0</v>
      </c>
      <c r="DX97" s="32">
        <f t="shared" si="110"/>
        <v>0</v>
      </c>
      <c r="DY97" s="33">
        <f>IF($B97="","",IF(COUNTIF(BASE!$A:$A,PRODUTIVIDADE!DY$3)=0,"",SUMIFS(BASE!$M:$M,BASE!$A:$A,PRODUTIVIDADE!DY$3,BASE!$G:$G,PRODUTIVIDADE!$B97)))</f>
        <v>0</v>
      </c>
      <c r="DZ97" s="33">
        <f>IF($B97="","",IF(COUNTIF(BASE!$A:$A,PRODUTIVIDADE!DY$3)=0,"",SUMIFS(BASE!$N:$N,BASE!$A:$A,PRODUTIVIDADE!DY$3,BASE!$G:$G,PRODUTIVIDADE!$B97)))</f>
        <v>0</v>
      </c>
      <c r="EA97" s="28">
        <f>IF($B97="","",IF(COUNTIF(BASE!$A:$A,PRODUTIVIDADE!DY$3)=0,"",SUMIFS(BASE!$P:$P,BASE!$A:$A,PRODUTIVIDADE!DY$3,BASE!$G:$G,PRODUTIVIDADE!$B97)))</f>
        <v>0</v>
      </c>
      <c r="EB97" s="28">
        <f>IF($B97="","",IF(COUNTIF(BASE!$A:$A,PRODUTIVIDADE!DY$3)=0,"",SUMIFS(BASE!$O:$O,BASE!$A:$A,PRODUTIVIDADE!DY$3,BASE!$G:$G,PRODUTIVIDADE!$B97)))</f>
        <v>0</v>
      </c>
      <c r="EC97" s="32">
        <f t="shared" si="111"/>
        <v>0</v>
      </c>
      <c r="ED97" s="32">
        <f t="shared" si="112"/>
        <v>0</v>
      </c>
      <c r="EE97" s="15">
        <f>IF($B97="","",IF(COUNTIF(BASE!$A:$A,PRODUTIVIDADE!EE$3)=0,"",SUMIFS(BASE!$M:$M,BASE!$A:$A,PRODUTIVIDADE!EE$3,BASE!$G:$G,PRODUTIVIDADE!$B97)))</f>
        <v>0</v>
      </c>
      <c r="EF97" s="15">
        <f>IF($B97="","",IF(COUNTIF(BASE!$A:$A,PRODUTIVIDADE!EE$3)=0,"",SUMIFS(BASE!$N:$N,BASE!$A:$A,PRODUTIVIDADE!EE$3,BASE!$G:$G,PRODUTIVIDADE!$B97)))</f>
        <v>0</v>
      </c>
      <c r="EG97" s="18">
        <f>IF($B97="","",IF(COUNTIF(BASE!$A:$A,PRODUTIVIDADE!EE$3)=0,"",SUMIFS(BASE!$P:$P,BASE!$A:$A,PRODUTIVIDADE!EE$3,BASE!$G:$G,PRODUTIVIDADE!$B97)))</f>
        <v>0</v>
      </c>
      <c r="EH97" s="18">
        <f>IF($B97="","",IF(COUNTIF(BASE!$A:$A,PRODUTIVIDADE!EE$3)=0,"",SUMIFS(BASE!$O:$O,BASE!$A:$A,PRODUTIVIDADE!EE$3,BASE!$G:$G,PRODUTIVIDADE!$B97)))</f>
        <v>0</v>
      </c>
      <c r="EI97" s="32">
        <f t="shared" si="113"/>
        <v>0</v>
      </c>
      <c r="EJ97" s="32">
        <f t="shared" si="114"/>
        <v>0</v>
      </c>
      <c r="EK97" s="33">
        <f>IF($B97="","",IF(COUNTIF(BASE!$A:$A,PRODUTIVIDADE!EK$3)=0,"",SUMIFS(BASE!$M:$M,BASE!$A:$A,PRODUTIVIDADE!EK$3,BASE!$G:$G,PRODUTIVIDADE!$B97)))</f>
        <v>0</v>
      </c>
      <c r="EL97" s="33">
        <f>IF($B97="","",IF(COUNTIF(BASE!$A:$A,PRODUTIVIDADE!EK$3)=0,"",SUMIFS(BASE!$N:$N,BASE!$A:$A,PRODUTIVIDADE!EK$3,BASE!$G:$G,PRODUTIVIDADE!$B97)))</f>
        <v>0</v>
      </c>
      <c r="EM97" s="28">
        <f>IF($B97="","",IF(COUNTIF(BASE!$A:$A,PRODUTIVIDADE!EK$3)=0,"",SUMIFS(BASE!$P:$P,BASE!$A:$A,PRODUTIVIDADE!EK$3,BASE!$G:$G,PRODUTIVIDADE!$B97)))</f>
        <v>0</v>
      </c>
      <c r="EN97" s="28">
        <f>IF($B97="","",IF(COUNTIF(BASE!$A:$A,PRODUTIVIDADE!EK$3)=0,"",SUMIFS(BASE!$O:$O,BASE!$A:$A,PRODUTIVIDADE!EK$3,BASE!$G:$G,PRODUTIVIDADE!$B97)))</f>
        <v>0</v>
      </c>
      <c r="EO97" s="32">
        <f t="shared" si="115"/>
        <v>0</v>
      </c>
      <c r="EP97" s="32">
        <f t="shared" si="116"/>
        <v>0</v>
      </c>
      <c r="EQ97" s="15">
        <f>IF($B97="","",IF(COUNTIF(BASE!$A:$A,PRODUTIVIDADE!EQ$3)=0,"",SUMIFS(BASE!$M:$M,BASE!$A:$A,PRODUTIVIDADE!EQ$3,BASE!$G:$G,PRODUTIVIDADE!$B97)))</f>
        <v>0</v>
      </c>
      <c r="ER97" s="15">
        <f>IF($B97="","",IF(COUNTIF(BASE!$A:$A,PRODUTIVIDADE!EQ$3)=0,"",SUMIFS(BASE!$N:$N,BASE!$A:$A,PRODUTIVIDADE!EQ$3,BASE!$G:$G,PRODUTIVIDADE!$B97)))</f>
        <v>0</v>
      </c>
      <c r="ES97" s="18">
        <f>IF($B97="","",IF(COUNTIF(BASE!$A:$A,PRODUTIVIDADE!EQ$3)=0,"",SUMIFS(BASE!$P:$P,BASE!$A:$A,PRODUTIVIDADE!EQ$3,BASE!$G:$G,PRODUTIVIDADE!$B97)))</f>
        <v>0</v>
      </c>
      <c r="ET97" s="18">
        <f>IF($B97="","",IF(COUNTIF(BASE!$A:$A,PRODUTIVIDADE!EQ$3)=0,"",SUMIFS(BASE!$O:$O,BASE!$A:$A,PRODUTIVIDADE!EQ$3,BASE!$G:$G,PRODUTIVIDADE!$B97)))</f>
        <v>0</v>
      </c>
      <c r="EU97" s="32">
        <f t="shared" si="117"/>
        <v>0</v>
      </c>
      <c r="EV97" s="32">
        <f t="shared" si="118"/>
        <v>0</v>
      </c>
      <c r="EW97" s="33">
        <f>IF($B97="","",IF(COUNTIF(BASE!$A:$A,PRODUTIVIDADE!EW$3)=0,"",SUMIFS(BASE!$M:$M,BASE!$A:$A,PRODUTIVIDADE!EW$3,BASE!$G:$G,PRODUTIVIDADE!$B97)))</f>
        <v>0</v>
      </c>
      <c r="EX97" s="33">
        <f>IF($B97="","",IF(COUNTIF(BASE!$A:$A,PRODUTIVIDADE!EW$3)=0,"",SUMIFS(BASE!$N:$N,BASE!$A:$A,PRODUTIVIDADE!EW$3,BASE!$G:$G,PRODUTIVIDADE!$B97)))</f>
        <v>0</v>
      </c>
      <c r="EY97" s="28">
        <f>IF($B97="","",IF(COUNTIF(BASE!$A:$A,PRODUTIVIDADE!EW$3)=0,"",SUMIFS(BASE!$P:$P,BASE!$A:$A,PRODUTIVIDADE!EW$3,BASE!$G:$G,PRODUTIVIDADE!$B97)))</f>
        <v>0</v>
      </c>
      <c r="EZ97" s="28">
        <f>IF($B97="","",IF(COUNTIF(BASE!$A:$A,PRODUTIVIDADE!EW$3)=0,"",SUMIFS(BASE!$O:$O,BASE!$A:$A,PRODUTIVIDADE!EW$3,BASE!$G:$G,PRODUTIVIDADE!$B97)))</f>
        <v>0</v>
      </c>
      <c r="FA97" s="32">
        <f t="shared" si="119"/>
        <v>0</v>
      </c>
      <c r="FB97" s="32">
        <f t="shared" si="120"/>
        <v>0</v>
      </c>
      <c r="FC97" s="15">
        <f>IF($B97="","",IF(COUNTIF(BASE!$A:$A,PRODUTIVIDADE!FC$3)=0,"",SUMIFS(BASE!$M:$M,BASE!$A:$A,PRODUTIVIDADE!FC$3,BASE!$G:$G,PRODUTIVIDADE!$B97)))</f>
        <v>0</v>
      </c>
      <c r="FD97" s="15">
        <f>IF($B97="","",IF(COUNTIF(BASE!$A:$A,PRODUTIVIDADE!FC$3)=0,"",SUMIFS(BASE!$N:$N,BASE!$A:$A,PRODUTIVIDADE!FC$3,BASE!$G:$G,PRODUTIVIDADE!$B97)))</f>
        <v>0</v>
      </c>
      <c r="FE97" s="18">
        <f>IF($B97="","",IF(COUNTIF(BASE!$A:$A,PRODUTIVIDADE!FC$3)=0,"",SUMIFS(BASE!$P:$P,BASE!$A:$A,PRODUTIVIDADE!FC$3,BASE!$G:$G,PRODUTIVIDADE!$B97)))</f>
        <v>0</v>
      </c>
      <c r="FF97" s="18">
        <f>IF($B97="","",IF(COUNTIF(BASE!$A:$A,PRODUTIVIDADE!FC$3)=0,"",SUMIFS(BASE!$O:$O,BASE!$A:$A,PRODUTIVIDADE!FC$3,BASE!$G:$G,PRODUTIVIDADE!$B97)))</f>
        <v>0</v>
      </c>
      <c r="FG97" s="32">
        <f t="shared" si="121"/>
        <v>0</v>
      </c>
      <c r="FH97" s="32">
        <f t="shared" si="122"/>
        <v>0</v>
      </c>
      <c r="FI97" s="33">
        <f>IF($B97="","",IF(COUNTIF(BASE!$A:$A,PRODUTIVIDADE!FI$3)=0,"",SUMIFS(BASE!$M:$M,BASE!$A:$A,PRODUTIVIDADE!FI$3,BASE!$G:$G,PRODUTIVIDADE!$B97)))</f>
        <v>0</v>
      </c>
      <c r="FJ97" s="33">
        <f>IF($B97="","",IF(COUNTIF(BASE!$A:$A,PRODUTIVIDADE!FI$3)=0,"",SUMIFS(BASE!$N:$N,BASE!$A:$A,PRODUTIVIDADE!FI$3,BASE!$G:$G,PRODUTIVIDADE!$B97)))</f>
        <v>0</v>
      </c>
      <c r="FK97" s="28">
        <f>IF($B97="","",IF(COUNTIF(BASE!$A:$A,PRODUTIVIDADE!FI$3)=0,"",SUMIFS(BASE!$P:$P,BASE!$A:$A,PRODUTIVIDADE!FI$3,BASE!$G:$G,PRODUTIVIDADE!$B97)))</f>
        <v>0</v>
      </c>
      <c r="FL97" s="28">
        <f>IF($B97="","",IF(COUNTIF(BASE!$A:$A,PRODUTIVIDADE!FI$3)=0,"",SUMIFS(BASE!$O:$O,BASE!$A:$A,PRODUTIVIDADE!FI$3,BASE!$G:$G,PRODUTIVIDADE!$B97)))</f>
        <v>0</v>
      </c>
      <c r="FM97" s="32">
        <f t="shared" si="123"/>
        <v>0</v>
      </c>
      <c r="FN97" s="32">
        <f t="shared" si="124"/>
        <v>0</v>
      </c>
      <c r="FO97" s="15">
        <f>IF($B97="","",IF(COUNTIF(BASE!$A:$A,PRODUTIVIDADE!FO$3)=0,"",SUMIFS(BASE!$M:$M,BASE!$A:$A,PRODUTIVIDADE!FO$3,BASE!$G:$G,PRODUTIVIDADE!$B97)))</f>
        <v>0</v>
      </c>
      <c r="FP97" s="15">
        <f>IF($B97="","",IF(COUNTIF(BASE!$A:$A,PRODUTIVIDADE!FO$3)=0,"",SUMIFS(BASE!$N:$N,BASE!$A:$A,PRODUTIVIDADE!FO$3,BASE!$G:$G,PRODUTIVIDADE!$B97)))</f>
        <v>0</v>
      </c>
      <c r="FQ97" s="18">
        <f>IF($B97="","",IF(COUNTIF(BASE!$A:$A,PRODUTIVIDADE!FO$3)=0,"",SUMIFS(BASE!$P:$P,BASE!$A:$A,PRODUTIVIDADE!FO$3,BASE!$G:$G,PRODUTIVIDADE!$B97)))</f>
        <v>0</v>
      </c>
      <c r="FR97" s="18">
        <f>IF($B97="","",IF(COUNTIF(BASE!$A:$A,PRODUTIVIDADE!FO$3)=0,"",SUMIFS(BASE!$O:$O,BASE!$A:$A,PRODUTIVIDADE!FO$3,BASE!$G:$G,PRODUTIVIDADE!$B97)))</f>
        <v>0</v>
      </c>
      <c r="FS97" s="32">
        <f t="shared" si="125"/>
        <v>0</v>
      </c>
      <c r="FT97" s="32">
        <f t="shared" si="126"/>
        <v>0</v>
      </c>
      <c r="FU97" s="33">
        <f>IF($B97="","",IF(COUNTIF(BASE!$A:$A,PRODUTIVIDADE!FU$3)=0,"",SUMIFS(BASE!$M:$M,BASE!$A:$A,PRODUTIVIDADE!FU$3,BASE!$G:$G,PRODUTIVIDADE!$B97)))</f>
        <v>0</v>
      </c>
      <c r="FV97" s="33">
        <f>IF($B97="","",IF(COUNTIF(BASE!$A:$A,PRODUTIVIDADE!FU$3)=0,"",SUMIFS(BASE!$N:$N,BASE!$A:$A,PRODUTIVIDADE!FU$3,BASE!$G:$G,PRODUTIVIDADE!$B97)))</f>
        <v>0</v>
      </c>
      <c r="FW97" s="28">
        <f>IF($B97="","",IF(COUNTIF(BASE!$A:$A,PRODUTIVIDADE!FU$3)=0,"",SUMIFS(BASE!$P:$P,BASE!$A:$A,PRODUTIVIDADE!FU$3,BASE!$G:$G,PRODUTIVIDADE!$B97)))</f>
        <v>0</v>
      </c>
      <c r="FX97" s="28">
        <f>IF($B97="","",IF(COUNTIF(BASE!$A:$A,PRODUTIVIDADE!FU$3)=0,"",SUMIFS(BASE!$O:$O,BASE!$A:$A,PRODUTIVIDADE!FU$3,BASE!$G:$G,PRODUTIVIDADE!$B97)))</f>
        <v>0</v>
      </c>
      <c r="FY97" s="32">
        <f t="shared" si="127"/>
        <v>0</v>
      </c>
      <c r="FZ97" s="32">
        <f t="shared" si="128"/>
        <v>0</v>
      </c>
      <c r="GA97" s="15">
        <f>IF($B97="","",IF(COUNTIF(BASE!$A:$A,PRODUTIVIDADE!GA$3)=0,"",SUMIFS(BASE!$M:$M,BASE!$A:$A,PRODUTIVIDADE!GA$3,BASE!$G:$G,PRODUTIVIDADE!$B97)))</f>
        <v>0</v>
      </c>
      <c r="GB97" s="15">
        <f>IF($B97="","",IF(COUNTIF(BASE!$A:$A,PRODUTIVIDADE!GA$3)=0,"",SUMIFS(BASE!$N:$N,BASE!$A:$A,PRODUTIVIDADE!GA$3,BASE!$G:$G,PRODUTIVIDADE!$B97)))</f>
        <v>0</v>
      </c>
      <c r="GC97" s="18">
        <f>IF($B97="","",IF(COUNTIF(BASE!$A:$A,PRODUTIVIDADE!GA$3)=0,"",SUMIFS(BASE!$P:$P,BASE!$A:$A,PRODUTIVIDADE!GA$3,BASE!$G:$G,PRODUTIVIDADE!$B97)))</f>
        <v>0</v>
      </c>
      <c r="GD97" s="18">
        <f>IF($B97="","",IF(COUNTIF(BASE!$A:$A,PRODUTIVIDADE!GA$3)=0,"",SUMIFS(BASE!$O:$O,BASE!$A:$A,PRODUTIVIDADE!GA$3,BASE!$G:$G,PRODUTIVIDADE!$B97)))</f>
        <v>0</v>
      </c>
      <c r="GE97" s="32">
        <f t="shared" si="129"/>
        <v>0</v>
      </c>
      <c r="GF97" s="32">
        <f t="shared" si="130"/>
        <v>0</v>
      </c>
      <c r="GG97" s="33">
        <f>IF($B97="","",IF(COUNTIF(BASE!$A:$A,PRODUTIVIDADE!GG$3)=0,"",SUMIFS(BASE!$M:$M,BASE!$A:$A,PRODUTIVIDADE!GG$3,BASE!$G:$G,PRODUTIVIDADE!$B97)))</f>
        <v>0</v>
      </c>
      <c r="GH97" s="33">
        <f>IF($B97="","",IF(COUNTIF(BASE!$A:$A,PRODUTIVIDADE!GG$3)=0,"",SUMIFS(BASE!$N:$N,BASE!$A:$A,PRODUTIVIDADE!GG$3,BASE!$G:$G,PRODUTIVIDADE!$B97)))</f>
        <v>0</v>
      </c>
      <c r="GI97" s="28">
        <f>IF($B97="","",IF(COUNTIF(BASE!$A:$A,PRODUTIVIDADE!GG$3)=0,"",SUMIFS(BASE!$P:$P,BASE!$A:$A,PRODUTIVIDADE!GG$3,BASE!$G:$G,PRODUTIVIDADE!$B97)))</f>
        <v>0</v>
      </c>
      <c r="GJ97" s="28">
        <f>IF($B97="","",IF(COUNTIF(BASE!$A:$A,PRODUTIVIDADE!GG$3)=0,"",SUMIFS(BASE!$O:$O,BASE!$A:$A,PRODUTIVIDADE!GG$3,BASE!$G:$G,PRODUTIVIDADE!$B97)))</f>
        <v>0</v>
      </c>
      <c r="GK97" s="32">
        <f t="shared" si="131"/>
        <v>0</v>
      </c>
      <c r="GL97" s="32">
        <f t="shared" si="132"/>
        <v>0</v>
      </c>
      <c r="GM97" s="15">
        <f>IF($B97="","",IF(COUNTIF(BASE!$A:$A,PRODUTIVIDADE!GM$3)=0,"",SUMIFS(BASE!$M:$M,BASE!$A:$A,PRODUTIVIDADE!GM$3,BASE!$G:$G,PRODUTIVIDADE!$B97)))</f>
        <v>0</v>
      </c>
      <c r="GN97" s="15">
        <f>IF($B97="","",IF(COUNTIF(BASE!$A:$A,PRODUTIVIDADE!GM$3)=0,"",SUMIFS(BASE!$N:$N,BASE!$A:$A,PRODUTIVIDADE!GM$3,BASE!$G:$G,PRODUTIVIDADE!$B97)))</f>
        <v>0</v>
      </c>
      <c r="GO97" s="18">
        <f>IF($B97="","",IF(COUNTIF(BASE!$A:$A,PRODUTIVIDADE!GM$3)=0,"",SUMIFS(BASE!$P:$P,BASE!$A:$A,PRODUTIVIDADE!GM$3,BASE!$G:$G,PRODUTIVIDADE!$B97)))</f>
        <v>0</v>
      </c>
      <c r="GP97" s="18">
        <f>IF($B97="","",IF(COUNTIF(BASE!$A:$A,PRODUTIVIDADE!GM$3)=0,"",SUMIFS(BASE!$O:$O,BASE!$A:$A,PRODUTIVIDADE!GM$3,BASE!$G:$G,PRODUTIVIDADE!$B97)))</f>
        <v>0</v>
      </c>
      <c r="GQ97" s="32">
        <f t="shared" si="133"/>
        <v>0</v>
      </c>
      <c r="GR97" s="32">
        <f t="shared" si="134"/>
        <v>0</v>
      </c>
    </row>
    <row r="98" spans="2:200" s="8" customFormat="1" x14ac:dyDescent="0.25">
      <c r="B98" s="50">
        <v>91240</v>
      </c>
      <c r="C98" s="16" t="str">
        <f>IF($B98="","",VLOOKUP($B98,EQUIPE!$B:$E,2,0))</f>
        <v>GIOVANNA MARIA DA SILVA</v>
      </c>
      <c r="D98" s="16" t="str">
        <f>IF($B98="","",VLOOKUP($B98,EQUIPE!$B:$F,5,0))</f>
        <v>ULTRAGAZ FRONT</v>
      </c>
      <c r="E98" s="18">
        <f>IF($B98="","",VLOOKUP($B98,EQUIPE!$B:$E,3,0))</f>
        <v>0.2638888888888889</v>
      </c>
      <c r="F98" s="16" t="str">
        <f>IF($B98="","",VLOOKUP($B98,EQUIPE!$B:$E,4,0))</f>
        <v>MARCELA GOMES DE FARIAS</v>
      </c>
      <c r="H98" s="22">
        <f t="shared" si="135"/>
        <v>2292</v>
      </c>
      <c r="I98" s="22">
        <f t="shared" si="135"/>
        <v>0</v>
      </c>
      <c r="J98" s="18">
        <f t="shared" si="69"/>
        <v>1.7257843303600279E-3</v>
      </c>
      <c r="K98" s="18">
        <f t="shared" si="70"/>
        <v>0</v>
      </c>
      <c r="L98" s="32">
        <f t="shared" si="71"/>
        <v>3.955497685185184</v>
      </c>
      <c r="M98" s="32">
        <f t="shared" si="72"/>
        <v>0</v>
      </c>
      <c r="O98" s="15">
        <f>IF($B98="","",IF(COUNTIF(BASE!$A:$A,PRODUTIVIDADE!O$3)=0,"",SUMIFS(BASE!$M:$M,BASE!$A:$A,PRODUTIVIDADE!O$3,BASE!$G:$G,PRODUTIVIDADE!$B98)))</f>
        <v>90</v>
      </c>
      <c r="P98" s="15">
        <f>IF($B98="","",IF(COUNTIF(BASE!$A:$A,PRODUTIVIDADE!O$3)=0,"",SUMIFS(BASE!$N:$N,BASE!$A:$A,PRODUTIVIDADE!O$3,BASE!$G:$G,PRODUTIVIDADE!$B98)))</f>
        <v>0</v>
      </c>
      <c r="Q98" s="18">
        <f>IF($B98="","",IF(COUNTIF(BASE!$A:$A,PRODUTIVIDADE!O$3)=0,"",SUMIFS(BASE!$P:$P,BASE!$A:$A,PRODUTIVIDADE!O$3,BASE!$G:$G,PRODUTIVIDADE!$B98)))</f>
        <v>1.6203703703703703E-3</v>
      </c>
      <c r="R98" s="18">
        <f>IF($B98="","",IF(COUNTIF(BASE!$A:$A,PRODUTIVIDADE!O$3)=0,"",SUMIFS(BASE!$O:$O,BASE!$A:$A,PRODUTIVIDADE!O$3,BASE!$G:$G,PRODUTIVIDADE!$B98)))</f>
        <v>0</v>
      </c>
      <c r="S98" s="32">
        <f t="shared" si="73"/>
        <v>0.14583333333333334</v>
      </c>
      <c r="T98" s="32">
        <f t="shared" si="74"/>
        <v>0</v>
      </c>
      <c r="U98" s="33">
        <f>IF($B98="","",IF(COUNTIF(BASE!$A:$A,PRODUTIVIDADE!U$3)=0,"",SUMIFS(BASE!$M:$M,BASE!$A:$A,PRODUTIVIDADE!U$3,BASE!$G:$G,PRODUTIVIDADE!$B98)))</f>
        <v>89</v>
      </c>
      <c r="V98" s="33">
        <f>IF($B98="","",IF(COUNTIF(BASE!$A:$A,PRODUTIVIDADE!U$3)=0,"",SUMIFS(BASE!$N:$N,BASE!$A:$A,PRODUTIVIDADE!U$3,BASE!$G:$G,PRODUTIVIDADE!$B98)))</f>
        <v>0</v>
      </c>
      <c r="W98" s="28">
        <f>IF($B98="","",IF(COUNTIF(BASE!$A:$A,PRODUTIVIDADE!U$3)=0,"",SUMIFS(BASE!$P:$P,BASE!$A:$A,PRODUTIVIDADE!U$3,BASE!$G:$G,PRODUTIVIDADE!$B98)))</f>
        <v>1.8518518518518517E-3</v>
      </c>
      <c r="X98" s="28">
        <f>IF($B98="","",IF(COUNTIF(BASE!$A:$A,PRODUTIVIDADE!U$3)=0,"",SUMIFS(BASE!$O:$O,BASE!$A:$A,PRODUTIVIDADE!U$3,BASE!$G:$G,PRODUTIVIDADE!$B98)))</f>
        <v>0</v>
      </c>
      <c r="Y98" s="32">
        <f t="shared" si="75"/>
        <v>0.1648148148148148</v>
      </c>
      <c r="Z98" s="32">
        <f t="shared" si="76"/>
        <v>0</v>
      </c>
      <c r="AA98" s="15">
        <f>IF($B98="","",IF(COUNTIF(BASE!$A:$A,PRODUTIVIDADE!AA$3)=0,"",SUMIFS(BASE!$M:$M,BASE!$A:$A,PRODUTIVIDADE!AA$3,BASE!$G:$G,PRODUTIVIDADE!$B98)))</f>
        <v>104</v>
      </c>
      <c r="AB98" s="15">
        <f>IF($B98="","",IF(COUNTIF(BASE!$A:$A,PRODUTIVIDADE!AA$3)=0,"",SUMIFS(BASE!$N:$N,BASE!$A:$A,PRODUTIVIDADE!AA$3,BASE!$G:$G,PRODUTIVIDADE!$B98)))</f>
        <v>0</v>
      </c>
      <c r="AC98" s="18">
        <f>IF($B98="","",IF(COUNTIF(BASE!$A:$A,PRODUTIVIDADE!AA$3)=0,"",SUMIFS(BASE!$P:$P,BASE!$A:$A,PRODUTIVIDADE!AA$3,BASE!$G:$G,PRODUTIVIDADE!$B98)))</f>
        <v>1.4930555555555556E-3</v>
      </c>
      <c r="AD98" s="18">
        <f>IF($B98="","",IF(COUNTIF(BASE!$A:$A,PRODUTIVIDADE!AA$3)=0,"",SUMIFS(BASE!$O:$O,BASE!$A:$A,PRODUTIVIDADE!AA$3,BASE!$G:$G,PRODUTIVIDADE!$B98)))</f>
        <v>0</v>
      </c>
      <c r="AE98" s="32">
        <f t="shared" si="77"/>
        <v>0.15527777777777779</v>
      </c>
      <c r="AF98" s="32">
        <f t="shared" si="78"/>
        <v>0</v>
      </c>
      <c r="AG98" s="33">
        <f>IF($B98="","",IF(COUNTIF(BASE!$A:$A,PRODUTIVIDADE!AG$3)=0,"",SUMIFS(BASE!$M:$M,BASE!$A:$A,PRODUTIVIDADE!AG$3,BASE!$G:$G,PRODUTIVIDADE!$B98)))</f>
        <v>88</v>
      </c>
      <c r="AH98" s="33">
        <f>IF($B98="","",IF(COUNTIF(BASE!$A:$A,PRODUTIVIDADE!AG$3)=0,"",SUMIFS(BASE!$N:$N,BASE!$A:$A,PRODUTIVIDADE!AG$3,BASE!$G:$G,PRODUTIVIDADE!$B98)))</f>
        <v>0</v>
      </c>
      <c r="AI98" s="28">
        <f>IF($B98="","",IF(COUNTIF(BASE!$A:$A,PRODUTIVIDADE!AG$3)=0,"",SUMIFS(BASE!$P:$P,BASE!$A:$A,PRODUTIVIDADE!AG$3,BASE!$G:$G,PRODUTIVIDADE!$B98)))</f>
        <v>1.5856481481481479E-3</v>
      </c>
      <c r="AJ98" s="28">
        <f>IF($B98="","",IF(COUNTIF(BASE!$A:$A,PRODUTIVIDADE!AG$3)=0,"",SUMIFS(BASE!$O:$O,BASE!$A:$A,PRODUTIVIDADE!AG$3,BASE!$G:$G,PRODUTIVIDADE!$B98)))</f>
        <v>0</v>
      </c>
      <c r="AK98" s="32">
        <f t="shared" si="79"/>
        <v>0.13953703703703701</v>
      </c>
      <c r="AL98" s="32">
        <f t="shared" si="80"/>
        <v>0</v>
      </c>
      <c r="AM98" s="15">
        <f>IF($B98="","",IF(COUNTIF(BASE!$A:$A,PRODUTIVIDADE!AM$3)=0,"",SUMIFS(BASE!$M:$M,BASE!$A:$A,PRODUTIVIDADE!AM$3,BASE!$G:$G,PRODUTIVIDADE!$B98)))</f>
        <v>98</v>
      </c>
      <c r="AN98" s="15">
        <f>IF($B98="","",IF(COUNTIF(BASE!$A:$A,PRODUTIVIDADE!AM$3)=0,"",SUMIFS(BASE!$N:$N,BASE!$A:$A,PRODUTIVIDADE!AM$3,BASE!$G:$G,PRODUTIVIDADE!$B98)))</f>
        <v>0</v>
      </c>
      <c r="AO98" s="18">
        <f>IF($B98="","",IF(COUNTIF(BASE!$A:$A,PRODUTIVIDADE!AM$3)=0,"",SUMIFS(BASE!$P:$P,BASE!$A:$A,PRODUTIVIDADE!AM$3,BASE!$G:$G,PRODUTIVIDADE!$B98)))</f>
        <v>1.5509259259259261E-3</v>
      </c>
      <c r="AP98" s="18">
        <f>IF($B98="","",IF(COUNTIF(BASE!$A:$A,PRODUTIVIDADE!AM$3)=0,"",SUMIFS(BASE!$O:$O,BASE!$A:$A,PRODUTIVIDADE!AM$3,BASE!$G:$G,PRODUTIVIDADE!$B98)))</f>
        <v>0</v>
      </c>
      <c r="AQ98" s="32">
        <f t="shared" si="81"/>
        <v>0.15199074074074076</v>
      </c>
      <c r="AR98" s="32">
        <f t="shared" si="82"/>
        <v>0</v>
      </c>
      <c r="AS98" s="33">
        <f>IF($B98="","",IF(COUNTIF(BASE!$A:$A,PRODUTIVIDADE!AS$3)=0,"",SUMIFS(BASE!$M:$M,BASE!$A:$A,PRODUTIVIDADE!AS$3,BASE!$G:$G,PRODUTIVIDADE!$B98)))</f>
        <v>76</v>
      </c>
      <c r="AT98" s="33">
        <f>IF($B98="","",IF(COUNTIF(BASE!$A:$A,PRODUTIVIDADE!AS$3)=0,"",SUMIFS(BASE!$N:$N,BASE!$A:$A,PRODUTIVIDADE!AS$3,BASE!$G:$G,PRODUTIVIDADE!$B98)))</f>
        <v>0</v>
      </c>
      <c r="AU98" s="28">
        <f>IF($B98="","",IF(COUNTIF(BASE!$A:$A,PRODUTIVIDADE!AS$3)=0,"",SUMIFS(BASE!$P:$P,BASE!$A:$A,PRODUTIVIDADE!AS$3,BASE!$G:$G,PRODUTIVIDADE!$B98)))</f>
        <v>1.9907407407407408E-3</v>
      </c>
      <c r="AV98" s="28">
        <f>IF($B98="","",IF(COUNTIF(BASE!$A:$A,PRODUTIVIDADE!AS$3)=0,"",SUMIFS(BASE!$O:$O,BASE!$A:$A,PRODUTIVIDADE!AS$3,BASE!$G:$G,PRODUTIVIDADE!$B98)))</f>
        <v>0</v>
      </c>
      <c r="AW98" s="32">
        <f t="shared" si="83"/>
        <v>0.15129629629629632</v>
      </c>
      <c r="AX98" s="32">
        <f t="shared" si="84"/>
        <v>0</v>
      </c>
      <c r="AY98" s="15">
        <f>IF($B98="","",IF(COUNTIF(BASE!$A:$A,PRODUTIVIDADE!AY$3)=0,"",SUMIFS(BASE!$M:$M,BASE!$A:$A,PRODUTIVIDADE!AY$3,BASE!$G:$G,PRODUTIVIDADE!$B98)))</f>
        <v>0</v>
      </c>
      <c r="AZ98" s="15">
        <f>IF($B98="","",IF(COUNTIF(BASE!$A:$A,PRODUTIVIDADE!AY$3)=0,"",SUMIFS(BASE!$N:$N,BASE!$A:$A,PRODUTIVIDADE!AY$3,BASE!$G:$G,PRODUTIVIDADE!$B98)))</f>
        <v>0</v>
      </c>
      <c r="BA98" s="18">
        <f>IF($B98="","",IF(COUNTIF(BASE!$A:$A,PRODUTIVIDADE!AY$3)=0,"",SUMIFS(BASE!$P:$P,BASE!$A:$A,PRODUTIVIDADE!AY$3,BASE!$G:$G,PRODUTIVIDADE!$B98)))</f>
        <v>0</v>
      </c>
      <c r="BB98" s="18">
        <f>IF($B98="","",IF(COUNTIF(BASE!$A:$A,PRODUTIVIDADE!AY$3)=0,"",SUMIFS(BASE!$O:$O,BASE!$A:$A,PRODUTIVIDADE!AY$3,BASE!$G:$G,PRODUTIVIDADE!$B98)))</f>
        <v>0</v>
      </c>
      <c r="BC98" s="32">
        <f t="shared" si="85"/>
        <v>0</v>
      </c>
      <c r="BD98" s="32">
        <f t="shared" si="86"/>
        <v>0</v>
      </c>
      <c r="BE98" s="33">
        <f>IF($B98="","",IF(COUNTIF(BASE!$A:$A,PRODUTIVIDADE!BE$3)=0,"",SUMIFS(BASE!$M:$M,BASE!$A:$A,PRODUTIVIDADE!BE$3,BASE!$G:$G,PRODUTIVIDADE!$B98)))</f>
        <v>104</v>
      </c>
      <c r="BF98" s="33">
        <f>IF($B98="","",IF(COUNTIF(BASE!$A:$A,PRODUTIVIDADE!BE$3)=0,"",SUMIFS(BASE!$N:$N,BASE!$A:$A,PRODUTIVIDADE!BE$3,BASE!$G:$G,PRODUTIVIDADE!$B98)))</f>
        <v>0</v>
      </c>
      <c r="BG98" s="28">
        <f>IF($B98="","",IF(COUNTIF(BASE!$A:$A,PRODUTIVIDADE!BE$3)=0,"",SUMIFS(BASE!$P:$P,BASE!$A:$A,PRODUTIVIDADE!BE$3,BASE!$G:$G,PRODUTIVIDADE!$B98)))</f>
        <v>1.6666666666666668E-3</v>
      </c>
      <c r="BH98" s="28">
        <f>IF($B98="","",IF(COUNTIF(BASE!$A:$A,PRODUTIVIDADE!BE$3)=0,"",SUMIFS(BASE!$O:$O,BASE!$A:$A,PRODUTIVIDADE!BE$3,BASE!$G:$G,PRODUTIVIDADE!$B98)))</f>
        <v>0</v>
      </c>
      <c r="BI98" s="32">
        <f t="shared" si="87"/>
        <v>0.17333333333333334</v>
      </c>
      <c r="BJ98" s="32">
        <f t="shared" si="88"/>
        <v>0</v>
      </c>
      <c r="BK98" s="15">
        <f>IF($B98="","",IF(COUNTIF(BASE!$A:$A,PRODUTIVIDADE!BK$3)=0,"",SUMIFS(BASE!$M:$M,BASE!$A:$A,PRODUTIVIDADE!BK$3,BASE!$G:$G,PRODUTIVIDADE!$B98)))</f>
        <v>96</v>
      </c>
      <c r="BL98" s="15">
        <f>IF($B98="","",IF(COUNTIF(BASE!$A:$A,PRODUTIVIDADE!BK$3)=0,"",SUMIFS(BASE!$N:$N,BASE!$A:$A,PRODUTIVIDADE!BK$3,BASE!$G:$G,PRODUTIVIDADE!$B98)))</f>
        <v>0</v>
      </c>
      <c r="BM98" s="18">
        <f>IF($B98="","",IF(COUNTIF(BASE!$A:$A,PRODUTIVIDADE!BK$3)=0,"",SUMIFS(BASE!$P:$P,BASE!$A:$A,PRODUTIVIDADE!BK$3,BASE!$G:$G,PRODUTIVIDADE!$B98)))</f>
        <v>1.5046296296296294E-3</v>
      </c>
      <c r="BN98" s="18">
        <f>IF($B98="","",IF(COUNTIF(BASE!$A:$A,PRODUTIVIDADE!BK$3)=0,"",SUMIFS(BASE!$O:$O,BASE!$A:$A,PRODUTIVIDADE!BK$3,BASE!$G:$G,PRODUTIVIDADE!$B98)))</f>
        <v>0</v>
      </c>
      <c r="BO98" s="32">
        <f t="shared" si="89"/>
        <v>0.14444444444444443</v>
      </c>
      <c r="BP98" s="32">
        <f t="shared" si="90"/>
        <v>0</v>
      </c>
      <c r="BQ98" s="33">
        <f>IF($B98="","",IF(COUNTIF(BASE!$A:$A,PRODUTIVIDADE!BQ$3)=0,"",SUMIFS(BASE!$M:$M,BASE!$A:$A,PRODUTIVIDADE!BQ$3,BASE!$G:$G,PRODUTIVIDADE!$B98)))</f>
        <v>81</v>
      </c>
      <c r="BR98" s="33">
        <f>IF($B98="","",IF(COUNTIF(BASE!$A:$A,PRODUTIVIDADE!BQ$3)=0,"",SUMIFS(BASE!$N:$N,BASE!$A:$A,PRODUTIVIDADE!BQ$3,BASE!$G:$G,PRODUTIVIDADE!$B98)))</f>
        <v>0</v>
      </c>
      <c r="BS98" s="28">
        <f>IF($B98="","",IF(COUNTIF(BASE!$A:$A,PRODUTIVIDADE!BQ$3)=0,"",SUMIFS(BASE!$P:$P,BASE!$A:$A,PRODUTIVIDADE!BQ$3,BASE!$G:$G,PRODUTIVIDADE!$B98)))</f>
        <v>1.689814814814815E-3</v>
      </c>
      <c r="BT98" s="28">
        <f>IF($B98="","",IF(COUNTIF(BASE!$A:$A,PRODUTIVIDADE!BQ$3)=0,"",SUMIFS(BASE!$O:$O,BASE!$A:$A,PRODUTIVIDADE!BQ$3,BASE!$G:$G,PRODUTIVIDADE!$B98)))</f>
        <v>0</v>
      </c>
      <c r="BU98" s="32">
        <f t="shared" si="91"/>
        <v>0.13687500000000002</v>
      </c>
      <c r="BV98" s="32">
        <f t="shared" si="92"/>
        <v>0</v>
      </c>
      <c r="BW98" s="15">
        <f>IF($B98="","",IF(COUNTIF(BASE!$A:$A,PRODUTIVIDADE!BW$3)=0,"",SUMIFS(BASE!$M:$M,BASE!$A:$A,PRODUTIVIDADE!BW$3,BASE!$G:$G,PRODUTIVIDADE!$B98)))</f>
        <v>65</v>
      </c>
      <c r="BX98" s="15">
        <f>IF($B98="","",IF(COUNTIF(BASE!$A:$A,PRODUTIVIDADE!BW$3)=0,"",SUMIFS(BASE!$N:$N,BASE!$A:$A,PRODUTIVIDADE!BW$3,BASE!$G:$G,PRODUTIVIDADE!$B98)))</f>
        <v>0</v>
      </c>
      <c r="BY98" s="18">
        <f>IF($B98="","",IF(COUNTIF(BASE!$A:$A,PRODUTIVIDADE!BW$3)=0,"",SUMIFS(BASE!$P:$P,BASE!$A:$A,PRODUTIVIDADE!BW$3,BASE!$G:$G,PRODUTIVIDADE!$B98)))</f>
        <v>1.6435185185185183E-3</v>
      </c>
      <c r="BZ98" s="18">
        <f>IF($B98="","",IF(COUNTIF(BASE!$A:$A,PRODUTIVIDADE!BW$3)=0,"",SUMIFS(BASE!$O:$O,BASE!$A:$A,PRODUTIVIDADE!BW$3,BASE!$G:$G,PRODUTIVIDADE!$B98)))</f>
        <v>0</v>
      </c>
      <c r="CA98" s="32">
        <f t="shared" si="93"/>
        <v>0.10682870370370369</v>
      </c>
      <c r="CB98" s="32">
        <f t="shared" si="94"/>
        <v>0</v>
      </c>
      <c r="CC98" s="33">
        <f>IF($B98="","",IF(COUNTIF(BASE!$A:$A,PRODUTIVIDADE!CC$3)=0,"",SUMIFS(BASE!$M:$M,BASE!$A:$A,PRODUTIVIDADE!CC$3,BASE!$G:$G,PRODUTIVIDADE!$B98)))</f>
        <v>103</v>
      </c>
      <c r="CD98" s="33">
        <f>IF($B98="","",IF(COUNTIF(BASE!$A:$A,PRODUTIVIDADE!CC$3)=0,"",SUMIFS(BASE!$N:$N,BASE!$A:$A,PRODUTIVIDADE!CC$3,BASE!$G:$G,PRODUTIVIDADE!$B98)))</f>
        <v>0</v>
      </c>
      <c r="CE98" s="28">
        <f>IF($B98="","",IF(COUNTIF(BASE!$A:$A,PRODUTIVIDADE!CC$3)=0,"",SUMIFS(BASE!$P:$P,BASE!$A:$A,PRODUTIVIDADE!CC$3,BASE!$G:$G,PRODUTIVIDADE!$B98)))</f>
        <v>1.6782407407407406E-3</v>
      </c>
      <c r="CF98" s="28">
        <f>IF($B98="","",IF(COUNTIF(BASE!$A:$A,PRODUTIVIDADE!CC$3)=0,"",SUMIFS(BASE!$O:$O,BASE!$A:$A,PRODUTIVIDADE!CC$3,BASE!$G:$G,PRODUTIVIDADE!$B98)))</f>
        <v>0</v>
      </c>
      <c r="CG98" s="32">
        <f t="shared" si="95"/>
        <v>0.17285879629629627</v>
      </c>
      <c r="CH98" s="32">
        <f t="shared" si="96"/>
        <v>0</v>
      </c>
      <c r="CI98" s="15">
        <f>IF($B98="","",IF(COUNTIF(BASE!$A:$A,PRODUTIVIDADE!CI$3)=0,"",SUMIFS(BASE!$M:$M,BASE!$A:$A,PRODUTIVIDADE!CI$3,BASE!$G:$G,PRODUTIVIDADE!$B98)))</f>
        <v>74</v>
      </c>
      <c r="CJ98" s="15">
        <f>IF($B98="","",IF(COUNTIF(BASE!$A:$A,PRODUTIVIDADE!CI$3)=0,"",SUMIFS(BASE!$N:$N,BASE!$A:$A,PRODUTIVIDADE!CI$3,BASE!$G:$G,PRODUTIVIDADE!$B98)))</f>
        <v>0</v>
      </c>
      <c r="CK98" s="18">
        <f>IF($B98="","",IF(COUNTIF(BASE!$A:$A,PRODUTIVIDADE!CI$3)=0,"",SUMIFS(BASE!$P:$P,BASE!$A:$A,PRODUTIVIDADE!CI$3,BASE!$G:$G,PRODUTIVIDADE!$B98)))</f>
        <v>1.7476851851851852E-3</v>
      </c>
      <c r="CL98" s="18">
        <f>IF($B98="","",IF(COUNTIF(BASE!$A:$A,PRODUTIVIDADE!CI$3)=0,"",SUMIFS(BASE!$O:$O,BASE!$A:$A,PRODUTIVIDADE!CI$3,BASE!$G:$G,PRODUTIVIDADE!$B98)))</f>
        <v>0</v>
      </c>
      <c r="CM98" s="32">
        <f t="shared" si="97"/>
        <v>0.1293287037037037</v>
      </c>
      <c r="CN98" s="32">
        <f t="shared" si="98"/>
        <v>0</v>
      </c>
      <c r="CO98" s="33">
        <f>IF($B98="","",IF(COUNTIF(BASE!$A:$A,PRODUTIVIDADE!CO$3)=0,"",SUMIFS(BASE!$M:$M,BASE!$A:$A,PRODUTIVIDADE!CO$3,BASE!$G:$G,PRODUTIVIDADE!$B98)))</f>
        <v>0</v>
      </c>
      <c r="CP98" s="33">
        <f>IF($B98="","",IF(COUNTIF(BASE!$A:$A,PRODUTIVIDADE!CO$3)=0,"",SUMIFS(BASE!$N:$N,BASE!$A:$A,PRODUTIVIDADE!CO$3,BASE!$G:$G,PRODUTIVIDADE!$B98)))</f>
        <v>0</v>
      </c>
      <c r="CQ98" s="28">
        <f>IF($B98="","",IF(COUNTIF(BASE!$A:$A,PRODUTIVIDADE!CO$3)=0,"",SUMIFS(BASE!$P:$P,BASE!$A:$A,PRODUTIVIDADE!CO$3,BASE!$G:$G,PRODUTIVIDADE!$B98)))</f>
        <v>0</v>
      </c>
      <c r="CR98" s="28">
        <f>IF($B98="","",IF(COUNTIF(BASE!$A:$A,PRODUTIVIDADE!CO$3)=0,"",SUMIFS(BASE!$O:$O,BASE!$A:$A,PRODUTIVIDADE!CO$3,BASE!$G:$G,PRODUTIVIDADE!$B98)))</f>
        <v>0</v>
      </c>
      <c r="CS98" s="32">
        <f t="shared" si="99"/>
        <v>0</v>
      </c>
      <c r="CT98" s="32">
        <f t="shared" si="100"/>
        <v>0</v>
      </c>
      <c r="CU98" s="15">
        <f>IF($B98="","",IF(COUNTIF(BASE!$A:$A,PRODUTIVIDADE!CU$3)=0,"",SUMIFS(BASE!$M:$M,BASE!$A:$A,PRODUTIVIDADE!CU$3,BASE!$G:$G,PRODUTIVIDADE!$B98)))</f>
        <v>71</v>
      </c>
      <c r="CV98" s="15">
        <f>IF($B98="","",IF(COUNTIF(BASE!$A:$A,PRODUTIVIDADE!CU$3)=0,"",SUMIFS(BASE!$N:$N,BASE!$A:$A,PRODUTIVIDADE!CU$3,BASE!$G:$G,PRODUTIVIDADE!$B98)))</f>
        <v>0</v>
      </c>
      <c r="CW98" s="18">
        <f>IF($B98="","",IF(COUNTIF(BASE!$A:$A,PRODUTIVIDADE!CU$3)=0,"",SUMIFS(BASE!$P:$P,BASE!$A:$A,PRODUTIVIDADE!CU$3,BASE!$G:$G,PRODUTIVIDADE!$B98)))</f>
        <v>2.0254629629629629E-3</v>
      </c>
      <c r="CX98" s="18">
        <f>IF($B98="","",IF(COUNTIF(BASE!$A:$A,PRODUTIVIDADE!CU$3)=0,"",SUMIFS(BASE!$O:$O,BASE!$A:$A,PRODUTIVIDADE!CU$3,BASE!$G:$G,PRODUTIVIDADE!$B98)))</f>
        <v>0</v>
      </c>
      <c r="CY98" s="32">
        <f t="shared" si="101"/>
        <v>0.14380787037037035</v>
      </c>
      <c r="CZ98" s="32">
        <f t="shared" si="102"/>
        <v>0</v>
      </c>
      <c r="DA98" s="33">
        <f>IF($B98="","",IF(COUNTIF(BASE!$A:$A,PRODUTIVIDADE!DA$3)=0,"",SUMIFS(BASE!$M:$M,BASE!$A:$A,PRODUTIVIDADE!DA$3,BASE!$G:$G,PRODUTIVIDADE!$B98)))</f>
        <v>74</v>
      </c>
      <c r="DB98" s="33">
        <f>IF($B98="","",IF(COUNTIF(BASE!$A:$A,PRODUTIVIDADE!DA$3)=0,"",SUMIFS(BASE!$N:$N,BASE!$A:$A,PRODUTIVIDADE!DA$3,BASE!$G:$G,PRODUTIVIDADE!$B98)))</f>
        <v>0</v>
      </c>
      <c r="DC98" s="28">
        <f>IF($B98="","",IF(COUNTIF(BASE!$A:$A,PRODUTIVIDADE!DA$3)=0,"",SUMIFS(BASE!$P:$P,BASE!$A:$A,PRODUTIVIDADE!DA$3,BASE!$G:$G,PRODUTIVIDADE!$B98)))</f>
        <v>1.9560185185185184E-3</v>
      </c>
      <c r="DD98" s="28">
        <f>IF($B98="","",IF(COUNTIF(BASE!$A:$A,PRODUTIVIDADE!DA$3)=0,"",SUMIFS(BASE!$O:$O,BASE!$A:$A,PRODUTIVIDADE!DA$3,BASE!$G:$G,PRODUTIVIDADE!$B98)))</f>
        <v>0</v>
      </c>
      <c r="DE98" s="32">
        <f t="shared" si="103"/>
        <v>0.14474537037037036</v>
      </c>
      <c r="DF98" s="32">
        <f t="shared" si="104"/>
        <v>0</v>
      </c>
      <c r="DG98" s="15">
        <f>IF($B98="","",IF(COUNTIF(BASE!$A:$A,PRODUTIVIDADE!DG$3)=0,"",SUMIFS(BASE!$M:$M,BASE!$A:$A,PRODUTIVIDADE!DG$3,BASE!$G:$G,PRODUTIVIDADE!$B98)))</f>
        <v>75</v>
      </c>
      <c r="DH98" s="15">
        <f>IF($B98="","",IF(COUNTIF(BASE!$A:$A,PRODUTIVIDADE!DG$3)=0,"",SUMIFS(BASE!$N:$N,BASE!$A:$A,PRODUTIVIDADE!DG$3,BASE!$G:$G,PRODUTIVIDADE!$B98)))</f>
        <v>0</v>
      </c>
      <c r="DI98" s="18">
        <f>IF($B98="","",IF(COUNTIF(BASE!$A:$A,PRODUTIVIDADE!DG$3)=0,"",SUMIFS(BASE!$P:$P,BASE!$A:$A,PRODUTIVIDADE!DG$3,BASE!$G:$G,PRODUTIVIDADE!$B98)))</f>
        <v>1.9097222222222222E-3</v>
      </c>
      <c r="DJ98" s="18">
        <f>IF($B98="","",IF(COUNTIF(BASE!$A:$A,PRODUTIVIDADE!DG$3)=0,"",SUMIFS(BASE!$O:$O,BASE!$A:$A,PRODUTIVIDADE!DG$3,BASE!$G:$G,PRODUTIVIDADE!$B98)))</f>
        <v>0</v>
      </c>
      <c r="DK98" s="32">
        <f t="shared" si="105"/>
        <v>0.14322916666666666</v>
      </c>
      <c r="DL98" s="32">
        <f t="shared" si="106"/>
        <v>0</v>
      </c>
      <c r="DM98" s="33">
        <f>IF($B98="","",IF(COUNTIF(BASE!$A:$A,PRODUTIVIDADE!DM$3)=0,"",SUMIFS(BASE!$M:$M,BASE!$A:$A,PRODUTIVIDADE!DM$3,BASE!$G:$G,PRODUTIVIDADE!$B98)))</f>
        <v>87</v>
      </c>
      <c r="DN98" s="33">
        <f>IF($B98="","",IF(COUNTIF(BASE!$A:$A,PRODUTIVIDADE!DM$3)=0,"",SUMIFS(BASE!$N:$N,BASE!$A:$A,PRODUTIVIDADE!DM$3,BASE!$G:$G,PRODUTIVIDADE!$B98)))</f>
        <v>0</v>
      </c>
      <c r="DO98" s="28">
        <f>IF($B98="","",IF(COUNTIF(BASE!$A:$A,PRODUTIVIDADE!DM$3)=0,"",SUMIFS(BASE!$P:$P,BASE!$A:$A,PRODUTIVIDADE!DM$3,BASE!$G:$G,PRODUTIVIDADE!$B98)))</f>
        <v>1.7592592592592592E-3</v>
      </c>
      <c r="DP98" s="28">
        <f>IF($B98="","",IF(COUNTIF(BASE!$A:$A,PRODUTIVIDADE!DM$3)=0,"",SUMIFS(BASE!$O:$O,BASE!$A:$A,PRODUTIVIDADE!DM$3,BASE!$G:$G,PRODUTIVIDADE!$B98)))</f>
        <v>0</v>
      </c>
      <c r="DQ98" s="32">
        <f t="shared" si="107"/>
        <v>0.15305555555555556</v>
      </c>
      <c r="DR98" s="32">
        <f t="shared" si="108"/>
        <v>0</v>
      </c>
      <c r="DS98" s="15">
        <f>IF($B98="","",IF(COUNTIF(BASE!$A:$A,PRODUTIVIDADE!DS$3)=0,"",SUMIFS(BASE!$M:$M,BASE!$A:$A,PRODUTIVIDADE!DS$3,BASE!$G:$G,PRODUTIVIDADE!$B98)))</f>
        <v>71</v>
      </c>
      <c r="DT98" s="15">
        <f>IF($B98="","",IF(COUNTIF(BASE!$A:$A,PRODUTIVIDADE!DS$3)=0,"",SUMIFS(BASE!$N:$N,BASE!$A:$A,PRODUTIVIDADE!DS$3,BASE!$G:$G,PRODUTIVIDADE!$B98)))</f>
        <v>0</v>
      </c>
      <c r="DU98" s="18">
        <f>IF($B98="","",IF(COUNTIF(BASE!$A:$A,PRODUTIVIDADE!DS$3)=0,"",SUMIFS(BASE!$P:$P,BASE!$A:$A,PRODUTIVIDADE!DS$3,BASE!$G:$G,PRODUTIVIDADE!$B98)))</f>
        <v>2.1874999999999998E-3</v>
      </c>
      <c r="DV98" s="18">
        <f>IF($B98="","",IF(COUNTIF(BASE!$A:$A,PRODUTIVIDADE!DS$3)=0,"",SUMIFS(BASE!$O:$O,BASE!$A:$A,PRODUTIVIDADE!DS$3,BASE!$G:$G,PRODUTIVIDADE!$B98)))</f>
        <v>0</v>
      </c>
      <c r="DW98" s="32">
        <f t="shared" si="109"/>
        <v>0.15531249999999999</v>
      </c>
      <c r="DX98" s="32">
        <f t="shared" si="110"/>
        <v>0</v>
      </c>
      <c r="DY98" s="33">
        <f>IF($B98="","",IF(COUNTIF(BASE!$A:$A,PRODUTIVIDADE!DY$3)=0,"",SUMIFS(BASE!$M:$M,BASE!$A:$A,PRODUTIVIDADE!DY$3,BASE!$G:$G,PRODUTIVIDADE!$B98)))</f>
        <v>79</v>
      </c>
      <c r="DZ98" s="33">
        <f>IF($B98="","",IF(COUNTIF(BASE!$A:$A,PRODUTIVIDADE!DY$3)=0,"",SUMIFS(BASE!$N:$N,BASE!$A:$A,PRODUTIVIDADE!DY$3,BASE!$G:$G,PRODUTIVIDADE!$B98)))</f>
        <v>0</v>
      </c>
      <c r="EA98" s="28">
        <f>IF($B98="","",IF(COUNTIF(BASE!$A:$A,PRODUTIVIDADE!DY$3)=0,"",SUMIFS(BASE!$P:$P,BASE!$A:$A,PRODUTIVIDADE!DY$3,BASE!$G:$G,PRODUTIVIDADE!$B98)))</f>
        <v>1.7824074074074072E-3</v>
      </c>
      <c r="EB98" s="28">
        <f>IF($B98="","",IF(COUNTIF(BASE!$A:$A,PRODUTIVIDADE!DY$3)=0,"",SUMIFS(BASE!$O:$O,BASE!$A:$A,PRODUTIVIDADE!DY$3,BASE!$G:$G,PRODUTIVIDADE!$B98)))</f>
        <v>0</v>
      </c>
      <c r="EC98" s="32">
        <f t="shared" si="111"/>
        <v>0.14081018518518518</v>
      </c>
      <c r="ED98" s="32">
        <f t="shared" si="112"/>
        <v>0</v>
      </c>
      <c r="EE98" s="15">
        <f>IF($B98="","",IF(COUNTIF(BASE!$A:$A,PRODUTIVIDADE!EE$3)=0,"",SUMIFS(BASE!$M:$M,BASE!$A:$A,PRODUTIVIDADE!EE$3,BASE!$G:$G,PRODUTIVIDADE!$B98)))</f>
        <v>0</v>
      </c>
      <c r="EF98" s="15">
        <f>IF($B98="","",IF(COUNTIF(BASE!$A:$A,PRODUTIVIDADE!EE$3)=0,"",SUMIFS(BASE!$N:$N,BASE!$A:$A,PRODUTIVIDADE!EE$3,BASE!$G:$G,PRODUTIVIDADE!$B98)))</f>
        <v>0</v>
      </c>
      <c r="EG98" s="18">
        <f>IF($B98="","",IF(COUNTIF(BASE!$A:$A,PRODUTIVIDADE!EE$3)=0,"",SUMIFS(BASE!$P:$P,BASE!$A:$A,PRODUTIVIDADE!EE$3,BASE!$G:$G,PRODUTIVIDADE!$B98)))</f>
        <v>0</v>
      </c>
      <c r="EH98" s="18">
        <f>IF($B98="","",IF(COUNTIF(BASE!$A:$A,PRODUTIVIDADE!EE$3)=0,"",SUMIFS(BASE!$O:$O,BASE!$A:$A,PRODUTIVIDADE!EE$3,BASE!$G:$G,PRODUTIVIDADE!$B98)))</f>
        <v>0</v>
      </c>
      <c r="EI98" s="32">
        <f t="shared" si="113"/>
        <v>0</v>
      </c>
      <c r="EJ98" s="32">
        <f t="shared" si="114"/>
        <v>0</v>
      </c>
      <c r="EK98" s="33">
        <f>IF($B98="","",IF(COUNTIF(BASE!$A:$A,PRODUTIVIDADE!EK$3)=0,"",SUMIFS(BASE!$M:$M,BASE!$A:$A,PRODUTIVIDADE!EK$3,BASE!$G:$G,PRODUTIVIDADE!$B98)))</f>
        <v>94</v>
      </c>
      <c r="EL98" s="33">
        <f>IF($B98="","",IF(COUNTIF(BASE!$A:$A,PRODUTIVIDADE!EK$3)=0,"",SUMIFS(BASE!$N:$N,BASE!$A:$A,PRODUTIVIDADE!EK$3,BASE!$G:$G,PRODUTIVIDADE!$B98)))</f>
        <v>0</v>
      </c>
      <c r="EM98" s="28">
        <f>IF($B98="","",IF(COUNTIF(BASE!$A:$A,PRODUTIVIDADE!EK$3)=0,"",SUMIFS(BASE!$P:$P,BASE!$A:$A,PRODUTIVIDADE!EK$3,BASE!$G:$G,PRODUTIVIDADE!$B98)))</f>
        <v>1.7824074074074072E-3</v>
      </c>
      <c r="EN98" s="28">
        <f>IF($B98="","",IF(COUNTIF(BASE!$A:$A,PRODUTIVIDADE!EK$3)=0,"",SUMIFS(BASE!$O:$O,BASE!$A:$A,PRODUTIVIDADE!EK$3,BASE!$G:$G,PRODUTIVIDADE!$B98)))</f>
        <v>0</v>
      </c>
      <c r="EO98" s="32">
        <f t="shared" si="115"/>
        <v>0.16754629629629628</v>
      </c>
      <c r="EP98" s="32">
        <f t="shared" si="116"/>
        <v>0</v>
      </c>
      <c r="EQ98" s="15">
        <f>IF($B98="","",IF(COUNTIF(BASE!$A:$A,PRODUTIVIDADE!EQ$3)=0,"",SUMIFS(BASE!$M:$M,BASE!$A:$A,PRODUTIVIDADE!EQ$3,BASE!$G:$G,PRODUTIVIDADE!$B98)))</f>
        <v>99</v>
      </c>
      <c r="ER98" s="15">
        <f>IF($B98="","",IF(COUNTIF(BASE!$A:$A,PRODUTIVIDADE!EQ$3)=0,"",SUMIFS(BASE!$N:$N,BASE!$A:$A,PRODUTIVIDADE!EQ$3,BASE!$G:$G,PRODUTIVIDADE!$B98)))</f>
        <v>0</v>
      </c>
      <c r="ES98" s="18">
        <f>IF($B98="","",IF(COUNTIF(BASE!$A:$A,PRODUTIVIDADE!EQ$3)=0,"",SUMIFS(BASE!$P:$P,BASE!$A:$A,PRODUTIVIDADE!EQ$3,BASE!$G:$G,PRODUTIVIDADE!$B98)))</f>
        <v>1.5856481481481479E-3</v>
      </c>
      <c r="ET98" s="18">
        <f>IF($B98="","",IF(COUNTIF(BASE!$A:$A,PRODUTIVIDADE!EQ$3)=0,"",SUMIFS(BASE!$O:$O,BASE!$A:$A,PRODUTIVIDADE!EQ$3,BASE!$G:$G,PRODUTIVIDADE!$B98)))</f>
        <v>0</v>
      </c>
      <c r="EU98" s="32">
        <f t="shared" si="117"/>
        <v>0.15697916666666664</v>
      </c>
      <c r="EV98" s="32">
        <f t="shared" si="118"/>
        <v>0</v>
      </c>
      <c r="EW98" s="33">
        <f>IF($B98="","",IF(COUNTIF(BASE!$A:$A,PRODUTIVIDADE!EW$3)=0,"",SUMIFS(BASE!$M:$M,BASE!$A:$A,PRODUTIVIDADE!EW$3,BASE!$G:$G,PRODUTIVIDADE!$B98)))</f>
        <v>72</v>
      </c>
      <c r="EX98" s="33">
        <f>IF($B98="","",IF(COUNTIF(BASE!$A:$A,PRODUTIVIDADE!EW$3)=0,"",SUMIFS(BASE!$N:$N,BASE!$A:$A,PRODUTIVIDADE!EW$3,BASE!$G:$G,PRODUTIVIDADE!$B98)))</f>
        <v>0</v>
      </c>
      <c r="EY98" s="28">
        <f>IF($B98="","",IF(COUNTIF(BASE!$A:$A,PRODUTIVIDADE!EW$3)=0,"",SUMIFS(BASE!$P:$P,BASE!$A:$A,PRODUTIVIDADE!EW$3,BASE!$G:$G,PRODUTIVIDADE!$B98)))</f>
        <v>1.8171296296296297E-3</v>
      </c>
      <c r="EZ98" s="28">
        <f>IF($B98="","",IF(COUNTIF(BASE!$A:$A,PRODUTIVIDADE!EW$3)=0,"",SUMIFS(BASE!$O:$O,BASE!$A:$A,PRODUTIVIDADE!EW$3,BASE!$G:$G,PRODUTIVIDADE!$B98)))</f>
        <v>0</v>
      </c>
      <c r="FA98" s="32">
        <f t="shared" si="119"/>
        <v>0.13083333333333333</v>
      </c>
      <c r="FB98" s="32">
        <f t="shared" si="120"/>
        <v>0</v>
      </c>
      <c r="FC98" s="15">
        <f>IF($B98="","",IF(COUNTIF(BASE!$A:$A,PRODUTIVIDADE!FC$3)=0,"",SUMIFS(BASE!$M:$M,BASE!$A:$A,PRODUTIVIDADE!FC$3,BASE!$G:$G,PRODUTIVIDADE!$B98)))</f>
        <v>92</v>
      </c>
      <c r="FD98" s="15">
        <f>IF($B98="","",IF(COUNTIF(BASE!$A:$A,PRODUTIVIDADE!FC$3)=0,"",SUMIFS(BASE!$N:$N,BASE!$A:$A,PRODUTIVIDADE!FC$3,BASE!$G:$G,PRODUTIVIDADE!$B98)))</f>
        <v>0</v>
      </c>
      <c r="FE98" s="18">
        <f>IF($B98="","",IF(COUNTIF(BASE!$A:$A,PRODUTIVIDADE!FC$3)=0,"",SUMIFS(BASE!$P:$P,BASE!$A:$A,PRODUTIVIDADE!FC$3,BASE!$G:$G,PRODUTIVIDADE!$B98)))</f>
        <v>1.7476851851851852E-3</v>
      </c>
      <c r="FF98" s="18">
        <f>IF($B98="","",IF(COUNTIF(BASE!$A:$A,PRODUTIVIDADE!FC$3)=0,"",SUMIFS(BASE!$O:$O,BASE!$A:$A,PRODUTIVIDADE!FC$3,BASE!$G:$G,PRODUTIVIDADE!$B98)))</f>
        <v>0</v>
      </c>
      <c r="FG98" s="32">
        <f t="shared" si="121"/>
        <v>0.16078703703703703</v>
      </c>
      <c r="FH98" s="32">
        <f t="shared" si="122"/>
        <v>0</v>
      </c>
      <c r="FI98" s="33">
        <f>IF($B98="","",IF(COUNTIF(BASE!$A:$A,PRODUTIVIDADE!FI$3)=0,"",SUMIFS(BASE!$M:$M,BASE!$A:$A,PRODUTIVIDADE!FI$3,BASE!$G:$G,PRODUTIVIDADE!$B98)))</f>
        <v>82</v>
      </c>
      <c r="FJ98" s="33">
        <f>IF($B98="","",IF(COUNTIF(BASE!$A:$A,PRODUTIVIDADE!FI$3)=0,"",SUMIFS(BASE!$N:$N,BASE!$A:$A,PRODUTIVIDADE!FI$3,BASE!$G:$G,PRODUTIVIDADE!$B98)))</f>
        <v>0</v>
      </c>
      <c r="FK98" s="28">
        <f>IF($B98="","",IF(COUNTIF(BASE!$A:$A,PRODUTIVIDADE!FI$3)=0,"",SUMIFS(BASE!$P:$P,BASE!$A:$A,PRODUTIVIDADE!FI$3,BASE!$G:$G,PRODUTIVIDADE!$B98)))</f>
        <v>1.7013888888888892E-3</v>
      </c>
      <c r="FL98" s="28">
        <f>IF($B98="","",IF(COUNTIF(BASE!$A:$A,PRODUTIVIDADE!FI$3)=0,"",SUMIFS(BASE!$O:$O,BASE!$A:$A,PRODUTIVIDADE!FI$3,BASE!$G:$G,PRODUTIVIDADE!$B98)))</f>
        <v>0</v>
      </c>
      <c r="FM98" s="32">
        <f t="shared" si="123"/>
        <v>0.13951388888888891</v>
      </c>
      <c r="FN98" s="32">
        <f t="shared" si="124"/>
        <v>0</v>
      </c>
      <c r="FO98" s="15">
        <f>IF($B98="","",IF(COUNTIF(BASE!$A:$A,PRODUTIVIDADE!FO$3)=0,"",SUMIFS(BASE!$M:$M,BASE!$A:$A,PRODUTIVIDADE!FO$3,BASE!$G:$G,PRODUTIVIDADE!$B98)))</f>
        <v>76</v>
      </c>
      <c r="FP98" s="15">
        <f>IF($B98="","",IF(COUNTIF(BASE!$A:$A,PRODUTIVIDADE!FO$3)=0,"",SUMIFS(BASE!$N:$N,BASE!$A:$A,PRODUTIVIDADE!FO$3,BASE!$G:$G,PRODUTIVIDADE!$B98)))</f>
        <v>0</v>
      </c>
      <c r="FQ98" s="18">
        <f>IF($B98="","",IF(COUNTIF(BASE!$A:$A,PRODUTIVIDADE!FO$3)=0,"",SUMIFS(BASE!$P:$P,BASE!$A:$A,PRODUTIVIDADE!FO$3,BASE!$G:$G,PRODUTIVIDADE!$B98)))</f>
        <v>1.6666666666666668E-3</v>
      </c>
      <c r="FR98" s="18">
        <f>IF($B98="","",IF(COUNTIF(BASE!$A:$A,PRODUTIVIDADE!FO$3)=0,"",SUMIFS(BASE!$O:$O,BASE!$A:$A,PRODUTIVIDADE!FO$3,BASE!$G:$G,PRODUTIVIDADE!$B98)))</f>
        <v>0</v>
      </c>
      <c r="FS98" s="32">
        <f t="shared" si="125"/>
        <v>0.12666666666666668</v>
      </c>
      <c r="FT98" s="32">
        <f t="shared" si="126"/>
        <v>0</v>
      </c>
      <c r="FU98" s="33">
        <f>IF($B98="","",IF(COUNTIF(BASE!$A:$A,PRODUTIVIDADE!FU$3)=0,"",SUMIFS(BASE!$M:$M,BASE!$A:$A,PRODUTIVIDADE!FU$3,BASE!$G:$G,PRODUTIVIDADE!$B98)))</f>
        <v>0</v>
      </c>
      <c r="FV98" s="33">
        <f>IF($B98="","",IF(COUNTIF(BASE!$A:$A,PRODUTIVIDADE!FU$3)=0,"",SUMIFS(BASE!$N:$N,BASE!$A:$A,PRODUTIVIDADE!FU$3,BASE!$G:$G,PRODUTIVIDADE!$B98)))</f>
        <v>0</v>
      </c>
      <c r="FW98" s="28">
        <f>IF($B98="","",IF(COUNTIF(BASE!$A:$A,PRODUTIVIDADE!FU$3)=0,"",SUMIFS(BASE!$P:$P,BASE!$A:$A,PRODUTIVIDADE!FU$3,BASE!$G:$G,PRODUTIVIDADE!$B98)))</f>
        <v>0</v>
      </c>
      <c r="FX98" s="28">
        <f>IF($B98="","",IF(COUNTIF(BASE!$A:$A,PRODUTIVIDADE!FU$3)=0,"",SUMIFS(BASE!$O:$O,BASE!$A:$A,PRODUTIVIDADE!FU$3,BASE!$G:$G,PRODUTIVIDADE!$B98)))</f>
        <v>0</v>
      </c>
      <c r="FY98" s="32">
        <f t="shared" si="127"/>
        <v>0</v>
      </c>
      <c r="FZ98" s="32">
        <f t="shared" si="128"/>
        <v>0</v>
      </c>
      <c r="GA98" s="15">
        <f>IF($B98="","",IF(COUNTIF(BASE!$A:$A,PRODUTIVIDADE!GA$3)=0,"",SUMIFS(BASE!$M:$M,BASE!$A:$A,PRODUTIVIDADE!GA$3,BASE!$G:$G,PRODUTIVIDADE!$B98)))</f>
        <v>90</v>
      </c>
      <c r="GB98" s="15">
        <f>IF($B98="","",IF(COUNTIF(BASE!$A:$A,PRODUTIVIDADE!GA$3)=0,"",SUMIFS(BASE!$N:$N,BASE!$A:$A,PRODUTIVIDADE!GA$3,BASE!$G:$G,PRODUTIVIDADE!$B98)))</f>
        <v>0</v>
      </c>
      <c r="GC98" s="18">
        <f>IF($B98="","",IF(COUNTIF(BASE!$A:$A,PRODUTIVIDADE!GA$3)=0,"",SUMIFS(BASE!$P:$P,BASE!$A:$A,PRODUTIVIDADE!GA$3,BASE!$G:$G,PRODUTIVIDADE!$B98)))</f>
        <v>1.6203703703703703E-3</v>
      </c>
      <c r="GD98" s="18">
        <f>IF($B98="","",IF(COUNTIF(BASE!$A:$A,PRODUTIVIDADE!GA$3)=0,"",SUMIFS(BASE!$O:$O,BASE!$A:$A,PRODUTIVIDADE!GA$3,BASE!$G:$G,PRODUTIVIDADE!$B98)))</f>
        <v>0</v>
      </c>
      <c r="GE98" s="32">
        <f t="shared" si="129"/>
        <v>0.14583333333333334</v>
      </c>
      <c r="GF98" s="32">
        <f t="shared" si="130"/>
        <v>0</v>
      </c>
      <c r="GG98" s="33">
        <f>IF($B98="","",IF(COUNTIF(BASE!$A:$A,PRODUTIVIDADE!GG$3)=0,"",SUMIFS(BASE!$M:$M,BASE!$A:$A,PRODUTIVIDADE!GG$3,BASE!$G:$G,PRODUTIVIDADE!$B98)))</f>
        <v>90</v>
      </c>
      <c r="GH98" s="33">
        <f>IF($B98="","",IF(COUNTIF(BASE!$A:$A,PRODUTIVIDADE!GG$3)=0,"",SUMIFS(BASE!$N:$N,BASE!$A:$A,PRODUTIVIDADE!GG$3,BASE!$G:$G,PRODUTIVIDADE!$B98)))</f>
        <v>0</v>
      </c>
      <c r="GI98" s="28">
        <f>IF($B98="","",IF(COUNTIF(BASE!$A:$A,PRODUTIVIDADE!GG$3)=0,"",SUMIFS(BASE!$P:$P,BASE!$A:$A,PRODUTIVIDADE!GG$3,BASE!$G:$G,PRODUTIVIDADE!$B98)))</f>
        <v>1.7939814814814815E-3</v>
      </c>
      <c r="GJ98" s="28">
        <f>IF($B98="","",IF(COUNTIF(BASE!$A:$A,PRODUTIVIDADE!GG$3)=0,"",SUMIFS(BASE!$O:$O,BASE!$A:$A,PRODUTIVIDADE!GG$3,BASE!$G:$G,PRODUTIVIDADE!$B98)))</f>
        <v>0</v>
      </c>
      <c r="GK98" s="32">
        <f t="shared" si="131"/>
        <v>0.16145833333333334</v>
      </c>
      <c r="GL98" s="32">
        <f t="shared" si="132"/>
        <v>0</v>
      </c>
      <c r="GM98" s="15">
        <f>IF($B98="","",IF(COUNTIF(BASE!$A:$A,PRODUTIVIDADE!GM$3)=0,"",SUMIFS(BASE!$M:$M,BASE!$A:$A,PRODUTIVIDADE!GM$3,BASE!$G:$G,PRODUTIVIDADE!$B98)))</f>
        <v>72</v>
      </c>
      <c r="GN98" s="15">
        <f>IF($B98="","",IF(COUNTIF(BASE!$A:$A,PRODUTIVIDADE!GM$3)=0,"",SUMIFS(BASE!$N:$N,BASE!$A:$A,PRODUTIVIDADE!GM$3,BASE!$G:$G,PRODUTIVIDADE!$B98)))</f>
        <v>0</v>
      </c>
      <c r="GO98" s="18">
        <f>IF($B98="","",IF(COUNTIF(BASE!$A:$A,PRODUTIVIDADE!GM$3)=0,"",SUMIFS(BASE!$P:$P,BASE!$A:$A,PRODUTIVIDADE!GM$3,BASE!$G:$G,PRODUTIVIDADE!$B98)))</f>
        <v>1.5624999999999999E-3</v>
      </c>
      <c r="GP98" s="18">
        <f>IF($B98="","",IF(COUNTIF(BASE!$A:$A,PRODUTIVIDADE!GM$3)=0,"",SUMIFS(BASE!$O:$O,BASE!$A:$A,PRODUTIVIDADE!GM$3,BASE!$G:$G,PRODUTIVIDADE!$B98)))</f>
        <v>0</v>
      </c>
      <c r="GQ98" s="32">
        <f t="shared" si="133"/>
        <v>0.11249999999999999</v>
      </c>
      <c r="GR98" s="32">
        <f t="shared" si="134"/>
        <v>0</v>
      </c>
    </row>
    <row r="99" spans="2:200" s="8" customFormat="1" x14ac:dyDescent="0.25">
      <c r="B99" s="50">
        <v>91176</v>
      </c>
      <c r="C99" s="16" t="str">
        <f>IF($B99="","",VLOOKUP($B99,EQUIPE!$B:$E,2,0))</f>
        <v>PIN EXTRA</v>
      </c>
      <c r="D99" s="16" t="str">
        <f>IF($B99="","",VLOOKUP($B99,EQUIPE!$B:$F,5,0))</f>
        <v>ULTRAGAZ FRONT</v>
      </c>
      <c r="E99" s="18">
        <f>IF($B99="","",VLOOKUP($B99,EQUIPE!$B:$E,3,0))</f>
        <v>0.2638888888888889</v>
      </c>
      <c r="F99" s="16" t="str">
        <f>IF($B99="","",VLOOKUP($B99,EQUIPE!$B:$E,4,0))</f>
        <v>DANIELA PEREZ</v>
      </c>
      <c r="H99" s="22">
        <f t="shared" si="135"/>
        <v>1068</v>
      </c>
      <c r="I99" s="22">
        <f t="shared" si="135"/>
        <v>0</v>
      </c>
      <c r="J99" s="18">
        <f t="shared" si="69"/>
        <v>2.2170637397697329E-3</v>
      </c>
      <c r="K99" s="18">
        <f t="shared" si="70"/>
        <v>0</v>
      </c>
      <c r="L99" s="32">
        <f t="shared" si="71"/>
        <v>2.3678240740740746</v>
      </c>
      <c r="M99" s="32">
        <f t="shared" si="72"/>
        <v>0</v>
      </c>
      <c r="O99" s="15">
        <f>IF($B99="","",IF(COUNTIF(BASE!$A:$A,PRODUTIVIDADE!O$3)=0,"",SUMIFS(BASE!$M:$M,BASE!$A:$A,PRODUTIVIDADE!O$3,BASE!$G:$G,PRODUTIVIDADE!$B99)))</f>
        <v>28</v>
      </c>
      <c r="P99" s="15">
        <f>IF($B99="","",IF(COUNTIF(BASE!$A:$A,PRODUTIVIDADE!O$3)=0,"",SUMIFS(BASE!$N:$N,BASE!$A:$A,PRODUTIVIDADE!O$3,BASE!$G:$G,PRODUTIVIDADE!$B99)))</f>
        <v>0</v>
      </c>
      <c r="Q99" s="18">
        <f>IF($B99="","",IF(COUNTIF(BASE!$A:$A,PRODUTIVIDADE!O$3)=0,"",SUMIFS(BASE!$P:$P,BASE!$A:$A,PRODUTIVIDADE!O$3,BASE!$G:$G,PRODUTIVIDADE!$B99)))</f>
        <v>2.9745370370370373E-3</v>
      </c>
      <c r="R99" s="18">
        <f>IF($B99="","",IF(COUNTIF(BASE!$A:$A,PRODUTIVIDADE!O$3)=0,"",SUMIFS(BASE!$O:$O,BASE!$A:$A,PRODUTIVIDADE!O$3,BASE!$G:$G,PRODUTIVIDADE!$B99)))</f>
        <v>0</v>
      </c>
      <c r="S99" s="32">
        <f t="shared" si="73"/>
        <v>8.3287037037037048E-2</v>
      </c>
      <c r="T99" s="32">
        <f t="shared" si="74"/>
        <v>0</v>
      </c>
      <c r="U99" s="33">
        <f>IF($B99="","",IF(COUNTIF(BASE!$A:$A,PRODUTIVIDADE!U$3)=0,"",SUMIFS(BASE!$M:$M,BASE!$A:$A,PRODUTIVIDADE!U$3,BASE!$G:$G,PRODUTIVIDADE!$B99)))</f>
        <v>0</v>
      </c>
      <c r="V99" s="33">
        <f>IF($B99="","",IF(COUNTIF(BASE!$A:$A,PRODUTIVIDADE!U$3)=0,"",SUMIFS(BASE!$N:$N,BASE!$A:$A,PRODUTIVIDADE!U$3,BASE!$G:$G,PRODUTIVIDADE!$B99)))</f>
        <v>0</v>
      </c>
      <c r="W99" s="28">
        <f>IF($B99="","",IF(COUNTIF(BASE!$A:$A,PRODUTIVIDADE!U$3)=0,"",SUMIFS(BASE!$P:$P,BASE!$A:$A,PRODUTIVIDADE!U$3,BASE!$G:$G,PRODUTIVIDADE!$B99)))</f>
        <v>0</v>
      </c>
      <c r="X99" s="28">
        <f>IF($B99="","",IF(COUNTIF(BASE!$A:$A,PRODUTIVIDADE!U$3)=0,"",SUMIFS(BASE!$O:$O,BASE!$A:$A,PRODUTIVIDADE!U$3,BASE!$G:$G,PRODUTIVIDADE!$B99)))</f>
        <v>0</v>
      </c>
      <c r="Y99" s="32">
        <f t="shared" si="75"/>
        <v>0</v>
      </c>
      <c r="Z99" s="32">
        <f t="shared" si="76"/>
        <v>0</v>
      </c>
      <c r="AA99" s="15">
        <f>IF($B99="","",IF(COUNTIF(BASE!$A:$A,PRODUTIVIDADE!AA$3)=0,"",SUMIFS(BASE!$M:$M,BASE!$A:$A,PRODUTIVIDADE!AA$3,BASE!$G:$G,PRODUTIVIDADE!$B99)))</f>
        <v>31</v>
      </c>
      <c r="AB99" s="15">
        <f>IF($B99="","",IF(COUNTIF(BASE!$A:$A,PRODUTIVIDADE!AA$3)=0,"",SUMIFS(BASE!$N:$N,BASE!$A:$A,PRODUTIVIDADE!AA$3,BASE!$G:$G,PRODUTIVIDADE!$B99)))</f>
        <v>0</v>
      </c>
      <c r="AC99" s="18">
        <f>IF($B99="","",IF(COUNTIF(BASE!$A:$A,PRODUTIVIDADE!AA$3)=0,"",SUMIFS(BASE!$P:$P,BASE!$A:$A,PRODUTIVIDADE!AA$3,BASE!$G:$G,PRODUTIVIDADE!$B99)))</f>
        <v>2.1180555555555553E-3</v>
      </c>
      <c r="AD99" s="18">
        <f>IF($B99="","",IF(COUNTIF(BASE!$A:$A,PRODUTIVIDADE!AA$3)=0,"",SUMIFS(BASE!$O:$O,BASE!$A:$A,PRODUTIVIDADE!AA$3,BASE!$G:$G,PRODUTIVIDADE!$B99)))</f>
        <v>0</v>
      </c>
      <c r="AE99" s="32">
        <f t="shared" si="77"/>
        <v>6.5659722222222217E-2</v>
      </c>
      <c r="AF99" s="32">
        <f t="shared" si="78"/>
        <v>0</v>
      </c>
      <c r="AG99" s="33">
        <f>IF($B99="","",IF(COUNTIF(BASE!$A:$A,PRODUTIVIDADE!AG$3)=0,"",SUMIFS(BASE!$M:$M,BASE!$A:$A,PRODUTIVIDADE!AG$3,BASE!$G:$G,PRODUTIVIDADE!$B99)))</f>
        <v>49</v>
      </c>
      <c r="AH99" s="33">
        <f>IF($B99="","",IF(COUNTIF(BASE!$A:$A,PRODUTIVIDADE!AG$3)=0,"",SUMIFS(BASE!$N:$N,BASE!$A:$A,PRODUTIVIDADE!AG$3,BASE!$G:$G,PRODUTIVIDADE!$B99)))</f>
        <v>0</v>
      </c>
      <c r="AI99" s="28">
        <f>IF($B99="","",IF(COUNTIF(BASE!$A:$A,PRODUTIVIDADE!AG$3)=0,"",SUMIFS(BASE!$P:$P,BASE!$A:$A,PRODUTIVIDADE!AG$3,BASE!$G:$G,PRODUTIVIDADE!$B99)))</f>
        <v>2.2569444444444447E-3</v>
      </c>
      <c r="AJ99" s="28">
        <f>IF($B99="","",IF(COUNTIF(BASE!$A:$A,PRODUTIVIDADE!AG$3)=0,"",SUMIFS(BASE!$O:$O,BASE!$A:$A,PRODUTIVIDADE!AG$3,BASE!$G:$G,PRODUTIVIDADE!$B99)))</f>
        <v>0</v>
      </c>
      <c r="AK99" s="32">
        <f t="shared" si="79"/>
        <v>0.11059027777777779</v>
      </c>
      <c r="AL99" s="32">
        <f t="shared" si="80"/>
        <v>0</v>
      </c>
      <c r="AM99" s="15">
        <f>IF($B99="","",IF(COUNTIF(BASE!$A:$A,PRODUTIVIDADE!AM$3)=0,"",SUMIFS(BASE!$M:$M,BASE!$A:$A,PRODUTIVIDADE!AM$3,BASE!$G:$G,PRODUTIVIDADE!$B99)))</f>
        <v>61</v>
      </c>
      <c r="AN99" s="15">
        <f>IF($B99="","",IF(COUNTIF(BASE!$A:$A,PRODUTIVIDADE!AM$3)=0,"",SUMIFS(BASE!$N:$N,BASE!$A:$A,PRODUTIVIDADE!AM$3,BASE!$G:$G,PRODUTIVIDADE!$B99)))</f>
        <v>0</v>
      </c>
      <c r="AO99" s="18">
        <f>IF($B99="","",IF(COUNTIF(BASE!$A:$A,PRODUTIVIDADE!AM$3)=0,"",SUMIFS(BASE!$P:$P,BASE!$A:$A,PRODUTIVIDADE!AM$3,BASE!$G:$G,PRODUTIVIDADE!$B99)))</f>
        <v>2.1527777777777778E-3</v>
      </c>
      <c r="AP99" s="18">
        <f>IF($B99="","",IF(COUNTIF(BASE!$A:$A,PRODUTIVIDADE!AM$3)=0,"",SUMIFS(BASE!$O:$O,BASE!$A:$A,PRODUTIVIDADE!AM$3,BASE!$G:$G,PRODUTIVIDADE!$B99)))</f>
        <v>0</v>
      </c>
      <c r="AQ99" s="32">
        <f t="shared" si="81"/>
        <v>0.13131944444444443</v>
      </c>
      <c r="AR99" s="32">
        <f t="shared" si="82"/>
        <v>0</v>
      </c>
      <c r="AS99" s="33">
        <f>IF($B99="","",IF(COUNTIF(BASE!$A:$A,PRODUTIVIDADE!AS$3)=0,"",SUMIFS(BASE!$M:$M,BASE!$A:$A,PRODUTIVIDADE!AS$3,BASE!$G:$G,PRODUTIVIDADE!$B99)))</f>
        <v>45</v>
      </c>
      <c r="AT99" s="33">
        <f>IF($B99="","",IF(COUNTIF(BASE!$A:$A,PRODUTIVIDADE!AS$3)=0,"",SUMIFS(BASE!$N:$N,BASE!$A:$A,PRODUTIVIDADE!AS$3,BASE!$G:$G,PRODUTIVIDADE!$B99)))</f>
        <v>0</v>
      </c>
      <c r="AU99" s="28">
        <f>IF($B99="","",IF(COUNTIF(BASE!$A:$A,PRODUTIVIDADE!AS$3)=0,"",SUMIFS(BASE!$P:$P,BASE!$A:$A,PRODUTIVIDADE!AS$3,BASE!$G:$G,PRODUTIVIDADE!$B99)))</f>
        <v>2.5115740740740741E-3</v>
      </c>
      <c r="AV99" s="28">
        <f>IF($B99="","",IF(COUNTIF(BASE!$A:$A,PRODUTIVIDADE!AS$3)=0,"",SUMIFS(BASE!$O:$O,BASE!$A:$A,PRODUTIVIDADE!AS$3,BASE!$G:$G,PRODUTIVIDADE!$B99)))</f>
        <v>0</v>
      </c>
      <c r="AW99" s="32">
        <f t="shared" si="83"/>
        <v>0.11302083333333333</v>
      </c>
      <c r="AX99" s="32">
        <f t="shared" si="84"/>
        <v>0</v>
      </c>
      <c r="AY99" s="15">
        <f>IF($B99="","",IF(COUNTIF(BASE!$A:$A,PRODUTIVIDADE!AY$3)=0,"",SUMIFS(BASE!$M:$M,BASE!$A:$A,PRODUTIVIDADE!AY$3,BASE!$G:$G,PRODUTIVIDADE!$B99)))</f>
        <v>0</v>
      </c>
      <c r="AZ99" s="15">
        <f>IF($B99="","",IF(COUNTIF(BASE!$A:$A,PRODUTIVIDADE!AY$3)=0,"",SUMIFS(BASE!$N:$N,BASE!$A:$A,PRODUTIVIDADE!AY$3,BASE!$G:$G,PRODUTIVIDADE!$B99)))</f>
        <v>0</v>
      </c>
      <c r="BA99" s="18">
        <f>IF($B99="","",IF(COUNTIF(BASE!$A:$A,PRODUTIVIDADE!AY$3)=0,"",SUMIFS(BASE!$P:$P,BASE!$A:$A,PRODUTIVIDADE!AY$3,BASE!$G:$G,PRODUTIVIDADE!$B99)))</f>
        <v>0</v>
      </c>
      <c r="BB99" s="18">
        <f>IF($B99="","",IF(COUNTIF(BASE!$A:$A,PRODUTIVIDADE!AY$3)=0,"",SUMIFS(BASE!$O:$O,BASE!$A:$A,PRODUTIVIDADE!AY$3,BASE!$G:$G,PRODUTIVIDADE!$B99)))</f>
        <v>0</v>
      </c>
      <c r="BC99" s="32">
        <f t="shared" si="85"/>
        <v>0</v>
      </c>
      <c r="BD99" s="32">
        <f t="shared" si="86"/>
        <v>0</v>
      </c>
      <c r="BE99" s="33">
        <f>IF($B99="","",IF(COUNTIF(BASE!$A:$A,PRODUTIVIDADE!BE$3)=0,"",SUMIFS(BASE!$M:$M,BASE!$A:$A,PRODUTIVIDADE!BE$3,BASE!$G:$G,PRODUTIVIDADE!$B99)))</f>
        <v>70</v>
      </c>
      <c r="BF99" s="33">
        <f>IF($B99="","",IF(COUNTIF(BASE!$A:$A,PRODUTIVIDADE!BE$3)=0,"",SUMIFS(BASE!$N:$N,BASE!$A:$A,PRODUTIVIDADE!BE$3,BASE!$G:$G,PRODUTIVIDADE!$B99)))</f>
        <v>0</v>
      </c>
      <c r="BG99" s="28">
        <f>IF($B99="","",IF(COUNTIF(BASE!$A:$A,PRODUTIVIDADE!BE$3)=0,"",SUMIFS(BASE!$P:$P,BASE!$A:$A,PRODUTIVIDADE!BE$3,BASE!$G:$G,PRODUTIVIDADE!$B99)))</f>
        <v>2.0601851851851853E-3</v>
      </c>
      <c r="BH99" s="28">
        <f>IF($B99="","",IF(COUNTIF(BASE!$A:$A,PRODUTIVIDADE!BE$3)=0,"",SUMIFS(BASE!$O:$O,BASE!$A:$A,PRODUTIVIDADE!BE$3,BASE!$G:$G,PRODUTIVIDADE!$B99)))</f>
        <v>0</v>
      </c>
      <c r="BI99" s="32">
        <f t="shared" si="87"/>
        <v>0.14421296296296296</v>
      </c>
      <c r="BJ99" s="32">
        <f t="shared" si="88"/>
        <v>0</v>
      </c>
      <c r="BK99" s="15">
        <f>IF($B99="","",IF(COUNTIF(BASE!$A:$A,PRODUTIVIDADE!BK$3)=0,"",SUMIFS(BASE!$M:$M,BASE!$A:$A,PRODUTIVIDADE!BK$3,BASE!$G:$G,PRODUTIVIDADE!$B99)))</f>
        <v>0</v>
      </c>
      <c r="BL99" s="15">
        <f>IF($B99="","",IF(COUNTIF(BASE!$A:$A,PRODUTIVIDADE!BK$3)=0,"",SUMIFS(BASE!$N:$N,BASE!$A:$A,PRODUTIVIDADE!BK$3,BASE!$G:$G,PRODUTIVIDADE!$B99)))</f>
        <v>0</v>
      </c>
      <c r="BM99" s="18">
        <f>IF($B99="","",IF(COUNTIF(BASE!$A:$A,PRODUTIVIDADE!BK$3)=0,"",SUMIFS(BASE!$P:$P,BASE!$A:$A,PRODUTIVIDADE!BK$3,BASE!$G:$G,PRODUTIVIDADE!$B99)))</f>
        <v>0</v>
      </c>
      <c r="BN99" s="18">
        <f>IF($B99="","",IF(COUNTIF(BASE!$A:$A,PRODUTIVIDADE!BK$3)=0,"",SUMIFS(BASE!$O:$O,BASE!$A:$A,PRODUTIVIDADE!BK$3,BASE!$G:$G,PRODUTIVIDADE!$B99)))</f>
        <v>0</v>
      </c>
      <c r="BO99" s="32">
        <f t="shared" si="89"/>
        <v>0</v>
      </c>
      <c r="BP99" s="32">
        <f t="shared" si="90"/>
        <v>0</v>
      </c>
      <c r="BQ99" s="33">
        <f>IF($B99="","",IF(COUNTIF(BASE!$A:$A,PRODUTIVIDADE!BQ$3)=0,"",SUMIFS(BASE!$M:$M,BASE!$A:$A,PRODUTIVIDADE!BQ$3,BASE!$G:$G,PRODUTIVIDADE!$B99)))</f>
        <v>60</v>
      </c>
      <c r="BR99" s="33">
        <f>IF($B99="","",IF(COUNTIF(BASE!$A:$A,PRODUTIVIDADE!BQ$3)=0,"",SUMIFS(BASE!$N:$N,BASE!$A:$A,PRODUTIVIDADE!BQ$3,BASE!$G:$G,PRODUTIVIDADE!$B99)))</f>
        <v>0</v>
      </c>
      <c r="BS99" s="28">
        <f>IF($B99="","",IF(COUNTIF(BASE!$A:$A,PRODUTIVIDADE!BQ$3)=0,"",SUMIFS(BASE!$P:$P,BASE!$A:$A,PRODUTIVIDADE!BQ$3,BASE!$G:$G,PRODUTIVIDADE!$B99)))</f>
        <v>2.0717592592592593E-3</v>
      </c>
      <c r="BT99" s="28">
        <f>IF($B99="","",IF(COUNTIF(BASE!$A:$A,PRODUTIVIDADE!BQ$3)=0,"",SUMIFS(BASE!$O:$O,BASE!$A:$A,PRODUTIVIDADE!BQ$3,BASE!$G:$G,PRODUTIVIDADE!$B99)))</f>
        <v>0</v>
      </c>
      <c r="BU99" s="32">
        <f t="shared" si="91"/>
        <v>0.12430555555555556</v>
      </c>
      <c r="BV99" s="32">
        <f t="shared" si="92"/>
        <v>0</v>
      </c>
      <c r="BW99" s="15">
        <f>IF($B99="","",IF(COUNTIF(BASE!$A:$A,PRODUTIVIDADE!BW$3)=0,"",SUMIFS(BASE!$M:$M,BASE!$A:$A,PRODUTIVIDADE!BW$3,BASE!$G:$G,PRODUTIVIDADE!$B99)))</f>
        <v>55</v>
      </c>
      <c r="BX99" s="15">
        <f>IF($B99="","",IF(COUNTIF(BASE!$A:$A,PRODUTIVIDADE!BW$3)=0,"",SUMIFS(BASE!$N:$N,BASE!$A:$A,PRODUTIVIDADE!BW$3,BASE!$G:$G,PRODUTIVIDADE!$B99)))</f>
        <v>0</v>
      </c>
      <c r="BY99" s="18">
        <f>IF($B99="","",IF(COUNTIF(BASE!$A:$A,PRODUTIVIDADE!BW$3)=0,"",SUMIFS(BASE!$P:$P,BASE!$A:$A,PRODUTIVIDADE!BW$3,BASE!$G:$G,PRODUTIVIDADE!$B99)))</f>
        <v>1.8634259259259261E-3</v>
      </c>
      <c r="BZ99" s="18">
        <f>IF($B99="","",IF(COUNTIF(BASE!$A:$A,PRODUTIVIDADE!BW$3)=0,"",SUMIFS(BASE!$O:$O,BASE!$A:$A,PRODUTIVIDADE!BW$3,BASE!$G:$G,PRODUTIVIDADE!$B99)))</f>
        <v>0</v>
      </c>
      <c r="CA99" s="32">
        <f t="shared" si="93"/>
        <v>0.10248842592592594</v>
      </c>
      <c r="CB99" s="32">
        <f t="shared" si="94"/>
        <v>0</v>
      </c>
      <c r="CC99" s="33">
        <f>IF($B99="","",IF(COUNTIF(BASE!$A:$A,PRODUTIVIDADE!CC$3)=0,"",SUMIFS(BASE!$M:$M,BASE!$A:$A,PRODUTIVIDADE!CC$3,BASE!$G:$G,PRODUTIVIDADE!$B99)))</f>
        <v>0</v>
      </c>
      <c r="CD99" s="33">
        <f>IF($B99="","",IF(COUNTIF(BASE!$A:$A,PRODUTIVIDADE!CC$3)=0,"",SUMIFS(BASE!$N:$N,BASE!$A:$A,PRODUTIVIDADE!CC$3,BASE!$G:$G,PRODUTIVIDADE!$B99)))</f>
        <v>0</v>
      </c>
      <c r="CE99" s="28">
        <f>IF($B99="","",IF(COUNTIF(BASE!$A:$A,PRODUTIVIDADE!CC$3)=0,"",SUMIFS(BASE!$P:$P,BASE!$A:$A,PRODUTIVIDADE!CC$3,BASE!$G:$G,PRODUTIVIDADE!$B99)))</f>
        <v>0</v>
      </c>
      <c r="CF99" s="28">
        <f>IF($B99="","",IF(COUNTIF(BASE!$A:$A,PRODUTIVIDADE!CC$3)=0,"",SUMIFS(BASE!$O:$O,BASE!$A:$A,PRODUTIVIDADE!CC$3,BASE!$G:$G,PRODUTIVIDADE!$B99)))</f>
        <v>0</v>
      </c>
      <c r="CG99" s="32">
        <f t="shared" si="95"/>
        <v>0</v>
      </c>
      <c r="CH99" s="32">
        <f t="shared" si="96"/>
        <v>0</v>
      </c>
      <c r="CI99" s="15">
        <f>IF($B99="","",IF(COUNTIF(BASE!$A:$A,PRODUTIVIDADE!CI$3)=0,"",SUMIFS(BASE!$M:$M,BASE!$A:$A,PRODUTIVIDADE!CI$3,BASE!$G:$G,PRODUTIVIDADE!$B99)))</f>
        <v>55</v>
      </c>
      <c r="CJ99" s="15">
        <f>IF($B99="","",IF(COUNTIF(BASE!$A:$A,PRODUTIVIDADE!CI$3)=0,"",SUMIFS(BASE!$N:$N,BASE!$A:$A,PRODUTIVIDADE!CI$3,BASE!$G:$G,PRODUTIVIDADE!$B99)))</f>
        <v>0</v>
      </c>
      <c r="CK99" s="18">
        <f>IF($B99="","",IF(COUNTIF(BASE!$A:$A,PRODUTIVIDADE!CI$3)=0,"",SUMIFS(BASE!$P:$P,BASE!$A:$A,PRODUTIVIDADE!CI$3,BASE!$G:$G,PRODUTIVIDADE!$B99)))</f>
        <v>1.8055555555555557E-3</v>
      </c>
      <c r="CL99" s="18">
        <f>IF($B99="","",IF(COUNTIF(BASE!$A:$A,PRODUTIVIDADE!CI$3)=0,"",SUMIFS(BASE!$O:$O,BASE!$A:$A,PRODUTIVIDADE!CI$3,BASE!$G:$G,PRODUTIVIDADE!$B99)))</f>
        <v>0</v>
      </c>
      <c r="CM99" s="32">
        <f t="shared" si="97"/>
        <v>9.9305555555555564E-2</v>
      </c>
      <c r="CN99" s="32">
        <f t="shared" si="98"/>
        <v>0</v>
      </c>
      <c r="CO99" s="33">
        <f>IF($B99="","",IF(COUNTIF(BASE!$A:$A,PRODUTIVIDADE!CO$3)=0,"",SUMIFS(BASE!$M:$M,BASE!$A:$A,PRODUTIVIDADE!CO$3,BASE!$G:$G,PRODUTIVIDADE!$B99)))</f>
        <v>0</v>
      </c>
      <c r="CP99" s="33">
        <f>IF($B99="","",IF(COUNTIF(BASE!$A:$A,PRODUTIVIDADE!CO$3)=0,"",SUMIFS(BASE!$N:$N,BASE!$A:$A,PRODUTIVIDADE!CO$3,BASE!$G:$G,PRODUTIVIDADE!$B99)))</f>
        <v>0</v>
      </c>
      <c r="CQ99" s="28">
        <f>IF($B99="","",IF(COUNTIF(BASE!$A:$A,PRODUTIVIDADE!CO$3)=0,"",SUMIFS(BASE!$P:$P,BASE!$A:$A,PRODUTIVIDADE!CO$3,BASE!$G:$G,PRODUTIVIDADE!$B99)))</f>
        <v>0</v>
      </c>
      <c r="CR99" s="28">
        <f>IF($B99="","",IF(COUNTIF(BASE!$A:$A,PRODUTIVIDADE!CO$3)=0,"",SUMIFS(BASE!$O:$O,BASE!$A:$A,PRODUTIVIDADE!CO$3,BASE!$G:$G,PRODUTIVIDADE!$B99)))</f>
        <v>0</v>
      </c>
      <c r="CS99" s="32">
        <f t="shared" si="99"/>
        <v>0</v>
      </c>
      <c r="CT99" s="32">
        <f t="shared" si="100"/>
        <v>0</v>
      </c>
      <c r="CU99" s="15">
        <f>IF($B99="","",IF(COUNTIF(BASE!$A:$A,PRODUTIVIDADE!CU$3)=0,"",SUMIFS(BASE!$M:$M,BASE!$A:$A,PRODUTIVIDADE!CU$3,BASE!$G:$G,PRODUTIVIDADE!$B99)))</f>
        <v>0</v>
      </c>
      <c r="CV99" s="15">
        <f>IF($B99="","",IF(COUNTIF(BASE!$A:$A,PRODUTIVIDADE!CU$3)=0,"",SUMIFS(BASE!$N:$N,BASE!$A:$A,PRODUTIVIDADE!CU$3,BASE!$G:$G,PRODUTIVIDADE!$B99)))</f>
        <v>0</v>
      </c>
      <c r="CW99" s="18">
        <f>IF($B99="","",IF(COUNTIF(BASE!$A:$A,PRODUTIVIDADE!CU$3)=0,"",SUMIFS(BASE!$P:$P,BASE!$A:$A,PRODUTIVIDADE!CU$3,BASE!$G:$G,PRODUTIVIDADE!$B99)))</f>
        <v>0</v>
      </c>
      <c r="CX99" s="18">
        <f>IF($B99="","",IF(COUNTIF(BASE!$A:$A,PRODUTIVIDADE!CU$3)=0,"",SUMIFS(BASE!$O:$O,BASE!$A:$A,PRODUTIVIDADE!CU$3,BASE!$G:$G,PRODUTIVIDADE!$B99)))</f>
        <v>0</v>
      </c>
      <c r="CY99" s="32">
        <f t="shared" si="101"/>
        <v>0</v>
      </c>
      <c r="CZ99" s="32">
        <f t="shared" si="102"/>
        <v>0</v>
      </c>
      <c r="DA99" s="33">
        <f>IF($B99="","",IF(COUNTIF(BASE!$A:$A,PRODUTIVIDADE!DA$3)=0,"",SUMIFS(BASE!$M:$M,BASE!$A:$A,PRODUTIVIDADE!DA$3,BASE!$G:$G,PRODUTIVIDADE!$B99)))</f>
        <v>62</v>
      </c>
      <c r="DB99" s="33">
        <f>IF($B99="","",IF(COUNTIF(BASE!$A:$A,PRODUTIVIDADE!DA$3)=0,"",SUMIFS(BASE!$N:$N,BASE!$A:$A,PRODUTIVIDADE!DA$3,BASE!$G:$G,PRODUTIVIDADE!$B99)))</f>
        <v>0</v>
      </c>
      <c r="DC99" s="28">
        <f>IF($B99="","",IF(COUNTIF(BASE!$A:$A,PRODUTIVIDADE!DA$3)=0,"",SUMIFS(BASE!$P:$P,BASE!$A:$A,PRODUTIVIDADE!DA$3,BASE!$G:$G,PRODUTIVIDADE!$B99)))</f>
        <v>2.2800925925925927E-3</v>
      </c>
      <c r="DD99" s="28">
        <f>IF($B99="","",IF(COUNTIF(BASE!$A:$A,PRODUTIVIDADE!DA$3)=0,"",SUMIFS(BASE!$O:$O,BASE!$A:$A,PRODUTIVIDADE!DA$3,BASE!$G:$G,PRODUTIVIDADE!$B99)))</f>
        <v>0</v>
      </c>
      <c r="DE99" s="32">
        <f t="shared" si="103"/>
        <v>0.14136574074074074</v>
      </c>
      <c r="DF99" s="32">
        <f t="shared" si="104"/>
        <v>0</v>
      </c>
      <c r="DG99" s="15">
        <f>IF($B99="","",IF(COUNTIF(BASE!$A:$A,PRODUTIVIDADE!DG$3)=0,"",SUMIFS(BASE!$M:$M,BASE!$A:$A,PRODUTIVIDADE!DG$3,BASE!$G:$G,PRODUTIVIDADE!$B99)))</f>
        <v>46</v>
      </c>
      <c r="DH99" s="15">
        <f>IF($B99="","",IF(COUNTIF(BASE!$A:$A,PRODUTIVIDADE!DG$3)=0,"",SUMIFS(BASE!$N:$N,BASE!$A:$A,PRODUTIVIDADE!DG$3,BASE!$G:$G,PRODUTIVIDADE!$B99)))</f>
        <v>0</v>
      </c>
      <c r="DI99" s="18">
        <f>IF($B99="","",IF(COUNTIF(BASE!$A:$A,PRODUTIVIDADE!DG$3)=0,"",SUMIFS(BASE!$P:$P,BASE!$A:$A,PRODUTIVIDADE!DG$3,BASE!$G:$G,PRODUTIVIDADE!$B99)))</f>
        <v>2.6504629629629625E-3</v>
      </c>
      <c r="DJ99" s="18">
        <f>IF($B99="","",IF(COUNTIF(BASE!$A:$A,PRODUTIVIDADE!DG$3)=0,"",SUMIFS(BASE!$O:$O,BASE!$A:$A,PRODUTIVIDADE!DG$3,BASE!$G:$G,PRODUTIVIDADE!$B99)))</f>
        <v>0</v>
      </c>
      <c r="DK99" s="32">
        <f t="shared" si="105"/>
        <v>0.12192129629629628</v>
      </c>
      <c r="DL99" s="32">
        <f t="shared" si="106"/>
        <v>0</v>
      </c>
      <c r="DM99" s="33">
        <f>IF($B99="","",IF(COUNTIF(BASE!$A:$A,PRODUTIVIDADE!DM$3)=0,"",SUMIFS(BASE!$M:$M,BASE!$A:$A,PRODUTIVIDADE!DM$3,BASE!$G:$G,PRODUTIVIDADE!$B99)))</f>
        <v>51</v>
      </c>
      <c r="DN99" s="33">
        <f>IF($B99="","",IF(COUNTIF(BASE!$A:$A,PRODUTIVIDADE!DM$3)=0,"",SUMIFS(BASE!$N:$N,BASE!$A:$A,PRODUTIVIDADE!DM$3,BASE!$G:$G,PRODUTIVIDADE!$B99)))</f>
        <v>0</v>
      </c>
      <c r="DO99" s="28">
        <f>IF($B99="","",IF(COUNTIF(BASE!$A:$A,PRODUTIVIDADE!DM$3)=0,"",SUMIFS(BASE!$P:$P,BASE!$A:$A,PRODUTIVIDADE!DM$3,BASE!$G:$G,PRODUTIVIDADE!$B99)))</f>
        <v>2.4652777777777776E-3</v>
      </c>
      <c r="DP99" s="28">
        <f>IF($B99="","",IF(COUNTIF(BASE!$A:$A,PRODUTIVIDADE!DM$3)=0,"",SUMIFS(BASE!$O:$O,BASE!$A:$A,PRODUTIVIDADE!DM$3,BASE!$G:$G,PRODUTIVIDADE!$B99)))</f>
        <v>0</v>
      </c>
      <c r="DQ99" s="32">
        <f t="shared" si="107"/>
        <v>0.12572916666666667</v>
      </c>
      <c r="DR99" s="32">
        <f t="shared" si="108"/>
        <v>0</v>
      </c>
      <c r="DS99" s="15">
        <f>IF($B99="","",IF(COUNTIF(BASE!$A:$A,PRODUTIVIDADE!DS$3)=0,"",SUMIFS(BASE!$M:$M,BASE!$A:$A,PRODUTIVIDADE!DS$3,BASE!$G:$G,PRODUTIVIDADE!$B99)))</f>
        <v>0</v>
      </c>
      <c r="DT99" s="15">
        <f>IF($B99="","",IF(COUNTIF(BASE!$A:$A,PRODUTIVIDADE!DS$3)=0,"",SUMIFS(BASE!$N:$N,BASE!$A:$A,PRODUTIVIDADE!DS$3,BASE!$G:$G,PRODUTIVIDADE!$B99)))</f>
        <v>0</v>
      </c>
      <c r="DU99" s="18">
        <f>IF($B99="","",IF(COUNTIF(BASE!$A:$A,PRODUTIVIDADE!DS$3)=0,"",SUMIFS(BASE!$P:$P,BASE!$A:$A,PRODUTIVIDADE!DS$3,BASE!$G:$G,PRODUTIVIDADE!$B99)))</f>
        <v>0</v>
      </c>
      <c r="DV99" s="18">
        <f>IF($B99="","",IF(COUNTIF(BASE!$A:$A,PRODUTIVIDADE!DS$3)=0,"",SUMIFS(BASE!$O:$O,BASE!$A:$A,PRODUTIVIDADE!DS$3,BASE!$G:$G,PRODUTIVIDADE!$B99)))</f>
        <v>0</v>
      </c>
      <c r="DW99" s="32">
        <f t="shared" si="109"/>
        <v>0</v>
      </c>
      <c r="DX99" s="32">
        <f t="shared" si="110"/>
        <v>0</v>
      </c>
      <c r="DY99" s="33">
        <f>IF($B99="","",IF(COUNTIF(BASE!$A:$A,PRODUTIVIDADE!DY$3)=0,"",SUMIFS(BASE!$M:$M,BASE!$A:$A,PRODUTIVIDADE!DY$3,BASE!$G:$G,PRODUTIVIDADE!$B99)))</f>
        <v>54</v>
      </c>
      <c r="DZ99" s="33">
        <f>IF($B99="","",IF(COUNTIF(BASE!$A:$A,PRODUTIVIDADE!DY$3)=0,"",SUMIFS(BASE!$N:$N,BASE!$A:$A,PRODUTIVIDADE!DY$3,BASE!$G:$G,PRODUTIVIDADE!$B99)))</f>
        <v>0</v>
      </c>
      <c r="EA99" s="28">
        <f>IF($B99="","",IF(COUNTIF(BASE!$A:$A,PRODUTIVIDADE!DY$3)=0,"",SUMIFS(BASE!$P:$P,BASE!$A:$A,PRODUTIVIDADE!DY$3,BASE!$G:$G,PRODUTIVIDADE!$B99)))</f>
        <v>2.3263888888888887E-3</v>
      </c>
      <c r="EB99" s="28">
        <f>IF($B99="","",IF(COUNTIF(BASE!$A:$A,PRODUTIVIDADE!DY$3)=0,"",SUMIFS(BASE!$O:$O,BASE!$A:$A,PRODUTIVIDADE!DY$3,BASE!$G:$G,PRODUTIVIDADE!$B99)))</f>
        <v>0</v>
      </c>
      <c r="EC99" s="32">
        <f t="shared" si="111"/>
        <v>0.12562499999999999</v>
      </c>
      <c r="ED99" s="32">
        <f t="shared" si="112"/>
        <v>0</v>
      </c>
      <c r="EE99" s="15">
        <f>IF($B99="","",IF(COUNTIF(BASE!$A:$A,PRODUTIVIDADE!EE$3)=0,"",SUMIFS(BASE!$M:$M,BASE!$A:$A,PRODUTIVIDADE!EE$3,BASE!$G:$G,PRODUTIVIDADE!$B99)))</f>
        <v>0</v>
      </c>
      <c r="EF99" s="15">
        <f>IF($B99="","",IF(COUNTIF(BASE!$A:$A,PRODUTIVIDADE!EE$3)=0,"",SUMIFS(BASE!$N:$N,BASE!$A:$A,PRODUTIVIDADE!EE$3,BASE!$G:$G,PRODUTIVIDADE!$B99)))</f>
        <v>0</v>
      </c>
      <c r="EG99" s="18">
        <f>IF($B99="","",IF(COUNTIF(BASE!$A:$A,PRODUTIVIDADE!EE$3)=0,"",SUMIFS(BASE!$P:$P,BASE!$A:$A,PRODUTIVIDADE!EE$3,BASE!$G:$G,PRODUTIVIDADE!$B99)))</f>
        <v>0</v>
      </c>
      <c r="EH99" s="18">
        <f>IF($B99="","",IF(COUNTIF(BASE!$A:$A,PRODUTIVIDADE!EE$3)=0,"",SUMIFS(BASE!$O:$O,BASE!$A:$A,PRODUTIVIDADE!EE$3,BASE!$G:$G,PRODUTIVIDADE!$B99)))</f>
        <v>0</v>
      </c>
      <c r="EI99" s="32">
        <f t="shared" si="113"/>
        <v>0</v>
      </c>
      <c r="EJ99" s="32">
        <f t="shared" si="114"/>
        <v>0</v>
      </c>
      <c r="EK99" s="33">
        <f>IF($B99="","",IF(COUNTIF(BASE!$A:$A,PRODUTIVIDADE!EK$3)=0,"",SUMIFS(BASE!$M:$M,BASE!$A:$A,PRODUTIVIDADE!EK$3,BASE!$G:$G,PRODUTIVIDADE!$B99)))</f>
        <v>78</v>
      </c>
      <c r="EL99" s="33">
        <f>IF($B99="","",IF(COUNTIF(BASE!$A:$A,PRODUTIVIDADE!EK$3)=0,"",SUMIFS(BASE!$N:$N,BASE!$A:$A,PRODUTIVIDADE!EK$3,BASE!$G:$G,PRODUTIVIDADE!$B99)))</f>
        <v>0</v>
      </c>
      <c r="EM99" s="28">
        <f>IF($B99="","",IF(COUNTIF(BASE!$A:$A,PRODUTIVIDADE!EK$3)=0,"",SUMIFS(BASE!$P:$P,BASE!$A:$A,PRODUTIVIDADE!EK$3,BASE!$G:$G,PRODUTIVIDADE!$B99)))</f>
        <v>2.1064814814814813E-3</v>
      </c>
      <c r="EN99" s="28">
        <f>IF($B99="","",IF(COUNTIF(BASE!$A:$A,PRODUTIVIDADE!EK$3)=0,"",SUMIFS(BASE!$O:$O,BASE!$A:$A,PRODUTIVIDADE!EK$3,BASE!$G:$G,PRODUTIVIDADE!$B99)))</f>
        <v>0</v>
      </c>
      <c r="EO99" s="32">
        <f t="shared" si="115"/>
        <v>0.16430555555555554</v>
      </c>
      <c r="EP99" s="32">
        <f t="shared" si="116"/>
        <v>0</v>
      </c>
      <c r="EQ99" s="15">
        <f>IF($B99="","",IF(COUNTIF(BASE!$A:$A,PRODUTIVIDADE!EQ$3)=0,"",SUMIFS(BASE!$M:$M,BASE!$A:$A,PRODUTIVIDADE!EQ$3,BASE!$G:$G,PRODUTIVIDADE!$B99)))</f>
        <v>62</v>
      </c>
      <c r="ER99" s="15">
        <f>IF($B99="","",IF(COUNTIF(BASE!$A:$A,PRODUTIVIDADE!EQ$3)=0,"",SUMIFS(BASE!$N:$N,BASE!$A:$A,PRODUTIVIDADE!EQ$3,BASE!$G:$G,PRODUTIVIDADE!$B99)))</f>
        <v>0</v>
      </c>
      <c r="ES99" s="18">
        <f>IF($B99="","",IF(COUNTIF(BASE!$A:$A,PRODUTIVIDADE!EQ$3)=0,"",SUMIFS(BASE!$P:$P,BASE!$A:$A,PRODUTIVIDADE!EQ$3,BASE!$G:$G,PRODUTIVIDADE!$B99)))</f>
        <v>2.2453703703703702E-3</v>
      </c>
      <c r="ET99" s="18">
        <f>IF($B99="","",IF(COUNTIF(BASE!$A:$A,PRODUTIVIDADE!EQ$3)=0,"",SUMIFS(BASE!$O:$O,BASE!$A:$A,PRODUTIVIDADE!EQ$3,BASE!$G:$G,PRODUTIVIDADE!$B99)))</f>
        <v>0</v>
      </c>
      <c r="EU99" s="32">
        <f t="shared" si="117"/>
        <v>0.13921296296296296</v>
      </c>
      <c r="EV99" s="32">
        <f t="shared" si="118"/>
        <v>0</v>
      </c>
      <c r="EW99" s="33">
        <f>IF($B99="","",IF(COUNTIF(BASE!$A:$A,PRODUTIVIDADE!EW$3)=0,"",SUMIFS(BASE!$M:$M,BASE!$A:$A,PRODUTIVIDADE!EW$3,BASE!$G:$G,PRODUTIVIDADE!$B99)))</f>
        <v>50</v>
      </c>
      <c r="EX99" s="33">
        <f>IF($B99="","",IF(COUNTIF(BASE!$A:$A,PRODUTIVIDADE!EW$3)=0,"",SUMIFS(BASE!$N:$N,BASE!$A:$A,PRODUTIVIDADE!EW$3,BASE!$G:$G,PRODUTIVIDADE!$B99)))</f>
        <v>0</v>
      </c>
      <c r="EY99" s="28">
        <f>IF($B99="","",IF(COUNTIF(BASE!$A:$A,PRODUTIVIDADE!EW$3)=0,"",SUMIFS(BASE!$P:$P,BASE!$A:$A,PRODUTIVIDADE!EW$3,BASE!$G:$G,PRODUTIVIDADE!$B99)))</f>
        <v>2.0949074074074073E-3</v>
      </c>
      <c r="EZ99" s="28">
        <f>IF($B99="","",IF(COUNTIF(BASE!$A:$A,PRODUTIVIDADE!EW$3)=0,"",SUMIFS(BASE!$O:$O,BASE!$A:$A,PRODUTIVIDADE!EW$3,BASE!$G:$G,PRODUTIVIDADE!$B99)))</f>
        <v>0</v>
      </c>
      <c r="FA99" s="32">
        <f t="shared" si="119"/>
        <v>0.10474537037037036</v>
      </c>
      <c r="FB99" s="32">
        <f t="shared" si="120"/>
        <v>0</v>
      </c>
      <c r="FC99" s="15">
        <f>IF($B99="","",IF(COUNTIF(BASE!$A:$A,PRODUTIVIDADE!FC$3)=0,"",SUMIFS(BASE!$M:$M,BASE!$A:$A,PRODUTIVIDADE!FC$3,BASE!$G:$G,PRODUTIVIDADE!$B99)))</f>
        <v>54</v>
      </c>
      <c r="FD99" s="15">
        <f>IF($B99="","",IF(COUNTIF(BASE!$A:$A,PRODUTIVIDADE!FC$3)=0,"",SUMIFS(BASE!$N:$N,BASE!$A:$A,PRODUTIVIDADE!FC$3,BASE!$G:$G,PRODUTIVIDADE!$B99)))</f>
        <v>0</v>
      </c>
      <c r="FE99" s="18">
        <f>IF($B99="","",IF(COUNTIF(BASE!$A:$A,PRODUTIVIDADE!FC$3)=0,"",SUMIFS(BASE!$P:$P,BASE!$A:$A,PRODUTIVIDADE!FC$3,BASE!$G:$G,PRODUTIVIDADE!$B99)))</f>
        <v>2.2685185185185182E-3</v>
      </c>
      <c r="FF99" s="18">
        <f>IF($B99="","",IF(COUNTIF(BASE!$A:$A,PRODUTIVIDADE!FC$3)=0,"",SUMIFS(BASE!$O:$O,BASE!$A:$A,PRODUTIVIDADE!FC$3,BASE!$G:$G,PRODUTIVIDADE!$B99)))</f>
        <v>0</v>
      </c>
      <c r="FG99" s="32">
        <f t="shared" si="121"/>
        <v>0.12249999999999998</v>
      </c>
      <c r="FH99" s="32">
        <f t="shared" si="122"/>
        <v>0</v>
      </c>
      <c r="FI99" s="33">
        <f>IF($B99="","",IF(COUNTIF(BASE!$A:$A,PRODUTIVIDADE!FI$3)=0,"",SUMIFS(BASE!$M:$M,BASE!$A:$A,PRODUTIVIDADE!FI$3,BASE!$G:$G,PRODUTIVIDADE!$B99)))</f>
        <v>0</v>
      </c>
      <c r="FJ99" s="33">
        <f>IF($B99="","",IF(COUNTIF(BASE!$A:$A,PRODUTIVIDADE!FI$3)=0,"",SUMIFS(BASE!$N:$N,BASE!$A:$A,PRODUTIVIDADE!FI$3,BASE!$G:$G,PRODUTIVIDADE!$B99)))</f>
        <v>0</v>
      </c>
      <c r="FK99" s="28">
        <f>IF($B99="","",IF(COUNTIF(BASE!$A:$A,PRODUTIVIDADE!FI$3)=0,"",SUMIFS(BASE!$P:$P,BASE!$A:$A,PRODUTIVIDADE!FI$3,BASE!$G:$G,PRODUTIVIDADE!$B99)))</f>
        <v>0</v>
      </c>
      <c r="FL99" s="28">
        <f>IF($B99="","",IF(COUNTIF(BASE!$A:$A,PRODUTIVIDADE!FI$3)=0,"",SUMIFS(BASE!$O:$O,BASE!$A:$A,PRODUTIVIDADE!FI$3,BASE!$G:$G,PRODUTIVIDADE!$B99)))</f>
        <v>0</v>
      </c>
      <c r="FM99" s="32">
        <f t="shared" si="123"/>
        <v>0</v>
      </c>
      <c r="FN99" s="32">
        <f t="shared" si="124"/>
        <v>0</v>
      </c>
      <c r="FO99" s="15">
        <f>IF($B99="","",IF(COUNTIF(BASE!$A:$A,PRODUTIVIDADE!FO$3)=0,"",SUMIFS(BASE!$M:$M,BASE!$A:$A,PRODUTIVIDADE!FO$3,BASE!$G:$G,PRODUTIVIDADE!$B99)))</f>
        <v>42</v>
      </c>
      <c r="FP99" s="15">
        <f>IF($B99="","",IF(COUNTIF(BASE!$A:$A,PRODUTIVIDADE!FO$3)=0,"",SUMIFS(BASE!$N:$N,BASE!$A:$A,PRODUTIVIDADE!FO$3,BASE!$G:$G,PRODUTIVIDADE!$B99)))</f>
        <v>0</v>
      </c>
      <c r="FQ99" s="18">
        <f>IF($B99="","",IF(COUNTIF(BASE!$A:$A,PRODUTIVIDADE!FO$3)=0,"",SUMIFS(BASE!$P:$P,BASE!$A:$A,PRODUTIVIDADE!FO$3,BASE!$G:$G,PRODUTIVIDADE!$B99)))</f>
        <v>2.3263888888888887E-3</v>
      </c>
      <c r="FR99" s="18">
        <f>IF($B99="","",IF(COUNTIF(BASE!$A:$A,PRODUTIVIDADE!FO$3)=0,"",SUMIFS(BASE!$O:$O,BASE!$A:$A,PRODUTIVIDADE!FO$3,BASE!$G:$G,PRODUTIVIDADE!$B99)))</f>
        <v>0</v>
      </c>
      <c r="FS99" s="32">
        <f t="shared" si="125"/>
        <v>9.7708333333333328E-2</v>
      </c>
      <c r="FT99" s="32">
        <f t="shared" si="126"/>
        <v>0</v>
      </c>
      <c r="FU99" s="33">
        <f>IF($B99="","",IF(COUNTIF(BASE!$A:$A,PRODUTIVIDADE!FU$3)=0,"",SUMIFS(BASE!$M:$M,BASE!$A:$A,PRODUTIVIDADE!FU$3,BASE!$G:$G,PRODUTIVIDADE!$B99)))</f>
        <v>0</v>
      </c>
      <c r="FV99" s="33">
        <f>IF($B99="","",IF(COUNTIF(BASE!$A:$A,PRODUTIVIDADE!FU$3)=0,"",SUMIFS(BASE!$N:$N,BASE!$A:$A,PRODUTIVIDADE!FU$3,BASE!$G:$G,PRODUTIVIDADE!$B99)))</f>
        <v>0</v>
      </c>
      <c r="FW99" s="28">
        <f>IF($B99="","",IF(COUNTIF(BASE!$A:$A,PRODUTIVIDADE!FU$3)=0,"",SUMIFS(BASE!$P:$P,BASE!$A:$A,PRODUTIVIDADE!FU$3,BASE!$G:$G,PRODUTIVIDADE!$B99)))</f>
        <v>0</v>
      </c>
      <c r="FX99" s="28">
        <f>IF($B99="","",IF(COUNTIF(BASE!$A:$A,PRODUTIVIDADE!FU$3)=0,"",SUMIFS(BASE!$O:$O,BASE!$A:$A,PRODUTIVIDADE!FU$3,BASE!$G:$G,PRODUTIVIDADE!$B99)))</f>
        <v>0</v>
      </c>
      <c r="FY99" s="32">
        <f t="shared" si="127"/>
        <v>0</v>
      </c>
      <c r="FZ99" s="32">
        <f t="shared" si="128"/>
        <v>0</v>
      </c>
      <c r="GA99" s="15">
        <f>IF($B99="","",IF(COUNTIF(BASE!$A:$A,PRODUTIVIDADE!GA$3)=0,"",SUMIFS(BASE!$M:$M,BASE!$A:$A,PRODUTIVIDADE!GA$3,BASE!$G:$G,PRODUTIVIDADE!$B99)))</f>
        <v>0</v>
      </c>
      <c r="GB99" s="15">
        <f>IF($B99="","",IF(COUNTIF(BASE!$A:$A,PRODUTIVIDADE!GA$3)=0,"",SUMIFS(BASE!$N:$N,BASE!$A:$A,PRODUTIVIDADE!GA$3,BASE!$G:$G,PRODUTIVIDADE!$B99)))</f>
        <v>0</v>
      </c>
      <c r="GC99" s="18">
        <f>IF($B99="","",IF(COUNTIF(BASE!$A:$A,PRODUTIVIDADE!GA$3)=0,"",SUMIFS(BASE!$P:$P,BASE!$A:$A,PRODUTIVIDADE!GA$3,BASE!$G:$G,PRODUTIVIDADE!$B99)))</f>
        <v>0</v>
      </c>
      <c r="GD99" s="18">
        <f>IF($B99="","",IF(COUNTIF(BASE!$A:$A,PRODUTIVIDADE!GA$3)=0,"",SUMIFS(BASE!$O:$O,BASE!$A:$A,PRODUTIVIDADE!GA$3,BASE!$G:$G,PRODUTIVIDADE!$B99)))</f>
        <v>0</v>
      </c>
      <c r="GE99" s="32">
        <f t="shared" si="129"/>
        <v>0</v>
      </c>
      <c r="GF99" s="32">
        <f t="shared" si="130"/>
        <v>0</v>
      </c>
      <c r="GG99" s="33">
        <f>IF($B99="","",IF(COUNTIF(BASE!$A:$A,PRODUTIVIDADE!GG$3)=0,"",SUMIFS(BASE!$M:$M,BASE!$A:$A,PRODUTIVIDADE!GG$3,BASE!$G:$G,PRODUTIVIDADE!$B99)))</f>
        <v>60</v>
      </c>
      <c r="GH99" s="33">
        <f>IF($B99="","",IF(COUNTIF(BASE!$A:$A,PRODUTIVIDADE!GG$3)=0,"",SUMIFS(BASE!$N:$N,BASE!$A:$A,PRODUTIVIDADE!GG$3,BASE!$G:$G,PRODUTIVIDADE!$B99)))</f>
        <v>0</v>
      </c>
      <c r="GI99" s="28">
        <f>IF($B99="","",IF(COUNTIF(BASE!$A:$A,PRODUTIVIDADE!GG$3)=0,"",SUMIFS(BASE!$P:$P,BASE!$A:$A,PRODUTIVIDADE!GG$3,BASE!$G:$G,PRODUTIVIDADE!$B99)))</f>
        <v>2.1064814814814813E-3</v>
      </c>
      <c r="GJ99" s="28">
        <f>IF($B99="","",IF(COUNTIF(BASE!$A:$A,PRODUTIVIDADE!GG$3)=0,"",SUMIFS(BASE!$O:$O,BASE!$A:$A,PRODUTIVIDADE!GG$3,BASE!$G:$G,PRODUTIVIDADE!$B99)))</f>
        <v>0</v>
      </c>
      <c r="GK99" s="32">
        <f t="shared" si="131"/>
        <v>0.12638888888888888</v>
      </c>
      <c r="GL99" s="32">
        <f t="shared" si="132"/>
        <v>0</v>
      </c>
      <c r="GM99" s="15">
        <f>IF($B99="","",IF(COUNTIF(BASE!$A:$A,PRODUTIVIDADE!GM$3)=0,"",SUMIFS(BASE!$M:$M,BASE!$A:$A,PRODUTIVIDADE!GM$3,BASE!$G:$G,PRODUTIVIDADE!$B99)))</f>
        <v>55</v>
      </c>
      <c r="GN99" s="15">
        <f>IF($B99="","",IF(COUNTIF(BASE!$A:$A,PRODUTIVIDADE!GM$3)=0,"",SUMIFS(BASE!$N:$N,BASE!$A:$A,PRODUTIVIDADE!GM$3,BASE!$G:$G,PRODUTIVIDADE!$B99)))</f>
        <v>0</v>
      </c>
      <c r="GO99" s="18">
        <f>IF($B99="","",IF(COUNTIF(BASE!$A:$A,PRODUTIVIDADE!GM$3)=0,"",SUMIFS(BASE!$P:$P,BASE!$A:$A,PRODUTIVIDADE!GM$3,BASE!$G:$G,PRODUTIVIDADE!$B99)))</f>
        <v>2.2569444444444447E-3</v>
      </c>
      <c r="GP99" s="18">
        <f>IF($B99="","",IF(COUNTIF(BASE!$A:$A,PRODUTIVIDADE!GM$3)=0,"",SUMIFS(BASE!$O:$O,BASE!$A:$A,PRODUTIVIDADE!GM$3,BASE!$G:$G,PRODUTIVIDADE!$B99)))</f>
        <v>0</v>
      </c>
      <c r="GQ99" s="32">
        <f t="shared" si="133"/>
        <v>0.12413194444444446</v>
      </c>
      <c r="GR99" s="32">
        <f t="shared" si="134"/>
        <v>0</v>
      </c>
    </row>
    <row r="100" spans="2:200" s="8" customFormat="1" x14ac:dyDescent="0.25">
      <c r="B100" s="50" t="s">
        <v>128</v>
      </c>
      <c r="C100" s="16" t="str">
        <f>IF($B100="","",VLOOKUP($B100,EQUIPE!$B:$E,2,0))</f>
        <v>EDUARDO PEREIRA DE SOUSA</v>
      </c>
      <c r="D100" s="16" t="str">
        <f>IF($B100="","",VLOOKUP($B100,EQUIPE!$B:$F,5,0))</f>
        <v>ULTRAGAZ FRONT</v>
      </c>
      <c r="E100" s="18">
        <f>IF($B100="","",VLOOKUP($B100,EQUIPE!$B:$E,3,0))</f>
        <v>0.2638888888888889</v>
      </c>
      <c r="F100" s="16" t="str">
        <f>IF($B100="","",VLOOKUP($B100,EQUIPE!$B:$E,4,0))</f>
        <v>ADRIANA VERCOSA BARROS CEZANHOQUE</v>
      </c>
      <c r="H100" s="22">
        <f t="shared" si="135"/>
        <v>0</v>
      </c>
      <c r="I100" s="22">
        <f t="shared" si="135"/>
        <v>0</v>
      </c>
      <c r="J100" s="18">
        <f t="shared" si="69"/>
        <v>0</v>
      </c>
      <c r="K100" s="18">
        <f t="shared" si="70"/>
        <v>0</v>
      </c>
      <c r="L100" s="32">
        <f t="shared" si="71"/>
        <v>0</v>
      </c>
      <c r="M100" s="32">
        <f t="shared" si="72"/>
        <v>0</v>
      </c>
      <c r="O100" s="15">
        <f>IF($B100="","",IF(COUNTIF(BASE!$A:$A,PRODUTIVIDADE!O$3)=0,"",SUMIFS(BASE!$M:$M,BASE!$A:$A,PRODUTIVIDADE!O$3,BASE!$G:$G,PRODUTIVIDADE!$B100)))</f>
        <v>0</v>
      </c>
      <c r="P100" s="15">
        <f>IF($B100="","",IF(COUNTIF(BASE!$A:$A,PRODUTIVIDADE!O$3)=0,"",SUMIFS(BASE!$N:$N,BASE!$A:$A,PRODUTIVIDADE!O$3,BASE!$G:$G,PRODUTIVIDADE!$B100)))</f>
        <v>0</v>
      </c>
      <c r="Q100" s="18">
        <f>IF($B100="","",IF(COUNTIF(BASE!$A:$A,PRODUTIVIDADE!O$3)=0,"",SUMIFS(BASE!$P:$P,BASE!$A:$A,PRODUTIVIDADE!O$3,BASE!$G:$G,PRODUTIVIDADE!$B100)))</f>
        <v>0</v>
      </c>
      <c r="R100" s="18">
        <f>IF($B100="","",IF(COUNTIF(BASE!$A:$A,PRODUTIVIDADE!O$3)=0,"",SUMIFS(BASE!$O:$O,BASE!$A:$A,PRODUTIVIDADE!O$3,BASE!$G:$G,PRODUTIVIDADE!$B100)))</f>
        <v>0</v>
      </c>
      <c r="S100" s="32">
        <f t="shared" si="73"/>
        <v>0</v>
      </c>
      <c r="T100" s="32">
        <f t="shared" si="74"/>
        <v>0</v>
      </c>
      <c r="U100" s="33">
        <f>IF($B100="","",IF(COUNTIF(BASE!$A:$A,PRODUTIVIDADE!U$3)=0,"",SUMIFS(BASE!$M:$M,BASE!$A:$A,PRODUTIVIDADE!U$3,BASE!$G:$G,PRODUTIVIDADE!$B100)))</f>
        <v>0</v>
      </c>
      <c r="V100" s="33">
        <f>IF($B100="","",IF(COUNTIF(BASE!$A:$A,PRODUTIVIDADE!U$3)=0,"",SUMIFS(BASE!$N:$N,BASE!$A:$A,PRODUTIVIDADE!U$3,BASE!$G:$G,PRODUTIVIDADE!$B100)))</f>
        <v>0</v>
      </c>
      <c r="W100" s="28">
        <f>IF($B100="","",IF(COUNTIF(BASE!$A:$A,PRODUTIVIDADE!U$3)=0,"",SUMIFS(BASE!$P:$P,BASE!$A:$A,PRODUTIVIDADE!U$3,BASE!$G:$G,PRODUTIVIDADE!$B100)))</f>
        <v>0</v>
      </c>
      <c r="X100" s="28">
        <f>IF($B100="","",IF(COUNTIF(BASE!$A:$A,PRODUTIVIDADE!U$3)=0,"",SUMIFS(BASE!$O:$O,BASE!$A:$A,PRODUTIVIDADE!U$3,BASE!$G:$G,PRODUTIVIDADE!$B100)))</f>
        <v>0</v>
      </c>
      <c r="Y100" s="32">
        <f t="shared" si="75"/>
        <v>0</v>
      </c>
      <c r="Z100" s="32">
        <f t="shared" si="76"/>
        <v>0</v>
      </c>
      <c r="AA100" s="15">
        <f>IF($B100="","",IF(COUNTIF(BASE!$A:$A,PRODUTIVIDADE!AA$3)=0,"",SUMIFS(BASE!$M:$M,BASE!$A:$A,PRODUTIVIDADE!AA$3,BASE!$G:$G,PRODUTIVIDADE!$B100)))</f>
        <v>0</v>
      </c>
      <c r="AB100" s="15">
        <f>IF($B100="","",IF(COUNTIF(BASE!$A:$A,PRODUTIVIDADE!AA$3)=0,"",SUMIFS(BASE!$N:$N,BASE!$A:$A,PRODUTIVIDADE!AA$3,BASE!$G:$G,PRODUTIVIDADE!$B100)))</f>
        <v>0</v>
      </c>
      <c r="AC100" s="18">
        <f>IF($B100="","",IF(COUNTIF(BASE!$A:$A,PRODUTIVIDADE!AA$3)=0,"",SUMIFS(BASE!$P:$P,BASE!$A:$A,PRODUTIVIDADE!AA$3,BASE!$G:$G,PRODUTIVIDADE!$B100)))</f>
        <v>0</v>
      </c>
      <c r="AD100" s="18">
        <f>IF($B100="","",IF(COUNTIF(BASE!$A:$A,PRODUTIVIDADE!AA$3)=0,"",SUMIFS(BASE!$O:$O,BASE!$A:$A,PRODUTIVIDADE!AA$3,BASE!$G:$G,PRODUTIVIDADE!$B100)))</f>
        <v>0</v>
      </c>
      <c r="AE100" s="32">
        <f t="shared" si="77"/>
        <v>0</v>
      </c>
      <c r="AF100" s="32">
        <f t="shared" si="78"/>
        <v>0</v>
      </c>
      <c r="AG100" s="33">
        <f>IF($B100="","",IF(COUNTIF(BASE!$A:$A,PRODUTIVIDADE!AG$3)=0,"",SUMIFS(BASE!$M:$M,BASE!$A:$A,PRODUTIVIDADE!AG$3,BASE!$G:$G,PRODUTIVIDADE!$B100)))</f>
        <v>0</v>
      </c>
      <c r="AH100" s="33">
        <f>IF($B100="","",IF(COUNTIF(BASE!$A:$A,PRODUTIVIDADE!AG$3)=0,"",SUMIFS(BASE!$N:$N,BASE!$A:$A,PRODUTIVIDADE!AG$3,BASE!$G:$G,PRODUTIVIDADE!$B100)))</f>
        <v>0</v>
      </c>
      <c r="AI100" s="28">
        <f>IF($B100="","",IF(COUNTIF(BASE!$A:$A,PRODUTIVIDADE!AG$3)=0,"",SUMIFS(BASE!$P:$P,BASE!$A:$A,PRODUTIVIDADE!AG$3,BASE!$G:$G,PRODUTIVIDADE!$B100)))</f>
        <v>0</v>
      </c>
      <c r="AJ100" s="28">
        <f>IF($B100="","",IF(COUNTIF(BASE!$A:$A,PRODUTIVIDADE!AG$3)=0,"",SUMIFS(BASE!$O:$O,BASE!$A:$A,PRODUTIVIDADE!AG$3,BASE!$G:$G,PRODUTIVIDADE!$B100)))</f>
        <v>0</v>
      </c>
      <c r="AK100" s="32">
        <f t="shared" si="79"/>
        <v>0</v>
      </c>
      <c r="AL100" s="32">
        <f t="shared" si="80"/>
        <v>0</v>
      </c>
      <c r="AM100" s="15">
        <f>IF($B100="","",IF(COUNTIF(BASE!$A:$A,PRODUTIVIDADE!AM$3)=0,"",SUMIFS(BASE!$M:$M,BASE!$A:$A,PRODUTIVIDADE!AM$3,BASE!$G:$G,PRODUTIVIDADE!$B100)))</f>
        <v>0</v>
      </c>
      <c r="AN100" s="15">
        <f>IF($B100="","",IF(COUNTIF(BASE!$A:$A,PRODUTIVIDADE!AM$3)=0,"",SUMIFS(BASE!$N:$N,BASE!$A:$A,PRODUTIVIDADE!AM$3,BASE!$G:$G,PRODUTIVIDADE!$B100)))</f>
        <v>0</v>
      </c>
      <c r="AO100" s="18">
        <f>IF($B100="","",IF(COUNTIF(BASE!$A:$A,PRODUTIVIDADE!AM$3)=0,"",SUMIFS(BASE!$P:$P,BASE!$A:$A,PRODUTIVIDADE!AM$3,BASE!$G:$G,PRODUTIVIDADE!$B100)))</f>
        <v>0</v>
      </c>
      <c r="AP100" s="18">
        <f>IF($B100="","",IF(COUNTIF(BASE!$A:$A,PRODUTIVIDADE!AM$3)=0,"",SUMIFS(BASE!$O:$O,BASE!$A:$A,PRODUTIVIDADE!AM$3,BASE!$G:$G,PRODUTIVIDADE!$B100)))</f>
        <v>0</v>
      </c>
      <c r="AQ100" s="32">
        <f t="shared" si="81"/>
        <v>0</v>
      </c>
      <c r="AR100" s="32">
        <f t="shared" si="82"/>
        <v>0</v>
      </c>
      <c r="AS100" s="33">
        <f>IF($B100="","",IF(COUNTIF(BASE!$A:$A,PRODUTIVIDADE!AS$3)=0,"",SUMIFS(BASE!$M:$M,BASE!$A:$A,PRODUTIVIDADE!AS$3,BASE!$G:$G,PRODUTIVIDADE!$B100)))</f>
        <v>0</v>
      </c>
      <c r="AT100" s="33">
        <f>IF($B100="","",IF(COUNTIF(BASE!$A:$A,PRODUTIVIDADE!AS$3)=0,"",SUMIFS(BASE!$N:$N,BASE!$A:$A,PRODUTIVIDADE!AS$3,BASE!$G:$G,PRODUTIVIDADE!$B100)))</f>
        <v>0</v>
      </c>
      <c r="AU100" s="28">
        <f>IF($B100="","",IF(COUNTIF(BASE!$A:$A,PRODUTIVIDADE!AS$3)=0,"",SUMIFS(BASE!$P:$P,BASE!$A:$A,PRODUTIVIDADE!AS$3,BASE!$G:$G,PRODUTIVIDADE!$B100)))</f>
        <v>0</v>
      </c>
      <c r="AV100" s="28">
        <f>IF($B100="","",IF(COUNTIF(BASE!$A:$A,PRODUTIVIDADE!AS$3)=0,"",SUMIFS(BASE!$O:$O,BASE!$A:$A,PRODUTIVIDADE!AS$3,BASE!$G:$G,PRODUTIVIDADE!$B100)))</f>
        <v>0</v>
      </c>
      <c r="AW100" s="32">
        <f t="shared" si="83"/>
        <v>0</v>
      </c>
      <c r="AX100" s="32">
        <f t="shared" si="84"/>
        <v>0</v>
      </c>
      <c r="AY100" s="15">
        <f>IF($B100="","",IF(COUNTIF(BASE!$A:$A,PRODUTIVIDADE!AY$3)=0,"",SUMIFS(BASE!$M:$M,BASE!$A:$A,PRODUTIVIDADE!AY$3,BASE!$G:$G,PRODUTIVIDADE!$B100)))</f>
        <v>0</v>
      </c>
      <c r="AZ100" s="15">
        <f>IF($B100="","",IF(COUNTIF(BASE!$A:$A,PRODUTIVIDADE!AY$3)=0,"",SUMIFS(BASE!$N:$N,BASE!$A:$A,PRODUTIVIDADE!AY$3,BASE!$G:$G,PRODUTIVIDADE!$B100)))</f>
        <v>0</v>
      </c>
      <c r="BA100" s="18">
        <f>IF($B100="","",IF(COUNTIF(BASE!$A:$A,PRODUTIVIDADE!AY$3)=0,"",SUMIFS(BASE!$P:$P,BASE!$A:$A,PRODUTIVIDADE!AY$3,BASE!$G:$G,PRODUTIVIDADE!$B100)))</f>
        <v>0</v>
      </c>
      <c r="BB100" s="18">
        <f>IF($B100="","",IF(COUNTIF(BASE!$A:$A,PRODUTIVIDADE!AY$3)=0,"",SUMIFS(BASE!$O:$O,BASE!$A:$A,PRODUTIVIDADE!AY$3,BASE!$G:$G,PRODUTIVIDADE!$B100)))</f>
        <v>0</v>
      </c>
      <c r="BC100" s="32">
        <f t="shared" si="85"/>
        <v>0</v>
      </c>
      <c r="BD100" s="32">
        <f t="shared" si="86"/>
        <v>0</v>
      </c>
      <c r="BE100" s="33">
        <f>IF($B100="","",IF(COUNTIF(BASE!$A:$A,PRODUTIVIDADE!BE$3)=0,"",SUMIFS(BASE!$M:$M,BASE!$A:$A,PRODUTIVIDADE!BE$3,BASE!$G:$G,PRODUTIVIDADE!$B100)))</f>
        <v>0</v>
      </c>
      <c r="BF100" s="33">
        <f>IF($B100="","",IF(COUNTIF(BASE!$A:$A,PRODUTIVIDADE!BE$3)=0,"",SUMIFS(BASE!$N:$N,BASE!$A:$A,PRODUTIVIDADE!BE$3,BASE!$G:$G,PRODUTIVIDADE!$B100)))</f>
        <v>0</v>
      </c>
      <c r="BG100" s="28">
        <f>IF($B100="","",IF(COUNTIF(BASE!$A:$A,PRODUTIVIDADE!BE$3)=0,"",SUMIFS(BASE!$P:$P,BASE!$A:$A,PRODUTIVIDADE!BE$3,BASE!$G:$G,PRODUTIVIDADE!$B100)))</f>
        <v>0</v>
      </c>
      <c r="BH100" s="28">
        <f>IF($B100="","",IF(COUNTIF(BASE!$A:$A,PRODUTIVIDADE!BE$3)=0,"",SUMIFS(BASE!$O:$O,BASE!$A:$A,PRODUTIVIDADE!BE$3,BASE!$G:$G,PRODUTIVIDADE!$B100)))</f>
        <v>0</v>
      </c>
      <c r="BI100" s="32">
        <f t="shared" si="87"/>
        <v>0</v>
      </c>
      <c r="BJ100" s="32">
        <f t="shared" si="88"/>
        <v>0</v>
      </c>
      <c r="BK100" s="15">
        <f>IF($B100="","",IF(COUNTIF(BASE!$A:$A,PRODUTIVIDADE!BK$3)=0,"",SUMIFS(BASE!$M:$M,BASE!$A:$A,PRODUTIVIDADE!BK$3,BASE!$G:$G,PRODUTIVIDADE!$B100)))</f>
        <v>0</v>
      </c>
      <c r="BL100" s="15">
        <f>IF($B100="","",IF(COUNTIF(BASE!$A:$A,PRODUTIVIDADE!BK$3)=0,"",SUMIFS(BASE!$N:$N,BASE!$A:$A,PRODUTIVIDADE!BK$3,BASE!$G:$G,PRODUTIVIDADE!$B100)))</f>
        <v>0</v>
      </c>
      <c r="BM100" s="18">
        <f>IF($B100="","",IF(COUNTIF(BASE!$A:$A,PRODUTIVIDADE!BK$3)=0,"",SUMIFS(BASE!$P:$P,BASE!$A:$A,PRODUTIVIDADE!BK$3,BASE!$G:$G,PRODUTIVIDADE!$B100)))</f>
        <v>0</v>
      </c>
      <c r="BN100" s="18">
        <f>IF($B100="","",IF(COUNTIF(BASE!$A:$A,PRODUTIVIDADE!BK$3)=0,"",SUMIFS(BASE!$O:$O,BASE!$A:$A,PRODUTIVIDADE!BK$3,BASE!$G:$G,PRODUTIVIDADE!$B100)))</f>
        <v>0</v>
      </c>
      <c r="BO100" s="32">
        <f t="shared" si="89"/>
        <v>0</v>
      </c>
      <c r="BP100" s="32">
        <f t="shared" si="90"/>
        <v>0</v>
      </c>
      <c r="BQ100" s="33">
        <f>IF($B100="","",IF(COUNTIF(BASE!$A:$A,PRODUTIVIDADE!BQ$3)=0,"",SUMIFS(BASE!$M:$M,BASE!$A:$A,PRODUTIVIDADE!BQ$3,BASE!$G:$G,PRODUTIVIDADE!$B100)))</f>
        <v>0</v>
      </c>
      <c r="BR100" s="33">
        <f>IF($B100="","",IF(COUNTIF(BASE!$A:$A,PRODUTIVIDADE!BQ$3)=0,"",SUMIFS(BASE!$N:$N,BASE!$A:$A,PRODUTIVIDADE!BQ$3,BASE!$G:$G,PRODUTIVIDADE!$B100)))</f>
        <v>0</v>
      </c>
      <c r="BS100" s="28">
        <f>IF($B100="","",IF(COUNTIF(BASE!$A:$A,PRODUTIVIDADE!BQ$3)=0,"",SUMIFS(BASE!$P:$P,BASE!$A:$A,PRODUTIVIDADE!BQ$3,BASE!$G:$G,PRODUTIVIDADE!$B100)))</f>
        <v>0</v>
      </c>
      <c r="BT100" s="28">
        <f>IF($B100="","",IF(COUNTIF(BASE!$A:$A,PRODUTIVIDADE!BQ$3)=0,"",SUMIFS(BASE!$O:$O,BASE!$A:$A,PRODUTIVIDADE!BQ$3,BASE!$G:$G,PRODUTIVIDADE!$B100)))</f>
        <v>0</v>
      </c>
      <c r="BU100" s="32">
        <f t="shared" si="91"/>
        <v>0</v>
      </c>
      <c r="BV100" s="32">
        <f t="shared" si="92"/>
        <v>0</v>
      </c>
      <c r="BW100" s="15">
        <f>IF($B100="","",IF(COUNTIF(BASE!$A:$A,PRODUTIVIDADE!BW$3)=0,"",SUMIFS(BASE!$M:$M,BASE!$A:$A,PRODUTIVIDADE!BW$3,BASE!$G:$G,PRODUTIVIDADE!$B100)))</f>
        <v>0</v>
      </c>
      <c r="BX100" s="15">
        <f>IF($B100="","",IF(COUNTIF(BASE!$A:$A,PRODUTIVIDADE!BW$3)=0,"",SUMIFS(BASE!$N:$N,BASE!$A:$A,PRODUTIVIDADE!BW$3,BASE!$G:$G,PRODUTIVIDADE!$B100)))</f>
        <v>0</v>
      </c>
      <c r="BY100" s="18">
        <f>IF($B100="","",IF(COUNTIF(BASE!$A:$A,PRODUTIVIDADE!BW$3)=0,"",SUMIFS(BASE!$P:$P,BASE!$A:$A,PRODUTIVIDADE!BW$3,BASE!$G:$G,PRODUTIVIDADE!$B100)))</f>
        <v>0</v>
      </c>
      <c r="BZ100" s="18">
        <f>IF($B100="","",IF(COUNTIF(BASE!$A:$A,PRODUTIVIDADE!BW$3)=0,"",SUMIFS(BASE!$O:$O,BASE!$A:$A,PRODUTIVIDADE!BW$3,BASE!$G:$G,PRODUTIVIDADE!$B100)))</f>
        <v>0</v>
      </c>
      <c r="CA100" s="32">
        <f t="shared" si="93"/>
        <v>0</v>
      </c>
      <c r="CB100" s="32">
        <f t="shared" si="94"/>
        <v>0</v>
      </c>
      <c r="CC100" s="33">
        <f>IF($B100="","",IF(COUNTIF(BASE!$A:$A,PRODUTIVIDADE!CC$3)=0,"",SUMIFS(BASE!$M:$M,BASE!$A:$A,PRODUTIVIDADE!CC$3,BASE!$G:$G,PRODUTIVIDADE!$B100)))</f>
        <v>0</v>
      </c>
      <c r="CD100" s="33">
        <f>IF($B100="","",IF(COUNTIF(BASE!$A:$A,PRODUTIVIDADE!CC$3)=0,"",SUMIFS(BASE!$N:$N,BASE!$A:$A,PRODUTIVIDADE!CC$3,BASE!$G:$G,PRODUTIVIDADE!$B100)))</f>
        <v>0</v>
      </c>
      <c r="CE100" s="28">
        <f>IF($B100="","",IF(COUNTIF(BASE!$A:$A,PRODUTIVIDADE!CC$3)=0,"",SUMIFS(BASE!$P:$P,BASE!$A:$A,PRODUTIVIDADE!CC$3,BASE!$G:$G,PRODUTIVIDADE!$B100)))</f>
        <v>0</v>
      </c>
      <c r="CF100" s="28">
        <f>IF($B100="","",IF(COUNTIF(BASE!$A:$A,PRODUTIVIDADE!CC$3)=0,"",SUMIFS(BASE!$O:$O,BASE!$A:$A,PRODUTIVIDADE!CC$3,BASE!$G:$G,PRODUTIVIDADE!$B100)))</f>
        <v>0</v>
      </c>
      <c r="CG100" s="32">
        <f t="shared" si="95"/>
        <v>0</v>
      </c>
      <c r="CH100" s="32">
        <f t="shared" si="96"/>
        <v>0</v>
      </c>
      <c r="CI100" s="15">
        <f>IF($B100="","",IF(COUNTIF(BASE!$A:$A,PRODUTIVIDADE!CI$3)=0,"",SUMIFS(BASE!$M:$M,BASE!$A:$A,PRODUTIVIDADE!CI$3,BASE!$G:$G,PRODUTIVIDADE!$B100)))</f>
        <v>0</v>
      </c>
      <c r="CJ100" s="15">
        <f>IF($B100="","",IF(COUNTIF(BASE!$A:$A,PRODUTIVIDADE!CI$3)=0,"",SUMIFS(BASE!$N:$N,BASE!$A:$A,PRODUTIVIDADE!CI$3,BASE!$G:$G,PRODUTIVIDADE!$B100)))</f>
        <v>0</v>
      </c>
      <c r="CK100" s="18">
        <f>IF($B100="","",IF(COUNTIF(BASE!$A:$A,PRODUTIVIDADE!CI$3)=0,"",SUMIFS(BASE!$P:$P,BASE!$A:$A,PRODUTIVIDADE!CI$3,BASE!$G:$G,PRODUTIVIDADE!$B100)))</f>
        <v>0</v>
      </c>
      <c r="CL100" s="18">
        <f>IF($B100="","",IF(COUNTIF(BASE!$A:$A,PRODUTIVIDADE!CI$3)=0,"",SUMIFS(BASE!$O:$O,BASE!$A:$A,PRODUTIVIDADE!CI$3,BASE!$G:$G,PRODUTIVIDADE!$B100)))</f>
        <v>0</v>
      </c>
      <c r="CM100" s="32">
        <f t="shared" si="97"/>
        <v>0</v>
      </c>
      <c r="CN100" s="32">
        <f t="shared" si="98"/>
        <v>0</v>
      </c>
      <c r="CO100" s="33">
        <f>IF($B100="","",IF(COUNTIF(BASE!$A:$A,PRODUTIVIDADE!CO$3)=0,"",SUMIFS(BASE!$M:$M,BASE!$A:$A,PRODUTIVIDADE!CO$3,BASE!$G:$G,PRODUTIVIDADE!$B100)))</f>
        <v>0</v>
      </c>
      <c r="CP100" s="33">
        <f>IF($B100="","",IF(COUNTIF(BASE!$A:$A,PRODUTIVIDADE!CO$3)=0,"",SUMIFS(BASE!$N:$N,BASE!$A:$A,PRODUTIVIDADE!CO$3,BASE!$G:$G,PRODUTIVIDADE!$B100)))</f>
        <v>0</v>
      </c>
      <c r="CQ100" s="28">
        <f>IF($B100="","",IF(COUNTIF(BASE!$A:$A,PRODUTIVIDADE!CO$3)=0,"",SUMIFS(BASE!$P:$P,BASE!$A:$A,PRODUTIVIDADE!CO$3,BASE!$G:$G,PRODUTIVIDADE!$B100)))</f>
        <v>0</v>
      </c>
      <c r="CR100" s="28">
        <f>IF($B100="","",IF(COUNTIF(BASE!$A:$A,PRODUTIVIDADE!CO$3)=0,"",SUMIFS(BASE!$O:$O,BASE!$A:$A,PRODUTIVIDADE!CO$3,BASE!$G:$G,PRODUTIVIDADE!$B100)))</f>
        <v>0</v>
      </c>
      <c r="CS100" s="32">
        <f t="shared" si="99"/>
        <v>0</v>
      </c>
      <c r="CT100" s="32">
        <f t="shared" si="100"/>
        <v>0</v>
      </c>
      <c r="CU100" s="15">
        <f>IF($B100="","",IF(COUNTIF(BASE!$A:$A,PRODUTIVIDADE!CU$3)=0,"",SUMIFS(BASE!$M:$M,BASE!$A:$A,PRODUTIVIDADE!CU$3,BASE!$G:$G,PRODUTIVIDADE!$B100)))</f>
        <v>0</v>
      </c>
      <c r="CV100" s="15">
        <f>IF($B100="","",IF(COUNTIF(BASE!$A:$A,PRODUTIVIDADE!CU$3)=0,"",SUMIFS(BASE!$N:$N,BASE!$A:$A,PRODUTIVIDADE!CU$3,BASE!$G:$G,PRODUTIVIDADE!$B100)))</f>
        <v>0</v>
      </c>
      <c r="CW100" s="18">
        <f>IF($B100="","",IF(COUNTIF(BASE!$A:$A,PRODUTIVIDADE!CU$3)=0,"",SUMIFS(BASE!$P:$P,BASE!$A:$A,PRODUTIVIDADE!CU$3,BASE!$G:$G,PRODUTIVIDADE!$B100)))</f>
        <v>0</v>
      </c>
      <c r="CX100" s="18">
        <f>IF($B100="","",IF(COUNTIF(BASE!$A:$A,PRODUTIVIDADE!CU$3)=0,"",SUMIFS(BASE!$O:$O,BASE!$A:$A,PRODUTIVIDADE!CU$3,BASE!$G:$G,PRODUTIVIDADE!$B100)))</f>
        <v>0</v>
      </c>
      <c r="CY100" s="32">
        <f t="shared" si="101"/>
        <v>0</v>
      </c>
      <c r="CZ100" s="32">
        <f t="shared" si="102"/>
        <v>0</v>
      </c>
      <c r="DA100" s="33">
        <f>IF($B100="","",IF(COUNTIF(BASE!$A:$A,PRODUTIVIDADE!DA$3)=0,"",SUMIFS(BASE!$M:$M,BASE!$A:$A,PRODUTIVIDADE!DA$3,BASE!$G:$G,PRODUTIVIDADE!$B100)))</f>
        <v>0</v>
      </c>
      <c r="DB100" s="33">
        <f>IF($B100="","",IF(COUNTIF(BASE!$A:$A,PRODUTIVIDADE!DA$3)=0,"",SUMIFS(BASE!$N:$N,BASE!$A:$A,PRODUTIVIDADE!DA$3,BASE!$G:$G,PRODUTIVIDADE!$B100)))</f>
        <v>0</v>
      </c>
      <c r="DC100" s="28">
        <f>IF($B100="","",IF(COUNTIF(BASE!$A:$A,PRODUTIVIDADE!DA$3)=0,"",SUMIFS(BASE!$P:$P,BASE!$A:$A,PRODUTIVIDADE!DA$3,BASE!$G:$G,PRODUTIVIDADE!$B100)))</f>
        <v>0</v>
      </c>
      <c r="DD100" s="28">
        <f>IF($B100="","",IF(COUNTIF(BASE!$A:$A,PRODUTIVIDADE!DA$3)=0,"",SUMIFS(BASE!$O:$O,BASE!$A:$A,PRODUTIVIDADE!DA$3,BASE!$G:$G,PRODUTIVIDADE!$B100)))</f>
        <v>0</v>
      </c>
      <c r="DE100" s="32">
        <f t="shared" si="103"/>
        <v>0</v>
      </c>
      <c r="DF100" s="32">
        <f t="shared" si="104"/>
        <v>0</v>
      </c>
      <c r="DG100" s="15">
        <f>IF($B100="","",IF(COUNTIF(BASE!$A:$A,PRODUTIVIDADE!DG$3)=0,"",SUMIFS(BASE!$M:$M,BASE!$A:$A,PRODUTIVIDADE!DG$3,BASE!$G:$G,PRODUTIVIDADE!$B100)))</f>
        <v>0</v>
      </c>
      <c r="DH100" s="15">
        <f>IF($B100="","",IF(COUNTIF(BASE!$A:$A,PRODUTIVIDADE!DG$3)=0,"",SUMIFS(BASE!$N:$N,BASE!$A:$A,PRODUTIVIDADE!DG$3,BASE!$G:$G,PRODUTIVIDADE!$B100)))</f>
        <v>0</v>
      </c>
      <c r="DI100" s="18">
        <f>IF($B100="","",IF(COUNTIF(BASE!$A:$A,PRODUTIVIDADE!DG$3)=0,"",SUMIFS(BASE!$P:$P,BASE!$A:$A,PRODUTIVIDADE!DG$3,BASE!$G:$G,PRODUTIVIDADE!$B100)))</f>
        <v>0</v>
      </c>
      <c r="DJ100" s="18">
        <f>IF($B100="","",IF(COUNTIF(BASE!$A:$A,PRODUTIVIDADE!DG$3)=0,"",SUMIFS(BASE!$O:$O,BASE!$A:$A,PRODUTIVIDADE!DG$3,BASE!$G:$G,PRODUTIVIDADE!$B100)))</f>
        <v>0</v>
      </c>
      <c r="DK100" s="32">
        <f t="shared" si="105"/>
        <v>0</v>
      </c>
      <c r="DL100" s="32">
        <f t="shared" si="106"/>
        <v>0</v>
      </c>
      <c r="DM100" s="33">
        <f>IF($B100="","",IF(COUNTIF(BASE!$A:$A,PRODUTIVIDADE!DM$3)=0,"",SUMIFS(BASE!$M:$M,BASE!$A:$A,PRODUTIVIDADE!DM$3,BASE!$G:$G,PRODUTIVIDADE!$B100)))</f>
        <v>0</v>
      </c>
      <c r="DN100" s="33">
        <f>IF($B100="","",IF(COUNTIF(BASE!$A:$A,PRODUTIVIDADE!DM$3)=0,"",SUMIFS(BASE!$N:$N,BASE!$A:$A,PRODUTIVIDADE!DM$3,BASE!$G:$G,PRODUTIVIDADE!$B100)))</f>
        <v>0</v>
      </c>
      <c r="DO100" s="28">
        <f>IF($B100="","",IF(COUNTIF(BASE!$A:$A,PRODUTIVIDADE!DM$3)=0,"",SUMIFS(BASE!$P:$P,BASE!$A:$A,PRODUTIVIDADE!DM$3,BASE!$G:$G,PRODUTIVIDADE!$B100)))</f>
        <v>0</v>
      </c>
      <c r="DP100" s="28">
        <f>IF($B100="","",IF(COUNTIF(BASE!$A:$A,PRODUTIVIDADE!DM$3)=0,"",SUMIFS(BASE!$O:$O,BASE!$A:$A,PRODUTIVIDADE!DM$3,BASE!$G:$G,PRODUTIVIDADE!$B100)))</f>
        <v>0</v>
      </c>
      <c r="DQ100" s="32">
        <f t="shared" si="107"/>
        <v>0</v>
      </c>
      <c r="DR100" s="32">
        <f t="shared" si="108"/>
        <v>0</v>
      </c>
      <c r="DS100" s="15">
        <f>IF($B100="","",IF(COUNTIF(BASE!$A:$A,PRODUTIVIDADE!DS$3)=0,"",SUMIFS(BASE!$M:$M,BASE!$A:$A,PRODUTIVIDADE!DS$3,BASE!$G:$G,PRODUTIVIDADE!$B100)))</f>
        <v>0</v>
      </c>
      <c r="DT100" s="15">
        <f>IF($B100="","",IF(COUNTIF(BASE!$A:$A,PRODUTIVIDADE!DS$3)=0,"",SUMIFS(BASE!$N:$N,BASE!$A:$A,PRODUTIVIDADE!DS$3,BASE!$G:$G,PRODUTIVIDADE!$B100)))</f>
        <v>0</v>
      </c>
      <c r="DU100" s="18">
        <f>IF($B100="","",IF(COUNTIF(BASE!$A:$A,PRODUTIVIDADE!DS$3)=0,"",SUMIFS(BASE!$P:$P,BASE!$A:$A,PRODUTIVIDADE!DS$3,BASE!$G:$G,PRODUTIVIDADE!$B100)))</f>
        <v>0</v>
      </c>
      <c r="DV100" s="18">
        <f>IF($B100="","",IF(COUNTIF(BASE!$A:$A,PRODUTIVIDADE!DS$3)=0,"",SUMIFS(BASE!$O:$O,BASE!$A:$A,PRODUTIVIDADE!DS$3,BASE!$G:$G,PRODUTIVIDADE!$B100)))</f>
        <v>0</v>
      </c>
      <c r="DW100" s="32">
        <f t="shared" si="109"/>
        <v>0</v>
      </c>
      <c r="DX100" s="32">
        <f t="shared" si="110"/>
        <v>0</v>
      </c>
      <c r="DY100" s="33">
        <f>IF($B100="","",IF(COUNTIF(BASE!$A:$A,PRODUTIVIDADE!DY$3)=0,"",SUMIFS(BASE!$M:$M,BASE!$A:$A,PRODUTIVIDADE!DY$3,BASE!$G:$G,PRODUTIVIDADE!$B100)))</f>
        <v>0</v>
      </c>
      <c r="DZ100" s="33">
        <f>IF($B100="","",IF(COUNTIF(BASE!$A:$A,PRODUTIVIDADE!DY$3)=0,"",SUMIFS(BASE!$N:$N,BASE!$A:$A,PRODUTIVIDADE!DY$3,BASE!$G:$G,PRODUTIVIDADE!$B100)))</f>
        <v>0</v>
      </c>
      <c r="EA100" s="28">
        <f>IF($B100="","",IF(COUNTIF(BASE!$A:$A,PRODUTIVIDADE!DY$3)=0,"",SUMIFS(BASE!$P:$P,BASE!$A:$A,PRODUTIVIDADE!DY$3,BASE!$G:$G,PRODUTIVIDADE!$B100)))</f>
        <v>0</v>
      </c>
      <c r="EB100" s="28">
        <f>IF($B100="","",IF(COUNTIF(BASE!$A:$A,PRODUTIVIDADE!DY$3)=0,"",SUMIFS(BASE!$O:$O,BASE!$A:$A,PRODUTIVIDADE!DY$3,BASE!$G:$G,PRODUTIVIDADE!$B100)))</f>
        <v>0</v>
      </c>
      <c r="EC100" s="32">
        <f t="shared" si="111"/>
        <v>0</v>
      </c>
      <c r="ED100" s="32">
        <f t="shared" si="112"/>
        <v>0</v>
      </c>
      <c r="EE100" s="15">
        <f>IF($B100="","",IF(COUNTIF(BASE!$A:$A,PRODUTIVIDADE!EE$3)=0,"",SUMIFS(BASE!$M:$M,BASE!$A:$A,PRODUTIVIDADE!EE$3,BASE!$G:$G,PRODUTIVIDADE!$B100)))</f>
        <v>0</v>
      </c>
      <c r="EF100" s="15">
        <f>IF($B100="","",IF(COUNTIF(BASE!$A:$A,PRODUTIVIDADE!EE$3)=0,"",SUMIFS(BASE!$N:$N,BASE!$A:$A,PRODUTIVIDADE!EE$3,BASE!$G:$G,PRODUTIVIDADE!$B100)))</f>
        <v>0</v>
      </c>
      <c r="EG100" s="18">
        <f>IF($B100="","",IF(COUNTIF(BASE!$A:$A,PRODUTIVIDADE!EE$3)=0,"",SUMIFS(BASE!$P:$P,BASE!$A:$A,PRODUTIVIDADE!EE$3,BASE!$G:$G,PRODUTIVIDADE!$B100)))</f>
        <v>0</v>
      </c>
      <c r="EH100" s="18">
        <f>IF($B100="","",IF(COUNTIF(BASE!$A:$A,PRODUTIVIDADE!EE$3)=0,"",SUMIFS(BASE!$O:$O,BASE!$A:$A,PRODUTIVIDADE!EE$3,BASE!$G:$G,PRODUTIVIDADE!$B100)))</f>
        <v>0</v>
      </c>
      <c r="EI100" s="32">
        <f t="shared" si="113"/>
        <v>0</v>
      </c>
      <c r="EJ100" s="32">
        <f t="shared" si="114"/>
        <v>0</v>
      </c>
      <c r="EK100" s="33">
        <f>IF($B100="","",IF(COUNTIF(BASE!$A:$A,PRODUTIVIDADE!EK$3)=0,"",SUMIFS(BASE!$M:$M,BASE!$A:$A,PRODUTIVIDADE!EK$3,BASE!$G:$G,PRODUTIVIDADE!$B100)))</f>
        <v>0</v>
      </c>
      <c r="EL100" s="33">
        <f>IF($B100="","",IF(COUNTIF(BASE!$A:$A,PRODUTIVIDADE!EK$3)=0,"",SUMIFS(BASE!$N:$N,BASE!$A:$A,PRODUTIVIDADE!EK$3,BASE!$G:$G,PRODUTIVIDADE!$B100)))</f>
        <v>0</v>
      </c>
      <c r="EM100" s="28">
        <f>IF($B100="","",IF(COUNTIF(BASE!$A:$A,PRODUTIVIDADE!EK$3)=0,"",SUMIFS(BASE!$P:$P,BASE!$A:$A,PRODUTIVIDADE!EK$3,BASE!$G:$G,PRODUTIVIDADE!$B100)))</f>
        <v>0</v>
      </c>
      <c r="EN100" s="28">
        <f>IF($B100="","",IF(COUNTIF(BASE!$A:$A,PRODUTIVIDADE!EK$3)=0,"",SUMIFS(BASE!$O:$O,BASE!$A:$A,PRODUTIVIDADE!EK$3,BASE!$G:$G,PRODUTIVIDADE!$B100)))</f>
        <v>0</v>
      </c>
      <c r="EO100" s="32">
        <f t="shared" si="115"/>
        <v>0</v>
      </c>
      <c r="EP100" s="32">
        <f t="shared" si="116"/>
        <v>0</v>
      </c>
      <c r="EQ100" s="15">
        <f>IF($B100="","",IF(COUNTIF(BASE!$A:$A,PRODUTIVIDADE!EQ$3)=0,"",SUMIFS(BASE!$M:$M,BASE!$A:$A,PRODUTIVIDADE!EQ$3,BASE!$G:$G,PRODUTIVIDADE!$B100)))</f>
        <v>0</v>
      </c>
      <c r="ER100" s="15">
        <f>IF($B100="","",IF(COUNTIF(BASE!$A:$A,PRODUTIVIDADE!EQ$3)=0,"",SUMIFS(BASE!$N:$N,BASE!$A:$A,PRODUTIVIDADE!EQ$3,BASE!$G:$G,PRODUTIVIDADE!$B100)))</f>
        <v>0</v>
      </c>
      <c r="ES100" s="18">
        <f>IF($B100="","",IF(COUNTIF(BASE!$A:$A,PRODUTIVIDADE!EQ$3)=0,"",SUMIFS(BASE!$P:$P,BASE!$A:$A,PRODUTIVIDADE!EQ$3,BASE!$G:$G,PRODUTIVIDADE!$B100)))</f>
        <v>0</v>
      </c>
      <c r="ET100" s="18">
        <f>IF($B100="","",IF(COUNTIF(BASE!$A:$A,PRODUTIVIDADE!EQ$3)=0,"",SUMIFS(BASE!$O:$O,BASE!$A:$A,PRODUTIVIDADE!EQ$3,BASE!$G:$G,PRODUTIVIDADE!$B100)))</f>
        <v>0</v>
      </c>
      <c r="EU100" s="32">
        <f t="shared" si="117"/>
        <v>0</v>
      </c>
      <c r="EV100" s="32">
        <f t="shared" si="118"/>
        <v>0</v>
      </c>
      <c r="EW100" s="33">
        <f>IF($B100="","",IF(COUNTIF(BASE!$A:$A,PRODUTIVIDADE!EW$3)=0,"",SUMIFS(BASE!$M:$M,BASE!$A:$A,PRODUTIVIDADE!EW$3,BASE!$G:$G,PRODUTIVIDADE!$B100)))</f>
        <v>0</v>
      </c>
      <c r="EX100" s="33">
        <f>IF($B100="","",IF(COUNTIF(BASE!$A:$A,PRODUTIVIDADE!EW$3)=0,"",SUMIFS(BASE!$N:$N,BASE!$A:$A,PRODUTIVIDADE!EW$3,BASE!$G:$G,PRODUTIVIDADE!$B100)))</f>
        <v>0</v>
      </c>
      <c r="EY100" s="28">
        <f>IF($B100="","",IF(COUNTIF(BASE!$A:$A,PRODUTIVIDADE!EW$3)=0,"",SUMIFS(BASE!$P:$P,BASE!$A:$A,PRODUTIVIDADE!EW$3,BASE!$G:$G,PRODUTIVIDADE!$B100)))</f>
        <v>0</v>
      </c>
      <c r="EZ100" s="28">
        <f>IF($B100="","",IF(COUNTIF(BASE!$A:$A,PRODUTIVIDADE!EW$3)=0,"",SUMIFS(BASE!$O:$O,BASE!$A:$A,PRODUTIVIDADE!EW$3,BASE!$G:$G,PRODUTIVIDADE!$B100)))</f>
        <v>0</v>
      </c>
      <c r="FA100" s="32">
        <f t="shared" si="119"/>
        <v>0</v>
      </c>
      <c r="FB100" s="32">
        <f t="shared" si="120"/>
        <v>0</v>
      </c>
      <c r="FC100" s="15">
        <f>IF($B100="","",IF(COUNTIF(BASE!$A:$A,PRODUTIVIDADE!FC$3)=0,"",SUMIFS(BASE!$M:$M,BASE!$A:$A,PRODUTIVIDADE!FC$3,BASE!$G:$G,PRODUTIVIDADE!$B100)))</f>
        <v>0</v>
      </c>
      <c r="FD100" s="15">
        <f>IF($B100="","",IF(COUNTIF(BASE!$A:$A,PRODUTIVIDADE!FC$3)=0,"",SUMIFS(BASE!$N:$N,BASE!$A:$A,PRODUTIVIDADE!FC$3,BASE!$G:$G,PRODUTIVIDADE!$B100)))</f>
        <v>0</v>
      </c>
      <c r="FE100" s="18">
        <f>IF($B100="","",IF(COUNTIF(BASE!$A:$A,PRODUTIVIDADE!FC$3)=0,"",SUMIFS(BASE!$P:$P,BASE!$A:$A,PRODUTIVIDADE!FC$3,BASE!$G:$G,PRODUTIVIDADE!$B100)))</f>
        <v>0</v>
      </c>
      <c r="FF100" s="18">
        <f>IF($B100="","",IF(COUNTIF(BASE!$A:$A,PRODUTIVIDADE!FC$3)=0,"",SUMIFS(BASE!$O:$O,BASE!$A:$A,PRODUTIVIDADE!FC$3,BASE!$G:$G,PRODUTIVIDADE!$B100)))</f>
        <v>0</v>
      </c>
      <c r="FG100" s="32">
        <f t="shared" si="121"/>
        <v>0</v>
      </c>
      <c r="FH100" s="32">
        <f t="shared" si="122"/>
        <v>0</v>
      </c>
      <c r="FI100" s="33">
        <f>IF($B100="","",IF(COUNTIF(BASE!$A:$A,PRODUTIVIDADE!FI$3)=0,"",SUMIFS(BASE!$M:$M,BASE!$A:$A,PRODUTIVIDADE!FI$3,BASE!$G:$G,PRODUTIVIDADE!$B100)))</f>
        <v>0</v>
      </c>
      <c r="FJ100" s="33">
        <f>IF($B100="","",IF(COUNTIF(BASE!$A:$A,PRODUTIVIDADE!FI$3)=0,"",SUMIFS(BASE!$N:$N,BASE!$A:$A,PRODUTIVIDADE!FI$3,BASE!$G:$G,PRODUTIVIDADE!$B100)))</f>
        <v>0</v>
      </c>
      <c r="FK100" s="28">
        <f>IF($B100="","",IF(COUNTIF(BASE!$A:$A,PRODUTIVIDADE!FI$3)=0,"",SUMIFS(BASE!$P:$P,BASE!$A:$A,PRODUTIVIDADE!FI$3,BASE!$G:$G,PRODUTIVIDADE!$B100)))</f>
        <v>0</v>
      </c>
      <c r="FL100" s="28">
        <f>IF($B100="","",IF(COUNTIF(BASE!$A:$A,PRODUTIVIDADE!FI$3)=0,"",SUMIFS(BASE!$O:$O,BASE!$A:$A,PRODUTIVIDADE!FI$3,BASE!$G:$G,PRODUTIVIDADE!$B100)))</f>
        <v>0</v>
      </c>
      <c r="FM100" s="32">
        <f t="shared" si="123"/>
        <v>0</v>
      </c>
      <c r="FN100" s="32">
        <f t="shared" si="124"/>
        <v>0</v>
      </c>
      <c r="FO100" s="15">
        <f>IF($B100="","",IF(COUNTIF(BASE!$A:$A,PRODUTIVIDADE!FO$3)=0,"",SUMIFS(BASE!$M:$M,BASE!$A:$A,PRODUTIVIDADE!FO$3,BASE!$G:$G,PRODUTIVIDADE!$B100)))</f>
        <v>0</v>
      </c>
      <c r="FP100" s="15">
        <f>IF($B100="","",IF(COUNTIF(BASE!$A:$A,PRODUTIVIDADE!FO$3)=0,"",SUMIFS(BASE!$N:$N,BASE!$A:$A,PRODUTIVIDADE!FO$3,BASE!$G:$G,PRODUTIVIDADE!$B100)))</f>
        <v>0</v>
      </c>
      <c r="FQ100" s="18">
        <f>IF($B100="","",IF(COUNTIF(BASE!$A:$A,PRODUTIVIDADE!FO$3)=0,"",SUMIFS(BASE!$P:$P,BASE!$A:$A,PRODUTIVIDADE!FO$3,BASE!$G:$G,PRODUTIVIDADE!$B100)))</f>
        <v>0</v>
      </c>
      <c r="FR100" s="18">
        <f>IF($B100="","",IF(COUNTIF(BASE!$A:$A,PRODUTIVIDADE!FO$3)=0,"",SUMIFS(BASE!$O:$O,BASE!$A:$A,PRODUTIVIDADE!FO$3,BASE!$G:$G,PRODUTIVIDADE!$B100)))</f>
        <v>0</v>
      </c>
      <c r="FS100" s="32">
        <f t="shared" si="125"/>
        <v>0</v>
      </c>
      <c r="FT100" s="32">
        <f t="shared" si="126"/>
        <v>0</v>
      </c>
      <c r="FU100" s="33">
        <f>IF($B100="","",IF(COUNTIF(BASE!$A:$A,PRODUTIVIDADE!FU$3)=0,"",SUMIFS(BASE!$M:$M,BASE!$A:$A,PRODUTIVIDADE!FU$3,BASE!$G:$G,PRODUTIVIDADE!$B100)))</f>
        <v>0</v>
      </c>
      <c r="FV100" s="33">
        <f>IF($B100="","",IF(COUNTIF(BASE!$A:$A,PRODUTIVIDADE!FU$3)=0,"",SUMIFS(BASE!$N:$N,BASE!$A:$A,PRODUTIVIDADE!FU$3,BASE!$G:$G,PRODUTIVIDADE!$B100)))</f>
        <v>0</v>
      </c>
      <c r="FW100" s="28">
        <f>IF($B100="","",IF(COUNTIF(BASE!$A:$A,PRODUTIVIDADE!FU$3)=0,"",SUMIFS(BASE!$P:$P,BASE!$A:$A,PRODUTIVIDADE!FU$3,BASE!$G:$G,PRODUTIVIDADE!$B100)))</f>
        <v>0</v>
      </c>
      <c r="FX100" s="28">
        <f>IF($B100="","",IF(COUNTIF(BASE!$A:$A,PRODUTIVIDADE!FU$3)=0,"",SUMIFS(BASE!$O:$O,BASE!$A:$A,PRODUTIVIDADE!FU$3,BASE!$G:$G,PRODUTIVIDADE!$B100)))</f>
        <v>0</v>
      </c>
      <c r="FY100" s="32">
        <f t="shared" si="127"/>
        <v>0</v>
      </c>
      <c r="FZ100" s="32">
        <f t="shared" si="128"/>
        <v>0</v>
      </c>
      <c r="GA100" s="15">
        <f>IF($B100="","",IF(COUNTIF(BASE!$A:$A,PRODUTIVIDADE!GA$3)=0,"",SUMIFS(BASE!$M:$M,BASE!$A:$A,PRODUTIVIDADE!GA$3,BASE!$G:$G,PRODUTIVIDADE!$B100)))</f>
        <v>0</v>
      </c>
      <c r="GB100" s="15">
        <f>IF($B100="","",IF(COUNTIF(BASE!$A:$A,PRODUTIVIDADE!GA$3)=0,"",SUMIFS(BASE!$N:$N,BASE!$A:$A,PRODUTIVIDADE!GA$3,BASE!$G:$G,PRODUTIVIDADE!$B100)))</f>
        <v>0</v>
      </c>
      <c r="GC100" s="18">
        <f>IF($B100="","",IF(COUNTIF(BASE!$A:$A,PRODUTIVIDADE!GA$3)=0,"",SUMIFS(BASE!$P:$P,BASE!$A:$A,PRODUTIVIDADE!GA$3,BASE!$G:$G,PRODUTIVIDADE!$B100)))</f>
        <v>0</v>
      </c>
      <c r="GD100" s="18">
        <f>IF($B100="","",IF(COUNTIF(BASE!$A:$A,PRODUTIVIDADE!GA$3)=0,"",SUMIFS(BASE!$O:$O,BASE!$A:$A,PRODUTIVIDADE!GA$3,BASE!$G:$G,PRODUTIVIDADE!$B100)))</f>
        <v>0</v>
      </c>
      <c r="GE100" s="32">
        <f t="shared" si="129"/>
        <v>0</v>
      </c>
      <c r="GF100" s="32">
        <f t="shared" si="130"/>
        <v>0</v>
      </c>
      <c r="GG100" s="33">
        <f>IF($B100="","",IF(COUNTIF(BASE!$A:$A,PRODUTIVIDADE!GG$3)=0,"",SUMIFS(BASE!$M:$M,BASE!$A:$A,PRODUTIVIDADE!GG$3,BASE!$G:$G,PRODUTIVIDADE!$B100)))</f>
        <v>0</v>
      </c>
      <c r="GH100" s="33">
        <f>IF($B100="","",IF(COUNTIF(BASE!$A:$A,PRODUTIVIDADE!GG$3)=0,"",SUMIFS(BASE!$N:$N,BASE!$A:$A,PRODUTIVIDADE!GG$3,BASE!$G:$G,PRODUTIVIDADE!$B100)))</f>
        <v>0</v>
      </c>
      <c r="GI100" s="28">
        <f>IF($B100="","",IF(COUNTIF(BASE!$A:$A,PRODUTIVIDADE!GG$3)=0,"",SUMIFS(BASE!$P:$P,BASE!$A:$A,PRODUTIVIDADE!GG$3,BASE!$G:$G,PRODUTIVIDADE!$B100)))</f>
        <v>0</v>
      </c>
      <c r="GJ100" s="28">
        <f>IF($B100="","",IF(COUNTIF(BASE!$A:$A,PRODUTIVIDADE!GG$3)=0,"",SUMIFS(BASE!$O:$O,BASE!$A:$A,PRODUTIVIDADE!GG$3,BASE!$G:$G,PRODUTIVIDADE!$B100)))</f>
        <v>0</v>
      </c>
      <c r="GK100" s="32">
        <f t="shared" si="131"/>
        <v>0</v>
      </c>
      <c r="GL100" s="32">
        <f t="shared" si="132"/>
        <v>0</v>
      </c>
      <c r="GM100" s="15">
        <f>IF($B100="","",IF(COUNTIF(BASE!$A:$A,PRODUTIVIDADE!GM$3)=0,"",SUMIFS(BASE!$M:$M,BASE!$A:$A,PRODUTIVIDADE!GM$3,BASE!$G:$G,PRODUTIVIDADE!$B100)))</f>
        <v>0</v>
      </c>
      <c r="GN100" s="15">
        <f>IF($B100="","",IF(COUNTIF(BASE!$A:$A,PRODUTIVIDADE!GM$3)=0,"",SUMIFS(BASE!$N:$N,BASE!$A:$A,PRODUTIVIDADE!GM$3,BASE!$G:$G,PRODUTIVIDADE!$B100)))</f>
        <v>0</v>
      </c>
      <c r="GO100" s="18">
        <f>IF($B100="","",IF(COUNTIF(BASE!$A:$A,PRODUTIVIDADE!GM$3)=0,"",SUMIFS(BASE!$P:$P,BASE!$A:$A,PRODUTIVIDADE!GM$3,BASE!$G:$G,PRODUTIVIDADE!$B100)))</f>
        <v>0</v>
      </c>
      <c r="GP100" s="18">
        <f>IF($B100="","",IF(COUNTIF(BASE!$A:$A,PRODUTIVIDADE!GM$3)=0,"",SUMIFS(BASE!$O:$O,BASE!$A:$A,PRODUTIVIDADE!GM$3,BASE!$G:$G,PRODUTIVIDADE!$B100)))</f>
        <v>0</v>
      </c>
      <c r="GQ100" s="32">
        <f t="shared" si="133"/>
        <v>0</v>
      </c>
      <c r="GR100" s="32">
        <f t="shared" si="134"/>
        <v>0</v>
      </c>
    </row>
    <row r="101" spans="2:200" s="8" customFormat="1" hidden="1" x14ac:dyDescent="0.25">
      <c r="B101" s="50">
        <v>91386</v>
      </c>
      <c r="C101" s="16" t="str">
        <f>IF($B101="","",VLOOKUP($B101,EQUIPE!$B:$E,2,0))</f>
        <v>JUCYELLE DA SILVA FERREIRA</v>
      </c>
      <c r="D101" s="16" t="str">
        <f>IF($B101="","",VLOOKUP($B101,EQUIPE!$B:$F,5,0))</f>
        <v>ULTRAGAZ BO</v>
      </c>
      <c r="E101" s="18">
        <f>IF($B101="","",VLOOKUP($B101,EQUIPE!$B:$E,3,0))</f>
        <v>0.2638888888888889</v>
      </c>
      <c r="F101" s="16" t="str">
        <f>IF($B101="","",VLOOKUP($B101,EQUIPE!$B:$E,4,0))</f>
        <v>DANIELA PEREZ</v>
      </c>
      <c r="H101" s="22">
        <f t="shared" si="135"/>
        <v>0</v>
      </c>
      <c r="I101" s="22">
        <f t="shared" si="135"/>
        <v>1613</v>
      </c>
      <c r="J101" s="18">
        <f t="shared" si="69"/>
        <v>0</v>
      </c>
      <c r="K101" s="18">
        <f t="shared" si="70"/>
        <v>7.0749667057013604E-4</v>
      </c>
      <c r="L101" s="32">
        <f t="shared" si="71"/>
        <v>0</v>
      </c>
      <c r="M101" s="32">
        <f t="shared" si="72"/>
        <v>1.1411921296296295</v>
      </c>
      <c r="O101" s="15">
        <f>IF($B101="","",IF(COUNTIF(BASE!$A:$A,PRODUTIVIDADE!O$3)=0,"",SUMIFS(BASE!$M:$M,BASE!$A:$A,PRODUTIVIDADE!O$3,BASE!$G:$G,PRODUTIVIDADE!$B101)))</f>
        <v>0</v>
      </c>
      <c r="P101" s="15">
        <f>IF($B101="","",IF(COUNTIF(BASE!$A:$A,PRODUTIVIDADE!O$3)=0,"",SUMIFS(BASE!$N:$N,BASE!$A:$A,PRODUTIVIDADE!O$3,BASE!$G:$G,PRODUTIVIDADE!$B101)))</f>
        <v>0</v>
      </c>
      <c r="Q101" s="18">
        <f>IF($B101="","",IF(COUNTIF(BASE!$A:$A,PRODUTIVIDADE!O$3)=0,"",SUMIFS(BASE!$P:$P,BASE!$A:$A,PRODUTIVIDADE!O$3,BASE!$G:$G,PRODUTIVIDADE!$B101)))</f>
        <v>0</v>
      </c>
      <c r="R101" s="18">
        <f>IF($B101="","",IF(COUNTIF(BASE!$A:$A,PRODUTIVIDADE!O$3)=0,"",SUMIFS(BASE!$O:$O,BASE!$A:$A,PRODUTIVIDADE!O$3,BASE!$G:$G,PRODUTIVIDADE!$B101)))</f>
        <v>0</v>
      </c>
      <c r="S101" s="32">
        <f t="shared" si="73"/>
        <v>0</v>
      </c>
      <c r="T101" s="32">
        <f t="shared" si="74"/>
        <v>0</v>
      </c>
      <c r="U101" s="33">
        <f>IF($B101="","",IF(COUNTIF(BASE!$A:$A,PRODUTIVIDADE!U$3)=0,"",SUMIFS(BASE!$M:$M,BASE!$A:$A,PRODUTIVIDADE!U$3,BASE!$G:$G,PRODUTIVIDADE!$B101)))</f>
        <v>0</v>
      </c>
      <c r="V101" s="33">
        <f>IF($B101="","",IF(COUNTIF(BASE!$A:$A,PRODUTIVIDADE!U$3)=0,"",SUMIFS(BASE!$N:$N,BASE!$A:$A,PRODUTIVIDADE!U$3,BASE!$G:$G,PRODUTIVIDADE!$B101)))</f>
        <v>0</v>
      </c>
      <c r="W101" s="28">
        <f>IF($B101="","",IF(COUNTIF(BASE!$A:$A,PRODUTIVIDADE!U$3)=0,"",SUMIFS(BASE!$P:$P,BASE!$A:$A,PRODUTIVIDADE!U$3,BASE!$G:$G,PRODUTIVIDADE!$B101)))</f>
        <v>0</v>
      </c>
      <c r="X101" s="28">
        <f>IF($B101="","",IF(COUNTIF(BASE!$A:$A,PRODUTIVIDADE!U$3)=0,"",SUMIFS(BASE!$O:$O,BASE!$A:$A,PRODUTIVIDADE!U$3,BASE!$G:$G,PRODUTIVIDADE!$B101)))</f>
        <v>0</v>
      </c>
      <c r="Y101" s="32">
        <f t="shared" si="75"/>
        <v>0</v>
      </c>
      <c r="Z101" s="32">
        <f t="shared" si="76"/>
        <v>0</v>
      </c>
      <c r="AA101" s="15">
        <f>IF($B101="","",IF(COUNTIF(BASE!$A:$A,PRODUTIVIDADE!AA$3)=0,"",SUMIFS(BASE!$M:$M,BASE!$A:$A,PRODUTIVIDADE!AA$3,BASE!$G:$G,PRODUTIVIDADE!$B101)))</f>
        <v>0</v>
      </c>
      <c r="AB101" s="15">
        <f>IF($B101="","",IF(COUNTIF(BASE!$A:$A,PRODUTIVIDADE!AA$3)=0,"",SUMIFS(BASE!$N:$N,BASE!$A:$A,PRODUTIVIDADE!AA$3,BASE!$G:$G,PRODUTIVIDADE!$B101)))</f>
        <v>0</v>
      </c>
      <c r="AC101" s="18">
        <f>IF($B101="","",IF(COUNTIF(BASE!$A:$A,PRODUTIVIDADE!AA$3)=0,"",SUMIFS(BASE!$P:$P,BASE!$A:$A,PRODUTIVIDADE!AA$3,BASE!$G:$G,PRODUTIVIDADE!$B101)))</f>
        <v>0</v>
      </c>
      <c r="AD101" s="18">
        <f>IF($B101="","",IF(COUNTIF(BASE!$A:$A,PRODUTIVIDADE!AA$3)=0,"",SUMIFS(BASE!$O:$O,BASE!$A:$A,PRODUTIVIDADE!AA$3,BASE!$G:$G,PRODUTIVIDADE!$B101)))</f>
        <v>0</v>
      </c>
      <c r="AE101" s="32">
        <f t="shared" si="77"/>
        <v>0</v>
      </c>
      <c r="AF101" s="32">
        <f t="shared" si="78"/>
        <v>0</v>
      </c>
      <c r="AG101" s="33">
        <f>IF($B101="","",IF(COUNTIF(BASE!$A:$A,PRODUTIVIDADE!AG$3)=0,"",SUMIFS(BASE!$M:$M,BASE!$A:$A,PRODUTIVIDADE!AG$3,BASE!$G:$G,PRODUTIVIDADE!$B101)))</f>
        <v>0</v>
      </c>
      <c r="AH101" s="33">
        <f>IF($B101="","",IF(COUNTIF(BASE!$A:$A,PRODUTIVIDADE!AG$3)=0,"",SUMIFS(BASE!$N:$N,BASE!$A:$A,PRODUTIVIDADE!AG$3,BASE!$G:$G,PRODUTIVIDADE!$B101)))</f>
        <v>0</v>
      </c>
      <c r="AI101" s="28">
        <f>IF($B101="","",IF(COUNTIF(BASE!$A:$A,PRODUTIVIDADE!AG$3)=0,"",SUMIFS(BASE!$P:$P,BASE!$A:$A,PRODUTIVIDADE!AG$3,BASE!$G:$G,PRODUTIVIDADE!$B101)))</f>
        <v>0</v>
      </c>
      <c r="AJ101" s="28">
        <f>IF($B101="","",IF(COUNTIF(BASE!$A:$A,PRODUTIVIDADE!AG$3)=0,"",SUMIFS(BASE!$O:$O,BASE!$A:$A,PRODUTIVIDADE!AG$3,BASE!$G:$G,PRODUTIVIDADE!$B101)))</f>
        <v>0</v>
      </c>
      <c r="AK101" s="32">
        <f t="shared" si="79"/>
        <v>0</v>
      </c>
      <c r="AL101" s="32">
        <f t="shared" si="80"/>
        <v>0</v>
      </c>
      <c r="AM101" s="15">
        <f>IF($B101="","",IF(COUNTIF(BASE!$A:$A,PRODUTIVIDADE!AM$3)=0,"",SUMIFS(BASE!$M:$M,BASE!$A:$A,PRODUTIVIDADE!AM$3,BASE!$G:$G,PRODUTIVIDADE!$B101)))</f>
        <v>0</v>
      </c>
      <c r="AN101" s="15">
        <f>IF($B101="","",IF(COUNTIF(BASE!$A:$A,PRODUTIVIDADE!AM$3)=0,"",SUMIFS(BASE!$N:$N,BASE!$A:$A,PRODUTIVIDADE!AM$3,BASE!$G:$G,PRODUTIVIDADE!$B101)))</f>
        <v>0</v>
      </c>
      <c r="AO101" s="18">
        <f>IF($B101="","",IF(COUNTIF(BASE!$A:$A,PRODUTIVIDADE!AM$3)=0,"",SUMIFS(BASE!$P:$P,BASE!$A:$A,PRODUTIVIDADE!AM$3,BASE!$G:$G,PRODUTIVIDADE!$B101)))</f>
        <v>0</v>
      </c>
      <c r="AP101" s="18">
        <f>IF($B101="","",IF(COUNTIF(BASE!$A:$A,PRODUTIVIDADE!AM$3)=0,"",SUMIFS(BASE!$O:$O,BASE!$A:$A,PRODUTIVIDADE!AM$3,BASE!$G:$G,PRODUTIVIDADE!$B101)))</f>
        <v>0</v>
      </c>
      <c r="AQ101" s="32">
        <f t="shared" si="81"/>
        <v>0</v>
      </c>
      <c r="AR101" s="32">
        <f t="shared" si="82"/>
        <v>0</v>
      </c>
      <c r="AS101" s="33">
        <f>IF($B101="","",IF(COUNTIF(BASE!$A:$A,PRODUTIVIDADE!AS$3)=0,"",SUMIFS(BASE!$M:$M,BASE!$A:$A,PRODUTIVIDADE!AS$3,BASE!$G:$G,PRODUTIVIDADE!$B101)))</f>
        <v>0</v>
      </c>
      <c r="AT101" s="33">
        <f>IF($B101="","",IF(COUNTIF(BASE!$A:$A,PRODUTIVIDADE!AS$3)=0,"",SUMIFS(BASE!$N:$N,BASE!$A:$A,PRODUTIVIDADE!AS$3,BASE!$G:$G,PRODUTIVIDADE!$B101)))</f>
        <v>0</v>
      </c>
      <c r="AU101" s="28">
        <f>IF($B101="","",IF(COUNTIF(BASE!$A:$A,PRODUTIVIDADE!AS$3)=0,"",SUMIFS(BASE!$P:$P,BASE!$A:$A,PRODUTIVIDADE!AS$3,BASE!$G:$G,PRODUTIVIDADE!$B101)))</f>
        <v>0</v>
      </c>
      <c r="AV101" s="28">
        <f>IF($B101="","",IF(COUNTIF(BASE!$A:$A,PRODUTIVIDADE!AS$3)=0,"",SUMIFS(BASE!$O:$O,BASE!$A:$A,PRODUTIVIDADE!AS$3,BASE!$G:$G,PRODUTIVIDADE!$B101)))</f>
        <v>0</v>
      </c>
      <c r="AW101" s="32">
        <f t="shared" si="83"/>
        <v>0</v>
      </c>
      <c r="AX101" s="32">
        <f t="shared" si="84"/>
        <v>0</v>
      </c>
      <c r="AY101" s="15">
        <f>IF($B101="","",IF(COUNTIF(BASE!$A:$A,PRODUTIVIDADE!AY$3)=0,"",SUMIFS(BASE!$M:$M,BASE!$A:$A,PRODUTIVIDADE!AY$3,BASE!$G:$G,PRODUTIVIDADE!$B101)))</f>
        <v>0</v>
      </c>
      <c r="AZ101" s="15">
        <f>IF($B101="","",IF(COUNTIF(BASE!$A:$A,PRODUTIVIDADE!AY$3)=0,"",SUMIFS(BASE!$N:$N,BASE!$A:$A,PRODUTIVIDADE!AY$3,BASE!$G:$G,PRODUTIVIDADE!$B101)))</f>
        <v>0</v>
      </c>
      <c r="BA101" s="18">
        <f>IF($B101="","",IF(COUNTIF(BASE!$A:$A,PRODUTIVIDADE!AY$3)=0,"",SUMIFS(BASE!$P:$P,BASE!$A:$A,PRODUTIVIDADE!AY$3,BASE!$G:$G,PRODUTIVIDADE!$B101)))</f>
        <v>0</v>
      </c>
      <c r="BB101" s="18">
        <f>IF($B101="","",IF(COUNTIF(BASE!$A:$A,PRODUTIVIDADE!AY$3)=0,"",SUMIFS(BASE!$O:$O,BASE!$A:$A,PRODUTIVIDADE!AY$3,BASE!$G:$G,PRODUTIVIDADE!$B101)))</f>
        <v>0</v>
      </c>
      <c r="BC101" s="32">
        <f t="shared" si="85"/>
        <v>0</v>
      </c>
      <c r="BD101" s="32">
        <f t="shared" si="86"/>
        <v>0</v>
      </c>
      <c r="BE101" s="33">
        <f>IF($B101="","",IF(COUNTIF(BASE!$A:$A,PRODUTIVIDADE!BE$3)=0,"",SUMIFS(BASE!$M:$M,BASE!$A:$A,PRODUTIVIDADE!BE$3,BASE!$G:$G,PRODUTIVIDADE!$B101)))</f>
        <v>0</v>
      </c>
      <c r="BF101" s="33">
        <f>IF($B101="","",IF(COUNTIF(BASE!$A:$A,PRODUTIVIDADE!BE$3)=0,"",SUMIFS(BASE!$N:$N,BASE!$A:$A,PRODUTIVIDADE!BE$3,BASE!$G:$G,PRODUTIVIDADE!$B101)))</f>
        <v>88</v>
      </c>
      <c r="BG101" s="28">
        <f>IF($B101="","",IF(COUNTIF(BASE!$A:$A,PRODUTIVIDADE!BE$3)=0,"",SUMIFS(BASE!$P:$P,BASE!$A:$A,PRODUTIVIDADE!BE$3,BASE!$G:$G,PRODUTIVIDADE!$B101)))</f>
        <v>0</v>
      </c>
      <c r="BH101" s="28">
        <f>IF($B101="","",IF(COUNTIF(BASE!$A:$A,PRODUTIVIDADE!BE$3)=0,"",SUMIFS(BASE!$O:$O,BASE!$A:$A,PRODUTIVIDADE!BE$3,BASE!$G:$G,PRODUTIVIDADE!$B101)))</f>
        <v>1.0185185185185186E-3</v>
      </c>
      <c r="BI101" s="32">
        <f t="shared" si="87"/>
        <v>0</v>
      </c>
      <c r="BJ101" s="32">
        <f t="shared" si="88"/>
        <v>8.9629629629629642E-2</v>
      </c>
      <c r="BK101" s="15">
        <f>IF($B101="","",IF(COUNTIF(BASE!$A:$A,PRODUTIVIDADE!BK$3)=0,"",SUMIFS(BASE!$M:$M,BASE!$A:$A,PRODUTIVIDADE!BK$3,BASE!$G:$G,PRODUTIVIDADE!$B101)))</f>
        <v>0</v>
      </c>
      <c r="BL101" s="15">
        <f>IF($B101="","",IF(COUNTIF(BASE!$A:$A,PRODUTIVIDADE!BK$3)=0,"",SUMIFS(BASE!$N:$N,BASE!$A:$A,PRODUTIVIDADE!BK$3,BASE!$G:$G,PRODUTIVIDADE!$B101)))</f>
        <v>75</v>
      </c>
      <c r="BM101" s="18">
        <f>IF($B101="","",IF(COUNTIF(BASE!$A:$A,PRODUTIVIDADE!BK$3)=0,"",SUMIFS(BASE!$P:$P,BASE!$A:$A,PRODUTIVIDADE!BK$3,BASE!$G:$G,PRODUTIVIDADE!$B101)))</f>
        <v>0</v>
      </c>
      <c r="BN101" s="18">
        <f>IF($B101="","",IF(COUNTIF(BASE!$A:$A,PRODUTIVIDADE!BK$3)=0,"",SUMIFS(BASE!$O:$O,BASE!$A:$A,PRODUTIVIDADE!BK$3,BASE!$G:$G,PRODUTIVIDADE!$B101)))</f>
        <v>6.8287037037037025E-4</v>
      </c>
      <c r="BO101" s="32">
        <f t="shared" si="89"/>
        <v>0</v>
      </c>
      <c r="BP101" s="32">
        <f t="shared" si="90"/>
        <v>5.1215277777777769E-2</v>
      </c>
      <c r="BQ101" s="33">
        <f>IF($B101="","",IF(COUNTIF(BASE!$A:$A,PRODUTIVIDADE!BQ$3)=0,"",SUMIFS(BASE!$M:$M,BASE!$A:$A,PRODUTIVIDADE!BQ$3,BASE!$G:$G,PRODUTIVIDADE!$B101)))</f>
        <v>0</v>
      </c>
      <c r="BR101" s="33">
        <f>IF($B101="","",IF(COUNTIF(BASE!$A:$A,PRODUTIVIDADE!BQ$3)=0,"",SUMIFS(BASE!$N:$N,BASE!$A:$A,PRODUTIVIDADE!BQ$3,BASE!$G:$G,PRODUTIVIDADE!$B101)))</f>
        <v>94</v>
      </c>
      <c r="BS101" s="28">
        <f>IF($B101="","",IF(COUNTIF(BASE!$A:$A,PRODUTIVIDADE!BQ$3)=0,"",SUMIFS(BASE!$P:$P,BASE!$A:$A,PRODUTIVIDADE!BQ$3,BASE!$G:$G,PRODUTIVIDADE!$B101)))</f>
        <v>0</v>
      </c>
      <c r="BT101" s="28">
        <f>IF($B101="","",IF(COUNTIF(BASE!$A:$A,PRODUTIVIDADE!BQ$3)=0,"",SUMIFS(BASE!$O:$O,BASE!$A:$A,PRODUTIVIDADE!BQ$3,BASE!$G:$G,PRODUTIVIDADE!$B101)))</f>
        <v>6.134259259259259E-4</v>
      </c>
      <c r="BU101" s="32">
        <f t="shared" si="91"/>
        <v>0</v>
      </c>
      <c r="BV101" s="32">
        <f t="shared" si="92"/>
        <v>5.7662037037037032E-2</v>
      </c>
      <c r="BW101" s="15">
        <f>IF($B101="","",IF(COUNTIF(BASE!$A:$A,PRODUTIVIDADE!BW$3)=0,"",SUMIFS(BASE!$M:$M,BASE!$A:$A,PRODUTIVIDADE!BW$3,BASE!$G:$G,PRODUTIVIDADE!$B101)))</f>
        <v>0</v>
      </c>
      <c r="BX101" s="15">
        <f>IF($B101="","",IF(COUNTIF(BASE!$A:$A,PRODUTIVIDADE!BW$3)=0,"",SUMIFS(BASE!$N:$N,BASE!$A:$A,PRODUTIVIDADE!BW$3,BASE!$G:$G,PRODUTIVIDADE!$B101)))</f>
        <v>71</v>
      </c>
      <c r="BY101" s="18">
        <f>IF($B101="","",IF(COUNTIF(BASE!$A:$A,PRODUTIVIDADE!BW$3)=0,"",SUMIFS(BASE!$P:$P,BASE!$A:$A,PRODUTIVIDADE!BW$3,BASE!$G:$G,PRODUTIVIDADE!$B101)))</f>
        <v>0</v>
      </c>
      <c r="BZ101" s="18">
        <f>IF($B101="","",IF(COUNTIF(BASE!$A:$A,PRODUTIVIDADE!BW$3)=0,"",SUMIFS(BASE!$O:$O,BASE!$A:$A,PRODUTIVIDADE!BW$3,BASE!$G:$G,PRODUTIVIDADE!$B101)))</f>
        <v>7.0601851851851847E-4</v>
      </c>
      <c r="CA101" s="32">
        <f t="shared" si="93"/>
        <v>0</v>
      </c>
      <c r="CB101" s="32">
        <f t="shared" si="94"/>
        <v>5.0127314814814812E-2</v>
      </c>
      <c r="CC101" s="33">
        <f>IF($B101="","",IF(COUNTIF(BASE!$A:$A,PRODUTIVIDADE!CC$3)=0,"",SUMIFS(BASE!$M:$M,BASE!$A:$A,PRODUTIVIDADE!CC$3,BASE!$G:$G,PRODUTIVIDADE!$B101)))</f>
        <v>0</v>
      </c>
      <c r="CD101" s="33">
        <f>IF($B101="","",IF(COUNTIF(BASE!$A:$A,PRODUTIVIDADE!CC$3)=0,"",SUMIFS(BASE!$N:$N,BASE!$A:$A,PRODUTIVIDADE!CC$3,BASE!$G:$G,PRODUTIVIDADE!$B101)))</f>
        <v>34</v>
      </c>
      <c r="CE101" s="28">
        <f>IF($B101="","",IF(COUNTIF(BASE!$A:$A,PRODUTIVIDADE!CC$3)=0,"",SUMIFS(BASE!$P:$P,BASE!$A:$A,PRODUTIVIDADE!CC$3,BASE!$G:$G,PRODUTIVIDADE!$B101)))</f>
        <v>0</v>
      </c>
      <c r="CF101" s="28">
        <f>IF($B101="","",IF(COUNTIF(BASE!$A:$A,PRODUTIVIDADE!CC$3)=0,"",SUMIFS(BASE!$O:$O,BASE!$A:$A,PRODUTIVIDADE!CC$3,BASE!$G:$G,PRODUTIVIDADE!$B101)))</f>
        <v>7.5231481481481471E-4</v>
      </c>
      <c r="CG101" s="32">
        <f t="shared" si="95"/>
        <v>0</v>
      </c>
      <c r="CH101" s="32">
        <f t="shared" si="96"/>
        <v>2.5578703703703701E-2</v>
      </c>
      <c r="CI101" s="15">
        <f>IF($B101="","",IF(COUNTIF(BASE!$A:$A,PRODUTIVIDADE!CI$3)=0,"",SUMIFS(BASE!$M:$M,BASE!$A:$A,PRODUTIVIDADE!CI$3,BASE!$G:$G,PRODUTIVIDADE!$B101)))</f>
        <v>0</v>
      </c>
      <c r="CJ101" s="15">
        <f>IF($B101="","",IF(COUNTIF(BASE!$A:$A,PRODUTIVIDADE!CI$3)=0,"",SUMIFS(BASE!$N:$N,BASE!$A:$A,PRODUTIVIDADE!CI$3,BASE!$G:$G,PRODUTIVIDADE!$B101)))</f>
        <v>100</v>
      </c>
      <c r="CK101" s="18">
        <f>IF($B101="","",IF(COUNTIF(BASE!$A:$A,PRODUTIVIDADE!CI$3)=0,"",SUMIFS(BASE!$P:$P,BASE!$A:$A,PRODUTIVIDADE!CI$3,BASE!$G:$G,PRODUTIVIDADE!$B101)))</f>
        <v>0</v>
      </c>
      <c r="CL101" s="18">
        <f>IF($B101="","",IF(COUNTIF(BASE!$A:$A,PRODUTIVIDADE!CI$3)=0,"",SUMIFS(BASE!$O:$O,BASE!$A:$A,PRODUTIVIDADE!CI$3,BASE!$G:$G,PRODUTIVIDADE!$B101)))</f>
        <v>7.7546296296296304E-4</v>
      </c>
      <c r="CM101" s="32">
        <f t="shared" si="97"/>
        <v>0</v>
      </c>
      <c r="CN101" s="32">
        <f t="shared" si="98"/>
        <v>7.7546296296296308E-2</v>
      </c>
      <c r="CO101" s="33">
        <f>IF($B101="","",IF(COUNTIF(BASE!$A:$A,PRODUTIVIDADE!CO$3)=0,"",SUMIFS(BASE!$M:$M,BASE!$A:$A,PRODUTIVIDADE!CO$3,BASE!$G:$G,PRODUTIVIDADE!$B101)))</f>
        <v>0</v>
      </c>
      <c r="CP101" s="33">
        <f>IF($B101="","",IF(COUNTIF(BASE!$A:$A,PRODUTIVIDADE!CO$3)=0,"",SUMIFS(BASE!$N:$N,BASE!$A:$A,PRODUTIVIDADE!CO$3,BASE!$G:$G,PRODUTIVIDADE!$B101)))</f>
        <v>0</v>
      </c>
      <c r="CQ101" s="28">
        <f>IF($B101="","",IF(COUNTIF(BASE!$A:$A,PRODUTIVIDADE!CO$3)=0,"",SUMIFS(BASE!$P:$P,BASE!$A:$A,PRODUTIVIDADE!CO$3,BASE!$G:$G,PRODUTIVIDADE!$B101)))</f>
        <v>0</v>
      </c>
      <c r="CR101" s="28">
        <f>IF($B101="","",IF(COUNTIF(BASE!$A:$A,PRODUTIVIDADE!CO$3)=0,"",SUMIFS(BASE!$O:$O,BASE!$A:$A,PRODUTIVIDADE!CO$3,BASE!$G:$G,PRODUTIVIDADE!$B101)))</f>
        <v>0</v>
      </c>
      <c r="CS101" s="32">
        <f t="shared" si="99"/>
        <v>0</v>
      </c>
      <c r="CT101" s="32">
        <f t="shared" si="100"/>
        <v>0</v>
      </c>
      <c r="CU101" s="15">
        <f>IF($B101="","",IF(COUNTIF(BASE!$A:$A,PRODUTIVIDADE!CU$3)=0,"",SUMIFS(BASE!$M:$M,BASE!$A:$A,PRODUTIVIDADE!CU$3,BASE!$G:$G,PRODUTIVIDADE!$B101)))</f>
        <v>0</v>
      </c>
      <c r="CV101" s="15">
        <f>IF($B101="","",IF(COUNTIF(BASE!$A:$A,PRODUTIVIDADE!CU$3)=0,"",SUMIFS(BASE!$N:$N,BASE!$A:$A,PRODUTIVIDADE!CU$3,BASE!$G:$G,PRODUTIVIDADE!$B101)))</f>
        <v>62</v>
      </c>
      <c r="CW101" s="18">
        <f>IF($B101="","",IF(COUNTIF(BASE!$A:$A,PRODUTIVIDADE!CU$3)=0,"",SUMIFS(BASE!$P:$P,BASE!$A:$A,PRODUTIVIDADE!CU$3,BASE!$G:$G,PRODUTIVIDADE!$B101)))</f>
        <v>0</v>
      </c>
      <c r="CX101" s="18">
        <f>IF($B101="","",IF(COUNTIF(BASE!$A:$A,PRODUTIVIDADE!CU$3)=0,"",SUMIFS(BASE!$O:$O,BASE!$A:$A,PRODUTIVIDADE!CU$3,BASE!$G:$G,PRODUTIVIDADE!$B101)))</f>
        <v>8.9120370370370362E-4</v>
      </c>
      <c r="CY101" s="32">
        <f t="shared" si="101"/>
        <v>0</v>
      </c>
      <c r="CZ101" s="32">
        <f t="shared" si="102"/>
        <v>5.5254629629629626E-2</v>
      </c>
      <c r="DA101" s="33">
        <f>IF($B101="","",IF(COUNTIF(BASE!$A:$A,PRODUTIVIDADE!DA$3)=0,"",SUMIFS(BASE!$M:$M,BASE!$A:$A,PRODUTIVIDADE!DA$3,BASE!$G:$G,PRODUTIVIDADE!$B101)))</f>
        <v>0</v>
      </c>
      <c r="DB101" s="33">
        <f>IF($B101="","",IF(COUNTIF(BASE!$A:$A,PRODUTIVIDADE!DA$3)=0,"",SUMIFS(BASE!$N:$N,BASE!$A:$A,PRODUTIVIDADE!DA$3,BASE!$G:$G,PRODUTIVIDADE!$B101)))</f>
        <v>63</v>
      </c>
      <c r="DC101" s="28">
        <f>IF($B101="","",IF(COUNTIF(BASE!$A:$A,PRODUTIVIDADE!DA$3)=0,"",SUMIFS(BASE!$P:$P,BASE!$A:$A,PRODUTIVIDADE!DA$3,BASE!$G:$G,PRODUTIVIDADE!$B101)))</f>
        <v>0</v>
      </c>
      <c r="DD101" s="28">
        <f>IF($B101="","",IF(COUNTIF(BASE!$A:$A,PRODUTIVIDADE!DA$3)=0,"",SUMIFS(BASE!$O:$O,BASE!$A:$A,PRODUTIVIDADE!DA$3,BASE!$G:$G,PRODUTIVIDADE!$B101)))</f>
        <v>8.2175925925925917E-4</v>
      </c>
      <c r="DE101" s="32">
        <f t="shared" si="103"/>
        <v>0</v>
      </c>
      <c r="DF101" s="32">
        <f t="shared" si="104"/>
        <v>5.1770833333333328E-2</v>
      </c>
      <c r="DG101" s="15">
        <f>IF($B101="","",IF(COUNTIF(BASE!$A:$A,PRODUTIVIDADE!DG$3)=0,"",SUMIFS(BASE!$M:$M,BASE!$A:$A,PRODUTIVIDADE!DG$3,BASE!$G:$G,PRODUTIVIDADE!$B101)))</f>
        <v>0</v>
      </c>
      <c r="DH101" s="15">
        <f>IF($B101="","",IF(COUNTIF(BASE!$A:$A,PRODUTIVIDADE!DG$3)=0,"",SUMIFS(BASE!$N:$N,BASE!$A:$A,PRODUTIVIDADE!DG$3,BASE!$G:$G,PRODUTIVIDADE!$B101)))</f>
        <v>86</v>
      </c>
      <c r="DI101" s="18">
        <f>IF($B101="","",IF(COUNTIF(BASE!$A:$A,PRODUTIVIDADE!DG$3)=0,"",SUMIFS(BASE!$P:$P,BASE!$A:$A,PRODUTIVIDADE!DG$3,BASE!$G:$G,PRODUTIVIDADE!$B101)))</f>
        <v>0</v>
      </c>
      <c r="DJ101" s="18">
        <f>IF($B101="","",IF(COUNTIF(BASE!$A:$A,PRODUTIVIDADE!DG$3)=0,"",SUMIFS(BASE!$O:$O,BASE!$A:$A,PRODUTIVIDADE!DG$3,BASE!$G:$G,PRODUTIVIDADE!$B101)))</f>
        <v>8.1018518518518516E-4</v>
      </c>
      <c r="DK101" s="32">
        <f t="shared" si="105"/>
        <v>0</v>
      </c>
      <c r="DL101" s="32">
        <f t="shared" si="106"/>
        <v>6.9675925925925919E-2</v>
      </c>
      <c r="DM101" s="33">
        <f>IF($B101="","",IF(COUNTIF(BASE!$A:$A,PRODUTIVIDADE!DM$3)=0,"",SUMIFS(BASE!$M:$M,BASE!$A:$A,PRODUTIVIDADE!DM$3,BASE!$G:$G,PRODUTIVIDADE!$B101)))</f>
        <v>0</v>
      </c>
      <c r="DN101" s="33">
        <f>IF($B101="","",IF(COUNTIF(BASE!$A:$A,PRODUTIVIDADE!DM$3)=0,"",SUMIFS(BASE!$N:$N,BASE!$A:$A,PRODUTIVIDADE!DM$3,BASE!$G:$G,PRODUTIVIDADE!$B101)))</f>
        <v>90</v>
      </c>
      <c r="DO101" s="28">
        <f>IF($B101="","",IF(COUNTIF(BASE!$A:$A,PRODUTIVIDADE!DM$3)=0,"",SUMIFS(BASE!$P:$P,BASE!$A:$A,PRODUTIVIDADE!DM$3,BASE!$G:$G,PRODUTIVIDADE!$B101)))</f>
        <v>0</v>
      </c>
      <c r="DP101" s="28">
        <f>IF($B101="","",IF(COUNTIF(BASE!$A:$A,PRODUTIVIDADE!DM$3)=0,"",SUMIFS(BASE!$O:$O,BASE!$A:$A,PRODUTIVIDADE!DM$3,BASE!$G:$G,PRODUTIVIDADE!$B101)))</f>
        <v>8.6805555555555551E-4</v>
      </c>
      <c r="DQ101" s="32">
        <f t="shared" si="107"/>
        <v>0</v>
      </c>
      <c r="DR101" s="32">
        <f t="shared" si="108"/>
        <v>7.8125E-2</v>
      </c>
      <c r="DS101" s="15">
        <f>IF($B101="","",IF(COUNTIF(BASE!$A:$A,PRODUTIVIDADE!DS$3)=0,"",SUMIFS(BASE!$M:$M,BASE!$A:$A,PRODUTIVIDADE!DS$3,BASE!$G:$G,PRODUTIVIDADE!$B101)))</f>
        <v>0</v>
      </c>
      <c r="DT101" s="15">
        <f>IF($B101="","",IF(COUNTIF(BASE!$A:$A,PRODUTIVIDADE!DS$3)=0,"",SUMIFS(BASE!$N:$N,BASE!$A:$A,PRODUTIVIDADE!DS$3,BASE!$G:$G,PRODUTIVIDADE!$B101)))</f>
        <v>112</v>
      </c>
      <c r="DU101" s="18">
        <f>IF($B101="","",IF(COUNTIF(BASE!$A:$A,PRODUTIVIDADE!DS$3)=0,"",SUMIFS(BASE!$P:$P,BASE!$A:$A,PRODUTIVIDADE!DS$3,BASE!$G:$G,PRODUTIVIDADE!$B101)))</f>
        <v>0</v>
      </c>
      <c r="DV101" s="18">
        <f>IF($B101="","",IF(COUNTIF(BASE!$A:$A,PRODUTIVIDADE!DS$3)=0,"",SUMIFS(BASE!$O:$O,BASE!$A:$A,PRODUTIVIDADE!DS$3,BASE!$G:$G,PRODUTIVIDADE!$B101)))</f>
        <v>6.4814814814814813E-4</v>
      </c>
      <c r="DW101" s="32">
        <f t="shared" si="109"/>
        <v>0</v>
      </c>
      <c r="DX101" s="32">
        <f t="shared" si="110"/>
        <v>7.2592592592592597E-2</v>
      </c>
      <c r="DY101" s="33">
        <f>IF($B101="","",IF(COUNTIF(BASE!$A:$A,PRODUTIVIDADE!DY$3)=0,"",SUMIFS(BASE!$M:$M,BASE!$A:$A,PRODUTIVIDADE!DY$3,BASE!$G:$G,PRODUTIVIDADE!$B101)))</f>
        <v>0</v>
      </c>
      <c r="DZ101" s="33">
        <f>IF($B101="","",IF(COUNTIF(BASE!$A:$A,PRODUTIVIDADE!DY$3)=0,"",SUMIFS(BASE!$N:$N,BASE!$A:$A,PRODUTIVIDADE!DY$3,BASE!$G:$G,PRODUTIVIDADE!$B101)))</f>
        <v>86</v>
      </c>
      <c r="EA101" s="28">
        <f>IF($B101="","",IF(COUNTIF(BASE!$A:$A,PRODUTIVIDADE!DY$3)=0,"",SUMIFS(BASE!$P:$P,BASE!$A:$A,PRODUTIVIDADE!DY$3,BASE!$G:$G,PRODUTIVIDADE!$B101)))</f>
        <v>0</v>
      </c>
      <c r="EB101" s="28">
        <f>IF($B101="","",IF(COUNTIF(BASE!$A:$A,PRODUTIVIDADE!DY$3)=0,"",SUMIFS(BASE!$O:$O,BASE!$A:$A,PRODUTIVIDADE!DY$3,BASE!$G:$G,PRODUTIVIDADE!$B101)))</f>
        <v>5.3240740740740744E-4</v>
      </c>
      <c r="EC101" s="32">
        <f t="shared" si="111"/>
        <v>0</v>
      </c>
      <c r="ED101" s="32">
        <f t="shared" si="112"/>
        <v>4.5787037037037043E-2</v>
      </c>
      <c r="EE101" s="15">
        <f>IF($B101="","",IF(COUNTIF(BASE!$A:$A,PRODUTIVIDADE!EE$3)=0,"",SUMIFS(BASE!$M:$M,BASE!$A:$A,PRODUTIVIDADE!EE$3,BASE!$G:$G,PRODUTIVIDADE!$B101)))</f>
        <v>0</v>
      </c>
      <c r="EF101" s="15">
        <f>IF($B101="","",IF(COUNTIF(BASE!$A:$A,PRODUTIVIDADE!EE$3)=0,"",SUMIFS(BASE!$N:$N,BASE!$A:$A,PRODUTIVIDADE!EE$3,BASE!$G:$G,PRODUTIVIDADE!$B101)))</f>
        <v>0</v>
      </c>
      <c r="EG101" s="18">
        <f>IF($B101="","",IF(COUNTIF(BASE!$A:$A,PRODUTIVIDADE!EE$3)=0,"",SUMIFS(BASE!$P:$P,BASE!$A:$A,PRODUTIVIDADE!EE$3,BASE!$G:$G,PRODUTIVIDADE!$B101)))</f>
        <v>0</v>
      </c>
      <c r="EH101" s="18">
        <f>IF($B101="","",IF(COUNTIF(BASE!$A:$A,PRODUTIVIDADE!EE$3)=0,"",SUMIFS(BASE!$O:$O,BASE!$A:$A,PRODUTIVIDADE!EE$3,BASE!$G:$G,PRODUTIVIDADE!$B101)))</f>
        <v>0</v>
      </c>
      <c r="EI101" s="32">
        <f t="shared" si="113"/>
        <v>0</v>
      </c>
      <c r="EJ101" s="32">
        <f t="shared" si="114"/>
        <v>0</v>
      </c>
      <c r="EK101" s="33">
        <f>IF($B101="","",IF(COUNTIF(BASE!$A:$A,PRODUTIVIDADE!EK$3)=0,"",SUMIFS(BASE!$M:$M,BASE!$A:$A,PRODUTIVIDADE!EK$3,BASE!$G:$G,PRODUTIVIDADE!$B101)))</f>
        <v>0</v>
      </c>
      <c r="EL101" s="33">
        <f>IF($B101="","",IF(COUNTIF(BASE!$A:$A,PRODUTIVIDADE!EK$3)=0,"",SUMIFS(BASE!$N:$N,BASE!$A:$A,PRODUTIVIDADE!EK$3,BASE!$G:$G,PRODUTIVIDADE!$B101)))</f>
        <v>101</v>
      </c>
      <c r="EM101" s="28">
        <f>IF($B101="","",IF(COUNTIF(BASE!$A:$A,PRODUTIVIDADE!EK$3)=0,"",SUMIFS(BASE!$P:$P,BASE!$A:$A,PRODUTIVIDADE!EK$3,BASE!$G:$G,PRODUTIVIDADE!$B101)))</f>
        <v>0</v>
      </c>
      <c r="EN101" s="28">
        <f>IF($B101="","",IF(COUNTIF(BASE!$A:$A,PRODUTIVIDADE!EK$3)=0,"",SUMIFS(BASE!$O:$O,BASE!$A:$A,PRODUTIVIDADE!EK$3,BASE!$G:$G,PRODUTIVIDADE!$B101)))</f>
        <v>6.8287037037037025E-4</v>
      </c>
      <c r="EO101" s="32">
        <f t="shared" si="115"/>
        <v>0</v>
      </c>
      <c r="EP101" s="32">
        <f t="shared" si="116"/>
        <v>6.8969907407407396E-2</v>
      </c>
      <c r="EQ101" s="15">
        <f>IF($B101="","",IF(COUNTIF(BASE!$A:$A,PRODUTIVIDADE!EQ$3)=0,"",SUMIFS(BASE!$M:$M,BASE!$A:$A,PRODUTIVIDADE!EQ$3,BASE!$G:$G,PRODUTIVIDADE!$B101)))</f>
        <v>0</v>
      </c>
      <c r="ER101" s="15">
        <f>IF($B101="","",IF(COUNTIF(BASE!$A:$A,PRODUTIVIDADE!EQ$3)=0,"",SUMIFS(BASE!$N:$N,BASE!$A:$A,PRODUTIVIDADE!EQ$3,BASE!$G:$G,PRODUTIVIDADE!$B101)))</f>
        <v>77</v>
      </c>
      <c r="ES101" s="18">
        <f>IF($B101="","",IF(COUNTIF(BASE!$A:$A,PRODUTIVIDADE!EQ$3)=0,"",SUMIFS(BASE!$P:$P,BASE!$A:$A,PRODUTIVIDADE!EQ$3,BASE!$G:$G,PRODUTIVIDADE!$B101)))</f>
        <v>0</v>
      </c>
      <c r="ET101" s="18">
        <f>IF($B101="","",IF(COUNTIF(BASE!$A:$A,PRODUTIVIDADE!EQ$3)=0,"",SUMIFS(BASE!$O:$O,BASE!$A:$A,PRODUTIVIDADE!EQ$3,BASE!$G:$G,PRODUTIVIDADE!$B101)))</f>
        <v>6.5972222222222213E-4</v>
      </c>
      <c r="EU101" s="32">
        <f t="shared" si="117"/>
        <v>0</v>
      </c>
      <c r="EV101" s="32">
        <f t="shared" si="118"/>
        <v>5.0798611111111107E-2</v>
      </c>
      <c r="EW101" s="33">
        <f>IF($B101="","",IF(COUNTIF(BASE!$A:$A,PRODUTIVIDADE!EW$3)=0,"",SUMIFS(BASE!$M:$M,BASE!$A:$A,PRODUTIVIDADE!EW$3,BASE!$G:$G,PRODUTIVIDADE!$B101)))</f>
        <v>0</v>
      </c>
      <c r="EX101" s="33">
        <f>IF($B101="","",IF(COUNTIF(BASE!$A:$A,PRODUTIVIDADE!EW$3)=0,"",SUMIFS(BASE!$N:$N,BASE!$A:$A,PRODUTIVIDADE!EW$3,BASE!$G:$G,PRODUTIVIDADE!$B101)))</f>
        <v>95</v>
      </c>
      <c r="EY101" s="28">
        <f>IF($B101="","",IF(COUNTIF(BASE!$A:$A,PRODUTIVIDADE!EW$3)=0,"",SUMIFS(BASE!$P:$P,BASE!$A:$A,PRODUTIVIDADE!EW$3,BASE!$G:$G,PRODUTIVIDADE!$B101)))</f>
        <v>0</v>
      </c>
      <c r="EZ101" s="28">
        <f>IF($B101="","",IF(COUNTIF(BASE!$A:$A,PRODUTIVIDADE!EW$3)=0,"",SUMIFS(BASE!$O:$O,BASE!$A:$A,PRODUTIVIDADE!EW$3,BASE!$G:$G,PRODUTIVIDADE!$B101)))</f>
        <v>5.9027777777777778E-4</v>
      </c>
      <c r="FA101" s="32">
        <f t="shared" si="119"/>
        <v>0</v>
      </c>
      <c r="FB101" s="32">
        <f t="shared" si="120"/>
        <v>5.6076388888888891E-2</v>
      </c>
      <c r="FC101" s="15">
        <f>IF($B101="","",IF(COUNTIF(BASE!$A:$A,PRODUTIVIDADE!FC$3)=0,"",SUMIFS(BASE!$M:$M,BASE!$A:$A,PRODUTIVIDADE!FC$3,BASE!$G:$G,PRODUTIVIDADE!$B101)))</f>
        <v>0</v>
      </c>
      <c r="FD101" s="15">
        <f>IF($B101="","",IF(COUNTIF(BASE!$A:$A,PRODUTIVIDADE!FC$3)=0,"",SUMIFS(BASE!$N:$N,BASE!$A:$A,PRODUTIVIDADE!FC$3,BASE!$G:$G,PRODUTIVIDADE!$B101)))</f>
        <v>69</v>
      </c>
      <c r="FE101" s="18">
        <f>IF($B101="","",IF(COUNTIF(BASE!$A:$A,PRODUTIVIDADE!FC$3)=0,"",SUMIFS(BASE!$P:$P,BASE!$A:$A,PRODUTIVIDADE!FC$3,BASE!$G:$G,PRODUTIVIDADE!$B101)))</f>
        <v>0</v>
      </c>
      <c r="FF101" s="18">
        <f>IF($B101="","",IF(COUNTIF(BASE!$A:$A,PRODUTIVIDADE!FC$3)=0,"",SUMIFS(BASE!$O:$O,BASE!$A:$A,PRODUTIVIDADE!FC$3,BASE!$G:$G,PRODUTIVIDADE!$B101)))</f>
        <v>6.4814814814814813E-4</v>
      </c>
      <c r="FG101" s="32">
        <f t="shared" si="121"/>
        <v>0</v>
      </c>
      <c r="FH101" s="32">
        <f t="shared" si="122"/>
        <v>4.4722222222222219E-2</v>
      </c>
      <c r="FI101" s="33">
        <f>IF($B101="","",IF(COUNTIF(BASE!$A:$A,PRODUTIVIDADE!FI$3)=0,"",SUMIFS(BASE!$M:$M,BASE!$A:$A,PRODUTIVIDADE!FI$3,BASE!$G:$G,PRODUTIVIDADE!$B101)))</f>
        <v>0</v>
      </c>
      <c r="FJ101" s="33">
        <f>IF($B101="","",IF(COUNTIF(BASE!$A:$A,PRODUTIVIDADE!FI$3)=0,"",SUMIFS(BASE!$N:$N,BASE!$A:$A,PRODUTIVIDADE!FI$3,BASE!$G:$G,PRODUTIVIDADE!$B101)))</f>
        <v>71</v>
      </c>
      <c r="FK101" s="28">
        <f>IF($B101="","",IF(COUNTIF(BASE!$A:$A,PRODUTIVIDADE!FI$3)=0,"",SUMIFS(BASE!$P:$P,BASE!$A:$A,PRODUTIVIDADE!FI$3,BASE!$G:$G,PRODUTIVIDADE!$B101)))</f>
        <v>0</v>
      </c>
      <c r="FL101" s="28">
        <f>IF($B101="","",IF(COUNTIF(BASE!$A:$A,PRODUTIVIDADE!FI$3)=0,"",SUMIFS(BASE!$O:$O,BASE!$A:$A,PRODUTIVIDADE!FI$3,BASE!$G:$G,PRODUTIVIDADE!$B101)))</f>
        <v>6.5972222222222213E-4</v>
      </c>
      <c r="FM101" s="32">
        <f t="shared" si="123"/>
        <v>0</v>
      </c>
      <c r="FN101" s="32">
        <f t="shared" si="124"/>
        <v>4.6840277777777772E-2</v>
      </c>
      <c r="FO101" s="15">
        <f>IF($B101="","",IF(COUNTIF(BASE!$A:$A,PRODUTIVIDADE!FO$3)=0,"",SUMIFS(BASE!$M:$M,BASE!$A:$A,PRODUTIVIDADE!FO$3,BASE!$G:$G,PRODUTIVIDADE!$B101)))</f>
        <v>0</v>
      </c>
      <c r="FP101" s="15">
        <f>IF($B101="","",IF(COUNTIF(BASE!$A:$A,PRODUTIVIDADE!FO$3)=0,"",SUMIFS(BASE!$N:$N,BASE!$A:$A,PRODUTIVIDADE!FO$3,BASE!$G:$G,PRODUTIVIDADE!$B101)))</f>
        <v>38</v>
      </c>
      <c r="FQ101" s="18">
        <f>IF($B101="","",IF(COUNTIF(BASE!$A:$A,PRODUTIVIDADE!FO$3)=0,"",SUMIFS(BASE!$P:$P,BASE!$A:$A,PRODUTIVIDADE!FO$3,BASE!$G:$G,PRODUTIVIDADE!$B101)))</f>
        <v>0</v>
      </c>
      <c r="FR101" s="18">
        <f>IF($B101="","",IF(COUNTIF(BASE!$A:$A,PRODUTIVIDADE!FO$3)=0,"",SUMIFS(BASE!$O:$O,BASE!$A:$A,PRODUTIVIDADE!FO$3,BASE!$G:$G,PRODUTIVIDADE!$B101)))</f>
        <v>6.9444444444444447E-4</v>
      </c>
      <c r="FS101" s="32">
        <f t="shared" si="125"/>
        <v>0</v>
      </c>
      <c r="FT101" s="32">
        <f t="shared" si="126"/>
        <v>2.6388888888888889E-2</v>
      </c>
      <c r="FU101" s="33">
        <f>IF($B101="","",IF(COUNTIF(BASE!$A:$A,PRODUTIVIDADE!FU$3)=0,"",SUMIFS(BASE!$M:$M,BASE!$A:$A,PRODUTIVIDADE!FU$3,BASE!$G:$G,PRODUTIVIDADE!$B101)))</f>
        <v>0</v>
      </c>
      <c r="FV101" s="33">
        <f>IF($B101="","",IF(COUNTIF(BASE!$A:$A,PRODUTIVIDADE!FU$3)=0,"",SUMIFS(BASE!$N:$N,BASE!$A:$A,PRODUTIVIDADE!FU$3,BASE!$G:$G,PRODUTIVIDADE!$B101)))</f>
        <v>0</v>
      </c>
      <c r="FW101" s="28">
        <f>IF($B101="","",IF(COUNTIF(BASE!$A:$A,PRODUTIVIDADE!FU$3)=0,"",SUMIFS(BASE!$P:$P,BASE!$A:$A,PRODUTIVIDADE!FU$3,BASE!$G:$G,PRODUTIVIDADE!$B101)))</f>
        <v>0</v>
      </c>
      <c r="FX101" s="28">
        <f>IF($B101="","",IF(COUNTIF(BASE!$A:$A,PRODUTIVIDADE!FU$3)=0,"",SUMIFS(BASE!$O:$O,BASE!$A:$A,PRODUTIVIDADE!FU$3,BASE!$G:$G,PRODUTIVIDADE!$B101)))</f>
        <v>0</v>
      </c>
      <c r="FY101" s="32">
        <f t="shared" si="127"/>
        <v>0</v>
      </c>
      <c r="FZ101" s="32">
        <f t="shared" si="128"/>
        <v>0</v>
      </c>
      <c r="GA101" s="15">
        <f>IF($B101="","",IF(COUNTIF(BASE!$A:$A,PRODUTIVIDADE!GA$3)=0,"",SUMIFS(BASE!$M:$M,BASE!$A:$A,PRODUTIVIDADE!GA$3,BASE!$G:$G,PRODUTIVIDADE!$B101)))</f>
        <v>0</v>
      </c>
      <c r="GB101" s="15">
        <f>IF($B101="","",IF(COUNTIF(BASE!$A:$A,PRODUTIVIDADE!GA$3)=0,"",SUMIFS(BASE!$N:$N,BASE!$A:$A,PRODUTIVIDADE!GA$3,BASE!$G:$G,PRODUTIVIDADE!$B101)))</f>
        <v>88</v>
      </c>
      <c r="GC101" s="18">
        <f>IF($B101="","",IF(COUNTIF(BASE!$A:$A,PRODUTIVIDADE!GA$3)=0,"",SUMIFS(BASE!$P:$P,BASE!$A:$A,PRODUTIVIDADE!GA$3,BASE!$G:$G,PRODUTIVIDADE!$B101)))</f>
        <v>0</v>
      </c>
      <c r="GD101" s="18">
        <f>IF($B101="","",IF(COUNTIF(BASE!$A:$A,PRODUTIVIDADE!GA$3)=0,"",SUMIFS(BASE!$O:$O,BASE!$A:$A,PRODUTIVIDADE!GA$3,BASE!$G:$G,PRODUTIVIDADE!$B101)))</f>
        <v>6.4814814814814813E-4</v>
      </c>
      <c r="GE101" s="32">
        <f t="shared" si="129"/>
        <v>0</v>
      </c>
      <c r="GF101" s="32">
        <f t="shared" si="130"/>
        <v>5.7037037037037039E-2</v>
      </c>
      <c r="GG101" s="33">
        <f>IF($B101="","",IF(COUNTIF(BASE!$A:$A,PRODUTIVIDADE!GG$3)=0,"",SUMIFS(BASE!$M:$M,BASE!$A:$A,PRODUTIVIDADE!GG$3,BASE!$G:$G,PRODUTIVIDADE!$B101)))</f>
        <v>0</v>
      </c>
      <c r="GH101" s="33">
        <f>IF($B101="","",IF(COUNTIF(BASE!$A:$A,PRODUTIVIDADE!GG$3)=0,"",SUMIFS(BASE!$N:$N,BASE!$A:$A,PRODUTIVIDADE!GG$3,BASE!$G:$G,PRODUTIVIDADE!$B101)))</f>
        <v>113</v>
      </c>
      <c r="GI101" s="28">
        <f>IF($B101="","",IF(COUNTIF(BASE!$A:$A,PRODUTIVIDADE!GG$3)=0,"",SUMIFS(BASE!$P:$P,BASE!$A:$A,PRODUTIVIDADE!GG$3,BASE!$G:$G,PRODUTIVIDADE!$B101)))</f>
        <v>0</v>
      </c>
      <c r="GJ101" s="28">
        <f>IF($B101="","",IF(COUNTIF(BASE!$A:$A,PRODUTIVIDADE!GG$3)=0,"",SUMIFS(BASE!$O:$O,BASE!$A:$A,PRODUTIVIDADE!GG$3,BASE!$G:$G,PRODUTIVIDADE!$B101)))</f>
        <v>5.7870370370370378E-4</v>
      </c>
      <c r="GK101" s="32">
        <f t="shared" si="131"/>
        <v>0</v>
      </c>
      <c r="GL101" s="32">
        <f t="shared" si="132"/>
        <v>6.5393518518518531E-2</v>
      </c>
      <c r="GM101" s="15">
        <f>IF($B101="","",IF(COUNTIF(BASE!$A:$A,PRODUTIVIDADE!GM$3)=0,"",SUMIFS(BASE!$M:$M,BASE!$A:$A,PRODUTIVIDADE!GM$3,BASE!$G:$G,PRODUTIVIDADE!$B101)))</f>
        <v>0</v>
      </c>
      <c r="GN101" s="15">
        <f>IF($B101="","",IF(COUNTIF(BASE!$A:$A,PRODUTIVIDADE!GM$3)=0,"",SUMIFS(BASE!$N:$N,BASE!$A:$A,PRODUTIVIDADE!GM$3,BASE!$G:$G,PRODUTIVIDADE!$B101)))</f>
        <v>0</v>
      </c>
      <c r="GO101" s="18">
        <f>IF($B101="","",IF(COUNTIF(BASE!$A:$A,PRODUTIVIDADE!GM$3)=0,"",SUMIFS(BASE!$P:$P,BASE!$A:$A,PRODUTIVIDADE!GM$3,BASE!$G:$G,PRODUTIVIDADE!$B101)))</f>
        <v>0</v>
      </c>
      <c r="GP101" s="18">
        <f>IF($B101="","",IF(COUNTIF(BASE!$A:$A,PRODUTIVIDADE!GM$3)=0,"",SUMIFS(BASE!$O:$O,BASE!$A:$A,PRODUTIVIDADE!GM$3,BASE!$G:$G,PRODUTIVIDADE!$B101)))</f>
        <v>0</v>
      </c>
      <c r="GQ101" s="32">
        <f t="shared" si="133"/>
        <v>0</v>
      </c>
      <c r="GR101" s="32">
        <f t="shared" si="134"/>
        <v>0</v>
      </c>
    </row>
    <row r="102" spans="2:200" s="8" customFormat="1" x14ac:dyDescent="0.25">
      <c r="B102" s="50">
        <v>91136</v>
      </c>
      <c r="C102" s="16" t="str">
        <f>IF($B102="","",VLOOKUP($B102,EQUIPE!$B:$E,2,0))</f>
        <v>CAROLINA GOMES MESSIAS</v>
      </c>
      <c r="D102" s="16" t="str">
        <f>IF($B102="","",VLOOKUP($B102,EQUIPE!$B:$F,5,0))</f>
        <v>ULTRAGAZ FRONT</v>
      </c>
      <c r="E102" s="18">
        <f>IF($B102="","",VLOOKUP($B102,EQUIPE!$B:$E,3,0))</f>
        <v>0.2638888888888889</v>
      </c>
      <c r="F102" s="16" t="str">
        <f>IF($B102="","",VLOOKUP($B102,EQUIPE!$B:$E,4,0))</f>
        <v>DANIELA PEREZ</v>
      </c>
      <c r="H102" s="22">
        <f t="shared" si="135"/>
        <v>2220</v>
      </c>
      <c r="I102" s="22">
        <f t="shared" si="135"/>
        <v>0</v>
      </c>
      <c r="J102" s="18">
        <f t="shared" si="69"/>
        <v>1.6323354604604605E-3</v>
      </c>
      <c r="K102" s="18">
        <f t="shared" si="70"/>
        <v>0</v>
      </c>
      <c r="L102" s="32">
        <f t="shared" si="71"/>
        <v>3.6237847222222221</v>
      </c>
      <c r="M102" s="32">
        <f t="shared" si="72"/>
        <v>0</v>
      </c>
      <c r="O102" s="15">
        <f>IF($B102="","",IF(COUNTIF(BASE!$A:$A,PRODUTIVIDADE!O$3)=0,"",SUMIFS(BASE!$M:$M,BASE!$A:$A,PRODUTIVIDADE!O$3,BASE!$G:$G,PRODUTIVIDADE!$B102)))</f>
        <v>75</v>
      </c>
      <c r="P102" s="15">
        <f>IF($B102="","",IF(COUNTIF(BASE!$A:$A,PRODUTIVIDADE!O$3)=0,"",SUMIFS(BASE!$N:$N,BASE!$A:$A,PRODUTIVIDADE!O$3,BASE!$G:$G,PRODUTIVIDADE!$B102)))</f>
        <v>0</v>
      </c>
      <c r="Q102" s="18">
        <f>IF($B102="","",IF(COUNTIF(BASE!$A:$A,PRODUTIVIDADE!O$3)=0,"",SUMIFS(BASE!$P:$P,BASE!$A:$A,PRODUTIVIDADE!O$3,BASE!$G:$G,PRODUTIVIDADE!$B102)))</f>
        <v>1.423611111111111E-3</v>
      </c>
      <c r="R102" s="18">
        <f>IF($B102="","",IF(COUNTIF(BASE!$A:$A,PRODUTIVIDADE!O$3)=0,"",SUMIFS(BASE!$O:$O,BASE!$A:$A,PRODUTIVIDADE!O$3,BASE!$G:$G,PRODUTIVIDADE!$B102)))</f>
        <v>0</v>
      </c>
      <c r="S102" s="32">
        <f t="shared" si="73"/>
        <v>0.10677083333333331</v>
      </c>
      <c r="T102" s="32">
        <f t="shared" si="74"/>
        <v>0</v>
      </c>
      <c r="U102" s="33">
        <f>IF($B102="","",IF(COUNTIF(BASE!$A:$A,PRODUTIVIDADE!U$3)=0,"",SUMIFS(BASE!$M:$M,BASE!$A:$A,PRODUTIVIDADE!U$3,BASE!$G:$G,PRODUTIVIDADE!$B102)))</f>
        <v>97</v>
      </c>
      <c r="V102" s="33">
        <f>IF($B102="","",IF(COUNTIF(BASE!$A:$A,PRODUTIVIDADE!U$3)=0,"",SUMIFS(BASE!$N:$N,BASE!$A:$A,PRODUTIVIDADE!U$3,BASE!$G:$G,PRODUTIVIDADE!$B102)))</f>
        <v>0</v>
      </c>
      <c r="W102" s="28">
        <f>IF($B102="","",IF(COUNTIF(BASE!$A:$A,PRODUTIVIDADE!U$3)=0,"",SUMIFS(BASE!$P:$P,BASE!$A:$A,PRODUTIVIDADE!U$3,BASE!$G:$G,PRODUTIVIDADE!$B102)))</f>
        <v>1.7708333333333332E-3</v>
      </c>
      <c r="X102" s="28">
        <f>IF($B102="","",IF(COUNTIF(BASE!$A:$A,PRODUTIVIDADE!U$3)=0,"",SUMIFS(BASE!$O:$O,BASE!$A:$A,PRODUTIVIDADE!U$3,BASE!$G:$G,PRODUTIVIDADE!$B102)))</f>
        <v>0</v>
      </c>
      <c r="Y102" s="32">
        <f t="shared" si="75"/>
        <v>0.17177083333333332</v>
      </c>
      <c r="Z102" s="32">
        <f t="shared" si="76"/>
        <v>0</v>
      </c>
      <c r="AA102" s="15">
        <f>IF($B102="","",IF(COUNTIF(BASE!$A:$A,PRODUTIVIDADE!AA$3)=0,"",SUMIFS(BASE!$M:$M,BASE!$A:$A,PRODUTIVIDADE!AA$3,BASE!$G:$G,PRODUTIVIDADE!$B102)))</f>
        <v>0</v>
      </c>
      <c r="AB102" s="15">
        <f>IF($B102="","",IF(COUNTIF(BASE!$A:$A,PRODUTIVIDADE!AA$3)=0,"",SUMIFS(BASE!$N:$N,BASE!$A:$A,PRODUTIVIDADE!AA$3,BASE!$G:$G,PRODUTIVIDADE!$B102)))</f>
        <v>0</v>
      </c>
      <c r="AC102" s="18">
        <f>IF($B102="","",IF(COUNTIF(BASE!$A:$A,PRODUTIVIDADE!AA$3)=0,"",SUMIFS(BASE!$P:$P,BASE!$A:$A,PRODUTIVIDADE!AA$3,BASE!$G:$G,PRODUTIVIDADE!$B102)))</f>
        <v>0</v>
      </c>
      <c r="AD102" s="18">
        <f>IF($B102="","",IF(COUNTIF(BASE!$A:$A,PRODUTIVIDADE!AA$3)=0,"",SUMIFS(BASE!$O:$O,BASE!$A:$A,PRODUTIVIDADE!AA$3,BASE!$G:$G,PRODUTIVIDADE!$B102)))</f>
        <v>0</v>
      </c>
      <c r="AE102" s="32">
        <f t="shared" si="77"/>
        <v>0</v>
      </c>
      <c r="AF102" s="32">
        <f t="shared" si="78"/>
        <v>0</v>
      </c>
      <c r="AG102" s="33">
        <f>IF($B102="","",IF(COUNTIF(BASE!$A:$A,PRODUTIVIDADE!AG$3)=0,"",SUMIFS(BASE!$M:$M,BASE!$A:$A,PRODUTIVIDADE!AG$3,BASE!$G:$G,PRODUTIVIDADE!$B102)))</f>
        <v>93</v>
      </c>
      <c r="AH102" s="33">
        <f>IF($B102="","",IF(COUNTIF(BASE!$A:$A,PRODUTIVIDADE!AG$3)=0,"",SUMIFS(BASE!$N:$N,BASE!$A:$A,PRODUTIVIDADE!AG$3,BASE!$G:$G,PRODUTIVIDADE!$B102)))</f>
        <v>0</v>
      </c>
      <c r="AI102" s="28">
        <f>IF($B102="","",IF(COUNTIF(BASE!$A:$A,PRODUTIVIDADE!AG$3)=0,"",SUMIFS(BASE!$P:$P,BASE!$A:$A,PRODUTIVIDADE!AG$3,BASE!$G:$G,PRODUTIVIDADE!$B102)))</f>
        <v>1.5046296296296294E-3</v>
      </c>
      <c r="AJ102" s="28">
        <f>IF($B102="","",IF(COUNTIF(BASE!$A:$A,PRODUTIVIDADE!AG$3)=0,"",SUMIFS(BASE!$O:$O,BASE!$A:$A,PRODUTIVIDADE!AG$3,BASE!$G:$G,PRODUTIVIDADE!$B102)))</f>
        <v>0</v>
      </c>
      <c r="AK102" s="32">
        <f t="shared" si="79"/>
        <v>0.13993055555555553</v>
      </c>
      <c r="AL102" s="32">
        <f t="shared" si="80"/>
        <v>0</v>
      </c>
      <c r="AM102" s="15">
        <f>IF($B102="","",IF(COUNTIF(BASE!$A:$A,PRODUTIVIDADE!AM$3)=0,"",SUMIFS(BASE!$M:$M,BASE!$A:$A,PRODUTIVIDADE!AM$3,BASE!$G:$G,PRODUTIVIDADE!$B102)))</f>
        <v>80</v>
      </c>
      <c r="AN102" s="15">
        <f>IF($B102="","",IF(COUNTIF(BASE!$A:$A,PRODUTIVIDADE!AM$3)=0,"",SUMIFS(BASE!$N:$N,BASE!$A:$A,PRODUTIVIDADE!AM$3,BASE!$G:$G,PRODUTIVIDADE!$B102)))</f>
        <v>0</v>
      </c>
      <c r="AO102" s="18">
        <f>IF($B102="","",IF(COUNTIF(BASE!$A:$A,PRODUTIVIDADE!AM$3)=0,"",SUMIFS(BASE!$P:$P,BASE!$A:$A,PRODUTIVIDADE!AM$3,BASE!$G:$G,PRODUTIVIDADE!$B102)))</f>
        <v>1.6550925925925926E-3</v>
      </c>
      <c r="AP102" s="18">
        <f>IF($B102="","",IF(COUNTIF(BASE!$A:$A,PRODUTIVIDADE!AM$3)=0,"",SUMIFS(BASE!$O:$O,BASE!$A:$A,PRODUTIVIDADE!AM$3,BASE!$G:$G,PRODUTIVIDADE!$B102)))</f>
        <v>0</v>
      </c>
      <c r="AQ102" s="32">
        <f t="shared" si="81"/>
        <v>0.13240740740740742</v>
      </c>
      <c r="AR102" s="32">
        <f t="shared" si="82"/>
        <v>0</v>
      </c>
      <c r="AS102" s="33">
        <f>IF($B102="","",IF(COUNTIF(BASE!$A:$A,PRODUTIVIDADE!AS$3)=0,"",SUMIFS(BASE!$M:$M,BASE!$A:$A,PRODUTIVIDADE!AS$3,BASE!$G:$G,PRODUTIVIDADE!$B102)))</f>
        <v>79</v>
      </c>
      <c r="AT102" s="33">
        <f>IF($B102="","",IF(COUNTIF(BASE!$A:$A,PRODUTIVIDADE!AS$3)=0,"",SUMIFS(BASE!$N:$N,BASE!$A:$A,PRODUTIVIDADE!AS$3,BASE!$G:$G,PRODUTIVIDADE!$B102)))</f>
        <v>0</v>
      </c>
      <c r="AU102" s="28">
        <f>IF($B102="","",IF(COUNTIF(BASE!$A:$A,PRODUTIVIDADE!AS$3)=0,"",SUMIFS(BASE!$P:$P,BASE!$A:$A,PRODUTIVIDADE!AS$3,BASE!$G:$G,PRODUTIVIDADE!$B102)))</f>
        <v>1.7824074074074072E-3</v>
      </c>
      <c r="AV102" s="28">
        <f>IF($B102="","",IF(COUNTIF(BASE!$A:$A,PRODUTIVIDADE!AS$3)=0,"",SUMIFS(BASE!$O:$O,BASE!$A:$A,PRODUTIVIDADE!AS$3,BASE!$G:$G,PRODUTIVIDADE!$B102)))</f>
        <v>0</v>
      </c>
      <c r="AW102" s="32">
        <f t="shared" si="83"/>
        <v>0.14081018518518518</v>
      </c>
      <c r="AX102" s="32">
        <f t="shared" si="84"/>
        <v>0</v>
      </c>
      <c r="AY102" s="15">
        <f>IF($B102="","",IF(COUNTIF(BASE!$A:$A,PRODUTIVIDADE!AY$3)=0,"",SUMIFS(BASE!$M:$M,BASE!$A:$A,PRODUTIVIDADE!AY$3,BASE!$G:$G,PRODUTIVIDADE!$B102)))</f>
        <v>0</v>
      </c>
      <c r="AZ102" s="15">
        <f>IF($B102="","",IF(COUNTIF(BASE!$A:$A,PRODUTIVIDADE!AY$3)=0,"",SUMIFS(BASE!$N:$N,BASE!$A:$A,PRODUTIVIDADE!AY$3,BASE!$G:$G,PRODUTIVIDADE!$B102)))</f>
        <v>0</v>
      </c>
      <c r="BA102" s="18">
        <f>IF($B102="","",IF(COUNTIF(BASE!$A:$A,PRODUTIVIDADE!AY$3)=0,"",SUMIFS(BASE!$P:$P,BASE!$A:$A,PRODUTIVIDADE!AY$3,BASE!$G:$G,PRODUTIVIDADE!$B102)))</f>
        <v>0</v>
      </c>
      <c r="BB102" s="18">
        <f>IF($B102="","",IF(COUNTIF(BASE!$A:$A,PRODUTIVIDADE!AY$3)=0,"",SUMIFS(BASE!$O:$O,BASE!$A:$A,PRODUTIVIDADE!AY$3,BASE!$G:$G,PRODUTIVIDADE!$B102)))</f>
        <v>0</v>
      </c>
      <c r="BC102" s="32">
        <f t="shared" si="85"/>
        <v>0</v>
      </c>
      <c r="BD102" s="32">
        <f t="shared" si="86"/>
        <v>0</v>
      </c>
      <c r="BE102" s="33">
        <f>IF($B102="","",IF(COUNTIF(BASE!$A:$A,PRODUTIVIDADE!BE$3)=0,"",SUMIFS(BASE!$M:$M,BASE!$A:$A,PRODUTIVIDADE!BE$3,BASE!$G:$G,PRODUTIVIDADE!$B102)))</f>
        <v>79</v>
      </c>
      <c r="BF102" s="33">
        <f>IF($B102="","",IF(COUNTIF(BASE!$A:$A,PRODUTIVIDADE!BE$3)=0,"",SUMIFS(BASE!$N:$N,BASE!$A:$A,PRODUTIVIDADE!BE$3,BASE!$G:$G,PRODUTIVIDADE!$B102)))</f>
        <v>0</v>
      </c>
      <c r="BG102" s="28">
        <f>IF($B102="","",IF(COUNTIF(BASE!$A:$A,PRODUTIVIDADE!BE$3)=0,"",SUMIFS(BASE!$P:$P,BASE!$A:$A,PRODUTIVIDADE!BE$3,BASE!$G:$G,PRODUTIVIDADE!$B102)))</f>
        <v>1.8634259259259261E-3</v>
      </c>
      <c r="BH102" s="28">
        <f>IF($B102="","",IF(COUNTIF(BASE!$A:$A,PRODUTIVIDADE!BE$3)=0,"",SUMIFS(BASE!$O:$O,BASE!$A:$A,PRODUTIVIDADE!BE$3,BASE!$G:$G,PRODUTIVIDADE!$B102)))</f>
        <v>0</v>
      </c>
      <c r="BI102" s="32">
        <f t="shared" si="87"/>
        <v>0.14721064814814816</v>
      </c>
      <c r="BJ102" s="32">
        <f t="shared" si="88"/>
        <v>0</v>
      </c>
      <c r="BK102" s="15">
        <f>IF($B102="","",IF(COUNTIF(BASE!$A:$A,PRODUTIVIDADE!BK$3)=0,"",SUMIFS(BASE!$M:$M,BASE!$A:$A,PRODUTIVIDADE!BK$3,BASE!$G:$G,PRODUTIVIDADE!$B102)))</f>
        <v>73</v>
      </c>
      <c r="BL102" s="15">
        <f>IF($B102="","",IF(COUNTIF(BASE!$A:$A,PRODUTIVIDADE!BK$3)=0,"",SUMIFS(BASE!$N:$N,BASE!$A:$A,PRODUTIVIDADE!BK$3,BASE!$G:$G,PRODUTIVIDADE!$B102)))</f>
        <v>0</v>
      </c>
      <c r="BM102" s="18">
        <f>IF($B102="","",IF(COUNTIF(BASE!$A:$A,PRODUTIVIDADE!BK$3)=0,"",SUMIFS(BASE!$P:$P,BASE!$A:$A,PRODUTIVIDADE!BK$3,BASE!$G:$G,PRODUTIVIDADE!$B102)))</f>
        <v>1.7013888888888892E-3</v>
      </c>
      <c r="BN102" s="18">
        <f>IF($B102="","",IF(COUNTIF(BASE!$A:$A,PRODUTIVIDADE!BK$3)=0,"",SUMIFS(BASE!$O:$O,BASE!$A:$A,PRODUTIVIDADE!BK$3,BASE!$G:$G,PRODUTIVIDADE!$B102)))</f>
        <v>0</v>
      </c>
      <c r="BO102" s="32">
        <f t="shared" si="89"/>
        <v>0.12420138888888892</v>
      </c>
      <c r="BP102" s="32">
        <f t="shared" si="90"/>
        <v>0</v>
      </c>
      <c r="BQ102" s="33">
        <f>IF($B102="","",IF(COUNTIF(BASE!$A:$A,PRODUTIVIDADE!BQ$3)=0,"",SUMIFS(BASE!$M:$M,BASE!$A:$A,PRODUTIVIDADE!BQ$3,BASE!$G:$G,PRODUTIVIDADE!$B102)))</f>
        <v>85</v>
      </c>
      <c r="BR102" s="33">
        <f>IF($B102="","",IF(COUNTIF(BASE!$A:$A,PRODUTIVIDADE!BQ$3)=0,"",SUMIFS(BASE!$N:$N,BASE!$A:$A,PRODUTIVIDADE!BQ$3,BASE!$G:$G,PRODUTIVIDADE!$B102)))</f>
        <v>0</v>
      </c>
      <c r="BS102" s="28">
        <f>IF($B102="","",IF(COUNTIF(BASE!$A:$A,PRODUTIVIDADE!BQ$3)=0,"",SUMIFS(BASE!$P:$P,BASE!$A:$A,PRODUTIVIDADE!BQ$3,BASE!$G:$G,PRODUTIVIDADE!$B102)))</f>
        <v>1.4699074074074074E-3</v>
      </c>
      <c r="BT102" s="28">
        <f>IF($B102="","",IF(COUNTIF(BASE!$A:$A,PRODUTIVIDADE!BQ$3)=0,"",SUMIFS(BASE!$O:$O,BASE!$A:$A,PRODUTIVIDADE!BQ$3,BASE!$G:$G,PRODUTIVIDADE!$B102)))</f>
        <v>0</v>
      </c>
      <c r="BU102" s="32">
        <f t="shared" si="91"/>
        <v>0.12494212962962963</v>
      </c>
      <c r="BV102" s="32">
        <f t="shared" si="92"/>
        <v>0</v>
      </c>
      <c r="BW102" s="15">
        <f>IF($B102="","",IF(COUNTIF(BASE!$A:$A,PRODUTIVIDADE!BW$3)=0,"",SUMIFS(BASE!$M:$M,BASE!$A:$A,PRODUTIVIDADE!BW$3,BASE!$G:$G,PRODUTIVIDADE!$B102)))</f>
        <v>58</v>
      </c>
      <c r="BX102" s="15">
        <f>IF($B102="","",IF(COUNTIF(BASE!$A:$A,PRODUTIVIDADE!BW$3)=0,"",SUMIFS(BASE!$N:$N,BASE!$A:$A,PRODUTIVIDADE!BW$3,BASE!$G:$G,PRODUTIVIDADE!$B102)))</f>
        <v>0</v>
      </c>
      <c r="BY102" s="18">
        <f>IF($B102="","",IF(COUNTIF(BASE!$A:$A,PRODUTIVIDADE!BW$3)=0,"",SUMIFS(BASE!$P:$P,BASE!$A:$A,PRODUTIVIDADE!BW$3,BASE!$G:$G,PRODUTIVIDADE!$B102)))</f>
        <v>1.6666666666666668E-3</v>
      </c>
      <c r="BZ102" s="18">
        <f>IF($B102="","",IF(COUNTIF(BASE!$A:$A,PRODUTIVIDADE!BW$3)=0,"",SUMIFS(BASE!$O:$O,BASE!$A:$A,PRODUTIVIDADE!BW$3,BASE!$G:$G,PRODUTIVIDADE!$B102)))</f>
        <v>0</v>
      </c>
      <c r="CA102" s="32">
        <f t="shared" si="93"/>
        <v>9.6666666666666679E-2</v>
      </c>
      <c r="CB102" s="32">
        <f t="shared" si="94"/>
        <v>0</v>
      </c>
      <c r="CC102" s="33">
        <f>IF($B102="","",IF(COUNTIF(BASE!$A:$A,PRODUTIVIDADE!CC$3)=0,"",SUMIFS(BASE!$M:$M,BASE!$A:$A,PRODUTIVIDADE!CC$3,BASE!$G:$G,PRODUTIVIDADE!$B102)))</f>
        <v>0</v>
      </c>
      <c r="CD102" s="33">
        <f>IF($B102="","",IF(COUNTIF(BASE!$A:$A,PRODUTIVIDADE!CC$3)=0,"",SUMIFS(BASE!$N:$N,BASE!$A:$A,PRODUTIVIDADE!CC$3,BASE!$G:$G,PRODUTIVIDADE!$B102)))</f>
        <v>0</v>
      </c>
      <c r="CE102" s="28">
        <f>IF($B102="","",IF(COUNTIF(BASE!$A:$A,PRODUTIVIDADE!CC$3)=0,"",SUMIFS(BASE!$P:$P,BASE!$A:$A,PRODUTIVIDADE!CC$3,BASE!$G:$G,PRODUTIVIDADE!$B102)))</f>
        <v>0</v>
      </c>
      <c r="CF102" s="28">
        <f>IF($B102="","",IF(COUNTIF(BASE!$A:$A,PRODUTIVIDADE!CC$3)=0,"",SUMIFS(BASE!$O:$O,BASE!$A:$A,PRODUTIVIDADE!CC$3,BASE!$G:$G,PRODUTIVIDADE!$B102)))</f>
        <v>0</v>
      </c>
      <c r="CG102" s="32">
        <f t="shared" si="95"/>
        <v>0</v>
      </c>
      <c r="CH102" s="32">
        <f t="shared" si="96"/>
        <v>0</v>
      </c>
      <c r="CI102" s="15">
        <f>IF($B102="","",IF(COUNTIF(BASE!$A:$A,PRODUTIVIDADE!CI$3)=0,"",SUMIFS(BASE!$M:$M,BASE!$A:$A,PRODUTIVIDADE!CI$3,BASE!$G:$G,PRODUTIVIDADE!$B102)))</f>
        <v>73</v>
      </c>
      <c r="CJ102" s="15">
        <f>IF($B102="","",IF(COUNTIF(BASE!$A:$A,PRODUTIVIDADE!CI$3)=0,"",SUMIFS(BASE!$N:$N,BASE!$A:$A,PRODUTIVIDADE!CI$3,BASE!$G:$G,PRODUTIVIDADE!$B102)))</f>
        <v>0</v>
      </c>
      <c r="CK102" s="18">
        <f>IF($B102="","",IF(COUNTIF(BASE!$A:$A,PRODUTIVIDADE!CI$3)=0,"",SUMIFS(BASE!$P:$P,BASE!$A:$A,PRODUTIVIDADE!CI$3,BASE!$G:$G,PRODUTIVIDADE!$B102)))</f>
        <v>1.5972222222222221E-3</v>
      </c>
      <c r="CL102" s="18">
        <f>IF($B102="","",IF(COUNTIF(BASE!$A:$A,PRODUTIVIDADE!CI$3)=0,"",SUMIFS(BASE!$O:$O,BASE!$A:$A,PRODUTIVIDADE!CI$3,BASE!$G:$G,PRODUTIVIDADE!$B102)))</f>
        <v>0</v>
      </c>
      <c r="CM102" s="32">
        <f t="shared" si="97"/>
        <v>0.11659722222222221</v>
      </c>
      <c r="CN102" s="32">
        <f t="shared" si="98"/>
        <v>0</v>
      </c>
      <c r="CO102" s="33">
        <f>IF($B102="","",IF(COUNTIF(BASE!$A:$A,PRODUTIVIDADE!CO$3)=0,"",SUMIFS(BASE!$M:$M,BASE!$A:$A,PRODUTIVIDADE!CO$3,BASE!$G:$G,PRODUTIVIDADE!$B102)))</f>
        <v>124</v>
      </c>
      <c r="CP102" s="33">
        <f>IF($B102="","",IF(COUNTIF(BASE!$A:$A,PRODUTIVIDADE!CO$3)=0,"",SUMIFS(BASE!$N:$N,BASE!$A:$A,PRODUTIVIDADE!CO$3,BASE!$G:$G,PRODUTIVIDADE!$B102)))</f>
        <v>0</v>
      </c>
      <c r="CQ102" s="28">
        <f>IF($B102="","",IF(COUNTIF(BASE!$A:$A,PRODUTIVIDADE!CO$3)=0,"",SUMIFS(BASE!$P:$P,BASE!$A:$A,PRODUTIVIDADE!CO$3,BASE!$G:$G,PRODUTIVIDADE!$B102)))</f>
        <v>1.5393518518518519E-3</v>
      </c>
      <c r="CR102" s="28">
        <f>IF($B102="","",IF(COUNTIF(BASE!$A:$A,PRODUTIVIDADE!CO$3)=0,"",SUMIFS(BASE!$O:$O,BASE!$A:$A,PRODUTIVIDADE!CO$3,BASE!$G:$G,PRODUTIVIDADE!$B102)))</f>
        <v>0</v>
      </c>
      <c r="CS102" s="32">
        <f t="shared" si="99"/>
        <v>0.19087962962962962</v>
      </c>
      <c r="CT102" s="32">
        <f t="shared" si="100"/>
        <v>0</v>
      </c>
      <c r="CU102" s="15">
        <f>IF($B102="","",IF(COUNTIF(BASE!$A:$A,PRODUTIVIDADE!CU$3)=0,"",SUMIFS(BASE!$M:$M,BASE!$A:$A,PRODUTIVIDADE!CU$3,BASE!$G:$G,PRODUTIVIDADE!$B102)))</f>
        <v>73</v>
      </c>
      <c r="CV102" s="15">
        <f>IF($B102="","",IF(COUNTIF(BASE!$A:$A,PRODUTIVIDADE!CU$3)=0,"",SUMIFS(BASE!$N:$N,BASE!$A:$A,PRODUTIVIDADE!CU$3,BASE!$G:$G,PRODUTIVIDADE!$B102)))</f>
        <v>0</v>
      </c>
      <c r="CW102" s="18">
        <f>IF($B102="","",IF(COUNTIF(BASE!$A:$A,PRODUTIVIDADE!CU$3)=0,"",SUMIFS(BASE!$P:$P,BASE!$A:$A,PRODUTIVIDADE!CU$3,BASE!$G:$G,PRODUTIVIDADE!$B102)))</f>
        <v>1.8171296296296297E-3</v>
      </c>
      <c r="CX102" s="18">
        <f>IF($B102="","",IF(COUNTIF(BASE!$A:$A,PRODUTIVIDADE!CU$3)=0,"",SUMIFS(BASE!$O:$O,BASE!$A:$A,PRODUTIVIDADE!CU$3,BASE!$G:$G,PRODUTIVIDADE!$B102)))</f>
        <v>0</v>
      </c>
      <c r="CY102" s="32">
        <f t="shared" si="101"/>
        <v>0.13265046296296296</v>
      </c>
      <c r="CZ102" s="32">
        <f t="shared" si="102"/>
        <v>0</v>
      </c>
      <c r="DA102" s="33">
        <f>IF($B102="","",IF(COUNTIF(BASE!$A:$A,PRODUTIVIDADE!DA$3)=0,"",SUMIFS(BASE!$M:$M,BASE!$A:$A,PRODUTIVIDADE!DA$3,BASE!$G:$G,PRODUTIVIDADE!$B102)))</f>
        <v>81</v>
      </c>
      <c r="DB102" s="33">
        <f>IF($B102="","",IF(COUNTIF(BASE!$A:$A,PRODUTIVIDADE!DA$3)=0,"",SUMIFS(BASE!$N:$N,BASE!$A:$A,PRODUTIVIDADE!DA$3,BASE!$G:$G,PRODUTIVIDADE!$B102)))</f>
        <v>0</v>
      </c>
      <c r="DC102" s="28">
        <f>IF($B102="","",IF(COUNTIF(BASE!$A:$A,PRODUTIVIDADE!DA$3)=0,"",SUMIFS(BASE!$P:$P,BASE!$A:$A,PRODUTIVIDADE!DA$3,BASE!$G:$G,PRODUTIVIDADE!$B102)))</f>
        <v>1.8171296296296297E-3</v>
      </c>
      <c r="DD102" s="28">
        <f>IF($B102="","",IF(COUNTIF(BASE!$A:$A,PRODUTIVIDADE!DA$3)=0,"",SUMIFS(BASE!$O:$O,BASE!$A:$A,PRODUTIVIDADE!DA$3,BASE!$G:$G,PRODUTIVIDADE!$B102)))</f>
        <v>0</v>
      </c>
      <c r="DE102" s="32">
        <f t="shared" si="103"/>
        <v>0.1471875</v>
      </c>
      <c r="DF102" s="32">
        <f t="shared" si="104"/>
        <v>0</v>
      </c>
      <c r="DG102" s="15">
        <f>IF($B102="","",IF(COUNTIF(BASE!$A:$A,PRODUTIVIDADE!DG$3)=0,"",SUMIFS(BASE!$M:$M,BASE!$A:$A,PRODUTIVIDADE!DG$3,BASE!$G:$G,PRODUTIVIDADE!$B102)))</f>
        <v>87</v>
      </c>
      <c r="DH102" s="15">
        <f>IF($B102="","",IF(COUNTIF(BASE!$A:$A,PRODUTIVIDADE!DG$3)=0,"",SUMIFS(BASE!$N:$N,BASE!$A:$A,PRODUTIVIDADE!DG$3,BASE!$G:$G,PRODUTIVIDADE!$B102)))</f>
        <v>0</v>
      </c>
      <c r="DI102" s="18">
        <f>IF($B102="","",IF(COUNTIF(BASE!$A:$A,PRODUTIVIDADE!DG$3)=0,"",SUMIFS(BASE!$P:$P,BASE!$A:$A,PRODUTIVIDADE!DG$3,BASE!$G:$G,PRODUTIVIDADE!$B102)))</f>
        <v>1.5624999999999999E-3</v>
      </c>
      <c r="DJ102" s="18">
        <f>IF($B102="","",IF(COUNTIF(BASE!$A:$A,PRODUTIVIDADE!DG$3)=0,"",SUMIFS(BASE!$O:$O,BASE!$A:$A,PRODUTIVIDADE!DG$3,BASE!$G:$G,PRODUTIVIDADE!$B102)))</f>
        <v>0</v>
      </c>
      <c r="DK102" s="32">
        <f t="shared" si="105"/>
        <v>0.13593749999999999</v>
      </c>
      <c r="DL102" s="32">
        <f t="shared" si="106"/>
        <v>0</v>
      </c>
      <c r="DM102" s="33">
        <f>IF($B102="","",IF(COUNTIF(BASE!$A:$A,PRODUTIVIDADE!DM$3)=0,"",SUMIFS(BASE!$M:$M,BASE!$A:$A,PRODUTIVIDADE!DM$3,BASE!$G:$G,PRODUTIVIDADE!$B102)))</f>
        <v>0</v>
      </c>
      <c r="DN102" s="33">
        <f>IF($B102="","",IF(COUNTIF(BASE!$A:$A,PRODUTIVIDADE!DM$3)=0,"",SUMIFS(BASE!$N:$N,BASE!$A:$A,PRODUTIVIDADE!DM$3,BASE!$G:$G,PRODUTIVIDADE!$B102)))</f>
        <v>0</v>
      </c>
      <c r="DO102" s="28">
        <f>IF($B102="","",IF(COUNTIF(BASE!$A:$A,PRODUTIVIDADE!DM$3)=0,"",SUMIFS(BASE!$P:$P,BASE!$A:$A,PRODUTIVIDADE!DM$3,BASE!$G:$G,PRODUTIVIDADE!$B102)))</f>
        <v>0</v>
      </c>
      <c r="DP102" s="28">
        <f>IF($B102="","",IF(COUNTIF(BASE!$A:$A,PRODUTIVIDADE!DM$3)=0,"",SUMIFS(BASE!$O:$O,BASE!$A:$A,PRODUTIVIDADE!DM$3,BASE!$G:$G,PRODUTIVIDADE!$B102)))</f>
        <v>0</v>
      </c>
      <c r="DQ102" s="32">
        <f t="shared" si="107"/>
        <v>0</v>
      </c>
      <c r="DR102" s="32">
        <f t="shared" si="108"/>
        <v>0</v>
      </c>
      <c r="DS102" s="15">
        <f>IF($B102="","",IF(COUNTIF(BASE!$A:$A,PRODUTIVIDADE!DS$3)=0,"",SUMIFS(BASE!$M:$M,BASE!$A:$A,PRODUTIVIDADE!DS$3,BASE!$G:$G,PRODUTIVIDADE!$B102)))</f>
        <v>88</v>
      </c>
      <c r="DT102" s="15">
        <f>IF($B102="","",IF(COUNTIF(BASE!$A:$A,PRODUTIVIDADE!DS$3)=0,"",SUMIFS(BASE!$N:$N,BASE!$A:$A,PRODUTIVIDADE!DS$3,BASE!$G:$G,PRODUTIVIDADE!$B102)))</f>
        <v>0</v>
      </c>
      <c r="DU102" s="18">
        <f>IF($B102="","",IF(COUNTIF(BASE!$A:$A,PRODUTIVIDADE!DS$3)=0,"",SUMIFS(BASE!$P:$P,BASE!$A:$A,PRODUTIVIDADE!DS$3,BASE!$G:$G,PRODUTIVIDADE!$B102)))</f>
        <v>1.5393518518518519E-3</v>
      </c>
      <c r="DV102" s="18">
        <f>IF($B102="","",IF(COUNTIF(BASE!$A:$A,PRODUTIVIDADE!DS$3)=0,"",SUMIFS(BASE!$O:$O,BASE!$A:$A,PRODUTIVIDADE!DS$3,BASE!$G:$G,PRODUTIVIDADE!$B102)))</f>
        <v>0</v>
      </c>
      <c r="DW102" s="32">
        <f t="shared" si="109"/>
        <v>0.13546296296296295</v>
      </c>
      <c r="DX102" s="32">
        <f t="shared" si="110"/>
        <v>0</v>
      </c>
      <c r="DY102" s="33">
        <f>IF($B102="","",IF(COUNTIF(BASE!$A:$A,PRODUTIVIDADE!DY$3)=0,"",SUMIFS(BASE!$M:$M,BASE!$A:$A,PRODUTIVIDADE!DY$3,BASE!$G:$G,PRODUTIVIDADE!$B102)))</f>
        <v>72</v>
      </c>
      <c r="DZ102" s="33">
        <f>IF($B102="","",IF(COUNTIF(BASE!$A:$A,PRODUTIVIDADE!DY$3)=0,"",SUMIFS(BASE!$N:$N,BASE!$A:$A,PRODUTIVIDADE!DY$3,BASE!$G:$G,PRODUTIVIDADE!$B102)))</f>
        <v>0</v>
      </c>
      <c r="EA102" s="28">
        <f>IF($B102="","",IF(COUNTIF(BASE!$A:$A,PRODUTIVIDADE!DY$3)=0,"",SUMIFS(BASE!$P:$P,BASE!$A:$A,PRODUTIVIDADE!DY$3,BASE!$G:$G,PRODUTIVIDADE!$B102)))</f>
        <v>1.6550925925925926E-3</v>
      </c>
      <c r="EB102" s="28">
        <f>IF($B102="","",IF(COUNTIF(BASE!$A:$A,PRODUTIVIDADE!DY$3)=0,"",SUMIFS(BASE!$O:$O,BASE!$A:$A,PRODUTIVIDADE!DY$3,BASE!$G:$G,PRODUTIVIDADE!$B102)))</f>
        <v>0</v>
      </c>
      <c r="EC102" s="32">
        <f t="shared" si="111"/>
        <v>0.11916666666666667</v>
      </c>
      <c r="ED102" s="32">
        <f t="shared" si="112"/>
        <v>0</v>
      </c>
      <c r="EE102" s="15">
        <f>IF($B102="","",IF(COUNTIF(BASE!$A:$A,PRODUTIVIDADE!EE$3)=0,"",SUMIFS(BASE!$M:$M,BASE!$A:$A,PRODUTIVIDADE!EE$3,BASE!$G:$G,PRODUTIVIDADE!$B102)))</f>
        <v>107</v>
      </c>
      <c r="EF102" s="15">
        <f>IF($B102="","",IF(COUNTIF(BASE!$A:$A,PRODUTIVIDADE!EE$3)=0,"",SUMIFS(BASE!$N:$N,BASE!$A:$A,PRODUTIVIDADE!EE$3,BASE!$G:$G,PRODUTIVIDADE!$B102)))</f>
        <v>0</v>
      </c>
      <c r="EG102" s="18">
        <f>IF($B102="","",IF(COUNTIF(BASE!$A:$A,PRODUTIVIDADE!EE$3)=0,"",SUMIFS(BASE!$P:$P,BASE!$A:$A,PRODUTIVIDADE!EE$3,BASE!$G:$G,PRODUTIVIDADE!$B102)))</f>
        <v>1.7592592592592592E-3</v>
      </c>
      <c r="EH102" s="18">
        <f>IF($B102="","",IF(COUNTIF(BASE!$A:$A,PRODUTIVIDADE!EE$3)=0,"",SUMIFS(BASE!$O:$O,BASE!$A:$A,PRODUTIVIDADE!EE$3,BASE!$G:$G,PRODUTIVIDADE!$B102)))</f>
        <v>0</v>
      </c>
      <c r="EI102" s="32">
        <f t="shared" si="113"/>
        <v>0.18824074074074074</v>
      </c>
      <c r="EJ102" s="32">
        <f t="shared" si="114"/>
        <v>0</v>
      </c>
      <c r="EK102" s="33">
        <f>IF($B102="","",IF(COUNTIF(BASE!$A:$A,PRODUTIVIDADE!EK$3)=0,"",SUMIFS(BASE!$M:$M,BASE!$A:$A,PRODUTIVIDADE!EK$3,BASE!$G:$G,PRODUTIVIDADE!$B102)))</f>
        <v>93</v>
      </c>
      <c r="EL102" s="33">
        <f>IF($B102="","",IF(COUNTIF(BASE!$A:$A,PRODUTIVIDADE!EK$3)=0,"",SUMIFS(BASE!$N:$N,BASE!$A:$A,PRODUTIVIDADE!EK$3,BASE!$G:$G,PRODUTIVIDADE!$B102)))</f>
        <v>0</v>
      </c>
      <c r="EM102" s="28">
        <f>IF($B102="","",IF(COUNTIF(BASE!$A:$A,PRODUTIVIDADE!EK$3)=0,"",SUMIFS(BASE!$P:$P,BASE!$A:$A,PRODUTIVIDADE!EK$3,BASE!$G:$G,PRODUTIVIDADE!$B102)))</f>
        <v>1.4583333333333334E-3</v>
      </c>
      <c r="EN102" s="28">
        <f>IF($B102="","",IF(COUNTIF(BASE!$A:$A,PRODUTIVIDADE!EK$3)=0,"",SUMIFS(BASE!$O:$O,BASE!$A:$A,PRODUTIVIDADE!EK$3,BASE!$G:$G,PRODUTIVIDADE!$B102)))</f>
        <v>0</v>
      </c>
      <c r="EO102" s="32">
        <f t="shared" si="115"/>
        <v>0.135625</v>
      </c>
      <c r="EP102" s="32">
        <f t="shared" si="116"/>
        <v>0</v>
      </c>
      <c r="EQ102" s="15">
        <f>IF($B102="","",IF(COUNTIF(BASE!$A:$A,PRODUTIVIDADE!EQ$3)=0,"",SUMIFS(BASE!$M:$M,BASE!$A:$A,PRODUTIVIDADE!EQ$3,BASE!$G:$G,PRODUTIVIDADE!$B102)))</f>
        <v>82</v>
      </c>
      <c r="ER102" s="15">
        <f>IF($B102="","",IF(COUNTIF(BASE!$A:$A,PRODUTIVIDADE!EQ$3)=0,"",SUMIFS(BASE!$N:$N,BASE!$A:$A,PRODUTIVIDADE!EQ$3,BASE!$G:$G,PRODUTIVIDADE!$B102)))</f>
        <v>0</v>
      </c>
      <c r="ES102" s="18">
        <f>IF($B102="","",IF(COUNTIF(BASE!$A:$A,PRODUTIVIDADE!EQ$3)=0,"",SUMIFS(BASE!$P:$P,BASE!$A:$A,PRODUTIVIDADE!EQ$3,BASE!$G:$G,PRODUTIVIDADE!$B102)))</f>
        <v>1.6782407407407406E-3</v>
      </c>
      <c r="ET102" s="18">
        <f>IF($B102="","",IF(COUNTIF(BASE!$A:$A,PRODUTIVIDADE!EQ$3)=0,"",SUMIFS(BASE!$O:$O,BASE!$A:$A,PRODUTIVIDADE!EQ$3,BASE!$G:$G,PRODUTIVIDADE!$B102)))</f>
        <v>0</v>
      </c>
      <c r="EU102" s="32">
        <f t="shared" si="117"/>
        <v>0.13761574074074073</v>
      </c>
      <c r="EV102" s="32">
        <f t="shared" si="118"/>
        <v>0</v>
      </c>
      <c r="EW102" s="33">
        <f>IF($B102="","",IF(COUNTIF(BASE!$A:$A,PRODUTIVIDADE!EW$3)=0,"",SUMIFS(BASE!$M:$M,BASE!$A:$A,PRODUTIVIDADE!EW$3,BASE!$G:$G,PRODUTIVIDADE!$B102)))</f>
        <v>86</v>
      </c>
      <c r="EX102" s="33">
        <f>IF($B102="","",IF(COUNTIF(BASE!$A:$A,PRODUTIVIDADE!EW$3)=0,"",SUMIFS(BASE!$N:$N,BASE!$A:$A,PRODUTIVIDADE!EW$3,BASE!$G:$G,PRODUTIVIDADE!$B102)))</f>
        <v>0</v>
      </c>
      <c r="EY102" s="28">
        <f>IF($B102="","",IF(COUNTIF(BASE!$A:$A,PRODUTIVIDADE!EW$3)=0,"",SUMIFS(BASE!$P:$P,BASE!$A:$A,PRODUTIVIDADE!EW$3,BASE!$G:$G,PRODUTIVIDADE!$B102)))</f>
        <v>1.423611111111111E-3</v>
      </c>
      <c r="EZ102" s="28">
        <f>IF($B102="","",IF(COUNTIF(BASE!$A:$A,PRODUTIVIDADE!EW$3)=0,"",SUMIFS(BASE!$O:$O,BASE!$A:$A,PRODUTIVIDADE!EW$3,BASE!$G:$G,PRODUTIVIDADE!$B102)))</f>
        <v>0</v>
      </c>
      <c r="FA102" s="32">
        <f t="shared" si="119"/>
        <v>0.12243055555555554</v>
      </c>
      <c r="FB102" s="32">
        <f t="shared" si="120"/>
        <v>0</v>
      </c>
      <c r="FC102" s="15">
        <f>IF($B102="","",IF(COUNTIF(BASE!$A:$A,PRODUTIVIDADE!FC$3)=0,"",SUMIFS(BASE!$M:$M,BASE!$A:$A,PRODUTIVIDADE!FC$3,BASE!$G:$G,PRODUTIVIDADE!$B102)))</f>
        <v>0</v>
      </c>
      <c r="FD102" s="15">
        <f>IF($B102="","",IF(COUNTIF(BASE!$A:$A,PRODUTIVIDADE!FC$3)=0,"",SUMIFS(BASE!$N:$N,BASE!$A:$A,PRODUTIVIDADE!FC$3,BASE!$G:$G,PRODUTIVIDADE!$B102)))</f>
        <v>0</v>
      </c>
      <c r="FE102" s="18">
        <f>IF($B102="","",IF(COUNTIF(BASE!$A:$A,PRODUTIVIDADE!FC$3)=0,"",SUMIFS(BASE!$P:$P,BASE!$A:$A,PRODUTIVIDADE!FC$3,BASE!$G:$G,PRODUTIVIDADE!$B102)))</f>
        <v>0</v>
      </c>
      <c r="FF102" s="18">
        <f>IF($B102="","",IF(COUNTIF(BASE!$A:$A,PRODUTIVIDADE!FC$3)=0,"",SUMIFS(BASE!$O:$O,BASE!$A:$A,PRODUTIVIDADE!FC$3,BASE!$G:$G,PRODUTIVIDADE!$B102)))</f>
        <v>0</v>
      </c>
      <c r="FG102" s="32">
        <f t="shared" si="121"/>
        <v>0</v>
      </c>
      <c r="FH102" s="32">
        <f t="shared" si="122"/>
        <v>0</v>
      </c>
      <c r="FI102" s="33">
        <f>IF($B102="","",IF(COUNTIF(BASE!$A:$A,PRODUTIVIDADE!FI$3)=0,"",SUMIFS(BASE!$M:$M,BASE!$A:$A,PRODUTIVIDADE!FI$3,BASE!$G:$G,PRODUTIVIDADE!$B102)))</f>
        <v>77</v>
      </c>
      <c r="FJ102" s="33">
        <f>IF($B102="","",IF(COUNTIF(BASE!$A:$A,PRODUTIVIDADE!FI$3)=0,"",SUMIFS(BASE!$N:$N,BASE!$A:$A,PRODUTIVIDADE!FI$3,BASE!$G:$G,PRODUTIVIDADE!$B102)))</f>
        <v>0</v>
      </c>
      <c r="FK102" s="28">
        <f>IF($B102="","",IF(COUNTIF(BASE!$A:$A,PRODUTIVIDADE!FI$3)=0,"",SUMIFS(BASE!$P:$P,BASE!$A:$A,PRODUTIVIDADE!FI$3,BASE!$G:$G,PRODUTIVIDADE!$B102)))</f>
        <v>1.5740740740740741E-3</v>
      </c>
      <c r="FL102" s="28">
        <f>IF($B102="","",IF(COUNTIF(BASE!$A:$A,PRODUTIVIDADE!FI$3)=0,"",SUMIFS(BASE!$O:$O,BASE!$A:$A,PRODUTIVIDADE!FI$3,BASE!$G:$G,PRODUTIVIDADE!$B102)))</f>
        <v>0</v>
      </c>
      <c r="FM102" s="32">
        <f t="shared" si="123"/>
        <v>0.1212037037037037</v>
      </c>
      <c r="FN102" s="32">
        <f t="shared" si="124"/>
        <v>0</v>
      </c>
      <c r="FO102" s="15">
        <f>IF($B102="","",IF(COUNTIF(BASE!$A:$A,PRODUTIVIDADE!FO$3)=0,"",SUMIFS(BASE!$M:$M,BASE!$A:$A,PRODUTIVIDADE!FO$3,BASE!$G:$G,PRODUTIVIDADE!$B102)))</f>
        <v>77</v>
      </c>
      <c r="FP102" s="15">
        <f>IF($B102="","",IF(COUNTIF(BASE!$A:$A,PRODUTIVIDADE!FO$3)=0,"",SUMIFS(BASE!$N:$N,BASE!$A:$A,PRODUTIVIDADE!FO$3,BASE!$G:$G,PRODUTIVIDADE!$B102)))</f>
        <v>0</v>
      </c>
      <c r="FQ102" s="18">
        <f>IF($B102="","",IF(COUNTIF(BASE!$A:$A,PRODUTIVIDADE!FO$3)=0,"",SUMIFS(BASE!$P:$P,BASE!$A:$A,PRODUTIVIDADE!FO$3,BASE!$G:$G,PRODUTIVIDADE!$B102)))</f>
        <v>1.7476851851851852E-3</v>
      </c>
      <c r="FR102" s="18">
        <f>IF($B102="","",IF(COUNTIF(BASE!$A:$A,PRODUTIVIDADE!FO$3)=0,"",SUMIFS(BASE!$O:$O,BASE!$A:$A,PRODUTIVIDADE!FO$3,BASE!$G:$G,PRODUTIVIDADE!$B102)))</f>
        <v>0</v>
      </c>
      <c r="FS102" s="32">
        <f t="shared" si="125"/>
        <v>0.13457175925925927</v>
      </c>
      <c r="FT102" s="32">
        <f t="shared" si="126"/>
        <v>0</v>
      </c>
      <c r="FU102" s="33">
        <f>IF($B102="","",IF(COUNTIF(BASE!$A:$A,PRODUTIVIDADE!FU$3)=0,"",SUMIFS(BASE!$M:$M,BASE!$A:$A,PRODUTIVIDADE!FU$3,BASE!$G:$G,PRODUTIVIDADE!$B102)))</f>
        <v>108</v>
      </c>
      <c r="FV102" s="33">
        <f>IF($B102="","",IF(COUNTIF(BASE!$A:$A,PRODUTIVIDADE!FU$3)=0,"",SUMIFS(BASE!$N:$N,BASE!$A:$A,PRODUTIVIDADE!FU$3,BASE!$G:$G,PRODUTIVIDADE!$B102)))</f>
        <v>0</v>
      </c>
      <c r="FW102" s="28">
        <f>IF($B102="","",IF(COUNTIF(BASE!$A:$A,PRODUTIVIDADE!FU$3)=0,"",SUMIFS(BASE!$P:$P,BASE!$A:$A,PRODUTIVIDADE!FU$3,BASE!$G:$G,PRODUTIVIDADE!$B102)))</f>
        <v>1.7245370370370372E-3</v>
      </c>
      <c r="FX102" s="28">
        <f>IF($B102="","",IF(COUNTIF(BASE!$A:$A,PRODUTIVIDADE!FU$3)=0,"",SUMIFS(BASE!$O:$O,BASE!$A:$A,PRODUTIVIDADE!FU$3,BASE!$G:$G,PRODUTIVIDADE!$B102)))</f>
        <v>0</v>
      </c>
      <c r="FY102" s="32">
        <f t="shared" si="127"/>
        <v>0.18625000000000003</v>
      </c>
      <c r="FZ102" s="32">
        <f t="shared" si="128"/>
        <v>0</v>
      </c>
      <c r="GA102" s="15">
        <f>IF($B102="","",IF(COUNTIF(BASE!$A:$A,PRODUTIVIDADE!GA$3)=0,"",SUMIFS(BASE!$M:$M,BASE!$A:$A,PRODUTIVIDADE!GA$3,BASE!$G:$G,PRODUTIVIDADE!$B102)))</f>
        <v>84</v>
      </c>
      <c r="GB102" s="15">
        <f>IF($B102="","",IF(COUNTIF(BASE!$A:$A,PRODUTIVIDADE!GA$3)=0,"",SUMIFS(BASE!$N:$N,BASE!$A:$A,PRODUTIVIDADE!GA$3,BASE!$G:$G,PRODUTIVIDADE!$B102)))</f>
        <v>0</v>
      </c>
      <c r="GC102" s="18">
        <f>IF($B102="","",IF(COUNTIF(BASE!$A:$A,PRODUTIVIDADE!GA$3)=0,"",SUMIFS(BASE!$P:$P,BASE!$A:$A,PRODUTIVIDADE!GA$3,BASE!$G:$G,PRODUTIVIDADE!$B102)))</f>
        <v>1.6435185185185183E-3</v>
      </c>
      <c r="GD102" s="18">
        <f>IF($B102="","",IF(COUNTIF(BASE!$A:$A,PRODUTIVIDADE!GA$3)=0,"",SUMIFS(BASE!$O:$O,BASE!$A:$A,PRODUTIVIDADE!GA$3,BASE!$G:$G,PRODUTIVIDADE!$B102)))</f>
        <v>0</v>
      </c>
      <c r="GE102" s="32">
        <f t="shared" si="129"/>
        <v>0.13805555555555554</v>
      </c>
      <c r="GF102" s="32">
        <f t="shared" si="130"/>
        <v>0</v>
      </c>
      <c r="GG102" s="33">
        <f>IF($B102="","",IF(COUNTIF(BASE!$A:$A,PRODUTIVIDADE!GG$3)=0,"",SUMIFS(BASE!$M:$M,BASE!$A:$A,PRODUTIVIDADE!GG$3,BASE!$G:$G,PRODUTIVIDADE!$B102)))</f>
        <v>88</v>
      </c>
      <c r="GH102" s="33">
        <f>IF($B102="","",IF(COUNTIF(BASE!$A:$A,PRODUTIVIDADE!GG$3)=0,"",SUMIFS(BASE!$N:$N,BASE!$A:$A,PRODUTIVIDADE!GG$3,BASE!$G:$G,PRODUTIVIDADE!$B102)))</f>
        <v>0</v>
      </c>
      <c r="GI102" s="28">
        <f>IF($B102="","",IF(COUNTIF(BASE!$A:$A,PRODUTIVIDADE!GG$3)=0,"",SUMIFS(BASE!$P:$P,BASE!$A:$A,PRODUTIVIDADE!GG$3,BASE!$G:$G,PRODUTIVIDADE!$B102)))</f>
        <v>1.5972222222222221E-3</v>
      </c>
      <c r="GJ102" s="28">
        <f>IF($B102="","",IF(COUNTIF(BASE!$A:$A,PRODUTIVIDADE!GG$3)=0,"",SUMIFS(BASE!$O:$O,BASE!$A:$A,PRODUTIVIDADE!GG$3,BASE!$G:$G,PRODUTIVIDADE!$B102)))</f>
        <v>0</v>
      </c>
      <c r="GK102" s="32">
        <f t="shared" si="131"/>
        <v>0.14055555555555554</v>
      </c>
      <c r="GL102" s="32">
        <f t="shared" si="132"/>
        <v>0</v>
      </c>
      <c r="GM102" s="15">
        <f>IF($B102="","",IF(COUNTIF(BASE!$A:$A,PRODUTIVIDADE!GM$3)=0,"",SUMIFS(BASE!$M:$M,BASE!$A:$A,PRODUTIVIDADE!GM$3,BASE!$G:$G,PRODUTIVIDADE!$B102)))</f>
        <v>101</v>
      </c>
      <c r="GN102" s="15">
        <f>IF($B102="","",IF(COUNTIF(BASE!$A:$A,PRODUTIVIDADE!GM$3)=0,"",SUMIFS(BASE!$N:$N,BASE!$A:$A,PRODUTIVIDADE!GM$3,BASE!$G:$G,PRODUTIVIDADE!$B102)))</f>
        <v>0</v>
      </c>
      <c r="GO102" s="18">
        <f>IF($B102="","",IF(COUNTIF(BASE!$A:$A,PRODUTIVIDADE!GM$3)=0,"",SUMIFS(BASE!$P:$P,BASE!$A:$A,PRODUTIVIDADE!GM$3,BASE!$G:$G,PRODUTIVIDADE!$B102)))</f>
        <v>1.5509259259259261E-3</v>
      </c>
      <c r="GP102" s="18">
        <f>IF($B102="","",IF(COUNTIF(BASE!$A:$A,PRODUTIVIDADE!GM$3)=0,"",SUMIFS(BASE!$O:$O,BASE!$A:$A,PRODUTIVIDADE!GM$3,BASE!$G:$G,PRODUTIVIDADE!$B102)))</f>
        <v>0</v>
      </c>
      <c r="GQ102" s="32">
        <f t="shared" si="133"/>
        <v>0.15664351851851854</v>
      </c>
      <c r="GR102" s="32">
        <f t="shared" si="134"/>
        <v>0</v>
      </c>
    </row>
    <row r="103" spans="2:200" s="8" customFormat="1" x14ac:dyDescent="0.25">
      <c r="B103" s="50">
        <v>91175</v>
      </c>
      <c r="C103" s="16" t="str">
        <f>IF($B103="","",VLOOKUP($B103,EQUIPE!$B:$E,2,0))</f>
        <v>PIN EXTRA</v>
      </c>
      <c r="D103" s="16" t="str">
        <f>IF($B103="","",VLOOKUP($B103,EQUIPE!$B:$F,5,0))</f>
        <v>ULTRAGAZ FRONT</v>
      </c>
      <c r="E103" s="18">
        <f>IF($B103="","",VLOOKUP($B103,EQUIPE!$B:$E,3,0))</f>
        <v>0.2638888888888889</v>
      </c>
      <c r="F103" s="16" t="str">
        <f>IF($B103="","",VLOOKUP($B103,EQUIPE!$B:$E,4,0))</f>
        <v>MARCELA GOMES DE FARIAS</v>
      </c>
      <c r="H103" s="22">
        <f t="shared" si="135"/>
        <v>1137</v>
      </c>
      <c r="I103" s="22">
        <f t="shared" si="135"/>
        <v>0</v>
      </c>
      <c r="J103" s="18">
        <f t="shared" si="69"/>
        <v>2.0638701586370893E-3</v>
      </c>
      <c r="K103" s="18">
        <f t="shared" si="70"/>
        <v>0</v>
      </c>
      <c r="L103" s="32">
        <f t="shared" si="71"/>
        <v>2.3466203703703705</v>
      </c>
      <c r="M103" s="32">
        <f t="shared" si="72"/>
        <v>0</v>
      </c>
      <c r="O103" s="15">
        <f>IF($B103="","",IF(COUNTIF(BASE!$A:$A,PRODUTIVIDADE!O$3)=0,"",SUMIFS(BASE!$M:$M,BASE!$A:$A,PRODUTIVIDADE!O$3,BASE!$G:$G,PRODUTIVIDADE!$B103)))</f>
        <v>0</v>
      </c>
      <c r="P103" s="15">
        <f>IF($B103="","",IF(COUNTIF(BASE!$A:$A,PRODUTIVIDADE!O$3)=0,"",SUMIFS(BASE!$N:$N,BASE!$A:$A,PRODUTIVIDADE!O$3,BASE!$G:$G,PRODUTIVIDADE!$B103)))</f>
        <v>0</v>
      </c>
      <c r="Q103" s="18">
        <f>IF($B103="","",IF(COUNTIF(BASE!$A:$A,PRODUTIVIDADE!O$3)=0,"",SUMIFS(BASE!$P:$P,BASE!$A:$A,PRODUTIVIDADE!O$3,BASE!$G:$G,PRODUTIVIDADE!$B103)))</f>
        <v>0</v>
      </c>
      <c r="R103" s="18">
        <f>IF($B103="","",IF(COUNTIF(BASE!$A:$A,PRODUTIVIDADE!O$3)=0,"",SUMIFS(BASE!$O:$O,BASE!$A:$A,PRODUTIVIDADE!O$3,BASE!$G:$G,PRODUTIVIDADE!$B103)))</f>
        <v>0</v>
      </c>
      <c r="S103" s="32">
        <f t="shared" si="73"/>
        <v>0</v>
      </c>
      <c r="T103" s="32">
        <f t="shared" si="74"/>
        <v>0</v>
      </c>
      <c r="U103" s="33">
        <f>IF($B103="","",IF(COUNTIF(BASE!$A:$A,PRODUTIVIDADE!U$3)=0,"",SUMIFS(BASE!$M:$M,BASE!$A:$A,PRODUTIVIDADE!U$3,BASE!$G:$G,PRODUTIVIDADE!$B103)))</f>
        <v>0</v>
      </c>
      <c r="V103" s="33">
        <f>IF($B103="","",IF(COUNTIF(BASE!$A:$A,PRODUTIVIDADE!U$3)=0,"",SUMIFS(BASE!$N:$N,BASE!$A:$A,PRODUTIVIDADE!U$3,BASE!$G:$G,PRODUTIVIDADE!$B103)))</f>
        <v>0</v>
      </c>
      <c r="W103" s="28">
        <f>IF($B103="","",IF(COUNTIF(BASE!$A:$A,PRODUTIVIDADE!U$3)=0,"",SUMIFS(BASE!$P:$P,BASE!$A:$A,PRODUTIVIDADE!U$3,BASE!$G:$G,PRODUTIVIDADE!$B103)))</f>
        <v>0</v>
      </c>
      <c r="X103" s="28">
        <f>IF($B103="","",IF(COUNTIF(BASE!$A:$A,PRODUTIVIDADE!U$3)=0,"",SUMIFS(BASE!$O:$O,BASE!$A:$A,PRODUTIVIDADE!U$3,BASE!$G:$G,PRODUTIVIDADE!$B103)))</f>
        <v>0</v>
      </c>
      <c r="Y103" s="32">
        <f t="shared" si="75"/>
        <v>0</v>
      </c>
      <c r="Z103" s="32">
        <f t="shared" si="76"/>
        <v>0</v>
      </c>
      <c r="AA103" s="15">
        <f>IF($B103="","",IF(COUNTIF(BASE!$A:$A,PRODUTIVIDADE!AA$3)=0,"",SUMIFS(BASE!$M:$M,BASE!$A:$A,PRODUTIVIDADE!AA$3,BASE!$G:$G,PRODUTIVIDADE!$B103)))</f>
        <v>0</v>
      </c>
      <c r="AB103" s="15">
        <f>IF($B103="","",IF(COUNTIF(BASE!$A:$A,PRODUTIVIDADE!AA$3)=0,"",SUMIFS(BASE!$N:$N,BASE!$A:$A,PRODUTIVIDADE!AA$3,BASE!$G:$G,PRODUTIVIDADE!$B103)))</f>
        <v>0</v>
      </c>
      <c r="AC103" s="18">
        <f>IF($B103="","",IF(COUNTIF(BASE!$A:$A,PRODUTIVIDADE!AA$3)=0,"",SUMIFS(BASE!$P:$P,BASE!$A:$A,PRODUTIVIDADE!AA$3,BASE!$G:$G,PRODUTIVIDADE!$B103)))</f>
        <v>0</v>
      </c>
      <c r="AD103" s="18">
        <f>IF($B103="","",IF(COUNTIF(BASE!$A:$A,PRODUTIVIDADE!AA$3)=0,"",SUMIFS(BASE!$O:$O,BASE!$A:$A,PRODUTIVIDADE!AA$3,BASE!$G:$G,PRODUTIVIDADE!$B103)))</f>
        <v>0</v>
      </c>
      <c r="AE103" s="32">
        <f t="shared" si="77"/>
        <v>0</v>
      </c>
      <c r="AF103" s="32">
        <f t="shared" si="78"/>
        <v>0</v>
      </c>
      <c r="AG103" s="33">
        <f>IF($B103="","",IF(COUNTIF(BASE!$A:$A,PRODUTIVIDADE!AG$3)=0,"",SUMIFS(BASE!$M:$M,BASE!$A:$A,PRODUTIVIDADE!AG$3,BASE!$G:$G,PRODUTIVIDADE!$B103)))</f>
        <v>0</v>
      </c>
      <c r="AH103" s="33">
        <f>IF($B103="","",IF(COUNTIF(BASE!$A:$A,PRODUTIVIDADE!AG$3)=0,"",SUMIFS(BASE!$N:$N,BASE!$A:$A,PRODUTIVIDADE!AG$3,BASE!$G:$G,PRODUTIVIDADE!$B103)))</f>
        <v>0</v>
      </c>
      <c r="AI103" s="28">
        <f>IF($B103="","",IF(COUNTIF(BASE!$A:$A,PRODUTIVIDADE!AG$3)=0,"",SUMIFS(BASE!$P:$P,BASE!$A:$A,PRODUTIVIDADE!AG$3,BASE!$G:$G,PRODUTIVIDADE!$B103)))</f>
        <v>0</v>
      </c>
      <c r="AJ103" s="28">
        <f>IF($B103="","",IF(COUNTIF(BASE!$A:$A,PRODUTIVIDADE!AG$3)=0,"",SUMIFS(BASE!$O:$O,BASE!$A:$A,PRODUTIVIDADE!AG$3,BASE!$G:$G,PRODUTIVIDADE!$B103)))</f>
        <v>0</v>
      </c>
      <c r="AK103" s="32">
        <f t="shared" si="79"/>
        <v>0</v>
      </c>
      <c r="AL103" s="32">
        <f t="shared" si="80"/>
        <v>0</v>
      </c>
      <c r="AM103" s="15">
        <f>IF($B103="","",IF(COUNTIF(BASE!$A:$A,PRODUTIVIDADE!AM$3)=0,"",SUMIFS(BASE!$M:$M,BASE!$A:$A,PRODUTIVIDADE!AM$3,BASE!$G:$G,PRODUTIVIDADE!$B103)))</f>
        <v>0</v>
      </c>
      <c r="AN103" s="15">
        <f>IF($B103="","",IF(COUNTIF(BASE!$A:$A,PRODUTIVIDADE!AM$3)=0,"",SUMIFS(BASE!$N:$N,BASE!$A:$A,PRODUTIVIDADE!AM$3,BASE!$G:$G,PRODUTIVIDADE!$B103)))</f>
        <v>0</v>
      </c>
      <c r="AO103" s="18">
        <f>IF($B103="","",IF(COUNTIF(BASE!$A:$A,PRODUTIVIDADE!AM$3)=0,"",SUMIFS(BASE!$P:$P,BASE!$A:$A,PRODUTIVIDADE!AM$3,BASE!$G:$G,PRODUTIVIDADE!$B103)))</f>
        <v>0</v>
      </c>
      <c r="AP103" s="18">
        <f>IF($B103="","",IF(COUNTIF(BASE!$A:$A,PRODUTIVIDADE!AM$3)=0,"",SUMIFS(BASE!$O:$O,BASE!$A:$A,PRODUTIVIDADE!AM$3,BASE!$G:$G,PRODUTIVIDADE!$B103)))</f>
        <v>0</v>
      </c>
      <c r="AQ103" s="32">
        <f t="shared" si="81"/>
        <v>0</v>
      </c>
      <c r="AR103" s="32">
        <f t="shared" si="82"/>
        <v>0</v>
      </c>
      <c r="AS103" s="33">
        <f>IF($B103="","",IF(COUNTIF(BASE!$A:$A,PRODUTIVIDADE!AS$3)=0,"",SUMIFS(BASE!$M:$M,BASE!$A:$A,PRODUTIVIDADE!AS$3,BASE!$G:$G,PRODUTIVIDADE!$B103)))</f>
        <v>0</v>
      </c>
      <c r="AT103" s="33">
        <f>IF($B103="","",IF(COUNTIF(BASE!$A:$A,PRODUTIVIDADE!AS$3)=0,"",SUMIFS(BASE!$N:$N,BASE!$A:$A,PRODUTIVIDADE!AS$3,BASE!$G:$G,PRODUTIVIDADE!$B103)))</f>
        <v>0</v>
      </c>
      <c r="AU103" s="28">
        <f>IF($B103="","",IF(COUNTIF(BASE!$A:$A,PRODUTIVIDADE!AS$3)=0,"",SUMIFS(BASE!$P:$P,BASE!$A:$A,PRODUTIVIDADE!AS$3,BASE!$G:$G,PRODUTIVIDADE!$B103)))</f>
        <v>0</v>
      </c>
      <c r="AV103" s="28">
        <f>IF($B103="","",IF(COUNTIF(BASE!$A:$A,PRODUTIVIDADE!AS$3)=0,"",SUMIFS(BASE!$O:$O,BASE!$A:$A,PRODUTIVIDADE!AS$3,BASE!$G:$G,PRODUTIVIDADE!$B103)))</f>
        <v>0</v>
      </c>
      <c r="AW103" s="32">
        <f t="shared" si="83"/>
        <v>0</v>
      </c>
      <c r="AX103" s="32">
        <f t="shared" si="84"/>
        <v>0</v>
      </c>
      <c r="AY103" s="15">
        <f>IF($B103="","",IF(COUNTIF(BASE!$A:$A,PRODUTIVIDADE!AY$3)=0,"",SUMIFS(BASE!$M:$M,BASE!$A:$A,PRODUTIVIDADE!AY$3,BASE!$G:$G,PRODUTIVIDADE!$B103)))</f>
        <v>0</v>
      </c>
      <c r="AZ103" s="15">
        <f>IF($B103="","",IF(COUNTIF(BASE!$A:$A,PRODUTIVIDADE!AY$3)=0,"",SUMIFS(BASE!$N:$N,BASE!$A:$A,PRODUTIVIDADE!AY$3,BASE!$G:$G,PRODUTIVIDADE!$B103)))</f>
        <v>0</v>
      </c>
      <c r="BA103" s="18">
        <f>IF($B103="","",IF(COUNTIF(BASE!$A:$A,PRODUTIVIDADE!AY$3)=0,"",SUMIFS(BASE!$P:$P,BASE!$A:$A,PRODUTIVIDADE!AY$3,BASE!$G:$G,PRODUTIVIDADE!$B103)))</f>
        <v>0</v>
      </c>
      <c r="BB103" s="18">
        <f>IF($B103="","",IF(COUNTIF(BASE!$A:$A,PRODUTIVIDADE!AY$3)=0,"",SUMIFS(BASE!$O:$O,BASE!$A:$A,PRODUTIVIDADE!AY$3,BASE!$G:$G,PRODUTIVIDADE!$B103)))</f>
        <v>0</v>
      </c>
      <c r="BC103" s="32">
        <f t="shared" si="85"/>
        <v>0</v>
      </c>
      <c r="BD103" s="32">
        <f t="shared" si="86"/>
        <v>0</v>
      </c>
      <c r="BE103" s="33">
        <f>IF($B103="","",IF(COUNTIF(BASE!$A:$A,PRODUTIVIDADE!BE$3)=0,"",SUMIFS(BASE!$M:$M,BASE!$A:$A,PRODUTIVIDADE!BE$3,BASE!$G:$G,PRODUTIVIDADE!$B103)))</f>
        <v>0</v>
      </c>
      <c r="BF103" s="33">
        <f>IF($B103="","",IF(COUNTIF(BASE!$A:$A,PRODUTIVIDADE!BE$3)=0,"",SUMIFS(BASE!$N:$N,BASE!$A:$A,PRODUTIVIDADE!BE$3,BASE!$G:$G,PRODUTIVIDADE!$B103)))</f>
        <v>0</v>
      </c>
      <c r="BG103" s="28">
        <f>IF($B103="","",IF(COUNTIF(BASE!$A:$A,PRODUTIVIDADE!BE$3)=0,"",SUMIFS(BASE!$P:$P,BASE!$A:$A,PRODUTIVIDADE!BE$3,BASE!$G:$G,PRODUTIVIDADE!$B103)))</f>
        <v>0</v>
      </c>
      <c r="BH103" s="28">
        <f>IF($B103="","",IF(COUNTIF(BASE!$A:$A,PRODUTIVIDADE!BE$3)=0,"",SUMIFS(BASE!$O:$O,BASE!$A:$A,PRODUTIVIDADE!BE$3,BASE!$G:$G,PRODUTIVIDADE!$B103)))</f>
        <v>0</v>
      </c>
      <c r="BI103" s="32">
        <f t="shared" si="87"/>
        <v>0</v>
      </c>
      <c r="BJ103" s="32">
        <f t="shared" si="88"/>
        <v>0</v>
      </c>
      <c r="BK103" s="15">
        <f>IF($B103="","",IF(COUNTIF(BASE!$A:$A,PRODUTIVIDADE!BK$3)=0,"",SUMIFS(BASE!$M:$M,BASE!$A:$A,PRODUTIVIDADE!BK$3,BASE!$G:$G,PRODUTIVIDADE!$B103)))</f>
        <v>0</v>
      </c>
      <c r="BL103" s="15">
        <f>IF($B103="","",IF(COUNTIF(BASE!$A:$A,PRODUTIVIDADE!BK$3)=0,"",SUMIFS(BASE!$N:$N,BASE!$A:$A,PRODUTIVIDADE!BK$3,BASE!$G:$G,PRODUTIVIDADE!$B103)))</f>
        <v>0</v>
      </c>
      <c r="BM103" s="18">
        <f>IF($B103="","",IF(COUNTIF(BASE!$A:$A,PRODUTIVIDADE!BK$3)=0,"",SUMIFS(BASE!$P:$P,BASE!$A:$A,PRODUTIVIDADE!BK$3,BASE!$G:$G,PRODUTIVIDADE!$B103)))</f>
        <v>0</v>
      </c>
      <c r="BN103" s="18">
        <f>IF($B103="","",IF(COUNTIF(BASE!$A:$A,PRODUTIVIDADE!BK$3)=0,"",SUMIFS(BASE!$O:$O,BASE!$A:$A,PRODUTIVIDADE!BK$3,BASE!$G:$G,PRODUTIVIDADE!$B103)))</f>
        <v>0</v>
      </c>
      <c r="BO103" s="32">
        <f t="shared" si="89"/>
        <v>0</v>
      </c>
      <c r="BP103" s="32">
        <f t="shared" si="90"/>
        <v>0</v>
      </c>
      <c r="BQ103" s="33">
        <f>IF($B103="","",IF(COUNTIF(BASE!$A:$A,PRODUTIVIDADE!BQ$3)=0,"",SUMIFS(BASE!$M:$M,BASE!$A:$A,PRODUTIVIDADE!BQ$3,BASE!$G:$G,PRODUTIVIDADE!$B103)))</f>
        <v>0</v>
      </c>
      <c r="BR103" s="33">
        <f>IF($B103="","",IF(COUNTIF(BASE!$A:$A,PRODUTIVIDADE!BQ$3)=0,"",SUMIFS(BASE!$N:$N,BASE!$A:$A,PRODUTIVIDADE!BQ$3,BASE!$G:$G,PRODUTIVIDADE!$B103)))</f>
        <v>0</v>
      </c>
      <c r="BS103" s="28">
        <f>IF($B103="","",IF(COUNTIF(BASE!$A:$A,PRODUTIVIDADE!BQ$3)=0,"",SUMIFS(BASE!$P:$P,BASE!$A:$A,PRODUTIVIDADE!BQ$3,BASE!$G:$G,PRODUTIVIDADE!$B103)))</f>
        <v>0</v>
      </c>
      <c r="BT103" s="28">
        <f>IF($B103="","",IF(COUNTIF(BASE!$A:$A,PRODUTIVIDADE!BQ$3)=0,"",SUMIFS(BASE!$O:$O,BASE!$A:$A,PRODUTIVIDADE!BQ$3,BASE!$G:$G,PRODUTIVIDADE!$B103)))</f>
        <v>0</v>
      </c>
      <c r="BU103" s="32">
        <f t="shared" si="91"/>
        <v>0</v>
      </c>
      <c r="BV103" s="32">
        <f t="shared" si="92"/>
        <v>0</v>
      </c>
      <c r="BW103" s="15">
        <f>IF($B103="","",IF(COUNTIF(BASE!$A:$A,PRODUTIVIDADE!BW$3)=0,"",SUMIFS(BASE!$M:$M,BASE!$A:$A,PRODUTIVIDADE!BW$3,BASE!$G:$G,PRODUTIVIDADE!$B103)))</f>
        <v>44</v>
      </c>
      <c r="BX103" s="15">
        <f>IF($B103="","",IF(COUNTIF(BASE!$A:$A,PRODUTIVIDADE!BW$3)=0,"",SUMIFS(BASE!$N:$N,BASE!$A:$A,PRODUTIVIDADE!BW$3,BASE!$G:$G,PRODUTIVIDADE!$B103)))</f>
        <v>0</v>
      </c>
      <c r="BY103" s="18">
        <f>IF($B103="","",IF(COUNTIF(BASE!$A:$A,PRODUTIVIDADE!BW$3)=0,"",SUMIFS(BASE!$P:$P,BASE!$A:$A,PRODUTIVIDADE!BW$3,BASE!$G:$G,PRODUTIVIDADE!$B103)))</f>
        <v>1.8402777777777777E-3</v>
      </c>
      <c r="BZ103" s="18">
        <f>IF($B103="","",IF(COUNTIF(BASE!$A:$A,PRODUTIVIDADE!BW$3)=0,"",SUMIFS(BASE!$O:$O,BASE!$A:$A,PRODUTIVIDADE!BW$3,BASE!$G:$G,PRODUTIVIDADE!$B103)))</f>
        <v>0</v>
      </c>
      <c r="CA103" s="32">
        <f t="shared" si="93"/>
        <v>8.0972222222222223E-2</v>
      </c>
      <c r="CB103" s="32">
        <f t="shared" si="94"/>
        <v>0</v>
      </c>
      <c r="CC103" s="33">
        <f>IF($B103="","",IF(COUNTIF(BASE!$A:$A,PRODUTIVIDADE!CC$3)=0,"",SUMIFS(BASE!$M:$M,BASE!$A:$A,PRODUTIVIDADE!CC$3,BASE!$G:$G,PRODUTIVIDADE!$B103)))</f>
        <v>66</v>
      </c>
      <c r="CD103" s="33">
        <f>IF($B103="","",IF(COUNTIF(BASE!$A:$A,PRODUTIVIDADE!CC$3)=0,"",SUMIFS(BASE!$N:$N,BASE!$A:$A,PRODUTIVIDADE!CC$3,BASE!$G:$G,PRODUTIVIDADE!$B103)))</f>
        <v>0</v>
      </c>
      <c r="CE103" s="28">
        <f>IF($B103="","",IF(COUNTIF(BASE!$A:$A,PRODUTIVIDADE!CC$3)=0,"",SUMIFS(BASE!$P:$P,BASE!$A:$A,PRODUTIVIDADE!CC$3,BASE!$G:$G,PRODUTIVIDADE!$B103)))</f>
        <v>2.3148148148148151E-3</v>
      </c>
      <c r="CF103" s="28">
        <f>IF($B103="","",IF(COUNTIF(BASE!$A:$A,PRODUTIVIDADE!CC$3)=0,"",SUMIFS(BASE!$O:$O,BASE!$A:$A,PRODUTIVIDADE!CC$3,BASE!$G:$G,PRODUTIVIDADE!$B103)))</f>
        <v>0</v>
      </c>
      <c r="CG103" s="32">
        <f t="shared" si="95"/>
        <v>0.15277777777777779</v>
      </c>
      <c r="CH103" s="32">
        <f t="shared" si="96"/>
        <v>0</v>
      </c>
      <c r="CI103" s="15">
        <f>IF($B103="","",IF(COUNTIF(BASE!$A:$A,PRODUTIVIDADE!CI$3)=0,"",SUMIFS(BASE!$M:$M,BASE!$A:$A,PRODUTIVIDADE!CI$3,BASE!$G:$G,PRODUTIVIDADE!$B103)))</f>
        <v>62</v>
      </c>
      <c r="CJ103" s="15">
        <f>IF($B103="","",IF(COUNTIF(BASE!$A:$A,PRODUTIVIDADE!CI$3)=0,"",SUMIFS(BASE!$N:$N,BASE!$A:$A,PRODUTIVIDADE!CI$3,BASE!$G:$G,PRODUTIVIDADE!$B103)))</f>
        <v>0</v>
      </c>
      <c r="CK103" s="18">
        <f>IF($B103="","",IF(COUNTIF(BASE!$A:$A,PRODUTIVIDADE!CI$3)=0,"",SUMIFS(BASE!$P:$P,BASE!$A:$A,PRODUTIVIDADE!CI$3,BASE!$G:$G,PRODUTIVIDADE!$B103)))</f>
        <v>2.3148148148148151E-3</v>
      </c>
      <c r="CL103" s="18">
        <f>IF($B103="","",IF(COUNTIF(BASE!$A:$A,PRODUTIVIDADE!CI$3)=0,"",SUMIFS(BASE!$O:$O,BASE!$A:$A,PRODUTIVIDADE!CI$3,BASE!$G:$G,PRODUTIVIDADE!$B103)))</f>
        <v>0</v>
      </c>
      <c r="CM103" s="32">
        <f t="shared" si="97"/>
        <v>0.14351851851851855</v>
      </c>
      <c r="CN103" s="32">
        <f t="shared" si="98"/>
        <v>0</v>
      </c>
      <c r="CO103" s="33">
        <f>IF($B103="","",IF(COUNTIF(BASE!$A:$A,PRODUTIVIDADE!CO$3)=0,"",SUMIFS(BASE!$M:$M,BASE!$A:$A,PRODUTIVIDADE!CO$3,BASE!$G:$G,PRODUTIVIDADE!$B103)))</f>
        <v>0</v>
      </c>
      <c r="CP103" s="33">
        <f>IF($B103="","",IF(COUNTIF(BASE!$A:$A,PRODUTIVIDADE!CO$3)=0,"",SUMIFS(BASE!$N:$N,BASE!$A:$A,PRODUTIVIDADE!CO$3,BASE!$G:$G,PRODUTIVIDADE!$B103)))</f>
        <v>0</v>
      </c>
      <c r="CQ103" s="28">
        <f>IF($B103="","",IF(COUNTIF(BASE!$A:$A,PRODUTIVIDADE!CO$3)=0,"",SUMIFS(BASE!$P:$P,BASE!$A:$A,PRODUTIVIDADE!CO$3,BASE!$G:$G,PRODUTIVIDADE!$B103)))</f>
        <v>0</v>
      </c>
      <c r="CR103" s="28">
        <f>IF($B103="","",IF(COUNTIF(BASE!$A:$A,PRODUTIVIDADE!CO$3)=0,"",SUMIFS(BASE!$O:$O,BASE!$A:$A,PRODUTIVIDADE!CO$3,BASE!$G:$G,PRODUTIVIDADE!$B103)))</f>
        <v>0</v>
      </c>
      <c r="CS103" s="32">
        <f t="shared" si="99"/>
        <v>0</v>
      </c>
      <c r="CT103" s="32">
        <f t="shared" si="100"/>
        <v>0</v>
      </c>
      <c r="CU103" s="15">
        <f>IF($B103="","",IF(COUNTIF(BASE!$A:$A,PRODUTIVIDADE!CU$3)=0,"",SUMIFS(BASE!$M:$M,BASE!$A:$A,PRODUTIVIDADE!CU$3,BASE!$G:$G,PRODUTIVIDADE!$B103)))</f>
        <v>69</v>
      </c>
      <c r="CV103" s="15">
        <f>IF($B103="","",IF(COUNTIF(BASE!$A:$A,PRODUTIVIDADE!CU$3)=0,"",SUMIFS(BASE!$N:$N,BASE!$A:$A,PRODUTIVIDADE!CU$3,BASE!$G:$G,PRODUTIVIDADE!$B103)))</f>
        <v>0</v>
      </c>
      <c r="CW103" s="18">
        <f>IF($B103="","",IF(COUNTIF(BASE!$A:$A,PRODUTIVIDADE!CU$3)=0,"",SUMIFS(BASE!$P:$P,BASE!$A:$A,PRODUTIVIDADE!CU$3,BASE!$G:$G,PRODUTIVIDADE!$B103)))</f>
        <v>2.0833333333333333E-3</v>
      </c>
      <c r="CX103" s="18">
        <f>IF($B103="","",IF(COUNTIF(BASE!$A:$A,PRODUTIVIDADE!CU$3)=0,"",SUMIFS(BASE!$O:$O,BASE!$A:$A,PRODUTIVIDADE!CU$3,BASE!$G:$G,PRODUTIVIDADE!$B103)))</f>
        <v>0</v>
      </c>
      <c r="CY103" s="32">
        <f t="shared" si="101"/>
        <v>0.14374999999999999</v>
      </c>
      <c r="CZ103" s="32">
        <f t="shared" si="102"/>
        <v>0</v>
      </c>
      <c r="DA103" s="33">
        <f>IF($B103="","",IF(COUNTIF(BASE!$A:$A,PRODUTIVIDADE!DA$3)=0,"",SUMIFS(BASE!$M:$M,BASE!$A:$A,PRODUTIVIDADE!DA$3,BASE!$G:$G,PRODUTIVIDADE!$B103)))</f>
        <v>71</v>
      </c>
      <c r="DB103" s="33">
        <f>IF($B103="","",IF(COUNTIF(BASE!$A:$A,PRODUTIVIDADE!DA$3)=0,"",SUMIFS(BASE!$N:$N,BASE!$A:$A,PRODUTIVIDADE!DA$3,BASE!$G:$G,PRODUTIVIDADE!$B103)))</f>
        <v>0</v>
      </c>
      <c r="DC103" s="28">
        <f>IF($B103="","",IF(COUNTIF(BASE!$A:$A,PRODUTIVIDADE!DA$3)=0,"",SUMIFS(BASE!$P:$P,BASE!$A:$A,PRODUTIVIDADE!DA$3,BASE!$G:$G,PRODUTIVIDADE!$B103)))</f>
        <v>1.9675925925925928E-3</v>
      </c>
      <c r="DD103" s="28">
        <f>IF($B103="","",IF(COUNTIF(BASE!$A:$A,PRODUTIVIDADE!DA$3)=0,"",SUMIFS(BASE!$O:$O,BASE!$A:$A,PRODUTIVIDADE!DA$3,BASE!$G:$G,PRODUTIVIDADE!$B103)))</f>
        <v>0</v>
      </c>
      <c r="DE103" s="32">
        <f t="shared" si="103"/>
        <v>0.13969907407407409</v>
      </c>
      <c r="DF103" s="32">
        <f t="shared" si="104"/>
        <v>0</v>
      </c>
      <c r="DG103" s="15">
        <f>IF($B103="","",IF(COUNTIF(BASE!$A:$A,PRODUTIVIDADE!DG$3)=0,"",SUMIFS(BASE!$M:$M,BASE!$A:$A,PRODUTIVIDADE!DG$3,BASE!$G:$G,PRODUTIVIDADE!$B103)))</f>
        <v>70</v>
      </c>
      <c r="DH103" s="15">
        <f>IF($B103="","",IF(COUNTIF(BASE!$A:$A,PRODUTIVIDADE!DG$3)=0,"",SUMIFS(BASE!$N:$N,BASE!$A:$A,PRODUTIVIDADE!DG$3,BASE!$G:$G,PRODUTIVIDADE!$B103)))</f>
        <v>0</v>
      </c>
      <c r="DI103" s="18">
        <f>IF($B103="","",IF(COUNTIF(BASE!$A:$A,PRODUTIVIDADE!DG$3)=0,"",SUMIFS(BASE!$P:$P,BASE!$A:$A,PRODUTIVIDADE!DG$3,BASE!$G:$G,PRODUTIVIDADE!$B103)))</f>
        <v>1.9675925925925928E-3</v>
      </c>
      <c r="DJ103" s="18">
        <f>IF($B103="","",IF(COUNTIF(BASE!$A:$A,PRODUTIVIDADE!DG$3)=0,"",SUMIFS(BASE!$O:$O,BASE!$A:$A,PRODUTIVIDADE!DG$3,BASE!$G:$G,PRODUTIVIDADE!$B103)))</f>
        <v>0</v>
      </c>
      <c r="DK103" s="32">
        <f t="shared" si="105"/>
        <v>0.13773148148148151</v>
      </c>
      <c r="DL103" s="32">
        <f t="shared" si="106"/>
        <v>0</v>
      </c>
      <c r="DM103" s="33">
        <f>IF($B103="","",IF(COUNTIF(BASE!$A:$A,PRODUTIVIDADE!DM$3)=0,"",SUMIFS(BASE!$M:$M,BASE!$A:$A,PRODUTIVIDADE!DM$3,BASE!$G:$G,PRODUTIVIDADE!$B103)))</f>
        <v>73</v>
      </c>
      <c r="DN103" s="33">
        <f>IF($B103="","",IF(COUNTIF(BASE!$A:$A,PRODUTIVIDADE!DM$3)=0,"",SUMIFS(BASE!$N:$N,BASE!$A:$A,PRODUTIVIDADE!DM$3,BASE!$G:$G,PRODUTIVIDADE!$B103)))</f>
        <v>0</v>
      </c>
      <c r="DO103" s="28">
        <f>IF($B103="","",IF(COUNTIF(BASE!$A:$A,PRODUTIVIDADE!DM$3)=0,"",SUMIFS(BASE!$P:$P,BASE!$A:$A,PRODUTIVIDADE!DM$3,BASE!$G:$G,PRODUTIVIDADE!$B103)))</f>
        <v>2.0717592592592593E-3</v>
      </c>
      <c r="DP103" s="28">
        <f>IF($B103="","",IF(COUNTIF(BASE!$A:$A,PRODUTIVIDADE!DM$3)=0,"",SUMIFS(BASE!$O:$O,BASE!$A:$A,PRODUTIVIDADE!DM$3,BASE!$G:$G,PRODUTIVIDADE!$B103)))</f>
        <v>0</v>
      </c>
      <c r="DQ103" s="32">
        <f t="shared" si="107"/>
        <v>0.15123842592592593</v>
      </c>
      <c r="DR103" s="32">
        <f t="shared" si="108"/>
        <v>0</v>
      </c>
      <c r="DS103" s="15">
        <f>IF($B103="","",IF(COUNTIF(BASE!$A:$A,PRODUTIVIDADE!DS$3)=0,"",SUMIFS(BASE!$M:$M,BASE!$A:$A,PRODUTIVIDADE!DS$3,BASE!$G:$G,PRODUTIVIDADE!$B103)))</f>
        <v>75</v>
      </c>
      <c r="DT103" s="15">
        <f>IF($B103="","",IF(COUNTIF(BASE!$A:$A,PRODUTIVIDADE!DS$3)=0,"",SUMIFS(BASE!$N:$N,BASE!$A:$A,PRODUTIVIDADE!DS$3,BASE!$G:$G,PRODUTIVIDADE!$B103)))</f>
        <v>0</v>
      </c>
      <c r="DU103" s="18">
        <f>IF($B103="","",IF(COUNTIF(BASE!$A:$A,PRODUTIVIDADE!DS$3)=0,"",SUMIFS(BASE!$P:$P,BASE!$A:$A,PRODUTIVIDADE!DS$3,BASE!$G:$G,PRODUTIVIDADE!$B103)))</f>
        <v>1.9097222222222222E-3</v>
      </c>
      <c r="DV103" s="18">
        <f>IF($B103="","",IF(COUNTIF(BASE!$A:$A,PRODUTIVIDADE!DS$3)=0,"",SUMIFS(BASE!$O:$O,BASE!$A:$A,PRODUTIVIDADE!DS$3,BASE!$G:$G,PRODUTIVIDADE!$B103)))</f>
        <v>0</v>
      </c>
      <c r="DW103" s="32">
        <f t="shared" si="109"/>
        <v>0.14322916666666666</v>
      </c>
      <c r="DX103" s="32">
        <f t="shared" si="110"/>
        <v>0</v>
      </c>
      <c r="DY103" s="33">
        <f>IF($B103="","",IF(COUNTIF(BASE!$A:$A,PRODUTIVIDADE!DY$3)=0,"",SUMIFS(BASE!$M:$M,BASE!$A:$A,PRODUTIVIDADE!DY$3,BASE!$G:$G,PRODUTIVIDADE!$B103)))</f>
        <v>67</v>
      </c>
      <c r="DZ103" s="33">
        <f>IF($B103="","",IF(COUNTIF(BASE!$A:$A,PRODUTIVIDADE!DY$3)=0,"",SUMIFS(BASE!$N:$N,BASE!$A:$A,PRODUTIVIDADE!DY$3,BASE!$G:$G,PRODUTIVIDADE!$B103)))</f>
        <v>0</v>
      </c>
      <c r="EA103" s="28">
        <f>IF($B103="","",IF(COUNTIF(BASE!$A:$A,PRODUTIVIDADE!DY$3)=0,"",SUMIFS(BASE!$P:$P,BASE!$A:$A,PRODUTIVIDADE!DY$3,BASE!$G:$G,PRODUTIVIDADE!$B103)))</f>
        <v>1.9791666666666668E-3</v>
      </c>
      <c r="EB103" s="28">
        <f>IF($B103="","",IF(COUNTIF(BASE!$A:$A,PRODUTIVIDADE!DY$3)=0,"",SUMIFS(BASE!$O:$O,BASE!$A:$A,PRODUTIVIDADE!DY$3,BASE!$G:$G,PRODUTIVIDADE!$B103)))</f>
        <v>0</v>
      </c>
      <c r="EC103" s="32">
        <f t="shared" si="111"/>
        <v>0.13260416666666669</v>
      </c>
      <c r="ED103" s="32">
        <f t="shared" si="112"/>
        <v>0</v>
      </c>
      <c r="EE103" s="15">
        <f>IF($B103="","",IF(COUNTIF(BASE!$A:$A,PRODUTIVIDADE!EE$3)=0,"",SUMIFS(BASE!$M:$M,BASE!$A:$A,PRODUTIVIDADE!EE$3,BASE!$G:$G,PRODUTIVIDADE!$B103)))</f>
        <v>0</v>
      </c>
      <c r="EF103" s="15">
        <f>IF($B103="","",IF(COUNTIF(BASE!$A:$A,PRODUTIVIDADE!EE$3)=0,"",SUMIFS(BASE!$N:$N,BASE!$A:$A,PRODUTIVIDADE!EE$3,BASE!$G:$G,PRODUTIVIDADE!$B103)))</f>
        <v>0</v>
      </c>
      <c r="EG103" s="18">
        <f>IF($B103="","",IF(COUNTIF(BASE!$A:$A,PRODUTIVIDADE!EE$3)=0,"",SUMIFS(BASE!$P:$P,BASE!$A:$A,PRODUTIVIDADE!EE$3,BASE!$G:$G,PRODUTIVIDADE!$B103)))</f>
        <v>0</v>
      </c>
      <c r="EH103" s="18">
        <f>IF($B103="","",IF(COUNTIF(BASE!$A:$A,PRODUTIVIDADE!EE$3)=0,"",SUMIFS(BASE!$O:$O,BASE!$A:$A,PRODUTIVIDADE!EE$3,BASE!$G:$G,PRODUTIVIDADE!$B103)))</f>
        <v>0</v>
      </c>
      <c r="EI103" s="32">
        <f t="shared" si="113"/>
        <v>0</v>
      </c>
      <c r="EJ103" s="32">
        <f t="shared" si="114"/>
        <v>0</v>
      </c>
      <c r="EK103" s="33">
        <f>IF($B103="","",IF(COUNTIF(BASE!$A:$A,PRODUTIVIDADE!EK$3)=0,"",SUMIFS(BASE!$M:$M,BASE!$A:$A,PRODUTIVIDADE!EK$3,BASE!$G:$G,PRODUTIVIDADE!$B103)))</f>
        <v>87</v>
      </c>
      <c r="EL103" s="33">
        <f>IF($B103="","",IF(COUNTIF(BASE!$A:$A,PRODUTIVIDADE!EK$3)=0,"",SUMIFS(BASE!$N:$N,BASE!$A:$A,PRODUTIVIDADE!EK$3,BASE!$G:$G,PRODUTIVIDADE!$B103)))</f>
        <v>0</v>
      </c>
      <c r="EM103" s="28">
        <f>IF($B103="","",IF(COUNTIF(BASE!$A:$A,PRODUTIVIDADE!EK$3)=0,"",SUMIFS(BASE!$P:$P,BASE!$A:$A,PRODUTIVIDADE!EK$3,BASE!$G:$G,PRODUTIVIDADE!$B103)))</f>
        <v>1.8750000000000001E-3</v>
      </c>
      <c r="EN103" s="28">
        <f>IF($B103="","",IF(COUNTIF(BASE!$A:$A,PRODUTIVIDADE!EK$3)=0,"",SUMIFS(BASE!$O:$O,BASE!$A:$A,PRODUTIVIDADE!EK$3,BASE!$G:$G,PRODUTIVIDADE!$B103)))</f>
        <v>0</v>
      </c>
      <c r="EO103" s="32">
        <f t="shared" si="115"/>
        <v>0.16312500000000002</v>
      </c>
      <c r="EP103" s="32">
        <f t="shared" si="116"/>
        <v>0</v>
      </c>
      <c r="EQ103" s="15">
        <f>IF($B103="","",IF(COUNTIF(BASE!$A:$A,PRODUTIVIDADE!EQ$3)=0,"",SUMIFS(BASE!$M:$M,BASE!$A:$A,PRODUTIVIDADE!EQ$3,BASE!$G:$G,PRODUTIVIDADE!$B103)))</f>
        <v>71</v>
      </c>
      <c r="ER103" s="15">
        <f>IF($B103="","",IF(COUNTIF(BASE!$A:$A,PRODUTIVIDADE!EQ$3)=0,"",SUMIFS(BASE!$N:$N,BASE!$A:$A,PRODUTIVIDADE!EQ$3,BASE!$G:$G,PRODUTIVIDADE!$B103)))</f>
        <v>0</v>
      </c>
      <c r="ES103" s="18">
        <f>IF($B103="","",IF(COUNTIF(BASE!$A:$A,PRODUTIVIDADE!EQ$3)=0,"",SUMIFS(BASE!$P:$P,BASE!$A:$A,PRODUTIVIDADE!EQ$3,BASE!$G:$G,PRODUTIVIDADE!$B103)))</f>
        <v>2.1990740740740742E-3</v>
      </c>
      <c r="ET103" s="18">
        <f>IF($B103="","",IF(COUNTIF(BASE!$A:$A,PRODUTIVIDADE!EQ$3)=0,"",SUMIFS(BASE!$O:$O,BASE!$A:$A,PRODUTIVIDADE!EQ$3,BASE!$G:$G,PRODUTIVIDADE!$B103)))</f>
        <v>0</v>
      </c>
      <c r="EU103" s="32">
        <f t="shared" si="117"/>
        <v>0.15613425925925928</v>
      </c>
      <c r="EV103" s="32">
        <f t="shared" si="118"/>
        <v>0</v>
      </c>
      <c r="EW103" s="33">
        <f>IF($B103="","",IF(COUNTIF(BASE!$A:$A,PRODUTIVIDADE!EW$3)=0,"",SUMIFS(BASE!$M:$M,BASE!$A:$A,PRODUTIVIDADE!EW$3,BASE!$G:$G,PRODUTIVIDADE!$B103)))</f>
        <v>42</v>
      </c>
      <c r="EX103" s="33">
        <f>IF($B103="","",IF(COUNTIF(BASE!$A:$A,PRODUTIVIDADE!EW$3)=0,"",SUMIFS(BASE!$N:$N,BASE!$A:$A,PRODUTIVIDADE!EW$3,BASE!$G:$G,PRODUTIVIDADE!$B103)))</f>
        <v>0</v>
      </c>
      <c r="EY103" s="28">
        <f>IF($B103="","",IF(COUNTIF(BASE!$A:$A,PRODUTIVIDADE!EW$3)=0,"",SUMIFS(BASE!$P:$P,BASE!$A:$A,PRODUTIVIDADE!EW$3,BASE!$G:$G,PRODUTIVIDADE!$B103)))</f>
        <v>2.2453703703703702E-3</v>
      </c>
      <c r="EZ103" s="28">
        <f>IF($B103="","",IF(COUNTIF(BASE!$A:$A,PRODUTIVIDADE!EW$3)=0,"",SUMIFS(BASE!$O:$O,BASE!$A:$A,PRODUTIVIDADE!EW$3,BASE!$G:$G,PRODUTIVIDADE!$B103)))</f>
        <v>0</v>
      </c>
      <c r="FA103" s="32">
        <f t="shared" si="119"/>
        <v>9.4305555555555545E-2</v>
      </c>
      <c r="FB103" s="32">
        <f t="shared" si="120"/>
        <v>0</v>
      </c>
      <c r="FC103" s="15">
        <f>IF($B103="","",IF(COUNTIF(BASE!$A:$A,PRODUTIVIDADE!FC$3)=0,"",SUMIFS(BASE!$M:$M,BASE!$A:$A,PRODUTIVIDADE!FC$3,BASE!$G:$G,PRODUTIVIDADE!$B103)))</f>
        <v>60</v>
      </c>
      <c r="FD103" s="15">
        <f>IF($B103="","",IF(COUNTIF(BASE!$A:$A,PRODUTIVIDADE!FC$3)=0,"",SUMIFS(BASE!$N:$N,BASE!$A:$A,PRODUTIVIDADE!FC$3,BASE!$G:$G,PRODUTIVIDADE!$B103)))</f>
        <v>0</v>
      </c>
      <c r="FE103" s="18">
        <f>IF($B103="","",IF(COUNTIF(BASE!$A:$A,PRODUTIVIDADE!FC$3)=0,"",SUMIFS(BASE!$P:$P,BASE!$A:$A,PRODUTIVIDADE!FC$3,BASE!$G:$G,PRODUTIVIDADE!$B103)))</f>
        <v>2.1064814814814813E-3</v>
      </c>
      <c r="FF103" s="18">
        <f>IF($B103="","",IF(COUNTIF(BASE!$A:$A,PRODUTIVIDADE!FC$3)=0,"",SUMIFS(BASE!$O:$O,BASE!$A:$A,PRODUTIVIDADE!FC$3,BASE!$G:$G,PRODUTIVIDADE!$B103)))</f>
        <v>0</v>
      </c>
      <c r="FG103" s="32">
        <f t="shared" si="121"/>
        <v>0.12638888888888888</v>
      </c>
      <c r="FH103" s="32">
        <f t="shared" si="122"/>
        <v>0</v>
      </c>
      <c r="FI103" s="33">
        <f>IF($B103="","",IF(COUNTIF(BASE!$A:$A,PRODUTIVIDADE!FI$3)=0,"",SUMIFS(BASE!$M:$M,BASE!$A:$A,PRODUTIVIDADE!FI$3,BASE!$G:$G,PRODUTIVIDADE!$B103)))</f>
        <v>62</v>
      </c>
      <c r="FJ103" s="33">
        <f>IF($B103="","",IF(COUNTIF(BASE!$A:$A,PRODUTIVIDADE!FI$3)=0,"",SUMIFS(BASE!$N:$N,BASE!$A:$A,PRODUTIVIDADE!FI$3,BASE!$G:$G,PRODUTIVIDADE!$B103)))</f>
        <v>0</v>
      </c>
      <c r="FK103" s="28">
        <f>IF($B103="","",IF(COUNTIF(BASE!$A:$A,PRODUTIVIDADE!FI$3)=0,"",SUMIFS(BASE!$P:$P,BASE!$A:$A,PRODUTIVIDADE!FI$3,BASE!$G:$G,PRODUTIVIDADE!$B103)))</f>
        <v>2.2453703703703702E-3</v>
      </c>
      <c r="FL103" s="28">
        <f>IF($B103="","",IF(COUNTIF(BASE!$A:$A,PRODUTIVIDADE!FI$3)=0,"",SUMIFS(BASE!$O:$O,BASE!$A:$A,PRODUTIVIDADE!FI$3,BASE!$G:$G,PRODUTIVIDADE!$B103)))</f>
        <v>0</v>
      </c>
      <c r="FM103" s="32">
        <f t="shared" si="123"/>
        <v>0.13921296296296296</v>
      </c>
      <c r="FN103" s="32">
        <f t="shared" si="124"/>
        <v>0</v>
      </c>
      <c r="FO103" s="15">
        <f>IF($B103="","",IF(COUNTIF(BASE!$A:$A,PRODUTIVIDADE!FO$3)=0,"",SUMIFS(BASE!$M:$M,BASE!$A:$A,PRODUTIVIDADE!FO$3,BASE!$G:$G,PRODUTIVIDADE!$B103)))</f>
        <v>57</v>
      </c>
      <c r="FP103" s="15">
        <f>IF($B103="","",IF(COUNTIF(BASE!$A:$A,PRODUTIVIDADE!FO$3)=0,"",SUMIFS(BASE!$N:$N,BASE!$A:$A,PRODUTIVIDADE!FO$3,BASE!$G:$G,PRODUTIVIDADE!$B103)))</f>
        <v>0</v>
      </c>
      <c r="FQ103" s="18">
        <f>IF($B103="","",IF(COUNTIF(BASE!$A:$A,PRODUTIVIDADE!FO$3)=0,"",SUMIFS(BASE!$P:$P,BASE!$A:$A,PRODUTIVIDADE!FO$3,BASE!$G:$G,PRODUTIVIDADE!$B103)))</f>
        <v>2.0717592592592593E-3</v>
      </c>
      <c r="FR103" s="18">
        <f>IF($B103="","",IF(COUNTIF(BASE!$A:$A,PRODUTIVIDADE!FO$3)=0,"",SUMIFS(BASE!$O:$O,BASE!$A:$A,PRODUTIVIDADE!FO$3,BASE!$G:$G,PRODUTIVIDADE!$B103)))</f>
        <v>0</v>
      </c>
      <c r="FS103" s="32">
        <f t="shared" si="125"/>
        <v>0.11809027777777778</v>
      </c>
      <c r="FT103" s="32">
        <f t="shared" si="126"/>
        <v>0</v>
      </c>
      <c r="FU103" s="33">
        <f>IF($B103="","",IF(COUNTIF(BASE!$A:$A,PRODUTIVIDADE!FU$3)=0,"",SUMIFS(BASE!$M:$M,BASE!$A:$A,PRODUTIVIDADE!FU$3,BASE!$G:$G,PRODUTIVIDADE!$B103)))</f>
        <v>0</v>
      </c>
      <c r="FV103" s="33">
        <f>IF($B103="","",IF(COUNTIF(BASE!$A:$A,PRODUTIVIDADE!FU$3)=0,"",SUMIFS(BASE!$N:$N,BASE!$A:$A,PRODUTIVIDADE!FU$3,BASE!$G:$G,PRODUTIVIDADE!$B103)))</f>
        <v>0</v>
      </c>
      <c r="FW103" s="28">
        <f>IF($B103="","",IF(COUNTIF(BASE!$A:$A,PRODUTIVIDADE!FU$3)=0,"",SUMIFS(BASE!$P:$P,BASE!$A:$A,PRODUTIVIDADE!FU$3,BASE!$G:$G,PRODUTIVIDADE!$B103)))</f>
        <v>0</v>
      </c>
      <c r="FX103" s="28">
        <f>IF($B103="","",IF(COUNTIF(BASE!$A:$A,PRODUTIVIDADE!FU$3)=0,"",SUMIFS(BASE!$O:$O,BASE!$A:$A,PRODUTIVIDADE!FU$3,BASE!$G:$G,PRODUTIVIDADE!$B103)))</f>
        <v>0</v>
      </c>
      <c r="FY103" s="32">
        <f t="shared" si="127"/>
        <v>0</v>
      </c>
      <c r="FZ103" s="32">
        <f t="shared" si="128"/>
        <v>0</v>
      </c>
      <c r="GA103" s="15">
        <f>IF($B103="","",IF(COUNTIF(BASE!$A:$A,PRODUTIVIDADE!GA$3)=0,"",SUMIFS(BASE!$M:$M,BASE!$A:$A,PRODUTIVIDADE!GA$3,BASE!$G:$G,PRODUTIVIDADE!$B103)))</f>
        <v>23</v>
      </c>
      <c r="GB103" s="15">
        <f>IF($B103="","",IF(COUNTIF(BASE!$A:$A,PRODUTIVIDADE!GA$3)=0,"",SUMIFS(BASE!$N:$N,BASE!$A:$A,PRODUTIVIDADE!GA$3,BASE!$G:$G,PRODUTIVIDADE!$B103)))</f>
        <v>0</v>
      </c>
      <c r="GC103" s="18">
        <f>IF($B103="","",IF(COUNTIF(BASE!$A:$A,PRODUTIVIDADE!GA$3)=0,"",SUMIFS(BASE!$P:$P,BASE!$A:$A,PRODUTIVIDADE!GA$3,BASE!$G:$G,PRODUTIVIDADE!$B103)))</f>
        <v>2.1759259259259258E-3</v>
      </c>
      <c r="GD103" s="18">
        <f>IF($B103="","",IF(COUNTIF(BASE!$A:$A,PRODUTIVIDADE!GA$3)=0,"",SUMIFS(BASE!$O:$O,BASE!$A:$A,PRODUTIVIDADE!GA$3,BASE!$G:$G,PRODUTIVIDADE!$B103)))</f>
        <v>0</v>
      </c>
      <c r="GE103" s="32">
        <f t="shared" si="129"/>
        <v>5.004629629629629E-2</v>
      </c>
      <c r="GF103" s="32">
        <f t="shared" si="130"/>
        <v>0</v>
      </c>
      <c r="GG103" s="33">
        <f>IF($B103="","",IF(COUNTIF(BASE!$A:$A,PRODUTIVIDADE!GG$3)=0,"",SUMIFS(BASE!$M:$M,BASE!$A:$A,PRODUTIVIDADE!GG$3,BASE!$G:$G,PRODUTIVIDADE!$B103)))</f>
        <v>74</v>
      </c>
      <c r="GH103" s="33">
        <f>IF($B103="","",IF(COUNTIF(BASE!$A:$A,PRODUTIVIDADE!GG$3)=0,"",SUMIFS(BASE!$N:$N,BASE!$A:$A,PRODUTIVIDADE!GG$3,BASE!$G:$G,PRODUTIVIDADE!$B103)))</f>
        <v>0</v>
      </c>
      <c r="GI103" s="28">
        <f>IF($B103="","",IF(COUNTIF(BASE!$A:$A,PRODUTIVIDADE!GG$3)=0,"",SUMIFS(BASE!$P:$P,BASE!$A:$A,PRODUTIVIDADE!GG$3,BASE!$G:$G,PRODUTIVIDADE!$B103)))</f>
        <v>1.8981481481481482E-3</v>
      </c>
      <c r="GJ103" s="28">
        <f>IF($B103="","",IF(COUNTIF(BASE!$A:$A,PRODUTIVIDADE!GG$3)=0,"",SUMIFS(BASE!$O:$O,BASE!$A:$A,PRODUTIVIDADE!GG$3,BASE!$G:$G,PRODUTIVIDADE!$B103)))</f>
        <v>0</v>
      </c>
      <c r="GK103" s="32">
        <f t="shared" si="131"/>
        <v>0.14046296296296296</v>
      </c>
      <c r="GL103" s="32">
        <f t="shared" si="132"/>
        <v>0</v>
      </c>
      <c r="GM103" s="15">
        <f>IF($B103="","",IF(COUNTIF(BASE!$A:$A,PRODUTIVIDADE!GM$3)=0,"",SUMIFS(BASE!$M:$M,BASE!$A:$A,PRODUTIVIDADE!GM$3,BASE!$G:$G,PRODUTIVIDADE!$B103)))</f>
        <v>64</v>
      </c>
      <c r="GN103" s="15">
        <f>IF($B103="","",IF(COUNTIF(BASE!$A:$A,PRODUTIVIDADE!GM$3)=0,"",SUMIFS(BASE!$N:$N,BASE!$A:$A,PRODUTIVIDADE!GM$3,BASE!$G:$G,PRODUTIVIDADE!$B103)))</f>
        <v>0</v>
      </c>
      <c r="GO103" s="18">
        <f>IF($B103="","",IF(COUNTIF(BASE!$A:$A,PRODUTIVIDADE!GM$3)=0,"",SUMIFS(BASE!$P:$P,BASE!$A:$A,PRODUTIVIDADE!GM$3,BASE!$G:$G,PRODUTIVIDADE!$B103)))</f>
        <v>2.0833333333333333E-3</v>
      </c>
      <c r="GP103" s="18">
        <f>IF($B103="","",IF(COUNTIF(BASE!$A:$A,PRODUTIVIDADE!GM$3)=0,"",SUMIFS(BASE!$O:$O,BASE!$A:$A,PRODUTIVIDADE!GM$3,BASE!$G:$G,PRODUTIVIDADE!$B103)))</f>
        <v>0</v>
      </c>
      <c r="GQ103" s="32">
        <f t="shared" si="133"/>
        <v>0.13333333333333333</v>
      </c>
      <c r="GR103" s="32">
        <f t="shared" si="134"/>
        <v>0</v>
      </c>
    </row>
    <row r="104" spans="2:200" s="8" customFormat="1" hidden="1" x14ac:dyDescent="0.25">
      <c r="B104" s="50"/>
      <c r="C104" s="16" t="str">
        <f>IF($B104="","",VLOOKUP($B104,EQUIPE!$B:$E,2,0))</f>
        <v/>
      </c>
      <c r="D104" s="16" t="str">
        <f>IF($B104="","",VLOOKUP($B104,EQUIPE!$B:$F,5,0))</f>
        <v/>
      </c>
      <c r="E104" s="18" t="str">
        <f>IF($B104="","",VLOOKUP($B104,EQUIPE!$B:$E,3,0))</f>
        <v/>
      </c>
      <c r="F104" s="16" t="str">
        <f>IF($B104="","",VLOOKUP($B104,EQUIPE!$B:$E,4,0))</f>
        <v/>
      </c>
      <c r="H104" s="22" t="str">
        <f t="shared" si="135"/>
        <v/>
      </c>
      <c r="I104" s="22" t="str">
        <f t="shared" si="135"/>
        <v/>
      </c>
      <c r="J104" s="18" t="str">
        <f t="shared" si="69"/>
        <v/>
      </c>
      <c r="K104" s="18" t="str">
        <f t="shared" si="70"/>
        <v/>
      </c>
      <c r="L104" s="32">
        <f t="shared" si="71"/>
        <v>0</v>
      </c>
      <c r="M104" s="32">
        <f t="shared" si="72"/>
        <v>0</v>
      </c>
      <c r="O104" s="15" t="str">
        <f>IF($B104="","",IF(COUNTIF(BASE!$A:$A,PRODUTIVIDADE!O$3)=0,"",SUMIFS(BASE!$M:$M,BASE!$A:$A,PRODUTIVIDADE!O$3,BASE!$G:$G,PRODUTIVIDADE!$B104)))</f>
        <v/>
      </c>
      <c r="P104" s="15" t="str">
        <f>IF($B104="","",IF(COUNTIF(BASE!$A:$A,PRODUTIVIDADE!O$3)=0,"",SUMIFS(BASE!$N:$N,BASE!$A:$A,PRODUTIVIDADE!O$3,BASE!$G:$G,PRODUTIVIDADE!$B104)))</f>
        <v/>
      </c>
      <c r="Q104" s="18" t="str">
        <f>IF($B104="","",IF(COUNTIF(BASE!$A:$A,PRODUTIVIDADE!O$3)=0,"",SUMIFS(BASE!$P:$P,BASE!$A:$A,PRODUTIVIDADE!O$3,BASE!$G:$G,PRODUTIVIDADE!$B104)))</f>
        <v/>
      </c>
      <c r="R104" s="18" t="str">
        <f>IF($B104="","",IF(COUNTIF(BASE!$A:$A,PRODUTIVIDADE!O$3)=0,"",SUMIFS(BASE!$O:$O,BASE!$A:$A,PRODUTIVIDADE!O$3,BASE!$G:$G,PRODUTIVIDADE!$B104)))</f>
        <v/>
      </c>
      <c r="S104" s="32">
        <f t="shared" si="73"/>
        <v>0</v>
      </c>
      <c r="T104" s="32">
        <f t="shared" si="74"/>
        <v>0</v>
      </c>
      <c r="U104" s="33" t="str">
        <f>IF($B104="","",IF(COUNTIF(BASE!$A:$A,PRODUTIVIDADE!U$3)=0,"",SUMIFS(BASE!$M:$M,BASE!$A:$A,PRODUTIVIDADE!U$3,BASE!$G:$G,PRODUTIVIDADE!$B104)))</f>
        <v/>
      </c>
      <c r="V104" s="33" t="str">
        <f>IF($B104="","",IF(COUNTIF(BASE!$A:$A,PRODUTIVIDADE!U$3)=0,"",SUMIFS(BASE!$N:$N,BASE!$A:$A,PRODUTIVIDADE!U$3,BASE!$G:$G,PRODUTIVIDADE!$B104)))</f>
        <v/>
      </c>
      <c r="W104" s="28" t="str">
        <f>IF($B104="","",IF(COUNTIF(BASE!$A:$A,PRODUTIVIDADE!U$3)=0,"",SUMIFS(BASE!$P:$P,BASE!$A:$A,PRODUTIVIDADE!U$3,BASE!$G:$G,PRODUTIVIDADE!$B104)))</f>
        <v/>
      </c>
      <c r="X104" s="28" t="str">
        <f>IF($B104="","",IF(COUNTIF(BASE!$A:$A,PRODUTIVIDADE!U$3)=0,"",SUMIFS(BASE!$O:$O,BASE!$A:$A,PRODUTIVIDADE!U$3,BASE!$G:$G,PRODUTIVIDADE!$B104)))</f>
        <v/>
      </c>
      <c r="Y104" s="32">
        <f t="shared" si="75"/>
        <v>0</v>
      </c>
      <c r="Z104" s="32">
        <f t="shared" si="76"/>
        <v>0</v>
      </c>
      <c r="AA104" s="15" t="str">
        <f>IF($B104="","",IF(COUNTIF(BASE!$A:$A,PRODUTIVIDADE!AA$3)=0,"",SUMIFS(BASE!$M:$M,BASE!$A:$A,PRODUTIVIDADE!AA$3,BASE!$G:$G,PRODUTIVIDADE!$B104)))</f>
        <v/>
      </c>
      <c r="AB104" s="15" t="str">
        <f>IF($B104="","",IF(COUNTIF(BASE!$A:$A,PRODUTIVIDADE!AA$3)=0,"",SUMIFS(BASE!$N:$N,BASE!$A:$A,PRODUTIVIDADE!AA$3,BASE!$G:$G,PRODUTIVIDADE!$B104)))</f>
        <v/>
      </c>
      <c r="AC104" s="18" t="str">
        <f>IF($B104="","",IF(COUNTIF(BASE!$A:$A,PRODUTIVIDADE!AA$3)=0,"",SUMIFS(BASE!$P:$P,BASE!$A:$A,PRODUTIVIDADE!AA$3,BASE!$G:$G,PRODUTIVIDADE!$B104)))</f>
        <v/>
      </c>
      <c r="AD104" s="18" t="str">
        <f>IF($B104="","",IF(COUNTIF(BASE!$A:$A,PRODUTIVIDADE!AA$3)=0,"",SUMIFS(BASE!$O:$O,BASE!$A:$A,PRODUTIVIDADE!AA$3,BASE!$G:$G,PRODUTIVIDADE!$B104)))</f>
        <v/>
      </c>
      <c r="AE104" s="32">
        <f t="shared" si="77"/>
        <v>0</v>
      </c>
      <c r="AF104" s="32">
        <f t="shared" si="78"/>
        <v>0</v>
      </c>
      <c r="AG104" s="33" t="str">
        <f>IF($B104="","",IF(COUNTIF(BASE!$A:$A,PRODUTIVIDADE!AG$3)=0,"",SUMIFS(BASE!$M:$M,BASE!$A:$A,PRODUTIVIDADE!AG$3,BASE!$G:$G,PRODUTIVIDADE!$B104)))</f>
        <v/>
      </c>
      <c r="AH104" s="33" t="str">
        <f>IF($B104="","",IF(COUNTIF(BASE!$A:$A,PRODUTIVIDADE!AG$3)=0,"",SUMIFS(BASE!$N:$N,BASE!$A:$A,PRODUTIVIDADE!AG$3,BASE!$G:$G,PRODUTIVIDADE!$B104)))</f>
        <v/>
      </c>
      <c r="AI104" s="28" t="str">
        <f>IF($B104="","",IF(COUNTIF(BASE!$A:$A,PRODUTIVIDADE!AG$3)=0,"",SUMIFS(BASE!$P:$P,BASE!$A:$A,PRODUTIVIDADE!AG$3,BASE!$G:$G,PRODUTIVIDADE!$B104)))</f>
        <v/>
      </c>
      <c r="AJ104" s="28" t="str">
        <f>IF($B104="","",IF(COUNTIF(BASE!$A:$A,PRODUTIVIDADE!AG$3)=0,"",SUMIFS(BASE!$O:$O,BASE!$A:$A,PRODUTIVIDADE!AG$3,BASE!$G:$G,PRODUTIVIDADE!$B104)))</f>
        <v/>
      </c>
      <c r="AK104" s="32">
        <f t="shared" si="79"/>
        <v>0</v>
      </c>
      <c r="AL104" s="32">
        <f t="shared" si="80"/>
        <v>0</v>
      </c>
      <c r="AM104" s="15" t="str">
        <f>IF($B104="","",IF(COUNTIF(BASE!$A:$A,PRODUTIVIDADE!AM$3)=0,"",SUMIFS(BASE!$M:$M,BASE!$A:$A,PRODUTIVIDADE!AM$3,BASE!$G:$G,PRODUTIVIDADE!$B104)))</f>
        <v/>
      </c>
      <c r="AN104" s="15" t="str">
        <f>IF($B104="","",IF(COUNTIF(BASE!$A:$A,PRODUTIVIDADE!AM$3)=0,"",SUMIFS(BASE!$N:$N,BASE!$A:$A,PRODUTIVIDADE!AM$3,BASE!$G:$G,PRODUTIVIDADE!$B104)))</f>
        <v/>
      </c>
      <c r="AO104" s="18" t="str">
        <f>IF($B104="","",IF(COUNTIF(BASE!$A:$A,PRODUTIVIDADE!AM$3)=0,"",SUMIFS(BASE!$P:$P,BASE!$A:$A,PRODUTIVIDADE!AM$3,BASE!$G:$G,PRODUTIVIDADE!$B104)))</f>
        <v/>
      </c>
      <c r="AP104" s="18" t="str">
        <f>IF($B104="","",IF(COUNTIF(BASE!$A:$A,PRODUTIVIDADE!AM$3)=0,"",SUMIFS(BASE!$O:$O,BASE!$A:$A,PRODUTIVIDADE!AM$3,BASE!$G:$G,PRODUTIVIDADE!$B104)))</f>
        <v/>
      </c>
      <c r="AQ104" s="32">
        <f t="shared" si="81"/>
        <v>0</v>
      </c>
      <c r="AR104" s="32">
        <f t="shared" si="82"/>
        <v>0</v>
      </c>
      <c r="AS104" s="33" t="str">
        <f>IF($B104="","",IF(COUNTIF(BASE!$A:$A,PRODUTIVIDADE!AS$3)=0,"",SUMIFS(BASE!$M:$M,BASE!$A:$A,PRODUTIVIDADE!AS$3,BASE!$G:$G,PRODUTIVIDADE!$B104)))</f>
        <v/>
      </c>
      <c r="AT104" s="33" t="str">
        <f>IF($B104="","",IF(COUNTIF(BASE!$A:$A,PRODUTIVIDADE!AS$3)=0,"",SUMIFS(BASE!$N:$N,BASE!$A:$A,PRODUTIVIDADE!AS$3,BASE!$G:$G,PRODUTIVIDADE!$B104)))</f>
        <v/>
      </c>
      <c r="AU104" s="28" t="str">
        <f>IF($B104="","",IF(COUNTIF(BASE!$A:$A,PRODUTIVIDADE!AS$3)=0,"",SUMIFS(BASE!$P:$P,BASE!$A:$A,PRODUTIVIDADE!AS$3,BASE!$G:$G,PRODUTIVIDADE!$B104)))</f>
        <v/>
      </c>
      <c r="AV104" s="28" t="str">
        <f>IF($B104="","",IF(COUNTIF(BASE!$A:$A,PRODUTIVIDADE!AS$3)=0,"",SUMIFS(BASE!$O:$O,BASE!$A:$A,PRODUTIVIDADE!AS$3,BASE!$G:$G,PRODUTIVIDADE!$B104)))</f>
        <v/>
      </c>
      <c r="AW104" s="32">
        <f t="shared" si="83"/>
        <v>0</v>
      </c>
      <c r="AX104" s="32">
        <f t="shared" si="84"/>
        <v>0</v>
      </c>
      <c r="AY104" s="15" t="str">
        <f>IF($B104="","",IF(COUNTIF(BASE!$A:$A,PRODUTIVIDADE!AY$3)=0,"",SUMIFS(BASE!$M:$M,BASE!$A:$A,PRODUTIVIDADE!AY$3,BASE!$G:$G,PRODUTIVIDADE!$B104)))</f>
        <v/>
      </c>
      <c r="AZ104" s="15" t="str">
        <f>IF($B104="","",IF(COUNTIF(BASE!$A:$A,PRODUTIVIDADE!AY$3)=0,"",SUMIFS(BASE!$N:$N,BASE!$A:$A,PRODUTIVIDADE!AY$3,BASE!$G:$G,PRODUTIVIDADE!$B104)))</f>
        <v/>
      </c>
      <c r="BA104" s="18" t="str">
        <f>IF($B104="","",IF(COUNTIF(BASE!$A:$A,PRODUTIVIDADE!AY$3)=0,"",SUMIFS(BASE!$P:$P,BASE!$A:$A,PRODUTIVIDADE!AY$3,BASE!$G:$G,PRODUTIVIDADE!$B104)))</f>
        <v/>
      </c>
      <c r="BB104" s="18" t="str">
        <f>IF($B104="","",IF(COUNTIF(BASE!$A:$A,PRODUTIVIDADE!AY$3)=0,"",SUMIFS(BASE!$O:$O,BASE!$A:$A,PRODUTIVIDADE!AY$3,BASE!$G:$G,PRODUTIVIDADE!$B104)))</f>
        <v/>
      </c>
      <c r="BC104" s="32">
        <f t="shared" si="85"/>
        <v>0</v>
      </c>
      <c r="BD104" s="32">
        <f t="shared" si="86"/>
        <v>0</v>
      </c>
      <c r="BE104" s="33" t="str">
        <f>IF($B104="","",IF(COUNTIF(BASE!$A:$A,PRODUTIVIDADE!BE$3)=0,"",SUMIFS(BASE!$M:$M,BASE!$A:$A,PRODUTIVIDADE!BE$3,BASE!$G:$G,PRODUTIVIDADE!$B104)))</f>
        <v/>
      </c>
      <c r="BF104" s="33" t="str">
        <f>IF($B104="","",IF(COUNTIF(BASE!$A:$A,PRODUTIVIDADE!BE$3)=0,"",SUMIFS(BASE!$N:$N,BASE!$A:$A,PRODUTIVIDADE!BE$3,BASE!$G:$G,PRODUTIVIDADE!$B104)))</f>
        <v/>
      </c>
      <c r="BG104" s="28" t="str">
        <f>IF($B104="","",IF(COUNTIF(BASE!$A:$A,PRODUTIVIDADE!BE$3)=0,"",SUMIFS(BASE!$P:$P,BASE!$A:$A,PRODUTIVIDADE!BE$3,BASE!$G:$G,PRODUTIVIDADE!$B104)))</f>
        <v/>
      </c>
      <c r="BH104" s="28" t="str">
        <f>IF($B104="","",IF(COUNTIF(BASE!$A:$A,PRODUTIVIDADE!BE$3)=0,"",SUMIFS(BASE!$O:$O,BASE!$A:$A,PRODUTIVIDADE!BE$3,BASE!$G:$G,PRODUTIVIDADE!$B104)))</f>
        <v/>
      </c>
      <c r="BI104" s="32">
        <f t="shared" si="87"/>
        <v>0</v>
      </c>
      <c r="BJ104" s="32">
        <f t="shared" si="88"/>
        <v>0</v>
      </c>
      <c r="BK104" s="15" t="str">
        <f>IF($B104="","",IF(COUNTIF(BASE!$A:$A,PRODUTIVIDADE!BK$3)=0,"",SUMIFS(BASE!$M:$M,BASE!$A:$A,PRODUTIVIDADE!BK$3,BASE!$G:$G,PRODUTIVIDADE!$B104)))</f>
        <v/>
      </c>
      <c r="BL104" s="15" t="str">
        <f>IF($B104="","",IF(COUNTIF(BASE!$A:$A,PRODUTIVIDADE!BK$3)=0,"",SUMIFS(BASE!$N:$N,BASE!$A:$A,PRODUTIVIDADE!BK$3,BASE!$G:$G,PRODUTIVIDADE!$B104)))</f>
        <v/>
      </c>
      <c r="BM104" s="18" t="str">
        <f>IF($B104="","",IF(COUNTIF(BASE!$A:$A,PRODUTIVIDADE!BK$3)=0,"",SUMIFS(BASE!$P:$P,BASE!$A:$A,PRODUTIVIDADE!BK$3,BASE!$G:$G,PRODUTIVIDADE!$B104)))</f>
        <v/>
      </c>
      <c r="BN104" s="18" t="str">
        <f>IF($B104="","",IF(COUNTIF(BASE!$A:$A,PRODUTIVIDADE!BK$3)=0,"",SUMIFS(BASE!$O:$O,BASE!$A:$A,PRODUTIVIDADE!BK$3,BASE!$G:$G,PRODUTIVIDADE!$B104)))</f>
        <v/>
      </c>
      <c r="BO104" s="32">
        <f t="shared" si="89"/>
        <v>0</v>
      </c>
      <c r="BP104" s="32">
        <f t="shared" si="90"/>
        <v>0</v>
      </c>
      <c r="BQ104" s="33" t="str">
        <f>IF($B104="","",IF(COUNTIF(BASE!$A:$A,PRODUTIVIDADE!BQ$3)=0,"",SUMIFS(BASE!$M:$M,BASE!$A:$A,PRODUTIVIDADE!BQ$3,BASE!$G:$G,PRODUTIVIDADE!$B104)))</f>
        <v/>
      </c>
      <c r="BR104" s="33" t="str">
        <f>IF($B104="","",IF(COUNTIF(BASE!$A:$A,PRODUTIVIDADE!BQ$3)=0,"",SUMIFS(BASE!$N:$N,BASE!$A:$A,PRODUTIVIDADE!BQ$3,BASE!$G:$G,PRODUTIVIDADE!$B104)))</f>
        <v/>
      </c>
      <c r="BS104" s="28" t="str">
        <f>IF($B104="","",IF(COUNTIF(BASE!$A:$A,PRODUTIVIDADE!BQ$3)=0,"",SUMIFS(BASE!$P:$P,BASE!$A:$A,PRODUTIVIDADE!BQ$3,BASE!$G:$G,PRODUTIVIDADE!$B104)))</f>
        <v/>
      </c>
      <c r="BT104" s="28" t="str">
        <f>IF($B104="","",IF(COUNTIF(BASE!$A:$A,PRODUTIVIDADE!BQ$3)=0,"",SUMIFS(BASE!$O:$O,BASE!$A:$A,PRODUTIVIDADE!BQ$3,BASE!$G:$G,PRODUTIVIDADE!$B104)))</f>
        <v/>
      </c>
      <c r="BU104" s="32">
        <f t="shared" si="91"/>
        <v>0</v>
      </c>
      <c r="BV104" s="32">
        <f t="shared" si="92"/>
        <v>0</v>
      </c>
      <c r="BW104" s="15" t="str">
        <f>IF($B104="","",IF(COUNTIF(BASE!$A:$A,PRODUTIVIDADE!BW$3)=0,"",SUMIFS(BASE!$M:$M,BASE!$A:$A,PRODUTIVIDADE!BW$3,BASE!$G:$G,PRODUTIVIDADE!$B104)))</f>
        <v/>
      </c>
      <c r="BX104" s="15" t="str">
        <f>IF($B104="","",IF(COUNTIF(BASE!$A:$A,PRODUTIVIDADE!BW$3)=0,"",SUMIFS(BASE!$N:$N,BASE!$A:$A,PRODUTIVIDADE!BW$3,BASE!$G:$G,PRODUTIVIDADE!$B104)))</f>
        <v/>
      </c>
      <c r="BY104" s="18" t="str">
        <f>IF($B104="","",IF(COUNTIF(BASE!$A:$A,PRODUTIVIDADE!BW$3)=0,"",SUMIFS(BASE!$P:$P,BASE!$A:$A,PRODUTIVIDADE!BW$3,BASE!$G:$G,PRODUTIVIDADE!$B104)))</f>
        <v/>
      </c>
      <c r="BZ104" s="18" t="str">
        <f>IF($B104="","",IF(COUNTIF(BASE!$A:$A,PRODUTIVIDADE!BW$3)=0,"",SUMIFS(BASE!$O:$O,BASE!$A:$A,PRODUTIVIDADE!BW$3,BASE!$G:$G,PRODUTIVIDADE!$B104)))</f>
        <v/>
      </c>
      <c r="CA104" s="32">
        <f t="shared" si="93"/>
        <v>0</v>
      </c>
      <c r="CB104" s="32">
        <f t="shared" si="94"/>
        <v>0</v>
      </c>
      <c r="CC104" s="33" t="str">
        <f>IF($B104="","",IF(COUNTIF(BASE!$A:$A,PRODUTIVIDADE!CC$3)=0,"",SUMIFS(BASE!$M:$M,BASE!$A:$A,PRODUTIVIDADE!CC$3,BASE!$G:$G,PRODUTIVIDADE!$B104)))</f>
        <v/>
      </c>
      <c r="CD104" s="33" t="str">
        <f>IF($B104="","",IF(COUNTIF(BASE!$A:$A,PRODUTIVIDADE!CC$3)=0,"",SUMIFS(BASE!$N:$N,BASE!$A:$A,PRODUTIVIDADE!CC$3,BASE!$G:$G,PRODUTIVIDADE!$B104)))</f>
        <v/>
      </c>
      <c r="CE104" s="28" t="str">
        <f>IF($B104="","",IF(COUNTIF(BASE!$A:$A,PRODUTIVIDADE!CC$3)=0,"",SUMIFS(BASE!$P:$P,BASE!$A:$A,PRODUTIVIDADE!CC$3,BASE!$G:$G,PRODUTIVIDADE!$B104)))</f>
        <v/>
      </c>
      <c r="CF104" s="28" t="str">
        <f>IF($B104="","",IF(COUNTIF(BASE!$A:$A,PRODUTIVIDADE!CC$3)=0,"",SUMIFS(BASE!$O:$O,BASE!$A:$A,PRODUTIVIDADE!CC$3,BASE!$G:$G,PRODUTIVIDADE!$B104)))</f>
        <v/>
      </c>
      <c r="CG104" s="32">
        <f t="shared" si="95"/>
        <v>0</v>
      </c>
      <c r="CH104" s="32">
        <f t="shared" si="96"/>
        <v>0</v>
      </c>
      <c r="CI104" s="15" t="str">
        <f>IF($B104="","",IF(COUNTIF(BASE!$A:$A,PRODUTIVIDADE!CI$3)=0,"",SUMIFS(BASE!$M:$M,BASE!$A:$A,PRODUTIVIDADE!CI$3,BASE!$G:$G,PRODUTIVIDADE!$B104)))</f>
        <v/>
      </c>
      <c r="CJ104" s="15" t="str">
        <f>IF($B104="","",IF(COUNTIF(BASE!$A:$A,PRODUTIVIDADE!CI$3)=0,"",SUMIFS(BASE!$N:$N,BASE!$A:$A,PRODUTIVIDADE!CI$3,BASE!$G:$G,PRODUTIVIDADE!$B104)))</f>
        <v/>
      </c>
      <c r="CK104" s="18" t="str">
        <f>IF($B104="","",IF(COUNTIF(BASE!$A:$A,PRODUTIVIDADE!CI$3)=0,"",SUMIFS(BASE!$P:$P,BASE!$A:$A,PRODUTIVIDADE!CI$3,BASE!$G:$G,PRODUTIVIDADE!$B104)))</f>
        <v/>
      </c>
      <c r="CL104" s="18" t="str">
        <f>IF($B104="","",IF(COUNTIF(BASE!$A:$A,PRODUTIVIDADE!CI$3)=0,"",SUMIFS(BASE!$O:$O,BASE!$A:$A,PRODUTIVIDADE!CI$3,BASE!$G:$G,PRODUTIVIDADE!$B104)))</f>
        <v/>
      </c>
      <c r="CM104" s="32">
        <f t="shared" si="97"/>
        <v>0</v>
      </c>
      <c r="CN104" s="32">
        <f t="shared" si="98"/>
        <v>0</v>
      </c>
      <c r="CO104" s="33" t="str">
        <f>IF($B104="","",IF(COUNTIF(BASE!$A:$A,PRODUTIVIDADE!CO$3)=0,"",SUMIFS(BASE!$M:$M,BASE!$A:$A,PRODUTIVIDADE!CO$3,BASE!$G:$G,PRODUTIVIDADE!$B104)))</f>
        <v/>
      </c>
      <c r="CP104" s="33" t="str">
        <f>IF($B104="","",IF(COUNTIF(BASE!$A:$A,PRODUTIVIDADE!CO$3)=0,"",SUMIFS(BASE!$N:$N,BASE!$A:$A,PRODUTIVIDADE!CO$3,BASE!$G:$G,PRODUTIVIDADE!$B104)))</f>
        <v/>
      </c>
      <c r="CQ104" s="28" t="str">
        <f>IF($B104="","",IF(COUNTIF(BASE!$A:$A,PRODUTIVIDADE!CO$3)=0,"",SUMIFS(BASE!$P:$P,BASE!$A:$A,PRODUTIVIDADE!CO$3,BASE!$G:$G,PRODUTIVIDADE!$B104)))</f>
        <v/>
      </c>
      <c r="CR104" s="28" t="str">
        <f>IF($B104="","",IF(COUNTIF(BASE!$A:$A,PRODUTIVIDADE!CO$3)=0,"",SUMIFS(BASE!$O:$O,BASE!$A:$A,PRODUTIVIDADE!CO$3,BASE!$G:$G,PRODUTIVIDADE!$B104)))</f>
        <v/>
      </c>
      <c r="CS104" s="32">
        <f t="shared" si="99"/>
        <v>0</v>
      </c>
      <c r="CT104" s="32">
        <f t="shared" si="100"/>
        <v>0</v>
      </c>
      <c r="CU104" s="15" t="str">
        <f>IF($B104="","",IF(COUNTIF(BASE!$A:$A,PRODUTIVIDADE!CU$3)=0,"",SUMIFS(BASE!$M:$M,BASE!$A:$A,PRODUTIVIDADE!CU$3,BASE!$G:$G,PRODUTIVIDADE!$B104)))</f>
        <v/>
      </c>
      <c r="CV104" s="15" t="str">
        <f>IF($B104="","",IF(COUNTIF(BASE!$A:$A,PRODUTIVIDADE!CU$3)=0,"",SUMIFS(BASE!$N:$N,BASE!$A:$A,PRODUTIVIDADE!CU$3,BASE!$G:$G,PRODUTIVIDADE!$B104)))</f>
        <v/>
      </c>
      <c r="CW104" s="18" t="str">
        <f>IF($B104="","",IF(COUNTIF(BASE!$A:$A,PRODUTIVIDADE!CU$3)=0,"",SUMIFS(BASE!$P:$P,BASE!$A:$A,PRODUTIVIDADE!CU$3,BASE!$G:$G,PRODUTIVIDADE!$B104)))</f>
        <v/>
      </c>
      <c r="CX104" s="18" t="str">
        <f>IF($B104="","",IF(COUNTIF(BASE!$A:$A,PRODUTIVIDADE!CU$3)=0,"",SUMIFS(BASE!$O:$O,BASE!$A:$A,PRODUTIVIDADE!CU$3,BASE!$G:$G,PRODUTIVIDADE!$B104)))</f>
        <v/>
      </c>
      <c r="CY104" s="32">
        <f t="shared" si="101"/>
        <v>0</v>
      </c>
      <c r="CZ104" s="32">
        <f t="shared" si="102"/>
        <v>0</v>
      </c>
      <c r="DA104" s="33" t="str">
        <f>IF($B104="","",IF(COUNTIF(BASE!$A:$A,PRODUTIVIDADE!DA$3)=0,"",SUMIFS(BASE!$M:$M,BASE!$A:$A,PRODUTIVIDADE!DA$3,BASE!$G:$G,PRODUTIVIDADE!$B104)))</f>
        <v/>
      </c>
      <c r="DB104" s="33" t="str">
        <f>IF($B104="","",IF(COUNTIF(BASE!$A:$A,PRODUTIVIDADE!DA$3)=0,"",SUMIFS(BASE!$N:$N,BASE!$A:$A,PRODUTIVIDADE!DA$3,BASE!$G:$G,PRODUTIVIDADE!$B104)))</f>
        <v/>
      </c>
      <c r="DC104" s="28" t="str">
        <f>IF($B104="","",IF(COUNTIF(BASE!$A:$A,PRODUTIVIDADE!DA$3)=0,"",SUMIFS(BASE!$P:$P,BASE!$A:$A,PRODUTIVIDADE!DA$3,BASE!$G:$G,PRODUTIVIDADE!$B104)))</f>
        <v/>
      </c>
      <c r="DD104" s="28" t="str">
        <f>IF($B104="","",IF(COUNTIF(BASE!$A:$A,PRODUTIVIDADE!DA$3)=0,"",SUMIFS(BASE!$O:$O,BASE!$A:$A,PRODUTIVIDADE!DA$3,BASE!$G:$G,PRODUTIVIDADE!$B104)))</f>
        <v/>
      </c>
      <c r="DE104" s="32">
        <f t="shared" si="103"/>
        <v>0</v>
      </c>
      <c r="DF104" s="32">
        <f t="shared" si="104"/>
        <v>0</v>
      </c>
      <c r="DG104" s="15" t="str">
        <f>IF($B104="","",IF(COUNTIF(BASE!$A:$A,PRODUTIVIDADE!DG$3)=0,"",SUMIFS(BASE!$M:$M,BASE!$A:$A,PRODUTIVIDADE!DG$3,BASE!$G:$G,PRODUTIVIDADE!$B104)))</f>
        <v/>
      </c>
      <c r="DH104" s="15" t="str">
        <f>IF($B104="","",IF(COUNTIF(BASE!$A:$A,PRODUTIVIDADE!DG$3)=0,"",SUMIFS(BASE!$N:$N,BASE!$A:$A,PRODUTIVIDADE!DG$3,BASE!$G:$G,PRODUTIVIDADE!$B104)))</f>
        <v/>
      </c>
      <c r="DI104" s="18" t="str">
        <f>IF($B104="","",IF(COUNTIF(BASE!$A:$A,PRODUTIVIDADE!DG$3)=0,"",SUMIFS(BASE!$P:$P,BASE!$A:$A,PRODUTIVIDADE!DG$3,BASE!$G:$G,PRODUTIVIDADE!$B104)))</f>
        <v/>
      </c>
      <c r="DJ104" s="18" t="str">
        <f>IF($B104="","",IF(COUNTIF(BASE!$A:$A,PRODUTIVIDADE!DG$3)=0,"",SUMIFS(BASE!$O:$O,BASE!$A:$A,PRODUTIVIDADE!DG$3,BASE!$G:$G,PRODUTIVIDADE!$B104)))</f>
        <v/>
      </c>
      <c r="DK104" s="32">
        <f t="shared" si="105"/>
        <v>0</v>
      </c>
      <c r="DL104" s="32">
        <f t="shared" si="106"/>
        <v>0</v>
      </c>
      <c r="DM104" s="33" t="str">
        <f>IF($B104="","",IF(COUNTIF(BASE!$A:$A,PRODUTIVIDADE!DM$3)=0,"",SUMIFS(BASE!$M:$M,BASE!$A:$A,PRODUTIVIDADE!DM$3,BASE!$G:$G,PRODUTIVIDADE!$B104)))</f>
        <v/>
      </c>
      <c r="DN104" s="33" t="str">
        <f>IF($B104="","",IF(COUNTIF(BASE!$A:$A,PRODUTIVIDADE!DM$3)=0,"",SUMIFS(BASE!$N:$N,BASE!$A:$A,PRODUTIVIDADE!DM$3,BASE!$G:$G,PRODUTIVIDADE!$B104)))</f>
        <v/>
      </c>
      <c r="DO104" s="28" t="str">
        <f>IF($B104="","",IF(COUNTIF(BASE!$A:$A,PRODUTIVIDADE!DM$3)=0,"",SUMIFS(BASE!$P:$P,BASE!$A:$A,PRODUTIVIDADE!DM$3,BASE!$G:$G,PRODUTIVIDADE!$B104)))</f>
        <v/>
      </c>
      <c r="DP104" s="28" t="str">
        <f>IF($B104="","",IF(COUNTIF(BASE!$A:$A,PRODUTIVIDADE!DM$3)=0,"",SUMIFS(BASE!$O:$O,BASE!$A:$A,PRODUTIVIDADE!DM$3,BASE!$G:$G,PRODUTIVIDADE!$B104)))</f>
        <v/>
      </c>
      <c r="DQ104" s="32">
        <f t="shared" si="107"/>
        <v>0</v>
      </c>
      <c r="DR104" s="32">
        <f t="shared" si="108"/>
        <v>0</v>
      </c>
      <c r="DS104" s="15" t="str">
        <f>IF($B104="","",IF(COUNTIF(BASE!$A:$A,PRODUTIVIDADE!DS$3)=0,"",SUMIFS(BASE!$M:$M,BASE!$A:$A,PRODUTIVIDADE!DS$3,BASE!$G:$G,PRODUTIVIDADE!$B104)))</f>
        <v/>
      </c>
      <c r="DT104" s="15" t="str">
        <f>IF($B104="","",IF(COUNTIF(BASE!$A:$A,PRODUTIVIDADE!DS$3)=0,"",SUMIFS(BASE!$N:$N,BASE!$A:$A,PRODUTIVIDADE!DS$3,BASE!$G:$G,PRODUTIVIDADE!$B104)))</f>
        <v/>
      </c>
      <c r="DU104" s="18" t="str">
        <f>IF($B104="","",IF(COUNTIF(BASE!$A:$A,PRODUTIVIDADE!DS$3)=0,"",SUMIFS(BASE!$P:$P,BASE!$A:$A,PRODUTIVIDADE!DS$3,BASE!$G:$G,PRODUTIVIDADE!$B104)))</f>
        <v/>
      </c>
      <c r="DV104" s="18" t="str">
        <f>IF($B104="","",IF(COUNTIF(BASE!$A:$A,PRODUTIVIDADE!DS$3)=0,"",SUMIFS(BASE!$O:$O,BASE!$A:$A,PRODUTIVIDADE!DS$3,BASE!$G:$G,PRODUTIVIDADE!$B104)))</f>
        <v/>
      </c>
      <c r="DW104" s="32">
        <f t="shared" si="109"/>
        <v>0</v>
      </c>
      <c r="DX104" s="32">
        <f t="shared" si="110"/>
        <v>0</v>
      </c>
      <c r="DY104" s="33" t="str">
        <f>IF($B104="","",IF(COUNTIF(BASE!$A:$A,PRODUTIVIDADE!DY$3)=0,"",SUMIFS(BASE!$M:$M,BASE!$A:$A,PRODUTIVIDADE!DY$3,BASE!$G:$G,PRODUTIVIDADE!$B104)))</f>
        <v/>
      </c>
      <c r="DZ104" s="33" t="str">
        <f>IF($B104="","",IF(COUNTIF(BASE!$A:$A,PRODUTIVIDADE!DY$3)=0,"",SUMIFS(BASE!$N:$N,BASE!$A:$A,PRODUTIVIDADE!DY$3,BASE!$G:$G,PRODUTIVIDADE!$B104)))</f>
        <v/>
      </c>
      <c r="EA104" s="28" t="str">
        <f>IF($B104="","",IF(COUNTIF(BASE!$A:$A,PRODUTIVIDADE!DY$3)=0,"",SUMIFS(BASE!$P:$P,BASE!$A:$A,PRODUTIVIDADE!DY$3,BASE!$G:$G,PRODUTIVIDADE!$B104)))</f>
        <v/>
      </c>
      <c r="EB104" s="28" t="str">
        <f>IF($B104="","",IF(COUNTIF(BASE!$A:$A,PRODUTIVIDADE!DY$3)=0,"",SUMIFS(BASE!$O:$O,BASE!$A:$A,PRODUTIVIDADE!DY$3,BASE!$G:$G,PRODUTIVIDADE!$B104)))</f>
        <v/>
      </c>
      <c r="EC104" s="32">
        <f t="shared" si="111"/>
        <v>0</v>
      </c>
      <c r="ED104" s="32">
        <f t="shared" si="112"/>
        <v>0</v>
      </c>
      <c r="EE104" s="15" t="str">
        <f>IF($B104="","",IF(COUNTIF(BASE!$A:$A,PRODUTIVIDADE!EE$3)=0,"",SUMIFS(BASE!$M:$M,BASE!$A:$A,PRODUTIVIDADE!EE$3,BASE!$G:$G,PRODUTIVIDADE!$B104)))</f>
        <v/>
      </c>
      <c r="EF104" s="15" t="str">
        <f>IF($B104="","",IF(COUNTIF(BASE!$A:$A,PRODUTIVIDADE!EE$3)=0,"",SUMIFS(BASE!$N:$N,BASE!$A:$A,PRODUTIVIDADE!EE$3,BASE!$G:$G,PRODUTIVIDADE!$B104)))</f>
        <v/>
      </c>
      <c r="EG104" s="18" t="str">
        <f>IF($B104="","",IF(COUNTIF(BASE!$A:$A,PRODUTIVIDADE!EE$3)=0,"",SUMIFS(BASE!$P:$P,BASE!$A:$A,PRODUTIVIDADE!EE$3,BASE!$G:$G,PRODUTIVIDADE!$B104)))</f>
        <v/>
      </c>
      <c r="EH104" s="18" t="str">
        <f>IF($B104="","",IF(COUNTIF(BASE!$A:$A,PRODUTIVIDADE!EE$3)=0,"",SUMIFS(BASE!$O:$O,BASE!$A:$A,PRODUTIVIDADE!EE$3,BASE!$G:$G,PRODUTIVIDADE!$B104)))</f>
        <v/>
      </c>
      <c r="EI104" s="32">
        <f t="shared" si="113"/>
        <v>0</v>
      </c>
      <c r="EJ104" s="32">
        <f t="shared" si="114"/>
        <v>0</v>
      </c>
      <c r="EK104" s="33" t="str">
        <f>IF($B104="","",IF(COUNTIF(BASE!$A:$A,PRODUTIVIDADE!EK$3)=0,"",SUMIFS(BASE!$M:$M,BASE!$A:$A,PRODUTIVIDADE!EK$3,BASE!$G:$G,PRODUTIVIDADE!$B104)))</f>
        <v/>
      </c>
      <c r="EL104" s="33" t="str">
        <f>IF($B104="","",IF(COUNTIF(BASE!$A:$A,PRODUTIVIDADE!EK$3)=0,"",SUMIFS(BASE!$N:$N,BASE!$A:$A,PRODUTIVIDADE!EK$3,BASE!$G:$G,PRODUTIVIDADE!$B104)))</f>
        <v/>
      </c>
      <c r="EM104" s="28" t="str">
        <f>IF($B104="","",IF(COUNTIF(BASE!$A:$A,PRODUTIVIDADE!EK$3)=0,"",SUMIFS(BASE!$P:$P,BASE!$A:$A,PRODUTIVIDADE!EK$3,BASE!$G:$G,PRODUTIVIDADE!$B104)))</f>
        <v/>
      </c>
      <c r="EN104" s="28" t="str">
        <f>IF($B104="","",IF(COUNTIF(BASE!$A:$A,PRODUTIVIDADE!EK$3)=0,"",SUMIFS(BASE!$O:$O,BASE!$A:$A,PRODUTIVIDADE!EK$3,BASE!$G:$G,PRODUTIVIDADE!$B104)))</f>
        <v/>
      </c>
      <c r="EO104" s="32">
        <f t="shared" si="115"/>
        <v>0</v>
      </c>
      <c r="EP104" s="32">
        <f t="shared" si="116"/>
        <v>0</v>
      </c>
      <c r="EQ104" s="15" t="str">
        <f>IF($B104="","",IF(COUNTIF(BASE!$A:$A,PRODUTIVIDADE!EQ$3)=0,"",SUMIFS(BASE!$M:$M,BASE!$A:$A,PRODUTIVIDADE!EQ$3,BASE!$G:$G,PRODUTIVIDADE!$B104)))</f>
        <v/>
      </c>
      <c r="ER104" s="15" t="str">
        <f>IF($B104="","",IF(COUNTIF(BASE!$A:$A,PRODUTIVIDADE!EQ$3)=0,"",SUMIFS(BASE!$N:$N,BASE!$A:$A,PRODUTIVIDADE!EQ$3,BASE!$G:$G,PRODUTIVIDADE!$B104)))</f>
        <v/>
      </c>
      <c r="ES104" s="18" t="str">
        <f>IF($B104="","",IF(COUNTIF(BASE!$A:$A,PRODUTIVIDADE!EQ$3)=0,"",SUMIFS(BASE!$P:$P,BASE!$A:$A,PRODUTIVIDADE!EQ$3,BASE!$G:$G,PRODUTIVIDADE!$B104)))</f>
        <v/>
      </c>
      <c r="ET104" s="18" t="str">
        <f>IF($B104="","",IF(COUNTIF(BASE!$A:$A,PRODUTIVIDADE!EQ$3)=0,"",SUMIFS(BASE!$O:$O,BASE!$A:$A,PRODUTIVIDADE!EQ$3,BASE!$G:$G,PRODUTIVIDADE!$B104)))</f>
        <v/>
      </c>
      <c r="EU104" s="32">
        <f t="shared" si="117"/>
        <v>0</v>
      </c>
      <c r="EV104" s="32">
        <f t="shared" si="118"/>
        <v>0</v>
      </c>
      <c r="EW104" s="33" t="str">
        <f>IF($B104="","",IF(COUNTIF(BASE!$A:$A,PRODUTIVIDADE!EW$3)=0,"",SUMIFS(BASE!$M:$M,BASE!$A:$A,PRODUTIVIDADE!EW$3,BASE!$G:$G,PRODUTIVIDADE!$B104)))</f>
        <v/>
      </c>
      <c r="EX104" s="33" t="str">
        <f>IF($B104="","",IF(COUNTIF(BASE!$A:$A,PRODUTIVIDADE!EW$3)=0,"",SUMIFS(BASE!$N:$N,BASE!$A:$A,PRODUTIVIDADE!EW$3,BASE!$G:$G,PRODUTIVIDADE!$B104)))</f>
        <v/>
      </c>
      <c r="EY104" s="28" t="str">
        <f>IF($B104="","",IF(COUNTIF(BASE!$A:$A,PRODUTIVIDADE!EW$3)=0,"",SUMIFS(BASE!$P:$P,BASE!$A:$A,PRODUTIVIDADE!EW$3,BASE!$G:$G,PRODUTIVIDADE!$B104)))</f>
        <v/>
      </c>
      <c r="EZ104" s="28" t="str">
        <f>IF($B104="","",IF(COUNTIF(BASE!$A:$A,PRODUTIVIDADE!EW$3)=0,"",SUMIFS(BASE!$O:$O,BASE!$A:$A,PRODUTIVIDADE!EW$3,BASE!$G:$G,PRODUTIVIDADE!$B104)))</f>
        <v/>
      </c>
      <c r="FA104" s="32">
        <f t="shared" si="119"/>
        <v>0</v>
      </c>
      <c r="FB104" s="32">
        <f t="shared" si="120"/>
        <v>0</v>
      </c>
      <c r="FC104" s="15" t="str">
        <f>IF($B104="","",IF(COUNTIF(BASE!$A:$A,PRODUTIVIDADE!FC$3)=0,"",SUMIFS(BASE!$M:$M,BASE!$A:$A,PRODUTIVIDADE!FC$3,BASE!$G:$G,PRODUTIVIDADE!$B104)))</f>
        <v/>
      </c>
      <c r="FD104" s="15" t="str">
        <f>IF($B104="","",IF(COUNTIF(BASE!$A:$A,PRODUTIVIDADE!FC$3)=0,"",SUMIFS(BASE!$N:$N,BASE!$A:$A,PRODUTIVIDADE!FC$3,BASE!$G:$G,PRODUTIVIDADE!$B104)))</f>
        <v/>
      </c>
      <c r="FE104" s="18" t="str">
        <f>IF($B104="","",IF(COUNTIF(BASE!$A:$A,PRODUTIVIDADE!FC$3)=0,"",SUMIFS(BASE!$P:$P,BASE!$A:$A,PRODUTIVIDADE!FC$3,BASE!$G:$G,PRODUTIVIDADE!$B104)))</f>
        <v/>
      </c>
      <c r="FF104" s="18" t="str">
        <f>IF($B104="","",IF(COUNTIF(BASE!$A:$A,PRODUTIVIDADE!FC$3)=0,"",SUMIFS(BASE!$O:$O,BASE!$A:$A,PRODUTIVIDADE!FC$3,BASE!$G:$G,PRODUTIVIDADE!$B104)))</f>
        <v/>
      </c>
      <c r="FG104" s="32">
        <f t="shared" si="121"/>
        <v>0</v>
      </c>
      <c r="FH104" s="32">
        <f t="shared" si="122"/>
        <v>0</v>
      </c>
      <c r="FI104" s="33" t="str">
        <f>IF($B104="","",IF(COUNTIF(BASE!$A:$A,PRODUTIVIDADE!FI$3)=0,"",SUMIFS(BASE!$M:$M,BASE!$A:$A,PRODUTIVIDADE!FI$3,BASE!$G:$G,PRODUTIVIDADE!$B104)))</f>
        <v/>
      </c>
      <c r="FJ104" s="33" t="str">
        <f>IF($B104="","",IF(COUNTIF(BASE!$A:$A,PRODUTIVIDADE!FI$3)=0,"",SUMIFS(BASE!$N:$N,BASE!$A:$A,PRODUTIVIDADE!FI$3,BASE!$G:$G,PRODUTIVIDADE!$B104)))</f>
        <v/>
      </c>
      <c r="FK104" s="28" t="str">
        <f>IF($B104="","",IF(COUNTIF(BASE!$A:$A,PRODUTIVIDADE!FI$3)=0,"",SUMIFS(BASE!$P:$P,BASE!$A:$A,PRODUTIVIDADE!FI$3,BASE!$G:$G,PRODUTIVIDADE!$B104)))</f>
        <v/>
      </c>
      <c r="FL104" s="28" t="str">
        <f>IF($B104="","",IF(COUNTIF(BASE!$A:$A,PRODUTIVIDADE!FI$3)=0,"",SUMIFS(BASE!$O:$O,BASE!$A:$A,PRODUTIVIDADE!FI$3,BASE!$G:$G,PRODUTIVIDADE!$B104)))</f>
        <v/>
      </c>
      <c r="FM104" s="32">
        <f t="shared" si="123"/>
        <v>0</v>
      </c>
      <c r="FN104" s="32">
        <f t="shared" si="124"/>
        <v>0</v>
      </c>
      <c r="FO104" s="15" t="str">
        <f>IF($B104="","",IF(COUNTIF(BASE!$A:$A,PRODUTIVIDADE!FO$3)=0,"",SUMIFS(BASE!$M:$M,BASE!$A:$A,PRODUTIVIDADE!FO$3,BASE!$G:$G,PRODUTIVIDADE!$B104)))</f>
        <v/>
      </c>
      <c r="FP104" s="15" t="str">
        <f>IF($B104="","",IF(COUNTIF(BASE!$A:$A,PRODUTIVIDADE!FO$3)=0,"",SUMIFS(BASE!$N:$N,BASE!$A:$A,PRODUTIVIDADE!FO$3,BASE!$G:$G,PRODUTIVIDADE!$B104)))</f>
        <v/>
      </c>
      <c r="FQ104" s="18" t="str">
        <f>IF($B104="","",IF(COUNTIF(BASE!$A:$A,PRODUTIVIDADE!FO$3)=0,"",SUMIFS(BASE!$P:$P,BASE!$A:$A,PRODUTIVIDADE!FO$3,BASE!$G:$G,PRODUTIVIDADE!$B104)))</f>
        <v/>
      </c>
      <c r="FR104" s="18" t="str">
        <f>IF($B104="","",IF(COUNTIF(BASE!$A:$A,PRODUTIVIDADE!FO$3)=0,"",SUMIFS(BASE!$O:$O,BASE!$A:$A,PRODUTIVIDADE!FO$3,BASE!$G:$G,PRODUTIVIDADE!$B104)))</f>
        <v/>
      </c>
      <c r="FS104" s="32">
        <f t="shared" si="125"/>
        <v>0</v>
      </c>
      <c r="FT104" s="32">
        <f t="shared" si="126"/>
        <v>0</v>
      </c>
      <c r="FU104" s="33" t="str">
        <f>IF($B104="","",IF(COUNTIF(BASE!$A:$A,PRODUTIVIDADE!FU$3)=0,"",SUMIFS(BASE!$M:$M,BASE!$A:$A,PRODUTIVIDADE!FU$3,BASE!$G:$G,PRODUTIVIDADE!$B104)))</f>
        <v/>
      </c>
      <c r="FV104" s="33" t="str">
        <f>IF($B104="","",IF(COUNTIF(BASE!$A:$A,PRODUTIVIDADE!FU$3)=0,"",SUMIFS(BASE!$N:$N,BASE!$A:$A,PRODUTIVIDADE!FU$3,BASE!$G:$G,PRODUTIVIDADE!$B104)))</f>
        <v/>
      </c>
      <c r="FW104" s="28" t="str">
        <f>IF($B104="","",IF(COUNTIF(BASE!$A:$A,PRODUTIVIDADE!FU$3)=0,"",SUMIFS(BASE!$P:$P,BASE!$A:$A,PRODUTIVIDADE!FU$3,BASE!$G:$G,PRODUTIVIDADE!$B104)))</f>
        <v/>
      </c>
      <c r="FX104" s="28" t="str">
        <f>IF($B104="","",IF(COUNTIF(BASE!$A:$A,PRODUTIVIDADE!FU$3)=0,"",SUMIFS(BASE!$O:$O,BASE!$A:$A,PRODUTIVIDADE!FU$3,BASE!$G:$G,PRODUTIVIDADE!$B104)))</f>
        <v/>
      </c>
      <c r="FY104" s="32">
        <f t="shared" si="127"/>
        <v>0</v>
      </c>
      <c r="FZ104" s="32">
        <f t="shared" si="128"/>
        <v>0</v>
      </c>
      <c r="GA104" s="15" t="str">
        <f>IF($B104="","",IF(COUNTIF(BASE!$A:$A,PRODUTIVIDADE!GA$3)=0,"",SUMIFS(BASE!$M:$M,BASE!$A:$A,PRODUTIVIDADE!GA$3,BASE!$G:$G,PRODUTIVIDADE!$B104)))</f>
        <v/>
      </c>
      <c r="GB104" s="15" t="str">
        <f>IF($B104="","",IF(COUNTIF(BASE!$A:$A,PRODUTIVIDADE!GA$3)=0,"",SUMIFS(BASE!$N:$N,BASE!$A:$A,PRODUTIVIDADE!GA$3,BASE!$G:$G,PRODUTIVIDADE!$B104)))</f>
        <v/>
      </c>
      <c r="GC104" s="18" t="str">
        <f>IF($B104="","",IF(COUNTIF(BASE!$A:$A,PRODUTIVIDADE!GA$3)=0,"",SUMIFS(BASE!$P:$P,BASE!$A:$A,PRODUTIVIDADE!GA$3,BASE!$G:$G,PRODUTIVIDADE!$B104)))</f>
        <v/>
      </c>
      <c r="GD104" s="18" t="str">
        <f>IF($B104="","",IF(COUNTIF(BASE!$A:$A,PRODUTIVIDADE!GA$3)=0,"",SUMIFS(BASE!$O:$O,BASE!$A:$A,PRODUTIVIDADE!GA$3,BASE!$G:$G,PRODUTIVIDADE!$B104)))</f>
        <v/>
      </c>
      <c r="GE104" s="32">
        <f t="shared" si="129"/>
        <v>0</v>
      </c>
      <c r="GF104" s="32">
        <f t="shared" si="130"/>
        <v>0</v>
      </c>
      <c r="GG104" s="33" t="str">
        <f>IF($B104="","",IF(COUNTIF(BASE!$A:$A,PRODUTIVIDADE!GG$3)=0,"",SUMIFS(BASE!$M:$M,BASE!$A:$A,PRODUTIVIDADE!GG$3,BASE!$G:$G,PRODUTIVIDADE!$B104)))</f>
        <v/>
      </c>
      <c r="GH104" s="33" t="str">
        <f>IF($B104="","",IF(COUNTIF(BASE!$A:$A,PRODUTIVIDADE!GG$3)=0,"",SUMIFS(BASE!$N:$N,BASE!$A:$A,PRODUTIVIDADE!GG$3,BASE!$G:$G,PRODUTIVIDADE!$B104)))</f>
        <v/>
      </c>
      <c r="GI104" s="28" t="str">
        <f>IF($B104="","",IF(COUNTIF(BASE!$A:$A,PRODUTIVIDADE!GG$3)=0,"",SUMIFS(BASE!$P:$P,BASE!$A:$A,PRODUTIVIDADE!GG$3,BASE!$G:$G,PRODUTIVIDADE!$B104)))</f>
        <v/>
      </c>
      <c r="GJ104" s="28" t="str">
        <f>IF($B104="","",IF(COUNTIF(BASE!$A:$A,PRODUTIVIDADE!GG$3)=0,"",SUMIFS(BASE!$O:$O,BASE!$A:$A,PRODUTIVIDADE!GG$3,BASE!$G:$G,PRODUTIVIDADE!$B104)))</f>
        <v/>
      </c>
      <c r="GK104" s="32">
        <f t="shared" si="131"/>
        <v>0</v>
      </c>
      <c r="GL104" s="32">
        <f t="shared" si="132"/>
        <v>0</v>
      </c>
      <c r="GM104" s="15" t="str">
        <f>IF($B104="","",IF(COUNTIF(BASE!$A:$A,PRODUTIVIDADE!GM$3)=0,"",SUMIFS(BASE!$M:$M,BASE!$A:$A,PRODUTIVIDADE!GM$3,BASE!$G:$G,PRODUTIVIDADE!$B104)))</f>
        <v/>
      </c>
      <c r="GN104" s="15" t="str">
        <f>IF($B104="","",IF(COUNTIF(BASE!$A:$A,PRODUTIVIDADE!GM$3)=0,"",SUMIFS(BASE!$N:$N,BASE!$A:$A,PRODUTIVIDADE!GM$3,BASE!$G:$G,PRODUTIVIDADE!$B104)))</f>
        <v/>
      </c>
      <c r="GO104" s="18" t="str">
        <f>IF($B104="","",IF(COUNTIF(BASE!$A:$A,PRODUTIVIDADE!GM$3)=0,"",SUMIFS(BASE!$P:$P,BASE!$A:$A,PRODUTIVIDADE!GM$3,BASE!$G:$G,PRODUTIVIDADE!$B104)))</f>
        <v/>
      </c>
      <c r="GP104" s="18" t="str">
        <f>IF($B104="","",IF(COUNTIF(BASE!$A:$A,PRODUTIVIDADE!GM$3)=0,"",SUMIFS(BASE!$O:$O,BASE!$A:$A,PRODUTIVIDADE!GM$3,BASE!$G:$G,PRODUTIVIDADE!$B104)))</f>
        <v/>
      </c>
      <c r="GQ104" s="32">
        <f t="shared" si="133"/>
        <v>0</v>
      </c>
      <c r="GR104" s="32">
        <f t="shared" si="134"/>
        <v>0</v>
      </c>
    </row>
    <row r="105" spans="2:200" s="8" customFormat="1" hidden="1" x14ac:dyDescent="0.25">
      <c r="B105" s="50"/>
      <c r="C105" s="16" t="str">
        <f>IF($B105="","",VLOOKUP($B105,EQUIPE!$B:$E,2,0))</f>
        <v/>
      </c>
      <c r="D105" s="16" t="str">
        <f>IF($B105="","",VLOOKUP($B105,EQUIPE!$B:$F,5,0))</f>
        <v/>
      </c>
      <c r="E105" s="18" t="str">
        <f>IF($B105="","",VLOOKUP($B105,EQUIPE!$B:$E,3,0))</f>
        <v/>
      </c>
      <c r="F105" s="16" t="str">
        <f>IF($B105="","",VLOOKUP($B105,EQUIPE!$B:$E,4,0))</f>
        <v/>
      </c>
      <c r="H105" s="22" t="str">
        <f t="shared" si="135"/>
        <v/>
      </c>
      <c r="I105" s="22" t="str">
        <f t="shared" si="135"/>
        <v/>
      </c>
      <c r="J105" s="18" t="str">
        <f t="shared" si="69"/>
        <v/>
      </c>
      <c r="K105" s="18" t="str">
        <f t="shared" si="70"/>
        <v/>
      </c>
      <c r="L105" s="32">
        <f t="shared" si="71"/>
        <v>0</v>
      </c>
      <c r="M105" s="32">
        <f t="shared" si="72"/>
        <v>0</v>
      </c>
      <c r="O105" s="15" t="str">
        <f>IF($B105="","",IF(COUNTIF(BASE!$A:$A,PRODUTIVIDADE!O$3)=0,"",SUMIFS(BASE!$M:$M,BASE!$A:$A,PRODUTIVIDADE!O$3,BASE!$G:$G,PRODUTIVIDADE!$B105)))</f>
        <v/>
      </c>
      <c r="P105" s="15" t="str">
        <f>IF($B105="","",IF(COUNTIF(BASE!$A:$A,PRODUTIVIDADE!O$3)=0,"",SUMIFS(BASE!$N:$N,BASE!$A:$A,PRODUTIVIDADE!O$3,BASE!$G:$G,PRODUTIVIDADE!$B105)))</f>
        <v/>
      </c>
      <c r="Q105" s="18" t="str">
        <f>IF($B105="","",IF(COUNTIF(BASE!$A:$A,PRODUTIVIDADE!O$3)=0,"",SUMIFS(BASE!$P:$P,BASE!$A:$A,PRODUTIVIDADE!O$3,BASE!$G:$G,PRODUTIVIDADE!$B105)))</f>
        <v/>
      </c>
      <c r="R105" s="18" t="str">
        <f>IF($B105="","",IF(COUNTIF(BASE!$A:$A,PRODUTIVIDADE!O$3)=0,"",SUMIFS(BASE!$O:$O,BASE!$A:$A,PRODUTIVIDADE!O$3,BASE!$G:$G,PRODUTIVIDADE!$B105)))</f>
        <v/>
      </c>
      <c r="S105" s="32">
        <f t="shared" si="73"/>
        <v>0</v>
      </c>
      <c r="T105" s="32">
        <f t="shared" si="74"/>
        <v>0</v>
      </c>
      <c r="U105" s="33" t="str">
        <f>IF($B105="","",IF(COUNTIF(BASE!$A:$A,PRODUTIVIDADE!U$3)=0,"",SUMIFS(BASE!$M:$M,BASE!$A:$A,PRODUTIVIDADE!U$3,BASE!$G:$G,PRODUTIVIDADE!$B105)))</f>
        <v/>
      </c>
      <c r="V105" s="33" t="str">
        <f>IF($B105="","",IF(COUNTIF(BASE!$A:$A,PRODUTIVIDADE!U$3)=0,"",SUMIFS(BASE!$N:$N,BASE!$A:$A,PRODUTIVIDADE!U$3,BASE!$G:$G,PRODUTIVIDADE!$B105)))</f>
        <v/>
      </c>
      <c r="W105" s="28" t="str">
        <f>IF($B105="","",IF(COUNTIF(BASE!$A:$A,PRODUTIVIDADE!U$3)=0,"",SUMIFS(BASE!$P:$P,BASE!$A:$A,PRODUTIVIDADE!U$3,BASE!$G:$G,PRODUTIVIDADE!$B105)))</f>
        <v/>
      </c>
      <c r="X105" s="28" t="str">
        <f>IF($B105="","",IF(COUNTIF(BASE!$A:$A,PRODUTIVIDADE!U$3)=0,"",SUMIFS(BASE!$O:$O,BASE!$A:$A,PRODUTIVIDADE!U$3,BASE!$G:$G,PRODUTIVIDADE!$B105)))</f>
        <v/>
      </c>
      <c r="Y105" s="32">
        <f t="shared" si="75"/>
        <v>0</v>
      </c>
      <c r="Z105" s="32">
        <f t="shared" si="76"/>
        <v>0</v>
      </c>
      <c r="AA105" s="15" t="str">
        <f>IF($B105="","",IF(COUNTIF(BASE!$A:$A,PRODUTIVIDADE!AA$3)=0,"",SUMIFS(BASE!$M:$M,BASE!$A:$A,PRODUTIVIDADE!AA$3,BASE!$G:$G,PRODUTIVIDADE!$B105)))</f>
        <v/>
      </c>
      <c r="AB105" s="15" t="str">
        <f>IF($B105="","",IF(COUNTIF(BASE!$A:$A,PRODUTIVIDADE!AA$3)=0,"",SUMIFS(BASE!$N:$N,BASE!$A:$A,PRODUTIVIDADE!AA$3,BASE!$G:$G,PRODUTIVIDADE!$B105)))</f>
        <v/>
      </c>
      <c r="AC105" s="18" t="str">
        <f>IF($B105="","",IF(COUNTIF(BASE!$A:$A,PRODUTIVIDADE!AA$3)=0,"",SUMIFS(BASE!$P:$P,BASE!$A:$A,PRODUTIVIDADE!AA$3,BASE!$G:$G,PRODUTIVIDADE!$B105)))</f>
        <v/>
      </c>
      <c r="AD105" s="18" t="str">
        <f>IF($B105="","",IF(COUNTIF(BASE!$A:$A,PRODUTIVIDADE!AA$3)=0,"",SUMIFS(BASE!$O:$O,BASE!$A:$A,PRODUTIVIDADE!AA$3,BASE!$G:$G,PRODUTIVIDADE!$B105)))</f>
        <v/>
      </c>
      <c r="AE105" s="32">
        <f t="shared" si="77"/>
        <v>0</v>
      </c>
      <c r="AF105" s="32">
        <f t="shared" si="78"/>
        <v>0</v>
      </c>
      <c r="AG105" s="33" t="str">
        <f>IF($B105="","",IF(COUNTIF(BASE!$A:$A,PRODUTIVIDADE!AG$3)=0,"",SUMIFS(BASE!$M:$M,BASE!$A:$A,PRODUTIVIDADE!AG$3,BASE!$G:$G,PRODUTIVIDADE!$B105)))</f>
        <v/>
      </c>
      <c r="AH105" s="33" t="str">
        <f>IF($B105="","",IF(COUNTIF(BASE!$A:$A,PRODUTIVIDADE!AG$3)=0,"",SUMIFS(BASE!$N:$N,BASE!$A:$A,PRODUTIVIDADE!AG$3,BASE!$G:$G,PRODUTIVIDADE!$B105)))</f>
        <v/>
      </c>
      <c r="AI105" s="28" t="str">
        <f>IF($B105="","",IF(COUNTIF(BASE!$A:$A,PRODUTIVIDADE!AG$3)=0,"",SUMIFS(BASE!$P:$P,BASE!$A:$A,PRODUTIVIDADE!AG$3,BASE!$G:$G,PRODUTIVIDADE!$B105)))</f>
        <v/>
      </c>
      <c r="AJ105" s="28" t="str">
        <f>IF($B105="","",IF(COUNTIF(BASE!$A:$A,PRODUTIVIDADE!AG$3)=0,"",SUMIFS(BASE!$O:$O,BASE!$A:$A,PRODUTIVIDADE!AG$3,BASE!$G:$G,PRODUTIVIDADE!$B105)))</f>
        <v/>
      </c>
      <c r="AK105" s="32">
        <f t="shared" si="79"/>
        <v>0</v>
      </c>
      <c r="AL105" s="32">
        <f t="shared" si="80"/>
        <v>0</v>
      </c>
      <c r="AM105" s="15" t="str">
        <f>IF($B105="","",IF(COUNTIF(BASE!$A:$A,PRODUTIVIDADE!AM$3)=0,"",SUMIFS(BASE!$M:$M,BASE!$A:$A,PRODUTIVIDADE!AM$3,BASE!$G:$G,PRODUTIVIDADE!$B105)))</f>
        <v/>
      </c>
      <c r="AN105" s="15" t="str">
        <f>IF($B105="","",IF(COUNTIF(BASE!$A:$A,PRODUTIVIDADE!AM$3)=0,"",SUMIFS(BASE!$N:$N,BASE!$A:$A,PRODUTIVIDADE!AM$3,BASE!$G:$G,PRODUTIVIDADE!$B105)))</f>
        <v/>
      </c>
      <c r="AO105" s="18" t="str">
        <f>IF($B105="","",IF(COUNTIF(BASE!$A:$A,PRODUTIVIDADE!AM$3)=0,"",SUMIFS(BASE!$P:$P,BASE!$A:$A,PRODUTIVIDADE!AM$3,BASE!$G:$G,PRODUTIVIDADE!$B105)))</f>
        <v/>
      </c>
      <c r="AP105" s="18" t="str">
        <f>IF($B105="","",IF(COUNTIF(BASE!$A:$A,PRODUTIVIDADE!AM$3)=0,"",SUMIFS(BASE!$O:$O,BASE!$A:$A,PRODUTIVIDADE!AM$3,BASE!$G:$G,PRODUTIVIDADE!$B105)))</f>
        <v/>
      </c>
      <c r="AQ105" s="32">
        <f t="shared" si="81"/>
        <v>0</v>
      </c>
      <c r="AR105" s="32">
        <f t="shared" si="82"/>
        <v>0</v>
      </c>
      <c r="AS105" s="33" t="str">
        <f>IF($B105="","",IF(COUNTIF(BASE!$A:$A,PRODUTIVIDADE!AS$3)=0,"",SUMIFS(BASE!$M:$M,BASE!$A:$A,PRODUTIVIDADE!AS$3,BASE!$G:$G,PRODUTIVIDADE!$B105)))</f>
        <v/>
      </c>
      <c r="AT105" s="33" t="str">
        <f>IF($B105="","",IF(COUNTIF(BASE!$A:$A,PRODUTIVIDADE!AS$3)=0,"",SUMIFS(BASE!$N:$N,BASE!$A:$A,PRODUTIVIDADE!AS$3,BASE!$G:$G,PRODUTIVIDADE!$B105)))</f>
        <v/>
      </c>
      <c r="AU105" s="28" t="str">
        <f>IF($B105="","",IF(COUNTIF(BASE!$A:$A,PRODUTIVIDADE!AS$3)=0,"",SUMIFS(BASE!$P:$P,BASE!$A:$A,PRODUTIVIDADE!AS$3,BASE!$G:$G,PRODUTIVIDADE!$B105)))</f>
        <v/>
      </c>
      <c r="AV105" s="28" t="str">
        <f>IF($B105="","",IF(COUNTIF(BASE!$A:$A,PRODUTIVIDADE!AS$3)=0,"",SUMIFS(BASE!$O:$O,BASE!$A:$A,PRODUTIVIDADE!AS$3,BASE!$G:$G,PRODUTIVIDADE!$B105)))</f>
        <v/>
      </c>
      <c r="AW105" s="32">
        <f t="shared" si="83"/>
        <v>0</v>
      </c>
      <c r="AX105" s="32">
        <f t="shared" si="84"/>
        <v>0</v>
      </c>
      <c r="AY105" s="15" t="str">
        <f>IF($B105="","",IF(COUNTIF(BASE!$A:$A,PRODUTIVIDADE!AY$3)=0,"",SUMIFS(BASE!$M:$M,BASE!$A:$A,PRODUTIVIDADE!AY$3,BASE!$G:$G,PRODUTIVIDADE!$B105)))</f>
        <v/>
      </c>
      <c r="AZ105" s="15" t="str">
        <f>IF($B105="","",IF(COUNTIF(BASE!$A:$A,PRODUTIVIDADE!AY$3)=0,"",SUMIFS(BASE!$N:$N,BASE!$A:$A,PRODUTIVIDADE!AY$3,BASE!$G:$G,PRODUTIVIDADE!$B105)))</f>
        <v/>
      </c>
      <c r="BA105" s="18" t="str">
        <f>IF($B105="","",IF(COUNTIF(BASE!$A:$A,PRODUTIVIDADE!AY$3)=0,"",SUMIFS(BASE!$P:$P,BASE!$A:$A,PRODUTIVIDADE!AY$3,BASE!$G:$G,PRODUTIVIDADE!$B105)))</f>
        <v/>
      </c>
      <c r="BB105" s="18" t="str">
        <f>IF($B105="","",IF(COUNTIF(BASE!$A:$A,PRODUTIVIDADE!AY$3)=0,"",SUMIFS(BASE!$O:$O,BASE!$A:$A,PRODUTIVIDADE!AY$3,BASE!$G:$G,PRODUTIVIDADE!$B105)))</f>
        <v/>
      </c>
      <c r="BC105" s="32">
        <f t="shared" si="85"/>
        <v>0</v>
      </c>
      <c r="BD105" s="32">
        <f t="shared" si="86"/>
        <v>0</v>
      </c>
      <c r="BE105" s="33" t="str">
        <f>IF($B105="","",IF(COUNTIF(BASE!$A:$A,PRODUTIVIDADE!BE$3)=0,"",SUMIFS(BASE!$M:$M,BASE!$A:$A,PRODUTIVIDADE!BE$3,BASE!$G:$G,PRODUTIVIDADE!$B105)))</f>
        <v/>
      </c>
      <c r="BF105" s="33" t="str">
        <f>IF($B105="","",IF(COUNTIF(BASE!$A:$A,PRODUTIVIDADE!BE$3)=0,"",SUMIFS(BASE!$N:$N,BASE!$A:$A,PRODUTIVIDADE!BE$3,BASE!$G:$G,PRODUTIVIDADE!$B105)))</f>
        <v/>
      </c>
      <c r="BG105" s="28" t="str">
        <f>IF($B105="","",IF(COUNTIF(BASE!$A:$A,PRODUTIVIDADE!BE$3)=0,"",SUMIFS(BASE!$P:$P,BASE!$A:$A,PRODUTIVIDADE!BE$3,BASE!$G:$G,PRODUTIVIDADE!$B105)))</f>
        <v/>
      </c>
      <c r="BH105" s="28" t="str">
        <f>IF($B105="","",IF(COUNTIF(BASE!$A:$A,PRODUTIVIDADE!BE$3)=0,"",SUMIFS(BASE!$O:$O,BASE!$A:$A,PRODUTIVIDADE!BE$3,BASE!$G:$G,PRODUTIVIDADE!$B105)))</f>
        <v/>
      </c>
      <c r="BI105" s="32">
        <f t="shared" si="87"/>
        <v>0</v>
      </c>
      <c r="BJ105" s="32">
        <f t="shared" si="88"/>
        <v>0</v>
      </c>
      <c r="BK105" s="15" t="str">
        <f>IF($B105="","",IF(COUNTIF(BASE!$A:$A,PRODUTIVIDADE!BK$3)=0,"",SUMIFS(BASE!$M:$M,BASE!$A:$A,PRODUTIVIDADE!BK$3,BASE!$G:$G,PRODUTIVIDADE!$B105)))</f>
        <v/>
      </c>
      <c r="BL105" s="15" t="str">
        <f>IF($B105="","",IF(COUNTIF(BASE!$A:$A,PRODUTIVIDADE!BK$3)=0,"",SUMIFS(BASE!$N:$N,BASE!$A:$A,PRODUTIVIDADE!BK$3,BASE!$G:$G,PRODUTIVIDADE!$B105)))</f>
        <v/>
      </c>
      <c r="BM105" s="18" t="str">
        <f>IF($B105="","",IF(COUNTIF(BASE!$A:$A,PRODUTIVIDADE!BK$3)=0,"",SUMIFS(BASE!$P:$P,BASE!$A:$A,PRODUTIVIDADE!BK$3,BASE!$G:$G,PRODUTIVIDADE!$B105)))</f>
        <v/>
      </c>
      <c r="BN105" s="18" t="str">
        <f>IF($B105="","",IF(COUNTIF(BASE!$A:$A,PRODUTIVIDADE!BK$3)=0,"",SUMIFS(BASE!$O:$O,BASE!$A:$A,PRODUTIVIDADE!BK$3,BASE!$G:$G,PRODUTIVIDADE!$B105)))</f>
        <v/>
      </c>
      <c r="BO105" s="32">
        <f t="shared" si="89"/>
        <v>0</v>
      </c>
      <c r="BP105" s="32">
        <f t="shared" si="90"/>
        <v>0</v>
      </c>
      <c r="BQ105" s="33" t="str">
        <f>IF($B105="","",IF(COUNTIF(BASE!$A:$A,PRODUTIVIDADE!BQ$3)=0,"",SUMIFS(BASE!$M:$M,BASE!$A:$A,PRODUTIVIDADE!BQ$3,BASE!$G:$G,PRODUTIVIDADE!$B105)))</f>
        <v/>
      </c>
      <c r="BR105" s="33" t="str">
        <f>IF($B105="","",IF(COUNTIF(BASE!$A:$A,PRODUTIVIDADE!BQ$3)=0,"",SUMIFS(BASE!$N:$N,BASE!$A:$A,PRODUTIVIDADE!BQ$3,BASE!$G:$G,PRODUTIVIDADE!$B105)))</f>
        <v/>
      </c>
      <c r="BS105" s="28" t="str">
        <f>IF($B105="","",IF(COUNTIF(BASE!$A:$A,PRODUTIVIDADE!BQ$3)=0,"",SUMIFS(BASE!$P:$P,BASE!$A:$A,PRODUTIVIDADE!BQ$3,BASE!$G:$G,PRODUTIVIDADE!$B105)))</f>
        <v/>
      </c>
      <c r="BT105" s="28" t="str">
        <f>IF($B105="","",IF(COUNTIF(BASE!$A:$A,PRODUTIVIDADE!BQ$3)=0,"",SUMIFS(BASE!$O:$O,BASE!$A:$A,PRODUTIVIDADE!BQ$3,BASE!$G:$G,PRODUTIVIDADE!$B105)))</f>
        <v/>
      </c>
      <c r="BU105" s="32">
        <f t="shared" si="91"/>
        <v>0</v>
      </c>
      <c r="BV105" s="32">
        <f t="shared" si="92"/>
        <v>0</v>
      </c>
      <c r="BW105" s="15" t="str">
        <f>IF($B105="","",IF(COUNTIF(BASE!$A:$A,PRODUTIVIDADE!BW$3)=0,"",SUMIFS(BASE!$M:$M,BASE!$A:$A,PRODUTIVIDADE!BW$3,BASE!$G:$G,PRODUTIVIDADE!$B105)))</f>
        <v/>
      </c>
      <c r="BX105" s="15" t="str">
        <f>IF($B105="","",IF(COUNTIF(BASE!$A:$A,PRODUTIVIDADE!BW$3)=0,"",SUMIFS(BASE!$N:$N,BASE!$A:$A,PRODUTIVIDADE!BW$3,BASE!$G:$G,PRODUTIVIDADE!$B105)))</f>
        <v/>
      </c>
      <c r="BY105" s="18" t="str">
        <f>IF($B105="","",IF(COUNTIF(BASE!$A:$A,PRODUTIVIDADE!BW$3)=0,"",SUMIFS(BASE!$P:$P,BASE!$A:$A,PRODUTIVIDADE!BW$3,BASE!$G:$G,PRODUTIVIDADE!$B105)))</f>
        <v/>
      </c>
      <c r="BZ105" s="18" t="str">
        <f>IF($B105="","",IF(COUNTIF(BASE!$A:$A,PRODUTIVIDADE!BW$3)=0,"",SUMIFS(BASE!$O:$O,BASE!$A:$A,PRODUTIVIDADE!BW$3,BASE!$G:$G,PRODUTIVIDADE!$B105)))</f>
        <v/>
      </c>
      <c r="CA105" s="32">
        <f t="shared" si="93"/>
        <v>0</v>
      </c>
      <c r="CB105" s="32">
        <f t="shared" si="94"/>
        <v>0</v>
      </c>
      <c r="CC105" s="33" t="str">
        <f>IF($B105="","",IF(COUNTIF(BASE!$A:$A,PRODUTIVIDADE!CC$3)=0,"",SUMIFS(BASE!$M:$M,BASE!$A:$A,PRODUTIVIDADE!CC$3,BASE!$G:$G,PRODUTIVIDADE!$B105)))</f>
        <v/>
      </c>
      <c r="CD105" s="33" t="str">
        <f>IF($B105="","",IF(COUNTIF(BASE!$A:$A,PRODUTIVIDADE!CC$3)=0,"",SUMIFS(BASE!$N:$N,BASE!$A:$A,PRODUTIVIDADE!CC$3,BASE!$G:$G,PRODUTIVIDADE!$B105)))</f>
        <v/>
      </c>
      <c r="CE105" s="28" t="str">
        <f>IF($B105="","",IF(COUNTIF(BASE!$A:$A,PRODUTIVIDADE!CC$3)=0,"",SUMIFS(BASE!$P:$P,BASE!$A:$A,PRODUTIVIDADE!CC$3,BASE!$G:$G,PRODUTIVIDADE!$B105)))</f>
        <v/>
      </c>
      <c r="CF105" s="28" t="str">
        <f>IF($B105="","",IF(COUNTIF(BASE!$A:$A,PRODUTIVIDADE!CC$3)=0,"",SUMIFS(BASE!$O:$O,BASE!$A:$A,PRODUTIVIDADE!CC$3,BASE!$G:$G,PRODUTIVIDADE!$B105)))</f>
        <v/>
      </c>
      <c r="CG105" s="32">
        <f t="shared" si="95"/>
        <v>0</v>
      </c>
      <c r="CH105" s="32">
        <f t="shared" si="96"/>
        <v>0</v>
      </c>
      <c r="CI105" s="15" t="str">
        <f>IF($B105="","",IF(COUNTIF(BASE!$A:$A,PRODUTIVIDADE!CI$3)=0,"",SUMIFS(BASE!$M:$M,BASE!$A:$A,PRODUTIVIDADE!CI$3,BASE!$G:$G,PRODUTIVIDADE!$B105)))</f>
        <v/>
      </c>
      <c r="CJ105" s="15" t="str">
        <f>IF($B105="","",IF(COUNTIF(BASE!$A:$A,PRODUTIVIDADE!CI$3)=0,"",SUMIFS(BASE!$N:$N,BASE!$A:$A,PRODUTIVIDADE!CI$3,BASE!$G:$G,PRODUTIVIDADE!$B105)))</f>
        <v/>
      </c>
      <c r="CK105" s="18" t="str">
        <f>IF($B105="","",IF(COUNTIF(BASE!$A:$A,PRODUTIVIDADE!CI$3)=0,"",SUMIFS(BASE!$P:$P,BASE!$A:$A,PRODUTIVIDADE!CI$3,BASE!$G:$G,PRODUTIVIDADE!$B105)))</f>
        <v/>
      </c>
      <c r="CL105" s="18" t="str">
        <f>IF($B105="","",IF(COUNTIF(BASE!$A:$A,PRODUTIVIDADE!CI$3)=0,"",SUMIFS(BASE!$O:$O,BASE!$A:$A,PRODUTIVIDADE!CI$3,BASE!$G:$G,PRODUTIVIDADE!$B105)))</f>
        <v/>
      </c>
      <c r="CM105" s="32">
        <f t="shared" si="97"/>
        <v>0</v>
      </c>
      <c r="CN105" s="32">
        <f t="shared" si="98"/>
        <v>0</v>
      </c>
      <c r="CO105" s="33" t="str">
        <f>IF($B105="","",IF(COUNTIF(BASE!$A:$A,PRODUTIVIDADE!CO$3)=0,"",SUMIFS(BASE!$M:$M,BASE!$A:$A,PRODUTIVIDADE!CO$3,BASE!$G:$G,PRODUTIVIDADE!$B105)))</f>
        <v/>
      </c>
      <c r="CP105" s="33" t="str">
        <f>IF($B105="","",IF(COUNTIF(BASE!$A:$A,PRODUTIVIDADE!CO$3)=0,"",SUMIFS(BASE!$N:$N,BASE!$A:$A,PRODUTIVIDADE!CO$3,BASE!$G:$G,PRODUTIVIDADE!$B105)))</f>
        <v/>
      </c>
      <c r="CQ105" s="28" t="str">
        <f>IF($B105="","",IF(COUNTIF(BASE!$A:$A,PRODUTIVIDADE!CO$3)=0,"",SUMIFS(BASE!$P:$P,BASE!$A:$A,PRODUTIVIDADE!CO$3,BASE!$G:$G,PRODUTIVIDADE!$B105)))</f>
        <v/>
      </c>
      <c r="CR105" s="28" t="str">
        <f>IF($B105="","",IF(COUNTIF(BASE!$A:$A,PRODUTIVIDADE!CO$3)=0,"",SUMIFS(BASE!$O:$O,BASE!$A:$A,PRODUTIVIDADE!CO$3,BASE!$G:$G,PRODUTIVIDADE!$B105)))</f>
        <v/>
      </c>
      <c r="CS105" s="32">
        <f t="shared" si="99"/>
        <v>0</v>
      </c>
      <c r="CT105" s="32">
        <f t="shared" si="100"/>
        <v>0</v>
      </c>
      <c r="CU105" s="15" t="str">
        <f>IF($B105="","",IF(COUNTIF(BASE!$A:$A,PRODUTIVIDADE!CU$3)=0,"",SUMIFS(BASE!$M:$M,BASE!$A:$A,PRODUTIVIDADE!CU$3,BASE!$G:$G,PRODUTIVIDADE!$B105)))</f>
        <v/>
      </c>
      <c r="CV105" s="15" t="str">
        <f>IF($B105="","",IF(COUNTIF(BASE!$A:$A,PRODUTIVIDADE!CU$3)=0,"",SUMIFS(BASE!$N:$N,BASE!$A:$A,PRODUTIVIDADE!CU$3,BASE!$G:$G,PRODUTIVIDADE!$B105)))</f>
        <v/>
      </c>
      <c r="CW105" s="18" t="str">
        <f>IF($B105="","",IF(COUNTIF(BASE!$A:$A,PRODUTIVIDADE!CU$3)=0,"",SUMIFS(BASE!$P:$P,BASE!$A:$A,PRODUTIVIDADE!CU$3,BASE!$G:$G,PRODUTIVIDADE!$B105)))</f>
        <v/>
      </c>
      <c r="CX105" s="18" t="str">
        <f>IF($B105="","",IF(COUNTIF(BASE!$A:$A,PRODUTIVIDADE!CU$3)=0,"",SUMIFS(BASE!$O:$O,BASE!$A:$A,PRODUTIVIDADE!CU$3,BASE!$G:$G,PRODUTIVIDADE!$B105)))</f>
        <v/>
      </c>
      <c r="CY105" s="32">
        <f t="shared" si="101"/>
        <v>0</v>
      </c>
      <c r="CZ105" s="32">
        <f t="shared" si="102"/>
        <v>0</v>
      </c>
      <c r="DA105" s="33" t="str">
        <f>IF($B105="","",IF(COUNTIF(BASE!$A:$A,PRODUTIVIDADE!DA$3)=0,"",SUMIFS(BASE!$M:$M,BASE!$A:$A,PRODUTIVIDADE!DA$3,BASE!$G:$G,PRODUTIVIDADE!$B105)))</f>
        <v/>
      </c>
      <c r="DB105" s="33" t="str">
        <f>IF($B105="","",IF(COUNTIF(BASE!$A:$A,PRODUTIVIDADE!DA$3)=0,"",SUMIFS(BASE!$N:$N,BASE!$A:$A,PRODUTIVIDADE!DA$3,BASE!$G:$G,PRODUTIVIDADE!$B105)))</f>
        <v/>
      </c>
      <c r="DC105" s="28" t="str">
        <f>IF($B105="","",IF(COUNTIF(BASE!$A:$A,PRODUTIVIDADE!DA$3)=0,"",SUMIFS(BASE!$P:$P,BASE!$A:$A,PRODUTIVIDADE!DA$3,BASE!$G:$G,PRODUTIVIDADE!$B105)))</f>
        <v/>
      </c>
      <c r="DD105" s="28" t="str">
        <f>IF($B105="","",IF(COUNTIF(BASE!$A:$A,PRODUTIVIDADE!DA$3)=0,"",SUMIFS(BASE!$O:$O,BASE!$A:$A,PRODUTIVIDADE!DA$3,BASE!$G:$G,PRODUTIVIDADE!$B105)))</f>
        <v/>
      </c>
      <c r="DE105" s="32">
        <f t="shared" si="103"/>
        <v>0</v>
      </c>
      <c r="DF105" s="32">
        <f t="shared" si="104"/>
        <v>0</v>
      </c>
      <c r="DG105" s="15" t="str">
        <f>IF($B105="","",IF(COUNTIF(BASE!$A:$A,PRODUTIVIDADE!DG$3)=0,"",SUMIFS(BASE!$M:$M,BASE!$A:$A,PRODUTIVIDADE!DG$3,BASE!$G:$G,PRODUTIVIDADE!$B105)))</f>
        <v/>
      </c>
      <c r="DH105" s="15" t="str">
        <f>IF($B105="","",IF(COUNTIF(BASE!$A:$A,PRODUTIVIDADE!DG$3)=0,"",SUMIFS(BASE!$N:$N,BASE!$A:$A,PRODUTIVIDADE!DG$3,BASE!$G:$G,PRODUTIVIDADE!$B105)))</f>
        <v/>
      </c>
      <c r="DI105" s="18" t="str">
        <f>IF($B105="","",IF(COUNTIF(BASE!$A:$A,PRODUTIVIDADE!DG$3)=0,"",SUMIFS(BASE!$P:$P,BASE!$A:$A,PRODUTIVIDADE!DG$3,BASE!$G:$G,PRODUTIVIDADE!$B105)))</f>
        <v/>
      </c>
      <c r="DJ105" s="18" t="str">
        <f>IF($B105="","",IF(COUNTIF(BASE!$A:$A,PRODUTIVIDADE!DG$3)=0,"",SUMIFS(BASE!$O:$O,BASE!$A:$A,PRODUTIVIDADE!DG$3,BASE!$G:$G,PRODUTIVIDADE!$B105)))</f>
        <v/>
      </c>
      <c r="DK105" s="32">
        <f t="shared" si="105"/>
        <v>0</v>
      </c>
      <c r="DL105" s="32">
        <f t="shared" si="106"/>
        <v>0</v>
      </c>
      <c r="DM105" s="33" t="str">
        <f>IF($B105="","",IF(COUNTIF(BASE!$A:$A,PRODUTIVIDADE!DM$3)=0,"",SUMIFS(BASE!$M:$M,BASE!$A:$A,PRODUTIVIDADE!DM$3,BASE!$G:$G,PRODUTIVIDADE!$B105)))</f>
        <v/>
      </c>
      <c r="DN105" s="33" t="str">
        <f>IF($B105="","",IF(COUNTIF(BASE!$A:$A,PRODUTIVIDADE!DM$3)=0,"",SUMIFS(BASE!$N:$N,BASE!$A:$A,PRODUTIVIDADE!DM$3,BASE!$G:$G,PRODUTIVIDADE!$B105)))</f>
        <v/>
      </c>
      <c r="DO105" s="28" t="str">
        <f>IF($B105="","",IF(COUNTIF(BASE!$A:$A,PRODUTIVIDADE!DM$3)=0,"",SUMIFS(BASE!$P:$P,BASE!$A:$A,PRODUTIVIDADE!DM$3,BASE!$G:$G,PRODUTIVIDADE!$B105)))</f>
        <v/>
      </c>
      <c r="DP105" s="28" t="str">
        <f>IF($B105="","",IF(COUNTIF(BASE!$A:$A,PRODUTIVIDADE!DM$3)=0,"",SUMIFS(BASE!$O:$O,BASE!$A:$A,PRODUTIVIDADE!DM$3,BASE!$G:$G,PRODUTIVIDADE!$B105)))</f>
        <v/>
      </c>
      <c r="DQ105" s="32">
        <f t="shared" si="107"/>
        <v>0</v>
      </c>
      <c r="DR105" s="32">
        <f t="shared" si="108"/>
        <v>0</v>
      </c>
      <c r="DS105" s="15" t="str">
        <f>IF($B105="","",IF(COUNTIF(BASE!$A:$A,PRODUTIVIDADE!DS$3)=0,"",SUMIFS(BASE!$M:$M,BASE!$A:$A,PRODUTIVIDADE!DS$3,BASE!$G:$G,PRODUTIVIDADE!$B105)))</f>
        <v/>
      </c>
      <c r="DT105" s="15" t="str">
        <f>IF($B105="","",IF(COUNTIF(BASE!$A:$A,PRODUTIVIDADE!DS$3)=0,"",SUMIFS(BASE!$N:$N,BASE!$A:$A,PRODUTIVIDADE!DS$3,BASE!$G:$G,PRODUTIVIDADE!$B105)))</f>
        <v/>
      </c>
      <c r="DU105" s="18" t="str">
        <f>IF($B105="","",IF(COUNTIF(BASE!$A:$A,PRODUTIVIDADE!DS$3)=0,"",SUMIFS(BASE!$P:$P,BASE!$A:$A,PRODUTIVIDADE!DS$3,BASE!$G:$G,PRODUTIVIDADE!$B105)))</f>
        <v/>
      </c>
      <c r="DV105" s="18" t="str">
        <f>IF($B105="","",IF(COUNTIF(BASE!$A:$A,PRODUTIVIDADE!DS$3)=0,"",SUMIFS(BASE!$O:$O,BASE!$A:$A,PRODUTIVIDADE!DS$3,BASE!$G:$G,PRODUTIVIDADE!$B105)))</f>
        <v/>
      </c>
      <c r="DW105" s="32">
        <f t="shared" si="109"/>
        <v>0</v>
      </c>
      <c r="DX105" s="32">
        <f t="shared" si="110"/>
        <v>0</v>
      </c>
      <c r="DY105" s="33" t="str">
        <f>IF($B105="","",IF(COUNTIF(BASE!$A:$A,PRODUTIVIDADE!DY$3)=0,"",SUMIFS(BASE!$M:$M,BASE!$A:$A,PRODUTIVIDADE!DY$3,BASE!$G:$G,PRODUTIVIDADE!$B105)))</f>
        <v/>
      </c>
      <c r="DZ105" s="33" t="str">
        <f>IF($B105="","",IF(COUNTIF(BASE!$A:$A,PRODUTIVIDADE!DY$3)=0,"",SUMIFS(BASE!$N:$N,BASE!$A:$A,PRODUTIVIDADE!DY$3,BASE!$G:$G,PRODUTIVIDADE!$B105)))</f>
        <v/>
      </c>
      <c r="EA105" s="28" t="str">
        <f>IF($B105="","",IF(COUNTIF(BASE!$A:$A,PRODUTIVIDADE!DY$3)=0,"",SUMIFS(BASE!$P:$P,BASE!$A:$A,PRODUTIVIDADE!DY$3,BASE!$G:$G,PRODUTIVIDADE!$B105)))</f>
        <v/>
      </c>
      <c r="EB105" s="28" t="str">
        <f>IF($B105="","",IF(COUNTIF(BASE!$A:$A,PRODUTIVIDADE!DY$3)=0,"",SUMIFS(BASE!$O:$O,BASE!$A:$A,PRODUTIVIDADE!DY$3,BASE!$G:$G,PRODUTIVIDADE!$B105)))</f>
        <v/>
      </c>
      <c r="EC105" s="32">
        <f t="shared" si="111"/>
        <v>0</v>
      </c>
      <c r="ED105" s="32">
        <f t="shared" si="112"/>
        <v>0</v>
      </c>
      <c r="EE105" s="15" t="str">
        <f>IF($B105="","",IF(COUNTIF(BASE!$A:$A,PRODUTIVIDADE!EE$3)=0,"",SUMIFS(BASE!$M:$M,BASE!$A:$A,PRODUTIVIDADE!EE$3,BASE!$G:$G,PRODUTIVIDADE!$B105)))</f>
        <v/>
      </c>
      <c r="EF105" s="15" t="str">
        <f>IF($B105="","",IF(COUNTIF(BASE!$A:$A,PRODUTIVIDADE!EE$3)=0,"",SUMIFS(BASE!$N:$N,BASE!$A:$A,PRODUTIVIDADE!EE$3,BASE!$G:$G,PRODUTIVIDADE!$B105)))</f>
        <v/>
      </c>
      <c r="EG105" s="18" t="str">
        <f>IF($B105="","",IF(COUNTIF(BASE!$A:$A,PRODUTIVIDADE!EE$3)=0,"",SUMIFS(BASE!$P:$P,BASE!$A:$A,PRODUTIVIDADE!EE$3,BASE!$G:$G,PRODUTIVIDADE!$B105)))</f>
        <v/>
      </c>
      <c r="EH105" s="18" t="str">
        <f>IF($B105="","",IF(COUNTIF(BASE!$A:$A,PRODUTIVIDADE!EE$3)=0,"",SUMIFS(BASE!$O:$O,BASE!$A:$A,PRODUTIVIDADE!EE$3,BASE!$G:$G,PRODUTIVIDADE!$B105)))</f>
        <v/>
      </c>
      <c r="EI105" s="32">
        <f t="shared" si="113"/>
        <v>0</v>
      </c>
      <c r="EJ105" s="32">
        <f t="shared" si="114"/>
        <v>0</v>
      </c>
      <c r="EK105" s="33" t="str">
        <f>IF($B105="","",IF(COUNTIF(BASE!$A:$A,PRODUTIVIDADE!EK$3)=0,"",SUMIFS(BASE!$M:$M,BASE!$A:$A,PRODUTIVIDADE!EK$3,BASE!$G:$G,PRODUTIVIDADE!$B105)))</f>
        <v/>
      </c>
      <c r="EL105" s="33" t="str">
        <f>IF($B105="","",IF(COUNTIF(BASE!$A:$A,PRODUTIVIDADE!EK$3)=0,"",SUMIFS(BASE!$N:$N,BASE!$A:$A,PRODUTIVIDADE!EK$3,BASE!$G:$G,PRODUTIVIDADE!$B105)))</f>
        <v/>
      </c>
      <c r="EM105" s="28" t="str">
        <f>IF($B105="","",IF(COUNTIF(BASE!$A:$A,PRODUTIVIDADE!EK$3)=0,"",SUMIFS(BASE!$P:$P,BASE!$A:$A,PRODUTIVIDADE!EK$3,BASE!$G:$G,PRODUTIVIDADE!$B105)))</f>
        <v/>
      </c>
      <c r="EN105" s="28" t="str">
        <f>IF($B105="","",IF(COUNTIF(BASE!$A:$A,PRODUTIVIDADE!EK$3)=0,"",SUMIFS(BASE!$O:$O,BASE!$A:$A,PRODUTIVIDADE!EK$3,BASE!$G:$G,PRODUTIVIDADE!$B105)))</f>
        <v/>
      </c>
      <c r="EO105" s="32">
        <f t="shared" si="115"/>
        <v>0</v>
      </c>
      <c r="EP105" s="32">
        <f t="shared" si="116"/>
        <v>0</v>
      </c>
      <c r="EQ105" s="15" t="str">
        <f>IF($B105="","",IF(COUNTIF(BASE!$A:$A,PRODUTIVIDADE!EQ$3)=0,"",SUMIFS(BASE!$M:$M,BASE!$A:$A,PRODUTIVIDADE!EQ$3,BASE!$G:$G,PRODUTIVIDADE!$B105)))</f>
        <v/>
      </c>
      <c r="ER105" s="15" t="str">
        <f>IF($B105="","",IF(COUNTIF(BASE!$A:$A,PRODUTIVIDADE!EQ$3)=0,"",SUMIFS(BASE!$N:$N,BASE!$A:$A,PRODUTIVIDADE!EQ$3,BASE!$G:$G,PRODUTIVIDADE!$B105)))</f>
        <v/>
      </c>
      <c r="ES105" s="18" t="str">
        <f>IF($B105="","",IF(COUNTIF(BASE!$A:$A,PRODUTIVIDADE!EQ$3)=0,"",SUMIFS(BASE!$P:$P,BASE!$A:$A,PRODUTIVIDADE!EQ$3,BASE!$G:$G,PRODUTIVIDADE!$B105)))</f>
        <v/>
      </c>
      <c r="ET105" s="18" t="str">
        <f>IF($B105="","",IF(COUNTIF(BASE!$A:$A,PRODUTIVIDADE!EQ$3)=0,"",SUMIFS(BASE!$O:$O,BASE!$A:$A,PRODUTIVIDADE!EQ$3,BASE!$G:$G,PRODUTIVIDADE!$B105)))</f>
        <v/>
      </c>
      <c r="EU105" s="32">
        <f t="shared" si="117"/>
        <v>0</v>
      </c>
      <c r="EV105" s="32">
        <f t="shared" si="118"/>
        <v>0</v>
      </c>
      <c r="EW105" s="33" t="str">
        <f>IF($B105="","",IF(COUNTIF(BASE!$A:$A,PRODUTIVIDADE!EW$3)=0,"",SUMIFS(BASE!$M:$M,BASE!$A:$A,PRODUTIVIDADE!EW$3,BASE!$G:$G,PRODUTIVIDADE!$B105)))</f>
        <v/>
      </c>
      <c r="EX105" s="33" t="str">
        <f>IF($B105="","",IF(COUNTIF(BASE!$A:$A,PRODUTIVIDADE!EW$3)=0,"",SUMIFS(BASE!$N:$N,BASE!$A:$A,PRODUTIVIDADE!EW$3,BASE!$G:$G,PRODUTIVIDADE!$B105)))</f>
        <v/>
      </c>
      <c r="EY105" s="28" t="str">
        <f>IF($B105="","",IF(COUNTIF(BASE!$A:$A,PRODUTIVIDADE!EW$3)=0,"",SUMIFS(BASE!$P:$P,BASE!$A:$A,PRODUTIVIDADE!EW$3,BASE!$G:$G,PRODUTIVIDADE!$B105)))</f>
        <v/>
      </c>
      <c r="EZ105" s="28" t="str">
        <f>IF($B105="","",IF(COUNTIF(BASE!$A:$A,PRODUTIVIDADE!EW$3)=0,"",SUMIFS(BASE!$O:$O,BASE!$A:$A,PRODUTIVIDADE!EW$3,BASE!$G:$G,PRODUTIVIDADE!$B105)))</f>
        <v/>
      </c>
      <c r="FA105" s="32">
        <f t="shared" si="119"/>
        <v>0</v>
      </c>
      <c r="FB105" s="32">
        <f t="shared" si="120"/>
        <v>0</v>
      </c>
      <c r="FC105" s="15" t="str">
        <f>IF($B105="","",IF(COUNTIF(BASE!$A:$A,PRODUTIVIDADE!FC$3)=0,"",SUMIFS(BASE!$M:$M,BASE!$A:$A,PRODUTIVIDADE!FC$3,BASE!$G:$G,PRODUTIVIDADE!$B105)))</f>
        <v/>
      </c>
      <c r="FD105" s="15" t="str">
        <f>IF($B105="","",IF(COUNTIF(BASE!$A:$A,PRODUTIVIDADE!FC$3)=0,"",SUMIFS(BASE!$N:$N,BASE!$A:$A,PRODUTIVIDADE!FC$3,BASE!$G:$G,PRODUTIVIDADE!$B105)))</f>
        <v/>
      </c>
      <c r="FE105" s="18" t="str">
        <f>IF($B105="","",IF(COUNTIF(BASE!$A:$A,PRODUTIVIDADE!FC$3)=0,"",SUMIFS(BASE!$P:$P,BASE!$A:$A,PRODUTIVIDADE!FC$3,BASE!$G:$G,PRODUTIVIDADE!$B105)))</f>
        <v/>
      </c>
      <c r="FF105" s="18" t="str">
        <f>IF($B105="","",IF(COUNTIF(BASE!$A:$A,PRODUTIVIDADE!FC$3)=0,"",SUMIFS(BASE!$O:$O,BASE!$A:$A,PRODUTIVIDADE!FC$3,BASE!$G:$G,PRODUTIVIDADE!$B105)))</f>
        <v/>
      </c>
      <c r="FG105" s="32">
        <f t="shared" si="121"/>
        <v>0</v>
      </c>
      <c r="FH105" s="32">
        <f t="shared" si="122"/>
        <v>0</v>
      </c>
      <c r="FI105" s="33" t="str">
        <f>IF($B105="","",IF(COUNTIF(BASE!$A:$A,PRODUTIVIDADE!FI$3)=0,"",SUMIFS(BASE!$M:$M,BASE!$A:$A,PRODUTIVIDADE!FI$3,BASE!$G:$G,PRODUTIVIDADE!$B105)))</f>
        <v/>
      </c>
      <c r="FJ105" s="33" t="str">
        <f>IF($B105="","",IF(COUNTIF(BASE!$A:$A,PRODUTIVIDADE!FI$3)=0,"",SUMIFS(BASE!$N:$N,BASE!$A:$A,PRODUTIVIDADE!FI$3,BASE!$G:$G,PRODUTIVIDADE!$B105)))</f>
        <v/>
      </c>
      <c r="FK105" s="28" t="str">
        <f>IF($B105="","",IF(COUNTIF(BASE!$A:$A,PRODUTIVIDADE!FI$3)=0,"",SUMIFS(BASE!$P:$P,BASE!$A:$A,PRODUTIVIDADE!FI$3,BASE!$G:$G,PRODUTIVIDADE!$B105)))</f>
        <v/>
      </c>
      <c r="FL105" s="28" t="str">
        <f>IF($B105="","",IF(COUNTIF(BASE!$A:$A,PRODUTIVIDADE!FI$3)=0,"",SUMIFS(BASE!$O:$O,BASE!$A:$A,PRODUTIVIDADE!FI$3,BASE!$G:$G,PRODUTIVIDADE!$B105)))</f>
        <v/>
      </c>
      <c r="FM105" s="32">
        <f t="shared" si="123"/>
        <v>0</v>
      </c>
      <c r="FN105" s="32">
        <f t="shared" si="124"/>
        <v>0</v>
      </c>
      <c r="FO105" s="15" t="str">
        <f>IF($B105="","",IF(COUNTIF(BASE!$A:$A,PRODUTIVIDADE!FO$3)=0,"",SUMIFS(BASE!$M:$M,BASE!$A:$A,PRODUTIVIDADE!FO$3,BASE!$G:$G,PRODUTIVIDADE!$B105)))</f>
        <v/>
      </c>
      <c r="FP105" s="15" t="str">
        <f>IF($B105="","",IF(COUNTIF(BASE!$A:$A,PRODUTIVIDADE!FO$3)=0,"",SUMIFS(BASE!$N:$N,BASE!$A:$A,PRODUTIVIDADE!FO$3,BASE!$G:$G,PRODUTIVIDADE!$B105)))</f>
        <v/>
      </c>
      <c r="FQ105" s="18" t="str">
        <f>IF($B105="","",IF(COUNTIF(BASE!$A:$A,PRODUTIVIDADE!FO$3)=0,"",SUMIFS(BASE!$P:$P,BASE!$A:$A,PRODUTIVIDADE!FO$3,BASE!$G:$G,PRODUTIVIDADE!$B105)))</f>
        <v/>
      </c>
      <c r="FR105" s="18" t="str">
        <f>IF($B105="","",IF(COUNTIF(BASE!$A:$A,PRODUTIVIDADE!FO$3)=0,"",SUMIFS(BASE!$O:$O,BASE!$A:$A,PRODUTIVIDADE!FO$3,BASE!$G:$G,PRODUTIVIDADE!$B105)))</f>
        <v/>
      </c>
      <c r="FS105" s="32">
        <f t="shared" si="125"/>
        <v>0</v>
      </c>
      <c r="FT105" s="32">
        <f t="shared" si="126"/>
        <v>0</v>
      </c>
      <c r="FU105" s="33" t="str">
        <f>IF($B105="","",IF(COUNTIF(BASE!$A:$A,PRODUTIVIDADE!FU$3)=0,"",SUMIFS(BASE!$M:$M,BASE!$A:$A,PRODUTIVIDADE!FU$3,BASE!$G:$G,PRODUTIVIDADE!$B105)))</f>
        <v/>
      </c>
      <c r="FV105" s="33" t="str">
        <f>IF($B105="","",IF(COUNTIF(BASE!$A:$A,PRODUTIVIDADE!FU$3)=0,"",SUMIFS(BASE!$N:$N,BASE!$A:$A,PRODUTIVIDADE!FU$3,BASE!$G:$G,PRODUTIVIDADE!$B105)))</f>
        <v/>
      </c>
      <c r="FW105" s="28" t="str">
        <f>IF($B105="","",IF(COUNTIF(BASE!$A:$A,PRODUTIVIDADE!FU$3)=0,"",SUMIFS(BASE!$P:$P,BASE!$A:$A,PRODUTIVIDADE!FU$3,BASE!$G:$G,PRODUTIVIDADE!$B105)))</f>
        <v/>
      </c>
      <c r="FX105" s="28" t="str">
        <f>IF($B105="","",IF(COUNTIF(BASE!$A:$A,PRODUTIVIDADE!FU$3)=0,"",SUMIFS(BASE!$O:$O,BASE!$A:$A,PRODUTIVIDADE!FU$3,BASE!$G:$G,PRODUTIVIDADE!$B105)))</f>
        <v/>
      </c>
      <c r="FY105" s="32">
        <f t="shared" si="127"/>
        <v>0</v>
      </c>
      <c r="FZ105" s="32">
        <f t="shared" si="128"/>
        <v>0</v>
      </c>
      <c r="GA105" s="15" t="str">
        <f>IF($B105="","",IF(COUNTIF(BASE!$A:$A,PRODUTIVIDADE!GA$3)=0,"",SUMIFS(BASE!$M:$M,BASE!$A:$A,PRODUTIVIDADE!GA$3,BASE!$G:$G,PRODUTIVIDADE!$B105)))</f>
        <v/>
      </c>
      <c r="GB105" s="15" t="str">
        <f>IF($B105="","",IF(COUNTIF(BASE!$A:$A,PRODUTIVIDADE!GA$3)=0,"",SUMIFS(BASE!$N:$N,BASE!$A:$A,PRODUTIVIDADE!GA$3,BASE!$G:$G,PRODUTIVIDADE!$B105)))</f>
        <v/>
      </c>
      <c r="GC105" s="18" t="str">
        <f>IF($B105="","",IF(COUNTIF(BASE!$A:$A,PRODUTIVIDADE!GA$3)=0,"",SUMIFS(BASE!$P:$P,BASE!$A:$A,PRODUTIVIDADE!GA$3,BASE!$G:$G,PRODUTIVIDADE!$B105)))</f>
        <v/>
      </c>
      <c r="GD105" s="18" t="str">
        <f>IF($B105="","",IF(COUNTIF(BASE!$A:$A,PRODUTIVIDADE!GA$3)=0,"",SUMIFS(BASE!$O:$O,BASE!$A:$A,PRODUTIVIDADE!GA$3,BASE!$G:$G,PRODUTIVIDADE!$B105)))</f>
        <v/>
      </c>
      <c r="GE105" s="32">
        <f t="shared" si="129"/>
        <v>0</v>
      </c>
      <c r="GF105" s="32">
        <f t="shared" si="130"/>
        <v>0</v>
      </c>
      <c r="GG105" s="33" t="str">
        <f>IF($B105="","",IF(COUNTIF(BASE!$A:$A,PRODUTIVIDADE!GG$3)=0,"",SUMIFS(BASE!$M:$M,BASE!$A:$A,PRODUTIVIDADE!GG$3,BASE!$G:$G,PRODUTIVIDADE!$B105)))</f>
        <v/>
      </c>
      <c r="GH105" s="33" t="str">
        <f>IF($B105="","",IF(COUNTIF(BASE!$A:$A,PRODUTIVIDADE!GG$3)=0,"",SUMIFS(BASE!$N:$N,BASE!$A:$A,PRODUTIVIDADE!GG$3,BASE!$G:$G,PRODUTIVIDADE!$B105)))</f>
        <v/>
      </c>
      <c r="GI105" s="28" t="str">
        <f>IF($B105="","",IF(COUNTIF(BASE!$A:$A,PRODUTIVIDADE!GG$3)=0,"",SUMIFS(BASE!$P:$P,BASE!$A:$A,PRODUTIVIDADE!GG$3,BASE!$G:$G,PRODUTIVIDADE!$B105)))</f>
        <v/>
      </c>
      <c r="GJ105" s="28" t="str">
        <f>IF($B105="","",IF(COUNTIF(BASE!$A:$A,PRODUTIVIDADE!GG$3)=0,"",SUMIFS(BASE!$O:$O,BASE!$A:$A,PRODUTIVIDADE!GG$3,BASE!$G:$G,PRODUTIVIDADE!$B105)))</f>
        <v/>
      </c>
      <c r="GK105" s="32">
        <f t="shared" si="131"/>
        <v>0</v>
      </c>
      <c r="GL105" s="32">
        <f t="shared" si="132"/>
        <v>0</v>
      </c>
      <c r="GM105" s="15" t="str">
        <f>IF($B105="","",IF(COUNTIF(BASE!$A:$A,PRODUTIVIDADE!GM$3)=0,"",SUMIFS(BASE!$M:$M,BASE!$A:$A,PRODUTIVIDADE!GM$3,BASE!$G:$G,PRODUTIVIDADE!$B105)))</f>
        <v/>
      </c>
      <c r="GN105" s="15" t="str">
        <f>IF($B105="","",IF(COUNTIF(BASE!$A:$A,PRODUTIVIDADE!GM$3)=0,"",SUMIFS(BASE!$N:$N,BASE!$A:$A,PRODUTIVIDADE!GM$3,BASE!$G:$G,PRODUTIVIDADE!$B105)))</f>
        <v/>
      </c>
      <c r="GO105" s="18" t="str">
        <f>IF($B105="","",IF(COUNTIF(BASE!$A:$A,PRODUTIVIDADE!GM$3)=0,"",SUMIFS(BASE!$P:$P,BASE!$A:$A,PRODUTIVIDADE!GM$3,BASE!$G:$G,PRODUTIVIDADE!$B105)))</f>
        <v/>
      </c>
      <c r="GP105" s="18" t="str">
        <f>IF($B105="","",IF(COUNTIF(BASE!$A:$A,PRODUTIVIDADE!GM$3)=0,"",SUMIFS(BASE!$O:$O,BASE!$A:$A,PRODUTIVIDADE!GM$3,BASE!$G:$G,PRODUTIVIDADE!$B105)))</f>
        <v/>
      </c>
      <c r="GQ105" s="32">
        <f t="shared" si="133"/>
        <v>0</v>
      </c>
      <c r="GR105" s="32">
        <f t="shared" si="134"/>
        <v>0</v>
      </c>
    </row>
    <row r="106" spans="2:200" s="8" customFormat="1" hidden="1" x14ac:dyDescent="0.25">
      <c r="B106" s="50"/>
      <c r="C106" s="16" t="str">
        <f>IF($B106="","",VLOOKUP($B106,EQUIPE!$B:$E,2,0))</f>
        <v/>
      </c>
      <c r="D106" s="16" t="str">
        <f>IF($B106="","",VLOOKUP($B106,EQUIPE!$B:$F,5,0))</f>
        <v/>
      </c>
      <c r="E106" s="18" t="str">
        <f>IF($B106="","",VLOOKUP($B106,EQUIPE!$B:$E,3,0))</f>
        <v/>
      </c>
      <c r="F106" s="16" t="str">
        <f>IF($B106="","",VLOOKUP($B106,EQUIPE!$B:$E,4,0))</f>
        <v/>
      </c>
      <c r="H106" s="22" t="str">
        <f t="shared" si="135"/>
        <v/>
      </c>
      <c r="I106" s="22" t="str">
        <f t="shared" si="135"/>
        <v/>
      </c>
      <c r="J106" s="18" t="str">
        <f t="shared" si="69"/>
        <v/>
      </c>
      <c r="K106" s="18" t="str">
        <f t="shared" si="70"/>
        <v/>
      </c>
      <c r="L106" s="32">
        <f t="shared" si="71"/>
        <v>0</v>
      </c>
      <c r="M106" s="32">
        <f t="shared" si="72"/>
        <v>0</v>
      </c>
      <c r="O106" s="15" t="str">
        <f>IF($B106="","",IF(COUNTIF(BASE!$A:$A,PRODUTIVIDADE!O$3)=0,"",SUMIFS(BASE!$M:$M,BASE!$A:$A,PRODUTIVIDADE!O$3,BASE!$G:$G,PRODUTIVIDADE!$B106)))</f>
        <v/>
      </c>
      <c r="P106" s="15" t="str">
        <f>IF($B106="","",IF(COUNTIF(BASE!$A:$A,PRODUTIVIDADE!O$3)=0,"",SUMIFS(BASE!$N:$N,BASE!$A:$A,PRODUTIVIDADE!O$3,BASE!$G:$G,PRODUTIVIDADE!$B106)))</f>
        <v/>
      </c>
      <c r="Q106" s="18" t="str">
        <f>IF($B106="","",IF(COUNTIF(BASE!$A:$A,PRODUTIVIDADE!O$3)=0,"",SUMIFS(BASE!$P:$P,BASE!$A:$A,PRODUTIVIDADE!O$3,BASE!$G:$G,PRODUTIVIDADE!$B106)))</f>
        <v/>
      </c>
      <c r="R106" s="18" t="str">
        <f>IF($B106="","",IF(COUNTIF(BASE!$A:$A,PRODUTIVIDADE!O$3)=0,"",SUMIFS(BASE!$O:$O,BASE!$A:$A,PRODUTIVIDADE!O$3,BASE!$G:$G,PRODUTIVIDADE!$B106)))</f>
        <v/>
      </c>
      <c r="S106" s="32">
        <f t="shared" si="73"/>
        <v>0</v>
      </c>
      <c r="T106" s="32">
        <f t="shared" si="74"/>
        <v>0</v>
      </c>
      <c r="U106" s="33" t="str">
        <f>IF($B106="","",IF(COUNTIF(BASE!$A:$A,PRODUTIVIDADE!U$3)=0,"",SUMIFS(BASE!$M:$M,BASE!$A:$A,PRODUTIVIDADE!U$3,BASE!$G:$G,PRODUTIVIDADE!$B106)))</f>
        <v/>
      </c>
      <c r="V106" s="33" t="str">
        <f>IF($B106="","",IF(COUNTIF(BASE!$A:$A,PRODUTIVIDADE!U$3)=0,"",SUMIFS(BASE!$N:$N,BASE!$A:$A,PRODUTIVIDADE!U$3,BASE!$G:$G,PRODUTIVIDADE!$B106)))</f>
        <v/>
      </c>
      <c r="W106" s="28" t="str">
        <f>IF($B106="","",IF(COUNTIF(BASE!$A:$A,PRODUTIVIDADE!U$3)=0,"",SUMIFS(BASE!$P:$P,BASE!$A:$A,PRODUTIVIDADE!U$3,BASE!$G:$G,PRODUTIVIDADE!$B106)))</f>
        <v/>
      </c>
      <c r="X106" s="28" t="str">
        <f>IF($B106="","",IF(COUNTIF(BASE!$A:$A,PRODUTIVIDADE!U$3)=0,"",SUMIFS(BASE!$O:$O,BASE!$A:$A,PRODUTIVIDADE!U$3,BASE!$G:$G,PRODUTIVIDADE!$B106)))</f>
        <v/>
      </c>
      <c r="Y106" s="32">
        <f t="shared" si="75"/>
        <v>0</v>
      </c>
      <c r="Z106" s="32">
        <f t="shared" si="76"/>
        <v>0</v>
      </c>
      <c r="AA106" s="15" t="str">
        <f>IF($B106="","",IF(COUNTIF(BASE!$A:$A,PRODUTIVIDADE!AA$3)=0,"",SUMIFS(BASE!$M:$M,BASE!$A:$A,PRODUTIVIDADE!AA$3,BASE!$G:$G,PRODUTIVIDADE!$B106)))</f>
        <v/>
      </c>
      <c r="AB106" s="15" t="str">
        <f>IF($B106="","",IF(COUNTIF(BASE!$A:$A,PRODUTIVIDADE!AA$3)=0,"",SUMIFS(BASE!$N:$N,BASE!$A:$A,PRODUTIVIDADE!AA$3,BASE!$G:$G,PRODUTIVIDADE!$B106)))</f>
        <v/>
      </c>
      <c r="AC106" s="18" t="str">
        <f>IF($B106="","",IF(COUNTIF(BASE!$A:$A,PRODUTIVIDADE!AA$3)=0,"",SUMIFS(BASE!$P:$P,BASE!$A:$A,PRODUTIVIDADE!AA$3,BASE!$G:$G,PRODUTIVIDADE!$B106)))</f>
        <v/>
      </c>
      <c r="AD106" s="18" t="str">
        <f>IF($B106="","",IF(COUNTIF(BASE!$A:$A,PRODUTIVIDADE!AA$3)=0,"",SUMIFS(BASE!$O:$O,BASE!$A:$A,PRODUTIVIDADE!AA$3,BASE!$G:$G,PRODUTIVIDADE!$B106)))</f>
        <v/>
      </c>
      <c r="AE106" s="32">
        <f t="shared" si="77"/>
        <v>0</v>
      </c>
      <c r="AF106" s="32">
        <f t="shared" si="78"/>
        <v>0</v>
      </c>
      <c r="AG106" s="33" t="str">
        <f>IF($B106="","",IF(COUNTIF(BASE!$A:$A,PRODUTIVIDADE!AG$3)=0,"",SUMIFS(BASE!$M:$M,BASE!$A:$A,PRODUTIVIDADE!AG$3,BASE!$G:$G,PRODUTIVIDADE!$B106)))</f>
        <v/>
      </c>
      <c r="AH106" s="33" t="str">
        <f>IF($B106="","",IF(COUNTIF(BASE!$A:$A,PRODUTIVIDADE!AG$3)=0,"",SUMIFS(BASE!$N:$N,BASE!$A:$A,PRODUTIVIDADE!AG$3,BASE!$G:$G,PRODUTIVIDADE!$B106)))</f>
        <v/>
      </c>
      <c r="AI106" s="28" t="str">
        <f>IF($B106="","",IF(COUNTIF(BASE!$A:$A,PRODUTIVIDADE!AG$3)=0,"",SUMIFS(BASE!$P:$P,BASE!$A:$A,PRODUTIVIDADE!AG$3,BASE!$G:$G,PRODUTIVIDADE!$B106)))</f>
        <v/>
      </c>
      <c r="AJ106" s="28" t="str">
        <f>IF($B106="","",IF(COUNTIF(BASE!$A:$A,PRODUTIVIDADE!AG$3)=0,"",SUMIFS(BASE!$O:$O,BASE!$A:$A,PRODUTIVIDADE!AG$3,BASE!$G:$G,PRODUTIVIDADE!$B106)))</f>
        <v/>
      </c>
      <c r="AK106" s="32">
        <f t="shared" si="79"/>
        <v>0</v>
      </c>
      <c r="AL106" s="32">
        <f t="shared" si="80"/>
        <v>0</v>
      </c>
      <c r="AM106" s="15" t="str">
        <f>IF($B106="","",IF(COUNTIF(BASE!$A:$A,PRODUTIVIDADE!AM$3)=0,"",SUMIFS(BASE!$M:$M,BASE!$A:$A,PRODUTIVIDADE!AM$3,BASE!$G:$G,PRODUTIVIDADE!$B106)))</f>
        <v/>
      </c>
      <c r="AN106" s="15" t="str">
        <f>IF($B106="","",IF(COUNTIF(BASE!$A:$A,PRODUTIVIDADE!AM$3)=0,"",SUMIFS(BASE!$N:$N,BASE!$A:$A,PRODUTIVIDADE!AM$3,BASE!$G:$G,PRODUTIVIDADE!$B106)))</f>
        <v/>
      </c>
      <c r="AO106" s="18" t="str">
        <f>IF($B106="","",IF(COUNTIF(BASE!$A:$A,PRODUTIVIDADE!AM$3)=0,"",SUMIFS(BASE!$P:$P,BASE!$A:$A,PRODUTIVIDADE!AM$3,BASE!$G:$G,PRODUTIVIDADE!$B106)))</f>
        <v/>
      </c>
      <c r="AP106" s="18" t="str">
        <f>IF($B106="","",IF(COUNTIF(BASE!$A:$A,PRODUTIVIDADE!AM$3)=0,"",SUMIFS(BASE!$O:$O,BASE!$A:$A,PRODUTIVIDADE!AM$3,BASE!$G:$G,PRODUTIVIDADE!$B106)))</f>
        <v/>
      </c>
      <c r="AQ106" s="32">
        <f t="shared" si="81"/>
        <v>0</v>
      </c>
      <c r="AR106" s="32">
        <f t="shared" si="82"/>
        <v>0</v>
      </c>
      <c r="AS106" s="33" t="str">
        <f>IF($B106="","",IF(COUNTIF(BASE!$A:$A,PRODUTIVIDADE!AS$3)=0,"",SUMIFS(BASE!$M:$M,BASE!$A:$A,PRODUTIVIDADE!AS$3,BASE!$G:$G,PRODUTIVIDADE!$B106)))</f>
        <v/>
      </c>
      <c r="AT106" s="33" t="str">
        <f>IF($B106="","",IF(COUNTIF(BASE!$A:$A,PRODUTIVIDADE!AS$3)=0,"",SUMIFS(BASE!$N:$N,BASE!$A:$A,PRODUTIVIDADE!AS$3,BASE!$G:$G,PRODUTIVIDADE!$B106)))</f>
        <v/>
      </c>
      <c r="AU106" s="28" t="str">
        <f>IF($B106="","",IF(COUNTIF(BASE!$A:$A,PRODUTIVIDADE!AS$3)=0,"",SUMIFS(BASE!$P:$P,BASE!$A:$A,PRODUTIVIDADE!AS$3,BASE!$G:$G,PRODUTIVIDADE!$B106)))</f>
        <v/>
      </c>
      <c r="AV106" s="28" t="str">
        <f>IF($B106="","",IF(COUNTIF(BASE!$A:$A,PRODUTIVIDADE!AS$3)=0,"",SUMIFS(BASE!$O:$O,BASE!$A:$A,PRODUTIVIDADE!AS$3,BASE!$G:$G,PRODUTIVIDADE!$B106)))</f>
        <v/>
      </c>
      <c r="AW106" s="32">
        <f t="shared" si="83"/>
        <v>0</v>
      </c>
      <c r="AX106" s="32">
        <f t="shared" si="84"/>
        <v>0</v>
      </c>
      <c r="AY106" s="15" t="str">
        <f>IF($B106="","",IF(COUNTIF(BASE!$A:$A,PRODUTIVIDADE!AY$3)=0,"",SUMIFS(BASE!$M:$M,BASE!$A:$A,PRODUTIVIDADE!AY$3,BASE!$G:$G,PRODUTIVIDADE!$B106)))</f>
        <v/>
      </c>
      <c r="AZ106" s="15" t="str">
        <f>IF($B106="","",IF(COUNTIF(BASE!$A:$A,PRODUTIVIDADE!AY$3)=0,"",SUMIFS(BASE!$N:$N,BASE!$A:$A,PRODUTIVIDADE!AY$3,BASE!$G:$G,PRODUTIVIDADE!$B106)))</f>
        <v/>
      </c>
      <c r="BA106" s="18" t="str">
        <f>IF($B106="","",IF(COUNTIF(BASE!$A:$A,PRODUTIVIDADE!AY$3)=0,"",SUMIFS(BASE!$P:$P,BASE!$A:$A,PRODUTIVIDADE!AY$3,BASE!$G:$G,PRODUTIVIDADE!$B106)))</f>
        <v/>
      </c>
      <c r="BB106" s="18" t="str">
        <f>IF($B106="","",IF(COUNTIF(BASE!$A:$A,PRODUTIVIDADE!AY$3)=0,"",SUMIFS(BASE!$O:$O,BASE!$A:$A,PRODUTIVIDADE!AY$3,BASE!$G:$G,PRODUTIVIDADE!$B106)))</f>
        <v/>
      </c>
      <c r="BC106" s="32">
        <f t="shared" si="85"/>
        <v>0</v>
      </c>
      <c r="BD106" s="32">
        <f t="shared" si="86"/>
        <v>0</v>
      </c>
      <c r="BE106" s="33" t="str">
        <f>IF($B106="","",IF(COUNTIF(BASE!$A:$A,PRODUTIVIDADE!BE$3)=0,"",SUMIFS(BASE!$M:$M,BASE!$A:$A,PRODUTIVIDADE!BE$3,BASE!$G:$G,PRODUTIVIDADE!$B106)))</f>
        <v/>
      </c>
      <c r="BF106" s="33" t="str">
        <f>IF($B106="","",IF(COUNTIF(BASE!$A:$A,PRODUTIVIDADE!BE$3)=0,"",SUMIFS(BASE!$N:$N,BASE!$A:$A,PRODUTIVIDADE!BE$3,BASE!$G:$G,PRODUTIVIDADE!$B106)))</f>
        <v/>
      </c>
      <c r="BG106" s="28" t="str">
        <f>IF($B106="","",IF(COUNTIF(BASE!$A:$A,PRODUTIVIDADE!BE$3)=0,"",SUMIFS(BASE!$P:$P,BASE!$A:$A,PRODUTIVIDADE!BE$3,BASE!$G:$G,PRODUTIVIDADE!$B106)))</f>
        <v/>
      </c>
      <c r="BH106" s="28" t="str">
        <f>IF($B106="","",IF(COUNTIF(BASE!$A:$A,PRODUTIVIDADE!BE$3)=0,"",SUMIFS(BASE!$O:$O,BASE!$A:$A,PRODUTIVIDADE!BE$3,BASE!$G:$G,PRODUTIVIDADE!$B106)))</f>
        <v/>
      </c>
      <c r="BI106" s="32">
        <f t="shared" si="87"/>
        <v>0</v>
      </c>
      <c r="BJ106" s="32">
        <f t="shared" si="88"/>
        <v>0</v>
      </c>
      <c r="BK106" s="15" t="str">
        <f>IF($B106="","",IF(COUNTIF(BASE!$A:$A,PRODUTIVIDADE!BK$3)=0,"",SUMIFS(BASE!$M:$M,BASE!$A:$A,PRODUTIVIDADE!BK$3,BASE!$G:$G,PRODUTIVIDADE!$B106)))</f>
        <v/>
      </c>
      <c r="BL106" s="15" t="str">
        <f>IF($B106="","",IF(COUNTIF(BASE!$A:$A,PRODUTIVIDADE!BK$3)=0,"",SUMIFS(BASE!$N:$N,BASE!$A:$A,PRODUTIVIDADE!BK$3,BASE!$G:$G,PRODUTIVIDADE!$B106)))</f>
        <v/>
      </c>
      <c r="BM106" s="18" t="str">
        <f>IF($B106="","",IF(COUNTIF(BASE!$A:$A,PRODUTIVIDADE!BK$3)=0,"",SUMIFS(BASE!$P:$P,BASE!$A:$A,PRODUTIVIDADE!BK$3,BASE!$G:$G,PRODUTIVIDADE!$B106)))</f>
        <v/>
      </c>
      <c r="BN106" s="18" t="str">
        <f>IF($B106="","",IF(COUNTIF(BASE!$A:$A,PRODUTIVIDADE!BK$3)=0,"",SUMIFS(BASE!$O:$O,BASE!$A:$A,PRODUTIVIDADE!BK$3,BASE!$G:$G,PRODUTIVIDADE!$B106)))</f>
        <v/>
      </c>
      <c r="BO106" s="32">
        <f t="shared" si="89"/>
        <v>0</v>
      </c>
      <c r="BP106" s="32">
        <f t="shared" si="90"/>
        <v>0</v>
      </c>
      <c r="BQ106" s="33" t="str">
        <f>IF($B106="","",IF(COUNTIF(BASE!$A:$A,PRODUTIVIDADE!BQ$3)=0,"",SUMIFS(BASE!$M:$M,BASE!$A:$A,PRODUTIVIDADE!BQ$3,BASE!$G:$G,PRODUTIVIDADE!$B106)))</f>
        <v/>
      </c>
      <c r="BR106" s="33" t="str">
        <f>IF($B106="","",IF(COUNTIF(BASE!$A:$A,PRODUTIVIDADE!BQ$3)=0,"",SUMIFS(BASE!$N:$N,BASE!$A:$A,PRODUTIVIDADE!BQ$3,BASE!$G:$G,PRODUTIVIDADE!$B106)))</f>
        <v/>
      </c>
      <c r="BS106" s="28" t="str">
        <f>IF($B106="","",IF(COUNTIF(BASE!$A:$A,PRODUTIVIDADE!BQ$3)=0,"",SUMIFS(BASE!$P:$P,BASE!$A:$A,PRODUTIVIDADE!BQ$3,BASE!$G:$G,PRODUTIVIDADE!$B106)))</f>
        <v/>
      </c>
      <c r="BT106" s="28" t="str">
        <f>IF($B106="","",IF(COUNTIF(BASE!$A:$A,PRODUTIVIDADE!BQ$3)=0,"",SUMIFS(BASE!$O:$O,BASE!$A:$A,PRODUTIVIDADE!BQ$3,BASE!$G:$G,PRODUTIVIDADE!$B106)))</f>
        <v/>
      </c>
      <c r="BU106" s="32">
        <f t="shared" si="91"/>
        <v>0</v>
      </c>
      <c r="BV106" s="32">
        <f t="shared" si="92"/>
        <v>0</v>
      </c>
      <c r="BW106" s="15" t="str">
        <f>IF($B106="","",IF(COUNTIF(BASE!$A:$A,PRODUTIVIDADE!BW$3)=0,"",SUMIFS(BASE!$M:$M,BASE!$A:$A,PRODUTIVIDADE!BW$3,BASE!$G:$G,PRODUTIVIDADE!$B106)))</f>
        <v/>
      </c>
      <c r="BX106" s="15" t="str">
        <f>IF($B106="","",IF(COUNTIF(BASE!$A:$A,PRODUTIVIDADE!BW$3)=0,"",SUMIFS(BASE!$N:$N,BASE!$A:$A,PRODUTIVIDADE!BW$3,BASE!$G:$G,PRODUTIVIDADE!$B106)))</f>
        <v/>
      </c>
      <c r="BY106" s="18" t="str">
        <f>IF($B106="","",IF(COUNTIF(BASE!$A:$A,PRODUTIVIDADE!BW$3)=0,"",SUMIFS(BASE!$P:$P,BASE!$A:$A,PRODUTIVIDADE!BW$3,BASE!$G:$G,PRODUTIVIDADE!$B106)))</f>
        <v/>
      </c>
      <c r="BZ106" s="18" t="str">
        <f>IF($B106="","",IF(COUNTIF(BASE!$A:$A,PRODUTIVIDADE!BW$3)=0,"",SUMIFS(BASE!$O:$O,BASE!$A:$A,PRODUTIVIDADE!BW$3,BASE!$G:$G,PRODUTIVIDADE!$B106)))</f>
        <v/>
      </c>
      <c r="CA106" s="32">
        <f t="shared" si="93"/>
        <v>0</v>
      </c>
      <c r="CB106" s="32">
        <f t="shared" si="94"/>
        <v>0</v>
      </c>
      <c r="CC106" s="33" t="str">
        <f>IF($B106="","",IF(COUNTIF(BASE!$A:$A,PRODUTIVIDADE!CC$3)=0,"",SUMIFS(BASE!$M:$M,BASE!$A:$A,PRODUTIVIDADE!CC$3,BASE!$G:$G,PRODUTIVIDADE!$B106)))</f>
        <v/>
      </c>
      <c r="CD106" s="33" t="str">
        <f>IF($B106="","",IF(COUNTIF(BASE!$A:$A,PRODUTIVIDADE!CC$3)=0,"",SUMIFS(BASE!$N:$N,BASE!$A:$A,PRODUTIVIDADE!CC$3,BASE!$G:$G,PRODUTIVIDADE!$B106)))</f>
        <v/>
      </c>
      <c r="CE106" s="28" t="str">
        <f>IF($B106="","",IF(COUNTIF(BASE!$A:$A,PRODUTIVIDADE!CC$3)=0,"",SUMIFS(BASE!$P:$P,BASE!$A:$A,PRODUTIVIDADE!CC$3,BASE!$G:$G,PRODUTIVIDADE!$B106)))</f>
        <v/>
      </c>
      <c r="CF106" s="28" t="str">
        <f>IF($B106="","",IF(COUNTIF(BASE!$A:$A,PRODUTIVIDADE!CC$3)=0,"",SUMIFS(BASE!$O:$O,BASE!$A:$A,PRODUTIVIDADE!CC$3,BASE!$G:$G,PRODUTIVIDADE!$B106)))</f>
        <v/>
      </c>
      <c r="CG106" s="32">
        <f t="shared" si="95"/>
        <v>0</v>
      </c>
      <c r="CH106" s="32">
        <f t="shared" si="96"/>
        <v>0</v>
      </c>
      <c r="CI106" s="15" t="str">
        <f>IF($B106="","",IF(COUNTIF(BASE!$A:$A,PRODUTIVIDADE!CI$3)=0,"",SUMIFS(BASE!$M:$M,BASE!$A:$A,PRODUTIVIDADE!CI$3,BASE!$G:$G,PRODUTIVIDADE!$B106)))</f>
        <v/>
      </c>
      <c r="CJ106" s="15" t="str">
        <f>IF($B106="","",IF(COUNTIF(BASE!$A:$A,PRODUTIVIDADE!CI$3)=0,"",SUMIFS(BASE!$N:$N,BASE!$A:$A,PRODUTIVIDADE!CI$3,BASE!$G:$G,PRODUTIVIDADE!$B106)))</f>
        <v/>
      </c>
      <c r="CK106" s="18" t="str">
        <f>IF($B106="","",IF(COUNTIF(BASE!$A:$A,PRODUTIVIDADE!CI$3)=0,"",SUMIFS(BASE!$P:$P,BASE!$A:$A,PRODUTIVIDADE!CI$3,BASE!$G:$G,PRODUTIVIDADE!$B106)))</f>
        <v/>
      </c>
      <c r="CL106" s="18" t="str">
        <f>IF($B106="","",IF(COUNTIF(BASE!$A:$A,PRODUTIVIDADE!CI$3)=0,"",SUMIFS(BASE!$O:$O,BASE!$A:$A,PRODUTIVIDADE!CI$3,BASE!$G:$G,PRODUTIVIDADE!$B106)))</f>
        <v/>
      </c>
      <c r="CM106" s="32">
        <f t="shared" si="97"/>
        <v>0</v>
      </c>
      <c r="CN106" s="32">
        <f t="shared" si="98"/>
        <v>0</v>
      </c>
      <c r="CO106" s="33" t="str">
        <f>IF($B106="","",IF(COUNTIF(BASE!$A:$A,PRODUTIVIDADE!CO$3)=0,"",SUMIFS(BASE!$M:$M,BASE!$A:$A,PRODUTIVIDADE!CO$3,BASE!$G:$G,PRODUTIVIDADE!$B106)))</f>
        <v/>
      </c>
      <c r="CP106" s="33" t="str">
        <f>IF($B106="","",IF(COUNTIF(BASE!$A:$A,PRODUTIVIDADE!CO$3)=0,"",SUMIFS(BASE!$N:$N,BASE!$A:$A,PRODUTIVIDADE!CO$3,BASE!$G:$G,PRODUTIVIDADE!$B106)))</f>
        <v/>
      </c>
      <c r="CQ106" s="28" t="str">
        <f>IF($B106="","",IF(COUNTIF(BASE!$A:$A,PRODUTIVIDADE!CO$3)=0,"",SUMIFS(BASE!$P:$P,BASE!$A:$A,PRODUTIVIDADE!CO$3,BASE!$G:$G,PRODUTIVIDADE!$B106)))</f>
        <v/>
      </c>
      <c r="CR106" s="28" t="str">
        <f>IF($B106="","",IF(COUNTIF(BASE!$A:$A,PRODUTIVIDADE!CO$3)=0,"",SUMIFS(BASE!$O:$O,BASE!$A:$A,PRODUTIVIDADE!CO$3,BASE!$G:$G,PRODUTIVIDADE!$B106)))</f>
        <v/>
      </c>
      <c r="CS106" s="32">
        <f t="shared" si="99"/>
        <v>0</v>
      </c>
      <c r="CT106" s="32">
        <f t="shared" si="100"/>
        <v>0</v>
      </c>
      <c r="CU106" s="15" t="str">
        <f>IF($B106="","",IF(COUNTIF(BASE!$A:$A,PRODUTIVIDADE!CU$3)=0,"",SUMIFS(BASE!$M:$M,BASE!$A:$A,PRODUTIVIDADE!CU$3,BASE!$G:$G,PRODUTIVIDADE!$B106)))</f>
        <v/>
      </c>
      <c r="CV106" s="15" t="str">
        <f>IF($B106="","",IF(COUNTIF(BASE!$A:$A,PRODUTIVIDADE!CU$3)=0,"",SUMIFS(BASE!$N:$N,BASE!$A:$A,PRODUTIVIDADE!CU$3,BASE!$G:$G,PRODUTIVIDADE!$B106)))</f>
        <v/>
      </c>
      <c r="CW106" s="18" t="str">
        <f>IF($B106="","",IF(COUNTIF(BASE!$A:$A,PRODUTIVIDADE!CU$3)=0,"",SUMIFS(BASE!$P:$P,BASE!$A:$A,PRODUTIVIDADE!CU$3,BASE!$G:$G,PRODUTIVIDADE!$B106)))</f>
        <v/>
      </c>
      <c r="CX106" s="18" t="str">
        <f>IF($B106="","",IF(COUNTIF(BASE!$A:$A,PRODUTIVIDADE!CU$3)=0,"",SUMIFS(BASE!$O:$O,BASE!$A:$A,PRODUTIVIDADE!CU$3,BASE!$G:$G,PRODUTIVIDADE!$B106)))</f>
        <v/>
      </c>
      <c r="CY106" s="32">
        <f t="shared" si="101"/>
        <v>0</v>
      </c>
      <c r="CZ106" s="32">
        <f t="shared" si="102"/>
        <v>0</v>
      </c>
      <c r="DA106" s="33" t="str">
        <f>IF($B106="","",IF(COUNTIF(BASE!$A:$A,PRODUTIVIDADE!DA$3)=0,"",SUMIFS(BASE!$M:$M,BASE!$A:$A,PRODUTIVIDADE!DA$3,BASE!$G:$G,PRODUTIVIDADE!$B106)))</f>
        <v/>
      </c>
      <c r="DB106" s="33" t="str">
        <f>IF($B106="","",IF(COUNTIF(BASE!$A:$A,PRODUTIVIDADE!DA$3)=0,"",SUMIFS(BASE!$N:$N,BASE!$A:$A,PRODUTIVIDADE!DA$3,BASE!$G:$G,PRODUTIVIDADE!$B106)))</f>
        <v/>
      </c>
      <c r="DC106" s="28" t="str">
        <f>IF($B106="","",IF(COUNTIF(BASE!$A:$A,PRODUTIVIDADE!DA$3)=0,"",SUMIFS(BASE!$P:$P,BASE!$A:$A,PRODUTIVIDADE!DA$3,BASE!$G:$G,PRODUTIVIDADE!$B106)))</f>
        <v/>
      </c>
      <c r="DD106" s="28" t="str">
        <f>IF($B106="","",IF(COUNTIF(BASE!$A:$A,PRODUTIVIDADE!DA$3)=0,"",SUMIFS(BASE!$O:$O,BASE!$A:$A,PRODUTIVIDADE!DA$3,BASE!$G:$G,PRODUTIVIDADE!$B106)))</f>
        <v/>
      </c>
      <c r="DE106" s="32">
        <f t="shared" si="103"/>
        <v>0</v>
      </c>
      <c r="DF106" s="32">
        <f t="shared" si="104"/>
        <v>0</v>
      </c>
      <c r="DG106" s="15" t="str">
        <f>IF($B106="","",IF(COUNTIF(BASE!$A:$A,PRODUTIVIDADE!DG$3)=0,"",SUMIFS(BASE!$M:$M,BASE!$A:$A,PRODUTIVIDADE!DG$3,BASE!$G:$G,PRODUTIVIDADE!$B106)))</f>
        <v/>
      </c>
      <c r="DH106" s="15" t="str">
        <f>IF($B106="","",IF(COUNTIF(BASE!$A:$A,PRODUTIVIDADE!DG$3)=0,"",SUMIFS(BASE!$N:$N,BASE!$A:$A,PRODUTIVIDADE!DG$3,BASE!$G:$G,PRODUTIVIDADE!$B106)))</f>
        <v/>
      </c>
      <c r="DI106" s="18" t="str">
        <f>IF($B106="","",IF(COUNTIF(BASE!$A:$A,PRODUTIVIDADE!DG$3)=0,"",SUMIFS(BASE!$P:$P,BASE!$A:$A,PRODUTIVIDADE!DG$3,BASE!$G:$G,PRODUTIVIDADE!$B106)))</f>
        <v/>
      </c>
      <c r="DJ106" s="18" t="str">
        <f>IF($B106="","",IF(COUNTIF(BASE!$A:$A,PRODUTIVIDADE!DG$3)=0,"",SUMIFS(BASE!$O:$O,BASE!$A:$A,PRODUTIVIDADE!DG$3,BASE!$G:$G,PRODUTIVIDADE!$B106)))</f>
        <v/>
      </c>
      <c r="DK106" s="32">
        <f t="shared" si="105"/>
        <v>0</v>
      </c>
      <c r="DL106" s="32">
        <f t="shared" si="106"/>
        <v>0</v>
      </c>
      <c r="DM106" s="33" t="str">
        <f>IF($B106="","",IF(COUNTIF(BASE!$A:$A,PRODUTIVIDADE!DM$3)=0,"",SUMIFS(BASE!$M:$M,BASE!$A:$A,PRODUTIVIDADE!DM$3,BASE!$G:$G,PRODUTIVIDADE!$B106)))</f>
        <v/>
      </c>
      <c r="DN106" s="33" t="str">
        <f>IF($B106="","",IF(COUNTIF(BASE!$A:$A,PRODUTIVIDADE!DM$3)=0,"",SUMIFS(BASE!$N:$N,BASE!$A:$A,PRODUTIVIDADE!DM$3,BASE!$G:$G,PRODUTIVIDADE!$B106)))</f>
        <v/>
      </c>
      <c r="DO106" s="28" t="str">
        <f>IF($B106="","",IF(COUNTIF(BASE!$A:$A,PRODUTIVIDADE!DM$3)=0,"",SUMIFS(BASE!$P:$P,BASE!$A:$A,PRODUTIVIDADE!DM$3,BASE!$G:$G,PRODUTIVIDADE!$B106)))</f>
        <v/>
      </c>
      <c r="DP106" s="28" t="str">
        <f>IF($B106="","",IF(COUNTIF(BASE!$A:$A,PRODUTIVIDADE!DM$3)=0,"",SUMIFS(BASE!$O:$O,BASE!$A:$A,PRODUTIVIDADE!DM$3,BASE!$G:$G,PRODUTIVIDADE!$B106)))</f>
        <v/>
      </c>
      <c r="DQ106" s="32">
        <f t="shared" si="107"/>
        <v>0</v>
      </c>
      <c r="DR106" s="32">
        <f t="shared" si="108"/>
        <v>0</v>
      </c>
      <c r="DS106" s="15" t="str">
        <f>IF($B106="","",IF(COUNTIF(BASE!$A:$A,PRODUTIVIDADE!DS$3)=0,"",SUMIFS(BASE!$M:$M,BASE!$A:$A,PRODUTIVIDADE!DS$3,BASE!$G:$G,PRODUTIVIDADE!$B106)))</f>
        <v/>
      </c>
      <c r="DT106" s="15" t="str">
        <f>IF($B106="","",IF(COUNTIF(BASE!$A:$A,PRODUTIVIDADE!DS$3)=0,"",SUMIFS(BASE!$N:$N,BASE!$A:$A,PRODUTIVIDADE!DS$3,BASE!$G:$G,PRODUTIVIDADE!$B106)))</f>
        <v/>
      </c>
      <c r="DU106" s="18" t="str">
        <f>IF($B106="","",IF(COUNTIF(BASE!$A:$A,PRODUTIVIDADE!DS$3)=0,"",SUMIFS(BASE!$P:$P,BASE!$A:$A,PRODUTIVIDADE!DS$3,BASE!$G:$G,PRODUTIVIDADE!$B106)))</f>
        <v/>
      </c>
      <c r="DV106" s="18" t="str">
        <f>IF($B106="","",IF(COUNTIF(BASE!$A:$A,PRODUTIVIDADE!DS$3)=0,"",SUMIFS(BASE!$O:$O,BASE!$A:$A,PRODUTIVIDADE!DS$3,BASE!$G:$G,PRODUTIVIDADE!$B106)))</f>
        <v/>
      </c>
      <c r="DW106" s="32">
        <f t="shared" si="109"/>
        <v>0</v>
      </c>
      <c r="DX106" s="32">
        <f t="shared" si="110"/>
        <v>0</v>
      </c>
      <c r="DY106" s="33" t="str">
        <f>IF($B106="","",IF(COUNTIF(BASE!$A:$A,PRODUTIVIDADE!DY$3)=0,"",SUMIFS(BASE!$M:$M,BASE!$A:$A,PRODUTIVIDADE!DY$3,BASE!$G:$G,PRODUTIVIDADE!$B106)))</f>
        <v/>
      </c>
      <c r="DZ106" s="33" t="str">
        <f>IF($B106="","",IF(COUNTIF(BASE!$A:$A,PRODUTIVIDADE!DY$3)=0,"",SUMIFS(BASE!$N:$N,BASE!$A:$A,PRODUTIVIDADE!DY$3,BASE!$G:$G,PRODUTIVIDADE!$B106)))</f>
        <v/>
      </c>
      <c r="EA106" s="28" t="str">
        <f>IF($B106="","",IF(COUNTIF(BASE!$A:$A,PRODUTIVIDADE!DY$3)=0,"",SUMIFS(BASE!$P:$P,BASE!$A:$A,PRODUTIVIDADE!DY$3,BASE!$G:$G,PRODUTIVIDADE!$B106)))</f>
        <v/>
      </c>
      <c r="EB106" s="28" t="str">
        <f>IF($B106="","",IF(COUNTIF(BASE!$A:$A,PRODUTIVIDADE!DY$3)=0,"",SUMIFS(BASE!$O:$O,BASE!$A:$A,PRODUTIVIDADE!DY$3,BASE!$G:$G,PRODUTIVIDADE!$B106)))</f>
        <v/>
      </c>
      <c r="EC106" s="32">
        <f t="shared" si="111"/>
        <v>0</v>
      </c>
      <c r="ED106" s="32">
        <f t="shared" si="112"/>
        <v>0</v>
      </c>
      <c r="EE106" s="15" t="str">
        <f>IF($B106="","",IF(COUNTIF(BASE!$A:$A,PRODUTIVIDADE!EE$3)=0,"",SUMIFS(BASE!$M:$M,BASE!$A:$A,PRODUTIVIDADE!EE$3,BASE!$G:$G,PRODUTIVIDADE!$B106)))</f>
        <v/>
      </c>
      <c r="EF106" s="15" t="str">
        <f>IF($B106="","",IF(COUNTIF(BASE!$A:$A,PRODUTIVIDADE!EE$3)=0,"",SUMIFS(BASE!$N:$N,BASE!$A:$A,PRODUTIVIDADE!EE$3,BASE!$G:$G,PRODUTIVIDADE!$B106)))</f>
        <v/>
      </c>
      <c r="EG106" s="18" t="str">
        <f>IF($B106="","",IF(COUNTIF(BASE!$A:$A,PRODUTIVIDADE!EE$3)=0,"",SUMIFS(BASE!$P:$P,BASE!$A:$A,PRODUTIVIDADE!EE$3,BASE!$G:$G,PRODUTIVIDADE!$B106)))</f>
        <v/>
      </c>
      <c r="EH106" s="18" t="str">
        <f>IF($B106="","",IF(COUNTIF(BASE!$A:$A,PRODUTIVIDADE!EE$3)=0,"",SUMIFS(BASE!$O:$O,BASE!$A:$A,PRODUTIVIDADE!EE$3,BASE!$G:$G,PRODUTIVIDADE!$B106)))</f>
        <v/>
      </c>
      <c r="EI106" s="32">
        <f t="shared" si="113"/>
        <v>0</v>
      </c>
      <c r="EJ106" s="32">
        <f t="shared" si="114"/>
        <v>0</v>
      </c>
      <c r="EK106" s="33" t="str">
        <f>IF($B106="","",IF(COUNTIF(BASE!$A:$A,PRODUTIVIDADE!EK$3)=0,"",SUMIFS(BASE!$M:$M,BASE!$A:$A,PRODUTIVIDADE!EK$3,BASE!$G:$G,PRODUTIVIDADE!$B106)))</f>
        <v/>
      </c>
      <c r="EL106" s="33" t="str">
        <f>IF($B106="","",IF(COUNTIF(BASE!$A:$A,PRODUTIVIDADE!EK$3)=0,"",SUMIFS(BASE!$N:$N,BASE!$A:$A,PRODUTIVIDADE!EK$3,BASE!$G:$G,PRODUTIVIDADE!$B106)))</f>
        <v/>
      </c>
      <c r="EM106" s="28" t="str">
        <f>IF($B106="","",IF(COUNTIF(BASE!$A:$A,PRODUTIVIDADE!EK$3)=0,"",SUMIFS(BASE!$P:$P,BASE!$A:$A,PRODUTIVIDADE!EK$3,BASE!$G:$G,PRODUTIVIDADE!$B106)))</f>
        <v/>
      </c>
      <c r="EN106" s="28" t="str">
        <f>IF($B106="","",IF(COUNTIF(BASE!$A:$A,PRODUTIVIDADE!EK$3)=0,"",SUMIFS(BASE!$O:$O,BASE!$A:$A,PRODUTIVIDADE!EK$3,BASE!$G:$G,PRODUTIVIDADE!$B106)))</f>
        <v/>
      </c>
      <c r="EO106" s="32">
        <f t="shared" si="115"/>
        <v>0</v>
      </c>
      <c r="EP106" s="32">
        <f t="shared" si="116"/>
        <v>0</v>
      </c>
      <c r="EQ106" s="15" t="str">
        <f>IF($B106="","",IF(COUNTIF(BASE!$A:$A,PRODUTIVIDADE!EQ$3)=0,"",SUMIFS(BASE!$M:$M,BASE!$A:$A,PRODUTIVIDADE!EQ$3,BASE!$G:$G,PRODUTIVIDADE!$B106)))</f>
        <v/>
      </c>
      <c r="ER106" s="15" t="str">
        <f>IF($B106="","",IF(COUNTIF(BASE!$A:$A,PRODUTIVIDADE!EQ$3)=0,"",SUMIFS(BASE!$N:$N,BASE!$A:$A,PRODUTIVIDADE!EQ$3,BASE!$G:$G,PRODUTIVIDADE!$B106)))</f>
        <v/>
      </c>
      <c r="ES106" s="18" t="str">
        <f>IF($B106="","",IF(COUNTIF(BASE!$A:$A,PRODUTIVIDADE!EQ$3)=0,"",SUMIFS(BASE!$P:$P,BASE!$A:$A,PRODUTIVIDADE!EQ$3,BASE!$G:$G,PRODUTIVIDADE!$B106)))</f>
        <v/>
      </c>
      <c r="ET106" s="18" t="str">
        <f>IF($B106="","",IF(COUNTIF(BASE!$A:$A,PRODUTIVIDADE!EQ$3)=0,"",SUMIFS(BASE!$O:$O,BASE!$A:$A,PRODUTIVIDADE!EQ$3,BASE!$G:$G,PRODUTIVIDADE!$B106)))</f>
        <v/>
      </c>
      <c r="EU106" s="32">
        <f t="shared" si="117"/>
        <v>0</v>
      </c>
      <c r="EV106" s="32">
        <f t="shared" si="118"/>
        <v>0</v>
      </c>
      <c r="EW106" s="33" t="str">
        <f>IF($B106="","",IF(COUNTIF(BASE!$A:$A,PRODUTIVIDADE!EW$3)=0,"",SUMIFS(BASE!$M:$M,BASE!$A:$A,PRODUTIVIDADE!EW$3,BASE!$G:$G,PRODUTIVIDADE!$B106)))</f>
        <v/>
      </c>
      <c r="EX106" s="33" t="str">
        <f>IF($B106="","",IF(COUNTIF(BASE!$A:$A,PRODUTIVIDADE!EW$3)=0,"",SUMIFS(BASE!$N:$N,BASE!$A:$A,PRODUTIVIDADE!EW$3,BASE!$G:$G,PRODUTIVIDADE!$B106)))</f>
        <v/>
      </c>
      <c r="EY106" s="28" t="str">
        <f>IF($B106="","",IF(COUNTIF(BASE!$A:$A,PRODUTIVIDADE!EW$3)=0,"",SUMIFS(BASE!$P:$P,BASE!$A:$A,PRODUTIVIDADE!EW$3,BASE!$G:$G,PRODUTIVIDADE!$B106)))</f>
        <v/>
      </c>
      <c r="EZ106" s="28" t="str">
        <f>IF($B106="","",IF(COUNTIF(BASE!$A:$A,PRODUTIVIDADE!EW$3)=0,"",SUMIFS(BASE!$O:$O,BASE!$A:$A,PRODUTIVIDADE!EW$3,BASE!$G:$G,PRODUTIVIDADE!$B106)))</f>
        <v/>
      </c>
      <c r="FA106" s="32">
        <f t="shared" si="119"/>
        <v>0</v>
      </c>
      <c r="FB106" s="32">
        <f t="shared" si="120"/>
        <v>0</v>
      </c>
      <c r="FC106" s="15" t="str">
        <f>IF($B106="","",IF(COUNTIF(BASE!$A:$A,PRODUTIVIDADE!FC$3)=0,"",SUMIFS(BASE!$M:$M,BASE!$A:$A,PRODUTIVIDADE!FC$3,BASE!$G:$G,PRODUTIVIDADE!$B106)))</f>
        <v/>
      </c>
      <c r="FD106" s="15" t="str">
        <f>IF($B106="","",IF(COUNTIF(BASE!$A:$A,PRODUTIVIDADE!FC$3)=0,"",SUMIFS(BASE!$N:$N,BASE!$A:$A,PRODUTIVIDADE!FC$3,BASE!$G:$G,PRODUTIVIDADE!$B106)))</f>
        <v/>
      </c>
      <c r="FE106" s="18" t="str">
        <f>IF($B106="","",IF(COUNTIF(BASE!$A:$A,PRODUTIVIDADE!FC$3)=0,"",SUMIFS(BASE!$P:$P,BASE!$A:$A,PRODUTIVIDADE!FC$3,BASE!$G:$G,PRODUTIVIDADE!$B106)))</f>
        <v/>
      </c>
      <c r="FF106" s="18" t="str">
        <f>IF($B106="","",IF(COUNTIF(BASE!$A:$A,PRODUTIVIDADE!FC$3)=0,"",SUMIFS(BASE!$O:$O,BASE!$A:$A,PRODUTIVIDADE!FC$3,BASE!$G:$G,PRODUTIVIDADE!$B106)))</f>
        <v/>
      </c>
      <c r="FG106" s="32">
        <f t="shared" si="121"/>
        <v>0</v>
      </c>
      <c r="FH106" s="32">
        <f t="shared" si="122"/>
        <v>0</v>
      </c>
      <c r="FI106" s="33" t="str">
        <f>IF($B106="","",IF(COUNTIF(BASE!$A:$A,PRODUTIVIDADE!FI$3)=0,"",SUMIFS(BASE!$M:$M,BASE!$A:$A,PRODUTIVIDADE!FI$3,BASE!$G:$G,PRODUTIVIDADE!$B106)))</f>
        <v/>
      </c>
      <c r="FJ106" s="33" t="str">
        <f>IF($B106="","",IF(COUNTIF(BASE!$A:$A,PRODUTIVIDADE!FI$3)=0,"",SUMIFS(BASE!$N:$N,BASE!$A:$A,PRODUTIVIDADE!FI$3,BASE!$G:$G,PRODUTIVIDADE!$B106)))</f>
        <v/>
      </c>
      <c r="FK106" s="28" t="str">
        <f>IF($B106="","",IF(COUNTIF(BASE!$A:$A,PRODUTIVIDADE!FI$3)=0,"",SUMIFS(BASE!$P:$P,BASE!$A:$A,PRODUTIVIDADE!FI$3,BASE!$G:$G,PRODUTIVIDADE!$B106)))</f>
        <v/>
      </c>
      <c r="FL106" s="28" t="str">
        <f>IF($B106="","",IF(COUNTIF(BASE!$A:$A,PRODUTIVIDADE!FI$3)=0,"",SUMIFS(BASE!$O:$O,BASE!$A:$A,PRODUTIVIDADE!FI$3,BASE!$G:$G,PRODUTIVIDADE!$B106)))</f>
        <v/>
      </c>
      <c r="FM106" s="32">
        <f t="shared" si="123"/>
        <v>0</v>
      </c>
      <c r="FN106" s="32">
        <f t="shared" si="124"/>
        <v>0</v>
      </c>
      <c r="FO106" s="15" t="str">
        <f>IF($B106="","",IF(COUNTIF(BASE!$A:$A,PRODUTIVIDADE!FO$3)=0,"",SUMIFS(BASE!$M:$M,BASE!$A:$A,PRODUTIVIDADE!FO$3,BASE!$G:$G,PRODUTIVIDADE!$B106)))</f>
        <v/>
      </c>
      <c r="FP106" s="15" t="str">
        <f>IF($B106="","",IF(COUNTIF(BASE!$A:$A,PRODUTIVIDADE!FO$3)=0,"",SUMIFS(BASE!$N:$N,BASE!$A:$A,PRODUTIVIDADE!FO$3,BASE!$G:$G,PRODUTIVIDADE!$B106)))</f>
        <v/>
      </c>
      <c r="FQ106" s="18" t="str">
        <f>IF($B106="","",IF(COUNTIF(BASE!$A:$A,PRODUTIVIDADE!FO$3)=0,"",SUMIFS(BASE!$P:$P,BASE!$A:$A,PRODUTIVIDADE!FO$3,BASE!$G:$G,PRODUTIVIDADE!$B106)))</f>
        <v/>
      </c>
      <c r="FR106" s="18" t="str">
        <f>IF($B106="","",IF(COUNTIF(BASE!$A:$A,PRODUTIVIDADE!FO$3)=0,"",SUMIFS(BASE!$O:$O,BASE!$A:$A,PRODUTIVIDADE!FO$3,BASE!$G:$G,PRODUTIVIDADE!$B106)))</f>
        <v/>
      </c>
      <c r="FS106" s="32">
        <f t="shared" si="125"/>
        <v>0</v>
      </c>
      <c r="FT106" s="32">
        <f t="shared" si="126"/>
        <v>0</v>
      </c>
      <c r="FU106" s="33" t="str">
        <f>IF($B106="","",IF(COUNTIF(BASE!$A:$A,PRODUTIVIDADE!FU$3)=0,"",SUMIFS(BASE!$M:$M,BASE!$A:$A,PRODUTIVIDADE!FU$3,BASE!$G:$G,PRODUTIVIDADE!$B106)))</f>
        <v/>
      </c>
      <c r="FV106" s="33" t="str">
        <f>IF($B106="","",IF(COUNTIF(BASE!$A:$A,PRODUTIVIDADE!FU$3)=0,"",SUMIFS(BASE!$N:$N,BASE!$A:$A,PRODUTIVIDADE!FU$3,BASE!$G:$G,PRODUTIVIDADE!$B106)))</f>
        <v/>
      </c>
      <c r="FW106" s="28" t="str">
        <f>IF($B106="","",IF(COUNTIF(BASE!$A:$A,PRODUTIVIDADE!FU$3)=0,"",SUMIFS(BASE!$P:$P,BASE!$A:$A,PRODUTIVIDADE!FU$3,BASE!$G:$G,PRODUTIVIDADE!$B106)))</f>
        <v/>
      </c>
      <c r="FX106" s="28" t="str">
        <f>IF($B106="","",IF(COUNTIF(BASE!$A:$A,PRODUTIVIDADE!FU$3)=0,"",SUMIFS(BASE!$O:$O,BASE!$A:$A,PRODUTIVIDADE!FU$3,BASE!$G:$G,PRODUTIVIDADE!$B106)))</f>
        <v/>
      </c>
      <c r="FY106" s="32">
        <f t="shared" si="127"/>
        <v>0</v>
      </c>
      <c r="FZ106" s="32">
        <f t="shared" si="128"/>
        <v>0</v>
      </c>
      <c r="GA106" s="15" t="str">
        <f>IF($B106="","",IF(COUNTIF(BASE!$A:$A,PRODUTIVIDADE!GA$3)=0,"",SUMIFS(BASE!$M:$M,BASE!$A:$A,PRODUTIVIDADE!GA$3,BASE!$G:$G,PRODUTIVIDADE!$B106)))</f>
        <v/>
      </c>
      <c r="GB106" s="15" t="str">
        <f>IF($B106="","",IF(COUNTIF(BASE!$A:$A,PRODUTIVIDADE!GA$3)=0,"",SUMIFS(BASE!$N:$N,BASE!$A:$A,PRODUTIVIDADE!GA$3,BASE!$G:$G,PRODUTIVIDADE!$B106)))</f>
        <v/>
      </c>
      <c r="GC106" s="18" t="str">
        <f>IF($B106="","",IF(COUNTIF(BASE!$A:$A,PRODUTIVIDADE!GA$3)=0,"",SUMIFS(BASE!$P:$P,BASE!$A:$A,PRODUTIVIDADE!GA$3,BASE!$G:$G,PRODUTIVIDADE!$B106)))</f>
        <v/>
      </c>
      <c r="GD106" s="18" t="str">
        <f>IF($B106="","",IF(COUNTIF(BASE!$A:$A,PRODUTIVIDADE!GA$3)=0,"",SUMIFS(BASE!$O:$O,BASE!$A:$A,PRODUTIVIDADE!GA$3,BASE!$G:$G,PRODUTIVIDADE!$B106)))</f>
        <v/>
      </c>
      <c r="GE106" s="32">
        <f t="shared" si="129"/>
        <v>0</v>
      </c>
      <c r="GF106" s="32">
        <f t="shared" si="130"/>
        <v>0</v>
      </c>
      <c r="GG106" s="33" t="str">
        <f>IF($B106="","",IF(COUNTIF(BASE!$A:$A,PRODUTIVIDADE!GG$3)=0,"",SUMIFS(BASE!$M:$M,BASE!$A:$A,PRODUTIVIDADE!GG$3,BASE!$G:$G,PRODUTIVIDADE!$B106)))</f>
        <v/>
      </c>
      <c r="GH106" s="33" t="str">
        <f>IF($B106="","",IF(COUNTIF(BASE!$A:$A,PRODUTIVIDADE!GG$3)=0,"",SUMIFS(BASE!$N:$N,BASE!$A:$A,PRODUTIVIDADE!GG$3,BASE!$G:$G,PRODUTIVIDADE!$B106)))</f>
        <v/>
      </c>
      <c r="GI106" s="28" t="str">
        <f>IF($B106="","",IF(COUNTIF(BASE!$A:$A,PRODUTIVIDADE!GG$3)=0,"",SUMIFS(BASE!$P:$P,BASE!$A:$A,PRODUTIVIDADE!GG$3,BASE!$G:$G,PRODUTIVIDADE!$B106)))</f>
        <v/>
      </c>
      <c r="GJ106" s="28" t="str">
        <f>IF($B106="","",IF(COUNTIF(BASE!$A:$A,PRODUTIVIDADE!GG$3)=0,"",SUMIFS(BASE!$O:$O,BASE!$A:$A,PRODUTIVIDADE!GG$3,BASE!$G:$G,PRODUTIVIDADE!$B106)))</f>
        <v/>
      </c>
      <c r="GK106" s="32">
        <f t="shared" si="131"/>
        <v>0</v>
      </c>
      <c r="GL106" s="32">
        <f t="shared" si="132"/>
        <v>0</v>
      </c>
      <c r="GM106" s="15" t="str">
        <f>IF($B106="","",IF(COUNTIF(BASE!$A:$A,PRODUTIVIDADE!GM$3)=0,"",SUMIFS(BASE!$M:$M,BASE!$A:$A,PRODUTIVIDADE!GM$3,BASE!$G:$G,PRODUTIVIDADE!$B106)))</f>
        <v/>
      </c>
      <c r="GN106" s="15" t="str">
        <f>IF($B106="","",IF(COUNTIF(BASE!$A:$A,PRODUTIVIDADE!GM$3)=0,"",SUMIFS(BASE!$N:$N,BASE!$A:$A,PRODUTIVIDADE!GM$3,BASE!$G:$G,PRODUTIVIDADE!$B106)))</f>
        <v/>
      </c>
      <c r="GO106" s="18" t="str">
        <f>IF($B106="","",IF(COUNTIF(BASE!$A:$A,PRODUTIVIDADE!GM$3)=0,"",SUMIFS(BASE!$P:$P,BASE!$A:$A,PRODUTIVIDADE!GM$3,BASE!$G:$G,PRODUTIVIDADE!$B106)))</f>
        <v/>
      </c>
      <c r="GP106" s="18" t="str">
        <f>IF($B106="","",IF(COUNTIF(BASE!$A:$A,PRODUTIVIDADE!GM$3)=0,"",SUMIFS(BASE!$O:$O,BASE!$A:$A,PRODUTIVIDADE!GM$3,BASE!$G:$G,PRODUTIVIDADE!$B106)))</f>
        <v/>
      </c>
      <c r="GQ106" s="32">
        <f t="shared" si="133"/>
        <v>0</v>
      </c>
      <c r="GR106" s="32">
        <f t="shared" si="134"/>
        <v>0</v>
      </c>
    </row>
    <row r="107" spans="2:200" s="8" customFormat="1" hidden="1" x14ac:dyDescent="0.25">
      <c r="B107" s="50"/>
      <c r="C107" s="16" t="str">
        <f>IF($B107="","",VLOOKUP($B107,EQUIPE!$B:$E,2,0))</f>
        <v/>
      </c>
      <c r="D107" s="16" t="str">
        <f>IF($B107="","",VLOOKUP($B107,EQUIPE!$B:$F,5,0))</f>
        <v/>
      </c>
      <c r="E107" s="18" t="str">
        <f>IF($B107="","",VLOOKUP($B107,EQUIPE!$B:$E,3,0))</f>
        <v/>
      </c>
      <c r="F107" s="16" t="str">
        <f>IF($B107="","",VLOOKUP($B107,EQUIPE!$B:$E,4,0))</f>
        <v/>
      </c>
      <c r="H107" s="22" t="str">
        <f t="shared" si="135"/>
        <v/>
      </c>
      <c r="I107" s="22" t="str">
        <f t="shared" si="135"/>
        <v/>
      </c>
      <c r="J107" s="18" t="str">
        <f t="shared" si="69"/>
        <v/>
      </c>
      <c r="K107" s="18" t="str">
        <f t="shared" si="70"/>
        <v/>
      </c>
      <c r="L107" s="32">
        <f t="shared" si="71"/>
        <v>0</v>
      </c>
      <c r="M107" s="32">
        <f t="shared" si="72"/>
        <v>0</v>
      </c>
      <c r="O107" s="15" t="str">
        <f>IF($B107="","",IF(COUNTIF(BASE!$A:$A,PRODUTIVIDADE!O$3)=0,"",SUMIFS(BASE!$M:$M,BASE!$A:$A,PRODUTIVIDADE!O$3,BASE!$G:$G,PRODUTIVIDADE!$B107)))</f>
        <v/>
      </c>
      <c r="P107" s="15" t="str">
        <f>IF($B107="","",IF(COUNTIF(BASE!$A:$A,PRODUTIVIDADE!O$3)=0,"",SUMIFS(BASE!$N:$N,BASE!$A:$A,PRODUTIVIDADE!O$3,BASE!$G:$G,PRODUTIVIDADE!$B107)))</f>
        <v/>
      </c>
      <c r="Q107" s="18" t="str">
        <f>IF($B107="","",IF(COUNTIF(BASE!$A:$A,PRODUTIVIDADE!O$3)=0,"",SUMIFS(BASE!$P:$P,BASE!$A:$A,PRODUTIVIDADE!O$3,BASE!$G:$G,PRODUTIVIDADE!$B107)))</f>
        <v/>
      </c>
      <c r="R107" s="18" t="str">
        <f>IF($B107="","",IF(COUNTIF(BASE!$A:$A,PRODUTIVIDADE!O$3)=0,"",SUMIFS(BASE!$O:$O,BASE!$A:$A,PRODUTIVIDADE!O$3,BASE!$G:$G,PRODUTIVIDADE!$B107)))</f>
        <v/>
      </c>
      <c r="S107" s="32">
        <f t="shared" si="73"/>
        <v>0</v>
      </c>
      <c r="T107" s="32">
        <f t="shared" si="74"/>
        <v>0</v>
      </c>
      <c r="U107" s="33" t="str">
        <f>IF($B107="","",IF(COUNTIF(BASE!$A:$A,PRODUTIVIDADE!U$3)=0,"",SUMIFS(BASE!$M:$M,BASE!$A:$A,PRODUTIVIDADE!U$3,BASE!$G:$G,PRODUTIVIDADE!$B107)))</f>
        <v/>
      </c>
      <c r="V107" s="33" t="str">
        <f>IF($B107="","",IF(COUNTIF(BASE!$A:$A,PRODUTIVIDADE!U$3)=0,"",SUMIFS(BASE!$N:$N,BASE!$A:$A,PRODUTIVIDADE!U$3,BASE!$G:$G,PRODUTIVIDADE!$B107)))</f>
        <v/>
      </c>
      <c r="W107" s="28" t="str">
        <f>IF($B107="","",IF(COUNTIF(BASE!$A:$A,PRODUTIVIDADE!U$3)=0,"",SUMIFS(BASE!$P:$P,BASE!$A:$A,PRODUTIVIDADE!U$3,BASE!$G:$G,PRODUTIVIDADE!$B107)))</f>
        <v/>
      </c>
      <c r="X107" s="28" t="str">
        <f>IF($B107="","",IF(COUNTIF(BASE!$A:$A,PRODUTIVIDADE!U$3)=0,"",SUMIFS(BASE!$O:$O,BASE!$A:$A,PRODUTIVIDADE!U$3,BASE!$G:$G,PRODUTIVIDADE!$B107)))</f>
        <v/>
      </c>
      <c r="Y107" s="32">
        <f t="shared" si="75"/>
        <v>0</v>
      </c>
      <c r="Z107" s="32">
        <f t="shared" si="76"/>
        <v>0</v>
      </c>
      <c r="AA107" s="15" t="str">
        <f>IF($B107="","",IF(COUNTIF(BASE!$A:$A,PRODUTIVIDADE!AA$3)=0,"",SUMIFS(BASE!$M:$M,BASE!$A:$A,PRODUTIVIDADE!AA$3,BASE!$G:$G,PRODUTIVIDADE!$B107)))</f>
        <v/>
      </c>
      <c r="AB107" s="15" t="str">
        <f>IF($B107="","",IF(COUNTIF(BASE!$A:$A,PRODUTIVIDADE!AA$3)=0,"",SUMIFS(BASE!$N:$N,BASE!$A:$A,PRODUTIVIDADE!AA$3,BASE!$G:$G,PRODUTIVIDADE!$B107)))</f>
        <v/>
      </c>
      <c r="AC107" s="18" t="str">
        <f>IF($B107="","",IF(COUNTIF(BASE!$A:$A,PRODUTIVIDADE!AA$3)=0,"",SUMIFS(BASE!$P:$P,BASE!$A:$A,PRODUTIVIDADE!AA$3,BASE!$G:$G,PRODUTIVIDADE!$B107)))</f>
        <v/>
      </c>
      <c r="AD107" s="18" t="str">
        <f>IF($B107="","",IF(COUNTIF(BASE!$A:$A,PRODUTIVIDADE!AA$3)=0,"",SUMIFS(BASE!$O:$O,BASE!$A:$A,PRODUTIVIDADE!AA$3,BASE!$G:$G,PRODUTIVIDADE!$B107)))</f>
        <v/>
      </c>
      <c r="AE107" s="32">
        <f t="shared" si="77"/>
        <v>0</v>
      </c>
      <c r="AF107" s="32">
        <f t="shared" si="78"/>
        <v>0</v>
      </c>
      <c r="AG107" s="33" t="str">
        <f>IF($B107="","",IF(COUNTIF(BASE!$A:$A,PRODUTIVIDADE!AG$3)=0,"",SUMIFS(BASE!$M:$M,BASE!$A:$A,PRODUTIVIDADE!AG$3,BASE!$G:$G,PRODUTIVIDADE!$B107)))</f>
        <v/>
      </c>
      <c r="AH107" s="33" t="str">
        <f>IF($B107="","",IF(COUNTIF(BASE!$A:$A,PRODUTIVIDADE!AG$3)=0,"",SUMIFS(BASE!$N:$N,BASE!$A:$A,PRODUTIVIDADE!AG$3,BASE!$G:$G,PRODUTIVIDADE!$B107)))</f>
        <v/>
      </c>
      <c r="AI107" s="28" t="str">
        <f>IF($B107="","",IF(COUNTIF(BASE!$A:$A,PRODUTIVIDADE!AG$3)=0,"",SUMIFS(BASE!$P:$P,BASE!$A:$A,PRODUTIVIDADE!AG$3,BASE!$G:$G,PRODUTIVIDADE!$B107)))</f>
        <v/>
      </c>
      <c r="AJ107" s="28" t="str">
        <f>IF($B107="","",IF(COUNTIF(BASE!$A:$A,PRODUTIVIDADE!AG$3)=0,"",SUMIFS(BASE!$O:$O,BASE!$A:$A,PRODUTIVIDADE!AG$3,BASE!$G:$G,PRODUTIVIDADE!$B107)))</f>
        <v/>
      </c>
      <c r="AK107" s="32">
        <f t="shared" si="79"/>
        <v>0</v>
      </c>
      <c r="AL107" s="32">
        <f t="shared" si="80"/>
        <v>0</v>
      </c>
      <c r="AM107" s="15" t="str">
        <f>IF($B107="","",IF(COUNTIF(BASE!$A:$A,PRODUTIVIDADE!AM$3)=0,"",SUMIFS(BASE!$M:$M,BASE!$A:$A,PRODUTIVIDADE!AM$3,BASE!$G:$G,PRODUTIVIDADE!$B107)))</f>
        <v/>
      </c>
      <c r="AN107" s="15" t="str">
        <f>IF($B107="","",IF(COUNTIF(BASE!$A:$A,PRODUTIVIDADE!AM$3)=0,"",SUMIFS(BASE!$N:$N,BASE!$A:$A,PRODUTIVIDADE!AM$3,BASE!$G:$G,PRODUTIVIDADE!$B107)))</f>
        <v/>
      </c>
      <c r="AO107" s="18" t="str">
        <f>IF($B107="","",IF(COUNTIF(BASE!$A:$A,PRODUTIVIDADE!AM$3)=0,"",SUMIFS(BASE!$P:$P,BASE!$A:$A,PRODUTIVIDADE!AM$3,BASE!$G:$G,PRODUTIVIDADE!$B107)))</f>
        <v/>
      </c>
      <c r="AP107" s="18" t="str">
        <f>IF($B107="","",IF(COUNTIF(BASE!$A:$A,PRODUTIVIDADE!AM$3)=0,"",SUMIFS(BASE!$O:$O,BASE!$A:$A,PRODUTIVIDADE!AM$3,BASE!$G:$G,PRODUTIVIDADE!$B107)))</f>
        <v/>
      </c>
      <c r="AQ107" s="32">
        <f t="shared" si="81"/>
        <v>0</v>
      </c>
      <c r="AR107" s="32">
        <f t="shared" si="82"/>
        <v>0</v>
      </c>
      <c r="AS107" s="33" t="str">
        <f>IF($B107="","",IF(COUNTIF(BASE!$A:$A,PRODUTIVIDADE!AS$3)=0,"",SUMIFS(BASE!$M:$M,BASE!$A:$A,PRODUTIVIDADE!AS$3,BASE!$G:$G,PRODUTIVIDADE!$B107)))</f>
        <v/>
      </c>
      <c r="AT107" s="33" t="str">
        <f>IF($B107="","",IF(COUNTIF(BASE!$A:$A,PRODUTIVIDADE!AS$3)=0,"",SUMIFS(BASE!$N:$N,BASE!$A:$A,PRODUTIVIDADE!AS$3,BASE!$G:$G,PRODUTIVIDADE!$B107)))</f>
        <v/>
      </c>
      <c r="AU107" s="28" t="str">
        <f>IF($B107="","",IF(COUNTIF(BASE!$A:$A,PRODUTIVIDADE!AS$3)=0,"",SUMIFS(BASE!$P:$P,BASE!$A:$A,PRODUTIVIDADE!AS$3,BASE!$G:$G,PRODUTIVIDADE!$B107)))</f>
        <v/>
      </c>
      <c r="AV107" s="28" t="str">
        <f>IF($B107="","",IF(COUNTIF(BASE!$A:$A,PRODUTIVIDADE!AS$3)=0,"",SUMIFS(BASE!$O:$O,BASE!$A:$A,PRODUTIVIDADE!AS$3,BASE!$G:$G,PRODUTIVIDADE!$B107)))</f>
        <v/>
      </c>
      <c r="AW107" s="32">
        <f t="shared" si="83"/>
        <v>0</v>
      </c>
      <c r="AX107" s="32">
        <f t="shared" si="84"/>
        <v>0</v>
      </c>
      <c r="AY107" s="15" t="str">
        <f>IF($B107="","",IF(COUNTIF(BASE!$A:$A,PRODUTIVIDADE!AY$3)=0,"",SUMIFS(BASE!$M:$M,BASE!$A:$A,PRODUTIVIDADE!AY$3,BASE!$G:$G,PRODUTIVIDADE!$B107)))</f>
        <v/>
      </c>
      <c r="AZ107" s="15" t="str">
        <f>IF($B107="","",IF(COUNTIF(BASE!$A:$A,PRODUTIVIDADE!AY$3)=0,"",SUMIFS(BASE!$N:$N,BASE!$A:$A,PRODUTIVIDADE!AY$3,BASE!$G:$G,PRODUTIVIDADE!$B107)))</f>
        <v/>
      </c>
      <c r="BA107" s="18" t="str">
        <f>IF($B107="","",IF(COUNTIF(BASE!$A:$A,PRODUTIVIDADE!AY$3)=0,"",SUMIFS(BASE!$P:$P,BASE!$A:$A,PRODUTIVIDADE!AY$3,BASE!$G:$G,PRODUTIVIDADE!$B107)))</f>
        <v/>
      </c>
      <c r="BB107" s="18" t="str">
        <f>IF($B107="","",IF(COUNTIF(BASE!$A:$A,PRODUTIVIDADE!AY$3)=0,"",SUMIFS(BASE!$O:$O,BASE!$A:$A,PRODUTIVIDADE!AY$3,BASE!$G:$G,PRODUTIVIDADE!$B107)))</f>
        <v/>
      </c>
      <c r="BC107" s="32">
        <f t="shared" si="85"/>
        <v>0</v>
      </c>
      <c r="BD107" s="32">
        <f t="shared" si="86"/>
        <v>0</v>
      </c>
      <c r="BE107" s="33" t="str">
        <f>IF($B107="","",IF(COUNTIF(BASE!$A:$A,PRODUTIVIDADE!BE$3)=0,"",SUMIFS(BASE!$M:$M,BASE!$A:$A,PRODUTIVIDADE!BE$3,BASE!$G:$G,PRODUTIVIDADE!$B107)))</f>
        <v/>
      </c>
      <c r="BF107" s="33" t="str">
        <f>IF($B107="","",IF(COUNTIF(BASE!$A:$A,PRODUTIVIDADE!BE$3)=0,"",SUMIFS(BASE!$N:$N,BASE!$A:$A,PRODUTIVIDADE!BE$3,BASE!$G:$G,PRODUTIVIDADE!$B107)))</f>
        <v/>
      </c>
      <c r="BG107" s="28" t="str">
        <f>IF($B107="","",IF(COUNTIF(BASE!$A:$A,PRODUTIVIDADE!BE$3)=0,"",SUMIFS(BASE!$P:$P,BASE!$A:$A,PRODUTIVIDADE!BE$3,BASE!$G:$G,PRODUTIVIDADE!$B107)))</f>
        <v/>
      </c>
      <c r="BH107" s="28" t="str">
        <f>IF($B107="","",IF(COUNTIF(BASE!$A:$A,PRODUTIVIDADE!BE$3)=0,"",SUMIFS(BASE!$O:$O,BASE!$A:$A,PRODUTIVIDADE!BE$3,BASE!$G:$G,PRODUTIVIDADE!$B107)))</f>
        <v/>
      </c>
      <c r="BI107" s="32">
        <f t="shared" si="87"/>
        <v>0</v>
      </c>
      <c r="BJ107" s="32">
        <f t="shared" si="88"/>
        <v>0</v>
      </c>
      <c r="BK107" s="15" t="str">
        <f>IF($B107="","",IF(COUNTIF(BASE!$A:$A,PRODUTIVIDADE!BK$3)=0,"",SUMIFS(BASE!$M:$M,BASE!$A:$A,PRODUTIVIDADE!BK$3,BASE!$G:$G,PRODUTIVIDADE!$B107)))</f>
        <v/>
      </c>
      <c r="BL107" s="15" t="str">
        <f>IF($B107="","",IF(COUNTIF(BASE!$A:$A,PRODUTIVIDADE!BK$3)=0,"",SUMIFS(BASE!$N:$N,BASE!$A:$A,PRODUTIVIDADE!BK$3,BASE!$G:$G,PRODUTIVIDADE!$B107)))</f>
        <v/>
      </c>
      <c r="BM107" s="18" t="str">
        <f>IF($B107="","",IF(COUNTIF(BASE!$A:$A,PRODUTIVIDADE!BK$3)=0,"",SUMIFS(BASE!$P:$P,BASE!$A:$A,PRODUTIVIDADE!BK$3,BASE!$G:$G,PRODUTIVIDADE!$B107)))</f>
        <v/>
      </c>
      <c r="BN107" s="18" t="str">
        <f>IF($B107="","",IF(COUNTIF(BASE!$A:$A,PRODUTIVIDADE!BK$3)=0,"",SUMIFS(BASE!$O:$O,BASE!$A:$A,PRODUTIVIDADE!BK$3,BASE!$G:$G,PRODUTIVIDADE!$B107)))</f>
        <v/>
      </c>
      <c r="BO107" s="32">
        <f t="shared" si="89"/>
        <v>0</v>
      </c>
      <c r="BP107" s="32">
        <f t="shared" si="90"/>
        <v>0</v>
      </c>
      <c r="BQ107" s="33" t="str">
        <f>IF($B107="","",IF(COUNTIF(BASE!$A:$A,PRODUTIVIDADE!BQ$3)=0,"",SUMIFS(BASE!$M:$M,BASE!$A:$A,PRODUTIVIDADE!BQ$3,BASE!$G:$G,PRODUTIVIDADE!$B107)))</f>
        <v/>
      </c>
      <c r="BR107" s="33" t="str">
        <f>IF($B107="","",IF(COUNTIF(BASE!$A:$A,PRODUTIVIDADE!BQ$3)=0,"",SUMIFS(BASE!$N:$N,BASE!$A:$A,PRODUTIVIDADE!BQ$3,BASE!$G:$G,PRODUTIVIDADE!$B107)))</f>
        <v/>
      </c>
      <c r="BS107" s="28" t="str">
        <f>IF($B107="","",IF(COUNTIF(BASE!$A:$A,PRODUTIVIDADE!BQ$3)=0,"",SUMIFS(BASE!$P:$P,BASE!$A:$A,PRODUTIVIDADE!BQ$3,BASE!$G:$G,PRODUTIVIDADE!$B107)))</f>
        <v/>
      </c>
      <c r="BT107" s="28" t="str">
        <f>IF($B107="","",IF(COUNTIF(BASE!$A:$A,PRODUTIVIDADE!BQ$3)=0,"",SUMIFS(BASE!$O:$O,BASE!$A:$A,PRODUTIVIDADE!BQ$3,BASE!$G:$G,PRODUTIVIDADE!$B107)))</f>
        <v/>
      </c>
      <c r="BU107" s="32">
        <f t="shared" si="91"/>
        <v>0</v>
      </c>
      <c r="BV107" s="32">
        <f t="shared" si="92"/>
        <v>0</v>
      </c>
      <c r="BW107" s="15" t="str">
        <f>IF($B107="","",IF(COUNTIF(BASE!$A:$A,PRODUTIVIDADE!BW$3)=0,"",SUMIFS(BASE!$M:$M,BASE!$A:$A,PRODUTIVIDADE!BW$3,BASE!$G:$G,PRODUTIVIDADE!$B107)))</f>
        <v/>
      </c>
      <c r="BX107" s="15" t="str">
        <f>IF($B107="","",IF(COUNTIF(BASE!$A:$A,PRODUTIVIDADE!BW$3)=0,"",SUMIFS(BASE!$N:$N,BASE!$A:$A,PRODUTIVIDADE!BW$3,BASE!$G:$G,PRODUTIVIDADE!$B107)))</f>
        <v/>
      </c>
      <c r="BY107" s="18" t="str">
        <f>IF($B107="","",IF(COUNTIF(BASE!$A:$A,PRODUTIVIDADE!BW$3)=0,"",SUMIFS(BASE!$P:$P,BASE!$A:$A,PRODUTIVIDADE!BW$3,BASE!$G:$G,PRODUTIVIDADE!$B107)))</f>
        <v/>
      </c>
      <c r="BZ107" s="18" t="str">
        <f>IF($B107="","",IF(COUNTIF(BASE!$A:$A,PRODUTIVIDADE!BW$3)=0,"",SUMIFS(BASE!$O:$O,BASE!$A:$A,PRODUTIVIDADE!BW$3,BASE!$G:$G,PRODUTIVIDADE!$B107)))</f>
        <v/>
      </c>
      <c r="CA107" s="32">
        <f t="shared" si="93"/>
        <v>0</v>
      </c>
      <c r="CB107" s="32">
        <f t="shared" si="94"/>
        <v>0</v>
      </c>
      <c r="CC107" s="33" t="str">
        <f>IF($B107="","",IF(COUNTIF(BASE!$A:$A,PRODUTIVIDADE!CC$3)=0,"",SUMIFS(BASE!$M:$M,BASE!$A:$A,PRODUTIVIDADE!CC$3,BASE!$G:$G,PRODUTIVIDADE!$B107)))</f>
        <v/>
      </c>
      <c r="CD107" s="33" t="str">
        <f>IF($B107="","",IF(COUNTIF(BASE!$A:$A,PRODUTIVIDADE!CC$3)=0,"",SUMIFS(BASE!$N:$N,BASE!$A:$A,PRODUTIVIDADE!CC$3,BASE!$G:$G,PRODUTIVIDADE!$B107)))</f>
        <v/>
      </c>
      <c r="CE107" s="28" t="str">
        <f>IF($B107="","",IF(COUNTIF(BASE!$A:$A,PRODUTIVIDADE!CC$3)=0,"",SUMIFS(BASE!$P:$P,BASE!$A:$A,PRODUTIVIDADE!CC$3,BASE!$G:$G,PRODUTIVIDADE!$B107)))</f>
        <v/>
      </c>
      <c r="CF107" s="28" t="str">
        <f>IF($B107="","",IF(COUNTIF(BASE!$A:$A,PRODUTIVIDADE!CC$3)=0,"",SUMIFS(BASE!$O:$O,BASE!$A:$A,PRODUTIVIDADE!CC$3,BASE!$G:$G,PRODUTIVIDADE!$B107)))</f>
        <v/>
      </c>
      <c r="CG107" s="32">
        <f t="shared" si="95"/>
        <v>0</v>
      </c>
      <c r="CH107" s="32">
        <f t="shared" si="96"/>
        <v>0</v>
      </c>
      <c r="CI107" s="15" t="str">
        <f>IF($B107="","",IF(COUNTIF(BASE!$A:$A,PRODUTIVIDADE!CI$3)=0,"",SUMIFS(BASE!$M:$M,BASE!$A:$A,PRODUTIVIDADE!CI$3,BASE!$G:$G,PRODUTIVIDADE!$B107)))</f>
        <v/>
      </c>
      <c r="CJ107" s="15" t="str">
        <f>IF($B107="","",IF(COUNTIF(BASE!$A:$A,PRODUTIVIDADE!CI$3)=0,"",SUMIFS(BASE!$N:$N,BASE!$A:$A,PRODUTIVIDADE!CI$3,BASE!$G:$G,PRODUTIVIDADE!$B107)))</f>
        <v/>
      </c>
      <c r="CK107" s="18" t="str">
        <f>IF($B107="","",IF(COUNTIF(BASE!$A:$A,PRODUTIVIDADE!CI$3)=0,"",SUMIFS(BASE!$P:$P,BASE!$A:$A,PRODUTIVIDADE!CI$3,BASE!$G:$G,PRODUTIVIDADE!$B107)))</f>
        <v/>
      </c>
      <c r="CL107" s="18" t="str">
        <f>IF($B107="","",IF(COUNTIF(BASE!$A:$A,PRODUTIVIDADE!CI$3)=0,"",SUMIFS(BASE!$O:$O,BASE!$A:$A,PRODUTIVIDADE!CI$3,BASE!$G:$G,PRODUTIVIDADE!$B107)))</f>
        <v/>
      </c>
      <c r="CM107" s="32">
        <f t="shared" si="97"/>
        <v>0</v>
      </c>
      <c r="CN107" s="32">
        <f t="shared" si="98"/>
        <v>0</v>
      </c>
      <c r="CO107" s="33" t="str">
        <f>IF($B107="","",IF(COUNTIF(BASE!$A:$A,PRODUTIVIDADE!CO$3)=0,"",SUMIFS(BASE!$M:$M,BASE!$A:$A,PRODUTIVIDADE!CO$3,BASE!$G:$G,PRODUTIVIDADE!$B107)))</f>
        <v/>
      </c>
      <c r="CP107" s="33" t="str">
        <f>IF($B107="","",IF(COUNTIF(BASE!$A:$A,PRODUTIVIDADE!CO$3)=0,"",SUMIFS(BASE!$N:$N,BASE!$A:$A,PRODUTIVIDADE!CO$3,BASE!$G:$G,PRODUTIVIDADE!$B107)))</f>
        <v/>
      </c>
      <c r="CQ107" s="28" t="str">
        <f>IF($B107="","",IF(COUNTIF(BASE!$A:$A,PRODUTIVIDADE!CO$3)=0,"",SUMIFS(BASE!$P:$P,BASE!$A:$A,PRODUTIVIDADE!CO$3,BASE!$G:$G,PRODUTIVIDADE!$B107)))</f>
        <v/>
      </c>
      <c r="CR107" s="28" t="str">
        <f>IF($B107="","",IF(COUNTIF(BASE!$A:$A,PRODUTIVIDADE!CO$3)=0,"",SUMIFS(BASE!$O:$O,BASE!$A:$A,PRODUTIVIDADE!CO$3,BASE!$G:$G,PRODUTIVIDADE!$B107)))</f>
        <v/>
      </c>
      <c r="CS107" s="32">
        <f t="shared" si="99"/>
        <v>0</v>
      </c>
      <c r="CT107" s="32">
        <f t="shared" si="100"/>
        <v>0</v>
      </c>
      <c r="CU107" s="15" t="str">
        <f>IF($B107="","",IF(COUNTIF(BASE!$A:$A,PRODUTIVIDADE!CU$3)=0,"",SUMIFS(BASE!$M:$M,BASE!$A:$A,PRODUTIVIDADE!CU$3,BASE!$G:$G,PRODUTIVIDADE!$B107)))</f>
        <v/>
      </c>
      <c r="CV107" s="15" t="str">
        <f>IF($B107="","",IF(COUNTIF(BASE!$A:$A,PRODUTIVIDADE!CU$3)=0,"",SUMIFS(BASE!$N:$N,BASE!$A:$A,PRODUTIVIDADE!CU$3,BASE!$G:$G,PRODUTIVIDADE!$B107)))</f>
        <v/>
      </c>
      <c r="CW107" s="18" t="str">
        <f>IF($B107="","",IF(COUNTIF(BASE!$A:$A,PRODUTIVIDADE!CU$3)=0,"",SUMIFS(BASE!$P:$P,BASE!$A:$A,PRODUTIVIDADE!CU$3,BASE!$G:$G,PRODUTIVIDADE!$B107)))</f>
        <v/>
      </c>
      <c r="CX107" s="18" t="str">
        <f>IF($B107="","",IF(COUNTIF(BASE!$A:$A,PRODUTIVIDADE!CU$3)=0,"",SUMIFS(BASE!$O:$O,BASE!$A:$A,PRODUTIVIDADE!CU$3,BASE!$G:$G,PRODUTIVIDADE!$B107)))</f>
        <v/>
      </c>
      <c r="CY107" s="32">
        <f t="shared" si="101"/>
        <v>0</v>
      </c>
      <c r="CZ107" s="32">
        <f t="shared" si="102"/>
        <v>0</v>
      </c>
      <c r="DA107" s="33" t="str">
        <f>IF($B107="","",IF(COUNTIF(BASE!$A:$A,PRODUTIVIDADE!DA$3)=0,"",SUMIFS(BASE!$M:$M,BASE!$A:$A,PRODUTIVIDADE!DA$3,BASE!$G:$G,PRODUTIVIDADE!$B107)))</f>
        <v/>
      </c>
      <c r="DB107" s="33" t="str">
        <f>IF($B107="","",IF(COUNTIF(BASE!$A:$A,PRODUTIVIDADE!DA$3)=0,"",SUMIFS(BASE!$N:$N,BASE!$A:$A,PRODUTIVIDADE!DA$3,BASE!$G:$G,PRODUTIVIDADE!$B107)))</f>
        <v/>
      </c>
      <c r="DC107" s="28" t="str">
        <f>IF($B107="","",IF(COUNTIF(BASE!$A:$A,PRODUTIVIDADE!DA$3)=0,"",SUMIFS(BASE!$P:$P,BASE!$A:$A,PRODUTIVIDADE!DA$3,BASE!$G:$G,PRODUTIVIDADE!$B107)))</f>
        <v/>
      </c>
      <c r="DD107" s="28" t="str">
        <f>IF($B107="","",IF(COUNTIF(BASE!$A:$A,PRODUTIVIDADE!DA$3)=0,"",SUMIFS(BASE!$O:$O,BASE!$A:$A,PRODUTIVIDADE!DA$3,BASE!$G:$G,PRODUTIVIDADE!$B107)))</f>
        <v/>
      </c>
      <c r="DE107" s="32">
        <f t="shared" si="103"/>
        <v>0</v>
      </c>
      <c r="DF107" s="32">
        <f t="shared" si="104"/>
        <v>0</v>
      </c>
      <c r="DG107" s="15" t="str">
        <f>IF($B107="","",IF(COUNTIF(BASE!$A:$A,PRODUTIVIDADE!DG$3)=0,"",SUMIFS(BASE!$M:$M,BASE!$A:$A,PRODUTIVIDADE!DG$3,BASE!$G:$G,PRODUTIVIDADE!$B107)))</f>
        <v/>
      </c>
      <c r="DH107" s="15" t="str">
        <f>IF($B107="","",IF(COUNTIF(BASE!$A:$A,PRODUTIVIDADE!DG$3)=0,"",SUMIFS(BASE!$N:$N,BASE!$A:$A,PRODUTIVIDADE!DG$3,BASE!$G:$G,PRODUTIVIDADE!$B107)))</f>
        <v/>
      </c>
      <c r="DI107" s="18" t="str">
        <f>IF($B107="","",IF(COUNTIF(BASE!$A:$A,PRODUTIVIDADE!DG$3)=0,"",SUMIFS(BASE!$P:$P,BASE!$A:$A,PRODUTIVIDADE!DG$3,BASE!$G:$G,PRODUTIVIDADE!$B107)))</f>
        <v/>
      </c>
      <c r="DJ107" s="18" t="str">
        <f>IF($B107="","",IF(COUNTIF(BASE!$A:$A,PRODUTIVIDADE!DG$3)=0,"",SUMIFS(BASE!$O:$O,BASE!$A:$A,PRODUTIVIDADE!DG$3,BASE!$G:$G,PRODUTIVIDADE!$B107)))</f>
        <v/>
      </c>
      <c r="DK107" s="32">
        <f t="shared" si="105"/>
        <v>0</v>
      </c>
      <c r="DL107" s="32">
        <f t="shared" si="106"/>
        <v>0</v>
      </c>
      <c r="DM107" s="33" t="str">
        <f>IF($B107="","",IF(COUNTIF(BASE!$A:$A,PRODUTIVIDADE!DM$3)=0,"",SUMIFS(BASE!$M:$M,BASE!$A:$A,PRODUTIVIDADE!DM$3,BASE!$G:$G,PRODUTIVIDADE!$B107)))</f>
        <v/>
      </c>
      <c r="DN107" s="33" t="str">
        <f>IF($B107="","",IF(COUNTIF(BASE!$A:$A,PRODUTIVIDADE!DM$3)=0,"",SUMIFS(BASE!$N:$N,BASE!$A:$A,PRODUTIVIDADE!DM$3,BASE!$G:$G,PRODUTIVIDADE!$B107)))</f>
        <v/>
      </c>
      <c r="DO107" s="28" t="str">
        <f>IF($B107="","",IF(COUNTIF(BASE!$A:$A,PRODUTIVIDADE!DM$3)=0,"",SUMIFS(BASE!$P:$P,BASE!$A:$A,PRODUTIVIDADE!DM$3,BASE!$G:$G,PRODUTIVIDADE!$B107)))</f>
        <v/>
      </c>
      <c r="DP107" s="28" t="str">
        <f>IF($B107="","",IF(COUNTIF(BASE!$A:$A,PRODUTIVIDADE!DM$3)=0,"",SUMIFS(BASE!$O:$O,BASE!$A:$A,PRODUTIVIDADE!DM$3,BASE!$G:$G,PRODUTIVIDADE!$B107)))</f>
        <v/>
      </c>
      <c r="DQ107" s="32">
        <f t="shared" si="107"/>
        <v>0</v>
      </c>
      <c r="DR107" s="32">
        <f t="shared" si="108"/>
        <v>0</v>
      </c>
      <c r="DS107" s="15" t="str">
        <f>IF($B107="","",IF(COUNTIF(BASE!$A:$A,PRODUTIVIDADE!DS$3)=0,"",SUMIFS(BASE!$M:$M,BASE!$A:$A,PRODUTIVIDADE!DS$3,BASE!$G:$G,PRODUTIVIDADE!$B107)))</f>
        <v/>
      </c>
      <c r="DT107" s="15" t="str">
        <f>IF($B107="","",IF(COUNTIF(BASE!$A:$A,PRODUTIVIDADE!DS$3)=0,"",SUMIFS(BASE!$N:$N,BASE!$A:$A,PRODUTIVIDADE!DS$3,BASE!$G:$G,PRODUTIVIDADE!$B107)))</f>
        <v/>
      </c>
      <c r="DU107" s="18" t="str">
        <f>IF($B107="","",IF(COUNTIF(BASE!$A:$A,PRODUTIVIDADE!DS$3)=0,"",SUMIFS(BASE!$P:$P,BASE!$A:$A,PRODUTIVIDADE!DS$3,BASE!$G:$G,PRODUTIVIDADE!$B107)))</f>
        <v/>
      </c>
      <c r="DV107" s="18" t="str">
        <f>IF($B107="","",IF(COUNTIF(BASE!$A:$A,PRODUTIVIDADE!DS$3)=0,"",SUMIFS(BASE!$O:$O,BASE!$A:$A,PRODUTIVIDADE!DS$3,BASE!$G:$G,PRODUTIVIDADE!$B107)))</f>
        <v/>
      </c>
      <c r="DW107" s="32">
        <f t="shared" si="109"/>
        <v>0</v>
      </c>
      <c r="DX107" s="32">
        <f t="shared" si="110"/>
        <v>0</v>
      </c>
      <c r="DY107" s="33" t="str">
        <f>IF($B107="","",IF(COUNTIF(BASE!$A:$A,PRODUTIVIDADE!DY$3)=0,"",SUMIFS(BASE!$M:$M,BASE!$A:$A,PRODUTIVIDADE!DY$3,BASE!$G:$G,PRODUTIVIDADE!$B107)))</f>
        <v/>
      </c>
      <c r="DZ107" s="33" t="str">
        <f>IF($B107="","",IF(COUNTIF(BASE!$A:$A,PRODUTIVIDADE!DY$3)=0,"",SUMIFS(BASE!$N:$N,BASE!$A:$A,PRODUTIVIDADE!DY$3,BASE!$G:$G,PRODUTIVIDADE!$B107)))</f>
        <v/>
      </c>
      <c r="EA107" s="28" t="str">
        <f>IF($B107="","",IF(COUNTIF(BASE!$A:$A,PRODUTIVIDADE!DY$3)=0,"",SUMIFS(BASE!$P:$P,BASE!$A:$A,PRODUTIVIDADE!DY$3,BASE!$G:$G,PRODUTIVIDADE!$B107)))</f>
        <v/>
      </c>
      <c r="EB107" s="28" t="str">
        <f>IF($B107="","",IF(COUNTIF(BASE!$A:$A,PRODUTIVIDADE!DY$3)=0,"",SUMIFS(BASE!$O:$O,BASE!$A:$A,PRODUTIVIDADE!DY$3,BASE!$G:$G,PRODUTIVIDADE!$B107)))</f>
        <v/>
      </c>
      <c r="EC107" s="32">
        <f t="shared" si="111"/>
        <v>0</v>
      </c>
      <c r="ED107" s="32">
        <f t="shared" si="112"/>
        <v>0</v>
      </c>
      <c r="EE107" s="15" t="str">
        <f>IF($B107="","",IF(COUNTIF(BASE!$A:$A,PRODUTIVIDADE!EE$3)=0,"",SUMIFS(BASE!$M:$M,BASE!$A:$A,PRODUTIVIDADE!EE$3,BASE!$G:$G,PRODUTIVIDADE!$B107)))</f>
        <v/>
      </c>
      <c r="EF107" s="15" t="str">
        <f>IF($B107="","",IF(COUNTIF(BASE!$A:$A,PRODUTIVIDADE!EE$3)=0,"",SUMIFS(BASE!$N:$N,BASE!$A:$A,PRODUTIVIDADE!EE$3,BASE!$G:$G,PRODUTIVIDADE!$B107)))</f>
        <v/>
      </c>
      <c r="EG107" s="18" t="str">
        <f>IF($B107="","",IF(COUNTIF(BASE!$A:$A,PRODUTIVIDADE!EE$3)=0,"",SUMIFS(BASE!$P:$P,BASE!$A:$A,PRODUTIVIDADE!EE$3,BASE!$G:$G,PRODUTIVIDADE!$B107)))</f>
        <v/>
      </c>
      <c r="EH107" s="18" t="str">
        <f>IF($B107="","",IF(COUNTIF(BASE!$A:$A,PRODUTIVIDADE!EE$3)=0,"",SUMIFS(BASE!$O:$O,BASE!$A:$A,PRODUTIVIDADE!EE$3,BASE!$G:$G,PRODUTIVIDADE!$B107)))</f>
        <v/>
      </c>
      <c r="EI107" s="32">
        <f t="shared" si="113"/>
        <v>0</v>
      </c>
      <c r="EJ107" s="32">
        <f t="shared" si="114"/>
        <v>0</v>
      </c>
      <c r="EK107" s="33" t="str">
        <f>IF($B107="","",IF(COUNTIF(BASE!$A:$A,PRODUTIVIDADE!EK$3)=0,"",SUMIFS(BASE!$M:$M,BASE!$A:$A,PRODUTIVIDADE!EK$3,BASE!$G:$G,PRODUTIVIDADE!$B107)))</f>
        <v/>
      </c>
      <c r="EL107" s="33" t="str">
        <f>IF($B107="","",IF(COUNTIF(BASE!$A:$A,PRODUTIVIDADE!EK$3)=0,"",SUMIFS(BASE!$N:$N,BASE!$A:$A,PRODUTIVIDADE!EK$3,BASE!$G:$G,PRODUTIVIDADE!$B107)))</f>
        <v/>
      </c>
      <c r="EM107" s="28" t="str">
        <f>IF($B107="","",IF(COUNTIF(BASE!$A:$A,PRODUTIVIDADE!EK$3)=0,"",SUMIFS(BASE!$P:$P,BASE!$A:$A,PRODUTIVIDADE!EK$3,BASE!$G:$G,PRODUTIVIDADE!$B107)))</f>
        <v/>
      </c>
      <c r="EN107" s="28" t="str">
        <f>IF($B107="","",IF(COUNTIF(BASE!$A:$A,PRODUTIVIDADE!EK$3)=0,"",SUMIFS(BASE!$O:$O,BASE!$A:$A,PRODUTIVIDADE!EK$3,BASE!$G:$G,PRODUTIVIDADE!$B107)))</f>
        <v/>
      </c>
      <c r="EO107" s="32">
        <f t="shared" si="115"/>
        <v>0</v>
      </c>
      <c r="EP107" s="32">
        <f t="shared" si="116"/>
        <v>0</v>
      </c>
      <c r="EQ107" s="15" t="str">
        <f>IF($B107="","",IF(COUNTIF(BASE!$A:$A,PRODUTIVIDADE!EQ$3)=0,"",SUMIFS(BASE!$M:$M,BASE!$A:$A,PRODUTIVIDADE!EQ$3,BASE!$G:$G,PRODUTIVIDADE!$B107)))</f>
        <v/>
      </c>
      <c r="ER107" s="15" t="str">
        <f>IF($B107="","",IF(COUNTIF(BASE!$A:$A,PRODUTIVIDADE!EQ$3)=0,"",SUMIFS(BASE!$N:$N,BASE!$A:$A,PRODUTIVIDADE!EQ$3,BASE!$G:$G,PRODUTIVIDADE!$B107)))</f>
        <v/>
      </c>
      <c r="ES107" s="18" t="str">
        <f>IF($B107="","",IF(COUNTIF(BASE!$A:$A,PRODUTIVIDADE!EQ$3)=0,"",SUMIFS(BASE!$P:$P,BASE!$A:$A,PRODUTIVIDADE!EQ$3,BASE!$G:$G,PRODUTIVIDADE!$B107)))</f>
        <v/>
      </c>
      <c r="ET107" s="18" t="str">
        <f>IF($B107="","",IF(COUNTIF(BASE!$A:$A,PRODUTIVIDADE!EQ$3)=0,"",SUMIFS(BASE!$O:$O,BASE!$A:$A,PRODUTIVIDADE!EQ$3,BASE!$G:$G,PRODUTIVIDADE!$B107)))</f>
        <v/>
      </c>
      <c r="EU107" s="32">
        <f t="shared" si="117"/>
        <v>0</v>
      </c>
      <c r="EV107" s="32">
        <f t="shared" si="118"/>
        <v>0</v>
      </c>
      <c r="EW107" s="33" t="str">
        <f>IF($B107="","",IF(COUNTIF(BASE!$A:$A,PRODUTIVIDADE!EW$3)=0,"",SUMIFS(BASE!$M:$M,BASE!$A:$A,PRODUTIVIDADE!EW$3,BASE!$G:$G,PRODUTIVIDADE!$B107)))</f>
        <v/>
      </c>
      <c r="EX107" s="33" t="str">
        <f>IF($B107="","",IF(COUNTIF(BASE!$A:$A,PRODUTIVIDADE!EW$3)=0,"",SUMIFS(BASE!$N:$N,BASE!$A:$A,PRODUTIVIDADE!EW$3,BASE!$G:$G,PRODUTIVIDADE!$B107)))</f>
        <v/>
      </c>
      <c r="EY107" s="28" t="str">
        <f>IF($B107="","",IF(COUNTIF(BASE!$A:$A,PRODUTIVIDADE!EW$3)=0,"",SUMIFS(BASE!$P:$P,BASE!$A:$A,PRODUTIVIDADE!EW$3,BASE!$G:$G,PRODUTIVIDADE!$B107)))</f>
        <v/>
      </c>
      <c r="EZ107" s="28" t="str">
        <f>IF($B107="","",IF(COUNTIF(BASE!$A:$A,PRODUTIVIDADE!EW$3)=0,"",SUMIFS(BASE!$O:$O,BASE!$A:$A,PRODUTIVIDADE!EW$3,BASE!$G:$G,PRODUTIVIDADE!$B107)))</f>
        <v/>
      </c>
      <c r="FA107" s="32">
        <f t="shared" si="119"/>
        <v>0</v>
      </c>
      <c r="FB107" s="32">
        <f t="shared" si="120"/>
        <v>0</v>
      </c>
      <c r="FC107" s="15" t="str">
        <f>IF($B107="","",IF(COUNTIF(BASE!$A:$A,PRODUTIVIDADE!FC$3)=0,"",SUMIFS(BASE!$M:$M,BASE!$A:$A,PRODUTIVIDADE!FC$3,BASE!$G:$G,PRODUTIVIDADE!$B107)))</f>
        <v/>
      </c>
      <c r="FD107" s="15" t="str">
        <f>IF($B107="","",IF(COUNTIF(BASE!$A:$A,PRODUTIVIDADE!FC$3)=0,"",SUMIFS(BASE!$N:$N,BASE!$A:$A,PRODUTIVIDADE!FC$3,BASE!$G:$G,PRODUTIVIDADE!$B107)))</f>
        <v/>
      </c>
      <c r="FE107" s="18" t="str">
        <f>IF($B107="","",IF(COUNTIF(BASE!$A:$A,PRODUTIVIDADE!FC$3)=0,"",SUMIFS(BASE!$P:$P,BASE!$A:$A,PRODUTIVIDADE!FC$3,BASE!$G:$G,PRODUTIVIDADE!$B107)))</f>
        <v/>
      </c>
      <c r="FF107" s="18" t="str">
        <f>IF($B107="","",IF(COUNTIF(BASE!$A:$A,PRODUTIVIDADE!FC$3)=0,"",SUMIFS(BASE!$O:$O,BASE!$A:$A,PRODUTIVIDADE!FC$3,BASE!$G:$G,PRODUTIVIDADE!$B107)))</f>
        <v/>
      </c>
      <c r="FG107" s="32">
        <f t="shared" si="121"/>
        <v>0</v>
      </c>
      <c r="FH107" s="32">
        <f t="shared" si="122"/>
        <v>0</v>
      </c>
      <c r="FI107" s="33" t="str">
        <f>IF($B107="","",IF(COUNTIF(BASE!$A:$A,PRODUTIVIDADE!FI$3)=0,"",SUMIFS(BASE!$M:$M,BASE!$A:$A,PRODUTIVIDADE!FI$3,BASE!$G:$G,PRODUTIVIDADE!$B107)))</f>
        <v/>
      </c>
      <c r="FJ107" s="33" t="str">
        <f>IF($B107="","",IF(COUNTIF(BASE!$A:$A,PRODUTIVIDADE!FI$3)=0,"",SUMIFS(BASE!$N:$N,BASE!$A:$A,PRODUTIVIDADE!FI$3,BASE!$G:$G,PRODUTIVIDADE!$B107)))</f>
        <v/>
      </c>
      <c r="FK107" s="28" t="str">
        <f>IF($B107="","",IF(COUNTIF(BASE!$A:$A,PRODUTIVIDADE!FI$3)=0,"",SUMIFS(BASE!$P:$P,BASE!$A:$A,PRODUTIVIDADE!FI$3,BASE!$G:$G,PRODUTIVIDADE!$B107)))</f>
        <v/>
      </c>
      <c r="FL107" s="28" t="str">
        <f>IF($B107="","",IF(COUNTIF(BASE!$A:$A,PRODUTIVIDADE!FI$3)=0,"",SUMIFS(BASE!$O:$O,BASE!$A:$A,PRODUTIVIDADE!FI$3,BASE!$G:$G,PRODUTIVIDADE!$B107)))</f>
        <v/>
      </c>
      <c r="FM107" s="32">
        <f t="shared" si="123"/>
        <v>0</v>
      </c>
      <c r="FN107" s="32">
        <f t="shared" si="124"/>
        <v>0</v>
      </c>
      <c r="FO107" s="15" t="str">
        <f>IF($B107="","",IF(COUNTIF(BASE!$A:$A,PRODUTIVIDADE!FO$3)=0,"",SUMIFS(BASE!$M:$M,BASE!$A:$A,PRODUTIVIDADE!FO$3,BASE!$G:$G,PRODUTIVIDADE!$B107)))</f>
        <v/>
      </c>
      <c r="FP107" s="15" t="str">
        <f>IF($B107="","",IF(COUNTIF(BASE!$A:$A,PRODUTIVIDADE!FO$3)=0,"",SUMIFS(BASE!$N:$N,BASE!$A:$A,PRODUTIVIDADE!FO$3,BASE!$G:$G,PRODUTIVIDADE!$B107)))</f>
        <v/>
      </c>
      <c r="FQ107" s="18" t="str">
        <f>IF($B107="","",IF(COUNTIF(BASE!$A:$A,PRODUTIVIDADE!FO$3)=0,"",SUMIFS(BASE!$P:$P,BASE!$A:$A,PRODUTIVIDADE!FO$3,BASE!$G:$G,PRODUTIVIDADE!$B107)))</f>
        <v/>
      </c>
      <c r="FR107" s="18" t="str">
        <f>IF($B107="","",IF(COUNTIF(BASE!$A:$A,PRODUTIVIDADE!FO$3)=0,"",SUMIFS(BASE!$O:$O,BASE!$A:$A,PRODUTIVIDADE!FO$3,BASE!$G:$G,PRODUTIVIDADE!$B107)))</f>
        <v/>
      </c>
      <c r="FS107" s="32">
        <f t="shared" si="125"/>
        <v>0</v>
      </c>
      <c r="FT107" s="32">
        <f t="shared" si="126"/>
        <v>0</v>
      </c>
      <c r="FU107" s="33" t="str">
        <f>IF($B107="","",IF(COUNTIF(BASE!$A:$A,PRODUTIVIDADE!FU$3)=0,"",SUMIFS(BASE!$M:$M,BASE!$A:$A,PRODUTIVIDADE!FU$3,BASE!$G:$G,PRODUTIVIDADE!$B107)))</f>
        <v/>
      </c>
      <c r="FV107" s="33" t="str">
        <f>IF($B107="","",IF(COUNTIF(BASE!$A:$A,PRODUTIVIDADE!FU$3)=0,"",SUMIFS(BASE!$N:$N,BASE!$A:$A,PRODUTIVIDADE!FU$3,BASE!$G:$G,PRODUTIVIDADE!$B107)))</f>
        <v/>
      </c>
      <c r="FW107" s="28" t="str">
        <f>IF($B107="","",IF(COUNTIF(BASE!$A:$A,PRODUTIVIDADE!FU$3)=0,"",SUMIFS(BASE!$P:$P,BASE!$A:$A,PRODUTIVIDADE!FU$3,BASE!$G:$G,PRODUTIVIDADE!$B107)))</f>
        <v/>
      </c>
      <c r="FX107" s="28" t="str">
        <f>IF($B107="","",IF(COUNTIF(BASE!$A:$A,PRODUTIVIDADE!FU$3)=0,"",SUMIFS(BASE!$O:$O,BASE!$A:$A,PRODUTIVIDADE!FU$3,BASE!$G:$G,PRODUTIVIDADE!$B107)))</f>
        <v/>
      </c>
      <c r="FY107" s="32">
        <f t="shared" si="127"/>
        <v>0</v>
      </c>
      <c r="FZ107" s="32">
        <f t="shared" si="128"/>
        <v>0</v>
      </c>
      <c r="GA107" s="15" t="str">
        <f>IF($B107="","",IF(COUNTIF(BASE!$A:$A,PRODUTIVIDADE!GA$3)=0,"",SUMIFS(BASE!$M:$M,BASE!$A:$A,PRODUTIVIDADE!GA$3,BASE!$G:$G,PRODUTIVIDADE!$B107)))</f>
        <v/>
      </c>
      <c r="GB107" s="15" t="str">
        <f>IF($B107="","",IF(COUNTIF(BASE!$A:$A,PRODUTIVIDADE!GA$3)=0,"",SUMIFS(BASE!$N:$N,BASE!$A:$A,PRODUTIVIDADE!GA$3,BASE!$G:$G,PRODUTIVIDADE!$B107)))</f>
        <v/>
      </c>
      <c r="GC107" s="18" t="str">
        <f>IF($B107="","",IF(COUNTIF(BASE!$A:$A,PRODUTIVIDADE!GA$3)=0,"",SUMIFS(BASE!$P:$P,BASE!$A:$A,PRODUTIVIDADE!GA$3,BASE!$G:$G,PRODUTIVIDADE!$B107)))</f>
        <v/>
      </c>
      <c r="GD107" s="18" t="str">
        <f>IF($B107="","",IF(COUNTIF(BASE!$A:$A,PRODUTIVIDADE!GA$3)=0,"",SUMIFS(BASE!$O:$O,BASE!$A:$A,PRODUTIVIDADE!GA$3,BASE!$G:$G,PRODUTIVIDADE!$B107)))</f>
        <v/>
      </c>
      <c r="GE107" s="32">
        <f t="shared" si="129"/>
        <v>0</v>
      </c>
      <c r="GF107" s="32">
        <f t="shared" si="130"/>
        <v>0</v>
      </c>
      <c r="GG107" s="33" t="str">
        <f>IF($B107="","",IF(COUNTIF(BASE!$A:$A,PRODUTIVIDADE!GG$3)=0,"",SUMIFS(BASE!$M:$M,BASE!$A:$A,PRODUTIVIDADE!GG$3,BASE!$G:$G,PRODUTIVIDADE!$B107)))</f>
        <v/>
      </c>
      <c r="GH107" s="33" t="str">
        <f>IF($B107="","",IF(COUNTIF(BASE!$A:$A,PRODUTIVIDADE!GG$3)=0,"",SUMIFS(BASE!$N:$N,BASE!$A:$A,PRODUTIVIDADE!GG$3,BASE!$G:$G,PRODUTIVIDADE!$B107)))</f>
        <v/>
      </c>
      <c r="GI107" s="28" t="str">
        <f>IF($B107="","",IF(COUNTIF(BASE!$A:$A,PRODUTIVIDADE!GG$3)=0,"",SUMIFS(BASE!$P:$P,BASE!$A:$A,PRODUTIVIDADE!GG$3,BASE!$G:$G,PRODUTIVIDADE!$B107)))</f>
        <v/>
      </c>
      <c r="GJ107" s="28" t="str">
        <f>IF($B107="","",IF(COUNTIF(BASE!$A:$A,PRODUTIVIDADE!GG$3)=0,"",SUMIFS(BASE!$O:$O,BASE!$A:$A,PRODUTIVIDADE!GG$3,BASE!$G:$G,PRODUTIVIDADE!$B107)))</f>
        <v/>
      </c>
      <c r="GK107" s="32">
        <f t="shared" si="131"/>
        <v>0</v>
      </c>
      <c r="GL107" s="32">
        <f t="shared" si="132"/>
        <v>0</v>
      </c>
      <c r="GM107" s="15" t="str">
        <f>IF($B107="","",IF(COUNTIF(BASE!$A:$A,PRODUTIVIDADE!GM$3)=0,"",SUMIFS(BASE!$M:$M,BASE!$A:$A,PRODUTIVIDADE!GM$3,BASE!$G:$G,PRODUTIVIDADE!$B107)))</f>
        <v/>
      </c>
      <c r="GN107" s="15" t="str">
        <f>IF($B107="","",IF(COUNTIF(BASE!$A:$A,PRODUTIVIDADE!GM$3)=0,"",SUMIFS(BASE!$N:$N,BASE!$A:$A,PRODUTIVIDADE!GM$3,BASE!$G:$G,PRODUTIVIDADE!$B107)))</f>
        <v/>
      </c>
      <c r="GO107" s="18" t="str">
        <f>IF($B107="","",IF(COUNTIF(BASE!$A:$A,PRODUTIVIDADE!GM$3)=0,"",SUMIFS(BASE!$P:$P,BASE!$A:$A,PRODUTIVIDADE!GM$3,BASE!$G:$G,PRODUTIVIDADE!$B107)))</f>
        <v/>
      </c>
      <c r="GP107" s="18" t="str">
        <f>IF($B107="","",IF(COUNTIF(BASE!$A:$A,PRODUTIVIDADE!GM$3)=0,"",SUMIFS(BASE!$O:$O,BASE!$A:$A,PRODUTIVIDADE!GM$3,BASE!$G:$G,PRODUTIVIDADE!$B107)))</f>
        <v/>
      </c>
      <c r="GQ107" s="32">
        <f t="shared" si="133"/>
        <v>0</v>
      </c>
      <c r="GR107" s="32">
        <f t="shared" si="134"/>
        <v>0</v>
      </c>
    </row>
    <row r="108" spans="2:200" s="8" customFormat="1" hidden="1" x14ac:dyDescent="0.25">
      <c r="B108" s="50"/>
      <c r="C108" s="16" t="str">
        <f>IF($B108="","",VLOOKUP($B108,EQUIPE!$B:$E,2,0))</f>
        <v/>
      </c>
      <c r="D108" s="16" t="str">
        <f>IF($B108="","",VLOOKUP($B108,EQUIPE!$B:$F,5,0))</f>
        <v/>
      </c>
      <c r="E108" s="18" t="str">
        <f>IF($B108="","",VLOOKUP($B108,EQUIPE!$B:$E,3,0))</f>
        <v/>
      </c>
      <c r="F108" s="16" t="str">
        <f>IF($B108="","",VLOOKUP($B108,EQUIPE!$B:$E,4,0))</f>
        <v/>
      </c>
      <c r="H108" s="22" t="str">
        <f t="shared" si="135"/>
        <v/>
      </c>
      <c r="I108" s="22" t="str">
        <f t="shared" si="135"/>
        <v/>
      </c>
      <c r="J108" s="18" t="str">
        <f t="shared" si="69"/>
        <v/>
      </c>
      <c r="K108" s="18" t="str">
        <f t="shared" si="70"/>
        <v/>
      </c>
      <c r="L108" s="32">
        <f t="shared" si="71"/>
        <v>0</v>
      </c>
      <c r="M108" s="32">
        <f t="shared" si="72"/>
        <v>0</v>
      </c>
      <c r="O108" s="15" t="str">
        <f>IF($B108="","",IF(COUNTIF(BASE!$A:$A,PRODUTIVIDADE!O$3)=0,"",SUMIFS(BASE!$M:$M,BASE!$A:$A,PRODUTIVIDADE!O$3,BASE!$G:$G,PRODUTIVIDADE!$B108)))</f>
        <v/>
      </c>
      <c r="P108" s="15" t="str">
        <f>IF($B108="","",IF(COUNTIF(BASE!$A:$A,PRODUTIVIDADE!O$3)=0,"",SUMIFS(BASE!$N:$N,BASE!$A:$A,PRODUTIVIDADE!O$3,BASE!$G:$G,PRODUTIVIDADE!$B108)))</f>
        <v/>
      </c>
      <c r="Q108" s="18" t="str">
        <f>IF($B108="","",IF(COUNTIF(BASE!$A:$A,PRODUTIVIDADE!O$3)=0,"",SUMIFS(BASE!$P:$P,BASE!$A:$A,PRODUTIVIDADE!O$3,BASE!$G:$G,PRODUTIVIDADE!$B108)))</f>
        <v/>
      </c>
      <c r="R108" s="18" t="str">
        <f>IF($B108="","",IF(COUNTIF(BASE!$A:$A,PRODUTIVIDADE!O$3)=0,"",SUMIFS(BASE!$O:$O,BASE!$A:$A,PRODUTIVIDADE!O$3,BASE!$G:$G,PRODUTIVIDADE!$B108)))</f>
        <v/>
      </c>
      <c r="S108" s="32">
        <f t="shared" si="73"/>
        <v>0</v>
      </c>
      <c r="T108" s="32">
        <f t="shared" si="74"/>
        <v>0</v>
      </c>
      <c r="U108" s="33" t="str">
        <f>IF($B108="","",IF(COUNTIF(BASE!$A:$A,PRODUTIVIDADE!U$3)=0,"",SUMIFS(BASE!$M:$M,BASE!$A:$A,PRODUTIVIDADE!U$3,BASE!$G:$G,PRODUTIVIDADE!$B108)))</f>
        <v/>
      </c>
      <c r="V108" s="33" t="str">
        <f>IF($B108="","",IF(COUNTIF(BASE!$A:$A,PRODUTIVIDADE!U$3)=0,"",SUMIFS(BASE!$N:$N,BASE!$A:$A,PRODUTIVIDADE!U$3,BASE!$G:$G,PRODUTIVIDADE!$B108)))</f>
        <v/>
      </c>
      <c r="W108" s="28" t="str">
        <f>IF($B108="","",IF(COUNTIF(BASE!$A:$A,PRODUTIVIDADE!U$3)=0,"",SUMIFS(BASE!$P:$P,BASE!$A:$A,PRODUTIVIDADE!U$3,BASE!$G:$G,PRODUTIVIDADE!$B108)))</f>
        <v/>
      </c>
      <c r="X108" s="28" t="str">
        <f>IF($B108="","",IF(COUNTIF(BASE!$A:$A,PRODUTIVIDADE!U$3)=0,"",SUMIFS(BASE!$O:$O,BASE!$A:$A,PRODUTIVIDADE!U$3,BASE!$G:$G,PRODUTIVIDADE!$B108)))</f>
        <v/>
      </c>
      <c r="Y108" s="32">
        <f t="shared" si="75"/>
        <v>0</v>
      </c>
      <c r="Z108" s="32">
        <f t="shared" si="76"/>
        <v>0</v>
      </c>
      <c r="AA108" s="15" t="str">
        <f>IF($B108="","",IF(COUNTIF(BASE!$A:$A,PRODUTIVIDADE!AA$3)=0,"",SUMIFS(BASE!$M:$M,BASE!$A:$A,PRODUTIVIDADE!AA$3,BASE!$G:$G,PRODUTIVIDADE!$B108)))</f>
        <v/>
      </c>
      <c r="AB108" s="15" t="str">
        <f>IF($B108="","",IF(COUNTIF(BASE!$A:$A,PRODUTIVIDADE!AA$3)=0,"",SUMIFS(BASE!$N:$N,BASE!$A:$A,PRODUTIVIDADE!AA$3,BASE!$G:$G,PRODUTIVIDADE!$B108)))</f>
        <v/>
      </c>
      <c r="AC108" s="18" t="str">
        <f>IF($B108="","",IF(COUNTIF(BASE!$A:$A,PRODUTIVIDADE!AA$3)=0,"",SUMIFS(BASE!$P:$P,BASE!$A:$A,PRODUTIVIDADE!AA$3,BASE!$G:$G,PRODUTIVIDADE!$B108)))</f>
        <v/>
      </c>
      <c r="AD108" s="18" t="str">
        <f>IF($B108="","",IF(COUNTIF(BASE!$A:$A,PRODUTIVIDADE!AA$3)=0,"",SUMIFS(BASE!$O:$O,BASE!$A:$A,PRODUTIVIDADE!AA$3,BASE!$G:$G,PRODUTIVIDADE!$B108)))</f>
        <v/>
      </c>
      <c r="AE108" s="32">
        <f t="shared" si="77"/>
        <v>0</v>
      </c>
      <c r="AF108" s="32">
        <f t="shared" si="78"/>
        <v>0</v>
      </c>
      <c r="AG108" s="33" t="str">
        <f>IF($B108="","",IF(COUNTIF(BASE!$A:$A,PRODUTIVIDADE!AG$3)=0,"",SUMIFS(BASE!$M:$M,BASE!$A:$A,PRODUTIVIDADE!AG$3,BASE!$G:$G,PRODUTIVIDADE!$B108)))</f>
        <v/>
      </c>
      <c r="AH108" s="33" t="str">
        <f>IF($B108="","",IF(COUNTIF(BASE!$A:$A,PRODUTIVIDADE!AG$3)=0,"",SUMIFS(BASE!$N:$N,BASE!$A:$A,PRODUTIVIDADE!AG$3,BASE!$G:$G,PRODUTIVIDADE!$B108)))</f>
        <v/>
      </c>
      <c r="AI108" s="28" t="str">
        <f>IF($B108="","",IF(COUNTIF(BASE!$A:$A,PRODUTIVIDADE!AG$3)=0,"",SUMIFS(BASE!$P:$P,BASE!$A:$A,PRODUTIVIDADE!AG$3,BASE!$G:$G,PRODUTIVIDADE!$B108)))</f>
        <v/>
      </c>
      <c r="AJ108" s="28" t="str">
        <f>IF($B108="","",IF(COUNTIF(BASE!$A:$A,PRODUTIVIDADE!AG$3)=0,"",SUMIFS(BASE!$O:$O,BASE!$A:$A,PRODUTIVIDADE!AG$3,BASE!$G:$G,PRODUTIVIDADE!$B108)))</f>
        <v/>
      </c>
      <c r="AK108" s="32">
        <f t="shared" si="79"/>
        <v>0</v>
      </c>
      <c r="AL108" s="32">
        <f t="shared" si="80"/>
        <v>0</v>
      </c>
      <c r="AM108" s="15" t="str">
        <f>IF($B108="","",IF(COUNTIF(BASE!$A:$A,PRODUTIVIDADE!AM$3)=0,"",SUMIFS(BASE!$M:$M,BASE!$A:$A,PRODUTIVIDADE!AM$3,BASE!$G:$G,PRODUTIVIDADE!$B108)))</f>
        <v/>
      </c>
      <c r="AN108" s="15" t="str">
        <f>IF($B108="","",IF(COUNTIF(BASE!$A:$A,PRODUTIVIDADE!AM$3)=0,"",SUMIFS(BASE!$N:$N,BASE!$A:$A,PRODUTIVIDADE!AM$3,BASE!$G:$G,PRODUTIVIDADE!$B108)))</f>
        <v/>
      </c>
      <c r="AO108" s="18" t="str">
        <f>IF($B108="","",IF(COUNTIF(BASE!$A:$A,PRODUTIVIDADE!AM$3)=0,"",SUMIFS(BASE!$P:$P,BASE!$A:$A,PRODUTIVIDADE!AM$3,BASE!$G:$G,PRODUTIVIDADE!$B108)))</f>
        <v/>
      </c>
      <c r="AP108" s="18" t="str">
        <f>IF($B108="","",IF(COUNTIF(BASE!$A:$A,PRODUTIVIDADE!AM$3)=0,"",SUMIFS(BASE!$O:$O,BASE!$A:$A,PRODUTIVIDADE!AM$3,BASE!$G:$G,PRODUTIVIDADE!$B108)))</f>
        <v/>
      </c>
      <c r="AQ108" s="32">
        <f t="shared" si="81"/>
        <v>0</v>
      </c>
      <c r="AR108" s="32">
        <f t="shared" si="82"/>
        <v>0</v>
      </c>
      <c r="AS108" s="33" t="str">
        <f>IF($B108="","",IF(COUNTIF(BASE!$A:$A,PRODUTIVIDADE!AS$3)=0,"",SUMIFS(BASE!$M:$M,BASE!$A:$A,PRODUTIVIDADE!AS$3,BASE!$G:$G,PRODUTIVIDADE!$B108)))</f>
        <v/>
      </c>
      <c r="AT108" s="33" t="str">
        <f>IF($B108="","",IF(COUNTIF(BASE!$A:$A,PRODUTIVIDADE!AS$3)=0,"",SUMIFS(BASE!$N:$N,BASE!$A:$A,PRODUTIVIDADE!AS$3,BASE!$G:$G,PRODUTIVIDADE!$B108)))</f>
        <v/>
      </c>
      <c r="AU108" s="28" t="str">
        <f>IF($B108="","",IF(COUNTIF(BASE!$A:$A,PRODUTIVIDADE!AS$3)=0,"",SUMIFS(BASE!$P:$P,BASE!$A:$A,PRODUTIVIDADE!AS$3,BASE!$G:$G,PRODUTIVIDADE!$B108)))</f>
        <v/>
      </c>
      <c r="AV108" s="28" t="str">
        <f>IF($B108="","",IF(COUNTIF(BASE!$A:$A,PRODUTIVIDADE!AS$3)=0,"",SUMIFS(BASE!$O:$O,BASE!$A:$A,PRODUTIVIDADE!AS$3,BASE!$G:$G,PRODUTIVIDADE!$B108)))</f>
        <v/>
      </c>
      <c r="AW108" s="32">
        <f t="shared" si="83"/>
        <v>0</v>
      </c>
      <c r="AX108" s="32">
        <f t="shared" si="84"/>
        <v>0</v>
      </c>
      <c r="AY108" s="15" t="str">
        <f>IF($B108="","",IF(COUNTIF(BASE!$A:$A,PRODUTIVIDADE!AY$3)=0,"",SUMIFS(BASE!$M:$M,BASE!$A:$A,PRODUTIVIDADE!AY$3,BASE!$G:$G,PRODUTIVIDADE!$B108)))</f>
        <v/>
      </c>
      <c r="AZ108" s="15" t="str">
        <f>IF($B108="","",IF(COUNTIF(BASE!$A:$A,PRODUTIVIDADE!AY$3)=0,"",SUMIFS(BASE!$N:$N,BASE!$A:$A,PRODUTIVIDADE!AY$3,BASE!$G:$G,PRODUTIVIDADE!$B108)))</f>
        <v/>
      </c>
      <c r="BA108" s="18" t="str">
        <f>IF($B108="","",IF(COUNTIF(BASE!$A:$A,PRODUTIVIDADE!AY$3)=0,"",SUMIFS(BASE!$P:$P,BASE!$A:$A,PRODUTIVIDADE!AY$3,BASE!$G:$G,PRODUTIVIDADE!$B108)))</f>
        <v/>
      </c>
      <c r="BB108" s="18" t="str">
        <f>IF($B108="","",IF(COUNTIF(BASE!$A:$A,PRODUTIVIDADE!AY$3)=0,"",SUMIFS(BASE!$O:$O,BASE!$A:$A,PRODUTIVIDADE!AY$3,BASE!$G:$G,PRODUTIVIDADE!$B108)))</f>
        <v/>
      </c>
      <c r="BC108" s="32">
        <f t="shared" si="85"/>
        <v>0</v>
      </c>
      <c r="BD108" s="32">
        <f t="shared" si="86"/>
        <v>0</v>
      </c>
      <c r="BE108" s="33" t="str">
        <f>IF($B108="","",IF(COUNTIF(BASE!$A:$A,PRODUTIVIDADE!BE$3)=0,"",SUMIFS(BASE!$M:$M,BASE!$A:$A,PRODUTIVIDADE!BE$3,BASE!$G:$G,PRODUTIVIDADE!$B108)))</f>
        <v/>
      </c>
      <c r="BF108" s="33" t="str">
        <f>IF($B108="","",IF(COUNTIF(BASE!$A:$A,PRODUTIVIDADE!BE$3)=0,"",SUMIFS(BASE!$N:$N,BASE!$A:$A,PRODUTIVIDADE!BE$3,BASE!$G:$G,PRODUTIVIDADE!$B108)))</f>
        <v/>
      </c>
      <c r="BG108" s="28" t="str">
        <f>IF($B108="","",IF(COUNTIF(BASE!$A:$A,PRODUTIVIDADE!BE$3)=0,"",SUMIFS(BASE!$P:$P,BASE!$A:$A,PRODUTIVIDADE!BE$3,BASE!$G:$G,PRODUTIVIDADE!$B108)))</f>
        <v/>
      </c>
      <c r="BH108" s="28" t="str">
        <f>IF($B108="","",IF(COUNTIF(BASE!$A:$A,PRODUTIVIDADE!BE$3)=0,"",SUMIFS(BASE!$O:$O,BASE!$A:$A,PRODUTIVIDADE!BE$3,BASE!$G:$G,PRODUTIVIDADE!$B108)))</f>
        <v/>
      </c>
      <c r="BI108" s="32">
        <f t="shared" si="87"/>
        <v>0</v>
      </c>
      <c r="BJ108" s="32">
        <f t="shared" si="88"/>
        <v>0</v>
      </c>
      <c r="BK108" s="15" t="str">
        <f>IF($B108="","",IF(COUNTIF(BASE!$A:$A,PRODUTIVIDADE!BK$3)=0,"",SUMIFS(BASE!$M:$M,BASE!$A:$A,PRODUTIVIDADE!BK$3,BASE!$G:$G,PRODUTIVIDADE!$B108)))</f>
        <v/>
      </c>
      <c r="BL108" s="15" t="str">
        <f>IF($B108="","",IF(COUNTIF(BASE!$A:$A,PRODUTIVIDADE!BK$3)=0,"",SUMIFS(BASE!$N:$N,BASE!$A:$A,PRODUTIVIDADE!BK$3,BASE!$G:$G,PRODUTIVIDADE!$B108)))</f>
        <v/>
      </c>
      <c r="BM108" s="18" t="str">
        <f>IF($B108="","",IF(COUNTIF(BASE!$A:$A,PRODUTIVIDADE!BK$3)=0,"",SUMIFS(BASE!$P:$P,BASE!$A:$A,PRODUTIVIDADE!BK$3,BASE!$G:$G,PRODUTIVIDADE!$B108)))</f>
        <v/>
      </c>
      <c r="BN108" s="18" t="str">
        <f>IF($B108="","",IF(COUNTIF(BASE!$A:$A,PRODUTIVIDADE!BK$3)=0,"",SUMIFS(BASE!$O:$O,BASE!$A:$A,PRODUTIVIDADE!BK$3,BASE!$G:$G,PRODUTIVIDADE!$B108)))</f>
        <v/>
      </c>
      <c r="BO108" s="32">
        <f t="shared" si="89"/>
        <v>0</v>
      </c>
      <c r="BP108" s="32">
        <f t="shared" si="90"/>
        <v>0</v>
      </c>
      <c r="BQ108" s="33" t="str">
        <f>IF($B108="","",IF(COUNTIF(BASE!$A:$A,PRODUTIVIDADE!BQ$3)=0,"",SUMIFS(BASE!$M:$M,BASE!$A:$A,PRODUTIVIDADE!BQ$3,BASE!$G:$G,PRODUTIVIDADE!$B108)))</f>
        <v/>
      </c>
      <c r="BR108" s="33" t="str">
        <f>IF($B108="","",IF(COUNTIF(BASE!$A:$A,PRODUTIVIDADE!BQ$3)=0,"",SUMIFS(BASE!$N:$N,BASE!$A:$A,PRODUTIVIDADE!BQ$3,BASE!$G:$G,PRODUTIVIDADE!$B108)))</f>
        <v/>
      </c>
      <c r="BS108" s="28" t="str">
        <f>IF($B108="","",IF(COUNTIF(BASE!$A:$A,PRODUTIVIDADE!BQ$3)=0,"",SUMIFS(BASE!$P:$P,BASE!$A:$A,PRODUTIVIDADE!BQ$3,BASE!$G:$G,PRODUTIVIDADE!$B108)))</f>
        <v/>
      </c>
      <c r="BT108" s="28" t="str">
        <f>IF($B108="","",IF(COUNTIF(BASE!$A:$A,PRODUTIVIDADE!BQ$3)=0,"",SUMIFS(BASE!$O:$O,BASE!$A:$A,PRODUTIVIDADE!BQ$3,BASE!$G:$G,PRODUTIVIDADE!$B108)))</f>
        <v/>
      </c>
      <c r="BU108" s="32">
        <f t="shared" si="91"/>
        <v>0</v>
      </c>
      <c r="BV108" s="32">
        <f t="shared" si="92"/>
        <v>0</v>
      </c>
      <c r="BW108" s="15" t="str">
        <f>IF($B108="","",IF(COUNTIF(BASE!$A:$A,PRODUTIVIDADE!BW$3)=0,"",SUMIFS(BASE!$M:$M,BASE!$A:$A,PRODUTIVIDADE!BW$3,BASE!$G:$G,PRODUTIVIDADE!$B108)))</f>
        <v/>
      </c>
      <c r="BX108" s="15" t="str">
        <f>IF($B108="","",IF(COUNTIF(BASE!$A:$A,PRODUTIVIDADE!BW$3)=0,"",SUMIFS(BASE!$N:$N,BASE!$A:$A,PRODUTIVIDADE!BW$3,BASE!$G:$G,PRODUTIVIDADE!$B108)))</f>
        <v/>
      </c>
      <c r="BY108" s="18" t="str">
        <f>IF($B108="","",IF(COUNTIF(BASE!$A:$A,PRODUTIVIDADE!BW$3)=0,"",SUMIFS(BASE!$P:$P,BASE!$A:$A,PRODUTIVIDADE!BW$3,BASE!$G:$G,PRODUTIVIDADE!$B108)))</f>
        <v/>
      </c>
      <c r="BZ108" s="18" t="str">
        <f>IF($B108="","",IF(COUNTIF(BASE!$A:$A,PRODUTIVIDADE!BW$3)=0,"",SUMIFS(BASE!$O:$O,BASE!$A:$A,PRODUTIVIDADE!BW$3,BASE!$G:$G,PRODUTIVIDADE!$B108)))</f>
        <v/>
      </c>
      <c r="CA108" s="32">
        <f t="shared" si="93"/>
        <v>0</v>
      </c>
      <c r="CB108" s="32">
        <f t="shared" si="94"/>
        <v>0</v>
      </c>
      <c r="CC108" s="33" t="str">
        <f>IF($B108="","",IF(COUNTIF(BASE!$A:$A,PRODUTIVIDADE!CC$3)=0,"",SUMIFS(BASE!$M:$M,BASE!$A:$A,PRODUTIVIDADE!CC$3,BASE!$G:$G,PRODUTIVIDADE!$B108)))</f>
        <v/>
      </c>
      <c r="CD108" s="33" t="str">
        <f>IF($B108="","",IF(COUNTIF(BASE!$A:$A,PRODUTIVIDADE!CC$3)=0,"",SUMIFS(BASE!$N:$N,BASE!$A:$A,PRODUTIVIDADE!CC$3,BASE!$G:$G,PRODUTIVIDADE!$B108)))</f>
        <v/>
      </c>
      <c r="CE108" s="28" t="str">
        <f>IF($B108="","",IF(COUNTIF(BASE!$A:$A,PRODUTIVIDADE!CC$3)=0,"",SUMIFS(BASE!$P:$P,BASE!$A:$A,PRODUTIVIDADE!CC$3,BASE!$G:$G,PRODUTIVIDADE!$B108)))</f>
        <v/>
      </c>
      <c r="CF108" s="28" t="str">
        <f>IF($B108="","",IF(COUNTIF(BASE!$A:$A,PRODUTIVIDADE!CC$3)=0,"",SUMIFS(BASE!$O:$O,BASE!$A:$A,PRODUTIVIDADE!CC$3,BASE!$G:$G,PRODUTIVIDADE!$B108)))</f>
        <v/>
      </c>
      <c r="CG108" s="32">
        <f t="shared" si="95"/>
        <v>0</v>
      </c>
      <c r="CH108" s="32">
        <f t="shared" si="96"/>
        <v>0</v>
      </c>
      <c r="CI108" s="15" t="str">
        <f>IF($B108="","",IF(COUNTIF(BASE!$A:$A,PRODUTIVIDADE!CI$3)=0,"",SUMIFS(BASE!$M:$M,BASE!$A:$A,PRODUTIVIDADE!CI$3,BASE!$G:$G,PRODUTIVIDADE!$B108)))</f>
        <v/>
      </c>
      <c r="CJ108" s="15" t="str">
        <f>IF($B108="","",IF(COUNTIF(BASE!$A:$A,PRODUTIVIDADE!CI$3)=0,"",SUMIFS(BASE!$N:$N,BASE!$A:$A,PRODUTIVIDADE!CI$3,BASE!$G:$G,PRODUTIVIDADE!$B108)))</f>
        <v/>
      </c>
      <c r="CK108" s="18" t="str">
        <f>IF($B108="","",IF(COUNTIF(BASE!$A:$A,PRODUTIVIDADE!CI$3)=0,"",SUMIFS(BASE!$P:$P,BASE!$A:$A,PRODUTIVIDADE!CI$3,BASE!$G:$G,PRODUTIVIDADE!$B108)))</f>
        <v/>
      </c>
      <c r="CL108" s="18" t="str">
        <f>IF($B108="","",IF(COUNTIF(BASE!$A:$A,PRODUTIVIDADE!CI$3)=0,"",SUMIFS(BASE!$O:$O,BASE!$A:$A,PRODUTIVIDADE!CI$3,BASE!$G:$G,PRODUTIVIDADE!$B108)))</f>
        <v/>
      </c>
      <c r="CM108" s="32">
        <f t="shared" si="97"/>
        <v>0</v>
      </c>
      <c r="CN108" s="32">
        <f t="shared" si="98"/>
        <v>0</v>
      </c>
      <c r="CO108" s="33" t="str">
        <f>IF($B108="","",IF(COUNTIF(BASE!$A:$A,PRODUTIVIDADE!CO$3)=0,"",SUMIFS(BASE!$M:$M,BASE!$A:$A,PRODUTIVIDADE!CO$3,BASE!$G:$G,PRODUTIVIDADE!$B108)))</f>
        <v/>
      </c>
      <c r="CP108" s="33" t="str">
        <f>IF($B108="","",IF(COUNTIF(BASE!$A:$A,PRODUTIVIDADE!CO$3)=0,"",SUMIFS(BASE!$N:$N,BASE!$A:$A,PRODUTIVIDADE!CO$3,BASE!$G:$G,PRODUTIVIDADE!$B108)))</f>
        <v/>
      </c>
      <c r="CQ108" s="28" t="str">
        <f>IF($B108="","",IF(COUNTIF(BASE!$A:$A,PRODUTIVIDADE!CO$3)=0,"",SUMIFS(BASE!$P:$P,BASE!$A:$A,PRODUTIVIDADE!CO$3,BASE!$G:$G,PRODUTIVIDADE!$B108)))</f>
        <v/>
      </c>
      <c r="CR108" s="28" t="str">
        <f>IF($B108="","",IF(COUNTIF(BASE!$A:$A,PRODUTIVIDADE!CO$3)=0,"",SUMIFS(BASE!$O:$O,BASE!$A:$A,PRODUTIVIDADE!CO$3,BASE!$G:$G,PRODUTIVIDADE!$B108)))</f>
        <v/>
      </c>
      <c r="CS108" s="32">
        <f t="shared" si="99"/>
        <v>0</v>
      </c>
      <c r="CT108" s="32">
        <f t="shared" si="100"/>
        <v>0</v>
      </c>
      <c r="CU108" s="15" t="str">
        <f>IF($B108="","",IF(COUNTIF(BASE!$A:$A,PRODUTIVIDADE!CU$3)=0,"",SUMIFS(BASE!$M:$M,BASE!$A:$A,PRODUTIVIDADE!CU$3,BASE!$G:$G,PRODUTIVIDADE!$B108)))</f>
        <v/>
      </c>
      <c r="CV108" s="15" t="str">
        <f>IF($B108="","",IF(COUNTIF(BASE!$A:$A,PRODUTIVIDADE!CU$3)=0,"",SUMIFS(BASE!$N:$N,BASE!$A:$A,PRODUTIVIDADE!CU$3,BASE!$G:$G,PRODUTIVIDADE!$B108)))</f>
        <v/>
      </c>
      <c r="CW108" s="18" t="str">
        <f>IF($B108="","",IF(COUNTIF(BASE!$A:$A,PRODUTIVIDADE!CU$3)=0,"",SUMIFS(BASE!$P:$P,BASE!$A:$A,PRODUTIVIDADE!CU$3,BASE!$G:$G,PRODUTIVIDADE!$B108)))</f>
        <v/>
      </c>
      <c r="CX108" s="18" t="str">
        <f>IF($B108="","",IF(COUNTIF(BASE!$A:$A,PRODUTIVIDADE!CU$3)=0,"",SUMIFS(BASE!$O:$O,BASE!$A:$A,PRODUTIVIDADE!CU$3,BASE!$G:$G,PRODUTIVIDADE!$B108)))</f>
        <v/>
      </c>
      <c r="CY108" s="32">
        <f t="shared" si="101"/>
        <v>0</v>
      </c>
      <c r="CZ108" s="32">
        <f t="shared" si="102"/>
        <v>0</v>
      </c>
      <c r="DA108" s="33" t="str">
        <f>IF($B108="","",IF(COUNTIF(BASE!$A:$A,PRODUTIVIDADE!DA$3)=0,"",SUMIFS(BASE!$M:$M,BASE!$A:$A,PRODUTIVIDADE!DA$3,BASE!$G:$G,PRODUTIVIDADE!$B108)))</f>
        <v/>
      </c>
      <c r="DB108" s="33" t="str">
        <f>IF($B108="","",IF(COUNTIF(BASE!$A:$A,PRODUTIVIDADE!DA$3)=0,"",SUMIFS(BASE!$N:$N,BASE!$A:$A,PRODUTIVIDADE!DA$3,BASE!$G:$G,PRODUTIVIDADE!$B108)))</f>
        <v/>
      </c>
      <c r="DC108" s="28" t="str">
        <f>IF($B108="","",IF(COUNTIF(BASE!$A:$A,PRODUTIVIDADE!DA$3)=0,"",SUMIFS(BASE!$P:$P,BASE!$A:$A,PRODUTIVIDADE!DA$3,BASE!$G:$G,PRODUTIVIDADE!$B108)))</f>
        <v/>
      </c>
      <c r="DD108" s="28" t="str">
        <f>IF($B108="","",IF(COUNTIF(BASE!$A:$A,PRODUTIVIDADE!DA$3)=0,"",SUMIFS(BASE!$O:$O,BASE!$A:$A,PRODUTIVIDADE!DA$3,BASE!$G:$G,PRODUTIVIDADE!$B108)))</f>
        <v/>
      </c>
      <c r="DE108" s="32">
        <f t="shared" si="103"/>
        <v>0</v>
      </c>
      <c r="DF108" s="32">
        <f t="shared" si="104"/>
        <v>0</v>
      </c>
      <c r="DG108" s="15" t="str">
        <f>IF($B108="","",IF(COUNTIF(BASE!$A:$A,PRODUTIVIDADE!DG$3)=0,"",SUMIFS(BASE!$M:$M,BASE!$A:$A,PRODUTIVIDADE!DG$3,BASE!$G:$G,PRODUTIVIDADE!$B108)))</f>
        <v/>
      </c>
      <c r="DH108" s="15" t="str">
        <f>IF($B108="","",IF(COUNTIF(BASE!$A:$A,PRODUTIVIDADE!DG$3)=0,"",SUMIFS(BASE!$N:$N,BASE!$A:$A,PRODUTIVIDADE!DG$3,BASE!$G:$G,PRODUTIVIDADE!$B108)))</f>
        <v/>
      </c>
      <c r="DI108" s="18" t="str">
        <f>IF($B108="","",IF(COUNTIF(BASE!$A:$A,PRODUTIVIDADE!DG$3)=0,"",SUMIFS(BASE!$P:$P,BASE!$A:$A,PRODUTIVIDADE!DG$3,BASE!$G:$G,PRODUTIVIDADE!$B108)))</f>
        <v/>
      </c>
      <c r="DJ108" s="18" t="str">
        <f>IF($B108="","",IF(COUNTIF(BASE!$A:$A,PRODUTIVIDADE!DG$3)=0,"",SUMIFS(BASE!$O:$O,BASE!$A:$A,PRODUTIVIDADE!DG$3,BASE!$G:$G,PRODUTIVIDADE!$B108)))</f>
        <v/>
      </c>
      <c r="DK108" s="32">
        <f t="shared" si="105"/>
        <v>0</v>
      </c>
      <c r="DL108" s="32">
        <f t="shared" si="106"/>
        <v>0</v>
      </c>
      <c r="DM108" s="33" t="str">
        <f>IF($B108="","",IF(COUNTIF(BASE!$A:$A,PRODUTIVIDADE!DM$3)=0,"",SUMIFS(BASE!$M:$M,BASE!$A:$A,PRODUTIVIDADE!DM$3,BASE!$G:$G,PRODUTIVIDADE!$B108)))</f>
        <v/>
      </c>
      <c r="DN108" s="33" t="str">
        <f>IF($B108="","",IF(COUNTIF(BASE!$A:$A,PRODUTIVIDADE!DM$3)=0,"",SUMIFS(BASE!$N:$N,BASE!$A:$A,PRODUTIVIDADE!DM$3,BASE!$G:$G,PRODUTIVIDADE!$B108)))</f>
        <v/>
      </c>
      <c r="DO108" s="28" t="str">
        <f>IF($B108="","",IF(COUNTIF(BASE!$A:$A,PRODUTIVIDADE!DM$3)=0,"",SUMIFS(BASE!$P:$P,BASE!$A:$A,PRODUTIVIDADE!DM$3,BASE!$G:$G,PRODUTIVIDADE!$B108)))</f>
        <v/>
      </c>
      <c r="DP108" s="28" t="str">
        <f>IF($B108="","",IF(COUNTIF(BASE!$A:$A,PRODUTIVIDADE!DM$3)=0,"",SUMIFS(BASE!$O:$O,BASE!$A:$A,PRODUTIVIDADE!DM$3,BASE!$G:$G,PRODUTIVIDADE!$B108)))</f>
        <v/>
      </c>
      <c r="DQ108" s="32">
        <f t="shared" si="107"/>
        <v>0</v>
      </c>
      <c r="DR108" s="32">
        <f t="shared" si="108"/>
        <v>0</v>
      </c>
      <c r="DS108" s="15" t="str">
        <f>IF($B108="","",IF(COUNTIF(BASE!$A:$A,PRODUTIVIDADE!DS$3)=0,"",SUMIFS(BASE!$M:$M,BASE!$A:$A,PRODUTIVIDADE!DS$3,BASE!$G:$G,PRODUTIVIDADE!$B108)))</f>
        <v/>
      </c>
      <c r="DT108" s="15" t="str">
        <f>IF($B108="","",IF(COUNTIF(BASE!$A:$A,PRODUTIVIDADE!DS$3)=0,"",SUMIFS(BASE!$N:$N,BASE!$A:$A,PRODUTIVIDADE!DS$3,BASE!$G:$G,PRODUTIVIDADE!$B108)))</f>
        <v/>
      </c>
      <c r="DU108" s="18" t="str">
        <f>IF($B108="","",IF(COUNTIF(BASE!$A:$A,PRODUTIVIDADE!DS$3)=0,"",SUMIFS(BASE!$P:$P,BASE!$A:$A,PRODUTIVIDADE!DS$3,BASE!$G:$G,PRODUTIVIDADE!$B108)))</f>
        <v/>
      </c>
      <c r="DV108" s="18" t="str">
        <f>IF($B108="","",IF(COUNTIF(BASE!$A:$A,PRODUTIVIDADE!DS$3)=0,"",SUMIFS(BASE!$O:$O,BASE!$A:$A,PRODUTIVIDADE!DS$3,BASE!$G:$G,PRODUTIVIDADE!$B108)))</f>
        <v/>
      </c>
      <c r="DW108" s="32">
        <f t="shared" si="109"/>
        <v>0</v>
      </c>
      <c r="DX108" s="32">
        <f t="shared" si="110"/>
        <v>0</v>
      </c>
      <c r="DY108" s="33" t="str">
        <f>IF($B108="","",IF(COUNTIF(BASE!$A:$A,PRODUTIVIDADE!DY$3)=0,"",SUMIFS(BASE!$M:$M,BASE!$A:$A,PRODUTIVIDADE!DY$3,BASE!$G:$G,PRODUTIVIDADE!$B108)))</f>
        <v/>
      </c>
      <c r="DZ108" s="33" t="str">
        <f>IF($B108="","",IF(COUNTIF(BASE!$A:$A,PRODUTIVIDADE!DY$3)=0,"",SUMIFS(BASE!$N:$N,BASE!$A:$A,PRODUTIVIDADE!DY$3,BASE!$G:$G,PRODUTIVIDADE!$B108)))</f>
        <v/>
      </c>
      <c r="EA108" s="28" t="str">
        <f>IF($B108="","",IF(COUNTIF(BASE!$A:$A,PRODUTIVIDADE!DY$3)=0,"",SUMIFS(BASE!$P:$P,BASE!$A:$A,PRODUTIVIDADE!DY$3,BASE!$G:$G,PRODUTIVIDADE!$B108)))</f>
        <v/>
      </c>
      <c r="EB108" s="28" t="str">
        <f>IF($B108="","",IF(COUNTIF(BASE!$A:$A,PRODUTIVIDADE!DY$3)=0,"",SUMIFS(BASE!$O:$O,BASE!$A:$A,PRODUTIVIDADE!DY$3,BASE!$G:$G,PRODUTIVIDADE!$B108)))</f>
        <v/>
      </c>
      <c r="EC108" s="32">
        <f t="shared" si="111"/>
        <v>0</v>
      </c>
      <c r="ED108" s="32">
        <f t="shared" si="112"/>
        <v>0</v>
      </c>
      <c r="EE108" s="15" t="str">
        <f>IF($B108="","",IF(COUNTIF(BASE!$A:$A,PRODUTIVIDADE!EE$3)=0,"",SUMIFS(BASE!$M:$M,BASE!$A:$A,PRODUTIVIDADE!EE$3,BASE!$G:$G,PRODUTIVIDADE!$B108)))</f>
        <v/>
      </c>
      <c r="EF108" s="15" t="str">
        <f>IF($B108="","",IF(COUNTIF(BASE!$A:$A,PRODUTIVIDADE!EE$3)=0,"",SUMIFS(BASE!$N:$N,BASE!$A:$A,PRODUTIVIDADE!EE$3,BASE!$G:$G,PRODUTIVIDADE!$B108)))</f>
        <v/>
      </c>
      <c r="EG108" s="18" t="str">
        <f>IF($B108="","",IF(COUNTIF(BASE!$A:$A,PRODUTIVIDADE!EE$3)=0,"",SUMIFS(BASE!$P:$P,BASE!$A:$A,PRODUTIVIDADE!EE$3,BASE!$G:$G,PRODUTIVIDADE!$B108)))</f>
        <v/>
      </c>
      <c r="EH108" s="18" t="str">
        <f>IF($B108="","",IF(COUNTIF(BASE!$A:$A,PRODUTIVIDADE!EE$3)=0,"",SUMIFS(BASE!$O:$O,BASE!$A:$A,PRODUTIVIDADE!EE$3,BASE!$G:$G,PRODUTIVIDADE!$B108)))</f>
        <v/>
      </c>
      <c r="EI108" s="32">
        <f t="shared" si="113"/>
        <v>0</v>
      </c>
      <c r="EJ108" s="32">
        <f t="shared" si="114"/>
        <v>0</v>
      </c>
      <c r="EK108" s="33" t="str">
        <f>IF($B108="","",IF(COUNTIF(BASE!$A:$A,PRODUTIVIDADE!EK$3)=0,"",SUMIFS(BASE!$M:$M,BASE!$A:$A,PRODUTIVIDADE!EK$3,BASE!$G:$G,PRODUTIVIDADE!$B108)))</f>
        <v/>
      </c>
      <c r="EL108" s="33" t="str">
        <f>IF($B108="","",IF(COUNTIF(BASE!$A:$A,PRODUTIVIDADE!EK$3)=0,"",SUMIFS(BASE!$N:$N,BASE!$A:$A,PRODUTIVIDADE!EK$3,BASE!$G:$G,PRODUTIVIDADE!$B108)))</f>
        <v/>
      </c>
      <c r="EM108" s="28" t="str">
        <f>IF($B108="","",IF(COUNTIF(BASE!$A:$A,PRODUTIVIDADE!EK$3)=0,"",SUMIFS(BASE!$P:$P,BASE!$A:$A,PRODUTIVIDADE!EK$3,BASE!$G:$G,PRODUTIVIDADE!$B108)))</f>
        <v/>
      </c>
      <c r="EN108" s="28" t="str">
        <f>IF($B108="","",IF(COUNTIF(BASE!$A:$A,PRODUTIVIDADE!EK$3)=0,"",SUMIFS(BASE!$O:$O,BASE!$A:$A,PRODUTIVIDADE!EK$3,BASE!$G:$G,PRODUTIVIDADE!$B108)))</f>
        <v/>
      </c>
      <c r="EO108" s="32">
        <f t="shared" si="115"/>
        <v>0</v>
      </c>
      <c r="EP108" s="32">
        <f t="shared" si="116"/>
        <v>0</v>
      </c>
      <c r="EQ108" s="15" t="str">
        <f>IF($B108="","",IF(COUNTIF(BASE!$A:$A,PRODUTIVIDADE!EQ$3)=0,"",SUMIFS(BASE!$M:$M,BASE!$A:$A,PRODUTIVIDADE!EQ$3,BASE!$G:$G,PRODUTIVIDADE!$B108)))</f>
        <v/>
      </c>
      <c r="ER108" s="15" t="str">
        <f>IF($B108="","",IF(COUNTIF(BASE!$A:$A,PRODUTIVIDADE!EQ$3)=0,"",SUMIFS(BASE!$N:$N,BASE!$A:$A,PRODUTIVIDADE!EQ$3,BASE!$G:$G,PRODUTIVIDADE!$B108)))</f>
        <v/>
      </c>
      <c r="ES108" s="18" t="str">
        <f>IF($B108="","",IF(COUNTIF(BASE!$A:$A,PRODUTIVIDADE!EQ$3)=0,"",SUMIFS(BASE!$P:$P,BASE!$A:$A,PRODUTIVIDADE!EQ$3,BASE!$G:$G,PRODUTIVIDADE!$B108)))</f>
        <v/>
      </c>
      <c r="ET108" s="18" t="str">
        <f>IF($B108="","",IF(COUNTIF(BASE!$A:$A,PRODUTIVIDADE!EQ$3)=0,"",SUMIFS(BASE!$O:$O,BASE!$A:$A,PRODUTIVIDADE!EQ$3,BASE!$G:$G,PRODUTIVIDADE!$B108)))</f>
        <v/>
      </c>
      <c r="EU108" s="32">
        <f t="shared" si="117"/>
        <v>0</v>
      </c>
      <c r="EV108" s="32">
        <f t="shared" si="118"/>
        <v>0</v>
      </c>
      <c r="EW108" s="33" t="str">
        <f>IF($B108="","",IF(COUNTIF(BASE!$A:$A,PRODUTIVIDADE!EW$3)=0,"",SUMIFS(BASE!$M:$M,BASE!$A:$A,PRODUTIVIDADE!EW$3,BASE!$G:$G,PRODUTIVIDADE!$B108)))</f>
        <v/>
      </c>
      <c r="EX108" s="33" t="str">
        <f>IF($B108="","",IF(COUNTIF(BASE!$A:$A,PRODUTIVIDADE!EW$3)=0,"",SUMIFS(BASE!$N:$N,BASE!$A:$A,PRODUTIVIDADE!EW$3,BASE!$G:$G,PRODUTIVIDADE!$B108)))</f>
        <v/>
      </c>
      <c r="EY108" s="28" t="str">
        <f>IF($B108="","",IF(COUNTIF(BASE!$A:$A,PRODUTIVIDADE!EW$3)=0,"",SUMIFS(BASE!$P:$P,BASE!$A:$A,PRODUTIVIDADE!EW$3,BASE!$G:$G,PRODUTIVIDADE!$B108)))</f>
        <v/>
      </c>
      <c r="EZ108" s="28" t="str">
        <f>IF($B108="","",IF(COUNTIF(BASE!$A:$A,PRODUTIVIDADE!EW$3)=0,"",SUMIFS(BASE!$O:$O,BASE!$A:$A,PRODUTIVIDADE!EW$3,BASE!$G:$G,PRODUTIVIDADE!$B108)))</f>
        <v/>
      </c>
      <c r="FA108" s="32">
        <f t="shared" si="119"/>
        <v>0</v>
      </c>
      <c r="FB108" s="32">
        <f t="shared" si="120"/>
        <v>0</v>
      </c>
      <c r="FC108" s="15" t="str">
        <f>IF($B108="","",IF(COUNTIF(BASE!$A:$A,PRODUTIVIDADE!FC$3)=0,"",SUMIFS(BASE!$M:$M,BASE!$A:$A,PRODUTIVIDADE!FC$3,BASE!$G:$G,PRODUTIVIDADE!$B108)))</f>
        <v/>
      </c>
      <c r="FD108" s="15" t="str">
        <f>IF($B108="","",IF(COUNTIF(BASE!$A:$A,PRODUTIVIDADE!FC$3)=0,"",SUMIFS(BASE!$N:$N,BASE!$A:$A,PRODUTIVIDADE!FC$3,BASE!$G:$G,PRODUTIVIDADE!$B108)))</f>
        <v/>
      </c>
      <c r="FE108" s="18" t="str">
        <f>IF($B108="","",IF(COUNTIF(BASE!$A:$A,PRODUTIVIDADE!FC$3)=0,"",SUMIFS(BASE!$P:$P,BASE!$A:$A,PRODUTIVIDADE!FC$3,BASE!$G:$G,PRODUTIVIDADE!$B108)))</f>
        <v/>
      </c>
      <c r="FF108" s="18" t="str">
        <f>IF($B108="","",IF(COUNTIF(BASE!$A:$A,PRODUTIVIDADE!FC$3)=0,"",SUMIFS(BASE!$O:$O,BASE!$A:$A,PRODUTIVIDADE!FC$3,BASE!$G:$G,PRODUTIVIDADE!$B108)))</f>
        <v/>
      </c>
      <c r="FG108" s="32">
        <f t="shared" si="121"/>
        <v>0</v>
      </c>
      <c r="FH108" s="32">
        <f t="shared" si="122"/>
        <v>0</v>
      </c>
      <c r="FI108" s="33" t="str">
        <f>IF($B108="","",IF(COUNTIF(BASE!$A:$A,PRODUTIVIDADE!FI$3)=0,"",SUMIFS(BASE!$M:$M,BASE!$A:$A,PRODUTIVIDADE!FI$3,BASE!$G:$G,PRODUTIVIDADE!$B108)))</f>
        <v/>
      </c>
      <c r="FJ108" s="33" t="str">
        <f>IF($B108="","",IF(COUNTIF(BASE!$A:$A,PRODUTIVIDADE!FI$3)=0,"",SUMIFS(BASE!$N:$N,BASE!$A:$A,PRODUTIVIDADE!FI$3,BASE!$G:$G,PRODUTIVIDADE!$B108)))</f>
        <v/>
      </c>
      <c r="FK108" s="28" t="str">
        <f>IF($B108="","",IF(COUNTIF(BASE!$A:$A,PRODUTIVIDADE!FI$3)=0,"",SUMIFS(BASE!$P:$P,BASE!$A:$A,PRODUTIVIDADE!FI$3,BASE!$G:$G,PRODUTIVIDADE!$B108)))</f>
        <v/>
      </c>
      <c r="FL108" s="28" t="str">
        <f>IF($B108="","",IF(COUNTIF(BASE!$A:$A,PRODUTIVIDADE!FI$3)=0,"",SUMIFS(BASE!$O:$O,BASE!$A:$A,PRODUTIVIDADE!FI$3,BASE!$G:$G,PRODUTIVIDADE!$B108)))</f>
        <v/>
      </c>
      <c r="FM108" s="32">
        <f t="shared" si="123"/>
        <v>0</v>
      </c>
      <c r="FN108" s="32">
        <f t="shared" si="124"/>
        <v>0</v>
      </c>
      <c r="FO108" s="15" t="str">
        <f>IF($B108="","",IF(COUNTIF(BASE!$A:$A,PRODUTIVIDADE!FO$3)=0,"",SUMIFS(BASE!$M:$M,BASE!$A:$A,PRODUTIVIDADE!FO$3,BASE!$G:$G,PRODUTIVIDADE!$B108)))</f>
        <v/>
      </c>
      <c r="FP108" s="15" t="str">
        <f>IF($B108="","",IF(COUNTIF(BASE!$A:$A,PRODUTIVIDADE!FO$3)=0,"",SUMIFS(BASE!$N:$N,BASE!$A:$A,PRODUTIVIDADE!FO$3,BASE!$G:$G,PRODUTIVIDADE!$B108)))</f>
        <v/>
      </c>
      <c r="FQ108" s="18" t="str">
        <f>IF($B108="","",IF(COUNTIF(BASE!$A:$A,PRODUTIVIDADE!FO$3)=0,"",SUMIFS(BASE!$P:$P,BASE!$A:$A,PRODUTIVIDADE!FO$3,BASE!$G:$G,PRODUTIVIDADE!$B108)))</f>
        <v/>
      </c>
      <c r="FR108" s="18" t="str">
        <f>IF($B108="","",IF(COUNTIF(BASE!$A:$A,PRODUTIVIDADE!FO$3)=0,"",SUMIFS(BASE!$O:$O,BASE!$A:$A,PRODUTIVIDADE!FO$3,BASE!$G:$G,PRODUTIVIDADE!$B108)))</f>
        <v/>
      </c>
      <c r="FS108" s="32">
        <f t="shared" si="125"/>
        <v>0</v>
      </c>
      <c r="FT108" s="32">
        <f t="shared" si="126"/>
        <v>0</v>
      </c>
      <c r="FU108" s="33" t="str">
        <f>IF($B108="","",IF(COUNTIF(BASE!$A:$A,PRODUTIVIDADE!FU$3)=0,"",SUMIFS(BASE!$M:$M,BASE!$A:$A,PRODUTIVIDADE!FU$3,BASE!$G:$G,PRODUTIVIDADE!$B108)))</f>
        <v/>
      </c>
      <c r="FV108" s="33" t="str">
        <f>IF($B108="","",IF(COUNTIF(BASE!$A:$A,PRODUTIVIDADE!FU$3)=0,"",SUMIFS(BASE!$N:$N,BASE!$A:$A,PRODUTIVIDADE!FU$3,BASE!$G:$G,PRODUTIVIDADE!$B108)))</f>
        <v/>
      </c>
      <c r="FW108" s="28" t="str">
        <f>IF($B108="","",IF(COUNTIF(BASE!$A:$A,PRODUTIVIDADE!FU$3)=0,"",SUMIFS(BASE!$P:$P,BASE!$A:$A,PRODUTIVIDADE!FU$3,BASE!$G:$G,PRODUTIVIDADE!$B108)))</f>
        <v/>
      </c>
      <c r="FX108" s="28" t="str">
        <f>IF($B108="","",IF(COUNTIF(BASE!$A:$A,PRODUTIVIDADE!FU$3)=0,"",SUMIFS(BASE!$O:$O,BASE!$A:$A,PRODUTIVIDADE!FU$3,BASE!$G:$G,PRODUTIVIDADE!$B108)))</f>
        <v/>
      </c>
      <c r="FY108" s="32">
        <f t="shared" si="127"/>
        <v>0</v>
      </c>
      <c r="FZ108" s="32">
        <f t="shared" si="128"/>
        <v>0</v>
      </c>
      <c r="GA108" s="15" t="str">
        <f>IF($B108="","",IF(COUNTIF(BASE!$A:$A,PRODUTIVIDADE!GA$3)=0,"",SUMIFS(BASE!$M:$M,BASE!$A:$A,PRODUTIVIDADE!GA$3,BASE!$G:$G,PRODUTIVIDADE!$B108)))</f>
        <v/>
      </c>
      <c r="GB108" s="15" t="str">
        <f>IF($B108="","",IF(COUNTIF(BASE!$A:$A,PRODUTIVIDADE!GA$3)=0,"",SUMIFS(BASE!$N:$N,BASE!$A:$A,PRODUTIVIDADE!GA$3,BASE!$G:$G,PRODUTIVIDADE!$B108)))</f>
        <v/>
      </c>
      <c r="GC108" s="18" t="str">
        <f>IF($B108="","",IF(COUNTIF(BASE!$A:$A,PRODUTIVIDADE!GA$3)=0,"",SUMIFS(BASE!$P:$P,BASE!$A:$A,PRODUTIVIDADE!GA$3,BASE!$G:$G,PRODUTIVIDADE!$B108)))</f>
        <v/>
      </c>
      <c r="GD108" s="18" t="str">
        <f>IF($B108="","",IF(COUNTIF(BASE!$A:$A,PRODUTIVIDADE!GA$3)=0,"",SUMIFS(BASE!$O:$O,BASE!$A:$A,PRODUTIVIDADE!GA$3,BASE!$G:$G,PRODUTIVIDADE!$B108)))</f>
        <v/>
      </c>
      <c r="GE108" s="32">
        <f t="shared" si="129"/>
        <v>0</v>
      </c>
      <c r="GF108" s="32">
        <f t="shared" si="130"/>
        <v>0</v>
      </c>
      <c r="GG108" s="33" t="str">
        <f>IF($B108="","",IF(COUNTIF(BASE!$A:$A,PRODUTIVIDADE!GG$3)=0,"",SUMIFS(BASE!$M:$M,BASE!$A:$A,PRODUTIVIDADE!GG$3,BASE!$G:$G,PRODUTIVIDADE!$B108)))</f>
        <v/>
      </c>
      <c r="GH108" s="33" t="str">
        <f>IF($B108="","",IF(COUNTIF(BASE!$A:$A,PRODUTIVIDADE!GG$3)=0,"",SUMIFS(BASE!$N:$N,BASE!$A:$A,PRODUTIVIDADE!GG$3,BASE!$G:$G,PRODUTIVIDADE!$B108)))</f>
        <v/>
      </c>
      <c r="GI108" s="28" t="str">
        <f>IF($B108="","",IF(COUNTIF(BASE!$A:$A,PRODUTIVIDADE!GG$3)=0,"",SUMIFS(BASE!$P:$P,BASE!$A:$A,PRODUTIVIDADE!GG$3,BASE!$G:$G,PRODUTIVIDADE!$B108)))</f>
        <v/>
      </c>
      <c r="GJ108" s="28" t="str">
        <f>IF($B108="","",IF(COUNTIF(BASE!$A:$A,PRODUTIVIDADE!GG$3)=0,"",SUMIFS(BASE!$O:$O,BASE!$A:$A,PRODUTIVIDADE!GG$3,BASE!$G:$G,PRODUTIVIDADE!$B108)))</f>
        <v/>
      </c>
      <c r="GK108" s="32">
        <f t="shared" si="131"/>
        <v>0</v>
      </c>
      <c r="GL108" s="32">
        <f t="shared" si="132"/>
        <v>0</v>
      </c>
      <c r="GM108" s="15" t="str">
        <f>IF($B108="","",IF(COUNTIF(BASE!$A:$A,PRODUTIVIDADE!GM$3)=0,"",SUMIFS(BASE!$M:$M,BASE!$A:$A,PRODUTIVIDADE!GM$3,BASE!$G:$G,PRODUTIVIDADE!$B108)))</f>
        <v/>
      </c>
      <c r="GN108" s="15" t="str">
        <f>IF($B108="","",IF(COUNTIF(BASE!$A:$A,PRODUTIVIDADE!GM$3)=0,"",SUMIFS(BASE!$N:$N,BASE!$A:$A,PRODUTIVIDADE!GM$3,BASE!$G:$G,PRODUTIVIDADE!$B108)))</f>
        <v/>
      </c>
      <c r="GO108" s="18" t="str">
        <f>IF($B108="","",IF(COUNTIF(BASE!$A:$A,PRODUTIVIDADE!GM$3)=0,"",SUMIFS(BASE!$P:$P,BASE!$A:$A,PRODUTIVIDADE!GM$3,BASE!$G:$G,PRODUTIVIDADE!$B108)))</f>
        <v/>
      </c>
      <c r="GP108" s="18" t="str">
        <f>IF($B108="","",IF(COUNTIF(BASE!$A:$A,PRODUTIVIDADE!GM$3)=0,"",SUMIFS(BASE!$O:$O,BASE!$A:$A,PRODUTIVIDADE!GM$3,BASE!$G:$G,PRODUTIVIDADE!$B108)))</f>
        <v/>
      </c>
      <c r="GQ108" s="32">
        <f t="shared" si="133"/>
        <v>0</v>
      </c>
      <c r="GR108" s="32">
        <f t="shared" si="134"/>
        <v>0</v>
      </c>
    </row>
    <row r="109" spans="2:200" s="8" customFormat="1" hidden="1" x14ac:dyDescent="0.25">
      <c r="B109" s="50"/>
      <c r="C109" s="16" t="str">
        <f>IF($B109="","",VLOOKUP($B109,EQUIPE!$B:$E,2,0))</f>
        <v/>
      </c>
      <c r="D109" s="16" t="str">
        <f>IF($B109="","",VLOOKUP($B109,EQUIPE!$B:$F,5,0))</f>
        <v/>
      </c>
      <c r="E109" s="18" t="str">
        <f>IF($B109="","",VLOOKUP($B109,EQUIPE!$B:$E,3,0))</f>
        <v/>
      </c>
      <c r="F109" s="16" t="str">
        <f>IF($B109="","",VLOOKUP($B109,EQUIPE!$B:$E,4,0))</f>
        <v/>
      </c>
      <c r="H109" s="22" t="str">
        <f t="shared" si="135"/>
        <v/>
      </c>
      <c r="I109" s="22" t="str">
        <f t="shared" si="135"/>
        <v/>
      </c>
      <c r="J109" s="18" t="str">
        <f t="shared" si="69"/>
        <v/>
      </c>
      <c r="K109" s="18" t="str">
        <f t="shared" si="70"/>
        <v/>
      </c>
      <c r="L109" s="32">
        <f t="shared" si="71"/>
        <v>0</v>
      </c>
      <c r="M109" s="32">
        <f t="shared" si="72"/>
        <v>0</v>
      </c>
      <c r="O109" s="15" t="str">
        <f>IF($B109="","",IF(COUNTIF(BASE!$A:$A,PRODUTIVIDADE!O$3)=0,"",SUMIFS(BASE!$M:$M,BASE!$A:$A,PRODUTIVIDADE!O$3,BASE!$G:$G,PRODUTIVIDADE!$B109)))</f>
        <v/>
      </c>
      <c r="P109" s="15" t="str">
        <f>IF($B109="","",IF(COUNTIF(BASE!$A:$A,PRODUTIVIDADE!O$3)=0,"",SUMIFS(BASE!$N:$N,BASE!$A:$A,PRODUTIVIDADE!O$3,BASE!$G:$G,PRODUTIVIDADE!$B109)))</f>
        <v/>
      </c>
      <c r="Q109" s="18" t="str">
        <f>IF($B109="","",IF(COUNTIF(BASE!$A:$A,PRODUTIVIDADE!O$3)=0,"",SUMIFS(BASE!$P:$P,BASE!$A:$A,PRODUTIVIDADE!O$3,BASE!$G:$G,PRODUTIVIDADE!$B109)))</f>
        <v/>
      </c>
      <c r="R109" s="18" t="str">
        <f>IF($B109="","",IF(COUNTIF(BASE!$A:$A,PRODUTIVIDADE!O$3)=0,"",SUMIFS(BASE!$O:$O,BASE!$A:$A,PRODUTIVIDADE!O$3,BASE!$G:$G,PRODUTIVIDADE!$B109)))</f>
        <v/>
      </c>
      <c r="S109" s="32">
        <f t="shared" si="73"/>
        <v>0</v>
      </c>
      <c r="T109" s="32">
        <f t="shared" si="74"/>
        <v>0</v>
      </c>
      <c r="U109" s="33" t="str">
        <f>IF($B109="","",IF(COUNTIF(BASE!$A:$A,PRODUTIVIDADE!U$3)=0,"",SUMIFS(BASE!$M:$M,BASE!$A:$A,PRODUTIVIDADE!U$3,BASE!$G:$G,PRODUTIVIDADE!$B109)))</f>
        <v/>
      </c>
      <c r="V109" s="33" t="str">
        <f>IF($B109="","",IF(COUNTIF(BASE!$A:$A,PRODUTIVIDADE!U$3)=0,"",SUMIFS(BASE!$N:$N,BASE!$A:$A,PRODUTIVIDADE!U$3,BASE!$G:$G,PRODUTIVIDADE!$B109)))</f>
        <v/>
      </c>
      <c r="W109" s="28" t="str">
        <f>IF($B109="","",IF(COUNTIF(BASE!$A:$A,PRODUTIVIDADE!U$3)=0,"",SUMIFS(BASE!$P:$P,BASE!$A:$A,PRODUTIVIDADE!U$3,BASE!$G:$G,PRODUTIVIDADE!$B109)))</f>
        <v/>
      </c>
      <c r="X109" s="28" t="str">
        <f>IF($B109="","",IF(COUNTIF(BASE!$A:$A,PRODUTIVIDADE!U$3)=0,"",SUMIFS(BASE!$O:$O,BASE!$A:$A,PRODUTIVIDADE!U$3,BASE!$G:$G,PRODUTIVIDADE!$B109)))</f>
        <v/>
      </c>
      <c r="Y109" s="32">
        <f t="shared" si="75"/>
        <v>0</v>
      </c>
      <c r="Z109" s="32">
        <f t="shared" si="76"/>
        <v>0</v>
      </c>
      <c r="AA109" s="15" t="str">
        <f>IF($B109="","",IF(COUNTIF(BASE!$A:$A,PRODUTIVIDADE!AA$3)=0,"",SUMIFS(BASE!$M:$M,BASE!$A:$A,PRODUTIVIDADE!AA$3,BASE!$G:$G,PRODUTIVIDADE!$B109)))</f>
        <v/>
      </c>
      <c r="AB109" s="15" t="str">
        <f>IF($B109="","",IF(COUNTIF(BASE!$A:$A,PRODUTIVIDADE!AA$3)=0,"",SUMIFS(BASE!$N:$N,BASE!$A:$A,PRODUTIVIDADE!AA$3,BASE!$G:$G,PRODUTIVIDADE!$B109)))</f>
        <v/>
      </c>
      <c r="AC109" s="18" t="str">
        <f>IF($B109="","",IF(COUNTIF(BASE!$A:$A,PRODUTIVIDADE!AA$3)=0,"",SUMIFS(BASE!$P:$P,BASE!$A:$A,PRODUTIVIDADE!AA$3,BASE!$G:$G,PRODUTIVIDADE!$B109)))</f>
        <v/>
      </c>
      <c r="AD109" s="18" t="str">
        <f>IF($B109="","",IF(COUNTIF(BASE!$A:$A,PRODUTIVIDADE!AA$3)=0,"",SUMIFS(BASE!$O:$O,BASE!$A:$A,PRODUTIVIDADE!AA$3,BASE!$G:$G,PRODUTIVIDADE!$B109)))</f>
        <v/>
      </c>
      <c r="AE109" s="32">
        <f t="shared" si="77"/>
        <v>0</v>
      </c>
      <c r="AF109" s="32">
        <f t="shared" si="78"/>
        <v>0</v>
      </c>
      <c r="AG109" s="33" t="str">
        <f>IF($B109="","",IF(COUNTIF(BASE!$A:$A,PRODUTIVIDADE!AG$3)=0,"",SUMIFS(BASE!$M:$M,BASE!$A:$A,PRODUTIVIDADE!AG$3,BASE!$G:$G,PRODUTIVIDADE!$B109)))</f>
        <v/>
      </c>
      <c r="AH109" s="33" t="str">
        <f>IF($B109="","",IF(COUNTIF(BASE!$A:$A,PRODUTIVIDADE!AG$3)=0,"",SUMIFS(BASE!$N:$N,BASE!$A:$A,PRODUTIVIDADE!AG$3,BASE!$G:$G,PRODUTIVIDADE!$B109)))</f>
        <v/>
      </c>
      <c r="AI109" s="28" t="str">
        <f>IF($B109="","",IF(COUNTIF(BASE!$A:$A,PRODUTIVIDADE!AG$3)=0,"",SUMIFS(BASE!$P:$P,BASE!$A:$A,PRODUTIVIDADE!AG$3,BASE!$G:$G,PRODUTIVIDADE!$B109)))</f>
        <v/>
      </c>
      <c r="AJ109" s="28" t="str">
        <f>IF($B109="","",IF(COUNTIF(BASE!$A:$A,PRODUTIVIDADE!AG$3)=0,"",SUMIFS(BASE!$O:$O,BASE!$A:$A,PRODUTIVIDADE!AG$3,BASE!$G:$G,PRODUTIVIDADE!$B109)))</f>
        <v/>
      </c>
      <c r="AK109" s="32">
        <f t="shared" si="79"/>
        <v>0</v>
      </c>
      <c r="AL109" s="32">
        <f t="shared" si="80"/>
        <v>0</v>
      </c>
      <c r="AM109" s="15" t="str">
        <f>IF($B109="","",IF(COUNTIF(BASE!$A:$A,PRODUTIVIDADE!AM$3)=0,"",SUMIFS(BASE!$M:$M,BASE!$A:$A,PRODUTIVIDADE!AM$3,BASE!$G:$G,PRODUTIVIDADE!$B109)))</f>
        <v/>
      </c>
      <c r="AN109" s="15" t="str">
        <f>IF($B109="","",IF(COUNTIF(BASE!$A:$A,PRODUTIVIDADE!AM$3)=0,"",SUMIFS(BASE!$N:$N,BASE!$A:$A,PRODUTIVIDADE!AM$3,BASE!$G:$G,PRODUTIVIDADE!$B109)))</f>
        <v/>
      </c>
      <c r="AO109" s="18" t="str">
        <f>IF($B109="","",IF(COUNTIF(BASE!$A:$A,PRODUTIVIDADE!AM$3)=0,"",SUMIFS(BASE!$P:$P,BASE!$A:$A,PRODUTIVIDADE!AM$3,BASE!$G:$G,PRODUTIVIDADE!$B109)))</f>
        <v/>
      </c>
      <c r="AP109" s="18" t="str">
        <f>IF($B109="","",IF(COUNTIF(BASE!$A:$A,PRODUTIVIDADE!AM$3)=0,"",SUMIFS(BASE!$O:$O,BASE!$A:$A,PRODUTIVIDADE!AM$3,BASE!$G:$G,PRODUTIVIDADE!$B109)))</f>
        <v/>
      </c>
      <c r="AQ109" s="32">
        <f t="shared" si="81"/>
        <v>0</v>
      </c>
      <c r="AR109" s="32">
        <f t="shared" si="82"/>
        <v>0</v>
      </c>
      <c r="AS109" s="33" t="str">
        <f>IF($B109="","",IF(COUNTIF(BASE!$A:$A,PRODUTIVIDADE!AS$3)=0,"",SUMIFS(BASE!$M:$M,BASE!$A:$A,PRODUTIVIDADE!AS$3,BASE!$G:$G,PRODUTIVIDADE!$B109)))</f>
        <v/>
      </c>
      <c r="AT109" s="33" t="str">
        <f>IF($B109="","",IF(COUNTIF(BASE!$A:$A,PRODUTIVIDADE!AS$3)=0,"",SUMIFS(BASE!$N:$N,BASE!$A:$A,PRODUTIVIDADE!AS$3,BASE!$G:$G,PRODUTIVIDADE!$B109)))</f>
        <v/>
      </c>
      <c r="AU109" s="28" t="str">
        <f>IF($B109="","",IF(COUNTIF(BASE!$A:$A,PRODUTIVIDADE!AS$3)=0,"",SUMIFS(BASE!$P:$P,BASE!$A:$A,PRODUTIVIDADE!AS$3,BASE!$G:$G,PRODUTIVIDADE!$B109)))</f>
        <v/>
      </c>
      <c r="AV109" s="28" t="str">
        <f>IF($B109="","",IF(COUNTIF(BASE!$A:$A,PRODUTIVIDADE!AS$3)=0,"",SUMIFS(BASE!$O:$O,BASE!$A:$A,PRODUTIVIDADE!AS$3,BASE!$G:$G,PRODUTIVIDADE!$B109)))</f>
        <v/>
      </c>
      <c r="AW109" s="32">
        <f t="shared" si="83"/>
        <v>0</v>
      </c>
      <c r="AX109" s="32">
        <f t="shared" si="84"/>
        <v>0</v>
      </c>
      <c r="AY109" s="15" t="str">
        <f>IF($B109="","",IF(COUNTIF(BASE!$A:$A,PRODUTIVIDADE!AY$3)=0,"",SUMIFS(BASE!$M:$M,BASE!$A:$A,PRODUTIVIDADE!AY$3,BASE!$G:$G,PRODUTIVIDADE!$B109)))</f>
        <v/>
      </c>
      <c r="AZ109" s="15" t="str">
        <f>IF($B109="","",IF(COUNTIF(BASE!$A:$A,PRODUTIVIDADE!AY$3)=0,"",SUMIFS(BASE!$N:$N,BASE!$A:$A,PRODUTIVIDADE!AY$3,BASE!$G:$G,PRODUTIVIDADE!$B109)))</f>
        <v/>
      </c>
      <c r="BA109" s="18" t="str">
        <f>IF($B109="","",IF(COUNTIF(BASE!$A:$A,PRODUTIVIDADE!AY$3)=0,"",SUMIFS(BASE!$P:$P,BASE!$A:$A,PRODUTIVIDADE!AY$3,BASE!$G:$G,PRODUTIVIDADE!$B109)))</f>
        <v/>
      </c>
      <c r="BB109" s="18" t="str">
        <f>IF($B109="","",IF(COUNTIF(BASE!$A:$A,PRODUTIVIDADE!AY$3)=0,"",SUMIFS(BASE!$O:$O,BASE!$A:$A,PRODUTIVIDADE!AY$3,BASE!$G:$G,PRODUTIVIDADE!$B109)))</f>
        <v/>
      </c>
      <c r="BC109" s="32">
        <f t="shared" si="85"/>
        <v>0</v>
      </c>
      <c r="BD109" s="32">
        <f t="shared" si="86"/>
        <v>0</v>
      </c>
      <c r="BE109" s="33" t="str">
        <f>IF($B109="","",IF(COUNTIF(BASE!$A:$A,PRODUTIVIDADE!BE$3)=0,"",SUMIFS(BASE!$M:$M,BASE!$A:$A,PRODUTIVIDADE!BE$3,BASE!$G:$G,PRODUTIVIDADE!$B109)))</f>
        <v/>
      </c>
      <c r="BF109" s="33" t="str">
        <f>IF($B109="","",IF(COUNTIF(BASE!$A:$A,PRODUTIVIDADE!BE$3)=0,"",SUMIFS(BASE!$N:$N,BASE!$A:$A,PRODUTIVIDADE!BE$3,BASE!$G:$G,PRODUTIVIDADE!$B109)))</f>
        <v/>
      </c>
      <c r="BG109" s="28" t="str">
        <f>IF($B109="","",IF(COUNTIF(BASE!$A:$A,PRODUTIVIDADE!BE$3)=0,"",SUMIFS(BASE!$P:$P,BASE!$A:$A,PRODUTIVIDADE!BE$3,BASE!$G:$G,PRODUTIVIDADE!$B109)))</f>
        <v/>
      </c>
      <c r="BH109" s="28" t="str">
        <f>IF($B109="","",IF(COUNTIF(BASE!$A:$A,PRODUTIVIDADE!BE$3)=0,"",SUMIFS(BASE!$O:$O,BASE!$A:$A,PRODUTIVIDADE!BE$3,BASE!$G:$G,PRODUTIVIDADE!$B109)))</f>
        <v/>
      </c>
      <c r="BI109" s="32">
        <f t="shared" si="87"/>
        <v>0</v>
      </c>
      <c r="BJ109" s="32">
        <f t="shared" si="88"/>
        <v>0</v>
      </c>
      <c r="BK109" s="15" t="str">
        <f>IF($B109="","",IF(COUNTIF(BASE!$A:$A,PRODUTIVIDADE!BK$3)=0,"",SUMIFS(BASE!$M:$M,BASE!$A:$A,PRODUTIVIDADE!BK$3,BASE!$G:$G,PRODUTIVIDADE!$B109)))</f>
        <v/>
      </c>
      <c r="BL109" s="15" t="str">
        <f>IF($B109="","",IF(COUNTIF(BASE!$A:$A,PRODUTIVIDADE!BK$3)=0,"",SUMIFS(BASE!$N:$N,BASE!$A:$A,PRODUTIVIDADE!BK$3,BASE!$G:$G,PRODUTIVIDADE!$B109)))</f>
        <v/>
      </c>
      <c r="BM109" s="18" t="str">
        <f>IF($B109="","",IF(COUNTIF(BASE!$A:$A,PRODUTIVIDADE!BK$3)=0,"",SUMIFS(BASE!$P:$P,BASE!$A:$A,PRODUTIVIDADE!BK$3,BASE!$G:$G,PRODUTIVIDADE!$B109)))</f>
        <v/>
      </c>
      <c r="BN109" s="18" t="str">
        <f>IF($B109="","",IF(COUNTIF(BASE!$A:$A,PRODUTIVIDADE!BK$3)=0,"",SUMIFS(BASE!$O:$O,BASE!$A:$A,PRODUTIVIDADE!BK$3,BASE!$G:$G,PRODUTIVIDADE!$B109)))</f>
        <v/>
      </c>
      <c r="BO109" s="32">
        <f t="shared" si="89"/>
        <v>0</v>
      </c>
      <c r="BP109" s="32">
        <f t="shared" si="90"/>
        <v>0</v>
      </c>
      <c r="BQ109" s="33" t="str">
        <f>IF($B109="","",IF(COUNTIF(BASE!$A:$A,PRODUTIVIDADE!BQ$3)=0,"",SUMIFS(BASE!$M:$M,BASE!$A:$A,PRODUTIVIDADE!BQ$3,BASE!$G:$G,PRODUTIVIDADE!$B109)))</f>
        <v/>
      </c>
      <c r="BR109" s="33" t="str">
        <f>IF($B109="","",IF(COUNTIF(BASE!$A:$A,PRODUTIVIDADE!BQ$3)=0,"",SUMIFS(BASE!$N:$N,BASE!$A:$A,PRODUTIVIDADE!BQ$3,BASE!$G:$G,PRODUTIVIDADE!$B109)))</f>
        <v/>
      </c>
      <c r="BS109" s="28" t="str">
        <f>IF($B109="","",IF(COUNTIF(BASE!$A:$A,PRODUTIVIDADE!BQ$3)=0,"",SUMIFS(BASE!$P:$P,BASE!$A:$A,PRODUTIVIDADE!BQ$3,BASE!$G:$G,PRODUTIVIDADE!$B109)))</f>
        <v/>
      </c>
      <c r="BT109" s="28" t="str">
        <f>IF($B109="","",IF(COUNTIF(BASE!$A:$A,PRODUTIVIDADE!BQ$3)=0,"",SUMIFS(BASE!$O:$O,BASE!$A:$A,PRODUTIVIDADE!BQ$3,BASE!$G:$G,PRODUTIVIDADE!$B109)))</f>
        <v/>
      </c>
      <c r="BU109" s="32">
        <f t="shared" si="91"/>
        <v>0</v>
      </c>
      <c r="BV109" s="32">
        <f t="shared" si="92"/>
        <v>0</v>
      </c>
      <c r="BW109" s="15" t="str">
        <f>IF($B109="","",IF(COUNTIF(BASE!$A:$A,PRODUTIVIDADE!BW$3)=0,"",SUMIFS(BASE!$M:$M,BASE!$A:$A,PRODUTIVIDADE!BW$3,BASE!$G:$G,PRODUTIVIDADE!$B109)))</f>
        <v/>
      </c>
      <c r="BX109" s="15" t="str">
        <f>IF($B109="","",IF(COUNTIF(BASE!$A:$A,PRODUTIVIDADE!BW$3)=0,"",SUMIFS(BASE!$N:$N,BASE!$A:$A,PRODUTIVIDADE!BW$3,BASE!$G:$G,PRODUTIVIDADE!$B109)))</f>
        <v/>
      </c>
      <c r="BY109" s="18" t="str">
        <f>IF($B109="","",IF(COUNTIF(BASE!$A:$A,PRODUTIVIDADE!BW$3)=0,"",SUMIFS(BASE!$P:$P,BASE!$A:$A,PRODUTIVIDADE!BW$3,BASE!$G:$G,PRODUTIVIDADE!$B109)))</f>
        <v/>
      </c>
      <c r="BZ109" s="18" t="str">
        <f>IF($B109="","",IF(COUNTIF(BASE!$A:$A,PRODUTIVIDADE!BW$3)=0,"",SUMIFS(BASE!$O:$O,BASE!$A:$A,PRODUTIVIDADE!BW$3,BASE!$G:$G,PRODUTIVIDADE!$B109)))</f>
        <v/>
      </c>
      <c r="CA109" s="32">
        <f t="shared" si="93"/>
        <v>0</v>
      </c>
      <c r="CB109" s="32">
        <f t="shared" si="94"/>
        <v>0</v>
      </c>
      <c r="CC109" s="33" t="str">
        <f>IF($B109="","",IF(COUNTIF(BASE!$A:$A,PRODUTIVIDADE!CC$3)=0,"",SUMIFS(BASE!$M:$M,BASE!$A:$A,PRODUTIVIDADE!CC$3,BASE!$G:$G,PRODUTIVIDADE!$B109)))</f>
        <v/>
      </c>
      <c r="CD109" s="33" t="str">
        <f>IF($B109="","",IF(COUNTIF(BASE!$A:$A,PRODUTIVIDADE!CC$3)=0,"",SUMIFS(BASE!$N:$N,BASE!$A:$A,PRODUTIVIDADE!CC$3,BASE!$G:$G,PRODUTIVIDADE!$B109)))</f>
        <v/>
      </c>
      <c r="CE109" s="28" t="str">
        <f>IF($B109="","",IF(COUNTIF(BASE!$A:$A,PRODUTIVIDADE!CC$3)=0,"",SUMIFS(BASE!$P:$P,BASE!$A:$A,PRODUTIVIDADE!CC$3,BASE!$G:$G,PRODUTIVIDADE!$B109)))</f>
        <v/>
      </c>
      <c r="CF109" s="28" t="str">
        <f>IF($B109="","",IF(COUNTIF(BASE!$A:$A,PRODUTIVIDADE!CC$3)=0,"",SUMIFS(BASE!$O:$O,BASE!$A:$A,PRODUTIVIDADE!CC$3,BASE!$G:$G,PRODUTIVIDADE!$B109)))</f>
        <v/>
      </c>
      <c r="CG109" s="32">
        <f t="shared" si="95"/>
        <v>0</v>
      </c>
      <c r="CH109" s="32">
        <f t="shared" si="96"/>
        <v>0</v>
      </c>
      <c r="CI109" s="15" t="str">
        <f>IF($B109="","",IF(COUNTIF(BASE!$A:$A,PRODUTIVIDADE!CI$3)=0,"",SUMIFS(BASE!$M:$M,BASE!$A:$A,PRODUTIVIDADE!CI$3,BASE!$G:$G,PRODUTIVIDADE!$B109)))</f>
        <v/>
      </c>
      <c r="CJ109" s="15" t="str">
        <f>IF($B109="","",IF(COUNTIF(BASE!$A:$A,PRODUTIVIDADE!CI$3)=0,"",SUMIFS(BASE!$N:$N,BASE!$A:$A,PRODUTIVIDADE!CI$3,BASE!$G:$G,PRODUTIVIDADE!$B109)))</f>
        <v/>
      </c>
      <c r="CK109" s="18" t="str">
        <f>IF($B109="","",IF(COUNTIF(BASE!$A:$A,PRODUTIVIDADE!CI$3)=0,"",SUMIFS(BASE!$P:$P,BASE!$A:$A,PRODUTIVIDADE!CI$3,BASE!$G:$G,PRODUTIVIDADE!$B109)))</f>
        <v/>
      </c>
      <c r="CL109" s="18" t="str">
        <f>IF($B109="","",IF(COUNTIF(BASE!$A:$A,PRODUTIVIDADE!CI$3)=0,"",SUMIFS(BASE!$O:$O,BASE!$A:$A,PRODUTIVIDADE!CI$3,BASE!$G:$G,PRODUTIVIDADE!$B109)))</f>
        <v/>
      </c>
      <c r="CM109" s="32">
        <f t="shared" si="97"/>
        <v>0</v>
      </c>
      <c r="CN109" s="32">
        <f t="shared" si="98"/>
        <v>0</v>
      </c>
      <c r="CO109" s="33" t="str">
        <f>IF($B109="","",IF(COUNTIF(BASE!$A:$A,PRODUTIVIDADE!CO$3)=0,"",SUMIFS(BASE!$M:$M,BASE!$A:$A,PRODUTIVIDADE!CO$3,BASE!$G:$G,PRODUTIVIDADE!$B109)))</f>
        <v/>
      </c>
      <c r="CP109" s="33" t="str">
        <f>IF($B109="","",IF(COUNTIF(BASE!$A:$A,PRODUTIVIDADE!CO$3)=0,"",SUMIFS(BASE!$N:$N,BASE!$A:$A,PRODUTIVIDADE!CO$3,BASE!$G:$G,PRODUTIVIDADE!$B109)))</f>
        <v/>
      </c>
      <c r="CQ109" s="28" t="str">
        <f>IF($B109="","",IF(COUNTIF(BASE!$A:$A,PRODUTIVIDADE!CO$3)=0,"",SUMIFS(BASE!$P:$P,BASE!$A:$A,PRODUTIVIDADE!CO$3,BASE!$G:$G,PRODUTIVIDADE!$B109)))</f>
        <v/>
      </c>
      <c r="CR109" s="28" t="str">
        <f>IF($B109="","",IF(COUNTIF(BASE!$A:$A,PRODUTIVIDADE!CO$3)=0,"",SUMIFS(BASE!$O:$O,BASE!$A:$A,PRODUTIVIDADE!CO$3,BASE!$G:$G,PRODUTIVIDADE!$B109)))</f>
        <v/>
      </c>
      <c r="CS109" s="32">
        <f t="shared" si="99"/>
        <v>0</v>
      </c>
      <c r="CT109" s="32">
        <f t="shared" si="100"/>
        <v>0</v>
      </c>
      <c r="CU109" s="15" t="str">
        <f>IF($B109="","",IF(COUNTIF(BASE!$A:$A,PRODUTIVIDADE!CU$3)=0,"",SUMIFS(BASE!$M:$M,BASE!$A:$A,PRODUTIVIDADE!CU$3,BASE!$G:$G,PRODUTIVIDADE!$B109)))</f>
        <v/>
      </c>
      <c r="CV109" s="15" t="str">
        <f>IF($B109="","",IF(COUNTIF(BASE!$A:$A,PRODUTIVIDADE!CU$3)=0,"",SUMIFS(BASE!$N:$N,BASE!$A:$A,PRODUTIVIDADE!CU$3,BASE!$G:$G,PRODUTIVIDADE!$B109)))</f>
        <v/>
      </c>
      <c r="CW109" s="18" t="str">
        <f>IF($B109="","",IF(COUNTIF(BASE!$A:$A,PRODUTIVIDADE!CU$3)=0,"",SUMIFS(BASE!$P:$P,BASE!$A:$A,PRODUTIVIDADE!CU$3,BASE!$G:$G,PRODUTIVIDADE!$B109)))</f>
        <v/>
      </c>
      <c r="CX109" s="18" t="str">
        <f>IF($B109="","",IF(COUNTIF(BASE!$A:$A,PRODUTIVIDADE!CU$3)=0,"",SUMIFS(BASE!$O:$O,BASE!$A:$A,PRODUTIVIDADE!CU$3,BASE!$G:$G,PRODUTIVIDADE!$B109)))</f>
        <v/>
      </c>
      <c r="CY109" s="32">
        <f t="shared" si="101"/>
        <v>0</v>
      </c>
      <c r="CZ109" s="32">
        <f t="shared" si="102"/>
        <v>0</v>
      </c>
      <c r="DA109" s="33" t="str">
        <f>IF($B109="","",IF(COUNTIF(BASE!$A:$A,PRODUTIVIDADE!DA$3)=0,"",SUMIFS(BASE!$M:$M,BASE!$A:$A,PRODUTIVIDADE!DA$3,BASE!$G:$G,PRODUTIVIDADE!$B109)))</f>
        <v/>
      </c>
      <c r="DB109" s="33" t="str">
        <f>IF($B109="","",IF(COUNTIF(BASE!$A:$A,PRODUTIVIDADE!DA$3)=0,"",SUMIFS(BASE!$N:$N,BASE!$A:$A,PRODUTIVIDADE!DA$3,BASE!$G:$G,PRODUTIVIDADE!$B109)))</f>
        <v/>
      </c>
      <c r="DC109" s="28" t="str">
        <f>IF($B109="","",IF(COUNTIF(BASE!$A:$A,PRODUTIVIDADE!DA$3)=0,"",SUMIFS(BASE!$P:$P,BASE!$A:$A,PRODUTIVIDADE!DA$3,BASE!$G:$G,PRODUTIVIDADE!$B109)))</f>
        <v/>
      </c>
      <c r="DD109" s="28" t="str">
        <f>IF($B109="","",IF(COUNTIF(BASE!$A:$A,PRODUTIVIDADE!DA$3)=0,"",SUMIFS(BASE!$O:$O,BASE!$A:$A,PRODUTIVIDADE!DA$3,BASE!$G:$G,PRODUTIVIDADE!$B109)))</f>
        <v/>
      </c>
      <c r="DE109" s="32">
        <f t="shared" si="103"/>
        <v>0</v>
      </c>
      <c r="DF109" s="32">
        <f t="shared" si="104"/>
        <v>0</v>
      </c>
      <c r="DG109" s="15" t="str">
        <f>IF($B109="","",IF(COUNTIF(BASE!$A:$A,PRODUTIVIDADE!DG$3)=0,"",SUMIFS(BASE!$M:$M,BASE!$A:$A,PRODUTIVIDADE!DG$3,BASE!$G:$G,PRODUTIVIDADE!$B109)))</f>
        <v/>
      </c>
      <c r="DH109" s="15" t="str">
        <f>IF($B109="","",IF(COUNTIF(BASE!$A:$A,PRODUTIVIDADE!DG$3)=0,"",SUMIFS(BASE!$N:$N,BASE!$A:$A,PRODUTIVIDADE!DG$3,BASE!$G:$G,PRODUTIVIDADE!$B109)))</f>
        <v/>
      </c>
      <c r="DI109" s="18" t="str">
        <f>IF($B109="","",IF(COUNTIF(BASE!$A:$A,PRODUTIVIDADE!DG$3)=0,"",SUMIFS(BASE!$P:$P,BASE!$A:$A,PRODUTIVIDADE!DG$3,BASE!$G:$G,PRODUTIVIDADE!$B109)))</f>
        <v/>
      </c>
      <c r="DJ109" s="18" t="str">
        <f>IF($B109="","",IF(COUNTIF(BASE!$A:$A,PRODUTIVIDADE!DG$3)=0,"",SUMIFS(BASE!$O:$O,BASE!$A:$A,PRODUTIVIDADE!DG$3,BASE!$G:$G,PRODUTIVIDADE!$B109)))</f>
        <v/>
      </c>
      <c r="DK109" s="32">
        <f t="shared" si="105"/>
        <v>0</v>
      </c>
      <c r="DL109" s="32">
        <f t="shared" si="106"/>
        <v>0</v>
      </c>
      <c r="DM109" s="33" t="str">
        <f>IF($B109="","",IF(COUNTIF(BASE!$A:$A,PRODUTIVIDADE!DM$3)=0,"",SUMIFS(BASE!$M:$M,BASE!$A:$A,PRODUTIVIDADE!DM$3,BASE!$G:$G,PRODUTIVIDADE!$B109)))</f>
        <v/>
      </c>
      <c r="DN109" s="33" t="str">
        <f>IF($B109="","",IF(COUNTIF(BASE!$A:$A,PRODUTIVIDADE!DM$3)=0,"",SUMIFS(BASE!$N:$N,BASE!$A:$A,PRODUTIVIDADE!DM$3,BASE!$G:$G,PRODUTIVIDADE!$B109)))</f>
        <v/>
      </c>
      <c r="DO109" s="28" t="str">
        <f>IF($B109="","",IF(COUNTIF(BASE!$A:$A,PRODUTIVIDADE!DM$3)=0,"",SUMIFS(BASE!$P:$P,BASE!$A:$A,PRODUTIVIDADE!DM$3,BASE!$G:$G,PRODUTIVIDADE!$B109)))</f>
        <v/>
      </c>
      <c r="DP109" s="28" t="str">
        <f>IF($B109="","",IF(COUNTIF(BASE!$A:$A,PRODUTIVIDADE!DM$3)=0,"",SUMIFS(BASE!$O:$O,BASE!$A:$A,PRODUTIVIDADE!DM$3,BASE!$G:$G,PRODUTIVIDADE!$B109)))</f>
        <v/>
      </c>
      <c r="DQ109" s="32">
        <f t="shared" si="107"/>
        <v>0</v>
      </c>
      <c r="DR109" s="32">
        <f t="shared" si="108"/>
        <v>0</v>
      </c>
      <c r="DS109" s="15" t="str">
        <f>IF($B109="","",IF(COUNTIF(BASE!$A:$A,PRODUTIVIDADE!DS$3)=0,"",SUMIFS(BASE!$M:$M,BASE!$A:$A,PRODUTIVIDADE!DS$3,BASE!$G:$G,PRODUTIVIDADE!$B109)))</f>
        <v/>
      </c>
      <c r="DT109" s="15" t="str">
        <f>IF($B109="","",IF(COUNTIF(BASE!$A:$A,PRODUTIVIDADE!DS$3)=0,"",SUMIFS(BASE!$N:$N,BASE!$A:$A,PRODUTIVIDADE!DS$3,BASE!$G:$G,PRODUTIVIDADE!$B109)))</f>
        <v/>
      </c>
      <c r="DU109" s="18" t="str">
        <f>IF($B109="","",IF(COUNTIF(BASE!$A:$A,PRODUTIVIDADE!DS$3)=0,"",SUMIFS(BASE!$P:$P,BASE!$A:$A,PRODUTIVIDADE!DS$3,BASE!$G:$G,PRODUTIVIDADE!$B109)))</f>
        <v/>
      </c>
      <c r="DV109" s="18" t="str">
        <f>IF($B109="","",IF(COUNTIF(BASE!$A:$A,PRODUTIVIDADE!DS$3)=0,"",SUMIFS(BASE!$O:$O,BASE!$A:$A,PRODUTIVIDADE!DS$3,BASE!$G:$G,PRODUTIVIDADE!$B109)))</f>
        <v/>
      </c>
      <c r="DW109" s="32">
        <f t="shared" si="109"/>
        <v>0</v>
      </c>
      <c r="DX109" s="32">
        <f t="shared" si="110"/>
        <v>0</v>
      </c>
      <c r="DY109" s="33" t="str">
        <f>IF($B109="","",IF(COUNTIF(BASE!$A:$A,PRODUTIVIDADE!DY$3)=0,"",SUMIFS(BASE!$M:$M,BASE!$A:$A,PRODUTIVIDADE!DY$3,BASE!$G:$G,PRODUTIVIDADE!$B109)))</f>
        <v/>
      </c>
      <c r="DZ109" s="33" t="str">
        <f>IF($B109="","",IF(COUNTIF(BASE!$A:$A,PRODUTIVIDADE!DY$3)=0,"",SUMIFS(BASE!$N:$N,BASE!$A:$A,PRODUTIVIDADE!DY$3,BASE!$G:$G,PRODUTIVIDADE!$B109)))</f>
        <v/>
      </c>
      <c r="EA109" s="28" t="str">
        <f>IF($B109="","",IF(COUNTIF(BASE!$A:$A,PRODUTIVIDADE!DY$3)=0,"",SUMIFS(BASE!$P:$P,BASE!$A:$A,PRODUTIVIDADE!DY$3,BASE!$G:$G,PRODUTIVIDADE!$B109)))</f>
        <v/>
      </c>
      <c r="EB109" s="28" t="str">
        <f>IF($B109="","",IF(COUNTIF(BASE!$A:$A,PRODUTIVIDADE!DY$3)=0,"",SUMIFS(BASE!$O:$O,BASE!$A:$A,PRODUTIVIDADE!DY$3,BASE!$G:$G,PRODUTIVIDADE!$B109)))</f>
        <v/>
      </c>
      <c r="EC109" s="32">
        <f t="shared" si="111"/>
        <v>0</v>
      </c>
      <c r="ED109" s="32">
        <f t="shared" si="112"/>
        <v>0</v>
      </c>
      <c r="EE109" s="15" t="str">
        <f>IF($B109="","",IF(COUNTIF(BASE!$A:$A,PRODUTIVIDADE!EE$3)=0,"",SUMIFS(BASE!$M:$M,BASE!$A:$A,PRODUTIVIDADE!EE$3,BASE!$G:$G,PRODUTIVIDADE!$B109)))</f>
        <v/>
      </c>
      <c r="EF109" s="15" t="str">
        <f>IF($B109="","",IF(COUNTIF(BASE!$A:$A,PRODUTIVIDADE!EE$3)=0,"",SUMIFS(BASE!$N:$N,BASE!$A:$A,PRODUTIVIDADE!EE$3,BASE!$G:$G,PRODUTIVIDADE!$B109)))</f>
        <v/>
      </c>
      <c r="EG109" s="18" t="str">
        <f>IF($B109="","",IF(COUNTIF(BASE!$A:$A,PRODUTIVIDADE!EE$3)=0,"",SUMIFS(BASE!$P:$P,BASE!$A:$A,PRODUTIVIDADE!EE$3,BASE!$G:$G,PRODUTIVIDADE!$B109)))</f>
        <v/>
      </c>
      <c r="EH109" s="18" t="str">
        <f>IF($B109="","",IF(COUNTIF(BASE!$A:$A,PRODUTIVIDADE!EE$3)=0,"",SUMIFS(BASE!$O:$O,BASE!$A:$A,PRODUTIVIDADE!EE$3,BASE!$G:$G,PRODUTIVIDADE!$B109)))</f>
        <v/>
      </c>
      <c r="EI109" s="32">
        <f t="shared" si="113"/>
        <v>0</v>
      </c>
      <c r="EJ109" s="32">
        <f t="shared" si="114"/>
        <v>0</v>
      </c>
      <c r="EK109" s="33" t="str">
        <f>IF($B109="","",IF(COUNTIF(BASE!$A:$A,PRODUTIVIDADE!EK$3)=0,"",SUMIFS(BASE!$M:$M,BASE!$A:$A,PRODUTIVIDADE!EK$3,BASE!$G:$G,PRODUTIVIDADE!$B109)))</f>
        <v/>
      </c>
      <c r="EL109" s="33" t="str">
        <f>IF($B109="","",IF(COUNTIF(BASE!$A:$A,PRODUTIVIDADE!EK$3)=0,"",SUMIFS(BASE!$N:$N,BASE!$A:$A,PRODUTIVIDADE!EK$3,BASE!$G:$G,PRODUTIVIDADE!$B109)))</f>
        <v/>
      </c>
      <c r="EM109" s="28" t="str">
        <f>IF($B109="","",IF(COUNTIF(BASE!$A:$A,PRODUTIVIDADE!EK$3)=0,"",SUMIFS(BASE!$P:$P,BASE!$A:$A,PRODUTIVIDADE!EK$3,BASE!$G:$G,PRODUTIVIDADE!$B109)))</f>
        <v/>
      </c>
      <c r="EN109" s="28" t="str">
        <f>IF($B109="","",IF(COUNTIF(BASE!$A:$A,PRODUTIVIDADE!EK$3)=0,"",SUMIFS(BASE!$O:$O,BASE!$A:$A,PRODUTIVIDADE!EK$3,BASE!$G:$G,PRODUTIVIDADE!$B109)))</f>
        <v/>
      </c>
      <c r="EO109" s="32">
        <f t="shared" si="115"/>
        <v>0</v>
      </c>
      <c r="EP109" s="32">
        <f t="shared" si="116"/>
        <v>0</v>
      </c>
      <c r="EQ109" s="15" t="str">
        <f>IF($B109="","",IF(COUNTIF(BASE!$A:$A,PRODUTIVIDADE!EQ$3)=0,"",SUMIFS(BASE!$M:$M,BASE!$A:$A,PRODUTIVIDADE!EQ$3,BASE!$G:$G,PRODUTIVIDADE!$B109)))</f>
        <v/>
      </c>
      <c r="ER109" s="15" t="str">
        <f>IF($B109="","",IF(COUNTIF(BASE!$A:$A,PRODUTIVIDADE!EQ$3)=0,"",SUMIFS(BASE!$N:$N,BASE!$A:$A,PRODUTIVIDADE!EQ$3,BASE!$G:$G,PRODUTIVIDADE!$B109)))</f>
        <v/>
      </c>
      <c r="ES109" s="18" t="str">
        <f>IF($B109="","",IF(COUNTIF(BASE!$A:$A,PRODUTIVIDADE!EQ$3)=0,"",SUMIFS(BASE!$P:$P,BASE!$A:$A,PRODUTIVIDADE!EQ$3,BASE!$G:$G,PRODUTIVIDADE!$B109)))</f>
        <v/>
      </c>
      <c r="ET109" s="18" t="str">
        <f>IF($B109="","",IF(COUNTIF(BASE!$A:$A,PRODUTIVIDADE!EQ$3)=0,"",SUMIFS(BASE!$O:$O,BASE!$A:$A,PRODUTIVIDADE!EQ$3,BASE!$G:$G,PRODUTIVIDADE!$B109)))</f>
        <v/>
      </c>
      <c r="EU109" s="32">
        <f t="shared" si="117"/>
        <v>0</v>
      </c>
      <c r="EV109" s="32">
        <f t="shared" si="118"/>
        <v>0</v>
      </c>
      <c r="EW109" s="33" t="str">
        <f>IF($B109="","",IF(COUNTIF(BASE!$A:$A,PRODUTIVIDADE!EW$3)=0,"",SUMIFS(BASE!$M:$M,BASE!$A:$A,PRODUTIVIDADE!EW$3,BASE!$G:$G,PRODUTIVIDADE!$B109)))</f>
        <v/>
      </c>
      <c r="EX109" s="33" t="str">
        <f>IF($B109="","",IF(COUNTIF(BASE!$A:$A,PRODUTIVIDADE!EW$3)=0,"",SUMIFS(BASE!$N:$N,BASE!$A:$A,PRODUTIVIDADE!EW$3,BASE!$G:$G,PRODUTIVIDADE!$B109)))</f>
        <v/>
      </c>
      <c r="EY109" s="28" t="str">
        <f>IF($B109="","",IF(COUNTIF(BASE!$A:$A,PRODUTIVIDADE!EW$3)=0,"",SUMIFS(BASE!$P:$P,BASE!$A:$A,PRODUTIVIDADE!EW$3,BASE!$G:$G,PRODUTIVIDADE!$B109)))</f>
        <v/>
      </c>
      <c r="EZ109" s="28" t="str">
        <f>IF($B109="","",IF(COUNTIF(BASE!$A:$A,PRODUTIVIDADE!EW$3)=0,"",SUMIFS(BASE!$O:$O,BASE!$A:$A,PRODUTIVIDADE!EW$3,BASE!$G:$G,PRODUTIVIDADE!$B109)))</f>
        <v/>
      </c>
      <c r="FA109" s="32">
        <f t="shared" si="119"/>
        <v>0</v>
      </c>
      <c r="FB109" s="32">
        <f t="shared" si="120"/>
        <v>0</v>
      </c>
      <c r="FC109" s="15" t="str">
        <f>IF($B109="","",IF(COUNTIF(BASE!$A:$A,PRODUTIVIDADE!FC$3)=0,"",SUMIFS(BASE!$M:$M,BASE!$A:$A,PRODUTIVIDADE!FC$3,BASE!$G:$G,PRODUTIVIDADE!$B109)))</f>
        <v/>
      </c>
      <c r="FD109" s="15" t="str">
        <f>IF($B109="","",IF(COUNTIF(BASE!$A:$A,PRODUTIVIDADE!FC$3)=0,"",SUMIFS(BASE!$N:$N,BASE!$A:$A,PRODUTIVIDADE!FC$3,BASE!$G:$G,PRODUTIVIDADE!$B109)))</f>
        <v/>
      </c>
      <c r="FE109" s="18" t="str">
        <f>IF($B109="","",IF(COUNTIF(BASE!$A:$A,PRODUTIVIDADE!FC$3)=0,"",SUMIFS(BASE!$P:$P,BASE!$A:$A,PRODUTIVIDADE!FC$3,BASE!$G:$G,PRODUTIVIDADE!$B109)))</f>
        <v/>
      </c>
      <c r="FF109" s="18" t="str">
        <f>IF($B109="","",IF(COUNTIF(BASE!$A:$A,PRODUTIVIDADE!FC$3)=0,"",SUMIFS(BASE!$O:$O,BASE!$A:$A,PRODUTIVIDADE!FC$3,BASE!$G:$G,PRODUTIVIDADE!$B109)))</f>
        <v/>
      </c>
      <c r="FG109" s="32">
        <f t="shared" si="121"/>
        <v>0</v>
      </c>
      <c r="FH109" s="32">
        <f t="shared" si="122"/>
        <v>0</v>
      </c>
      <c r="FI109" s="33" t="str">
        <f>IF($B109="","",IF(COUNTIF(BASE!$A:$A,PRODUTIVIDADE!FI$3)=0,"",SUMIFS(BASE!$M:$M,BASE!$A:$A,PRODUTIVIDADE!FI$3,BASE!$G:$G,PRODUTIVIDADE!$B109)))</f>
        <v/>
      </c>
      <c r="FJ109" s="33" t="str">
        <f>IF($B109="","",IF(COUNTIF(BASE!$A:$A,PRODUTIVIDADE!FI$3)=0,"",SUMIFS(BASE!$N:$N,BASE!$A:$A,PRODUTIVIDADE!FI$3,BASE!$G:$G,PRODUTIVIDADE!$B109)))</f>
        <v/>
      </c>
      <c r="FK109" s="28" t="str">
        <f>IF($B109="","",IF(COUNTIF(BASE!$A:$A,PRODUTIVIDADE!FI$3)=0,"",SUMIFS(BASE!$P:$P,BASE!$A:$A,PRODUTIVIDADE!FI$3,BASE!$G:$G,PRODUTIVIDADE!$B109)))</f>
        <v/>
      </c>
      <c r="FL109" s="28" t="str">
        <f>IF($B109="","",IF(COUNTIF(BASE!$A:$A,PRODUTIVIDADE!FI$3)=0,"",SUMIFS(BASE!$O:$O,BASE!$A:$A,PRODUTIVIDADE!FI$3,BASE!$G:$G,PRODUTIVIDADE!$B109)))</f>
        <v/>
      </c>
      <c r="FM109" s="32">
        <f t="shared" si="123"/>
        <v>0</v>
      </c>
      <c r="FN109" s="32">
        <f t="shared" si="124"/>
        <v>0</v>
      </c>
      <c r="FO109" s="15" t="str">
        <f>IF($B109="","",IF(COUNTIF(BASE!$A:$A,PRODUTIVIDADE!FO$3)=0,"",SUMIFS(BASE!$M:$M,BASE!$A:$A,PRODUTIVIDADE!FO$3,BASE!$G:$G,PRODUTIVIDADE!$B109)))</f>
        <v/>
      </c>
      <c r="FP109" s="15" t="str">
        <f>IF($B109="","",IF(COUNTIF(BASE!$A:$A,PRODUTIVIDADE!FO$3)=0,"",SUMIFS(BASE!$N:$N,BASE!$A:$A,PRODUTIVIDADE!FO$3,BASE!$G:$G,PRODUTIVIDADE!$B109)))</f>
        <v/>
      </c>
      <c r="FQ109" s="18" t="str">
        <f>IF($B109="","",IF(COUNTIF(BASE!$A:$A,PRODUTIVIDADE!FO$3)=0,"",SUMIFS(BASE!$P:$P,BASE!$A:$A,PRODUTIVIDADE!FO$3,BASE!$G:$G,PRODUTIVIDADE!$B109)))</f>
        <v/>
      </c>
      <c r="FR109" s="18" t="str">
        <f>IF($B109="","",IF(COUNTIF(BASE!$A:$A,PRODUTIVIDADE!FO$3)=0,"",SUMIFS(BASE!$O:$O,BASE!$A:$A,PRODUTIVIDADE!FO$3,BASE!$G:$G,PRODUTIVIDADE!$B109)))</f>
        <v/>
      </c>
      <c r="FS109" s="32">
        <f t="shared" si="125"/>
        <v>0</v>
      </c>
      <c r="FT109" s="32">
        <f t="shared" si="126"/>
        <v>0</v>
      </c>
      <c r="FU109" s="33" t="str">
        <f>IF($B109="","",IF(COUNTIF(BASE!$A:$A,PRODUTIVIDADE!FU$3)=0,"",SUMIFS(BASE!$M:$M,BASE!$A:$A,PRODUTIVIDADE!FU$3,BASE!$G:$G,PRODUTIVIDADE!$B109)))</f>
        <v/>
      </c>
      <c r="FV109" s="33" t="str">
        <f>IF($B109="","",IF(COUNTIF(BASE!$A:$A,PRODUTIVIDADE!FU$3)=0,"",SUMIFS(BASE!$N:$N,BASE!$A:$A,PRODUTIVIDADE!FU$3,BASE!$G:$G,PRODUTIVIDADE!$B109)))</f>
        <v/>
      </c>
      <c r="FW109" s="28" t="str">
        <f>IF($B109="","",IF(COUNTIF(BASE!$A:$A,PRODUTIVIDADE!FU$3)=0,"",SUMIFS(BASE!$P:$P,BASE!$A:$A,PRODUTIVIDADE!FU$3,BASE!$G:$G,PRODUTIVIDADE!$B109)))</f>
        <v/>
      </c>
      <c r="FX109" s="28" t="str">
        <f>IF($B109="","",IF(COUNTIF(BASE!$A:$A,PRODUTIVIDADE!FU$3)=0,"",SUMIFS(BASE!$O:$O,BASE!$A:$A,PRODUTIVIDADE!FU$3,BASE!$G:$G,PRODUTIVIDADE!$B109)))</f>
        <v/>
      </c>
      <c r="FY109" s="32">
        <f t="shared" si="127"/>
        <v>0</v>
      </c>
      <c r="FZ109" s="32">
        <f t="shared" si="128"/>
        <v>0</v>
      </c>
      <c r="GA109" s="15" t="str">
        <f>IF($B109="","",IF(COUNTIF(BASE!$A:$A,PRODUTIVIDADE!GA$3)=0,"",SUMIFS(BASE!$M:$M,BASE!$A:$A,PRODUTIVIDADE!GA$3,BASE!$G:$G,PRODUTIVIDADE!$B109)))</f>
        <v/>
      </c>
      <c r="GB109" s="15" t="str">
        <f>IF($B109="","",IF(COUNTIF(BASE!$A:$A,PRODUTIVIDADE!GA$3)=0,"",SUMIFS(BASE!$N:$N,BASE!$A:$A,PRODUTIVIDADE!GA$3,BASE!$G:$G,PRODUTIVIDADE!$B109)))</f>
        <v/>
      </c>
      <c r="GC109" s="18" t="str">
        <f>IF($B109="","",IF(COUNTIF(BASE!$A:$A,PRODUTIVIDADE!GA$3)=0,"",SUMIFS(BASE!$P:$P,BASE!$A:$A,PRODUTIVIDADE!GA$3,BASE!$G:$G,PRODUTIVIDADE!$B109)))</f>
        <v/>
      </c>
      <c r="GD109" s="18" t="str">
        <f>IF($B109="","",IF(COUNTIF(BASE!$A:$A,PRODUTIVIDADE!GA$3)=0,"",SUMIFS(BASE!$O:$O,BASE!$A:$A,PRODUTIVIDADE!GA$3,BASE!$G:$G,PRODUTIVIDADE!$B109)))</f>
        <v/>
      </c>
      <c r="GE109" s="32">
        <f t="shared" si="129"/>
        <v>0</v>
      </c>
      <c r="GF109" s="32">
        <f t="shared" si="130"/>
        <v>0</v>
      </c>
      <c r="GG109" s="33" t="str">
        <f>IF($B109="","",IF(COUNTIF(BASE!$A:$A,PRODUTIVIDADE!GG$3)=0,"",SUMIFS(BASE!$M:$M,BASE!$A:$A,PRODUTIVIDADE!GG$3,BASE!$G:$G,PRODUTIVIDADE!$B109)))</f>
        <v/>
      </c>
      <c r="GH109" s="33" t="str">
        <f>IF($B109="","",IF(COUNTIF(BASE!$A:$A,PRODUTIVIDADE!GG$3)=0,"",SUMIFS(BASE!$N:$N,BASE!$A:$A,PRODUTIVIDADE!GG$3,BASE!$G:$G,PRODUTIVIDADE!$B109)))</f>
        <v/>
      </c>
      <c r="GI109" s="28" t="str">
        <f>IF($B109="","",IF(COUNTIF(BASE!$A:$A,PRODUTIVIDADE!GG$3)=0,"",SUMIFS(BASE!$P:$P,BASE!$A:$A,PRODUTIVIDADE!GG$3,BASE!$G:$G,PRODUTIVIDADE!$B109)))</f>
        <v/>
      </c>
      <c r="GJ109" s="28" t="str">
        <f>IF($B109="","",IF(COUNTIF(BASE!$A:$A,PRODUTIVIDADE!GG$3)=0,"",SUMIFS(BASE!$O:$O,BASE!$A:$A,PRODUTIVIDADE!GG$3,BASE!$G:$G,PRODUTIVIDADE!$B109)))</f>
        <v/>
      </c>
      <c r="GK109" s="32">
        <f t="shared" si="131"/>
        <v>0</v>
      </c>
      <c r="GL109" s="32">
        <f t="shared" si="132"/>
        <v>0</v>
      </c>
      <c r="GM109" s="15" t="str">
        <f>IF($B109="","",IF(COUNTIF(BASE!$A:$A,PRODUTIVIDADE!GM$3)=0,"",SUMIFS(BASE!$M:$M,BASE!$A:$A,PRODUTIVIDADE!GM$3,BASE!$G:$G,PRODUTIVIDADE!$B109)))</f>
        <v/>
      </c>
      <c r="GN109" s="15" t="str">
        <f>IF($B109="","",IF(COUNTIF(BASE!$A:$A,PRODUTIVIDADE!GM$3)=0,"",SUMIFS(BASE!$N:$N,BASE!$A:$A,PRODUTIVIDADE!GM$3,BASE!$G:$G,PRODUTIVIDADE!$B109)))</f>
        <v/>
      </c>
      <c r="GO109" s="18" t="str">
        <f>IF($B109="","",IF(COUNTIF(BASE!$A:$A,PRODUTIVIDADE!GM$3)=0,"",SUMIFS(BASE!$P:$P,BASE!$A:$A,PRODUTIVIDADE!GM$3,BASE!$G:$G,PRODUTIVIDADE!$B109)))</f>
        <v/>
      </c>
      <c r="GP109" s="18" t="str">
        <f>IF($B109="","",IF(COUNTIF(BASE!$A:$A,PRODUTIVIDADE!GM$3)=0,"",SUMIFS(BASE!$O:$O,BASE!$A:$A,PRODUTIVIDADE!GM$3,BASE!$G:$G,PRODUTIVIDADE!$B109)))</f>
        <v/>
      </c>
      <c r="GQ109" s="32">
        <f t="shared" si="133"/>
        <v>0</v>
      </c>
      <c r="GR109" s="32">
        <f t="shared" si="134"/>
        <v>0</v>
      </c>
    </row>
    <row r="110" spans="2:200" s="8" customFormat="1" hidden="1" x14ac:dyDescent="0.25">
      <c r="B110" s="50"/>
      <c r="C110" s="16" t="str">
        <f>IF($B110="","",VLOOKUP($B110,EQUIPE!$B:$E,2,0))</f>
        <v/>
      </c>
      <c r="D110" s="16" t="str">
        <f>IF($B110="","",VLOOKUP($B110,EQUIPE!$B:$F,5,0))</f>
        <v/>
      </c>
      <c r="E110" s="18" t="str">
        <f>IF($B110="","",VLOOKUP($B110,EQUIPE!$B:$E,3,0))</f>
        <v/>
      </c>
      <c r="F110" s="16" t="str">
        <f>IF($B110="","",VLOOKUP($B110,EQUIPE!$B:$E,4,0))</f>
        <v/>
      </c>
      <c r="H110" s="22" t="str">
        <f t="shared" si="135"/>
        <v/>
      </c>
      <c r="I110" s="22" t="str">
        <f t="shared" si="135"/>
        <v/>
      </c>
      <c r="J110" s="18" t="str">
        <f t="shared" si="69"/>
        <v/>
      </c>
      <c r="K110" s="18" t="str">
        <f t="shared" si="70"/>
        <v/>
      </c>
      <c r="L110" s="32">
        <f t="shared" si="71"/>
        <v>0</v>
      </c>
      <c r="M110" s="32">
        <f t="shared" si="72"/>
        <v>0</v>
      </c>
      <c r="O110" s="15" t="str">
        <f>IF($B110="","",IF(COUNTIF(BASE!$A:$A,PRODUTIVIDADE!O$3)=0,"",SUMIFS(BASE!$M:$M,BASE!$A:$A,PRODUTIVIDADE!O$3,BASE!$G:$G,PRODUTIVIDADE!$B110)))</f>
        <v/>
      </c>
      <c r="P110" s="15" t="str">
        <f>IF($B110="","",IF(COUNTIF(BASE!$A:$A,PRODUTIVIDADE!O$3)=0,"",SUMIFS(BASE!$N:$N,BASE!$A:$A,PRODUTIVIDADE!O$3,BASE!$G:$G,PRODUTIVIDADE!$B110)))</f>
        <v/>
      </c>
      <c r="Q110" s="18" t="str">
        <f>IF($B110="","",IF(COUNTIF(BASE!$A:$A,PRODUTIVIDADE!O$3)=0,"",SUMIFS(BASE!$P:$P,BASE!$A:$A,PRODUTIVIDADE!O$3,BASE!$G:$G,PRODUTIVIDADE!$B110)))</f>
        <v/>
      </c>
      <c r="R110" s="18" t="str">
        <f>IF($B110="","",IF(COUNTIF(BASE!$A:$A,PRODUTIVIDADE!O$3)=0,"",SUMIFS(BASE!$O:$O,BASE!$A:$A,PRODUTIVIDADE!O$3,BASE!$G:$G,PRODUTIVIDADE!$B110)))</f>
        <v/>
      </c>
      <c r="S110" s="32">
        <f t="shared" si="73"/>
        <v>0</v>
      </c>
      <c r="T110" s="32">
        <f t="shared" si="74"/>
        <v>0</v>
      </c>
      <c r="U110" s="33" t="str">
        <f>IF($B110="","",IF(COUNTIF(BASE!$A:$A,PRODUTIVIDADE!U$3)=0,"",SUMIFS(BASE!$M:$M,BASE!$A:$A,PRODUTIVIDADE!U$3,BASE!$G:$G,PRODUTIVIDADE!$B110)))</f>
        <v/>
      </c>
      <c r="V110" s="33" t="str">
        <f>IF($B110="","",IF(COUNTIF(BASE!$A:$A,PRODUTIVIDADE!U$3)=0,"",SUMIFS(BASE!$N:$N,BASE!$A:$A,PRODUTIVIDADE!U$3,BASE!$G:$G,PRODUTIVIDADE!$B110)))</f>
        <v/>
      </c>
      <c r="W110" s="28" t="str">
        <f>IF($B110="","",IF(COUNTIF(BASE!$A:$A,PRODUTIVIDADE!U$3)=0,"",SUMIFS(BASE!$P:$P,BASE!$A:$A,PRODUTIVIDADE!U$3,BASE!$G:$G,PRODUTIVIDADE!$B110)))</f>
        <v/>
      </c>
      <c r="X110" s="28" t="str">
        <f>IF($B110="","",IF(COUNTIF(BASE!$A:$A,PRODUTIVIDADE!U$3)=0,"",SUMIFS(BASE!$O:$O,BASE!$A:$A,PRODUTIVIDADE!U$3,BASE!$G:$G,PRODUTIVIDADE!$B110)))</f>
        <v/>
      </c>
      <c r="Y110" s="32">
        <f t="shared" si="75"/>
        <v>0</v>
      </c>
      <c r="Z110" s="32">
        <f t="shared" si="76"/>
        <v>0</v>
      </c>
      <c r="AA110" s="15" t="str">
        <f>IF($B110="","",IF(COUNTIF(BASE!$A:$A,PRODUTIVIDADE!AA$3)=0,"",SUMIFS(BASE!$M:$M,BASE!$A:$A,PRODUTIVIDADE!AA$3,BASE!$G:$G,PRODUTIVIDADE!$B110)))</f>
        <v/>
      </c>
      <c r="AB110" s="15" t="str">
        <f>IF($B110="","",IF(COUNTIF(BASE!$A:$A,PRODUTIVIDADE!AA$3)=0,"",SUMIFS(BASE!$N:$N,BASE!$A:$A,PRODUTIVIDADE!AA$3,BASE!$G:$G,PRODUTIVIDADE!$B110)))</f>
        <v/>
      </c>
      <c r="AC110" s="18" t="str">
        <f>IF($B110="","",IF(COUNTIF(BASE!$A:$A,PRODUTIVIDADE!AA$3)=0,"",SUMIFS(BASE!$P:$P,BASE!$A:$A,PRODUTIVIDADE!AA$3,BASE!$G:$G,PRODUTIVIDADE!$B110)))</f>
        <v/>
      </c>
      <c r="AD110" s="18" t="str">
        <f>IF($B110="","",IF(COUNTIF(BASE!$A:$A,PRODUTIVIDADE!AA$3)=0,"",SUMIFS(BASE!$O:$O,BASE!$A:$A,PRODUTIVIDADE!AA$3,BASE!$G:$G,PRODUTIVIDADE!$B110)))</f>
        <v/>
      </c>
      <c r="AE110" s="32">
        <f t="shared" si="77"/>
        <v>0</v>
      </c>
      <c r="AF110" s="32">
        <f t="shared" si="78"/>
        <v>0</v>
      </c>
      <c r="AG110" s="33" t="str">
        <f>IF($B110="","",IF(COUNTIF(BASE!$A:$A,PRODUTIVIDADE!AG$3)=0,"",SUMIFS(BASE!$M:$M,BASE!$A:$A,PRODUTIVIDADE!AG$3,BASE!$G:$G,PRODUTIVIDADE!$B110)))</f>
        <v/>
      </c>
      <c r="AH110" s="33" t="str">
        <f>IF($B110="","",IF(COUNTIF(BASE!$A:$A,PRODUTIVIDADE!AG$3)=0,"",SUMIFS(BASE!$N:$N,BASE!$A:$A,PRODUTIVIDADE!AG$3,BASE!$G:$G,PRODUTIVIDADE!$B110)))</f>
        <v/>
      </c>
      <c r="AI110" s="28" t="str">
        <f>IF($B110="","",IF(COUNTIF(BASE!$A:$A,PRODUTIVIDADE!AG$3)=0,"",SUMIFS(BASE!$P:$P,BASE!$A:$A,PRODUTIVIDADE!AG$3,BASE!$G:$G,PRODUTIVIDADE!$B110)))</f>
        <v/>
      </c>
      <c r="AJ110" s="28" t="str">
        <f>IF($B110="","",IF(COUNTIF(BASE!$A:$A,PRODUTIVIDADE!AG$3)=0,"",SUMIFS(BASE!$O:$O,BASE!$A:$A,PRODUTIVIDADE!AG$3,BASE!$G:$G,PRODUTIVIDADE!$B110)))</f>
        <v/>
      </c>
      <c r="AK110" s="32">
        <f t="shared" si="79"/>
        <v>0</v>
      </c>
      <c r="AL110" s="32">
        <f t="shared" si="80"/>
        <v>0</v>
      </c>
      <c r="AM110" s="15" t="str">
        <f>IF($B110="","",IF(COUNTIF(BASE!$A:$A,PRODUTIVIDADE!AM$3)=0,"",SUMIFS(BASE!$M:$M,BASE!$A:$A,PRODUTIVIDADE!AM$3,BASE!$G:$G,PRODUTIVIDADE!$B110)))</f>
        <v/>
      </c>
      <c r="AN110" s="15" t="str">
        <f>IF($B110="","",IF(COUNTIF(BASE!$A:$A,PRODUTIVIDADE!AM$3)=0,"",SUMIFS(BASE!$N:$N,BASE!$A:$A,PRODUTIVIDADE!AM$3,BASE!$G:$G,PRODUTIVIDADE!$B110)))</f>
        <v/>
      </c>
      <c r="AO110" s="18" t="str">
        <f>IF($B110="","",IF(COUNTIF(BASE!$A:$A,PRODUTIVIDADE!AM$3)=0,"",SUMIFS(BASE!$P:$P,BASE!$A:$A,PRODUTIVIDADE!AM$3,BASE!$G:$G,PRODUTIVIDADE!$B110)))</f>
        <v/>
      </c>
      <c r="AP110" s="18" t="str">
        <f>IF($B110="","",IF(COUNTIF(BASE!$A:$A,PRODUTIVIDADE!AM$3)=0,"",SUMIFS(BASE!$O:$O,BASE!$A:$A,PRODUTIVIDADE!AM$3,BASE!$G:$G,PRODUTIVIDADE!$B110)))</f>
        <v/>
      </c>
      <c r="AQ110" s="32">
        <f t="shared" si="81"/>
        <v>0</v>
      </c>
      <c r="AR110" s="32">
        <f t="shared" si="82"/>
        <v>0</v>
      </c>
      <c r="AS110" s="33" t="str">
        <f>IF($B110="","",IF(COUNTIF(BASE!$A:$A,PRODUTIVIDADE!AS$3)=0,"",SUMIFS(BASE!$M:$M,BASE!$A:$A,PRODUTIVIDADE!AS$3,BASE!$G:$G,PRODUTIVIDADE!$B110)))</f>
        <v/>
      </c>
      <c r="AT110" s="33" t="str">
        <f>IF($B110="","",IF(COUNTIF(BASE!$A:$A,PRODUTIVIDADE!AS$3)=0,"",SUMIFS(BASE!$N:$N,BASE!$A:$A,PRODUTIVIDADE!AS$3,BASE!$G:$G,PRODUTIVIDADE!$B110)))</f>
        <v/>
      </c>
      <c r="AU110" s="28" t="str">
        <f>IF($B110="","",IF(COUNTIF(BASE!$A:$A,PRODUTIVIDADE!AS$3)=0,"",SUMIFS(BASE!$P:$P,BASE!$A:$A,PRODUTIVIDADE!AS$3,BASE!$G:$G,PRODUTIVIDADE!$B110)))</f>
        <v/>
      </c>
      <c r="AV110" s="28" t="str">
        <f>IF($B110="","",IF(COUNTIF(BASE!$A:$A,PRODUTIVIDADE!AS$3)=0,"",SUMIFS(BASE!$O:$O,BASE!$A:$A,PRODUTIVIDADE!AS$3,BASE!$G:$G,PRODUTIVIDADE!$B110)))</f>
        <v/>
      </c>
      <c r="AW110" s="32">
        <f t="shared" si="83"/>
        <v>0</v>
      </c>
      <c r="AX110" s="32">
        <f t="shared" si="84"/>
        <v>0</v>
      </c>
      <c r="AY110" s="15" t="str">
        <f>IF($B110="","",IF(COUNTIF(BASE!$A:$A,PRODUTIVIDADE!AY$3)=0,"",SUMIFS(BASE!$M:$M,BASE!$A:$A,PRODUTIVIDADE!AY$3,BASE!$G:$G,PRODUTIVIDADE!$B110)))</f>
        <v/>
      </c>
      <c r="AZ110" s="15" t="str">
        <f>IF($B110="","",IF(COUNTIF(BASE!$A:$A,PRODUTIVIDADE!AY$3)=0,"",SUMIFS(BASE!$N:$N,BASE!$A:$A,PRODUTIVIDADE!AY$3,BASE!$G:$G,PRODUTIVIDADE!$B110)))</f>
        <v/>
      </c>
      <c r="BA110" s="18" t="str">
        <f>IF($B110="","",IF(COUNTIF(BASE!$A:$A,PRODUTIVIDADE!AY$3)=0,"",SUMIFS(BASE!$P:$P,BASE!$A:$A,PRODUTIVIDADE!AY$3,BASE!$G:$G,PRODUTIVIDADE!$B110)))</f>
        <v/>
      </c>
      <c r="BB110" s="18" t="str">
        <f>IF($B110="","",IF(COUNTIF(BASE!$A:$A,PRODUTIVIDADE!AY$3)=0,"",SUMIFS(BASE!$O:$O,BASE!$A:$A,PRODUTIVIDADE!AY$3,BASE!$G:$G,PRODUTIVIDADE!$B110)))</f>
        <v/>
      </c>
      <c r="BC110" s="32">
        <f t="shared" si="85"/>
        <v>0</v>
      </c>
      <c r="BD110" s="32">
        <f t="shared" si="86"/>
        <v>0</v>
      </c>
      <c r="BE110" s="33" t="str">
        <f>IF($B110="","",IF(COUNTIF(BASE!$A:$A,PRODUTIVIDADE!BE$3)=0,"",SUMIFS(BASE!$M:$M,BASE!$A:$A,PRODUTIVIDADE!BE$3,BASE!$G:$G,PRODUTIVIDADE!$B110)))</f>
        <v/>
      </c>
      <c r="BF110" s="33" t="str">
        <f>IF($B110="","",IF(COUNTIF(BASE!$A:$A,PRODUTIVIDADE!BE$3)=0,"",SUMIFS(BASE!$N:$N,BASE!$A:$A,PRODUTIVIDADE!BE$3,BASE!$G:$G,PRODUTIVIDADE!$B110)))</f>
        <v/>
      </c>
      <c r="BG110" s="28" t="str">
        <f>IF($B110="","",IF(COUNTIF(BASE!$A:$A,PRODUTIVIDADE!BE$3)=0,"",SUMIFS(BASE!$P:$P,BASE!$A:$A,PRODUTIVIDADE!BE$3,BASE!$G:$G,PRODUTIVIDADE!$B110)))</f>
        <v/>
      </c>
      <c r="BH110" s="28" t="str">
        <f>IF($B110="","",IF(COUNTIF(BASE!$A:$A,PRODUTIVIDADE!BE$3)=0,"",SUMIFS(BASE!$O:$O,BASE!$A:$A,PRODUTIVIDADE!BE$3,BASE!$G:$G,PRODUTIVIDADE!$B110)))</f>
        <v/>
      </c>
      <c r="BI110" s="32">
        <f t="shared" si="87"/>
        <v>0</v>
      </c>
      <c r="BJ110" s="32">
        <f t="shared" si="88"/>
        <v>0</v>
      </c>
      <c r="BK110" s="15" t="str">
        <f>IF($B110="","",IF(COUNTIF(BASE!$A:$A,PRODUTIVIDADE!BK$3)=0,"",SUMIFS(BASE!$M:$M,BASE!$A:$A,PRODUTIVIDADE!BK$3,BASE!$G:$G,PRODUTIVIDADE!$B110)))</f>
        <v/>
      </c>
      <c r="BL110" s="15" t="str">
        <f>IF($B110="","",IF(COUNTIF(BASE!$A:$A,PRODUTIVIDADE!BK$3)=0,"",SUMIFS(BASE!$N:$N,BASE!$A:$A,PRODUTIVIDADE!BK$3,BASE!$G:$G,PRODUTIVIDADE!$B110)))</f>
        <v/>
      </c>
      <c r="BM110" s="18" t="str">
        <f>IF($B110="","",IF(COUNTIF(BASE!$A:$A,PRODUTIVIDADE!BK$3)=0,"",SUMIFS(BASE!$P:$P,BASE!$A:$A,PRODUTIVIDADE!BK$3,BASE!$G:$G,PRODUTIVIDADE!$B110)))</f>
        <v/>
      </c>
      <c r="BN110" s="18" t="str">
        <f>IF($B110="","",IF(COUNTIF(BASE!$A:$A,PRODUTIVIDADE!BK$3)=0,"",SUMIFS(BASE!$O:$O,BASE!$A:$A,PRODUTIVIDADE!BK$3,BASE!$G:$G,PRODUTIVIDADE!$B110)))</f>
        <v/>
      </c>
      <c r="BO110" s="32">
        <f t="shared" si="89"/>
        <v>0</v>
      </c>
      <c r="BP110" s="32">
        <f t="shared" si="90"/>
        <v>0</v>
      </c>
      <c r="BQ110" s="33" t="str">
        <f>IF($B110="","",IF(COUNTIF(BASE!$A:$A,PRODUTIVIDADE!BQ$3)=0,"",SUMIFS(BASE!$M:$M,BASE!$A:$A,PRODUTIVIDADE!BQ$3,BASE!$G:$G,PRODUTIVIDADE!$B110)))</f>
        <v/>
      </c>
      <c r="BR110" s="33" t="str">
        <f>IF($B110="","",IF(COUNTIF(BASE!$A:$A,PRODUTIVIDADE!BQ$3)=0,"",SUMIFS(BASE!$N:$N,BASE!$A:$A,PRODUTIVIDADE!BQ$3,BASE!$G:$G,PRODUTIVIDADE!$B110)))</f>
        <v/>
      </c>
      <c r="BS110" s="28" t="str">
        <f>IF($B110="","",IF(COUNTIF(BASE!$A:$A,PRODUTIVIDADE!BQ$3)=0,"",SUMIFS(BASE!$P:$P,BASE!$A:$A,PRODUTIVIDADE!BQ$3,BASE!$G:$G,PRODUTIVIDADE!$B110)))</f>
        <v/>
      </c>
      <c r="BT110" s="28" t="str">
        <f>IF($B110="","",IF(COUNTIF(BASE!$A:$A,PRODUTIVIDADE!BQ$3)=0,"",SUMIFS(BASE!$O:$O,BASE!$A:$A,PRODUTIVIDADE!BQ$3,BASE!$G:$G,PRODUTIVIDADE!$B110)))</f>
        <v/>
      </c>
      <c r="BU110" s="32">
        <f t="shared" si="91"/>
        <v>0</v>
      </c>
      <c r="BV110" s="32">
        <f t="shared" si="92"/>
        <v>0</v>
      </c>
      <c r="BW110" s="15" t="str">
        <f>IF($B110="","",IF(COUNTIF(BASE!$A:$A,PRODUTIVIDADE!BW$3)=0,"",SUMIFS(BASE!$M:$M,BASE!$A:$A,PRODUTIVIDADE!BW$3,BASE!$G:$G,PRODUTIVIDADE!$B110)))</f>
        <v/>
      </c>
      <c r="BX110" s="15" t="str">
        <f>IF($B110="","",IF(COUNTIF(BASE!$A:$A,PRODUTIVIDADE!BW$3)=0,"",SUMIFS(BASE!$N:$N,BASE!$A:$A,PRODUTIVIDADE!BW$3,BASE!$G:$G,PRODUTIVIDADE!$B110)))</f>
        <v/>
      </c>
      <c r="BY110" s="18" t="str">
        <f>IF($B110="","",IF(COUNTIF(BASE!$A:$A,PRODUTIVIDADE!BW$3)=0,"",SUMIFS(BASE!$P:$P,BASE!$A:$A,PRODUTIVIDADE!BW$3,BASE!$G:$G,PRODUTIVIDADE!$B110)))</f>
        <v/>
      </c>
      <c r="BZ110" s="18" t="str">
        <f>IF($B110="","",IF(COUNTIF(BASE!$A:$A,PRODUTIVIDADE!BW$3)=0,"",SUMIFS(BASE!$O:$O,BASE!$A:$A,PRODUTIVIDADE!BW$3,BASE!$G:$G,PRODUTIVIDADE!$B110)))</f>
        <v/>
      </c>
      <c r="CA110" s="32">
        <f t="shared" si="93"/>
        <v>0</v>
      </c>
      <c r="CB110" s="32">
        <f t="shared" si="94"/>
        <v>0</v>
      </c>
      <c r="CC110" s="33" t="str">
        <f>IF($B110="","",IF(COUNTIF(BASE!$A:$A,PRODUTIVIDADE!CC$3)=0,"",SUMIFS(BASE!$M:$M,BASE!$A:$A,PRODUTIVIDADE!CC$3,BASE!$G:$G,PRODUTIVIDADE!$B110)))</f>
        <v/>
      </c>
      <c r="CD110" s="33" t="str">
        <f>IF($B110="","",IF(COUNTIF(BASE!$A:$A,PRODUTIVIDADE!CC$3)=0,"",SUMIFS(BASE!$N:$N,BASE!$A:$A,PRODUTIVIDADE!CC$3,BASE!$G:$G,PRODUTIVIDADE!$B110)))</f>
        <v/>
      </c>
      <c r="CE110" s="28" t="str">
        <f>IF($B110="","",IF(COUNTIF(BASE!$A:$A,PRODUTIVIDADE!CC$3)=0,"",SUMIFS(BASE!$P:$P,BASE!$A:$A,PRODUTIVIDADE!CC$3,BASE!$G:$G,PRODUTIVIDADE!$B110)))</f>
        <v/>
      </c>
      <c r="CF110" s="28" t="str">
        <f>IF($B110="","",IF(COUNTIF(BASE!$A:$A,PRODUTIVIDADE!CC$3)=0,"",SUMIFS(BASE!$O:$O,BASE!$A:$A,PRODUTIVIDADE!CC$3,BASE!$G:$G,PRODUTIVIDADE!$B110)))</f>
        <v/>
      </c>
      <c r="CG110" s="32">
        <f t="shared" si="95"/>
        <v>0</v>
      </c>
      <c r="CH110" s="32">
        <f t="shared" si="96"/>
        <v>0</v>
      </c>
      <c r="CI110" s="15" t="str">
        <f>IF($B110="","",IF(COUNTIF(BASE!$A:$A,PRODUTIVIDADE!CI$3)=0,"",SUMIFS(BASE!$M:$M,BASE!$A:$A,PRODUTIVIDADE!CI$3,BASE!$G:$G,PRODUTIVIDADE!$B110)))</f>
        <v/>
      </c>
      <c r="CJ110" s="15" t="str">
        <f>IF($B110="","",IF(COUNTIF(BASE!$A:$A,PRODUTIVIDADE!CI$3)=0,"",SUMIFS(BASE!$N:$N,BASE!$A:$A,PRODUTIVIDADE!CI$3,BASE!$G:$G,PRODUTIVIDADE!$B110)))</f>
        <v/>
      </c>
      <c r="CK110" s="18" t="str">
        <f>IF($B110="","",IF(COUNTIF(BASE!$A:$A,PRODUTIVIDADE!CI$3)=0,"",SUMIFS(BASE!$P:$P,BASE!$A:$A,PRODUTIVIDADE!CI$3,BASE!$G:$G,PRODUTIVIDADE!$B110)))</f>
        <v/>
      </c>
      <c r="CL110" s="18" t="str">
        <f>IF($B110="","",IF(COUNTIF(BASE!$A:$A,PRODUTIVIDADE!CI$3)=0,"",SUMIFS(BASE!$O:$O,BASE!$A:$A,PRODUTIVIDADE!CI$3,BASE!$G:$G,PRODUTIVIDADE!$B110)))</f>
        <v/>
      </c>
      <c r="CM110" s="32">
        <f t="shared" si="97"/>
        <v>0</v>
      </c>
      <c r="CN110" s="32">
        <f t="shared" si="98"/>
        <v>0</v>
      </c>
      <c r="CO110" s="33" t="str">
        <f>IF($B110="","",IF(COUNTIF(BASE!$A:$A,PRODUTIVIDADE!CO$3)=0,"",SUMIFS(BASE!$M:$M,BASE!$A:$A,PRODUTIVIDADE!CO$3,BASE!$G:$G,PRODUTIVIDADE!$B110)))</f>
        <v/>
      </c>
      <c r="CP110" s="33" t="str">
        <f>IF($B110="","",IF(COUNTIF(BASE!$A:$A,PRODUTIVIDADE!CO$3)=0,"",SUMIFS(BASE!$N:$N,BASE!$A:$A,PRODUTIVIDADE!CO$3,BASE!$G:$G,PRODUTIVIDADE!$B110)))</f>
        <v/>
      </c>
      <c r="CQ110" s="28" t="str">
        <f>IF($B110="","",IF(COUNTIF(BASE!$A:$A,PRODUTIVIDADE!CO$3)=0,"",SUMIFS(BASE!$P:$P,BASE!$A:$A,PRODUTIVIDADE!CO$3,BASE!$G:$G,PRODUTIVIDADE!$B110)))</f>
        <v/>
      </c>
      <c r="CR110" s="28" t="str">
        <f>IF($B110="","",IF(COUNTIF(BASE!$A:$A,PRODUTIVIDADE!CO$3)=0,"",SUMIFS(BASE!$O:$O,BASE!$A:$A,PRODUTIVIDADE!CO$3,BASE!$G:$G,PRODUTIVIDADE!$B110)))</f>
        <v/>
      </c>
      <c r="CS110" s="32">
        <f t="shared" si="99"/>
        <v>0</v>
      </c>
      <c r="CT110" s="32">
        <f t="shared" si="100"/>
        <v>0</v>
      </c>
      <c r="CU110" s="15" t="str">
        <f>IF($B110="","",IF(COUNTIF(BASE!$A:$A,PRODUTIVIDADE!CU$3)=0,"",SUMIFS(BASE!$M:$M,BASE!$A:$A,PRODUTIVIDADE!CU$3,BASE!$G:$G,PRODUTIVIDADE!$B110)))</f>
        <v/>
      </c>
      <c r="CV110" s="15" t="str">
        <f>IF($B110="","",IF(COUNTIF(BASE!$A:$A,PRODUTIVIDADE!CU$3)=0,"",SUMIFS(BASE!$N:$N,BASE!$A:$A,PRODUTIVIDADE!CU$3,BASE!$G:$G,PRODUTIVIDADE!$B110)))</f>
        <v/>
      </c>
      <c r="CW110" s="18" t="str">
        <f>IF($B110="","",IF(COUNTIF(BASE!$A:$A,PRODUTIVIDADE!CU$3)=0,"",SUMIFS(BASE!$P:$P,BASE!$A:$A,PRODUTIVIDADE!CU$3,BASE!$G:$G,PRODUTIVIDADE!$B110)))</f>
        <v/>
      </c>
      <c r="CX110" s="18" t="str">
        <f>IF($B110="","",IF(COUNTIF(BASE!$A:$A,PRODUTIVIDADE!CU$3)=0,"",SUMIFS(BASE!$O:$O,BASE!$A:$A,PRODUTIVIDADE!CU$3,BASE!$G:$G,PRODUTIVIDADE!$B110)))</f>
        <v/>
      </c>
      <c r="CY110" s="32">
        <f t="shared" si="101"/>
        <v>0</v>
      </c>
      <c r="CZ110" s="32">
        <f t="shared" si="102"/>
        <v>0</v>
      </c>
      <c r="DA110" s="33" t="str">
        <f>IF($B110="","",IF(COUNTIF(BASE!$A:$A,PRODUTIVIDADE!DA$3)=0,"",SUMIFS(BASE!$M:$M,BASE!$A:$A,PRODUTIVIDADE!DA$3,BASE!$G:$G,PRODUTIVIDADE!$B110)))</f>
        <v/>
      </c>
      <c r="DB110" s="33" t="str">
        <f>IF($B110="","",IF(COUNTIF(BASE!$A:$A,PRODUTIVIDADE!DA$3)=0,"",SUMIFS(BASE!$N:$N,BASE!$A:$A,PRODUTIVIDADE!DA$3,BASE!$G:$G,PRODUTIVIDADE!$B110)))</f>
        <v/>
      </c>
      <c r="DC110" s="28" t="str">
        <f>IF($B110="","",IF(COUNTIF(BASE!$A:$A,PRODUTIVIDADE!DA$3)=0,"",SUMIFS(BASE!$P:$P,BASE!$A:$A,PRODUTIVIDADE!DA$3,BASE!$G:$G,PRODUTIVIDADE!$B110)))</f>
        <v/>
      </c>
      <c r="DD110" s="28" t="str">
        <f>IF($B110="","",IF(COUNTIF(BASE!$A:$A,PRODUTIVIDADE!DA$3)=0,"",SUMIFS(BASE!$O:$O,BASE!$A:$A,PRODUTIVIDADE!DA$3,BASE!$G:$G,PRODUTIVIDADE!$B110)))</f>
        <v/>
      </c>
      <c r="DE110" s="32">
        <f t="shared" si="103"/>
        <v>0</v>
      </c>
      <c r="DF110" s="32">
        <f t="shared" si="104"/>
        <v>0</v>
      </c>
      <c r="DG110" s="15" t="str">
        <f>IF($B110="","",IF(COUNTIF(BASE!$A:$A,PRODUTIVIDADE!DG$3)=0,"",SUMIFS(BASE!$M:$M,BASE!$A:$A,PRODUTIVIDADE!DG$3,BASE!$G:$G,PRODUTIVIDADE!$B110)))</f>
        <v/>
      </c>
      <c r="DH110" s="15" t="str">
        <f>IF($B110="","",IF(COUNTIF(BASE!$A:$A,PRODUTIVIDADE!DG$3)=0,"",SUMIFS(BASE!$N:$N,BASE!$A:$A,PRODUTIVIDADE!DG$3,BASE!$G:$G,PRODUTIVIDADE!$B110)))</f>
        <v/>
      </c>
      <c r="DI110" s="18" t="str">
        <f>IF($B110="","",IF(COUNTIF(BASE!$A:$A,PRODUTIVIDADE!DG$3)=0,"",SUMIFS(BASE!$P:$P,BASE!$A:$A,PRODUTIVIDADE!DG$3,BASE!$G:$G,PRODUTIVIDADE!$B110)))</f>
        <v/>
      </c>
      <c r="DJ110" s="18" t="str">
        <f>IF($B110="","",IF(COUNTIF(BASE!$A:$A,PRODUTIVIDADE!DG$3)=0,"",SUMIFS(BASE!$O:$O,BASE!$A:$A,PRODUTIVIDADE!DG$3,BASE!$G:$G,PRODUTIVIDADE!$B110)))</f>
        <v/>
      </c>
      <c r="DK110" s="32">
        <f t="shared" si="105"/>
        <v>0</v>
      </c>
      <c r="DL110" s="32">
        <f t="shared" si="106"/>
        <v>0</v>
      </c>
      <c r="DM110" s="33" t="str">
        <f>IF($B110="","",IF(COUNTIF(BASE!$A:$A,PRODUTIVIDADE!DM$3)=0,"",SUMIFS(BASE!$M:$M,BASE!$A:$A,PRODUTIVIDADE!DM$3,BASE!$G:$G,PRODUTIVIDADE!$B110)))</f>
        <v/>
      </c>
      <c r="DN110" s="33" t="str">
        <f>IF($B110="","",IF(COUNTIF(BASE!$A:$A,PRODUTIVIDADE!DM$3)=0,"",SUMIFS(BASE!$N:$N,BASE!$A:$A,PRODUTIVIDADE!DM$3,BASE!$G:$G,PRODUTIVIDADE!$B110)))</f>
        <v/>
      </c>
      <c r="DO110" s="28" t="str">
        <f>IF($B110="","",IF(COUNTIF(BASE!$A:$A,PRODUTIVIDADE!DM$3)=0,"",SUMIFS(BASE!$P:$P,BASE!$A:$A,PRODUTIVIDADE!DM$3,BASE!$G:$G,PRODUTIVIDADE!$B110)))</f>
        <v/>
      </c>
      <c r="DP110" s="28" t="str">
        <f>IF($B110="","",IF(COUNTIF(BASE!$A:$A,PRODUTIVIDADE!DM$3)=0,"",SUMIFS(BASE!$O:$O,BASE!$A:$A,PRODUTIVIDADE!DM$3,BASE!$G:$G,PRODUTIVIDADE!$B110)))</f>
        <v/>
      </c>
      <c r="DQ110" s="32">
        <f t="shared" si="107"/>
        <v>0</v>
      </c>
      <c r="DR110" s="32">
        <f t="shared" si="108"/>
        <v>0</v>
      </c>
      <c r="DS110" s="15" t="str">
        <f>IF($B110="","",IF(COUNTIF(BASE!$A:$A,PRODUTIVIDADE!DS$3)=0,"",SUMIFS(BASE!$M:$M,BASE!$A:$A,PRODUTIVIDADE!DS$3,BASE!$G:$G,PRODUTIVIDADE!$B110)))</f>
        <v/>
      </c>
      <c r="DT110" s="15" t="str">
        <f>IF($B110="","",IF(COUNTIF(BASE!$A:$A,PRODUTIVIDADE!DS$3)=0,"",SUMIFS(BASE!$N:$N,BASE!$A:$A,PRODUTIVIDADE!DS$3,BASE!$G:$G,PRODUTIVIDADE!$B110)))</f>
        <v/>
      </c>
      <c r="DU110" s="18" t="str">
        <f>IF($B110="","",IF(COUNTIF(BASE!$A:$A,PRODUTIVIDADE!DS$3)=0,"",SUMIFS(BASE!$P:$P,BASE!$A:$A,PRODUTIVIDADE!DS$3,BASE!$G:$G,PRODUTIVIDADE!$B110)))</f>
        <v/>
      </c>
      <c r="DV110" s="18" t="str">
        <f>IF($B110="","",IF(COUNTIF(BASE!$A:$A,PRODUTIVIDADE!DS$3)=0,"",SUMIFS(BASE!$O:$O,BASE!$A:$A,PRODUTIVIDADE!DS$3,BASE!$G:$G,PRODUTIVIDADE!$B110)))</f>
        <v/>
      </c>
      <c r="DW110" s="32">
        <f t="shared" si="109"/>
        <v>0</v>
      </c>
      <c r="DX110" s="32">
        <f t="shared" si="110"/>
        <v>0</v>
      </c>
      <c r="DY110" s="33" t="str">
        <f>IF($B110="","",IF(COUNTIF(BASE!$A:$A,PRODUTIVIDADE!DY$3)=0,"",SUMIFS(BASE!$M:$M,BASE!$A:$A,PRODUTIVIDADE!DY$3,BASE!$G:$G,PRODUTIVIDADE!$B110)))</f>
        <v/>
      </c>
      <c r="DZ110" s="33" t="str">
        <f>IF($B110="","",IF(COUNTIF(BASE!$A:$A,PRODUTIVIDADE!DY$3)=0,"",SUMIFS(BASE!$N:$N,BASE!$A:$A,PRODUTIVIDADE!DY$3,BASE!$G:$G,PRODUTIVIDADE!$B110)))</f>
        <v/>
      </c>
      <c r="EA110" s="28" t="str">
        <f>IF($B110="","",IF(COUNTIF(BASE!$A:$A,PRODUTIVIDADE!DY$3)=0,"",SUMIFS(BASE!$P:$P,BASE!$A:$A,PRODUTIVIDADE!DY$3,BASE!$G:$G,PRODUTIVIDADE!$B110)))</f>
        <v/>
      </c>
      <c r="EB110" s="28" t="str">
        <f>IF($B110="","",IF(COUNTIF(BASE!$A:$A,PRODUTIVIDADE!DY$3)=0,"",SUMIFS(BASE!$O:$O,BASE!$A:$A,PRODUTIVIDADE!DY$3,BASE!$G:$G,PRODUTIVIDADE!$B110)))</f>
        <v/>
      </c>
      <c r="EC110" s="32">
        <f t="shared" si="111"/>
        <v>0</v>
      </c>
      <c r="ED110" s="32">
        <f t="shared" si="112"/>
        <v>0</v>
      </c>
      <c r="EE110" s="15" t="str">
        <f>IF($B110="","",IF(COUNTIF(BASE!$A:$A,PRODUTIVIDADE!EE$3)=0,"",SUMIFS(BASE!$M:$M,BASE!$A:$A,PRODUTIVIDADE!EE$3,BASE!$G:$G,PRODUTIVIDADE!$B110)))</f>
        <v/>
      </c>
      <c r="EF110" s="15" t="str">
        <f>IF($B110="","",IF(COUNTIF(BASE!$A:$A,PRODUTIVIDADE!EE$3)=0,"",SUMIFS(BASE!$N:$N,BASE!$A:$A,PRODUTIVIDADE!EE$3,BASE!$G:$G,PRODUTIVIDADE!$B110)))</f>
        <v/>
      </c>
      <c r="EG110" s="18" t="str">
        <f>IF($B110="","",IF(COUNTIF(BASE!$A:$A,PRODUTIVIDADE!EE$3)=0,"",SUMIFS(BASE!$P:$P,BASE!$A:$A,PRODUTIVIDADE!EE$3,BASE!$G:$G,PRODUTIVIDADE!$B110)))</f>
        <v/>
      </c>
      <c r="EH110" s="18" t="str">
        <f>IF($B110="","",IF(COUNTIF(BASE!$A:$A,PRODUTIVIDADE!EE$3)=0,"",SUMIFS(BASE!$O:$O,BASE!$A:$A,PRODUTIVIDADE!EE$3,BASE!$G:$G,PRODUTIVIDADE!$B110)))</f>
        <v/>
      </c>
      <c r="EI110" s="32">
        <f t="shared" si="113"/>
        <v>0</v>
      </c>
      <c r="EJ110" s="32">
        <f t="shared" si="114"/>
        <v>0</v>
      </c>
      <c r="EK110" s="33" t="str">
        <f>IF($B110="","",IF(COUNTIF(BASE!$A:$A,PRODUTIVIDADE!EK$3)=0,"",SUMIFS(BASE!$M:$M,BASE!$A:$A,PRODUTIVIDADE!EK$3,BASE!$G:$G,PRODUTIVIDADE!$B110)))</f>
        <v/>
      </c>
      <c r="EL110" s="33" t="str">
        <f>IF($B110="","",IF(COUNTIF(BASE!$A:$A,PRODUTIVIDADE!EK$3)=0,"",SUMIFS(BASE!$N:$N,BASE!$A:$A,PRODUTIVIDADE!EK$3,BASE!$G:$G,PRODUTIVIDADE!$B110)))</f>
        <v/>
      </c>
      <c r="EM110" s="28" t="str">
        <f>IF($B110="","",IF(COUNTIF(BASE!$A:$A,PRODUTIVIDADE!EK$3)=0,"",SUMIFS(BASE!$P:$P,BASE!$A:$A,PRODUTIVIDADE!EK$3,BASE!$G:$G,PRODUTIVIDADE!$B110)))</f>
        <v/>
      </c>
      <c r="EN110" s="28" t="str">
        <f>IF($B110="","",IF(COUNTIF(BASE!$A:$A,PRODUTIVIDADE!EK$3)=0,"",SUMIFS(BASE!$O:$O,BASE!$A:$A,PRODUTIVIDADE!EK$3,BASE!$G:$G,PRODUTIVIDADE!$B110)))</f>
        <v/>
      </c>
      <c r="EO110" s="32">
        <f t="shared" si="115"/>
        <v>0</v>
      </c>
      <c r="EP110" s="32">
        <f t="shared" si="116"/>
        <v>0</v>
      </c>
      <c r="EQ110" s="15" t="str">
        <f>IF($B110="","",IF(COUNTIF(BASE!$A:$A,PRODUTIVIDADE!EQ$3)=0,"",SUMIFS(BASE!$M:$M,BASE!$A:$A,PRODUTIVIDADE!EQ$3,BASE!$G:$G,PRODUTIVIDADE!$B110)))</f>
        <v/>
      </c>
      <c r="ER110" s="15" t="str">
        <f>IF($B110="","",IF(COUNTIF(BASE!$A:$A,PRODUTIVIDADE!EQ$3)=0,"",SUMIFS(BASE!$N:$N,BASE!$A:$A,PRODUTIVIDADE!EQ$3,BASE!$G:$G,PRODUTIVIDADE!$B110)))</f>
        <v/>
      </c>
      <c r="ES110" s="18" t="str">
        <f>IF($B110="","",IF(COUNTIF(BASE!$A:$A,PRODUTIVIDADE!EQ$3)=0,"",SUMIFS(BASE!$P:$P,BASE!$A:$A,PRODUTIVIDADE!EQ$3,BASE!$G:$G,PRODUTIVIDADE!$B110)))</f>
        <v/>
      </c>
      <c r="ET110" s="18" t="str">
        <f>IF($B110="","",IF(COUNTIF(BASE!$A:$A,PRODUTIVIDADE!EQ$3)=0,"",SUMIFS(BASE!$O:$O,BASE!$A:$A,PRODUTIVIDADE!EQ$3,BASE!$G:$G,PRODUTIVIDADE!$B110)))</f>
        <v/>
      </c>
      <c r="EU110" s="32">
        <f t="shared" si="117"/>
        <v>0</v>
      </c>
      <c r="EV110" s="32">
        <f t="shared" si="118"/>
        <v>0</v>
      </c>
      <c r="EW110" s="33" t="str">
        <f>IF($B110="","",IF(COUNTIF(BASE!$A:$A,PRODUTIVIDADE!EW$3)=0,"",SUMIFS(BASE!$M:$M,BASE!$A:$A,PRODUTIVIDADE!EW$3,BASE!$G:$G,PRODUTIVIDADE!$B110)))</f>
        <v/>
      </c>
      <c r="EX110" s="33" t="str">
        <f>IF($B110="","",IF(COUNTIF(BASE!$A:$A,PRODUTIVIDADE!EW$3)=0,"",SUMIFS(BASE!$N:$N,BASE!$A:$A,PRODUTIVIDADE!EW$3,BASE!$G:$G,PRODUTIVIDADE!$B110)))</f>
        <v/>
      </c>
      <c r="EY110" s="28" t="str">
        <f>IF($B110="","",IF(COUNTIF(BASE!$A:$A,PRODUTIVIDADE!EW$3)=0,"",SUMIFS(BASE!$P:$P,BASE!$A:$A,PRODUTIVIDADE!EW$3,BASE!$G:$G,PRODUTIVIDADE!$B110)))</f>
        <v/>
      </c>
      <c r="EZ110" s="28" t="str">
        <f>IF($B110="","",IF(COUNTIF(BASE!$A:$A,PRODUTIVIDADE!EW$3)=0,"",SUMIFS(BASE!$O:$O,BASE!$A:$A,PRODUTIVIDADE!EW$3,BASE!$G:$G,PRODUTIVIDADE!$B110)))</f>
        <v/>
      </c>
      <c r="FA110" s="32">
        <f t="shared" si="119"/>
        <v>0</v>
      </c>
      <c r="FB110" s="32">
        <f t="shared" si="120"/>
        <v>0</v>
      </c>
      <c r="FC110" s="15" t="str">
        <f>IF($B110="","",IF(COUNTIF(BASE!$A:$A,PRODUTIVIDADE!FC$3)=0,"",SUMIFS(BASE!$M:$M,BASE!$A:$A,PRODUTIVIDADE!FC$3,BASE!$G:$G,PRODUTIVIDADE!$B110)))</f>
        <v/>
      </c>
      <c r="FD110" s="15" t="str">
        <f>IF($B110="","",IF(COUNTIF(BASE!$A:$A,PRODUTIVIDADE!FC$3)=0,"",SUMIFS(BASE!$N:$N,BASE!$A:$A,PRODUTIVIDADE!FC$3,BASE!$G:$G,PRODUTIVIDADE!$B110)))</f>
        <v/>
      </c>
      <c r="FE110" s="18" t="str">
        <f>IF($B110="","",IF(COUNTIF(BASE!$A:$A,PRODUTIVIDADE!FC$3)=0,"",SUMIFS(BASE!$P:$P,BASE!$A:$A,PRODUTIVIDADE!FC$3,BASE!$G:$G,PRODUTIVIDADE!$B110)))</f>
        <v/>
      </c>
      <c r="FF110" s="18" t="str">
        <f>IF($B110="","",IF(COUNTIF(BASE!$A:$A,PRODUTIVIDADE!FC$3)=0,"",SUMIFS(BASE!$O:$O,BASE!$A:$A,PRODUTIVIDADE!FC$3,BASE!$G:$G,PRODUTIVIDADE!$B110)))</f>
        <v/>
      </c>
      <c r="FG110" s="32">
        <f t="shared" si="121"/>
        <v>0</v>
      </c>
      <c r="FH110" s="32">
        <f t="shared" si="122"/>
        <v>0</v>
      </c>
      <c r="FI110" s="33" t="str">
        <f>IF($B110="","",IF(COUNTIF(BASE!$A:$A,PRODUTIVIDADE!FI$3)=0,"",SUMIFS(BASE!$M:$M,BASE!$A:$A,PRODUTIVIDADE!FI$3,BASE!$G:$G,PRODUTIVIDADE!$B110)))</f>
        <v/>
      </c>
      <c r="FJ110" s="33" t="str">
        <f>IF($B110="","",IF(COUNTIF(BASE!$A:$A,PRODUTIVIDADE!FI$3)=0,"",SUMIFS(BASE!$N:$N,BASE!$A:$A,PRODUTIVIDADE!FI$3,BASE!$G:$G,PRODUTIVIDADE!$B110)))</f>
        <v/>
      </c>
      <c r="FK110" s="28" t="str">
        <f>IF($B110="","",IF(COUNTIF(BASE!$A:$A,PRODUTIVIDADE!FI$3)=0,"",SUMIFS(BASE!$P:$P,BASE!$A:$A,PRODUTIVIDADE!FI$3,BASE!$G:$G,PRODUTIVIDADE!$B110)))</f>
        <v/>
      </c>
      <c r="FL110" s="28" t="str">
        <f>IF($B110="","",IF(COUNTIF(BASE!$A:$A,PRODUTIVIDADE!FI$3)=0,"",SUMIFS(BASE!$O:$O,BASE!$A:$A,PRODUTIVIDADE!FI$3,BASE!$G:$G,PRODUTIVIDADE!$B110)))</f>
        <v/>
      </c>
      <c r="FM110" s="32">
        <f t="shared" si="123"/>
        <v>0</v>
      </c>
      <c r="FN110" s="32">
        <f t="shared" si="124"/>
        <v>0</v>
      </c>
      <c r="FO110" s="15" t="str">
        <f>IF($B110="","",IF(COUNTIF(BASE!$A:$A,PRODUTIVIDADE!FO$3)=0,"",SUMIFS(BASE!$M:$M,BASE!$A:$A,PRODUTIVIDADE!FO$3,BASE!$G:$G,PRODUTIVIDADE!$B110)))</f>
        <v/>
      </c>
      <c r="FP110" s="15" t="str">
        <f>IF($B110="","",IF(COUNTIF(BASE!$A:$A,PRODUTIVIDADE!FO$3)=0,"",SUMIFS(BASE!$N:$N,BASE!$A:$A,PRODUTIVIDADE!FO$3,BASE!$G:$G,PRODUTIVIDADE!$B110)))</f>
        <v/>
      </c>
      <c r="FQ110" s="18" t="str">
        <f>IF($B110="","",IF(COUNTIF(BASE!$A:$A,PRODUTIVIDADE!FO$3)=0,"",SUMIFS(BASE!$P:$P,BASE!$A:$A,PRODUTIVIDADE!FO$3,BASE!$G:$G,PRODUTIVIDADE!$B110)))</f>
        <v/>
      </c>
      <c r="FR110" s="18" t="str">
        <f>IF($B110="","",IF(COUNTIF(BASE!$A:$A,PRODUTIVIDADE!FO$3)=0,"",SUMIFS(BASE!$O:$O,BASE!$A:$A,PRODUTIVIDADE!FO$3,BASE!$G:$G,PRODUTIVIDADE!$B110)))</f>
        <v/>
      </c>
      <c r="FS110" s="32">
        <f t="shared" si="125"/>
        <v>0</v>
      </c>
      <c r="FT110" s="32">
        <f t="shared" si="126"/>
        <v>0</v>
      </c>
      <c r="FU110" s="33" t="str">
        <f>IF($B110="","",IF(COUNTIF(BASE!$A:$A,PRODUTIVIDADE!FU$3)=0,"",SUMIFS(BASE!$M:$M,BASE!$A:$A,PRODUTIVIDADE!FU$3,BASE!$G:$G,PRODUTIVIDADE!$B110)))</f>
        <v/>
      </c>
      <c r="FV110" s="33" t="str">
        <f>IF($B110="","",IF(COUNTIF(BASE!$A:$A,PRODUTIVIDADE!FU$3)=0,"",SUMIFS(BASE!$N:$N,BASE!$A:$A,PRODUTIVIDADE!FU$3,BASE!$G:$G,PRODUTIVIDADE!$B110)))</f>
        <v/>
      </c>
      <c r="FW110" s="28" t="str">
        <f>IF($B110="","",IF(COUNTIF(BASE!$A:$A,PRODUTIVIDADE!FU$3)=0,"",SUMIFS(BASE!$P:$P,BASE!$A:$A,PRODUTIVIDADE!FU$3,BASE!$G:$G,PRODUTIVIDADE!$B110)))</f>
        <v/>
      </c>
      <c r="FX110" s="28" t="str">
        <f>IF($B110="","",IF(COUNTIF(BASE!$A:$A,PRODUTIVIDADE!FU$3)=0,"",SUMIFS(BASE!$O:$O,BASE!$A:$A,PRODUTIVIDADE!FU$3,BASE!$G:$G,PRODUTIVIDADE!$B110)))</f>
        <v/>
      </c>
      <c r="FY110" s="32">
        <f t="shared" si="127"/>
        <v>0</v>
      </c>
      <c r="FZ110" s="32">
        <f t="shared" si="128"/>
        <v>0</v>
      </c>
      <c r="GA110" s="15" t="str">
        <f>IF($B110="","",IF(COUNTIF(BASE!$A:$A,PRODUTIVIDADE!GA$3)=0,"",SUMIFS(BASE!$M:$M,BASE!$A:$A,PRODUTIVIDADE!GA$3,BASE!$G:$G,PRODUTIVIDADE!$B110)))</f>
        <v/>
      </c>
      <c r="GB110" s="15" t="str">
        <f>IF($B110="","",IF(COUNTIF(BASE!$A:$A,PRODUTIVIDADE!GA$3)=0,"",SUMIFS(BASE!$N:$N,BASE!$A:$A,PRODUTIVIDADE!GA$3,BASE!$G:$G,PRODUTIVIDADE!$B110)))</f>
        <v/>
      </c>
      <c r="GC110" s="18" t="str">
        <f>IF($B110="","",IF(COUNTIF(BASE!$A:$A,PRODUTIVIDADE!GA$3)=0,"",SUMIFS(BASE!$P:$P,BASE!$A:$A,PRODUTIVIDADE!GA$3,BASE!$G:$G,PRODUTIVIDADE!$B110)))</f>
        <v/>
      </c>
      <c r="GD110" s="18" t="str">
        <f>IF($B110="","",IF(COUNTIF(BASE!$A:$A,PRODUTIVIDADE!GA$3)=0,"",SUMIFS(BASE!$O:$O,BASE!$A:$A,PRODUTIVIDADE!GA$3,BASE!$G:$G,PRODUTIVIDADE!$B110)))</f>
        <v/>
      </c>
      <c r="GE110" s="32">
        <f t="shared" si="129"/>
        <v>0</v>
      </c>
      <c r="GF110" s="32">
        <f t="shared" si="130"/>
        <v>0</v>
      </c>
      <c r="GG110" s="33" t="str">
        <f>IF($B110="","",IF(COUNTIF(BASE!$A:$A,PRODUTIVIDADE!GG$3)=0,"",SUMIFS(BASE!$M:$M,BASE!$A:$A,PRODUTIVIDADE!GG$3,BASE!$G:$G,PRODUTIVIDADE!$B110)))</f>
        <v/>
      </c>
      <c r="GH110" s="33" t="str">
        <f>IF($B110="","",IF(COUNTIF(BASE!$A:$A,PRODUTIVIDADE!GG$3)=0,"",SUMIFS(BASE!$N:$N,BASE!$A:$A,PRODUTIVIDADE!GG$3,BASE!$G:$G,PRODUTIVIDADE!$B110)))</f>
        <v/>
      </c>
      <c r="GI110" s="28" t="str">
        <f>IF($B110="","",IF(COUNTIF(BASE!$A:$A,PRODUTIVIDADE!GG$3)=0,"",SUMIFS(BASE!$P:$P,BASE!$A:$A,PRODUTIVIDADE!GG$3,BASE!$G:$G,PRODUTIVIDADE!$B110)))</f>
        <v/>
      </c>
      <c r="GJ110" s="28" t="str">
        <f>IF($B110="","",IF(COUNTIF(BASE!$A:$A,PRODUTIVIDADE!GG$3)=0,"",SUMIFS(BASE!$O:$O,BASE!$A:$A,PRODUTIVIDADE!GG$3,BASE!$G:$G,PRODUTIVIDADE!$B110)))</f>
        <v/>
      </c>
      <c r="GK110" s="32">
        <f t="shared" si="131"/>
        <v>0</v>
      </c>
      <c r="GL110" s="32">
        <f t="shared" si="132"/>
        <v>0</v>
      </c>
      <c r="GM110" s="15" t="str">
        <f>IF($B110="","",IF(COUNTIF(BASE!$A:$A,PRODUTIVIDADE!GM$3)=0,"",SUMIFS(BASE!$M:$M,BASE!$A:$A,PRODUTIVIDADE!GM$3,BASE!$G:$G,PRODUTIVIDADE!$B110)))</f>
        <v/>
      </c>
      <c r="GN110" s="15" t="str">
        <f>IF($B110="","",IF(COUNTIF(BASE!$A:$A,PRODUTIVIDADE!GM$3)=0,"",SUMIFS(BASE!$N:$N,BASE!$A:$A,PRODUTIVIDADE!GM$3,BASE!$G:$G,PRODUTIVIDADE!$B110)))</f>
        <v/>
      </c>
      <c r="GO110" s="18" t="str">
        <f>IF($B110="","",IF(COUNTIF(BASE!$A:$A,PRODUTIVIDADE!GM$3)=0,"",SUMIFS(BASE!$P:$P,BASE!$A:$A,PRODUTIVIDADE!GM$3,BASE!$G:$G,PRODUTIVIDADE!$B110)))</f>
        <v/>
      </c>
      <c r="GP110" s="18" t="str">
        <f>IF($B110="","",IF(COUNTIF(BASE!$A:$A,PRODUTIVIDADE!GM$3)=0,"",SUMIFS(BASE!$O:$O,BASE!$A:$A,PRODUTIVIDADE!GM$3,BASE!$G:$G,PRODUTIVIDADE!$B110)))</f>
        <v/>
      </c>
      <c r="GQ110" s="32">
        <f t="shared" si="133"/>
        <v>0</v>
      </c>
      <c r="GR110" s="32">
        <f t="shared" si="134"/>
        <v>0</v>
      </c>
    </row>
    <row r="111" spans="2:200" s="8" customFormat="1" hidden="1" x14ac:dyDescent="0.25">
      <c r="B111" s="50"/>
      <c r="C111" s="16" t="str">
        <f>IF($B111="","",VLOOKUP($B111,EQUIPE!$B:$E,2,0))</f>
        <v/>
      </c>
      <c r="D111" s="16" t="str">
        <f>IF($B111="","",VLOOKUP($B111,EQUIPE!$B:$F,5,0))</f>
        <v/>
      </c>
      <c r="E111" s="18" t="str">
        <f>IF($B111="","",VLOOKUP($B111,EQUIPE!$B:$E,3,0))</f>
        <v/>
      </c>
      <c r="F111" s="16" t="str">
        <f>IF($B111="","",VLOOKUP($B111,EQUIPE!$B:$E,4,0))</f>
        <v/>
      </c>
      <c r="H111" s="22" t="str">
        <f t="shared" si="135"/>
        <v/>
      </c>
      <c r="I111" s="22" t="str">
        <f t="shared" si="135"/>
        <v/>
      </c>
      <c r="J111" s="18" t="str">
        <f t="shared" si="69"/>
        <v/>
      </c>
      <c r="K111" s="18" t="str">
        <f t="shared" si="70"/>
        <v/>
      </c>
      <c r="L111" s="32">
        <f t="shared" si="71"/>
        <v>0</v>
      </c>
      <c r="M111" s="32">
        <f t="shared" si="72"/>
        <v>0</v>
      </c>
      <c r="O111" s="15" t="str">
        <f>IF($B111="","",IF(COUNTIF(BASE!$A:$A,PRODUTIVIDADE!O$3)=0,"",SUMIFS(BASE!$M:$M,BASE!$A:$A,PRODUTIVIDADE!O$3,BASE!$G:$G,PRODUTIVIDADE!$B111)))</f>
        <v/>
      </c>
      <c r="P111" s="15" t="str">
        <f>IF($B111="","",IF(COUNTIF(BASE!$A:$A,PRODUTIVIDADE!O$3)=0,"",SUMIFS(BASE!$N:$N,BASE!$A:$A,PRODUTIVIDADE!O$3,BASE!$G:$G,PRODUTIVIDADE!$B111)))</f>
        <v/>
      </c>
      <c r="Q111" s="18" t="str">
        <f>IF($B111="","",IF(COUNTIF(BASE!$A:$A,PRODUTIVIDADE!O$3)=0,"",SUMIFS(BASE!$P:$P,BASE!$A:$A,PRODUTIVIDADE!O$3,BASE!$G:$G,PRODUTIVIDADE!$B111)))</f>
        <v/>
      </c>
      <c r="R111" s="18" t="str">
        <f>IF($B111="","",IF(COUNTIF(BASE!$A:$A,PRODUTIVIDADE!O$3)=0,"",SUMIFS(BASE!$O:$O,BASE!$A:$A,PRODUTIVIDADE!O$3,BASE!$G:$G,PRODUTIVIDADE!$B111)))</f>
        <v/>
      </c>
      <c r="S111" s="32">
        <f t="shared" si="73"/>
        <v>0</v>
      </c>
      <c r="T111" s="32">
        <f t="shared" si="74"/>
        <v>0</v>
      </c>
      <c r="U111" s="33" t="str">
        <f>IF($B111="","",IF(COUNTIF(BASE!$A:$A,PRODUTIVIDADE!U$3)=0,"",SUMIFS(BASE!$M:$M,BASE!$A:$A,PRODUTIVIDADE!U$3,BASE!$G:$G,PRODUTIVIDADE!$B111)))</f>
        <v/>
      </c>
      <c r="V111" s="33" t="str">
        <f>IF($B111="","",IF(COUNTIF(BASE!$A:$A,PRODUTIVIDADE!U$3)=0,"",SUMIFS(BASE!$N:$N,BASE!$A:$A,PRODUTIVIDADE!U$3,BASE!$G:$G,PRODUTIVIDADE!$B111)))</f>
        <v/>
      </c>
      <c r="W111" s="28" t="str">
        <f>IF($B111="","",IF(COUNTIF(BASE!$A:$A,PRODUTIVIDADE!U$3)=0,"",SUMIFS(BASE!$P:$P,BASE!$A:$A,PRODUTIVIDADE!U$3,BASE!$G:$G,PRODUTIVIDADE!$B111)))</f>
        <v/>
      </c>
      <c r="X111" s="28" t="str">
        <f>IF($B111="","",IF(COUNTIF(BASE!$A:$A,PRODUTIVIDADE!U$3)=0,"",SUMIFS(BASE!$O:$O,BASE!$A:$A,PRODUTIVIDADE!U$3,BASE!$G:$G,PRODUTIVIDADE!$B111)))</f>
        <v/>
      </c>
      <c r="Y111" s="32">
        <f t="shared" si="75"/>
        <v>0</v>
      </c>
      <c r="Z111" s="32">
        <f t="shared" si="76"/>
        <v>0</v>
      </c>
      <c r="AA111" s="15" t="str">
        <f>IF($B111="","",IF(COUNTIF(BASE!$A:$A,PRODUTIVIDADE!AA$3)=0,"",SUMIFS(BASE!$M:$M,BASE!$A:$A,PRODUTIVIDADE!AA$3,BASE!$G:$G,PRODUTIVIDADE!$B111)))</f>
        <v/>
      </c>
      <c r="AB111" s="15" t="str">
        <f>IF($B111="","",IF(COUNTIF(BASE!$A:$A,PRODUTIVIDADE!AA$3)=0,"",SUMIFS(BASE!$N:$N,BASE!$A:$A,PRODUTIVIDADE!AA$3,BASE!$G:$G,PRODUTIVIDADE!$B111)))</f>
        <v/>
      </c>
      <c r="AC111" s="18" t="str">
        <f>IF($B111="","",IF(COUNTIF(BASE!$A:$A,PRODUTIVIDADE!AA$3)=0,"",SUMIFS(BASE!$P:$P,BASE!$A:$A,PRODUTIVIDADE!AA$3,BASE!$G:$G,PRODUTIVIDADE!$B111)))</f>
        <v/>
      </c>
      <c r="AD111" s="18" t="str">
        <f>IF($B111="","",IF(COUNTIF(BASE!$A:$A,PRODUTIVIDADE!AA$3)=0,"",SUMIFS(BASE!$O:$O,BASE!$A:$A,PRODUTIVIDADE!AA$3,BASE!$G:$G,PRODUTIVIDADE!$B111)))</f>
        <v/>
      </c>
      <c r="AE111" s="32">
        <f t="shared" si="77"/>
        <v>0</v>
      </c>
      <c r="AF111" s="32">
        <f t="shared" si="78"/>
        <v>0</v>
      </c>
      <c r="AG111" s="33" t="str">
        <f>IF($B111="","",IF(COUNTIF(BASE!$A:$A,PRODUTIVIDADE!AG$3)=0,"",SUMIFS(BASE!$M:$M,BASE!$A:$A,PRODUTIVIDADE!AG$3,BASE!$G:$G,PRODUTIVIDADE!$B111)))</f>
        <v/>
      </c>
      <c r="AH111" s="33" t="str">
        <f>IF($B111="","",IF(COUNTIF(BASE!$A:$A,PRODUTIVIDADE!AG$3)=0,"",SUMIFS(BASE!$N:$N,BASE!$A:$A,PRODUTIVIDADE!AG$3,BASE!$G:$G,PRODUTIVIDADE!$B111)))</f>
        <v/>
      </c>
      <c r="AI111" s="28" t="str">
        <f>IF($B111="","",IF(COUNTIF(BASE!$A:$A,PRODUTIVIDADE!AG$3)=0,"",SUMIFS(BASE!$P:$P,BASE!$A:$A,PRODUTIVIDADE!AG$3,BASE!$G:$G,PRODUTIVIDADE!$B111)))</f>
        <v/>
      </c>
      <c r="AJ111" s="28" t="str">
        <f>IF($B111="","",IF(COUNTIF(BASE!$A:$A,PRODUTIVIDADE!AG$3)=0,"",SUMIFS(BASE!$O:$O,BASE!$A:$A,PRODUTIVIDADE!AG$3,BASE!$G:$G,PRODUTIVIDADE!$B111)))</f>
        <v/>
      </c>
      <c r="AK111" s="32">
        <f t="shared" si="79"/>
        <v>0</v>
      </c>
      <c r="AL111" s="32">
        <f t="shared" si="80"/>
        <v>0</v>
      </c>
      <c r="AM111" s="15" t="str">
        <f>IF($B111="","",IF(COUNTIF(BASE!$A:$A,PRODUTIVIDADE!AM$3)=0,"",SUMIFS(BASE!$M:$M,BASE!$A:$A,PRODUTIVIDADE!AM$3,BASE!$G:$G,PRODUTIVIDADE!$B111)))</f>
        <v/>
      </c>
      <c r="AN111" s="15" t="str">
        <f>IF($B111="","",IF(COUNTIF(BASE!$A:$A,PRODUTIVIDADE!AM$3)=0,"",SUMIFS(BASE!$N:$N,BASE!$A:$A,PRODUTIVIDADE!AM$3,BASE!$G:$G,PRODUTIVIDADE!$B111)))</f>
        <v/>
      </c>
      <c r="AO111" s="18" t="str">
        <f>IF($B111="","",IF(COUNTIF(BASE!$A:$A,PRODUTIVIDADE!AM$3)=0,"",SUMIFS(BASE!$P:$P,BASE!$A:$A,PRODUTIVIDADE!AM$3,BASE!$G:$G,PRODUTIVIDADE!$B111)))</f>
        <v/>
      </c>
      <c r="AP111" s="18" t="str">
        <f>IF($B111="","",IF(COUNTIF(BASE!$A:$A,PRODUTIVIDADE!AM$3)=0,"",SUMIFS(BASE!$O:$O,BASE!$A:$A,PRODUTIVIDADE!AM$3,BASE!$G:$G,PRODUTIVIDADE!$B111)))</f>
        <v/>
      </c>
      <c r="AQ111" s="32">
        <f t="shared" si="81"/>
        <v>0</v>
      </c>
      <c r="AR111" s="32">
        <f t="shared" si="82"/>
        <v>0</v>
      </c>
      <c r="AS111" s="33" t="str">
        <f>IF($B111="","",IF(COUNTIF(BASE!$A:$A,PRODUTIVIDADE!AS$3)=0,"",SUMIFS(BASE!$M:$M,BASE!$A:$A,PRODUTIVIDADE!AS$3,BASE!$G:$G,PRODUTIVIDADE!$B111)))</f>
        <v/>
      </c>
      <c r="AT111" s="33" t="str">
        <f>IF($B111="","",IF(COUNTIF(BASE!$A:$A,PRODUTIVIDADE!AS$3)=0,"",SUMIFS(BASE!$N:$N,BASE!$A:$A,PRODUTIVIDADE!AS$3,BASE!$G:$G,PRODUTIVIDADE!$B111)))</f>
        <v/>
      </c>
      <c r="AU111" s="28" t="str">
        <f>IF($B111="","",IF(COUNTIF(BASE!$A:$A,PRODUTIVIDADE!AS$3)=0,"",SUMIFS(BASE!$P:$P,BASE!$A:$A,PRODUTIVIDADE!AS$3,BASE!$G:$G,PRODUTIVIDADE!$B111)))</f>
        <v/>
      </c>
      <c r="AV111" s="28" t="str">
        <f>IF($B111="","",IF(COUNTIF(BASE!$A:$A,PRODUTIVIDADE!AS$3)=0,"",SUMIFS(BASE!$O:$O,BASE!$A:$A,PRODUTIVIDADE!AS$3,BASE!$G:$G,PRODUTIVIDADE!$B111)))</f>
        <v/>
      </c>
      <c r="AW111" s="32">
        <f t="shared" si="83"/>
        <v>0</v>
      </c>
      <c r="AX111" s="32">
        <f t="shared" si="84"/>
        <v>0</v>
      </c>
      <c r="AY111" s="15" t="str">
        <f>IF($B111="","",IF(COUNTIF(BASE!$A:$A,PRODUTIVIDADE!AY$3)=0,"",SUMIFS(BASE!$M:$M,BASE!$A:$A,PRODUTIVIDADE!AY$3,BASE!$G:$G,PRODUTIVIDADE!$B111)))</f>
        <v/>
      </c>
      <c r="AZ111" s="15" t="str">
        <f>IF($B111="","",IF(COUNTIF(BASE!$A:$A,PRODUTIVIDADE!AY$3)=0,"",SUMIFS(BASE!$N:$N,BASE!$A:$A,PRODUTIVIDADE!AY$3,BASE!$G:$G,PRODUTIVIDADE!$B111)))</f>
        <v/>
      </c>
      <c r="BA111" s="18" t="str">
        <f>IF($B111="","",IF(COUNTIF(BASE!$A:$A,PRODUTIVIDADE!AY$3)=0,"",SUMIFS(BASE!$P:$P,BASE!$A:$A,PRODUTIVIDADE!AY$3,BASE!$G:$G,PRODUTIVIDADE!$B111)))</f>
        <v/>
      </c>
      <c r="BB111" s="18" t="str">
        <f>IF($B111="","",IF(COUNTIF(BASE!$A:$A,PRODUTIVIDADE!AY$3)=0,"",SUMIFS(BASE!$O:$O,BASE!$A:$A,PRODUTIVIDADE!AY$3,BASE!$G:$G,PRODUTIVIDADE!$B111)))</f>
        <v/>
      </c>
      <c r="BC111" s="32">
        <f t="shared" si="85"/>
        <v>0</v>
      </c>
      <c r="BD111" s="32">
        <f t="shared" si="86"/>
        <v>0</v>
      </c>
      <c r="BE111" s="33" t="str">
        <f>IF($B111="","",IF(COUNTIF(BASE!$A:$A,PRODUTIVIDADE!BE$3)=0,"",SUMIFS(BASE!$M:$M,BASE!$A:$A,PRODUTIVIDADE!BE$3,BASE!$G:$G,PRODUTIVIDADE!$B111)))</f>
        <v/>
      </c>
      <c r="BF111" s="33" t="str">
        <f>IF($B111="","",IF(COUNTIF(BASE!$A:$A,PRODUTIVIDADE!BE$3)=0,"",SUMIFS(BASE!$N:$N,BASE!$A:$A,PRODUTIVIDADE!BE$3,BASE!$G:$G,PRODUTIVIDADE!$B111)))</f>
        <v/>
      </c>
      <c r="BG111" s="28" t="str">
        <f>IF($B111="","",IF(COUNTIF(BASE!$A:$A,PRODUTIVIDADE!BE$3)=0,"",SUMIFS(BASE!$P:$P,BASE!$A:$A,PRODUTIVIDADE!BE$3,BASE!$G:$G,PRODUTIVIDADE!$B111)))</f>
        <v/>
      </c>
      <c r="BH111" s="28" t="str">
        <f>IF($B111="","",IF(COUNTIF(BASE!$A:$A,PRODUTIVIDADE!BE$3)=0,"",SUMIFS(BASE!$O:$O,BASE!$A:$A,PRODUTIVIDADE!BE$3,BASE!$G:$G,PRODUTIVIDADE!$B111)))</f>
        <v/>
      </c>
      <c r="BI111" s="32">
        <f t="shared" si="87"/>
        <v>0</v>
      </c>
      <c r="BJ111" s="32">
        <f t="shared" si="88"/>
        <v>0</v>
      </c>
      <c r="BK111" s="15" t="str">
        <f>IF($B111="","",IF(COUNTIF(BASE!$A:$A,PRODUTIVIDADE!BK$3)=0,"",SUMIFS(BASE!$M:$M,BASE!$A:$A,PRODUTIVIDADE!BK$3,BASE!$G:$G,PRODUTIVIDADE!$B111)))</f>
        <v/>
      </c>
      <c r="BL111" s="15" t="str">
        <f>IF($B111="","",IF(COUNTIF(BASE!$A:$A,PRODUTIVIDADE!BK$3)=0,"",SUMIFS(BASE!$N:$N,BASE!$A:$A,PRODUTIVIDADE!BK$3,BASE!$G:$G,PRODUTIVIDADE!$B111)))</f>
        <v/>
      </c>
      <c r="BM111" s="18" t="str">
        <f>IF($B111="","",IF(COUNTIF(BASE!$A:$A,PRODUTIVIDADE!BK$3)=0,"",SUMIFS(BASE!$P:$P,BASE!$A:$A,PRODUTIVIDADE!BK$3,BASE!$G:$G,PRODUTIVIDADE!$B111)))</f>
        <v/>
      </c>
      <c r="BN111" s="18" t="str">
        <f>IF($B111="","",IF(COUNTIF(BASE!$A:$A,PRODUTIVIDADE!BK$3)=0,"",SUMIFS(BASE!$O:$O,BASE!$A:$A,PRODUTIVIDADE!BK$3,BASE!$G:$G,PRODUTIVIDADE!$B111)))</f>
        <v/>
      </c>
      <c r="BO111" s="32">
        <f t="shared" si="89"/>
        <v>0</v>
      </c>
      <c r="BP111" s="32">
        <f t="shared" si="90"/>
        <v>0</v>
      </c>
      <c r="BQ111" s="33" t="str">
        <f>IF($B111="","",IF(COUNTIF(BASE!$A:$A,PRODUTIVIDADE!BQ$3)=0,"",SUMIFS(BASE!$M:$M,BASE!$A:$A,PRODUTIVIDADE!BQ$3,BASE!$G:$G,PRODUTIVIDADE!$B111)))</f>
        <v/>
      </c>
      <c r="BR111" s="33" t="str">
        <f>IF($B111="","",IF(COUNTIF(BASE!$A:$A,PRODUTIVIDADE!BQ$3)=0,"",SUMIFS(BASE!$N:$N,BASE!$A:$A,PRODUTIVIDADE!BQ$3,BASE!$G:$G,PRODUTIVIDADE!$B111)))</f>
        <v/>
      </c>
      <c r="BS111" s="28" t="str">
        <f>IF($B111="","",IF(COUNTIF(BASE!$A:$A,PRODUTIVIDADE!BQ$3)=0,"",SUMIFS(BASE!$P:$P,BASE!$A:$A,PRODUTIVIDADE!BQ$3,BASE!$G:$G,PRODUTIVIDADE!$B111)))</f>
        <v/>
      </c>
      <c r="BT111" s="28" t="str">
        <f>IF($B111="","",IF(COUNTIF(BASE!$A:$A,PRODUTIVIDADE!BQ$3)=0,"",SUMIFS(BASE!$O:$O,BASE!$A:$A,PRODUTIVIDADE!BQ$3,BASE!$G:$G,PRODUTIVIDADE!$B111)))</f>
        <v/>
      </c>
      <c r="BU111" s="32">
        <f t="shared" si="91"/>
        <v>0</v>
      </c>
      <c r="BV111" s="32">
        <f t="shared" si="92"/>
        <v>0</v>
      </c>
      <c r="BW111" s="15" t="str">
        <f>IF($B111="","",IF(COUNTIF(BASE!$A:$A,PRODUTIVIDADE!BW$3)=0,"",SUMIFS(BASE!$M:$M,BASE!$A:$A,PRODUTIVIDADE!BW$3,BASE!$G:$G,PRODUTIVIDADE!$B111)))</f>
        <v/>
      </c>
      <c r="BX111" s="15" t="str">
        <f>IF($B111="","",IF(COUNTIF(BASE!$A:$A,PRODUTIVIDADE!BW$3)=0,"",SUMIFS(BASE!$N:$N,BASE!$A:$A,PRODUTIVIDADE!BW$3,BASE!$G:$G,PRODUTIVIDADE!$B111)))</f>
        <v/>
      </c>
      <c r="BY111" s="18" t="str">
        <f>IF($B111="","",IF(COUNTIF(BASE!$A:$A,PRODUTIVIDADE!BW$3)=0,"",SUMIFS(BASE!$P:$P,BASE!$A:$A,PRODUTIVIDADE!BW$3,BASE!$G:$G,PRODUTIVIDADE!$B111)))</f>
        <v/>
      </c>
      <c r="BZ111" s="18" t="str">
        <f>IF($B111="","",IF(COUNTIF(BASE!$A:$A,PRODUTIVIDADE!BW$3)=0,"",SUMIFS(BASE!$O:$O,BASE!$A:$A,PRODUTIVIDADE!BW$3,BASE!$G:$G,PRODUTIVIDADE!$B111)))</f>
        <v/>
      </c>
      <c r="CA111" s="32">
        <f t="shared" si="93"/>
        <v>0</v>
      </c>
      <c r="CB111" s="32">
        <f t="shared" si="94"/>
        <v>0</v>
      </c>
      <c r="CC111" s="33" t="str">
        <f>IF($B111="","",IF(COUNTIF(BASE!$A:$A,PRODUTIVIDADE!CC$3)=0,"",SUMIFS(BASE!$M:$M,BASE!$A:$A,PRODUTIVIDADE!CC$3,BASE!$G:$G,PRODUTIVIDADE!$B111)))</f>
        <v/>
      </c>
      <c r="CD111" s="33" t="str">
        <f>IF($B111="","",IF(COUNTIF(BASE!$A:$A,PRODUTIVIDADE!CC$3)=0,"",SUMIFS(BASE!$N:$N,BASE!$A:$A,PRODUTIVIDADE!CC$3,BASE!$G:$G,PRODUTIVIDADE!$B111)))</f>
        <v/>
      </c>
      <c r="CE111" s="28" t="str">
        <f>IF($B111="","",IF(COUNTIF(BASE!$A:$A,PRODUTIVIDADE!CC$3)=0,"",SUMIFS(BASE!$P:$P,BASE!$A:$A,PRODUTIVIDADE!CC$3,BASE!$G:$G,PRODUTIVIDADE!$B111)))</f>
        <v/>
      </c>
      <c r="CF111" s="28" t="str">
        <f>IF($B111="","",IF(COUNTIF(BASE!$A:$A,PRODUTIVIDADE!CC$3)=0,"",SUMIFS(BASE!$O:$O,BASE!$A:$A,PRODUTIVIDADE!CC$3,BASE!$G:$G,PRODUTIVIDADE!$B111)))</f>
        <v/>
      </c>
      <c r="CG111" s="32">
        <f t="shared" si="95"/>
        <v>0</v>
      </c>
      <c r="CH111" s="32">
        <f t="shared" si="96"/>
        <v>0</v>
      </c>
      <c r="CI111" s="15" t="str">
        <f>IF($B111="","",IF(COUNTIF(BASE!$A:$A,PRODUTIVIDADE!CI$3)=0,"",SUMIFS(BASE!$M:$M,BASE!$A:$A,PRODUTIVIDADE!CI$3,BASE!$G:$G,PRODUTIVIDADE!$B111)))</f>
        <v/>
      </c>
      <c r="CJ111" s="15" t="str">
        <f>IF($B111="","",IF(COUNTIF(BASE!$A:$A,PRODUTIVIDADE!CI$3)=0,"",SUMIFS(BASE!$N:$N,BASE!$A:$A,PRODUTIVIDADE!CI$3,BASE!$G:$G,PRODUTIVIDADE!$B111)))</f>
        <v/>
      </c>
      <c r="CK111" s="18" t="str">
        <f>IF($B111="","",IF(COUNTIF(BASE!$A:$A,PRODUTIVIDADE!CI$3)=0,"",SUMIFS(BASE!$P:$P,BASE!$A:$A,PRODUTIVIDADE!CI$3,BASE!$G:$G,PRODUTIVIDADE!$B111)))</f>
        <v/>
      </c>
      <c r="CL111" s="18" t="str">
        <f>IF($B111="","",IF(COUNTIF(BASE!$A:$A,PRODUTIVIDADE!CI$3)=0,"",SUMIFS(BASE!$O:$O,BASE!$A:$A,PRODUTIVIDADE!CI$3,BASE!$G:$G,PRODUTIVIDADE!$B111)))</f>
        <v/>
      </c>
      <c r="CM111" s="32">
        <f t="shared" si="97"/>
        <v>0</v>
      </c>
      <c r="CN111" s="32">
        <f t="shared" si="98"/>
        <v>0</v>
      </c>
      <c r="CO111" s="33" t="str">
        <f>IF($B111="","",IF(COUNTIF(BASE!$A:$A,PRODUTIVIDADE!CO$3)=0,"",SUMIFS(BASE!$M:$M,BASE!$A:$A,PRODUTIVIDADE!CO$3,BASE!$G:$G,PRODUTIVIDADE!$B111)))</f>
        <v/>
      </c>
      <c r="CP111" s="33" t="str">
        <f>IF($B111="","",IF(COUNTIF(BASE!$A:$A,PRODUTIVIDADE!CO$3)=0,"",SUMIFS(BASE!$N:$N,BASE!$A:$A,PRODUTIVIDADE!CO$3,BASE!$G:$G,PRODUTIVIDADE!$B111)))</f>
        <v/>
      </c>
      <c r="CQ111" s="28" t="str">
        <f>IF($B111="","",IF(COUNTIF(BASE!$A:$A,PRODUTIVIDADE!CO$3)=0,"",SUMIFS(BASE!$P:$P,BASE!$A:$A,PRODUTIVIDADE!CO$3,BASE!$G:$G,PRODUTIVIDADE!$B111)))</f>
        <v/>
      </c>
      <c r="CR111" s="28" t="str">
        <f>IF($B111="","",IF(COUNTIF(BASE!$A:$A,PRODUTIVIDADE!CO$3)=0,"",SUMIFS(BASE!$O:$O,BASE!$A:$A,PRODUTIVIDADE!CO$3,BASE!$G:$G,PRODUTIVIDADE!$B111)))</f>
        <v/>
      </c>
      <c r="CS111" s="32">
        <f t="shared" si="99"/>
        <v>0</v>
      </c>
      <c r="CT111" s="32">
        <f t="shared" si="100"/>
        <v>0</v>
      </c>
      <c r="CU111" s="15" t="str">
        <f>IF($B111="","",IF(COUNTIF(BASE!$A:$A,PRODUTIVIDADE!CU$3)=0,"",SUMIFS(BASE!$M:$M,BASE!$A:$A,PRODUTIVIDADE!CU$3,BASE!$G:$G,PRODUTIVIDADE!$B111)))</f>
        <v/>
      </c>
      <c r="CV111" s="15" t="str">
        <f>IF($B111="","",IF(COUNTIF(BASE!$A:$A,PRODUTIVIDADE!CU$3)=0,"",SUMIFS(BASE!$N:$N,BASE!$A:$A,PRODUTIVIDADE!CU$3,BASE!$G:$G,PRODUTIVIDADE!$B111)))</f>
        <v/>
      </c>
      <c r="CW111" s="18" t="str">
        <f>IF($B111="","",IF(COUNTIF(BASE!$A:$A,PRODUTIVIDADE!CU$3)=0,"",SUMIFS(BASE!$P:$P,BASE!$A:$A,PRODUTIVIDADE!CU$3,BASE!$G:$G,PRODUTIVIDADE!$B111)))</f>
        <v/>
      </c>
      <c r="CX111" s="18" t="str">
        <f>IF($B111="","",IF(COUNTIF(BASE!$A:$A,PRODUTIVIDADE!CU$3)=0,"",SUMIFS(BASE!$O:$O,BASE!$A:$A,PRODUTIVIDADE!CU$3,BASE!$G:$G,PRODUTIVIDADE!$B111)))</f>
        <v/>
      </c>
      <c r="CY111" s="32">
        <f t="shared" si="101"/>
        <v>0</v>
      </c>
      <c r="CZ111" s="32">
        <f t="shared" si="102"/>
        <v>0</v>
      </c>
      <c r="DA111" s="33" t="str">
        <f>IF($B111="","",IF(COUNTIF(BASE!$A:$A,PRODUTIVIDADE!DA$3)=0,"",SUMIFS(BASE!$M:$M,BASE!$A:$A,PRODUTIVIDADE!DA$3,BASE!$G:$G,PRODUTIVIDADE!$B111)))</f>
        <v/>
      </c>
      <c r="DB111" s="33" t="str">
        <f>IF($B111="","",IF(COUNTIF(BASE!$A:$A,PRODUTIVIDADE!DA$3)=0,"",SUMIFS(BASE!$N:$N,BASE!$A:$A,PRODUTIVIDADE!DA$3,BASE!$G:$G,PRODUTIVIDADE!$B111)))</f>
        <v/>
      </c>
      <c r="DC111" s="28" t="str">
        <f>IF($B111="","",IF(COUNTIF(BASE!$A:$A,PRODUTIVIDADE!DA$3)=0,"",SUMIFS(BASE!$P:$P,BASE!$A:$A,PRODUTIVIDADE!DA$3,BASE!$G:$G,PRODUTIVIDADE!$B111)))</f>
        <v/>
      </c>
      <c r="DD111" s="28" t="str">
        <f>IF($B111="","",IF(COUNTIF(BASE!$A:$A,PRODUTIVIDADE!DA$3)=0,"",SUMIFS(BASE!$O:$O,BASE!$A:$A,PRODUTIVIDADE!DA$3,BASE!$G:$G,PRODUTIVIDADE!$B111)))</f>
        <v/>
      </c>
      <c r="DE111" s="32">
        <f t="shared" si="103"/>
        <v>0</v>
      </c>
      <c r="DF111" s="32">
        <f t="shared" si="104"/>
        <v>0</v>
      </c>
      <c r="DG111" s="15" t="str">
        <f>IF($B111="","",IF(COUNTIF(BASE!$A:$A,PRODUTIVIDADE!DG$3)=0,"",SUMIFS(BASE!$M:$M,BASE!$A:$A,PRODUTIVIDADE!DG$3,BASE!$G:$G,PRODUTIVIDADE!$B111)))</f>
        <v/>
      </c>
      <c r="DH111" s="15" t="str">
        <f>IF($B111="","",IF(COUNTIF(BASE!$A:$A,PRODUTIVIDADE!DG$3)=0,"",SUMIFS(BASE!$N:$N,BASE!$A:$A,PRODUTIVIDADE!DG$3,BASE!$G:$G,PRODUTIVIDADE!$B111)))</f>
        <v/>
      </c>
      <c r="DI111" s="18" t="str">
        <f>IF($B111="","",IF(COUNTIF(BASE!$A:$A,PRODUTIVIDADE!DG$3)=0,"",SUMIFS(BASE!$P:$P,BASE!$A:$A,PRODUTIVIDADE!DG$3,BASE!$G:$G,PRODUTIVIDADE!$B111)))</f>
        <v/>
      </c>
      <c r="DJ111" s="18" t="str">
        <f>IF($B111="","",IF(COUNTIF(BASE!$A:$A,PRODUTIVIDADE!DG$3)=0,"",SUMIFS(BASE!$O:$O,BASE!$A:$A,PRODUTIVIDADE!DG$3,BASE!$G:$G,PRODUTIVIDADE!$B111)))</f>
        <v/>
      </c>
      <c r="DK111" s="32">
        <f t="shared" si="105"/>
        <v>0</v>
      </c>
      <c r="DL111" s="32">
        <f t="shared" si="106"/>
        <v>0</v>
      </c>
      <c r="DM111" s="33" t="str">
        <f>IF($B111="","",IF(COUNTIF(BASE!$A:$A,PRODUTIVIDADE!DM$3)=0,"",SUMIFS(BASE!$M:$M,BASE!$A:$A,PRODUTIVIDADE!DM$3,BASE!$G:$G,PRODUTIVIDADE!$B111)))</f>
        <v/>
      </c>
      <c r="DN111" s="33" t="str">
        <f>IF($B111="","",IF(COUNTIF(BASE!$A:$A,PRODUTIVIDADE!DM$3)=0,"",SUMIFS(BASE!$N:$N,BASE!$A:$A,PRODUTIVIDADE!DM$3,BASE!$G:$G,PRODUTIVIDADE!$B111)))</f>
        <v/>
      </c>
      <c r="DO111" s="28" t="str">
        <f>IF($B111="","",IF(COUNTIF(BASE!$A:$A,PRODUTIVIDADE!DM$3)=0,"",SUMIFS(BASE!$P:$P,BASE!$A:$A,PRODUTIVIDADE!DM$3,BASE!$G:$G,PRODUTIVIDADE!$B111)))</f>
        <v/>
      </c>
      <c r="DP111" s="28" t="str">
        <f>IF($B111="","",IF(COUNTIF(BASE!$A:$A,PRODUTIVIDADE!DM$3)=0,"",SUMIFS(BASE!$O:$O,BASE!$A:$A,PRODUTIVIDADE!DM$3,BASE!$G:$G,PRODUTIVIDADE!$B111)))</f>
        <v/>
      </c>
      <c r="DQ111" s="32">
        <f t="shared" si="107"/>
        <v>0</v>
      </c>
      <c r="DR111" s="32">
        <f t="shared" si="108"/>
        <v>0</v>
      </c>
      <c r="DS111" s="15" t="str">
        <f>IF($B111="","",IF(COUNTIF(BASE!$A:$A,PRODUTIVIDADE!DS$3)=0,"",SUMIFS(BASE!$M:$M,BASE!$A:$A,PRODUTIVIDADE!DS$3,BASE!$G:$G,PRODUTIVIDADE!$B111)))</f>
        <v/>
      </c>
      <c r="DT111" s="15" t="str">
        <f>IF($B111="","",IF(COUNTIF(BASE!$A:$A,PRODUTIVIDADE!DS$3)=0,"",SUMIFS(BASE!$N:$N,BASE!$A:$A,PRODUTIVIDADE!DS$3,BASE!$G:$G,PRODUTIVIDADE!$B111)))</f>
        <v/>
      </c>
      <c r="DU111" s="18" t="str">
        <f>IF($B111="","",IF(COUNTIF(BASE!$A:$A,PRODUTIVIDADE!DS$3)=0,"",SUMIFS(BASE!$P:$P,BASE!$A:$A,PRODUTIVIDADE!DS$3,BASE!$G:$G,PRODUTIVIDADE!$B111)))</f>
        <v/>
      </c>
      <c r="DV111" s="18" t="str">
        <f>IF($B111="","",IF(COUNTIF(BASE!$A:$A,PRODUTIVIDADE!DS$3)=0,"",SUMIFS(BASE!$O:$O,BASE!$A:$A,PRODUTIVIDADE!DS$3,BASE!$G:$G,PRODUTIVIDADE!$B111)))</f>
        <v/>
      </c>
      <c r="DW111" s="32">
        <f t="shared" si="109"/>
        <v>0</v>
      </c>
      <c r="DX111" s="32">
        <f t="shared" si="110"/>
        <v>0</v>
      </c>
      <c r="DY111" s="33" t="str">
        <f>IF($B111="","",IF(COUNTIF(BASE!$A:$A,PRODUTIVIDADE!DY$3)=0,"",SUMIFS(BASE!$M:$M,BASE!$A:$A,PRODUTIVIDADE!DY$3,BASE!$G:$G,PRODUTIVIDADE!$B111)))</f>
        <v/>
      </c>
      <c r="DZ111" s="33" t="str">
        <f>IF($B111="","",IF(COUNTIF(BASE!$A:$A,PRODUTIVIDADE!DY$3)=0,"",SUMIFS(BASE!$N:$N,BASE!$A:$A,PRODUTIVIDADE!DY$3,BASE!$G:$G,PRODUTIVIDADE!$B111)))</f>
        <v/>
      </c>
      <c r="EA111" s="28" t="str">
        <f>IF($B111="","",IF(COUNTIF(BASE!$A:$A,PRODUTIVIDADE!DY$3)=0,"",SUMIFS(BASE!$P:$P,BASE!$A:$A,PRODUTIVIDADE!DY$3,BASE!$G:$G,PRODUTIVIDADE!$B111)))</f>
        <v/>
      </c>
      <c r="EB111" s="28" t="str">
        <f>IF($B111="","",IF(COUNTIF(BASE!$A:$A,PRODUTIVIDADE!DY$3)=0,"",SUMIFS(BASE!$O:$O,BASE!$A:$A,PRODUTIVIDADE!DY$3,BASE!$G:$G,PRODUTIVIDADE!$B111)))</f>
        <v/>
      </c>
      <c r="EC111" s="32">
        <f t="shared" si="111"/>
        <v>0</v>
      </c>
      <c r="ED111" s="32">
        <f t="shared" si="112"/>
        <v>0</v>
      </c>
      <c r="EE111" s="15" t="str">
        <f>IF($B111="","",IF(COUNTIF(BASE!$A:$A,PRODUTIVIDADE!EE$3)=0,"",SUMIFS(BASE!$M:$M,BASE!$A:$A,PRODUTIVIDADE!EE$3,BASE!$G:$G,PRODUTIVIDADE!$B111)))</f>
        <v/>
      </c>
      <c r="EF111" s="15" t="str">
        <f>IF($B111="","",IF(COUNTIF(BASE!$A:$A,PRODUTIVIDADE!EE$3)=0,"",SUMIFS(BASE!$N:$N,BASE!$A:$A,PRODUTIVIDADE!EE$3,BASE!$G:$G,PRODUTIVIDADE!$B111)))</f>
        <v/>
      </c>
      <c r="EG111" s="18" t="str">
        <f>IF($B111="","",IF(COUNTIF(BASE!$A:$A,PRODUTIVIDADE!EE$3)=0,"",SUMIFS(BASE!$P:$P,BASE!$A:$A,PRODUTIVIDADE!EE$3,BASE!$G:$G,PRODUTIVIDADE!$B111)))</f>
        <v/>
      </c>
      <c r="EH111" s="18" t="str">
        <f>IF($B111="","",IF(COUNTIF(BASE!$A:$A,PRODUTIVIDADE!EE$3)=0,"",SUMIFS(BASE!$O:$O,BASE!$A:$A,PRODUTIVIDADE!EE$3,BASE!$G:$G,PRODUTIVIDADE!$B111)))</f>
        <v/>
      </c>
      <c r="EI111" s="32">
        <f t="shared" si="113"/>
        <v>0</v>
      </c>
      <c r="EJ111" s="32">
        <f t="shared" si="114"/>
        <v>0</v>
      </c>
      <c r="EK111" s="33" t="str">
        <f>IF($B111="","",IF(COUNTIF(BASE!$A:$A,PRODUTIVIDADE!EK$3)=0,"",SUMIFS(BASE!$M:$M,BASE!$A:$A,PRODUTIVIDADE!EK$3,BASE!$G:$G,PRODUTIVIDADE!$B111)))</f>
        <v/>
      </c>
      <c r="EL111" s="33" t="str">
        <f>IF($B111="","",IF(COUNTIF(BASE!$A:$A,PRODUTIVIDADE!EK$3)=0,"",SUMIFS(BASE!$N:$N,BASE!$A:$A,PRODUTIVIDADE!EK$3,BASE!$G:$G,PRODUTIVIDADE!$B111)))</f>
        <v/>
      </c>
      <c r="EM111" s="28" t="str">
        <f>IF($B111="","",IF(COUNTIF(BASE!$A:$A,PRODUTIVIDADE!EK$3)=0,"",SUMIFS(BASE!$P:$P,BASE!$A:$A,PRODUTIVIDADE!EK$3,BASE!$G:$G,PRODUTIVIDADE!$B111)))</f>
        <v/>
      </c>
      <c r="EN111" s="28" t="str">
        <f>IF($B111="","",IF(COUNTIF(BASE!$A:$A,PRODUTIVIDADE!EK$3)=0,"",SUMIFS(BASE!$O:$O,BASE!$A:$A,PRODUTIVIDADE!EK$3,BASE!$G:$G,PRODUTIVIDADE!$B111)))</f>
        <v/>
      </c>
      <c r="EO111" s="32">
        <f t="shared" si="115"/>
        <v>0</v>
      </c>
      <c r="EP111" s="32">
        <f t="shared" si="116"/>
        <v>0</v>
      </c>
      <c r="EQ111" s="15" t="str">
        <f>IF($B111="","",IF(COUNTIF(BASE!$A:$A,PRODUTIVIDADE!EQ$3)=0,"",SUMIFS(BASE!$M:$M,BASE!$A:$A,PRODUTIVIDADE!EQ$3,BASE!$G:$G,PRODUTIVIDADE!$B111)))</f>
        <v/>
      </c>
      <c r="ER111" s="15" t="str">
        <f>IF($B111="","",IF(COUNTIF(BASE!$A:$A,PRODUTIVIDADE!EQ$3)=0,"",SUMIFS(BASE!$N:$N,BASE!$A:$A,PRODUTIVIDADE!EQ$3,BASE!$G:$G,PRODUTIVIDADE!$B111)))</f>
        <v/>
      </c>
      <c r="ES111" s="18" t="str">
        <f>IF($B111="","",IF(COUNTIF(BASE!$A:$A,PRODUTIVIDADE!EQ$3)=0,"",SUMIFS(BASE!$P:$P,BASE!$A:$A,PRODUTIVIDADE!EQ$3,BASE!$G:$G,PRODUTIVIDADE!$B111)))</f>
        <v/>
      </c>
      <c r="ET111" s="18" t="str">
        <f>IF($B111="","",IF(COUNTIF(BASE!$A:$A,PRODUTIVIDADE!EQ$3)=0,"",SUMIFS(BASE!$O:$O,BASE!$A:$A,PRODUTIVIDADE!EQ$3,BASE!$G:$G,PRODUTIVIDADE!$B111)))</f>
        <v/>
      </c>
      <c r="EU111" s="32">
        <f t="shared" si="117"/>
        <v>0</v>
      </c>
      <c r="EV111" s="32">
        <f t="shared" si="118"/>
        <v>0</v>
      </c>
      <c r="EW111" s="33" t="str">
        <f>IF($B111="","",IF(COUNTIF(BASE!$A:$A,PRODUTIVIDADE!EW$3)=0,"",SUMIFS(BASE!$M:$M,BASE!$A:$A,PRODUTIVIDADE!EW$3,BASE!$G:$G,PRODUTIVIDADE!$B111)))</f>
        <v/>
      </c>
      <c r="EX111" s="33" t="str">
        <f>IF($B111="","",IF(COUNTIF(BASE!$A:$A,PRODUTIVIDADE!EW$3)=0,"",SUMIFS(BASE!$N:$N,BASE!$A:$A,PRODUTIVIDADE!EW$3,BASE!$G:$G,PRODUTIVIDADE!$B111)))</f>
        <v/>
      </c>
      <c r="EY111" s="28" t="str">
        <f>IF($B111="","",IF(COUNTIF(BASE!$A:$A,PRODUTIVIDADE!EW$3)=0,"",SUMIFS(BASE!$P:$P,BASE!$A:$A,PRODUTIVIDADE!EW$3,BASE!$G:$G,PRODUTIVIDADE!$B111)))</f>
        <v/>
      </c>
      <c r="EZ111" s="28" t="str">
        <f>IF($B111="","",IF(COUNTIF(BASE!$A:$A,PRODUTIVIDADE!EW$3)=0,"",SUMIFS(BASE!$O:$O,BASE!$A:$A,PRODUTIVIDADE!EW$3,BASE!$G:$G,PRODUTIVIDADE!$B111)))</f>
        <v/>
      </c>
      <c r="FA111" s="32">
        <f t="shared" si="119"/>
        <v>0</v>
      </c>
      <c r="FB111" s="32">
        <f t="shared" si="120"/>
        <v>0</v>
      </c>
      <c r="FC111" s="15" t="str">
        <f>IF($B111="","",IF(COUNTIF(BASE!$A:$A,PRODUTIVIDADE!FC$3)=0,"",SUMIFS(BASE!$M:$M,BASE!$A:$A,PRODUTIVIDADE!FC$3,BASE!$G:$G,PRODUTIVIDADE!$B111)))</f>
        <v/>
      </c>
      <c r="FD111" s="15" t="str">
        <f>IF($B111="","",IF(COUNTIF(BASE!$A:$A,PRODUTIVIDADE!FC$3)=0,"",SUMIFS(BASE!$N:$N,BASE!$A:$A,PRODUTIVIDADE!FC$3,BASE!$G:$G,PRODUTIVIDADE!$B111)))</f>
        <v/>
      </c>
      <c r="FE111" s="18" t="str">
        <f>IF($B111="","",IF(COUNTIF(BASE!$A:$A,PRODUTIVIDADE!FC$3)=0,"",SUMIFS(BASE!$P:$P,BASE!$A:$A,PRODUTIVIDADE!FC$3,BASE!$G:$G,PRODUTIVIDADE!$B111)))</f>
        <v/>
      </c>
      <c r="FF111" s="18" t="str">
        <f>IF($B111="","",IF(COUNTIF(BASE!$A:$A,PRODUTIVIDADE!FC$3)=0,"",SUMIFS(BASE!$O:$O,BASE!$A:$A,PRODUTIVIDADE!FC$3,BASE!$G:$G,PRODUTIVIDADE!$B111)))</f>
        <v/>
      </c>
      <c r="FG111" s="32">
        <f t="shared" si="121"/>
        <v>0</v>
      </c>
      <c r="FH111" s="32">
        <f t="shared" si="122"/>
        <v>0</v>
      </c>
      <c r="FI111" s="33" t="str">
        <f>IF($B111="","",IF(COUNTIF(BASE!$A:$A,PRODUTIVIDADE!FI$3)=0,"",SUMIFS(BASE!$M:$M,BASE!$A:$A,PRODUTIVIDADE!FI$3,BASE!$G:$G,PRODUTIVIDADE!$B111)))</f>
        <v/>
      </c>
      <c r="FJ111" s="33" t="str">
        <f>IF($B111="","",IF(COUNTIF(BASE!$A:$A,PRODUTIVIDADE!FI$3)=0,"",SUMIFS(BASE!$N:$N,BASE!$A:$A,PRODUTIVIDADE!FI$3,BASE!$G:$G,PRODUTIVIDADE!$B111)))</f>
        <v/>
      </c>
      <c r="FK111" s="28" t="str">
        <f>IF($B111="","",IF(COUNTIF(BASE!$A:$A,PRODUTIVIDADE!FI$3)=0,"",SUMIFS(BASE!$P:$P,BASE!$A:$A,PRODUTIVIDADE!FI$3,BASE!$G:$G,PRODUTIVIDADE!$B111)))</f>
        <v/>
      </c>
      <c r="FL111" s="28" t="str">
        <f>IF($B111="","",IF(COUNTIF(BASE!$A:$A,PRODUTIVIDADE!FI$3)=0,"",SUMIFS(BASE!$O:$O,BASE!$A:$A,PRODUTIVIDADE!FI$3,BASE!$G:$G,PRODUTIVIDADE!$B111)))</f>
        <v/>
      </c>
      <c r="FM111" s="32">
        <f t="shared" si="123"/>
        <v>0</v>
      </c>
      <c r="FN111" s="32">
        <f t="shared" si="124"/>
        <v>0</v>
      </c>
      <c r="FO111" s="15" t="str">
        <f>IF($B111="","",IF(COUNTIF(BASE!$A:$A,PRODUTIVIDADE!FO$3)=0,"",SUMIFS(BASE!$M:$M,BASE!$A:$A,PRODUTIVIDADE!FO$3,BASE!$G:$G,PRODUTIVIDADE!$B111)))</f>
        <v/>
      </c>
      <c r="FP111" s="15" t="str">
        <f>IF($B111="","",IF(COUNTIF(BASE!$A:$A,PRODUTIVIDADE!FO$3)=0,"",SUMIFS(BASE!$N:$N,BASE!$A:$A,PRODUTIVIDADE!FO$3,BASE!$G:$G,PRODUTIVIDADE!$B111)))</f>
        <v/>
      </c>
      <c r="FQ111" s="18" t="str">
        <f>IF($B111="","",IF(COUNTIF(BASE!$A:$A,PRODUTIVIDADE!FO$3)=0,"",SUMIFS(BASE!$P:$P,BASE!$A:$A,PRODUTIVIDADE!FO$3,BASE!$G:$G,PRODUTIVIDADE!$B111)))</f>
        <v/>
      </c>
      <c r="FR111" s="18" t="str">
        <f>IF($B111="","",IF(COUNTIF(BASE!$A:$A,PRODUTIVIDADE!FO$3)=0,"",SUMIFS(BASE!$O:$O,BASE!$A:$A,PRODUTIVIDADE!FO$3,BASE!$G:$G,PRODUTIVIDADE!$B111)))</f>
        <v/>
      </c>
      <c r="FS111" s="32">
        <f t="shared" si="125"/>
        <v>0</v>
      </c>
      <c r="FT111" s="32">
        <f t="shared" si="126"/>
        <v>0</v>
      </c>
      <c r="FU111" s="33" t="str">
        <f>IF($B111="","",IF(COUNTIF(BASE!$A:$A,PRODUTIVIDADE!FU$3)=0,"",SUMIFS(BASE!$M:$M,BASE!$A:$A,PRODUTIVIDADE!FU$3,BASE!$G:$G,PRODUTIVIDADE!$B111)))</f>
        <v/>
      </c>
      <c r="FV111" s="33" t="str">
        <f>IF($B111="","",IF(COUNTIF(BASE!$A:$A,PRODUTIVIDADE!FU$3)=0,"",SUMIFS(BASE!$N:$N,BASE!$A:$A,PRODUTIVIDADE!FU$3,BASE!$G:$G,PRODUTIVIDADE!$B111)))</f>
        <v/>
      </c>
      <c r="FW111" s="28" t="str">
        <f>IF($B111="","",IF(COUNTIF(BASE!$A:$A,PRODUTIVIDADE!FU$3)=0,"",SUMIFS(BASE!$P:$P,BASE!$A:$A,PRODUTIVIDADE!FU$3,BASE!$G:$G,PRODUTIVIDADE!$B111)))</f>
        <v/>
      </c>
      <c r="FX111" s="28" t="str">
        <f>IF($B111="","",IF(COUNTIF(BASE!$A:$A,PRODUTIVIDADE!FU$3)=0,"",SUMIFS(BASE!$O:$O,BASE!$A:$A,PRODUTIVIDADE!FU$3,BASE!$G:$G,PRODUTIVIDADE!$B111)))</f>
        <v/>
      </c>
      <c r="FY111" s="32">
        <f t="shared" si="127"/>
        <v>0</v>
      </c>
      <c r="FZ111" s="32">
        <f t="shared" si="128"/>
        <v>0</v>
      </c>
      <c r="GA111" s="15" t="str">
        <f>IF($B111="","",IF(COUNTIF(BASE!$A:$A,PRODUTIVIDADE!GA$3)=0,"",SUMIFS(BASE!$M:$M,BASE!$A:$A,PRODUTIVIDADE!GA$3,BASE!$G:$G,PRODUTIVIDADE!$B111)))</f>
        <v/>
      </c>
      <c r="GB111" s="15" t="str">
        <f>IF($B111="","",IF(COUNTIF(BASE!$A:$A,PRODUTIVIDADE!GA$3)=0,"",SUMIFS(BASE!$N:$N,BASE!$A:$A,PRODUTIVIDADE!GA$3,BASE!$G:$G,PRODUTIVIDADE!$B111)))</f>
        <v/>
      </c>
      <c r="GC111" s="18" t="str">
        <f>IF($B111="","",IF(COUNTIF(BASE!$A:$A,PRODUTIVIDADE!GA$3)=0,"",SUMIFS(BASE!$P:$P,BASE!$A:$A,PRODUTIVIDADE!GA$3,BASE!$G:$G,PRODUTIVIDADE!$B111)))</f>
        <v/>
      </c>
      <c r="GD111" s="18" t="str">
        <f>IF($B111="","",IF(COUNTIF(BASE!$A:$A,PRODUTIVIDADE!GA$3)=0,"",SUMIFS(BASE!$O:$O,BASE!$A:$A,PRODUTIVIDADE!GA$3,BASE!$G:$G,PRODUTIVIDADE!$B111)))</f>
        <v/>
      </c>
      <c r="GE111" s="32">
        <f t="shared" si="129"/>
        <v>0</v>
      </c>
      <c r="GF111" s="32">
        <f t="shared" si="130"/>
        <v>0</v>
      </c>
      <c r="GG111" s="33" t="str">
        <f>IF($B111="","",IF(COUNTIF(BASE!$A:$A,PRODUTIVIDADE!GG$3)=0,"",SUMIFS(BASE!$M:$M,BASE!$A:$A,PRODUTIVIDADE!GG$3,BASE!$G:$G,PRODUTIVIDADE!$B111)))</f>
        <v/>
      </c>
      <c r="GH111" s="33" t="str">
        <f>IF($B111="","",IF(COUNTIF(BASE!$A:$A,PRODUTIVIDADE!GG$3)=0,"",SUMIFS(BASE!$N:$N,BASE!$A:$A,PRODUTIVIDADE!GG$3,BASE!$G:$G,PRODUTIVIDADE!$B111)))</f>
        <v/>
      </c>
      <c r="GI111" s="28" t="str">
        <f>IF($B111="","",IF(COUNTIF(BASE!$A:$A,PRODUTIVIDADE!GG$3)=0,"",SUMIFS(BASE!$P:$P,BASE!$A:$A,PRODUTIVIDADE!GG$3,BASE!$G:$G,PRODUTIVIDADE!$B111)))</f>
        <v/>
      </c>
      <c r="GJ111" s="28" t="str">
        <f>IF($B111="","",IF(COUNTIF(BASE!$A:$A,PRODUTIVIDADE!GG$3)=0,"",SUMIFS(BASE!$O:$O,BASE!$A:$A,PRODUTIVIDADE!GG$3,BASE!$G:$G,PRODUTIVIDADE!$B111)))</f>
        <v/>
      </c>
      <c r="GK111" s="32">
        <f t="shared" si="131"/>
        <v>0</v>
      </c>
      <c r="GL111" s="32">
        <f t="shared" si="132"/>
        <v>0</v>
      </c>
      <c r="GM111" s="15" t="str">
        <f>IF($B111="","",IF(COUNTIF(BASE!$A:$A,PRODUTIVIDADE!GM$3)=0,"",SUMIFS(BASE!$M:$M,BASE!$A:$A,PRODUTIVIDADE!GM$3,BASE!$G:$G,PRODUTIVIDADE!$B111)))</f>
        <v/>
      </c>
      <c r="GN111" s="15" t="str">
        <f>IF($B111="","",IF(COUNTIF(BASE!$A:$A,PRODUTIVIDADE!GM$3)=0,"",SUMIFS(BASE!$N:$N,BASE!$A:$A,PRODUTIVIDADE!GM$3,BASE!$G:$G,PRODUTIVIDADE!$B111)))</f>
        <v/>
      </c>
      <c r="GO111" s="18" t="str">
        <f>IF($B111="","",IF(COUNTIF(BASE!$A:$A,PRODUTIVIDADE!GM$3)=0,"",SUMIFS(BASE!$P:$P,BASE!$A:$A,PRODUTIVIDADE!GM$3,BASE!$G:$G,PRODUTIVIDADE!$B111)))</f>
        <v/>
      </c>
      <c r="GP111" s="18" t="str">
        <f>IF($B111="","",IF(COUNTIF(BASE!$A:$A,PRODUTIVIDADE!GM$3)=0,"",SUMIFS(BASE!$O:$O,BASE!$A:$A,PRODUTIVIDADE!GM$3,BASE!$G:$G,PRODUTIVIDADE!$B111)))</f>
        <v/>
      </c>
      <c r="GQ111" s="32">
        <f t="shared" si="133"/>
        <v>0</v>
      </c>
      <c r="GR111" s="32">
        <f t="shared" si="134"/>
        <v>0</v>
      </c>
    </row>
    <row r="112" spans="2:200" s="8" customFormat="1" hidden="1" x14ac:dyDescent="0.25">
      <c r="B112" s="50"/>
      <c r="C112" s="16" t="str">
        <f>IF($B112="","",VLOOKUP($B112,EQUIPE!$B:$E,2,0))</f>
        <v/>
      </c>
      <c r="D112" s="16" t="str">
        <f>IF($B112="","",VLOOKUP($B112,EQUIPE!$B:$F,5,0))</f>
        <v/>
      </c>
      <c r="E112" s="18" t="str">
        <f>IF($B112="","",VLOOKUP($B112,EQUIPE!$B:$E,3,0))</f>
        <v/>
      </c>
      <c r="F112" s="16" t="str">
        <f>IF($B112="","",VLOOKUP($B112,EQUIPE!$B:$E,4,0))</f>
        <v/>
      </c>
      <c r="H112" s="22" t="str">
        <f t="shared" si="135"/>
        <v/>
      </c>
      <c r="I112" s="22" t="str">
        <f t="shared" si="135"/>
        <v/>
      </c>
      <c r="J112" s="18" t="str">
        <f t="shared" si="69"/>
        <v/>
      </c>
      <c r="K112" s="18" t="str">
        <f t="shared" si="70"/>
        <v/>
      </c>
      <c r="L112" s="32">
        <f t="shared" si="71"/>
        <v>0</v>
      </c>
      <c r="M112" s="32">
        <f t="shared" si="72"/>
        <v>0</v>
      </c>
      <c r="O112" s="15" t="str">
        <f>IF($B112="","",IF(COUNTIF(BASE!$A:$A,PRODUTIVIDADE!O$3)=0,"",SUMIFS(BASE!$M:$M,BASE!$A:$A,PRODUTIVIDADE!O$3,BASE!$G:$G,PRODUTIVIDADE!$B112)))</f>
        <v/>
      </c>
      <c r="P112" s="15" t="str">
        <f>IF($B112="","",IF(COUNTIF(BASE!$A:$A,PRODUTIVIDADE!O$3)=0,"",SUMIFS(BASE!$N:$N,BASE!$A:$A,PRODUTIVIDADE!O$3,BASE!$G:$G,PRODUTIVIDADE!$B112)))</f>
        <v/>
      </c>
      <c r="Q112" s="18" t="str">
        <f>IF($B112="","",IF(COUNTIF(BASE!$A:$A,PRODUTIVIDADE!O$3)=0,"",SUMIFS(BASE!$P:$P,BASE!$A:$A,PRODUTIVIDADE!O$3,BASE!$G:$G,PRODUTIVIDADE!$B112)))</f>
        <v/>
      </c>
      <c r="R112" s="18" t="str">
        <f>IF($B112="","",IF(COUNTIF(BASE!$A:$A,PRODUTIVIDADE!O$3)=0,"",SUMIFS(BASE!$O:$O,BASE!$A:$A,PRODUTIVIDADE!O$3,BASE!$G:$G,PRODUTIVIDADE!$B112)))</f>
        <v/>
      </c>
      <c r="S112" s="32">
        <f t="shared" si="73"/>
        <v>0</v>
      </c>
      <c r="T112" s="32">
        <f t="shared" si="74"/>
        <v>0</v>
      </c>
      <c r="U112" s="33" t="str">
        <f>IF($B112="","",IF(COUNTIF(BASE!$A:$A,PRODUTIVIDADE!U$3)=0,"",SUMIFS(BASE!$M:$M,BASE!$A:$A,PRODUTIVIDADE!U$3,BASE!$G:$G,PRODUTIVIDADE!$B112)))</f>
        <v/>
      </c>
      <c r="V112" s="33" t="str">
        <f>IF($B112="","",IF(COUNTIF(BASE!$A:$A,PRODUTIVIDADE!U$3)=0,"",SUMIFS(BASE!$N:$N,BASE!$A:$A,PRODUTIVIDADE!U$3,BASE!$G:$G,PRODUTIVIDADE!$B112)))</f>
        <v/>
      </c>
      <c r="W112" s="28" t="str">
        <f>IF($B112="","",IF(COUNTIF(BASE!$A:$A,PRODUTIVIDADE!U$3)=0,"",SUMIFS(BASE!$P:$P,BASE!$A:$A,PRODUTIVIDADE!U$3,BASE!$G:$G,PRODUTIVIDADE!$B112)))</f>
        <v/>
      </c>
      <c r="X112" s="28" t="str">
        <f>IF($B112="","",IF(COUNTIF(BASE!$A:$A,PRODUTIVIDADE!U$3)=0,"",SUMIFS(BASE!$O:$O,BASE!$A:$A,PRODUTIVIDADE!U$3,BASE!$G:$G,PRODUTIVIDADE!$B112)))</f>
        <v/>
      </c>
      <c r="Y112" s="32">
        <f t="shared" si="75"/>
        <v>0</v>
      </c>
      <c r="Z112" s="32">
        <f t="shared" si="76"/>
        <v>0</v>
      </c>
      <c r="AA112" s="15" t="str">
        <f>IF($B112="","",IF(COUNTIF(BASE!$A:$A,PRODUTIVIDADE!AA$3)=0,"",SUMIFS(BASE!$M:$M,BASE!$A:$A,PRODUTIVIDADE!AA$3,BASE!$G:$G,PRODUTIVIDADE!$B112)))</f>
        <v/>
      </c>
      <c r="AB112" s="15" t="str">
        <f>IF($B112="","",IF(COUNTIF(BASE!$A:$A,PRODUTIVIDADE!AA$3)=0,"",SUMIFS(BASE!$N:$N,BASE!$A:$A,PRODUTIVIDADE!AA$3,BASE!$G:$G,PRODUTIVIDADE!$B112)))</f>
        <v/>
      </c>
      <c r="AC112" s="18" t="str">
        <f>IF($B112="","",IF(COUNTIF(BASE!$A:$A,PRODUTIVIDADE!AA$3)=0,"",SUMIFS(BASE!$P:$P,BASE!$A:$A,PRODUTIVIDADE!AA$3,BASE!$G:$G,PRODUTIVIDADE!$B112)))</f>
        <v/>
      </c>
      <c r="AD112" s="18" t="str">
        <f>IF($B112="","",IF(COUNTIF(BASE!$A:$A,PRODUTIVIDADE!AA$3)=0,"",SUMIFS(BASE!$O:$O,BASE!$A:$A,PRODUTIVIDADE!AA$3,BASE!$G:$G,PRODUTIVIDADE!$B112)))</f>
        <v/>
      </c>
      <c r="AE112" s="32">
        <f t="shared" si="77"/>
        <v>0</v>
      </c>
      <c r="AF112" s="32">
        <f t="shared" si="78"/>
        <v>0</v>
      </c>
      <c r="AG112" s="33" t="str">
        <f>IF($B112="","",IF(COUNTIF(BASE!$A:$A,PRODUTIVIDADE!AG$3)=0,"",SUMIFS(BASE!$M:$M,BASE!$A:$A,PRODUTIVIDADE!AG$3,BASE!$G:$G,PRODUTIVIDADE!$B112)))</f>
        <v/>
      </c>
      <c r="AH112" s="33" t="str">
        <f>IF($B112="","",IF(COUNTIF(BASE!$A:$A,PRODUTIVIDADE!AG$3)=0,"",SUMIFS(BASE!$N:$N,BASE!$A:$A,PRODUTIVIDADE!AG$3,BASE!$G:$G,PRODUTIVIDADE!$B112)))</f>
        <v/>
      </c>
      <c r="AI112" s="28" t="str">
        <f>IF($B112="","",IF(COUNTIF(BASE!$A:$A,PRODUTIVIDADE!AG$3)=0,"",SUMIFS(BASE!$P:$P,BASE!$A:$A,PRODUTIVIDADE!AG$3,BASE!$G:$G,PRODUTIVIDADE!$B112)))</f>
        <v/>
      </c>
      <c r="AJ112" s="28" t="str">
        <f>IF($B112="","",IF(COUNTIF(BASE!$A:$A,PRODUTIVIDADE!AG$3)=0,"",SUMIFS(BASE!$O:$O,BASE!$A:$A,PRODUTIVIDADE!AG$3,BASE!$G:$G,PRODUTIVIDADE!$B112)))</f>
        <v/>
      </c>
      <c r="AK112" s="32">
        <f t="shared" si="79"/>
        <v>0</v>
      </c>
      <c r="AL112" s="32">
        <f t="shared" si="80"/>
        <v>0</v>
      </c>
      <c r="AM112" s="15" t="str">
        <f>IF($B112="","",IF(COUNTIF(BASE!$A:$A,PRODUTIVIDADE!AM$3)=0,"",SUMIFS(BASE!$M:$M,BASE!$A:$A,PRODUTIVIDADE!AM$3,BASE!$G:$G,PRODUTIVIDADE!$B112)))</f>
        <v/>
      </c>
      <c r="AN112" s="15" t="str">
        <f>IF($B112="","",IF(COUNTIF(BASE!$A:$A,PRODUTIVIDADE!AM$3)=0,"",SUMIFS(BASE!$N:$N,BASE!$A:$A,PRODUTIVIDADE!AM$3,BASE!$G:$G,PRODUTIVIDADE!$B112)))</f>
        <v/>
      </c>
      <c r="AO112" s="18" t="str">
        <f>IF($B112="","",IF(COUNTIF(BASE!$A:$A,PRODUTIVIDADE!AM$3)=0,"",SUMIFS(BASE!$P:$P,BASE!$A:$A,PRODUTIVIDADE!AM$3,BASE!$G:$G,PRODUTIVIDADE!$B112)))</f>
        <v/>
      </c>
      <c r="AP112" s="18" t="str">
        <f>IF($B112="","",IF(COUNTIF(BASE!$A:$A,PRODUTIVIDADE!AM$3)=0,"",SUMIFS(BASE!$O:$O,BASE!$A:$A,PRODUTIVIDADE!AM$3,BASE!$G:$G,PRODUTIVIDADE!$B112)))</f>
        <v/>
      </c>
      <c r="AQ112" s="32">
        <f t="shared" si="81"/>
        <v>0</v>
      </c>
      <c r="AR112" s="32">
        <f t="shared" si="82"/>
        <v>0</v>
      </c>
      <c r="AS112" s="33" t="str">
        <f>IF($B112="","",IF(COUNTIF(BASE!$A:$A,PRODUTIVIDADE!AS$3)=0,"",SUMIFS(BASE!$M:$M,BASE!$A:$A,PRODUTIVIDADE!AS$3,BASE!$G:$G,PRODUTIVIDADE!$B112)))</f>
        <v/>
      </c>
      <c r="AT112" s="33" t="str">
        <f>IF($B112="","",IF(COUNTIF(BASE!$A:$A,PRODUTIVIDADE!AS$3)=0,"",SUMIFS(BASE!$N:$N,BASE!$A:$A,PRODUTIVIDADE!AS$3,BASE!$G:$G,PRODUTIVIDADE!$B112)))</f>
        <v/>
      </c>
      <c r="AU112" s="28" t="str">
        <f>IF($B112="","",IF(COUNTIF(BASE!$A:$A,PRODUTIVIDADE!AS$3)=0,"",SUMIFS(BASE!$P:$P,BASE!$A:$A,PRODUTIVIDADE!AS$3,BASE!$G:$G,PRODUTIVIDADE!$B112)))</f>
        <v/>
      </c>
      <c r="AV112" s="28" t="str">
        <f>IF($B112="","",IF(COUNTIF(BASE!$A:$A,PRODUTIVIDADE!AS$3)=0,"",SUMIFS(BASE!$O:$O,BASE!$A:$A,PRODUTIVIDADE!AS$3,BASE!$G:$G,PRODUTIVIDADE!$B112)))</f>
        <v/>
      </c>
      <c r="AW112" s="32">
        <f t="shared" si="83"/>
        <v>0</v>
      </c>
      <c r="AX112" s="32">
        <f t="shared" si="84"/>
        <v>0</v>
      </c>
      <c r="AY112" s="15" t="str">
        <f>IF($B112="","",IF(COUNTIF(BASE!$A:$A,PRODUTIVIDADE!AY$3)=0,"",SUMIFS(BASE!$M:$M,BASE!$A:$A,PRODUTIVIDADE!AY$3,BASE!$G:$G,PRODUTIVIDADE!$B112)))</f>
        <v/>
      </c>
      <c r="AZ112" s="15" t="str">
        <f>IF($B112="","",IF(COUNTIF(BASE!$A:$A,PRODUTIVIDADE!AY$3)=0,"",SUMIFS(BASE!$N:$N,BASE!$A:$A,PRODUTIVIDADE!AY$3,BASE!$G:$G,PRODUTIVIDADE!$B112)))</f>
        <v/>
      </c>
      <c r="BA112" s="18" t="str">
        <f>IF($B112="","",IF(COUNTIF(BASE!$A:$A,PRODUTIVIDADE!AY$3)=0,"",SUMIFS(BASE!$P:$P,BASE!$A:$A,PRODUTIVIDADE!AY$3,BASE!$G:$G,PRODUTIVIDADE!$B112)))</f>
        <v/>
      </c>
      <c r="BB112" s="18" t="str">
        <f>IF($B112="","",IF(COUNTIF(BASE!$A:$A,PRODUTIVIDADE!AY$3)=0,"",SUMIFS(BASE!$O:$O,BASE!$A:$A,PRODUTIVIDADE!AY$3,BASE!$G:$G,PRODUTIVIDADE!$B112)))</f>
        <v/>
      </c>
      <c r="BC112" s="32">
        <f t="shared" si="85"/>
        <v>0</v>
      </c>
      <c r="BD112" s="32">
        <f t="shared" si="86"/>
        <v>0</v>
      </c>
      <c r="BE112" s="33" t="str">
        <f>IF($B112="","",IF(COUNTIF(BASE!$A:$A,PRODUTIVIDADE!BE$3)=0,"",SUMIFS(BASE!$M:$M,BASE!$A:$A,PRODUTIVIDADE!BE$3,BASE!$G:$G,PRODUTIVIDADE!$B112)))</f>
        <v/>
      </c>
      <c r="BF112" s="33" t="str">
        <f>IF($B112="","",IF(COUNTIF(BASE!$A:$A,PRODUTIVIDADE!BE$3)=0,"",SUMIFS(BASE!$N:$N,BASE!$A:$A,PRODUTIVIDADE!BE$3,BASE!$G:$G,PRODUTIVIDADE!$B112)))</f>
        <v/>
      </c>
      <c r="BG112" s="28" t="str">
        <f>IF($B112="","",IF(COUNTIF(BASE!$A:$A,PRODUTIVIDADE!BE$3)=0,"",SUMIFS(BASE!$P:$P,BASE!$A:$A,PRODUTIVIDADE!BE$3,BASE!$G:$G,PRODUTIVIDADE!$B112)))</f>
        <v/>
      </c>
      <c r="BH112" s="28" t="str">
        <f>IF($B112="","",IF(COUNTIF(BASE!$A:$A,PRODUTIVIDADE!BE$3)=0,"",SUMIFS(BASE!$O:$O,BASE!$A:$A,PRODUTIVIDADE!BE$3,BASE!$G:$G,PRODUTIVIDADE!$B112)))</f>
        <v/>
      </c>
      <c r="BI112" s="32">
        <f t="shared" si="87"/>
        <v>0</v>
      </c>
      <c r="BJ112" s="32">
        <f t="shared" si="88"/>
        <v>0</v>
      </c>
      <c r="BK112" s="15" t="str">
        <f>IF($B112="","",IF(COUNTIF(BASE!$A:$A,PRODUTIVIDADE!BK$3)=0,"",SUMIFS(BASE!$M:$M,BASE!$A:$A,PRODUTIVIDADE!BK$3,BASE!$G:$G,PRODUTIVIDADE!$B112)))</f>
        <v/>
      </c>
      <c r="BL112" s="15" t="str">
        <f>IF($B112="","",IF(COUNTIF(BASE!$A:$A,PRODUTIVIDADE!BK$3)=0,"",SUMIFS(BASE!$N:$N,BASE!$A:$A,PRODUTIVIDADE!BK$3,BASE!$G:$G,PRODUTIVIDADE!$B112)))</f>
        <v/>
      </c>
      <c r="BM112" s="18" t="str">
        <f>IF($B112="","",IF(COUNTIF(BASE!$A:$A,PRODUTIVIDADE!BK$3)=0,"",SUMIFS(BASE!$P:$P,BASE!$A:$A,PRODUTIVIDADE!BK$3,BASE!$G:$G,PRODUTIVIDADE!$B112)))</f>
        <v/>
      </c>
      <c r="BN112" s="18" t="str">
        <f>IF($B112="","",IF(COUNTIF(BASE!$A:$A,PRODUTIVIDADE!BK$3)=0,"",SUMIFS(BASE!$O:$O,BASE!$A:$A,PRODUTIVIDADE!BK$3,BASE!$G:$G,PRODUTIVIDADE!$B112)))</f>
        <v/>
      </c>
      <c r="BO112" s="32">
        <f t="shared" si="89"/>
        <v>0</v>
      </c>
      <c r="BP112" s="32">
        <f t="shared" si="90"/>
        <v>0</v>
      </c>
      <c r="BQ112" s="33" t="str">
        <f>IF($B112="","",IF(COUNTIF(BASE!$A:$A,PRODUTIVIDADE!BQ$3)=0,"",SUMIFS(BASE!$M:$M,BASE!$A:$A,PRODUTIVIDADE!BQ$3,BASE!$G:$G,PRODUTIVIDADE!$B112)))</f>
        <v/>
      </c>
      <c r="BR112" s="33" t="str">
        <f>IF($B112="","",IF(COUNTIF(BASE!$A:$A,PRODUTIVIDADE!BQ$3)=0,"",SUMIFS(BASE!$N:$N,BASE!$A:$A,PRODUTIVIDADE!BQ$3,BASE!$G:$G,PRODUTIVIDADE!$B112)))</f>
        <v/>
      </c>
      <c r="BS112" s="28" t="str">
        <f>IF($B112="","",IF(COUNTIF(BASE!$A:$A,PRODUTIVIDADE!BQ$3)=0,"",SUMIFS(BASE!$P:$P,BASE!$A:$A,PRODUTIVIDADE!BQ$3,BASE!$G:$G,PRODUTIVIDADE!$B112)))</f>
        <v/>
      </c>
      <c r="BT112" s="28" t="str">
        <f>IF($B112="","",IF(COUNTIF(BASE!$A:$A,PRODUTIVIDADE!BQ$3)=0,"",SUMIFS(BASE!$O:$O,BASE!$A:$A,PRODUTIVIDADE!BQ$3,BASE!$G:$G,PRODUTIVIDADE!$B112)))</f>
        <v/>
      </c>
      <c r="BU112" s="32">
        <f t="shared" si="91"/>
        <v>0</v>
      </c>
      <c r="BV112" s="32">
        <f t="shared" si="92"/>
        <v>0</v>
      </c>
      <c r="BW112" s="15" t="str">
        <f>IF($B112="","",IF(COUNTIF(BASE!$A:$A,PRODUTIVIDADE!BW$3)=0,"",SUMIFS(BASE!$M:$M,BASE!$A:$A,PRODUTIVIDADE!BW$3,BASE!$G:$G,PRODUTIVIDADE!$B112)))</f>
        <v/>
      </c>
      <c r="BX112" s="15" t="str">
        <f>IF($B112="","",IF(COUNTIF(BASE!$A:$A,PRODUTIVIDADE!BW$3)=0,"",SUMIFS(BASE!$N:$N,BASE!$A:$A,PRODUTIVIDADE!BW$3,BASE!$G:$G,PRODUTIVIDADE!$B112)))</f>
        <v/>
      </c>
      <c r="BY112" s="18" t="str">
        <f>IF($B112="","",IF(COUNTIF(BASE!$A:$A,PRODUTIVIDADE!BW$3)=0,"",SUMIFS(BASE!$P:$P,BASE!$A:$A,PRODUTIVIDADE!BW$3,BASE!$G:$G,PRODUTIVIDADE!$B112)))</f>
        <v/>
      </c>
      <c r="BZ112" s="18" t="str">
        <f>IF($B112="","",IF(COUNTIF(BASE!$A:$A,PRODUTIVIDADE!BW$3)=0,"",SUMIFS(BASE!$O:$O,BASE!$A:$A,PRODUTIVIDADE!BW$3,BASE!$G:$G,PRODUTIVIDADE!$B112)))</f>
        <v/>
      </c>
      <c r="CA112" s="32">
        <f t="shared" si="93"/>
        <v>0</v>
      </c>
      <c r="CB112" s="32">
        <f t="shared" si="94"/>
        <v>0</v>
      </c>
      <c r="CC112" s="33" t="str">
        <f>IF($B112="","",IF(COUNTIF(BASE!$A:$A,PRODUTIVIDADE!CC$3)=0,"",SUMIFS(BASE!$M:$M,BASE!$A:$A,PRODUTIVIDADE!CC$3,BASE!$G:$G,PRODUTIVIDADE!$B112)))</f>
        <v/>
      </c>
      <c r="CD112" s="33" t="str">
        <f>IF($B112="","",IF(COUNTIF(BASE!$A:$A,PRODUTIVIDADE!CC$3)=0,"",SUMIFS(BASE!$N:$N,BASE!$A:$A,PRODUTIVIDADE!CC$3,BASE!$G:$G,PRODUTIVIDADE!$B112)))</f>
        <v/>
      </c>
      <c r="CE112" s="28" t="str">
        <f>IF($B112="","",IF(COUNTIF(BASE!$A:$A,PRODUTIVIDADE!CC$3)=0,"",SUMIFS(BASE!$P:$P,BASE!$A:$A,PRODUTIVIDADE!CC$3,BASE!$G:$G,PRODUTIVIDADE!$B112)))</f>
        <v/>
      </c>
      <c r="CF112" s="28" t="str">
        <f>IF($B112="","",IF(COUNTIF(BASE!$A:$A,PRODUTIVIDADE!CC$3)=0,"",SUMIFS(BASE!$O:$O,BASE!$A:$A,PRODUTIVIDADE!CC$3,BASE!$G:$G,PRODUTIVIDADE!$B112)))</f>
        <v/>
      </c>
      <c r="CG112" s="32">
        <f t="shared" si="95"/>
        <v>0</v>
      </c>
      <c r="CH112" s="32">
        <f t="shared" si="96"/>
        <v>0</v>
      </c>
      <c r="CI112" s="15" t="str">
        <f>IF($B112="","",IF(COUNTIF(BASE!$A:$A,PRODUTIVIDADE!CI$3)=0,"",SUMIFS(BASE!$M:$M,BASE!$A:$A,PRODUTIVIDADE!CI$3,BASE!$G:$G,PRODUTIVIDADE!$B112)))</f>
        <v/>
      </c>
      <c r="CJ112" s="15" t="str">
        <f>IF($B112="","",IF(COUNTIF(BASE!$A:$A,PRODUTIVIDADE!CI$3)=0,"",SUMIFS(BASE!$N:$N,BASE!$A:$A,PRODUTIVIDADE!CI$3,BASE!$G:$G,PRODUTIVIDADE!$B112)))</f>
        <v/>
      </c>
      <c r="CK112" s="18" t="str">
        <f>IF($B112="","",IF(COUNTIF(BASE!$A:$A,PRODUTIVIDADE!CI$3)=0,"",SUMIFS(BASE!$P:$P,BASE!$A:$A,PRODUTIVIDADE!CI$3,BASE!$G:$G,PRODUTIVIDADE!$B112)))</f>
        <v/>
      </c>
      <c r="CL112" s="18" t="str">
        <f>IF($B112="","",IF(COUNTIF(BASE!$A:$A,PRODUTIVIDADE!CI$3)=0,"",SUMIFS(BASE!$O:$O,BASE!$A:$A,PRODUTIVIDADE!CI$3,BASE!$G:$G,PRODUTIVIDADE!$B112)))</f>
        <v/>
      </c>
      <c r="CM112" s="32">
        <f t="shared" si="97"/>
        <v>0</v>
      </c>
      <c r="CN112" s="32">
        <f t="shared" si="98"/>
        <v>0</v>
      </c>
      <c r="CO112" s="33" t="str">
        <f>IF($B112="","",IF(COUNTIF(BASE!$A:$A,PRODUTIVIDADE!CO$3)=0,"",SUMIFS(BASE!$M:$M,BASE!$A:$A,PRODUTIVIDADE!CO$3,BASE!$G:$G,PRODUTIVIDADE!$B112)))</f>
        <v/>
      </c>
      <c r="CP112" s="33" t="str">
        <f>IF($B112="","",IF(COUNTIF(BASE!$A:$A,PRODUTIVIDADE!CO$3)=0,"",SUMIFS(BASE!$N:$N,BASE!$A:$A,PRODUTIVIDADE!CO$3,BASE!$G:$G,PRODUTIVIDADE!$B112)))</f>
        <v/>
      </c>
      <c r="CQ112" s="28" t="str">
        <f>IF($B112="","",IF(COUNTIF(BASE!$A:$A,PRODUTIVIDADE!CO$3)=0,"",SUMIFS(BASE!$P:$P,BASE!$A:$A,PRODUTIVIDADE!CO$3,BASE!$G:$G,PRODUTIVIDADE!$B112)))</f>
        <v/>
      </c>
      <c r="CR112" s="28" t="str">
        <f>IF($B112="","",IF(COUNTIF(BASE!$A:$A,PRODUTIVIDADE!CO$3)=0,"",SUMIFS(BASE!$O:$O,BASE!$A:$A,PRODUTIVIDADE!CO$3,BASE!$G:$G,PRODUTIVIDADE!$B112)))</f>
        <v/>
      </c>
      <c r="CS112" s="32">
        <f t="shared" si="99"/>
        <v>0</v>
      </c>
      <c r="CT112" s="32">
        <f t="shared" si="100"/>
        <v>0</v>
      </c>
      <c r="CU112" s="15" t="str">
        <f>IF($B112="","",IF(COUNTIF(BASE!$A:$A,PRODUTIVIDADE!CU$3)=0,"",SUMIFS(BASE!$M:$M,BASE!$A:$A,PRODUTIVIDADE!CU$3,BASE!$G:$G,PRODUTIVIDADE!$B112)))</f>
        <v/>
      </c>
      <c r="CV112" s="15" t="str">
        <f>IF($B112="","",IF(COUNTIF(BASE!$A:$A,PRODUTIVIDADE!CU$3)=0,"",SUMIFS(BASE!$N:$N,BASE!$A:$A,PRODUTIVIDADE!CU$3,BASE!$G:$G,PRODUTIVIDADE!$B112)))</f>
        <v/>
      </c>
      <c r="CW112" s="18" t="str">
        <f>IF($B112="","",IF(COUNTIF(BASE!$A:$A,PRODUTIVIDADE!CU$3)=0,"",SUMIFS(BASE!$P:$P,BASE!$A:$A,PRODUTIVIDADE!CU$3,BASE!$G:$G,PRODUTIVIDADE!$B112)))</f>
        <v/>
      </c>
      <c r="CX112" s="18" t="str">
        <f>IF($B112="","",IF(COUNTIF(BASE!$A:$A,PRODUTIVIDADE!CU$3)=0,"",SUMIFS(BASE!$O:$O,BASE!$A:$A,PRODUTIVIDADE!CU$3,BASE!$G:$G,PRODUTIVIDADE!$B112)))</f>
        <v/>
      </c>
      <c r="CY112" s="32">
        <f t="shared" si="101"/>
        <v>0</v>
      </c>
      <c r="CZ112" s="32">
        <f t="shared" si="102"/>
        <v>0</v>
      </c>
      <c r="DA112" s="33" t="str">
        <f>IF($B112="","",IF(COUNTIF(BASE!$A:$A,PRODUTIVIDADE!DA$3)=0,"",SUMIFS(BASE!$M:$M,BASE!$A:$A,PRODUTIVIDADE!DA$3,BASE!$G:$G,PRODUTIVIDADE!$B112)))</f>
        <v/>
      </c>
      <c r="DB112" s="33" t="str">
        <f>IF($B112="","",IF(COUNTIF(BASE!$A:$A,PRODUTIVIDADE!DA$3)=0,"",SUMIFS(BASE!$N:$N,BASE!$A:$A,PRODUTIVIDADE!DA$3,BASE!$G:$G,PRODUTIVIDADE!$B112)))</f>
        <v/>
      </c>
      <c r="DC112" s="28" t="str">
        <f>IF($B112="","",IF(COUNTIF(BASE!$A:$A,PRODUTIVIDADE!DA$3)=0,"",SUMIFS(BASE!$P:$P,BASE!$A:$A,PRODUTIVIDADE!DA$3,BASE!$G:$G,PRODUTIVIDADE!$B112)))</f>
        <v/>
      </c>
      <c r="DD112" s="28" t="str">
        <f>IF($B112="","",IF(COUNTIF(BASE!$A:$A,PRODUTIVIDADE!DA$3)=0,"",SUMIFS(BASE!$O:$O,BASE!$A:$A,PRODUTIVIDADE!DA$3,BASE!$G:$G,PRODUTIVIDADE!$B112)))</f>
        <v/>
      </c>
      <c r="DE112" s="32">
        <f t="shared" si="103"/>
        <v>0</v>
      </c>
      <c r="DF112" s="32">
        <f t="shared" si="104"/>
        <v>0</v>
      </c>
      <c r="DG112" s="15" t="str">
        <f>IF($B112="","",IF(COUNTIF(BASE!$A:$A,PRODUTIVIDADE!DG$3)=0,"",SUMIFS(BASE!$M:$M,BASE!$A:$A,PRODUTIVIDADE!DG$3,BASE!$G:$G,PRODUTIVIDADE!$B112)))</f>
        <v/>
      </c>
      <c r="DH112" s="15" t="str">
        <f>IF($B112="","",IF(COUNTIF(BASE!$A:$A,PRODUTIVIDADE!DG$3)=0,"",SUMIFS(BASE!$N:$N,BASE!$A:$A,PRODUTIVIDADE!DG$3,BASE!$G:$G,PRODUTIVIDADE!$B112)))</f>
        <v/>
      </c>
      <c r="DI112" s="18" t="str">
        <f>IF($B112="","",IF(COUNTIF(BASE!$A:$A,PRODUTIVIDADE!DG$3)=0,"",SUMIFS(BASE!$P:$P,BASE!$A:$A,PRODUTIVIDADE!DG$3,BASE!$G:$G,PRODUTIVIDADE!$B112)))</f>
        <v/>
      </c>
      <c r="DJ112" s="18" t="str">
        <f>IF($B112="","",IF(COUNTIF(BASE!$A:$A,PRODUTIVIDADE!DG$3)=0,"",SUMIFS(BASE!$O:$O,BASE!$A:$A,PRODUTIVIDADE!DG$3,BASE!$G:$G,PRODUTIVIDADE!$B112)))</f>
        <v/>
      </c>
      <c r="DK112" s="32">
        <f t="shared" si="105"/>
        <v>0</v>
      </c>
      <c r="DL112" s="32">
        <f t="shared" si="106"/>
        <v>0</v>
      </c>
      <c r="DM112" s="33" t="str">
        <f>IF($B112="","",IF(COUNTIF(BASE!$A:$A,PRODUTIVIDADE!DM$3)=0,"",SUMIFS(BASE!$M:$M,BASE!$A:$A,PRODUTIVIDADE!DM$3,BASE!$G:$G,PRODUTIVIDADE!$B112)))</f>
        <v/>
      </c>
      <c r="DN112" s="33" t="str">
        <f>IF($B112="","",IF(COUNTIF(BASE!$A:$A,PRODUTIVIDADE!DM$3)=0,"",SUMIFS(BASE!$N:$N,BASE!$A:$A,PRODUTIVIDADE!DM$3,BASE!$G:$G,PRODUTIVIDADE!$B112)))</f>
        <v/>
      </c>
      <c r="DO112" s="28" t="str">
        <f>IF($B112="","",IF(COUNTIF(BASE!$A:$A,PRODUTIVIDADE!DM$3)=0,"",SUMIFS(BASE!$P:$P,BASE!$A:$A,PRODUTIVIDADE!DM$3,BASE!$G:$G,PRODUTIVIDADE!$B112)))</f>
        <v/>
      </c>
      <c r="DP112" s="28" t="str">
        <f>IF($B112="","",IF(COUNTIF(BASE!$A:$A,PRODUTIVIDADE!DM$3)=0,"",SUMIFS(BASE!$O:$O,BASE!$A:$A,PRODUTIVIDADE!DM$3,BASE!$G:$G,PRODUTIVIDADE!$B112)))</f>
        <v/>
      </c>
      <c r="DQ112" s="32">
        <f t="shared" si="107"/>
        <v>0</v>
      </c>
      <c r="DR112" s="32">
        <f t="shared" si="108"/>
        <v>0</v>
      </c>
      <c r="DS112" s="15" t="str">
        <f>IF($B112="","",IF(COUNTIF(BASE!$A:$A,PRODUTIVIDADE!DS$3)=0,"",SUMIFS(BASE!$M:$M,BASE!$A:$A,PRODUTIVIDADE!DS$3,BASE!$G:$G,PRODUTIVIDADE!$B112)))</f>
        <v/>
      </c>
      <c r="DT112" s="15" t="str">
        <f>IF($B112="","",IF(COUNTIF(BASE!$A:$A,PRODUTIVIDADE!DS$3)=0,"",SUMIFS(BASE!$N:$N,BASE!$A:$A,PRODUTIVIDADE!DS$3,BASE!$G:$G,PRODUTIVIDADE!$B112)))</f>
        <v/>
      </c>
      <c r="DU112" s="18" t="str">
        <f>IF($B112="","",IF(COUNTIF(BASE!$A:$A,PRODUTIVIDADE!DS$3)=0,"",SUMIFS(BASE!$P:$P,BASE!$A:$A,PRODUTIVIDADE!DS$3,BASE!$G:$G,PRODUTIVIDADE!$B112)))</f>
        <v/>
      </c>
      <c r="DV112" s="18" t="str">
        <f>IF($B112="","",IF(COUNTIF(BASE!$A:$A,PRODUTIVIDADE!DS$3)=0,"",SUMIFS(BASE!$O:$O,BASE!$A:$A,PRODUTIVIDADE!DS$3,BASE!$G:$G,PRODUTIVIDADE!$B112)))</f>
        <v/>
      </c>
      <c r="DW112" s="32">
        <f t="shared" si="109"/>
        <v>0</v>
      </c>
      <c r="DX112" s="32">
        <f t="shared" si="110"/>
        <v>0</v>
      </c>
      <c r="DY112" s="33" t="str">
        <f>IF($B112="","",IF(COUNTIF(BASE!$A:$A,PRODUTIVIDADE!DY$3)=0,"",SUMIFS(BASE!$M:$M,BASE!$A:$A,PRODUTIVIDADE!DY$3,BASE!$G:$G,PRODUTIVIDADE!$B112)))</f>
        <v/>
      </c>
      <c r="DZ112" s="33" t="str">
        <f>IF($B112="","",IF(COUNTIF(BASE!$A:$A,PRODUTIVIDADE!DY$3)=0,"",SUMIFS(BASE!$N:$N,BASE!$A:$A,PRODUTIVIDADE!DY$3,BASE!$G:$G,PRODUTIVIDADE!$B112)))</f>
        <v/>
      </c>
      <c r="EA112" s="28" t="str">
        <f>IF($B112="","",IF(COUNTIF(BASE!$A:$A,PRODUTIVIDADE!DY$3)=0,"",SUMIFS(BASE!$P:$P,BASE!$A:$A,PRODUTIVIDADE!DY$3,BASE!$G:$G,PRODUTIVIDADE!$B112)))</f>
        <v/>
      </c>
      <c r="EB112" s="28" t="str">
        <f>IF($B112="","",IF(COUNTIF(BASE!$A:$A,PRODUTIVIDADE!DY$3)=0,"",SUMIFS(BASE!$O:$O,BASE!$A:$A,PRODUTIVIDADE!DY$3,BASE!$G:$G,PRODUTIVIDADE!$B112)))</f>
        <v/>
      </c>
      <c r="EC112" s="32">
        <f t="shared" si="111"/>
        <v>0</v>
      </c>
      <c r="ED112" s="32">
        <f t="shared" si="112"/>
        <v>0</v>
      </c>
      <c r="EE112" s="15" t="str">
        <f>IF($B112="","",IF(COUNTIF(BASE!$A:$A,PRODUTIVIDADE!EE$3)=0,"",SUMIFS(BASE!$M:$M,BASE!$A:$A,PRODUTIVIDADE!EE$3,BASE!$G:$G,PRODUTIVIDADE!$B112)))</f>
        <v/>
      </c>
      <c r="EF112" s="15" t="str">
        <f>IF($B112="","",IF(COUNTIF(BASE!$A:$A,PRODUTIVIDADE!EE$3)=0,"",SUMIFS(BASE!$N:$N,BASE!$A:$A,PRODUTIVIDADE!EE$3,BASE!$G:$G,PRODUTIVIDADE!$B112)))</f>
        <v/>
      </c>
      <c r="EG112" s="18" t="str">
        <f>IF($B112="","",IF(COUNTIF(BASE!$A:$A,PRODUTIVIDADE!EE$3)=0,"",SUMIFS(BASE!$P:$P,BASE!$A:$A,PRODUTIVIDADE!EE$3,BASE!$G:$G,PRODUTIVIDADE!$B112)))</f>
        <v/>
      </c>
      <c r="EH112" s="18" t="str">
        <f>IF($B112="","",IF(COUNTIF(BASE!$A:$A,PRODUTIVIDADE!EE$3)=0,"",SUMIFS(BASE!$O:$O,BASE!$A:$A,PRODUTIVIDADE!EE$3,BASE!$G:$G,PRODUTIVIDADE!$B112)))</f>
        <v/>
      </c>
      <c r="EI112" s="32">
        <f t="shared" si="113"/>
        <v>0</v>
      </c>
      <c r="EJ112" s="32">
        <f t="shared" si="114"/>
        <v>0</v>
      </c>
      <c r="EK112" s="33" t="str">
        <f>IF($B112="","",IF(COUNTIF(BASE!$A:$A,PRODUTIVIDADE!EK$3)=0,"",SUMIFS(BASE!$M:$M,BASE!$A:$A,PRODUTIVIDADE!EK$3,BASE!$G:$G,PRODUTIVIDADE!$B112)))</f>
        <v/>
      </c>
      <c r="EL112" s="33" t="str">
        <f>IF($B112="","",IF(COUNTIF(BASE!$A:$A,PRODUTIVIDADE!EK$3)=0,"",SUMIFS(BASE!$N:$N,BASE!$A:$A,PRODUTIVIDADE!EK$3,BASE!$G:$G,PRODUTIVIDADE!$B112)))</f>
        <v/>
      </c>
      <c r="EM112" s="28" t="str">
        <f>IF($B112="","",IF(COUNTIF(BASE!$A:$A,PRODUTIVIDADE!EK$3)=0,"",SUMIFS(BASE!$P:$P,BASE!$A:$A,PRODUTIVIDADE!EK$3,BASE!$G:$G,PRODUTIVIDADE!$B112)))</f>
        <v/>
      </c>
      <c r="EN112" s="28" t="str">
        <f>IF($B112="","",IF(COUNTIF(BASE!$A:$A,PRODUTIVIDADE!EK$3)=0,"",SUMIFS(BASE!$O:$O,BASE!$A:$A,PRODUTIVIDADE!EK$3,BASE!$G:$G,PRODUTIVIDADE!$B112)))</f>
        <v/>
      </c>
      <c r="EO112" s="32">
        <f t="shared" si="115"/>
        <v>0</v>
      </c>
      <c r="EP112" s="32">
        <f t="shared" si="116"/>
        <v>0</v>
      </c>
      <c r="EQ112" s="15" t="str">
        <f>IF($B112="","",IF(COUNTIF(BASE!$A:$A,PRODUTIVIDADE!EQ$3)=0,"",SUMIFS(BASE!$M:$M,BASE!$A:$A,PRODUTIVIDADE!EQ$3,BASE!$G:$G,PRODUTIVIDADE!$B112)))</f>
        <v/>
      </c>
      <c r="ER112" s="15" t="str">
        <f>IF($B112="","",IF(COUNTIF(BASE!$A:$A,PRODUTIVIDADE!EQ$3)=0,"",SUMIFS(BASE!$N:$N,BASE!$A:$A,PRODUTIVIDADE!EQ$3,BASE!$G:$G,PRODUTIVIDADE!$B112)))</f>
        <v/>
      </c>
      <c r="ES112" s="18" t="str">
        <f>IF($B112="","",IF(COUNTIF(BASE!$A:$A,PRODUTIVIDADE!EQ$3)=0,"",SUMIFS(BASE!$P:$P,BASE!$A:$A,PRODUTIVIDADE!EQ$3,BASE!$G:$G,PRODUTIVIDADE!$B112)))</f>
        <v/>
      </c>
      <c r="ET112" s="18" t="str">
        <f>IF($B112="","",IF(COUNTIF(BASE!$A:$A,PRODUTIVIDADE!EQ$3)=0,"",SUMIFS(BASE!$O:$O,BASE!$A:$A,PRODUTIVIDADE!EQ$3,BASE!$G:$G,PRODUTIVIDADE!$B112)))</f>
        <v/>
      </c>
      <c r="EU112" s="32">
        <f t="shared" si="117"/>
        <v>0</v>
      </c>
      <c r="EV112" s="32">
        <f t="shared" si="118"/>
        <v>0</v>
      </c>
      <c r="EW112" s="33" t="str">
        <f>IF($B112="","",IF(COUNTIF(BASE!$A:$A,PRODUTIVIDADE!EW$3)=0,"",SUMIFS(BASE!$M:$M,BASE!$A:$A,PRODUTIVIDADE!EW$3,BASE!$G:$G,PRODUTIVIDADE!$B112)))</f>
        <v/>
      </c>
      <c r="EX112" s="33" t="str">
        <f>IF($B112="","",IF(COUNTIF(BASE!$A:$A,PRODUTIVIDADE!EW$3)=0,"",SUMIFS(BASE!$N:$N,BASE!$A:$A,PRODUTIVIDADE!EW$3,BASE!$G:$G,PRODUTIVIDADE!$B112)))</f>
        <v/>
      </c>
      <c r="EY112" s="28" t="str">
        <f>IF($B112="","",IF(COUNTIF(BASE!$A:$A,PRODUTIVIDADE!EW$3)=0,"",SUMIFS(BASE!$P:$P,BASE!$A:$A,PRODUTIVIDADE!EW$3,BASE!$G:$G,PRODUTIVIDADE!$B112)))</f>
        <v/>
      </c>
      <c r="EZ112" s="28" t="str">
        <f>IF($B112="","",IF(COUNTIF(BASE!$A:$A,PRODUTIVIDADE!EW$3)=0,"",SUMIFS(BASE!$O:$O,BASE!$A:$A,PRODUTIVIDADE!EW$3,BASE!$G:$G,PRODUTIVIDADE!$B112)))</f>
        <v/>
      </c>
      <c r="FA112" s="32">
        <f t="shared" si="119"/>
        <v>0</v>
      </c>
      <c r="FB112" s="32">
        <f t="shared" si="120"/>
        <v>0</v>
      </c>
      <c r="FC112" s="15" t="str">
        <f>IF($B112="","",IF(COUNTIF(BASE!$A:$A,PRODUTIVIDADE!FC$3)=0,"",SUMIFS(BASE!$M:$M,BASE!$A:$A,PRODUTIVIDADE!FC$3,BASE!$G:$G,PRODUTIVIDADE!$B112)))</f>
        <v/>
      </c>
      <c r="FD112" s="15" t="str">
        <f>IF($B112="","",IF(COUNTIF(BASE!$A:$A,PRODUTIVIDADE!FC$3)=0,"",SUMIFS(BASE!$N:$N,BASE!$A:$A,PRODUTIVIDADE!FC$3,BASE!$G:$G,PRODUTIVIDADE!$B112)))</f>
        <v/>
      </c>
      <c r="FE112" s="18" t="str">
        <f>IF($B112="","",IF(COUNTIF(BASE!$A:$A,PRODUTIVIDADE!FC$3)=0,"",SUMIFS(BASE!$P:$P,BASE!$A:$A,PRODUTIVIDADE!FC$3,BASE!$G:$G,PRODUTIVIDADE!$B112)))</f>
        <v/>
      </c>
      <c r="FF112" s="18" t="str">
        <f>IF($B112="","",IF(COUNTIF(BASE!$A:$A,PRODUTIVIDADE!FC$3)=0,"",SUMIFS(BASE!$O:$O,BASE!$A:$A,PRODUTIVIDADE!FC$3,BASE!$G:$G,PRODUTIVIDADE!$B112)))</f>
        <v/>
      </c>
      <c r="FG112" s="32">
        <f t="shared" si="121"/>
        <v>0</v>
      </c>
      <c r="FH112" s="32">
        <f t="shared" si="122"/>
        <v>0</v>
      </c>
      <c r="FI112" s="33" t="str">
        <f>IF($B112="","",IF(COUNTIF(BASE!$A:$A,PRODUTIVIDADE!FI$3)=0,"",SUMIFS(BASE!$M:$M,BASE!$A:$A,PRODUTIVIDADE!FI$3,BASE!$G:$G,PRODUTIVIDADE!$B112)))</f>
        <v/>
      </c>
      <c r="FJ112" s="33" t="str">
        <f>IF($B112="","",IF(COUNTIF(BASE!$A:$A,PRODUTIVIDADE!FI$3)=0,"",SUMIFS(BASE!$N:$N,BASE!$A:$A,PRODUTIVIDADE!FI$3,BASE!$G:$G,PRODUTIVIDADE!$B112)))</f>
        <v/>
      </c>
      <c r="FK112" s="28" t="str">
        <f>IF($B112="","",IF(COUNTIF(BASE!$A:$A,PRODUTIVIDADE!FI$3)=0,"",SUMIFS(BASE!$P:$P,BASE!$A:$A,PRODUTIVIDADE!FI$3,BASE!$G:$G,PRODUTIVIDADE!$B112)))</f>
        <v/>
      </c>
      <c r="FL112" s="28" t="str">
        <f>IF($B112="","",IF(COUNTIF(BASE!$A:$A,PRODUTIVIDADE!FI$3)=0,"",SUMIFS(BASE!$O:$O,BASE!$A:$A,PRODUTIVIDADE!FI$3,BASE!$G:$G,PRODUTIVIDADE!$B112)))</f>
        <v/>
      </c>
      <c r="FM112" s="32">
        <f t="shared" si="123"/>
        <v>0</v>
      </c>
      <c r="FN112" s="32">
        <f t="shared" si="124"/>
        <v>0</v>
      </c>
      <c r="FO112" s="15" t="str">
        <f>IF($B112="","",IF(COUNTIF(BASE!$A:$A,PRODUTIVIDADE!FO$3)=0,"",SUMIFS(BASE!$M:$M,BASE!$A:$A,PRODUTIVIDADE!FO$3,BASE!$G:$G,PRODUTIVIDADE!$B112)))</f>
        <v/>
      </c>
      <c r="FP112" s="15" t="str">
        <f>IF($B112="","",IF(COUNTIF(BASE!$A:$A,PRODUTIVIDADE!FO$3)=0,"",SUMIFS(BASE!$N:$N,BASE!$A:$A,PRODUTIVIDADE!FO$3,BASE!$G:$G,PRODUTIVIDADE!$B112)))</f>
        <v/>
      </c>
      <c r="FQ112" s="18" t="str">
        <f>IF($B112="","",IF(COUNTIF(BASE!$A:$A,PRODUTIVIDADE!FO$3)=0,"",SUMIFS(BASE!$P:$P,BASE!$A:$A,PRODUTIVIDADE!FO$3,BASE!$G:$G,PRODUTIVIDADE!$B112)))</f>
        <v/>
      </c>
      <c r="FR112" s="18" t="str">
        <f>IF($B112="","",IF(COUNTIF(BASE!$A:$A,PRODUTIVIDADE!FO$3)=0,"",SUMIFS(BASE!$O:$O,BASE!$A:$A,PRODUTIVIDADE!FO$3,BASE!$G:$G,PRODUTIVIDADE!$B112)))</f>
        <v/>
      </c>
      <c r="FS112" s="32">
        <f t="shared" si="125"/>
        <v>0</v>
      </c>
      <c r="FT112" s="32">
        <f t="shared" si="126"/>
        <v>0</v>
      </c>
      <c r="FU112" s="33" t="str">
        <f>IF($B112="","",IF(COUNTIF(BASE!$A:$A,PRODUTIVIDADE!FU$3)=0,"",SUMIFS(BASE!$M:$M,BASE!$A:$A,PRODUTIVIDADE!FU$3,BASE!$G:$G,PRODUTIVIDADE!$B112)))</f>
        <v/>
      </c>
      <c r="FV112" s="33" t="str">
        <f>IF($B112="","",IF(COUNTIF(BASE!$A:$A,PRODUTIVIDADE!FU$3)=0,"",SUMIFS(BASE!$N:$N,BASE!$A:$A,PRODUTIVIDADE!FU$3,BASE!$G:$G,PRODUTIVIDADE!$B112)))</f>
        <v/>
      </c>
      <c r="FW112" s="28" t="str">
        <f>IF($B112="","",IF(COUNTIF(BASE!$A:$A,PRODUTIVIDADE!FU$3)=0,"",SUMIFS(BASE!$P:$P,BASE!$A:$A,PRODUTIVIDADE!FU$3,BASE!$G:$G,PRODUTIVIDADE!$B112)))</f>
        <v/>
      </c>
      <c r="FX112" s="28" t="str">
        <f>IF($B112="","",IF(COUNTIF(BASE!$A:$A,PRODUTIVIDADE!FU$3)=0,"",SUMIFS(BASE!$O:$O,BASE!$A:$A,PRODUTIVIDADE!FU$3,BASE!$G:$G,PRODUTIVIDADE!$B112)))</f>
        <v/>
      </c>
      <c r="FY112" s="32">
        <f t="shared" si="127"/>
        <v>0</v>
      </c>
      <c r="FZ112" s="32">
        <f t="shared" si="128"/>
        <v>0</v>
      </c>
      <c r="GA112" s="15" t="str">
        <f>IF($B112="","",IF(COUNTIF(BASE!$A:$A,PRODUTIVIDADE!GA$3)=0,"",SUMIFS(BASE!$M:$M,BASE!$A:$A,PRODUTIVIDADE!GA$3,BASE!$G:$G,PRODUTIVIDADE!$B112)))</f>
        <v/>
      </c>
      <c r="GB112" s="15" t="str">
        <f>IF($B112="","",IF(COUNTIF(BASE!$A:$A,PRODUTIVIDADE!GA$3)=0,"",SUMIFS(BASE!$N:$N,BASE!$A:$A,PRODUTIVIDADE!GA$3,BASE!$G:$G,PRODUTIVIDADE!$B112)))</f>
        <v/>
      </c>
      <c r="GC112" s="18" t="str">
        <f>IF($B112="","",IF(COUNTIF(BASE!$A:$A,PRODUTIVIDADE!GA$3)=0,"",SUMIFS(BASE!$P:$P,BASE!$A:$A,PRODUTIVIDADE!GA$3,BASE!$G:$G,PRODUTIVIDADE!$B112)))</f>
        <v/>
      </c>
      <c r="GD112" s="18" t="str">
        <f>IF($B112="","",IF(COUNTIF(BASE!$A:$A,PRODUTIVIDADE!GA$3)=0,"",SUMIFS(BASE!$O:$O,BASE!$A:$A,PRODUTIVIDADE!GA$3,BASE!$G:$G,PRODUTIVIDADE!$B112)))</f>
        <v/>
      </c>
      <c r="GE112" s="32">
        <f t="shared" si="129"/>
        <v>0</v>
      </c>
      <c r="GF112" s="32">
        <f t="shared" si="130"/>
        <v>0</v>
      </c>
      <c r="GG112" s="33" t="str">
        <f>IF($B112="","",IF(COUNTIF(BASE!$A:$A,PRODUTIVIDADE!GG$3)=0,"",SUMIFS(BASE!$M:$M,BASE!$A:$A,PRODUTIVIDADE!GG$3,BASE!$G:$G,PRODUTIVIDADE!$B112)))</f>
        <v/>
      </c>
      <c r="GH112" s="33" t="str">
        <f>IF($B112="","",IF(COUNTIF(BASE!$A:$A,PRODUTIVIDADE!GG$3)=0,"",SUMIFS(BASE!$N:$N,BASE!$A:$A,PRODUTIVIDADE!GG$3,BASE!$G:$G,PRODUTIVIDADE!$B112)))</f>
        <v/>
      </c>
      <c r="GI112" s="28" t="str">
        <f>IF($B112="","",IF(COUNTIF(BASE!$A:$A,PRODUTIVIDADE!GG$3)=0,"",SUMIFS(BASE!$P:$P,BASE!$A:$A,PRODUTIVIDADE!GG$3,BASE!$G:$G,PRODUTIVIDADE!$B112)))</f>
        <v/>
      </c>
      <c r="GJ112" s="28" t="str">
        <f>IF($B112="","",IF(COUNTIF(BASE!$A:$A,PRODUTIVIDADE!GG$3)=0,"",SUMIFS(BASE!$O:$O,BASE!$A:$A,PRODUTIVIDADE!GG$3,BASE!$G:$G,PRODUTIVIDADE!$B112)))</f>
        <v/>
      </c>
      <c r="GK112" s="32">
        <f t="shared" si="131"/>
        <v>0</v>
      </c>
      <c r="GL112" s="32">
        <f t="shared" si="132"/>
        <v>0</v>
      </c>
      <c r="GM112" s="15" t="str">
        <f>IF($B112="","",IF(COUNTIF(BASE!$A:$A,PRODUTIVIDADE!GM$3)=0,"",SUMIFS(BASE!$M:$M,BASE!$A:$A,PRODUTIVIDADE!GM$3,BASE!$G:$G,PRODUTIVIDADE!$B112)))</f>
        <v/>
      </c>
      <c r="GN112" s="15" t="str">
        <f>IF($B112="","",IF(COUNTIF(BASE!$A:$A,PRODUTIVIDADE!GM$3)=0,"",SUMIFS(BASE!$N:$N,BASE!$A:$A,PRODUTIVIDADE!GM$3,BASE!$G:$G,PRODUTIVIDADE!$B112)))</f>
        <v/>
      </c>
      <c r="GO112" s="18" t="str">
        <f>IF($B112="","",IF(COUNTIF(BASE!$A:$A,PRODUTIVIDADE!GM$3)=0,"",SUMIFS(BASE!$P:$P,BASE!$A:$A,PRODUTIVIDADE!GM$3,BASE!$G:$G,PRODUTIVIDADE!$B112)))</f>
        <v/>
      </c>
      <c r="GP112" s="18" t="str">
        <f>IF($B112="","",IF(COUNTIF(BASE!$A:$A,PRODUTIVIDADE!GM$3)=0,"",SUMIFS(BASE!$O:$O,BASE!$A:$A,PRODUTIVIDADE!GM$3,BASE!$G:$G,PRODUTIVIDADE!$B112)))</f>
        <v/>
      </c>
      <c r="GQ112" s="32">
        <f t="shared" si="133"/>
        <v>0</v>
      </c>
      <c r="GR112" s="32">
        <f t="shared" si="134"/>
        <v>0</v>
      </c>
    </row>
    <row r="113" spans="2:200" s="8" customFormat="1" hidden="1" x14ac:dyDescent="0.25">
      <c r="B113" s="50"/>
      <c r="C113" s="16" t="str">
        <f>IF($B113="","",VLOOKUP($B113,EQUIPE!$B:$E,2,0))</f>
        <v/>
      </c>
      <c r="D113" s="16" t="str">
        <f>IF($B113="","",VLOOKUP($B113,EQUIPE!$B:$F,5,0))</f>
        <v/>
      </c>
      <c r="E113" s="18" t="str">
        <f>IF($B113="","",VLOOKUP($B113,EQUIPE!$B:$E,3,0))</f>
        <v/>
      </c>
      <c r="F113" s="16" t="str">
        <f>IF($B113="","",VLOOKUP($B113,EQUIPE!$B:$E,4,0))</f>
        <v/>
      </c>
      <c r="H113" s="22" t="str">
        <f t="shared" si="135"/>
        <v/>
      </c>
      <c r="I113" s="22" t="str">
        <f t="shared" si="135"/>
        <v/>
      </c>
      <c r="J113" s="18" t="str">
        <f t="shared" si="69"/>
        <v/>
      </c>
      <c r="K113" s="18" t="str">
        <f t="shared" si="70"/>
        <v/>
      </c>
      <c r="L113" s="32">
        <f t="shared" si="71"/>
        <v>0</v>
      </c>
      <c r="M113" s="32">
        <f t="shared" si="72"/>
        <v>0</v>
      </c>
      <c r="O113" s="15" t="str">
        <f>IF($B113="","",IF(COUNTIF(BASE!$A:$A,PRODUTIVIDADE!O$3)=0,"",SUMIFS(BASE!$M:$M,BASE!$A:$A,PRODUTIVIDADE!O$3,BASE!$G:$G,PRODUTIVIDADE!$B113)))</f>
        <v/>
      </c>
      <c r="P113" s="15" t="str">
        <f>IF($B113="","",IF(COUNTIF(BASE!$A:$A,PRODUTIVIDADE!O$3)=0,"",SUMIFS(BASE!$N:$N,BASE!$A:$A,PRODUTIVIDADE!O$3,BASE!$G:$G,PRODUTIVIDADE!$B113)))</f>
        <v/>
      </c>
      <c r="Q113" s="18" t="str">
        <f>IF($B113="","",IF(COUNTIF(BASE!$A:$A,PRODUTIVIDADE!O$3)=0,"",SUMIFS(BASE!$P:$P,BASE!$A:$A,PRODUTIVIDADE!O$3,BASE!$G:$G,PRODUTIVIDADE!$B113)))</f>
        <v/>
      </c>
      <c r="R113" s="18" t="str">
        <f>IF($B113="","",IF(COUNTIF(BASE!$A:$A,PRODUTIVIDADE!O$3)=0,"",SUMIFS(BASE!$O:$O,BASE!$A:$A,PRODUTIVIDADE!O$3,BASE!$G:$G,PRODUTIVIDADE!$B113)))</f>
        <v/>
      </c>
      <c r="S113" s="32">
        <f t="shared" si="73"/>
        <v>0</v>
      </c>
      <c r="T113" s="32">
        <f t="shared" si="74"/>
        <v>0</v>
      </c>
      <c r="U113" s="33" t="str">
        <f>IF($B113="","",IF(COUNTIF(BASE!$A:$A,PRODUTIVIDADE!U$3)=0,"",SUMIFS(BASE!$M:$M,BASE!$A:$A,PRODUTIVIDADE!U$3,BASE!$G:$G,PRODUTIVIDADE!$B113)))</f>
        <v/>
      </c>
      <c r="V113" s="33" t="str">
        <f>IF($B113="","",IF(COUNTIF(BASE!$A:$A,PRODUTIVIDADE!U$3)=0,"",SUMIFS(BASE!$N:$N,BASE!$A:$A,PRODUTIVIDADE!U$3,BASE!$G:$G,PRODUTIVIDADE!$B113)))</f>
        <v/>
      </c>
      <c r="W113" s="28" t="str">
        <f>IF($B113="","",IF(COUNTIF(BASE!$A:$A,PRODUTIVIDADE!U$3)=0,"",SUMIFS(BASE!$P:$P,BASE!$A:$A,PRODUTIVIDADE!U$3,BASE!$G:$G,PRODUTIVIDADE!$B113)))</f>
        <v/>
      </c>
      <c r="X113" s="28" t="str">
        <f>IF($B113="","",IF(COUNTIF(BASE!$A:$A,PRODUTIVIDADE!U$3)=0,"",SUMIFS(BASE!$O:$O,BASE!$A:$A,PRODUTIVIDADE!U$3,BASE!$G:$G,PRODUTIVIDADE!$B113)))</f>
        <v/>
      </c>
      <c r="Y113" s="32">
        <f t="shared" si="75"/>
        <v>0</v>
      </c>
      <c r="Z113" s="32">
        <f t="shared" si="76"/>
        <v>0</v>
      </c>
      <c r="AA113" s="15" t="str">
        <f>IF($B113="","",IF(COUNTIF(BASE!$A:$A,PRODUTIVIDADE!AA$3)=0,"",SUMIFS(BASE!$M:$M,BASE!$A:$A,PRODUTIVIDADE!AA$3,BASE!$G:$G,PRODUTIVIDADE!$B113)))</f>
        <v/>
      </c>
      <c r="AB113" s="15" t="str">
        <f>IF($B113="","",IF(COUNTIF(BASE!$A:$A,PRODUTIVIDADE!AA$3)=0,"",SUMIFS(BASE!$N:$N,BASE!$A:$A,PRODUTIVIDADE!AA$3,BASE!$G:$G,PRODUTIVIDADE!$B113)))</f>
        <v/>
      </c>
      <c r="AC113" s="18" t="str">
        <f>IF($B113="","",IF(COUNTIF(BASE!$A:$A,PRODUTIVIDADE!AA$3)=0,"",SUMIFS(BASE!$P:$P,BASE!$A:$A,PRODUTIVIDADE!AA$3,BASE!$G:$G,PRODUTIVIDADE!$B113)))</f>
        <v/>
      </c>
      <c r="AD113" s="18" t="str">
        <f>IF($B113="","",IF(COUNTIF(BASE!$A:$A,PRODUTIVIDADE!AA$3)=0,"",SUMIFS(BASE!$O:$O,BASE!$A:$A,PRODUTIVIDADE!AA$3,BASE!$G:$G,PRODUTIVIDADE!$B113)))</f>
        <v/>
      </c>
      <c r="AE113" s="32">
        <f t="shared" si="77"/>
        <v>0</v>
      </c>
      <c r="AF113" s="32">
        <f t="shared" si="78"/>
        <v>0</v>
      </c>
      <c r="AG113" s="33" t="str">
        <f>IF($B113="","",IF(COUNTIF(BASE!$A:$A,PRODUTIVIDADE!AG$3)=0,"",SUMIFS(BASE!$M:$M,BASE!$A:$A,PRODUTIVIDADE!AG$3,BASE!$G:$G,PRODUTIVIDADE!$B113)))</f>
        <v/>
      </c>
      <c r="AH113" s="33" t="str">
        <f>IF($B113="","",IF(COUNTIF(BASE!$A:$A,PRODUTIVIDADE!AG$3)=0,"",SUMIFS(BASE!$N:$N,BASE!$A:$A,PRODUTIVIDADE!AG$3,BASE!$G:$G,PRODUTIVIDADE!$B113)))</f>
        <v/>
      </c>
      <c r="AI113" s="28" t="str">
        <f>IF($B113="","",IF(COUNTIF(BASE!$A:$A,PRODUTIVIDADE!AG$3)=0,"",SUMIFS(BASE!$P:$P,BASE!$A:$A,PRODUTIVIDADE!AG$3,BASE!$G:$G,PRODUTIVIDADE!$B113)))</f>
        <v/>
      </c>
      <c r="AJ113" s="28" t="str">
        <f>IF($B113="","",IF(COUNTIF(BASE!$A:$A,PRODUTIVIDADE!AG$3)=0,"",SUMIFS(BASE!$O:$O,BASE!$A:$A,PRODUTIVIDADE!AG$3,BASE!$G:$G,PRODUTIVIDADE!$B113)))</f>
        <v/>
      </c>
      <c r="AK113" s="32">
        <f t="shared" si="79"/>
        <v>0</v>
      </c>
      <c r="AL113" s="32">
        <f t="shared" si="80"/>
        <v>0</v>
      </c>
      <c r="AM113" s="15" t="str">
        <f>IF($B113="","",IF(COUNTIF(BASE!$A:$A,PRODUTIVIDADE!AM$3)=0,"",SUMIFS(BASE!$M:$M,BASE!$A:$A,PRODUTIVIDADE!AM$3,BASE!$G:$G,PRODUTIVIDADE!$B113)))</f>
        <v/>
      </c>
      <c r="AN113" s="15" t="str">
        <f>IF($B113="","",IF(COUNTIF(BASE!$A:$A,PRODUTIVIDADE!AM$3)=0,"",SUMIFS(BASE!$N:$N,BASE!$A:$A,PRODUTIVIDADE!AM$3,BASE!$G:$G,PRODUTIVIDADE!$B113)))</f>
        <v/>
      </c>
      <c r="AO113" s="18" t="str">
        <f>IF($B113="","",IF(COUNTIF(BASE!$A:$A,PRODUTIVIDADE!AM$3)=0,"",SUMIFS(BASE!$P:$P,BASE!$A:$A,PRODUTIVIDADE!AM$3,BASE!$G:$G,PRODUTIVIDADE!$B113)))</f>
        <v/>
      </c>
      <c r="AP113" s="18" t="str">
        <f>IF($B113="","",IF(COUNTIF(BASE!$A:$A,PRODUTIVIDADE!AM$3)=0,"",SUMIFS(BASE!$O:$O,BASE!$A:$A,PRODUTIVIDADE!AM$3,BASE!$G:$G,PRODUTIVIDADE!$B113)))</f>
        <v/>
      </c>
      <c r="AQ113" s="32">
        <f t="shared" si="81"/>
        <v>0</v>
      </c>
      <c r="AR113" s="32">
        <f t="shared" si="82"/>
        <v>0</v>
      </c>
      <c r="AS113" s="33" t="str">
        <f>IF($B113="","",IF(COUNTIF(BASE!$A:$A,PRODUTIVIDADE!AS$3)=0,"",SUMIFS(BASE!$M:$M,BASE!$A:$A,PRODUTIVIDADE!AS$3,BASE!$G:$G,PRODUTIVIDADE!$B113)))</f>
        <v/>
      </c>
      <c r="AT113" s="33" t="str">
        <f>IF($B113="","",IF(COUNTIF(BASE!$A:$A,PRODUTIVIDADE!AS$3)=0,"",SUMIFS(BASE!$N:$N,BASE!$A:$A,PRODUTIVIDADE!AS$3,BASE!$G:$G,PRODUTIVIDADE!$B113)))</f>
        <v/>
      </c>
      <c r="AU113" s="28" t="str">
        <f>IF($B113="","",IF(COUNTIF(BASE!$A:$A,PRODUTIVIDADE!AS$3)=0,"",SUMIFS(BASE!$P:$P,BASE!$A:$A,PRODUTIVIDADE!AS$3,BASE!$G:$G,PRODUTIVIDADE!$B113)))</f>
        <v/>
      </c>
      <c r="AV113" s="28" t="str">
        <f>IF($B113="","",IF(COUNTIF(BASE!$A:$A,PRODUTIVIDADE!AS$3)=0,"",SUMIFS(BASE!$O:$O,BASE!$A:$A,PRODUTIVIDADE!AS$3,BASE!$G:$G,PRODUTIVIDADE!$B113)))</f>
        <v/>
      </c>
      <c r="AW113" s="32">
        <f t="shared" si="83"/>
        <v>0</v>
      </c>
      <c r="AX113" s="32">
        <f t="shared" si="84"/>
        <v>0</v>
      </c>
      <c r="AY113" s="15" t="str">
        <f>IF($B113="","",IF(COUNTIF(BASE!$A:$A,PRODUTIVIDADE!AY$3)=0,"",SUMIFS(BASE!$M:$M,BASE!$A:$A,PRODUTIVIDADE!AY$3,BASE!$G:$G,PRODUTIVIDADE!$B113)))</f>
        <v/>
      </c>
      <c r="AZ113" s="15" t="str">
        <f>IF($B113="","",IF(COUNTIF(BASE!$A:$A,PRODUTIVIDADE!AY$3)=0,"",SUMIFS(BASE!$N:$N,BASE!$A:$A,PRODUTIVIDADE!AY$3,BASE!$G:$G,PRODUTIVIDADE!$B113)))</f>
        <v/>
      </c>
      <c r="BA113" s="18" t="str">
        <f>IF($B113="","",IF(COUNTIF(BASE!$A:$A,PRODUTIVIDADE!AY$3)=0,"",SUMIFS(BASE!$P:$P,BASE!$A:$A,PRODUTIVIDADE!AY$3,BASE!$G:$G,PRODUTIVIDADE!$B113)))</f>
        <v/>
      </c>
      <c r="BB113" s="18" t="str">
        <f>IF($B113="","",IF(COUNTIF(BASE!$A:$A,PRODUTIVIDADE!AY$3)=0,"",SUMIFS(BASE!$O:$O,BASE!$A:$A,PRODUTIVIDADE!AY$3,BASE!$G:$G,PRODUTIVIDADE!$B113)))</f>
        <v/>
      </c>
      <c r="BC113" s="32">
        <f t="shared" si="85"/>
        <v>0</v>
      </c>
      <c r="BD113" s="32">
        <f t="shared" si="86"/>
        <v>0</v>
      </c>
      <c r="BE113" s="33" t="str">
        <f>IF($B113="","",IF(COUNTIF(BASE!$A:$A,PRODUTIVIDADE!BE$3)=0,"",SUMIFS(BASE!$M:$M,BASE!$A:$A,PRODUTIVIDADE!BE$3,BASE!$G:$G,PRODUTIVIDADE!$B113)))</f>
        <v/>
      </c>
      <c r="BF113" s="33" t="str">
        <f>IF($B113="","",IF(COUNTIF(BASE!$A:$A,PRODUTIVIDADE!BE$3)=0,"",SUMIFS(BASE!$N:$N,BASE!$A:$A,PRODUTIVIDADE!BE$3,BASE!$G:$G,PRODUTIVIDADE!$B113)))</f>
        <v/>
      </c>
      <c r="BG113" s="28" t="str">
        <f>IF($B113="","",IF(COUNTIF(BASE!$A:$A,PRODUTIVIDADE!BE$3)=0,"",SUMIFS(BASE!$P:$P,BASE!$A:$A,PRODUTIVIDADE!BE$3,BASE!$G:$G,PRODUTIVIDADE!$B113)))</f>
        <v/>
      </c>
      <c r="BH113" s="28" t="str">
        <f>IF($B113="","",IF(COUNTIF(BASE!$A:$A,PRODUTIVIDADE!BE$3)=0,"",SUMIFS(BASE!$O:$O,BASE!$A:$A,PRODUTIVIDADE!BE$3,BASE!$G:$G,PRODUTIVIDADE!$B113)))</f>
        <v/>
      </c>
      <c r="BI113" s="32">
        <f t="shared" si="87"/>
        <v>0</v>
      </c>
      <c r="BJ113" s="32">
        <f t="shared" si="88"/>
        <v>0</v>
      </c>
      <c r="BK113" s="15" t="str">
        <f>IF($B113="","",IF(COUNTIF(BASE!$A:$A,PRODUTIVIDADE!BK$3)=0,"",SUMIFS(BASE!$M:$M,BASE!$A:$A,PRODUTIVIDADE!BK$3,BASE!$G:$G,PRODUTIVIDADE!$B113)))</f>
        <v/>
      </c>
      <c r="BL113" s="15" t="str">
        <f>IF($B113="","",IF(COUNTIF(BASE!$A:$A,PRODUTIVIDADE!BK$3)=0,"",SUMIFS(BASE!$N:$N,BASE!$A:$A,PRODUTIVIDADE!BK$3,BASE!$G:$G,PRODUTIVIDADE!$B113)))</f>
        <v/>
      </c>
      <c r="BM113" s="18" t="str">
        <f>IF($B113="","",IF(COUNTIF(BASE!$A:$A,PRODUTIVIDADE!BK$3)=0,"",SUMIFS(BASE!$P:$P,BASE!$A:$A,PRODUTIVIDADE!BK$3,BASE!$G:$G,PRODUTIVIDADE!$B113)))</f>
        <v/>
      </c>
      <c r="BN113" s="18" t="str">
        <f>IF($B113="","",IF(COUNTIF(BASE!$A:$A,PRODUTIVIDADE!BK$3)=0,"",SUMIFS(BASE!$O:$O,BASE!$A:$A,PRODUTIVIDADE!BK$3,BASE!$G:$G,PRODUTIVIDADE!$B113)))</f>
        <v/>
      </c>
      <c r="BO113" s="32">
        <f t="shared" si="89"/>
        <v>0</v>
      </c>
      <c r="BP113" s="32">
        <f t="shared" si="90"/>
        <v>0</v>
      </c>
      <c r="BQ113" s="33" t="str">
        <f>IF($B113="","",IF(COUNTIF(BASE!$A:$A,PRODUTIVIDADE!BQ$3)=0,"",SUMIFS(BASE!$M:$M,BASE!$A:$A,PRODUTIVIDADE!BQ$3,BASE!$G:$G,PRODUTIVIDADE!$B113)))</f>
        <v/>
      </c>
      <c r="BR113" s="33" t="str">
        <f>IF($B113="","",IF(COUNTIF(BASE!$A:$A,PRODUTIVIDADE!BQ$3)=0,"",SUMIFS(BASE!$N:$N,BASE!$A:$A,PRODUTIVIDADE!BQ$3,BASE!$G:$G,PRODUTIVIDADE!$B113)))</f>
        <v/>
      </c>
      <c r="BS113" s="28" t="str">
        <f>IF($B113="","",IF(COUNTIF(BASE!$A:$A,PRODUTIVIDADE!BQ$3)=0,"",SUMIFS(BASE!$P:$P,BASE!$A:$A,PRODUTIVIDADE!BQ$3,BASE!$G:$G,PRODUTIVIDADE!$B113)))</f>
        <v/>
      </c>
      <c r="BT113" s="28" t="str">
        <f>IF($B113="","",IF(COUNTIF(BASE!$A:$A,PRODUTIVIDADE!BQ$3)=0,"",SUMIFS(BASE!$O:$O,BASE!$A:$A,PRODUTIVIDADE!BQ$3,BASE!$G:$G,PRODUTIVIDADE!$B113)))</f>
        <v/>
      </c>
      <c r="BU113" s="32">
        <f t="shared" si="91"/>
        <v>0</v>
      </c>
      <c r="BV113" s="32">
        <f t="shared" si="92"/>
        <v>0</v>
      </c>
      <c r="BW113" s="15" t="str">
        <f>IF($B113="","",IF(COUNTIF(BASE!$A:$A,PRODUTIVIDADE!BW$3)=0,"",SUMIFS(BASE!$M:$M,BASE!$A:$A,PRODUTIVIDADE!BW$3,BASE!$G:$G,PRODUTIVIDADE!$B113)))</f>
        <v/>
      </c>
      <c r="BX113" s="15" t="str">
        <f>IF($B113="","",IF(COUNTIF(BASE!$A:$A,PRODUTIVIDADE!BW$3)=0,"",SUMIFS(BASE!$N:$N,BASE!$A:$A,PRODUTIVIDADE!BW$3,BASE!$G:$G,PRODUTIVIDADE!$B113)))</f>
        <v/>
      </c>
      <c r="BY113" s="18" t="str">
        <f>IF($B113="","",IF(COUNTIF(BASE!$A:$A,PRODUTIVIDADE!BW$3)=0,"",SUMIFS(BASE!$P:$P,BASE!$A:$A,PRODUTIVIDADE!BW$3,BASE!$G:$G,PRODUTIVIDADE!$B113)))</f>
        <v/>
      </c>
      <c r="BZ113" s="18" t="str">
        <f>IF($B113="","",IF(COUNTIF(BASE!$A:$A,PRODUTIVIDADE!BW$3)=0,"",SUMIFS(BASE!$O:$O,BASE!$A:$A,PRODUTIVIDADE!BW$3,BASE!$G:$G,PRODUTIVIDADE!$B113)))</f>
        <v/>
      </c>
      <c r="CA113" s="32">
        <f t="shared" si="93"/>
        <v>0</v>
      </c>
      <c r="CB113" s="32">
        <f t="shared" si="94"/>
        <v>0</v>
      </c>
      <c r="CC113" s="33" t="str">
        <f>IF($B113="","",IF(COUNTIF(BASE!$A:$A,PRODUTIVIDADE!CC$3)=0,"",SUMIFS(BASE!$M:$M,BASE!$A:$A,PRODUTIVIDADE!CC$3,BASE!$G:$G,PRODUTIVIDADE!$B113)))</f>
        <v/>
      </c>
      <c r="CD113" s="33" t="str">
        <f>IF($B113="","",IF(COUNTIF(BASE!$A:$A,PRODUTIVIDADE!CC$3)=0,"",SUMIFS(BASE!$N:$N,BASE!$A:$A,PRODUTIVIDADE!CC$3,BASE!$G:$G,PRODUTIVIDADE!$B113)))</f>
        <v/>
      </c>
      <c r="CE113" s="28" t="str">
        <f>IF($B113="","",IF(COUNTIF(BASE!$A:$A,PRODUTIVIDADE!CC$3)=0,"",SUMIFS(BASE!$P:$P,BASE!$A:$A,PRODUTIVIDADE!CC$3,BASE!$G:$G,PRODUTIVIDADE!$B113)))</f>
        <v/>
      </c>
      <c r="CF113" s="28" t="str">
        <f>IF($B113="","",IF(COUNTIF(BASE!$A:$A,PRODUTIVIDADE!CC$3)=0,"",SUMIFS(BASE!$O:$O,BASE!$A:$A,PRODUTIVIDADE!CC$3,BASE!$G:$G,PRODUTIVIDADE!$B113)))</f>
        <v/>
      </c>
      <c r="CG113" s="32">
        <f t="shared" si="95"/>
        <v>0</v>
      </c>
      <c r="CH113" s="32">
        <f t="shared" si="96"/>
        <v>0</v>
      </c>
      <c r="CI113" s="15" t="str">
        <f>IF($B113="","",IF(COUNTIF(BASE!$A:$A,PRODUTIVIDADE!CI$3)=0,"",SUMIFS(BASE!$M:$M,BASE!$A:$A,PRODUTIVIDADE!CI$3,BASE!$G:$G,PRODUTIVIDADE!$B113)))</f>
        <v/>
      </c>
      <c r="CJ113" s="15" t="str">
        <f>IF($B113="","",IF(COUNTIF(BASE!$A:$A,PRODUTIVIDADE!CI$3)=0,"",SUMIFS(BASE!$N:$N,BASE!$A:$A,PRODUTIVIDADE!CI$3,BASE!$G:$G,PRODUTIVIDADE!$B113)))</f>
        <v/>
      </c>
      <c r="CK113" s="18" t="str">
        <f>IF($B113="","",IF(COUNTIF(BASE!$A:$A,PRODUTIVIDADE!CI$3)=0,"",SUMIFS(BASE!$P:$P,BASE!$A:$A,PRODUTIVIDADE!CI$3,BASE!$G:$G,PRODUTIVIDADE!$B113)))</f>
        <v/>
      </c>
      <c r="CL113" s="18" t="str">
        <f>IF($B113="","",IF(COUNTIF(BASE!$A:$A,PRODUTIVIDADE!CI$3)=0,"",SUMIFS(BASE!$O:$O,BASE!$A:$A,PRODUTIVIDADE!CI$3,BASE!$G:$G,PRODUTIVIDADE!$B113)))</f>
        <v/>
      </c>
      <c r="CM113" s="32">
        <f t="shared" si="97"/>
        <v>0</v>
      </c>
      <c r="CN113" s="32">
        <f t="shared" si="98"/>
        <v>0</v>
      </c>
      <c r="CO113" s="33" t="str">
        <f>IF($B113="","",IF(COUNTIF(BASE!$A:$A,PRODUTIVIDADE!CO$3)=0,"",SUMIFS(BASE!$M:$M,BASE!$A:$A,PRODUTIVIDADE!CO$3,BASE!$G:$G,PRODUTIVIDADE!$B113)))</f>
        <v/>
      </c>
      <c r="CP113" s="33" t="str">
        <f>IF($B113="","",IF(COUNTIF(BASE!$A:$A,PRODUTIVIDADE!CO$3)=0,"",SUMIFS(BASE!$N:$N,BASE!$A:$A,PRODUTIVIDADE!CO$3,BASE!$G:$G,PRODUTIVIDADE!$B113)))</f>
        <v/>
      </c>
      <c r="CQ113" s="28" t="str">
        <f>IF($B113="","",IF(COUNTIF(BASE!$A:$A,PRODUTIVIDADE!CO$3)=0,"",SUMIFS(BASE!$P:$P,BASE!$A:$A,PRODUTIVIDADE!CO$3,BASE!$G:$G,PRODUTIVIDADE!$B113)))</f>
        <v/>
      </c>
      <c r="CR113" s="28" t="str">
        <f>IF($B113="","",IF(COUNTIF(BASE!$A:$A,PRODUTIVIDADE!CO$3)=0,"",SUMIFS(BASE!$O:$O,BASE!$A:$A,PRODUTIVIDADE!CO$3,BASE!$G:$G,PRODUTIVIDADE!$B113)))</f>
        <v/>
      </c>
      <c r="CS113" s="32">
        <f t="shared" si="99"/>
        <v>0</v>
      </c>
      <c r="CT113" s="32">
        <f t="shared" si="100"/>
        <v>0</v>
      </c>
      <c r="CU113" s="15" t="str">
        <f>IF($B113="","",IF(COUNTIF(BASE!$A:$A,PRODUTIVIDADE!CU$3)=0,"",SUMIFS(BASE!$M:$M,BASE!$A:$A,PRODUTIVIDADE!CU$3,BASE!$G:$G,PRODUTIVIDADE!$B113)))</f>
        <v/>
      </c>
      <c r="CV113" s="15" t="str">
        <f>IF($B113="","",IF(COUNTIF(BASE!$A:$A,PRODUTIVIDADE!CU$3)=0,"",SUMIFS(BASE!$N:$N,BASE!$A:$A,PRODUTIVIDADE!CU$3,BASE!$G:$G,PRODUTIVIDADE!$B113)))</f>
        <v/>
      </c>
      <c r="CW113" s="18" t="str">
        <f>IF($B113="","",IF(COUNTIF(BASE!$A:$A,PRODUTIVIDADE!CU$3)=0,"",SUMIFS(BASE!$P:$P,BASE!$A:$A,PRODUTIVIDADE!CU$3,BASE!$G:$G,PRODUTIVIDADE!$B113)))</f>
        <v/>
      </c>
      <c r="CX113" s="18" t="str">
        <f>IF($B113="","",IF(COUNTIF(BASE!$A:$A,PRODUTIVIDADE!CU$3)=0,"",SUMIFS(BASE!$O:$O,BASE!$A:$A,PRODUTIVIDADE!CU$3,BASE!$G:$G,PRODUTIVIDADE!$B113)))</f>
        <v/>
      </c>
      <c r="CY113" s="32">
        <f t="shared" si="101"/>
        <v>0</v>
      </c>
      <c r="CZ113" s="32">
        <f t="shared" si="102"/>
        <v>0</v>
      </c>
      <c r="DA113" s="33" t="str">
        <f>IF($B113="","",IF(COUNTIF(BASE!$A:$A,PRODUTIVIDADE!DA$3)=0,"",SUMIFS(BASE!$M:$M,BASE!$A:$A,PRODUTIVIDADE!DA$3,BASE!$G:$G,PRODUTIVIDADE!$B113)))</f>
        <v/>
      </c>
      <c r="DB113" s="33" t="str">
        <f>IF($B113="","",IF(COUNTIF(BASE!$A:$A,PRODUTIVIDADE!DA$3)=0,"",SUMIFS(BASE!$N:$N,BASE!$A:$A,PRODUTIVIDADE!DA$3,BASE!$G:$G,PRODUTIVIDADE!$B113)))</f>
        <v/>
      </c>
      <c r="DC113" s="28" t="str">
        <f>IF($B113="","",IF(COUNTIF(BASE!$A:$A,PRODUTIVIDADE!DA$3)=0,"",SUMIFS(BASE!$P:$P,BASE!$A:$A,PRODUTIVIDADE!DA$3,BASE!$G:$G,PRODUTIVIDADE!$B113)))</f>
        <v/>
      </c>
      <c r="DD113" s="28" t="str">
        <f>IF($B113="","",IF(COUNTIF(BASE!$A:$A,PRODUTIVIDADE!DA$3)=0,"",SUMIFS(BASE!$O:$O,BASE!$A:$A,PRODUTIVIDADE!DA$3,BASE!$G:$G,PRODUTIVIDADE!$B113)))</f>
        <v/>
      </c>
      <c r="DE113" s="32">
        <f t="shared" si="103"/>
        <v>0</v>
      </c>
      <c r="DF113" s="32">
        <f t="shared" si="104"/>
        <v>0</v>
      </c>
      <c r="DG113" s="15" t="str">
        <f>IF($B113="","",IF(COUNTIF(BASE!$A:$A,PRODUTIVIDADE!DG$3)=0,"",SUMIFS(BASE!$M:$M,BASE!$A:$A,PRODUTIVIDADE!DG$3,BASE!$G:$G,PRODUTIVIDADE!$B113)))</f>
        <v/>
      </c>
      <c r="DH113" s="15" t="str">
        <f>IF($B113="","",IF(COUNTIF(BASE!$A:$A,PRODUTIVIDADE!DG$3)=0,"",SUMIFS(BASE!$N:$N,BASE!$A:$A,PRODUTIVIDADE!DG$3,BASE!$G:$G,PRODUTIVIDADE!$B113)))</f>
        <v/>
      </c>
      <c r="DI113" s="18" t="str">
        <f>IF($B113="","",IF(COUNTIF(BASE!$A:$A,PRODUTIVIDADE!DG$3)=0,"",SUMIFS(BASE!$P:$P,BASE!$A:$A,PRODUTIVIDADE!DG$3,BASE!$G:$G,PRODUTIVIDADE!$B113)))</f>
        <v/>
      </c>
      <c r="DJ113" s="18" t="str">
        <f>IF($B113="","",IF(COUNTIF(BASE!$A:$A,PRODUTIVIDADE!DG$3)=0,"",SUMIFS(BASE!$O:$O,BASE!$A:$A,PRODUTIVIDADE!DG$3,BASE!$G:$G,PRODUTIVIDADE!$B113)))</f>
        <v/>
      </c>
      <c r="DK113" s="32">
        <f t="shared" si="105"/>
        <v>0</v>
      </c>
      <c r="DL113" s="32">
        <f t="shared" si="106"/>
        <v>0</v>
      </c>
      <c r="DM113" s="33" t="str">
        <f>IF($B113="","",IF(COUNTIF(BASE!$A:$A,PRODUTIVIDADE!DM$3)=0,"",SUMIFS(BASE!$M:$M,BASE!$A:$A,PRODUTIVIDADE!DM$3,BASE!$G:$G,PRODUTIVIDADE!$B113)))</f>
        <v/>
      </c>
      <c r="DN113" s="33" t="str">
        <f>IF($B113="","",IF(COUNTIF(BASE!$A:$A,PRODUTIVIDADE!DM$3)=0,"",SUMIFS(BASE!$N:$N,BASE!$A:$A,PRODUTIVIDADE!DM$3,BASE!$G:$G,PRODUTIVIDADE!$B113)))</f>
        <v/>
      </c>
      <c r="DO113" s="28" t="str">
        <f>IF($B113="","",IF(COUNTIF(BASE!$A:$A,PRODUTIVIDADE!DM$3)=0,"",SUMIFS(BASE!$P:$P,BASE!$A:$A,PRODUTIVIDADE!DM$3,BASE!$G:$G,PRODUTIVIDADE!$B113)))</f>
        <v/>
      </c>
      <c r="DP113" s="28" t="str">
        <f>IF($B113="","",IF(COUNTIF(BASE!$A:$A,PRODUTIVIDADE!DM$3)=0,"",SUMIFS(BASE!$O:$O,BASE!$A:$A,PRODUTIVIDADE!DM$3,BASE!$G:$G,PRODUTIVIDADE!$B113)))</f>
        <v/>
      </c>
      <c r="DQ113" s="32">
        <f t="shared" si="107"/>
        <v>0</v>
      </c>
      <c r="DR113" s="32">
        <f t="shared" si="108"/>
        <v>0</v>
      </c>
      <c r="DS113" s="15" t="str">
        <f>IF($B113="","",IF(COUNTIF(BASE!$A:$A,PRODUTIVIDADE!DS$3)=0,"",SUMIFS(BASE!$M:$M,BASE!$A:$A,PRODUTIVIDADE!DS$3,BASE!$G:$G,PRODUTIVIDADE!$B113)))</f>
        <v/>
      </c>
      <c r="DT113" s="15" t="str">
        <f>IF($B113="","",IF(COUNTIF(BASE!$A:$A,PRODUTIVIDADE!DS$3)=0,"",SUMIFS(BASE!$N:$N,BASE!$A:$A,PRODUTIVIDADE!DS$3,BASE!$G:$G,PRODUTIVIDADE!$B113)))</f>
        <v/>
      </c>
      <c r="DU113" s="18" t="str">
        <f>IF($B113="","",IF(COUNTIF(BASE!$A:$A,PRODUTIVIDADE!DS$3)=0,"",SUMIFS(BASE!$P:$P,BASE!$A:$A,PRODUTIVIDADE!DS$3,BASE!$G:$G,PRODUTIVIDADE!$B113)))</f>
        <v/>
      </c>
      <c r="DV113" s="18" t="str">
        <f>IF($B113="","",IF(COUNTIF(BASE!$A:$A,PRODUTIVIDADE!DS$3)=0,"",SUMIFS(BASE!$O:$O,BASE!$A:$A,PRODUTIVIDADE!DS$3,BASE!$G:$G,PRODUTIVIDADE!$B113)))</f>
        <v/>
      </c>
      <c r="DW113" s="32">
        <f t="shared" si="109"/>
        <v>0</v>
      </c>
      <c r="DX113" s="32">
        <f t="shared" si="110"/>
        <v>0</v>
      </c>
      <c r="DY113" s="33" t="str">
        <f>IF($B113="","",IF(COUNTIF(BASE!$A:$A,PRODUTIVIDADE!DY$3)=0,"",SUMIFS(BASE!$M:$M,BASE!$A:$A,PRODUTIVIDADE!DY$3,BASE!$G:$G,PRODUTIVIDADE!$B113)))</f>
        <v/>
      </c>
      <c r="DZ113" s="33" t="str">
        <f>IF($B113="","",IF(COUNTIF(BASE!$A:$A,PRODUTIVIDADE!DY$3)=0,"",SUMIFS(BASE!$N:$N,BASE!$A:$A,PRODUTIVIDADE!DY$3,BASE!$G:$G,PRODUTIVIDADE!$B113)))</f>
        <v/>
      </c>
      <c r="EA113" s="28" t="str">
        <f>IF($B113="","",IF(COUNTIF(BASE!$A:$A,PRODUTIVIDADE!DY$3)=0,"",SUMIFS(BASE!$P:$P,BASE!$A:$A,PRODUTIVIDADE!DY$3,BASE!$G:$G,PRODUTIVIDADE!$B113)))</f>
        <v/>
      </c>
      <c r="EB113" s="28" t="str">
        <f>IF($B113="","",IF(COUNTIF(BASE!$A:$A,PRODUTIVIDADE!DY$3)=0,"",SUMIFS(BASE!$O:$O,BASE!$A:$A,PRODUTIVIDADE!DY$3,BASE!$G:$G,PRODUTIVIDADE!$B113)))</f>
        <v/>
      </c>
      <c r="EC113" s="32">
        <f t="shared" si="111"/>
        <v>0</v>
      </c>
      <c r="ED113" s="32">
        <f t="shared" si="112"/>
        <v>0</v>
      </c>
      <c r="EE113" s="15" t="str">
        <f>IF($B113="","",IF(COUNTIF(BASE!$A:$A,PRODUTIVIDADE!EE$3)=0,"",SUMIFS(BASE!$M:$M,BASE!$A:$A,PRODUTIVIDADE!EE$3,BASE!$G:$G,PRODUTIVIDADE!$B113)))</f>
        <v/>
      </c>
      <c r="EF113" s="15" t="str">
        <f>IF($B113="","",IF(COUNTIF(BASE!$A:$A,PRODUTIVIDADE!EE$3)=0,"",SUMIFS(BASE!$N:$N,BASE!$A:$A,PRODUTIVIDADE!EE$3,BASE!$G:$G,PRODUTIVIDADE!$B113)))</f>
        <v/>
      </c>
      <c r="EG113" s="18" t="str">
        <f>IF($B113="","",IF(COUNTIF(BASE!$A:$A,PRODUTIVIDADE!EE$3)=0,"",SUMIFS(BASE!$P:$P,BASE!$A:$A,PRODUTIVIDADE!EE$3,BASE!$G:$G,PRODUTIVIDADE!$B113)))</f>
        <v/>
      </c>
      <c r="EH113" s="18" t="str">
        <f>IF($B113="","",IF(COUNTIF(BASE!$A:$A,PRODUTIVIDADE!EE$3)=0,"",SUMIFS(BASE!$O:$O,BASE!$A:$A,PRODUTIVIDADE!EE$3,BASE!$G:$G,PRODUTIVIDADE!$B113)))</f>
        <v/>
      </c>
      <c r="EI113" s="32">
        <f t="shared" si="113"/>
        <v>0</v>
      </c>
      <c r="EJ113" s="32">
        <f t="shared" si="114"/>
        <v>0</v>
      </c>
      <c r="EK113" s="33" t="str">
        <f>IF($B113="","",IF(COUNTIF(BASE!$A:$A,PRODUTIVIDADE!EK$3)=0,"",SUMIFS(BASE!$M:$M,BASE!$A:$A,PRODUTIVIDADE!EK$3,BASE!$G:$G,PRODUTIVIDADE!$B113)))</f>
        <v/>
      </c>
      <c r="EL113" s="33" t="str">
        <f>IF($B113="","",IF(COUNTIF(BASE!$A:$A,PRODUTIVIDADE!EK$3)=0,"",SUMIFS(BASE!$N:$N,BASE!$A:$A,PRODUTIVIDADE!EK$3,BASE!$G:$G,PRODUTIVIDADE!$B113)))</f>
        <v/>
      </c>
      <c r="EM113" s="28" t="str">
        <f>IF($B113="","",IF(COUNTIF(BASE!$A:$A,PRODUTIVIDADE!EK$3)=0,"",SUMIFS(BASE!$P:$P,BASE!$A:$A,PRODUTIVIDADE!EK$3,BASE!$G:$G,PRODUTIVIDADE!$B113)))</f>
        <v/>
      </c>
      <c r="EN113" s="28" t="str">
        <f>IF($B113="","",IF(COUNTIF(BASE!$A:$A,PRODUTIVIDADE!EK$3)=0,"",SUMIFS(BASE!$O:$O,BASE!$A:$A,PRODUTIVIDADE!EK$3,BASE!$G:$G,PRODUTIVIDADE!$B113)))</f>
        <v/>
      </c>
      <c r="EO113" s="32">
        <f t="shared" si="115"/>
        <v>0</v>
      </c>
      <c r="EP113" s="32">
        <f t="shared" si="116"/>
        <v>0</v>
      </c>
      <c r="EQ113" s="15" t="str">
        <f>IF($B113="","",IF(COUNTIF(BASE!$A:$A,PRODUTIVIDADE!EQ$3)=0,"",SUMIFS(BASE!$M:$M,BASE!$A:$A,PRODUTIVIDADE!EQ$3,BASE!$G:$G,PRODUTIVIDADE!$B113)))</f>
        <v/>
      </c>
      <c r="ER113" s="15" t="str">
        <f>IF($B113="","",IF(COUNTIF(BASE!$A:$A,PRODUTIVIDADE!EQ$3)=0,"",SUMIFS(BASE!$N:$N,BASE!$A:$A,PRODUTIVIDADE!EQ$3,BASE!$G:$G,PRODUTIVIDADE!$B113)))</f>
        <v/>
      </c>
      <c r="ES113" s="18" t="str">
        <f>IF($B113="","",IF(COUNTIF(BASE!$A:$A,PRODUTIVIDADE!EQ$3)=0,"",SUMIFS(BASE!$P:$P,BASE!$A:$A,PRODUTIVIDADE!EQ$3,BASE!$G:$G,PRODUTIVIDADE!$B113)))</f>
        <v/>
      </c>
      <c r="ET113" s="18" t="str">
        <f>IF($B113="","",IF(COUNTIF(BASE!$A:$A,PRODUTIVIDADE!EQ$3)=0,"",SUMIFS(BASE!$O:$O,BASE!$A:$A,PRODUTIVIDADE!EQ$3,BASE!$G:$G,PRODUTIVIDADE!$B113)))</f>
        <v/>
      </c>
      <c r="EU113" s="32">
        <f t="shared" si="117"/>
        <v>0</v>
      </c>
      <c r="EV113" s="32">
        <f t="shared" si="118"/>
        <v>0</v>
      </c>
      <c r="EW113" s="33" t="str">
        <f>IF($B113="","",IF(COUNTIF(BASE!$A:$A,PRODUTIVIDADE!EW$3)=0,"",SUMIFS(BASE!$M:$M,BASE!$A:$A,PRODUTIVIDADE!EW$3,BASE!$G:$G,PRODUTIVIDADE!$B113)))</f>
        <v/>
      </c>
      <c r="EX113" s="33" t="str">
        <f>IF($B113="","",IF(COUNTIF(BASE!$A:$A,PRODUTIVIDADE!EW$3)=0,"",SUMIFS(BASE!$N:$N,BASE!$A:$A,PRODUTIVIDADE!EW$3,BASE!$G:$G,PRODUTIVIDADE!$B113)))</f>
        <v/>
      </c>
      <c r="EY113" s="28" t="str">
        <f>IF($B113="","",IF(COUNTIF(BASE!$A:$A,PRODUTIVIDADE!EW$3)=0,"",SUMIFS(BASE!$P:$P,BASE!$A:$A,PRODUTIVIDADE!EW$3,BASE!$G:$G,PRODUTIVIDADE!$B113)))</f>
        <v/>
      </c>
      <c r="EZ113" s="28" t="str">
        <f>IF($B113="","",IF(COUNTIF(BASE!$A:$A,PRODUTIVIDADE!EW$3)=0,"",SUMIFS(BASE!$O:$O,BASE!$A:$A,PRODUTIVIDADE!EW$3,BASE!$G:$G,PRODUTIVIDADE!$B113)))</f>
        <v/>
      </c>
      <c r="FA113" s="32">
        <f t="shared" si="119"/>
        <v>0</v>
      </c>
      <c r="FB113" s="32">
        <f t="shared" si="120"/>
        <v>0</v>
      </c>
      <c r="FC113" s="15" t="str">
        <f>IF($B113="","",IF(COUNTIF(BASE!$A:$A,PRODUTIVIDADE!FC$3)=0,"",SUMIFS(BASE!$M:$M,BASE!$A:$A,PRODUTIVIDADE!FC$3,BASE!$G:$G,PRODUTIVIDADE!$B113)))</f>
        <v/>
      </c>
      <c r="FD113" s="15" t="str">
        <f>IF($B113="","",IF(COUNTIF(BASE!$A:$A,PRODUTIVIDADE!FC$3)=0,"",SUMIFS(BASE!$N:$N,BASE!$A:$A,PRODUTIVIDADE!FC$3,BASE!$G:$G,PRODUTIVIDADE!$B113)))</f>
        <v/>
      </c>
      <c r="FE113" s="18" t="str">
        <f>IF($B113="","",IF(COUNTIF(BASE!$A:$A,PRODUTIVIDADE!FC$3)=0,"",SUMIFS(BASE!$P:$P,BASE!$A:$A,PRODUTIVIDADE!FC$3,BASE!$G:$G,PRODUTIVIDADE!$B113)))</f>
        <v/>
      </c>
      <c r="FF113" s="18" t="str">
        <f>IF($B113="","",IF(COUNTIF(BASE!$A:$A,PRODUTIVIDADE!FC$3)=0,"",SUMIFS(BASE!$O:$O,BASE!$A:$A,PRODUTIVIDADE!FC$3,BASE!$G:$G,PRODUTIVIDADE!$B113)))</f>
        <v/>
      </c>
      <c r="FG113" s="32">
        <f t="shared" si="121"/>
        <v>0</v>
      </c>
      <c r="FH113" s="32">
        <f t="shared" si="122"/>
        <v>0</v>
      </c>
      <c r="FI113" s="33" t="str">
        <f>IF($B113="","",IF(COUNTIF(BASE!$A:$A,PRODUTIVIDADE!FI$3)=0,"",SUMIFS(BASE!$M:$M,BASE!$A:$A,PRODUTIVIDADE!FI$3,BASE!$G:$G,PRODUTIVIDADE!$B113)))</f>
        <v/>
      </c>
      <c r="FJ113" s="33" t="str">
        <f>IF($B113="","",IF(COUNTIF(BASE!$A:$A,PRODUTIVIDADE!FI$3)=0,"",SUMIFS(BASE!$N:$N,BASE!$A:$A,PRODUTIVIDADE!FI$3,BASE!$G:$G,PRODUTIVIDADE!$B113)))</f>
        <v/>
      </c>
      <c r="FK113" s="28" t="str">
        <f>IF($B113="","",IF(COUNTIF(BASE!$A:$A,PRODUTIVIDADE!FI$3)=0,"",SUMIFS(BASE!$P:$P,BASE!$A:$A,PRODUTIVIDADE!FI$3,BASE!$G:$G,PRODUTIVIDADE!$B113)))</f>
        <v/>
      </c>
      <c r="FL113" s="28" t="str">
        <f>IF($B113="","",IF(COUNTIF(BASE!$A:$A,PRODUTIVIDADE!FI$3)=0,"",SUMIFS(BASE!$O:$O,BASE!$A:$A,PRODUTIVIDADE!FI$3,BASE!$G:$G,PRODUTIVIDADE!$B113)))</f>
        <v/>
      </c>
      <c r="FM113" s="32">
        <f t="shared" si="123"/>
        <v>0</v>
      </c>
      <c r="FN113" s="32">
        <f t="shared" si="124"/>
        <v>0</v>
      </c>
      <c r="FO113" s="15" t="str">
        <f>IF($B113="","",IF(COUNTIF(BASE!$A:$A,PRODUTIVIDADE!FO$3)=0,"",SUMIFS(BASE!$M:$M,BASE!$A:$A,PRODUTIVIDADE!FO$3,BASE!$G:$G,PRODUTIVIDADE!$B113)))</f>
        <v/>
      </c>
      <c r="FP113" s="15" t="str">
        <f>IF($B113="","",IF(COUNTIF(BASE!$A:$A,PRODUTIVIDADE!FO$3)=0,"",SUMIFS(BASE!$N:$N,BASE!$A:$A,PRODUTIVIDADE!FO$3,BASE!$G:$G,PRODUTIVIDADE!$B113)))</f>
        <v/>
      </c>
      <c r="FQ113" s="18" t="str">
        <f>IF($B113="","",IF(COUNTIF(BASE!$A:$A,PRODUTIVIDADE!FO$3)=0,"",SUMIFS(BASE!$P:$P,BASE!$A:$A,PRODUTIVIDADE!FO$3,BASE!$G:$G,PRODUTIVIDADE!$B113)))</f>
        <v/>
      </c>
      <c r="FR113" s="18" t="str">
        <f>IF($B113="","",IF(COUNTIF(BASE!$A:$A,PRODUTIVIDADE!FO$3)=0,"",SUMIFS(BASE!$O:$O,BASE!$A:$A,PRODUTIVIDADE!FO$3,BASE!$G:$G,PRODUTIVIDADE!$B113)))</f>
        <v/>
      </c>
      <c r="FS113" s="32">
        <f t="shared" si="125"/>
        <v>0</v>
      </c>
      <c r="FT113" s="32">
        <f t="shared" si="126"/>
        <v>0</v>
      </c>
      <c r="FU113" s="33" t="str">
        <f>IF($B113="","",IF(COUNTIF(BASE!$A:$A,PRODUTIVIDADE!FU$3)=0,"",SUMIFS(BASE!$M:$M,BASE!$A:$A,PRODUTIVIDADE!FU$3,BASE!$G:$G,PRODUTIVIDADE!$B113)))</f>
        <v/>
      </c>
      <c r="FV113" s="33" t="str">
        <f>IF($B113="","",IF(COUNTIF(BASE!$A:$A,PRODUTIVIDADE!FU$3)=0,"",SUMIFS(BASE!$N:$N,BASE!$A:$A,PRODUTIVIDADE!FU$3,BASE!$G:$G,PRODUTIVIDADE!$B113)))</f>
        <v/>
      </c>
      <c r="FW113" s="28" t="str">
        <f>IF($B113="","",IF(COUNTIF(BASE!$A:$A,PRODUTIVIDADE!FU$3)=0,"",SUMIFS(BASE!$P:$P,BASE!$A:$A,PRODUTIVIDADE!FU$3,BASE!$G:$G,PRODUTIVIDADE!$B113)))</f>
        <v/>
      </c>
      <c r="FX113" s="28" t="str">
        <f>IF($B113="","",IF(COUNTIF(BASE!$A:$A,PRODUTIVIDADE!FU$3)=0,"",SUMIFS(BASE!$O:$O,BASE!$A:$A,PRODUTIVIDADE!FU$3,BASE!$G:$G,PRODUTIVIDADE!$B113)))</f>
        <v/>
      </c>
      <c r="FY113" s="32">
        <f t="shared" si="127"/>
        <v>0</v>
      </c>
      <c r="FZ113" s="32">
        <f t="shared" si="128"/>
        <v>0</v>
      </c>
      <c r="GA113" s="15" t="str">
        <f>IF($B113="","",IF(COUNTIF(BASE!$A:$A,PRODUTIVIDADE!GA$3)=0,"",SUMIFS(BASE!$M:$M,BASE!$A:$A,PRODUTIVIDADE!GA$3,BASE!$G:$G,PRODUTIVIDADE!$B113)))</f>
        <v/>
      </c>
      <c r="GB113" s="15" t="str">
        <f>IF($B113="","",IF(COUNTIF(BASE!$A:$A,PRODUTIVIDADE!GA$3)=0,"",SUMIFS(BASE!$N:$N,BASE!$A:$A,PRODUTIVIDADE!GA$3,BASE!$G:$G,PRODUTIVIDADE!$B113)))</f>
        <v/>
      </c>
      <c r="GC113" s="18" t="str">
        <f>IF($B113="","",IF(COUNTIF(BASE!$A:$A,PRODUTIVIDADE!GA$3)=0,"",SUMIFS(BASE!$P:$P,BASE!$A:$A,PRODUTIVIDADE!GA$3,BASE!$G:$G,PRODUTIVIDADE!$B113)))</f>
        <v/>
      </c>
      <c r="GD113" s="18" t="str">
        <f>IF($B113="","",IF(COUNTIF(BASE!$A:$A,PRODUTIVIDADE!GA$3)=0,"",SUMIFS(BASE!$O:$O,BASE!$A:$A,PRODUTIVIDADE!GA$3,BASE!$G:$G,PRODUTIVIDADE!$B113)))</f>
        <v/>
      </c>
      <c r="GE113" s="32">
        <f t="shared" si="129"/>
        <v>0</v>
      </c>
      <c r="GF113" s="32">
        <f t="shared" si="130"/>
        <v>0</v>
      </c>
      <c r="GG113" s="33" t="str">
        <f>IF($B113="","",IF(COUNTIF(BASE!$A:$A,PRODUTIVIDADE!GG$3)=0,"",SUMIFS(BASE!$M:$M,BASE!$A:$A,PRODUTIVIDADE!GG$3,BASE!$G:$G,PRODUTIVIDADE!$B113)))</f>
        <v/>
      </c>
      <c r="GH113" s="33" t="str">
        <f>IF($B113="","",IF(COUNTIF(BASE!$A:$A,PRODUTIVIDADE!GG$3)=0,"",SUMIFS(BASE!$N:$N,BASE!$A:$A,PRODUTIVIDADE!GG$3,BASE!$G:$G,PRODUTIVIDADE!$B113)))</f>
        <v/>
      </c>
      <c r="GI113" s="28" t="str">
        <f>IF($B113="","",IF(COUNTIF(BASE!$A:$A,PRODUTIVIDADE!GG$3)=0,"",SUMIFS(BASE!$P:$P,BASE!$A:$A,PRODUTIVIDADE!GG$3,BASE!$G:$G,PRODUTIVIDADE!$B113)))</f>
        <v/>
      </c>
      <c r="GJ113" s="28" t="str">
        <f>IF($B113="","",IF(COUNTIF(BASE!$A:$A,PRODUTIVIDADE!GG$3)=0,"",SUMIFS(BASE!$O:$O,BASE!$A:$A,PRODUTIVIDADE!GG$3,BASE!$G:$G,PRODUTIVIDADE!$B113)))</f>
        <v/>
      </c>
      <c r="GK113" s="32">
        <f t="shared" si="131"/>
        <v>0</v>
      </c>
      <c r="GL113" s="32">
        <f t="shared" si="132"/>
        <v>0</v>
      </c>
      <c r="GM113" s="15" t="str">
        <f>IF($B113="","",IF(COUNTIF(BASE!$A:$A,PRODUTIVIDADE!GM$3)=0,"",SUMIFS(BASE!$M:$M,BASE!$A:$A,PRODUTIVIDADE!GM$3,BASE!$G:$G,PRODUTIVIDADE!$B113)))</f>
        <v/>
      </c>
      <c r="GN113" s="15" t="str">
        <f>IF($B113="","",IF(COUNTIF(BASE!$A:$A,PRODUTIVIDADE!GM$3)=0,"",SUMIFS(BASE!$N:$N,BASE!$A:$A,PRODUTIVIDADE!GM$3,BASE!$G:$G,PRODUTIVIDADE!$B113)))</f>
        <v/>
      </c>
      <c r="GO113" s="18" t="str">
        <f>IF($B113="","",IF(COUNTIF(BASE!$A:$A,PRODUTIVIDADE!GM$3)=0,"",SUMIFS(BASE!$P:$P,BASE!$A:$A,PRODUTIVIDADE!GM$3,BASE!$G:$G,PRODUTIVIDADE!$B113)))</f>
        <v/>
      </c>
      <c r="GP113" s="18" t="str">
        <f>IF($B113="","",IF(COUNTIF(BASE!$A:$A,PRODUTIVIDADE!GM$3)=0,"",SUMIFS(BASE!$O:$O,BASE!$A:$A,PRODUTIVIDADE!GM$3,BASE!$G:$G,PRODUTIVIDADE!$B113)))</f>
        <v/>
      </c>
      <c r="GQ113" s="32">
        <f t="shared" si="133"/>
        <v>0</v>
      </c>
      <c r="GR113" s="32">
        <f t="shared" si="134"/>
        <v>0</v>
      </c>
    </row>
    <row r="114" spans="2:200" s="8" customFormat="1" hidden="1" x14ac:dyDescent="0.25">
      <c r="B114" s="50"/>
      <c r="C114" s="16" t="str">
        <f>IF($B114="","",VLOOKUP($B114,EQUIPE!$B:$E,2,0))</f>
        <v/>
      </c>
      <c r="D114" s="16" t="str">
        <f>IF($B114="","",VLOOKUP($B114,EQUIPE!$B:$F,5,0))</f>
        <v/>
      </c>
      <c r="E114" s="18" t="str">
        <f>IF($B114="","",VLOOKUP($B114,EQUIPE!$B:$E,3,0))</f>
        <v/>
      </c>
      <c r="F114" s="16" t="str">
        <f>IF($B114="","",VLOOKUP($B114,EQUIPE!$B:$E,4,0))</f>
        <v/>
      </c>
      <c r="H114" s="22" t="str">
        <f t="shared" si="135"/>
        <v/>
      </c>
      <c r="I114" s="22" t="str">
        <f t="shared" si="135"/>
        <v/>
      </c>
      <c r="J114" s="18" t="str">
        <f t="shared" si="69"/>
        <v/>
      </c>
      <c r="K114" s="18" t="str">
        <f t="shared" si="70"/>
        <v/>
      </c>
      <c r="L114" s="32">
        <f t="shared" si="71"/>
        <v>0</v>
      </c>
      <c r="M114" s="32">
        <f t="shared" si="72"/>
        <v>0</v>
      </c>
      <c r="O114" s="15" t="str">
        <f>IF($B114="","",IF(COUNTIF(BASE!$A:$A,PRODUTIVIDADE!O$3)=0,"",SUMIFS(BASE!$M:$M,BASE!$A:$A,PRODUTIVIDADE!O$3,BASE!$G:$G,PRODUTIVIDADE!$B114)))</f>
        <v/>
      </c>
      <c r="P114" s="15" t="str">
        <f>IF($B114="","",IF(COUNTIF(BASE!$A:$A,PRODUTIVIDADE!O$3)=0,"",SUMIFS(BASE!$N:$N,BASE!$A:$A,PRODUTIVIDADE!O$3,BASE!$G:$G,PRODUTIVIDADE!$B114)))</f>
        <v/>
      </c>
      <c r="Q114" s="18" t="str">
        <f>IF($B114="","",IF(COUNTIF(BASE!$A:$A,PRODUTIVIDADE!O$3)=0,"",SUMIFS(BASE!$P:$P,BASE!$A:$A,PRODUTIVIDADE!O$3,BASE!$G:$G,PRODUTIVIDADE!$B114)))</f>
        <v/>
      </c>
      <c r="R114" s="18" t="str">
        <f>IF($B114="","",IF(COUNTIF(BASE!$A:$A,PRODUTIVIDADE!O$3)=0,"",SUMIFS(BASE!$O:$O,BASE!$A:$A,PRODUTIVIDADE!O$3,BASE!$G:$G,PRODUTIVIDADE!$B114)))</f>
        <v/>
      </c>
      <c r="S114" s="32">
        <f t="shared" si="73"/>
        <v>0</v>
      </c>
      <c r="T114" s="32">
        <f t="shared" si="74"/>
        <v>0</v>
      </c>
      <c r="U114" s="33" t="str">
        <f>IF($B114="","",IF(COUNTIF(BASE!$A:$A,PRODUTIVIDADE!U$3)=0,"",SUMIFS(BASE!$M:$M,BASE!$A:$A,PRODUTIVIDADE!U$3,BASE!$G:$G,PRODUTIVIDADE!$B114)))</f>
        <v/>
      </c>
      <c r="V114" s="33" t="str">
        <f>IF($B114="","",IF(COUNTIF(BASE!$A:$A,PRODUTIVIDADE!U$3)=0,"",SUMIFS(BASE!$N:$N,BASE!$A:$A,PRODUTIVIDADE!U$3,BASE!$G:$G,PRODUTIVIDADE!$B114)))</f>
        <v/>
      </c>
      <c r="W114" s="28" t="str">
        <f>IF($B114="","",IF(COUNTIF(BASE!$A:$A,PRODUTIVIDADE!U$3)=0,"",SUMIFS(BASE!$P:$P,BASE!$A:$A,PRODUTIVIDADE!U$3,BASE!$G:$G,PRODUTIVIDADE!$B114)))</f>
        <v/>
      </c>
      <c r="X114" s="28" t="str">
        <f>IF($B114="","",IF(COUNTIF(BASE!$A:$A,PRODUTIVIDADE!U$3)=0,"",SUMIFS(BASE!$O:$O,BASE!$A:$A,PRODUTIVIDADE!U$3,BASE!$G:$G,PRODUTIVIDADE!$B114)))</f>
        <v/>
      </c>
      <c r="Y114" s="32">
        <f t="shared" si="75"/>
        <v>0</v>
      </c>
      <c r="Z114" s="32">
        <f t="shared" si="76"/>
        <v>0</v>
      </c>
      <c r="AA114" s="15" t="str">
        <f>IF($B114="","",IF(COUNTIF(BASE!$A:$A,PRODUTIVIDADE!AA$3)=0,"",SUMIFS(BASE!$M:$M,BASE!$A:$A,PRODUTIVIDADE!AA$3,BASE!$G:$G,PRODUTIVIDADE!$B114)))</f>
        <v/>
      </c>
      <c r="AB114" s="15" t="str">
        <f>IF($B114="","",IF(COUNTIF(BASE!$A:$A,PRODUTIVIDADE!AA$3)=0,"",SUMIFS(BASE!$N:$N,BASE!$A:$A,PRODUTIVIDADE!AA$3,BASE!$G:$G,PRODUTIVIDADE!$B114)))</f>
        <v/>
      </c>
      <c r="AC114" s="18" t="str">
        <f>IF($B114="","",IF(COUNTIF(BASE!$A:$A,PRODUTIVIDADE!AA$3)=0,"",SUMIFS(BASE!$P:$P,BASE!$A:$A,PRODUTIVIDADE!AA$3,BASE!$G:$G,PRODUTIVIDADE!$B114)))</f>
        <v/>
      </c>
      <c r="AD114" s="18" t="str">
        <f>IF($B114="","",IF(COUNTIF(BASE!$A:$A,PRODUTIVIDADE!AA$3)=0,"",SUMIFS(BASE!$O:$O,BASE!$A:$A,PRODUTIVIDADE!AA$3,BASE!$G:$G,PRODUTIVIDADE!$B114)))</f>
        <v/>
      </c>
      <c r="AE114" s="32">
        <f t="shared" si="77"/>
        <v>0</v>
      </c>
      <c r="AF114" s="32">
        <f t="shared" si="78"/>
        <v>0</v>
      </c>
      <c r="AG114" s="33" t="str">
        <f>IF($B114="","",IF(COUNTIF(BASE!$A:$A,PRODUTIVIDADE!AG$3)=0,"",SUMIFS(BASE!$M:$M,BASE!$A:$A,PRODUTIVIDADE!AG$3,BASE!$G:$G,PRODUTIVIDADE!$B114)))</f>
        <v/>
      </c>
      <c r="AH114" s="33" t="str">
        <f>IF($B114="","",IF(COUNTIF(BASE!$A:$A,PRODUTIVIDADE!AG$3)=0,"",SUMIFS(BASE!$N:$N,BASE!$A:$A,PRODUTIVIDADE!AG$3,BASE!$G:$G,PRODUTIVIDADE!$B114)))</f>
        <v/>
      </c>
      <c r="AI114" s="28" t="str">
        <f>IF($B114="","",IF(COUNTIF(BASE!$A:$A,PRODUTIVIDADE!AG$3)=0,"",SUMIFS(BASE!$P:$P,BASE!$A:$A,PRODUTIVIDADE!AG$3,BASE!$G:$G,PRODUTIVIDADE!$B114)))</f>
        <v/>
      </c>
      <c r="AJ114" s="28" t="str">
        <f>IF($B114="","",IF(COUNTIF(BASE!$A:$A,PRODUTIVIDADE!AG$3)=0,"",SUMIFS(BASE!$O:$O,BASE!$A:$A,PRODUTIVIDADE!AG$3,BASE!$G:$G,PRODUTIVIDADE!$B114)))</f>
        <v/>
      </c>
      <c r="AK114" s="32">
        <f t="shared" si="79"/>
        <v>0</v>
      </c>
      <c r="AL114" s="32">
        <f t="shared" si="80"/>
        <v>0</v>
      </c>
      <c r="AM114" s="15" t="str">
        <f>IF($B114="","",IF(COUNTIF(BASE!$A:$A,PRODUTIVIDADE!AM$3)=0,"",SUMIFS(BASE!$M:$M,BASE!$A:$A,PRODUTIVIDADE!AM$3,BASE!$G:$G,PRODUTIVIDADE!$B114)))</f>
        <v/>
      </c>
      <c r="AN114" s="15" t="str">
        <f>IF($B114="","",IF(COUNTIF(BASE!$A:$A,PRODUTIVIDADE!AM$3)=0,"",SUMIFS(BASE!$N:$N,BASE!$A:$A,PRODUTIVIDADE!AM$3,BASE!$G:$G,PRODUTIVIDADE!$B114)))</f>
        <v/>
      </c>
      <c r="AO114" s="18" t="str">
        <f>IF($B114="","",IF(COUNTIF(BASE!$A:$A,PRODUTIVIDADE!AM$3)=0,"",SUMIFS(BASE!$P:$P,BASE!$A:$A,PRODUTIVIDADE!AM$3,BASE!$G:$G,PRODUTIVIDADE!$B114)))</f>
        <v/>
      </c>
      <c r="AP114" s="18" t="str">
        <f>IF($B114="","",IF(COUNTIF(BASE!$A:$A,PRODUTIVIDADE!AM$3)=0,"",SUMIFS(BASE!$O:$O,BASE!$A:$A,PRODUTIVIDADE!AM$3,BASE!$G:$G,PRODUTIVIDADE!$B114)))</f>
        <v/>
      </c>
      <c r="AQ114" s="32">
        <f t="shared" si="81"/>
        <v>0</v>
      </c>
      <c r="AR114" s="32">
        <f t="shared" si="82"/>
        <v>0</v>
      </c>
      <c r="AS114" s="33" t="str">
        <f>IF($B114="","",IF(COUNTIF(BASE!$A:$A,PRODUTIVIDADE!AS$3)=0,"",SUMIFS(BASE!$M:$M,BASE!$A:$A,PRODUTIVIDADE!AS$3,BASE!$G:$G,PRODUTIVIDADE!$B114)))</f>
        <v/>
      </c>
      <c r="AT114" s="33" t="str">
        <f>IF($B114="","",IF(COUNTIF(BASE!$A:$A,PRODUTIVIDADE!AS$3)=0,"",SUMIFS(BASE!$N:$N,BASE!$A:$A,PRODUTIVIDADE!AS$3,BASE!$G:$G,PRODUTIVIDADE!$B114)))</f>
        <v/>
      </c>
      <c r="AU114" s="28" t="str">
        <f>IF($B114="","",IF(COUNTIF(BASE!$A:$A,PRODUTIVIDADE!AS$3)=0,"",SUMIFS(BASE!$P:$P,BASE!$A:$A,PRODUTIVIDADE!AS$3,BASE!$G:$G,PRODUTIVIDADE!$B114)))</f>
        <v/>
      </c>
      <c r="AV114" s="28" t="str">
        <f>IF($B114="","",IF(COUNTIF(BASE!$A:$A,PRODUTIVIDADE!AS$3)=0,"",SUMIFS(BASE!$O:$O,BASE!$A:$A,PRODUTIVIDADE!AS$3,BASE!$G:$G,PRODUTIVIDADE!$B114)))</f>
        <v/>
      </c>
      <c r="AW114" s="32">
        <f t="shared" si="83"/>
        <v>0</v>
      </c>
      <c r="AX114" s="32">
        <f t="shared" si="84"/>
        <v>0</v>
      </c>
      <c r="AY114" s="15" t="str">
        <f>IF($B114="","",IF(COUNTIF(BASE!$A:$A,PRODUTIVIDADE!AY$3)=0,"",SUMIFS(BASE!$M:$M,BASE!$A:$A,PRODUTIVIDADE!AY$3,BASE!$G:$G,PRODUTIVIDADE!$B114)))</f>
        <v/>
      </c>
      <c r="AZ114" s="15" t="str">
        <f>IF($B114="","",IF(COUNTIF(BASE!$A:$A,PRODUTIVIDADE!AY$3)=0,"",SUMIFS(BASE!$N:$N,BASE!$A:$A,PRODUTIVIDADE!AY$3,BASE!$G:$G,PRODUTIVIDADE!$B114)))</f>
        <v/>
      </c>
      <c r="BA114" s="18" t="str">
        <f>IF($B114="","",IF(COUNTIF(BASE!$A:$A,PRODUTIVIDADE!AY$3)=0,"",SUMIFS(BASE!$P:$P,BASE!$A:$A,PRODUTIVIDADE!AY$3,BASE!$G:$G,PRODUTIVIDADE!$B114)))</f>
        <v/>
      </c>
      <c r="BB114" s="18" t="str">
        <f>IF($B114="","",IF(COUNTIF(BASE!$A:$A,PRODUTIVIDADE!AY$3)=0,"",SUMIFS(BASE!$O:$O,BASE!$A:$A,PRODUTIVIDADE!AY$3,BASE!$G:$G,PRODUTIVIDADE!$B114)))</f>
        <v/>
      </c>
      <c r="BC114" s="32">
        <f t="shared" si="85"/>
        <v>0</v>
      </c>
      <c r="BD114" s="32">
        <f t="shared" si="86"/>
        <v>0</v>
      </c>
      <c r="BE114" s="33" t="str">
        <f>IF($B114="","",IF(COUNTIF(BASE!$A:$A,PRODUTIVIDADE!BE$3)=0,"",SUMIFS(BASE!$M:$M,BASE!$A:$A,PRODUTIVIDADE!BE$3,BASE!$G:$G,PRODUTIVIDADE!$B114)))</f>
        <v/>
      </c>
      <c r="BF114" s="33" t="str">
        <f>IF($B114="","",IF(COUNTIF(BASE!$A:$A,PRODUTIVIDADE!BE$3)=0,"",SUMIFS(BASE!$N:$N,BASE!$A:$A,PRODUTIVIDADE!BE$3,BASE!$G:$G,PRODUTIVIDADE!$B114)))</f>
        <v/>
      </c>
      <c r="BG114" s="28" t="str">
        <f>IF($B114="","",IF(COUNTIF(BASE!$A:$A,PRODUTIVIDADE!BE$3)=0,"",SUMIFS(BASE!$P:$P,BASE!$A:$A,PRODUTIVIDADE!BE$3,BASE!$G:$G,PRODUTIVIDADE!$B114)))</f>
        <v/>
      </c>
      <c r="BH114" s="28" t="str">
        <f>IF($B114="","",IF(COUNTIF(BASE!$A:$A,PRODUTIVIDADE!BE$3)=0,"",SUMIFS(BASE!$O:$O,BASE!$A:$A,PRODUTIVIDADE!BE$3,BASE!$G:$G,PRODUTIVIDADE!$B114)))</f>
        <v/>
      </c>
      <c r="BI114" s="32">
        <f t="shared" si="87"/>
        <v>0</v>
      </c>
      <c r="BJ114" s="32">
        <f t="shared" si="88"/>
        <v>0</v>
      </c>
      <c r="BK114" s="15" t="str">
        <f>IF($B114="","",IF(COUNTIF(BASE!$A:$A,PRODUTIVIDADE!BK$3)=0,"",SUMIFS(BASE!$M:$M,BASE!$A:$A,PRODUTIVIDADE!BK$3,BASE!$G:$G,PRODUTIVIDADE!$B114)))</f>
        <v/>
      </c>
      <c r="BL114" s="15" t="str">
        <f>IF($B114="","",IF(COUNTIF(BASE!$A:$A,PRODUTIVIDADE!BK$3)=0,"",SUMIFS(BASE!$N:$N,BASE!$A:$A,PRODUTIVIDADE!BK$3,BASE!$G:$G,PRODUTIVIDADE!$B114)))</f>
        <v/>
      </c>
      <c r="BM114" s="18" t="str">
        <f>IF($B114="","",IF(COUNTIF(BASE!$A:$A,PRODUTIVIDADE!BK$3)=0,"",SUMIFS(BASE!$P:$P,BASE!$A:$A,PRODUTIVIDADE!BK$3,BASE!$G:$G,PRODUTIVIDADE!$B114)))</f>
        <v/>
      </c>
      <c r="BN114" s="18" t="str">
        <f>IF($B114="","",IF(COUNTIF(BASE!$A:$A,PRODUTIVIDADE!BK$3)=0,"",SUMIFS(BASE!$O:$O,BASE!$A:$A,PRODUTIVIDADE!BK$3,BASE!$G:$G,PRODUTIVIDADE!$B114)))</f>
        <v/>
      </c>
      <c r="BO114" s="32">
        <f t="shared" si="89"/>
        <v>0</v>
      </c>
      <c r="BP114" s="32">
        <f t="shared" si="90"/>
        <v>0</v>
      </c>
      <c r="BQ114" s="33" t="str">
        <f>IF($B114="","",IF(COUNTIF(BASE!$A:$A,PRODUTIVIDADE!BQ$3)=0,"",SUMIFS(BASE!$M:$M,BASE!$A:$A,PRODUTIVIDADE!BQ$3,BASE!$G:$G,PRODUTIVIDADE!$B114)))</f>
        <v/>
      </c>
      <c r="BR114" s="33" t="str">
        <f>IF($B114="","",IF(COUNTIF(BASE!$A:$A,PRODUTIVIDADE!BQ$3)=0,"",SUMIFS(BASE!$N:$N,BASE!$A:$A,PRODUTIVIDADE!BQ$3,BASE!$G:$G,PRODUTIVIDADE!$B114)))</f>
        <v/>
      </c>
      <c r="BS114" s="28" t="str">
        <f>IF($B114="","",IF(COUNTIF(BASE!$A:$A,PRODUTIVIDADE!BQ$3)=0,"",SUMIFS(BASE!$P:$P,BASE!$A:$A,PRODUTIVIDADE!BQ$3,BASE!$G:$G,PRODUTIVIDADE!$B114)))</f>
        <v/>
      </c>
      <c r="BT114" s="28" t="str">
        <f>IF($B114="","",IF(COUNTIF(BASE!$A:$A,PRODUTIVIDADE!BQ$3)=0,"",SUMIFS(BASE!$O:$O,BASE!$A:$A,PRODUTIVIDADE!BQ$3,BASE!$G:$G,PRODUTIVIDADE!$B114)))</f>
        <v/>
      </c>
      <c r="BU114" s="32">
        <f t="shared" si="91"/>
        <v>0</v>
      </c>
      <c r="BV114" s="32">
        <f t="shared" si="92"/>
        <v>0</v>
      </c>
      <c r="BW114" s="15" t="str">
        <f>IF($B114="","",IF(COUNTIF(BASE!$A:$A,PRODUTIVIDADE!BW$3)=0,"",SUMIFS(BASE!$M:$M,BASE!$A:$A,PRODUTIVIDADE!BW$3,BASE!$G:$G,PRODUTIVIDADE!$B114)))</f>
        <v/>
      </c>
      <c r="BX114" s="15" t="str">
        <f>IF($B114="","",IF(COUNTIF(BASE!$A:$A,PRODUTIVIDADE!BW$3)=0,"",SUMIFS(BASE!$N:$N,BASE!$A:$A,PRODUTIVIDADE!BW$3,BASE!$G:$G,PRODUTIVIDADE!$B114)))</f>
        <v/>
      </c>
      <c r="BY114" s="18" t="str">
        <f>IF($B114="","",IF(COUNTIF(BASE!$A:$A,PRODUTIVIDADE!BW$3)=0,"",SUMIFS(BASE!$P:$P,BASE!$A:$A,PRODUTIVIDADE!BW$3,BASE!$G:$G,PRODUTIVIDADE!$B114)))</f>
        <v/>
      </c>
      <c r="BZ114" s="18" t="str">
        <f>IF($B114="","",IF(COUNTIF(BASE!$A:$A,PRODUTIVIDADE!BW$3)=0,"",SUMIFS(BASE!$O:$O,BASE!$A:$A,PRODUTIVIDADE!BW$3,BASE!$G:$G,PRODUTIVIDADE!$B114)))</f>
        <v/>
      </c>
      <c r="CA114" s="32">
        <f t="shared" si="93"/>
        <v>0</v>
      </c>
      <c r="CB114" s="32">
        <f t="shared" si="94"/>
        <v>0</v>
      </c>
      <c r="CC114" s="33" t="str">
        <f>IF($B114="","",IF(COUNTIF(BASE!$A:$A,PRODUTIVIDADE!CC$3)=0,"",SUMIFS(BASE!$M:$M,BASE!$A:$A,PRODUTIVIDADE!CC$3,BASE!$G:$G,PRODUTIVIDADE!$B114)))</f>
        <v/>
      </c>
      <c r="CD114" s="33" t="str">
        <f>IF($B114="","",IF(COUNTIF(BASE!$A:$A,PRODUTIVIDADE!CC$3)=0,"",SUMIFS(BASE!$N:$N,BASE!$A:$A,PRODUTIVIDADE!CC$3,BASE!$G:$G,PRODUTIVIDADE!$B114)))</f>
        <v/>
      </c>
      <c r="CE114" s="28" t="str">
        <f>IF($B114="","",IF(COUNTIF(BASE!$A:$A,PRODUTIVIDADE!CC$3)=0,"",SUMIFS(BASE!$P:$P,BASE!$A:$A,PRODUTIVIDADE!CC$3,BASE!$G:$G,PRODUTIVIDADE!$B114)))</f>
        <v/>
      </c>
      <c r="CF114" s="28" t="str">
        <f>IF($B114="","",IF(COUNTIF(BASE!$A:$A,PRODUTIVIDADE!CC$3)=0,"",SUMIFS(BASE!$O:$O,BASE!$A:$A,PRODUTIVIDADE!CC$3,BASE!$G:$G,PRODUTIVIDADE!$B114)))</f>
        <v/>
      </c>
      <c r="CG114" s="32">
        <f t="shared" si="95"/>
        <v>0</v>
      </c>
      <c r="CH114" s="32">
        <f t="shared" si="96"/>
        <v>0</v>
      </c>
      <c r="CI114" s="15" t="str">
        <f>IF($B114="","",IF(COUNTIF(BASE!$A:$A,PRODUTIVIDADE!CI$3)=0,"",SUMIFS(BASE!$M:$M,BASE!$A:$A,PRODUTIVIDADE!CI$3,BASE!$G:$G,PRODUTIVIDADE!$B114)))</f>
        <v/>
      </c>
      <c r="CJ114" s="15" t="str">
        <f>IF($B114="","",IF(COUNTIF(BASE!$A:$A,PRODUTIVIDADE!CI$3)=0,"",SUMIFS(BASE!$N:$N,BASE!$A:$A,PRODUTIVIDADE!CI$3,BASE!$G:$G,PRODUTIVIDADE!$B114)))</f>
        <v/>
      </c>
      <c r="CK114" s="18" t="str">
        <f>IF($B114="","",IF(COUNTIF(BASE!$A:$A,PRODUTIVIDADE!CI$3)=0,"",SUMIFS(BASE!$P:$P,BASE!$A:$A,PRODUTIVIDADE!CI$3,BASE!$G:$G,PRODUTIVIDADE!$B114)))</f>
        <v/>
      </c>
      <c r="CL114" s="18" t="str">
        <f>IF($B114="","",IF(COUNTIF(BASE!$A:$A,PRODUTIVIDADE!CI$3)=0,"",SUMIFS(BASE!$O:$O,BASE!$A:$A,PRODUTIVIDADE!CI$3,BASE!$G:$G,PRODUTIVIDADE!$B114)))</f>
        <v/>
      </c>
      <c r="CM114" s="32">
        <f t="shared" si="97"/>
        <v>0</v>
      </c>
      <c r="CN114" s="32">
        <f t="shared" si="98"/>
        <v>0</v>
      </c>
      <c r="CO114" s="33" t="str">
        <f>IF($B114="","",IF(COUNTIF(BASE!$A:$A,PRODUTIVIDADE!CO$3)=0,"",SUMIFS(BASE!$M:$M,BASE!$A:$A,PRODUTIVIDADE!CO$3,BASE!$G:$G,PRODUTIVIDADE!$B114)))</f>
        <v/>
      </c>
      <c r="CP114" s="33" t="str">
        <f>IF($B114="","",IF(COUNTIF(BASE!$A:$A,PRODUTIVIDADE!CO$3)=0,"",SUMIFS(BASE!$N:$N,BASE!$A:$A,PRODUTIVIDADE!CO$3,BASE!$G:$G,PRODUTIVIDADE!$B114)))</f>
        <v/>
      </c>
      <c r="CQ114" s="28" t="str">
        <f>IF($B114="","",IF(COUNTIF(BASE!$A:$A,PRODUTIVIDADE!CO$3)=0,"",SUMIFS(BASE!$P:$P,BASE!$A:$A,PRODUTIVIDADE!CO$3,BASE!$G:$G,PRODUTIVIDADE!$B114)))</f>
        <v/>
      </c>
      <c r="CR114" s="28" t="str">
        <f>IF($B114="","",IF(COUNTIF(BASE!$A:$A,PRODUTIVIDADE!CO$3)=0,"",SUMIFS(BASE!$O:$O,BASE!$A:$A,PRODUTIVIDADE!CO$3,BASE!$G:$G,PRODUTIVIDADE!$B114)))</f>
        <v/>
      </c>
      <c r="CS114" s="32">
        <f t="shared" si="99"/>
        <v>0</v>
      </c>
      <c r="CT114" s="32">
        <f t="shared" si="100"/>
        <v>0</v>
      </c>
      <c r="CU114" s="15" t="str">
        <f>IF($B114="","",IF(COUNTIF(BASE!$A:$A,PRODUTIVIDADE!CU$3)=0,"",SUMIFS(BASE!$M:$M,BASE!$A:$A,PRODUTIVIDADE!CU$3,BASE!$G:$G,PRODUTIVIDADE!$B114)))</f>
        <v/>
      </c>
      <c r="CV114" s="15" t="str">
        <f>IF($B114="","",IF(COUNTIF(BASE!$A:$A,PRODUTIVIDADE!CU$3)=0,"",SUMIFS(BASE!$N:$N,BASE!$A:$A,PRODUTIVIDADE!CU$3,BASE!$G:$G,PRODUTIVIDADE!$B114)))</f>
        <v/>
      </c>
      <c r="CW114" s="18" t="str">
        <f>IF($B114="","",IF(COUNTIF(BASE!$A:$A,PRODUTIVIDADE!CU$3)=0,"",SUMIFS(BASE!$P:$P,BASE!$A:$A,PRODUTIVIDADE!CU$3,BASE!$G:$G,PRODUTIVIDADE!$B114)))</f>
        <v/>
      </c>
      <c r="CX114" s="18" t="str">
        <f>IF($B114="","",IF(COUNTIF(BASE!$A:$A,PRODUTIVIDADE!CU$3)=0,"",SUMIFS(BASE!$O:$O,BASE!$A:$A,PRODUTIVIDADE!CU$3,BASE!$G:$G,PRODUTIVIDADE!$B114)))</f>
        <v/>
      </c>
      <c r="CY114" s="32">
        <f t="shared" si="101"/>
        <v>0</v>
      </c>
      <c r="CZ114" s="32">
        <f t="shared" si="102"/>
        <v>0</v>
      </c>
      <c r="DA114" s="33" t="str">
        <f>IF($B114="","",IF(COUNTIF(BASE!$A:$A,PRODUTIVIDADE!DA$3)=0,"",SUMIFS(BASE!$M:$M,BASE!$A:$A,PRODUTIVIDADE!DA$3,BASE!$G:$G,PRODUTIVIDADE!$B114)))</f>
        <v/>
      </c>
      <c r="DB114" s="33" t="str">
        <f>IF($B114="","",IF(COUNTIF(BASE!$A:$A,PRODUTIVIDADE!DA$3)=0,"",SUMIFS(BASE!$N:$N,BASE!$A:$A,PRODUTIVIDADE!DA$3,BASE!$G:$G,PRODUTIVIDADE!$B114)))</f>
        <v/>
      </c>
      <c r="DC114" s="28" t="str">
        <f>IF($B114="","",IF(COUNTIF(BASE!$A:$A,PRODUTIVIDADE!DA$3)=0,"",SUMIFS(BASE!$P:$P,BASE!$A:$A,PRODUTIVIDADE!DA$3,BASE!$G:$G,PRODUTIVIDADE!$B114)))</f>
        <v/>
      </c>
      <c r="DD114" s="28" t="str">
        <f>IF($B114="","",IF(COUNTIF(BASE!$A:$A,PRODUTIVIDADE!DA$3)=0,"",SUMIFS(BASE!$O:$O,BASE!$A:$A,PRODUTIVIDADE!DA$3,BASE!$G:$G,PRODUTIVIDADE!$B114)))</f>
        <v/>
      </c>
      <c r="DE114" s="32">
        <f t="shared" si="103"/>
        <v>0</v>
      </c>
      <c r="DF114" s="32">
        <f t="shared" si="104"/>
        <v>0</v>
      </c>
      <c r="DG114" s="15" t="str">
        <f>IF($B114="","",IF(COUNTIF(BASE!$A:$A,PRODUTIVIDADE!DG$3)=0,"",SUMIFS(BASE!$M:$M,BASE!$A:$A,PRODUTIVIDADE!DG$3,BASE!$G:$G,PRODUTIVIDADE!$B114)))</f>
        <v/>
      </c>
      <c r="DH114" s="15" t="str">
        <f>IF($B114="","",IF(COUNTIF(BASE!$A:$A,PRODUTIVIDADE!DG$3)=0,"",SUMIFS(BASE!$N:$N,BASE!$A:$A,PRODUTIVIDADE!DG$3,BASE!$G:$G,PRODUTIVIDADE!$B114)))</f>
        <v/>
      </c>
      <c r="DI114" s="18" t="str">
        <f>IF($B114="","",IF(COUNTIF(BASE!$A:$A,PRODUTIVIDADE!DG$3)=0,"",SUMIFS(BASE!$P:$P,BASE!$A:$A,PRODUTIVIDADE!DG$3,BASE!$G:$G,PRODUTIVIDADE!$B114)))</f>
        <v/>
      </c>
      <c r="DJ114" s="18" t="str">
        <f>IF($B114="","",IF(COUNTIF(BASE!$A:$A,PRODUTIVIDADE!DG$3)=0,"",SUMIFS(BASE!$O:$O,BASE!$A:$A,PRODUTIVIDADE!DG$3,BASE!$G:$G,PRODUTIVIDADE!$B114)))</f>
        <v/>
      </c>
      <c r="DK114" s="32">
        <f t="shared" si="105"/>
        <v>0</v>
      </c>
      <c r="DL114" s="32">
        <f t="shared" si="106"/>
        <v>0</v>
      </c>
      <c r="DM114" s="33" t="str">
        <f>IF($B114="","",IF(COUNTIF(BASE!$A:$A,PRODUTIVIDADE!DM$3)=0,"",SUMIFS(BASE!$M:$M,BASE!$A:$A,PRODUTIVIDADE!DM$3,BASE!$G:$G,PRODUTIVIDADE!$B114)))</f>
        <v/>
      </c>
      <c r="DN114" s="33" t="str">
        <f>IF($B114="","",IF(COUNTIF(BASE!$A:$A,PRODUTIVIDADE!DM$3)=0,"",SUMIFS(BASE!$N:$N,BASE!$A:$A,PRODUTIVIDADE!DM$3,BASE!$G:$G,PRODUTIVIDADE!$B114)))</f>
        <v/>
      </c>
      <c r="DO114" s="28" t="str">
        <f>IF($B114="","",IF(COUNTIF(BASE!$A:$A,PRODUTIVIDADE!DM$3)=0,"",SUMIFS(BASE!$P:$P,BASE!$A:$A,PRODUTIVIDADE!DM$3,BASE!$G:$G,PRODUTIVIDADE!$B114)))</f>
        <v/>
      </c>
      <c r="DP114" s="28" t="str">
        <f>IF($B114="","",IF(COUNTIF(BASE!$A:$A,PRODUTIVIDADE!DM$3)=0,"",SUMIFS(BASE!$O:$O,BASE!$A:$A,PRODUTIVIDADE!DM$3,BASE!$G:$G,PRODUTIVIDADE!$B114)))</f>
        <v/>
      </c>
      <c r="DQ114" s="32">
        <f t="shared" si="107"/>
        <v>0</v>
      </c>
      <c r="DR114" s="32">
        <f t="shared" si="108"/>
        <v>0</v>
      </c>
      <c r="DS114" s="15" t="str">
        <f>IF($B114="","",IF(COUNTIF(BASE!$A:$A,PRODUTIVIDADE!DS$3)=0,"",SUMIFS(BASE!$M:$M,BASE!$A:$A,PRODUTIVIDADE!DS$3,BASE!$G:$G,PRODUTIVIDADE!$B114)))</f>
        <v/>
      </c>
      <c r="DT114" s="15" t="str">
        <f>IF($B114="","",IF(COUNTIF(BASE!$A:$A,PRODUTIVIDADE!DS$3)=0,"",SUMIFS(BASE!$N:$N,BASE!$A:$A,PRODUTIVIDADE!DS$3,BASE!$G:$G,PRODUTIVIDADE!$B114)))</f>
        <v/>
      </c>
      <c r="DU114" s="18" t="str">
        <f>IF($B114="","",IF(COUNTIF(BASE!$A:$A,PRODUTIVIDADE!DS$3)=0,"",SUMIFS(BASE!$P:$P,BASE!$A:$A,PRODUTIVIDADE!DS$3,BASE!$G:$G,PRODUTIVIDADE!$B114)))</f>
        <v/>
      </c>
      <c r="DV114" s="18" t="str">
        <f>IF($B114="","",IF(COUNTIF(BASE!$A:$A,PRODUTIVIDADE!DS$3)=0,"",SUMIFS(BASE!$O:$O,BASE!$A:$A,PRODUTIVIDADE!DS$3,BASE!$G:$G,PRODUTIVIDADE!$B114)))</f>
        <v/>
      </c>
      <c r="DW114" s="32">
        <f t="shared" si="109"/>
        <v>0</v>
      </c>
      <c r="DX114" s="32">
        <f t="shared" si="110"/>
        <v>0</v>
      </c>
      <c r="DY114" s="33" t="str">
        <f>IF($B114="","",IF(COUNTIF(BASE!$A:$A,PRODUTIVIDADE!DY$3)=0,"",SUMIFS(BASE!$M:$M,BASE!$A:$A,PRODUTIVIDADE!DY$3,BASE!$G:$G,PRODUTIVIDADE!$B114)))</f>
        <v/>
      </c>
      <c r="DZ114" s="33" t="str">
        <f>IF($B114="","",IF(COUNTIF(BASE!$A:$A,PRODUTIVIDADE!DY$3)=0,"",SUMIFS(BASE!$N:$N,BASE!$A:$A,PRODUTIVIDADE!DY$3,BASE!$G:$G,PRODUTIVIDADE!$B114)))</f>
        <v/>
      </c>
      <c r="EA114" s="28" t="str">
        <f>IF($B114="","",IF(COUNTIF(BASE!$A:$A,PRODUTIVIDADE!DY$3)=0,"",SUMIFS(BASE!$P:$P,BASE!$A:$A,PRODUTIVIDADE!DY$3,BASE!$G:$G,PRODUTIVIDADE!$B114)))</f>
        <v/>
      </c>
      <c r="EB114" s="28" t="str">
        <f>IF($B114="","",IF(COUNTIF(BASE!$A:$A,PRODUTIVIDADE!DY$3)=0,"",SUMIFS(BASE!$O:$O,BASE!$A:$A,PRODUTIVIDADE!DY$3,BASE!$G:$G,PRODUTIVIDADE!$B114)))</f>
        <v/>
      </c>
      <c r="EC114" s="32">
        <f t="shared" si="111"/>
        <v>0</v>
      </c>
      <c r="ED114" s="32">
        <f t="shared" si="112"/>
        <v>0</v>
      </c>
      <c r="EE114" s="15" t="str">
        <f>IF($B114="","",IF(COUNTIF(BASE!$A:$A,PRODUTIVIDADE!EE$3)=0,"",SUMIFS(BASE!$M:$M,BASE!$A:$A,PRODUTIVIDADE!EE$3,BASE!$G:$G,PRODUTIVIDADE!$B114)))</f>
        <v/>
      </c>
      <c r="EF114" s="15" t="str">
        <f>IF($B114="","",IF(COUNTIF(BASE!$A:$A,PRODUTIVIDADE!EE$3)=0,"",SUMIFS(BASE!$N:$N,BASE!$A:$A,PRODUTIVIDADE!EE$3,BASE!$G:$G,PRODUTIVIDADE!$B114)))</f>
        <v/>
      </c>
      <c r="EG114" s="18" t="str">
        <f>IF($B114="","",IF(COUNTIF(BASE!$A:$A,PRODUTIVIDADE!EE$3)=0,"",SUMIFS(BASE!$P:$P,BASE!$A:$A,PRODUTIVIDADE!EE$3,BASE!$G:$G,PRODUTIVIDADE!$B114)))</f>
        <v/>
      </c>
      <c r="EH114" s="18" t="str">
        <f>IF($B114="","",IF(COUNTIF(BASE!$A:$A,PRODUTIVIDADE!EE$3)=0,"",SUMIFS(BASE!$O:$O,BASE!$A:$A,PRODUTIVIDADE!EE$3,BASE!$G:$G,PRODUTIVIDADE!$B114)))</f>
        <v/>
      </c>
      <c r="EI114" s="32">
        <f t="shared" si="113"/>
        <v>0</v>
      </c>
      <c r="EJ114" s="32">
        <f t="shared" si="114"/>
        <v>0</v>
      </c>
      <c r="EK114" s="33" t="str">
        <f>IF($B114="","",IF(COUNTIF(BASE!$A:$A,PRODUTIVIDADE!EK$3)=0,"",SUMIFS(BASE!$M:$M,BASE!$A:$A,PRODUTIVIDADE!EK$3,BASE!$G:$G,PRODUTIVIDADE!$B114)))</f>
        <v/>
      </c>
      <c r="EL114" s="33" t="str">
        <f>IF($B114="","",IF(COUNTIF(BASE!$A:$A,PRODUTIVIDADE!EK$3)=0,"",SUMIFS(BASE!$N:$N,BASE!$A:$A,PRODUTIVIDADE!EK$3,BASE!$G:$G,PRODUTIVIDADE!$B114)))</f>
        <v/>
      </c>
      <c r="EM114" s="28" t="str">
        <f>IF($B114="","",IF(COUNTIF(BASE!$A:$A,PRODUTIVIDADE!EK$3)=0,"",SUMIFS(BASE!$P:$P,BASE!$A:$A,PRODUTIVIDADE!EK$3,BASE!$G:$G,PRODUTIVIDADE!$B114)))</f>
        <v/>
      </c>
      <c r="EN114" s="28" t="str">
        <f>IF($B114="","",IF(COUNTIF(BASE!$A:$A,PRODUTIVIDADE!EK$3)=0,"",SUMIFS(BASE!$O:$O,BASE!$A:$A,PRODUTIVIDADE!EK$3,BASE!$G:$G,PRODUTIVIDADE!$B114)))</f>
        <v/>
      </c>
      <c r="EO114" s="32">
        <f t="shared" si="115"/>
        <v>0</v>
      </c>
      <c r="EP114" s="32">
        <f t="shared" si="116"/>
        <v>0</v>
      </c>
      <c r="EQ114" s="15" t="str">
        <f>IF($B114="","",IF(COUNTIF(BASE!$A:$A,PRODUTIVIDADE!EQ$3)=0,"",SUMIFS(BASE!$M:$M,BASE!$A:$A,PRODUTIVIDADE!EQ$3,BASE!$G:$G,PRODUTIVIDADE!$B114)))</f>
        <v/>
      </c>
      <c r="ER114" s="15" t="str">
        <f>IF($B114="","",IF(COUNTIF(BASE!$A:$A,PRODUTIVIDADE!EQ$3)=0,"",SUMIFS(BASE!$N:$N,BASE!$A:$A,PRODUTIVIDADE!EQ$3,BASE!$G:$G,PRODUTIVIDADE!$B114)))</f>
        <v/>
      </c>
      <c r="ES114" s="18" t="str">
        <f>IF($B114="","",IF(COUNTIF(BASE!$A:$A,PRODUTIVIDADE!EQ$3)=0,"",SUMIFS(BASE!$P:$P,BASE!$A:$A,PRODUTIVIDADE!EQ$3,BASE!$G:$G,PRODUTIVIDADE!$B114)))</f>
        <v/>
      </c>
      <c r="ET114" s="18" t="str">
        <f>IF($B114="","",IF(COUNTIF(BASE!$A:$A,PRODUTIVIDADE!EQ$3)=0,"",SUMIFS(BASE!$O:$O,BASE!$A:$A,PRODUTIVIDADE!EQ$3,BASE!$G:$G,PRODUTIVIDADE!$B114)))</f>
        <v/>
      </c>
      <c r="EU114" s="32">
        <f t="shared" si="117"/>
        <v>0</v>
      </c>
      <c r="EV114" s="32">
        <f t="shared" si="118"/>
        <v>0</v>
      </c>
      <c r="EW114" s="33" t="str">
        <f>IF($B114="","",IF(COUNTIF(BASE!$A:$A,PRODUTIVIDADE!EW$3)=0,"",SUMIFS(BASE!$M:$M,BASE!$A:$A,PRODUTIVIDADE!EW$3,BASE!$G:$G,PRODUTIVIDADE!$B114)))</f>
        <v/>
      </c>
      <c r="EX114" s="33" t="str">
        <f>IF($B114="","",IF(COUNTIF(BASE!$A:$A,PRODUTIVIDADE!EW$3)=0,"",SUMIFS(BASE!$N:$N,BASE!$A:$A,PRODUTIVIDADE!EW$3,BASE!$G:$G,PRODUTIVIDADE!$B114)))</f>
        <v/>
      </c>
      <c r="EY114" s="28" t="str">
        <f>IF($B114="","",IF(COUNTIF(BASE!$A:$A,PRODUTIVIDADE!EW$3)=0,"",SUMIFS(BASE!$P:$P,BASE!$A:$A,PRODUTIVIDADE!EW$3,BASE!$G:$G,PRODUTIVIDADE!$B114)))</f>
        <v/>
      </c>
      <c r="EZ114" s="28" t="str">
        <f>IF($B114="","",IF(COUNTIF(BASE!$A:$A,PRODUTIVIDADE!EW$3)=0,"",SUMIFS(BASE!$O:$O,BASE!$A:$A,PRODUTIVIDADE!EW$3,BASE!$G:$G,PRODUTIVIDADE!$B114)))</f>
        <v/>
      </c>
      <c r="FA114" s="32">
        <f t="shared" si="119"/>
        <v>0</v>
      </c>
      <c r="FB114" s="32">
        <f t="shared" si="120"/>
        <v>0</v>
      </c>
      <c r="FC114" s="15" t="str">
        <f>IF($B114="","",IF(COUNTIF(BASE!$A:$A,PRODUTIVIDADE!FC$3)=0,"",SUMIFS(BASE!$M:$M,BASE!$A:$A,PRODUTIVIDADE!FC$3,BASE!$G:$G,PRODUTIVIDADE!$B114)))</f>
        <v/>
      </c>
      <c r="FD114" s="15" t="str">
        <f>IF($B114="","",IF(COUNTIF(BASE!$A:$A,PRODUTIVIDADE!FC$3)=0,"",SUMIFS(BASE!$N:$N,BASE!$A:$A,PRODUTIVIDADE!FC$3,BASE!$G:$G,PRODUTIVIDADE!$B114)))</f>
        <v/>
      </c>
      <c r="FE114" s="18" t="str">
        <f>IF($B114="","",IF(COUNTIF(BASE!$A:$A,PRODUTIVIDADE!FC$3)=0,"",SUMIFS(BASE!$P:$P,BASE!$A:$A,PRODUTIVIDADE!FC$3,BASE!$G:$G,PRODUTIVIDADE!$B114)))</f>
        <v/>
      </c>
      <c r="FF114" s="18" t="str">
        <f>IF($B114="","",IF(COUNTIF(BASE!$A:$A,PRODUTIVIDADE!FC$3)=0,"",SUMIFS(BASE!$O:$O,BASE!$A:$A,PRODUTIVIDADE!FC$3,BASE!$G:$G,PRODUTIVIDADE!$B114)))</f>
        <v/>
      </c>
      <c r="FG114" s="32">
        <f t="shared" si="121"/>
        <v>0</v>
      </c>
      <c r="FH114" s="32">
        <f t="shared" si="122"/>
        <v>0</v>
      </c>
      <c r="FI114" s="33" t="str">
        <f>IF($B114="","",IF(COUNTIF(BASE!$A:$A,PRODUTIVIDADE!FI$3)=0,"",SUMIFS(BASE!$M:$M,BASE!$A:$A,PRODUTIVIDADE!FI$3,BASE!$G:$G,PRODUTIVIDADE!$B114)))</f>
        <v/>
      </c>
      <c r="FJ114" s="33" t="str">
        <f>IF($B114="","",IF(COUNTIF(BASE!$A:$A,PRODUTIVIDADE!FI$3)=0,"",SUMIFS(BASE!$N:$N,BASE!$A:$A,PRODUTIVIDADE!FI$3,BASE!$G:$G,PRODUTIVIDADE!$B114)))</f>
        <v/>
      </c>
      <c r="FK114" s="28" t="str">
        <f>IF($B114="","",IF(COUNTIF(BASE!$A:$A,PRODUTIVIDADE!FI$3)=0,"",SUMIFS(BASE!$P:$P,BASE!$A:$A,PRODUTIVIDADE!FI$3,BASE!$G:$G,PRODUTIVIDADE!$B114)))</f>
        <v/>
      </c>
      <c r="FL114" s="28" t="str">
        <f>IF($B114="","",IF(COUNTIF(BASE!$A:$A,PRODUTIVIDADE!FI$3)=0,"",SUMIFS(BASE!$O:$O,BASE!$A:$A,PRODUTIVIDADE!FI$3,BASE!$G:$G,PRODUTIVIDADE!$B114)))</f>
        <v/>
      </c>
      <c r="FM114" s="32">
        <f t="shared" si="123"/>
        <v>0</v>
      </c>
      <c r="FN114" s="32">
        <f t="shared" si="124"/>
        <v>0</v>
      </c>
      <c r="FO114" s="15" t="str">
        <f>IF($B114="","",IF(COUNTIF(BASE!$A:$A,PRODUTIVIDADE!FO$3)=0,"",SUMIFS(BASE!$M:$M,BASE!$A:$A,PRODUTIVIDADE!FO$3,BASE!$G:$G,PRODUTIVIDADE!$B114)))</f>
        <v/>
      </c>
      <c r="FP114" s="15" t="str">
        <f>IF($B114="","",IF(COUNTIF(BASE!$A:$A,PRODUTIVIDADE!FO$3)=0,"",SUMIFS(BASE!$N:$N,BASE!$A:$A,PRODUTIVIDADE!FO$3,BASE!$G:$G,PRODUTIVIDADE!$B114)))</f>
        <v/>
      </c>
      <c r="FQ114" s="18" t="str">
        <f>IF($B114="","",IF(COUNTIF(BASE!$A:$A,PRODUTIVIDADE!FO$3)=0,"",SUMIFS(BASE!$P:$P,BASE!$A:$A,PRODUTIVIDADE!FO$3,BASE!$G:$G,PRODUTIVIDADE!$B114)))</f>
        <v/>
      </c>
      <c r="FR114" s="18" t="str">
        <f>IF($B114="","",IF(COUNTIF(BASE!$A:$A,PRODUTIVIDADE!FO$3)=0,"",SUMIFS(BASE!$O:$O,BASE!$A:$A,PRODUTIVIDADE!FO$3,BASE!$G:$G,PRODUTIVIDADE!$B114)))</f>
        <v/>
      </c>
      <c r="FS114" s="32">
        <f t="shared" si="125"/>
        <v>0</v>
      </c>
      <c r="FT114" s="32">
        <f t="shared" si="126"/>
        <v>0</v>
      </c>
      <c r="FU114" s="33" t="str">
        <f>IF($B114="","",IF(COUNTIF(BASE!$A:$A,PRODUTIVIDADE!FU$3)=0,"",SUMIFS(BASE!$M:$M,BASE!$A:$A,PRODUTIVIDADE!FU$3,BASE!$G:$G,PRODUTIVIDADE!$B114)))</f>
        <v/>
      </c>
      <c r="FV114" s="33" t="str">
        <f>IF($B114="","",IF(COUNTIF(BASE!$A:$A,PRODUTIVIDADE!FU$3)=0,"",SUMIFS(BASE!$N:$N,BASE!$A:$A,PRODUTIVIDADE!FU$3,BASE!$G:$G,PRODUTIVIDADE!$B114)))</f>
        <v/>
      </c>
      <c r="FW114" s="28" t="str">
        <f>IF($B114="","",IF(COUNTIF(BASE!$A:$A,PRODUTIVIDADE!FU$3)=0,"",SUMIFS(BASE!$P:$P,BASE!$A:$A,PRODUTIVIDADE!FU$3,BASE!$G:$G,PRODUTIVIDADE!$B114)))</f>
        <v/>
      </c>
      <c r="FX114" s="28" t="str">
        <f>IF($B114="","",IF(COUNTIF(BASE!$A:$A,PRODUTIVIDADE!FU$3)=0,"",SUMIFS(BASE!$O:$O,BASE!$A:$A,PRODUTIVIDADE!FU$3,BASE!$G:$G,PRODUTIVIDADE!$B114)))</f>
        <v/>
      </c>
      <c r="FY114" s="32">
        <f t="shared" si="127"/>
        <v>0</v>
      </c>
      <c r="FZ114" s="32">
        <f t="shared" si="128"/>
        <v>0</v>
      </c>
      <c r="GA114" s="15" t="str">
        <f>IF($B114="","",IF(COUNTIF(BASE!$A:$A,PRODUTIVIDADE!GA$3)=0,"",SUMIFS(BASE!$M:$M,BASE!$A:$A,PRODUTIVIDADE!GA$3,BASE!$G:$G,PRODUTIVIDADE!$B114)))</f>
        <v/>
      </c>
      <c r="GB114" s="15" t="str">
        <f>IF($B114="","",IF(COUNTIF(BASE!$A:$A,PRODUTIVIDADE!GA$3)=0,"",SUMIFS(BASE!$N:$N,BASE!$A:$A,PRODUTIVIDADE!GA$3,BASE!$G:$G,PRODUTIVIDADE!$B114)))</f>
        <v/>
      </c>
      <c r="GC114" s="18" t="str">
        <f>IF($B114="","",IF(COUNTIF(BASE!$A:$A,PRODUTIVIDADE!GA$3)=0,"",SUMIFS(BASE!$P:$P,BASE!$A:$A,PRODUTIVIDADE!GA$3,BASE!$G:$G,PRODUTIVIDADE!$B114)))</f>
        <v/>
      </c>
      <c r="GD114" s="18" t="str">
        <f>IF($B114="","",IF(COUNTIF(BASE!$A:$A,PRODUTIVIDADE!GA$3)=0,"",SUMIFS(BASE!$O:$O,BASE!$A:$A,PRODUTIVIDADE!GA$3,BASE!$G:$G,PRODUTIVIDADE!$B114)))</f>
        <v/>
      </c>
      <c r="GE114" s="32">
        <f t="shared" si="129"/>
        <v>0</v>
      </c>
      <c r="GF114" s="32">
        <f t="shared" si="130"/>
        <v>0</v>
      </c>
      <c r="GG114" s="33" t="str">
        <f>IF($B114="","",IF(COUNTIF(BASE!$A:$A,PRODUTIVIDADE!GG$3)=0,"",SUMIFS(BASE!$M:$M,BASE!$A:$A,PRODUTIVIDADE!GG$3,BASE!$G:$G,PRODUTIVIDADE!$B114)))</f>
        <v/>
      </c>
      <c r="GH114" s="33" t="str">
        <f>IF($B114="","",IF(COUNTIF(BASE!$A:$A,PRODUTIVIDADE!GG$3)=0,"",SUMIFS(BASE!$N:$N,BASE!$A:$A,PRODUTIVIDADE!GG$3,BASE!$G:$G,PRODUTIVIDADE!$B114)))</f>
        <v/>
      </c>
      <c r="GI114" s="28" t="str">
        <f>IF($B114="","",IF(COUNTIF(BASE!$A:$A,PRODUTIVIDADE!GG$3)=0,"",SUMIFS(BASE!$P:$P,BASE!$A:$A,PRODUTIVIDADE!GG$3,BASE!$G:$G,PRODUTIVIDADE!$B114)))</f>
        <v/>
      </c>
      <c r="GJ114" s="28" t="str">
        <f>IF($B114="","",IF(COUNTIF(BASE!$A:$A,PRODUTIVIDADE!GG$3)=0,"",SUMIFS(BASE!$O:$O,BASE!$A:$A,PRODUTIVIDADE!GG$3,BASE!$G:$G,PRODUTIVIDADE!$B114)))</f>
        <v/>
      </c>
      <c r="GK114" s="32">
        <f t="shared" si="131"/>
        <v>0</v>
      </c>
      <c r="GL114" s="32">
        <f t="shared" si="132"/>
        <v>0</v>
      </c>
      <c r="GM114" s="15" t="str">
        <f>IF($B114="","",IF(COUNTIF(BASE!$A:$A,PRODUTIVIDADE!GM$3)=0,"",SUMIFS(BASE!$M:$M,BASE!$A:$A,PRODUTIVIDADE!GM$3,BASE!$G:$G,PRODUTIVIDADE!$B114)))</f>
        <v/>
      </c>
      <c r="GN114" s="15" t="str">
        <f>IF($B114="","",IF(COUNTIF(BASE!$A:$A,PRODUTIVIDADE!GM$3)=0,"",SUMIFS(BASE!$N:$N,BASE!$A:$A,PRODUTIVIDADE!GM$3,BASE!$G:$G,PRODUTIVIDADE!$B114)))</f>
        <v/>
      </c>
      <c r="GO114" s="18" t="str">
        <f>IF($B114="","",IF(COUNTIF(BASE!$A:$A,PRODUTIVIDADE!GM$3)=0,"",SUMIFS(BASE!$P:$P,BASE!$A:$A,PRODUTIVIDADE!GM$3,BASE!$G:$G,PRODUTIVIDADE!$B114)))</f>
        <v/>
      </c>
      <c r="GP114" s="18" t="str">
        <f>IF($B114="","",IF(COUNTIF(BASE!$A:$A,PRODUTIVIDADE!GM$3)=0,"",SUMIFS(BASE!$O:$O,BASE!$A:$A,PRODUTIVIDADE!GM$3,BASE!$G:$G,PRODUTIVIDADE!$B114)))</f>
        <v/>
      </c>
      <c r="GQ114" s="32">
        <f t="shared" si="133"/>
        <v>0</v>
      </c>
      <c r="GR114" s="32">
        <f t="shared" si="134"/>
        <v>0</v>
      </c>
    </row>
    <row r="115" spans="2:200" s="8" customFormat="1" hidden="1" x14ac:dyDescent="0.25">
      <c r="B115" s="50"/>
      <c r="C115" s="16" t="str">
        <f>IF($B115="","",VLOOKUP($B115,EQUIPE!$B:$E,2,0))</f>
        <v/>
      </c>
      <c r="D115" s="16" t="str">
        <f>IF($B115="","",VLOOKUP($B115,EQUIPE!$B:$F,5,0))</f>
        <v/>
      </c>
      <c r="E115" s="18" t="str">
        <f>IF($B115="","",VLOOKUP($B115,EQUIPE!$B:$E,3,0))</f>
        <v/>
      </c>
      <c r="F115" s="16" t="str">
        <f>IF($B115="","",VLOOKUP($B115,EQUIPE!$B:$E,4,0))</f>
        <v/>
      </c>
      <c r="H115" s="22" t="str">
        <f t="shared" si="135"/>
        <v/>
      </c>
      <c r="I115" s="22" t="str">
        <f t="shared" si="135"/>
        <v/>
      </c>
      <c r="J115" s="18" t="str">
        <f t="shared" si="69"/>
        <v/>
      </c>
      <c r="K115" s="18" t="str">
        <f t="shared" si="70"/>
        <v/>
      </c>
      <c r="L115" s="32">
        <f t="shared" si="71"/>
        <v>0</v>
      </c>
      <c r="M115" s="32">
        <f t="shared" si="72"/>
        <v>0</v>
      </c>
      <c r="O115" s="15" t="str">
        <f>IF($B115="","",IF(COUNTIF(BASE!$A:$A,PRODUTIVIDADE!O$3)=0,"",SUMIFS(BASE!$M:$M,BASE!$A:$A,PRODUTIVIDADE!O$3,BASE!$G:$G,PRODUTIVIDADE!$B115)))</f>
        <v/>
      </c>
      <c r="P115" s="15" t="str">
        <f>IF($B115="","",IF(COUNTIF(BASE!$A:$A,PRODUTIVIDADE!O$3)=0,"",SUMIFS(BASE!$N:$N,BASE!$A:$A,PRODUTIVIDADE!O$3,BASE!$G:$G,PRODUTIVIDADE!$B115)))</f>
        <v/>
      </c>
      <c r="Q115" s="18" t="str">
        <f>IF($B115="","",IF(COUNTIF(BASE!$A:$A,PRODUTIVIDADE!O$3)=0,"",SUMIFS(BASE!$P:$P,BASE!$A:$A,PRODUTIVIDADE!O$3,BASE!$G:$G,PRODUTIVIDADE!$B115)))</f>
        <v/>
      </c>
      <c r="R115" s="18" t="str">
        <f>IF($B115="","",IF(COUNTIF(BASE!$A:$A,PRODUTIVIDADE!O$3)=0,"",SUMIFS(BASE!$O:$O,BASE!$A:$A,PRODUTIVIDADE!O$3,BASE!$G:$G,PRODUTIVIDADE!$B115)))</f>
        <v/>
      </c>
      <c r="S115" s="32">
        <f t="shared" si="73"/>
        <v>0</v>
      </c>
      <c r="T115" s="32">
        <f t="shared" si="74"/>
        <v>0</v>
      </c>
      <c r="U115" s="33" t="str">
        <f>IF($B115="","",IF(COUNTIF(BASE!$A:$A,PRODUTIVIDADE!U$3)=0,"",SUMIFS(BASE!$M:$M,BASE!$A:$A,PRODUTIVIDADE!U$3,BASE!$G:$G,PRODUTIVIDADE!$B115)))</f>
        <v/>
      </c>
      <c r="V115" s="33" t="str">
        <f>IF($B115="","",IF(COUNTIF(BASE!$A:$A,PRODUTIVIDADE!U$3)=0,"",SUMIFS(BASE!$N:$N,BASE!$A:$A,PRODUTIVIDADE!U$3,BASE!$G:$G,PRODUTIVIDADE!$B115)))</f>
        <v/>
      </c>
      <c r="W115" s="28" t="str">
        <f>IF($B115="","",IF(COUNTIF(BASE!$A:$A,PRODUTIVIDADE!U$3)=0,"",SUMIFS(BASE!$P:$P,BASE!$A:$A,PRODUTIVIDADE!U$3,BASE!$G:$G,PRODUTIVIDADE!$B115)))</f>
        <v/>
      </c>
      <c r="X115" s="28" t="str">
        <f>IF($B115="","",IF(COUNTIF(BASE!$A:$A,PRODUTIVIDADE!U$3)=0,"",SUMIFS(BASE!$O:$O,BASE!$A:$A,PRODUTIVIDADE!U$3,BASE!$G:$G,PRODUTIVIDADE!$B115)))</f>
        <v/>
      </c>
      <c r="Y115" s="32">
        <f t="shared" si="75"/>
        <v>0</v>
      </c>
      <c r="Z115" s="32">
        <f t="shared" si="76"/>
        <v>0</v>
      </c>
      <c r="AA115" s="15" t="str">
        <f>IF($B115="","",IF(COUNTIF(BASE!$A:$A,PRODUTIVIDADE!AA$3)=0,"",SUMIFS(BASE!$M:$M,BASE!$A:$A,PRODUTIVIDADE!AA$3,BASE!$G:$G,PRODUTIVIDADE!$B115)))</f>
        <v/>
      </c>
      <c r="AB115" s="15" t="str">
        <f>IF($B115="","",IF(COUNTIF(BASE!$A:$A,PRODUTIVIDADE!AA$3)=0,"",SUMIFS(BASE!$N:$N,BASE!$A:$A,PRODUTIVIDADE!AA$3,BASE!$G:$G,PRODUTIVIDADE!$B115)))</f>
        <v/>
      </c>
      <c r="AC115" s="18" t="str">
        <f>IF($B115="","",IF(COUNTIF(BASE!$A:$A,PRODUTIVIDADE!AA$3)=0,"",SUMIFS(BASE!$P:$P,BASE!$A:$A,PRODUTIVIDADE!AA$3,BASE!$G:$G,PRODUTIVIDADE!$B115)))</f>
        <v/>
      </c>
      <c r="AD115" s="18" t="str">
        <f>IF($B115="","",IF(COUNTIF(BASE!$A:$A,PRODUTIVIDADE!AA$3)=0,"",SUMIFS(BASE!$O:$O,BASE!$A:$A,PRODUTIVIDADE!AA$3,BASE!$G:$G,PRODUTIVIDADE!$B115)))</f>
        <v/>
      </c>
      <c r="AE115" s="32">
        <f t="shared" si="77"/>
        <v>0</v>
      </c>
      <c r="AF115" s="32">
        <f t="shared" si="78"/>
        <v>0</v>
      </c>
      <c r="AG115" s="33" t="str">
        <f>IF($B115="","",IF(COUNTIF(BASE!$A:$A,PRODUTIVIDADE!AG$3)=0,"",SUMIFS(BASE!$M:$M,BASE!$A:$A,PRODUTIVIDADE!AG$3,BASE!$G:$G,PRODUTIVIDADE!$B115)))</f>
        <v/>
      </c>
      <c r="AH115" s="33" t="str">
        <f>IF($B115="","",IF(COUNTIF(BASE!$A:$A,PRODUTIVIDADE!AG$3)=0,"",SUMIFS(BASE!$N:$N,BASE!$A:$A,PRODUTIVIDADE!AG$3,BASE!$G:$G,PRODUTIVIDADE!$B115)))</f>
        <v/>
      </c>
      <c r="AI115" s="28" t="str">
        <f>IF($B115="","",IF(COUNTIF(BASE!$A:$A,PRODUTIVIDADE!AG$3)=0,"",SUMIFS(BASE!$P:$P,BASE!$A:$A,PRODUTIVIDADE!AG$3,BASE!$G:$G,PRODUTIVIDADE!$B115)))</f>
        <v/>
      </c>
      <c r="AJ115" s="28" t="str">
        <f>IF($B115="","",IF(COUNTIF(BASE!$A:$A,PRODUTIVIDADE!AG$3)=0,"",SUMIFS(BASE!$O:$O,BASE!$A:$A,PRODUTIVIDADE!AG$3,BASE!$G:$G,PRODUTIVIDADE!$B115)))</f>
        <v/>
      </c>
      <c r="AK115" s="32">
        <f t="shared" si="79"/>
        <v>0</v>
      </c>
      <c r="AL115" s="32">
        <f t="shared" si="80"/>
        <v>0</v>
      </c>
      <c r="AM115" s="15" t="str">
        <f>IF($B115="","",IF(COUNTIF(BASE!$A:$A,PRODUTIVIDADE!AM$3)=0,"",SUMIFS(BASE!$M:$M,BASE!$A:$A,PRODUTIVIDADE!AM$3,BASE!$G:$G,PRODUTIVIDADE!$B115)))</f>
        <v/>
      </c>
      <c r="AN115" s="15" t="str">
        <f>IF($B115="","",IF(COUNTIF(BASE!$A:$A,PRODUTIVIDADE!AM$3)=0,"",SUMIFS(BASE!$N:$N,BASE!$A:$A,PRODUTIVIDADE!AM$3,BASE!$G:$G,PRODUTIVIDADE!$B115)))</f>
        <v/>
      </c>
      <c r="AO115" s="18" t="str">
        <f>IF($B115="","",IF(COUNTIF(BASE!$A:$A,PRODUTIVIDADE!AM$3)=0,"",SUMIFS(BASE!$P:$P,BASE!$A:$A,PRODUTIVIDADE!AM$3,BASE!$G:$G,PRODUTIVIDADE!$B115)))</f>
        <v/>
      </c>
      <c r="AP115" s="18" t="str">
        <f>IF($B115="","",IF(COUNTIF(BASE!$A:$A,PRODUTIVIDADE!AM$3)=0,"",SUMIFS(BASE!$O:$O,BASE!$A:$A,PRODUTIVIDADE!AM$3,BASE!$G:$G,PRODUTIVIDADE!$B115)))</f>
        <v/>
      </c>
      <c r="AQ115" s="32">
        <f t="shared" si="81"/>
        <v>0</v>
      </c>
      <c r="AR115" s="32">
        <f t="shared" si="82"/>
        <v>0</v>
      </c>
      <c r="AS115" s="33" t="str">
        <f>IF($B115="","",IF(COUNTIF(BASE!$A:$A,PRODUTIVIDADE!AS$3)=0,"",SUMIFS(BASE!$M:$M,BASE!$A:$A,PRODUTIVIDADE!AS$3,BASE!$G:$G,PRODUTIVIDADE!$B115)))</f>
        <v/>
      </c>
      <c r="AT115" s="33" t="str">
        <f>IF($B115="","",IF(COUNTIF(BASE!$A:$A,PRODUTIVIDADE!AS$3)=0,"",SUMIFS(BASE!$N:$N,BASE!$A:$A,PRODUTIVIDADE!AS$3,BASE!$G:$G,PRODUTIVIDADE!$B115)))</f>
        <v/>
      </c>
      <c r="AU115" s="28" t="str">
        <f>IF($B115="","",IF(COUNTIF(BASE!$A:$A,PRODUTIVIDADE!AS$3)=0,"",SUMIFS(BASE!$P:$P,BASE!$A:$A,PRODUTIVIDADE!AS$3,BASE!$G:$G,PRODUTIVIDADE!$B115)))</f>
        <v/>
      </c>
      <c r="AV115" s="28" t="str">
        <f>IF($B115="","",IF(COUNTIF(BASE!$A:$A,PRODUTIVIDADE!AS$3)=0,"",SUMIFS(BASE!$O:$O,BASE!$A:$A,PRODUTIVIDADE!AS$3,BASE!$G:$G,PRODUTIVIDADE!$B115)))</f>
        <v/>
      </c>
      <c r="AW115" s="32">
        <f t="shared" si="83"/>
        <v>0</v>
      </c>
      <c r="AX115" s="32">
        <f t="shared" si="84"/>
        <v>0</v>
      </c>
      <c r="AY115" s="15" t="str">
        <f>IF($B115="","",IF(COUNTIF(BASE!$A:$A,PRODUTIVIDADE!AY$3)=0,"",SUMIFS(BASE!$M:$M,BASE!$A:$A,PRODUTIVIDADE!AY$3,BASE!$G:$G,PRODUTIVIDADE!$B115)))</f>
        <v/>
      </c>
      <c r="AZ115" s="15" t="str">
        <f>IF($B115="","",IF(COUNTIF(BASE!$A:$A,PRODUTIVIDADE!AY$3)=0,"",SUMIFS(BASE!$N:$N,BASE!$A:$A,PRODUTIVIDADE!AY$3,BASE!$G:$G,PRODUTIVIDADE!$B115)))</f>
        <v/>
      </c>
      <c r="BA115" s="18" t="str">
        <f>IF($B115="","",IF(COUNTIF(BASE!$A:$A,PRODUTIVIDADE!AY$3)=0,"",SUMIFS(BASE!$P:$P,BASE!$A:$A,PRODUTIVIDADE!AY$3,BASE!$G:$G,PRODUTIVIDADE!$B115)))</f>
        <v/>
      </c>
      <c r="BB115" s="18" t="str">
        <f>IF($B115="","",IF(COUNTIF(BASE!$A:$A,PRODUTIVIDADE!AY$3)=0,"",SUMIFS(BASE!$O:$O,BASE!$A:$A,PRODUTIVIDADE!AY$3,BASE!$G:$G,PRODUTIVIDADE!$B115)))</f>
        <v/>
      </c>
      <c r="BC115" s="32">
        <f t="shared" si="85"/>
        <v>0</v>
      </c>
      <c r="BD115" s="32">
        <f t="shared" si="86"/>
        <v>0</v>
      </c>
      <c r="BE115" s="33" t="str">
        <f>IF($B115="","",IF(COUNTIF(BASE!$A:$A,PRODUTIVIDADE!BE$3)=0,"",SUMIFS(BASE!$M:$M,BASE!$A:$A,PRODUTIVIDADE!BE$3,BASE!$G:$G,PRODUTIVIDADE!$B115)))</f>
        <v/>
      </c>
      <c r="BF115" s="33" t="str">
        <f>IF($B115="","",IF(COUNTIF(BASE!$A:$A,PRODUTIVIDADE!BE$3)=0,"",SUMIFS(BASE!$N:$N,BASE!$A:$A,PRODUTIVIDADE!BE$3,BASE!$G:$G,PRODUTIVIDADE!$B115)))</f>
        <v/>
      </c>
      <c r="BG115" s="28" t="str">
        <f>IF($B115="","",IF(COUNTIF(BASE!$A:$A,PRODUTIVIDADE!BE$3)=0,"",SUMIFS(BASE!$P:$P,BASE!$A:$A,PRODUTIVIDADE!BE$3,BASE!$G:$G,PRODUTIVIDADE!$B115)))</f>
        <v/>
      </c>
      <c r="BH115" s="28" t="str">
        <f>IF($B115="","",IF(COUNTIF(BASE!$A:$A,PRODUTIVIDADE!BE$3)=0,"",SUMIFS(BASE!$O:$O,BASE!$A:$A,PRODUTIVIDADE!BE$3,BASE!$G:$G,PRODUTIVIDADE!$B115)))</f>
        <v/>
      </c>
      <c r="BI115" s="32">
        <f t="shared" si="87"/>
        <v>0</v>
      </c>
      <c r="BJ115" s="32">
        <f t="shared" si="88"/>
        <v>0</v>
      </c>
      <c r="BK115" s="15" t="str">
        <f>IF($B115="","",IF(COUNTIF(BASE!$A:$A,PRODUTIVIDADE!BK$3)=0,"",SUMIFS(BASE!$M:$M,BASE!$A:$A,PRODUTIVIDADE!BK$3,BASE!$G:$G,PRODUTIVIDADE!$B115)))</f>
        <v/>
      </c>
      <c r="BL115" s="15" t="str">
        <f>IF($B115="","",IF(COUNTIF(BASE!$A:$A,PRODUTIVIDADE!BK$3)=0,"",SUMIFS(BASE!$N:$N,BASE!$A:$A,PRODUTIVIDADE!BK$3,BASE!$G:$G,PRODUTIVIDADE!$B115)))</f>
        <v/>
      </c>
      <c r="BM115" s="18" t="str">
        <f>IF($B115="","",IF(COUNTIF(BASE!$A:$A,PRODUTIVIDADE!BK$3)=0,"",SUMIFS(BASE!$P:$P,BASE!$A:$A,PRODUTIVIDADE!BK$3,BASE!$G:$G,PRODUTIVIDADE!$B115)))</f>
        <v/>
      </c>
      <c r="BN115" s="18" t="str">
        <f>IF($B115="","",IF(COUNTIF(BASE!$A:$A,PRODUTIVIDADE!BK$3)=0,"",SUMIFS(BASE!$O:$O,BASE!$A:$A,PRODUTIVIDADE!BK$3,BASE!$G:$G,PRODUTIVIDADE!$B115)))</f>
        <v/>
      </c>
      <c r="BO115" s="32">
        <f t="shared" si="89"/>
        <v>0</v>
      </c>
      <c r="BP115" s="32">
        <f t="shared" si="90"/>
        <v>0</v>
      </c>
      <c r="BQ115" s="33" t="str">
        <f>IF($B115="","",IF(COUNTIF(BASE!$A:$A,PRODUTIVIDADE!BQ$3)=0,"",SUMIFS(BASE!$M:$M,BASE!$A:$A,PRODUTIVIDADE!BQ$3,BASE!$G:$G,PRODUTIVIDADE!$B115)))</f>
        <v/>
      </c>
      <c r="BR115" s="33" t="str">
        <f>IF($B115="","",IF(COUNTIF(BASE!$A:$A,PRODUTIVIDADE!BQ$3)=0,"",SUMIFS(BASE!$N:$N,BASE!$A:$A,PRODUTIVIDADE!BQ$3,BASE!$G:$G,PRODUTIVIDADE!$B115)))</f>
        <v/>
      </c>
      <c r="BS115" s="28" t="str">
        <f>IF($B115="","",IF(COUNTIF(BASE!$A:$A,PRODUTIVIDADE!BQ$3)=0,"",SUMIFS(BASE!$P:$P,BASE!$A:$A,PRODUTIVIDADE!BQ$3,BASE!$G:$G,PRODUTIVIDADE!$B115)))</f>
        <v/>
      </c>
      <c r="BT115" s="28" t="str">
        <f>IF($B115="","",IF(COUNTIF(BASE!$A:$A,PRODUTIVIDADE!BQ$3)=0,"",SUMIFS(BASE!$O:$O,BASE!$A:$A,PRODUTIVIDADE!BQ$3,BASE!$G:$G,PRODUTIVIDADE!$B115)))</f>
        <v/>
      </c>
      <c r="BU115" s="32">
        <f t="shared" si="91"/>
        <v>0</v>
      </c>
      <c r="BV115" s="32">
        <f t="shared" si="92"/>
        <v>0</v>
      </c>
      <c r="BW115" s="15" t="str">
        <f>IF($B115="","",IF(COUNTIF(BASE!$A:$A,PRODUTIVIDADE!BW$3)=0,"",SUMIFS(BASE!$M:$M,BASE!$A:$A,PRODUTIVIDADE!BW$3,BASE!$G:$G,PRODUTIVIDADE!$B115)))</f>
        <v/>
      </c>
      <c r="BX115" s="15" t="str">
        <f>IF($B115="","",IF(COUNTIF(BASE!$A:$A,PRODUTIVIDADE!BW$3)=0,"",SUMIFS(BASE!$N:$N,BASE!$A:$A,PRODUTIVIDADE!BW$3,BASE!$G:$G,PRODUTIVIDADE!$B115)))</f>
        <v/>
      </c>
      <c r="BY115" s="18" t="str">
        <f>IF($B115="","",IF(COUNTIF(BASE!$A:$A,PRODUTIVIDADE!BW$3)=0,"",SUMIFS(BASE!$P:$P,BASE!$A:$A,PRODUTIVIDADE!BW$3,BASE!$G:$G,PRODUTIVIDADE!$B115)))</f>
        <v/>
      </c>
      <c r="BZ115" s="18" t="str">
        <f>IF($B115="","",IF(COUNTIF(BASE!$A:$A,PRODUTIVIDADE!BW$3)=0,"",SUMIFS(BASE!$O:$O,BASE!$A:$A,PRODUTIVIDADE!BW$3,BASE!$G:$G,PRODUTIVIDADE!$B115)))</f>
        <v/>
      </c>
      <c r="CA115" s="32">
        <f t="shared" si="93"/>
        <v>0</v>
      </c>
      <c r="CB115" s="32">
        <f t="shared" si="94"/>
        <v>0</v>
      </c>
      <c r="CC115" s="33" t="str">
        <f>IF($B115="","",IF(COUNTIF(BASE!$A:$A,PRODUTIVIDADE!CC$3)=0,"",SUMIFS(BASE!$M:$M,BASE!$A:$A,PRODUTIVIDADE!CC$3,BASE!$G:$G,PRODUTIVIDADE!$B115)))</f>
        <v/>
      </c>
      <c r="CD115" s="33" t="str">
        <f>IF($B115="","",IF(COUNTIF(BASE!$A:$A,PRODUTIVIDADE!CC$3)=0,"",SUMIFS(BASE!$N:$N,BASE!$A:$A,PRODUTIVIDADE!CC$3,BASE!$G:$G,PRODUTIVIDADE!$B115)))</f>
        <v/>
      </c>
      <c r="CE115" s="28" t="str">
        <f>IF($B115="","",IF(COUNTIF(BASE!$A:$A,PRODUTIVIDADE!CC$3)=0,"",SUMIFS(BASE!$P:$P,BASE!$A:$A,PRODUTIVIDADE!CC$3,BASE!$G:$G,PRODUTIVIDADE!$B115)))</f>
        <v/>
      </c>
      <c r="CF115" s="28" t="str">
        <f>IF($B115="","",IF(COUNTIF(BASE!$A:$A,PRODUTIVIDADE!CC$3)=0,"",SUMIFS(BASE!$O:$O,BASE!$A:$A,PRODUTIVIDADE!CC$3,BASE!$G:$G,PRODUTIVIDADE!$B115)))</f>
        <v/>
      </c>
      <c r="CG115" s="32">
        <f t="shared" si="95"/>
        <v>0</v>
      </c>
      <c r="CH115" s="32">
        <f t="shared" si="96"/>
        <v>0</v>
      </c>
      <c r="CI115" s="15" t="str">
        <f>IF($B115="","",IF(COUNTIF(BASE!$A:$A,PRODUTIVIDADE!CI$3)=0,"",SUMIFS(BASE!$M:$M,BASE!$A:$A,PRODUTIVIDADE!CI$3,BASE!$G:$G,PRODUTIVIDADE!$B115)))</f>
        <v/>
      </c>
      <c r="CJ115" s="15" t="str">
        <f>IF($B115="","",IF(COUNTIF(BASE!$A:$A,PRODUTIVIDADE!CI$3)=0,"",SUMIFS(BASE!$N:$N,BASE!$A:$A,PRODUTIVIDADE!CI$3,BASE!$G:$G,PRODUTIVIDADE!$B115)))</f>
        <v/>
      </c>
      <c r="CK115" s="18" t="str">
        <f>IF($B115="","",IF(COUNTIF(BASE!$A:$A,PRODUTIVIDADE!CI$3)=0,"",SUMIFS(BASE!$P:$P,BASE!$A:$A,PRODUTIVIDADE!CI$3,BASE!$G:$G,PRODUTIVIDADE!$B115)))</f>
        <v/>
      </c>
      <c r="CL115" s="18" t="str">
        <f>IF($B115="","",IF(COUNTIF(BASE!$A:$A,PRODUTIVIDADE!CI$3)=0,"",SUMIFS(BASE!$O:$O,BASE!$A:$A,PRODUTIVIDADE!CI$3,BASE!$G:$G,PRODUTIVIDADE!$B115)))</f>
        <v/>
      </c>
      <c r="CM115" s="32">
        <f t="shared" si="97"/>
        <v>0</v>
      </c>
      <c r="CN115" s="32">
        <f t="shared" si="98"/>
        <v>0</v>
      </c>
      <c r="CO115" s="33" t="str">
        <f>IF($B115="","",IF(COUNTIF(BASE!$A:$A,PRODUTIVIDADE!CO$3)=0,"",SUMIFS(BASE!$M:$M,BASE!$A:$A,PRODUTIVIDADE!CO$3,BASE!$G:$G,PRODUTIVIDADE!$B115)))</f>
        <v/>
      </c>
      <c r="CP115" s="33" t="str">
        <f>IF($B115="","",IF(COUNTIF(BASE!$A:$A,PRODUTIVIDADE!CO$3)=0,"",SUMIFS(BASE!$N:$N,BASE!$A:$A,PRODUTIVIDADE!CO$3,BASE!$G:$G,PRODUTIVIDADE!$B115)))</f>
        <v/>
      </c>
      <c r="CQ115" s="28" t="str">
        <f>IF($B115="","",IF(COUNTIF(BASE!$A:$A,PRODUTIVIDADE!CO$3)=0,"",SUMIFS(BASE!$P:$P,BASE!$A:$A,PRODUTIVIDADE!CO$3,BASE!$G:$G,PRODUTIVIDADE!$B115)))</f>
        <v/>
      </c>
      <c r="CR115" s="28" t="str">
        <f>IF($B115="","",IF(COUNTIF(BASE!$A:$A,PRODUTIVIDADE!CO$3)=0,"",SUMIFS(BASE!$O:$O,BASE!$A:$A,PRODUTIVIDADE!CO$3,BASE!$G:$G,PRODUTIVIDADE!$B115)))</f>
        <v/>
      </c>
      <c r="CS115" s="32">
        <f t="shared" si="99"/>
        <v>0</v>
      </c>
      <c r="CT115" s="32">
        <f t="shared" si="100"/>
        <v>0</v>
      </c>
      <c r="CU115" s="15" t="str">
        <f>IF($B115="","",IF(COUNTIF(BASE!$A:$A,PRODUTIVIDADE!CU$3)=0,"",SUMIFS(BASE!$M:$M,BASE!$A:$A,PRODUTIVIDADE!CU$3,BASE!$G:$G,PRODUTIVIDADE!$B115)))</f>
        <v/>
      </c>
      <c r="CV115" s="15" t="str">
        <f>IF($B115="","",IF(COUNTIF(BASE!$A:$A,PRODUTIVIDADE!CU$3)=0,"",SUMIFS(BASE!$N:$N,BASE!$A:$A,PRODUTIVIDADE!CU$3,BASE!$G:$G,PRODUTIVIDADE!$B115)))</f>
        <v/>
      </c>
      <c r="CW115" s="18" t="str">
        <f>IF($B115="","",IF(COUNTIF(BASE!$A:$A,PRODUTIVIDADE!CU$3)=0,"",SUMIFS(BASE!$P:$P,BASE!$A:$A,PRODUTIVIDADE!CU$3,BASE!$G:$G,PRODUTIVIDADE!$B115)))</f>
        <v/>
      </c>
      <c r="CX115" s="18" t="str">
        <f>IF($B115="","",IF(COUNTIF(BASE!$A:$A,PRODUTIVIDADE!CU$3)=0,"",SUMIFS(BASE!$O:$O,BASE!$A:$A,PRODUTIVIDADE!CU$3,BASE!$G:$G,PRODUTIVIDADE!$B115)))</f>
        <v/>
      </c>
      <c r="CY115" s="32">
        <f t="shared" si="101"/>
        <v>0</v>
      </c>
      <c r="CZ115" s="32">
        <f t="shared" si="102"/>
        <v>0</v>
      </c>
      <c r="DA115" s="33" t="str">
        <f>IF($B115="","",IF(COUNTIF(BASE!$A:$A,PRODUTIVIDADE!DA$3)=0,"",SUMIFS(BASE!$M:$M,BASE!$A:$A,PRODUTIVIDADE!DA$3,BASE!$G:$G,PRODUTIVIDADE!$B115)))</f>
        <v/>
      </c>
      <c r="DB115" s="33" t="str">
        <f>IF($B115="","",IF(COUNTIF(BASE!$A:$A,PRODUTIVIDADE!DA$3)=0,"",SUMIFS(BASE!$N:$N,BASE!$A:$A,PRODUTIVIDADE!DA$3,BASE!$G:$G,PRODUTIVIDADE!$B115)))</f>
        <v/>
      </c>
      <c r="DC115" s="28" t="str">
        <f>IF($B115="","",IF(COUNTIF(BASE!$A:$A,PRODUTIVIDADE!DA$3)=0,"",SUMIFS(BASE!$P:$P,BASE!$A:$A,PRODUTIVIDADE!DA$3,BASE!$G:$G,PRODUTIVIDADE!$B115)))</f>
        <v/>
      </c>
      <c r="DD115" s="28" t="str">
        <f>IF($B115="","",IF(COUNTIF(BASE!$A:$A,PRODUTIVIDADE!DA$3)=0,"",SUMIFS(BASE!$O:$O,BASE!$A:$A,PRODUTIVIDADE!DA$3,BASE!$G:$G,PRODUTIVIDADE!$B115)))</f>
        <v/>
      </c>
      <c r="DE115" s="32">
        <f t="shared" si="103"/>
        <v>0</v>
      </c>
      <c r="DF115" s="32">
        <f t="shared" si="104"/>
        <v>0</v>
      </c>
      <c r="DG115" s="15" t="str">
        <f>IF($B115="","",IF(COUNTIF(BASE!$A:$A,PRODUTIVIDADE!DG$3)=0,"",SUMIFS(BASE!$M:$M,BASE!$A:$A,PRODUTIVIDADE!DG$3,BASE!$G:$G,PRODUTIVIDADE!$B115)))</f>
        <v/>
      </c>
      <c r="DH115" s="15" t="str">
        <f>IF($B115="","",IF(COUNTIF(BASE!$A:$A,PRODUTIVIDADE!DG$3)=0,"",SUMIFS(BASE!$N:$N,BASE!$A:$A,PRODUTIVIDADE!DG$3,BASE!$G:$G,PRODUTIVIDADE!$B115)))</f>
        <v/>
      </c>
      <c r="DI115" s="18" t="str">
        <f>IF($B115="","",IF(COUNTIF(BASE!$A:$A,PRODUTIVIDADE!DG$3)=0,"",SUMIFS(BASE!$P:$P,BASE!$A:$A,PRODUTIVIDADE!DG$3,BASE!$G:$G,PRODUTIVIDADE!$B115)))</f>
        <v/>
      </c>
      <c r="DJ115" s="18" t="str">
        <f>IF($B115="","",IF(COUNTIF(BASE!$A:$A,PRODUTIVIDADE!DG$3)=0,"",SUMIFS(BASE!$O:$O,BASE!$A:$A,PRODUTIVIDADE!DG$3,BASE!$G:$G,PRODUTIVIDADE!$B115)))</f>
        <v/>
      </c>
      <c r="DK115" s="32">
        <f t="shared" si="105"/>
        <v>0</v>
      </c>
      <c r="DL115" s="32">
        <f t="shared" si="106"/>
        <v>0</v>
      </c>
      <c r="DM115" s="33" t="str">
        <f>IF($B115="","",IF(COUNTIF(BASE!$A:$A,PRODUTIVIDADE!DM$3)=0,"",SUMIFS(BASE!$M:$M,BASE!$A:$A,PRODUTIVIDADE!DM$3,BASE!$G:$G,PRODUTIVIDADE!$B115)))</f>
        <v/>
      </c>
      <c r="DN115" s="33" t="str">
        <f>IF($B115="","",IF(COUNTIF(BASE!$A:$A,PRODUTIVIDADE!DM$3)=0,"",SUMIFS(BASE!$N:$N,BASE!$A:$A,PRODUTIVIDADE!DM$3,BASE!$G:$G,PRODUTIVIDADE!$B115)))</f>
        <v/>
      </c>
      <c r="DO115" s="28" t="str">
        <f>IF($B115="","",IF(COUNTIF(BASE!$A:$A,PRODUTIVIDADE!DM$3)=0,"",SUMIFS(BASE!$P:$P,BASE!$A:$A,PRODUTIVIDADE!DM$3,BASE!$G:$G,PRODUTIVIDADE!$B115)))</f>
        <v/>
      </c>
      <c r="DP115" s="28" t="str">
        <f>IF($B115="","",IF(COUNTIF(BASE!$A:$A,PRODUTIVIDADE!DM$3)=0,"",SUMIFS(BASE!$O:$O,BASE!$A:$A,PRODUTIVIDADE!DM$3,BASE!$G:$G,PRODUTIVIDADE!$B115)))</f>
        <v/>
      </c>
      <c r="DQ115" s="32">
        <f t="shared" si="107"/>
        <v>0</v>
      </c>
      <c r="DR115" s="32">
        <f t="shared" si="108"/>
        <v>0</v>
      </c>
      <c r="DS115" s="15" t="str">
        <f>IF($B115="","",IF(COUNTIF(BASE!$A:$A,PRODUTIVIDADE!DS$3)=0,"",SUMIFS(BASE!$M:$M,BASE!$A:$A,PRODUTIVIDADE!DS$3,BASE!$G:$G,PRODUTIVIDADE!$B115)))</f>
        <v/>
      </c>
      <c r="DT115" s="15" t="str">
        <f>IF($B115="","",IF(COUNTIF(BASE!$A:$A,PRODUTIVIDADE!DS$3)=0,"",SUMIFS(BASE!$N:$N,BASE!$A:$A,PRODUTIVIDADE!DS$3,BASE!$G:$G,PRODUTIVIDADE!$B115)))</f>
        <v/>
      </c>
      <c r="DU115" s="18" t="str">
        <f>IF($B115="","",IF(COUNTIF(BASE!$A:$A,PRODUTIVIDADE!DS$3)=0,"",SUMIFS(BASE!$P:$P,BASE!$A:$A,PRODUTIVIDADE!DS$3,BASE!$G:$G,PRODUTIVIDADE!$B115)))</f>
        <v/>
      </c>
      <c r="DV115" s="18" t="str">
        <f>IF($B115="","",IF(COUNTIF(BASE!$A:$A,PRODUTIVIDADE!DS$3)=0,"",SUMIFS(BASE!$O:$O,BASE!$A:$A,PRODUTIVIDADE!DS$3,BASE!$G:$G,PRODUTIVIDADE!$B115)))</f>
        <v/>
      </c>
      <c r="DW115" s="32">
        <f t="shared" si="109"/>
        <v>0</v>
      </c>
      <c r="DX115" s="32">
        <f t="shared" si="110"/>
        <v>0</v>
      </c>
      <c r="DY115" s="33" t="str">
        <f>IF($B115="","",IF(COUNTIF(BASE!$A:$A,PRODUTIVIDADE!DY$3)=0,"",SUMIFS(BASE!$M:$M,BASE!$A:$A,PRODUTIVIDADE!DY$3,BASE!$G:$G,PRODUTIVIDADE!$B115)))</f>
        <v/>
      </c>
      <c r="DZ115" s="33" t="str">
        <f>IF($B115="","",IF(COUNTIF(BASE!$A:$A,PRODUTIVIDADE!DY$3)=0,"",SUMIFS(BASE!$N:$N,BASE!$A:$A,PRODUTIVIDADE!DY$3,BASE!$G:$G,PRODUTIVIDADE!$B115)))</f>
        <v/>
      </c>
      <c r="EA115" s="28" t="str">
        <f>IF($B115="","",IF(COUNTIF(BASE!$A:$A,PRODUTIVIDADE!DY$3)=0,"",SUMIFS(BASE!$P:$P,BASE!$A:$A,PRODUTIVIDADE!DY$3,BASE!$G:$G,PRODUTIVIDADE!$B115)))</f>
        <v/>
      </c>
      <c r="EB115" s="28" t="str">
        <f>IF($B115="","",IF(COUNTIF(BASE!$A:$A,PRODUTIVIDADE!DY$3)=0,"",SUMIFS(BASE!$O:$O,BASE!$A:$A,PRODUTIVIDADE!DY$3,BASE!$G:$G,PRODUTIVIDADE!$B115)))</f>
        <v/>
      </c>
      <c r="EC115" s="32">
        <f t="shared" si="111"/>
        <v>0</v>
      </c>
      <c r="ED115" s="32">
        <f t="shared" si="112"/>
        <v>0</v>
      </c>
      <c r="EE115" s="15" t="str">
        <f>IF($B115="","",IF(COUNTIF(BASE!$A:$A,PRODUTIVIDADE!EE$3)=0,"",SUMIFS(BASE!$M:$M,BASE!$A:$A,PRODUTIVIDADE!EE$3,BASE!$G:$G,PRODUTIVIDADE!$B115)))</f>
        <v/>
      </c>
      <c r="EF115" s="15" t="str">
        <f>IF($B115="","",IF(COUNTIF(BASE!$A:$A,PRODUTIVIDADE!EE$3)=0,"",SUMIFS(BASE!$N:$N,BASE!$A:$A,PRODUTIVIDADE!EE$3,BASE!$G:$G,PRODUTIVIDADE!$B115)))</f>
        <v/>
      </c>
      <c r="EG115" s="18" t="str">
        <f>IF($B115="","",IF(COUNTIF(BASE!$A:$A,PRODUTIVIDADE!EE$3)=0,"",SUMIFS(BASE!$P:$P,BASE!$A:$A,PRODUTIVIDADE!EE$3,BASE!$G:$G,PRODUTIVIDADE!$B115)))</f>
        <v/>
      </c>
      <c r="EH115" s="18" t="str">
        <f>IF($B115="","",IF(COUNTIF(BASE!$A:$A,PRODUTIVIDADE!EE$3)=0,"",SUMIFS(BASE!$O:$O,BASE!$A:$A,PRODUTIVIDADE!EE$3,BASE!$G:$G,PRODUTIVIDADE!$B115)))</f>
        <v/>
      </c>
      <c r="EI115" s="32">
        <f t="shared" si="113"/>
        <v>0</v>
      </c>
      <c r="EJ115" s="32">
        <f t="shared" si="114"/>
        <v>0</v>
      </c>
      <c r="EK115" s="33" t="str">
        <f>IF($B115="","",IF(COUNTIF(BASE!$A:$A,PRODUTIVIDADE!EK$3)=0,"",SUMIFS(BASE!$M:$M,BASE!$A:$A,PRODUTIVIDADE!EK$3,BASE!$G:$G,PRODUTIVIDADE!$B115)))</f>
        <v/>
      </c>
      <c r="EL115" s="33" t="str">
        <f>IF($B115="","",IF(COUNTIF(BASE!$A:$A,PRODUTIVIDADE!EK$3)=0,"",SUMIFS(BASE!$N:$N,BASE!$A:$A,PRODUTIVIDADE!EK$3,BASE!$G:$G,PRODUTIVIDADE!$B115)))</f>
        <v/>
      </c>
      <c r="EM115" s="28" t="str">
        <f>IF($B115="","",IF(COUNTIF(BASE!$A:$A,PRODUTIVIDADE!EK$3)=0,"",SUMIFS(BASE!$P:$P,BASE!$A:$A,PRODUTIVIDADE!EK$3,BASE!$G:$G,PRODUTIVIDADE!$B115)))</f>
        <v/>
      </c>
      <c r="EN115" s="28" t="str">
        <f>IF($B115="","",IF(COUNTIF(BASE!$A:$A,PRODUTIVIDADE!EK$3)=0,"",SUMIFS(BASE!$O:$O,BASE!$A:$A,PRODUTIVIDADE!EK$3,BASE!$G:$G,PRODUTIVIDADE!$B115)))</f>
        <v/>
      </c>
      <c r="EO115" s="32">
        <f t="shared" si="115"/>
        <v>0</v>
      </c>
      <c r="EP115" s="32">
        <f t="shared" si="116"/>
        <v>0</v>
      </c>
      <c r="EQ115" s="15" t="str">
        <f>IF($B115="","",IF(COUNTIF(BASE!$A:$A,PRODUTIVIDADE!EQ$3)=0,"",SUMIFS(BASE!$M:$M,BASE!$A:$A,PRODUTIVIDADE!EQ$3,BASE!$G:$G,PRODUTIVIDADE!$B115)))</f>
        <v/>
      </c>
      <c r="ER115" s="15" t="str">
        <f>IF($B115="","",IF(COUNTIF(BASE!$A:$A,PRODUTIVIDADE!EQ$3)=0,"",SUMIFS(BASE!$N:$N,BASE!$A:$A,PRODUTIVIDADE!EQ$3,BASE!$G:$G,PRODUTIVIDADE!$B115)))</f>
        <v/>
      </c>
      <c r="ES115" s="18" t="str">
        <f>IF($B115="","",IF(COUNTIF(BASE!$A:$A,PRODUTIVIDADE!EQ$3)=0,"",SUMIFS(BASE!$P:$P,BASE!$A:$A,PRODUTIVIDADE!EQ$3,BASE!$G:$G,PRODUTIVIDADE!$B115)))</f>
        <v/>
      </c>
      <c r="ET115" s="18" t="str">
        <f>IF($B115="","",IF(COUNTIF(BASE!$A:$A,PRODUTIVIDADE!EQ$3)=0,"",SUMIFS(BASE!$O:$O,BASE!$A:$A,PRODUTIVIDADE!EQ$3,BASE!$G:$G,PRODUTIVIDADE!$B115)))</f>
        <v/>
      </c>
      <c r="EU115" s="32">
        <f t="shared" si="117"/>
        <v>0</v>
      </c>
      <c r="EV115" s="32">
        <f t="shared" si="118"/>
        <v>0</v>
      </c>
      <c r="EW115" s="33" t="str">
        <f>IF($B115="","",IF(COUNTIF(BASE!$A:$A,PRODUTIVIDADE!EW$3)=0,"",SUMIFS(BASE!$M:$M,BASE!$A:$A,PRODUTIVIDADE!EW$3,BASE!$G:$G,PRODUTIVIDADE!$B115)))</f>
        <v/>
      </c>
      <c r="EX115" s="33" t="str">
        <f>IF($B115="","",IF(COUNTIF(BASE!$A:$A,PRODUTIVIDADE!EW$3)=0,"",SUMIFS(BASE!$N:$N,BASE!$A:$A,PRODUTIVIDADE!EW$3,BASE!$G:$G,PRODUTIVIDADE!$B115)))</f>
        <v/>
      </c>
      <c r="EY115" s="28" t="str">
        <f>IF($B115="","",IF(COUNTIF(BASE!$A:$A,PRODUTIVIDADE!EW$3)=0,"",SUMIFS(BASE!$P:$P,BASE!$A:$A,PRODUTIVIDADE!EW$3,BASE!$G:$G,PRODUTIVIDADE!$B115)))</f>
        <v/>
      </c>
      <c r="EZ115" s="28" t="str">
        <f>IF($B115="","",IF(COUNTIF(BASE!$A:$A,PRODUTIVIDADE!EW$3)=0,"",SUMIFS(BASE!$O:$O,BASE!$A:$A,PRODUTIVIDADE!EW$3,BASE!$G:$G,PRODUTIVIDADE!$B115)))</f>
        <v/>
      </c>
      <c r="FA115" s="32">
        <f t="shared" si="119"/>
        <v>0</v>
      </c>
      <c r="FB115" s="32">
        <f t="shared" si="120"/>
        <v>0</v>
      </c>
      <c r="FC115" s="15" t="str">
        <f>IF($B115="","",IF(COUNTIF(BASE!$A:$A,PRODUTIVIDADE!FC$3)=0,"",SUMIFS(BASE!$M:$M,BASE!$A:$A,PRODUTIVIDADE!FC$3,BASE!$G:$G,PRODUTIVIDADE!$B115)))</f>
        <v/>
      </c>
      <c r="FD115" s="15" t="str">
        <f>IF($B115="","",IF(COUNTIF(BASE!$A:$A,PRODUTIVIDADE!FC$3)=0,"",SUMIFS(BASE!$N:$N,BASE!$A:$A,PRODUTIVIDADE!FC$3,BASE!$G:$G,PRODUTIVIDADE!$B115)))</f>
        <v/>
      </c>
      <c r="FE115" s="18" t="str">
        <f>IF($B115="","",IF(COUNTIF(BASE!$A:$A,PRODUTIVIDADE!FC$3)=0,"",SUMIFS(BASE!$P:$P,BASE!$A:$A,PRODUTIVIDADE!FC$3,BASE!$G:$G,PRODUTIVIDADE!$B115)))</f>
        <v/>
      </c>
      <c r="FF115" s="18" t="str">
        <f>IF($B115="","",IF(COUNTIF(BASE!$A:$A,PRODUTIVIDADE!FC$3)=0,"",SUMIFS(BASE!$O:$O,BASE!$A:$A,PRODUTIVIDADE!FC$3,BASE!$G:$G,PRODUTIVIDADE!$B115)))</f>
        <v/>
      </c>
      <c r="FG115" s="32">
        <f t="shared" si="121"/>
        <v>0</v>
      </c>
      <c r="FH115" s="32">
        <f t="shared" si="122"/>
        <v>0</v>
      </c>
      <c r="FI115" s="33" t="str">
        <f>IF($B115="","",IF(COUNTIF(BASE!$A:$A,PRODUTIVIDADE!FI$3)=0,"",SUMIFS(BASE!$M:$M,BASE!$A:$A,PRODUTIVIDADE!FI$3,BASE!$G:$G,PRODUTIVIDADE!$B115)))</f>
        <v/>
      </c>
      <c r="FJ115" s="33" t="str">
        <f>IF($B115="","",IF(COUNTIF(BASE!$A:$A,PRODUTIVIDADE!FI$3)=0,"",SUMIFS(BASE!$N:$N,BASE!$A:$A,PRODUTIVIDADE!FI$3,BASE!$G:$G,PRODUTIVIDADE!$B115)))</f>
        <v/>
      </c>
      <c r="FK115" s="28" t="str">
        <f>IF($B115="","",IF(COUNTIF(BASE!$A:$A,PRODUTIVIDADE!FI$3)=0,"",SUMIFS(BASE!$P:$P,BASE!$A:$A,PRODUTIVIDADE!FI$3,BASE!$G:$G,PRODUTIVIDADE!$B115)))</f>
        <v/>
      </c>
      <c r="FL115" s="28" t="str">
        <f>IF($B115="","",IF(COUNTIF(BASE!$A:$A,PRODUTIVIDADE!FI$3)=0,"",SUMIFS(BASE!$O:$O,BASE!$A:$A,PRODUTIVIDADE!FI$3,BASE!$G:$G,PRODUTIVIDADE!$B115)))</f>
        <v/>
      </c>
      <c r="FM115" s="32">
        <f t="shared" si="123"/>
        <v>0</v>
      </c>
      <c r="FN115" s="32">
        <f t="shared" si="124"/>
        <v>0</v>
      </c>
      <c r="FO115" s="15" t="str">
        <f>IF($B115="","",IF(COUNTIF(BASE!$A:$A,PRODUTIVIDADE!FO$3)=0,"",SUMIFS(BASE!$M:$M,BASE!$A:$A,PRODUTIVIDADE!FO$3,BASE!$G:$G,PRODUTIVIDADE!$B115)))</f>
        <v/>
      </c>
      <c r="FP115" s="15" t="str">
        <f>IF($B115="","",IF(COUNTIF(BASE!$A:$A,PRODUTIVIDADE!FO$3)=0,"",SUMIFS(BASE!$N:$N,BASE!$A:$A,PRODUTIVIDADE!FO$3,BASE!$G:$G,PRODUTIVIDADE!$B115)))</f>
        <v/>
      </c>
      <c r="FQ115" s="18" t="str">
        <f>IF($B115="","",IF(COUNTIF(BASE!$A:$A,PRODUTIVIDADE!FO$3)=0,"",SUMIFS(BASE!$P:$P,BASE!$A:$A,PRODUTIVIDADE!FO$3,BASE!$G:$G,PRODUTIVIDADE!$B115)))</f>
        <v/>
      </c>
      <c r="FR115" s="18" t="str">
        <f>IF($B115="","",IF(COUNTIF(BASE!$A:$A,PRODUTIVIDADE!FO$3)=0,"",SUMIFS(BASE!$O:$O,BASE!$A:$A,PRODUTIVIDADE!FO$3,BASE!$G:$G,PRODUTIVIDADE!$B115)))</f>
        <v/>
      </c>
      <c r="FS115" s="32">
        <f t="shared" si="125"/>
        <v>0</v>
      </c>
      <c r="FT115" s="32">
        <f t="shared" si="126"/>
        <v>0</v>
      </c>
      <c r="FU115" s="33" t="str">
        <f>IF($B115="","",IF(COUNTIF(BASE!$A:$A,PRODUTIVIDADE!FU$3)=0,"",SUMIFS(BASE!$M:$M,BASE!$A:$A,PRODUTIVIDADE!FU$3,BASE!$G:$G,PRODUTIVIDADE!$B115)))</f>
        <v/>
      </c>
      <c r="FV115" s="33" t="str">
        <f>IF($B115="","",IF(COUNTIF(BASE!$A:$A,PRODUTIVIDADE!FU$3)=0,"",SUMIFS(BASE!$N:$N,BASE!$A:$A,PRODUTIVIDADE!FU$3,BASE!$G:$G,PRODUTIVIDADE!$B115)))</f>
        <v/>
      </c>
      <c r="FW115" s="28" t="str">
        <f>IF($B115="","",IF(COUNTIF(BASE!$A:$A,PRODUTIVIDADE!FU$3)=0,"",SUMIFS(BASE!$P:$P,BASE!$A:$A,PRODUTIVIDADE!FU$3,BASE!$G:$G,PRODUTIVIDADE!$B115)))</f>
        <v/>
      </c>
      <c r="FX115" s="28" t="str">
        <f>IF($B115="","",IF(COUNTIF(BASE!$A:$A,PRODUTIVIDADE!FU$3)=0,"",SUMIFS(BASE!$O:$O,BASE!$A:$A,PRODUTIVIDADE!FU$3,BASE!$G:$G,PRODUTIVIDADE!$B115)))</f>
        <v/>
      </c>
      <c r="FY115" s="32">
        <f t="shared" si="127"/>
        <v>0</v>
      </c>
      <c r="FZ115" s="32">
        <f t="shared" si="128"/>
        <v>0</v>
      </c>
      <c r="GA115" s="15" t="str">
        <f>IF($B115="","",IF(COUNTIF(BASE!$A:$A,PRODUTIVIDADE!GA$3)=0,"",SUMIFS(BASE!$M:$M,BASE!$A:$A,PRODUTIVIDADE!GA$3,BASE!$G:$G,PRODUTIVIDADE!$B115)))</f>
        <v/>
      </c>
      <c r="GB115" s="15" t="str">
        <f>IF($B115="","",IF(COUNTIF(BASE!$A:$A,PRODUTIVIDADE!GA$3)=0,"",SUMIFS(BASE!$N:$N,BASE!$A:$A,PRODUTIVIDADE!GA$3,BASE!$G:$G,PRODUTIVIDADE!$B115)))</f>
        <v/>
      </c>
      <c r="GC115" s="18" t="str">
        <f>IF($B115="","",IF(COUNTIF(BASE!$A:$A,PRODUTIVIDADE!GA$3)=0,"",SUMIFS(BASE!$P:$P,BASE!$A:$A,PRODUTIVIDADE!GA$3,BASE!$G:$G,PRODUTIVIDADE!$B115)))</f>
        <v/>
      </c>
      <c r="GD115" s="18" t="str">
        <f>IF($B115="","",IF(COUNTIF(BASE!$A:$A,PRODUTIVIDADE!GA$3)=0,"",SUMIFS(BASE!$O:$O,BASE!$A:$A,PRODUTIVIDADE!GA$3,BASE!$G:$G,PRODUTIVIDADE!$B115)))</f>
        <v/>
      </c>
      <c r="GE115" s="32">
        <f t="shared" si="129"/>
        <v>0</v>
      </c>
      <c r="GF115" s="32">
        <f t="shared" si="130"/>
        <v>0</v>
      </c>
      <c r="GG115" s="33" t="str">
        <f>IF($B115="","",IF(COUNTIF(BASE!$A:$A,PRODUTIVIDADE!GG$3)=0,"",SUMIFS(BASE!$M:$M,BASE!$A:$A,PRODUTIVIDADE!GG$3,BASE!$G:$G,PRODUTIVIDADE!$B115)))</f>
        <v/>
      </c>
      <c r="GH115" s="33" t="str">
        <f>IF($B115="","",IF(COUNTIF(BASE!$A:$A,PRODUTIVIDADE!GG$3)=0,"",SUMIFS(BASE!$N:$N,BASE!$A:$A,PRODUTIVIDADE!GG$3,BASE!$G:$G,PRODUTIVIDADE!$B115)))</f>
        <v/>
      </c>
      <c r="GI115" s="28" t="str">
        <f>IF($B115="","",IF(COUNTIF(BASE!$A:$A,PRODUTIVIDADE!GG$3)=0,"",SUMIFS(BASE!$P:$P,BASE!$A:$A,PRODUTIVIDADE!GG$3,BASE!$G:$G,PRODUTIVIDADE!$B115)))</f>
        <v/>
      </c>
      <c r="GJ115" s="28" t="str">
        <f>IF($B115="","",IF(COUNTIF(BASE!$A:$A,PRODUTIVIDADE!GG$3)=0,"",SUMIFS(BASE!$O:$O,BASE!$A:$A,PRODUTIVIDADE!GG$3,BASE!$G:$G,PRODUTIVIDADE!$B115)))</f>
        <v/>
      </c>
      <c r="GK115" s="32">
        <f t="shared" si="131"/>
        <v>0</v>
      </c>
      <c r="GL115" s="32">
        <f t="shared" si="132"/>
        <v>0</v>
      </c>
      <c r="GM115" s="15" t="str">
        <f>IF($B115="","",IF(COUNTIF(BASE!$A:$A,PRODUTIVIDADE!GM$3)=0,"",SUMIFS(BASE!$M:$M,BASE!$A:$A,PRODUTIVIDADE!GM$3,BASE!$G:$G,PRODUTIVIDADE!$B115)))</f>
        <v/>
      </c>
      <c r="GN115" s="15" t="str">
        <f>IF($B115="","",IF(COUNTIF(BASE!$A:$A,PRODUTIVIDADE!GM$3)=0,"",SUMIFS(BASE!$N:$N,BASE!$A:$A,PRODUTIVIDADE!GM$3,BASE!$G:$G,PRODUTIVIDADE!$B115)))</f>
        <v/>
      </c>
      <c r="GO115" s="18" t="str">
        <f>IF($B115="","",IF(COUNTIF(BASE!$A:$A,PRODUTIVIDADE!GM$3)=0,"",SUMIFS(BASE!$P:$P,BASE!$A:$A,PRODUTIVIDADE!GM$3,BASE!$G:$G,PRODUTIVIDADE!$B115)))</f>
        <v/>
      </c>
      <c r="GP115" s="18" t="str">
        <f>IF($B115="","",IF(COUNTIF(BASE!$A:$A,PRODUTIVIDADE!GM$3)=0,"",SUMIFS(BASE!$O:$O,BASE!$A:$A,PRODUTIVIDADE!GM$3,BASE!$G:$G,PRODUTIVIDADE!$B115)))</f>
        <v/>
      </c>
      <c r="GQ115" s="32">
        <f t="shared" si="133"/>
        <v>0</v>
      </c>
      <c r="GR115" s="32">
        <f t="shared" si="134"/>
        <v>0</v>
      </c>
    </row>
    <row r="116" spans="2:200" s="8" customFormat="1" hidden="1" x14ac:dyDescent="0.25">
      <c r="B116" s="50"/>
      <c r="C116" s="16" t="str">
        <f>IF($B116="","",VLOOKUP($B116,EQUIPE!$B:$E,2,0))</f>
        <v/>
      </c>
      <c r="D116" s="16" t="str">
        <f>IF($B116="","",VLOOKUP($B116,EQUIPE!$B:$F,5,0))</f>
        <v/>
      </c>
      <c r="E116" s="18" t="str">
        <f>IF($B116="","",VLOOKUP($B116,EQUIPE!$B:$E,3,0))</f>
        <v/>
      </c>
      <c r="F116" s="16" t="str">
        <f>IF($B116="","",VLOOKUP($B116,EQUIPE!$B:$E,4,0))</f>
        <v/>
      </c>
      <c r="H116" s="22" t="str">
        <f t="shared" si="135"/>
        <v/>
      </c>
      <c r="I116" s="22" t="str">
        <f t="shared" si="135"/>
        <v/>
      </c>
      <c r="J116" s="18" t="str">
        <f t="shared" si="69"/>
        <v/>
      </c>
      <c r="K116" s="18" t="str">
        <f t="shared" si="70"/>
        <v/>
      </c>
      <c r="L116" s="32">
        <f t="shared" si="71"/>
        <v>0</v>
      </c>
      <c r="M116" s="32">
        <f t="shared" si="72"/>
        <v>0</v>
      </c>
      <c r="O116" s="15" t="str">
        <f>IF($B116="","",IF(COUNTIF(BASE!$A:$A,PRODUTIVIDADE!O$3)=0,"",SUMIFS(BASE!$M:$M,BASE!$A:$A,PRODUTIVIDADE!O$3,BASE!$G:$G,PRODUTIVIDADE!$B116)))</f>
        <v/>
      </c>
      <c r="P116" s="15" t="str">
        <f>IF($B116="","",IF(COUNTIF(BASE!$A:$A,PRODUTIVIDADE!O$3)=0,"",SUMIFS(BASE!$N:$N,BASE!$A:$A,PRODUTIVIDADE!O$3,BASE!$G:$G,PRODUTIVIDADE!$B116)))</f>
        <v/>
      </c>
      <c r="Q116" s="18" t="str">
        <f>IF($B116="","",IF(COUNTIF(BASE!$A:$A,PRODUTIVIDADE!O$3)=0,"",SUMIFS(BASE!$P:$P,BASE!$A:$A,PRODUTIVIDADE!O$3,BASE!$G:$G,PRODUTIVIDADE!$B116)))</f>
        <v/>
      </c>
      <c r="R116" s="18" t="str">
        <f>IF($B116="","",IF(COUNTIF(BASE!$A:$A,PRODUTIVIDADE!O$3)=0,"",SUMIFS(BASE!$O:$O,BASE!$A:$A,PRODUTIVIDADE!O$3,BASE!$G:$G,PRODUTIVIDADE!$B116)))</f>
        <v/>
      </c>
      <c r="S116" s="32">
        <f t="shared" si="73"/>
        <v>0</v>
      </c>
      <c r="T116" s="32">
        <f t="shared" si="74"/>
        <v>0</v>
      </c>
      <c r="U116" s="33" t="str">
        <f>IF($B116="","",IF(COUNTIF(BASE!$A:$A,PRODUTIVIDADE!U$3)=0,"",SUMIFS(BASE!$M:$M,BASE!$A:$A,PRODUTIVIDADE!U$3,BASE!$G:$G,PRODUTIVIDADE!$B116)))</f>
        <v/>
      </c>
      <c r="V116" s="33" t="str">
        <f>IF($B116="","",IF(COUNTIF(BASE!$A:$A,PRODUTIVIDADE!U$3)=0,"",SUMIFS(BASE!$N:$N,BASE!$A:$A,PRODUTIVIDADE!U$3,BASE!$G:$G,PRODUTIVIDADE!$B116)))</f>
        <v/>
      </c>
      <c r="W116" s="28" t="str">
        <f>IF($B116="","",IF(COUNTIF(BASE!$A:$A,PRODUTIVIDADE!U$3)=0,"",SUMIFS(BASE!$P:$P,BASE!$A:$A,PRODUTIVIDADE!U$3,BASE!$G:$G,PRODUTIVIDADE!$B116)))</f>
        <v/>
      </c>
      <c r="X116" s="28" t="str">
        <f>IF($B116="","",IF(COUNTIF(BASE!$A:$A,PRODUTIVIDADE!U$3)=0,"",SUMIFS(BASE!$O:$O,BASE!$A:$A,PRODUTIVIDADE!U$3,BASE!$G:$G,PRODUTIVIDADE!$B116)))</f>
        <v/>
      </c>
      <c r="Y116" s="32">
        <f t="shared" si="75"/>
        <v>0</v>
      </c>
      <c r="Z116" s="32">
        <f t="shared" si="76"/>
        <v>0</v>
      </c>
      <c r="AA116" s="15" t="str">
        <f>IF($B116="","",IF(COUNTIF(BASE!$A:$A,PRODUTIVIDADE!AA$3)=0,"",SUMIFS(BASE!$M:$M,BASE!$A:$A,PRODUTIVIDADE!AA$3,BASE!$G:$G,PRODUTIVIDADE!$B116)))</f>
        <v/>
      </c>
      <c r="AB116" s="15" t="str">
        <f>IF($B116="","",IF(COUNTIF(BASE!$A:$A,PRODUTIVIDADE!AA$3)=0,"",SUMIFS(BASE!$N:$N,BASE!$A:$A,PRODUTIVIDADE!AA$3,BASE!$G:$G,PRODUTIVIDADE!$B116)))</f>
        <v/>
      </c>
      <c r="AC116" s="18" t="str">
        <f>IF($B116="","",IF(COUNTIF(BASE!$A:$A,PRODUTIVIDADE!AA$3)=0,"",SUMIFS(BASE!$P:$P,BASE!$A:$A,PRODUTIVIDADE!AA$3,BASE!$G:$G,PRODUTIVIDADE!$B116)))</f>
        <v/>
      </c>
      <c r="AD116" s="18" t="str">
        <f>IF($B116="","",IF(COUNTIF(BASE!$A:$A,PRODUTIVIDADE!AA$3)=0,"",SUMIFS(BASE!$O:$O,BASE!$A:$A,PRODUTIVIDADE!AA$3,BASE!$G:$G,PRODUTIVIDADE!$B116)))</f>
        <v/>
      </c>
      <c r="AE116" s="32">
        <f t="shared" si="77"/>
        <v>0</v>
      </c>
      <c r="AF116" s="32">
        <f t="shared" si="78"/>
        <v>0</v>
      </c>
      <c r="AG116" s="33" t="str">
        <f>IF($B116="","",IF(COUNTIF(BASE!$A:$A,PRODUTIVIDADE!AG$3)=0,"",SUMIFS(BASE!$M:$M,BASE!$A:$A,PRODUTIVIDADE!AG$3,BASE!$G:$G,PRODUTIVIDADE!$B116)))</f>
        <v/>
      </c>
      <c r="AH116" s="33" t="str">
        <f>IF($B116="","",IF(COUNTIF(BASE!$A:$A,PRODUTIVIDADE!AG$3)=0,"",SUMIFS(BASE!$N:$N,BASE!$A:$A,PRODUTIVIDADE!AG$3,BASE!$G:$G,PRODUTIVIDADE!$B116)))</f>
        <v/>
      </c>
      <c r="AI116" s="28" t="str">
        <f>IF($B116="","",IF(COUNTIF(BASE!$A:$A,PRODUTIVIDADE!AG$3)=0,"",SUMIFS(BASE!$P:$P,BASE!$A:$A,PRODUTIVIDADE!AG$3,BASE!$G:$G,PRODUTIVIDADE!$B116)))</f>
        <v/>
      </c>
      <c r="AJ116" s="28" t="str">
        <f>IF($B116="","",IF(COUNTIF(BASE!$A:$A,PRODUTIVIDADE!AG$3)=0,"",SUMIFS(BASE!$O:$O,BASE!$A:$A,PRODUTIVIDADE!AG$3,BASE!$G:$G,PRODUTIVIDADE!$B116)))</f>
        <v/>
      </c>
      <c r="AK116" s="32">
        <f t="shared" si="79"/>
        <v>0</v>
      </c>
      <c r="AL116" s="32">
        <f t="shared" si="80"/>
        <v>0</v>
      </c>
      <c r="AM116" s="15" t="str">
        <f>IF($B116="","",IF(COUNTIF(BASE!$A:$A,PRODUTIVIDADE!AM$3)=0,"",SUMIFS(BASE!$M:$M,BASE!$A:$A,PRODUTIVIDADE!AM$3,BASE!$G:$G,PRODUTIVIDADE!$B116)))</f>
        <v/>
      </c>
      <c r="AN116" s="15" t="str">
        <f>IF($B116="","",IF(COUNTIF(BASE!$A:$A,PRODUTIVIDADE!AM$3)=0,"",SUMIFS(BASE!$N:$N,BASE!$A:$A,PRODUTIVIDADE!AM$3,BASE!$G:$G,PRODUTIVIDADE!$B116)))</f>
        <v/>
      </c>
      <c r="AO116" s="18" t="str">
        <f>IF($B116="","",IF(COUNTIF(BASE!$A:$A,PRODUTIVIDADE!AM$3)=0,"",SUMIFS(BASE!$P:$P,BASE!$A:$A,PRODUTIVIDADE!AM$3,BASE!$G:$G,PRODUTIVIDADE!$B116)))</f>
        <v/>
      </c>
      <c r="AP116" s="18" t="str">
        <f>IF($B116="","",IF(COUNTIF(BASE!$A:$A,PRODUTIVIDADE!AM$3)=0,"",SUMIFS(BASE!$O:$O,BASE!$A:$A,PRODUTIVIDADE!AM$3,BASE!$G:$G,PRODUTIVIDADE!$B116)))</f>
        <v/>
      </c>
      <c r="AQ116" s="32">
        <f t="shared" si="81"/>
        <v>0</v>
      </c>
      <c r="AR116" s="32">
        <f t="shared" si="82"/>
        <v>0</v>
      </c>
      <c r="AS116" s="33" t="str">
        <f>IF($B116="","",IF(COUNTIF(BASE!$A:$A,PRODUTIVIDADE!AS$3)=0,"",SUMIFS(BASE!$M:$M,BASE!$A:$A,PRODUTIVIDADE!AS$3,BASE!$G:$G,PRODUTIVIDADE!$B116)))</f>
        <v/>
      </c>
      <c r="AT116" s="33" t="str">
        <f>IF($B116="","",IF(COUNTIF(BASE!$A:$A,PRODUTIVIDADE!AS$3)=0,"",SUMIFS(BASE!$N:$N,BASE!$A:$A,PRODUTIVIDADE!AS$3,BASE!$G:$G,PRODUTIVIDADE!$B116)))</f>
        <v/>
      </c>
      <c r="AU116" s="28" t="str">
        <f>IF($B116="","",IF(COUNTIF(BASE!$A:$A,PRODUTIVIDADE!AS$3)=0,"",SUMIFS(BASE!$P:$P,BASE!$A:$A,PRODUTIVIDADE!AS$3,BASE!$G:$G,PRODUTIVIDADE!$B116)))</f>
        <v/>
      </c>
      <c r="AV116" s="28" t="str">
        <f>IF($B116="","",IF(COUNTIF(BASE!$A:$A,PRODUTIVIDADE!AS$3)=0,"",SUMIFS(BASE!$O:$O,BASE!$A:$A,PRODUTIVIDADE!AS$3,BASE!$G:$G,PRODUTIVIDADE!$B116)))</f>
        <v/>
      </c>
      <c r="AW116" s="32">
        <f t="shared" si="83"/>
        <v>0</v>
      </c>
      <c r="AX116" s="32">
        <f t="shared" si="84"/>
        <v>0</v>
      </c>
      <c r="AY116" s="15" t="str">
        <f>IF($B116="","",IF(COUNTIF(BASE!$A:$A,PRODUTIVIDADE!AY$3)=0,"",SUMIFS(BASE!$M:$M,BASE!$A:$A,PRODUTIVIDADE!AY$3,BASE!$G:$G,PRODUTIVIDADE!$B116)))</f>
        <v/>
      </c>
      <c r="AZ116" s="15" t="str">
        <f>IF($B116="","",IF(COUNTIF(BASE!$A:$A,PRODUTIVIDADE!AY$3)=0,"",SUMIFS(BASE!$N:$N,BASE!$A:$A,PRODUTIVIDADE!AY$3,BASE!$G:$G,PRODUTIVIDADE!$B116)))</f>
        <v/>
      </c>
      <c r="BA116" s="18" t="str">
        <f>IF($B116="","",IF(COUNTIF(BASE!$A:$A,PRODUTIVIDADE!AY$3)=0,"",SUMIFS(BASE!$P:$P,BASE!$A:$A,PRODUTIVIDADE!AY$3,BASE!$G:$G,PRODUTIVIDADE!$B116)))</f>
        <v/>
      </c>
      <c r="BB116" s="18" t="str">
        <f>IF($B116="","",IF(COUNTIF(BASE!$A:$A,PRODUTIVIDADE!AY$3)=0,"",SUMIFS(BASE!$O:$O,BASE!$A:$A,PRODUTIVIDADE!AY$3,BASE!$G:$G,PRODUTIVIDADE!$B116)))</f>
        <v/>
      </c>
      <c r="BC116" s="32">
        <f t="shared" si="85"/>
        <v>0</v>
      </c>
      <c r="BD116" s="32">
        <f t="shared" si="86"/>
        <v>0</v>
      </c>
      <c r="BE116" s="33" t="str">
        <f>IF($B116="","",IF(COUNTIF(BASE!$A:$A,PRODUTIVIDADE!BE$3)=0,"",SUMIFS(BASE!$M:$M,BASE!$A:$A,PRODUTIVIDADE!BE$3,BASE!$G:$G,PRODUTIVIDADE!$B116)))</f>
        <v/>
      </c>
      <c r="BF116" s="33" t="str">
        <f>IF($B116="","",IF(COUNTIF(BASE!$A:$A,PRODUTIVIDADE!BE$3)=0,"",SUMIFS(BASE!$N:$N,BASE!$A:$A,PRODUTIVIDADE!BE$3,BASE!$G:$G,PRODUTIVIDADE!$B116)))</f>
        <v/>
      </c>
      <c r="BG116" s="28" t="str">
        <f>IF($B116="","",IF(COUNTIF(BASE!$A:$A,PRODUTIVIDADE!BE$3)=0,"",SUMIFS(BASE!$P:$P,BASE!$A:$A,PRODUTIVIDADE!BE$3,BASE!$G:$G,PRODUTIVIDADE!$B116)))</f>
        <v/>
      </c>
      <c r="BH116" s="28" t="str">
        <f>IF($B116="","",IF(COUNTIF(BASE!$A:$A,PRODUTIVIDADE!BE$3)=0,"",SUMIFS(BASE!$O:$O,BASE!$A:$A,PRODUTIVIDADE!BE$3,BASE!$G:$G,PRODUTIVIDADE!$B116)))</f>
        <v/>
      </c>
      <c r="BI116" s="32">
        <f t="shared" si="87"/>
        <v>0</v>
      </c>
      <c r="BJ116" s="32">
        <f t="shared" si="88"/>
        <v>0</v>
      </c>
      <c r="BK116" s="15" t="str">
        <f>IF($B116="","",IF(COUNTIF(BASE!$A:$A,PRODUTIVIDADE!BK$3)=0,"",SUMIFS(BASE!$M:$M,BASE!$A:$A,PRODUTIVIDADE!BK$3,BASE!$G:$G,PRODUTIVIDADE!$B116)))</f>
        <v/>
      </c>
      <c r="BL116" s="15" t="str">
        <f>IF($B116="","",IF(COUNTIF(BASE!$A:$A,PRODUTIVIDADE!BK$3)=0,"",SUMIFS(BASE!$N:$N,BASE!$A:$A,PRODUTIVIDADE!BK$3,BASE!$G:$G,PRODUTIVIDADE!$B116)))</f>
        <v/>
      </c>
      <c r="BM116" s="18" t="str">
        <f>IF($B116="","",IF(COUNTIF(BASE!$A:$A,PRODUTIVIDADE!BK$3)=0,"",SUMIFS(BASE!$P:$P,BASE!$A:$A,PRODUTIVIDADE!BK$3,BASE!$G:$G,PRODUTIVIDADE!$B116)))</f>
        <v/>
      </c>
      <c r="BN116" s="18" t="str">
        <f>IF($B116="","",IF(COUNTIF(BASE!$A:$A,PRODUTIVIDADE!BK$3)=0,"",SUMIFS(BASE!$O:$O,BASE!$A:$A,PRODUTIVIDADE!BK$3,BASE!$G:$G,PRODUTIVIDADE!$B116)))</f>
        <v/>
      </c>
      <c r="BO116" s="32">
        <f t="shared" si="89"/>
        <v>0</v>
      </c>
      <c r="BP116" s="32">
        <f t="shared" si="90"/>
        <v>0</v>
      </c>
      <c r="BQ116" s="33" t="str">
        <f>IF($B116="","",IF(COUNTIF(BASE!$A:$A,PRODUTIVIDADE!BQ$3)=0,"",SUMIFS(BASE!$M:$M,BASE!$A:$A,PRODUTIVIDADE!BQ$3,BASE!$G:$G,PRODUTIVIDADE!$B116)))</f>
        <v/>
      </c>
      <c r="BR116" s="33" t="str">
        <f>IF($B116="","",IF(COUNTIF(BASE!$A:$A,PRODUTIVIDADE!BQ$3)=0,"",SUMIFS(BASE!$N:$N,BASE!$A:$A,PRODUTIVIDADE!BQ$3,BASE!$G:$G,PRODUTIVIDADE!$B116)))</f>
        <v/>
      </c>
      <c r="BS116" s="28" t="str">
        <f>IF($B116="","",IF(COUNTIF(BASE!$A:$A,PRODUTIVIDADE!BQ$3)=0,"",SUMIFS(BASE!$P:$P,BASE!$A:$A,PRODUTIVIDADE!BQ$3,BASE!$G:$G,PRODUTIVIDADE!$B116)))</f>
        <v/>
      </c>
      <c r="BT116" s="28" t="str">
        <f>IF($B116="","",IF(COUNTIF(BASE!$A:$A,PRODUTIVIDADE!BQ$3)=0,"",SUMIFS(BASE!$O:$O,BASE!$A:$A,PRODUTIVIDADE!BQ$3,BASE!$G:$G,PRODUTIVIDADE!$B116)))</f>
        <v/>
      </c>
      <c r="BU116" s="32">
        <f t="shared" si="91"/>
        <v>0</v>
      </c>
      <c r="BV116" s="32">
        <f t="shared" si="92"/>
        <v>0</v>
      </c>
      <c r="BW116" s="15" t="str">
        <f>IF($B116="","",IF(COUNTIF(BASE!$A:$A,PRODUTIVIDADE!BW$3)=0,"",SUMIFS(BASE!$M:$M,BASE!$A:$A,PRODUTIVIDADE!BW$3,BASE!$G:$G,PRODUTIVIDADE!$B116)))</f>
        <v/>
      </c>
      <c r="BX116" s="15" t="str">
        <f>IF($B116="","",IF(COUNTIF(BASE!$A:$A,PRODUTIVIDADE!BW$3)=0,"",SUMIFS(BASE!$N:$N,BASE!$A:$A,PRODUTIVIDADE!BW$3,BASE!$G:$G,PRODUTIVIDADE!$B116)))</f>
        <v/>
      </c>
      <c r="BY116" s="18" t="str">
        <f>IF($B116="","",IF(COUNTIF(BASE!$A:$A,PRODUTIVIDADE!BW$3)=0,"",SUMIFS(BASE!$P:$P,BASE!$A:$A,PRODUTIVIDADE!BW$3,BASE!$G:$G,PRODUTIVIDADE!$B116)))</f>
        <v/>
      </c>
      <c r="BZ116" s="18" t="str">
        <f>IF($B116="","",IF(COUNTIF(BASE!$A:$A,PRODUTIVIDADE!BW$3)=0,"",SUMIFS(BASE!$O:$O,BASE!$A:$A,PRODUTIVIDADE!BW$3,BASE!$G:$G,PRODUTIVIDADE!$B116)))</f>
        <v/>
      </c>
      <c r="CA116" s="32">
        <f t="shared" si="93"/>
        <v>0</v>
      </c>
      <c r="CB116" s="32">
        <f t="shared" si="94"/>
        <v>0</v>
      </c>
      <c r="CC116" s="33" t="str">
        <f>IF($B116="","",IF(COUNTIF(BASE!$A:$A,PRODUTIVIDADE!CC$3)=0,"",SUMIFS(BASE!$M:$M,BASE!$A:$A,PRODUTIVIDADE!CC$3,BASE!$G:$G,PRODUTIVIDADE!$B116)))</f>
        <v/>
      </c>
      <c r="CD116" s="33" t="str">
        <f>IF($B116="","",IF(COUNTIF(BASE!$A:$A,PRODUTIVIDADE!CC$3)=0,"",SUMIFS(BASE!$N:$N,BASE!$A:$A,PRODUTIVIDADE!CC$3,BASE!$G:$G,PRODUTIVIDADE!$B116)))</f>
        <v/>
      </c>
      <c r="CE116" s="28" t="str">
        <f>IF($B116="","",IF(COUNTIF(BASE!$A:$A,PRODUTIVIDADE!CC$3)=0,"",SUMIFS(BASE!$P:$P,BASE!$A:$A,PRODUTIVIDADE!CC$3,BASE!$G:$G,PRODUTIVIDADE!$B116)))</f>
        <v/>
      </c>
      <c r="CF116" s="28" t="str">
        <f>IF($B116="","",IF(COUNTIF(BASE!$A:$A,PRODUTIVIDADE!CC$3)=0,"",SUMIFS(BASE!$O:$O,BASE!$A:$A,PRODUTIVIDADE!CC$3,BASE!$G:$G,PRODUTIVIDADE!$B116)))</f>
        <v/>
      </c>
      <c r="CG116" s="32">
        <f t="shared" si="95"/>
        <v>0</v>
      </c>
      <c r="CH116" s="32">
        <f t="shared" si="96"/>
        <v>0</v>
      </c>
      <c r="CI116" s="15" t="str">
        <f>IF($B116="","",IF(COUNTIF(BASE!$A:$A,PRODUTIVIDADE!CI$3)=0,"",SUMIFS(BASE!$M:$M,BASE!$A:$A,PRODUTIVIDADE!CI$3,BASE!$G:$G,PRODUTIVIDADE!$B116)))</f>
        <v/>
      </c>
      <c r="CJ116" s="15" t="str">
        <f>IF($B116="","",IF(COUNTIF(BASE!$A:$A,PRODUTIVIDADE!CI$3)=0,"",SUMIFS(BASE!$N:$N,BASE!$A:$A,PRODUTIVIDADE!CI$3,BASE!$G:$G,PRODUTIVIDADE!$B116)))</f>
        <v/>
      </c>
      <c r="CK116" s="18" t="str">
        <f>IF($B116="","",IF(COUNTIF(BASE!$A:$A,PRODUTIVIDADE!CI$3)=0,"",SUMIFS(BASE!$P:$P,BASE!$A:$A,PRODUTIVIDADE!CI$3,BASE!$G:$G,PRODUTIVIDADE!$B116)))</f>
        <v/>
      </c>
      <c r="CL116" s="18" t="str">
        <f>IF($B116="","",IF(COUNTIF(BASE!$A:$A,PRODUTIVIDADE!CI$3)=0,"",SUMIFS(BASE!$O:$O,BASE!$A:$A,PRODUTIVIDADE!CI$3,BASE!$G:$G,PRODUTIVIDADE!$B116)))</f>
        <v/>
      </c>
      <c r="CM116" s="32">
        <f t="shared" si="97"/>
        <v>0</v>
      </c>
      <c r="CN116" s="32">
        <f t="shared" si="98"/>
        <v>0</v>
      </c>
      <c r="CO116" s="33" t="str">
        <f>IF($B116="","",IF(COUNTIF(BASE!$A:$A,PRODUTIVIDADE!CO$3)=0,"",SUMIFS(BASE!$M:$M,BASE!$A:$A,PRODUTIVIDADE!CO$3,BASE!$G:$G,PRODUTIVIDADE!$B116)))</f>
        <v/>
      </c>
      <c r="CP116" s="33" t="str">
        <f>IF($B116="","",IF(COUNTIF(BASE!$A:$A,PRODUTIVIDADE!CO$3)=0,"",SUMIFS(BASE!$N:$N,BASE!$A:$A,PRODUTIVIDADE!CO$3,BASE!$G:$G,PRODUTIVIDADE!$B116)))</f>
        <v/>
      </c>
      <c r="CQ116" s="28" t="str">
        <f>IF($B116="","",IF(COUNTIF(BASE!$A:$A,PRODUTIVIDADE!CO$3)=0,"",SUMIFS(BASE!$P:$P,BASE!$A:$A,PRODUTIVIDADE!CO$3,BASE!$G:$G,PRODUTIVIDADE!$B116)))</f>
        <v/>
      </c>
      <c r="CR116" s="28" t="str">
        <f>IF($B116="","",IF(COUNTIF(BASE!$A:$A,PRODUTIVIDADE!CO$3)=0,"",SUMIFS(BASE!$O:$O,BASE!$A:$A,PRODUTIVIDADE!CO$3,BASE!$G:$G,PRODUTIVIDADE!$B116)))</f>
        <v/>
      </c>
      <c r="CS116" s="32">
        <f t="shared" si="99"/>
        <v>0</v>
      </c>
      <c r="CT116" s="32">
        <f t="shared" si="100"/>
        <v>0</v>
      </c>
      <c r="CU116" s="15" t="str">
        <f>IF($B116="","",IF(COUNTIF(BASE!$A:$A,PRODUTIVIDADE!CU$3)=0,"",SUMIFS(BASE!$M:$M,BASE!$A:$A,PRODUTIVIDADE!CU$3,BASE!$G:$G,PRODUTIVIDADE!$B116)))</f>
        <v/>
      </c>
      <c r="CV116" s="15" t="str">
        <f>IF($B116="","",IF(COUNTIF(BASE!$A:$A,PRODUTIVIDADE!CU$3)=0,"",SUMIFS(BASE!$N:$N,BASE!$A:$A,PRODUTIVIDADE!CU$3,BASE!$G:$G,PRODUTIVIDADE!$B116)))</f>
        <v/>
      </c>
      <c r="CW116" s="18" t="str">
        <f>IF($B116="","",IF(COUNTIF(BASE!$A:$A,PRODUTIVIDADE!CU$3)=0,"",SUMIFS(BASE!$P:$P,BASE!$A:$A,PRODUTIVIDADE!CU$3,BASE!$G:$G,PRODUTIVIDADE!$B116)))</f>
        <v/>
      </c>
      <c r="CX116" s="18" t="str">
        <f>IF($B116="","",IF(COUNTIF(BASE!$A:$A,PRODUTIVIDADE!CU$3)=0,"",SUMIFS(BASE!$O:$O,BASE!$A:$A,PRODUTIVIDADE!CU$3,BASE!$G:$G,PRODUTIVIDADE!$B116)))</f>
        <v/>
      </c>
      <c r="CY116" s="32">
        <f t="shared" si="101"/>
        <v>0</v>
      </c>
      <c r="CZ116" s="32">
        <f t="shared" si="102"/>
        <v>0</v>
      </c>
      <c r="DA116" s="33" t="str">
        <f>IF($B116="","",IF(COUNTIF(BASE!$A:$A,PRODUTIVIDADE!DA$3)=0,"",SUMIFS(BASE!$M:$M,BASE!$A:$A,PRODUTIVIDADE!DA$3,BASE!$G:$G,PRODUTIVIDADE!$B116)))</f>
        <v/>
      </c>
      <c r="DB116" s="33" t="str">
        <f>IF($B116="","",IF(COUNTIF(BASE!$A:$A,PRODUTIVIDADE!DA$3)=0,"",SUMIFS(BASE!$N:$N,BASE!$A:$A,PRODUTIVIDADE!DA$3,BASE!$G:$G,PRODUTIVIDADE!$B116)))</f>
        <v/>
      </c>
      <c r="DC116" s="28" t="str">
        <f>IF($B116="","",IF(COUNTIF(BASE!$A:$A,PRODUTIVIDADE!DA$3)=0,"",SUMIFS(BASE!$P:$P,BASE!$A:$A,PRODUTIVIDADE!DA$3,BASE!$G:$G,PRODUTIVIDADE!$B116)))</f>
        <v/>
      </c>
      <c r="DD116" s="28" t="str">
        <f>IF($B116="","",IF(COUNTIF(BASE!$A:$A,PRODUTIVIDADE!DA$3)=0,"",SUMIFS(BASE!$O:$O,BASE!$A:$A,PRODUTIVIDADE!DA$3,BASE!$G:$G,PRODUTIVIDADE!$B116)))</f>
        <v/>
      </c>
      <c r="DE116" s="32">
        <f t="shared" si="103"/>
        <v>0</v>
      </c>
      <c r="DF116" s="32">
        <f t="shared" si="104"/>
        <v>0</v>
      </c>
      <c r="DG116" s="15" t="str">
        <f>IF($B116="","",IF(COUNTIF(BASE!$A:$A,PRODUTIVIDADE!DG$3)=0,"",SUMIFS(BASE!$M:$M,BASE!$A:$A,PRODUTIVIDADE!DG$3,BASE!$G:$G,PRODUTIVIDADE!$B116)))</f>
        <v/>
      </c>
      <c r="DH116" s="15" t="str">
        <f>IF($B116="","",IF(COUNTIF(BASE!$A:$A,PRODUTIVIDADE!DG$3)=0,"",SUMIFS(BASE!$N:$N,BASE!$A:$A,PRODUTIVIDADE!DG$3,BASE!$G:$G,PRODUTIVIDADE!$B116)))</f>
        <v/>
      </c>
      <c r="DI116" s="18" t="str">
        <f>IF($B116="","",IF(COUNTIF(BASE!$A:$A,PRODUTIVIDADE!DG$3)=0,"",SUMIFS(BASE!$P:$P,BASE!$A:$A,PRODUTIVIDADE!DG$3,BASE!$G:$G,PRODUTIVIDADE!$B116)))</f>
        <v/>
      </c>
      <c r="DJ116" s="18" t="str">
        <f>IF($B116="","",IF(COUNTIF(BASE!$A:$A,PRODUTIVIDADE!DG$3)=0,"",SUMIFS(BASE!$O:$O,BASE!$A:$A,PRODUTIVIDADE!DG$3,BASE!$G:$G,PRODUTIVIDADE!$B116)))</f>
        <v/>
      </c>
      <c r="DK116" s="32">
        <f t="shared" si="105"/>
        <v>0</v>
      </c>
      <c r="DL116" s="32">
        <f t="shared" si="106"/>
        <v>0</v>
      </c>
      <c r="DM116" s="33" t="str">
        <f>IF($B116="","",IF(COUNTIF(BASE!$A:$A,PRODUTIVIDADE!DM$3)=0,"",SUMIFS(BASE!$M:$M,BASE!$A:$A,PRODUTIVIDADE!DM$3,BASE!$G:$G,PRODUTIVIDADE!$B116)))</f>
        <v/>
      </c>
      <c r="DN116" s="33" t="str">
        <f>IF($B116="","",IF(COUNTIF(BASE!$A:$A,PRODUTIVIDADE!DM$3)=0,"",SUMIFS(BASE!$N:$N,BASE!$A:$A,PRODUTIVIDADE!DM$3,BASE!$G:$G,PRODUTIVIDADE!$B116)))</f>
        <v/>
      </c>
      <c r="DO116" s="28" t="str">
        <f>IF($B116="","",IF(COUNTIF(BASE!$A:$A,PRODUTIVIDADE!DM$3)=0,"",SUMIFS(BASE!$P:$P,BASE!$A:$A,PRODUTIVIDADE!DM$3,BASE!$G:$G,PRODUTIVIDADE!$B116)))</f>
        <v/>
      </c>
      <c r="DP116" s="28" t="str">
        <f>IF($B116="","",IF(COUNTIF(BASE!$A:$A,PRODUTIVIDADE!DM$3)=0,"",SUMIFS(BASE!$O:$O,BASE!$A:$A,PRODUTIVIDADE!DM$3,BASE!$G:$G,PRODUTIVIDADE!$B116)))</f>
        <v/>
      </c>
      <c r="DQ116" s="32">
        <f t="shared" si="107"/>
        <v>0</v>
      </c>
      <c r="DR116" s="32">
        <f t="shared" si="108"/>
        <v>0</v>
      </c>
      <c r="DS116" s="15" t="str">
        <f>IF($B116="","",IF(COUNTIF(BASE!$A:$A,PRODUTIVIDADE!DS$3)=0,"",SUMIFS(BASE!$M:$M,BASE!$A:$A,PRODUTIVIDADE!DS$3,BASE!$G:$G,PRODUTIVIDADE!$B116)))</f>
        <v/>
      </c>
      <c r="DT116" s="15" t="str">
        <f>IF($B116="","",IF(COUNTIF(BASE!$A:$A,PRODUTIVIDADE!DS$3)=0,"",SUMIFS(BASE!$N:$N,BASE!$A:$A,PRODUTIVIDADE!DS$3,BASE!$G:$G,PRODUTIVIDADE!$B116)))</f>
        <v/>
      </c>
      <c r="DU116" s="18" t="str">
        <f>IF($B116="","",IF(COUNTIF(BASE!$A:$A,PRODUTIVIDADE!DS$3)=0,"",SUMIFS(BASE!$P:$P,BASE!$A:$A,PRODUTIVIDADE!DS$3,BASE!$G:$G,PRODUTIVIDADE!$B116)))</f>
        <v/>
      </c>
      <c r="DV116" s="18" t="str">
        <f>IF($B116="","",IF(COUNTIF(BASE!$A:$A,PRODUTIVIDADE!DS$3)=0,"",SUMIFS(BASE!$O:$O,BASE!$A:$A,PRODUTIVIDADE!DS$3,BASE!$G:$G,PRODUTIVIDADE!$B116)))</f>
        <v/>
      </c>
      <c r="DW116" s="32">
        <f t="shared" si="109"/>
        <v>0</v>
      </c>
      <c r="DX116" s="32">
        <f t="shared" si="110"/>
        <v>0</v>
      </c>
      <c r="DY116" s="33" t="str">
        <f>IF($B116="","",IF(COUNTIF(BASE!$A:$A,PRODUTIVIDADE!DY$3)=0,"",SUMIFS(BASE!$M:$M,BASE!$A:$A,PRODUTIVIDADE!DY$3,BASE!$G:$G,PRODUTIVIDADE!$B116)))</f>
        <v/>
      </c>
      <c r="DZ116" s="33" t="str">
        <f>IF($B116="","",IF(COUNTIF(BASE!$A:$A,PRODUTIVIDADE!DY$3)=0,"",SUMIFS(BASE!$N:$N,BASE!$A:$A,PRODUTIVIDADE!DY$3,BASE!$G:$G,PRODUTIVIDADE!$B116)))</f>
        <v/>
      </c>
      <c r="EA116" s="28" t="str">
        <f>IF($B116="","",IF(COUNTIF(BASE!$A:$A,PRODUTIVIDADE!DY$3)=0,"",SUMIFS(BASE!$P:$P,BASE!$A:$A,PRODUTIVIDADE!DY$3,BASE!$G:$G,PRODUTIVIDADE!$B116)))</f>
        <v/>
      </c>
      <c r="EB116" s="28" t="str">
        <f>IF($B116="","",IF(COUNTIF(BASE!$A:$A,PRODUTIVIDADE!DY$3)=0,"",SUMIFS(BASE!$O:$O,BASE!$A:$A,PRODUTIVIDADE!DY$3,BASE!$G:$G,PRODUTIVIDADE!$B116)))</f>
        <v/>
      </c>
      <c r="EC116" s="32">
        <f t="shared" si="111"/>
        <v>0</v>
      </c>
      <c r="ED116" s="32">
        <f t="shared" si="112"/>
        <v>0</v>
      </c>
      <c r="EE116" s="15" t="str">
        <f>IF($B116="","",IF(COUNTIF(BASE!$A:$A,PRODUTIVIDADE!EE$3)=0,"",SUMIFS(BASE!$M:$M,BASE!$A:$A,PRODUTIVIDADE!EE$3,BASE!$G:$G,PRODUTIVIDADE!$B116)))</f>
        <v/>
      </c>
      <c r="EF116" s="15" t="str">
        <f>IF($B116="","",IF(COUNTIF(BASE!$A:$A,PRODUTIVIDADE!EE$3)=0,"",SUMIFS(BASE!$N:$N,BASE!$A:$A,PRODUTIVIDADE!EE$3,BASE!$G:$G,PRODUTIVIDADE!$B116)))</f>
        <v/>
      </c>
      <c r="EG116" s="18" t="str">
        <f>IF($B116="","",IF(COUNTIF(BASE!$A:$A,PRODUTIVIDADE!EE$3)=0,"",SUMIFS(BASE!$P:$P,BASE!$A:$A,PRODUTIVIDADE!EE$3,BASE!$G:$G,PRODUTIVIDADE!$B116)))</f>
        <v/>
      </c>
      <c r="EH116" s="18" t="str">
        <f>IF($B116="","",IF(COUNTIF(BASE!$A:$A,PRODUTIVIDADE!EE$3)=0,"",SUMIFS(BASE!$O:$O,BASE!$A:$A,PRODUTIVIDADE!EE$3,BASE!$G:$G,PRODUTIVIDADE!$B116)))</f>
        <v/>
      </c>
      <c r="EI116" s="32">
        <f t="shared" si="113"/>
        <v>0</v>
      </c>
      <c r="EJ116" s="32">
        <f t="shared" si="114"/>
        <v>0</v>
      </c>
      <c r="EK116" s="33" t="str">
        <f>IF($B116="","",IF(COUNTIF(BASE!$A:$A,PRODUTIVIDADE!EK$3)=0,"",SUMIFS(BASE!$M:$M,BASE!$A:$A,PRODUTIVIDADE!EK$3,BASE!$G:$G,PRODUTIVIDADE!$B116)))</f>
        <v/>
      </c>
      <c r="EL116" s="33" t="str">
        <f>IF($B116="","",IF(COUNTIF(BASE!$A:$A,PRODUTIVIDADE!EK$3)=0,"",SUMIFS(BASE!$N:$N,BASE!$A:$A,PRODUTIVIDADE!EK$3,BASE!$G:$G,PRODUTIVIDADE!$B116)))</f>
        <v/>
      </c>
      <c r="EM116" s="28" t="str">
        <f>IF($B116="","",IF(COUNTIF(BASE!$A:$A,PRODUTIVIDADE!EK$3)=0,"",SUMIFS(BASE!$P:$P,BASE!$A:$A,PRODUTIVIDADE!EK$3,BASE!$G:$G,PRODUTIVIDADE!$B116)))</f>
        <v/>
      </c>
      <c r="EN116" s="28" t="str">
        <f>IF($B116="","",IF(COUNTIF(BASE!$A:$A,PRODUTIVIDADE!EK$3)=0,"",SUMIFS(BASE!$O:$O,BASE!$A:$A,PRODUTIVIDADE!EK$3,BASE!$G:$G,PRODUTIVIDADE!$B116)))</f>
        <v/>
      </c>
      <c r="EO116" s="32">
        <f t="shared" si="115"/>
        <v>0</v>
      </c>
      <c r="EP116" s="32">
        <f t="shared" si="116"/>
        <v>0</v>
      </c>
      <c r="EQ116" s="15" t="str">
        <f>IF($B116="","",IF(COUNTIF(BASE!$A:$A,PRODUTIVIDADE!EQ$3)=0,"",SUMIFS(BASE!$M:$M,BASE!$A:$A,PRODUTIVIDADE!EQ$3,BASE!$G:$G,PRODUTIVIDADE!$B116)))</f>
        <v/>
      </c>
      <c r="ER116" s="15" t="str">
        <f>IF($B116="","",IF(COUNTIF(BASE!$A:$A,PRODUTIVIDADE!EQ$3)=0,"",SUMIFS(BASE!$N:$N,BASE!$A:$A,PRODUTIVIDADE!EQ$3,BASE!$G:$G,PRODUTIVIDADE!$B116)))</f>
        <v/>
      </c>
      <c r="ES116" s="18" t="str">
        <f>IF($B116="","",IF(COUNTIF(BASE!$A:$A,PRODUTIVIDADE!EQ$3)=0,"",SUMIFS(BASE!$P:$P,BASE!$A:$A,PRODUTIVIDADE!EQ$3,BASE!$G:$G,PRODUTIVIDADE!$B116)))</f>
        <v/>
      </c>
      <c r="ET116" s="18" t="str">
        <f>IF($B116="","",IF(COUNTIF(BASE!$A:$A,PRODUTIVIDADE!EQ$3)=0,"",SUMIFS(BASE!$O:$O,BASE!$A:$A,PRODUTIVIDADE!EQ$3,BASE!$G:$G,PRODUTIVIDADE!$B116)))</f>
        <v/>
      </c>
      <c r="EU116" s="32">
        <f t="shared" si="117"/>
        <v>0</v>
      </c>
      <c r="EV116" s="32">
        <f t="shared" si="118"/>
        <v>0</v>
      </c>
      <c r="EW116" s="33" t="str">
        <f>IF($B116="","",IF(COUNTIF(BASE!$A:$A,PRODUTIVIDADE!EW$3)=0,"",SUMIFS(BASE!$M:$M,BASE!$A:$A,PRODUTIVIDADE!EW$3,BASE!$G:$G,PRODUTIVIDADE!$B116)))</f>
        <v/>
      </c>
      <c r="EX116" s="33" t="str">
        <f>IF($B116="","",IF(COUNTIF(BASE!$A:$A,PRODUTIVIDADE!EW$3)=0,"",SUMIFS(BASE!$N:$N,BASE!$A:$A,PRODUTIVIDADE!EW$3,BASE!$G:$G,PRODUTIVIDADE!$B116)))</f>
        <v/>
      </c>
      <c r="EY116" s="28" t="str">
        <f>IF($B116="","",IF(COUNTIF(BASE!$A:$A,PRODUTIVIDADE!EW$3)=0,"",SUMIFS(BASE!$P:$P,BASE!$A:$A,PRODUTIVIDADE!EW$3,BASE!$G:$G,PRODUTIVIDADE!$B116)))</f>
        <v/>
      </c>
      <c r="EZ116" s="28" t="str">
        <f>IF($B116="","",IF(COUNTIF(BASE!$A:$A,PRODUTIVIDADE!EW$3)=0,"",SUMIFS(BASE!$O:$O,BASE!$A:$A,PRODUTIVIDADE!EW$3,BASE!$G:$G,PRODUTIVIDADE!$B116)))</f>
        <v/>
      </c>
      <c r="FA116" s="32">
        <f t="shared" si="119"/>
        <v>0</v>
      </c>
      <c r="FB116" s="32">
        <f t="shared" si="120"/>
        <v>0</v>
      </c>
      <c r="FC116" s="15" t="str">
        <f>IF($B116="","",IF(COUNTIF(BASE!$A:$A,PRODUTIVIDADE!FC$3)=0,"",SUMIFS(BASE!$M:$M,BASE!$A:$A,PRODUTIVIDADE!FC$3,BASE!$G:$G,PRODUTIVIDADE!$B116)))</f>
        <v/>
      </c>
      <c r="FD116" s="15" t="str">
        <f>IF($B116="","",IF(COUNTIF(BASE!$A:$A,PRODUTIVIDADE!FC$3)=0,"",SUMIFS(BASE!$N:$N,BASE!$A:$A,PRODUTIVIDADE!FC$3,BASE!$G:$G,PRODUTIVIDADE!$B116)))</f>
        <v/>
      </c>
      <c r="FE116" s="18" t="str">
        <f>IF($B116="","",IF(COUNTIF(BASE!$A:$A,PRODUTIVIDADE!FC$3)=0,"",SUMIFS(BASE!$P:$P,BASE!$A:$A,PRODUTIVIDADE!FC$3,BASE!$G:$G,PRODUTIVIDADE!$B116)))</f>
        <v/>
      </c>
      <c r="FF116" s="18" t="str">
        <f>IF($B116="","",IF(COUNTIF(BASE!$A:$A,PRODUTIVIDADE!FC$3)=0,"",SUMIFS(BASE!$O:$O,BASE!$A:$A,PRODUTIVIDADE!FC$3,BASE!$G:$G,PRODUTIVIDADE!$B116)))</f>
        <v/>
      </c>
      <c r="FG116" s="32">
        <f t="shared" si="121"/>
        <v>0</v>
      </c>
      <c r="FH116" s="32">
        <f t="shared" si="122"/>
        <v>0</v>
      </c>
      <c r="FI116" s="33" t="str">
        <f>IF($B116="","",IF(COUNTIF(BASE!$A:$A,PRODUTIVIDADE!FI$3)=0,"",SUMIFS(BASE!$M:$M,BASE!$A:$A,PRODUTIVIDADE!FI$3,BASE!$G:$G,PRODUTIVIDADE!$B116)))</f>
        <v/>
      </c>
      <c r="FJ116" s="33" t="str">
        <f>IF($B116="","",IF(COUNTIF(BASE!$A:$A,PRODUTIVIDADE!FI$3)=0,"",SUMIFS(BASE!$N:$N,BASE!$A:$A,PRODUTIVIDADE!FI$3,BASE!$G:$G,PRODUTIVIDADE!$B116)))</f>
        <v/>
      </c>
      <c r="FK116" s="28" t="str">
        <f>IF($B116="","",IF(COUNTIF(BASE!$A:$A,PRODUTIVIDADE!FI$3)=0,"",SUMIFS(BASE!$P:$P,BASE!$A:$A,PRODUTIVIDADE!FI$3,BASE!$G:$G,PRODUTIVIDADE!$B116)))</f>
        <v/>
      </c>
      <c r="FL116" s="28" t="str">
        <f>IF($B116="","",IF(COUNTIF(BASE!$A:$A,PRODUTIVIDADE!FI$3)=0,"",SUMIFS(BASE!$O:$O,BASE!$A:$A,PRODUTIVIDADE!FI$3,BASE!$G:$G,PRODUTIVIDADE!$B116)))</f>
        <v/>
      </c>
      <c r="FM116" s="32">
        <f t="shared" si="123"/>
        <v>0</v>
      </c>
      <c r="FN116" s="32">
        <f t="shared" si="124"/>
        <v>0</v>
      </c>
      <c r="FO116" s="15" t="str">
        <f>IF($B116="","",IF(COUNTIF(BASE!$A:$A,PRODUTIVIDADE!FO$3)=0,"",SUMIFS(BASE!$M:$M,BASE!$A:$A,PRODUTIVIDADE!FO$3,BASE!$G:$G,PRODUTIVIDADE!$B116)))</f>
        <v/>
      </c>
      <c r="FP116" s="15" t="str">
        <f>IF($B116="","",IF(COUNTIF(BASE!$A:$A,PRODUTIVIDADE!FO$3)=0,"",SUMIFS(BASE!$N:$N,BASE!$A:$A,PRODUTIVIDADE!FO$3,BASE!$G:$G,PRODUTIVIDADE!$B116)))</f>
        <v/>
      </c>
      <c r="FQ116" s="18" t="str">
        <f>IF($B116="","",IF(COUNTIF(BASE!$A:$A,PRODUTIVIDADE!FO$3)=0,"",SUMIFS(BASE!$P:$P,BASE!$A:$A,PRODUTIVIDADE!FO$3,BASE!$G:$G,PRODUTIVIDADE!$B116)))</f>
        <v/>
      </c>
      <c r="FR116" s="18" t="str">
        <f>IF($B116="","",IF(COUNTIF(BASE!$A:$A,PRODUTIVIDADE!FO$3)=0,"",SUMIFS(BASE!$O:$O,BASE!$A:$A,PRODUTIVIDADE!FO$3,BASE!$G:$G,PRODUTIVIDADE!$B116)))</f>
        <v/>
      </c>
      <c r="FS116" s="32">
        <f t="shared" si="125"/>
        <v>0</v>
      </c>
      <c r="FT116" s="32">
        <f t="shared" si="126"/>
        <v>0</v>
      </c>
      <c r="FU116" s="33" t="str">
        <f>IF($B116="","",IF(COUNTIF(BASE!$A:$A,PRODUTIVIDADE!FU$3)=0,"",SUMIFS(BASE!$M:$M,BASE!$A:$A,PRODUTIVIDADE!FU$3,BASE!$G:$G,PRODUTIVIDADE!$B116)))</f>
        <v/>
      </c>
      <c r="FV116" s="33" t="str">
        <f>IF($B116="","",IF(COUNTIF(BASE!$A:$A,PRODUTIVIDADE!FU$3)=0,"",SUMIFS(BASE!$N:$N,BASE!$A:$A,PRODUTIVIDADE!FU$3,BASE!$G:$G,PRODUTIVIDADE!$B116)))</f>
        <v/>
      </c>
      <c r="FW116" s="28" t="str">
        <f>IF($B116="","",IF(COUNTIF(BASE!$A:$A,PRODUTIVIDADE!FU$3)=0,"",SUMIFS(BASE!$P:$P,BASE!$A:$A,PRODUTIVIDADE!FU$3,BASE!$G:$G,PRODUTIVIDADE!$B116)))</f>
        <v/>
      </c>
      <c r="FX116" s="28" t="str">
        <f>IF($B116="","",IF(COUNTIF(BASE!$A:$A,PRODUTIVIDADE!FU$3)=0,"",SUMIFS(BASE!$O:$O,BASE!$A:$A,PRODUTIVIDADE!FU$3,BASE!$G:$G,PRODUTIVIDADE!$B116)))</f>
        <v/>
      </c>
      <c r="FY116" s="32">
        <f t="shared" si="127"/>
        <v>0</v>
      </c>
      <c r="FZ116" s="32">
        <f t="shared" si="128"/>
        <v>0</v>
      </c>
      <c r="GA116" s="15" t="str">
        <f>IF($B116="","",IF(COUNTIF(BASE!$A:$A,PRODUTIVIDADE!GA$3)=0,"",SUMIFS(BASE!$M:$M,BASE!$A:$A,PRODUTIVIDADE!GA$3,BASE!$G:$G,PRODUTIVIDADE!$B116)))</f>
        <v/>
      </c>
      <c r="GB116" s="15" t="str">
        <f>IF($B116="","",IF(COUNTIF(BASE!$A:$A,PRODUTIVIDADE!GA$3)=0,"",SUMIFS(BASE!$N:$N,BASE!$A:$A,PRODUTIVIDADE!GA$3,BASE!$G:$G,PRODUTIVIDADE!$B116)))</f>
        <v/>
      </c>
      <c r="GC116" s="18" t="str">
        <f>IF($B116="","",IF(COUNTIF(BASE!$A:$A,PRODUTIVIDADE!GA$3)=0,"",SUMIFS(BASE!$P:$P,BASE!$A:$A,PRODUTIVIDADE!GA$3,BASE!$G:$G,PRODUTIVIDADE!$B116)))</f>
        <v/>
      </c>
      <c r="GD116" s="18" t="str">
        <f>IF($B116="","",IF(COUNTIF(BASE!$A:$A,PRODUTIVIDADE!GA$3)=0,"",SUMIFS(BASE!$O:$O,BASE!$A:$A,PRODUTIVIDADE!GA$3,BASE!$G:$G,PRODUTIVIDADE!$B116)))</f>
        <v/>
      </c>
      <c r="GE116" s="32">
        <f t="shared" si="129"/>
        <v>0</v>
      </c>
      <c r="GF116" s="32">
        <f t="shared" si="130"/>
        <v>0</v>
      </c>
      <c r="GG116" s="33" t="str">
        <f>IF($B116="","",IF(COUNTIF(BASE!$A:$A,PRODUTIVIDADE!GG$3)=0,"",SUMIFS(BASE!$M:$M,BASE!$A:$A,PRODUTIVIDADE!GG$3,BASE!$G:$G,PRODUTIVIDADE!$B116)))</f>
        <v/>
      </c>
      <c r="GH116" s="33" t="str">
        <f>IF($B116="","",IF(COUNTIF(BASE!$A:$A,PRODUTIVIDADE!GG$3)=0,"",SUMIFS(BASE!$N:$N,BASE!$A:$A,PRODUTIVIDADE!GG$3,BASE!$G:$G,PRODUTIVIDADE!$B116)))</f>
        <v/>
      </c>
      <c r="GI116" s="28" t="str">
        <f>IF($B116="","",IF(COUNTIF(BASE!$A:$A,PRODUTIVIDADE!GG$3)=0,"",SUMIFS(BASE!$P:$P,BASE!$A:$A,PRODUTIVIDADE!GG$3,BASE!$G:$G,PRODUTIVIDADE!$B116)))</f>
        <v/>
      </c>
      <c r="GJ116" s="28" t="str">
        <f>IF($B116="","",IF(COUNTIF(BASE!$A:$A,PRODUTIVIDADE!GG$3)=0,"",SUMIFS(BASE!$O:$O,BASE!$A:$A,PRODUTIVIDADE!GG$3,BASE!$G:$G,PRODUTIVIDADE!$B116)))</f>
        <v/>
      </c>
      <c r="GK116" s="32">
        <f t="shared" si="131"/>
        <v>0</v>
      </c>
      <c r="GL116" s="32">
        <f t="shared" si="132"/>
        <v>0</v>
      </c>
      <c r="GM116" s="15" t="str">
        <f>IF($B116="","",IF(COUNTIF(BASE!$A:$A,PRODUTIVIDADE!GM$3)=0,"",SUMIFS(BASE!$M:$M,BASE!$A:$A,PRODUTIVIDADE!GM$3,BASE!$G:$G,PRODUTIVIDADE!$B116)))</f>
        <v/>
      </c>
      <c r="GN116" s="15" t="str">
        <f>IF($B116="","",IF(COUNTIF(BASE!$A:$A,PRODUTIVIDADE!GM$3)=0,"",SUMIFS(BASE!$N:$N,BASE!$A:$A,PRODUTIVIDADE!GM$3,BASE!$G:$G,PRODUTIVIDADE!$B116)))</f>
        <v/>
      </c>
      <c r="GO116" s="18" t="str">
        <f>IF($B116="","",IF(COUNTIF(BASE!$A:$A,PRODUTIVIDADE!GM$3)=0,"",SUMIFS(BASE!$P:$P,BASE!$A:$A,PRODUTIVIDADE!GM$3,BASE!$G:$G,PRODUTIVIDADE!$B116)))</f>
        <v/>
      </c>
      <c r="GP116" s="18" t="str">
        <f>IF($B116="","",IF(COUNTIF(BASE!$A:$A,PRODUTIVIDADE!GM$3)=0,"",SUMIFS(BASE!$O:$O,BASE!$A:$A,PRODUTIVIDADE!GM$3,BASE!$G:$G,PRODUTIVIDADE!$B116)))</f>
        <v/>
      </c>
      <c r="GQ116" s="32">
        <f t="shared" si="133"/>
        <v>0</v>
      </c>
      <c r="GR116" s="32">
        <f t="shared" si="134"/>
        <v>0</v>
      </c>
    </row>
    <row r="117" spans="2:200" s="8" customFormat="1" hidden="1" x14ac:dyDescent="0.25">
      <c r="B117" s="50"/>
      <c r="C117" s="16" t="str">
        <f>IF($B117="","",VLOOKUP($B117,EQUIPE!$B:$E,2,0))</f>
        <v/>
      </c>
      <c r="D117" s="16" t="str">
        <f>IF($B117="","",VLOOKUP($B117,EQUIPE!$B:$F,5,0))</f>
        <v/>
      </c>
      <c r="E117" s="18" t="str">
        <f>IF($B117="","",VLOOKUP($B117,EQUIPE!$B:$E,3,0))</f>
        <v/>
      </c>
      <c r="F117" s="16" t="str">
        <f>IF($B117="","",VLOOKUP($B117,EQUIPE!$B:$E,4,0))</f>
        <v/>
      </c>
      <c r="H117" s="22" t="str">
        <f t="shared" si="135"/>
        <v/>
      </c>
      <c r="I117" s="22" t="str">
        <f t="shared" si="135"/>
        <v/>
      </c>
      <c r="J117" s="18" t="str">
        <f t="shared" si="69"/>
        <v/>
      </c>
      <c r="K117" s="18" t="str">
        <f t="shared" si="70"/>
        <v/>
      </c>
      <c r="L117" s="32">
        <f t="shared" si="71"/>
        <v>0</v>
      </c>
      <c r="M117" s="32">
        <f t="shared" si="72"/>
        <v>0</v>
      </c>
      <c r="O117" s="15" t="str">
        <f>IF($B117="","",IF(COUNTIF(BASE!$A:$A,PRODUTIVIDADE!O$3)=0,"",SUMIFS(BASE!$M:$M,BASE!$A:$A,PRODUTIVIDADE!O$3,BASE!$G:$G,PRODUTIVIDADE!$B117)))</f>
        <v/>
      </c>
      <c r="P117" s="15" t="str">
        <f>IF($B117="","",IF(COUNTIF(BASE!$A:$A,PRODUTIVIDADE!O$3)=0,"",SUMIFS(BASE!$N:$N,BASE!$A:$A,PRODUTIVIDADE!O$3,BASE!$G:$G,PRODUTIVIDADE!$B117)))</f>
        <v/>
      </c>
      <c r="Q117" s="18" t="str">
        <f>IF($B117="","",IF(COUNTIF(BASE!$A:$A,PRODUTIVIDADE!O$3)=0,"",SUMIFS(BASE!$P:$P,BASE!$A:$A,PRODUTIVIDADE!O$3,BASE!$G:$G,PRODUTIVIDADE!$B117)))</f>
        <v/>
      </c>
      <c r="R117" s="18" t="str">
        <f>IF($B117="","",IF(COUNTIF(BASE!$A:$A,PRODUTIVIDADE!O$3)=0,"",SUMIFS(BASE!$O:$O,BASE!$A:$A,PRODUTIVIDADE!O$3,BASE!$G:$G,PRODUTIVIDADE!$B117)))</f>
        <v/>
      </c>
      <c r="S117" s="32">
        <f t="shared" si="73"/>
        <v>0</v>
      </c>
      <c r="T117" s="32">
        <f t="shared" si="74"/>
        <v>0</v>
      </c>
      <c r="U117" s="33" t="str">
        <f>IF($B117="","",IF(COUNTIF(BASE!$A:$A,PRODUTIVIDADE!U$3)=0,"",SUMIFS(BASE!$M:$M,BASE!$A:$A,PRODUTIVIDADE!U$3,BASE!$G:$G,PRODUTIVIDADE!$B117)))</f>
        <v/>
      </c>
      <c r="V117" s="33" t="str">
        <f>IF($B117="","",IF(COUNTIF(BASE!$A:$A,PRODUTIVIDADE!U$3)=0,"",SUMIFS(BASE!$N:$N,BASE!$A:$A,PRODUTIVIDADE!U$3,BASE!$G:$G,PRODUTIVIDADE!$B117)))</f>
        <v/>
      </c>
      <c r="W117" s="28" t="str">
        <f>IF($B117="","",IF(COUNTIF(BASE!$A:$A,PRODUTIVIDADE!U$3)=0,"",SUMIFS(BASE!$P:$P,BASE!$A:$A,PRODUTIVIDADE!U$3,BASE!$G:$G,PRODUTIVIDADE!$B117)))</f>
        <v/>
      </c>
      <c r="X117" s="28" t="str">
        <f>IF($B117="","",IF(COUNTIF(BASE!$A:$A,PRODUTIVIDADE!U$3)=0,"",SUMIFS(BASE!$O:$O,BASE!$A:$A,PRODUTIVIDADE!U$3,BASE!$G:$G,PRODUTIVIDADE!$B117)))</f>
        <v/>
      </c>
      <c r="Y117" s="32">
        <f t="shared" si="75"/>
        <v>0</v>
      </c>
      <c r="Z117" s="32">
        <f t="shared" si="76"/>
        <v>0</v>
      </c>
      <c r="AA117" s="15" t="str">
        <f>IF($B117="","",IF(COUNTIF(BASE!$A:$A,PRODUTIVIDADE!AA$3)=0,"",SUMIFS(BASE!$M:$M,BASE!$A:$A,PRODUTIVIDADE!AA$3,BASE!$G:$G,PRODUTIVIDADE!$B117)))</f>
        <v/>
      </c>
      <c r="AB117" s="15" t="str">
        <f>IF($B117="","",IF(COUNTIF(BASE!$A:$A,PRODUTIVIDADE!AA$3)=0,"",SUMIFS(BASE!$N:$N,BASE!$A:$A,PRODUTIVIDADE!AA$3,BASE!$G:$G,PRODUTIVIDADE!$B117)))</f>
        <v/>
      </c>
      <c r="AC117" s="18" t="str">
        <f>IF($B117="","",IF(COUNTIF(BASE!$A:$A,PRODUTIVIDADE!AA$3)=0,"",SUMIFS(BASE!$P:$P,BASE!$A:$A,PRODUTIVIDADE!AA$3,BASE!$G:$G,PRODUTIVIDADE!$B117)))</f>
        <v/>
      </c>
      <c r="AD117" s="18" t="str">
        <f>IF($B117="","",IF(COUNTIF(BASE!$A:$A,PRODUTIVIDADE!AA$3)=0,"",SUMIFS(BASE!$O:$O,BASE!$A:$A,PRODUTIVIDADE!AA$3,BASE!$G:$G,PRODUTIVIDADE!$B117)))</f>
        <v/>
      </c>
      <c r="AE117" s="32">
        <f t="shared" si="77"/>
        <v>0</v>
      </c>
      <c r="AF117" s="32">
        <f t="shared" si="78"/>
        <v>0</v>
      </c>
      <c r="AG117" s="33" t="str">
        <f>IF($B117="","",IF(COUNTIF(BASE!$A:$A,PRODUTIVIDADE!AG$3)=0,"",SUMIFS(BASE!$M:$M,BASE!$A:$A,PRODUTIVIDADE!AG$3,BASE!$G:$G,PRODUTIVIDADE!$B117)))</f>
        <v/>
      </c>
      <c r="AH117" s="33" t="str">
        <f>IF($B117="","",IF(COUNTIF(BASE!$A:$A,PRODUTIVIDADE!AG$3)=0,"",SUMIFS(BASE!$N:$N,BASE!$A:$A,PRODUTIVIDADE!AG$3,BASE!$G:$G,PRODUTIVIDADE!$B117)))</f>
        <v/>
      </c>
      <c r="AI117" s="28" t="str">
        <f>IF($B117="","",IF(COUNTIF(BASE!$A:$A,PRODUTIVIDADE!AG$3)=0,"",SUMIFS(BASE!$P:$P,BASE!$A:$A,PRODUTIVIDADE!AG$3,BASE!$G:$G,PRODUTIVIDADE!$B117)))</f>
        <v/>
      </c>
      <c r="AJ117" s="28" t="str">
        <f>IF($B117="","",IF(COUNTIF(BASE!$A:$A,PRODUTIVIDADE!AG$3)=0,"",SUMIFS(BASE!$O:$O,BASE!$A:$A,PRODUTIVIDADE!AG$3,BASE!$G:$G,PRODUTIVIDADE!$B117)))</f>
        <v/>
      </c>
      <c r="AK117" s="32">
        <f t="shared" si="79"/>
        <v>0</v>
      </c>
      <c r="AL117" s="32">
        <f t="shared" si="80"/>
        <v>0</v>
      </c>
      <c r="AM117" s="15" t="str">
        <f>IF($B117="","",IF(COUNTIF(BASE!$A:$A,PRODUTIVIDADE!AM$3)=0,"",SUMIFS(BASE!$M:$M,BASE!$A:$A,PRODUTIVIDADE!AM$3,BASE!$G:$G,PRODUTIVIDADE!$B117)))</f>
        <v/>
      </c>
      <c r="AN117" s="15" t="str">
        <f>IF($B117="","",IF(COUNTIF(BASE!$A:$A,PRODUTIVIDADE!AM$3)=0,"",SUMIFS(BASE!$N:$N,BASE!$A:$A,PRODUTIVIDADE!AM$3,BASE!$G:$G,PRODUTIVIDADE!$B117)))</f>
        <v/>
      </c>
      <c r="AO117" s="18" t="str">
        <f>IF($B117="","",IF(COUNTIF(BASE!$A:$A,PRODUTIVIDADE!AM$3)=0,"",SUMIFS(BASE!$P:$P,BASE!$A:$A,PRODUTIVIDADE!AM$3,BASE!$G:$G,PRODUTIVIDADE!$B117)))</f>
        <v/>
      </c>
      <c r="AP117" s="18" t="str">
        <f>IF($B117="","",IF(COUNTIF(BASE!$A:$A,PRODUTIVIDADE!AM$3)=0,"",SUMIFS(BASE!$O:$O,BASE!$A:$A,PRODUTIVIDADE!AM$3,BASE!$G:$G,PRODUTIVIDADE!$B117)))</f>
        <v/>
      </c>
      <c r="AQ117" s="32">
        <f t="shared" si="81"/>
        <v>0</v>
      </c>
      <c r="AR117" s="32">
        <f t="shared" si="82"/>
        <v>0</v>
      </c>
      <c r="AS117" s="33" t="str">
        <f>IF($B117="","",IF(COUNTIF(BASE!$A:$A,PRODUTIVIDADE!AS$3)=0,"",SUMIFS(BASE!$M:$M,BASE!$A:$A,PRODUTIVIDADE!AS$3,BASE!$G:$G,PRODUTIVIDADE!$B117)))</f>
        <v/>
      </c>
      <c r="AT117" s="33" t="str">
        <f>IF($B117="","",IF(COUNTIF(BASE!$A:$A,PRODUTIVIDADE!AS$3)=0,"",SUMIFS(BASE!$N:$N,BASE!$A:$A,PRODUTIVIDADE!AS$3,BASE!$G:$G,PRODUTIVIDADE!$B117)))</f>
        <v/>
      </c>
      <c r="AU117" s="28" t="str">
        <f>IF($B117="","",IF(COUNTIF(BASE!$A:$A,PRODUTIVIDADE!AS$3)=0,"",SUMIFS(BASE!$P:$P,BASE!$A:$A,PRODUTIVIDADE!AS$3,BASE!$G:$G,PRODUTIVIDADE!$B117)))</f>
        <v/>
      </c>
      <c r="AV117" s="28" t="str">
        <f>IF($B117="","",IF(COUNTIF(BASE!$A:$A,PRODUTIVIDADE!AS$3)=0,"",SUMIFS(BASE!$O:$O,BASE!$A:$A,PRODUTIVIDADE!AS$3,BASE!$G:$G,PRODUTIVIDADE!$B117)))</f>
        <v/>
      </c>
      <c r="AW117" s="32">
        <f t="shared" si="83"/>
        <v>0</v>
      </c>
      <c r="AX117" s="32">
        <f t="shared" si="84"/>
        <v>0</v>
      </c>
      <c r="AY117" s="15" t="str">
        <f>IF($B117="","",IF(COUNTIF(BASE!$A:$A,PRODUTIVIDADE!AY$3)=0,"",SUMIFS(BASE!$M:$M,BASE!$A:$A,PRODUTIVIDADE!AY$3,BASE!$G:$G,PRODUTIVIDADE!$B117)))</f>
        <v/>
      </c>
      <c r="AZ117" s="15" t="str">
        <f>IF($B117="","",IF(COUNTIF(BASE!$A:$A,PRODUTIVIDADE!AY$3)=0,"",SUMIFS(BASE!$N:$N,BASE!$A:$A,PRODUTIVIDADE!AY$3,BASE!$G:$G,PRODUTIVIDADE!$B117)))</f>
        <v/>
      </c>
      <c r="BA117" s="18" t="str">
        <f>IF($B117="","",IF(COUNTIF(BASE!$A:$A,PRODUTIVIDADE!AY$3)=0,"",SUMIFS(BASE!$P:$P,BASE!$A:$A,PRODUTIVIDADE!AY$3,BASE!$G:$G,PRODUTIVIDADE!$B117)))</f>
        <v/>
      </c>
      <c r="BB117" s="18" t="str">
        <f>IF($B117="","",IF(COUNTIF(BASE!$A:$A,PRODUTIVIDADE!AY$3)=0,"",SUMIFS(BASE!$O:$O,BASE!$A:$A,PRODUTIVIDADE!AY$3,BASE!$G:$G,PRODUTIVIDADE!$B117)))</f>
        <v/>
      </c>
      <c r="BC117" s="32">
        <f t="shared" si="85"/>
        <v>0</v>
      </c>
      <c r="BD117" s="32">
        <f t="shared" si="86"/>
        <v>0</v>
      </c>
      <c r="BE117" s="33" t="str">
        <f>IF($B117="","",IF(COUNTIF(BASE!$A:$A,PRODUTIVIDADE!BE$3)=0,"",SUMIFS(BASE!$M:$M,BASE!$A:$A,PRODUTIVIDADE!BE$3,BASE!$G:$G,PRODUTIVIDADE!$B117)))</f>
        <v/>
      </c>
      <c r="BF117" s="33" t="str">
        <f>IF($B117="","",IF(COUNTIF(BASE!$A:$A,PRODUTIVIDADE!BE$3)=0,"",SUMIFS(BASE!$N:$N,BASE!$A:$A,PRODUTIVIDADE!BE$3,BASE!$G:$G,PRODUTIVIDADE!$B117)))</f>
        <v/>
      </c>
      <c r="BG117" s="28" t="str">
        <f>IF($B117="","",IF(COUNTIF(BASE!$A:$A,PRODUTIVIDADE!BE$3)=0,"",SUMIFS(BASE!$P:$P,BASE!$A:$A,PRODUTIVIDADE!BE$3,BASE!$G:$G,PRODUTIVIDADE!$B117)))</f>
        <v/>
      </c>
      <c r="BH117" s="28" t="str">
        <f>IF($B117="","",IF(COUNTIF(BASE!$A:$A,PRODUTIVIDADE!BE$3)=0,"",SUMIFS(BASE!$O:$O,BASE!$A:$A,PRODUTIVIDADE!BE$3,BASE!$G:$G,PRODUTIVIDADE!$B117)))</f>
        <v/>
      </c>
      <c r="BI117" s="32">
        <f t="shared" si="87"/>
        <v>0</v>
      </c>
      <c r="BJ117" s="32">
        <f t="shared" si="88"/>
        <v>0</v>
      </c>
      <c r="BK117" s="15" t="str">
        <f>IF($B117="","",IF(COUNTIF(BASE!$A:$A,PRODUTIVIDADE!BK$3)=0,"",SUMIFS(BASE!$M:$M,BASE!$A:$A,PRODUTIVIDADE!BK$3,BASE!$G:$G,PRODUTIVIDADE!$B117)))</f>
        <v/>
      </c>
      <c r="BL117" s="15" t="str">
        <f>IF($B117="","",IF(COUNTIF(BASE!$A:$A,PRODUTIVIDADE!BK$3)=0,"",SUMIFS(BASE!$N:$N,BASE!$A:$A,PRODUTIVIDADE!BK$3,BASE!$G:$G,PRODUTIVIDADE!$B117)))</f>
        <v/>
      </c>
      <c r="BM117" s="18" t="str">
        <f>IF($B117="","",IF(COUNTIF(BASE!$A:$A,PRODUTIVIDADE!BK$3)=0,"",SUMIFS(BASE!$P:$P,BASE!$A:$A,PRODUTIVIDADE!BK$3,BASE!$G:$G,PRODUTIVIDADE!$B117)))</f>
        <v/>
      </c>
      <c r="BN117" s="18" t="str">
        <f>IF($B117="","",IF(COUNTIF(BASE!$A:$A,PRODUTIVIDADE!BK$3)=0,"",SUMIFS(BASE!$O:$O,BASE!$A:$A,PRODUTIVIDADE!BK$3,BASE!$G:$G,PRODUTIVIDADE!$B117)))</f>
        <v/>
      </c>
      <c r="BO117" s="32">
        <f t="shared" si="89"/>
        <v>0</v>
      </c>
      <c r="BP117" s="32">
        <f t="shared" si="90"/>
        <v>0</v>
      </c>
      <c r="BQ117" s="33" t="str">
        <f>IF($B117="","",IF(COUNTIF(BASE!$A:$A,PRODUTIVIDADE!BQ$3)=0,"",SUMIFS(BASE!$M:$M,BASE!$A:$A,PRODUTIVIDADE!BQ$3,BASE!$G:$G,PRODUTIVIDADE!$B117)))</f>
        <v/>
      </c>
      <c r="BR117" s="33" t="str">
        <f>IF($B117="","",IF(COUNTIF(BASE!$A:$A,PRODUTIVIDADE!BQ$3)=0,"",SUMIFS(BASE!$N:$N,BASE!$A:$A,PRODUTIVIDADE!BQ$3,BASE!$G:$G,PRODUTIVIDADE!$B117)))</f>
        <v/>
      </c>
      <c r="BS117" s="28" t="str">
        <f>IF($B117="","",IF(COUNTIF(BASE!$A:$A,PRODUTIVIDADE!BQ$3)=0,"",SUMIFS(BASE!$P:$P,BASE!$A:$A,PRODUTIVIDADE!BQ$3,BASE!$G:$G,PRODUTIVIDADE!$B117)))</f>
        <v/>
      </c>
      <c r="BT117" s="28" t="str">
        <f>IF($B117="","",IF(COUNTIF(BASE!$A:$A,PRODUTIVIDADE!BQ$3)=0,"",SUMIFS(BASE!$O:$O,BASE!$A:$A,PRODUTIVIDADE!BQ$3,BASE!$G:$G,PRODUTIVIDADE!$B117)))</f>
        <v/>
      </c>
      <c r="BU117" s="32">
        <f t="shared" si="91"/>
        <v>0</v>
      </c>
      <c r="BV117" s="32">
        <f t="shared" si="92"/>
        <v>0</v>
      </c>
      <c r="BW117" s="15" t="str">
        <f>IF($B117="","",IF(COUNTIF(BASE!$A:$A,PRODUTIVIDADE!BW$3)=0,"",SUMIFS(BASE!$M:$M,BASE!$A:$A,PRODUTIVIDADE!BW$3,BASE!$G:$G,PRODUTIVIDADE!$B117)))</f>
        <v/>
      </c>
      <c r="BX117" s="15" t="str">
        <f>IF($B117="","",IF(COUNTIF(BASE!$A:$A,PRODUTIVIDADE!BW$3)=0,"",SUMIFS(BASE!$N:$N,BASE!$A:$A,PRODUTIVIDADE!BW$3,BASE!$G:$G,PRODUTIVIDADE!$B117)))</f>
        <v/>
      </c>
      <c r="BY117" s="18" t="str">
        <f>IF($B117="","",IF(COUNTIF(BASE!$A:$A,PRODUTIVIDADE!BW$3)=0,"",SUMIFS(BASE!$P:$P,BASE!$A:$A,PRODUTIVIDADE!BW$3,BASE!$G:$G,PRODUTIVIDADE!$B117)))</f>
        <v/>
      </c>
      <c r="BZ117" s="18" t="str">
        <f>IF($B117="","",IF(COUNTIF(BASE!$A:$A,PRODUTIVIDADE!BW$3)=0,"",SUMIFS(BASE!$O:$O,BASE!$A:$A,PRODUTIVIDADE!BW$3,BASE!$G:$G,PRODUTIVIDADE!$B117)))</f>
        <v/>
      </c>
      <c r="CA117" s="32">
        <f t="shared" si="93"/>
        <v>0</v>
      </c>
      <c r="CB117" s="32">
        <f t="shared" si="94"/>
        <v>0</v>
      </c>
      <c r="CC117" s="33" t="str">
        <f>IF($B117="","",IF(COUNTIF(BASE!$A:$A,PRODUTIVIDADE!CC$3)=0,"",SUMIFS(BASE!$M:$M,BASE!$A:$A,PRODUTIVIDADE!CC$3,BASE!$G:$G,PRODUTIVIDADE!$B117)))</f>
        <v/>
      </c>
      <c r="CD117" s="33" t="str">
        <f>IF($B117="","",IF(COUNTIF(BASE!$A:$A,PRODUTIVIDADE!CC$3)=0,"",SUMIFS(BASE!$N:$N,BASE!$A:$A,PRODUTIVIDADE!CC$3,BASE!$G:$G,PRODUTIVIDADE!$B117)))</f>
        <v/>
      </c>
      <c r="CE117" s="28" t="str">
        <f>IF($B117="","",IF(COUNTIF(BASE!$A:$A,PRODUTIVIDADE!CC$3)=0,"",SUMIFS(BASE!$P:$P,BASE!$A:$A,PRODUTIVIDADE!CC$3,BASE!$G:$G,PRODUTIVIDADE!$B117)))</f>
        <v/>
      </c>
      <c r="CF117" s="28" t="str">
        <f>IF($B117="","",IF(COUNTIF(BASE!$A:$A,PRODUTIVIDADE!CC$3)=0,"",SUMIFS(BASE!$O:$O,BASE!$A:$A,PRODUTIVIDADE!CC$3,BASE!$G:$G,PRODUTIVIDADE!$B117)))</f>
        <v/>
      </c>
      <c r="CG117" s="32">
        <f t="shared" si="95"/>
        <v>0</v>
      </c>
      <c r="CH117" s="32">
        <f t="shared" si="96"/>
        <v>0</v>
      </c>
      <c r="CI117" s="15" t="str">
        <f>IF($B117="","",IF(COUNTIF(BASE!$A:$A,PRODUTIVIDADE!CI$3)=0,"",SUMIFS(BASE!$M:$M,BASE!$A:$A,PRODUTIVIDADE!CI$3,BASE!$G:$G,PRODUTIVIDADE!$B117)))</f>
        <v/>
      </c>
      <c r="CJ117" s="15" t="str">
        <f>IF($B117="","",IF(COUNTIF(BASE!$A:$A,PRODUTIVIDADE!CI$3)=0,"",SUMIFS(BASE!$N:$N,BASE!$A:$A,PRODUTIVIDADE!CI$3,BASE!$G:$G,PRODUTIVIDADE!$B117)))</f>
        <v/>
      </c>
      <c r="CK117" s="18" t="str">
        <f>IF($B117="","",IF(COUNTIF(BASE!$A:$A,PRODUTIVIDADE!CI$3)=0,"",SUMIFS(BASE!$P:$P,BASE!$A:$A,PRODUTIVIDADE!CI$3,BASE!$G:$G,PRODUTIVIDADE!$B117)))</f>
        <v/>
      </c>
      <c r="CL117" s="18" t="str">
        <f>IF($B117="","",IF(COUNTIF(BASE!$A:$A,PRODUTIVIDADE!CI$3)=0,"",SUMIFS(BASE!$O:$O,BASE!$A:$A,PRODUTIVIDADE!CI$3,BASE!$G:$G,PRODUTIVIDADE!$B117)))</f>
        <v/>
      </c>
      <c r="CM117" s="32">
        <f t="shared" si="97"/>
        <v>0</v>
      </c>
      <c r="CN117" s="32">
        <f t="shared" si="98"/>
        <v>0</v>
      </c>
      <c r="CO117" s="33" t="str">
        <f>IF($B117="","",IF(COUNTIF(BASE!$A:$A,PRODUTIVIDADE!CO$3)=0,"",SUMIFS(BASE!$M:$M,BASE!$A:$A,PRODUTIVIDADE!CO$3,BASE!$G:$G,PRODUTIVIDADE!$B117)))</f>
        <v/>
      </c>
      <c r="CP117" s="33" t="str">
        <f>IF($B117="","",IF(COUNTIF(BASE!$A:$A,PRODUTIVIDADE!CO$3)=0,"",SUMIFS(BASE!$N:$N,BASE!$A:$A,PRODUTIVIDADE!CO$3,BASE!$G:$G,PRODUTIVIDADE!$B117)))</f>
        <v/>
      </c>
      <c r="CQ117" s="28" t="str">
        <f>IF($B117="","",IF(COUNTIF(BASE!$A:$A,PRODUTIVIDADE!CO$3)=0,"",SUMIFS(BASE!$P:$P,BASE!$A:$A,PRODUTIVIDADE!CO$3,BASE!$G:$G,PRODUTIVIDADE!$B117)))</f>
        <v/>
      </c>
      <c r="CR117" s="28" t="str">
        <f>IF($B117="","",IF(COUNTIF(BASE!$A:$A,PRODUTIVIDADE!CO$3)=0,"",SUMIFS(BASE!$O:$O,BASE!$A:$A,PRODUTIVIDADE!CO$3,BASE!$G:$G,PRODUTIVIDADE!$B117)))</f>
        <v/>
      </c>
      <c r="CS117" s="32">
        <f t="shared" si="99"/>
        <v>0</v>
      </c>
      <c r="CT117" s="32">
        <f t="shared" si="100"/>
        <v>0</v>
      </c>
      <c r="CU117" s="15" t="str">
        <f>IF($B117="","",IF(COUNTIF(BASE!$A:$A,PRODUTIVIDADE!CU$3)=0,"",SUMIFS(BASE!$M:$M,BASE!$A:$A,PRODUTIVIDADE!CU$3,BASE!$G:$G,PRODUTIVIDADE!$B117)))</f>
        <v/>
      </c>
      <c r="CV117" s="15" t="str">
        <f>IF($B117="","",IF(COUNTIF(BASE!$A:$A,PRODUTIVIDADE!CU$3)=0,"",SUMIFS(BASE!$N:$N,BASE!$A:$A,PRODUTIVIDADE!CU$3,BASE!$G:$G,PRODUTIVIDADE!$B117)))</f>
        <v/>
      </c>
      <c r="CW117" s="18" t="str">
        <f>IF($B117="","",IF(COUNTIF(BASE!$A:$A,PRODUTIVIDADE!CU$3)=0,"",SUMIFS(BASE!$P:$P,BASE!$A:$A,PRODUTIVIDADE!CU$3,BASE!$G:$G,PRODUTIVIDADE!$B117)))</f>
        <v/>
      </c>
      <c r="CX117" s="18" t="str">
        <f>IF($B117="","",IF(COUNTIF(BASE!$A:$A,PRODUTIVIDADE!CU$3)=0,"",SUMIFS(BASE!$O:$O,BASE!$A:$A,PRODUTIVIDADE!CU$3,BASE!$G:$G,PRODUTIVIDADE!$B117)))</f>
        <v/>
      </c>
      <c r="CY117" s="32">
        <f t="shared" si="101"/>
        <v>0</v>
      </c>
      <c r="CZ117" s="32">
        <f t="shared" si="102"/>
        <v>0</v>
      </c>
      <c r="DA117" s="33" t="str">
        <f>IF($B117="","",IF(COUNTIF(BASE!$A:$A,PRODUTIVIDADE!DA$3)=0,"",SUMIFS(BASE!$M:$M,BASE!$A:$A,PRODUTIVIDADE!DA$3,BASE!$G:$G,PRODUTIVIDADE!$B117)))</f>
        <v/>
      </c>
      <c r="DB117" s="33" t="str">
        <f>IF($B117="","",IF(COUNTIF(BASE!$A:$A,PRODUTIVIDADE!DA$3)=0,"",SUMIFS(BASE!$N:$N,BASE!$A:$A,PRODUTIVIDADE!DA$3,BASE!$G:$G,PRODUTIVIDADE!$B117)))</f>
        <v/>
      </c>
      <c r="DC117" s="28" t="str">
        <f>IF($B117="","",IF(COUNTIF(BASE!$A:$A,PRODUTIVIDADE!DA$3)=0,"",SUMIFS(BASE!$P:$P,BASE!$A:$A,PRODUTIVIDADE!DA$3,BASE!$G:$G,PRODUTIVIDADE!$B117)))</f>
        <v/>
      </c>
      <c r="DD117" s="28" t="str">
        <f>IF($B117="","",IF(COUNTIF(BASE!$A:$A,PRODUTIVIDADE!DA$3)=0,"",SUMIFS(BASE!$O:$O,BASE!$A:$A,PRODUTIVIDADE!DA$3,BASE!$G:$G,PRODUTIVIDADE!$B117)))</f>
        <v/>
      </c>
      <c r="DE117" s="32">
        <f t="shared" si="103"/>
        <v>0</v>
      </c>
      <c r="DF117" s="32">
        <f t="shared" si="104"/>
        <v>0</v>
      </c>
      <c r="DG117" s="15" t="str">
        <f>IF($B117="","",IF(COUNTIF(BASE!$A:$A,PRODUTIVIDADE!DG$3)=0,"",SUMIFS(BASE!$M:$M,BASE!$A:$A,PRODUTIVIDADE!DG$3,BASE!$G:$G,PRODUTIVIDADE!$B117)))</f>
        <v/>
      </c>
      <c r="DH117" s="15" t="str">
        <f>IF($B117="","",IF(COUNTIF(BASE!$A:$A,PRODUTIVIDADE!DG$3)=0,"",SUMIFS(BASE!$N:$N,BASE!$A:$A,PRODUTIVIDADE!DG$3,BASE!$G:$G,PRODUTIVIDADE!$B117)))</f>
        <v/>
      </c>
      <c r="DI117" s="18" t="str">
        <f>IF($B117="","",IF(COUNTIF(BASE!$A:$A,PRODUTIVIDADE!DG$3)=0,"",SUMIFS(BASE!$P:$P,BASE!$A:$A,PRODUTIVIDADE!DG$3,BASE!$G:$G,PRODUTIVIDADE!$B117)))</f>
        <v/>
      </c>
      <c r="DJ117" s="18" t="str">
        <f>IF($B117="","",IF(COUNTIF(BASE!$A:$A,PRODUTIVIDADE!DG$3)=0,"",SUMIFS(BASE!$O:$O,BASE!$A:$A,PRODUTIVIDADE!DG$3,BASE!$G:$G,PRODUTIVIDADE!$B117)))</f>
        <v/>
      </c>
      <c r="DK117" s="32">
        <f t="shared" si="105"/>
        <v>0</v>
      </c>
      <c r="DL117" s="32">
        <f t="shared" si="106"/>
        <v>0</v>
      </c>
      <c r="DM117" s="33" t="str">
        <f>IF($B117="","",IF(COUNTIF(BASE!$A:$A,PRODUTIVIDADE!DM$3)=0,"",SUMIFS(BASE!$M:$M,BASE!$A:$A,PRODUTIVIDADE!DM$3,BASE!$G:$G,PRODUTIVIDADE!$B117)))</f>
        <v/>
      </c>
      <c r="DN117" s="33" t="str">
        <f>IF($B117="","",IF(COUNTIF(BASE!$A:$A,PRODUTIVIDADE!DM$3)=0,"",SUMIFS(BASE!$N:$N,BASE!$A:$A,PRODUTIVIDADE!DM$3,BASE!$G:$G,PRODUTIVIDADE!$B117)))</f>
        <v/>
      </c>
      <c r="DO117" s="28" t="str">
        <f>IF($B117="","",IF(COUNTIF(BASE!$A:$A,PRODUTIVIDADE!DM$3)=0,"",SUMIFS(BASE!$P:$P,BASE!$A:$A,PRODUTIVIDADE!DM$3,BASE!$G:$G,PRODUTIVIDADE!$B117)))</f>
        <v/>
      </c>
      <c r="DP117" s="28" t="str">
        <f>IF($B117="","",IF(COUNTIF(BASE!$A:$A,PRODUTIVIDADE!DM$3)=0,"",SUMIFS(BASE!$O:$O,BASE!$A:$A,PRODUTIVIDADE!DM$3,BASE!$G:$G,PRODUTIVIDADE!$B117)))</f>
        <v/>
      </c>
      <c r="DQ117" s="32">
        <f t="shared" si="107"/>
        <v>0</v>
      </c>
      <c r="DR117" s="32">
        <f t="shared" si="108"/>
        <v>0</v>
      </c>
      <c r="DS117" s="15" t="str">
        <f>IF($B117="","",IF(COUNTIF(BASE!$A:$A,PRODUTIVIDADE!DS$3)=0,"",SUMIFS(BASE!$M:$M,BASE!$A:$A,PRODUTIVIDADE!DS$3,BASE!$G:$G,PRODUTIVIDADE!$B117)))</f>
        <v/>
      </c>
      <c r="DT117" s="15" t="str">
        <f>IF($B117="","",IF(COUNTIF(BASE!$A:$A,PRODUTIVIDADE!DS$3)=0,"",SUMIFS(BASE!$N:$N,BASE!$A:$A,PRODUTIVIDADE!DS$3,BASE!$G:$G,PRODUTIVIDADE!$B117)))</f>
        <v/>
      </c>
      <c r="DU117" s="18" t="str">
        <f>IF($B117="","",IF(COUNTIF(BASE!$A:$A,PRODUTIVIDADE!DS$3)=0,"",SUMIFS(BASE!$P:$P,BASE!$A:$A,PRODUTIVIDADE!DS$3,BASE!$G:$G,PRODUTIVIDADE!$B117)))</f>
        <v/>
      </c>
      <c r="DV117" s="18" t="str">
        <f>IF($B117="","",IF(COUNTIF(BASE!$A:$A,PRODUTIVIDADE!DS$3)=0,"",SUMIFS(BASE!$O:$O,BASE!$A:$A,PRODUTIVIDADE!DS$3,BASE!$G:$G,PRODUTIVIDADE!$B117)))</f>
        <v/>
      </c>
      <c r="DW117" s="32">
        <f t="shared" si="109"/>
        <v>0</v>
      </c>
      <c r="DX117" s="32">
        <f t="shared" si="110"/>
        <v>0</v>
      </c>
      <c r="DY117" s="33" t="str">
        <f>IF($B117="","",IF(COUNTIF(BASE!$A:$A,PRODUTIVIDADE!DY$3)=0,"",SUMIFS(BASE!$M:$M,BASE!$A:$A,PRODUTIVIDADE!DY$3,BASE!$G:$G,PRODUTIVIDADE!$B117)))</f>
        <v/>
      </c>
      <c r="DZ117" s="33" t="str">
        <f>IF($B117="","",IF(COUNTIF(BASE!$A:$A,PRODUTIVIDADE!DY$3)=0,"",SUMIFS(BASE!$N:$N,BASE!$A:$A,PRODUTIVIDADE!DY$3,BASE!$G:$G,PRODUTIVIDADE!$B117)))</f>
        <v/>
      </c>
      <c r="EA117" s="28" t="str">
        <f>IF($B117="","",IF(COUNTIF(BASE!$A:$A,PRODUTIVIDADE!DY$3)=0,"",SUMIFS(BASE!$P:$P,BASE!$A:$A,PRODUTIVIDADE!DY$3,BASE!$G:$G,PRODUTIVIDADE!$B117)))</f>
        <v/>
      </c>
      <c r="EB117" s="28" t="str">
        <f>IF($B117="","",IF(COUNTIF(BASE!$A:$A,PRODUTIVIDADE!DY$3)=0,"",SUMIFS(BASE!$O:$O,BASE!$A:$A,PRODUTIVIDADE!DY$3,BASE!$G:$G,PRODUTIVIDADE!$B117)))</f>
        <v/>
      </c>
      <c r="EC117" s="32">
        <f t="shared" si="111"/>
        <v>0</v>
      </c>
      <c r="ED117" s="32">
        <f t="shared" si="112"/>
        <v>0</v>
      </c>
      <c r="EE117" s="15" t="str">
        <f>IF($B117="","",IF(COUNTIF(BASE!$A:$A,PRODUTIVIDADE!EE$3)=0,"",SUMIFS(BASE!$M:$M,BASE!$A:$A,PRODUTIVIDADE!EE$3,BASE!$G:$G,PRODUTIVIDADE!$B117)))</f>
        <v/>
      </c>
      <c r="EF117" s="15" t="str">
        <f>IF($B117="","",IF(COUNTIF(BASE!$A:$A,PRODUTIVIDADE!EE$3)=0,"",SUMIFS(BASE!$N:$N,BASE!$A:$A,PRODUTIVIDADE!EE$3,BASE!$G:$G,PRODUTIVIDADE!$B117)))</f>
        <v/>
      </c>
      <c r="EG117" s="18" t="str">
        <f>IF($B117="","",IF(COUNTIF(BASE!$A:$A,PRODUTIVIDADE!EE$3)=0,"",SUMIFS(BASE!$P:$P,BASE!$A:$A,PRODUTIVIDADE!EE$3,BASE!$G:$G,PRODUTIVIDADE!$B117)))</f>
        <v/>
      </c>
      <c r="EH117" s="18" t="str">
        <f>IF($B117="","",IF(COUNTIF(BASE!$A:$A,PRODUTIVIDADE!EE$3)=0,"",SUMIFS(BASE!$O:$O,BASE!$A:$A,PRODUTIVIDADE!EE$3,BASE!$G:$G,PRODUTIVIDADE!$B117)))</f>
        <v/>
      </c>
      <c r="EI117" s="32">
        <f t="shared" si="113"/>
        <v>0</v>
      </c>
      <c r="EJ117" s="32">
        <f t="shared" si="114"/>
        <v>0</v>
      </c>
      <c r="EK117" s="33" t="str">
        <f>IF($B117="","",IF(COUNTIF(BASE!$A:$A,PRODUTIVIDADE!EK$3)=0,"",SUMIFS(BASE!$M:$M,BASE!$A:$A,PRODUTIVIDADE!EK$3,BASE!$G:$G,PRODUTIVIDADE!$B117)))</f>
        <v/>
      </c>
      <c r="EL117" s="33" t="str">
        <f>IF($B117="","",IF(COUNTIF(BASE!$A:$A,PRODUTIVIDADE!EK$3)=0,"",SUMIFS(BASE!$N:$N,BASE!$A:$A,PRODUTIVIDADE!EK$3,BASE!$G:$G,PRODUTIVIDADE!$B117)))</f>
        <v/>
      </c>
      <c r="EM117" s="28" t="str">
        <f>IF($B117="","",IF(COUNTIF(BASE!$A:$A,PRODUTIVIDADE!EK$3)=0,"",SUMIFS(BASE!$P:$P,BASE!$A:$A,PRODUTIVIDADE!EK$3,BASE!$G:$G,PRODUTIVIDADE!$B117)))</f>
        <v/>
      </c>
      <c r="EN117" s="28" t="str">
        <f>IF($B117="","",IF(COUNTIF(BASE!$A:$A,PRODUTIVIDADE!EK$3)=0,"",SUMIFS(BASE!$O:$O,BASE!$A:$A,PRODUTIVIDADE!EK$3,BASE!$G:$G,PRODUTIVIDADE!$B117)))</f>
        <v/>
      </c>
      <c r="EO117" s="32">
        <f t="shared" si="115"/>
        <v>0</v>
      </c>
      <c r="EP117" s="32">
        <f t="shared" si="116"/>
        <v>0</v>
      </c>
      <c r="EQ117" s="15" t="str">
        <f>IF($B117="","",IF(COUNTIF(BASE!$A:$A,PRODUTIVIDADE!EQ$3)=0,"",SUMIFS(BASE!$M:$M,BASE!$A:$A,PRODUTIVIDADE!EQ$3,BASE!$G:$G,PRODUTIVIDADE!$B117)))</f>
        <v/>
      </c>
      <c r="ER117" s="15" t="str">
        <f>IF($B117="","",IF(COUNTIF(BASE!$A:$A,PRODUTIVIDADE!EQ$3)=0,"",SUMIFS(BASE!$N:$N,BASE!$A:$A,PRODUTIVIDADE!EQ$3,BASE!$G:$G,PRODUTIVIDADE!$B117)))</f>
        <v/>
      </c>
      <c r="ES117" s="18" t="str">
        <f>IF($B117="","",IF(COUNTIF(BASE!$A:$A,PRODUTIVIDADE!EQ$3)=0,"",SUMIFS(BASE!$P:$P,BASE!$A:$A,PRODUTIVIDADE!EQ$3,BASE!$G:$G,PRODUTIVIDADE!$B117)))</f>
        <v/>
      </c>
      <c r="ET117" s="18" t="str">
        <f>IF($B117="","",IF(COUNTIF(BASE!$A:$A,PRODUTIVIDADE!EQ$3)=0,"",SUMIFS(BASE!$O:$O,BASE!$A:$A,PRODUTIVIDADE!EQ$3,BASE!$G:$G,PRODUTIVIDADE!$B117)))</f>
        <v/>
      </c>
      <c r="EU117" s="32">
        <f t="shared" si="117"/>
        <v>0</v>
      </c>
      <c r="EV117" s="32">
        <f t="shared" si="118"/>
        <v>0</v>
      </c>
      <c r="EW117" s="33" t="str">
        <f>IF($B117="","",IF(COUNTIF(BASE!$A:$A,PRODUTIVIDADE!EW$3)=0,"",SUMIFS(BASE!$M:$M,BASE!$A:$A,PRODUTIVIDADE!EW$3,BASE!$G:$G,PRODUTIVIDADE!$B117)))</f>
        <v/>
      </c>
      <c r="EX117" s="33" t="str">
        <f>IF($B117="","",IF(COUNTIF(BASE!$A:$A,PRODUTIVIDADE!EW$3)=0,"",SUMIFS(BASE!$N:$N,BASE!$A:$A,PRODUTIVIDADE!EW$3,BASE!$G:$G,PRODUTIVIDADE!$B117)))</f>
        <v/>
      </c>
      <c r="EY117" s="28" t="str">
        <f>IF($B117="","",IF(COUNTIF(BASE!$A:$A,PRODUTIVIDADE!EW$3)=0,"",SUMIFS(BASE!$P:$P,BASE!$A:$A,PRODUTIVIDADE!EW$3,BASE!$G:$G,PRODUTIVIDADE!$B117)))</f>
        <v/>
      </c>
      <c r="EZ117" s="28" t="str">
        <f>IF($B117="","",IF(COUNTIF(BASE!$A:$A,PRODUTIVIDADE!EW$3)=0,"",SUMIFS(BASE!$O:$O,BASE!$A:$A,PRODUTIVIDADE!EW$3,BASE!$G:$G,PRODUTIVIDADE!$B117)))</f>
        <v/>
      </c>
      <c r="FA117" s="32">
        <f t="shared" si="119"/>
        <v>0</v>
      </c>
      <c r="FB117" s="32">
        <f t="shared" si="120"/>
        <v>0</v>
      </c>
      <c r="FC117" s="15" t="str">
        <f>IF($B117="","",IF(COUNTIF(BASE!$A:$A,PRODUTIVIDADE!FC$3)=0,"",SUMIFS(BASE!$M:$M,BASE!$A:$A,PRODUTIVIDADE!FC$3,BASE!$G:$G,PRODUTIVIDADE!$B117)))</f>
        <v/>
      </c>
      <c r="FD117" s="15" t="str">
        <f>IF($B117="","",IF(COUNTIF(BASE!$A:$A,PRODUTIVIDADE!FC$3)=0,"",SUMIFS(BASE!$N:$N,BASE!$A:$A,PRODUTIVIDADE!FC$3,BASE!$G:$G,PRODUTIVIDADE!$B117)))</f>
        <v/>
      </c>
      <c r="FE117" s="18" t="str">
        <f>IF($B117="","",IF(COUNTIF(BASE!$A:$A,PRODUTIVIDADE!FC$3)=0,"",SUMIFS(BASE!$P:$P,BASE!$A:$A,PRODUTIVIDADE!FC$3,BASE!$G:$G,PRODUTIVIDADE!$B117)))</f>
        <v/>
      </c>
      <c r="FF117" s="18" t="str">
        <f>IF($B117="","",IF(COUNTIF(BASE!$A:$A,PRODUTIVIDADE!FC$3)=0,"",SUMIFS(BASE!$O:$O,BASE!$A:$A,PRODUTIVIDADE!FC$3,BASE!$G:$G,PRODUTIVIDADE!$B117)))</f>
        <v/>
      </c>
      <c r="FG117" s="32">
        <f t="shared" si="121"/>
        <v>0</v>
      </c>
      <c r="FH117" s="32">
        <f t="shared" si="122"/>
        <v>0</v>
      </c>
      <c r="FI117" s="33" t="str">
        <f>IF($B117="","",IF(COUNTIF(BASE!$A:$A,PRODUTIVIDADE!FI$3)=0,"",SUMIFS(BASE!$M:$M,BASE!$A:$A,PRODUTIVIDADE!FI$3,BASE!$G:$G,PRODUTIVIDADE!$B117)))</f>
        <v/>
      </c>
      <c r="FJ117" s="33" t="str">
        <f>IF($B117="","",IF(COUNTIF(BASE!$A:$A,PRODUTIVIDADE!FI$3)=0,"",SUMIFS(BASE!$N:$N,BASE!$A:$A,PRODUTIVIDADE!FI$3,BASE!$G:$G,PRODUTIVIDADE!$B117)))</f>
        <v/>
      </c>
      <c r="FK117" s="28" t="str">
        <f>IF($B117="","",IF(COUNTIF(BASE!$A:$A,PRODUTIVIDADE!FI$3)=0,"",SUMIFS(BASE!$P:$P,BASE!$A:$A,PRODUTIVIDADE!FI$3,BASE!$G:$G,PRODUTIVIDADE!$B117)))</f>
        <v/>
      </c>
      <c r="FL117" s="28" t="str">
        <f>IF($B117="","",IF(COUNTIF(BASE!$A:$A,PRODUTIVIDADE!FI$3)=0,"",SUMIFS(BASE!$O:$O,BASE!$A:$A,PRODUTIVIDADE!FI$3,BASE!$G:$G,PRODUTIVIDADE!$B117)))</f>
        <v/>
      </c>
      <c r="FM117" s="32">
        <f t="shared" si="123"/>
        <v>0</v>
      </c>
      <c r="FN117" s="32">
        <f t="shared" si="124"/>
        <v>0</v>
      </c>
      <c r="FO117" s="15" t="str">
        <f>IF($B117="","",IF(COUNTIF(BASE!$A:$A,PRODUTIVIDADE!FO$3)=0,"",SUMIFS(BASE!$M:$M,BASE!$A:$A,PRODUTIVIDADE!FO$3,BASE!$G:$G,PRODUTIVIDADE!$B117)))</f>
        <v/>
      </c>
      <c r="FP117" s="15" t="str">
        <f>IF($B117="","",IF(COUNTIF(BASE!$A:$A,PRODUTIVIDADE!FO$3)=0,"",SUMIFS(BASE!$N:$N,BASE!$A:$A,PRODUTIVIDADE!FO$3,BASE!$G:$G,PRODUTIVIDADE!$B117)))</f>
        <v/>
      </c>
      <c r="FQ117" s="18" t="str">
        <f>IF($B117="","",IF(COUNTIF(BASE!$A:$A,PRODUTIVIDADE!FO$3)=0,"",SUMIFS(BASE!$P:$P,BASE!$A:$A,PRODUTIVIDADE!FO$3,BASE!$G:$G,PRODUTIVIDADE!$B117)))</f>
        <v/>
      </c>
      <c r="FR117" s="18" t="str">
        <f>IF($B117="","",IF(COUNTIF(BASE!$A:$A,PRODUTIVIDADE!FO$3)=0,"",SUMIFS(BASE!$O:$O,BASE!$A:$A,PRODUTIVIDADE!FO$3,BASE!$G:$G,PRODUTIVIDADE!$B117)))</f>
        <v/>
      </c>
      <c r="FS117" s="32">
        <f t="shared" si="125"/>
        <v>0</v>
      </c>
      <c r="FT117" s="32">
        <f t="shared" si="126"/>
        <v>0</v>
      </c>
      <c r="FU117" s="33" t="str">
        <f>IF($B117="","",IF(COUNTIF(BASE!$A:$A,PRODUTIVIDADE!FU$3)=0,"",SUMIFS(BASE!$M:$M,BASE!$A:$A,PRODUTIVIDADE!FU$3,BASE!$G:$G,PRODUTIVIDADE!$B117)))</f>
        <v/>
      </c>
      <c r="FV117" s="33" t="str">
        <f>IF($B117="","",IF(COUNTIF(BASE!$A:$A,PRODUTIVIDADE!FU$3)=0,"",SUMIFS(BASE!$N:$N,BASE!$A:$A,PRODUTIVIDADE!FU$3,BASE!$G:$G,PRODUTIVIDADE!$B117)))</f>
        <v/>
      </c>
      <c r="FW117" s="28" t="str">
        <f>IF($B117="","",IF(COUNTIF(BASE!$A:$A,PRODUTIVIDADE!FU$3)=0,"",SUMIFS(BASE!$P:$P,BASE!$A:$A,PRODUTIVIDADE!FU$3,BASE!$G:$G,PRODUTIVIDADE!$B117)))</f>
        <v/>
      </c>
      <c r="FX117" s="28" t="str">
        <f>IF($B117="","",IF(COUNTIF(BASE!$A:$A,PRODUTIVIDADE!FU$3)=0,"",SUMIFS(BASE!$O:$O,BASE!$A:$A,PRODUTIVIDADE!FU$3,BASE!$G:$G,PRODUTIVIDADE!$B117)))</f>
        <v/>
      </c>
      <c r="FY117" s="32">
        <f t="shared" si="127"/>
        <v>0</v>
      </c>
      <c r="FZ117" s="32">
        <f t="shared" si="128"/>
        <v>0</v>
      </c>
      <c r="GA117" s="15" t="str">
        <f>IF($B117="","",IF(COUNTIF(BASE!$A:$A,PRODUTIVIDADE!GA$3)=0,"",SUMIFS(BASE!$M:$M,BASE!$A:$A,PRODUTIVIDADE!GA$3,BASE!$G:$G,PRODUTIVIDADE!$B117)))</f>
        <v/>
      </c>
      <c r="GB117" s="15" t="str">
        <f>IF($B117="","",IF(COUNTIF(BASE!$A:$A,PRODUTIVIDADE!GA$3)=0,"",SUMIFS(BASE!$N:$N,BASE!$A:$A,PRODUTIVIDADE!GA$3,BASE!$G:$G,PRODUTIVIDADE!$B117)))</f>
        <v/>
      </c>
      <c r="GC117" s="18" t="str">
        <f>IF($B117="","",IF(COUNTIF(BASE!$A:$A,PRODUTIVIDADE!GA$3)=0,"",SUMIFS(BASE!$P:$P,BASE!$A:$A,PRODUTIVIDADE!GA$3,BASE!$G:$G,PRODUTIVIDADE!$B117)))</f>
        <v/>
      </c>
      <c r="GD117" s="18" t="str">
        <f>IF($B117="","",IF(COUNTIF(BASE!$A:$A,PRODUTIVIDADE!GA$3)=0,"",SUMIFS(BASE!$O:$O,BASE!$A:$A,PRODUTIVIDADE!GA$3,BASE!$G:$G,PRODUTIVIDADE!$B117)))</f>
        <v/>
      </c>
      <c r="GE117" s="32">
        <f t="shared" si="129"/>
        <v>0</v>
      </c>
      <c r="GF117" s="32">
        <f t="shared" si="130"/>
        <v>0</v>
      </c>
      <c r="GG117" s="33" t="str">
        <f>IF($B117="","",IF(COUNTIF(BASE!$A:$A,PRODUTIVIDADE!GG$3)=0,"",SUMIFS(BASE!$M:$M,BASE!$A:$A,PRODUTIVIDADE!GG$3,BASE!$G:$G,PRODUTIVIDADE!$B117)))</f>
        <v/>
      </c>
      <c r="GH117" s="33" t="str">
        <f>IF($B117="","",IF(COUNTIF(BASE!$A:$A,PRODUTIVIDADE!GG$3)=0,"",SUMIFS(BASE!$N:$N,BASE!$A:$A,PRODUTIVIDADE!GG$3,BASE!$G:$G,PRODUTIVIDADE!$B117)))</f>
        <v/>
      </c>
      <c r="GI117" s="28" t="str">
        <f>IF($B117="","",IF(COUNTIF(BASE!$A:$A,PRODUTIVIDADE!GG$3)=0,"",SUMIFS(BASE!$P:$P,BASE!$A:$A,PRODUTIVIDADE!GG$3,BASE!$G:$G,PRODUTIVIDADE!$B117)))</f>
        <v/>
      </c>
      <c r="GJ117" s="28" t="str">
        <f>IF($B117="","",IF(COUNTIF(BASE!$A:$A,PRODUTIVIDADE!GG$3)=0,"",SUMIFS(BASE!$O:$O,BASE!$A:$A,PRODUTIVIDADE!GG$3,BASE!$G:$G,PRODUTIVIDADE!$B117)))</f>
        <v/>
      </c>
      <c r="GK117" s="32">
        <f t="shared" si="131"/>
        <v>0</v>
      </c>
      <c r="GL117" s="32">
        <f t="shared" si="132"/>
        <v>0</v>
      </c>
      <c r="GM117" s="15" t="str">
        <f>IF($B117="","",IF(COUNTIF(BASE!$A:$A,PRODUTIVIDADE!GM$3)=0,"",SUMIFS(BASE!$M:$M,BASE!$A:$A,PRODUTIVIDADE!GM$3,BASE!$G:$G,PRODUTIVIDADE!$B117)))</f>
        <v/>
      </c>
      <c r="GN117" s="15" t="str">
        <f>IF($B117="","",IF(COUNTIF(BASE!$A:$A,PRODUTIVIDADE!GM$3)=0,"",SUMIFS(BASE!$N:$N,BASE!$A:$A,PRODUTIVIDADE!GM$3,BASE!$G:$G,PRODUTIVIDADE!$B117)))</f>
        <v/>
      </c>
      <c r="GO117" s="18" t="str">
        <f>IF($B117="","",IF(COUNTIF(BASE!$A:$A,PRODUTIVIDADE!GM$3)=0,"",SUMIFS(BASE!$P:$P,BASE!$A:$A,PRODUTIVIDADE!GM$3,BASE!$G:$G,PRODUTIVIDADE!$B117)))</f>
        <v/>
      </c>
      <c r="GP117" s="18" t="str">
        <f>IF($B117="","",IF(COUNTIF(BASE!$A:$A,PRODUTIVIDADE!GM$3)=0,"",SUMIFS(BASE!$O:$O,BASE!$A:$A,PRODUTIVIDADE!GM$3,BASE!$G:$G,PRODUTIVIDADE!$B117)))</f>
        <v/>
      </c>
      <c r="GQ117" s="32">
        <f t="shared" si="133"/>
        <v>0</v>
      </c>
      <c r="GR117" s="32">
        <f t="shared" si="134"/>
        <v>0</v>
      </c>
    </row>
    <row r="118" spans="2:200" s="8" customFormat="1" hidden="1" x14ac:dyDescent="0.25">
      <c r="B118" s="50"/>
      <c r="C118" s="16" t="str">
        <f>IF($B118="","",VLOOKUP($B118,EQUIPE!$B:$E,2,0))</f>
        <v/>
      </c>
      <c r="D118" s="16" t="str">
        <f>IF($B118="","",VLOOKUP($B118,EQUIPE!$B:$F,5,0))</f>
        <v/>
      </c>
      <c r="E118" s="18" t="str">
        <f>IF($B118="","",VLOOKUP($B118,EQUIPE!$B:$E,3,0))</f>
        <v/>
      </c>
      <c r="F118" s="16" t="str">
        <f>IF($B118="","",VLOOKUP($B118,EQUIPE!$B:$E,4,0))</f>
        <v/>
      </c>
      <c r="H118" s="22" t="str">
        <f t="shared" si="135"/>
        <v/>
      </c>
      <c r="I118" s="22" t="str">
        <f t="shared" si="135"/>
        <v/>
      </c>
      <c r="J118" s="18" t="str">
        <f t="shared" si="69"/>
        <v/>
      </c>
      <c r="K118" s="18" t="str">
        <f t="shared" si="70"/>
        <v/>
      </c>
      <c r="L118" s="32">
        <f t="shared" si="71"/>
        <v>0</v>
      </c>
      <c r="M118" s="32">
        <f t="shared" si="72"/>
        <v>0</v>
      </c>
      <c r="O118" s="15" t="str">
        <f>IF($B118="","",IF(COUNTIF(BASE!$A:$A,PRODUTIVIDADE!O$3)=0,"",SUMIFS(BASE!$M:$M,BASE!$A:$A,PRODUTIVIDADE!O$3,BASE!$G:$G,PRODUTIVIDADE!$B118)))</f>
        <v/>
      </c>
      <c r="P118" s="15" t="str">
        <f>IF($B118="","",IF(COUNTIF(BASE!$A:$A,PRODUTIVIDADE!O$3)=0,"",SUMIFS(BASE!$N:$N,BASE!$A:$A,PRODUTIVIDADE!O$3,BASE!$G:$G,PRODUTIVIDADE!$B118)))</f>
        <v/>
      </c>
      <c r="Q118" s="18" t="str">
        <f>IF($B118="","",IF(COUNTIF(BASE!$A:$A,PRODUTIVIDADE!O$3)=0,"",SUMIFS(BASE!$P:$P,BASE!$A:$A,PRODUTIVIDADE!O$3,BASE!$G:$G,PRODUTIVIDADE!$B118)))</f>
        <v/>
      </c>
      <c r="R118" s="18" t="str">
        <f>IF($B118="","",IF(COUNTIF(BASE!$A:$A,PRODUTIVIDADE!O$3)=0,"",SUMIFS(BASE!$O:$O,BASE!$A:$A,PRODUTIVIDADE!O$3,BASE!$G:$G,PRODUTIVIDADE!$B118)))</f>
        <v/>
      </c>
      <c r="S118" s="32">
        <f t="shared" si="73"/>
        <v>0</v>
      </c>
      <c r="T118" s="32">
        <f t="shared" si="74"/>
        <v>0</v>
      </c>
      <c r="U118" s="33" t="str">
        <f>IF($B118="","",IF(COUNTIF(BASE!$A:$A,PRODUTIVIDADE!U$3)=0,"",SUMIFS(BASE!$M:$M,BASE!$A:$A,PRODUTIVIDADE!U$3,BASE!$G:$G,PRODUTIVIDADE!$B118)))</f>
        <v/>
      </c>
      <c r="V118" s="33" t="str">
        <f>IF($B118="","",IF(COUNTIF(BASE!$A:$A,PRODUTIVIDADE!U$3)=0,"",SUMIFS(BASE!$N:$N,BASE!$A:$A,PRODUTIVIDADE!U$3,BASE!$G:$G,PRODUTIVIDADE!$B118)))</f>
        <v/>
      </c>
      <c r="W118" s="28" t="str">
        <f>IF($B118="","",IF(COUNTIF(BASE!$A:$A,PRODUTIVIDADE!U$3)=0,"",SUMIFS(BASE!$P:$P,BASE!$A:$A,PRODUTIVIDADE!U$3,BASE!$G:$G,PRODUTIVIDADE!$B118)))</f>
        <v/>
      </c>
      <c r="X118" s="28" t="str">
        <f>IF($B118="","",IF(COUNTIF(BASE!$A:$A,PRODUTIVIDADE!U$3)=0,"",SUMIFS(BASE!$O:$O,BASE!$A:$A,PRODUTIVIDADE!U$3,BASE!$G:$G,PRODUTIVIDADE!$B118)))</f>
        <v/>
      </c>
      <c r="Y118" s="32">
        <f t="shared" si="75"/>
        <v>0</v>
      </c>
      <c r="Z118" s="32">
        <f t="shared" si="76"/>
        <v>0</v>
      </c>
      <c r="AA118" s="15" t="str">
        <f>IF($B118="","",IF(COUNTIF(BASE!$A:$A,PRODUTIVIDADE!AA$3)=0,"",SUMIFS(BASE!$M:$M,BASE!$A:$A,PRODUTIVIDADE!AA$3,BASE!$G:$G,PRODUTIVIDADE!$B118)))</f>
        <v/>
      </c>
      <c r="AB118" s="15" t="str">
        <f>IF($B118="","",IF(COUNTIF(BASE!$A:$A,PRODUTIVIDADE!AA$3)=0,"",SUMIFS(BASE!$N:$N,BASE!$A:$A,PRODUTIVIDADE!AA$3,BASE!$G:$G,PRODUTIVIDADE!$B118)))</f>
        <v/>
      </c>
      <c r="AC118" s="18" t="str">
        <f>IF($B118="","",IF(COUNTIF(BASE!$A:$A,PRODUTIVIDADE!AA$3)=0,"",SUMIFS(BASE!$P:$P,BASE!$A:$A,PRODUTIVIDADE!AA$3,BASE!$G:$G,PRODUTIVIDADE!$B118)))</f>
        <v/>
      </c>
      <c r="AD118" s="18" t="str">
        <f>IF($B118="","",IF(COUNTIF(BASE!$A:$A,PRODUTIVIDADE!AA$3)=0,"",SUMIFS(BASE!$O:$O,BASE!$A:$A,PRODUTIVIDADE!AA$3,BASE!$G:$G,PRODUTIVIDADE!$B118)))</f>
        <v/>
      </c>
      <c r="AE118" s="32">
        <f t="shared" si="77"/>
        <v>0</v>
      </c>
      <c r="AF118" s="32">
        <f t="shared" si="78"/>
        <v>0</v>
      </c>
      <c r="AG118" s="33" t="str">
        <f>IF($B118="","",IF(COUNTIF(BASE!$A:$A,PRODUTIVIDADE!AG$3)=0,"",SUMIFS(BASE!$M:$M,BASE!$A:$A,PRODUTIVIDADE!AG$3,BASE!$G:$G,PRODUTIVIDADE!$B118)))</f>
        <v/>
      </c>
      <c r="AH118" s="33" t="str">
        <f>IF($B118="","",IF(COUNTIF(BASE!$A:$A,PRODUTIVIDADE!AG$3)=0,"",SUMIFS(BASE!$N:$N,BASE!$A:$A,PRODUTIVIDADE!AG$3,BASE!$G:$G,PRODUTIVIDADE!$B118)))</f>
        <v/>
      </c>
      <c r="AI118" s="28" t="str">
        <f>IF($B118="","",IF(COUNTIF(BASE!$A:$A,PRODUTIVIDADE!AG$3)=0,"",SUMIFS(BASE!$P:$P,BASE!$A:$A,PRODUTIVIDADE!AG$3,BASE!$G:$G,PRODUTIVIDADE!$B118)))</f>
        <v/>
      </c>
      <c r="AJ118" s="28" t="str">
        <f>IF($B118="","",IF(COUNTIF(BASE!$A:$A,PRODUTIVIDADE!AG$3)=0,"",SUMIFS(BASE!$O:$O,BASE!$A:$A,PRODUTIVIDADE!AG$3,BASE!$G:$G,PRODUTIVIDADE!$B118)))</f>
        <v/>
      </c>
      <c r="AK118" s="32">
        <f t="shared" si="79"/>
        <v>0</v>
      </c>
      <c r="AL118" s="32">
        <f t="shared" si="80"/>
        <v>0</v>
      </c>
      <c r="AM118" s="15" t="str">
        <f>IF($B118="","",IF(COUNTIF(BASE!$A:$A,PRODUTIVIDADE!AM$3)=0,"",SUMIFS(BASE!$M:$M,BASE!$A:$A,PRODUTIVIDADE!AM$3,BASE!$G:$G,PRODUTIVIDADE!$B118)))</f>
        <v/>
      </c>
      <c r="AN118" s="15" t="str">
        <f>IF($B118="","",IF(COUNTIF(BASE!$A:$A,PRODUTIVIDADE!AM$3)=0,"",SUMIFS(BASE!$N:$N,BASE!$A:$A,PRODUTIVIDADE!AM$3,BASE!$G:$G,PRODUTIVIDADE!$B118)))</f>
        <v/>
      </c>
      <c r="AO118" s="18" t="str">
        <f>IF($B118="","",IF(COUNTIF(BASE!$A:$A,PRODUTIVIDADE!AM$3)=0,"",SUMIFS(BASE!$P:$P,BASE!$A:$A,PRODUTIVIDADE!AM$3,BASE!$G:$G,PRODUTIVIDADE!$B118)))</f>
        <v/>
      </c>
      <c r="AP118" s="18" t="str">
        <f>IF($B118="","",IF(COUNTIF(BASE!$A:$A,PRODUTIVIDADE!AM$3)=0,"",SUMIFS(BASE!$O:$O,BASE!$A:$A,PRODUTIVIDADE!AM$3,BASE!$G:$G,PRODUTIVIDADE!$B118)))</f>
        <v/>
      </c>
      <c r="AQ118" s="32">
        <f t="shared" si="81"/>
        <v>0</v>
      </c>
      <c r="AR118" s="32">
        <f t="shared" si="82"/>
        <v>0</v>
      </c>
      <c r="AS118" s="33" t="str">
        <f>IF($B118="","",IF(COUNTIF(BASE!$A:$A,PRODUTIVIDADE!AS$3)=0,"",SUMIFS(BASE!$M:$M,BASE!$A:$A,PRODUTIVIDADE!AS$3,BASE!$G:$G,PRODUTIVIDADE!$B118)))</f>
        <v/>
      </c>
      <c r="AT118" s="33" t="str">
        <f>IF($B118="","",IF(COUNTIF(BASE!$A:$A,PRODUTIVIDADE!AS$3)=0,"",SUMIFS(BASE!$N:$N,BASE!$A:$A,PRODUTIVIDADE!AS$3,BASE!$G:$G,PRODUTIVIDADE!$B118)))</f>
        <v/>
      </c>
      <c r="AU118" s="28" t="str">
        <f>IF($B118="","",IF(COUNTIF(BASE!$A:$A,PRODUTIVIDADE!AS$3)=0,"",SUMIFS(BASE!$P:$P,BASE!$A:$A,PRODUTIVIDADE!AS$3,BASE!$G:$G,PRODUTIVIDADE!$B118)))</f>
        <v/>
      </c>
      <c r="AV118" s="28" t="str">
        <f>IF($B118="","",IF(COUNTIF(BASE!$A:$A,PRODUTIVIDADE!AS$3)=0,"",SUMIFS(BASE!$O:$O,BASE!$A:$A,PRODUTIVIDADE!AS$3,BASE!$G:$G,PRODUTIVIDADE!$B118)))</f>
        <v/>
      </c>
      <c r="AW118" s="32">
        <f t="shared" si="83"/>
        <v>0</v>
      </c>
      <c r="AX118" s="32">
        <f t="shared" si="84"/>
        <v>0</v>
      </c>
      <c r="AY118" s="15" t="str">
        <f>IF($B118="","",IF(COUNTIF(BASE!$A:$A,PRODUTIVIDADE!AY$3)=0,"",SUMIFS(BASE!$M:$M,BASE!$A:$A,PRODUTIVIDADE!AY$3,BASE!$G:$G,PRODUTIVIDADE!$B118)))</f>
        <v/>
      </c>
      <c r="AZ118" s="15" t="str">
        <f>IF($B118="","",IF(COUNTIF(BASE!$A:$A,PRODUTIVIDADE!AY$3)=0,"",SUMIFS(BASE!$N:$N,BASE!$A:$A,PRODUTIVIDADE!AY$3,BASE!$G:$G,PRODUTIVIDADE!$B118)))</f>
        <v/>
      </c>
      <c r="BA118" s="18" t="str">
        <f>IF($B118="","",IF(COUNTIF(BASE!$A:$A,PRODUTIVIDADE!AY$3)=0,"",SUMIFS(BASE!$P:$P,BASE!$A:$A,PRODUTIVIDADE!AY$3,BASE!$G:$G,PRODUTIVIDADE!$B118)))</f>
        <v/>
      </c>
      <c r="BB118" s="18" t="str">
        <f>IF($B118="","",IF(COUNTIF(BASE!$A:$A,PRODUTIVIDADE!AY$3)=0,"",SUMIFS(BASE!$O:$O,BASE!$A:$A,PRODUTIVIDADE!AY$3,BASE!$G:$G,PRODUTIVIDADE!$B118)))</f>
        <v/>
      </c>
      <c r="BC118" s="32">
        <f t="shared" si="85"/>
        <v>0</v>
      </c>
      <c r="BD118" s="32">
        <f t="shared" si="86"/>
        <v>0</v>
      </c>
      <c r="BE118" s="33" t="str">
        <f>IF($B118="","",IF(COUNTIF(BASE!$A:$A,PRODUTIVIDADE!BE$3)=0,"",SUMIFS(BASE!$M:$M,BASE!$A:$A,PRODUTIVIDADE!BE$3,BASE!$G:$G,PRODUTIVIDADE!$B118)))</f>
        <v/>
      </c>
      <c r="BF118" s="33" t="str">
        <f>IF($B118="","",IF(COUNTIF(BASE!$A:$A,PRODUTIVIDADE!BE$3)=0,"",SUMIFS(BASE!$N:$N,BASE!$A:$A,PRODUTIVIDADE!BE$3,BASE!$G:$G,PRODUTIVIDADE!$B118)))</f>
        <v/>
      </c>
      <c r="BG118" s="28" t="str">
        <f>IF($B118="","",IF(COUNTIF(BASE!$A:$A,PRODUTIVIDADE!BE$3)=0,"",SUMIFS(BASE!$P:$P,BASE!$A:$A,PRODUTIVIDADE!BE$3,BASE!$G:$G,PRODUTIVIDADE!$B118)))</f>
        <v/>
      </c>
      <c r="BH118" s="28" t="str">
        <f>IF($B118="","",IF(COUNTIF(BASE!$A:$A,PRODUTIVIDADE!BE$3)=0,"",SUMIFS(BASE!$O:$O,BASE!$A:$A,PRODUTIVIDADE!BE$3,BASE!$G:$G,PRODUTIVIDADE!$B118)))</f>
        <v/>
      </c>
      <c r="BI118" s="32">
        <f t="shared" si="87"/>
        <v>0</v>
      </c>
      <c r="BJ118" s="32">
        <f t="shared" si="88"/>
        <v>0</v>
      </c>
      <c r="BK118" s="15" t="str">
        <f>IF($B118="","",IF(COUNTIF(BASE!$A:$A,PRODUTIVIDADE!BK$3)=0,"",SUMIFS(BASE!$M:$M,BASE!$A:$A,PRODUTIVIDADE!BK$3,BASE!$G:$G,PRODUTIVIDADE!$B118)))</f>
        <v/>
      </c>
      <c r="BL118" s="15" t="str">
        <f>IF($B118="","",IF(COUNTIF(BASE!$A:$A,PRODUTIVIDADE!BK$3)=0,"",SUMIFS(BASE!$N:$N,BASE!$A:$A,PRODUTIVIDADE!BK$3,BASE!$G:$G,PRODUTIVIDADE!$B118)))</f>
        <v/>
      </c>
      <c r="BM118" s="18" t="str">
        <f>IF($B118="","",IF(COUNTIF(BASE!$A:$A,PRODUTIVIDADE!BK$3)=0,"",SUMIFS(BASE!$P:$P,BASE!$A:$A,PRODUTIVIDADE!BK$3,BASE!$G:$G,PRODUTIVIDADE!$B118)))</f>
        <v/>
      </c>
      <c r="BN118" s="18" t="str">
        <f>IF($B118="","",IF(COUNTIF(BASE!$A:$A,PRODUTIVIDADE!BK$3)=0,"",SUMIFS(BASE!$O:$O,BASE!$A:$A,PRODUTIVIDADE!BK$3,BASE!$G:$G,PRODUTIVIDADE!$B118)))</f>
        <v/>
      </c>
      <c r="BO118" s="32">
        <f t="shared" si="89"/>
        <v>0</v>
      </c>
      <c r="BP118" s="32">
        <f t="shared" si="90"/>
        <v>0</v>
      </c>
      <c r="BQ118" s="33" t="str">
        <f>IF($B118="","",IF(COUNTIF(BASE!$A:$A,PRODUTIVIDADE!BQ$3)=0,"",SUMIFS(BASE!$M:$M,BASE!$A:$A,PRODUTIVIDADE!BQ$3,BASE!$G:$G,PRODUTIVIDADE!$B118)))</f>
        <v/>
      </c>
      <c r="BR118" s="33" t="str">
        <f>IF($B118="","",IF(COUNTIF(BASE!$A:$A,PRODUTIVIDADE!BQ$3)=0,"",SUMIFS(BASE!$N:$N,BASE!$A:$A,PRODUTIVIDADE!BQ$3,BASE!$G:$G,PRODUTIVIDADE!$B118)))</f>
        <v/>
      </c>
      <c r="BS118" s="28" t="str">
        <f>IF($B118="","",IF(COUNTIF(BASE!$A:$A,PRODUTIVIDADE!BQ$3)=0,"",SUMIFS(BASE!$P:$P,BASE!$A:$A,PRODUTIVIDADE!BQ$3,BASE!$G:$G,PRODUTIVIDADE!$B118)))</f>
        <v/>
      </c>
      <c r="BT118" s="28" t="str">
        <f>IF($B118="","",IF(COUNTIF(BASE!$A:$A,PRODUTIVIDADE!BQ$3)=0,"",SUMIFS(BASE!$O:$O,BASE!$A:$A,PRODUTIVIDADE!BQ$3,BASE!$G:$G,PRODUTIVIDADE!$B118)))</f>
        <v/>
      </c>
      <c r="BU118" s="32">
        <f t="shared" si="91"/>
        <v>0</v>
      </c>
      <c r="BV118" s="32">
        <f t="shared" si="92"/>
        <v>0</v>
      </c>
      <c r="BW118" s="15" t="str">
        <f>IF($B118="","",IF(COUNTIF(BASE!$A:$A,PRODUTIVIDADE!BW$3)=0,"",SUMIFS(BASE!$M:$M,BASE!$A:$A,PRODUTIVIDADE!BW$3,BASE!$G:$G,PRODUTIVIDADE!$B118)))</f>
        <v/>
      </c>
      <c r="BX118" s="15" t="str">
        <f>IF($B118="","",IF(COUNTIF(BASE!$A:$A,PRODUTIVIDADE!BW$3)=0,"",SUMIFS(BASE!$N:$N,BASE!$A:$A,PRODUTIVIDADE!BW$3,BASE!$G:$G,PRODUTIVIDADE!$B118)))</f>
        <v/>
      </c>
      <c r="BY118" s="18" t="str">
        <f>IF($B118="","",IF(COUNTIF(BASE!$A:$A,PRODUTIVIDADE!BW$3)=0,"",SUMIFS(BASE!$P:$P,BASE!$A:$A,PRODUTIVIDADE!BW$3,BASE!$G:$G,PRODUTIVIDADE!$B118)))</f>
        <v/>
      </c>
      <c r="BZ118" s="18" t="str">
        <f>IF($B118="","",IF(COUNTIF(BASE!$A:$A,PRODUTIVIDADE!BW$3)=0,"",SUMIFS(BASE!$O:$O,BASE!$A:$A,PRODUTIVIDADE!BW$3,BASE!$G:$G,PRODUTIVIDADE!$B118)))</f>
        <v/>
      </c>
      <c r="CA118" s="32">
        <f t="shared" si="93"/>
        <v>0</v>
      </c>
      <c r="CB118" s="32">
        <f t="shared" si="94"/>
        <v>0</v>
      </c>
      <c r="CC118" s="33" t="str">
        <f>IF($B118="","",IF(COUNTIF(BASE!$A:$A,PRODUTIVIDADE!CC$3)=0,"",SUMIFS(BASE!$M:$M,BASE!$A:$A,PRODUTIVIDADE!CC$3,BASE!$G:$G,PRODUTIVIDADE!$B118)))</f>
        <v/>
      </c>
      <c r="CD118" s="33" t="str">
        <f>IF($B118="","",IF(COUNTIF(BASE!$A:$A,PRODUTIVIDADE!CC$3)=0,"",SUMIFS(BASE!$N:$N,BASE!$A:$A,PRODUTIVIDADE!CC$3,BASE!$G:$G,PRODUTIVIDADE!$B118)))</f>
        <v/>
      </c>
      <c r="CE118" s="28" t="str">
        <f>IF($B118="","",IF(COUNTIF(BASE!$A:$A,PRODUTIVIDADE!CC$3)=0,"",SUMIFS(BASE!$P:$P,BASE!$A:$A,PRODUTIVIDADE!CC$3,BASE!$G:$G,PRODUTIVIDADE!$B118)))</f>
        <v/>
      </c>
      <c r="CF118" s="28" t="str">
        <f>IF($B118="","",IF(COUNTIF(BASE!$A:$A,PRODUTIVIDADE!CC$3)=0,"",SUMIFS(BASE!$O:$O,BASE!$A:$A,PRODUTIVIDADE!CC$3,BASE!$G:$G,PRODUTIVIDADE!$B118)))</f>
        <v/>
      </c>
      <c r="CG118" s="32">
        <f t="shared" si="95"/>
        <v>0</v>
      </c>
      <c r="CH118" s="32">
        <f t="shared" si="96"/>
        <v>0</v>
      </c>
      <c r="CI118" s="15" t="str">
        <f>IF($B118="","",IF(COUNTIF(BASE!$A:$A,PRODUTIVIDADE!CI$3)=0,"",SUMIFS(BASE!$M:$M,BASE!$A:$A,PRODUTIVIDADE!CI$3,BASE!$G:$G,PRODUTIVIDADE!$B118)))</f>
        <v/>
      </c>
      <c r="CJ118" s="15" t="str">
        <f>IF($B118="","",IF(COUNTIF(BASE!$A:$A,PRODUTIVIDADE!CI$3)=0,"",SUMIFS(BASE!$N:$N,BASE!$A:$A,PRODUTIVIDADE!CI$3,BASE!$G:$G,PRODUTIVIDADE!$B118)))</f>
        <v/>
      </c>
      <c r="CK118" s="18" t="str">
        <f>IF($B118="","",IF(COUNTIF(BASE!$A:$A,PRODUTIVIDADE!CI$3)=0,"",SUMIFS(BASE!$P:$P,BASE!$A:$A,PRODUTIVIDADE!CI$3,BASE!$G:$G,PRODUTIVIDADE!$B118)))</f>
        <v/>
      </c>
      <c r="CL118" s="18" t="str">
        <f>IF($B118="","",IF(COUNTIF(BASE!$A:$A,PRODUTIVIDADE!CI$3)=0,"",SUMIFS(BASE!$O:$O,BASE!$A:$A,PRODUTIVIDADE!CI$3,BASE!$G:$G,PRODUTIVIDADE!$B118)))</f>
        <v/>
      </c>
      <c r="CM118" s="32">
        <f t="shared" si="97"/>
        <v>0</v>
      </c>
      <c r="CN118" s="32">
        <f t="shared" si="98"/>
        <v>0</v>
      </c>
      <c r="CO118" s="33" t="str">
        <f>IF($B118="","",IF(COUNTIF(BASE!$A:$A,PRODUTIVIDADE!CO$3)=0,"",SUMIFS(BASE!$M:$M,BASE!$A:$A,PRODUTIVIDADE!CO$3,BASE!$G:$G,PRODUTIVIDADE!$B118)))</f>
        <v/>
      </c>
      <c r="CP118" s="33" t="str">
        <f>IF($B118="","",IF(COUNTIF(BASE!$A:$A,PRODUTIVIDADE!CO$3)=0,"",SUMIFS(BASE!$N:$N,BASE!$A:$A,PRODUTIVIDADE!CO$3,BASE!$G:$G,PRODUTIVIDADE!$B118)))</f>
        <v/>
      </c>
      <c r="CQ118" s="28" t="str">
        <f>IF($B118="","",IF(COUNTIF(BASE!$A:$A,PRODUTIVIDADE!CO$3)=0,"",SUMIFS(BASE!$P:$P,BASE!$A:$A,PRODUTIVIDADE!CO$3,BASE!$G:$G,PRODUTIVIDADE!$B118)))</f>
        <v/>
      </c>
      <c r="CR118" s="28" t="str">
        <f>IF($B118="","",IF(COUNTIF(BASE!$A:$A,PRODUTIVIDADE!CO$3)=0,"",SUMIFS(BASE!$O:$O,BASE!$A:$A,PRODUTIVIDADE!CO$3,BASE!$G:$G,PRODUTIVIDADE!$B118)))</f>
        <v/>
      </c>
      <c r="CS118" s="32">
        <f t="shared" si="99"/>
        <v>0</v>
      </c>
      <c r="CT118" s="32">
        <f t="shared" si="100"/>
        <v>0</v>
      </c>
      <c r="CU118" s="15" t="str">
        <f>IF($B118="","",IF(COUNTIF(BASE!$A:$A,PRODUTIVIDADE!CU$3)=0,"",SUMIFS(BASE!$M:$M,BASE!$A:$A,PRODUTIVIDADE!CU$3,BASE!$G:$G,PRODUTIVIDADE!$B118)))</f>
        <v/>
      </c>
      <c r="CV118" s="15" t="str">
        <f>IF($B118="","",IF(COUNTIF(BASE!$A:$A,PRODUTIVIDADE!CU$3)=0,"",SUMIFS(BASE!$N:$N,BASE!$A:$A,PRODUTIVIDADE!CU$3,BASE!$G:$G,PRODUTIVIDADE!$B118)))</f>
        <v/>
      </c>
      <c r="CW118" s="18" t="str">
        <f>IF($B118="","",IF(COUNTIF(BASE!$A:$A,PRODUTIVIDADE!CU$3)=0,"",SUMIFS(BASE!$P:$P,BASE!$A:$A,PRODUTIVIDADE!CU$3,BASE!$G:$G,PRODUTIVIDADE!$B118)))</f>
        <v/>
      </c>
      <c r="CX118" s="18" t="str">
        <f>IF($B118="","",IF(COUNTIF(BASE!$A:$A,PRODUTIVIDADE!CU$3)=0,"",SUMIFS(BASE!$O:$O,BASE!$A:$A,PRODUTIVIDADE!CU$3,BASE!$G:$G,PRODUTIVIDADE!$B118)))</f>
        <v/>
      </c>
      <c r="CY118" s="32">
        <f t="shared" si="101"/>
        <v>0</v>
      </c>
      <c r="CZ118" s="32">
        <f t="shared" si="102"/>
        <v>0</v>
      </c>
      <c r="DA118" s="33" t="str">
        <f>IF($B118="","",IF(COUNTIF(BASE!$A:$A,PRODUTIVIDADE!DA$3)=0,"",SUMIFS(BASE!$M:$M,BASE!$A:$A,PRODUTIVIDADE!DA$3,BASE!$G:$G,PRODUTIVIDADE!$B118)))</f>
        <v/>
      </c>
      <c r="DB118" s="33" t="str">
        <f>IF($B118="","",IF(COUNTIF(BASE!$A:$A,PRODUTIVIDADE!DA$3)=0,"",SUMIFS(BASE!$N:$N,BASE!$A:$A,PRODUTIVIDADE!DA$3,BASE!$G:$G,PRODUTIVIDADE!$B118)))</f>
        <v/>
      </c>
      <c r="DC118" s="28" t="str">
        <f>IF($B118="","",IF(COUNTIF(BASE!$A:$A,PRODUTIVIDADE!DA$3)=0,"",SUMIFS(BASE!$P:$P,BASE!$A:$A,PRODUTIVIDADE!DA$3,BASE!$G:$G,PRODUTIVIDADE!$B118)))</f>
        <v/>
      </c>
      <c r="DD118" s="28" t="str">
        <f>IF($B118="","",IF(COUNTIF(BASE!$A:$A,PRODUTIVIDADE!DA$3)=0,"",SUMIFS(BASE!$O:$O,BASE!$A:$A,PRODUTIVIDADE!DA$3,BASE!$G:$G,PRODUTIVIDADE!$B118)))</f>
        <v/>
      </c>
      <c r="DE118" s="32">
        <f t="shared" si="103"/>
        <v>0</v>
      </c>
      <c r="DF118" s="32">
        <f t="shared" si="104"/>
        <v>0</v>
      </c>
      <c r="DG118" s="15" t="str">
        <f>IF($B118="","",IF(COUNTIF(BASE!$A:$A,PRODUTIVIDADE!DG$3)=0,"",SUMIFS(BASE!$M:$M,BASE!$A:$A,PRODUTIVIDADE!DG$3,BASE!$G:$G,PRODUTIVIDADE!$B118)))</f>
        <v/>
      </c>
      <c r="DH118" s="15" t="str">
        <f>IF($B118="","",IF(COUNTIF(BASE!$A:$A,PRODUTIVIDADE!DG$3)=0,"",SUMIFS(BASE!$N:$N,BASE!$A:$A,PRODUTIVIDADE!DG$3,BASE!$G:$G,PRODUTIVIDADE!$B118)))</f>
        <v/>
      </c>
      <c r="DI118" s="18" t="str">
        <f>IF($B118="","",IF(COUNTIF(BASE!$A:$A,PRODUTIVIDADE!DG$3)=0,"",SUMIFS(BASE!$P:$P,BASE!$A:$A,PRODUTIVIDADE!DG$3,BASE!$G:$G,PRODUTIVIDADE!$B118)))</f>
        <v/>
      </c>
      <c r="DJ118" s="18" t="str">
        <f>IF($B118="","",IF(COUNTIF(BASE!$A:$A,PRODUTIVIDADE!DG$3)=0,"",SUMIFS(BASE!$O:$O,BASE!$A:$A,PRODUTIVIDADE!DG$3,BASE!$G:$G,PRODUTIVIDADE!$B118)))</f>
        <v/>
      </c>
      <c r="DK118" s="32">
        <f t="shared" si="105"/>
        <v>0</v>
      </c>
      <c r="DL118" s="32">
        <f t="shared" si="106"/>
        <v>0</v>
      </c>
      <c r="DM118" s="33" t="str">
        <f>IF($B118="","",IF(COUNTIF(BASE!$A:$A,PRODUTIVIDADE!DM$3)=0,"",SUMIFS(BASE!$M:$M,BASE!$A:$A,PRODUTIVIDADE!DM$3,BASE!$G:$G,PRODUTIVIDADE!$B118)))</f>
        <v/>
      </c>
      <c r="DN118" s="33" t="str">
        <f>IF($B118="","",IF(COUNTIF(BASE!$A:$A,PRODUTIVIDADE!DM$3)=0,"",SUMIFS(BASE!$N:$N,BASE!$A:$A,PRODUTIVIDADE!DM$3,BASE!$G:$G,PRODUTIVIDADE!$B118)))</f>
        <v/>
      </c>
      <c r="DO118" s="28" t="str">
        <f>IF($B118="","",IF(COUNTIF(BASE!$A:$A,PRODUTIVIDADE!DM$3)=0,"",SUMIFS(BASE!$P:$P,BASE!$A:$A,PRODUTIVIDADE!DM$3,BASE!$G:$G,PRODUTIVIDADE!$B118)))</f>
        <v/>
      </c>
      <c r="DP118" s="28" t="str">
        <f>IF($B118="","",IF(COUNTIF(BASE!$A:$A,PRODUTIVIDADE!DM$3)=0,"",SUMIFS(BASE!$O:$O,BASE!$A:$A,PRODUTIVIDADE!DM$3,BASE!$G:$G,PRODUTIVIDADE!$B118)))</f>
        <v/>
      </c>
      <c r="DQ118" s="32">
        <f t="shared" si="107"/>
        <v>0</v>
      </c>
      <c r="DR118" s="32">
        <f t="shared" si="108"/>
        <v>0</v>
      </c>
      <c r="DS118" s="15" t="str">
        <f>IF($B118="","",IF(COUNTIF(BASE!$A:$A,PRODUTIVIDADE!DS$3)=0,"",SUMIFS(BASE!$M:$M,BASE!$A:$A,PRODUTIVIDADE!DS$3,BASE!$G:$G,PRODUTIVIDADE!$B118)))</f>
        <v/>
      </c>
      <c r="DT118" s="15" t="str">
        <f>IF($B118="","",IF(COUNTIF(BASE!$A:$A,PRODUTIVIDADE!DS$3)=0,"",SUMIFS(BASE!$N:$N,BASE!$A:$A,PRODUTIVIDADE!DS$3,BASE!$G:$G,PRODUTIVIDADE!$B118)))</f>
        <v/>
      </c>
      <c r="DU118" s="18" t="str">
        <f>IF($B118="","",IF(COUNTIF(BASE!$A:$A,PRODUTIVIDADE!DS$3)=0,"",SUMIFS(BASE!$P:$P,BASE!$A:$A,PRODUTIVIDADE!DS$3,BASE!$G:$G,PRODUTIVIDADE!$B118)))</f>
        <v/>
      </c>
      <c r="DV118" s="18" t="str">
        <f>IF($B118="","",IF(COUNTIF(BASE!$A:$A,PRODUTIVIDADE!DS$3)=0,"",SUMIFS(BASE!$O:$O,BASE!$A:$A,PRODUTIVIDADE!DS$3,BASE!$G:$G,PRODUTIVIDADE!$B118)))</f>
        <v/>
      </c>
      <c r="DW118" s="32">
        <f t="shared" si="109"/>
        <v>0</v>
      </c>
      <c r="DX118" s="32">
        <f t="shared" si="110"/>
        <v>0</v>
      </c>
      <c r="DY118" s="33" t="str">
        <f>IF($B118="","",IF(COUNTIF(BASE!$A:$A,PRODUTIVIDADE!DY$3)=0,"",SUMIFS(BASE!$M:$M,BASE!$A:$A,PRODUTIVIDADE!DY$3,BASE!$G:$G,PRODUTIVIDADE!$B118)))</f>
        <v/>
      </c>
      <c r="DZ118" s="33" t="str">
        <f>IF($B118="","",IF(COUNTIF(BASE!$A:$A,PRODUTIVIDADE!DY$3)=0,"",SUMIFS(BASE!$N:$N,BASE!$A:$A,PRODUTIVIDADE!DY$3,BASE!$G:$G,PRODUTIVIDADE!$B118)))</f>
        <v/>
      </c>
      <c r="EA118" s="28" t="str">
        <f>IF($B118="","",IF(COUNTIF(BASE!$A:$A,PRODUTIVIDADE!DY$3)=0,"",SUMIFS(BASE!$P:$P,BASE!$A:$A,PRODUTIVIDADE!DY$3,BASE!$G:$G,PRODUTIVIDADE!$B118)))</f>
        <v/>
      </c>
      <c r="EB118" s="28" t="str">
        <f>IF($B118="","",IF(COUNTIF(BASE!$A:$A,PRODUTIVIDADE!DY$3)=0,"",SUMIFS(BASE!$O:$O,BASE!$A:$A,PRODUTIVIDADE!DY$3,BASE!$G:$G,PRODUTIVIDADE!$B118)))</f>
        <v/>
      </c>
      <c r="EC118" s="32">
        <f t="shared" si="111"/>
        <v>0</v>
      </c>
      <c r="ED118" s="32">
        <f t="shared" si="112"/>
        <v>0</v>
      </c>
      <c r="EE118" s="15" t="str">
        <f>IF($B118="","",IF(COUNTIF(BASE!$A:$A,PRODUTIVIDADE!EE$3)=0,"",SUMIFS(BASE!$M:$M,BASE!$A:$A,PRODUTIVIDADE!EE$3,BASE!$G:$G,PRODUTIVIDADE!$B118)))</f>
        <v/>
      </c>
      <c r="EF118" s="15" t="str">
        <f>IF($B118="","",IF(COUNTIF(BASE!$A:$A,PRODUTIVIDADE!EE$3)=0,"",SUMIFS(BASE!$N:$N,BASE!$A:$A,PRODUTIVIDADE!EE$3,BASE!$G:$G,PRODUTIVIDADE!$B118)))</f>
        <v/>
      </c>
      <c r="EG118" s="18" t="str">
        <f>IF($B118="","",IF(COUNTIF(BASE!$A:$A,PRODUTIVIDADE!EE$3)=0,"",SUMIFS(BASE!$P:$P,BASE!$A:$A,PRODUTIVIDADE!EE$3,BASE!$G:$G,PRODUTIVIDADE!$B118)))</f>
        <v/>
      </c>
      <c r="EH118" s="18" t="str">
        <f>IF($B118="","",IF(COUNTIF(BASE!$A:$A,PRODUTIVIDADE!EE$3)=0,"",SUMIFS(BASE!$O:$O,BASE!$A:$A,PRODUTIVIDADE!EE$3,BASE!$G:$G,PRODUTIVIDADE!$B118)))</f>
        <v/>
      </c>
      <c r="EI118" s="32">
        <f t="shared" si="113"/>
        <v>0</v>
      </c>
      <c r="EJ118" s="32">
        <f t="shared" si="114"/>
        <v>0</v>
      </c>
      <c r="EK118" s="33" t="str">
        <f>IF($B118="","",IF(COUNTIF(BASE!$A:$A,PRODUTIVIDADE!EK$3)=0,"",SUMIFS(BASE!$M:$M,BASE!$A:$A,PRODUTIVIDADE!EK$3,BASE!$G:$G,PRODUTIVIDADE!$B118)))</f>
        <v/>
      </c>
      <c r="EL118" s="33" t="str">
        <f>IF($B118="","",IF(COUNTIF(BASE!$A:$A,PRODUTIVIDADE!EK$3)=0,"",SUMIFS(BASE!$N:$N,BASE!$A:$A,PRODUTIVIDADE!EK$3,BASE!$G:$G,PRODUTIVIDADE!$B118)))</f>
        <v/>
      </c>
      <c r="EM118" s="28" t="str">
        <f>IF($B118="","",IF(COUNTIF(BASE!$A:$A,PRODUTIVIDADE!EK$3)=0,"",SUMIFS(BASE!$P:$P,BASE!$A:$A,PRODUTIVIDADE!EK$3,BASE!$G:$G,PRODUTIVIDADE!$B118)))</f>
        <v/>
      </c>
      <c r="EN118" s="28" t="str">
        <f>IF($B118="","",IF(COUNTIF(BASE!$A:$A,PRODUTIVIDADE!EK$3)=0,"",SUMIFS(BASE!$O:$O,BASE!$A:$A,PRODUTIVIDADE!EK$3,BASE!$G:$G,PRODUTIVIDADE!$B118)))</f>
        <v/>
      </c>
      <c r="EO118" s="32">
        <f t="shared" si="115"/>
        <v>0</v>
      </c>
      <c r="EP118" s="32">
        <f t="shared" si="116"/>
        <v>0</v>
      </c>
      <c r="EQ118" s="15" t="str">
        <f>IF($B118="","",IF(COUNTIF(BASE!$A:$A,PRODUTIVIDADE!EQ$3)=0,"",SUMIFS(BASE!$M:$M,BASE!$A:$A,PRODUTIVIDADE!EQ$3,BASE!$G:$G,PRODUTIVIDADE!$B118)))</f>
        <v/>
      </c>
      <c r="ER118" s="15" t="str">
        <f>IF($B118="","",IF(COUNTIF(BASE!$A:$A,PRODUTIVIDADE!EQ$3)=0,"",SUMIFS(BASE!$N:$N,BASE!$A:$A,PRODUTIVIDADE!EQ$3,BASE!$G:$G,PRODUTIVIDADE!$B118)))</f>
        <v/>
      </c>
      <c r="ES118" s="18" t="str">
        <f>IF($B118="","",IF(COUNTIF(BASE!$A:$A,PRODUTIVIDADE!EQ$3)=0,"",SUMIFS(BASE!$P:$P,BASE!$A:$A,PRODUTIVIDADE!EQ$3,BASE!$G:$G,PRODUTIVIDADE!$B118)))</f>
        <v/>
      </c>
      <c r="ET118" s="18" t="str">
        <f>IF($B118="","",IF(COUNTIF(BASE!$A:$A,PRODUTIVIDADE!EQ$3)=0,"",SUMIFS(BASE!$O:$O,BASE!$A:$A,PRODUTIVIDADE!EQ$3,BASE!$G:$G,PRODUTIVIDADE!$B118)))</f>
        <v/>
      </c>
      <c r="EU118" s="32">
        <f t="shared" si="117"/>
        <v>0</v>
      </c>
      <c r="EV118" s="32">
        <f t="shared" si="118"/>
        <v>0</v>
      </c>
      <c r="EW118" s="33" t="str">
        <f>IF($B118="","",IF(COUNTIF(BASE!$A:$A,PRODUTIVIDADE!EW$3)=0,"",SUMIFS(BASE!$M:$M,BASE!$A:$A,PRODUTIVIDADE!EW$3,BASE!$G:$G,PRODUTIVIDADE!$B118)))</f>
        <v/>
      </c>
      <c r="EX118" s="33" t="str">
        <f>IF($B118="","",IF(COUNTIF(BASE!$A:$A,PRODUTIVIDADE!EW$3)=0,"",SUMIFS(BASE!$N:$N,BASE!$A:$A,PRODUTIVIDADE!EW$3,BASE!$G:$G,PRODUTIVIDADE!$B118)))</f>
        <v/>
      </c>
      <c r="EY118" s="28" t="str">
        <f>IF($B118="","",IF(COUNTIF(BASE!$A:$A,PRODUTIVIDADE!EW$3)=0,"",SUMIFS(BASE!$P:$P,BASE!$A:$A,PRODUTIVIDADE!EW$3,BASE!$G:$G,PRODUTIVIDADE!$B118)))</f>
        <v/>
      </c>
      <c r="EZ118" s="28" t="str">
        <f>IF($B118="","",IF(COUNTIF(BASE!$A:$A,PRODUTIVIDADE!EW$3)=0,"",SUMIFS(BASE!$O:$O,BASE!$A:$A,PRODUTIVIDADE!EW$3,BASE!$G:$G,PRODUTIVIDADE!$B118)))</f>
        <v/>
      </c>
      <c r="FA118" s="32">
        <f t="shared" si="119"/>
        <v>0</v>
      </c>
      <c r="FB118" s="32">
        <f t="shared" si="120"/>
        <v>0</v>
      </c>
      <c r="FC118" s="15" t="str">
        <f>IF($B118="","",IF(COUNTIF(BASE!$A:$A,PRODUTIVIDADE!FC$3)=0,"",SUMIFS(BASE!$M:$M,BASE!$A:$A,PRODUTIVIDADE!FC$3,BASE!$G:$G,PRODUTIVIDADE!$B118)))</f>
        <v/>
      </c>
      <c r="FD118" s="15" t="str">
        <f>IF($B118="","",IF(COUNTIF(BASE!$A:$A,PRODUTIVIDADE!FC$3)=0,"",SUMIFS(BASE!$N:$N,BASE!$A:$A,PRODUTIVIDADE!FC$3,BASE!$G:$G,PRODUTIVIDADE!$B118)))</f>
        <v/>
      </c>
      <c r="FE118" s="18" t="str">
        <f>IF($B118="","",IF(COUNTIF(BASE!$A:$A,PRODUTIVIDADE!FC$3)=0,"",SUMIFS(BASE!$P:$P,BASE!$A:$A,PRODUTIVIDADE!FC$3,BASE!$G:$G,PRODUTIVIDADE!$B118)))</f>
        <v/>
      </c>
      <c r="FF118" s="18" t="str">
        <f>IF($B118="","",IF(COUNTIF(BASE!$A:$A,PRODUTIVIDADE!FC$3)=0,"",SUMIFS(BASE!$O:$O,BASE!$A:$A,PRODUTIVIDADE!FC$3,BASE!$G:$G,PRODUTIVIDADE!$B118)))</f>
        <v/>
      </c>
      <c r="FG118" s="32">
        <f t="shared" si="121"/>
        <v>0</v>
      </c>
      <c r="FH118" s="32">
        <f t="shared" si="122"/>
        <v>0</v>
      </c>
      <c r="FI118" s="33" t="str">
        <f>IF($B118="","",IF(COUNTIF(BASE!$A:$A,PRODUTIVIDADE!FI$3)=0,"",SUMIFS(BASE!$M:$M,BASE!$A:$A,PRODUTIVIDADE!FI$3,BASE!$G:$G,PRODUTIVIDADE!$B118)))</f>
        <v/>
      </c>
      <c r="FJ118" s="33" t="str">
        <f>IF($B118="","",IF(COUNTIF(BASE!$A:$A,PRODUTIVIDADE!FI$3)=0,"",SUMIFS(BASE!$N:$N,BASE!$A:$A,PRODUTIVIDADE!FI$3,BASE!$G:$G,PRODUTIVIDADE!$B118)))</f>
        <v/>
      </c>
      <c r="FK118" s="28" t="str">
        <f>IF($B118="","",IF(COUNTIF(BASE!$A:$A,PRODUTIVIDADE!FI$3)=0,"",SUMIFS(BASE!$P:$P,BASE!$A:$A,PRODUTIVIDADE!FI$3,BASE!$G:$G,PRODUTIVIDADE!$B118)))</f>
        <v/>
      </c>
      <c r="FL118" s="28" t="str">
        <f>IF($B118="","",IF(COUNTIF(BASE!$A:$A,PRODUTIVIDADE!FI$3)=0,"",SUMIFS(BASE!$O:$O,BASE!$A:$A,PRODUTIVIDADE!FI$3,BASE!$G:$G,PRODUTIVIDADE!$B118)))</f>
        <v/>
      </c>
      <c r="FM118" s="32">
        <f t="shared" si="123"/>
        <v>0</v>
      </c>
      <c r="FN118" s="32">
        <f t="shared" si="124"/>
        <v>0</v>
      </c>
      <c r="FO118" s="15" t="str">
        <f>IF($B118="","",IF(COUNTIF(BASE!$A:$A,PRODUTIVIDADE!FO$3)=0,"",SUMIFS(BASE!$M:$M,BASE!$A:$A,PRODUTIVIDADE!FO$3,BASE!$G:$G,PRODUTIVIDADE!$B118)))</f>
        <v/>
      </c>
      <c r="FP118" s="15" t="str">
        <f>IF($B118="","",IF(COUNTIF(BASE!$A:$A,PRODUTIVIDADE!FO$3)=0,"",SUMIFS(BASE!$N:$N,BASE!$A:$A,PRODUTIVIDADE!FO$3,BASE!$G:$G,PRODUTIVIDADE!$B118)))</f>
        <v/>
      </c>
      <c r="FQ118" s="18" t="str">
        <f>IF($B118="","",IF(COUNTIF(BASE!$A:$A,PRODUTIVIDADE!FO$3)=0,"",SUMIFS(BASE!$P:$P,BASE!$A:$A,PRODUTIVIDADE!FO$3,BASE!$G:$G,PRODUTIVIDADE!$B118)))</f>
        <v/>
      </c>
      <c r="FR118" s="18" t="str">
        <f>IF($B118="","",IF(COUNTIF(BASE!$A:$A,PRODUTIVIDADE!FO$3)=0,"",SUMIFS(BASE!$O:$O,BASE!$A:$A,PRODUTIVIDADE!FO$3,BASE!$G:$G,PRODUTIVIDADE!$B118)))</f>
        <v/>
      </c>
      <c r="FS118" s="32">
        <f t="shared" si="125"/>
        <v>0</v>
      </c>
      <c r="FT118" s="32">
        <f t="shared" si="126"/>
        <v>0</v>
      </c>
      <c r="FU118" s="33" t="str">
        <f>IF($B118="","",IF(COUNTIF(BASE!$A:$A,PRODUTIVIDADE!FU$3)=0,"",SUMIFS(BASE!$M:$M,BASE!$A:$A,PRODUTIVIDADE!FU$3,BASE!$G:$G,PRODUTIVIDADE!$B118)))</f>
        <v/>
      </c>
      <c r="FV118" s="33" t="str">
        <f>IF($B118="","",IF(COUNTIF(BASE!$A:$A,PRODUTIVIDADE!FU$3)=0,"",SUMIFS(BASE!$N:$N,BASE!$A:$A,PRODUTIVIDADE!FU$3,BASE!$G:$G,PRODUTIVIDADE!$B118)))</f>
        <v/>
      </c>
      <c r="FW118" s="28" t="str">
        <f>IF($B118="","",IF(COUNTIF(BASE!$A:$A,PRODUTIVIDADE!FU$3)=0,"",SUMIFS(BASE!$P:$P,BASE!$A:$A,PRODUTIVIDADE!FU$3,BASE!$G:$G,PRODUTIVIDADE!$B118)))</f>
        <v/>
      </c>
      <c r="FX118" s="28" t="str">
        <f>IF($B118="","",IF(COUNTIF(BASE!$A:$A,PRODUTIVIDADE!FU$3)=0,"",SUMIFS(BASE!$O:$O,BASE!$A:$A,PRODUTIVIDADE!FU$3,BASE!$G:$G,PRODUTIVIDADE!$B118)))</f>
        <v/>
      </c>
      <c r="FY118" s="32">
        <f t="shared" si="127"/>
        <v>0</v>
      </c>
      <c r="FZ118" s="32">
        <f t="shared" si="128"/>
        <v>0</v>
      </c>
      <c r="GA118" s="15" t="str">
        <f>IF($B118="","",IF(COUNTIF(BASE!$A:$A,PRODUTIVIDADE!GA$3)=0,"",SUMIFS(BASE!$M:$M,BASE!$A:$A,PRODUTIVIDADE!GA$3,BASE!$G:$G,PRODUTIVIDADE!$B118)))</f>
        <v/>
      </c>
      <c r="GB118" s="15" t="str">
        <f>IF($B118="","",IF(COUNTIF(BASE!$A:$A,PRODUTIVIDADE!GA$3)=0,"",SUMIFS(BASE!$N:$N,BASE!$A:$A,PRODUTIVIDADE!GA$3,BASE!$G:$G,PRODUTIVIDADE!$B118)))</f>
        <v/>
      </c>
      <c r="GC118" s="18" t="str">
        <f>IF($B118="","",IF(COUNTIF(BASE!$A:$A,PRODUTIVIDADE!GA$3)=0,"",SUMIFS(BASE!$P:$P,BASE!$A:$A,PRODUTIVIDADE!GA$3,BASE!$G:$G,PRODUTIVIDADE!$B118)))</f>
        <v/>
      </c>
      <c r="GD118" s="18" t="str">
        <f>IF($B118="","",IF(COUNTIF(BASE!$A:$A,PRODUTIVIDADE!GA$3)=0,"",SUMIFS(BASE!$O:$O,BASE!$A:$A,PRODUTIVIDADE!GA$3,BASE!$G:$G,PRODUTIVIDADE!$B118)))</f>
        <v/>
      </c>
      <c r="GE118" s="32">
        <f t="shared" si="129"/>
        <v>0</v>
      </c>
      <c r="GF118" s="32">
        <f t="shared" si="130"/>
        <v>0</v>
      </c>
      <c r="GG118" s="33" t="str">
        <f>IF($B118="","",IF(COUNTIF(BASE!$A:$A,PRODUTIVIDADE!GG$3)=0,"",SUMIFS(BASE!$M:$M,BASE!$A:$A,PRODUTIVIDADE!GG$3,BASE!$G:$G,PRODUTIVIDADE!$B118)))</f>
        <v/>
      </c>
      <c r="GH118" s="33" t="str">
        <f>IF($B118="","",IF(COUNTIF(BASE!$A:$A,PRODUTIVIDADE!GG$3)=0,"",SUMIFS(BASE!$N:$N,BASE!$A:$A,PRODUTIVIDADE!GG$3,BASE!$G:$G,PRODUTIVIDADE!$B118)))</f>
        <v/>
      </c>
      <c r="GI118" s="28" t="str">
        <f>IF($B118="","",IF(COUNTIF(BASE!$A:$A,PRODUTIVIDADE!GG$3)=0,"",SUMIFS(BASE!$P:$P,BASE!$A:$A,PRODUTIVIDADE!GG$3,BASE!$G:$G,PRODUTIVIDADE!$B118)))</f>
        <v/>
      </c>
      <c r="GJ118" s="28" t="str">
        <f>IF($B118="","",IF(COUNTIF(BASE!$A:$A,PRODUTIVIDADE!GG$3)=0,"",SUMIFS(BASE!$O:$O,BASE!$A:$A,PRODUTIVIDADE!GG$3,BASE!$G:$G,PRODUTIVIDADE!$B118)))</f>
        <v/>
      </c>
      <c r="GK118" s="32">
        <f t="shared" si="131"/>
        <v>0</v>
      </c>
      <c r="GL118" s="32">
        <f t="shared" si="132"/>
        <v>0</v>
      </c>
      <c r="GM118" s="15" t="str">
        <f>IF($B118="","",IF(COUNTIF(BASE!$A:$A,PRODUTIVIDADE!GM$3)=0,"",SUMIFS(BASE!$M:$M,BASE!$A:$A,PRODUTIVIDADE!GM$3,BASE!$G:$G,PRODUTIVIDADE!$B118)))</f>
        <v/>
      </c>
      <c r="GN118" s="15" t="str">
        <f>IF($B118="","",IF(COUNTIF(BASE!$A:$A,PRODUTIVIDADE!GM$3)=0,"",SUMIFS(BASE!$N:$N,BASE!$A:$A,PRODUTIVIDADE!GM$3,BASE!$G:$G,PRODUTIVIDADE!$B118)))</f>
        <v/>
      </c>
      <c r="GO118" s="18" t="str">
        <f>IF($B118="","",IF(COUNTIF(BASE!$A:$A,PRODUTIVIDADE!GM$3)=0,"",SUMIFS(BASE!$P:$P,BASE!$A:$A,PRODUTIVIDADE!GM$3,BASE!$G:$G,PRODUTIVIDADE!$B118)))</f>
        <v/>
      </c>
      <c r="GP118" s="18" t="str">
        <f>IF($B118="","",IF(COUNTIF(BASE!$A:$A,PRODUTIVIDADE!GM$3)=0,"",SUMIFS(BASE!$O:$O,BASE!$A:$A,PRODUTIVIDADE!GM$3,BASE!$G:$G,PRODUTIVIDADE!$B118)))</f>
        <v/>
      </c>
      <c r="GQ118" s="32">
        <f t="shared" si="133"/>
        <v>0</v>
      </c>
      <c r="GR118" s="32">
        <f t="shared" si="134"/>
        <v>0</v>
      </c>
    </row>
    <row r="119" spans="2:200" s="8" customFormat="1" hidden="1" x14ac:dyDescent="0.25">
      <c r="B119" s="50"/>
      <c r="C119" s="16" t="str">
        <f>IF($B119="","",VLOOKUP($B119,EQUIPE!$B:$E,2,0))</f>
        <v/>
      </c>
      <c r="D119" s="16" t="str">
        <f>IF($B119="","",VLOOKUP($B119,EQUIPE!$B:$F,5,0))</f>
        <v/>
      </c>
      <c r="E119" s="18" t="str">
        <f>IF($B119="","",VLOOKUP($B119,EQUIPE!$B:$E,3,0))</f>
        <v/>
      </c>
      <c r="F119" s="16" t="str">
        <f>IF($B119="","",VLOOKUP($B119,EQUIPE!$B:$E,4,0))</f>
        <v/>
      </c>
      <c r="H119" s="22" t="str">
        <f t="shared" si="135"/>
        <v/>
      </c>
      <c r="I119" s="22" t="str">
        <f t="shared" si="135"/>
        <v/>
      </c>
      <c r="J119" s="18" t="str">
        <f t="shared" si="69"/>
        <v/>
      </c>
      <c r="K119" s="18" t="str">
        <f t="shared" si="70"/>
        <v/>
      </c>
      <c r="L119" s="32">
        <f t="shared" si="71"/>
        <v>0</v>
      </c>
      <c r="M119" s="32">
        <f t="shared" si="72"/>
        <v>0</v>
      </c>
      <c r="O119" s="15" t="str">
        <f>IF($B119="","",IF(COUNTIF(BASE!$A:$A,PRODUTIVIDADE!O$3)=0,"",SUMIFS(BASE!$M:$M,BASE!$A:$A,PRODUTIVIDADE!O$3,BASE!$G:$G,PRODUTIVIDADE!$B119)))</f>
        <v/>
      </c>
      <c r="P119" s="15" t="str">
        <f>IF($B119="","",IF(COUNTIF(BASE!$A:$A,PRODUTIVIDADE!O$3)=0,"",SUMIFS(BASE!$N:$N,BASE!$A:$A,PRODUTIVIDADE!O$3,BASE!$G:$G,PRODUTIVIDADE!$B119)))</f>
        <v/>
      </c>
      <c r="Q119" s="18" t="str">
        <f>IF($B119="","",IF(COUNTIF(BASE!$A:$A,PRODUTIVIDADE!O$3)=0,"",SUMIFS(BASE!$P:$P,BASE!$A:$A,PRODUTIVIDADE!O$3,BASE!$G:$G,PRODUTIVIDADE!$B119)))</f>
        <v/>
      </c>
      <c r="R119" s="18" t="str">
        <f>IF($B119="","",IF(COUNTIF(BASE!$A:$A,PRODUTIVIDADE!O$3)=0,"",SUMIFS(BASE!$O:$O,BASE!$A:$A,PRODUTIVIDADE!O$3,BASE!$G:$G,PRODUTIVIDADE!$B119)))</f>
        <v/>
      </c>
      <c r="S119" s="32">
        <f t="shared" si="73"/>
        <v>0</v>
      </c>
      <c r="T119" s="32">
        <f t="shared" si="74"/>
        <v>0</v>
      </c>
      <c r="U119" s="33" t="str">
        <f>IF($B119="","",IF(COUNTIF(BASE!$A:$A,PRODUTIVIDADE!U$3)=0,"",SUMIFS(BASE!$M:$M,BASE!$A:$A,PRODUTIVIDADE!U$3,BASE!$G:$G,PRODUTIVIDADE!$B119)))</f>
        <v/>
      </c>
      <c r="V119" s="33" t="str">
        <f>IF($B119="","",IF(COUNTIF(BASE!$A:$A,PRODUTIVIDADE!U$3)=0,"",SUMIFS(BASE!$N:$N,BASE!$A:$A,PRODUTIVIDADE!U$3,BASE!$G:$G,PRODUTIVIDADE!$B119)))</f>
        <v/>
      </c>
      <c r="W119" s="28" t="str">
        <f>IF($B119="","",IF(COUNTIF(BASE!$A:$A,PRODUTIVIDADE!U$3)=0,"",SUMIFS(BASE!$P:$P,BASE!$A:$A,PRODUTIVIDADE!U$3,BASE!$G:$G,PRODUTIVIDADE!$B119)))</f>
        <v/>
      </c>
      <c r="X119" s="28" t="str">
        <f>IF($B119="","",IF(COUNTIF(BASE!$A:$A,PRODUTIVIDADE!U$3)=0,"",SUMIFS(BASE!$O:$O,BASE!$A:$A,PRODUTIVIDADE!U$3,BASE!$G:$G,PRODUTIVIDADE!$B119)))</f>
        <v/>
      </c>
      <c r="Y119" s="32">
        <f t="shared" si="75"/>
        <v>0</v>
      </c>
      <c r="Z119" s="32">
        <f t="shared" si="76"/>
        <v>0</v>
      </c>
      <c r="AA119" s="15" t="str">
        <f>IF($B119="","",IF(COUNTIF(BASE!$A:$A,PRODUTIVIDADE!AA$3)=0,"",SUMIFS(BASE!$M:$M,BASE!$A:$A,PRODUTIVIDADE!AA$3,BASE!$G:$G,PRODUTIVIDADE!$B119)))</f>
        <v/>
      </c>
      <c r="AB119" s="15" t="str">
        <f>IF($B119="","",IF(COUNTIF(BASE!$A:$A,PRODUTIVIDADE!AA$3)=0,"",SUMIFS(BASE!$N:$N,BASE!$A:$A,PRODUTIVIDADE!AA$3,BASE!$G:$G,PRODUTIVIDADE!$B119)))</f>
        <v/>
      </c>
      <c r="AC119" s="18" t="str">
        <f>IF($B119="","",IF(COUNTIF(BASE!$A:$A,PRODUTIVIDADE!AA$3)=0,"",SUMIFS(BASE!$P:$P,BASE!$A:$A,PRODUTIVIDADE!AA$3,BASE!$G:$G,PRODUTIVIDADE!$B119)))</f>
        <v/>
      </c>
      <c r="AD119" s="18" t="str">
        <f>IF($B119="","",IF(COUNTIF(BASE!$A:$A,PRODUTIVIDADE!AA$3)=0,"",SUMIFS(BASE!$O:$O,BASE!$A:$A,PRODUTIVIDADE!AA$3,BASE!$G:$G,PRODUTIVIDADE!$B119)))</f>
        <v/>
      </c>
      <c r="AE119" s="32">
        <f t="shared" si="77"/>
        <v>0</v>
      </c>
      <c r="AF119" s="32">
        <f t="shared" si="78"/>
        <v>0</v>
      </c>
      <c r="AG119" s="33" t="str">
        <f>IF($B119="","",IF(COUNTIF(BASE!$A:$A,PRODUTIVIDADE!AG$3)=0,"",SUMIFS(BASE!$M:$M,BASE!$A:$A,PRODUTIVIDADE!AG$3,BASE!$G:$G,PRODUTIVIDADE!$B119)))</f>
        <v/>
      </c>
      <c r="AH119" s="33" t="str">
        <f>IF($B119="","",IF(COUNTIF(BASE!$A:$A,PRODUTIVIDADE!AG$3)=0,"",SUMIFS(BASE!$N:$N,BASE!$A:$A,PRODUTIVIDADE!AG$3,BASE!$G:$G,PRODUTIVIDADE!$B119)))</f>
        <v/>
      </c>
      <c r="AI119" s="28" t="str">
        <f>IF($B119="","",IF(COUNTIF(BASE!$A:$A,PRODUTIVIDADE!AG$3)=0,"",SUMIFS(BASE!$P:$P,BASE!$A:$A,PRODUTIVIDADE!AG$3,BASE!$G:$G,PRODUTIVIDADE!$B119)))</f>
        <v/>
      </c>
      <c r="AJ119" s="28" t="str">
        <f>IF($B119="","",IF(COUNTIF(BASE!$A:$A,PRODUTIVIDADE!AG$3)=0,"",SUMIFS(BASE!$O:$O,BASE!$A:$A,PRODUTIVIDADE!AG$3,BASE!$G:$G,PRODUTIVIDADE!$B119)))</f>
        <v/>
      </c>
      <c r="AK119" s="32">
        <f t="shared" si="79"/>
        <v>0</v>
      </c>
      <c r="AL119" s="32">
        <f t="shared" si="80"/>
        <v>0</v>
      </c>
      <c r="AM119" s="15" t="str">
        <f>IF($B119="","",IF(COUNTIF(BASE!$A:$A,PRODUTIVIDADE!AM$3)=0,"",SUMIFS(BASE!$M:$M,BASE!$A:$A,PRODUTIVIDADE!AM$3,BASE!$G:$G,PRODUTIVIDADE!$B119)))</f>
        <v/>
      </c>
      <c r="AN119" s="15" t="str">
        <f>IF($B119="","",IF(COUNTIF(BASE!$A:$A,PRODUTIVIDADE!AM$3)=0,"",SUMIFS(BASE!$N:$N,BASE!$A:$A,PRODUTIVIDADE!AM$3,BASE!$G:$G,PRODUTIVIDADE!$B119)))</f>
        <v/>
      </c>
      <c r="AO119" s="18" t="str">
        <f>IF($B119="","",IF(COUNTIF(BASE!$A:$A,PRODUTIVIDADE!AM$3)=0,"",SUMIFS(BASE!$P:$P,BASE!$A:$A,PRODUTIVIDADE!AM$3,BASE!$G:$G,PRODUTIVIDADE!$B119)))</f>
        <v/>
      </c>
      <c r="AP119" s="18" t="str">
        <f>IF($B119="","",IF(COUNTIF(BASE!$A:$A,PRODUTIVIDADE!AM$3)=0,"",SUMIFS(BASE!$O:$O,BASE!$A:$A,PRODUTIVIDADE!AM$3,BASE!$G:$G,PRODUTIVIDADE!$B119)))</f>
        <v/>
      </c>
      <c r="AQ119" s="32">
        <f t="shared" si="81"/>
        <v>0</v>
      </c>
      <c r="AR119" s="32">
        <f t="shared" si="82"/>
        <v>0</v>
      </c>
      <c r="AS119" s="33" t="str">
        <f>IF($B119="","",IF(COUNTIF(BASE!$A:$A,PRODUTIVIDADE!AS$3)=0,"",SUMIFS(BASE!$M:$M,BASE!$A:$A,PRODUTIVIDADE!AS$3,BASE!$G:$G,PRODUTIVIDADE!$B119)))</f>
        <v/>
      </c>
      <c r="AT119" s="33" t="str">
        <f>IF($B119="","",IF(COUNTIF(BASE!$A:$A,PRODUTIVIDADE!AS$3)=0,"",SUMIFS(BASE!$N:$N,BASE!$A:$A,PRODUTIVIDADE!AS$3,BASE!$G:$G,PRODUTIVIDADE!$B119)))</f>
        <v/>
      </c>
      <c r="AU119" s="28" t="str">
        <f>IF($B119="","",IF(COUNTIF(BASE!$A:$A,PRODUTIVIDADE!AS$3)=0,"",SUMIFS(BASE!$P:$P,BASE!$A:$A,PRODUTIVIDADE!AS$3,BASE!$G:$G,PRODUTIVIDADE!$B119)))</f>
        <v/>
      </c>
      <c r="AV119" s="28" t="str">
        <f>IF($B119="","",IF(COUNTIF(BASE!$A:$A,PRODUTIVIDADE!AS$3)=0,"",SUMIFS(BASE!$O:$O,BASE!$A:$A,PRODUTIVIDADE!AS$3,BASE!$G:$G,PRODUTIVIDADE!$B119)))</f>
        <v/>
      </c>
      <c r="AW119" s="32">
        <f t="shared" si="83"/>
        <v>0</v>
      </c>
      <c r="AX119" s="32">
        <f t="shared" si="84"/>
        <v>0</v>
      </c>
      <c r="AY119" s="15" t="str">
        <f>IF($B119="","",IF(COUNTIF(BASE!$A:$A,PRODUTIVIDADE!AY$3)=0,"",SUMIFS(BASE!$M:$M,BASE!$A:$A,PRODUTIVIDADE!AY$3,BASE!$G:$G,PRODUTIVIDADE!$B119)))</f>
        <v/>
      </c>
      <c r="AZ119" s="15" t="str">
        <f>IF($B119="","",IF(COUNTIF(BASE!$A:$A,PRODUTIVIDADE!AY$3)=0,"",SUMIFS(BASE!$N:$N,BASE!$A:$A,PRODUTIVIDADE!AY$3,BASE!$G:$G,PRODUTIVIDADE!$B119)))</f>
        <v/>
      </c>
      <c r="BA119" s="18" t="str">
        <f>IF($B119="","",IF(COUNTIF(BASE!$A:$A,PRODUTIVIDADE!AY$3)=0,"",SUMIFS(BASE!$P:$P,BASE!$A:$A,PRODUTIVIDADE!AY$3,BASE!$G:$G,PRODUTIVIDADE!$B119)))</f>
        <v/>
      </c>
      <c r="BB119" s="18" t="str">
        <f>IF($B119="","",IF(COUNTIF(BASE!$A:$A,PRODUTIVIDADE!AY$3)=0,"",SUMIFS(BASE!$O:$O,BASE!$A:$A,PRODUTIVIDADE!AY$3,BASE!$G:$G,PRODUTIVIDADE!$B119)))</f>
        <v/>
      </c>
      <c r="BC119" s="32">
        <f t="shared" si="85"/>
        <v>0</v>
      </c>
      <c r="BD119" s="32">
        <f t="shared" si="86"/>
        <v>0</v>
      </c>
      <c r="BE119" s="33" t="str">
        <f>IF($B119="","",IF(COUNTIF(BASE!$A:$A,PRODUTIVIDADE!BE$3)=0,"",SUMIFS(BASE!$M:$M,BASE!$A:$A,PRODUTIVIDADE!BE$3,BASE!$G:$G,PRODUTIVIDADE!$B119)))</f>
        <v/>
      </c>
      <c r="BF119" s="33" t="str">
        <f>IF($B119="","",IF(COUNTIF(BASE!$A:$A,PRODUTIVIDADE!BE$3)=0,"",SUMIFS(BASE!$N:$N,BASE!$A:$A,PRODUTIVIDADE!BE$3,BASE!$G:$G,PRODUTIVIDADE!$B119)))</f>
        <v/>
      </c>
      <c r="BG119" s="28" t="str">
        <f>IF($B119="","",IF(COUNTIF(BASE!$A:$A,PRODUTIVIDADE!BE$3)=0,"",SUMIFS(BASE!$P:$P,BASE!$A:$A,PRODUTIVIDADE!BE$3,BASE!$G:$G,PRODUTIVIDADE!$B119)))</f>
        <v/>
      </c>
      <c r="BH119" s="28" t="str">
        <f>IF($B119="","",IF(COUNTIF(BASE!$A:$A,PRODUTIVIDADE!BE$3)=0,"",SUMIFS(BASE!$O:$O,BASE!$A:$A,PRODUTIVIDADE!BE$3,BASE!$G:$G,PRODUTIVIDADE!$B119)))</f>
        <v/>
      </c>
      <c r="BI119" s="32">
        <f t="shared" si="87"/>
        <v>0</v>
      </c>
      <c r="BJ119" s="32">
        <f t="shared" si="88"/>
        <v>0</v>
      </c>
      <c r="BK119" s="15" t="str">
        <f>IF($B119="","",IF(COUNTIF(BASE!$A:$A,PRODUTIVIDADE!BK$3)=0,"",SUMIFS(BASE!$M:$M,BASE!$A:$A,PRODUTIVIDADE!BK$3,BASE!$G:$G,PRODUTIVIDADE!$B119)))</f>
        <v/>
      </c>
      <c r="BL119" s="15" t="str">
        <f>IF($B119="","",IF(COUNTIF(BASE!$A:$A,PRODUTIVIDADE!BK$3)=0,"",SUMIFS(BASE!$N:$N,BASE!$A:$A,PRODUTIVIDADE!BK$3,BASE!$G:$G,PRODUTIVIDADE!$B119)))</f>
        <v/>
      </c>
      <c r="BM119" s="18" t="str">
        <f>IF($B119="","",IF(COUNTIF(BASE!$A:$A,PRODUTIVIDADE!BK$3)=0,"",SUMIFS(BASE!$P:$P,BASE!$A:$A,PRODUTIVIDADE!BK$3,BASE!$G:$G,PRODUTIVIDADE!$B119)))</f>
        <v/>
      </c>
      <c r="BN119" s="18" t="str">
        <f>IF($B119="","",IF(COUNTIF(BASE!$A:$A,PRODUTIVIDADE!BK$3)=0,"",SUMIFS(BASE!$O:$O,BASE!$A:$A,PRODUTIVIDADE!BK$3,BASE!$G:$G,PRODUTIVIDADE!$B119)))</f>
        <v/>
      </c>
      <c r="BO119" s="32">
        <f t="shared" si="89"/>
        <v>0</v>
      </c>
      <c r="BP119" s="32">
        <f t="shared" si="90"/>
        <v>0</v>
      </c>
      <c r="BQ119" s="33" t="str">
        <f>IF($B119="","",IF(COUNTIF(BASE!$A:$A,PRODUTIVIDADE!BQ$3)=0,"",SUMIFS(BASE!$M:$M,BASE!$A:$A,PRODUTIVIDADE!BQ$3,BASE!$G:$G,PRODUTIVIDADE!$B119)))</f>
        <v/>
      </c>
      <c r="BR119" s="33" t="str">
        <f>IF($B119="","",IF(COUNTIF(BASE!$A:$A,PRODUTIVIDADE!BQ$3)=0,"",SUMIFS(BASE!$N:$N,BASE!$A:$A,PRODUTIVIDADE!BQ$3,BASE!$G:$G,PRODUTIVIDADE!$B119)))</f>
        <v/>
      </c>
      <c r="BS119" s="28" t="str">
        <f>IF($B119="","",IF(COUNTIF(BASE!$A:$A,PRODUTIVIDADE!BQ$3)=0,"",SUMIFS(BASE!$P:$P,BASE!$A:$A,PRODUTIVIDADE!BQ$3,BASE!$G:$G,PRODUTIVIDADE!$B119)))</f>
        <v/>
      </c>
      <c r="BT119" s="28" t="str">
        <f>IF($B119="","",IF(COUNTIF(BASE!$A:$A,PRODUTIVIDADE!BQ$3)=0,"",SUMIFS(BASE!$O:$O,BASE!$A:$A,PRODUTIVIDADE!BQ$3,BASE!$G:$G,PRODUTIVIDADE!$B119)))</f>
        <v/>
      </c>
      <c r="BU119" s="32">
        <f t="shared" si="91"/>
        <v>0</v>
      </c>
      <c r="BV119" s="32">
        <f t="shared" si="92"/>
        <v>0</v>
      </c>
      <c r="BW119" s="15" t="str">
        <f>IF($B119="","",IF(COUNTIF(BASE!$A:$A,PRODUTIVIDADE!BW$3)=0,"",SUMIFS(BASE!$M:$M,BASE!$A:$A,PRODUTIVIDADE!BW$3,BASE!$G:$G,PRODUTIVIDADE!$B119)))</f>
        <v/>
      </c>
      <c r="BX119" s="15" t="str">
        <f>IF($B119="","",IF(COUNTIF(BASE!$A:$A,PRODUTIVIDADE!BW$3)=0,"",SUMIFS(BASE!$N:$N,BASE!$A:$A,PRODUTIVIDADE!BW$3,BASE!$G:$G,PRODUTIVIDADE!$B119)))</f>
        <v/>
      </c>
      <c r="BY119" s="18" t="str">
        <f>IF($B119="","",IF(COUNTIF(BASE!$A:$A,PRODUTIVIDADE!BW$3)=0,"",SUMIFS(BASE!$P:$P,BASE!$A:$A,PRODUTIVIDADE!BW$3,BASE!$G:$G,PRODUTIVIDADE!$B119)))</f>
        <v/>
      </c>
      <c r="BZ119" s="18" t="str">
        <f>IF($B119="","",IF(COUNTIF(BASE!$A:$A,PRODUTIVIDADE!BW$3)=0,"",SUMIFS(BASE!$O:$O,BASE!$A:$A,PRODUTIVIDADE!BW$3,BASE!$G:$G,PRODUTIVIDADE!$B119)))</f>
        <v/>
      </c>
      <c r="CA119" s="32">
        <f t="shared" si="93"/>
        <v>0</v>
      </c>
      <c r="CB119" s="32">
        <f t="shared" si="94"/>
        <v>0</v>
      </c>
      <c r="CC119" s="33" t="str">
        <f>IF($B119="","",IF(COUNTIF(BASE!$A:$A,PRODUTIVIDADE!CC$3)=0,"",SUMIFS(BASE!$M:$M,BASE!$A:$A,PRODUTIVIDADE!CC$3,BASE!$G:$G,PRODUTIVIDADE!$B119)))</f>
        <v/>
      </c>
      <c r="CD119" s="33" t="str">
        <f>IF($B119="","",IF(COUNTIF(BASE!$A:$A,PRODUTIVIDADE!CC$3)=0,"",SUMIFS(BASE!$N:$N,BASE!$A:$A,PRODUTIVIDADE!CC$3,BASE!$G:$G,PRODUTIVIDADE!$B119)))</f>
        <v/>
      </c>
      <c r="CE119" s="28" t="str">
        <f>IF($B119="","",IF(COUNTIF(BASE!$A:$A,PRODUTIVIDADE!CC$3)=0,"",SUMIFS(BASE!$P:$P,BASE!$A:$A,PRODUTIVIDADE!CC$3,BASE!$G:$G,PRODUTIVIDADE!$B119)))</f>
        <v/>
      </c>
      <c r="CF119" s="28" t="str">
        <f>IF($B119="","",IF(COUNTIF(BASE!$A:$A,PRODUTIVIDADE!CC$3)=0,"",SUMIFS(BASE!$O:$O,BASE!$A:$A,PRODUTIVIDADE!CC$3,BASE!$G:$G,PRODUTIVIDADE!$B119)))</f>
        <v/>
      </c>
      <c r="CG119" s="32">
        <f t="shared" si="95"/>
        <v>0</v>
      </c>
      <c r="CH119" s="32">
        <f t="shared" si="96"/>
        <v>0</v>
      </c>
      <c r="CI119" s="15" t="str">
        <f>IF($B119="","",IF(COUNTIF(BASE!$A:$A,PRODUTIVIDADE!CI$3)=0,"",SUMIFS(BASE!$M:$M,BASE!$A:$A,PRODUTIVIDADE!CI$3,BASE!$G:$G,PRODUTIVIDADE!$B119)))</f>
        <v/>
      </c>
      <c r="CJ119" s="15" t="str">
        <f>IF($B119="","",IF(COUNTIF(BASE!$A:$A,PRODUTIVIDADE!CI$3)=0,"",SUMIFS(BASE!$N:$N,BASE!$A:$A,PRODUTIVIDADE!CI$3,BASE!$G:$G,PRODUTIVIDADE!$B119)))</f>
        <v/>
      </c>
      <c r="CK119" s="18" t="str">
        <f>IF($B119="","",IF(COUNTIF(BASE!$A:$A,PRODUTIVIDADE!CI$3)=0,"",SUMIFS(BASE!$P:$P,BASE!$A:$A,PRODUTIVIDADE!CI$3,BASE!$G:$G,PRODUTIVIDADE!$B119)))</f>
        <v/>
      </c>
      <c r="CL119" s="18" t="str">
        <f>IF($B119="","",IF(COUNTIF(BASE!$A:$A,PRODUTIVIDADE!CI$3)=0,"",SUMIFS(BASE!$O:$O,BASE!$A:$A,PRODUTIVIDADE!CI$3,BASE!$G:$G,PRODUTIVIDADE!$B119)))</f>
        <v/>
      </c>
      <c r="CM119" s="32">
        <f t="shared" si="97"/>
        <v>0</v>
      </c>
      <c r="CN119" s="32">
        <f t="shared" si="98"/>
        <v>0</v>
      </c>
      <c r="CO119" s="33" t="str">
        <f>IF($B119="","",IF(COUNTIF(BASE!$A:$A,PRODUTIVIDADE!CO$3)=0,"",SUMIFS(BASE!$M:$M,BASE!$A:$A,PRODUTIVIDADE!CO$3,BASE!$G:$G,PRODUTIVIDADE!$B119)))</f>
        <v/>
      </c>
      <c r="CP119" s="33" t="str">
        <f>IF($B119="","",IF(COUNTIF(BASE!$A:$A,PRODUTIVIDADE!CO$3)=0,"",SUMIFS(BASE!$N:$N,BASE!$A:$A,PRODUTIVIDADE!CO$3,BASE!$G:$G,PRODUTIVIDADE!$B119)))</f>
        <v/>
      </c>
      <c r="CQ119" s="28" t="str">
        <f>IF($B119="","",IF(COUNTIF(BASE!$A:$A,PRODUTIVIDADE!CO$3)=0,"",SUMIFS(BASE!$P:$P,BASE!$A:$A,PRODUTIVIDADE!CO$3,BASE!$G:$G,PRODUTIVIDADE!$B119)))</f>
        <v/>
      </c>
      <c r="CR119" s="28" t="str">
        <f>IF($B119="","",IF(COUNTIF(BASE!$A:$A,PRODUTIVIDADE!CO$3)=0,"",SUMIFS(BASE!$O:$O,BASE!$A:$A,PRODUTIVIDADE!CO$3,BASE!$G:$G,PRODUTIVIDADE!$B119)))</f>
        <v/>
      </c>
      <c r="CS119" s="32">
        <f t="shared" si="99"/>
        <v>0</v>
      </c>
      <c r="CT119" s="32">
        <f t="shared" si="100"/>
        <v>0</v>
      </c>
      <c r="CU119" s="15" t="str">
        <f>IF($B119="","",IF(COUNTIF(BASE!$A:$A,PRODUTIVIDADE!CU$3)=0,"",SUMIFS(BASE!$M:$M,BASE!$A:$A,PRODUTIVIDADE!CU$3,BASE!$G:$G,PRODUTIVIDADE!$B119)))</f>
        <v/>
      </c>
      <c r="CV119" s="15" t="str">
        <f>IF($B119="","",IF(COUNTIF(BASE!$A:$A,PRODUTIVIDADE!CU$3)=0,"",SUMIFS(BASE!$N:$N,BASE!$A:$A,PRODUTIVIDADE!CU$3,BASE!$G:$G,PRODUTIVIDADE!$B119)))</f>
        <v/>
      </c>
      <c r="CW119" s="18" t="str">
        <f>IF($B119="","",IF(COUNTIF(BASE!$A:$A,PRODUTIVIDADE!CU$3)=0,"",SUMIFS(BASE!$P:$P,BASE!$A:$A,PRODUTIVIDADE!CU$3,BASE!$G:$G,PRODUTIVIDADE!$B119)))</f>
        <v/>
      </c>
      <c r="CX119" s="18" t="str">
        <f>IF($B119="","",IF(COUNTIF(BASE!$A:$A,PRODUTIVIDADE!CU$3)=0,"",SUMIFS(BASE!$O:$O,BASE!$A:$A,PRODUTIVIDADE!CU$3,BASE!$G:$G,PRODUTIVIDADE!$B119)))</f>
        <v/>
      </c>
      <c r="CY119" s="32">
        <f t="shared" si="101"/>
        <v>0</v>
      </c>
      <c r="CZ119" s="32">
        <f t="shared" si="102"/>
        <v>0</v>
      </c>
      <c r="DA119" s="33" t="str">
        <f>IF($B119="","",IF(COUNTIF(BASE!$A:$A,PRODUTIVIDADE!DA$3)=0,"",SUMIFS(BASE!$M:$M,BASE!$A:$A,PRODUTIVIDADE!DA$3,BASE!$G:$G,PRODUTIVIDADE!$B119)))</f>
        <v/>
      </c>
      <c r="DB119" s="33" t="str">
        <f>IF($B119="","",IF(COUNTIF(BASE!$A:$A,PRODUTIVIDADE!DA$3)=0,"",SUMIFS(BASE!$N:$N,BASE!$A:$A,PRODUTIVIDADE!DA$3,BASE!$G:$G,PRODUTIVIDADE!$B119)))</f>
        <v/>
      </c>
      <c r="DC119" s="28" t="str">
        <f>IF($B119="","",IF(COUNTIF(BASE!$A:$A,PRODUTIVIDADE!DA$3)=0,"",SUMIFS(BASE!$P:$P,BASE!$A:$A,PRODUTIVIDADE!DA$3,BASE!$G:$G,PRODUTIVIDADE!$B119)))</f>
        <v/>
      </c>
      <c r="DD119" s="28" t="str">
        <f>IF($B119="","",IF(COUNTIF(BASE!$A:$A,PRODUTIVIDADE!DA$3)=0,"",SUMIFS(BASE!$O:$O,BASE!$A:$A,PRODUTIVIDADE!DA$3,BASE!$G:$G,PRODUTIVIDADE!$B119)))</f>
        <v/>
      </c>
      <c r="DE119" s="32">
        <f t="shared" si="103"/>
        <v>0</v>
      </c>
      <c r="DF119" s="32">
        <f t="shared" si="104"/>
        <v>0</v>
      </c>
      <c r="DG119" s="15" t="str">
        <f>IF($B119="","",IF(COUNTIF(BASE!$A:$A,PRODUTIVIDADE!DG$3)=0,"",SUMIFS(BASE!$M:$M,BASE!$A:$A,PRODUTIVIDADE!DG$3,BASE!$G:$G,PRODUTIVIDADE!$B119)))</f>
        <v/>
      </c>
      <c r="DH119" s="15" t="str">
        <f>IF($B119="","",IF(COUNTIF(BASE!$A:$A,PRODUTIVIDADE!DG$3)=0,"",SUMIFS(BASE!$N:$N,BASE!$A:$A,PRODUTIVIDADE!DG$3,BASE!$G:$G,PRODUTIVIDADE!$B119)))</f>
        <v/>
      </c>
      <c r="DI119" s="18" t="str">
        <f>IF($B119="","",IF(COUNTIF(BASE!$A:$A,PRODUTIVIDADE!DG$3)=0,"",SUMIFS(BASE!$P:$P,BASE!$A:$A,PRODUTIVIDADE!DG$3,BASE!$G:$G,PRODUTIVIDADE!$B119)))</f>
        <v/>
      </c>
      <c r="DJ119" s="18" t="str">
        <f>IF($B119="","",IF(COUNTIF(BASE!$A:$A,PRODUTIVIDADE!DG$3)=0,"",SUMIFS(BASE!$O:$O,BASE!$A:$A,PRODUTIVIDADE!DG$3,BASE!$G:$G,PRODUTIVIDADE!$B119)))</f>
        <v/>
      </c>
      <c r="DK119" s="32">
        <f t="shared" si="105"/>
        <v>0</v>
      </c>
      <c r="DL119" s="32">
        <f t="shared" si="106"/>
        <v>0</v>
      </c>
      <c r="DM119" s="33" t="str">
        <f>IF($B119="","",IF(COUNTIF(BASE!$A:$A,PRODUTIVIDADE!DM$3)=0,"",SUMIFS(BASE!$M:$M,BASE!$A:$A,PRODUTIVIDADE!DM$3,BASE!$G:$G,PRODUTIVIDADE!$B119)))</f>
        <v/>
      </c>
      <c r="DN119" s="33" t="str">
        <f>IF($B119="","",IF(COUNTIF(BASE!$A:$A,PRODUTIVIDADE!DM$3)=0,"",SUMIFS(BASE!$N:$N,BASE!$A:$A,PRODUTIVIDADE!DM$3,BASE!$G:$G,PRODUTIVIDADE!$B119)))</f>
        <v/>
      </c>
      <c r="DO119" s="28" t="str">
        <f>IF($B119="","",IF(COUNTIF(BASE!$A:$A,PRODUTIVIDADE!DM$3)=0,"",SUMIFS(BASE!$P:$P,BASE!$A:$A,PRODUTIVIDADE!DM$3,BASE!$G:$G,PRODUTIVIDADE!$B119)))</f>
        <v/>
      </c>
      <c r="DP119" s="28" t="str">
        <f>IF($B119="","",IF(COUNTIF(BASE!$A:$A,PRODUTIVIDADE!DM$3)=0,"",SUMIFS(BASE!$O:$O,BASE!$A:$A,PRODUTIVIDADE!DM$3,BASE!$G:$G,PRODUTIVIDADE!$B119)))</f>
        <v/>
      </c>
      <c r="DQ119" s="32">
        <f t="shared" si="107"/>
        <v>0</v>
      </c>
      <c r="DR119" s="32">
        <f t="shared" si="108"/>
        <v>0</v>
      </c>
      <c r="DS119" s="15" t="str">
        <f>IF($B119="","",IF(COUNTIF(BASE!$A:$A,PRODUTIVIDADE!DS$3)=0,"",SUMIFS(BASE!$M:$M,BASE!$A:$A,PRODUTIVIDADE!DS$3,BASE!$G:$G,PRODUTIVIDADE!$B119)))</f>
        <v/>
      </c>
      <c r="DT119" s="15" t="str">
        <f>IF($B119="","",IF(COUNTIF(BASE!$A:$A,PRODUTIVIDADE!DS$3)=0,"",SUMIFS(BASE!$N:$N,BASE!$A:$A,PRODUTIVIDADE!DS$3,BASE!$G:$G,PRODUTIVIDADE!$B119)))</f>
        <v/>
      </c>
      <c r="DU119" s="18" t="str">
        <f>IF($B119="","",IF(COUNTIF(BASE!$A:$A,PRODUTIVIDADE!DS$3)=0,"",SUMIFS(BASE!$P:$P,BASE!$A:$A,PRODUTIVIDADE!DS$3,BASE!$G:$G,PRODUTIVIDADE!$B119)))</f>
        <v/>
      </c>
      <c r="DV119" s="18" t="str">
        <f>IF($B119="","",IF(COUNTIF(BASE!$A:$A,PRODUTIVIDADE!DS$3)=0,"",SUMIFS(BASE!$O:$O,BASE!$A:$A,PRODUTIVIDADE!DS$3,BASE!$G:$G,PRODUTIVIDADE!$B119)))</f>
        <v/>
      </c>
      <c r="DW119" s="32">
        <f t="shared" si="109"/>
        <v>0</v>
      </c>
      <c r="DX119" s="32">
        <f t="shared" si="110"/>
        <v>0</v>
      </c>
      <c r="DY119" s="33" t="str">
        <f>IF($B119="","",IF(COUNTIF(BASE!$A:$A,PRODUTIVIDADE!DY$3)=0,"",SUMIFS(BASE!$M:$M,BASE!$A:$A,PRODUTIVIDADE!DY$3,BASE!$G:$G,PRODUTIVIDADE!$B119)))</f>
        <v/>
      </c>
      <c r="DZ119" s="33" t="str">
        <f>IF($B119="","",IF(COUNTIF(BASE!$A:$A,PRODUTIVIDADE!DY$3)=0,"",SUMIFS(BASE!$N:$N,BASE!$A:$A,PRODUTIVIDADE!DY$3,BASE!$G:$G,PRODUTIVIDADE!$B119)))</f>
        <v/>
      </c>
      <c r="EA119" s="28" t="str">
        <f>IF($B119="","",IF(COUNTIF(BASE!$A:$A,PRODUTIVIDADE!DY$3)=0,"",SUMIFS(BASE!$P:$P,BASE!$A:$A,PRODUTIVIDADE!DY$3,BASE!$G:$G,PRODUTIVIDADE!$B119)))</f>
        <v/>
      </c>
      <c r="EB119" s="28" t="str">
        <f>IF($B119="","",IF(COUNTIF(BASE!$A:$A,PRODUTIVIDADE!DY$3)=0,"",SUMIFS(BASE!$O:$O,BASE!$A:$A,PRODUTIVIDADE!DY$3,BASE!$G:$G,PRODUTIVIDADE!$B119)))</f>
        <v/>
      </c>
      <c r="EC119" s="32">
        <f t="shared" si="111"/>
        <v>0</v>
      </c>
      <c r="ED119" s="32">
        <f t="shared" si="112"/>
        <v>0</v>
      </c>
      <c r="EE119" s="15" t="str">
        <f>IF($B119="","",IF(COUNTIF(BASE!$A:$A,PRODUTIVIDADE!EE$3)=0,"",SUMIFS(BASE!$M:$M,BASE!$A:$A,PRODUTIVIDADE!EE$3,BASE!$G:$G,PRODUTIVIDADE!$B119)))</f>
        <v/>
      </c>
      <c r="EF119" s="15" t="str">
        <f>IF($B119="","",IF(COUNTIF(BASE!$A:$A,PRODUTIVIDADE!EE$3)=0,"",SUMIFS(BASE!$N:$N,BASE!$A:$A,PRODUTIVIDADE!EE$3,BASE!$G:$G,PRODUTIVIDADE!$B119)))</f>
        <v/>
      </c>
      <c r="EG119" s="18" t="str">
        <f>IF($B119="","",IF(COUNTIF(BASE!$A:$A,PRODUTIVIDADE!EE$3)=0,"",SUMIFS(BASE!$P:$P,BASE!$A:$A,PRODUTIVIDADE!EE$3,BASE!$G:$G,PRODUTIVIDADE!$B119)))</f>
        <v/>
      </c>
      <c r="EH119" s="18" t="str">
        <f>IF($B119="","",IF(COUNTIF(BASE!$A:$A,PRODUTIVIDADE!EE$3)=0,"",SUMIFS(BASE!$O:$O,BASE!$A:$A,PRODUTIVIDADE!EE$3,BASE!$G:$G,PRODUTIVIDADE!$B119)))</f>
        <v/>
      </c>
      <c r="EI119" s="32">
        <f t="shared" si="113"/>
        <v>0</v>
      </c>
      <c r="EJ119" s="32">
        <f t="shared" si="114"/>
        <v>0</v>
      </c>
      <c r="EK119" s="33" t="str">
        <f>IF($B119="","",IF(COUNTIF(BASE!$A:$A,PRODUTIVIDADE!EK$3)=0,"",SUMIFS(BASE!$M:$M,BASE!$A:$A,PRODUTIVIDADE!EK$3,BASE!$G:$G,PRODUTIVIDADE!$B119)))</f>
        <v/>
      </c>
      <c r="EL119" s="33" t="str">
        <f>IF($B119="","",IF(COUNTIF(BASE!$A:$A,PRODUTIVIDADE!EK$3)=0,"",SUMIFS(BASE!$N:$N,BASE!$A:$A,PRODUTIVIDADE!EK$3,BASE!$G:$G,PRODUTIVIDADE!$B119)))</f>
        <v/>
      </c>
      <c r="EM119" s="28" t="str">
        <f>IF($B119="","",IF(COUNTIF(BASE!$A:$A,PRODUTIVIDADE!EK$3)=0,"",SUMIFS(BASE!$P:$P,BASE!$A:$A,PRODUTIVIDADE!EK$3,BASE!$G:$G,PRODUTIVIDADE!$B119)))</f>
        <v/>
      </c>
      <c r="EN119" s="28" t="str">
        <f>IF($B119="","",IF(COUNTIF(BASE!$A:$A,PRODUTIVIDADE!EK$3)=0,"",SUMIFS(BASE!$O:$O,BASE!$A:$A,PRODUTIVIDADE!EK$3,BASE!$G:$G,PRODUTIVIDADE!$B119)))</f>
        <v/>
      </c>
      <c r="EO119" s="32">
        <f t="shared" si="115"/>
        <v>0</v>
      </c>
      <c r="EP119" s="32">
        <f t="shared" si="116"/>
        <v>0</v>
      </c>
      <c r="EQ119" s="15" t="str">
        <f>IF($B119="","",IF(COUNTIF(BASE!$A:$A,PRODUTIVIDADE!EQ$3)=0,"",SUMIFS(BASE!$M:$M,BASE!$A:$A,PRODUTIVIDADE!EQ$3,BASE!$G:$G,PRODUTIVIDADE!$B119)))</f>
        <v/>
      </c>
      <c r="ER119" s="15" t="str">
        <f>IF($B119="","",IF(COUNTIF(BASE!$A:$A,PRODUTIVIDADE!EQ$3)=0,"",SUMIFS(BASE!$N:$N,BASE!$A:$A,PRODUTIVIDADE!EQ$3,BASE!$G:$G,PRODUTIVIDADE!$B119)))</f>
        <v/>
      </c>
      <c r="ES119" s="18" t="str">
        <f>IF($B119="","",IF(COUNTIF(BASE!$A:$A,PRODUTIVIDADE!EQ$3)=0,"",SUMIFS(BASE!$P:$P,BASE!$A:$A,PRODUTIVIDADE!EQ$3,BASE!$G:$G,PRODUTIVIDADE!$B119)))</f>
        <v/>
      </c>
      <c r="ET119" s="18" t="str">
        <f>IF($B119="","",IF(COUNTIF(BASE!$A:$A,PRODUTIVIDADE!EQ$3)=0,"",SUMIFS(BASE!$O:$O,BASE!$A:$A,PRODUTIVIDADE!EQ$3,BASE!$G:$G,PRODUTIVIDADE!$B119)))</f>
        <v/>
      </c>
      <c r="EU119" s="32">
        <f t="shared" si="117"/>
        <v>0</v>
      </c>
      <c r="EV119" s="32">
        <f t="shared" si="118"/>
        <v>0</v>
      </c>
      <c r="EW119" s="33" t="str">
        <f>IF($B119="","",IF(COUNTIF(BASE!$A:$A,PRODUTIVIDADE!EW$3)=0,"",SUMIFS(BASE!$M:$M,BASE!$A:$A,PRODUTIVIDADE!EW$3,BASE!$G:$G,PRODUTIVIDADE!$B119)))</f>
        <v/>
      </c>
      <c r="EX119" s="33" t="str">
        <f>IF($B119="","",IF(COUNTIF(BASE!$A:$A,PRODUTIVIDADE!EW$3)=0,"",SUMIFS(BASE!$N:$N,BASE!$A:$A,PRODUTIVIDADE!EW$3,BASE!$G:$G,PRODUTIVIDADE!$B119)))</f>
        <v/>
      </c>
      <c r="EY119" s="28" t="str">
        <f>IF($B119="","",IF(COUNTIF(BASE!$A:$A,PRODUTIVIDADE!EW$3)=0,"",SUMIFS(BASE!$P:$P,BASE!$A:$A,PRODUTIVIDADE!EW$3,BASE!$G:$G,PRODUTIVIDADE!$B119)))</f>
        <v/>
      </c>
      <c r="EZ119" s="28" t="str">
        <f>IF($B119="","",IF(COUNTIF(BASE!$A:$A,PRODUTIVIDADE!EW$3)=0,"",SUMIFS(BASE!$O:$O,BASE!$A:$A,PRODUTIVIDADE!EW$3,BASE!$G:$G,PRODUTIVIDADE!$B119)))</f>
        <v/>
      </c>
      <c r="FA119" s="32">
        <f t="shared" si="119"/>
        <v>0</v>
      </c>
      <c r="FB119" s="32">
        <f t="shared" si="120"/>
        <v>0</v>
      </c>
      <c r="FC119" s="15" t="str">
        <f>IF($B119="","",IF(COUNTIF(BASE!$A:$A,PRODUTIVIDADE!FC$3)=0,"",SUMIFS(BASE!$M:$M,BASE!$A:$A,PRODUTIVIDADE!FC$3,BASE!$G:$G,PRODUTIVIDADE!$B119)))</f>
        <v/>
      </c>
      <c r="FD119" s="15" t="str">
        <f>IF($B119="","",IF(COUNTIF(BASE!$A:$A,PRODUTIVIDADE!FC$3)=0,"",SUMIFS(BASE!$N:$N,BASE!$A:$A,PRODUTIVIDADE!FC$3,BASE!$G:$G,PRODUTIVIDADE!$B119)))</f>
        <v/>
      </c>
      <c r="FE119" s="18" t="str">
        <f>IF($B119="","",IF(COUNTIF(BASE!$A:$A,PRODUTIVIDADE!FC$3)=0,"",SUMIFS(BASE!$P:$P,BASE!$A:$A,PRODUTIVIDADE!FC$3,BASE!$G:$G,PRODUTIVIDADE!$B119)))</f>
        <v/>
      </c>
      <c r="FF119" s="18" t="str">
        <f>IF($B119="","",IF(COUNTIF(BASE!$A:$A,PRODUTIVIDADE!FC$3)=0,"",SUMIFS(BASE!$O:$O,BASE!$A:$A,PRODUTIVIDADE!FC$3,BASE!$G:$G,PRODUTIVIDADE!$B119)))</f>
        <v/>
      </c>
      <c r="FG119" s="32">
        <f t="shared" si="121"/>
        <v>0</v>
      </c>
      <c r="FH119" s="32">
        <f t="shared" si="122"/>
        <v>0</v>
      </c>
      <c r="FI119" s="33" t="str">
        <f>IF($B119="","",IF(COUNTIF(BASE!$A:$A,PRODUTIVIDADE!FI$3)=0,"",SUMIFS(BASE!$M:$M,BASE!$A:$A,PRODUTIVIDADE!FI$3,BASE!$G:$G,PRODUTIVIDADE!$B119)))</f>
        <v/>
      </c>
      <c r="FJ119" s="33" t="str">
        <f>IF($B119="","",IF(COUNTIF(BASE!$A:$A,PRODUTIVIDADE!FI$3)=0,"",SUMIFS(BASE!$N:$N,BASE!$A:$A,PRODUTIVIDADE!FI$3,BASE!$G:$G,PRODUTIVIDADE!$B119)))</f>
        <v/>
      </c>
      <c r="FK119" s="28" t="str">
        <f>IF($B119="","",IF(COUNTIF(BASE!$A:$A,PRODUTIVIDADE!FI$3)=0,"",SUMIFS(BASE!$P:$P,BASE!$A:$A,PRODUTIVIDADE!FI$3,BASE!$G:$G,PRODUTIVIDADE!$B119)))</f>
        <v/>
      </c>
      <c r="FL119" s="28" t="str">
        <f>IF($B119="","",IF(COUNTIF(BASE!$A:$A,PRODUTIVIDADE!FI$3)=0,"",SUMIFS(BASE!$O:$O,BASE!$A:$A,PRODUTIVIDADE!FI$3,BASE!$G:$G,PRODUTIVIDADE!$B119)))</f>
        <v/>
      </c>
      <c r="FM119" s="32">
        <f t="shared" si="123"/>
        <v>0</v>
      </c>
      <c r="FN119" s="32">
        <f t="shared" si="124"/>
        <v>0</v>
      </c>
      <c r="FO119" s="15" t="str">
        <f>IF($B119="","",IF(COUNTIF(BASE!$A:$A,PRODUTIVIDADE!FO$3)=0,"",SUMIFS(BASE!$M:$M,BASE!$A:$A,PRODUTIVIDADE!FO$3,BASE!$G:$G,PRODUTIVIDADE!$B119)))</f>
        <v/>
      </c>
      <c r="FP119" s="15" t="str">
        <f>IF($B119="","",IF(COUNTIF(BASE!$A:$A,PRODUTIVIDADE!FO$3)=0,"",SUMIFS(BASE!$N:$N,BASE!$A:$A,PRODUTIVIDADE!FO$3,BASE!$G:$G,PRODUTIVIDADE!$B119)))</f>
        <v/>
      </c>
      <c r="FQ119" s="18" t="str">
        <f>IF($B119="","",IF(COUNTIF(BASE!$A:$A,PRODUTIVIDADE!FO$3)=0,"",SUMIFS(BASE!$P:$P,BASE!$A:$A,PRODUTIVIDADE!FO$3,BASE!$G:$G,PRODUTIVIDADE!$B119)))</f>
        <v/>
      </c>
      <c r="FR119" s="18" t="str">
        <f>IF($B119="","",IF(COUNTIF(BASE!$A:$A,PRODUTIVIDADE!FO$3)=0,"",SUMIFS(BASE!$O:$O,BASE!$A:$A,PRODUTIVIDADE!FO$3,BASE!$G:$G,PRODUTIVIDADE!$B119)))</f>
        <v/>
      </c>
      <c r="FS119" s="32">
        <f t="shared" si="125"/>
        <v>0</v>
      </c>
      <c r="FT119" s="32">
        <f t="shared" si="126"/>
        <v>0</v>
      </c>
      <c r="FU119" s="33" t="str">
        <f>IF($B119="","",IF(COUNTIF(BASE!$A:$A,PRODUTIVIDADE!FU$3)=0,"",SUMIFS(BASE!$M:$M,BASE!$A:$A,PRODUTIVIDADE!FU$3,BASE!$G:$G,PRODUTIVIDADE!$B119)))</f>
        <v/>
      </c>
      <c r="FV119" s="33" t="str">
        <f>IF($B119="","",IF(COUNTIF(BASE!$A:$A,PRODUTIVIDADE!FU$3)=0,"",SUMIFS(BASE!$N:$N,BASE!$A:$A,PRODUTIVIDADE!FU$3,BASE!$G:$G,PRODUTIVIDADE!$B119)))</f>
        <v/>
      </c>
      <c r="FW119" s="28" t="str">
        <f>IF($B119="","",IF(COUNTIF(BASE!$A:$A,PRODUTIVIDADE!FU$3)=0,"",SUMIFS(BASE!$P:$P,BASE!$A:$A,PRODUTIVIDADE!FU$3,BASE!$G:$G,PRODUTIVIDADE!$B119)))</f>
        <v/>
      </c>
      <c r="FX119" s="28" t="str">
        <f>IF($B119="","",IF(COUNTIF(BASE!$A:$A,PRODUTIVIDADE!FU$3)=0,"",SUMIFS(BASE!$O:$O,BASE!$A:$A,PRODUTIVIDADE!FU$3,BASE!$G:$G,PRODUTIVIDADE!$B119)))</f>
        <v/>
      </c>
      <c r="FY119" s="32">
        <f t="shared" si="127"/>
        <v>0</v>
      </c>
      <c r="FZ119" s="32">
        <f t="shared" si="128"/>
        <v>0</v>
      </c>
      <c r="GA119" s="15" t="str">
        <f>IF($B119="","",IF(COUNTIF(BASE!$A:$A,PRODUTIVIDADE!GA$3)=0,"",SUMIFS(BASE!$M:$M,BASE!$A:$A,PRODUTIVIDADE!GA$3,BASE!$G:$G,PRODUTIVIDADE!$B119)))</f>
        <v/>
      </c>
      <c r="GB119" s="15" t="str">
        <f>IF($B119="","",IF(COUNTIF(BASE!$A:$A,PRODUTIVIDADE!GA$3)=0,"",SUMIFS(BASE!$N:$N,BASE!$A:$A,PRODUTIVIDADE!GA$3,BASE!$G:$G,PRODUTIVIDADE!$B119)))</f>
        <v/>
      </c>
      <c r="GC119" s="18" t="str">
        <f>IF($B119="","",IF(COUNTIF(BASE!$A:$A,PRODUTIVIDADE!GA$3)=0,"",SUMIFS(BASE!$P:$P,BASE!$A:$A,PRODUTIVIDADE!GA$3,BASE!$G:$G,PRODUTIVIDADE!$B119)))</f>
        <v/>
      </c>
      <c r="GD119" s="18" t="str">
        <f>IF($B119="","",IF(COUNTIF(BASE!$A:$A,PRODUTIVIDADE!GA$3)=0,"",SUMIFS(BASE!$O:$O,BASE!$A:$A,PRODUTIVIDADE!GA$3,BASE!$G:$G,PRODUTIVIDADE!$B119)))</f>
        <v/>
      </c>
      <c r="GE119" s="32">
        <f t="shared" si="129"/>
        <v>0</v>
      </c>
      <c r="GF119" s="32">
        <f t="shared" si="130"/>
        <v>0</v>
      </c>
      <c r="GG119" s="33" t="str">
        <f>IF($B119="","",IF(COUNTIF(BASE!$A:$A,PRODUTIVIDADE!GG$3)=0,"",SUMIFS(BASE!$M:$M,BASE!$A:$A,PRODUTIVIDADE!GG$3,BASE!$G:$G,PRODUTIVIDADE!$B119)))</f>
        <v/>
      </c>
      <c r="GH119" s="33" t="str">
        <f>IF($B119="","",IF(COUNTIF(BASE!$A:$A,PRODUTIVIDADE!GG$3)=0,"",SUMIFS(BASE!$N:$N,BASE!$A:$A,PRODUTIVIDADE!GG$3,BASE!$G:$G,PRODUTIVIDADE!$B119)))</f>
        <v/>
      </c>
      <c r="GI119" s="28" t="str">
        <f>IF($B119="","",IF(COUNTIF(BASE!$A:$A,PRODUTIVIDADE!GG$3)=0,"",SUMIFS(BASE!$P:$P,BASE!$A:$A,PRODUTIVIDADE!GG$3,BASE!$G:$G,PRODUTIVIDADE!$B119)))</f>
        <v/>
      </c>
      <c r="GJ119" s="28" t="str">
        <f>IF($B119="","",IF(COUNTIF(BASE!$A:$A,PRODUTIVIDADE!GG$3)=0,"",SUMIFS(BASE!$O:$O,BASE!$A:$A,PRODUTIVIDADE!GG$3,BASE!$G:$G,PRODUTIVIDADE!$B119)))</f>
        <v/>
      </c>
      <c r="GK119" s="32">
        <f t="shared" si="131"/>
        <v>0</v>
      </c>
      <c r="GL119" s="32">
        <f t="shared" si="132"/>
        <v>0</v>
      </c>
      <c r="GM119" s="15" t="str">
        <f>IF($B119="","",IF(COUNTIF(BASE!$A:$A,PRODUTIVIDADE!GM$3)=0,"",SUMIFS(BASE!$M:$M,BASE!$A:$A,PRODUTIVIDADE!GM$3,BASE!$G:$G,PRODUTIVIDADE!$B119)))</f>
        <v/>
      </c>
      <c r="GN119" s="15" t="str">
        <f>IF($B119="","",IF(COUNTIF(BASE!$A:$A,PRODUTIVIDADE!GM$3)=0,"",SUMIFS(BASE!$N:$N,BASE!$A:$A,PRODUTIVIDADE!GM$3,BASE!$G:$G,PRODUTIVIDADE!$B119)))</f>
        <v/>
      </c>
      <c r="GO119" s="18" t="str">
        <f>IF($B119="","",IF(COUNTIF(BASE!$A:$A,PRODUTIVIDADE!GM$3)=0,"",SUMIFS(BASE!$P:$P,BASE!$A:$A,PRODUTIVIDADE!GM$3,BASE!$G:$G,PRODUTIVIDADE!$B119)))</f>
        <v/>
      </c>
      <c r="GP119" s="18" t="str">
        <f>IF($B119="","",IF(COUNTIF(BASE!$A:$A,PRODUTIVIDADE!GM$3)=0,"",SUMIFS(BASE!$O:$O,BASE!$A:$A,PRODUTIVIDADE!GM$3,BASE!$G:$G,PRODUTIVIDADE!$B119)))</f>
        <v/>
      </c>
      <c r="GQ119" s="32">
        <f t="shared" si="133"/>
        <v>0</v>
      </c>
      <c r="GR119" s="32">
        <f t="shared" si="134"/>
        <v>0</v>
      </c>
    </row>
    <row r="120" spans="2:200" s="8" customFormat="1" hidden="1" x14ac:dyDescent="0.25">
      <c r="B120" s="50"/>
      <c r="C120" s="16" t="str">
        <f>IF($B120="","",VLOOKUP($B120,EQUIPE!$B:$E,2,0))</f>
        <v/>
      </c>
      <c r="D120" s="16" t="str">
        <f>IF($B120="","",VLOOKUP($B120,EQUIPE!$B:$F,5,0))</f>
        <v/>
      </c>
      <c r="E120" s="18" t="str">
        <f>IF($B120="","",VLOOKUP($B120,EQUIPE!$B:$E,3,0))</f>
        <v/>
      </c>
      <c r="F120" s="16" t="str">
        <f>IF($B120="","",VLOOKUP($B120,EQUIPE!$B:$E,4,0))</f>
        <v/>
      </c>
      <c r="H120" s="22" t="str">
        <f t="shared" si="135"/>
        <v/>
      </c>
      <c r="I120" s="22" t="str">
        <f t="shared" si="135"/>
        <v/>
      </c>
      <c r="J120" s="18" t="str">
        <f t="shared" si="69"/>
        <v/>
      </c>
      <c r="K120" s="18" t="str">
        <f t="shared" si="70"/>
        <v/>
      </c>
      <c r="L120" s="32">
        <f t="shared" si="71"/>
        <v>0</v>
      </c>
      <c r="M120" s="32">
        <f t="shared" si="72"/>
        <v>0</v>
      </c>
      <c r="O120" s="15" t="str">
        <f>IF($B120="","",IF(COUNTIF(BASE!$A:$A,PRODUTIVIDADE!O$3)=0,"",SUMIFS(BASE!$M:$M,BASE!$A:$A,PRODUTIVIDADE!O$3,BASE!$G:$G,PRODUTIVIDADE!$B120)))</f>
        <v/>
      </c>
      <c r="P120" s="15" t="str">
        <f>IF($B120="","",IF(COUNTIF(BASE!$A:$A,PRODUTIVIDADE!O$3)=0,"",SUMIFS(BASE!$N:$N,BASE!$A:$A,PRODUTIVIDADE!O$3,BASE!$G:$G,PRODUTIVIDADE!$B120)))</f>
        <v/>
      </c>
      <c r="Q120" s="18" t="str">
        <f>IF($B120="","",IF(COUNTIF(BASE!$A:$A,PRODUTIVIDADE!O$3)=0,"",SUMIFS(BASE!$P:$P,BASE!$A:$A,PRODUTIVIDADE!O$3,BASE!$G:$G,PRODUTIVIDADE!$B120)))</f>
        <v/>
      </c>
      <c r="R120" s="18" t="str">
        <f>IF($B120="","",IF(COUNTIF(BASE!$A:$A,PRODUTIVIDADE!O$3)=0,"",SUMIFS(BASE!$O:$O,BASE!$A:$A,PRODUTIVIDADE!O$3,BASE!$G:$G,PRODUTIVIDADE!$B120)))</f>
        <v/>
      </c>
      <c r="S120" s="32">
        <f t="shared" si="73"/>
        <v>0</v>
      </c>
      <c r="T120" s="32">
        <f t="shared" si="74"/>
        <v>0</v>
      </c>
      <c r="U120" s="33" t="str">
        <f>IF($B120="","",IF(COUNTIF(BASE!$A:$A,PRODUTIVIDADE!U$3)=0,"",SUMIFS(BASE!$M:$M,BASE!$A:$A,PRODUTIVIDADE!U$3,BASE!$G:$G,PRODUTIVIDADE!$B120)))</f>
        <v/>
      </c>
      <c r="V120" s="33" t="str">
        <f>IF($B120="","",IF(COUNTIF(BASE!$A:$A,PRODUTIVIDADE!U$3)=0,"",SUMIFS(BASE!$N:$N,BASE!$A:$A,PRODUTIVIDADE!U$3,BASE!$G:$G,PRODUTIVIDADE!$B120)))</f>
        <v/>
      </c>
      <c r="W120" s="28" t="str">
        <f>IF($B120="","",IF(COUNTIF(BASE!$A:$A,PRODUTIVIDADE!U$3)=0,"",SUMIFS(BASE!$P:$P,BASE!$A:$A,PRODUTIVIDADE!U$3,BASE!$G:$G,PRODUTIVIDADE!$B120)))</f>
        <v/>
      </c>
      <c r="X120" s="28" t="str">
        <f>IF($B120="","",IF(COUNTIF(BASE!$A:$A,PRODUTIVIDADE!U$3)=0,"",SUMIFS(BASE!$O:$O,BASE!$A:$A,PRODUTIVIDADE!U$3,BASE!$G:$G,PRODUTIVIDADE!$B120)))</f>
        <v/>
      </c>
      <c r="Y120" s="32">
        <f t="shared" si="75"/>
        <v>0</v>
      </c>
      <c r="Z120" s="32">
        <f t="shared" si="76"/>
        <v>0</v>
      </c>
      <c r="AA120" s="15" t="str">
        <f>IF($B120="","",IF(COUNTIF(BASE!$A:$A,PRODUTIVIDADE!AA$3)=0,"",SUMIFS(BASE!$M:$M,BASE!$A:$A,PRODUTIVIDADE!AA$3,BASE!$G:$G,PRODUTIVIDADE!$B120)))</f>
        <v/>
      </c>
      <c r="AB120" s="15" t="str">
        <f>IF($B120="","",IF(COUNTIF(BASE!$A:$A,PRODUTIVIDADE!AA$3)=0,"",SUMIFS(BASE!$N:$N,BASE!$A:$A,PRODUTIVIDADE!AA$3,BASE!$G:$G,PRODUTIVIDADE!$B120)))</f>
        <v/>
      </c>
      <c r="AC120" s="18" t="str">
        <f>IF($B120="","",IF(COUNTIF(BASE!$A:$A,PRODUTIVIDADE!AA$3)=0,"",SUMIFS(BASE!$P:$P,BASE!$A:$A,PRODUTIVIDADE!AA$3,BASE!$G:$G,PRODUTIVIDADE!$B120)))</f>
        <v/>
      </c>
      <c r="AD120" s="18" t="str">
        <f>IF($B120="","",IF(COUNTIF(BASE!$A:$A,PRODUTIVIDADE!AA$3)=0,"",SUMIFS(BASE!$O:$O,BASE!$A:$A,PRODUTIVIDADE!AA$3,BASE!$G:$G,PRODUTIVIDADE!$B120)))</f>
        <v/>
      </c>
      <c r="AE120" s="32">
        <f t="shared" si="77"/>
        <v>0</v>
      </c>
      <c r="AF120" s="32">
        <f t="shared" si="78"/>
        <v>0</v>
      </c>
      <c r="AG120" s="33" t="str">
        <f>IF($B120="","",IF(COUNTIF(BASE!$A:$A,PRODUTIVIDADE!AG$3)=0,"",SUMIFS(BASE!$M:$M,BASE!$A:$A,PRODUTIVIDADE!AG$3,BASE!$G:$G,PRODUTIVIDADE!$B120)))</f>
        <v/>
      </c>
      <c r="AH120" s="33" t="str">
        <f>IF($B120="","",IF(COUNTIF(BASE!$A:$A,PRODUTIVIDADE!AG$3)=0,"",SUMIFS(BASE!$N:$N,BASE!$A:$A,PRODUTIVIDADE!AG$3,BASE!$G:$G,PRODUTIVIDADE!$B120)))</f>
        <v/>
      </c>
      <c r="AI120" s="28" t="str">
        <f>IF($B120="","",IF(COUNTIF(BASE!$A:$A,PRODUTIVIDADE!AG$3)=0,"",SUMIFS(BASE!$P:$P,BASE!$A:$A,PRODUTIVIDADE!AG$3,BASE!$G:$G,PRODUTIVIDADE!$B120)))</f>
        <v/>
      </c>
      <c r="AJ120" s="28" t="str">
        <f>IF($B120="","",IF(COUNTIF(BASE!$A:$A,PRODUTIVIDADE!AG$3)=0,"",SUMIFS(BASE!$O:$O,BASE!$A:$A,PRODUTIVIDADE!AG$3,BASE!$G:$G,PRODUTIVIDADE!$B120)))</f>
        <v/>
      </c>
      <c r="AK120" s="32">
        <f t="shared" si="79"/>
        <v>0</v>
      </c>
      <c r="AL120" s="32">
        <f t="shared" si="80"/>
        <v>0</v>
      </c>
      <c r="AM120" s="15" t="str">
        <f>IF($B120="","",IF(COUNTIF(BASE!$A:$A,PRODUTIVIDADE!AM$3)=0,"",SUMIFS(BASE!$M:$M,BASE!$A:$A,PRODUTIVIDADE!AM$3,BASE!$G:$G,PRODUTIVIDADE!$B120)))</f>
        <v/>
      </c>
      <c r="AN120" s="15" t="str">
        <f>IF($B120="","",IF(COUNTIF(BASE!$A:$A,PRODUTIVIDADE!AM$3)=0,"",SUMIFS(BASE!$N:$N,BASE!$A:$A,PRODUTIVIDADE!AM$3,BASE!$G:$G,PRODUTIVIDADE!$B120)))</f>
        <v/>
      </c>
      <c r="AO120" s="18" t="str">
        <f>IF($B120="","",IF(COUNTIF(BASE!$A:$A,PRODUTIVIDADE!AM$3)=0,"",SUMIFS(BASE!$P:$P,BASE!$A:$A,PRODUTIVIDADE!AM$3,BASE!$G:$G,PRODUTIVIDADE!$B120)))</f>
        <v/>
      </c>
      <c r="AP120" s="18" t="str">
        <f>IF($B120="","",IF(COUNTIF(BASE!$A:$A,PRODUTIVIDADE!AM$3)=0,"",SUMIFS(BASE!$O:$O,BASE!$A:$A,PRODUTIVIDADE!AM$3,BASE!$G:$G,PRODUTIVIDADE!$B120)))</f>
        <v/>
      </c>
      <c r="AQ120" s="32">
        <f t="shared" si="81"/>
        <v>0</v>
      </c>
      <c r="AR120" s="32">
        <f t="shared" si="82"/>
        <v>0</v>
      </c>
      <c r="AS120" s="33" t="str">
        <f>IF($B120="","",IF(COUNTIF(BASE!$A:$A,PRODUTIVIDADE!AS$3)=0,"",SUMIFS(BASE!$M:$M,BASE!$A:$A,PRODUTIVIDADE!AS$3,BASE!$G:$G,PRODUTIVIDADE!$B120)))</f>
        <v/>
      </c>
      <c r="AT120" s="33" t="str">
        <f>IF($B120="","",IF(COUNTIF(BASE!$A:$A,PRODUTIVIDADE!AS$3)=0,"",SUMIFS(BASE!$N:$N,BASE!$A:$A,PRODUTIVIDADE!AS$3,BASE!$G:$G,PRODUTIVIDADE!$B120)))</f>
        <v/>
      </c>
      <c r="AU120" s="28" t="str">
        <f>IF($B120="","",IF(COUNTIF(BASE!$A:$A,PRODUTIVIDADE!AS$3)=0,"",SUMIFS(BASE!$P:$P,BASE!$A:$A,PRODUTIVIDADE!AS$3,BASE!$G:$G,PRODUTIVIDADE!$B120)))</f>
        <v/>
      </c>
      <c r="AV120" s="28" t="str">
        <f>IF($B120="","",IF(COUNTIF(BASE!$A:$A,PRODUTIVIDADE!AS$3)=0,"",SUMIFS(BASE!$O:$O,BASE!$A:$A,PRODUTIVIDADE!AS$3,BASE!$G:$G,PRODUTIVIDADE!$B120)))</f>
        <v/>
      </c>
      <c r="AW120" s="32">
        <f t="shared" si="83"/>
        <v>0</v>
      </c>
      <c r="AX120" s="32">
        <f t="shared" si="84"/>
        <v>0</v>
      </c>
      <c r="AY120" s="15" t="str">
        <f>IF($B120="","",IF(COUNTIF(BASE!$A:$A,PRODUTIVIDADE!AY$3)=0,"",SUMIFS(BASE!$M:$M,BASE!$A:$A,PRODUTIVIDADE!AY$3,BASE!$G:$G,PRODUTIVIDADE!$B120)))</f>
        <v/>
      </c>
      <c r="AZ120" s="15" t="str">
        <f>IF($B120="","",IF(COUNTIF(BASE!$A:$A,PRODUTIVIDADE!AY$3)=0,"",SUMIFS(BASE!$N:$N,BASE!$A:$A,PRODUTIVIDADE!AY$3,BASE!$G:$G,PRODUTIVIDADE!$B120)))</f>
        <v/>
      </c>
      <c r="BA120" s="18" t="str">
        <f>IF($B120="","",IF(COUNTIF(BASE!$A:$A,PRODUTIVIDADE!AY$3)=0,"",SUMIFS(BASE!$P:$P,BASE!$A:$A,PRODUTIVIDADE!AY$3,BASE!$G:$G,PRODUTIVIDADE!$B120)))</f>
        <v/>
      </c>
      <c r="BB120" s="18" t="str">
        <f>IF($B120="","",IF(COUNTIF(BASE!$A:$A,PRODUTIVIDADE!AY$3)=0,"",SUMIFS(BASE!$O:$O,BASE!$A:$A,PRODUTIVIDADE!AY$3,BASE!$G:$G,PRODUTIVIDADE!$B120)))</f>
        <v/>
      </c>
      <c r="BC120" s="32">
        <f t="shared" si="85"/>
        <v>0</v>
      </c>
      <c r="BD120" s="32">
        <f t="shared" si="86"/>
        <v>0</v>
      </c>
      <c r="BE120" s="33" t="str">
        <f>IF($B120="","",IF(COUNTIF(BASE!$A:$A,PRODUTIVIDADE!BE$3)=0,"",SUMIFS(BASE!$M:$M,BASE!$A:$A,PRODUTIVIDADE!BE$3,BASE!$G:$G,PRODUTIVIDADE!$B120)))</f>
        <v/>
      </c>
      <c r="BF120" s="33" t="str">
        <f>IF($B120="","",IF(COUNTIF(BASE!$A:$A,PRODUTIVIDADE!BE$3)=0,"",SUMIFS(BASE!$N:$N,BASE!$A:$A,PRODUTIVIDADE!BE$3,BASE!$G:$G,PRODUTIVIDADE!$B120)))</f>
        <v/>
      </c>
      <c r="BG120" s="28" t="str">
        <f>IF($B120="","",IF(COUNTIF(BASE!$A:$A,PRODUTIVIDADE!BE$3)=0,"",SUMIFS(BASE!$P:$P,BASE!$A:$A,PRODUTIVIDADE!BE$3,BASE!$G:$G,PRODUTIVIDADE!$B120)))</f>
        <v/>
      </c>
      <c r="BH120" s="28" t="str">
        <f>IF($B120="","",IF(COUNTIF(BASE!$A:$A,PRODUTIVIDADE!BE$3)=0,"",SUMIFS(BASE!$O:$O,BASE!$A:$A,PRODUTIVIDADE!BE$3,BASE!$G:$G,PRODUTIVIDADE!$B120)))</f>
        <v/>
      </c>
      <c r="BI120" s="32">
        <f t="shared" si="87"/>
        <v>0</v>
      </c>
      <c r="BJ120" s="32">
        <f t="shared" si="88"/>
        <v>0</v>
      </c>
      <c r="BK120" s="15" t="str">
        <f>IF($B120="","",IF(COUNTIF(BASE!$A:$A,PRODUTIVIDADE!BK$3)=0,"",SUMIFS(BASE!$M:$M,BASE!$A:$A,PRODUTIVIDADE!BK$3,BASE!$G:$G,PRODUTIVIDADE!$B120)))</f>
        <v/>
      </c>
      <c r="BL120" s="15" t="str">
        <f>IF($B120="","",IF(COUNTIF(BASE!$A:$A,PRODUTIVIDADE!BK$3)=0,"",SUMIFS(BASE!$N:$N,BASE!$A:$A,PRODUTIVIDADE!BK$3,BASE!$G:$G,PRODUTIVIDADE!$B120)))</f>
        <v/>
      </c>
      <c r="BM120" s="18" t="str">
        <f>IF($B120="","",IF(COUNTIF(BASE!$A:$A,PRODUTIVIDADE!BK$3)=0,"",SUMIFS(BASE!$P:$P,BASE!$A:$A,PRODUTIVIDADE!BK$3,BASE!$G:$G,PRODUTIVIDADE!$B120)))</f>
        <v/>
      </c>
      <c r="BN120" s="18" t="str">
        <f>IF($B120="","",IF(COUNTIF(BASE!$A:$A,PRODUTIVIDADE!BK$3)=0,"",SUMIFS(BASE!$O:$O,BASE!$A:$A,PRODUTIVIDADE!BK$3,BASE!$G:$G,PRODUTIVIDADE!$B120)))</f>
        <v/>
      </c>
      <c r="BO120" s="32">
        <f t="shared" si="89"/>
        <v>0</v>
      </c>
      <c r="BP120" s="32">
        <f t="shared" si="90"/>
        <v>0</v>
      </c>
      <c r="BQ120" s="33" t="str">
        <f>IF($B120="","",IF(COUNTIF(BASE!$A:$A,PRODUTIVIDADE!BQ$3)=0,"",SUMIFS(BASE!$M:$M,BASE!$A:$A,PRODUTIVIDADE!BQ$3,BASE!$G:$G,PRODUTIVIDADE!$B120)))</f>
        <v/>
      </c>
      <c r="BR120" s="33" t="str">
        <f>IF($B120="","",IF(COUNTIF(BASE!$A:$A,PRODUTIVIDADE!BQ$3)=0,"",SUMIFS(BASE!$N:$N,BASE!$A:$A,PRODUTIVIDADE!BQ$3,BASE!$G:$G,PRODUTIVIDADE!$B120)))</f>
        <v/>
      </c>
      <c r="BS120" s="28" t="str">
        <f>IF($B120="","",IF(COUNTIF(BASE!$A:$A,PRODUTIVIDADE!BQ$3)=0,"",SUMIFS(BASE!$P:$P,BASE!$A:$A,PRODUTIVIDADE!BQ$3,BASE!$G:$G,PRODUTIVIDADE!$B120)))</f>
        <v/>
      </c>
      <c r="BT120" s="28" t="str">
        <f>IF($B120="","",IF(COUNTIF(BASE!$A:$A,PRODUTIVIDADE!BQ$3)=0,"",SUMIFS(BASE!$O:$O,BASE!$A:$A,PRODUTIVIDADE!BQ$3,BASE!$G:$G,PRODUTIVIDADE!$B120)))</f>
        <v/>
      </c>
      <c r="BU120" s="32">
        <f t="shared" si="91"/>
        <v>0</v>
      </c>
      <c r="BV120" s="32">
        <f t="shared" si="92"/>
        <v>0</v>
      </c>
      <c r="BW120" s="15" t="str">
        <f>IF($B120="","",IF(COUNTIF(BASE!$A:$A,PRODUTIVIDADE!BW$3)=0,"",SUMIFS(BASE!$M:$M,BASE!$A:$A,PRODUTIVIDADE!BW$3,BASE!$G:$G,PRODUTIVIDADE!$B120)))</f>
        <v/>
      </c>
      <c r="BX120" s="15" t="str">
        <f>IF($B120="","",IF(COUNTIF(BASE!$A:$A,PRODUTIVIDADE!BW$3)=0,"",SUMIFS(BASE!$N:$N,BASE!$A:$A,PRODUTIVIDADE!BW$3,BASE!$G:$G,PRODUTIVIDADE!$B120)))</f>
        <v/>
      </c>
      <c r="BY120" s="18" t="str">
        <f>IF($B120="","",IF(COUNTIF(BASE!$A:$A,PRODUTIVIDADE!BW$3)=0,"",SUMIFS(BASE!$P:$P,BASE!$A:$A,PRODUTIVIDADE!BW$3,BASE!$G:$G,PRODUTIVIDADE!$B120)))</f>
        <v/>
      </c>
      <c r="BZ120" s="18" t="str">
        <f>IF($B120="","",IF(COUNTIF(BASE!$A:$A,PRODUTIVIDADE!BW$3)=0,"",SUMIFS(BASE!$O:$O,BASE!$A:$A,PRODUTIVIDADE!BW$3,BASE!$G:$G,PRODUTIVIDADE!$B120)))</f>
        <v/>
      </c>
      <c r="CA120" s="32">
        <f t="shared" si="93"/>
        <v>0</v>
      </c>
      <c r="CB120" s="32">
        <f t="shared" si="94"/>
        <v>0</v>
      </c>
      <c r="CC120" s="33" t="str">
        <f>IF($B120="","",IF(COUNTIF(BASE!$A:$A,PRODUTIVIDADE!CC$3)=0,"",SUMIFS(BASE!$M:$M,BASE!$A:$A,PRODUTIVIDADE!CC$3,BASE!$G:$G,PRODUTIVIDADE!$B120)))</f>
        <v/>
      </c>
      <c r="CD120" s="33" t="str">
        <f>IF($B120="","",IF(COUNTIF(BASE!$A:$A,PRODUTIVIDADE!CC$3)=0,"",SUMIFS(BASE!$N:$N,BASE!$A:$A,PRODUTIVIDADE!CC$3,BASE!$G:$G,PRODUTIVIDADE!$B120)))</f>
        <v/>
      </c>
      <c r="CE120" s="28" t="str">
        <f>IF($B120="","",IF(COUNTIF(BASE!$A:$A,PRODUTIVIDADE!CC$3)=0,"",SUMIFS(BASE!$P:$P,BASE!$A:$A,PRODUTIVIDADE!CC$3,BASE!$G:$G,PRODUTIVIDADE!$B120)))</f>
        <v/>
      </c>
      <c r="CF120" s="28" t="str">
        <f>IF($B120="","",IF(COUNTIF(BASE!$A:$A,PRODUTIVIDADE!CC$3)=0,"",SUMIFS(BASE!$O:$O,BASE!$A:$A,PRODUTIVIDADE!CC$3,BASE!$G:$G,PRODUTIVIDADE!$B120)))</f>
        <v/>
      </c>
      <c r="CG120" s="32">
        <f t="shared" si="95"/>
        <v>0</v>
      </c>
      <c r="CH120" s="32">
        <f t="shared" si="96"/>
        <v>0</v>
      </c>
      <c r="CI120" s="15" t="str">
        <f>IF($B120="","",IF(COUNTIF(BASE!$A:$A,PRODUTIVIDADE!CI$3)=0,"",SUMIFS(BASE!$M:$M,BASE!$A:$A,PRODUTIVIDADE!CI$3,BASE!$G:$G,PRODUTIVIDADE!$B120)))</f>
        <v/>
      </c>
      <c r="CJ120" s="15" t="str">
        <f>IF($B120="","",IF(COUNTIF(BASE!$A:$A,PRODUTIVIDADE!CI$3)=0,"",SUMIFS(BASE!$N:$N,BASE!$A:$A,PRODUTIVIDADE!CI$3,BASE!$G:$G,PRODUTIVIDADE!$B120)))</f>
        <v/>
      </c>
      <c r="CK120" s="18" t="str">
        <f>IF($B120="","",IF(COUNTIF(BASE!$A:$A,PRODUTIVIDADE!CI$3)=0,"",SUMIFS(BASE!$P:$P,BASE!$A:$A,PRODUTIVIDADE!CI$3,BASE!$G:$G,PRODUTIVIDADE!$B120)))</f>
        <v/>
      </c>
      <c r="CL120" s="18" t="str">
        <f>IF($B120="","",IF(COUNTIF(BASE!$A:$A,PRODUTIVIDADE!CI$3)=0,"",SUMIFS(BASE!$O:$O,BASE!$A:$A,PRODUTIVIDADE!CI$3,BASE!$G:$G,PRODUTIVIDADE!$B120)))</f>
        <v/>
      </c>
      <c r="CM120" s="32">
        <f t="shared" si="97"/>
        <v>0</v>
      </c>
      <c r="CN120" s="32">
        <f t="shared" si="98"/>
        <v>0</v>
      </c>
      <c r="CO120" s="33" t="str">
        <f>IF($B120="","",IF(COUNTIF(BASE!$A:$A,PRODUTIVIDADE!CO$3)=0,"",SUMIFS(BASE!$M:$M,BASE!$A:$A,PRODUTIVIDADE!CO$3,BASE!$G:$G,PRODUTIVIDADE!$B120)))</f>
        <v/>
      </c>
      <c r="CP120" s="33" t="str">
        <f>IF($B120="","",IF(COUNTIF(BASE!$A:$A,PRODUTIVIDADE!CO$3)=0,"",SUMIFS(BASE!$N:$N,BASE!$A:$A,PRODUTIVIDADE!CO$3,BASE!$G:$G,PRODUTIVIDADE!$B120)))</f>
        <v/>
      </c>
      <c r="CQ120" s="28" t="str">
        <f>IF($B120="","",IF(COUNTIF(BASE!$A:$A,PRODUTIVIDADE!CO$3)=0,"",SUMIFS(BASE!$P:$P,BASE!$A:$A,PRODUTIVIDADE!CO$3,BASE!$G:$G,PRODUTIVIDADE!$B120)))</f>
        <v/>
      </c>
      <c r="CR120" s="28" t="str">
        <f>IF($B120="","",IF(COUNTIF(BASE!$A:$A,PRODUTIVIDADE!CO$3)=0,"",SUMIFS(BASE!$O:$O,BASE!$A:$A,PRODUTIVIDADE!CO$3,BASE!$G:$G,PRODUTIVIDADE!$B120)))</f>
        <v/>
      </c>
      <c r="CS120" s="32">
        <f t="shared" si="99"/>
        <v>0</v>
      </c>
      <c r="CT120" s="32">
        <f t="shared" si="100"/>
        <v>0</v>
      </c>
      <c r="CU120" s="15" t="str">
        <f>IF($B120="","",IF(COUNTIF(BASE!$A:$A,PRODUTIVIDADE!CU$3)=0,"",SUMIFS(BASE!$M:$M,BASE!$A:$A,PRODUTIVIDADE!CU$3,BASE!$G:$G,PRODUTIVIDADE!$B120)))</f>
        <v/>
      </c>
      <c r="CV120" s="15" t="str">
        <f>IF($B120="","",IF(COUNTIF(BASE!$A:$A,PRODUTIVIDADE!CU$3)=0,"",SUMIFS(BASE!$N:$N,BASE!$A:$A,PRODUTIVIDADE!CU$3,BASE!$G:$G,PRODUTIVIDADE!$B120)))</f>
        <v/>
      </c>
      <c r="CW120" s="18" t="str">
        <f>IF($B120="","",IF(COUNTIF(BASE!$A:$A,PRODUTIVIDADE!CU$3)=0,"",SUMIFS(BASE!$P:$P,BASE!$A:$A,PRODUTIVIDADE!CU$3,BASE!$G:$G,PRODUTIVIDADE!$B120)))</f>
        <v/>
      </c>
      <c r="CX120" s="18" t="str">
        <f>IF($B120="","",IF(COUNTIF(BASE!$A:$A,PRODUTIVIDADE!CU$3)=0,"",SUMIFS(BASE!$O:$O,BASE!$A:$A,PRODUTIVIDADE!CU$3,BASE!$G:$G,PRODUTIVIDADE!$B120)))</f>
        <v/>
      </c>
      <c r="CY120" s="32">
        <f t="shared" si="101"/>
        <v>0</v>
      </c>
      <c r="CZ120" s="32">
        <f t="shared" si="102"/>
        <v>0</v>
      </c>
      <c r="DA120" s="33" t="str">
        <f>IF($B120="","",IF(COUNTIF(BASE!$A:$A,PRODUTIVIDADE!DA$3)=0,"",SUMIFS(BASE!$M:$M,BASE!$A:$A,PRODUTIVIDADE!DA$3,BASE!$G:$G,PRODUTIVIDADE!$B120)))</f>
        <v/>
      </c>
      <c r="DB120" s="33" t="str">
        <f>IF($B120="","",IF(COUNTIF(BASE!$A:$A,PRODUTIVIDADE!DA$3)=0,"",SUMIFS(BASE!$N:$N,BASE!$A:$A,PRODUTIVIDADE!DA$3,BASE!$G:$G,PRODUTIVIDADE!$B120)))</f>
        <v/>
      </c>
      <c r="DC120" s="28" t="str">
        <f>IF($B120="","",IF(COUNTIF(BASE!$A:$A,PRODUTIVIDADE!DA$3)=0,"",SUMIFS(BASE!$P:$P,BASE!$A:$A,PRODUTIVIDADE!DA$3,BASE!$G:$G,PRODUTIVIDADE!$B120)))</f>
        <v/>
      </c>
      <c r="DD120" s="28" t="str">
        <f>IF($B120="","",IF(COUNTIF(BASE!$A:$A,PRODUTIVIDADE!DA$3)=0,"",SUMIFS(BASE!$O:$O,BASE!$A:$A,PRODUTIVIDADE!DA$3,BASE!$G:$G,PRODUTIVIDADE!$B120)))</f>
        <v/>
      </c>
      <c r="DE120" s="32">
        <f t="shared" si="103"/>
        <v>0</v>
      </c>
      <c r="DF120" s="32">
        <f t="shared" si="104"/>
        <v>0</v>
      </c>
      <c r="DG120" s="15" t="str">
        <f>IF($B120="","",IF(COUNTIF(BASE!$A:$A,PRODUTIVIDADE!DG$3)=0,"",SUMIFS(BASE!$M:$M,BASE!$A:$A,PRODUTIVIDADE!DG$3,BASE!$G:$G,PRODUTIVIDADE!$B120)))</f>
        <v/>
      </c>
      <c r="DH120" s="15" t="str">
        <f>IF($B120="","",IF(COUNTIF(BASE!$A:$A,PRODUTIVIDADE!DG$3)=0,"",SUMIFS(BASE!$N:$N,BASE!$A:$A,PRODUTIVIDADE!DG$3,BASE!$G:$G,PRODUTIVIDADE!$B120)))</f>
        <v/>
      </c>
      <c r="DI120" s="18" t="str">
        <f>IF($B120="","",IF(COUNTIF(BASE!$A:$A,PRODUTIVIDADE!DG$3)=0,"",SUMIFS(BASE!$P:$P,BASE!$A:$A,PRODUTIVIDADE!DG$3,BASE!$G:$G,PRODUTIVIDADE!$B120)))</f>
        <v/>
      </c>
      <c r="DJ120" s="18" t="str">
        <f>IF($B120="","",IF(COUNTIF(BASE!$A:$A,PRODUTIVIDADE!DG$3)=0,"",SUMIFS(BASE!$O:$O,BASE!$A:$A,PRODUTIVIDADE!DG$3,BASE!$G:$G,PRODUTIVIDADE!$B120)))</f>
        <v/>
      </c>
      <c r="DK120" s="32">
        <f t="shared" si="105"/>
        <v>0</v>
      </c>
      <c r="DL120" s="32">
        <f t="shared" si="106"/>
        <v>0</v>
      </c>
      <c r="DM120" s="33" t="str">
        <f>IF($B120="","",IF(COUNTIF(BASE!$A:$A,PRODUTIVIDADE!DM$3)=0,"",SUMIFS(BASE!$M:$M,BASE!$A:$A,PRODUTIVIDADE!DM$3,BASE!$G:$G,PRODUTIVIDADE!$B120)))</f>
        <v/>
      </c>
      <c r="DN120" s="33" t="str">
        <f>IF($B120="","",IF(COUNTIF(BASE!$A:$A,PRODUTIVIDADE!DM$3)=0,"",SUMIFS(BASE!$N:$N,BASE!$A:$A,PRODUTIVIDADE!DM$3,BASE!$G:$G,PRODUTIVIDADE!$B120)))</f>
        <v/>
      </c>
      <c r="DO120" s="28" t="str">
        <f>IF($B120="","",IF(COUNTIF(BASE!$A:$A,PRODUTIVIDADE!DM$3)=0,"",SUMIFS(BASE!$P:$P,BASE!$A:$A,PRODUTIVIDADE!DM$3,BASE!$G:$G,PRODUTIVIDADE!$B120)))</f>
        <v/>
      </c>
      <c r="DP120" s="28" t="str">
        <f>IF($B120="","",IF(COUNTIF(BASE!$A:$A,PRODUTIVIDADE!DM$3)=0,"",SUMIFS(BASE!$O:$O,BASE!$A:$A,PRODUTIVIDADE!DM$3,BASE!$G:$G,PRODUTIVIDADE!$B120)))</f>
        <v/>
      </c>
      <c r="DQ120" s="32">
        <f t="shared" si="107"/>
        <v>0</v>
      </c>
      <c r="DR120" s="32">
        <f t="shared" si="108"/>
        <v>0</v>
      </c>
      <c r="DS120" s="15" t="str">
        <f>IF($B120="","",IF(COUNTIF(BASE!$A:$A,PRODUTIVIDADE!DS$3)=0,"",SUMIFS(BASE!$M:$M,BASE!$A:$A,PRODUTIVIDADE!DS$3,BASE!$G:$G,PRODUTIVIDADE!$B120)))</f>
        <v/>
      </c>
      <c r="DT120" s="15" t="str">
        <f>IF($B120="","",IF(COUNTIF(BASE!$A:$A,PRODUTIVIDADE!DS$3)=0,"",SUMIFS(BASE!$N:$N,BASE!$A:$A,PRODUTIVIDADE!DS$3,BASE!$G:$G,PRODUTIVIDADE!$B120)))</f>
        <v/>
      </c>
      <c r="DU120" s="18" t="str">
        <f>IF($B120="","",IF(COUNTIF(BASE!$A:$A,PRODUTIVIDADE!DS$3)=0,"",SUMIFS(BASE!$P:$P,BASE!$A:$A,PRODUTIVIDADE!DS$3,BASE!$G:$G,PRODUTIVIDADE!$B120)))</f>
        <v/>
      </c>
      <c r="DV120" s="18" t="str">
        <f>IF($B120="","",IF(COUNTIF(BASE!$A:$A,PRODUTIVIDADE!DS$3)=0,"",SUMIFS(BASE!$O:$O,BASE!$A:$A,PRODUTIVIDADE!DS$3,BASE!$G:$G,PRODUTIVIDADE!$B120)))</f>
        <v/>
      </c>
      <c r="DW120" s="32">
        <f t="shared" si="109"/>
        <v>0</v>
      </c>
      <c r="DX120" s="32">
        <f t="shared" si="110"/>
        <v>0</v>
      </c>
      <c r="DY120" s="33" t="str">
        <f>IF($B120="","",IF(COUNTIF(BASE!$A:$A,PRODUTIVIDADE!DY$3)=0,"",SUMIFS(BASE!$M:$M,BASE!$A:$A,PRODUTIVIDADE!DY$3,BASE!$G:$G,PRODUTIVIDADE!$B120)))</f>
        <v/>
      </c>
      <c r="DZ120" s="33" t="str">
        <f>IF($B120="","",IF(COUNTIF(BASE!$A:$A,PRODUTIVIDADE!DY$3)=0,"",SUMIFS(BASE!$N:$N,BASE!$A:$A,PRODUTIVIDADE!DY$3,BASE!$G:$G,PRODUTIVIDADE!$B120)))</f>
        <v/>
      </c>
      <c r="EA120" s="28" t="str">
        <f>IF($B120="","",IF(COUNTIF(BASE!$A:$A,PRODUTIVIDADE!DY$3)=0,"",SUMIFS(BASE!$P:$P,BASE!$A:$A,PRODUTIVIDADE!DY$3,BASE!$G:$G,PRODUTIVIDADE!$B120)))</f>
        <v/>
      </c>
      <c r="EB120" s="28" t="str">
        <f>IF($B120="","",IF(COUNTIF(BASE!$A:$A,PRODUTIVIDADE!DY$3)=0,"",SUMIFS(BASE!$O:$O,BASE!$A:$A,PRODUTIVIDADE!DY$3,BASE!$G:$G,PRODUTIVIDADE!$B120)))</f>
        <v/>
      </c>
      <c r="EC120" s="32">
        <f t="shared" si="111"/>
        <v>0</v>
      </c>
      <c r="ED120" s="32">
        <f t="shared" si="112"/>
        <v>0</v>
      </c>
      <c r="EE120" s="15" t="str">
        <f>IF($B120="","",IF(COUNTIF(BASE!$A:$A,PRODUTIVIDADE!EE$3)=0,"",SUMIFS(BASE!$M:$M,BASE!$A:$A,PRODUTIVIDADE!EE$3,BASE!$G:$G,PRODUTIVIDADE!$B120)))</f>
        <v/>
      </c>
      <c r="EF120" s="15" t="str">
        <f>IF($B120="","",IF(COUNTIF(BASE!$A:$A,PRODUTIVIDADE!EE$3)=0,"",SUMIFS(BASE!$N:$N,BASE!$A:$A,PRODUTIVIDADE!EE$3,BASE!$G:$G,PRODUTIVIDADE!$B120)))</f>
        <v/>
      </c>
      <c r="EG120" s="18" t="str">
        <f>IF($B120="","",IF(COUNTIF(BASE!$A:$A,PRODUTIVIDADE!EE$3)=0,"",SUMIFS(BASE!$P:$P,BASE!$A:$A,PRODUTIVIDADE!EE$3,BASE!$G:$G,PRODUTIVIDADE!$B120)))</f>
        <v/>
      </c>
      <c r="EH120" s="18" t="str">
        <f>IF($B120="","",IF(COUNTIF(BASE!$A:$A,PRODUTIVIDADE!EE$3)=0,"",SUMIFS(BASE!$O:$O,BASE!$A:$A,PRODUTIVIDADE!EE$3,BASE!$G:$G,PRODUTIVIDADE!$B120)))</f>
        <v/>
      </c>
      <c r="EI120" s="32">
        <f t="shared" si="113"/>
        <v>0</v>
      </c>
      <c r="EJ120" s="32">
        <f t="shared" si="114"/>
        <v>0</v>
      </c>
      <c r="EK120" s="33" t="str">
        <f>IF($B120="","",IF(COUNTIF(BASE!$A:$A,PRODUTIVIDADE!EK$3)=0,"",SUMIFS(BASE!$M:$M,BASE!$A:$A,PRODUTIVIDADE!EK$3,BASE!$G:$G,PRODUTIVIDADE!$B120)))</f>
        <v/>
      </c>
      <c r="EL120" s="33" t="str">
        <f>IF($B120="","",IF(COUNTIF(BASE!$A:$A,PRODUTIVIDADE!EK$3)=0,"",SUMIFS(BASE!$N:$N,BASE!$A:$A,PRODUTIVIDADE!EK$3,BASE!$G:$G,PRODUTIVIDADE!$B120)))</f>
        <v/>
      </c>
      <c r="EM120" s="28" t="str">
        <f>IF($B120="","",IF(COUNTIF(BASE!$A:$A,PRODUTIVIDADE!EK$3)=0,"",SUMIFS(BASE!$P:$P,BASE!$A:$A,PRODUTIVIDADE!EK$3,BASE!$G:$G,PRODUTIVIDADE!$B120)))</f>
        <v/>
      </c>
      <c r="EN120" s="28" t="str">
        <f>IF($B120="","",IF(COUNTIF(BASE!$A:$A,PRODUTIVIDADE!EK$3)=0,"",SUMIFS(BASE!$O:$O,BASE!$A:$A,PRODUTIVIDADE!EK$3,BASE!$G:$G,PRODUTIVIDADE!$B120)))</f>
        <v/>
      </c>
      <c r="EO120" s="32">
        <f t="shared" si="115"/>
        <v>0</v>
      </c>
      <c r="EP120" s="32">
        <f t="shared" si="116"/>
        <v>0</v>
      </c>
      <c r="EQ120" s="15" t="str">
        <f>IF($B120="","",IF(COUNTIF(BASE!$A:$A,PRODUTIVIDADE!EQ$3)=0,"",SUMIFS(BASE!$M:$M,BASE!$A:$A,PRODUTIVIDADE!EQ$3,BASE!$G:$G,PRODUTIVIDADE!$B120)))</f>
        <v/>
      </c>
      <c r="ER120" s="15" t="str">
        <f>IF($B120="","",IF(COUNTIF(BASE!$A:$A,PRODUTIVIDADE!EQ$3)=0,"",SUMIFS(BASE!$N:$N,BASE!$A:$A,PRODUTIVIDADE!EQ$3,BASE!$G:$G,PRODUTIVIDADE!$B120)))</f>
        <v/>
      </c>
      <c r="ES120" s="18" t="str">
        <f>IF($B120="","",IF(COUNTIF(BASE!$A:$A,PRODUTIVIDADE!EQ$3)=0,"",SUMIFS(BASE!$P:$P,BASE!$A:$A,PRODUTIVIDADE!EQ$3,BASE!$G:$G,PRODUTIVIDADE!$B120)))</f>
        <v/>
      </c>
      <c r="ET120" s="18" t="str">
        <f>IF($B120="","",IF(COUNTIF(BASE!$A:$A,PRODUTIVIDADE!EQ$3)=0,"",SUMIFS(BASE!$O:$O,BASE!$A:$A,PRODUTIVIDADE!EQ$3,BASE!$G:$G,PRODUTIVIDADE!$B120)))</f>
        <v/>
      </c>
      <c r="EU120" s="32">
        <f t="shared" si="117"/>
        <v>0</v>
      </c>
      <c r="EV120" s="32">
        <f t="shared" si="118"/>
        <v>0</v>
      </c>
      <c r="EW120" s="33" t="str">
        <f>IF($B120="","",IF(COUNTIF(BASE!$A:$A,PRODUTIVIDADE!EW$3)=0,"",SUMIFS(BASE!$M:$M,BASE!$A:$A,PRODUTIVIDADE!EW$3,BASE!$G:$G,PRODUTIVIDADE!$B120)))</f>
        <v/>
      </c>
      <c r="EX120" s="33" t="str">
        <f>IF($B120="","",IF(COUNTIF(BASE!$A:$A,PRODUTIVIDADE!EW$3)=0,"",SUMIFS(BASE!$N:$N,BASE!$A:$A,PRODUTIVIDADE!EW$3,BASE!$G:$G,PRODUTIVIDADE!$B120)))</f>
        <v/>
      </c>
      <c r="EY120" s="28" t="str">
        <f>IF($B120="","",IF(COUNTIF(BASE!$A:$A,PRODUTIVIDADE!EW$3)=0,"",SUMIFS(BASE!$P:$P,BASE!$A:$A,PRODUTIVIDADE!EW$3,BASE!$G:$G,PRODUTIVIDADE!$B120)))</f>
        <v/>
      </c>
      <c r="EZ120" s="28" t="str">
        <f>IF($B120="","",IF(COUNTIF(BASE!$A:$A,PRODUTIVIDADE!EW$3)=0,"",SUMIFS(BASE!$O:$O,BASE!$A:$A,PRODUTIVIDADE!EW$3,BASE!$G:$G,PRODUTIVIDADE!$B120)))</f>
        <v/>
      </c>
      <c r="FA120" s="32">
        <f t="shared" si="119"/>
        <v>0</v>
      </c>
      <c r="FB120" s="32">
        <f t="shared" si="120"/>
        <v>0</v>
      </c>
      <c r="FC120" s="15" t="str">
        <f>IF($B120="","",IF(COUNTIF(BASE!$A:$A,PRODUTIVIDADE!FC$3)=0,"",SUMIFS(BASE!$M:$M,BASE!$A:$A,PRODUTIVIDADE!FC$3,BASE!$G:$G,PRODUTIVIDADE!$B120)))</f>
        <v/>
      </c>
      <c r="FD120" s="15" t="str">
        <f>IF($B120="","",IF(COUNTIF(BASE!$A:$A,PRODUTIVIDADE!FC$3)=0,"",SUMIFS(BASE!$N:$N,BASE!$A:$A,PRODUTIVIDADE!FC$3,BASE!$G:$G,PRODUTIVIDADE!$B120)))</f>
        <v/>
      </c>
      <c r="FE120" s="18" t="str">
        <f>IF($B120="","",IF(COUNTIF(BASE!$A:$A,PRODUTIVIDADE!FC$3)=0,"",SUMIFS(BASE!$P:$P,BASE!$A:$A,PRODUTIVIDADE!FC$3,BASE!$G:$G,PRODUTIVIDADE!$B120)))</f>
        <v/>
      </c>
      <c r="FF120" s="18" t="str">
        <f>IF($B120="","",IF(COUNTIF(BASE!$A:$A,PRODUTIVIDADE!FC$3)=0,"",SUMIFS(BASE!$O:$O,BASE!$A:$A,PRODUTIVIDADE!FC$3,BASE!$G:$G,PRODUTIVIDADE!$B120)))</f>
        <v/>
      </c>
      <c r="FG120" s="32">
        <f t="shared" si="121"/>
        <v>0</v>
      </c>
      <c r="FH120" s="32">
        <f t="shared" si="122"/>
        <v>0</v>
      </c>
      <c r="FI120" s="33" t="str">
        <f>IF($B120="","",IF(COUNTIF(BASE!$A:$A,PRODUTIVIDADE!FI$3)=0,"",SUMIFS(BASE!$M:$M,BASE!$A:$A,PRODUTIVIDADE!FI$3,BASE!$G:$G,PRODUTIVIDADE!$B120)))</f>
        <v/>
      </c>
      <c r="FJ120" s="33" t="str">
        <f>IF($B120="","",IF(COUNTIF(BASE!$A:$A,PRODUTIVIDADE!FI$3)=0,"",SUMIFS(BASE!$N:$N,BASE!$A:$A,PRODUTIVIDADE!FI$3,BASE!$G:$G,PRODUTIVIDADE!$B120)))</f>
        <v/>
      </c>
      <c r="FK120" s="28" t="str">
        <f>IF($B120="","",IF(COUNTIF(BASE!$A:$A,PRODUTIVIDADE!FI$3)=0,"",SUMIFS(BASE!$P:$P,BASE!$A:$A,PRODUTIVIDADE!FI$3,BASE!$G:$G,PRODUTIVIDADE!$B120)))</f>
        <v/>
      </c>
      <c r="FL120" s="28" t="str">
        <f>IF($B120="","",IF(COUNTIF(BASE!$A:$A,PRODUTIVIDADE!FI$3)=0,"",SUMIFS(BASE!$O:$O,BASE!$A:$A,PRODUTIVIDADE!FI$3,BASE!$G:$G,PRODUTIVIDADE!$B120)))</f>
        <v/>
      </c>
      <c r="FM120" s="32">
        <f t="shared" si="123"/>
        <v>0</v>
      </c>
      <c r="FN120" s="32">
        <f t="shared" si="124"/>
        <v>0</v>
      </c>
      <c r="FO120" s="15" t="str">
        <f>IF($B120="","",IF(COUNTIF(BASE!$A:$A,PRODUTIVIDADE!FO$3)=0,"",SUMIFS(BASE!$M:$M,BASE!$A:$A,PRODUTIVIDADE!FO$3,BASE!$G:$G,PRODUTIVIDADE!$B120)))</f>
        <v/>
      </c>
      <c r="FP120" s="15" t="str">
        <f>IF($B120="","",IF(COUNTIF(BASE!$A:$A,PRODUTIVIDADE!FO$3)=0,"",SUMIFS(BASE!$N:$N,BASE!$A:$A,PRODUTIVIDADE!FO$3,BASE!$G:$G,PRODUTIVIDADE!$B120)))</f>
        <v/>
      </c>
      <c r="FQ120" s="18" t="str">
        <f>IF($B120="","",IF(COUNTIF(BASE!$A:$A,PRODUTIVIDADE!FO$3)=0,"",SUMIFS(BASE!$P:$P,BASE!$A:$A,PRODUTIVIDADE!FO$3,BASE!$G:$G,PRODUTIVIDADE!$B120)))</f>
        <v/>
      </c>
      <c r="FR120" s="18" t="str">
        <f>IF($B120="","",IF(COUNTIF(BASE!$A:$A,PRODUTIVIDADE!FO$3)=0,"",SUMIFS(BASE!$O:$O,BASE!$A:$A,PRODUTIVIDADE!FO$3,BASE!$G:$G,PRODUTIVIDADE!$B120)))</f>
        <v/>
      </c>
      <c r="FS120" s="32">
        <f t="shared" si="125"/>
        <v>0</v>
      </c>
      <c r="FT120" s="32">
        <f t="shared" si="126"/>
        <v>0</v>
      </c>
      <c r="FU120" s="33" t="str">
        <f>IF($B120="","",IF(COUNTIF(BASE!$A:$A,PRODUTIVIDADE!FU$3)=0,"",SUMIFS(BASE!$M:$M,BASE!$A:$A,PRODUTIVIDADE!FU$3,BASE!$G:$G,PRODUTIVIDADE!$B120)))</f>
        <v/>
      </c>
      <c r="FV120" s="33" t="str">
        <f>IF($B120="","",IF(COUNTIF(BASE!$A:$A,PRODUTIVIDADE!FU$3)=0,"",SUMIFS(BASE!$N:$N,BASE!$A:$A,PRODUTIVIDADE!FU$3,BASE!$G:$G,PRODUTIVIDADE!$B120)))</f>
        <v/>
      </c>
      <c r="FW120" s="28" t="str">
        <f>IF($B120="","",IF(COUNTIF(BASE!$A:$A,PRODUTIVIDADE!FU$3)=0,"",SUMIFS(BASE!$P:$P,BASE!$A:$A,PRODUTIVIDADE!FU$3,BASE!$G:$G,PRODUTIVIDADE!$B120)))</f>
        <v/>
      </c>
      <c r="FX120" s="28" t="str">
        <f>IF($B120="","",IF(COUNTIF(BASE!$A:$A,PRODUTIVIDADE!FU$3)=0,"",SUMIFS(BASE!$O:$O,BASE!$A:$A,PRODUTIVIDADE!FU$3,BASE!$G:$G,PRODUTIVIDADE!$B120)))</f>
        <v/>
      </c>
      <c r="FY120" s="32">
        <f t="shared" si="127"/>
        <v>0</v>
      </c>
      <c r="FZ120" s="32">
        <f t="shared" si="128"/>
        <v>0</v>
      </c>
      <c r="GA120" s="15" t="str">
        <f>IF($B120="","",IF(COUNTIF(BASE!$A:$A,PRODUTIVIDADE!GA$3)=0,"",SUMIFS(BASE!$M:$M,BASE!$A:$A,PRODUTIVIDADE!GA$3,BASE!$G:$G,PRODUTIVIDADE!$B120)))</f>
        <v/>
      </c>
      <c r="GB120" s="15" t="str">
        <f>IF($B120="","",IF(COUNTIF(BASE!$A:$A,PRODUTIVIDADE!GA$3)=0,"",SUMIFS(BASE!$N:$N,BASE!$A:$A,PRODUTIVIDADE!GA$3,BASE!$G:$G,PRODUTIVIDADE!$B120)))</f>
        <v/>
      </c>
      <c r="GC120" s="18" t="str">
        <f>IF($B120="","",IF(COUNTIF(BASE!$A:$A,PRODUTIVIDADE!GA$3)=0,"",SUMIFS(BASE!$P:$P,BASE!$A:$A,PRODUTIVIDADE!GA$3,BASE!$G:$G,PRODUTIVIDADE!$B120)))</f>
        <v/>
      </c>
      <c r="GD120" s="18" t="str">
        <f>IF($B120="","",IF(COUNTIF(BASE!$A:$A,PRODUTIVIDADE!GA$3)=0,"",SUMIFS(BASE!$O:$O,BASE!$A:$A,PRODUTIVIDADE!GA$3,BASE!$G:$G,PRODUTIVIDADE!$B120)))</f>
        <v/>
      </c>
      <c r="GE120" s="32">
        <f t="shared" si="129"/>
        <v>0</v>
      </c>
      <c r="GF120" s="32">
        <f t="shared" si="130"/>
        <v>0</v>
      </c>
      <c r="GG120" s="33" t="str">
        <f>IF($B120="","",IF(COUNTIF(BASE!$A:$A,PRODUTIVIDADE!GG$3)=0,"",SUMIFS(BASE!$M:$M,BASE!$A:$A,PRODUTIVIDADE!GG$3,BASE!$G:$G,PRODUTIVIDADE!$B120)))</f>
        <v/>
      </c>
      <c r="GH120" s="33" t="str">
        <f>IF($B120="","",IF(COUNTIF(BASE!$A:$A,PRODUTIVIDADE!GG$3)=0,"",SUMIFS(BASE!$N:$N,BASE!$A:$A,PRODUTIVIDADE!GG$3,BASE!$G:$G,PRODUTIVIDADE!$B120)))</f>
        <v/>
      </c>
      <c r="GI120" s="28" t="str">
        <f>IF($B120="","",IF(COUNTIF(BASE!$A:$A,PRODUTIVIDADE!GG$3)=0,"",SUMIFS(BASE!$P:$P,BASE!$A:$A,PRODUTIVIDADE!GG$3,BASE!$G:$G,PRODUTIVIDADE!$B120)))</f>
        <v/>
      </c>
      <c r="GJ120" s="28" t="str">
        <f>IF($B120="","",IF(COUNTIF(BASE!$A:$A,PRODUTIVIDADE!GG$3)=0,"",SUMIFS(BASE!$O:$O,BASE!$A:$A,PRODUTIVIDADE!GG$3,BASE!$G:$G,PRODUTIVIDADE!$B120)))</f>
        <v/>
      </c>
      <c r="GK120" s="32">
        <f t="shared" si="131"/>
        <v>0</v>
      </c>
      <c r="GL120" s="32">
        <f t="shared" si="132"/>
        <v>0</v>
      </c>
      <c r="GM120" s="15" t="str">
        <f>IF($B120="","",IF(COUNTIF(BASE!$A:$A,PRODUTIVIDADE!GM$3)=0,"",SUMIFS(BASE!$M:$M,BASE!$A:$A,PRODUTIVIDADE!GM$3,BASE!$G:$G,PRODUTIVIDADE!$B120)))</f>
        <v/>
      </c>
      <c r="GN120" s="15" t="str">
        <f>IF($B120="","",IF(COUNTIF(BASE!$A:$A,PRODUTIVIDADE!GM$3)=0,"",SUMIFS(BASE!$N:$N,BASE!$A:$A,PRODUTIVIDADE!GM$3,BASE!$G:$G,PRODUTIVIDADE!$B120)))</f>
        <v/>
      </c>
      <c r="GO120" s="18" t="str">
        <f>IF($B120="","",IF(COUNTIF(BASE!$A:$A,PRODUTIVIDADE!GM$3)=0,"",SUMIFS(BASE!$P:$P,BASE!$A:$A,PRODUTIVIDADE!GM$3,BASE!$G:$G,PRODUTIVIDADE!$B120)))</f>
        <v/>
      </c>
      <c r="GP120" s="18" t="str">
        <f>IF($B120="","",IF(COUNTIF(BASE!$A:$A,PRODUTIVIDADE!GM$3)=0,"",SUMIFS(BASE!$O:$O,BASE!$A:$A,PRODUTIVIDADE!GM$3,BASE!$G:$G,PRODUTIVIDADE!$B120)))</f>
        <v/>
      </c>
      <c r="GQ120" s="32">
        <f t="shared" si="133"/>
        <v>0</v>
      </c>
      <c r="GR120" s="32">
        <f t="shared" si="134"/>
        <v>0</v>
      </c>
    </row>
    <row r="121" spans="2:200" s="8" customFormat="1" hidden="1" x14ac:dyDescent="0.25">
      <c r="B121" s="50"/>
      <c r="C121" s="16" t="str">
        <f>IF($B121="","",VLOOKUP($B121,EQUIPE!$B:$E,2,0))</f>
        <v/>
      </c>
      <c r="D121" s="16" t="str">
        <f>IF($B121="","",VLOOKUP($B121,EQUIPE!$B:$F,5,0))</f>
        <v/>
      </c>
      <c r="E121" s="18" t="str">
        <f>IF($B121="","",VLOOKUP($B121,EQUIPE!$B:$E,3,0))</f>
        <v/>
      </c>
      <c r="F121" s="16" t="str">
        <f>IF($B121="","",VLOOKUP($B121,EQUIPE!$B:$E,4,0))</f>
        <v/>
      </c>
      <c r="H121" s="22" t="str">
        <f t="shared" si="135"/>
        <v/>
      </c>
      <c r="I121" s="22" t="str">
        <f t="shared" si="135"/>
        <v/>
      </c>
      <c r="J121" s="18" t="str">
        <f t="shared" si="69"/>
        <v/>
      </c>
      <c r="K121" s="18" t="str">
        <f t="shared" si="70"/>
        <v/>
      </c>
      <c r="L121" s="32">
        <f t="shared" si="71"/>
        <v>0</v>
      </c>
      <c r="M121" s="32">
        <f t="shared" si="72"/>
        <v>0</v>
      </c>
      <c r="O121" s="15" t="str">
        <f>IF($B121="","",IF(COUNTIF(BASE!$A:$A,PRODUTIVIDADE!O$3)=0,"",SUMIFS(BASE!$M:$M,BASE!$A:$A,PRODUTIVIDADE!O$3,BASE!$G:$G,PRODUTIVIDADE!$B121)))</f>
        <v/>
      </c>
      <c r="P121" s="15" t="str">
        <f>IF($B121="","",IF(COUNTIF(BASE!$A:$A,PRODUTIVIDADE!O$3)=0,"",SUMIFS(BASE!$N:$N,BASE!$A:$A,PRODUTIVIDADE!O$3,BASE!$G:$G,PRODUTIVIDADE!$B121)))</f>
        <v/>
      </c>
      <c r="Q121" s="18" t="str">
        <f>IF($B121="","",IF(COUNTIF(BASE!$A:$A,PRODUTIVIDADE!O$3)=0,"",SUMIFS(BASE!$P:$P,BASE!$A:$A,PRODUTIVIDADE!O$3,BASE!$G:$G,PRODUTIVIDADE!$B121)))</f>
        <v/>
      </c>
      <c r="R121" s="18" t="str">
        <f>IF($B121="","",IF(COUNTIF(BASE!$A:$A,PRODUTIVIDADE!O$3)=0,"",SUMIFS(BASE!$O:$O,BASE!$A:$A,PRODUTIVIDADE!O$3,BASE!$G:$G,PRODUTIVIDADE!$B121)))</f>
        <v/>
      </c>
      <c r="S121" s="32">
        <f t="shared" si="73"/>
        <v>0</v>
      </c>
      <c r="T121" s="32">
        <f t="shared" si="74"/>
        <v>0</v>
      </c>
      <c r="U121" s="33" t="str">
        <f>IF($B121="","",IF(COUNTIF(BASE!$A:$A,PRODUTIVIDADE!U$3)=0,"",SUMIFS(BASE!$M:$M,BASE!$A:$A,PRODUTIVIDADE!U$3,BASE!$G:$G,PRODUTIVIDADE!$B121)))</f>
        <v/>
      </c>
      <c r="V121" s="33" t="str">
        <f>IF($B121="","",IF(COUNTIF(BASE!$A:$A,PRODUTIVIDADE!U$3)=0,"",SUMIFS(BASE!$N:$N,BASE!$A:$A,PRODUTIVIDADE!U$3,BASE!$G:$G,PRODUTIVIDADE!$B121)))</f>
        <v/>
      </c>
      <c r="W121" s="28" t="str">
        <f>IF($B121="","",IF(COUNTIF(BASE!$A:$A,PRODUTIVIDADE!U$3)=0,"",SUMIFS(BASE!$P:$P,BASE!$A:$A,PRODUTIVIDADE!U$3,BASE!$G:$G,PRODUTIVIDADE!$B121)))</f>
        <v/>
      </c>
      <c r="X121" s="28" t="str">
        <f>IF($B121="","",IF(COUNTIF(BASE!$A:$A,PRODUTIVIDADE!U$3)=0,"",SUMIFS(BASE!$O:$O,BASE!$A:$A,PRODUTIVIDADE!U$3,BASE!$G:$G,PRODUTIVIDADE!$B121)))</f>
        <v/>
      </c>
      <c r="Y121" s="32">
        <f t="shared" si="75"/>
        <v>0</v>
      </c>
      <c r="Z121" s="32">
        <f t="shared" si="76"/>
        <v>0</v>
      </c>
      <c r="AA121" s="15" t="str">
        <f>IF($B121="","",IF(COUNTIF(BASE!$A:$A,PRODUTIVIDADE!AA$3)=0,"",SUMIFS(BASE!$M:$M,BASE!$A:$A,PRODUTIVIDADE!AA$3,BASE!$G:$G,PRODUTIVIDADE!$B121)))</f>
        <v/>
      </c>
      <c r="AB121" s="15" t="str">
        <f>IF($B121="","",IF(COUNTIF(BASE!$A:$A,PRODUTIVIDADE!AA$3)=0,"",SUMIFS(BASE!$N:$N,BASE!$A:$A,PRODUTIVIDADE!AA$3,BASE!$G:$G,PRODUTIVIDADE!$B121)))</f>
        <v/>
      </c>
      <c r="AC121" s="18" t="str">
        <f>IF($B121="","",IF(COUNTIF(BASE!$A:$A,PRODUTIVIDADE!AA$3)=0,"",SUMIFS(BASE!$P:$P,BASE!$A:$A,PRODUTIVIDADE!AA$3,BASE!$G:$G,PRODUTIVIDADE!$B121)))</f>
        <v/>
      </c>
      <c r="AD121" s="18" t="str">
        <f>IF($B121="","",IF(COUNTIF(BASE!$A:$A,PRODUTIVIDADE!AA$3)=0,"",SUMIFS(BASE!$O:$O,BASE!$A:$A,PRODUTIVIDADE!AA$3,BASE!$G:$G,PRODUTIVIDADE!$B121)))</f>
        <v/>
      </c>
      <c r="AE121" s="32">
        <f t="shared" si="77"/>
        <v>0</v>
      </c>
      <c r="AF121" s="32">
        <f t="shared" si="78"/>
        <v>0</v>
      </c>
      <c r="AG121" s="33" t="str">
        <f>IF($B121="","",IF(COUNTIF(BASE!$A:$A,PRODUTIVIDADE!AG$3)=0,"",SUMIFS(BASE!$M:$M,BASE!$A:$A,PRODUTIVIDADE!AG$3,BASE!$G:$G,PRODUTIVIDADE!$B121)))</f>
        <v/>
      </c>
      <c r="AH121" s="33" t="str">
        <f>IF($B121="","",IF(COUNTIF(BASE!$A:$A,PRODUTIVIDADE!AG$3)=0,"",SUMIFS(BASE!$N:$N,BASE!$A:$A,PRODUTIVIDADE!AG$3,BASE!$G:$G,PRODUTIVIDADE!$B121)))</f>
        <v/>
      </c>
      <c r="AI121" s="28" t="str">
        <f>IF($B121="","",IF(COUNTIF(BASE!$A:$A,PRODUTIVIDADE!AG$3)=0,"",SUMIFS(BASE!$P:$P,BASE!$A:$A,PRODUTIVIDADE!AG$3,BASE!$G:$G,PRODUTIVIDADE!$B121)))</f>
        <v/>
      </c>
      <c r="AJ121" s="28" t="str">
        <f>IF($B121="","",IF(COUNTIF(BASE!$A:$A,PRODUTIVIDADE!AG$3)=0,"",SUMIFS(BASE!$O:$O,BASE!$A:$A,PRODUTIVIDADE!AG$3,BASE!$G:$G,PRODUTIVIDADE!$B121)))</f>
        <v/>
      </c>
      <c r="AK121" s="32">
        <f t="shared" si="79"/>
        <v>0</v>
      </c>
      <c r="AL121" s="32">
        <f t="shared" si="80"/>
        <v>0</v>
      </c>
      <c r="AM121" s="15" t="str">
        <f>IF($B121="","",IF(COUNTIF(BASE!$A:$A,PRODUTIVIDADE!AM$3)=0,"",SUMIFS(BASE!$M:$M,BASE!$A:$A,PRODUTIVIDADE!AM$3,BASE!$G:$G,PRODUTIVIDADE!$B121)))</f>
        <v/>
      </c>
      <c r="AN121" s="15" t="str">
        <f>IF($B121="","",IF(COUNTIF(BASE!$A:$A,PRODUTIVIDADE!AM$3)=0,"",SUMIFS(BASE!$N:$N,BASE!$A:$A,PRODUTIVIDADE!AM$3,BASE!$G:$G,PRODUTIVIDADE!$B121)))</f>
        <v/>
      </c>
      <c r="AO121" s="18" t="str">
        <f>IF($B121="","",IF(COUNTIF(BASE!$A:$A,PRODUTIVIDADE!AM$3)=0,"",SUMIFS(BASE!$P:$P,BASE!$A:$A,PRODUTIVIDADE!AM$3,BASE!$G:$G,PRODUTIVIDADE!$B121)))</f>
        <v/>
      </c>
      <c r="AP121" s="18" t="str">
        <f>IF($B121="","",IF(COUNTIF(BASE!$A:$A,PRODUTIVIDADE!AM$3)=0,"",SUMIFS(BASE!$O:$O,BASE!$A:$A,PRODUTIVIDADE!AM$3,BASE!$G:$G,PRODUTIVIDADE!$B121)))</f>
        <v/>
      </c>
      <c r="AQ121" s="32">
        <f t="shared" si="81"/>
        <v>0</v>
      </c>
      <c r="AR121" s="32">
        <f t="shared" si="82"/>
        <v>0</v>
      </c>
      <c r="AS121" s="33" t="str">
        <f>IF($B121="","",IF(COUNTIF(BASE!$A:$A,PRODUTIVIDADE!AS$3)=0,"",SUMIFS(BASE!$M:$M,BASE!$A:$A,PRODUTIVIDADE!AS$3,BASE!$G:$G,PRODUTIVIDADE!$B121)))</f>
        <v/>
      </c>
      <c r="AT121" s="33" t="str">
        <f>IF($B121="","",IF(COUNTIF(BASE!$A:$A,PRODUTIVIDADE!AS$3)=0,"",SUMIFS(BASE!$N:$N,BASE!$A:$A,PRODUTIVIDADE!AS$3,BASE!$G:$G,PRODUTIVIDADE!$B121)))</f>
        <v/>
      </c>
      <c r="AU121" s="28" t="str">
        <f>IF($B121="","",IF(COUNTIF(BASE!$A:$A,PRODUTIVIDADE!AS$3)=0,"",SUMIFS(BASE!$P:$P,BASE!$A:$A,PRODUTIVIDADE!AS$3,BASE!$G:$G,PRODUTIVIDADE!$B121)))</f>
        <v/>
      </c>
      <c r="AV121" s="28" t="str">
        <f>IF($B121="","",IF(COUNTIF(BASE!$A:$A,PRODUTIVIDADE!AS$3)=0,"",SUMIFS(BASE!$O:$O,BASE!$A:$A,PRODUTIVIDADE!AS$3,BASE!$G:$G,PRODUTIVIDADE!$B121)))</f>
        <v/>
      </c>
      <c r="AW121" s="32">
        <f t="shared" si="83"/>
        <v>0</v>
      </c>
      <c r="AX121" s="32">
        <f t="shared" si="84"/>
        <v>0</v>
      </c>
      <c r="AY121" s="15" t="str">
        <f>IF($B121="","",IF(COUNTIF(BASE!$A:$A,PRODUTIVIDADE!AY$3)=0,"",SUMIFS(BASE!$M:$M,BASE!$A:$A,PRODUTIVIDADE!AY$3,BASE!$G:$G,PRODUTIVIDADE!$B121)))</f>
        <v/>
      </c>
      <c r="AZ121" s="15" t="str">
        <f>IF($B121="","",IF(COUNTIF(BASE!$A:$A,PRODUTIVIDADE!AY$3)=0,"",SUMIFS(BASE!$N:$N,BASE!$A:$A,PRODUTIVIDADE!AY$3,BASE!$G:$G,PRODUTIVIDADE!$B121)))</f>
        <v/>
      </c>
      <c r="BA121" s="18" t="str">
        <f>IF($B121="","",IF(COUNTIF(BASE!$A:$A,PRODUTIVIDADE!AY$3)=0,"",SUMIFS(BASE!$P:$P,BASE!$A:$A,PRODUTIVIDADE!AY$3,BASE!$G:$G,PRODUTIVIDADE!$B121)))</f>
        <v/>
      </c>
      <c r="BB121" s="18" t="str">
        <f>IF($B121="","",IF(COUNTIF(BASE!$A:$A,PRODUTIVIDADE!AY$3)=0,"",SUMIFS(BASE!$O:$O,BASE!$A:$A,PRODUTIVIDADE!AY$3,BASE!$G:$G,PRODUTIVIDADE!$B121)))</f>
        <v/>
      </c>
      <c r="BC121" s="32">
        <f t="shared" si="85"/>
        <v>0</v>
      </c>
      <c r="BD121" s="32">
        <f t="shared" si="86"/>
        <v>0</v>
      </c>
      <c r="BE121" s="33" t="str">
        <f>IF($B121="","",IF(COUNTIF(BASE!$A:$A,PRODUTIVIDADE!BE$3)=0,"",SUMIFS(BASE!$M:$M,BASE!$A:$A,PRODUTIVIDADE!BE$3,BASE!$G:$G,PRODUTIVIDADE!$B121)))</f>
        <v/>
      </c>
      <c r="BF121" s="33" t="str">
        <f>IF($B121="","",IF(COUNTIF(BASE!$A:$A,PRODUTIVIDADE!BE$3)=0,"",SUMIFS(BASE!$N:$N,BASE!$A:$A,PRODUTIVIDADE!BE$3,BASE!$G:$G,PRODUTIVIDADE!$B121)))</f>
        <v/>
      </c>
      <c r="BG121" s="28" t="str">
        <f>IF($B121="","",IF(COUNTIF(BASE!$A:$A,PRODUTIVIDADE!BE$3)=0,"",SUMIFS(BASE!$P:$P,BASE!$A:$A,PRODUTIVIDADE!BE$3,BASE!$G:$G,PRODUTIVIDADE!$B121)))</f>
        <v/>
      </c>
      <c r="BH121" s="28" t="str">
        <f>IF($B121="","",IF(COUNTIF(BASE!$A:$A,PRODUTIVIDADE!BE$3)=0,"",SUMIFS(BASE!$O:$O,BASE!$A:$A,PRODUTIVIDADE!BE$3,BASE!$G:$G,PRODUTIVIDADE!$B121)))</f>
        <v/>
      </c>
      <c r="BI121" s="32">
        <f t="shared" si="87"/>
        <v>0</v>
      </c>
      <c r="BJ121" s="32">
        <f t="shared" si="88"/>
        <v>0</v>
      </c>
      <c r="BK121" s="15" t="str">
        <f>IF($B121="","",IF(COUNTIF(BASE!$A:$A,PRODUTIVIDADE!BK$3)=0,"",SUMIFS(BASE!$M:$M,BASE!$A:$A,PRODUTIVIDADE!BK$3,BASE!$G:$G,PRODUTIVIDADE!$B121)))</f>
        <v/>
      </c>
      <c r="BL121" s="15" t="str">
        <f>IF($B121="","",IF(COUNTIF(BASE!$A:$A,PRODUTIVIDADE!BK$3)=0,"",SUMIFS(BASE!$N:$N,BASE!$A:$A,PRODUTIVIDADE!BK$3,BASE!$G:$G,PRODUTIVIDADE!$B121)))</f>
        <v/>
      </c>
      <c r="BM121" s="18" t="str">
        <f>IF($B121="","",IF(COUNTIF(BASE!$A:$A,PRODUTIVIDADE!BK$3)=0,"",SUMIFS(BASE!$P:$P,BASE!$A:$A,PRODUTIVIDADE!BK$3,BASE!$G:$G,PRODUTIVIDADE!$B121)))</f>
        <v/>
      </c>
      <c r="BN121" s="18" t="str">
        <f>IF($B121="","",IF(COUNTIF(BASE!$A:$A,PRODUTIVIDADE!BK$3)=0,"",SUMIFS(BASE!$O:$O,BASE!$A:$A,PRODUTIVIDADE!BK$3,BASE!$G:$G,PRODUTIVIDADE!$B121)))</f>
        <v/>
      </c>
      <c r="BO121" s="32">
        <f t="shared" si="89"/>
        <v>0</v>
      </c>
      <c r="BP121" s="32">
        <f t="shared" si="90"/>
        <v>0</v>
      </c>
      <c r="BQ121" s="33" t="str">
        <f>IF($B121="","",IF(COUNTIF(BASE!$A:$A,PRODUTIVIDADE!BQ$3)=0,"",SUMIFS(BASE!$M:$M,BASE!$A:$A,PRODUTIVIDADE!BQ$3,BASE!$G:$G,PRODUTIVIDADE!$B121)))</f>
        <v/>
      </c>
      <c r="BR121" s="33" t="str">
        <f>IF($B121="","",IF(COUNTIF(BASE!$A:$A,PRODUTIVIDADE!BQ$3)=0,"",SUMIFS(BASE!$N:$N,BASE!$A:$A,PRODUTIVIDADE!BQ$3,BASE!$G:$G,PRODUTIVIDADE!$B121)))</f>
        <v/>
      </c>
      <c r="BS121" s="28" t="str">
        <f>IF($B121="","",IF(COUNTIF(BASE!$A:$A,PRODUTIVIDADE!BQ$3)=0,"",SUMIFS(BASE!$P:$P,BASE!$A:$A,PRODUTIVIDADE!BQ$3,BASE!$G:$G,PRODUTIVIDADE!$B121)))</f>
        <v/>
      </c>
      <c r="BT121" s="28" t="str">
        <f>IF($B121="","",IF(COUNTIF(BASE!$A:$A,PRODUTIVIDADE!BQ$3)=0,"",SUMIFS(BASE!$O:$O,BASE!$A:$A,PRODUTIVIDADE!BQ$3,BASE!$G:$G,PRODUTIVIDADE!$B121)))</f>
        <v/>
      </c>
      <c r="BU121" s="32">
        <f t="shared" si="91"/>
        <v>0</v>
      </c>
      <c r="BV121" s="32">
        <f t="shared" si="92"/>
        <v>0</v>
      </c>
      <c r="BW121" s="15" t="str">
        <f>IF($B121="","",IF(COUNTIF(BASE!$A:$A,PRODUTIVIDADE!BW$3)=0,"",SUMIFS(BASE!$M:$M,BASE!$A:$A,PRODUTIVIDADE!BW$3,BASE!$G:$G,PRODUTIVIDADE!$B121)))</f>
        <v/>
      </c>
      <c r="BX121" s="15" t="str">
        <f>IF($B121="","",IF(COUNTIF(BASE!$A:$A,PRODUTIVIDADE!BW$3)=0,"",SUMIFS(BASE!$N:$N,BASE!$A:$A,PRODUTIVIDADE!BW$3,BASE!$G:$G,PRODUTIVIDADE!$B121)))</f>
        <v/>
      </c>
      <c r="BY121" s="18" t="str">
        <f>IF($B121="","",IF(COUNTIF(BASE!$A:$A,PRODUTIVIDADE!BW$3)=0,"",SUMIFS(BASE!$P:$P,BASE!$A:$A,PRODUTIVIDADE!BW$3,BASE!$G:$G,PRODUTIVIDADE!$B121)))</f>
        <v/>
      </c>
      <c r="BZ121" s="18" t="str">
        <f>IF($B121="","",IF(COUNTIF(BASE!$A:$A,PRODUTIVIDADE!BW$3)=0,"",SUMIFS(BASE!$O:$O,BASE!$A:$A,PRODUTIVIDADE!BW$3,BASE!$G:$G,PRODUTIVIDADE!$B121)))</f>
        <v/>
      </c>
      <c r="CA121" s="32">
        <f t="shared" si="93"/>
        <v>0</v>
      </c>
      <c r="CB121" s="32">
        <f t="shared" si="94"/>
        <v>0</v>
      </c>
      <c r="CC121" s="33" t="str">
        <f>IF($B121="","",IF(COUNTIF(BASE!$A:$A,PRODUTIVIDADE!CC$3)=0,"",SUMIFS(BASE!$M:$M,BASE!$A:$A,PRODUTIVIDADE!CC$3,BASE!$G:$G,PRODUTIVIDADE!$B121)))</f>
        <v/>
      </c>
      <c r="CD121" s="33" t="str">
        <f>IF($B121="","",IF(COUNTIF(BASE!$A:$A,PRODUTIVIDADE!CC$3)=0,"",SUMIFS(BASE!$N:$N,BASE!$A:$A,PRODUTIVIDADE!CC$3,BASE!$G:$G,PRODUTIVIDADE!$B121)))</f>
        <v/>
      </c>
      <c r="CE121" s="28" t="str">
        <f>IF($B121="","",IF(COUNTIF(BASE!$A:$A,PRODUTIVIDADE!CC$3)=0,"",SUMIFS(BASE!$P:$P,BASE!$A:$A,PRODUTIVIDADE!CC$3,BASE!$G:$G,PRODUTIVIDADE!$B121)))</f>
        <v/>
      </c>
      <c r="CF121" s="28" t="str">
        <f>IF($B121="","",IF(COUNTIF(BASE!$A:$A,PRODUTIVIDADE!CC$3)=0,"",SUMIFS(BASE!$O:$O,BASE!$A:$A,PRODUTIVIDADE!CC$3,BASE!$G:$G,PRODUTIVIDADE!$B121)))</f>
        <v/>
      </c>
      <c r="CG121" s="32">
        <f t="shared" si="95"/>
        <v>0</v>
      </c>
      <c r="CH121" s="32">
        <f t="shared" si="96"/>
        <v>0</v>
      </c>
      <c r="CI121" s="15" t="str">
        <f>IF($B121="","",IF(COUNTIF(BASE!$A:$A,PRODUTIVIDADE!CI$3)=0,"",SUMIFS(BASE!$M:$M,BASE!$A:$A,PRODUTIVIDADE!CI$3,BASE!$G:$G,PRODUTIVIDADE!$B121)))</f>
        <v/>
      </c>
      <c r="CJ121" s="15" t="str">
        <f>IF($B121="","",IF(COUNTIF(BASE!$A:$A,PRODUTIVIDADE!CI$3)=0,"",SUMIFS(BASE!$N:$N,BASE!$A:$A,PRODUTIVIDADE!CI$3,BASE!$G:$G,PRODUTIVIDADE!$B121)))</f>
        <v/>
      </c>
      <c r="CK121" s="18" t="str">
        <f>IF($B121="","",IF(COUNTIF(BASE!$A:$A,PRODUTIVIDADE!CI$3)=0,"",SUMIFS(BASE!$P:$P,BASE!$A:$A,PRODUTIVIDADE!CI$3,BASE!$G:$G,PRODUTIVIDADE!$B121)))</f>
        <v/>
      </c>
      <c r="CL121" s="18" t="str">
        <f>IF($B121="","",IF(COUNTIF(BASE!$A:$A,PRODUTIVIDADE!CI$3)=0,"",SUMIFS(BASE!$O:$O,BASE!$A:$A,PRODUTIVIDADE!CI$3,BASE!$G:$G,PRODUTIVIDADE!$B121)))</f>
        <v/>
      </c>
      <c r="CM121" s="32">
        <f t="shared" si="97"/>
        <v>0</v>
      </c>
      <c r="CN121" s="32">
        <f t="shared" si="98"/>
        <v>0</v>
      </c>
      <c r="CO121" s="33" t="str">
        <f>IF($B121="","",IF(COUNTIF(BASE!$A:$A,PRODUTIVIDADE!CO$3)=0,"",SUMIFS(BASE!$M:$M,BASE!$A:$A,PRODUTIVIDADE!CO$3,BASE!$G:$G,PRODUTIVIDADE!$B121)))</f>
        <v/>
      </c>
      <c r="CP121" s="33" t="str">
        <f>IF($B121="","",IF(COUNTIF(BASE!$A:$A,PRODUTIVIDADE!CO$3)=0,"",SUMIFS(BASE!$N:$N,BASE!$A:$A,PRODUTIVIDADE!CO$3,BASE!$G:$G,PRODUTIVIDADE!$B121)))</f>
        <v/>
      </c>
      <c r="CQ121" s="28" t="str">
        <f>IF($B121="","",IF(COUNTIF(BASE!$A:$A,PRODUTIVIDADE!CO$3)=0,"",SUMIFS(BASE!$P:$P,BASE!$A:$A,PRODUTIVIDADE!CO$3,BASE!$G:$G,PRODUTIVIDADE!$B121)))</f>
        <v/>
      </c>
      <c r="CR121" s="28" t="str">
        <f>IF($B121="","",IF(COUNTIF(BASE!$A:$A,PRODUTIVIDADE!CO$3)=0,"",SUMIFS(BASE!$O:$O,BASE!$A:$A,PRODUTIVIDADE!CO$3,BASE!$G:$G,PRODUTIVIDADE!$B121)))</f>
        <v/>
      </c>
      <c r="CS121" s="32">
        <f t="shared" si="99"/>
        <v>0</v>
      </c>
      <c r="CT121" s="32">
        <f t="shared" si="100"/>
        <v>0</v>
      </c>
      <c r="CU121" s="15" t="str">
        <f>IF($B121="","",IF(COUNTIF(BASE!$A:$A,PRODUTIVIDADE!CU$3)=0,"",SUMIFS(BASE!$M:$M,BASE!$A:$A,PRODUTIVIDADE!CU$3,BASE!$G:$G,PRODUTIVIDADE!$B121)))</f>
        <v/>
      </c>
      <c r="CV121" s="15" t="str">
        <f>IF($B121="","",IF(COUNTIF(BASE!$A:$A,PRODUTIVIDADE!CU$3)=0,"",SUMIFS(BASE!$N:$N,BASE!$A:$A,PRODUTIVIDADE!CU$3,BASE!$G:$G,PRODUTIVIDADE!$B121)))</f>
        <v/>
      </c>
      <c r="CW121" s="18" t="str">
        <f>IF($B121="","",IF(COUNTIF(BASE!$A:$A,PRODUTIVIDADE!CU$3)=0,"",SUMIFS(BASE!$P:$P,BASE!$A:$A,PRODUTIVIDADE!CU$3,BASE!$G:$G,PRODUTIVIDADE!$B121)))</f>
        <v/>
      </c>
      <c r="CX121" s="18" t="str">
        <f>IF($B121="","",IF(COUNTIF(BASE!$A:$A,PRODUTIVIDADE!CU$3)=0,"",SUMIFS(BASE!$O:$O,BASE!$A:$A,PRODUTIVIDADE!CU$3,BASE!$G:$G,PRODUTIVIDADE!$B121)))</f>
        <v/>
      </c>
      <c r="CY121" s="32">
        <f t="shared" si="101"/>
        <v>0</v>
      </c>
      <c r="CZ121" s="32">
        <f t="shared" si="102"/>
        <v>0</v>
      </c>
      <c r="DA121" s="33" t="str">
        <f>IF($B121="","",IF(COUNTIF(BASE!$A:$A,PRODUTIVIDADE!DA$3)=0,"",SUMIFS(BASE!$M:$M,BASE!$A:$A,PRODUTIVIDADE!DA$3,BASE!$G:$G,PRODUTIVIDADE!$B121)))</f>
        <v/>
      </c>
      <c r="DB121" s="33" t="str">
        <f>IF($B121="","",IF(COUNTIF(BASE!$A:$A,PRODUTIVIDADE!DA$3)=0,"",SUMIFS(BASE!$N:$N,BASE!$A:$A,PRODUTIVIDADE!DA$3,BASE!$G:$G,PRODUTIVIDADE!$B121)))</f>
        <v/>
      </c>
      <c r="DC121" s="28" t="str">
        <f>IF($B121="","",IF(COUNTIF(BASE!$A:$A,PRODUTIVIDADE!DA$3)=0,"",SUMIFS(BASE!$P:$P,BASE!$A:$A,PRODUTIVIDADE!DA$3,BASE!$G:$G,PRODUTIVIDADE!$B121)))</f>
        <v/>
      </c>
      <c r="DD121" s="28" t="str">
        <f>IF($B121="","",IF(COUNTIF(BASE!$A:$A,PRODUTIVIDADE!DA$3)=0,"",SUMIFS(BASE!$O:$O,BASE!$A:$A,PRODUTIVIDADE!DA$3,BASE!$G:$G,PRODUTIVIDADE!$B121)))</f>
        <v/>
      </c>
      <c r="DE121" s="32">
        <f t="shared" si="103"/>
        <v>0</v>
      </c>
      <c r="DF121" s="32">
        <f t="shared" si="104"/>
        <v>0</v>
      </c>
      <c r="DG121" s="15" t="str">
        <f>IF($B121="","",IF(COUNTIF(BASE!$A:$A,PRODUTIVIDADE!DG$3)=0,"",SUMIFS(BASE!$M:$M,BASE!$A:$A,PRODUTIVIDADE!DG$3,BASE!$G:$G,PRODUTIVIDADE!$B121)))</f>
        <v/>
      </c>
      <c r="DH121" s="15" t="str">
        <f>IF($B121="","",IF(COUNTIF(BASE!$A:$A,PRODUTIVIDADE!DG$3)=0,"",SUMIFS(BASE!$N:$N,BASE!$A:$A,PRODUTIVIDADE!DG$3,BASE!$G:$G,PRODUTIVIDADE!$B121)))</f>
        <v/>
      </c>
      <c r="DI121" s="18" t="str">
        <f>IF($B121="","",IF(COUNTIF(BASE!$A:$A,PRODUTIVIDADE!DG$3)=0,"",SUMIFS(BASE!$P:$P,BASE!$A:$A,PRODUTIVIDADE!DG$3,BASE!$G:$G,PRODUTIVIDADE!$B121)))</f>
        <v/>
      </c>
      <c r="DJ121" s="18" t="str">
        <f>IF($B121="","",IF(COUNTIF(BASE!$A:$A,PRODUTIVIDADE!DG$3)=0,"",SUMIFS(BASE!$O:$O,BASE!$A:$A,PRODUTIVIDADE!DG$3,BASE!$G:$G,PRODUTIVIDADE!$B121)))</f>
        <v/>
      </c>
      <c r="DK121" s="32">
        <f t="shared" si="105"/>
        <v>0</v>
      </c>
      <c r="DL121" s="32">
        <f t="shared" si="106"/>
        <v>0</v>
      </c>
      <c r="DM121" s="33" t="str">
        <f>IF($B121="","",IF(COUNTIF(BASE!$A:$A,PRODUTIVIDADE!DM$3)=0,"",SUMIFS(BASE!$M:$M,BASE!$A:$A,PRODUTIVIDADE!DM$3,BASE!$G:$G,PRODUTIVIDADE!$B121)))</f>
        <v/>
      </c>
      <c r="DN121" s="33" t="str">
        <f>IF($B121="","",IF(COUNTIF(BASE!$A:$A,PRODUTIVIDADE!DM$3)=0,"",SUMIFS(BASE!$N:$N,BASE!$A:$A,PRODUTIVIDADE!DM$3,BASE!$G:$G,PRODUTIVIDADE!$B121)))</f>
        <v/>
      </c>
      <c r="DO121" s="28" t="str">
        <f>IF($B121="","",IF(COUNTIF(BASE!$A:$A,PRODUTIVIDADE!DM$3)=0,"",SUMIFS(BASE!$P:$P,BASE!$A:$A,PRODUTIVIDADE!DM$3,BASE!$G:$G,PRODUTIVIDADE!$B121)))</f>
        <v/>
      </c>
      <c r="DP121" s="28" t="str">
        <f>IF($B121="","",IF(COUNTIF(BASE!$A:$A,PRODUTIVIDADE!DM$3)=0,"",SUMIFS(BASE!$O:$O,BASE!$A:$A,PRODUTIVIDADE!DM$3,BASE!$G:$G,PRODUTIVIDADE!$B121)))</f>
        <v/>
      </c>
      <c r="DQ121" s="32">
        <f t="shared" si="107"/>
        <v>0</v>
      </c>
      <c r="DR121" s="32">
        <f t="shared" si="108"/>
        <v>0</v>
      </c>
      <c r="DS121" s="15" t="str">
        <f>IF($B121="","",IF(COUNTIF(BASE!$A:$A,PRODUTIVIDADE!DS$3)=0,"",SUMIFS(BASE!$M:$M,BASE!$A:$A,PRODUTIVIDADE!DS$3,BASE!$G:$G,PRODUTIVIDADE!$B121)))</f>
        <v/>
      </c>
      <c r="DT121" s="15" t="str">
        <f>IF($B121="","",IF(COUNTIF(BASE!$A:$A,PRODUTIVIDADE!DS$3)=0,"",SUMIFS(BASE!$N:$N,BASE!$A:$A,PRODUTIVIDADE!DS$3,BASE!$G:$G,PRODUTIVIDADE!$B121)))</f>
        <v/>
      </c>
      <c r="DU121" s="18" t="str">
        <f>IF($B121="","",IF(COUNTIF(BASE!$A:$A,PRODUTIVIDADE!DS$3)=0,"",SUMIFS(BASE!$P:$P,BASE!$A:$A,PRODUTIVIDADE!DS$3,BASE!$G:$G,PRODUTIVIDADE!$B121)))</f>
        <v/>
      </c>
      <c r="DV121" s="18" t="str">
        <f>IF($B121="","",IF(COUNTIF(BASE!$A:$A,PRODUTIVIDADE!DS$3)=0,"",SUMIFS(BASE!$O:$O,BASE!$A:$A,PRODUTIVIDADE!DS$3,BASE!$G:$G,PRODUTIVIDADE!$B121)))</f>
        <v/>
      </c>
      <c r="DW121" s="32">
        <f t="shared" si="109"/>
        <v>0</v>
      </c>
      <c r="DX121" s="32">
        <f t="shared" si="110"/>
        <v>0</v>
      </c>
      <c r="DY121" s="33" t="str">
        <f>IF($B121="","",IF(COUNTIF(BASE!$A:$A,PRODUTIVIDADE!DY$3)=0,"",SUMIFS(BASE!$M:$M,BASE!$A:$A,PRODUTIVIDADE!DY$3,BASE!$G:$G,PRODUTIVIDADE!$B121)))</f>
        <v/>
      </c>
      <c r="DZ121" s="33" t="str">
        <f>IF($B121="","",IF(COUNTIF(BASE!$A:$A,PRODUTIVIDADE!DY$3)=0,"",SUMIFS(BASE!$N:$N,BASE!$A:$A,PRODUTIVIDADE!DY$3,BASE!$G:$G,PRODUTIVIDADE!$B121)))</f>
        <v/>
      </c>
      <c r="EA121" s="28" t="str">
        <f>IF($B121="","",IF(COUNTIF(BASE!$A:$A,PRODUTIVIDADE!DY$3)=0,"",SUMIFS(BASE!$P:$P,BASE!$A:$A,PRODUTIVIDADE!DY$3,BASE!$G:$G,PRODUTIVIDADE!$B121)))</f>
        <v/>
      </c>
      <c r="EB121" s="28" t="str">
        <f>IF($B121="","",IF(COUNTIF(BASE!$A:$A,PRODUTIVIDADE!DY$3)=0,"",SUMIFS(BASE!$O:$O,BASE!$A:$A,PRODUTIVIDADE!DY$3,BASE!$G:$G,PRODUTIVIDADE!$B121)))</f>
        <v/>
      </c>
      <c r="EC121" s="32">
        <f t="shared" si="111"/>
        <v>0</v>
      </c>
      <c r="ED121" s="32">
        <f t="shared" si="112"/>
        <v>0</v>
      </c>
      <c r="EE121" s="15" t="str">
        <f>IF($B121="","",IF(COUNTIF(BASE!$A:$A,PRODUTIVIDADE!EE$3)=0,"",SUMIFS(BASE!$M:$M,BASE!$A:$A,PRODUTIVIDADE!EE$3,BASE!$G:$G,PRODUTIVIDADE!$B121)))</f>
        <v/>
      </c>
      <c r="EF121" s="15" t="str">
        <f>IF($B121="","",IF(COUNTIF(BASE!$A:$A,PRODUTIVIDADE!EE$3)=0,"",SUMIFS(BASE!$N:$N,BASE!$A:$A,PRODUTIVIDADE!EE$3,BASE!$G:$G,PRODUTIVIDADE!$B121)))</f>
        <v/>
      </c>
      <c r="EG121" s="18" t="str">
        <f>IF($B121="","",IF(COUNTIF(BASE!$A:$A,PRODUTIVIDADE!EE$3)=0,"",SUMIFS(BASE!$P:$P,BASE!$A:$A,PRODUTIVIDADE!EE$3,BASE!$G:$G,PRODUTIVIDADE!$B121)))</f>
        <v/>
      </c>
      <c r="EH121" s="18" t="str">
        <f>IF($B121="","",IF(COUNTIF(BASE!$A:$A,PRODUTIVIDADE!EE$3)=0,"",SUMIFS(BASE!$O:$O,BASE!$A:$A,PRODUTIVIDADE!EE$3,BASE!$G:$G,PRODUTIVIDADE!$B121)))</f>
        <v/>
      </c>
      <c r="EI121" s="32">
        <f t="shared" si="113"/>
        <v>0</v>
      </c>
      <c r="EJ121" s="32">
        <f t="shared" si="114"/>
        <v>0</v>
      </c>
      <c r="EK121" s="33" t="str">
        <f>IF($B121="","",IF(COUNTIF(BASE!$A:$A,PRODUTIVIDADE!EK$3)=0,"",SUMIFS(BASE!$M:$M,BASE!$A:$A,PRODUTIVIDADE!EK$3,BASE!$G:$G,PRODUTIVIDADE!$B121)))</f>
        <v/>
      </c>
      <c r="EL121" s="33" t="str">
        <f>IF($B121="","",IF(COUNTIF(BASE!$A:$A,PRODUTIVIDADE!EK$3)=0,"",SUMIFS(BASE!$N:$N,BASE!$A:$A,PRODUTIVIDADE!EK$3,BASE!$G:$G,PRODUTIVIDADE!$B121)))</f>
        <v/>
      </c>
      <c r="EM121" s="28" t="str">
        <f>IF($B121="","",IF(COUNTIF(BASE!$A:$A,PRODUTIVIDADE!EK$3)=0,"",SUMIFS(BASE!$P:$P,BASE!$A:$A,PRODUTIVIDADE!EK$3,BASE!$G:$G,PRODUTIVIDADE!$B121)))</f>
        <v/>
      </c>
      <c r="EN121" s="28" t="str">
        <f>IF($B121="","",IF(COUNTIF(BASE!$A:$A,PRODUTIVIDADE!EK$3)=0,"",SUMIFS(BASE!$O:$O,BASE!$A:$A,PRODUTIVIDADE!EK$3,BASE!$G:$G,PRODUTIVIDADE!$B121)))</f>
        <v/>
      </c>
      <c r="EO121" s="32">
        <f t="shared" si="115"/>
        <v>0</v>
      </c>
      <c r="EP121" s="32">
        <f t="shared" si="116"/>
        <v>0</v>
      </c>
      <c r="EQ121" s="15" t="str">
        <f>IF($B121="","",IF(COUNTIF(BASE!$A:$A,PRODUTIVIDADE!EQ$3)=0,"",SUMIFS(BASE!$M:$M,BASE!$A:$A,PRODUTIVIDADE!EQ$3,BASE!$G:$G,PRODUTIVIDADE!$B121)))</f>
        <v/>
      </c>
      <c r="ER121" s="15" t="str">
        <f>IF($B121="","",IF(COUNTIF(BASE!$A:$A,PRODUTIVIDADE!EQ$3)=0,"",SUMIFS(BASE!$N:$N,BASE!$A:$A,PRODUTIVIDADE!EQ$3,BASE!$G:$G,PRODUTIVIDADE!$B121)))</f>
        <v/>
      </c>
      <c r="ES121" s="18" t="str">
        <f>IF($B121="","",IF(COUNTIF(BASE!$A:$A,PRODUTIVIDADE!EQ$3)=0,"",SUMIFS(BASE!$P:$P,BASE!$A:$A,PRODUTIVIDADE!EQ$3,BASE!$G:$G,PRODUTIVIDADE!$B121)))</f>
        <v/>
      </c>
      <c r="ET121" s="18" t="str">
        <f>IF($B121="","",IF(COUNTIF(BASE!$A:$A,PRODUTIVIDADE!EQ$3)=0,"",SUMIFS(BASE!$O:$O,BASE!$A:$A,PRODUTIVIDADE!EQ$3,BASE!$G:$G,PRODUTIVIDADE!$B121)))</f>
        <v/>
      </c>
      <c r="EU121" s="32">
        <f t="shared" si="117"/>
        <v>0</v>
      </c>
      <c r="EV121" s="32">
        <f t="shared" si="118"/>
        <v>0</v>
      </c>
      <c r="EW121" s="33" t="str">
        <f>IF($B121="","",IF(COUNTIF(BASE!$A:$A,PRODUTIVIDADE!EW$3)=0,"",SUMIFS(BASE!$M:$M,BASE!$A:$A,PRODUTIVIDADE!EW$3,BASE!$G:$G,PRODUTIVIDADE!$B121)))</f>
        <v/>
      </c>
      <c r="EX121" s="33" t="str">
        <f>IF($B121="","",IF(COUNTIF(BASE!$A:$A,PRODUTIVIDADE!EW$3)=0,"",SUMIFS(BASE!$N:$N,BASE!$A:$A,PRODUTIVIDADE!EW$3,BASE!$G:$G,PRODUTIVIDADE!$B121)))</f>
        <v/>
      </c>
      <c r="EY121" s="28" t="str">
        <f>IF($B121="","",IF(COUNTIF(BASE!$A:$A,PRODUTIVIDADE!EW$3)=0,"",SUMIFS(BASE!$P:$P,BASE!$A:$A,PRODUTIVIDADE!EW$3,BASE!$G:$G,PRODUTIVIDADE!$B121)))</f>
        <v/>
      </c>
      <c r="EZ121" s="28" t="str">
        <f>IF($B121="","",IF(COUNTIF(BASE!$A:$A,PRODUTIVIDADE!EW$3)=0,"",SUMIFS(BASE!$O:$O,BASE!$A:$A,PRODUTIVIDADE!EW$3,BASE!$G:$G,PRODUTIVIDADE!$B121)))</f>
        <v/>
      </c>
      <c r="FA121" s="32">
        <f t="shared" si="119"/>
        <v>0</v>
      </c>
      <c r="FB121" s="32">
        <f t="shared" si="120"/>
        <v>0</v>
      </c>
      <c r="FC121" s="15" t="str">
        <f>IF($B121="","",IF(COUNTIF(BASE!$A:$A,PRODUTIVIDADE!FC$3)=0,"",SUMIFS(BASE!$M:$M,BASE!$A:$A,PRODUTIVIDADE!FC$3,BASE!$G:$G,PRODUTIVIDADE!$B121)))</f>
        <v/>
      </c>
      <c r="FD121" s="15" t="str">
        <f>IF($B121="","",IF(COUNTIF(BASE!$A:$A,PRODUTIVIDADE!FC$3)=0,"",SUMIFS(BASE!$N:$N,BASE!$A:$A,PRODUTIVIDADE!FC$3,BASE!$G:$G,PRODUTIVIDADE!$B121)))</f>
        <v/>
      </c>
      <c r="FE121" s="18" t="str">
        <f>IF($B121="","",IF(COUNTIF(BASE!$A:$A,PRODUTIVIDADE!FC$3)=0,"",SUMIFS(BASE!$P:$P,BASE!$A:$A,PRODUTIVIDADE!FC$3,BASE!$G:$G,PRODUTIVIDADE!$B121)))</f>
        <v/>
      </c>
      <c r="FF121" s="18" t="str">
        <f>IF($B121="","",IF(COUNTIF(BASE!$A:$A,PRODUTIVIDADE!FC$3)=0,"",SUMIFS(BASE!$O:$O,BASE!$A:$A,PRODUTIVIDADE!FC$3,BASE!$G:$G,PRODUTIVIDADE!$B121)))</f>
        <v/>
      </c>
      <c r="FG121" s="32">
        <f t="shared" si="121"/>
        <v>0</v>
      </c>
      <c r="FH121" s="32">
        <f t="shared" si="122"/>
        <v>0</v>
      </c>
      <c r="FI121" s="33" t="str">
        <f>IF($B121="","",IF(COUNTIF(BASE!$A:$A,PRODUTIVIDADE!FI$3)=0,"",SUMIFS(BASE!$M:$M,BASE!$A:$A,PRODUTIVIDADE!FI$3,BASE!$G:$G,PRODUTIVIDADE!$B121)))</f>
        <v/>
      </c>
      <c r="FJ121" s="33" t="str">
        <f>IF($B121="","",IF(COUNTIF(BASE!$A:$A,PRODUTIVIDADE!FI$3)=0,"",SUMIFS(BASE!$N:$N,BASE!$A:$A,PRODUTIVIDADE!FI$3,BASE!$G:$G,PRODUTIVIDADE!$B121)))</f>
        <v/>
      </c>
      <c r="FK121" s="28" t="str">
        <f>IF($B121="","",IF(COUNTIF(BASE!$A:$A,PRODUTIVIDADE!FI$3)=0,"",SUMIFS(BASE!$P:$P,BASE!$A:$A,PRODUTIVIDADE!FI$3,BASE!$G:$G,PRODUTIVIDADE!$B121)))</f>
        <v/>
      </c>
      <c r="FL121" s="28" t="str">
        <f>IF($B121="","",IF(COUNTIF(BASE!$A:$A,PRODUTIVIDADE!FI$3)=0,"",SUMIFS(BASE!$O:$O,BASE!$A:$A,PRODUTIVIDADE!FI$3,BASE!$G:$G,PRODUTIVIDADE!$B121)))</f>
        <v/>
      </c>
      <c r="FM121" s="32">
        <f t="shared" si="123"/>
        <v>0</v>
      </c>
      <c r="FN121" s="32">
        <f t="shared" si="124"/>
        <v>0</v>
      </c>
      <c r="FO121" s="15" t="str">
        <f>IF($B121="","",IF(COUNTIF(BASE!$A:$A,PRODUTIVIDADE!FO$3)=0,"",SUMIFS(BASE!$M:$M,BASE!$A:$A,PRODUTIVIDADE!FO$3,BASE!$G:$G,PRODUTIVIDADE!$B121)))</f>
        <v/>
      </c>
      <c r="FP121" s="15" t="str">
        <f>IF($B121="","",IF(COUNTIF(BASE!$A:$A,PRODUTIVIDADE!FO$3)=0,"",SUMIFS(BASE!$N:$N,BASE!$A:$A,PRODUTIVIDADE!FO$3,BASE!$G:$G,PRODUTIVIDADE!$B121)))</f>
        <v/>
      </c>
      <c r="FQ121" s="18" t="str">
        <f>IF($B121="","",IF(COUNTIF(BASE!$A:$A,PRODUTIVIDADE!FO$3)=0,"",SUMIFS(BASE!$P:$P,BASE!$A:$A,PRODUTIVIDADE!FO$3,BASE!$G:$G,PRODUTIVIDADE!$B121)))</f>
        <v/>
      </c>
      <c r="FR121" s="18" t="str">
        <f>IF($B121="","",IF(COUNTIF(BASE!$A:$A,PRODUTIVIDADE!FO$3)=0,"",SUMIFS(BASE!$O:$O,BASE!$A:$A,PRODUTIVIDADE!FO$3,BASE!$G:$G,PRODUTIVIDADE!$B121)))</f>
        <v/>
      </c>
      <c r="FS121" s="32">
        <f t="shared" si="125"/>
        <v>0</v>
      </c>
      <c r="FT121" s="32">
        <f t="shared" si="126"/>
        <v>0</v>
      </c>
      <c r="FU121" s="33" t="str">
        <f>IF($B121="","",IF(COUNTIF(BASE!$A:$A,PRODUTIVIDADE!FU$3)=0,"",SUMIFS(BASE!$M:$M,BASE!$A:$A,PRODUTIVIDADE!FU$3,BASE!$G:$G,PRODUTIVIDADE!$B121)))</f>
        <v/>
      </c>
      <c r="FV121" s="33" t="str">
        <f>IF($B121="","",IF(COUNTIF(BASE!$A:$A,PRODUTIVIDADE!FU$3)=0,"",SUMIFS(BASE!$N:$N,BASE!$A:$A,PRODUTIVIDADE!FU$3,BASE!$G:$G,PRODUTIVIDADE!$B121)))</f>
        <v/>
      </c>
      <c r="FW121" s="28" t="str">
        <f>IF($B121="","",IF(COUNTIF(BASE!$A:$A,PRODUTIVIDADE!FU$3)=0,"",SUMIFS(BASE!$P:$P,BASE!$A:$A,PRODUTIVIDADE!FU$3,BASE!$G:$G,PRODUTIVIDADE!$B121)))</f>
        <v/>
      </c>
      <c r="FX121" s="28" t="str">
        <f>IF($B121="","",IF(COUNTIF(BASE!$A:$A,PRODUTIVIDADE!FU$3)=0,"",SUMIFS(BASE!$O:$O,BASE!$A:$A,PRODUTIVIDADE!FU$3,BASE!$G:$G,PRODUTIVIDADE!$B121)))</f>
        <v/>
      </c>
      <c r="FY121" s="32">
        <f t="shared" si="127"/>
        <v>0</v>
      </c>
      <c r="FZ121" s="32">
        <f t="shared" si="128"/>
        <v>0</v>
      </c>
      <c r="GA121" s="15" t="str">
        <f>IF($B121="","",IF(COUNTIF(BASE!$A:$A,PRODUTIVIDADE!GA$3)=0,"",SUMIFS(BASE!$M:$M,BASE!$A:$A,PRODUTIVIDADE!GA$3,BASE!$G:$G,PRODUTIVIDADE!$B121)))</f>
        <v/>
      </c>
      <c r="GB121" s="15" t="str">
        <f>IF($B121="","",IF(COUNTIF(BASE!$A:$A,PRODUTIVIDADE!GA$3)=0,"",SUMIFS(BASE!$N:$N,BASE!$A:$A,PRODUTIVIDADE!GA$3,BASE!$G:$G,PRODUTIVIDADE!$B121)))</f>
        <v/>
      </c>
      <c r="GC121" s="18" t="str">
        <f>IF($B121="","",IF(COUNTIF(BASE!$A:$A,PRODUTIVIDADE!GA$3)=0,"",SUMIFS(BASE!$P:$P,BASE!$A:$A,PRODUTIVIDADE!GA$3,BASE!$G:$G,PRODUTIVIDADE!$B121)))</f>
        <v/>
      </c>
      <c r="GD121" s="18" t="str">
        <f>IF($B121="","",IF(COUNTIF(BASE!$A:$A,PRODUTIVIDADE!GA$3)=0,"",SUMIFS(BASE!$O:$O,BASE!$A:$A,PRODUTIVIDADE!GA$3,BASE!$G:$G,PRODUTIVIDADE!$B121)))</f>
        <v/>
      </c>
      <c r="GE121" s="32">
        <f t="shared" si="129"/>
        <v>0</v>
      </c>
      <c r="GF121" s="32">
        <f t="shared" si="130"/>
        <v>0</v>
      </c>
      <c r="GG121" s="33" t="str">
        <f>IF($B121="","",IF(COUNTIF(BASE!$A:$A,PRODUTIVIDADE!GG$3)=0,"",SUMIFS(BASE!$M:$M,BASE!$A:$A,PRODUTIVIDADE!GG$3,BASE!$G:$G,PRODUTIVIDADE!$B121)))</f>
        <v/>
      </c>
      <c r="GH121" s="33" t="str">
        <f>IF($B121="","",IF(COUNTIF(BASE!$A:$A,PRODUTIVIDADE!GG$3)=0,"",SUMIFS(BASE!$N:$N,BASE!$A:$A,PRODUTIVIDADE!GG$3,BASE!$G:$G,PRODUTIVIDADE!$B121)))</f>
        <v/>
      </c>
      <c r="GI121" s="28" t="str">
        <f>IF($B121="","",IF(COUNTIF(BASE!$A:$A,PRODUTIVIDADE!GG$3)=0,"",SUMIFS(BASE!$P:$P,BASE!$A:$A,PRODUTIVIDADE!GG$3,BASE!$G:$G,PRODUTIVIDADE!$B121)))</f>
        <v/>
      </c>
      <c r="GJ121" s="28" t="str">
        <f>IF($B121="","",IF(COUNTIF(BASE!$A:$A,PRODUTIVIDADE!GG$3)=0,"",SUMIFS(BASE!$O:$O,BASE!$A:$A,PRODUTIVIDADE!GG$3,BASE!$G:$G,PRODUTIVIDADE!$B121)))</f>
        <v/>
      </c>
      <c r="GK121" s="32">
        <f t="shared" si="131"/>
        <v>0</v>
      </c>
      <c r="GL121" s="32">
        <f t="shared" si="132"/>
        <v>0</v>
      </c>
      <c r="GM121" s="15" t="str">
        <f>IF($B121="","",IF(COUNTIF(BASE!$A:$A,PRODUTIVIDADE!GM$3)=0,"",SUMIFS(BASE!$M:$M,BASE!$A:$A,PRODUTIVIDADE!GM$3,BASE!$G:$G,PRODUTIVIDADE!$B121)))</f>
        <v/>
      </c>
      <c r="GN121" s="15" t="str">
        <f>IF($B121="","",IF(COUNTIF(BASE!$A:$A,PRODUTIVIDADE!GM$3)=0,"",SUMIFS(BASE!$N:$N,BASE!$A:$A,PRODUTIVIDADE!GM$3,BASE!$G:$G,PRODUTIVIDADE!$B121)))</f>
        <v/>
      </c>
      <c r="GO121" s="18" t="str">
        <f>IF($B121="","",IF(COUNTIF(BASE!$A:$A,PRODUTIVIDADE!GM$3)=0,"",SUMIFS(BASE!$P:$P,BASE!$A:$A,PRODUTIVIDADE!GM$3,BASE!$G:$G,PRODUTIVIDADE!$B121)))</f>
        <v/>
      </c>
      <c r="GP121" s="18" t="str">
        <f>IF($B121="","",IF(COUNTIF(BASE!$A:$A,PRODUTIVIDADE!GM$3)=0,"",SUMIFS(BASE!$O:$O,BASE!$A:$A,PRODUTIVIDADE!GM$3,BASE!$G:$G,PRODUTIVIDADE!$B121)))</f>
        <v/>
      </c>
      <c r="GQ121" s="32">
        <f t="shared" si="133"/>
        <v>0</v>
      </c>
      <c r="GR121" s="32">
        <f t="shared" si="134"/>
        <v>0</v>
      </c>
    </row>
    <row r="122" spans="2:200" s="8" customFormat="1" hidden="1" x14ac:dyDescent="0.25">
      <c r="B122" s="50"/>
      <c r="C122" s="16" t="str">
        <f>IF($B122="","",VLOOKUP($B122,EQUIPE!$B:$E,2,0))</f>
        <v/>
      </c>
      <c r="D122" s="16" t="str">
        <f>IF($B122="","",VLOOKUP($B122,EQUIPE!$B:$F,5,0))</f>
        <v/>
      </c>
      <c r="E122" s="18" t="str">
        <f>IF($B122="","",VLOOKUP($B122,EQUIPE!$B:$E,3,0))</f>
        <v/>
      </c>
      <c r="F122" s="16" t="str">
        <f>IF($B122="","",VLOOKUP($B122,EQUIPE!$B:$E,4,0))</f>
        <v/>
      </c>
      <c r="H122" s="22" t="str">
        <f t="shared" si="135"/>
        <v/>
      </c>
      <c r="I122" s="22" t="str">
        <f t="shared" si="135"/>
        <v/>
      </c>
      <c r="J122" s="18" t="str">
        <f t="shared" si="69"/>
        <v/>
      </c>
      <c r="K122" s="18" t="str">
        <f t="shared" si="70"/>
        <v/>
      </c>
      <c r="L122" s="32">
        <f t="shared" si="71"/>
        <v>0</v>
      </c>
      <c r="M122" s="32">
        <f t="shared" si="72"/>
        <v>0</v>
      </c>
      <c r="O122" s="15" t="str">
        <f>IF($B122="","",IF(COUNTIF(BASE!$A:$A,PRODUTIVIDADE!O$3)=0,"",SUMIFS(BASE!$M:$M,BASE!$A:$A,PRODUTIVIDADE!O$3,BASE!$G:$G,PRODUTIVIDADE!$B122)))</f>
        <v/>
      </c>
      <c r="P122" s="15" t="str">
        <f>IF($B122="","",IF(COUNTIF(BASE!$A:$A,PRODUTIVIDADE!O$3)=0,"",SUMIFS(BASE!$N:$N,BASE!$A:$A,PRODUTIVIDADE!O$3,BASE!$G:$G,PRODUTIVIDADE!$B122)))</f>
        <v/>
      </c>
      <c r="Q122" s="18" t="str">
        <f>IF($B122="","",IF(COUNTIF(BASE!$A:$A,PRODUTIVIDADE!O$3)=0,"",SUMIFS(BASE!$P:$P,BASE!$A:$A,PRODUTIVIDADE!O$3,BASE!$G:$G,PRODUTIVIDADE!$B122)))</f>
        <v/>
      </c>
      <c r="R122" s="18" t="str">
        <f>IF($B122="","",IF(COUNTIF(BASE!$A:$A,PRODUTIVIDADE!O$3)=0,"",SUMIFS(BASE!$O:$O,BASE!$A:$A,PRODUTIVIDADE!O$3,BASE!$G:$G,PRODUTIVIDADE!$B122)))</f>
        <v/>
      </c>
      <c r="S122" s="32">
        <f t="shared" si="73"/>
        <v>0</v>
      </c>
      <c r="T122" s="32">
        <f t="shared" si="74"/>
        <v>0</v>
      </c>
      <c r="U122" s="33" t="str">
        <f>IF($B122="","",IF(COUNTIF(BASE!$A:$A,PRODUTIVIDADE!U$3)=0,"",SUMIFS(BASE!$M:$M,BASE!$A:$A,PRODUTIVIDADE!U$3,BASE!$G:$G,PRODUTIVIDADE!$B122)))</f>
        <v/>
      </c>
      <c r="V122" s="33" t="str">
        <f>IF($B122="","",IF(COUNTIF(BASE!$A:$A,PRODUTIVIDADE!U$3)=0,"",SUMIFS(BASE!$N:$N,BASE!$A:$A,PRODUTIVIDADE!U$3,BASE!$G:$G,PRODUTIVIDADE!$B122)))</f>
        <v/>
      </c>
      <c r="W122" s="28" t="str">
        <f>IF($B122="","",IF(COUNTIF(BASE!$A:$A,PRODUTIVIDADE!U$3)=0,"",SUMIFS(BASE!$P:$P,BASE!$A:$A,PRODUTIVIDADE!U$3,BASE!$G:$G,PRODUTIVIDADE!$B122)))</f>
        <v/>
      </c>
      <c r="X122" s="28" t="str">
        <f>IF($B122="","",IF(COUNTIF(BASE!$A:$A,PRODUTIVIDADE!U$3)=0,"",SUMIFS(BASE!$O:$O,BASE!$A:$A,PRODUTIVIDADE!U$3,BASE!$G:$G,PRODUTIVIDADE!$B122)))</f>
        <v/>
      </c>
      <c r="Y122" s="32">
        <f t="shared" si="75"/>
        <v>0</v>
      </c>
      <c r="Z122" s="32">
        <f t="shared" si="76"/>
        <v>0</v>
      </c>
      <c r="AA122" s="15" t="str">
        <f>IF($B122="","",IF(COUNTIF(BASE!$A:$A,PRODUTIVIDADE!AA$3)=0,"",SUMIFS(BASE!$M:$M,BASE!$A:$A,PRODUTIVIDADE!AA$3,BASE!$G:$G,PRODUTIVIDADE!$B122)))</f>
        <v/>
      </c>
      <c r="AB122" s="15" t="str">
        <f>IF($B122="","",IF(COUNTIF(BASE!$A:$A,PRODUTIVIDADE!AA$3)=0,"",SUMIFS(BASE!$N:$N,BASE!$A:$A,PRODUTIVIDADE!AA$3,BASE!$G:$G,PRODUTIVIDADE!$B122)))</f>
        <v/>
      </c>
      <c r="AC122" s="18" t="str">
        <f>IF($B122="","",IF(COUNTIF(BASE!$A:$A,PRODUTIVIDADE!AA$3)=0,"",SUMIFS(BASE!$P:$P,BASE!$A:$A,PRODUTIVIDADE!AA$3,BASE!$G:$G,PRODUTIVIDADE!$B122)))</f>
        <v/>
      </c>
      <c r="AD122" s="18" t="str">
        <f>IF($B122="","",IF(COUNTIF(BASE!$A:$A,PRODUTIVIDADE!AA$3)=0,"",SUMIFS(BASE!$O:$O,BASE!$A:$A,PRODUTIVIDADE!AA$3,BASE!$G:$G,PRODUTIVIDADE!$B122)))</f>
        <v/>
      </c>
      <c r="AE122" s="32">
        <f t="shared" si="77"/>
        <v>0</v>
      </c>
      <c r="AF122" s="32">
        <f t="shared" si="78"/>
        <v>0</v>
      </c>
      <c r="AG122" s="33" t="str">
        <f>IF($B122="","",IF(COUNTIF(BASE!$A:$A,PRODUTIVIDADE!AG$3)=0,"",SUMIFS(BASE!$M:$M,BASE!$A:$A,PRODUTIVIDADE!AG$3,BASE!$G:$G,PRODUTIVIDADE!$B122)))</f>
        <v/>
      </c>
      <c r="AH122" s="33" t="str">
        <f>IF($B122="","",IF(COUNTIF(BASE!$A:$A,PRODUTIVIDADE!AG$3)=0,"",SUMIFS(BASE!$N:$N,BASE!$A:$A,PRODUTIVIDADE!AG$3,BASE!$G:$G,PRODUTIVIDADE!$B122)))</f>
        <v/>
      </c>
      <c r="AI122" s="28" t="str">
        <f>IF($B122="","",IF(COUNTIF(BASE!$A:$A,PRODUTIVIDADE!AG$3)=0,"",SUMIFS(BASE!$P:$P,BASE!$A:$A,PRODUTIVIDADE!AG$3,BASE!$G:$G,PRODUTIVIDADE!$B122)))</f>
        <v/>
      </c>
      <c r="AJ122" s="28" t="str">
        <f>IF($B122="","",IF(COUNTIF(BASE!$A:$A,PRODUTIVIDADE!AG$3)=0,"",SUMIFS(BASE!$O:$O,BASE!$A:$A,PRODUTIVIDADE!AG$3,BASE!$G:$G,PRODUTIVIDADE!$B122)))</f>
        <v/>
      </c>
      <c r="AK122" s="32">
        <f t="shared" si="79"/>
        <v>0</v>
      </c>
      <c r="AL122" s="32">
        <f t="shared" si="80"/>
        <v>0</v>
      </c>
      <c r="AM122" s="15" t="str">
        <f>IF($B122="","",IF(COUNTIF(BASE!$A:$A,PRODUTIVIDADE!AM$3)=0,"",SUMIFS(BASE!$M:$M,BASE!$A:$A,PRODUTIVIDADE!AM$3,BASE!$G:$G,PRODUTIVIDADE!$B122)))</f>
        <v/>
      </c>
      <c r="AN122" s="15" t="str">
        <f>IF($B122="","",IF(COUNTIF(BASE!$A:$A,PRODUTIVIDADE!AM$3)=0,"",SUMIFS(BASE!$N:$N,BASE!$A:$A,PRODUTIVIDADE!AM$3,BASE!$G:$G,PRODUTIVIDADE!$B122)))</f>
        <v/>
      </c>
      <c r="AO122" s="18" t="str">
        <f>IF($B122="","",IF(COUNTIF(BASE!$A:$A,PRODUTIVIDADE!AM$3)=0,"",SUMIFS(BASE!$P:$P,BASE!$A:$A,PRODUTIVIDADE!AM$3,BASE!$G:$G,PRODUTIVIDADE!$B122)))</f>
        <v/>
      </c>
      <c r="AP122" s="18" t="str">
        <f>IF($B122="","",IF(COUNTIF(BASE!$A:$A,PRODUTIVIDADE!AM$3)=0,"",SUMIFS(BASE!$O:$O,BASE!$A:$A,PRODUTIVIDADE!AM$3,BASE!$G:$G,PRODUTIVIDADE!$B122)))</f>
        <v/>
      </c>
      <c r="AQ122" s="32">
        <f t="shared" si="81"/>
        <v>0</v>
      </c>
      <c r="AR122" s="32">
        <f t="shared" si="82"/>
        <v>0</v>
      </c>
      <c r="AS122" s="33" t="str">
        <f>IF($B122="","",IF(COUNTIF(BASE!$A:$A,PRODUTIVIDADE!AS$3)=0,"",SUMIFS(BASE!$M:$M,BASE!$A:$A,PRODUTIVIDADE!AS$3,BASE!$G:$G,PRODUTIVIDADE!$B122)))</f>
        <v/>
      </c>
      <c r="AT122" s="33" t="str">
        <f>IF($B122="","",IF(COUNTIF(BASE!$A:$A,PRODUTIVIDADE!AS$3)=0,"",SUMIFS(BASE!$N:$N,BASE!$A:$A,PRODUTIVIDADE!AS$3,BASE!$G:$G,PRODUTIVIDADE!$B122)))</f>
        <v/>
      </c>
      <c r="AU122" s="28" t="str">
        <f>IF($B122="","",IF(COUNTIF(BASE!$A:$A,PRODUTIVIDADE!AS$3)=0,"",SUMIFS(BASE!$P:$P,BASE!$A:$A,PRODUTIVIDADE!AS$3,BASE!$G:$G,PRODUTIVIDADE!$B122)))</f>
        <v/>
      </c>
      <c r="AV122" s="28" t="str">
        <f>IF($B122="","",IF(COUNTIF(BASE!$A:$A,PRODUTIVIDADE!AS$3)=0,"",SUMIFS(BASE!$O:$O,BASE!$A:$A,PRODUTIVIDADE!AS$3,BASE!$G:$G,PRODUTIVIDADE!$B122)))</f>
        <v/>
      </c>
      <c r="AW122" s="32">
        <f t="shared" si="83"/>
        <v>0</v>
      </c>
      <c r="AX122" s="32">
        <f t="shared" si="84"/>
        <v>0</v>
      </c>
      <c r="AY122" s="15" t="str">
        <f>IF($B122="","",IF(COUNTIF(BASE!$A:$A,PRODUTIVIDADE!AY$3)=0,"",SUMIFS(BASE!$M:$M,BASE!$A:$A,PRODUTIVIDADE!AY$3,BASE!$G:$G,PRODUTIVIDADE!$B122)))</f>
        <v/>
      </c>
      <c r="AZ122" s="15" t="str">
        <f>IF($B122="","",IF(COUNTIF(BASE!$A:$A,PRODUTIVIDADE!AY$3)=0,"",SUMIFS(BASE!$N:$N,BASE!$A:$A,PRODUTIVIDADE!AY$3,BASE!$G:$G,PRODUTIVIDADE!$B122)))</f>
        <v/>
      </c>
      <c r="BA122" s="18" t="str">
        <f>IF($B122="","",IF(COUNTIF(BASE!$A:$A,PRODUTIVIDADE!AY$3)=0,"",SUMIFS(BASE!$P:$P,BASE!$A:$A,PRODUTIVIDADE!AY$3,BASE!$G:$G,PRODUTIVIDADE!$B122)))</f>
        <v/>
      </c>
      <c r="BB122" s="18" t="str">
        <f>IF($B122="","",IF(COUNTIF(BASE!$A:$A,PRODUTIVIDADE!AY$3)=0,"",SUMIFS(BASE!$O:$O,BASE!$A:$A,PRODUTIVIDADE!AY$3,BASE!$G:$G,PRODUTIVIDADE!$B122)))</f>
        <v/>
      </c>
      <c r="BC122" s="32">
        <f t="shared" si="85"/>
        <v>0</v>
      </c>
      <c r="BD122" s="32">
        <f t="shared" si="86"/>
        <v>0</v>
      </c>
      <c r="BE122" s="33" t="str">
        <f>IF($B122="","",IF(COUNTIF(BASE!$A:$A,PRODUTIVIDADE!BE$3)=0,"",SUMIFS(BASE!$M:$M,BASE!$A:$A,PRODUTIVIDADE!BE$3,BASE!$G:$G,PRODUTIVIDADE!$B122)))</f>
        <v/>
      </c>
      <c r="BF122" s="33" t="str">
        <f>IF($B122="","",IF(COUNTIF(BASE!$A:$A,PRODUTIVIDADE!BE$3)=0,"",SUMIFS(BASE!$N:$N,BASE!$A:$A,PRODUTIVIDADE!BE$3,BASE!$G:$G,PRODUTIVIDADE!$B122)))</f>
        <v/>
      </c>
      <c r="BG122" s="28" t="str">
        <f>IF($B122="","",IF(COUNTIF(BASE!$A:$A,PRODUTIVIDADE!BE$3)=0,"",SUMIFS(BASE!$P:$P,BASE!$A:$A,PRODUTIVIDADE!BE$3,BASE!$G:$G,PRODUTIVIDADE!$B122)))</f>
        <v/>
      </c>
      <c r="BH122" s="28" t="str">
        <f>IF($B122="","",IF(COUNTIF(BASE!$A:$A,PRODUTIVIDADE!BE$3)=0,"",SUMIFS(BASE!$O:$O,BASE!$A:$A,PRODUTIVIDADE!BE$3,BASE!$G:$G,PRODUTIVIDADE!$B122)))</f>
        <v/>
      </c>
      <c r="BI122" s="32">
        <f t="shared" si="87"/>
        <v>0</v>
      </c>
      <c r="BJ122" s="32">
        <f t="shared" si="88"/>
        <v>0</v>
      </c>
      <c r="BK122" s="15" t="str">
        <f>IF($B122="","",IF(COUNTIF(BASE!$A:$A,PRODUTIVIDADE!BK$3)=0,"",SUMIFS(BASE!$M:$M,BASE!$A:$A,PRODUTIVIDADE!BK$3,BASE!$G:$G,PRODUTIVIDADE!$B122)))</f>
        <v/>
      </c>
      <c r="BL122" s="15" t="str">
        <f>IF($B122="","",IF(COUNTIF(BASE!$A:$A,PRODUTIVIDADE!BK$3)=0,"",SUMIFS(BASE!$N:$N,BASE!$A:$A,PRODUTIVIDADE!BK$3,BASE!$G:$G,PRODUTIVIDADE!$B122)))</f>
        <v/>
      </c>
      <c r="BM122" s="18" t="str">
        <f>IF($B122="","",IF(COUNTIF(BASE!$A:$A,PRODUTIVIDADE!BK$3)=0,"",SUMIFS(BASE!$P:$P,BASE!$A:$A,PRODUTIVIDADE!BK$3,BASE!$G:$G,PRODUTIVIDADE!$B122)))</f>
        <v/>
      </c>
      <c r="BN122" s="18" t="str">
        <f>IF($B122="","",IF(COUNTIF(BASE!$A:$A,PRODUTIVIDADE!BK$3)=0,"",SUMIFS(BASE!$O:$O,BASE!$A:$A,PRODUTIVIDADE!BK$3,BASE!$G:$G,PRODUTIVIDADE!$B122)))</f>
        <v/>
      </c>
      <c r="BO122" s="32">
        <f t="shared" si="89"/>
        <v>0</v>
      </c>
      <c r="BP122" s="32">
        <f t="shared" si="90"/>
        <v>0</v>
      </c>
      <c r="BQ122" s="33" t="str">
        <f>IF($B122="","",IF(COUNTIF(BASE!$A:$A,PRODUTIVIDADE!BQ$3)=0,"",SUMIFS(BASE!$M:$M,BASE!$A:$A,PRODUTIVIDADE!BQ$3,BASE!$G:$G,PRODUTIVIDADE!$B122)))</f>
        <v/>
      </c>
      <c r="BR122" s="33" t="str">
        <f>IF($B122="","",IF(COUNTIF(BASE!$A:$A,PRODUTIVIDADE!BQ$3)=0,"",SUMIFS(BASE!$N:$N,BASE!$A:$A,PRODUTIVIDADE!BQ$3,BASE!$G:$G,PRODUTIVIDADE!$B122)))</f>
        <v/>
      </c>
      <c r="BS122" s="28" t="str">
        <f>IF($B122="","",IF(COUNTIF(BASE!$A:$A,PRODUTIVIDADE!BQ$3)=0,"",SUMIFS(BASE!$P:$P,BASE!$A:$A,PRODUTIVIDADE!BQ$3,BASE!$G:$G,PRODUTIVIDADE!$B122)))</f>
        <v/>
      </c>
      <c r="BT122" s="28" t="str">
        <f>IF($B122="","",IF(COUNTIF(BASE!$A:$A,PRODUTIVIDADE!BQ$3)=0,"",SUMIFS(BASE!$O:$O,BASE!$A:$A,PRODUTIVIDADE!BQ$3,BASE!$G:$G,PRODUTIVIDADE!$B122)))</f>
        <v/>
      </c>
      <c r="BU122" s="32">
        <f t="shared" si="91"/>
        <v>0</v>
      </c>
      <c r="BV122" s="32">
        <f t="shared" si="92"/>
        <v>0</v>
      </c>
      <c r="BW122" s="15" t="str">
        <f>IF($B122="","",IF(COUNTIF(BASE!$A:$A,PRODUTIVIDADE!BW$3)=0,"",SUMIFS(BASE!$M:$M,BASE!$A:$A,PRODUTIVIDADE!BW$3,BASE!$G:$G,PRODUTIVIDADE!$B122)))</f>
        <v/>
      </c>
      <c r="BX122" s="15" t="str">
        <f>IF($B122="","",IF(COUNTIF(BASE!$A:$A,PRODUTIVIDADE!BW$3)=0,"",SUMIFS(BASE!$N:$N,BASE!$A:$A,PRODUTIVIDADE!BW$3,BASE!$G:$G,PRODUTIVIDADE!$B122)))</f>
        <v/>
      </c>
      <c r="BY122" s="18" t="str">
        <f>IF($B122="","",IF(COUNTIF(BASE!$A:$A,PRODUTIVIDADE!BW$3)=0,"",SUMIFS(BASE!$P:$P,BASE!$A:$A,PRODUTIVIDADE!BW$3,BASE!$G:$G,PRODUTIVIDADE!$B122)))</f>
        <v/>
      </c>
      <c r="BZ122" s="18" t="str">
        <f>IF($B122="","",IF(COUNTIF(BASE!$A:$A,PRODUTIVIDADE!BW$3)=0,"",SUMIFS(BASE!$O:$O,BASE!$A:$A,PRODUTIVIDADE!BW$3,BASE!$G:$G,PRODUTIVIDADE!$B122)))</f>
        <v/>
      </c>
      <c r="CA122" s="32">
        <f t="shared" si="93"/>
        <v>0</v>
      </c>
      <c r="CB122" s="32">
        <f t="shared" si="94"/>
        <v>0</v>
      </c>
      <c r="CC122" s="33" t="str">
        <f>IF($B122="","",IF(COUNTIF(BASE!$A:$A,PRODUTIVIDADE!CC$3)=0,"",SUMIFS(BASE!$M:$M,BASE!$A:$A,PRODUTIVIDADE!CC$3,BASE!$G:$G,PRODUTIVIDADE!$B122)))</f>
        <v/>
      </c>
      <c r="CD122" s="33" t="str">
        <f>IF($B122="","",IF(COUNTIF(BASE!$A:$A,PRODUTIVIDADE!CC$3)=0,"",SUMIFS(BASE!$N:$N,BASE!$A:$A,PRODUTIVIDADE!CC$3,BASE!$G:$G,PRODUTIVIDADE!$B122)))</f>
        <v/>
      </c>
      <c r="CE122" s="28" t="str">
        <f>IF($B122="","",IF(COUNTIF(BASE!$A:$A,PRODUTIVIDADE!CC$3)=0,"",SUMIFS(BASE!$P:$P,BASE!$A:$A,PRODUTIVIDADE!CC$3,BASE!$G:$G,PRODUTIVIDADE!$B122)))</f>
        <v/>
      </c>
      <c r="CF122" s="28" t="str">
        <f>IF($B122="","",IF(COUNTIF(BASE!$A:$A,PRODUTIVIDADE!CC$3)=0,"",SUMIFS(BASE!$O:$O,BASE!$A:$A,PRODUTIVIDADE!CC$3,BASE!$G:$G,PRODUTIVIDADE!$B122)))</f>
        <v/>
      </c>
      <c r="CG122" s="32">
        <f t="shared" si="95"/>
        <v>0</v>
      </c>
      <c r="CH122" s="32">
        <f t="shared" si="96"/>
        <v>0</v>
      </c>
      <c r="CI122" s="15" t="str">
        <f>IF($B122="","",IF(COUNTIF(BASE!$A:$A,PRODUTIVIDADE!CI$3)=0,"",SUMIFS(BASE!$M:$M,BASE!$A:$A,PRODUTIVIDADE!CI$3,BASE!$G:$G,PRODUTIVIDADE!$B122)))</f>
        <v/>
      </c>
      <c r="CJ122" s="15" t="str">
        <f>IF($B122="","",IF(COUNTIF(BASE!$A:$A,PRODUTIVIDADE!CI$3)=0,"",SUMIFS(BASE!$N:$N,BASE!$A:$A,PRODUTIVIDADE!CI$3,BASE!$G:$G,PRODUTIVIDADE!$B122)))</f>
        <v/>
      </c>
      <c r="CK122" s="18" t="str">
        <f>IF($B122="","",IF(COUNTIF(BASE!$A:$A,PRODUTIVIDADE!CI$3)=0,"",SUMIFS(BASE!$P:$P,BASE!$A:$A,PRODUTIVIDADE!CI$3,BASE!$G:$G,PRODUTIVIDADE!$B122)))</f>
        <v/>
      </c>
      <c r="CL122" s="18" t="str">
        <f>IF($B122="","",IF(COUNTIF(BASE!$A:$A,PRODUTIVIDADE!CI$3)=0,"",SUMIFS(BASE!$O:$O,BASE!$A:$A,PRODUTIVIDADE!CI$3,BASE!$G:$G,PRODUTIVIDADE!$B122)))</f>
        <v/>
      </c>
      <c r="CM122" s="32">
        <f t="shared" si="97"/>
        <v>0</v>
      </c>
      <c r="CN122" s="32">
        <f t="shared" si="98"/>
        <v>0</v>
      </c>
      <c r="CO122" s="33" t="str">
        <f>IF($B122="","",IF(COUNTIF(BASE!$A:$A,PRODUTIVIDADE!CO$3)=0,"",SUMIFS(BASE!$M:$M,BASE!$A:$A,PRODUTIVIDADE!CO$3,BASE!$G:$G,PRODUTIVIDADE!$B122)))</f>
        <v/>
      </c>
      <c r="CP122" s="33" t="str">
        <f>IF($B122="","",IF(COUNTIF(BASE!$A:$A,PRODUTIVIDADE!CO$3)=0,"",SUMIFS(BASE!$N:$N,BASE!$A:$A,PRODUTIVIDADE!CO$3,BASE!$G:$G,PRODUTIVIDADE!$B122)))</f>
        <v/>
      </c>
      <c r="CQ122" s="28" t="str">
        <f>IF($B122="","",IF(COUNTIF(BASE!$A:$A,PRODUTIVIDADE!CO$3)=0,"",SUMIFS(BASE!$P:$P,BASE!$A:$A,PRODUTIVIDADE!CO$3,BASE!$G:$G,PRODUTIVIDADE!$B122)))</f>
        <v/>
      </c>
      <c r="CR122" s="28" t="str">
        <f>IF($B122="","",IF(COUNTIF(BASE!$A:$A,PRODUTIVIDADE!CO$3)=0,"",SUMIFS(BASE!$O:$O,BASE!$A:$A,PRODUTIVIDADE!CO$3,BASE!$G:$G,PRODUTIVIDADE!$B122)))</f>
        <v/>
      </c>
      <c r="CS122" s="32">
        <f t="shared" si="99"/>
        <v>0</v>
      </c>
      <c r="CT122" s="32">
        <f t="shared" si="100"/>
        <v>0</v>
      </c>
      <c r="CU122" s="15" t="str">
        <f>IF($B122="","",IF(COUNTIF(BASE!$A:$A,PRODUTIVIDADE!CU$3)=0,"",SUMIFS(BASE!$M:$M,BASE!$A:$A,PRODUTIVIDADE!CU$3,BASE!$G:$G,PRODUTIVIDADE!$B122)))</f>
        <v/>
      </c>
      <c r="CV122" s="15" t="str">
        <f>IF($B122="","",IF(COUNTIF(BASE!$A:$A,PRODUTIVIDADE!CU$3)=0,"",SUMIFS(BASE!$N:$N,BASE!$A:$A,PRODUTIVIDADE!CU$3,BASE!$G:$G,PRODUTIVIDADE!$B122)))</f>
        <v/>
      </c>
      <c r="CW122" s="18" t="str">
        <f>IF($B122="","",IF(COUNTIF(BASE!$A:$A,PRODUTIVIDADE!CU$3)=0,"",SUMIFS(BASE!$P:$P,BASE!$A:$A,PRODUTIVIDADE!CU$3,BASE!$G:$G,PRODUTIVIDADE!$B122)))</f>
        <v/>
      </c>
      <c r="CX122" s="18" t="str">
        <f>IF($B122="","",IF(COUNTIF(BASE!$A:$A,PRODUTIVIDADE!CU$3)=0,"",SUMIFS(BASE!$O:$O,BASE!$A:$A,PRODUTIVIDADE!CU$3,BASE!$G:$G,PRODUTIVIDADE!$B122)))</f>
        <v/>
      </c>
      <c r="CY122" s="32">
        <f t="shared" si="101"/>
        <v>0</v>
      </c>
      <c r="CZ122" s="32">
        <f t="shared" si="102"/>
        <v>0</v>
      </c>
      <c r="DA122" s="33" t="str">
        <f>IF($B122="","",IF(COUNTIF(BASE!$A:$A,PRODUTIVIDADE!DA$3)=0,"",SUMIFS(BASE!$M:$M,BASE!$A:$A,PRODUTIVIDADE!DA$3,BASE!$G:$G,PRODUTIVIDADE!$B122)))</f>
        <v/>
      </c>
      <c r="DB122" s="33" t="str">
        <f>IF($B122="","",IF(COUNTIF(BASE!$A:$A,PRODUTIVIDADE!DA$3)=0,"",SUMIFS(BASE!$N:$N,BASE!$A:$A,PRODUTIVIDADE!DA$3,BASE!$G:$G,PRODUTIVIDADE!$B122)))</f>
        <v/>
      </c>
      <c r="DC122" s="28" t="str">
        <f>IF($B122="","",IF(COUNTIF(BASE!$A:$A,PRODUTIVIDADE!DA$3)=0,"",SUMIFS(BASE!$P:$P,BASE!$A:$A,PRODUTIVIDADE!DA$3,BASE!$G:$G,PRODUTIVIDADE!$B122)))</f>
        <v/>
      </c>
      <c r="DD122" s="28" t="str">
        <f>IF($B122="","",IF(COUNTIF(BASE!$A:$A,PRODUTIVIDADE!DA$3)=0,"",SUMIFS(BASE!$O:$O,BASE!$A:$A,PRODUTIVIDADE!DA$3,BASE!$G:$G,PRODUTIVIDADE!$B122)))</f>
        <v/>
      </c>
      <c r="DE122" s="32">
        <f t="shared" si="103"/>
        <v>0</v>
      </c>
      <c r="DF122" s="32">
        <f t="shared" si="104"/>
        <v>0</v>
      </c>
      <c r="DG122" s="15" t="str">
        <f>IF($B122="","",IF(COUNTIF(BASE!$A:$A,PRODUTIVIDADE!DG$3)=0,"",SUMIFS(BASE!$M:$M,BASE!$A:$A,PRODUTIVIDADE!DG$3,BASE!$G:$G,PRODUTIVIDADE!$B122)))</f>
        <v/>
      </c>
      <c r="DH122" s="15" t="str">
        <f>IF($B122="","",IF(COUNTIF(BASE!$A:$A,PRODUTIVIDADE!DG$3)=0,"",SUMIFS(BASE!$N:$N,BASE!$A:$A,PRODUTIVIDADE!DG$3,BASE!$G:$G,PRODUTIVIDADE!$B122)))</f>
        <v/>
      </c>
      <c r="DI122" s="18" t="str">
        <f>IF($B122="","",IF(COUNTIF(BASE!$A:$A,PRODUTIVIDADE!DG$3)=0,"",SUMIFS(BASE!$P:$P,BASE!$A:$A,PRODUTIVIDADE!DG$3,BASE!$G:$G,PRODUTIVIDADE!$B122)))</f>
        <v/>
      </c>
      <c r="DJ122" s="18" t="str">
        <f>IF($B122="","",IF(COUNTIF(BASE!$A:$A,PRODUTIVIDADE!DG$3)=0,"",SUMIFS(BASE!$O:$O,BASE!$A:$A,PRODUTIVIDADE!DG$3,BASE!$G:$G,PRODUTIVIDADE!$B122)))</f>
        <v/>
      </c>
      <c r="DK122" s="32">
        <f t="shared" si="105"/>
        <v>0</v>
      </c>
      <c r="DL122" s="32">
        <f t="shared" si="106"/>
        <v>0</v>
      </c>
      <c r="DM122" s="33" t="str">
        <f>IF($B122="","",IF(COUNTIF(BASE!$A:$A,PRODUTIVIDADE!DM$3)=0,"",SUMIFS(BASE!$M:$M,BASE!$A:$A,PRODUTIVIDADE!DM$3,BASE!$G:$G,PRODUTIVIDADE!$B122)))</f>
        <v/>
      </c>
      <c r="DN122" s="33" t="str">
        <f>IF($B122="","",IF(COUNTIF(BASE!$A:$A,PRODUTIVIDADE!DM$3)=0,"",SUMIFS(BASE!$N:$N,BASE!$A:$A,PRODUTIVIDADE!DM$3,BASE!$G:$G,PRODUTIVIDADE!$B122)))</f>
        <v/>
      </c>
      <c r="DO122" s="28" t="str">
        <f>IF($B122="","",IF(COUNTIF(BASE!$A:$A,PRODUTIVIDADE!DM$3)=0,"",SUMIFS(BASE!$P:$P,BASE!$A:$A,PRODUTIVIDADE!DM$3,BASE!$G:$G,PRODUTIVIDADE!$B122)))</f>
        <v/>
      </c>
      <c r="DP122" s="28" t="str">
        <f>IF($B122="","",IF(COUNTIF(BASE!$A:$A,PRODUTIVIDADE!DM$3)=0,"",SUMIFS(BASE!$O:$O,BASE!$A:$A,PRODUTIVIDADE!DM$3,BASE!$G:$G,PRODUTIVIDADE!$B122)))</f>
        <v/>
      </c>
      <c r="DQ122" s="32">
        <f t="shared" si="107"/>
        <v>0</v>
      </c>
      <c r="DR122" s="32">
        <f t="shared" si="108"/>
        <v>0</v>
      </c>
      <c r="DS122" s="15" t="str">
        <f>IF($B122="","",IF(COUNTIF(BASE!$A:$A,PRODUTIVIDADE!DS$3)=0,"",SUMIFS(BASE!$M:$M,BASE!$A:$A,PRODUTIVIDADE!DS$3,BASE!$G:$G,PRODUTIVIDADE!$B122)))</f>
        <v/>
      </c>
      <c r="DT122" s="15" t="str">
        <f>IF($B122="","",IF(COUNTIF(BASE!$A:$A,PRODUTIVIDADE!DS$3)=0,"",SUMIFS(BASE!$N:$N,BASE!$A:$A,PRODUTIVIDADE!DS$3,BASE!$G:$G,PRODUTIVIDADE!$B122)))</f>
        <v/>
      </c>
      <c r="DU122" s="18" t="str">
        <f>IF($B122="","",IF(COUNTIF(BASE!$A:$A,PRODUTIVIDADE!DS$3)=0,"",SUMIFS(BASE!$P:$P,BASE!$A:$A,PRODUTIVIDADE!DS$3,BASE!$G:$G,PRODUTIVIDADE!$B122)))</f>
        <v/>
      </c>
      <c r="DV122" s="18" t="str">
        <f>IF($B122="","",IF(COUNTIF(BASE!$A:$A,PRODUTIVIDADE!DS$3)=0,"",SUMIFS(BASE!$O:$O,BASE!$A:$A,PRODUTIVIDADE!DS$3,BASE!$G:$G,PRODUTIVIDADE!$B122)))</f>
        <v/>
      </c>
      <c r="DW122" s="32">
        <f t="shared" si="109"/>
        <v>0</v>
      </c>
      <c r="DX122" s="32">
        <f t="shared" si="110"/>
        <v>0</v>
      </c>
      <c r="DY122" s="33" t="str">
        <f>IF($B122="","",IF(COUNTIF(BASE!$A:$A,PRODUTIVIDADE!DY$3)=0,"",SUMIFS(BASE!$M:$M,BASE!$A:$A,PRODUTIVIDADE!DY$3,BASE!$G:$G,PRODUTIVIDADE!$B122)))</f>
        <v/>
      </c>
      <c r="DZ122" s="33" t="str">
        <f>IF($B122="","",IF(COUNTIF(BASE!$A:$A,PRODUTIVIDADE!DY$3)=0,"",SUMIFS(BASE!$N:$N,BASE!$A:$A,PRODUTIVIDADE!DY$3,BASE!$G:$G,PRODUTIVIDADE!$B122)))</f>
        <v/>
      </c>
      <c r="EA122" s="28" t="str">
        <f>IF($B122="","",IF(COUNTIF(BASE!$A:$A,PRODUTIVIDADE!DY$3)=0,"",SUMIFS(BASE!$P:$P,BASE!$A:$A,PRODUTIVIDADE!DY$3,BASE!$G:$G,PRODUTIVIDADE!$B122)))</f>
        <v/>
      </c>
      <c r="EB122" s="28" t="str">
        <f>IF($B122="","",IF(COUNTIF(BASE!$A:$A,PRODUTIVIDADE!DY$3)=0,"",SUMIFS(BASE!$O:$O,BASE!$A:$A,PRODUTIVIDADE!DY$3,BASE!$G:$G,PRODUTIVIDADE!$B122)))</f>
        <v/>
      </c>
      <c r="EC122" s="32">
        <f t="shared" si="111"/>
        <v>0</v>
      </c>
      <c r="ED122" s="32">
        <f t="shared" si="112"/>
        <v>0</v>
      </c>
      <c r="EE122" s="15" t="str">
        <f>IF($B122="","",IF(COUNTIF(BASE!$A:$A,PRODUTIVIDADE!EE$3)=0,"",SUMIFS(BASE!$M:$M,BASE!$A:$A,PRODUTIVIDADE!EE$3,BASE!$G:$G,PRODUTIVIDADE!$B122)))</f>
        <v/>
      </c>
      <c r="EF122" s="15" t="str">
        <f>IF($B122="","",IF(COUNTIF(BASE!$A:$A,PRODUTIVIDADE!EE$3)=0,"",SUMIFS(BASE!$N:$N,BASE!$A:$A,PRODUTIVIDADE!EE$3,BASE!$G:$G,PRODUTIVIDADE!$B122)))</f>
        <v/>
      </c>
      <c r="EG122" s="18" t="str">
        <f>IF($B122="","",IF(COUNTIF(BASE!$A:$A,PRODUTIVIDADE!EE$3)=0,"",SUMIFS(BASE!$P:$P,BASE!$A:$A,PRODUTIVIDADE!EE$3,BASE!$G:$G,PRODUTIVIDADE!$B122)))</f>
        <v/>
      </c>
      <c r="EH122" s="18" t="str">
        <f>IF($B122="","",IF(COUNTIF(BASE!$A:$A,PRODUTIVIDADE!EE$3)=0,"",SUMIFS(BASE!$O:$O,BASE!$A:$A,PRODUTIVIDADE!EE$3,BASE!$G:$G,PRODUTIVIDADE!$B122)))</f>
        <v/>
      </c>
      <c r="EI122" s="32">
        <f t="shared" si="113"/>
        <v>0</v>
      </c>
      <c r="EJ122" s="32">
        <f t="shared" si="114"/>
        <v>0</v>
      </c>
      <c r="EK122" s="33" t="str">
        <f>IF($B122="","",IF(COUNTIF(BASE!$A:$A,PRODUTIVIDADE!EK$3)=0,"",SUMIFS(BASE!$M:$M,BASE!$A:$A,PRODUTIVIDADE!EK$3,BASE!$G:$G,PRODUTIVIDADE!$B122)))</f>
        <v/>
      </c>
      <c r="EL122" s="33" t="str">
        <f>IF($B122="","",IF(COUNTIF(BASE!$A:$A,PRODUTIVIDADE!EK$3)=0,"",SUMIFS(BASE!$N:$N,BASE!$A:$A,PRODUTIVIDADE!EK$3,BASE!$G:$G,PRODUTIVIDADE!$B122)))</f>
        <v/>
      </c>
      <c r="EM122" s="28" t="str">
        <f>IF($B122="","",IF(COUNTIF(BASE!$A:$A,PRODUTIVIDADE!EK$3)=0,"",SUMIFS(BASE!$P:$P,BASE!$A:$A,PRODUTIVIDADE!EK$3,BASE!$G:$G,PRODUTIVIDADE!$B122)))</f>
        <v/>
      </c>
      <c r="EN122" s="28" t="str">
        <f>IF($B122="","",IF(COUNTIF(BASE!$A:$A,PRODUTIVIDADE!EK$3)=0,"",SUMIFS(BASE!$O:$O,BASE!$A:$A,PRODUTIVIDADE!EK$3,BASE!$G:$G,PRODUTIVIDADE!$B122)))</f>
        <v/>
      </c>
      <c r="EO122" s="32">
        <f t="shared" si="115"/>
        <v>0</v>
      </c>
      <c r="EP122" s="32">
        <f t="shared" si="116"/>
        <v>0</v>
      </c>
      <c r="EQ122" s="15" t="str">
        <f>IF($B122="","",IF(COUNTIF(BASE!$A:$A,PRODUTIVIDADE!EQ$3)=0,"",SUMIFS(BASE!$M:$M,BASE!$A:$A,PRODUTIVIDADE!EQ$3,BASE!$G:$G,PRODUTIVIDADE!$B122)))</f>
        <v/>
      </c>
      <c r="ER122" s="15" t="str">
        <f>IF($B122="","",IF(COUNTIF(BASE!$A:$A,PRODUTIVIDADE!EQ$3)=0,"",SUMIFS(BASE!$N:$N,BASE!$A:$A,PRODUTIVIDADE!EQ$3,BASE!$G:$G,PRODUTIVIDADE!$B122)))</f>
        <v/>
      </c>
      <c r="ES122" s="18" t="str">
        <f>IF($B122="","",IF(COUNTIF(BASE!$A:$A,PRODUTIVIDADE!EQ$3)=0,"",SUMIFS(BASE!$P:$P,BASE!$A:$A,PRODUTIVIDADE!EQ$3,BASE!$G:$G,PRODUTIVIDADE!$B122)))</f>
        <v/>
      </c>
      <c r="ET122" s="18" t="str">
        <f>IF($B122="","",IF(COUNTIF(BASE!$A:$A,PRODUTIVIDADE!EQ$3)=0,"",SUMIFS(BASE!$O:$O,BASE!$A:$A,PRODUTIVIDADE!EQ$3,BASE!$G:$G,PRODUTIVIDADE!$B122)))</f>
        <v/>
      </c>
      <c r="EU122" s="32">
        <f t="shared" si="117"/>
        <v>0</v>
      </c>
      <c r="EV122" s="32">
        <f t="shared" si="118"/>
        <v>0</v>
      </c>
      <c r="EW122" s="33" t="str">
        <f>IF($B122="","",IF(COUNTIF(BASE!$A:$A,PRODUTIVIDADE!EW$3)=0,"",SUMIFS(BASE!$M:$M,BASE!$A:$A,PRODUTIVIDADE!EW$3,BASE!$G:$G,PRODUTIVIDADE!$B122)))</f>
        <v/>
      </c>
      <c r="EX122" s="33" t="str">
        <f>IF($B122="","",IF(COUNTIF(BASE!$A:$A,PRODUTIVIDADE!EW$3)=0,"",SUMIFS(BASE!$N:$N,BASE!$A:$A,PRODUTIVIDADE!EW$3,BASE!$G:$G,PRODUTIVIDADE!$B122)))</f>
        <v/>
      </c>
      <c r="EY122" s="28" t="str">
        <f>IF($B122="","",IF(COUNTIF(BASE!$A:$A,PRODUTIVIDADE!EW$3)=0,"",SUMIFS(BASE!$P:$P,BASE!$A:$A,PRODUTIVIDADE!EW$3,BASE!$G:$G,PRODUTIVIDADE!$B122)))</f>
        <v/>
      </c>
      <c r="EZ122" s="28" t="str">
        <f>IF($B122="","",IF(COUNTIF(BASE!$A:$A,PRODUTIVIDADE!EW$3)=0,"",SUMIFS(BASE!$O:$O,BASE!$A:$A,PRODUTIVIDADE!EW$3,BASE!$G:$G,PRODUTIVIDADE!$B122)))</f>
        <v/>
      </c>
      <c r="FA122" s="32">
        <f t="shared" si="119"/>
        <v>0</v>
      </c>
      <c r="FB122" s="32">
        <f t="shared" si="120"/>
        <v>0</v>
      </c>
      <c r="FC122" s="15" t="str">
        <f>IF($B122="","",IF(COUNTIF(BASE!$A:$A,PRODUTIVIDADE!FC$3)=0,"",SUMIFS(BASE!$M:$M,BASE!$A:$A,PRODUTIVIDADE!FC$3,BASE!$G:$G,PRODUTIVIDADE!$B122)))</f>
        <v/>
      </c>
      <c r="FD122" s="15" t="str">
        <f>IF($B122="","",IF(COUNTIF(BASE!$A:$A,PRODUTIVIDADE!FC$3)=0,"",SUMIFS(BASE!$N:$N,BASE!$A:$A,PRODUTIVIDADE!FC$3,BASE!$G:$G,PRODUTIVIDADE!$B122)))</f>
        <v/>
      </c>
      <c r="FE122" s="18" t="str">
        <f>IF($B122="","",IF(COUNTIF(BASE!$A:$A,PRODUTIVIDADE!FC$3)=0,"",SUMIFS(BASE!$P:$P,BASE!$A:$A,PRODUTIVIDADE!FC$3,BASE!$G:$G,PRODUTIVIDADE!$B122)))</f>
        <v/>
      </c>
      <c r="FF122" s="18" t="str">
        <f>IF($B122="","",IF(COUNTIF(BASE!$A:$A,PRODUTIVIDADE!FC$3)=0,"",SUMIFS(BASE!$O:$O,BASE!$A:$A,PRODUTIVIDADE!FC$3,BASE!$G:$G,PRODUTIVIDADE!$B122)))</f>
        <v/>
      </c>
      <c r="FG122" s="32">
        <f t="shared" si="121"/>
        <v>0</v>
      </c>
      <c r="FH122" s="32">
        <f t="shared" si="122"/>
        <v>0</v>
      </c>
      <c r="FI122" s="33" t="str">
        <f>IF($B122="","",IF(COUNTIF(BASE!$A:$A,PRODUTIVIDADE!FI$3)=0,"",SUMIFS(BASE!$M:$M,BASE!$A:$A,PRODUTIVIDADE!FI$3,BASE!$G:$G,PRODUTIVIDADE!$B122)))</f>
        <v/>
      </c>
      <c r="FJ122" s="33" t="str">
        <f>IF($B122="","",IF(COUNTIF(BASE!$A:$A,PRODUTIVIDADE!FI$3)=0,"",SUMIFS(BASE!$N:$N,BASE!$A:$A,PRODUTIVIDADE!FI$3,BASE!$G:$G,PRODUTIVIDADE!$B122)))</f>
        <v/>
      </c>
      <c r="FK122" s="28" t="str">
        <f>IF($B122="","",IF(COUNTIF(BASE!$A:$A,PRODUTIVIDADE!FI$3)=0,"",SUMIFS(BASE!$P:$P,BASE!$A:$A,PRODUTIVIDADE!FI$3,BASE!$G:$G,PRODUTIVIDADE!$B122)))</f>
        <v/>
      </c>
      <c r="FL122" s="28" t="str">
        <f>IF($B122="","",IF(COUNTIF(BASE!$A:$A,PRODUTIVIDADE!FI$3)=0,"",SUMIFS(BASE!$O:$O,BASE!$A:$A,PRODUTIVIDADE!FI$3,BASE!$G:$G,PRODUTIVIDADE!$B122)))</f>
        <v/>
      </c>
      <c r="FM122" s="32">
        <f t="shared" si="123"/>
        <v>0</v>
      </c>
      <c r="FN122" s="32">
        <f t="shared" si="124"/>
        <v>0</v>
      </c>
      <c r="FO122" s="15" t="str">
        <f>IF($B122="","",IF(COUNTIF(BASE!$A:$A,PRODUTIVIDADE!FO$3)=0,"",SUMIFS(BASE!$M:$M,BASE!$A:$A,PRODUTIVIDADE!FO$3,BASE!$G:$G,PRODUTIVIDADE!$B122)))</f>
        <v/>
      </c>
      <c r="FP122" s="15" t="str">
        <f>IF($B122="","",IF(COUNTIF(BASE!$A:$A,PRODUTIVIDADE!FO$3)=0,"",SUMIFS(BASE!$N:$N,BASE!$A:$A,PRODUTIVIDADE!FO$3,BASE!$G:$G,PRODUTIVIDADE!$B122)))</f>
        <v/>
      </c>
      <c r="FQ122" s="18" t="str">
        <f>IF($B122="","",IF(COUNTIF(BASE!$A:$A,PRODUTIVIDADE!FO$3)=0,"",SUMIFS(BASE!$P:$P,BASE!$A:$A,PRODUTIVIDADE!FO$3,BASE!$G:$G,PRODUTIVIDADE!$B122)))</f>
        <v/>
      </c>
      <c r="FR122" s="18" t="str">
        <f>IF($B122="","",IF(COUNTIF(BASE!$A:$A,PRODUTIVIDADE!FO$3)=0,"",SUMIFS(BASE!$O:$O,BASE!$A:$A,PRODUTIVIDADE!FO$3,BASE!$G:$G,PRODUTIVIDADE!$B122)))</f>
        <v/>
      </c>
      <c r="FS122" s="32">
        <f t="shared" si="125"/>
        <v>0</v>
      </c>
      <c r="FT122" s="32">
        <f t="shared" si="126"/>
        <v>0</v>
      </c>
      <c r="FU122" s="33" t="str">
        <f>IF($B122="","",IF(COUNTIF(BASE!$A:$A,PRODUTIVIDADE!FU$3)=0,"",SUMIFS(BASE!$M:$M,BASE!$A:$A,PRODUTIVIDADE!FU$3,BASE!$G:$G,PRODUTIVIDADE!$B122)))</f>
        <v/>
      </c>
      <c r="FV122" s="33" t="str">
        <f>IF($B122="","",IF(COUNTIF(BASE!$A:$A,PRODUTIVIDADE!FU$3)=0,"",SUMIFS(BASE!$N:$N,BASE!$A:$A,PRODUTIVIDADE!FU$3,BASE!$G:$G,PRODUTIVIDADE!$B122)))</f>
        <v/>
      </c>
      <c r="FW122" s="28" t="str">
        <f>IF($B122="","",IF(COUNTIF(BASE!$A:$A,PRODUTIVIDADE!FU$3)=0,"",SUMIFS(BASE!$P:$P,BASE!$A:$A,PRODUTIVIDADE!FU$3,BASE!$G:$G,PRODUTIVIDADE!$B122)))</f>
        <v/>
      </c>
      <c r="FX122" s="28" t="str">
        <f>IF($B122="","",IF(COUNTIF(BASE!$A:$A,PRODUTIVIDADE!FU$3)=0,"",SUMIFS(BASE!$O:$O,BASE!$A:$A,PRODUTIVIDADE!FU$3,BASE!$G:$G,PRODUTIVIDADE!$B122)))</f>
        <v/>
      </c>
      <c r="FY122" s="32">
        <f t="shared" si="127"/>
        <v>0</v>
      </c>
      <c r="FZ122" s="32">
        <f t="shared" si="128"/>
        <v>0</v>
      </c>
      <c r="GA122" s="15" t="str">
        <f>IF($B122="","",IF(COUNTIF(BASE!$A:$A,PRODUTIVIDADE!GA$3)=0,"",SUMIFS(BASE!$M:$M,BASE!$A:$A,PRODUTIVIDADE!GA$3,BASE!$G:$G,PRODUTIVIDADE!$B122)))</f>
        <v/>
      </c>
      <c r="GB122" s="15" t="str">
        <f>IF($B122="","",IF(COUNTIF(BASE!$A:$A,PRODUTIVIDADE!GA$3)=0,"",SUMIFS(BASE!$N:$N,BASE!$A:$A,PRODUTIVIDADE!GA$3,BASE!$G:$G,PRODUTIVIDADE!$B122)))</f>
        <v/>
      </c>
      <c r="GC122" s="18" t="str">
        <f>IF($B122="","",IF(COUNTIF(BASE!$A:$A,PRODUTIVIDADE!GA$3)=0,"",SUMIFS(BASE!$P:$P,BASE!$A:$A,PRODUTIVIDADE!GA$3,BASE!$G:$G,PRODUTIVIDADE!$B122)))</f>
        <v/>
      </c>
      <c r="GD122" s="18" t="str">
        <f>IF($B122="","",IF(COUNTIF(BASE!$A:$A,PRODUTIVIDADE!GA$3)=0,"",SUMIFS(BASE!$O:$O,BASE!$A:$A,PRODUTIVIDADE!GA$3,BASE!$G:$G,PRODUTIVIDADE!$B122)))</f>
        <v/>
      </c>
      <c r="GE122" s="32">
        <f t="shared" si="129"/>
        <v>0</v>
      </c>
      <c r="GF122" s="32">
        <f t="shared" si="130"/>
        <v>0</v>
      </c>
      <c r="GG122" s="33" t="str">
        <f>IF($B122="","",IF(COUNTIF(BASE!$A:$A,PRODUTIVIDADE!GG$3)=0,"",SUMIFS(BASE!$M:$M,BASE!$A:$A,PRODUTIVIDADE!GG$3,BASE!$G:$G,PRODUTIVIDADE!$B122)))</f>
        <v/>
      </c>
      <c r="GH122" s="33" t="str">
        <f>IF($B122="","",IF(COUNTIF(BASE!$A:$A,PRODUTIVIDADE!GG$3)=0,"",SUMIFS(BASE!$N:$N,BASE!$A:$A,PRODUTIVIDADE!GG$3,BASE!$G:$G,PRODUTIVIDADE!$B122)))</f>
        <v/>
      </c>
      <c r="GI122" s="28" t="str">
        <f>IF($B122="","",IF(COUNTIF(BASE!$A:$A,PRODUTIVIDADE!GG$3)=0,"",SUMIFS(BASE!$P:$P,BASE!$A:$A,PRODUTIVIDADE!GG$3,BASE!$G:$G,PRODUTIVIDADE!$B122)))</f>
        <v/>
      </c>
      <c r="GJ122" s="28" t="str">
        <f>IF($B122="","",IF(COUNTIF(BASE!$A:$A,PRODUTIVIDADE!GG$3)=0,"",SUMIFS(BASE!$O:$O,BASE!$A:$A,PRODUTIVIDADE!GG$3,BASE!$G:$G,PRODUTIVIDADE!$B122)))</f>
        <v/>
      </c>
      <c r="GK122" s="32">
        <f t="shared" si="131"/>
        <v>0</v>
      </c>
      <c r="GL122" s="32">
        <f t="shared" si="132"/>
        <v>0</v>
      </c>
      <c r="GM122" s="15" t="str">
        <f>IF($B122="","",IF(COUNTIF(BASE!$A:$A,PRODUTIVIDADE!GM$3)=0,"",SUMIFS(BASE!$M:$M,BASE!$A:$A,PRODUTIVIDADE!GM$3,BASE!$G:$G,PRODUTIVIDADE!$B122)))</f>
        <v/>
      </c>
      <c r="GN122" s="15" t="str">
        <f>IF($B122="","",IF(COUNTIF(BASE!$A:$A,PRODUTIVIDADE!GM$3)=0,"",SUMIFS(BASE!$N:$N,BASE!$A:$A,PRODUTIVIDADE!GM$3,BASE!$G:$G,PRODUTIVIDADE!$B122)))</f>
        <v/>
      </c>
      <c r="GO122" s="18" t="str">
        <f>IF($B122="","",IF(COUNTIF(BASE!$A:$A,PRODUTIVIDADE!GM$3)=0,"",SUMIFS(BASE!$P:$P,BASE!$A:$A,PRODUTIVIDADE!GM$3,BASE!$G:$G,PRODUTIVIDADE!$B122)))</f>
        <v/>
      </c>
      <c r="GP122" s="18" t="str">
        <f>IF($B122="","",IF(COUNTIF(BASE!$A:$A,PRODUTIVIDADE!GM$3)=0,"",SUMIFS(BASE!$O:$O,BASE!$A:$A,PRODUTIVIDADE!GM$3,BASE!$G:$G,PRODUTIVIDADE!$B122)))</f>
        <v/>
      </c>
      <c r="GQ122" s="32">
        <f t="shared" si="133"/>
        <v>0</v>
      </c>
      <c r="GR122" s="32">
        <f t="shared" si="134"/>
        <v>0</v>
      </c>
    </row>
    <row r="123" spans="2:200" s="8" customFormat="1" hidden="1" x14ac:dyDescent="0.25">
      <c r="B123" s="50"/>
      <c r="C123" s="16" t="str">
        <f>IF($B123="","",VLOOKUP($B123,EQUIPE!$B:$E,2,0))</f>
        <v/>
      </c>
      <c r="D123" s="16" t="str">
        <f>IF($B123="","",VLOOKUP($B123,EQUIPE!$B:$F,5,0))</f>
        <v/>
      </c>
      <c r="E123" s="18" t="str">
        <f>IF($B123="","",VLOOKUP($B123,EQUIPE!$B:$E,3,0))</f>
        <v/>
      </c>
      <c r="F123" s="16" t="str">
        <f>IF($B123="","",VLOOKUP($B123,EQUIPE!$B:$E,4,0))</f>
        <v/>
      </c>
      <c r="H123" s="22" t="str">
        <f t="shared" si="135"/>
        <v/>
      </c>
      <c r="I123" s="22" t="str">
        <f t="shared" si="135"/>
        <v/>
      </c>
      <c r="J123" s="18" t="str">
        <f t="shared" si="69"/>
        <v/>
      </c>
      <c r="K123" s="18" t="str">
        <f t="shared" si="70"/>
        <v/>
      </c>
      <c r="L123" s="32">
        <f t="shared" si="71"/>
        <v>0</v>
      </c>
      <c r="M123" s="32">
        <f t="shared" si="72"/>
        <v>0</v>
      </c>
      <c r="O123" s="15" t="str">
        <f>IF($B123="","",IF(COUNTIF(BASE!$A:$A,PRODUTIVIDADE!O$3)=0,"",SUMIFS(BASE!$M:$M,BASE!$A:$A,PRODUTIVIDADE!O$3,BASE!$G:$G,PRODUTIVIDADE!$B123)))</f>
        <v/>
      </c>
      <c r="P123" s="15" t="str">
        <f>IF($B123="","",IF(COUNTIF(BASE!$A:$A,PRODUTIVIDADE!O$3)=0,"",SUMIFS(BASE!$N:$N,BASE!$A:$A,PRODUTIVIDADE!O$3,BASE!$G:$G,PRODUTIVIDADE!$B123)))</f>
        <v/>
      </c>
      <c r="Q123" s="18" t="str">
        <f>IF($B123="","",IF(COUNTIF(BASE!$A:$A,PRODUTIVIDADE!O$3)=0,"",SUMIFS(BASE!$P:$P,BASE!$A:$A,PRODUTIVIDADE!O$3,BASE!$G:$G,PRODUTIVIDADE!$B123)))</f>
        <v/>
      </c>
      <c r="R123" s="18" t="str">
        <f>IF($B123="","",IF(COUNTIF(BASE!$A:$A,PRODUTIVIDADE!O$3)=0,"",SUMIFS(BASE!$O:$O,BASE!$A:$A,PRODUTIVIDADE!O$3,BASE!$G:$G,PRODUTIVIDADE!$B123)))</f>
        <v/>
      </c>
      <c r="S123" s="32">
        <f t="shared" si="73"/>
        <v>0</v>
      </c>
      <c r="T123" s="32">
        <f t="shared" si="74"/>
        <v>0</v>
      </c>
      <c r="U123" s="33" t="str">
        <f>IF($B123="","",IF(COUNTIF(BASE!$A:$A,PRODUTIVIDADE!U$3)=0,"",SUMIFS(BASE!$M:$M,BASE!$A:$A,PRODUTIVIDADE!U$3,BASE!$G:$G,PRODUTIVIDADE!$B123)))</f>
        <v/>
      </c>
      <c r="V123" s="33" t="str">
        <f>IF($B123="","",IF(COUNTIF(BASE!$A:$A,PRODUTIVIDADE!U$3)=0,"",SUMIFS(BASE!$N:$N,BASE!$A:$A,PRODUTIVIDADE!U$3,BASE!$G:$G,PRODUTIVIDADE!$B123)))</f>
        <v/>
      </c>
      <c r="W123" s="28" t="str">
        <f>IF($B123="","",IF(COUNTIF(BASE!$A:$A,PRODUTIVIDADE!U$3)=0,"",SUMIFS(BASE!$P:$P,BASE!$A:$A,PRODUTIVIDADE!U$3,BASE!$G:$G,PRODUTIVIDADE!$B123)))</f>
        <v/>
      </c>
      <c r="X123" s="28" t="str">
        <f>IF($B123="","",IF(COUNTIF(BASE!$A:$A,PRODUTIVIDADE!U$3)=0,"",SUMIFS(BASE!$O:$O,BASE!$A:$A,PRODUTIVIDADE!U$3,BASE!$G:$G,PRODUTIVIDADE!$B123)))</f>
        <v/>
      </c>
      <c r="Y123" s="32">
        <f t="shared" si="75"/>
        <v>0</v>
      </c>
      <c r="Z123" s="32">
        <f t="shared" si="76"/>
        <v>0</v>
      </c>
      <c r="AA123" s="15" t="str">
        <f>IF($B123="","",IF(COUNTIF(BASE!$A:$A,PRODUTIVIDADE!AA$3)=0,"",SUMIFS(BASE!$M:$M,BASE!$A:$A,PRODUTIVIDADE!AA$3,BASE!$G:$G,PRODUTIVIDADE!$B123)))</f>
        <v/>
      </c>
      <c r="AB123" s="15" t="str">
        <f>IF($B123="","",IF(COUNTIF(BASE!$A:$A,PRODUTIVIDADE!AA$3)=0,"",SUMIFS(BASE!$N:$N,BASE!$A:$A,PRODUTIVIDADE!AA$3,BASE!$G:$G,PRODUTIVIDADE!$B123)))</f>
        <v/>
      </c>
      <c r="AC123" s="18" t="str">
        <f>IF($B123="","",IF(COUNTIF(BASE!$A:$A,PRODUTIVIDADE!AA$3)=0,"",SUMIFS(BASE!$P:$P,BASE!$A:$A,PRODUTIVIDADE!AA$3,BASE!$G:$G,PRODUTIVIDADE!$B123)))</f>
        <v/>
      </c>
      <c r="AD123" s="18" t="str">
        <f>IF($B123="","",IF(COUNTIF(BASE!$A:$A,PRODUTIVIDADE!AA$3)=0,"",SUMIFS(BASE!$O:$O,BASE!$A:$A,PRODUTIVIDADE!AA$3,BASE!$G:$G,PRODUTIVIDADE!$B123)))</f>
        <v/>
      </c>
      <c r="AE123" s="32">
        <f t="shared" si="77"/>
        <v>0</v>
      </c>
      <c r="AF123" s="32">
        <f t="shared" si="78"/>
        <v>0</v>
      </c>
      <c r="AG123" s="33" t="str">
        <f>IF($B123="","",IF(COUNTIF(BASE!$A:$A,PRODUTIVIDADE!AG$3)=0,"",SUMIFS(BASE!$M:$M,BASE!$A:$A,PRODUTIVIDADE!AG$3,BASE!$G:$G,PRODUTIVIDADE!$B123)))</f>
        <v/>
      </c>
      <c r="AH123" s="33" t="str">
        <f>IF($B123="","",IF(COUNTIF(BASE!$A:$A,PRODUTIVIDADE!AG$3)=0,"",SUMIFS(BASE!$N:$N,BASE!$A:$A,PRODUTIVIDADE!AG$3,BASE!$G:$G,PRODUTIVIDADE!$B123)))</f>
        <v/>
      </c>
      <c r="AI123" s="28" t="str">
        <f>IF($B123="","",IF(COUNTIF(BASE!$A:$A,PRODUTIVIDADE!AG$3)=0,"",SUMIFS(BASE!$P:$P,BASE!$A:$A,PRODUTIVIDADE!AG$3,BASE!$G:$G,PRODUTIVIDADE!$B123)))</f>
        <v/>
      </c>
      <c r="AJ123" s="28" t="str">
        <f>IF($B123="","",IF(COUNTIF(BASE!$A:$A,PRODUTIVIDADE!AG$3)=0,"",SUMIFS(BASE!$O:$O,BASE!$A:$A,PRODUTIVIDADE!AG$3,BASE!$G:$G,PRODUTIVIDADE!$B123)))</f>
        <v/>
      </c>
      <c r="AK123" s="32">
        <f t="shared" si="79"/>
        <v>0</v>
      </c>
      <c r="AL123" s="32">
        <f t="shared" si="80"/>
        <v>0</v>
      </c>
      <c r="AM123" s="15" t="str">
        <f>IF($B123="","",IF(COUNTIF(BASE!$A:$A,PRODUTIVIDADE!AM$3)=0,"",SUMIFS(BASE!$M:$M,BASE!$A:$A,PRODUTIVIDADE!AM$3,BASE!$G:$G,PRODUTIVIDADE!$B123)))</f>
        <v/>
      </c>
      <c r="AN123" s="15" t="str">
        <f>IF($B123="","",IF(COUNTIF(BASE!$A:$A,PRODUTIVIDADE!AM$3)=0,"",SUMIFS(BASE!$N:$N,BASE!$A:$A,PRODUTIVIDADE!AM$3,BASE!$G:$G,PRODUTIVIDADE!$B123)))</f>
        <v/>
      </c>
      <c r="AO123" s="18" t="str">
        <f>IF($B123="","",IF(COUNTIF(BASE!$A:$A,PRODUTIVIDADE!AM$3)=0,"",SUMIFS(BASE!$P:$P,BASE!$A:$A,PRODUTIVIDADE!AM$3,BASE!$G:$G,PRODUTIVIDADE!$B123)))</f>
        <v/>
      </c>
      <c r="AP123" s="18" t="str">
        <f>IF($B123="","",IF(COUNTIF(BASE!$A:$A,PRODUTIVIDADE!AM$3)=0,"",SUMIFS(BASE!$O:$O,BASE!$A:$A,PRODUTIVIDADE!AM$3,BASE!$G:$G,PRODUTIVIDADE!$B123)))</f>
        <v/>
      </c>
      <c r="AQ123" s="32">
        <f t="shared" si="81"/>
        <v>0</v>
      </c>
      <c r="AR123" s="32">
        <f t="shared" si="82"/>
        <v>0</v>
      </c>
      <c r="AS123" s="33" t="str">
        <f>IF($B123="","",IF(COUNTIF(BASE!$A:$A,PRODUTIVIDADE!AS$3)=0,"",SUMIFS(BASE!$M:$M,BASE!$A:$A,PRODUTIVIDADE!AS$3,BASE!$G:$G,PRODUTIVIDADE!$B123)))</f>
        <v/>
      </c>
      <c r="AT123" s="33" t="str">
        <f>IF($B123="","",IF(COUNTIF(BASE!$A:$A,PRODUTIVIDADE!AS$3)=0,"",SUMIFS(BASE!$N:$N,BASE!$A:$A,PRODUTIVIDADE!AS$3,BASE!$G:$G,PRODUTIVIDADE!$B123)))</f>
        <v/>
      </c>
      <c r="AU123" s="28" t="str">
        <f>IF($B123="","",IF(COUNTIF(BASE!$A:$A,PRODUTIVIDADE!AS$3)=0,"",SUMIFS(BASE!$P:$P,BASE!$A:$A,PRODUTIVIDADE!AS$3,BASE!$G:$G,PRODUTIVIDADE!$B123)))</f>
        <v/>
      </c>
      <c r="AV123" s="28" t="str">
        <f>IF($B123="","",IF(COUNTIF(BASE!$A:$A,PRODUTIVIDADE!AS$3)=0,"",SUMIFS(BASE!$O:$O,BASE!$A:$A,PRODUTIVIDADE!AS$3,BASE!$G:$G,PRODUTIVIDADE!$B123)))</f>
        <v/>
      </c>
      <c r="AW123" s="32">
        <f t="shared" si="83"/>
        <v>0</v>
      </c>
      <c r="AX123" s="32">
        <f t="shared" si="84"/>
        <v>0</v>
      </c>
      <c r="AY123" s="15" t="str">
        <f>IF($B123="","",IF(COUNTIF(BASE!$A:$A,PRODUTIVIDADE!AY$3)=0,"",SUMIFS(BASE!$M:$M,BASE!$A:$A,PRODUTIVIDADE!AY$3,BASE!$G:$G,PRODUTIVIDADE!$B123)))</f>
        <v/>
      </c>
      <c r="AZ123" s="15" t="str">
        <f>IF($B123="","",IF(COUNTIF(BASE!$A:$A,PRODUTIVIDADE!AY$3)=0,"",SUMIFS(BASE!$N:$N,BASE!$A:$A,PRODUTIVIDADE!AY$3,BASE!$G:$G,PRODUTIVIDADE!$B123)))</f>
        <v/>
      </c>
      <c r="BA123" s="18" t="str">
        <f>IF($B123="","",IF(COUNTIF(BASE!$A:$A,PRODUTIVIDADE!AY$3)=0,"",SUMIFS(BASE!$P:$P,BASE!$A:$A,PRODUTIVIDADE!AY$3,BASE!$G:$G,PRODUTIVIDADE!$B123)))</f>
        <v/>
      </c>
      <c r="BB123" s="18" t="str">
        <f>IF($B123="","",IF(COUNTIF(BASE!$A:$A,PRODUTIVIDADE!AY$3)=0,"",SUMIFS(BASE!$O:$O,BASE!$A:$A,PRODUTIVIDADE!AY$3,BASE!$G:$G,PRODUTIVIDADE!$B123)))</f>
        <v/>
      </c>
      <c r="BC123" s="32">
        <f t="shared" si="85"/>
        <v>0</v>
      </c>
      <c r="BD123" s="32">
        <f t="shared" si="86"/>
        <v>0</v>
      </c>
      <c r="BE123" s="33" t="str">
        <f>IF($B123="","",IF(COUNTIF(BASE!$A:$A,PRODUTIVIDADE!BE$3)=0,"",SUMIFS(BASE!$M:$M,BASE!$A:$A,PRODUTIVIDADE!BE$3,BASE!$G:$G,PRODUTIVIDADE!$B123)))</f>
        <v/>
      </c>
      <c r="BF123" s="33" t="str">
        <f>IF($B123="","",IF(COUNTIF(BASE!$A:$A,PRODUTIVIDADE!BE$3)=0,"",SUMIFS(BASE!$N:$N,BASE!$A:$A,PRODUTIVIDADE!BE$3,BASE!$G:$G,PRODUTIVIDADE!$B123)))</f>
        <v/>
      </c>
      <c r="BG123" s="28" t="str">
        <f>IF($B123="","",IF(COUNTIF(BASE!$A:$A,PRODUTIVIDADE!BE$3)=0,"",SUMIFS(BASE!$P:$P,BASE!$A:$A,PRODUTIVIDADE!BE$3,BASE!$G:$G,PRODUTIVIDADE!$B123)))</f>
        <v/>
      </c>
      <c r="BH123" s="28" t="str">
        <f>IF($B123="","",IF(COUNTIF(BASE!$A:$A,PRODUTIVIDADE!BE$3)=0,"",SUMIFS(BASE!$O:$O,BASE!$A:$A,PRODUTIVIDADE!BE$3,BASE!$G:$G,PRODUTIVIDADE!$B123)))</f>
        <v/>
      </c>
      <c r="BI123" s="32">
        <f t="shared" si="87"/>
        <v>0</v>
      </c>
      <c r="BJ123" s="32">
        <f t="shared" si="88"/>
        <v>0</v>
      </c>
      <c r="BK123" s="15" t="str">
        <f>IF($B123="","",IF(COUNTIF(BASE!$A:$A,PRODUTIVIDADE!BK$3)=0,"",SUMIFS(BASE!$M:$M,BASE!$A:$A,PRODUTIVIDADE!BK$3,BASE!$G:$G,PRODUTIVIDADE!$B123)))</f>
        <v/>
      </c>
      <c r="BL123" s="15" t="str">
        <f>IF($B123="","",IF(COUNTIF(BASE!$A:$A,PRODUTIVIDADE!BK$3)=0,"",SUMIFS(BASE!$N:$N,BASE!$A:$A,PRODUTIVIDADE!BK$3,BASE!$G:$G,PRODUTIVIDADE!$B123)))</f>
        <v/>
      </c>
      <c r="BM123" s="18" t="str">
        <f>IF($B123="","",IF(COUNTIF(BASE!$A:$A,PRODUTIVIDADE!BK$3)=0,"",SUMIFS(BASE!$P:$P,BASE!$A:$A,PRODUTIVIDADE!BK$3,BASE!$G:$G,PRODUTIVIDADE!$B123)))</f>
        <v/>
      </c>
      <c r="BN123" s="18" t="str">
        <f>IF($B123="","",IF(COUNTIF(BASE!$A:$A,PRODUTIVIDADE!BK$3)=0,"",SUMIFS(BASE!$O:$O,BASE!$A:$A,PRODUTIVIDADE!BK$3,BASE!$G:$G,PRODUTIVIDADE!$B123)))</f>
        <v/>
      </c>
      <c r="BO123" s="32">
        <f t="shared" si="89"/>
        <v>0</v>
      </c>
      <c r="BP123" s="32">
        <f t="shared" si="90"/>
        <v>0</v>
      </c>
      <c r="BQ123" s="33" t="str">
        <f>IF($B123="","",IF(COUNTIF(BASE!$A:$A,PRODUTIVIDADE!BQ$3)=0,"",SUMIFS(BASE!$M:$M,BASE!$A:$A,PRODUTIVIDADE!BQ$3,BASE!$G:$G,PRODUTIVIDADE!$B123)))</f>
        <v/>
      </c>
      <c r="BR123" s="33" t="str">
        <f>IF($B123="","",IF(COUNTIF(BASE!$A:$A,PRODUTIVIDADE!BQ$3)=0,"",SUMIFS(BASE!$N:$N,BASE!$A:$A,PRODUTIVIDADE!BQ$3,BASE!$G:$G,PRODUTIVIDADE!$B123)))</f>
        <v/>
      </c>
      <c r="BS123" s="28" t="str">
        <f>IF($B123="","",IF(COUNTIF(BASE!$A:$A,PRODUTIVIDADE!BQ$3)=0,"",SUMIFS(BASE!$P:$P,BASE!$A:$A,PRODUTIVIDADE!BQ$3,BASE!$G:$G,PRODUTIVIDADE!$B123)))</f>
        <v/>
      </c>
      <c r="BT123" s="28" t="str">
        <f>IF($B123="","",IF(COUNTIF(BASE!$A:$A,PRODUTIVIDADE!BQ$3)=0,"",SUMIFS(BASE!$O:$O,BASE!$A:$A,PRODUTIVIDADE!BQ$3,BASE!$G:$G,PRODUTIVIDADE!$B123)))</f>
        <v/>
      </c>
      <c r="BU123" s="32">
        <f t="shared" si="91"/>
        <v>0</v>
      </c>
      <c r="BV123" s="32">
        <f t="shared" si="92"/>
        <v>0</v>
      </c>
      <c r="BW123" s="15" t="str">
        <f>IF($B123="","",IF(COUNTIF(BASE!$A:$A,PRODUTIVIDADE!BW$3)=0,"",SUMIFS(BASE!$M:$M,BASE!$A:$A,PRODUTIVIDADE!BW$3,BASE!$G:$G,PRODUTIVIDADE!$B123)))</f>
        <v/>
      </c>
      <c r="BX123" s="15" t="str">
        <f>IF($B123="","",IF(COUNTIF(BASE!$A:$A,PRODUTIVIDADE!BW$3)=0,"",SUMIFS(BASE!$N:$N,BASE!$A:$A,PRODUTIVIDADE!BW$3,BASE!$G:$G,PRODUTIVIDADE!$B123)))</f>
        <v/>
      </c>
      <c r="BY123" s="18" t="str">
        <f>IF($B123="","",IF(COUNTIF(BASE!$A:$A,PRODUTIVIDADE!BW$3)=0,"",SUMIFS(BASE!$P:$P,BASE!$A:$A,PRODUTIVIDADE!BW$3,BASE!$G:$G,PRODUTIVIDADE!$B123)))</f>
        <v/>
      </c>
      <c r="BZ123" s="18" t="str">
        <f>IF($B123="","",IF(COUNTIF(BASE!$A:$A,PRODUTIVIDADE!BW$3)=0,"",SUMIFS(BASE!$O:$O,BASE!$A:$A,PRODUTIVIDADE!BW$3,BASE!$G:$G,PRODUTIVIDADE!$B123)))</f>
        <v/>
      </c>
      <c r="CA123" s="32">
        <f t="shared" si="93"/>
        <v>0</v>
      </c>
      <c r="CB123" s="32">
        <f t="shared" si="94"/>
        <v>0</v>
      </c>
      <c r="CC123" s="33" t="str">
        <f>IF($B123="","",IF(COUNTIF(BASE!$A:$A,PRODUTIVIDADE!CC$3)=0,"",SUMIFS(BASE!$M:$M,BASE!$A:$A,PRODUTIVIDADE!CC$3,BASE!$G:$G,PRODUTIVIDADE!$B123)))</f>
        <v/>
      </c>
      <c r="CD123" s="33" t="str">
        <f>IF($B123="","",IF(COUNTIF(BASE!$A:$A,PRODUTIVIDADE!CC$3)=0,"",SUMIFS(BASE!$N:$N,BASE!$A:$A,PRODUTIVIDADE!CC$3,BASE!$G:$G,PRODUTIVIDADE!$B123)))</f>
        <v/>
      </c>
      <c r="CE123" s="28" t="str">
        <f>IF($B123="","",IF(COUNTIF(BASE!$A:$A,PRODUTIVIDADE!CC$3)=0,"",SUMIFS(BASE!$P:$P,BASE!$A:$A,PRODUTIVIDADE!CC$3,BASE!$G:$G,PRODUTIVIDADE!$B123)))</f>
        <v/>
      </c>
      <c r="CF123" s="28" t="str">
        <f>IF($B123="","",IF(COUNTIF(BASE!$A:$A,PRODUTIVIDADE!CC$3)=0,"",SUMIFS(BASE!$O:$O,BASE!$A:$A,PRODUTIVIDADE!CC$3,BASE!$G:$G,PRODUTIVIDADE!$B123)))</f>
        <v/>
      </c>
      <c r="CG123" s="32">
        <f t="shared" si="95"/>
        <v>0</v>
      </c>
      <c r="CH123" s="32">
        <f t="shared" si="96"/>
        <v>0</v>
      </c>
      <c r="CI123" s="15" t="str">
        <f>IF($B123="","",IF(COUNTIF(BASE!$A:$A,PRODUTIVIDADE!CI$3)=0,"",SUMIFS(BASE!$M:$M,BASE!$A:$A,PRODUTIVIDADE!CI$3,BASE!$G:$G,PRODUTIVIDADE!$B123)))</f>
        <v/>
      </c>
      <c r="CJ123" s="15" t="str">
        <f>IF($B123="","",IF(COUNTIF(BASE!$A:$A,PRODUTIVIDADE!CI$3)=0,"",SUMIFS(BASE!$N:$N,BASE!$A:$A,PRODUTIVIDADE!CI$3,BASE!$G:$G,PRODUTIVIDADE!$B123)))</f>
        <v/>
      </c>
      <c r="CK123" s="18" t="str">
        <f>IF($B123="","",IF(COUNTIF(BASE!$A:$A,PRODUTIVIDADE!CI$3)=0,"",SUMIFS(BASE!$P:$P,BASE!$A:$A,PRODUTIVIDADE!CI$3,BASE!$G:$G,PRODUTIVIDADE!$B123)))</f>
        <v/>
      </c>
      <c r="CL123" s="18" t="str">
        <f>IF($B123="","",IF(COUNTIF(BASE!$A:$A,PRODUTIVIDADE!CI$3)=0,"",SUMIFS(BASE!$O:$O,BASE!$A:$A,PRODUTIVIDADE!CI$3,BASE!$G:$G,PRODUTIVIDADE!$B123)))</f>
        <v/>
      </c>
      <c r="CM123" s="32">
        <f t="shared" si="97"/>
        <v>0</v>
      </c>
      <c r="CN123" s="32">
        <f t="shared" si="98"/>
        <v>0</v>
      </c>
      <c r="CO123" s="33" t="str">
        <f>IF($B123="","",IF(COUNTIF(BASE!$A:$A,PRODUTIVIDADE!CO$3)=0,"",SUMIFS(BASE!$M:$M,BASE!$A:$A,PRODUTIVIDADE!CO$3,BASE!$G:$G,PRODUTIVIDADE!$B123)))</f>
        <v/>
      </c>
      <c r="CP123" s="33" t="str">
        <f>IF($B123="","",IF(COUNTIF(BASE!$A:$A,PRODUTIVIDADE!CO$3)=0,"",SUMIFS(BASE!$N:$N,BASE!$A:$A,PRODUTIVIDADE!CO$3,BASE!$G:$G,PRODUTIVIDADE!$B123)))</f>
        <v/>
      </c>
      <c r="CQ123" s="28" t="str">
        <f>IF($B123="","",IF(COUNTIF(BASE!$A:$A,PRODUTIVIDADE!CO$3)=0,"",SUMIFS(BASE!$P:$P,BASE!$A:$A,PRODUTIVIDADE!CO$3,BASE!$G:$G,PRODUTIVIDADE!$B123)))</f>
        <v/>
      </c>
      <c r="CR123" s="28" t="str">
        <f>IF($B123="","",IF(COUNTIF(BASE!$A:$A,PRODUTIVIDADE!CO$3)=0,"",SUMIFS(BASE!$O:$O,BASE!$A:$A,PRODUTIVIDADE!CO$3,BASE!$G:$G,PRODUTIVIDADE!$B123)))</f>
        <v/>
      </c>
      <c r="CS123" s="32">
        <f t="shared" si="99"/>
        <v>0</v>
      </c>
      <c r="CT123" s="32">
        <f t="shared" si="100"/>
        <v>0</v>
      </c>
      <c r="CU123" s="15" t="str">
        <f>IF($B123="","",IF(COUNTIF(BASE!$A:$A,PRODUTIVIDADE!CU$3)=0,"",SUMIFS(BASE!$M:$M,BASE!$A:$A,PRODUTIVIDADE!CU$3,BASE!$G:$G,PRODUTIVIDADE!$B123)))</f>
        <v/>
      </c>
      <c r="CV123" s="15" t="str">
        <f>IF($B123="","",IF(COUNTIF(BASE!$A:$A,PRODUTIVIDADE!CU$3)=0,"",SUMIFS(BASE!$N:$N,BASE!$A:$A,PRODUTIVIDADE!CU$3,BASE!$G:$G,PRODUTIVIDADE!$B123)))</f>
        <v/>
      </c>
      <c r="CW123" s="18" t="str">
        <f>IF($B123="","",IF(COUNTIF(BASE!$A:$A,PRODUTIVIDADE!CU$3)=0,"",SUMIFS(BASE!$P:$P,BASE!$A:$A,PRODUTIVIDADE!CU$3,BASE!$G:$G,PRODUTIVIDADE!$B123)))</f>
        <v/>
      </c>
      <c r="CX123" s="18" t="str">
        <f>IF($B123="","",IF(COUNTIF(BASE!$A:$A,PRODUTIVIDADE!CU$3)=0,"",SUMIFS(BASE!$O:$O,BASE!$A:$A,PRODUTIVIDADE!CU$3,BASE!$G:$G,PRODUTIVIDADE!$B123)))</f>
        <v/>
      </c>
      <c r="CY123" s="32">
        <f t="shared" si="101"/>
        <v>0</v>
      </c>
      <c r="CZ123" s="32">
        <f t="shared" si="102"/>
        <v>0</v>
      </c>
      <c r="DA123" s="33" t="str">
        <f>IF($B123="","",IF(COUNTIF(BASE!$A:$A,PRODUTIVIDADE!DA$3)=0,"",SUMIFS(BASE!$M:$M,BASE!$A:$A,PRODUTIVIDADE!DA$3,BASE!$G:$G,PRODUTIVIDADE!$B123)))</f>
        <v/>
      </c>
      <c r="DB123" s="33" t="str">
        <f>IF($B123="","",IF(COUNTIF(BASE!$A:$A,PRODUTIVIDADE!DA$3)=0,"",SUMIFS(BASE!$N:$N,BASE!$A:$A,PRODUTIVIDADE!DA$3,BASE!$G:$G,PRODUTIVIDADE!$B123)))</f>
        <v/>
      </c>
      <c r="DC123" s="28" t="str">
        <f>IF($B123="","",IF(COUNTIF(BASE!$A:$A,PRODUTIVIDADE!DA$3)=0,"",SUMIFS(BASE!$P:$P,BASE!$A:$A,PRODUTIVIDADE!DA$3,BASE!$G:$G,PRODUTIVIDADE!$B123)))</f>
        <v/>
      </c>
      <c r="DD123" s="28" t="str">
        <f>IF($B123="","",IF(COUNTIF(BASE!$A:$A,PRODUTIVIDADE!DA$3)=0,"",SUMIFS(BASE!$O:$O,BASE!$A:$A,PRODUTIVIDADE!DA$3,BASE!$G:$G,PRODUTIVIDADE!$B123)))</f>
        <v/>
      </c>
      <c r="DE123" s="32">
        <f t="shared" si="103"/>
        <v>0</v>
      </c>
      <c r="DF123" s="32">
        <f t="shared" si="104"/>
        <v>0</v>
      </c>
      <c r="DG123" s="15" t="str">
        <f>IF($B123="","",IF(COUNTIF(BASE!$A:$A,PRODUTIVIDADE!DG$3)=0,"",SUMIFS(BASE!$M:$M,BASE!$A:$A,PRODUTIVIDADE!DG$3,BASE!$G:$G,PRODUTIVIDADE!$B123)))</f>
        <v/>
      </c>
      <c r="DH123" s="15" t="str">
        <f>IF($B123="","",IF(COUNTIF(BASE!$A:$A,PRODUTIVIDADE!DG$3)=0,"",SUMIFS(BASE!$N:$N,BASE!$A:$A,PRODUTIVIDADE!DG$3,BASE!$G:$G,PRODUTIVIDADE!$B123)))</f>
        <v/>
      </c>
      <c r="DI123" s="18" t="str">
        <f>IF($B123="","",IF(COUNTIF(BASE!$A:$A,PRODUTIVIDADE!DG$3)=0,"",SUMIFS(BASE!$P:$P,BASE!$A:$A,PRODUTIVIDADE!DG$3,BASE!$G:$G,PRODUTIVIDADE!$B123)))</f>
        <v/>
      </c>
      <c r="DJ123" s="18" t="str">
        <f>IF($B123="","",IF(COUNTIF(BASE!$A:$A,PRODUTIVIDADE!DG$3)=0,"",SUMIFS(BASE!$O:$O,BASE!$A:$A,PRODUTIVIDADE!DG$3,BASE!$G:$G,PRODUTIVIDADE!$B123)))</f>
        <v/>
      </c>
      <c r="DK123" s="32">
        <f t="shared" si="105"/>
        <v>0</v>
      </c>
      <c r="DL123" s="32">
        <f t="shared" si="106"/>
        <v>0</v>
      </c>
      <c r="DM123" s="33" t="str">
        <f>IF($B123="","",IF(COUNTIF(BASE!$A:$A,PRODUTIVIDADE!DM$3)=0,"",SUMIFS(BASE!$M:$M,BASE!$A:$A,PRODUTIVIDADE!DM$3,BASE!$G:$G,PRODUTIVIDADE!$B123)))</f>
        <v/>
      </c>
      <c r="DN123" s="33" t="str">
        <f>IF($B123="","",IF(COUNTIF(BASE!$A:$A,PRODUTIVIDADE!DM$3)=0,"",SUMIFS(BASE!$N:$N,BASE!$A:$A,PRODUTIVIDADE!DM$3,BASE!$G:$G,PRODUTIVIDADE!$B123)))</f>
        <v/>
      </c>
      <c r="DO123" s="28" t="str">
        <f>IF($B123="","",IF(COUNTIF(BASE!$A:$A,PRODUTIVIDADE!DM$3)=0,"",SUMIFS(BASE!$P:$P,BASE!$A:$A,PRODUTIVIDADE!DM$3,BASE!$G:$G,PRODUTIVIDADE!$B123)))</f>
        <v/>
      </c>
      <c r="DP123" s="28" t="str">
        <f>IF($B123="","",IF(COUNTIF(BASE!$A:$A,PRODUTIVIDADE!DM$3)=0,"",SUMIFS(BASE!$O:$O,BASE!$A:$A,PRODUTIVIDADE!DM$3,BASE!$G:$G,PRODUTIVIDADE!$B123)))</f>
        <v/>
      </c>
      <c r="DQ123" s="32">
        <f t="shared" si="107"/>
        <v>0</v>
      </c>
      <c r="DR123" s="32">
        <f t="shared" si="108"/>
        <v>0</v>
      </c>
      <c r="DS123" s="15" t="str">
        <f>IF($B123="","",IF(COUNTIF(BASE!$A:$A,PRODUTIVIDADE!DS$3)=0,"",SUMIFS(BASE!$M:$M,BASE!$A:$A,PRODUTIVIDADE!DS$3,BASE!$G:$G,PRODUTIVIDADE!$B123)))</f>
        <v/>
      </c>
      <c r="DT123" s="15" t="str">
        <f>IF($B123="","",IF(COUNTIF(BASE!$A:$A,PRODUTIVIDADE!DS$3)=0,"",SUMIFS(BASE!$N:$N,BASE!$A:$A,PRODUTIVIDADE!DS$3,BASE!$G:$G,PRODUTIVIDADE!$B123)))</f>
        <v/>
      </c>
      <c r="DU123" s="18" t="str">
        <f>IF($B123="","",IF(COUNTIF(BASE!$A:$A,PRODUTIVIDADE!DS$3)=0,"",SUMIFS(BASE!$P:$P,BASE!$A:$A,PRODUTIVIDADE!DS$3,BASE!$G:$G,PRODUTIVIDADE!$B123)))</f>
        <v/>
      </c>
      <c r="DV123" s="18" t="str">
        <f>IF($B123="","",IF(COUNTIF(BASE!$A:$A,PRODUTIVIDADE!DS$3)=0,"",SUMIFS(BASE!$O:$O,BASE!$A:$A,PRODUTIVIDADE!DS$3,BASE!$G:$G,PRODUTIVIDADE!$B123)))</f>
        <v/>
      </c>
      <c r="DW123" s="32">
        <f t="shared" si="109"/>
        <v>0</v>
      </c>
      <c r="DX123" s="32">
        <f t="shared" si="110"/>
        <v>0</v>
      </c>
      <c r="DY123" s="33" t="str">
        <f>IF($B123="","",IF(COUNTIF(BASE!$A:$A,PRODUTIVIDADE!DY$3)=0,"",SUMIFS(BASE!$M:$M,BASE!$A:$A,PRODUTIVIDADE!DY$3,BASE!$G:$G,PRODUTIVIDADE!$B123)))</f>
        <v/>
      </c>
      <c r="DZ123" s="33" t="str">
        <f>IF($B123="","",IF(COUNTIF(BASE!$A:$A,PRODUTIVIDADE!DY$3)=0,"",SUMIFS(BASE!$N:$N,BASE!$A:$A,PRODUTIVIDADE!DY$3,BASE!$G:$G,PRODUTIVIDADE!$B123)))</f>
        <v/>
      </c>
      <c r="EA123" s="28" t="str">
        <f>IF($B123="","",IF(COUNTIF(BASE!$A:$A,PRODUTIVIDADE!DY$3)=0,"",SUMIFS(BASE!$P:$P,BASE!$A:$A,PRODUTIVIDADE!DY$3,BASE!$G:$G,PRODUTIVIDADE!$B123)))</f>
        <v/>
      </c>
      <c r="EB123" s="28" t="str">
        <f>IF($B123="","",IF(COUNTIF(BASE!$A:$A,PRODUTIVIDADE!DY$3)=0,"",SUMIFS(BASE!$O:$O,BASE!$A:$A,PRODUTIVIDADE!DY$3,BASE!$G:$G,PRODUTIVIDADE!$B123)))</f>
        <v/>
      </c>
      <c r="EC123" s="32">
        <f t="shared" si="111"/>
        <v>0</v>
      </c>
      <c r="ED123" s="32">
        <f t="shared" si="112"/>
        <v>0</v>
      </c>
      <c r="EE123" s="15" t="str">
        <f>IF($B123="","",IF(COUNTIF(BASE!$A:$A,PRODUTIVIDADE!EE$3)=0,"",SUMIFS(BASE!$M:$M,BASE!$A:$A,PRODUTIVIDADE!EE$3,BASE!$G:$G,PRODUTIVIDADE!$B123)))</f>
        <v/>
      </c>
      <c r="EF123" s="15" t="str">
        <f>IF($B123="","",IF(COUNTIF(BASE!$A:$A,PRODUTIVIDADE!EE$3)=0,"",SUMIFS(BASE!$N:$N,BASE!$A:$A,PRODUTIVIDADE!EE$3,BASE!$G:$G,PRODUTIVIDADE!$B123)))</f>
        <v/>
      </c>
      <c r="EG123" s="18" t="str">
        <f>IF($B123="","",IF(COUNTIF(BASE!$A:$A,PRODUTIVIDADE!EE$3)=0,"",SUMIFS(BASE!$P:$P,BASE!$A:$A,PRODUTIVIDADE!EE$3,BASE!$G:$G,PRODUTIVIDADE!$B123)))</f>
        <v/>
      </c>
      <c r="EH123" s="18" t="str">
        <f>IF($B123="","",IF(COUNTIF(BASE!$A:$A,PRODUTIVIDADE!EE$3)=0,"",SUMIFS(BASE!$O:$O,BASE!$A:$A,PRODUTIVIDADE!EE$3,BASE!$G:$G,PRODUTIVIDADE!$B123)))</f>
        <v/>
      </c>
      <c r="EI123" s="32">
        <f t="shared" si="113"/>
        <v>0</v>
      </c>
      <c r="EJ123" s="32">
        <f t="shared" si="114"/>
        <v>0</v>
      </c>
      <c r="EK123" s="33" t="str">
        <f>IF($B123="","",IF(COUNTIF(BASE!$A:$A,PRODUTIVIDADE!EK$3)=0,"",SUMIFS(BASE!$M:$M,BASE!$A:$A,PRODUTIVIDADE!EK$3,BASE!$G:$G,PRODUTIVIDADE!$B123)))</f>
        <v/>
      </c>
      <c r="EL123" s="33" t="str">
        <f>IF($B123="","",IF(COUNTIF(BASE!$A:$A,PRODUTIVIDADE!EK$3)=0,"",SUMIFS(BASE!$N:$N,BASE!$A:$A,PRODUTIVIDADE!EK$3,BASE!$G:$G,PRODUTIVIDADE!$B123)))</f>
        <v/>
      </c>
      <c r="EM123" s="28" t="str">
        <f>IF($B123="","",IF(COUNTIF(BASE!$A:$A,PRODUTIVIDADE!EK$3)=0,"",SUMIFS(BASE!$P:$P,BASE!$A:$A,PRODUTIVIDADE!EK$3,BASE!$G:$G,PRODUTIVIDADE!$B123)))</f>
        <v/>
      </c>
      <c r="EN123" s="28" t="str">
        <f>IF($B123="","",IF(COUNTIF(BASE!$A:$A,PRODUTIVIDADE!EK$3)=0,"",SUMIFS(BASE!$O:$O,BASE!$A:$A,PRODUTIVIDADE!EK$3,BASE!$G:$G,PRODUTIVIDADE!$B123)))</f>
        <v/>
      </c>
      <c r="EO123" s="32">
        <f t="shared" si="115"/>
        <v>0</v>
      </c>
      <c r="EP123" s="32">
        <f t="shared" si="116"/>
        <v>0</v>
      </c>
      <c r="EQ123" s="15" t="str">
        <f>IF($B123="","",IF(COUNTIF(BASE!$A:$A,PRODUTIVIDADE!EQ$3)=0,"",SUMIFS(BASE!$M:$M,BASE!$A:$A,PRODUTIVIDADE!EQ$3,BASE!$G:$G,PRODUTIVIDADE!$B123)))</f>
        <v/>
      </c>
      <c r="ER123" s="15" t="str">
        <f>IF($B123="","",IF(COUNTIF(BASE!$A:$A,PRODUTIVIDADE!EQ$3)=0,"",SUMIFS(BASE!$N:$N,BASE!$A:$A,PRODUTIVIDADE!EQ$3,BASE!$G:$G,PRODUTIVIDADE!$B123)))</f>
        <v/>
      </c>
      <c r="ES123" s="18" t="str">
        <f>IF($B123="","",IF(COUNTIF(BASE!$A:$A,PRODUTIVIDADE!EQ$3)=0,"",SUMIFS(BASE!$P:$P,BASE!$A:$A,PRODUTIVIDADE!EQ$3,BASE!$G:$G,PRODUTIVIDADE!$B123)))</f>
        <v/>
      </c>
      <c r="ET123" s="18" t="str">
        <f>IF($B123="","",IF(COUNTIF(BASE!$A:$A,PRODUTIVIDADE!EQ$3)=0,"",SUMIFS(BASE!$O:$O,BASE!$A:$A,PRODUTIVIDADE!EQ$3,BASE!$G:$G,PRODUTIVIDADE!$B123)))</f>
        <v/>
      </c>
      <c r="EU123" s="32">
        <f t="shared" si="117"/>
        <v>0</v>
      </c>
      <c r="EV123" s="32">
        <f t="shared" si="118"/>
        <v>0</v>
      </c>
      <c r="EW123" s="33" t="str">
        <f>IF($B123="","",IF(COUNTIF(BASE!$A:$A,PRODUTIVIDADE!EW$3)=0,"",SUMIFS(BASE!$M:$M,BASE!$A:$A,PRODUTIVIDADE!EW$3,BASE!$G:$G,PRODUTIVIDADE!$B123)))</f>
        <v/>
      </c>
      <c r="EX123" s="33" t="str">
        <f>IF($B123="","",IF(COUNTIF(BASE!$A:$A,PRODUTIVIDADE!EW$3)=0,"",SUMIFS(BASE!$N:$N,BASE!$A:$A,PRODUTIVIDADE!EW$3,BASE!$G:$G,PRODUTIVIDADE!$B123)))</f>
        <v/>
      </c>
      <c r="EY123" s="28" t="str">
        <f>IF($B123="","",IF(COUNTIF(BASE!$A:$A,PRODUTIVIDADE!EW$3)=0,"",SUMIFS(BASE!$P:$P,BASE!$A:$A,PRODUTIVIDADE!EW$3,BASE!$G:$G,PRODUTIVIDADE!$B123)))</f>
        <v/>
      </c>
      <c r="EZ123" s="28" t="str">
        <f>IF($B123="","",IF(COUNTIF(BASE!$A:$A,PRODUTIVIDADE!EW$3)=0,"",SUMIFS(BASE!$O:$O,BASE!$A:$A,PRODUTIVIDADE!EW$3,BASE!$G:$G,PRODUTIVIDADE!$B123)))</f>
        <v/>
      </c>
      <c r="FA123" s="32">
        <f t="shared" si="119"/>
        <v>0</v>
      </c>
      <c r="FB123" s="32">
        <f t="shared" si="120"/>
        <v>0</v>
      </c>
      <c r="FC123" s="15" t="str">
        <f>IF($B123="","",IF(COUNTIF(BASE!$A:$A,PRODUTIVIDADE!FC$3)=0,"",SUMIFS(BASE!$M:$M,BASE!$A:$A,PRODUTIVIDADE!FC$3,BASE!$G:$G,PRODUTIVIDADE!$B123)))</f>
        <v/>
      </c>
      <c r="FD123" s="15" t="str">
        <f>IF($B123="","",IF(COUNTIF(BASE!$A:$A,PRODUTIVIDADE!FC$3)=0,"",SUMIFS(BASE!$N:$N,BASE!$A:$A,PRODUTIVIDADE!FC$3,BASE!$G:$G,PRODUTIVIDADE!$B123)))</f>
        <v/>
      </c>
      <c r="FE123" s="18" t="str">
        <f>IF($B123="","",IF(COUNTIF(BASE!$A:$A,PRODUTIVIDADE!FC$3)=0,"",SUMIFS(BASE!$P:$P,BASE!$A:$A,PRODUTIVIDADE!FC$3,BASE!$G:$G,PRODUTIVIDADE!$B123)))</f>
        <v/>
      </c>
      <c r="FF123" s="18" t="str">
        <f>IF($B123="","",IF(COUNTIF(BASE!$A:$A,PRODUTIVIDADE!FC$3)=0,"",SUMIFS(BASE!$O:$O,BASE!$A:$A,PRODUTIVIDADE!FC$3,BASE!$G:$G,PRODUTIVIDADE!$B123)))</f>
        <v/>
      </c>
      <c r="FG123" s="32">
        <f t="shared" si="121"/>
        <v>0</v>
      </c>
      <c r="FH123" s="32">
        <f t="shared" si="122"/>
        <v>0</v>
      </c>
      <c r="FI123" s="33" t="str">
        <f>IF($B123="","",IF(COUNTIF(BASE!$A:$A,PRODUTIVIDADE!FI$3)=0,"",SUMIFS(BASE!$M:$M,BASE!$A:$A,PRODUTIVIDADE!FI$3,BASE!$G:$G,PRODUTIVIDADE!$B123)))</f>
        <v/>
      </c>
      <c r="FJ123" s="33" t="str">
        <f>IF($B123="","",IF(COUNTIF(BASE!$A:$A,PRODUTIVIDADE!FI$3)=0,"",SUMIFS(BASE!$N:$N,BASE!$A:$A,PRODUTIVIDADE!FI$3,BASE!$G:$G,PRODUTIVIDADE!$B123)))</f>
        <v/>
      </c>
      <c r="FK123" s="28" t="str">
        <f>IF($B123="","",IF(COUNTIF(BASE!$A:$A,PRODUTIVIDADE!FI$3)=0,"",SUMIFS(BASE!$P:$P,BASE!$A:$A,PRODUTIVIDADE!FI$3,BASE!$G:$G,PRODUTIVIDADE!$B123)))</f>
        <v/>
      </c>
      <c r="FL123" s="28" t="str">
        <f>IF($B123="","",IF(COUNTIF(BASE!$A:$A,PRODUTIVIDADE!FI$3)=0,"",SUMIFS(BASE!$O:$O,BASE!$A:$A,PRODUTIVIDADE!FI$3,BASE!$G:$G,PRODUTIVIDADE!$B123)))</f>
        <v/>
      </c>
      <c r="FM123" s="32">
        <f t="shared" si="123"/>
        <v>0</v>
      </c>
      <c r="FN123" s="32">
        <f t="shared" si="124"/>
        <v>0</v>
      </c>
      <c r="FO123" s="15" t="str">
        <f>IF($B123="","",IF(COUNTIF(BASE!$A:$A,PRODUTIVIDADE!FO$3)=0,"",SUMIFS(BASE!$M:$M,BASE!$A:$A,PRODUTIVIDADE!FO$3,BASE!$G:$G,PRODUTIVIDADE!$B123)))</f>
        <v/>
      </c>
      <c r="FP123" s="15" t="str">
        <f>IF($B123="","",IF(COUNTIF(BASE!$A:$A,PRODUTIVIDADE!FO$3)=0,"",SUMIFS(BASE!$N:$N,BASE!$A:$A,PRODUTIVIDADE!FO$3,BASE!$G:$G,PRODUTIVIDADE!$B123)))</f>
        <v/>
      </c>
      <c r="FQ123" s="18" t="str">
        <f>IF($B123="","",IF(COUNTIF(BASE!$A:$A,PRODUTIVIDADE!FO$3)=0,"",SUMIFS(BASE!$P:$P,BASE!$A:$A,PRODUTIVIDADE!FO$3,BASE!$G:$G,PRODUTIVIDADE!$B123)))</f>
        <v/>
      </c>
      <c r="FR123" s="18" t="str">
        <f>IF($B123="","",IF(COUNTIF(BASE!$A:$A,PRODUTIVIDADE!FO$3)=0,"",SUMIFS(BASE!$O:$O,BASE!$A:$A,PRODUTIVIDADE!FO$3,BASE!$G:$G,PRODUTIVIDADE!$B123)))</f>
        <v/>
      </c>
      <c r="FS123" s="32">
        <f t="shared" si="125"/>
        <v>0</v>
      </c>
      <c r="FT123" s="32">
        <f t="shared" si="126"/>
        <v>0</v>
      </c>
      <c r="FU123" s="33" t="str">
        <f>IF($B123="","",IF(COUNTIF(BASE!$A:$A,PRODUTIVIDADE!FU$3)=0,"",SUMIFS(BASE!$M:$M,BASE!$A:$A,PRODUTIVIDADE!FU$3,BASE!$G:$G,PRODUTIVIDADE!$B123)))</f>
        <v/>
      </c>
      <c r="FV123" s="33" t="str">
        <f>IF($B123="","",IF(COUNTIF(BASE!$A:$A,PRODUTIVIDADE!FU$3)=0,"",SUMIFS(BASE!$N:$N,BASE!$A:$A,PRODUTIVIDADE!FU$3,BASE!$G:$G,PRODUTIVIDADE!$B123)))</f>
        <v/>
      </c>
      <c r="FW123" s="28" t="str">
        <f>IF($B123="","",IF(COUNTIF(BASE!$A:$A,PRODUTIVIDADE!FU$3)=0,"",SUMIFS(BASE!$P:$P,BASE!$A:$A,PRODUTIVIDADE!FU$3,BASE!$G:$G,PRODUTIVIDADE!$B123)))</f>
        <v/>
      </c>
      <c r="FX123" s="28" t="str">
        <f>IF($B123="","",IF(COUNTIF(BASE!$A:$A,PRODUTIVIDADE!FU$3)=0,"",SUMIFS(BASE!$O:$O,BASE!$A:$A,PRODUTIVIDADE!FU$3,BASE!$G:$G,PRODUTIVIDADE!$B123)))</f>
        <v/>
      </c>
      <c r="FY123" s="32">
        <f t="shared" si="127"/>
        <v>0</v>
      </c>
      <c r="FZ123" s="32">
        <f t="shared" si="128"/>
        <v>0</v>
      </c>
      <c r="GA123" s="15" t="str">
        <f>IF($B123="","",IF(COUNTIF(BASE!$A:$A,PRODUTIVIDADE!GA$3)=0,"",SUMIFS(BASE!$M:$M,BASE!$A:$A,PRODUTIVIDADE!GA$3,BASE!$G:$G,PRODUTIVIDADE!$B123)))</f>
        <v/>
      </c>
      <c r="GB123" s="15" t="str">
        <f>IF($B123="","",IF(COUNTIF(BASE!$A:$A,PRODUTIVIDADE!GA$3)=0,"",SUMIFS(BASE!$N:$N,BASE!$A:$A,PRODUTIVIDADE!GA$3,BASE!$G:$G,PRODUTIVIDADE!$B123)))</f>
        <v/>
      </c>
      <c r="GC123" s="18" t="str">
        <f>IF($B123="","",IF(COUNTIF(BASE!$A:$A,PRODUTIVIDADE!GA$3)=0,"",SUMIFS(BASE!$P:$P,BASE!$A:$A,PRODUTIVIDADE!GA$3,BASE!$G:$G,PRODUTIVIDADE!$B123)))</f>
        <v/>
      </c>
      <c r="GD123" s="18" t="str">
        <f>IF($B123="","",IF(COUNTIF(BASE!$A:$A,PRODUTIVIDADE!GA$3)=0,"",SUMIFS(BASE!$O:$O,BASE!$A:$A,PRODUTIVIDADE!GA$3,BASE!$G:$G,PRODUTIVIDADE!$B123)))</f>
        <v/>
      </c>
      <c r="GE123" s="32">
        <f t="shared" si="129"/>
        <v>0</v>
      </c>
      <c r="GF123" s="32">
        <f t="shared" si="130"/>
        <v>0</v>
      </c>
      <c r="GG123" s="33" t="str">
        <f>IF($B123="","",IF(COUNTIF(BASE!$A:$A,PRODUTIVIDADE!GG$3)=0,"",SUMIFS(BASE!$M:$M,BASE!$A:$A,PRODUTIVIDADE!GG$3,BASE!$G:$G,PRODUTIVIDADE!$B123)))</f>
        <v/>
      </c>
      <c r="GH123" s="33" t="str">
        <f>IF($B123="","",IF(COUNTIF(BASE!$A:$A,PRODUTIVIDADE!GG$3)=0,"",SUMIFS(BASE!$N:$N,BASE!$A:$A,PRODUTIVIDADE!GG$3,BASE!$G:$G,PRODUTIVIDADE!$B123)))</f>
        <v/>
      </c>
      <c r="GI123" s="28" t="str">
        <f>IF($B123="","",IF(COUNTIF(BASE!$A:$A,PRODUTIVIDADE!GG$3)=0,"",SUMIFS(BASE!$P:$P,BASE!$A:$A,PRODUTIVIDADE!GG$3,BASE!$G:$G,PRODUTIVIDADE!$B123)))</f>
        <v/>
      </c>
      <c r="GJ123" s="28" t="str">
        <f>IF($B123="","",IF(COUNTIF(BASE!$A:$A,PRODUTIVIDADE!GG$3)=0,"",SUMIFS(BASE!$O:$O,BASE!$A:$A,PRODUTIVIDADE!GG$3,BASE!$G:$G,PRODUTIVIDADE!$B123)))</f>
        <v/>
      </c>
      <c r="GK123" s="32">
        <f t="shared" si="131"/>
        <v>0</v>
      </c>
      <c r="GL123" s="32">
        <f t="shared" si="132"/>
        <v>0</v>
      </c>
      <c r="GM123" s="15" t="str">
        <f>IF($B123="","",IF(COUNTIF(BASE!$A:$A,PRODUTIVIDADE!GM$3)=0,"",SUMIFS(BASE!$M:$M,BASE!$A:$A,PRODUTIVIDADE!GM$3,BASE!$G:$G,PRODUTIVIDADE!$B123)))</f>
        <v/>
      </c>
      <c r="GN123" s="15" t="str">
        <f>IF($B123="","",IF(COUNTIF(BASE!$A:$A,PRODUTIVIDADE!GM$3)=0,"",SUMIFS(BASE!$N:$N,BASE!$A:$A,PRODUTIVIDADE!GM$3,BASE!$G:$G,PRODUTIVIDADE!$B123)))</f>
        <v/>
      </c>
      <c r="GO123" s="18" t="str">
        <f>IF($B123="","",IF(COUNTIF(BASE!$A:$A,PRODUTIVIDADE!GM$3)=0,"",SUMIFS(BASE!$P:$P,BASE!$A:$A,PRODUTIVIDADE!GM$3,BASE!$G:$G,PRODUTIVIDADE!$B123)))</f>
        <v/>
      </c>
      <c r="GP123" s="18" t="str">
        <f>IF($B123="","",IF(COUNTIF(BASE!$A:$A,PRODUTIVIDADE!GM$3)=0,"",SUMIFS(BASE!$O:$O,BASE!$A:$A,PRODUTIVIDADE!GM$3,BASE!$G:$G,PRODUTIVIDADE!$B123)))</f>
        <v/>
      </c>
      <c r="GQ123" s="32">
        <f t="shared" si="133"/>
        <v>0</v>
      </c>
      <c r="GR123" s="32">
        <f t="shared" si="134"/>
        <v>0</v>
      </c>
    </row>
    <row r="124" spans="2:200" s="8" customFormat="1" hidden="1" x14ac:dyDescent="0.25">
      <c r="B124" s="50"/>
      <c r="C124" s="16" t="str">
        <f>IF($B124="","",VLOOKUP($B124,EQUIPE!$B:$E,2,0))</f>
        <v/>
      </c>
      <c r="D124" s="16" t="str">
        <f>IF($B124="","",VLOOKUP($B124,EQUIPE!$B:$F,5,0))</f>
        <v/>
      </c>
      <c r="E124" s="18" t="str">
        <f>IF($B124="","",VLOOKUP($B124,EQUIPE!$B:$E,3,0))</f>
        <v/>
      </c>
      <c r="F124" s="16" t="str">
        <f>IF($B124="","",VLOOKUP($B124,EQUIPE!$B:$E,4,0))</f>
        <v/>
      </c>
      <c r="H124" s="22" t="str">
        <f t="shared" si="135"/>
        <v/>
      </c>
      <c r="I124" s="22" t="str">
        <f t="shared" si="135"/>
        <v/>
      </c>
      <c r="J124" s="18" t="str">
        <f t="shared" si="69"/>
        <v/>
      </c>
      <c r="K124" s="18" t="str">
        <f t="shared" si="70"/>
        <v/>
      </c>
      <c r="L124" s="32">
        <f t="shared" si="71"/>
        <v>0</v>
      </c>
      <c r="M124" s="32">
        <f t="shared" si="72"/>
        <v>0</v>
      </c>
      <c r="O124" s="15" t="str">
        <f>IF($B124="","",IF(COUNTIF(BASE!$A:$A,PRODUTIVIDADE!O$3)=0,"",SUMIFS(BASE!$M:$M,BASE!$A:$A,PRODUTIVIDADE!O$3,BASE!$G:$G,PRODUTIVIDADE!$B124)))</f>
        <v/>
      </c>
      <c r="P124" s="15" t="str">
        <f>IF($B124="","",IF(COUNTIF(BASE!$A:$A,PRODUTIVIDADE!O$3)=0,"",SUMIFS(BASE!$N:$N,BASE!$A:$A,PRODUTIVIDADE!O$3,BASE!$G:$G,PRODUTIVIDADE!$B124)))</f>
        <v/>
      </c>
      <c r="Q124" s="18" t="str">
        <f>IF($B124="","",IF(COUNTIF(BASE!$A:$A,PRODUTIVIDADE!O$3)=0,"",SUMIFS(BASE!$P:$P,BASE!$A:$A,PRODUTIVIDADE!O$3,BASE!$G:$G,PRODUTIVIDADE!$B124)))</f>
        <v/>
      </c>
      <c r="R124" s="18" t="str">
        <f>IF($B124="","",IF(COUNTIF(BASE!$A:$A,PRODUTIVIDADE!O$3)=0,"",SUMIFS(BASE!$O:$O,BASE!$A:$A,PRODUTIVIDADE!O$3,BASE!$G:$G,PRODUTIVIDADE!$B124)))</f>
        <v/>
      </c>
      <c r="S124" s="32">
        <f t="shared" si="73"/>
        <v>0</v>
      </c>
      <c r="T124" s="32">
        <f t="shared" si="74"/>
        <v>0</v>
      </c>
      <c r="U124" s="33" t="str">
        <f>IF($B124="","",IF(COUNTIF(BASE!$A:$A,PRODUTIVIDADE!U$3)=0,"",SUMIFS(BASE!$M:$M,BASE!$A:$A,PRODUTIVIDADE!U$3,BASE!$G:$G,PRODUTIVIDADE!$B124)))</f>
        <v/>
      </c>
      <c r="V124" s="33" t="str">
        <f>IF($B124="","",IF(COUNTIF(BASE!$A:$A,PRODUTIVIDADE!U$3)=0,"",SUMIFS(BASE!$N:$N,BASE!$A:$A,PRODUTIVIDADE!U$3,BASE!$G:$G,PRODUTIVIDADE!$B124)))</f>
        <v/>
      </c>
      <c r="W124" s="28" t="str">
        <f>IF($B124="","",IF(COUNTIF(BASE!$A:$A,PRODUTIVIDADE!U$3)=0,"",SUMIFS(BASE!$P:$P,BASE!$A:$A,PRODUTIVIDADE!U$3,BASE!$G:$G,PRODUTIVIDADE!$B124)))</f>
        <v/>
      </c>
      <c r="X124" s="28" t="str">
        <f>IF($B124="","",IF(COUNTIF(BASE!$A:$A,PRODUTIVIDADE!U$3)=0,"",SUMIFS(BASE!$O:$O,BASE!$A:$A,PRODUTIVIDADE!U$3,BASE!$G:$G,PRODUTIVIDADE!$B124)))</f>
        <v/>
      </c>
      <c r="Y124" s="32">
        <f t="shared" si="75"/>
        <v>0</v>
      </c>
      <c r="Z124" s="32">
        <f t="shared" si="76"/>
        <v>0</v>
      </c>
      <c r="AA124" s="15" t="str">
        <f>IF($B124="","",IF(COUNTIF(BASE!$A:$A,PRODUTIVIDADE!AA$3)=0,"",SUMIFS(BASE!$M:$M,BASE!$A:$A,PRODUTIVIDADE!AA$3,BASE!$G:$G,PRODUTIVIDADE!$B124)))</f>
        <v/>
      </c>
      <c r="AB124" s="15" t="str">
        <f>IF($B124="","",IF(COUNTIF(BASE!$A:$A,PRODUTIVIDADE!AA$3)=0,"",SUMIFS(BASE!$N:$N,BASE!$A:$A,PRODUTIVIDADE!AA$3,BASE!$G:$G,PRODUTIVIDADE!$B124)))</f>
        <v/>
      </c>
      <c r="AC124" s="18" t="str">
        <f>IF($B124="","",IF(COUNTIF(BASE!$A:$A,PRODUTIVIDADE!AA$3)=0,"",SUMIFS(BASE!$P:$P,BASE!$A:$A,PRODUTIVIDADE!AA$3,BASE!$G:$G,PRODUTIVIDADE!$B124)))</f>
        <v/>
      </c>
      <c r="AD124" s="18" t="str">
        <f>IF($B124="","",IF(COUNTIF(BASE!$A:$A,PRODUTIVIDADE!AA$3)=0,"",SUMIFS(BASE!$O:$O,BASE!$A:$A,PRODUTIVIDADE!AA$3,BASE!$G:$G,PRODUTIVIDADE!$B124)))</f>
        <v/>
      </c>
      <c r="AE124" s="32">
        <f t="shared" si="77"/>
        <v>0</v>
      </c>
      <c r="AF124" s="32">
        <f t="shared" si="78"/>
        <v>0</v>
      </c>
      <c r="AG124" s="33" t="str">
        <f>IF($B124="","",IF(COUNTIF(BASE!$A:$A,PRODUTIVIDADE!AG$3)=0,"",SUMIFS(BASE!$M:$M,BASE!$A:$A,PRODUTIVIDADE!AG$3,BASE!$G:$G,PRODUTIVIDADE!$B124)))</f>
        <v/>
      </c>
      <c r="AH124" s="33" t="str">
        <f>IF($B124="","",IF(COUNTIF(BASE!$A:$A,PRODUTIVIDADE!AG$3)=0,"",SUMIFS(BASE!$N:$N,BASE!$A:$A,PRODUTIVIDADE!AG$3,BASE!$G:$G,PRODUTIVIDADE!$B124)))</f>
        <v/>
      </c>
      <c r="AI124" s="28" t="str">
        <f>IF($B124="","",IF(COUNTIF(BASE!$A:$A,PRODUTIVIDADE!AG$3)=0,"",SUMIFS(BASE!$P:$P,BASE!$A:$A,PRODUTIVIDADE!AG$3,BASE!$G:$G,PRODUTIVIDADE!$B124)))</f>
        <v/>
      </c>
      <c r="AJ124" s="28" t="str">
        <f>IF($B124="","",IF(COUNTIF(BASE!$A:$A,PRODUTIVIDADE!AG$3)=0,"",SUMIFS(BASE!$O:$O,BASE!$A:$A,PRODUTIVIDADE!AG$3,BASE!$G:$G,PRODUTIVIDADE!$B124)))</f>
        <v/>
      </c>
      <c r="AK124" s="32">
        <f t="shared" si="79"/>
        <v>0</v>
      </c>
      <c r="AL124" s="32">
        <f t="shared" si="80"/>
        <v>0</v>
      </c>
      <c r="AM124" s="15" t="str">
        <f>IF($B124="","",IF(COUNTIF(BASE!$A:$A,PRODUTIVIDADE!AM$3)=0,"",SUMIFS(BASE!$M:$M,BASE!$A:$A,PRODUTIVIDADE!AM$3,BASE!$G:$G,PRODUTIVIDADE!$B124)))</f>
        <v/>
      </c>
      <c r="AN124" s="15" t="str">
        <f>IF($B124="","",IF(COUNTIF(BASE!$A:$A,PRODUTIVIDADE!AM$3)=0,"",SUMIFS(BASE!$N:$N,BASE!$A:$A,PRODUTIVIDADE!AM$3,BASE!$G:$G,PRODUTIVIDADE!$B124)))</f>
        <v/>
      </c>
      <c r="AO124" s="18" t="str">
        <f>IF($B124="","",IF(COUNTIF(BASE!$A:$A,PRODUTIVIDADE!AM$3)=0,"",SUMIFS(BASE!$P:$P,BASE!$A:$A,PRODUTIVIDADE!AM$3,BASE!$G:$G,PRODUTIVIDADE!$B124)))</f>
        <v/>
      </c>
      <c r="AP124" s="18" t="str">
        <f>IF($B124="","",IF(COUNTIF(BASE!$A:$A,PRODUTIVIDADE!AM$3)=0,"",SUMIFS(BASE!$O:$O,BASE!$A:$A,PRODUTIVIDADE!AM$3,BASE!$G:$G,PRODUTIVIDADE!$B124)))</f>
        <v/>
      </c>
      <c r="AQ124" s="32">
        <f t="shared" si="81"/>
        <v>0</v>
      </c>
      <c r="AR124" s="32">
        <f t="shared" si="82"/>
        <v>0</v>
      </c>
      <c r="AS124" s="33" t="str">
        <f>IF($B124="","",IF(COUNTIF(BASE!$A:$A,PRODUTIVIDADE!AS$3)=0,"",SUMIFS(BASE!$M:$M,BASE!$A:$A,PRODUTIVIDADE!AS$3,BASE!$G:$G,PRODUTIVIDADE!$B124)))</f>
        <v/>
      </c>
      <c r="AT124" s="33" t="str">
        <f>IF($B124="","",IF(COUNTIF(BASE!$A:$A,PRODUTIVIDADE!AS$3)=0,"",SUMIFS(BASE!$N:$N,BASE!$A:$A,PRODUTIVIDADE!AS$3,BASE!$G:$G,PRODUTIVIDADE!$B124)))</f>
        <v/>
      </c>
      <c r="AU124" s="28" t="str">
        <f>IF($B124="","",IF(COUNTIF(BASE!$A:$A,PRODUTIVIDADE!AS$3)=0,"",SUMIFS(BASE!$P:$P,BASE!$A:$A,PRODUTIVIDADE!AS$3,BASE!$G:$G,PRODUTIVIDADE!$B124)))</f>
        <v/>
      </c>
      <c r="AV124" s="28" t="str">
        <f>IF($B124="","",IF(COUNTIF(BASE!$A:$A,PRODUTIVIDADE!AS$3)=0,"",SUMIFS(BASE!$O:$O,BASE!$A:$A,PRODUTIVIDADE!AS$3,BASE!$G:$G,PRODUTIVIDADE!$B124)))</f>
        <v/>
      </c>
      <c r="AW124" s="32">
        <f t="shared" si="83"/>
        <v>0</v>
      </c>
      <c r="AX124" s="32">
        <f t="shared" si="84"/>
        <v>0</v>
      </c>
      <c r="AY124" s="15" t="str">
        <f>IF($B124="","",IF(COUNTIF(BASE!$A:$A,PRODUTIVIDADE!AY$3)=0,"",SUMIFS(BASE!$M:$M,BASE!$A:$A,PRODUTIVIDADE!AY$3,BASE!$G:$G,PRODUTIVIDADE!$B124)))</f>
        <v/>
      </c>
      <c r="AZ124" s="15" t="str">
        <f>IF($B124="","",IF(COUNTIF(BASE!$A:$A,PRODUTIVIDADE!AY$3)=0,"",SUMIFS(BASE!$N:$N,BASE!$A:$A,PRODUTIVIDADE!AY$3,BASE!$G:$G,PRODUTIVIDADE!$B124)))</f>
        <v/>
      </c>
      <c r="BA124" s="18" t="str">
        <f>IF($B124="","",IF(COUNTIF(BASE!$A:$A,PRODUTIVIDADE!AY$3)=0,"",SUMIFS(BASE!$P:$P,BASE!$A:$A,PRODUTIVIDADE!AY$3,BASE!$G:$G,PRODUTIVIDADE!$B124)))</f>
        <v/>
      </c>
      <c r="BB124" s="18" t="str">
        <f>IF($B124="","",IF(COUNTIF(BASE!$A:$A,PRODUTIVIDADE!AY$3)=0,"",SUMIFS(BASE!$O:$O,BASE!$A:$A,PRODUTIVIDADE!AY$3,BASE!$G:$G,PRODUTIVIDADE!$B124)))</f>
        <v/>
      </c>
      <c r="BC124" s="32">
        <f t="shared" si="85"/>
        <v>0</v>
      </c>
      <c r="BD124" s="32">
        <f t="shared" si="86"/>
        <v>0</v>
      </c>
      <c r="BE124" s="33" t="str">
        <f>IF($B124="","",IF(COUNTIF(BASE!$A:$A,PRODUTIVIDADE!BE$3)=0,"",SUMIFS(BASE!$M:$M,BASE!$A:$A,PRODUTIVIDADE!BE$3,BASE!$G:$G,PRODUTIVIDADE!$B124)))</f>
        <v/>
      </c>
      <c r="BF124" s="33" t="str">
        <f>IF($B124="","",IF(COUNTIF(BASE!$A:$A,PRODUTIVIDADE!BE$3)=0,"",SUMIFS(BASE!$N:$N,BASE!$A:$A,PRODUTIVIDADE!BE$3,BASE!$G:$G,PRODUTIVIDADE!$B124)))</f>
        <v/>
      </c>
      <c r="BG124" s="28" t="str">
        <f>IF($B124="","",IF(COUNTIF(BASE!$A:$A,PRODUTIVIDADE!BE$3)=0,"",SUMIFS(BASE!$P:$P,BASE!$A:$A,PRODUTIVIDADE!BE$3,BASE!$G:$G,PRODUTIVIDADE!$B124)))</f>
        <v/>
      </c>
      <c r="BH124" s="28" t="str">
        <f>IF($B124="","",IF(COUNTIF(BASE!$A:$A,PRODUTIVIDADE!BE$3)=0,"",SUMIFS(BASE!$O:$O,BASE!$A:$A,PRODUTIVIDADE!BE$3,BASE!$G:$G,PRODUTIVIDADE!$B124)))</f>
        <v/>
      </c>
      <c r="BI124" s="32">
        <f t="shared" si="87"/>
        <v>0</v>
      </c>
      <c r="BJ124" s="32">
        <f t="shared" si="88"/>
        <v>0</v>
      </c>
      <c r="BK124" s="15" t="str">
        <f>IF($B124="","",IF(COUNTIF(BASE!$A:$A,PRODUTIVIDADE!BK$3)=0,"",SUMIFS(BASE!$M:$M,BASE!$A:$A,PRODUTIVIDADE!BK$3,BASE!$G:$G,PRODUTIVIDADE!$B124)))</f>
        <v/>
      </c>
      <c r="BL124" s="15" t="str">
        <f>IF($B124="","",IF(COUNTIF(BASE!$A:$A,PRODUTIVIDADE!BK$3)=0,"",SUMIFS(BASE!$N:$N,BASE!$A:$A,PRODUTIVIDADE!BK$3,BASE!$G:$G,PRODUTIVIDADE!$B124)))</f>
        <v/>
      </c>
      <c r="BM124" s="18" t="str">
        <f>IF($B124="","",IF(COUNTIF(BASE!$A:$A,PRODUTIVIDADE!BK$3)=0,"",SUMIFS(BASE!$P:$P,BASE!$A:$A,PRODUTIVIDADE!BK$3,BASE!$G:$G,PRODUTIVIDADE!$B124)))</f>
        <v/>
      </c>
      <c r="BN124" s="18" t="str">
        <f>IF($B124="","",IF(COUNTIF(BASE!$A:$A,PRODUTIVIDADE!BK$3)=0,"",SUMIFS(BASE!$O:$O,BASE!$A:$A,PRODUTIVIDADE!BK$3,BASE!$G:$G,PRODUTIVIDADE!$B124)))</f>
        <v/>
      </c>
      <c r="BO124" s="32">
        <f t="shared" si="89"/>
        <v>0</v>
      </c>
      <c r="BP124" s="32">
        <f t="shared" si="90"/>
        <v>0</v>
      </c>
      <c r="BQ124" s="33" t="str">
        <f>IF($B124="","",IF(COUNTIF(BASE!$A:$A,PRODUTIVIDADE!BQ$3)=0,"",SUMIFS(BASE!$M:$M,BASE!$A:$A,PRODUTIVIDADE!BQ$3,BASE!$G:$G,PRODUTIVIDADE!$B124)))</f>
        <v/>
      </c>
      <c r="BR124" s="33" t="str">
        <f>IF($B124="","",IF(COUNTIF(BASE!$A:$A,PRODUTIVIDADE!BQ$3)=0,"",SUMIFS(BASE!$N:$N,BASE!$A:$A,PRODUTIVIDADE!BQ$3,BASE!$G:$G,PRODUTIVIDADE!$B124)))</f>
        <v/>
      </c>
      <c r="BS124" s="28" t="str">
        <f>IF($B124="","",IF(COUNTIF(BASE!$A:$A,PRODUTIVIDADE!BQ$3)=0,"",SUMIFS(BASE!$P:$P,BASE!$A:$A,PRODUTIVIDADE!BQ$3,BASE!$G:$G,PRODUTIVIDADE!$B124)))</f>
        <v/>
      </c>
      <c r="BT124" s="28" t="str">
        <f>IF($B124="","",IF(COUNTIF(BASE!$A:$A,PRODUTIVIDADE!BQ$3)=0,"",SUMIFS(BASE!$O:$O,BASE!$A:$A,PRODUTIVIDADE!BQ$3,BASE!$G:$G,PRODUTIVIDADE!$B124)))</f>
        <v/>
      </c>
      <c r="BU124" s="32">
        <f t="shared" si="91"/>
        <v>0</v>
      </c>
      <c r="BV124" s="32">
        <f t="shared" si="92"/>
        <v>0</v>
      </c>
      <c r="BW124" s="15" t="str">
        <f>IF($B124="","",IF(COUNTIF(BASE!$A:$A,PRODUTIVIDADE!BW$3)=0,"",SUMIFS(BASE!$M:$M,BASE!$A:$A,PRODUTIVIDADE!BW$3,BASE!$G:$G,PRODUTIVIDADE!$B124)))</f>
        <v/>
      </c>
      <c r="BX124" s="15" t="str">
        <f>IF($B124="","",IF(COUNTIF(BASE!$A:$A,PRODUTIVIDADE!BW$3)=0,"",SUMIFS(BASE!$N:$N,BASE!$A:$A,PRODUTIVIDADE!BW$3,BASE!$G:$G,PRODUTIVIDADE!$B124)))</f>
        <v/>
      </c>
      <c r="BY124" s="18" t="str">
        <f>IF($B124="","",IF(COUNTIF(BASE!$A:$A,PRODUTIVIDADE!BW$3)=0,"",SUMIFS(BASE!$P:$P,BASE!$A:$A,PRODUTIVIDADE!BW$3,BASE!$G:$G,PRODUTIVIDADE!$B124)))</f>
        <v/>
      </c>
      <c r="BZ124" s="18" t="str">
        <f>IF($B124="","",IF(COUNTIF(BASE!$A:$A,PRODUTIVIDADE!BW$3)=0,"",SUMIFS(BASE!$O:$O,BASE!$A:$A,PRODUTIVIDADE!BW$3,BASE!$G:$G,PRODUTIVIDADE!$B124)))</f>
        <v/>
      </c>
      <c r="CA124" s="32">
        <f t="shared" si="93"/>
        <v>0</v>
      </c>
      <c r="CB124" s="32">
        <f t="shared" si="94"/>
        <v>0</v>
      </c>
      <c r="CC124" s="33" t="str">
        <f>IF($B124="","",IF(COUNTIF(BASE!$A:$A,PRODUTIVIDADE!CC$3)=0,"",SUMIFS(BASE!$M:$M,BASE!$A:$A,PRODUTIVIDADE!CC$3,BASE!$G:$G,PRODUTIVIDADE!$B124)))</f>
        <v/>
      </c>
      <c r="CD124" s="33" t="str">
        <f>IF($B124="","",IF(COUNTIF(BASE!$A:$A,PRODUTIVIDADE!CC$3)=0,"",SUMIFS(BASE!$N:$N,BASE!$A:$A,PRODUTIVIDADE!CC$3,BASE!$G:$G,PRODUTIVIDADE!$B124)))</f>
        <v/>
      </c>
      <c r="CE124" s="28" t="str">
        <f>IF($B124="","",IF(COUNTIF(BASE!$A:$A,PRODUTIVIDADE!CC$3)=0,"",SUMIFS(BASE!$P:$P,BASE!$A:$A,PRODUTIVIDADE!CC$3,BASE!$G:$G,PRODUTIVIDADE!$B124)))</f>
        <v/>
      </c>
      <c r="CF124" s="28" t="str">
        <f>IF($B124="","",IF(COUNTIF(BASE!$A:$A,PRODUTIVIDADE!CC$3)=0,"",SUMIFS(BASE!$O:$O,BASE!$A:$A,PRODUTIVIDADE!CC$3,BASE!$G:$G,PRODUTIVIDADE!$B124)))</f>
        <v/>
      </c>
      <c r="CG124" s="32">
        <f t="shared" si="95"/>
        <v>0</v>
      </c>
      <c r="CH124" s="32">
        <f t="shared" si="96"/>
        <v>0</v>
      </c>
      <c r="CI124" s="15" t="str">
        <f>IF($B124="","",IF(COUNTIF(BASE!$A:$A,PRODUTIVIDADE!CI$3)=0,"",SUMIFS(BASE!$M:$M,BASE!$A:$A,PRODUTIVIDADE!CI$3,BASE!$G:$G,PRODUTIVIDADE!$B124)))</f>
        <v/>
      </c>
      <c r="CJ124" s="15" t="str">
        <f>IF($B124="","",IF(COUNTIF(BASE!$A:$A,PRODUTIVIDADE!CI$3)=0,"",SUMIFS(BASE!$N:$N,BASE!$A:$A,PRODUTIVIDADE!CI$3,BASE!$G:$G,PRODUTIVIDADE!$B124)))</f>
        <v/>
      </c>
      <c r="CK124" s="18" t="str">
        <f>IF($B124="","",IF(COUNTIF(BASE!$A:$A,PRODUTIVIDADE!CI$3)=0,"",SUMIFS(BASE!$P:$P,BASE!$A:$A,PRODUTIVIDADE!CI$3,BASE!$G:$G,PRODUTIVIDADE!$B124)))</f>
        <v/>
      </c>
      <c r="CL124" s="18" t="str">
        <f>IF($B124="","",IF(COUNTIF(BASE!$A:$A,PRODUTIVIDADE!CI$3)=0,"",SUMIFS(BASE!$O:$O,BASE!$A:$A,PRODUTIVIDADE!CI$3,BASE!$G:$G,PRODUTIVIDADE!$B124)))</f>
        <v/>
      </c>
      <c r="CM124" s="32">
        <f t="shared" si="97"/>
        <v>0</v>
      </c>
      <c r="CN124" s="32">
        <f t="shared" si="98"/>
        <v>0</v>
      </c>
      <c r="CO124" s="33" t="str">
        <f>IF($B124="","",IF(COUNTIF(BASE!$A:$A,PRODUTIVIDADE!CO$3)=0,"",SUMIFS(BASE!$M:$M,BASE!$A:$A,PRODUTIVIDADE!CO$3,BASE!$G:$G,PRODUTIVIDADE!$B124)))</f>
        <v/>
      </c>
      <c r="CP124" s="33" t="str">
        <f>IF($B124="","",IF(COUNTIF(BASE!$A:$A,PRODUTIVIDADE!CO$3)=0,"",SUMIFS(BASE!$N:$N,BASE!$A:$A,PRODUTIVIDADE!CO$3,BASE!$G:$G,PRODUTIVIDADE!$B124)))</f>
        <v/>
      </c>
      <c r="CQ124" s="28" t="str">
        <f>IF($B124="","",IF(COUNTIF(BASE!$A:$A,PRODUTIVIDADE!CO$3)=0,"",SUMIFS(BASE!$P:$P,BASE!$A:$A,PRODUTIVIDADE!CO$3,BASE!$G:$G,PRODUTIVIDADE!$B124)))</f>
        <v/>
      </c>
      <c r="CR124" s="28" t="str">
        <f>IF($B124="","",IF(COUNTIF(BASE!$A:$A,PRODUTIVIDADE!CO$3)=0,"",SUMIFS(BASE!$O:$O,BASE!$A:$A,PRODUTIVIDADE!CO$3,BASE!$G:$G,PRODUTIVIDADE!$B124)))</f>
        <v/>
      </c>
      <c r="CS124" s="32">
        <f t="shared" si="99"/>
        <v>0</v>
      </c>
      <c r="CT124" s="32">
        <f t="shared" si="100"/>
        <v>0</v>
      </c>
      <c r="CU124" s="15" t="str">
        <f>IF($B124="","",IF(COUNTIF(BASE!$A:$A,PRODUTIVIDADE!CU$3)=0,"",SUMIFS(BASE!$M:$M,BASE!$A:$A,PRODUTIVIDADE!CU$3,BASE!$G:$G,PRODUTIVIDADE!$B124)))</f>
        <v/>
      </c>
      <c r="CV124" s="15" t="str">
        <f>IF($B124="","",IF(COUNTIF(BASE!$A:$A,PRODUTIVIDADE!CU$3)=0,"",SUMIFS(BASE!$N:$N,BASE!$A:$A,PRODUTIVIDADE!CU$3,BASE!$G:$G,PRODUTIVIDADE!$B124)))</f>
        <v/>
      </c>
      <c r="CW124" s="18" t="str">
        <f>IF($B124="","",IF(COUNTIF(BASE!$A:$A,PRODUTIVIDADE!CU$3)=0,"",SUMIFS(BASE!$P:$P,BASE!$A:$A,PRODUTIVIDADE!CU$3,BASE!$G:$G,PRODUTIVIDADE!$B124)))</f>
        <v/>
      </c>
      <c r="CX124" s="18" t="str">
        <f>IF($B124="","",IF(COUNTIF(BASE!$A:$A,PRODUTIVIDADE!CU$3)=0,"",SUMIFS(BASE!$O:$O,BASE!$A:$A,PRODUTIVIDADE!CU$3,BASE!$G:$G,PRODUTIVIDADE!$B124)))</f>
        <v/>
      </c>
      <c r="CY124" s="32">
        <f t="shared" si="101"/>
        <v>0</v>
      </c>
      <c r="CZ124" s="32">
        <f t="shared" si="102"/>
        <v>0</v>
      </c>
      <c r="DA124" s="33" t="str">
        <f>IF($B124="","",IF(COUNTIF(BASE!$A:$A,PRODUTIVIDADE!DA$3)=0,"",SUMIFS(BASE!$M:$M,BASE!$A:$A,PRODUTIVIDADE!DA$3,BASE!$G:$G,PRODUTIVIDADE!$B124)))</f>
        <v/>
      </c>
      <c r="DB124" s="33" t="str">
        <f>IF($B124="","",IF(COUNTIF(BASE!$A:$A,PRODUTIVIDADE!DA$3)=0,"",SUMIFS(BASE!$N:$N,BASE!$A:$A,PRODUTIVIDADE!DA$3,BASE!$G:$G,PRODUTIVIDADE!$B124)))</f>
        <v/>
      </c>
      <c r="DC124" s="28" t="str">
        <f>IF($B124="","",IF(COUNTIF(BASE!$A:$A,PRODUTIVIDADE!DA$3)=0,"",SUMIFS(BASE!$P:$P,BASE!$A:$A,PRODUTIVIDADE!DA$3,BASE!$G:$G,PRODUTIVIDADE!$B124)))</f>
        <v/>
      </c>
      <c r="DD124" s="28" t="str">
        <f>IF($B124="","",IF(COUNTIF(BASE!$A:$A,PRODUTIVIDADE!DA$3)=0,"",SUMIFS(BASE!$O:$O,BASE!$A:$A,PRODUTIVIDADE!DA$3,BASE!$G:$G,PRODUTIVIDADE!$B124)))</f>
        <v/>
      </c>
      <c r="DE124" s="32">
        <f t="shared" si="103"/>
        <v>0</v>
      </c>
      <c r="DF124" s="32">
        <f t="shared" si="104"/>
        <v>0</v>
      </c>
      <c r="DG124" s="15" t="str">
        <f>IF($B124="","",IF(COUNTIF(BASE!$A:$A,PRODUTIVIDADE!DG$3)=0,"",SUMIFS(BASE!$M:$M,BASE!$A:$A,PRODUTIVIDADE!DG$3,BASE!$G:$G,PRODUTIVIDADE!$B124)))</f>
        <v/>
      </c>
      <c r="DH124" s="15" t="str">
        <f>IF($B124="","",IF(COUNTIF(BASE!$A:$A,PRODUTIVIDADE!DG$3)=0,"",SUMIFS(BASE!$N:$N,BASE!$A:$A,PRODUTIVIDADE!DG$3,BASE!$G:$G,PRODUTIVIDADE!$B124)))</f>
        <v/>
      </c>
      <c r="DI124" s="18" t="str">
        <f>IF($B124="","",IF(COUNTIF(BASE!$A:$A,PRODUTIVIDADE!DG$3)=0,"",SUMIFS(BASE!$P:$P,BASE!$A:$A,PRODUTIVIDADE!DG$3,BASE!$G:$G,PRODUTIVIDADE!$B124)))</f>
        <v/>
      </c>
      <c r="DJ124" s="18" t="str">
        <f>IF($B124="","",IF(COUNTIF(BASE!$A:$A,PRODUTIVIDADE!DG$3)=0,"",SUMIFS(BASE!$O:$O,BASE!$A:$A,PRODUTIVIDADE!DG$3,BASE!$G:$G,PRODUTIVIDADE!$B124)))</f>
        <v/>
      </c>
      <c r="DK124" s="32">
        <f t="shared" si="105"/>
        <v>0</v>
      </c>
      <c r="DL124" s="32">
        <f t="shared" si="106"/>
        <v>0</v>
      </c>
      <c r="DM124" s="33" t="str">
        <f>IF($B124="","",IF(COUNTIF(BASE!$A:$A,PRODUTIVIDADE!DM$3)=0,"",SUMIFS(BASE!$M:$M,BASE!$A:$A,PRODUTIVIDADE!DM$3,BASE!$G:$G,PRODUTIVIDADE!$B124)))</f>
        <v/>
      </c>
      <c r="DN124" s="33" t="str">
        <f>IF($B124="","",IF(COUNTIF(BASE!$A:$A,PRODUTIVIDADE!DM$3)=0,"",SUMIFS(BASE!$N:$N,BASE!$A:$A,PRODUTIVIDADE!DM$3,BASE!$G:$G,PRODUTIVIDADE!$B124)))</f>
        <v/>
      </c>
      <c r="DO124" s="28" t="str">
        <f>IF($B124="","",IF(COUNTIF(BASE!$A:$A,PRODUTIVIDADE!DM$3)=0,"",SUMIFS(BASE!$P:$P,BASE!$A:$A,PRODUTIVIDADE!DM$3,BASE!$G:$G,PRODUTIVIDADE!$B124)))</f>
        <v/>
      </c>
      <c r="DP124" s="28" t="str">
        <f>IF($B124="","",IF(COUNTIF(BASE!$A:$A,PRODUTIVIDADE!DM$3)=0,"",SUMIFS(BASE!$O:$O,BASE!$A:$A,PRODUTIVIDADE!DM$3,BASE!$G:$G,PRODUTIVIDADE!$B124)))</f>
        <v/>
      </c>
      <c r="DQ124" s="32">
        <f t="shared" si="107"/>
        <v>0</v>
      </c>
      <c r="DR124" s="32">
        <f t="shared" si="108"/>
        <v>0</v>
      </c>
      <c r="DS124" s="15" t="str">
        <f>IF($B124="","",IF(COUNTIF(BASE!$A:$A,PRODUTIVIDADE!DS$3)=0,"",SUMIFS(BASE!$M:$M,BASE!$A:$A,PRODUTIVIDADE!DS$3,BASE!$G:$G,PRODUTIVIDADE!$B124)))</f>
        <v/>
      </c>
      <c r="DT124" s="15" t="str">
        <f>IF($B124="","",IF(COUNTIF(BASE!$A:$A,PRODUTIVIDADE!DS$3)=0,"",SUMIFS(BASE!$N:$N,BASE!$A:$A,PRODUTIVIDADE!DS$3,BASE!$G:$G,PRODUTIVIDADE!$B124)))</f>
        <v/>
      </c>
      <c r="DU124" s="18" t="str">
        <f>IF($B124="","",IF(COUNTIF(BASE!$A:$A,PRODUTIVIDADE!DS$3)=0,"",SUMIFS(BASE!$P:$P,BASE!$A:$A,PRODUTIVIDADE!DS$3,BASE!$G:$G,PRODUTIVIDADE!$B124)))</f>
        <v/>
      </c>
      <c r="DV124" s="18" t="str">
        <f>IF($B124="","",IF(COUNTIF(BASE!$A:$A,PRODUTIVIDADE!DS$3)=0,"",SUMIFS(BASE!$O:$O,BASE!$A:$A,PRODUTIVIDADE!DS$3,BASE!$G:$G,PRODUTIVIDADE!$B124)))</f>
        <v/>
      </c>
      <c r="DW124" s="32">
        <f t="shared" si="109"/>
        <v>0</v>
      </c>
      <c r="DX124" s="32">
        <f t="shared" si="110"/>
        <v>0</v>
      </c>
      <c r="DY124" s="33" t="str">
        <f>IF($B124="","",IF(COUNTIF(BASE!$A:$A,PRODUTIVIDADE!DY$3)=0,"",SUMIFS(BASE!$M:$M,BASE!$A:$A,PRODUTIVIDADE!DY$3,BASE!$G:$G,PRODUTIVIDADE!$B124)))</f>
        <v/>
      </c>
      <c r="DZ124" s="33" t="str">
        <f>IF($B124="","",IF(COUNTIF(BASE!$A:$A,PRODUTIVIDADE!DY$3)=0,"",SUMIFS(BASE!$N:$N,BASE!$A:$A,PRODUTIVIDADE!DY$3,BASE!$G:$G,PRODUTIVIDADE!$B124)))</f>
        <v/>
      </c>
      <c r="EA124" s="28" t="str">
        <f>IF($B124="","",IF(COUNTIF(BASE!$A:$A,PRODUTIVIDADE!DY$3)=0,"",SUMIFS(BASE!$P:$P,BASE!$A:$A,PRODUTIVIDADE!DY$3,BASE!$G:$G,PRODUTIVIDADE!$B124)))</f>
        <v/>
      </c>
      <c r="EB124" s="28" t="str">
        <f>IF($B124="","",IF(COUNTIF(BASE!$A:$A,PRODUTIVIDADE!DY$3)=0,"",SUMIFS(BASE!$O:$O,BASE!$A:$A,PRODUTIVIDADE!DY$3,BASE!$G:$G,PRODUTIVIDADE!$B124)))</f>
        <v/>
      </c>
      <c r="EC124" s="32">
        <f t="shared" si="111"/>
        <v>0</v>
      </c>
      <c r="ED124" s="32">
        <f t="shared" si="112"/>
        <v>0</v>
      </c>
      <c r="EE124" s="15" t="str">
        <f>IF($B124="","",IF(COUNTIF(BASE!$A:$A,PRODUTIVIDADE!EE$3)=0,"",SUMIFS(BASE!$M:$M,BASE!$A:$A,PRODUTIVIDADE!EE$3,BASE!$G:$G,PRODUTIVIDADE!$B124)))</f>
        <v/>
      </c>
      <c r="EF124" s="15" t="str">
        <f>IF($B124="","",IF(COUNTIF(BASE!$A:$A,PRODUTIVIDADE!EE$3)=0,"",SUMIFS(BASE!$N:$N,BASE!$A:$A,PRODUTIVIDADE!EE$3,BASE!$G:$G,PRODUTIVIDADE!$B124)))</f>
        <v/>
      </c>
      <c r="EG124" s="18" t="str">
        <f>IF($B124="","",IF(COUNTIF(BASE!$A:$A,PRODUTIVIDADE!EE$3)=0,"",SUMIFS(BASE!$P:$P,BASE!$A:$A,PRODUTIVIDADE!EE$3,BASE!$G:$G,PRODUTIVIDADE!$B124)))</f>
        <v/>
      </c>
      <c r="EH124" s="18" t="str">
        <f>IF($B124="","",IF(COUNTIF(BASE!$A:$A,PRODUTIVIDADE!EE$3)=0,"",SUMIFS(BASE!$O:$O,BASE!$A:$A,PRODUTIVIDADE!EE$3,BASE!$G:$G,PRODUTIVIDADE!$B124)))</f>
        <v/>
      </c>
      <c r="EI124" s="32">
        <f t="shared" si="113"/>
        <v>0</v>
      </c>
      <c r="EJ124" s="32">
        <f t="shared" si="114"/>
        <v>0</v>
      </c>
      <c r="EK124" s="33" t="str">
        <f>IF($B124="","",IF(COUNTIF(BASE!$A:$A,PRODUTIVIDADE!EK$3)=0,"",SUMIFS(BASE!$M:$M,BASE!$A:$A,PRODUTIVIDADE!EK$3,BASE!$G:$G,PRODUTIVIDADE!$B124)))</f>
        <v/>
      </c>
      <c r="EL124" s="33" t="str">
        <f>IF($B124="","",IF(COUNTIF(BASE!$A:$A,PRODUTIVIDADE!EK$3)=0,"",SUMIFS(BASE!$N:$N,BASE!$A:$A,PRODUTIVIDADE!EK$3,BASE!$G:$G,PRODUTIVIDADE!$B124)))</f>
        <v/>
      </c>
      <c r="EM124" s="28" t="str">
        <f>IF($B124="","",IF(COUNTIF(BASE!$A:$A,PRODUTIVIDADE!EK$3)=0,"",SUMIFS(BASE!$P:$P,BASE!$A:$A,PRODUTIVIDADE!EK$3,BASE!$G:$G,PRODUTIVIDADE!$B124)))</f>
        <v/>
      </c>
      <c r="EN124" s="28" t="str">
        <f>IF($B124="","",IF(COUNTIF(BASE!$A:$A,PRODUTIVIDADE!EK$3)=0,"",SUMIFS(BASE!$O:$O,BASE!$A:$A,PRODUTIVIDADE!EK$3,BASE!$G:$G,PRODUTIVIDADE!$B124)))</f>
        <v/>
      </c>
      <c r="EO124" s="32">
        <f t="shared" si="115"/>
        <v>0</v>
      </c>
      <c r="EP124" s="32">
        <f t="shared" si="116"/>
        <v>0</v>
      </c>
      <c r="EQ124" s="15" t="str">
        <f>IF($B124="","",IF(COUNTIF(BASE!$A:$A,PRODUTIVIDADE!EQ$3)=0,"",SUMIFS(BASE!$M:$M,BASE!$A:$A,PRODUTIVIDADE!EQ$3,BASE!$G:$G,PRODUTIVIDADE!$B124)))</f>
        <v/>
      </c>
      <c r="ER124" s="15" t="str">
        <f>IF($B124="","",IF(COUNTIF(BASE!$A:$A,PRODUTIVIDADE!EQ$3)=0,"",SUMIFS(BASE!$N:$N,BASE!$A:$A,PRODUTIVIDADE!EQ$3,BASE!$G:$G,PRODUTIVIDADE!$B124)))</f>
        <v/>
      </c>
      <c r="ES124" s="18" t="str">
        <f>IF($B124="","",IF(COUNTIF(BASE!$A:$A,PRODUTIVIDADE!EQ$3)=0,"",SUMIFS(BASE!$P:$P,BASE!$A:$A,PRODUTIVIDADE!EQ$3,BASE!$G:$G,PRODUTIVIDADE!$B124)))</f>
        <v/>
      </c>
      <c r="ET124" s="18" t="str">
        <f>IF($B124="","",IF(COUNTIF(BASE!$A:$A,PRODUTIVIDADE!EQ$3)=0,"",SUMIFS(BASE!$O:$O,BASE!$A:$A,PRODUTIVIDADE!EQ$3,BASE!$G:$G,PRODUTIVIDADE!$B124)))</f>
        <v/>
      </c>
      <c r="EU124" s="32">
        <f t="shared" si="117"/>
        <v>0</v>
      </c>
      <c r="EV124" s="32">
        <f t="shared" si="118"/>
        <v>0</v>
      </c>
      <c r="EW124" s="33" t="str">
        <f>IF($B124="","",IF(COUNTIF(BASE!$A:$A,PRODUTIVIDADE!EW$3)=0,"",SUMIFS(BASE!$M:$M,BASE!$A:$A,PRODUTIVIDADE!EW$3,BASE!$G:$G,PRODUTIVIDADE!$B124)))</f>
        <v/>
      </c>
      <c r="EX124" s="33" t="str">
        <f>IF($B124="","",IF(COUNTIF(BASE!$A:$A,PRODUTIVIDADE!EW$3)=0,"",SUMIFS(BASE!$N:$N,BASE!$A:$A,PRODUTIVIDADE!EW$3,BASE!$G:$G,PRODUTIVIDADE!$B124)))</f>
        <v/>
      </c>
      <c r="EY124" s="28" t="str">
        <f>IF($B124="","",IF(COUNTIF(BASE!$A:$A,PRODUTIVIDADE!EW$3)=0,"",SUMIFS(BASE!$P:$P,BASE!$A:$A,PRODUTIVIDADE!EW$3,BASE!$G:$G,PRODUTIVIDADE!$B124)))</f>
        <v/>
      </c>
      <c r="EZ124" s="28" t="str">
        <f>IF($B124="","",IF(COUNTIF(BASE!$A:$A,PRODUTIVIDADE!EW$3)=0,"",SUMIFS(BASE!$O:$O,BASE!$A:$A,PRODUTIVIDADE!EW$3,BASE!$G:$G,PRODUTIVIDADE!$B124)))</f>
        <v/>
      </c>
      <c r="FA124" s="32">
        <f t="shared" si="119"/>
        <v>0</v>
      </c>
      <c r="FB124" s="32">
        <f t="shared" si="120"/>
        <v>0</v>
      </c>
      <c r="FC124" s="15" t="str">
        <f>IF($B124="","",IF(COUNTIF(BASE!$A:$A,PRODUTIVIDADE!FC$3)=0,"",SUMIFS(BASE!$M:$M,BASE!$A:$A,PRODUTIVIDADE!FC$3,BASE!$G:$G,PRODUTIVIDADE!$B124)))</f>
        <v/>
      </c>
      <c r="FD124" s="15" t="str">
        <f>IF($B124="","",IF(COUNTIF(BASE!$A:$A,PRODUTIVIDADE!FC$3)=0,"",SUMIFS(BASE!$N:$N,BASE!$A:$A,PRODUTIVIDADE!FC$3,BASE!$G:$G,PRODUTIVIDADE!$B124)))</f>
        <v/>
      </c>
      <c r="FE124" s="18" t="str">
        <f>IF($B124="","",IF(COUNTIF(BASE!$A:$A,PRODUTIVIDADE!FC$3)=0,"",SUMIFS(BASE!$P:$P,BASE!$A:$A,PRODUTIVIDADE!FC$3,BASE!$G:$G,PRODUTIVIDADE!$B124)))</f>
        <v/>
      </c>
      <c r="FF124" s="18" t="str">
        <f>IF($B124="","",IF(COUNTIF(BASE!$A:$A,PRODUTIVIDADE!FC$3)=0,"",SUMIFS(BASE!$O:$O,BASE!$A:$A,PRODUTIVIDADE!FC$3,BASE!$G:$G,PRODUTIVIDADE!$B124)))</f>
        <v/>
      </c>
      <c r="FG124" s="32">
        <f t="shared" si="121"/>
        <v>0</v>
      </c>
      <c r="FH124" s="32">
        <f t="shared" si="122"/>
        <v>0</v>
      </c>
      <c r="FI124" s="33" t="str">
        <f>IF($B124="","",IF(COUNTIF(BASE!$A:$A,PRODUTIVIDADE!FI$3)=0,"",SUMIFS(BASE!$M:$M,BASE!$A:$A,PRODUTIVIDADE!FI$3,BASE!$G:$G,PRODUTIVIDADE!$B124)))</f>
        <v/>
      </c>
      <c r="FJ124" s="33" t="str">
        <f>IF($B124="","",IF(COUNTIF(BASE!$A:$A,PRODUTIVIDADE!FI$3)=0,"",SUMIFS(BASE!$N:$N,BASE!$A:$A,PRODUTIVIDADE!FI$3,BASE!$G:$G,PRODUTIVIDADE!$B124)))</f>
        <v/>
      </c>
      <c r="FK124" s="28" t="str">
        <f>IF($B124="","",IF(COUNTIF(BASE!$A:$A,PRODUTIVIDADE!FI$3)=0,"",SUMIFS(BASE!$P:$P,BASE!$A:$A,PRODUTIVIDADE!FI$3,BASE!$G:$G,PRODUTIVIDADE!$B124)))</f>
        <v/>
      </c>
      <c r="FL124" s="28" t="str">
        <f>IF($B124="","",IF(COUNTIF(BASE!$A:$A,PRODUTIVIDADE!FI$3)=0,"",SUMIFS(BASE!$O:$O,BASE!$A:$A,PRODUTIVIDADE!FI$3,BASE!$G:$G,PRODUTIVIDADE!$B124)))</f>
        <v/>
      </c>
      <c r="FM124" s="32">
        <f t="shared" si="123"/>
        <v>0</v>
      </c>
      <c r="FN124" s="32">
        <f t="shared" si="124"/>
        <v>0</v>
      </c>
      <c r="FO124" s="15" t="str">
        <f>IF($B124="","",IF(COUNTIF(BASE!$A:$A,PRODUTIVIDADE!FO$3)=0,"",SUMIFS(BASE!$M:$M,BASE!$A:$A,PRODUTIVIDADE!FO$3,BASE!$G:$G,PRODUTIVIDADE!$B124)))</f>
        <v/>
      </c>
      <c r="FP124" s="15" t="str">
        <f>IF($B124="","",IF(COUNTIF(BASE!$A:$A,PRODUTIVIDADE!FO$3)=0,"",SUMIFS(BASE!$N:$N,BASE!$A:$A,PRODUTIVIDADE!FO$3,BASE!$G:$G,PRODUTIVIDADE!$B124)))</f>
        <v/>
      </c>
      <c r="FQ124" s="18" t="str">
        <f>IF($B124="","",IF(COUNTIF(BASE!$A:$A,PRODUTIVIDADE!FO$3)=0,"",SUMIFS(BASE!$P:$P,BASE!$A:$A,PRODUTIVIDADE!FO$3,BASE!$G:$G,PRODUTIVIDADE!$B124)))</f>
        <v/>
      </c>
      <c r="FR124" s="18" t="str">
        <f>IF($B124="","",IF(COUNTIF(BASE!$A:$A,PRODUTIVIDADE!FO$3)=0,"",SUMIFS(BASE!$O:$O,BASE!$A:$A,PRODUTIVIDADE!FO$3,BASE!$G:$G,PRODUTIVIDADE!$B124)))</f>
        <v/>
      </c>
      <c r="FS124" s="32">
        <f t="shared" si="125"/>
        <v>0</v>
      </c>
      <c r="FT124" s="32">
        <f t="shared" si="126"/>
        <v>0</v>
      </c>
      <c r="FU124" s="33" t="str">
        <f>IF($B124="","",IF(COUNTIF(BASE!$A:$A,PRODUTIVIDADE!FU$3)=0,"",SUMIFS(BASE!$M:$M,BASE!$A:$A,PRODUTIVIDADE!FU$3,BASE!$G:$G,PRODUTIVIDADE!$B124)))</f>
        <v/>
      </c>
      <c r="FV124" s="33" t="str">
        <f>IF($B124="","",IF(COUNTIF(BASE!$A:$A,PRODUTIVIDADE!FU$3)=0,"",SUMIFS(BASE!$N:$N,BASE!$A:$A,PRODUTIVIDADE!FU$3,BASE!$G:$G,PRODUTIVIDADE!$B124)))</f>
        <v/>
      </c>
      <c r="FW124" s="28" t="str">
        <f>IF($B124="","",IF(COUNTIF(BASE!$A:$A,PRODUTIVIDADE!FU$3)=0,"",SUMIFS(BASE!$P:$P,BASE!$A:$A,PRODUTIVIDADE!FU$3,BASE!$G:$G,PRODUTIVIDADE!$B124)))</f>
        <v/>
      </c>
      <c r="FX124" s="28" t="str">
        <f>IF($B124="","",IF(COUNTIF(BASE!$A:$A,PRODUTIVIDADE!FU$3)=0,"",SUMIFS(BASE!$O:$O,BASE!$A:$A,PRODUTIVIDADE!FU$3,BASE!$G:$G,PRODUTIVIDADE!$B124)))</f>
        <v/>
      </c>
      <c r="FY124" s="32">
        <f t="shared" si="127"/>
        <v>0</v>
      </c>
      <c r="FZ124" s="32">
        <f t="shared" si="128"/>
        <v>0</v>
      </c>
      <c r="GA124" s="15" t="str">
        <f>IF($B124="","",IF(COUNTIF(BASE!$A:$A,PRODUTIVIDADE!GA$3)=0,"",SUMIFS(BASE!$M:$M,BASE!$A:$A,PRODUTIVIDADE!GA$3,BASE!$G:$G,PRODUTIVIDADE!$B124)))</f>
        <v/>
      </c>
      <c r="GB124" s="15" t="str">
        <f>IF($B124="","",IF(COUNTIF(BASE!$A:$A,PRODUTIVIDADE!GA$3)=0,"",SUMIFS(BASE!$N:$N,BASE!$A:$A,PRODUTIVIDADE!GA$3,BASE!$G:$G,PRODUTIVIDADE!$B124)))</f>
        <v/>
      </c>
      <c r="GC124" s="18" t="str">
        <f>IF($B124="","",IF(COUNTIF(BASE!$A:$A,PRODUTIVIDADE!GA$3)=0,"",SUMIFS(BASE!$P:$P,BASE!$A:$A,PRODUTIVIDADE!GA$3,BASE!$G:$G,PRODUTIVIDADE!$B124)))</f>
        <v/>
      </c>
      <c r="GD124" s="18" t="str">
        <f>IF($B124="","",IF(COUNTIF(BASE!$A:$A,PRODUTIVIDADE!GA$3)=0,"",SUMIFS(BASE!$O:$O,BASE!$A:$A,PRODUTIVIDADE!GA$3,BASE!$G:$G,PRODUTIVIDADE!$B124)))</f>
        <v/>
      </c>
      <c r="GE124" s="32">
        <f t="shared" si="129"/>
        <v>0</v>
      </c>
      <c r="GF124" s="32">
        <f t="shared" si="130"/>
        <v>0</v>
      </c>
      <c r="GG124" s="33" t="str">
        <f>IF($B124="","",IF(COUNTIF(BASE!$A:$A,PRODUTIVIDADE!GG$3)=0,"",SUMIFS(BASE!$M:$M,BASE!$A:$A,PRODUTIVIDADE!GG$3,BASE!$G:$G,PRODUTIVIDADE!$B124)))</f>
        <v/>
      </c>
      <c r="GH124" s="33" t="str">
        <f>IF($B124="","",IF(COUNTIF(BASE!$A:$A,PRODUTIVIDADE!GG$3)=0,"",SUMIFS(BASE!$N:$N,BASE!$A:$A,PRODUTIVIDADE!GG$3,BASE!$G:$G,PRODUTIVIDADE!$B124)))</f>
        <v/>
      </c>
      <c r="GI124" s="28" t="str">
        <f>IF($B124="","",IF(COUNTIF(BASE!$A:$A,PRODUTIVIDADE!GG$3)=0,"",SUMIFS(BASE!$P:$P,BASE!$A:$A,PRODUTIVIDADE!GG$3,BASE!$G:$G,PRODUTIVIDADE!$B124)))</f>
        <v/>
      </c>
      <c r="GJ124" s="28" t="str">
        <f>IF($B124="","",IF(COUNTIF(BASE!$A:$A,PRODUTIVIDADE!GG$3)=0,"",SUMIFS(BASE!$O:$O,BASE!$A:$A,PRODUTIVIDADE!GG$3,BASE!$G:$G,PRODUTIVIDADE!$B124)))</f>
        <v/>
      </c>
      <c r="GK124" s="32">
        <f t="shared" si="131"/>
        <v>0</v>
      </c>
      <c r="GL124" s="32">
        <f t="shared" si="132"/>
        <v>0</v>
      </c>
      <c r="GM124" s="15" t="str">
        <f>IF($B124="","",IF(COUNTIF(BASE!$A:$A,PRODUTIVIDADE!GM$3)=0,"",SUMIFS(BASE!$M:$M,BASE!$A:$A,PRODUTIVIDADE!GM$3,BASE!$G:$G,PRODUTIVIDADE!$B124)))</f>
        <v/>
      </c>
      <c r="GN124" s="15" t="str">
        <f>IF($B124="","",IF(COUNTIF(BASE!$A:$A,PRODUTIVIDADE!GM$3)=0,"",SUMIFS(BASE!$N:$N,BASE!$A:$A,PRODUTIVIDADE!GM$3,BASE!$G:$G,PRODUTIVIDADE!$B124)))</f>
        <v/>
      </c>
      <c r="GO124" s="18" t="str">
        <f>IF($B124="","",IF(COUNTIF(BASE!$A:$A,PRODUTIVIDADE!GM$3)=0,"",SUMIFS(BASE!$P:$P,BASE!$A:$A,PRODUTIVIDADE!GM$3,BASE!$G:$G,PRODUTIVIDADE!$B124)))</f>
        <v/>
      </c>
      <c r="GP124" s="18" t="str">
        <f>IF($B124="","",IF(COUNTIF(BASE!$A:$A,PRODUTIVIDADE!GM$3)=0,"",SUMIFS(BASE!$O:$O,BASE!$A:$A,PRODUTIVIDADE!GM$3,BASE!$G:$G,PRODUTIVIDADE!$B124)))</f>
        <v/>
      </c>
      <c r="GQ124" s="32">
        <f t="shared" si="133"/>
        <v>0</v>
      </c>
      <c r="GR124" s="32">
        <f t="shared" si="134"/>
        <v>0</v>
      </c>
    </row>
    <row r="125" spans="2:200" s="8" customFormat="1" hidden="1" x14ac:dyDescent="0.25">
      <c r="B125" s="50"/>
      <c r="C125" s="16" t="str">
        <f>IF($B125="","",VLOOKUP($B125,EQUIPE!$B:$E,2,0))</f>
        <v/>
      </c>
      <c r="D125" s="16" t="str">
        <f>IF($B125="","",VLOOKUP($B125,EQUIPE!$B:$F,5,0))</f>
        <v/>
      </c>
      <c r="E125" s="18" t="str">
        <f>IF($B125="","",VLOOKUP($B125,EQUIPE!$B:$E,3,0))</f>
        <v/>
      </c>
      <c r="F125" s="16" t="str">
        <f>IF($B125="","",VLOOKUP($B125,EQUIPE!$B:$E,4,0))</f>
        <v/>
      </c>
      <c r="H125" s="22" t="str">
        <f t="shared" si="135"/>
        <v/>
      </c>
      <c r="I125" s="22" t="str">
        <f t="shared" si="135"/>
        <v/>
      </c>
      <c r="J125" s="18" t="str">
        <f t="shared" si="69"/>
        <v/>
      </c>
      <c r="K125" s="18" t="str">
        <f t="shared" si="70"/>
        <v/>
      </c>
      <c r="L125" s="32">
        <f t="shared" si="71"/>
        <v>0</v>
      </c>
      <c r="M125" s="32">
        <f t="shared" si="72"/>
        <v>0</v>
      </c>
      <c r="O125" s="15" t="str">
        <f>IF($B125="","",IF(COUNTIF(BASE!$A:$A,PRODUTIVIDADE!O$3)=0,"",SUMIFS(BASE!$M:$M,BASE!$A:$A,PRODUTIVIDADE!O$3,BASE!$G:$G,PRODUTIVIDADE!$B125)))</f>
        <v/>
      </c>
      <c r="P125" s="15" t="str">
        <f>IF($B125="","",IF(COUNTIF(BASE!$A:$A,PRODUTIVIDADE!O$3)=0,"",SUMIFS(BASE!$N:$N,BASE!$A:$A,PRODUTIVIDADE!O$3,BASE!$G:$G,PRODUTIVIDADE!$B125)))</f>
        <v/>
      </c>
      <c r="Q125" s="18" t="str">
        <f>IF($B125="","",IF(COUNTIF(BASE!$A:$A,PRODUTIVIDADE!O$3)=0,"",SUMIFS(BASE!$P:$P,BASE!$A:$A,PRODUTIVIDADE!O$3,BASE!$G:$G,PRODUTIVIDADE!$B125)))</f>
        <v/>
      </c>
      <c r="R125" s="18" t="str">
        <f>IF($B125="","",IF(COUNTIF(BASE!$A:$A,PRODUTIVIDADE!O$3)=0,"",SUMIFS(BASE!$O:$O,BASE!$A:$A,PRODUTIVIDADE!O$3,BASE!$G:$G,PRODUTIVIDADE!$B125)))</f>
        <v/>
      </c>
      <c r="S125" s="32">
        <f t="shared" si="73"/>
        <v>0</v>
      </c>
      <c r="T125" s="32">
        <f t="shared" si="74"/>
        <v>0</v>
      </c>
      <c r="U125" s="33" t="str">
        <f>IF($B125="","",IF(COUNTIF(BASE!$A:$A,PRODUTIVIDADE!U$3)=0,"",SUMIFS(BASE!$M:$M,BASE!$A:$A,PRODUTIVIDADE!U$3,BASE!$G:$G,PRODUTIVIDADE!$B125)))</f>
        <v/>
      </c>
      <c r="V125" s="33" t="str">
        <f>IF($B125="","",IF(COUNTIF(BASE!$A:$A,PRODUTIVIDADE!U$3)=0,"",SUMIFS(BASE!$N:$N,BASE!$A:$A,PRODUTIVIDADE!U$3,BASE!$G:$G,PRODUTIVIDADE!$B125)))</f>
        <v/>
      </c>
      <c r="W125" s="28" t="str">
        <f>IF($B125="","",IF(COUNTIF(BASE!$A:$A,PRODUTIVIDADE!U$3)=0,"",SUMIFS(BASE!$P:$P,BASE!$A:$A,PRODUTIVIDADE!U$3,BASE!$G:$G,PRODUTIVIDADE!$B125)))</f>
        <v/>
      </c>
      <c r="X125" s="28" t="str">
        <f>IF($B125="","",IF(COUNTIF(BASE!$A:$A,PRODUTIVIDADE!U$3)=0,"",SUMIFS(BASE!$O:$O,BASE!$A:$A,PRODUTIVIDADE!U$3,BASE!$G:$G,PRODUTIVIDADE!$B125)))</f>
        <v/>
      </c>
      <c r="Y125" s="32">
        <f t="shared" si="75"/>
        <v>0</v>
      </c>
      <c r="Z125" s="32">
        <f t="shared" si="76"/>
        <v>0</v>
      </c>
      <c r="AA125" s="15" t="str">
        <f>IF($B125="","",IF(COUNTIF(BASE!$A:$A,PRODUTIVIDADE!AA$3)=0,"",SUMIFS(BASE!$M:$M,BASE!$A:$A,PRODUTIVIDADE!AA$3,BASE!$G:$G,PRODUTIVIDADE!$B125)))</f>
        <v/>
      </c>
      <c r="AB125" s="15" t="str">
        <f>IF($B125="","",IF(COUNTIF(BASE!$A:$A,PRODUTIVIDADE!AA$3)=0,"",SUMIFS(BASE!$N:$N,BASE!$A:$A,PRODUTIVIDADE!AA$3,BASE!$G:$G,PRODUTIVIDADE!$B125)))</f>
        <v/>
      </c>
      <c r="AC125" s="18" t="str">
        <f>IF($B125="","",IF(COUNTIF(BASE!$A:$A,PRODUTIVIDADE!AA$3)=0,"",SUMIFS(BASE!$P:$P,BASE!$A:$A,PRODUTIVIDADE!AA$3,BASE!$G:$G,PRODUTIVIDADE!$B125)))</f>
        <v/>
      </c>
      <c r="AD125" s="18" t="str">
        <f>IF($B125="","",IF(COUNTIF(BASE!$A:$A,PRODUTIVIDADE!AA$3)=0,"",SUMIFS(BASE!$O:$O,BASE!$A:$A,PRODUTIVIDADE!AA$3,BASE!$G:$G,PRODUTIVIDADE!$B125)))</f>
        <v/>
      </c>
      <c r="AE125" s="32">
        <f t="shared" si="77"/>
        <v>0</v>
      </c>
      <c r="AF125" s="32">
        <f t="shared" si="78"/>
        <v>0</v>
      </c>
      <c r="AG125" s="33" t="str">
        <f>IF($B125="","",IF(COUNTIF(BASE!$A:$A,PRODUTIVIDADE!AG$3)=0,"",SUMIFS(BASE!$M:$M,BASE!$A:$A,PRODUTIVIDADE!AG$3,BASE!$G:$G,PRODUTIVIDADE!$B125)))</f>
        <v/>
      </c>
      <c r="AH125" s="33" t="str">
        <f>IF($B125="","",IF(COUNTIF(BASE!$A:$A,PRODUTIVIDADE!AG$3)=0,"",SUMIFS(BASE!$N:$N,BASE!$A:$A,PRODUTIVIDADE!AG$3,BASE!$G:$G,PRODUTIVIDADE!$B125)))</f>
        <v/>
      </c>
      <c r="AI125" s="28" t="str">
        <f>IF($B125="","",IF(COUNTIF(BASE!$A:$A,PRODUTIVIDADE!AG$3)=0,"",SUMIFS(BASE!$P:$P,BASE!$A:$A,PRODUTIVIDADE!AG$3,BASE!$G:$G,PRODUTIVIDADE!$B125)))</f>
        <v/>
      </c>
      <c r="AJ125" s="28" t="str">
        <f>IF($B125="","",IF(COUNTIF(BASE!$A:$A,PRODUTIVIDADE!AG$3)=0,"",SUMIFS(BASE!$O:$O,BASE!$A:$A,PRODUTIVIDADE!AG$3,BASE!$G:$G,PRODUTIVIDADE!$B125)))</f>
        <v/>
      </c>
      <c r="AK125" s="32">
        <f t="shared" si="79"/>
        <v>0</v>
      </c>
      <c r="AL125" s="32">
        <f t="shared" si="80"/>
        <v>0</v>
      </c>
      <c r="AM125" s="15" t="str">
        <f>IF($B125="","",IF(COUNTIF(BASE!$A:$A,PRODUTIVIDADE!AM$3)=0,"",SUMIFS(BASE!$M:$M,BASE!$A:$A,PRODUTIVIDADE!AM$3,BASE!$G:$G,PRODUTIVIDADE!$B125)))</f>
        <v/>
      </c>
      <c r="AN125" s="15" t="str">
        <f>IF($B125="","",IF(COUNTIF(BASE!$A:$A,PRODUTIVIDADE!AM$3)=0,"",SUMIFS(BASE!$N:$N,BASE!$A:$A,PRODUTIVIDADE!AM$3,BASE!$G:$G,PRODUTIVIDADE!$B125)))</f>
        <v/>
      </c>
      <c r="AO125" s="18" t="str">
        <f>IF($B125="","",IF(COUNTIF(BASE!$A:$A,PRODUTIVIDADE!AM$3)=0,"",SUMIFS(BASE!$P:$P,BASE!$A:$A,PRODUTIVIDADE!AM$3,BASE!$G:$G,PRODUTIVIDADE!$B125)))</f>
        <v/>
      </c>
      <c r="AP125" s="18" t="str">
        <f>IF($B125="","",IF(COUNTIF(BASE!$A:$A,PRODUTIVIDADE!AM$3)=0,"",SUMIFS(BASE!$O:$O,BASE!$A:$A,PRODUTIVIDADE!AM$3,BASE!$G:$G,PRODUTIVIDADE!$B125)))</f>
        <v/>
      </c>
      <c r="AQ125" s="32">
        <f t="shared" si="81"/>
        <v>0</v>
      </c>
      <c r="AR125" s="32">
        <f t="shared" si="82"/>
        <v>0</v>
      </c>
      <c r="AS125" s="33" t="str">
        <f>IF($B125="","",IF(COUNTIF(BASE!$A:$A,PRODUTIVIDADE!AS$3)=0,"",SUMIFS(BASE!$M:$M,BASE!$A:$A,PRODUTIVIDADE!AS$3,BASE!$G:$G,PRODUTIVIDADE!$B125)))</f>
        <v/>
      </c>
      <c r="AT125" s="33" t="str">
        <f>IF($B125="","",IF(COUNTIF(BASE!$A:$A,PRODUTIVIDADE!AS$3)=0,"",SUMIFS(BASE!$N:$N,BASE!$A:$A,PRODUTIVIDADE!AS$3,BASE!$G:$G,PRODUTIVIDADE!$B125)))</f>
        <v/>
      </c>
      <c r="AU125" s="28" t="str">
        <f>IF($B125="","",IF(COUNTIF(BASE!$A:$A,PRODUTIVIDADE!AS$3)=0,"",SUMIFS(BASE!$P:$P,BASE!$A:$A,PRODUTIVIDADE!AS$3,BASE!$G:$G,PRODUTIVIDADE!$B125)))</f>
        <v/>
      </c>
      <c r="AV125" s="28" t="str">
        <f>IF($B125="","",IF(COUNTIF(BASE!$A:$A,PRODUTIVIDADE!AS$3)=0,"",SUMIFS(BASE!$O:$O,BASE!$A:$A,PRODUTIVIDADE!AS$3,BASE!$G:$G,PRODUTIVIDADE!$B125)))</f>
        <v/>
      </c>
      <c r="AW125" s="32">
        <f t="shared" si="83"/>
        <v>0</v>
      </c>
      <c r="AX125" s="32">
        <f t="shared" si="84"/>
        <v>0</v>
      </c>
      <c r="AY125" s="15" t="str">
        <f>IF($B125="","",IF(COUNTIF(BASE!$A:$A,PRODUTIVIDADE!AY$3)=0,"",SUMIFS(BASE!$M:$M,BASE!$A:$A,PRODUTIVIDADE!AY$3,BASE!$G:$G,PRODUTIVIDADE!$B125)))</f>
        <v/>
      </c>
      <c r="AZ125" s="15" t="str">
        <f>IF($B125="","",IF(COUNTIF(BASE!$A:$A,PRODUTIVIDADE!AY$3)=0,"",SUMIFS(BASE!$N:$N,BASE!$A:$A,PRODUTIVIDADE!AY$3,BASE!$G:$G,PRODUTIVIDADE!$B125)))</f>
        <v/>
      </c>
      <c r="BA125" s="18" t="str">
        <f>IF($B125="","",IF(COUNTIF(BASE!$A:$A,PRODUTIVIDADE!AY$3)=0,"",SUMIFS(BASE!$P:$P,BASE!$A:$A,PRODUTIVIDADE!AY$3,BASE!$G:$G,PRODUTIVIDADE!$B125)))</f>
        <v/>
      </c>
      <c r="BB125" s="18" t="str">
        <f>IF($B125="","",IF(COUNTIF(BASE!$A:$A,PRODUTIVIDADE!AY$3)=0,"",SUMIFS(BASE!$O:$O,BASE!$A:$A,PRODUTIVIDADE!AY$3,BASE!$G:$G,PRODUTIVIDADE!$B125)))</f>
        <v/>
      </c>
      <c r="BC125" s="32">
        <f t="shared" si="85"/>
        <v>0</v>
      </c>
      <c r="BD125" s="32">
        <f t="shared" si="86"/>
        <v>0</v>
      </c>
      <c r="BE125" s="33" t="str">
        <f>IF($B125="","",IF(COUNTIF(BASE!$A:$A,PRODUTIVIDADE!BE$3)=0,"",SUMIFS(BASE!$M:$M,BASE!$A:$A,PRODUTIVIDADE!BE$3,BASE!$G:$G,PRODUTIVIDADE!$B125)))</f>
        <v/>
      </c>
      <c r="BF125" s="33" t="str">
        <f>IF($B125="","",IF(COUNTIF(BASE!$A:$A,PRODUTIVIDADE!BE$3)=0,"",SUMIFS(BASE!$N:$N,BASE!$A:$A,PRODUTIVIDADE!BE$3,BASE!$G:$G,PRODUTIVIDADE!$B125)))</f>
        <v/>
      </c>
      <c r="BG125" s="28" t="str">
        <f>IF($B125="","",IF(COUNTIF(BASE!$A:$A,PRODUTIVIDADE!BE$3)=0,"",SUMIFS(BASE!$P:$P,BASE!$A:$A,PRODUTIVIDADE!BE$3,BASE!$G:$G,PRODUTIVIDADE!$B125)))</f>
        <v/>
      </c>
      <c r="BH125" s="28" t="str">
        <f>IF($B125="","",IF(COUNTIF(BASE!$A:$A,PRODUTIVIDADE!BE$3)=0,"",SUMIFS(BASE!$O:$O,BASE!$A:$A,PRODUTIVIDADE!BE$3,BASE!$G:$G,PRODUTIVIDADE!$B125)))</f>
        <v/>
      </c>
      <c r="BI125" s="32">
        <f t="shared" si="87"/>
        <v>0</v>
      </c>
      <c r="BJ125" s="32">
        <f t="shared" si="88"/>
        <v>0</v>
      </c>
      <c r="BK125" s="15" t="str">
        <f>IF($B125="","",IF(COUNTIF(BASE!$A:$A,PRODUTIVIDADE!BK$3)=0,"",SUMIFS(BASE!$M:$M,BASE!$A:$A,PRODUTIVIDADE!BK$3,BASE!$G:$G,PRODUTIVIDADE!$B125)))</f>
        <v/>
      </c>
      <c r="BL125" s="15" t="str">
        <f>IF($B125="","",IF(COUNTIF(BASE!$A:$A,PRODUTIVIDADE!BK$3)=0,"",SUMIFS(BASE!$N:$N,BASE!$A:$A,PRODUTIVIDADE!BK$3,BASE!$G:$G,PRODUTIVIDADE!$B125)))</f>
        <v/>
      </c>
      <c r="BM125" s="18" t="str">
        <f>IF($B125="","",IF(COUNTIF(BASE!$A:$A,PRODUTIVIDADE!BK$3)=0,"",SUMIFS(BASE!$P:$P,BASE!$A:$A,PRODUTIVIDADE!BK$3,BASE!$G:$G,PRODUTIVIDADE!$B125)))</f>
        <v/>
      </c>
      <c r="BN125" s="18" t="str">
        <f>IF($B125="","",IF(COUNTIF(BASE!$A:$A,PRODUTIVIDADE!BK$3)=0,"",SUMIFS(BASE!$O:$O,BASE!$A:$A,PRODUTIVIDADE!BK$3,BASE!$G:$G,PRODUTIVIDADE!$B125)))</f>
        <v/>
      </c>
      <c r="BO125" s="32">
        <f t="shared" si="89"/>
        <v>0</v>
      </c>
      <c r="BP125" s="32">
        <f t="shared" si="90"/>
        <v>0</v>
      </c>
      <c r="BQ125" s="33" t="str">
        <f>IF($B125="","",IF(COUNTIF(BASE!$A:$A,PRODUTIVIDADE!BQ$3)=0,"",SUMIFS(BASE!$M:$M,BASE!$A:$A,PRODUTIVIDADE!BQ$3,BASE!$G:$G,PRODUTIVIDADE!$B125)))</f>
        <v/>
      </c>
      <c r="BR125" s="33" t="str">
        <f>IF($B125="","",IF(COUNTIF(BASE!$A:$A,PRODUTIVIDADE!BQ$3)=0,"",SUMIFS(BASE!$N:$N,BASE!$A:$A,PRODUTIVIDADE!BQ$3,BASE!$G:$G,PRODUTIVIDADE!$B125)))</f>
        <v/>
      </c>
      <c r="BS125" s="28" t="str">
        <f>IF($B125="","",IF(COUNTIF(BASE!$A:$A,PRODUTIVIDADE!BQ$3)=0,"",SUMIFS(BASE!$P:$P,BASE!$A:$A,PRODUTIVIDADE!BQ$3,BASE!$G:$G,PRODUTIVIDADE!$B125)))</f>
        <v/>
      </c>
      <c r="BT125" s="28" t="str">
        <f>IF($B125="","",IF(COUNTIF(BASE!$A:$A,PRODUTIVIDADE!BQ$3)=0,"",SUMIFS(BASE!$O:$O,BASE!$A:$A,PRODUTIVIDADE!BQ$3,BASE!$G:$G,PRODUTIVIDADE!$B125)))</f>
        <v/>
      </c>
      <c r="BU125" s="32">
        <f t="shared" si="91"/>
        <v>0</v>
      </c>
      <c r="BV125" s="32">
        <f t="shared" si="92"/>
        <v>0</v>
      </c>
      <c r="BW125" s="15" t="str">
        <f>IF($B125="","",IF(COUNTIF(BASE!$A:$A,PRODUTIVIDADE!BW$3)=0,"",SUMIFS(BASE!$M:$M,BASE!$A:$A,PRODUTIVIDADE!BW$3,BASE!$G:$G,PRODUTIVIDADE!$B125)))</f>
        <v/>
      </c>
      <c r="BX125" s="15" t="str">
        <f>IF($B125="","",IF(COUNTIF(BASE!$A:$A,PRODUTIVIDADE!BW$3)=0,"",SUMIFS(BASE!$N:$N,BASE!$A:$A,PRODUTIVIDADE!BW$3,BASE!$G:$G,PRODUTIVIDADE!$B125)))</f>
        <v/>
      </c>
      <c r="BY125" s="18" t="str">
        <f>IF($B125="","",IF(COUNTIF(BASE!$A:$A,PRODUTIVIDADE!BW$3)=0,"",SUMIFS(BASE!$P:$P,BASE!$A:$A,PRODUTIVIDADE!BW$3,BASE!$G:$G,PRODUTIVIDADE!$B125)))</f>
        <v/>
      </c>
      <c r="BZ125" s="18" t="str">
        <f>IF($B125="","",IF(COUNTIF(BASE!$A:$A,PRODUTIVIDADE!BW$3)=0,"",SUMIFS(BASE!$O:$O,BASE!$A:$A,PRODUTIVIDADE!BW$3,BASE!$G:$G,PRODUTIVIDADE!$B125)))</f>
        <v/>
      </c>
      <c r="CA125" s="32">
        <f t="shared" si="93"/>
        <v>0</v>
      </c>
      <c r="CB125" s="32">
        <f t="shared" si="94"/>
        <v>0</v>
      </c>
      <c r="CC125" s="33" t="str">
        <f>IF($B125="","",IF(COUNTIF(BASE!$A:$A,PRODUTIVIDADE!CC$3)=0,"",SUMIFS(BASE!$M:$M,BASE!$A:$A,PRODUTIVIDADE!CC$3,BASE!$G:$G,PRODUTIVIDADE!$B125)))</f>
        <v/>
      </c>
      <c r="CD125" s="33" t="str">
        <f>IF($B125="","",IF(COUNTIF(BASE!$A:$A,PRODUTIVIDADE!CC$3)=0,"",SUMIFS(BASE!$N:$N,BASE!$A:$A,PRODUTIVIDADE!CC$3,BASE!$G:$G,PRODUTIVIDADE!$B125)))</f>
        <v/>
      </c>
      <c r="CE125" s="28" t="str">
        <f>IF($B125="","",IF(COUNTIF(BASE!$A:$A,PRODUTIVIDADE!CC$3)=0,"",SUMIFS(BASE!$P:$P,BASE!$A:$A,PRODUTIVIDADE!CC$3,BASE!$G:$G,PRODUTIVIDADE!$B125)))</f>
        <v/>
      </c>
      <c r="CF125" s="28" t="str">
        <f>IF($B125="","",IF(COUNTIF(BASE!$A:$A,PRODUTIVIDADE!CC$3)=0,"",SUMIFS(BASE!$O:$O,BASE!$A:$A,PRODUTIVIDADE!CC$3,BASE!$G:$G,PRODUTIVIDADE!$B125)))</f>
        <v/>
      </c>
      <c r="CG125" s="32">
        <f t="shared" si="95"/>
        <v>0</v>
      </c>
      <c r="CH125" s="32">
        <f t="shared" si="96"/>
        <v>0</v>
      </c>
      <c r="CI125" s="15" t="str">
        <f>IF($B125="","",IF(COUNTIF(BASE!$A:$A,PRODUTIVIDADE!CI$3)=0,"",SUMIFS(BASE!$M:$M,BASE!$A:$A,PRODUTIVIDADE!CI$3,BASE!$G:$G,PRODUTIVIDADE!$B125)))</f>
        <v/>
      </c>
      <c r="CJ125" s="15" t="str">
        <f>IF($B125="","",IF(COUNTIF(BASE!$A:$A,PRODUTIVIDADE!CI$3)=0,"",SUMIFS(BASE!$N:$N,BASE!$A:$A,PRODUTIVIDADE!CI$3,BASE!$G:$G,PRODUTIVIDADE!$B125)))</f>
        <v/>
      </c>
      <c r="CK125" s="18" t="str">
        <f>IF($B125="","",IF(COUNTIF(BASE!$A:$A,PRODUTIVIDADE!CI$3)=0,"",SUMIFS(BASE!$P:$P,BASE!$A:$A,PRODUTIVIDADE!CI$3,BASE!$G:$G,PRODUTIVIDADE!$B125)))</f>
        <v/>
      </c>
      <c r="CL125" s="18" t="str">
        <f>IF($B125="","",IF(COUNTIF(BASE!$A:$A,PRODUTIVIDADE!CI$3)=0,"",SUMIFS(BASE!$O:$O,BASE!$A:$A,PRODUTIVIDADE!CI$3,BASE!$G:$G,PRODUTIVIDADE!$B125)))</f>
        <v/>
      </c>
      <c r="CM125" s="32">
        <f t="shared" si="97"/>
        <v>0</v>
      </c>
      <c r="CN125" s="32">
        <f t="shared" si="98"/>
        <v>0</v>
      </c>
      <c r="CO125" s="33" t="str">
        <f>IF($B125="","",IF(COUNTIF(BASE!$A:$A,PRODUTIVIDADE!CO$3)=0,"",SUMIFS(BASE!$M:$M,BASE!$A:$A,PRODUTIVIDADE!CO$3,BASE!$G:$G,PRODUTIVIDADE!$B125)))</f>
        <v/>
      </c>
      <c r="CP125" s="33" t="str">
        <f>IF($B125="","",IF(COUNTIF(BASE!$A:$A,PRODUTIVIDADE!CO$3)=0,"",SUMIFS(BASE!$N:$N,BASE!$A:$A,PRODUTIVIDADE!CO$3,BASE!$G:$G,PRODUTIVIDADE!$B125)))</f>
        <v/>
      </c>
      <c r="CQ125" s="28" t="str">
        <f>IF($B125="","",IF(COUNTIF(BASE!$A:$A,PRODUTIVIDADE!CO$3)=0,"",SUMIFS(BASE!$P:$P,BASE!$A:$A,PRODUTIVIDADE!CO$3,BASE!$G:$G,PRODUTIVIDADE!$B125)))</f>
        <v/>
      </c>
      <c r="CR125" s="28" t="str">
        <f>IF($B125="","",IF(COUNTIF(BASE!$A:$A,PRODUTIVIDADE!CO$3)=0,"",SUMIFS(BASE!$O:$O,BASE!$A:$A,PRODUTIVIDADE!CO$3,BASE!$G:$G,PRODUTIVIDADE!$B125)))</f>
        <v/>
      </c>
      <c r="CS125" s="32">
        <f t="shared" si="99"/>
        <v>0</v>
      </c>
      <c r="CT125" s="32">
        <f t="shared" si="100"/>
        <v>0</v>
      </c>
      <c r="CU125" s="15" t="str">
        <f>IF($B125="","",IF(COUNTIF(BASE!$A:$A,PRODUTIVIDADE!CU$3)=0,"",SUMIFS(BASE!$M:$M,BASE!$A:$A,PRODUTIVIDADE!CU$3,BASE!$G:$G,PRODUTIVIDADE!$B125)))</f>
        <v/>
      </c>
      <c r="CV125" s="15" t="str">
        <f>IF($B125="","",IF(COUNTIF(BASE!$A:$A,PRODUTIVIDADE!CU$3)=0,"",SUMIFS(BASE!$N:$N,BASE!$A:$A,PRODUTIVIDADE!CU$3,BASE!$G:$G,PRODUTIVIDADE!$B125)))</f>
        <v/>
      </c>
      <c r="CW125" s="18" t="str">
        <f>IF($B125="","",IF(COUNTIF(BASE!$A:$A,PRODUTIVIDADE!CU$3)=0,"",SUMIFS(BASE!$P:$P,BASE!$A:$A,PRODUTIVIDADE!CU$3,BASE!$G:$G,PRODUTIVIDADE!$B125)))</f>
        <v/>
      </c>
      <c r="CX125" s="18" t="str">
        <f>IF($B125="","",IF(COUNTIF(BASE!$A:$A,PRODUTIVIDADE!CU$3)=0,"",SUMIFS(BASE!$O:$O,BASE!$A:$A,PRODUTIVIDADE!CU$3,BASE!$G:$G,PRODUTIVIDADE!$B125)))</f>
        <v/>
      </c>
      <c r="CY125" s="32">
        <f t="shared" si="101"/>
        <v>0</v>
      </c>
      <c r="CZ125" s="32">
        <f t="shared" si="102"/>
        <v>0</v>
      </c>
      <c r="DA125" s="33" t="str">
        <f>IF($B125="","",IF(COUNTIF(BASE!$A:$A,PRODUTIVIDADE!DA$3)=0,"",SUMIFS(BASE!$M:$M,BASE!$A:$A,PRODUTIVIDADE!DA$3,BASE!$G:$G,PRODUTIVIDADE!$B125)))</f>
        <v/>
      </c>
      <c r="DB125" s="33" t="str">
        <f>IF($B125="","",IF(COUNTIF(BASE!$A:$A,PRODUTIVIDADE!DA$3)=0,"",SUMIFS(BASE!$N:$N,BASE!$A:$A,PRODUTIVIDADE!DA$3,BASE!$G:$G,PRODUTIVIDADE!$B125)))</f>
        <v/>
      </c>
      <c r="DC125" s="28" t="str">
        <f>IF($B125="","",IF(COUNTIF(BASE!$A:$A,PRODUTIVIDADE!DA$3)=0,"",SUMIFS(BASE!$P:$P,BASE!$A:$A,PRODUTIVIDADE!DA$3,BASE!$G:$G,PRODUTIVIDADE!$B125)))</f>
        <v/>
      </c>
      <c r="DD125" s="28" t="str">
        <f>IF($B125="","",IF(COUNTIF(BASE!$A:$A,PRODUTIVIDADE!DA$3)=0,"",SUMIFS(BASE!$O:$O,BASE!$A:$A,PRODUTIVIDADE!DA$3,BASE!$G:$G,PRODUTIVIDADE!$B125)))</f>
        <v/>
      </c>
      <c r="DE125" s="32">
        <f t="shared" si="103"/>
        <v>0</v>
      </c>
      <c r="DF125" s="32">
        <f t="shared" si="104"/>
        <v>0</v>
      </c>
      <c r="DG125" s="15" t="str">
        <f>IF($B125="","",IF(COUNTIF(BASE!$A:$A,PRODUTIVIDADE!DG$3)=0,"",SUMIFS(BASE!$M:$M,BASE!$A:$A,PRODUTIVIDADE!DG$3,BASE!$G:$G,PRODUTIVIDADE!$B125)))</f>
        <v/>
      </c>
      <c r="DH125" s="15" t="str">
        <f>IF($B125="","",IF(COUNTIF(BASE!$A:$A,PRODUTIVIDADE!DG$3)=0,"",SUMIFS(BASE!$N:$N,BASE!$A:$A,PRODUTIVIDADE!DG$3,BASE!$G:$G,PRODUTIVIDADE!$B125)))</f>
        <v/>
      </c>
      <c r="DI125" s="18" t="str">
        <f>IF($B125="","",IF(COUNTIF(BASE!$A:$A,PRODUTIVIDADE!DG$3)=0,"",SUMIFS(BASE!$P:$P,BASE!$A:$A,PRODUTIVIDADE!DG$3,BASE!$G:$G,PRODUTIVIDADE!$B125)))</f>
        <v/>
      </c>
      <c r="DJ125" s="18" t="str">
        <f>IF($B125="","",IF(COUNTIF(BASE!$A:$A,PRODUTIVIDADE!DG$3)=0,"",SUMIFS(BASE!$O:$O,BASE!$A:$A,PRODUTIVIDADE!DG$3,BASE!$G:$G,PRODUTIVIDADE!$B125)))</f>
        <v/>
      </c>
      <c r="DK125" s="32">
        <f t="shared" si="105"/>
        <v>0</v>
      </c>
      <c r="DL125" s="32">
        <f t="shared" si="106"/>
        <v>0</v>
      </c>
      <c r="DM125" s="33" t="str">
        <f>IF($B125="","",IF(COUNTIF(BASE!$A:$A,PRODUTIVIDADE!DM$3)=0,"",SUMIFS(BASE!$M:$M,BASE!$A:$A,PRODUTIVIDADE!DM$3,BASE!$G:$G,PRODUTIVIDADE!$B125)))</f>
        <v/>
      </c>
      <c r="DN125" s="33" t="str">
        <f>IF($B125="","",IF(COUNTIF(BASE!$A:$A,PRODUTIVIDADE!DM$3)=0,"",SUMIFS(BASE!$N:$N,BASE!$A:$A,PRODUTIVIDADE!DM$3,BASE!$G:$G,PRODUTIVIDADE!$B125)))</f>
        <v/>
      </c>
      <c r="DO125" s="28" t="str">
        <f>IF($B125="","",IF(COUNTIF(BASE!$A:$A,PRODUTIVIDADE!DM$3)=0,"",SUMIFS(BASE!$P:$P,BASE!$A:$A,PRODUTIVIDADE!DM$3,BASE!$G:$G,PRODUTIVIDADE!$B125)))</f>
        <v/>
      </c>
      <c r="DP125" s="28" t="str">
        <f>IF($B125="","",IF(COUNTIF(BASE!$A:$A,PRODUTIVIDADE!DM$3)=0,"",SUMIFS(BASE!$O:$O,BASE!$A:$A,PRODUTIVIDADE!DM$3,BASE!$G:$G,PRODUTIVIDADE!$B125)))</f>
        <v/>
      </c>
      <c r="DQ125" s="32">
        <f t="shared" si="107"/>
        <v>0</v>
      </c>
      <c r="DR125" s="32">
        <f t="shared" si="108"/>
        <v>0</v>
      </c>
      <c r="DS125" s="15" t="str">
        <f>IF($B125="","",IF(COUNTIF(BASE!$A:$A,PRODUTIVIDADE!DS$3)=0,"",SUMIFS(BASE!$M:$M,BASE!$A:$A,PRODUTIVIDADE!DS$3,BASE!$G:$G,PRODUTIVIDADE!$B125)))</f>
        <v/>
      </c>
      <c r="DT125" s="15" t="str">
        <f>IF($B125="","",IF(COUNTIF(BASE!$A:$A,PRODUTIVIDADE!DS$3)=0,"",SUMIFS(BASE!$N:$N,BASE!$A:$A,PRODUTIVIDADE!DS$3,BASE!$G:$G,PRODUTIVIDADE!$B125)))</f>
        <v/>
      </c>
      <c r="DU125" s="18" t="str">
        <f>IF($B125="","",IF(COUNTIF(BASE!$A:$A,PRODUTIVIDADE!DS$3)=0,"",SUMIFS(BASE!$P:$P,BASE!$A:$A,PRODUTIVIDADE!DS$3,BASE!$G:$G,PRODUTIVIDADE!$B125)))</f>
        <v/>
      </c>
      <c r="DV125" s="18" t="str">
        <f>IF($B125="","",IF(COUNTIF(BASE!$A:$A,PRODUTIVIDADE!DS$3)=0,"",SUMIFS(BASE!$O:$O,BASE!$A:$A,PRODUTIVIDADE!DS$3,BASE!$G:$G,PRODUTIVIDADE!$B125)))</f>
        <v/>
      </c>
      <c r="DW125" s="32">
        <f t="shared" si="109"/>
        <v>0</v>
      </c>
      <c r="DX125" s="32">
        <f t="shared" si="110"/>
        <v>0</v>
      </c>
      <c r="DY125" s="33" t="str">
        <f>IF($B125="","",IF(COUNTIF(BASE!$A:$A,PRODUTIVIDADE!DY$3)=0,"",SUMIFS(BASE!$M:$M,BASE!$A:$A,PRODUTIVIDADE!DY$3,BASE!$G:$G,PRODUTIVIDADE!$B125)))</f>
        <v/>
      </c>
      <c r="DZ125" s="33" t="str">
        <f>IF($B125="","",IF(COUNTIF(BASE!$A:$A,PRODUTIVIDADE!DY$3)=0,"",SUMIFS(BASE!$N:$N,BASE!$A:$A,PRODUTIVIDADE!DY$3,BASE!$G:$G,PRODUTIVIDADE!$B125)))</f>
        <v/>
      </c>
      <c r="EA125" s="28" t="str">
        <f>IF($B125="","",IF(COUNTIF(BASE!$A:$A,PRODUTIVIDADE!DY$3)=0,"",SUMIFS(BASE!$P:$P,BASE!$A:$A,PRODUTIVIDADE!DY$3,BASE!$G:$G,PRODUTIVIDADE!$B125)))</f>
        <v/>
      </c>
      <c r="EB125" s="28" t="str">
        <f>IF($B125="","",IF(COUNTIF(BASE!$A:$A,PRODUTIVIDADE!DY$3)=0,"",SUMIFS(BASE!$O:$O,BASE!$A:$A,PRODUTIVIDADE!DY$3,BASE!$G:$G,PRODUTIVIDADE!$B125)))</f>
        <v/>
      </c>
      <c r="EC125" s="32">
        <f t="shared" si="111"/>
        <v>0</v>
      </c>
      <c r="ED125" s="32">
        <f t="shared" si="112"/>
        <v>0</v>
      </c>
      <c r="EE125" s="15" t="str">
        <f>IF($B125="","",IF(COUNTIF(BASE!$A:$A,PRODUTIVIDADE!EE$3)=0,"",SUMIFS(BASE!$M:$M,BASE!$A:$A,PRODUTIVIDADE!EE$3,BASE!$G:$G,PRODUTIVIDADE!$B125)))</f>
        <v/>
      </c>
      <c r="EF125" s="15" t="str">
        <f>IF($B125="","",IF(COUNTIF(BASE!$A:$A,PRODUTIVIDADE!EE$3)=0,"",SUMIFS(BASE!$N:$N,BASE!$A:$A,PRODUTIVIDADE!EE$3,BASE!$G:$G,PRODUTIVIDADE!$B125)))</f>
        <v/>
      </c>
      <c r="EG125" s="18" t="str">
        <f>IF($B125="","",IF(COUNTIF(BASE!$A:$A,PRODUTIVIDADE!EE$3)=0,"",SUMIFS(BASE!$P:$P,BASE!$A:$A,PRODUTIVIDADE!EE$3,BASE!$G:$G,PRODUTIVIDADE!$B125)))</f>
        <v/>
      </c>
      <c r="EH125" s="18" t="str">
        <f>IF($B125="","",IF(COUNTIF(BASE!$A:$A,PRODUTIVIDADE!EE$3)=0,"",SUMIFS(BASE!$O:$O,BASE!$A:$A,PRODUTIVIDADE!EE$3,BASE!$G:$G,PRODUTIVIDADE!$B125)))</f>
        <v/>
      </c>
      <c r="EI125" s="32">
        <f t="shared" si="113"/>
        <v>0</v>
      </c>
      <c r="EJ125" s="32">
        <f t="shared" si="114"/>
        <v>0</v>
      </c>
      <c r="EK125" s="33" t="str">
        <f>IF($B125="","",IF(COUNTIF(BASE!$A:$A,PRODUTIVIDADE!EK$3)=0,"",SUMIFS(BASE!$M:$M,BASE!$A:$A,PRODUTIVIDADE!EK$3,BASE!$G:$G,PRODUTIVIDADE!$B125)))</f>
        <v/>
      </c>
      <c r="EL125" s="33" t="str">
        <f>IF($B125="","",IF(COUNTIF(BASE!$A:$A,PRODUTIVIDADE!EK$3)=0,"",SUMIFS(BASE!$N:$N,BASE!$A:$A,PRODUTIVIDADE!EK$3,BASE!$G:$G,PRODUTIVIDADE!$B125)))</f>
        <v/>
      </c>
      <c r="EM125" s="28" t="str">
        <f>IF($B125="","",IF(COUNTIF(BASE!$A:$A,PRODUTIVIDADE!EK$3)=0,"",SUMIFS(BASE!$P:$P,BASE!$A:$A,PRODUTIVIDADE!EK$3,BASE!$G:$G,PRODUTIVIDADE!$B125)))</f>
        <v/>
      </c>
      <c r="EN125" s="28" t="str">
        <f>IF($B125="","",IF(COUNTIF(BASE!$A:$A,PRODUTIVIDADE!EK$3)=0,"",SUMIFS(BASE!$O:$O,BASE!$A:$A,PRODUTIVIDADE!EK$3,BASE!$G:$G,PRODUTIVIDADE!$B125)))</f>
        <v/>
      </c>
      <c r="EO125" s="32">
        <f t="shared" si="115"/>
        <v>0</v>
      </c>
      <c r="EP125" s="32">
        <f t="shared" si="116"/>
        <v>0</v>
      </c>
      <c r="EQ125" s="15" t="str">
        <f>IF($B125="","",IF(COUNTIF(BASE!$A:$A,PRODUTIVIDADE!EQ$3)=0,"",SUMIFS(BASE!$M:$M,BASE!$A:$A,PRODUTIVIDADE!EQ$3,BASE!$G:$G,PRODUTIVIDADE!$B125)))</f>
        <v/>
      </c>
      <c r="ER125" s="15" t="str">
        <f>IF($B125="","",IF(COUNTIF(BASE!$A:$A,PRODUTIVIDADE!EQ$3)=0,"",SUMIFS(BASE!$N:$N,BASE!$A:$A,PRODUTIVIDADE!EQ$3,BASE!$G:$G,PRODUTIVIDADE!$B125)))</f>
        <v/>
      </c>
      <c r="ES125" s="18" t="str">
        <f>IF($B125="","",IF(COUNTIF(BASE!$A:$A,PRODUTIVIDADE!EQ$3)=0,"",SUMIFS(BASE!$P:$P,BASE!$A:$A,PRODUTIVIDADE!EQ$3,BASE!$G:$G,PRODUTIVIDADE!$B125)))</f>
        <v/>
      </c>
      <c r="ET125" s="18" t="str">
        <f>IF($B125="","",IF(COUNTIF(BASE!$A:$A,PRODUTIVIDADE!EQ$3)=0,"",SUMIFS(BASE!$O:$O,BASE!$A:$A,PRODUTIVIDADE!EQ$3,BASE!$G:$G,PRODUTIVIDADE!$B125)))</f>
        <v/>
      </c>
      <c r="EU125" s="32">
        <f t="shared" si="117"/>
        <v>0</v>
      </c>
      <c r="EV125" s="32">
        <f t="shared" si="118"/>
        <v>0</v>
      </c>
      <c r="EW125" s="33" t="str">
        <f>IF($B125="","",IF(COUNTIF(BASE!$A:$A,PRODUTIVIDADE!EW$3)=0,"",SUMIFS(BASE!$M:$M,BASE!$A:$A,PRODUTIVIDADE!EW$3,BASE!$G:$G,PRODUTIVIDADE!$B125)))</f>
        <v/>
      </c>
      <c r="EX125" s="33" t="str">
        <f>IF($B125="","",IF(COUNTIF(BASE!$A:$A,PRODUTIVIDADE!EW$3)=0,"",SUMIFS(BASE!$N:$N,BASE!$A:$A,PRODUTIVIDADE!EW$3,BASE!$G:$G,PRODUTIVIDADE!$B125)))</f>
        <v/>
      </c>
      <c r="EY125" s="28" t="str">
        <f>IF($B125="","",IF(COUNTIF(BASE!$A:$A,PRODUTIVIDADE!EW$3)=0,"",SUMIFS(BASE!$P:$P,BASE!$A:$A,PRODUTIVIDADE!EW$3,BASE!$G:$G,PRODUTIVIDADE!$B125)))</f>
        <v/>
      </c>
      <c r="EZ125" s="28" t="str">
        <f>IF($B125="","",IF(COUNTIF(BASE!$A:$A,PRODUTIVIDADE!EW$3)=0,"",SUMIFS(BASE!$O:$O,BASE!$A:$A,PRODUTIVIDADE!EW$3,BASE!$G:$G,PRODUTIVIDADE!$B125)))</f>
        <v/>
      </c>
      <c r="FA125" s="32">
        <f t="shared" si="119"/>
        <v>0</v>
      </c>
      <c r="FB125" s="32">
        <f t="shared" si="120"/>
        <v>0</v>
      </c>
      <c r="FC125" s="15" t="str">
        <f>IF($B125="","",IF(COUNTIF(BASE!$A:$A,PRODUTIVIDADE!FC$3)=0,"",SUMIFS(BASE!$M:$M,BASE!$A:$A,PRODUTIVIDADE!FC$3,BASE!$G:$G,PRODUTIVIDADE!$B125)))</f>
        <v/>
      </c>
      <c r="FD125" s="15" t="str">
        <f>IF($B125="","",IF(COUNTIF(BASE!$A:$A,PRODUTIVIDADE!FC$3)=0,"",SUMIFS(BASE!$N:$N,BASE!$A:$A,PRODUTIVIDADE!FC$3,BASE!$G:$G,PRODUTIVIDADE!$B125)))</f>
        <v/>
      </c>
      <c r="FE125" s="18" t="str">
        <f>IF($B125="","",IF(COUNTIF(BASE!$A:$A,PRODUTIVIDADE!FC$3)=0,"",SUMIFS(BASE!$P:$P,BASE!$A:$A,PRODUTIVIDADE!FC$3,BASE!$G:$G,PRODUTIVIDADE!$B125)))</f>
        <v/>
      </c>
      <c r="FF125" s="18" t="str">
        <f>IF($B125="","",IF(COUNTIF(BASE!$A:$A,PRODUTIVIDADE!FC$3)=0,"",SUMIFS(BASE!$O:$O,BASE!$A:$A,PRODUTIVIDADE!FC$3,BASE!$G:$G,PRODUTIVIDADE!$B125)))</f>
        <v/>
      </c>
      <c r="FG125" s="32">
        <f t="shared" si="121"/>
        <v>0</v>
      </c>
      <c r="FH125" s="32">
        <f t="shared" si="122"/>
        <v>0</v>
      </c>
      <c r="FI125" s="33" t="str">
        <f>IF($B125="","",IF(COUNTIF(BASE!$A:$A,PRODUTIVIDADE!FI$3)=0,"",SUMIFS(BASE!$M:$M,BASE!$A:$A,PRODUTIVIDADE!FI$3,BASE!$G:$G,PRODUTIVIDADE!$B125)))</f>
        <v/>
      </c>
      <c r="FJ125" s="33" t="str">
        <f>IF($B125="","",IF(COUNTIF(BASE!$A:$A,PRODUTIVIDADE!FI$3)=0,"",SUMIFS(BASE!$N:$N,BASE!$A:$A,PRODUTIVIDADE!FI$3,BASE!$G:$G,PRODUTIVIDADE!$B125)))</f>
        <v/>
      </c>
      <c r="FK125" s="28" t="str">
        <f>IF($B125="","",IF(COUNTIF(BASE!$A:$A,PRODUTIVIDADE!FI$3)=0,"",SUMIFS(BASE!$P:$P,BASE!$A:$A,PRODUTIVIDADE!FI$3,BASE!$G:$G,PRODUTIVIDADE!$B125)))</f>
        <v/>
      </c>
      <c r="FL125" s="28" t="str">
        <f>IF($B125="","",IF(COUNTIF(BASE!$A:$A,PRODUTIVIDADE!FI$3)=0,"",SUMIFS(BASE!$O:$O,BASE!$A:$A,PRODUTIVIDADE!FI$3,BASE!$G:$G,PRODUTIVIDADE!$B125)))</f>
        <v/>
      </c>
      <c r="FM125" s="32">
        <f t="shared" si="123"/>
        <v>0</v>
      </c>
      <c r="FN125" s="32">
        <f t="shared" si="124"/>
        <v>0</v>
      </c>
      <c r="FO125" s="15" t="str">
        <f>IF($B125="","",IF(COUNTIF(BASE!$A:$A,PRODUTIVIDADE!FO$3)=0,"",SUMIFS(BASE!$M:$M,BASE!$A:$A,PRODUTIVIDADE!FO$3,BASE!$G:$G,PRODUTIVIDADE!$B125)))</f>
        <v/>
      </c>
      <c r="FP125" s="15" t="str">
        <f>IF($B125="","",IF(COUNTIF(BASE!$A:$A,PRODUTIVIDADE!FO$3)=0,"",SUMIFS(BASE!$N:$N,BASE!$A:$A,PRODUTIVIDADE!FO$3,BASE!$G:$G,PRODUTIVIDADE!$B125)))</f>
        <v/>
      </c>
      <c r="FQ125" s="18" t="str">
        <f>IF($B125="","",IF(COUNTIF(BASE!$A:$A,PRODUTIVIDADE!FO$3)=0,"",SUMIFS(BASE!$P:$P,BASE!$A:$A,PRODUTIVIDADE!FO$3,BASE!$G:$G,PRODUTIVIDADE!$B125)))</f>
        <v/>
      </c>
      <c r="FR125" s="18" t="str">
        <f>IF($B125="","",IF(COUNTIF(BASE!$A:$A,PRODUTIVIDADE!FO$3)=0,"",SUMIFS(BASE!$O:$O,BASE!$A:$A,PRODUTIVIDADE!FO$3,BASE!$G:$G,PRODUTIVIDADE!$B125)))</f>
        <v/>
      </c>
      <c r="FS125" s="32">
        <f t="shared" si="125"/>
        <v>0</v>
      </c>
      <c r="FT125" s="32">
        <f t="shared" si="126"/>
        <v>0</v>
      </c>
      <c r="FU125" s="33" t="str">
        <f>IF($B125="","",IF(COUNTIF(BASE!$A:$A,PRODUTIVIDADE!FU$3)=0,"",SUMIFS(BASE!$M:$M,BASE!$A:$A,PRODUTIVIDADE!FU$3,BASE!$G:$G,PRODUTIVIDADE!$B125)))</f>
        <v/>
      </c>
      <c r="FV125" s="33" t="str">
        <f>IF($B125="","",IF(COUNTIF(BASE!$A:$A,PRODUTIVIDADE!FU$3)=0,"",SUMIFS(BASE!$N:$N,BASE!$A:$A,PRODUTIVIDADE!FU$3,BASE!$G:$G,PRODUTIVIDADE!$B125)))</f>
        <v/>
      </c>
      <c r="FW125" s="28" t="str">
        <f>IF($B125="","",IF(COUNTIF(BASE!$A:$A,PRODUTIVIDADE!FU$3)=0,"",SUMIFS(BASE!$P:$P,BASE!$A:$A,PRODUTIVIDADE!FU$3,BASE!$G:$G,PRODUTIVIDADE!$B125)))</f>
        <v/>
      </c>
      <c r="FX125" s="28" t="str">
        <f>IF($B125="","",IF(COUNTIF(BASE!$A:$A,PRODUTIVIDADE!FU$3)=0,"",SUMIFS(BASE!$O:$O,BASE!$A:$A,PRODUTIVIDADE!FU$3,BASE!$G:$G,PRODUTIVIDADE!$B125)))</f>
        <v/>
      </c>
      <c r="FY125" s="32">
        <f t="shared" si="127"/>
        <v>0</v>
      </c>
      <c r="FZ125" s="32">
        <f t="shared" si="128"/>
        <v>0</v>
      </c>
      <c r="GA125" s="15" t="str">
        <f>IF($B125="","",IF(COUNTIF(BASE!$A:$A,PRODUTIVIDADE!GA$3)=0,"",SUMIFS(BASE!$M:$M,BASE!$A:$A,PRODUTIVIDADE!GA$3,BASE!$G:$G,PRODUTIVIDADE!$B125)))</f>
        <v/>
      </c>
      <c r="GB125" s="15" t="str">
        <f>IF($B125="","",IF(COUNTIF(BASE!$A:$A,PRODUTIVIDADE!GA$3)=0,"",SUMIFS(BASE!$N:$N,BASE!$A:$A,PRODUTIVIDADE!GA$3,BASE!$G:$G,PRODUTIVIDADE!$B125)))</f>
        <v/>
      </c>
      <c r="GC125" s="18" t="str">
        <f>IF($B125="","",IF(COUNTIF(BASE!$A:$A,PRODUTIVIDADE!GA$3)=0,"",SUMIFS(BASE!$P:$P,BASE!$A:$A,PRODUTIVIDADE!GA$3,BASE!$G:$G,PRODUTIVIDADE!$B125)))</f>
        <v/>
      </c>
      <c r="GD125" s="18" t="str">
        <f>IF($B125="","",IF(COUNTIF(BASE!$A:$A,PRODUTIVIDADE!GA$3)=0,"",SUMIFS(BASE!$O:$O,BASE!$A:$A,PRODUTIVIDADE!GA$3,BASE!$G:$G,PRODUTIVIDADE!$B125)))</f>
        <v/>
      </c>
      <c r="GE125" s="32">
        <f t="shared" si="129"/>
        <v>0</v>
      </c>
      <c r="GF125" s="32">
        <f t="shared" si="130"/>
        <v>0</v>
      </c>
      <c r="GG125" s="33" t="str">
        <f>IF($B125="","",IF(COUNTIF(BASE!$A:$A,PRODUTIVIDADE!GG$3)=0,"",SUMIFS(BASE!$M:$M,BASE!$A:$A,PRODUTIVIDADE!GG$3,BASE!$G:$G,PRODUTIVIDADE!$B125)))</f>
        <v/>
      </c>
      <c r="GH125" s="33" t="str">
        <f>IF($B125="","",IF(COUNTIF(BASE!$A:$A,PRODUTIVIDADE!GG$3)=0,"",SUMIFS(BASE!$N:$N,BASE!$A:$A,PRODUTIVIDADE!GG$3,BASE!$G:$G,PRODUTIVIDADE!$B125)))</f>
        <v/>
      </c>
      <c r="GI125" s="28" t="str">
        <f>IF($B125="","",IF(COUNTIF(BASE!$A:$A,PRODUTIVIDADE!GG$3)=0,"",SUMIFS(BASE!$P:$P,BASE!$A:$A,PRODUTIVIDADE!GG$3,BASE!$G:$G,PRODUTIVIDADE!$B125)))</f>
        <v/>
      </c>
      <c r="GJ125" s="28" t="str">
        <f>IF($B125="","",IF(COUNTIF(BASE!$A:$A,PRODUTIVIDADE!GG$3)=0,"",SUMIFS(BASE!$O:$O,BASE!$A:$A,PRODUTIVIDADE!GG$3,BASE!$G:$G,PRODUTIVIDADE!$B125)))</f>
        <v/>
      </c>
      <c r="GK125" s="32">
        <f t="shared" si="131"/>
        <v>0</v>
      </c>
      <c r="GL125" s="32">
        <f t="shared" si="132"/>
        <v>0</v>
      </c>
      <c r="GM125" s="15" t="str">
        <f>IF($B125="","",IF(COUNTIF(BASE!$A:$A,PRODUTIVIDADE!GM$3)=0,"",SUMIFS(BASE!$M:$M,BASE!$A:$A,PRODUTIVIDADE!GM$3,BASE!$G:$G,PRODUTIVIDADE!$B125)))</f>
        <v/>
      </c>
      <c r="GN125" s="15" t="str">
        <f>IF($B125="","",IF(COUNTIF(BASE!$A:$A,PRODUTIVIDADE!GM$3)=0,"",SUMIFS(BASE!$N:$N,BASE!$A:$A,PRODUTIVIDADE!GM$3,BASE!$G:$G,PRODUTIVIDADE!$B125)))</f>
        <v/>
      </c>
      <c r="GO125" s="18" t="str">
        <f>IF($B125="","",IF(COUNTIF(BASE!$A:$A,PRODUTIVIDADE!GM$3)=0,"",SUMIFS(BASE!$P:$P,BASE!$A:$A,PRODUTIVIDADE!GM$3,BASE!$G:$G,PRODUTIVIDADE!$B125)))</f>
        <v/>
      </c>
      <c r="GP125" s="18" t="str">
        <f>IF($B125="","",IF(COUNTIF(BASE!$A:$A,PRODUTIVIDADE!GM$3)=0,"",SUMIFS(BASE!$O:$O,BASE!$A:$A,PRODUTIVIDADE!GM$3,BASE!$G:$G,PRODUTIVIDADE!$B125)))</f>
        <v/>
      </c>
      <c r="GQ125" s="32">
        <f t="shared" si="133"/>
        <v>0</v>
      </c>
      <c r="GR125" s="32">
        <f t="shared" si="134"/>
        <v>0</v>
      </c>
    </row>
    <row r="126" spans="2:200" s="8" customFormat="1" hidden="1" x14ac:dyDescent="0.25">
      <c r="B126" s="50"/>
      <c r="C126" s="16" t="str">
        <f>IF($B126="","",VLOOKUP($B126,EQUIPE!$B:$E,2,0))</f>
        <v/>
      </c>
      <c r="D126" s="16" t="str">
        <f>IF($B126="","",VLOOKUP($B126,EQUIPE!$B:$F,5,0))</f>
        <v/>
      </c>
      <c r="E126" s="18" t="str">
        <f>IF($B126="","",VLOOKUP($B126,EQUIPE!$B:$E,3,0))</f>
        <v/>
      </c>
      <c r="F126" s="16" t="str">
        <f>IF($B126="","",VLOOKUP($B126,EQUIPE!$B:$E,4,0))</f>
        <v/>
      </c>
      <c r="H126" s="22" t="str">
        <f t="shared" si="135"/>
        <v/>
      </c>
      <c r="I126" s="22" t="str">
        <f t="shared" si="135"/>
        <v/>
      </c>
      <c r="J126" s="18" t="str">
        <f t="shared" si="69"/>
        <v/>
      </c>
      <c r="K126" s="18" t="str">
        <f t="shared" si="70"/>
        <v/>
      </c>
      <c r="L126" s="32">
        <f t="shared" si="71"/>
        <v>0</v>
      </c>
      <c r="M126" s="32">
        <f t="shared" si="72"/>
        <v>0</v>
      </c>
      <c r="O126" s="15" t="str">
        <f>IF($B126="","",IF(COUNTIF(BASE!$A:$A,PRODUTIVIDADE!O$3)=0,"",SUMIFS(BASE!$M:$M,BASE!$A:$A,PRODUTIVIDADE!O$3,BASE!$G:$G,PRODUTIVIDADE!$B126)))</f>
        <v/>
      </c>
      <c r="P126" s="15" t="str">
        <f>IF($B126="","",IF(COUNTIF(BASE!$A:$A,PRODUTIVIDADE!O$3)=0,"",SUMIFS(BASE!$N:$N,BASE!$A:$A,PRODUTIVIDADE!O$3,BASE!$G:$G,PRODUTIVIDADE!$B126)))</f>
        <v/>
      </c>
      <c r="Q126" s="18" t="str">
        <f>IF($B126="","",IF(COUNTIF(BASE!$A:$A,PRODUTIVIDADE!O$3)=0,"",SUMIFS(BASE!$P:$P,BASE!$A:$A,PRODUTIVIDADE!O$3,BASE!$G:$G,PRODUTIVIDADE!$B126)))</f>
        <v/>
      </c>
      <c r="R126" s="18" t="str">
        <f>IF($B126="","",IF(COUNTIF(BASE!$A:$A,PRODUTIVIDADE!O$3)=0,"",SUMIFS(BASE!$O:$O,BASE!$A:$A,PRODUTIVIDADE!O$3,BASE!$G:$G,PRODUTIVIDADE!$B126)))</f>
        <v/>
      </c>
      <c r="S126" s="32">
        <f t="shared" si="73"/>
        <v>0</v>
      </c>
      <c r="T126" s="32">
        <f t="shared" si="74"/>
        <v>0</v>
      </c>
      <c r="U126" s="33" t="str">
        <f>IF($B126="","",IF(COUNTIF(BASE!$A:$A,PRODUTIVIDADE!U$3)=0,"",SUMIFS(BASE!$M:$M,BASE!$A:$A,PRODUTIVIDADE!U$3,BASE!$G:$G,PRODUTIVIDADE!$B126)))</f>
        <v/>
      </c>
      <c r="V126" s="33" t="str">
        <f>IF($B126="","",IF(COUNTIF(BASE!$A:$A,PRODUTIVIDADE!U$3)=0,"",SUMIFS(BASE!$N:$N,BASE!$A:$A,PRODUTIVIDADE!U$3,BASE!$G:$G,PRODUTIVIDADE!$B126)))</f>
        <v/>
      </c>
      <c r="W126" s="28" t="str">
        <f>IF($B126="","",IF(COUNTIF(BASE!$A:$A,PRODUTIVIDADE!U$3)=0,"",SUMIFS(BASE!$P:$P,BASE!$A:$A,PRODUTIVIDADE!U$3,BASE!$G:$G,PRODUTIVIDADE!$B126)))</f>
        <v/>
      </c>
      <c r="X126" s="28" t="str">
        <f>IF($B126="","",IF(COUNTIF(BASE!$A:$A,PRODUTIVIDADE!U$3)=0,"",SUMIFS(BASE!$O:$O,BASE!$A:$A,PRODUTIVIDADE!U$3,BASE!$G:$G,PRODUTIVIDADE!$B126)))</f>
        <v/>
      </c>
      <c r="Y126" s="32">
        <f t="shared" si="75"/>
        <v>0</v>
      </c>
      <c r="Z126" s="32">
        <f t="shared" si="76"/>
        <v>0</v>
      </c>
      <c r="AA126" s="15" t="str">
        <f>IF($B126="","",IF(COUNTIF(BASE!$A:$A,PRODUTIVIDADE!AA$3)=0,"",SUMIFS(BASE!$M:$M,BASE!$A:$A,PRODUTIVIDADE!AA$3,BASE!$G:$G,PRODUTIVIDADE!$B126)))</f>
        <v/>
      </c>
      <c r="AB126" s="15" t="str">
        <f>IF($B126="","",IF(COUNTIF(BASE!$A:$A,PRODUTIVIDADE!AA$3)=0,"",SUMIFS(BASE!$N:$N,BASE!$A:$A,PRODUTIVIDADE!AA$3,BASE!$G:$G,PRODUTIVIDADE!$B126)))</f>
        <v/>
      </c>
      <c r="AC126" s="18" t="str">
        <f>IF($B126="","",IF(COUNTIF(BASE!$A:$A,PRODUTIVIDADE!AA$3)=0,"",SUMIFS(BASE!$P:$P,BASE!$A:$A,PRODUTIVIDADE!AA$3,BASE!$G:$G,PRODUTIVIDADE!$B126)))</f>
        <v/>
      </c>
      <c r="AD126" s="18" t="str">
        <f>IF($B126="","",IF(COUNTIF(BASE!$A:$A,PRODUTIVIDADE!AA$3)=0,"",SUMIFS(BASE!$O:$O,BASE!$A:$A,PRODUTIVIDADE!AA$3,BASE!$G:$G,PRODUTIVIDADE!$B126)))</f>
        <v/>
      </c>
      <c r="AE126" s="32">
        <f t="shared" si="77"/>
        <v>0</v>
      </c>
      <c r="AF126" s="32">
        <f t="shared" si="78"/>
        <v>0</v>
      </c>
      <c r="AG126" s="33" t="str">
        <f>IF($B126="","",IF(COUNTIF(BASE!$A:$A,PRODUTIVIDADE!AG$3)=0,"",SUMIFS(BASE!$M:$M,BASE!$A:$A,PRODUTIVIDADE!AG$3,BASE!$G:$G,PRODUTIVIDADE!$B126)))</f>
        <v/>
      </c>
      <c r="AH126" s="33" t="str">
        <f>IF($B126="","",IF(COUNTIF(BASE!$A:$A,PRODUTIVIDADE!AG$3)=0,"",SUMIFS(BASE!$N:$N,BASE!$A:$A,PRODUTIVIDADE!AG$3,BASE!$G:$G,PRODUTIVIDADE!$B126)))</f>
        <v/>
      </c>
      <c r="AI126" s="28" t="str">
        <f>IF($B126="","",IF(COUNTIF(BASE!$A:$A,PRODUTIVIDADE!AG$3)=0,"",SUMIFS(BASE!$P:$P,BASE!$A:$A,PRODUTIVIDADE!AG$3,BASE!$G:$G,PRODUTIVIDADE!$B126)))</f>
        <v/>
      </c>
      <c r="AJ126" s="28" t="str">
        <f>IF($B126="","",IF(COUNTIF(BASE!$A:$A,PRODUTIVIDADE!AG$3)=0,"",SUMIFS(BASE!$O:$O,BASE!$A:$A,PRODUTIVIDADE!AG$3,BASE!$G:$G,PRODUTIVIDADE!$B126)))</f>
        <v/>
      </c>
      <c r="AK126" s="32">
        <f t="shared" si="79"/>
        <v>0</v>
      </c>
      <c r="AL126" s="32">
        <f t="shared" si="80"/>
        <v>0</v>
      </c>
      <c r="AM126" s="15" t="str">
        <f>IF($B126="","",IF(COUNTIF(BASE!$A:$A,PRODUTIVIDADE!AM$3)=0,"",SUMIFS(BASE!$M:$M,BASE!$A:$A,PRODUTIVIDADE!AM$3,BASE!$G:$G,PRODUTIVIDADE!$B126)))</f>
        <v/>
      </c>
      <c r="AN126" s="15" t="str">
        <f>IF($B126="","",IF(COUNTIF(BASE!$A:$A,PRODUTIVIDADE!AM$3)=0,"",SUMIFS(BASE!$N:$N,BASE!$A:$A,PRODUTIVIDADE!AM$3,BASE!$G:$G,PRODUTIVIDADE!$B126)))</f>
        <v/>
      </c>
      <c r="AO126" s="18" t="str">
        <f>IF($B126="","",IF(COUNTIF(BASE!$A:$A,PRODUTIVIDADE!AM$3)=0,"",SUMIFS(BASE!$P:$P,BASE!$A:$A,PRODUTIVIDADE!AM$3,BASE!$G:$G,PRODUTIVIDADE!$B126)))</f>
        <v/>
      </c>
      <c r="AP126" s="18" t="str">
        <f>IF($B126="","",IF(COUNTIF(BASE!$A:$A,PRODUTIVIDADE!AM$3)=0,"",SUMIFS(BASE!$O:$O,BASE!$A:$A,PRODUTIVIDADE!AM$3,BASE!$G:$G,PRODUTIVIDADE!$B126)))</f>
        <v/>
      </c>
      <c r="AQ126" s="32">
        <f t="shared" si="81"/>
        <v>0</v>
      </c>
      <c r="AR126" s="32">
        <f t="shared" si="82"/>
        <v>0</v>
      </c>
      <c r="AS126" s="33" t="str">
        <f>IF($B126="","",IF(COUNTIF(BASE!$A:$A,PRODUTIVIDADE!AS$3)=0,"",SUMIFS(BASE!$M:$M,BASE!$A:$A,PRODUTIVIDADE!AS$3,BASE!$G:$G,PRODUTIVIDADE!$B126)))</f>
        <v/>
      </c>
      <c r="AT126" s="33" t="str">
        <f>IF($B126="","",IF(COUNTIF(BASE!$A:$A,PRODUTIVIDADE!AS$3)=0,"",SUMIFS(BASE!$N:$N,BASE!$A:$A,PRODUTIVIDADE!AS$3,BASE!$G:$G,PRODUTIVIDADE!$B126)))</f>
        <v/>
      </c>
      <c r="AU126" s="28" t="str">
        <f>IF($B126="","",IF(COUNTIF(BASE!$A:$A,PRODUTIVIDADE!AS$3)=0,"",SUMIFS(BASE!$P:$P,BASE!$A:$A,PRODUTIVIDADE!AS$3,BASE!$G:$G,PRODUTIVIDADE!$B126)))</f>
        <v/>
      </c>
      <c r="AV126" s="28" t="str">
        <f>IF($B126="","",IF(COUNTIF(BASE!$A:$A,PRODUTIVIDADE!AS$3)=0,"",SUMIFS(BASE!$O:$O,BASE!$A:$A,PRODUTIVIDADE!AS$3,BASE!$G:$G,PRODUTIVIDADE!$B126)))</f>
        <v/>
      </c>
      <c r="AW126" s="32">
        <f t="shared" si="83"/>
        <v>0</v>
      </c>
      <c r="AX126" s="32">
        <f t="shared" si="84"/>
        <v>0</v>
      </c>
      <c r="AY126" s="15" t="str">
        <f>IF($B126="","",IF(COUNTIF(BASE!$A:$A,PRODUTIVIDADE!AY$3)=0,"",SUMIFS(BASE!$M:$M,BASE!$A:$A,PRODUTIVIDADE!AY$3,BASE!$G:$G,PRODUTIVIDADE!$B126)))</f>
        <v/>
      </c>
      <c r="AZ126" s="15" t="str">
        <f>IF($B126="","",IF(COUNTIF(BASE!$A:$A,PRODUTIVIDADE!AY$3)=0,"",SUMIFS(BASE!$N:$N,BASE!$A:$A,PRODUTIVIDADE!AY$3,BASE!$G:$G,PRODUTIVIDADE!$B126)))</f>
        <v/>
      </c>
      <c r="BA126" s="18" t="str">
        <f>IF($B126="","",IF(COUNTIF(BASE!$A:$A,PRODUTIVIDADE!AY$3)=0,"",SUMIFS(BASE!$P:$P,BASE!$A:$A,PRODUTIVIDADE!AY$3,BASE!$G:$G,PRODUTIVIDADE!$B126)))</f>
        <v/>
      </c>
      <c r="BB126" s="18" t="str">
        <f>IF($B126="","",IF(COUNTIF(BASE!$A:$A,PRODUTIVIDADE!AY$3)=0,"",SUMIFS(BASE!$O:$O,BASE!$A:$A,PRODUTIVIDADE!AY$3,BASE!$G:$G,PRODUTIVIDADE!$B126)))</f>
        <v/>
      </c>
      <c r="BC126" s="32">
        <f t="shared" si="85"/>
        <v>0</v>
      </c>
      <c r="BD126" s="32">
        <f t="shared" si="86"/>
        <v>0</v>
      </c>
      <c r="BE126" s="33" t="str">
        <f>IF($B126="","",IF(COUNTIF(BASE!$A:$A,PRODUTIVIDADE!BE$3)=0,"",SUMIFS(BASE!$M:$M,BASE!$A:$A,PRODUTIVIDADE!BE$3,BASE!$G:$G,PRODUTIVIDADE!$B126)))</f>
        <v/>
      </c>
      <c r="BF126" s="33" t="str">
        <f>IF($B126="","",IF(COUNTIF(BASE!$A:$A,PRODUTIVIDADE!BE$3)=0,"",SUMIFS(BASE!$N:$N,BASE!$A:$A,PRODUTIVIDADE!BE$3,BASE!$G:$G,PRODUTIVIDADE!$B126)))</f>
        <v/>
      </c>
      <c r="BG126" s="28" t="str">
        <f>IF($B126="","",IF(COUNTIF(BASE!$A:$A,PRODUTIVIDADE!BE$3)=0,"",SUMIFS(BASE!$P:$P,BASE!$A:$A,PRODUTIVIDADE!BE$3,BASE!$G:$G,PRODUTIVIDADE!$B126)))</f>
        <v/>
      </c>
      <c r="BH126" s="28" t="str">
        <f>IF($B126="","",IF(COUNTIF(BASE!$A:$A,PRODUTIVIDADE!BE$3)=0,"",SUMIFS(BASE!$O:$O,BASE!$A:$A,PRODUTIVIDADE!BE$3,BASE!$G:$G,PRODUTIVIDADE!$B126)))</f>
        <v/>
      </c>
      <c r="BI126" s="32">
        <f t="shared" si="87"/>
        <v>0</v>
      </c>
      <c r="BJ126" s="32">
        <f t="shared" si="88"/>
        <v>0</v>
      </c>
      <c r="BK126" s="15" t="str">
        <f>IF($B126="","",IF(COUNTIF(BASE!$A:$A,PRODUTIVIDADE!BK$3)=0,"",SUMIFS(BASE!$M:$M,BASE!$A:$A,PRODUTIVIDADE!BK$3,BASE!$G:$G,PRODUTIVIDADE!$B126)))</f>
        <v/>
      </c>
      <c r="BL126" s="15" t="str">
        <f>IF($B126="","",IF(COUNTIF(BASE!$A:$A,PRODUTIVIDADE!BK$3)=0,"",SUMIFS(BASE!$N:$N,BASE!$A:$A,PRODUTIVIDADE!BK$3,BASE!$G:$G,PRODUTIVIDADE!$B126)))</f>
        <v/>
      </c>
      <c r="BM126" s="18" t="str">
        <f>IF($B126="","",IF(COUNTIF(BASE!$A:$A,PRODUTIVIDADE!BK$3)=0,"",SUMIFS(BASE!$P:$P,BASE!$A:$A,PRODUTIVIDADE!BK$3,BASE!$G:$G,PRODUTIVIDADE!$B126)))</f>
        <v/>
      </c>
      <c r="BN126" s="18" t="str">
        <f>IF($B126="","",IF(COUNTIF(BASE!$A:$A,PRODUTIVIDADE!BK$3)=0,"",SUMIFS(BASE!$O:$O,BASE!$A:$A,PRODUTIVIDADE!BK$3,BASE!$G:$G,PRODUTIVIDADE!$B126)))</f>
        <v/>
      </c>
      <c r="BO126" s="32">
        <f t="shared" si="89"/>
        <v>0</v>
      </c>
      <c r="BP126" s="32">
        <f t="shared" si="90"/>
        <v>0</v>
      </c>
      <c r="BQ126" s="33" t="str">
        <f>IF($B126="","",IF(COUNTIF(BASE!$A:$A,PRODUTIVIDADE!BQ$3)=0,"",SUMIFS(BASE!$M:$M,BASE!$A:$A,PRODUTIVIDADE!BQ$3,BASE!$G:$G,PRODUTIVIDADE!$B126)))</f>
        <v/>
      </c>
      <c r="BR126" s="33" t="str">
        <f>IF($B126="","",IF(COUNTIF(BASE!$A:$A,PRODUTIVIDADE!BQ$3)=0,"",SUMIFS(BASE!$N:$N,BASE!$A:$A,PRODUTIVIDADE!BQ$3,BASE!$G:$G,PRODUTIVIDADE!$B126)))</f>
        <v/>
      </c>
      <c r="BS126" s="28" t="str">
        <f>IF($B126="","",IF(COUNTIF(BASE!$A:$A,PRODUTIVIDADE!BQ$3)=0,"",SUMIFS(BASE!$P:$P,BASE!$A:$A,PRODUTIVIDADE!BQ$3,BASE!$G:$G,PRODUTIVIDADE!$B126)))</f>
        <v/>
      </c>
      <c r="BT126" s="28" t="str">
        <f>IF($B126="","",IF(COUNTIF(BASE!$A:$A,PRODUTIVIDADE!BQ$3)=0,"",SUMIFS(BASE!$O:$O,BASE!$A:$A,PRODUTIVIDADE!BQ$3,BASE!$G:$G,PRODUTIVIDADE!$B126)))</f>
        <v/>
      </c>
      <c r="BU126" s="32">
        <f t="shared" si="91"/>
        <v>0</v>
      </c>
      <c r="BV126" s="32">
        <f t="shared" si="92"/>
        <v>0</v>
      </c>
      <c r="BW126" s="15" t="str">
        <f>IF($B126="","",IF(COUNTIF(BASE!$A:$A,PRODUTIVIDADE!BW$3)=0,"",SUMIFS(BASE!$M:$M,BASE!$A:$A,PRODUTIVIDADE!BW$3,BASE!$G:$G,PRODUTIVIDADE!$B126)))</f>
        <v/>
      </c>
      <c r="BX126" s="15" t="str">
        <f>IF($B126="","",IF(COUNTIF(BASE!$A:$A,PRODUTIVIDADE!BW$3)=0,"",SUMIFS(BASE!$N:$N,BASE!$A:$A,PRODUTIVIDADE!BW$3,BASE!$G:$G,PRODUTIVIDADE!$B126)))</f>
        <v/>
      </c>
      <c r="BY126" s="18" t="str">
        <f>IF($B126="","",IF(COUNTIF(BASE!$A:$A,PRODUTIVIDADE!BW$3)=0,"",SUMIFS(BASE!$P:$P,BASE!$A:$A,PRODUTIVIDADE!BW$3,BASE!$G:$G,PRODUTIVIDADE!$B126)))</f>
        <v/>
      </c>
      <c r="BZ126" s="18" t="str">
        <f>IF($B126="","",IF(COUNTIF(BASE!$A:$A,PRODUTIVIDADE!BW$3)=0,"",SUMIFS(BASE!$O:$O,BASE!$A:$A,PRODUTIVIDADE!BW$3,BASE!$G:$G,PRODUTIVIDADE!$B126)))</f>
        <v/>
      </c>
      <c r="CA126" s="32">
        <f t="shared" si="93"/>
        <v>0</v>
      </c>
      <c r="CB126" s="32">
        <f t="shared" si="94"/>
        <v>0</v>
      </c>
      <c r="CC126" s="33" t="str">
        <f>IF($B126="","",IF(COUNTIF(BASE!$A:$A,PRODUTIVIDADE!CC$3)=0,"",SUMIFS(BASE!$M:$M,BASE!$A:$A,PRODUTIVIDADE!CC$3,BASE!$G:$G,PRODUTIVIDADE!$B126)))</f>
        <v/>
      </c>
      <c r="CD126" s="33" t="str">
        <f>IF($B126="","",IF(COUNTIF(BASE!$A:$A,PRODUTIVIDADE!CC$3)=0,"",SUMIFS(BASE!$N:$N,BASE!$A:$A,PRODUTIVIDADE!CC$3,BASE!$G:$G,PRODUTIVIDADE!$B126)))</f>
        <v/>
      </c>
      <c r="CE126" s="28" t="str">
        <f>IF($B126="","",IF(COUNTIF(BASE!$A:$A,PRODUTIVIDADE!CC$3)=0,"",SUMIFS(BASE!$P:$P,BASE!$A:$A,PRODUTIVIDADE!CC$3,BASE!$G:$G,PRODUTIVIDADE!$B126)))</f>
        <v/>
      </c>
      <c r="CF126" s="28" t="str">
        <f>IF($B126="","",IF(COUNTIF(BASE!$A:$A,PRODUTIVIDADE!CC$3)=0,"",SUMIFS(BASE!$O:$O,BASE!$A:$A,PRODUTIVIDADE!CC$3,BASE!$G:$G,PRODUTIVIDADE!$B126)))</f>
        <v/>
      </c>
      <c r="CG126" s="32">
        <f t="shared" si="95"/>
        <v>0</v>
      </c>
      <c r="CH126" s="32">
        <f t="shared" si="96"/>
        <v>0</v>
      </c>
      <c r="CI126" s="15" t="str">
        <f>IF($B126="","",IF(COUNTIF(BASE!$A:$A,PRODUTIVIDADE!CI$3)=0,"",SUMIFS(BASE!$M:$M,BASE!$A:$A,PRODUTIVIDADE!CI$3,BASE!$G:$G,PRODUTIVIDADE!$B126)))</f>
        <v/>
      </c>
      <c r="CJ126" s="15" t="str">
        <f>IF($B126="","",IF(COUNTIF(BASE!$A:$A,PRODUTIVIDADE!CI$3)=0,"",SUMIFS(BASE!$N:$N,BASE!$A:$A,PRODUTIVIDADE!CI$3,BASE!$G:$G,PRODUTIVIDADE!$B126)))</f>
        <v/>
      </c>
      <c r="CK126" s="18" t="str">
        <f>IF($B126="","",IF(COUNTIF(BASE!$A:$A,PRODUTIVIDADE!CI$3)=0,"",SUMIFS(BASE!$P:$P,BASE!$A:$A,PRODUTIVIDADE!CI$3,BASE!$G:$G,PRODUTIVIDADE!$B126)))</f>
        <v/>
      </c>
      <c r="CL126" s="18" t="str">
        <f>IF($B126="","",IF(COUNTIF(BASE!$A:$A,PRODUTIVIDADE!CI$3)=0,"",SUMIFS(BASE!$O:$O,BASE!$A:$A,PRODUTIVIDADE!CI$3,BASE!$G:$G,PRODUTIVIDADE!$B126)))</f>
        <v/>
      </c>
      <c r="CM126" s="32">
        <f t="shared" si="97"/>
        <v>0</v>
      </c>
      <c r="CN126" s="32">
        <f t="shared" si="98"/>
        <v>0</v>
      </c>
      <c r="CO126" s="33" t="str">
        <f>IF($B126="","",IF(COUNTIF(BASE!$A:$A,PRODUTIVIDADE!CO$3)=0,"",SUMIFS(BASE!$M:$M,BASE!$A:$A,PRODUTIVIDADE!CO$3,BASE!$G:$G,PRODUTIVIDADE!$B126)))</f>
        <v/>
      </c>
      <c r="CP126" s="33" t="str">
        <f>IF($B126="","",IF(COUNTIF(BASE!$A:$A,PRODUTIVIDADE!CO$3)=0,"",SUMIFS(BASE!$N:$N,BASE!$A:$A,PRODUTIVIDADE!CO$3,BASE!$G:$G,PRODUTIVIDADE!$B126)))</f>
        <v/>
      </c>
      <c r="CQ126" s="28" t="str">
        <f>IF($B126="","",IF(COUNTIF(BASE!$A:$A,PRODUTIVIDADE!CO$3)=0,"",SUMIFS(BASE!$P:$P,BASE!$A:$A,PRODUTIVIDADE!CO$3,BASE!$G:$G,PRODUTIVIDADE!$B126)))</f>
        <v/>
      </c>
      <c r="CR126" s="28" t="str">
        <f>IF($B126="","",IF(COUNTIF(BASE!$A:$A,PRODUTIVIDADE!CO$3)=0,"",SUMIFS(BASE!$O:$O,BASE!$A:$A,PRODUTIVIDADE!CO$3,BASE!$G:$G,PRODUTIVIDADE!$B126)))</f>
        <v/>
      </c>
      <c r="CS126" s="32">
        <f t="shared" si="99"/>
        <v>0</v>
      </c>
      <c r="CT126" s="32">
        <f t="shared" si="100"/>
        <v>0</v>
      </c>
      <c r="CU126" s="15" t="str">
        <f>IF($B126="","",IF(COUNTIF(BASE!$A:$A,PRODUTIVIDADE!CU$3)=0,"",SUMIFS(BASE!$M:$M,BASE!$A:$A,PRODUTIVIDADE!CU$3,BASE!$G:$G,PRODUTIVIDADE!$B126)))</f>
        <v/>
      </c>
      <c r="CV126" s="15" t="str">
        <f>IF($B126="","",IF(COUNTIF(BASE!$A:$A,PRODUTIVIDADE!CU$3)=0,"",SUMIFS(BASE!$N:$N,BASE!$A:$A,PRODUTIVIDADE!CU$3,BASE!$G:$G,PRODUTIVIDADE!$B126)))</f>
        <v/>
      </c>
      <c r="CW126" s="18" t="str">
        <f>IF($B126="","",IF(COUNTIF(BASE!$A:$A,PRODUTIVIDADE!CU$3)=0,"",SUMIFS(BASE!$P:$P,BASE!$A:$A,PRODUTIVIDADE!CU$3,BASE!$G:$G,PRODUTIVIDADE!$B126)))</f>
        <v/>
      </c>
      <c r="CX126" s="18" t="str">
        <f>IF($B126="","",IF(COUNTIF(BASE!$A:$A,PRODUTIVIDADE!CU$3)=0,"",SUMIFS(BASE!$O:$O,BASE!$A:$A,PRODUTIVIDADE!CU$3,BASE!$G:$G,PRODUTIVIDADE!$B126)))</f>
        <v/>
      </c>
      <c r="CY126" s="32">
        <f t="shared" si="101"/>
        <v>0</v>
      </c>
      <c r="CZ126" s="32">
        <f t="shared" si="102"/>
        <v>0</v>
      </c>
      <c r="DA126" s="33" t="str">
        <f>IF($B126="","",IF(COUNTIF(BASE!$A:$A,PRODUTIVIDADE!DA$3)=0,"",SUMIFS(BASE!$M:$M,BASE!$A:$A,PRODUTIVIDADE!DA$3,BASE!$G:$G,PRODUTIVIDADE!$B126)))</f>
        <v/>
      </c>
      <c r="DB126" s="33" t="str">
        <f>IF($B126="","",IF(COUNTIF(BASE!$A:$A,PRODUTIVIDADE!DA$3)=0,"",SUMIFS(BASE!$N:$N,BASE!$A:$A,PRODUTIVIDADE!DA$3,BASE!$G:$G,PRODUTIVIDADE!$B126)))</f>
        <v/>
      </c>
      <c r="DC126" s="28" t="str">
        <f>IF($B126="","",IF(COUNTIF(BASE!$A:$A,PRODUTIVIDADE!DA$3)=0,"",SUMIFS(BASE!$P:$P,BASE!$A:$A,PRODUTIVIDADE!DA$3,BASE!$G:$G,PRODUTIVIDADE!$B126)))</f>
        <v/>
      </c>
      <c r="DD126" s="28" t="str">
        <f>IF($B126="","",IF(COUNTIF(BASE!$A:$A,PRODUTIVIDADE!DA$3)=0,"",SUMIFS(BASE!$O:$O,BASE!$A:$A,PRODUTIVIDADE!DA$3,BASE!$G:$G,PRODUTIVIDADE!$B126)))</f>
        <v/>
      </c>
      <c r="DE126" s="32">
        <f t="shared" si="103"/>
        <v>0</v>
      </c>
      <c r="DF126" s="32">
        <f t="shared" si="104"/>
        <v>0</v>
      </c>
      <c r="DG126" s="15" t="str">
        <f>IF($B126="","",IF(COUNTIF(BASE!$A:$A,PRODUTIVIDADE!DG$3)=0,"",SUMIFS(BASE!$M:$M,BASE!$A:$A,PRODUTIVIDADE!DG$3,BASE!$G:$G,PRODUTIVIDADE!$B126)))</f>
        <v/>
      </c>
      <c r="DH126" s="15" t="str">
        <f>IF($B126="","",IF(COUNTIF(BASE!$A:$A,PRODUTIVIDADE!DG$3)=0,"",SUMIFS(BASE!$N:$N,BASE!$A:$A,PRODUTIVIDADE!DG$3,BASE!$G:$G,PRODUTIVIDADE!$B126)))</f>
        <v/>
      </c>
      <c r="DI126" s="18" t="str">
        <f>IF($B126="","",IF(COUNTIF(BASE!$A:$A,PRODUTIVIDADE!DG$3)=0,"",SUMIFS(BASE!$P:$P,BASE!$A:$A,PRODUTIVIDADE!DG$3,BASE!$G:$G,PRODUTIVIDADE!$B126)))</f>
        <v/>
      </c>
      <c r="DJ126" s="18" t="str">
        <f>IF($B126="","",IF(COUNTIF(BASE!$A:$A,PRODUTIVIDADE!DG$3)=0,"",SUMIFS(BASE!$O:$O,BASE!$A:$A,PRODUTIVIDADE!DG$3,BASE!$G:$G,PRODUTIVIDADE!$B126)))</f>
        <v/>
      </c>
      <c r="DK126" s="32">
        <f t="shared" si="105"/>
        <v>0</v>
      </c>
      <c r="DL126" s="32">
        <f t="shared" si="106"/>
        <v>0</v>
      </c>
      <c r="DM126" s="33" t="str">
        <f>IF($B126="","",IF(COUNTIF(BASE!$A:$A,PRODUTIVIDADE!DM$3)=0,"",SUMIFS(BASE!$M:$M,BASE!$A:$A,PRODUTIVIDADE!DM$3,BASE!$G:$G,PRODUTIVIDADE!$B126)))</f>
        <v/>
      </c>
      <c r="DN126" s="33" t="str">
        <f>IF($B126="","",IF(COUNTIF(BASE!$A:$A,PRODUTIVIDADE!DM$3)=0,"",SUMIFS(BASE!$N:$N,BASE!$A:$A,PRODUTIVIDADE!DM$3,BASE!$G:$G,PRODUTIVIDADE!$B126)))</f>
        <v/>
      </c>
      <c r="DO126" s="28" t="str">
        <f>IF($B126="","",IF(COUNTIF(BASE!$A:$A,PRODUTIVIDADE!DM$3)=0,"",SUMIFS(BASE!$P:$P,BASE!$A:$A,PRODUTIVIDADE!DM$3,BASE!$G:$G,PRODUTIVIDADE!$B126)))</f>
        <v/>
      </c>
      <c r="DP126" s="28" t="str">
        <f>IF($B126="","",IF(COUNTIF(BASE!$A:$A,PRODUTIVIDADE!DM$3)=0,"",SUMIFS(BASE!$O:$O,BASE!$A:$A,PRODUTIVIDADE!DM$3,BASE!$G:$G,PRODUTIVIDADE!$B126)))</f>
        <v/>
      </c>
      <c r="DQ126" s="32">
        <f t="shared" si="107"/>
        <v>0</v>
      </c>
      <c r="DR126" s="32">
        <f t="shared" si="108"/>
        <v>0</v>
      </c>
      <c r="DS126" s="15" t="str">
        <f>IF($B126="","",IF(COUNTIF(BASE!$A:$A,PRODUTIVIDADE!DS$3)=0,"",SUMIFS(BASE!$M:$M,BASE!$A:$A,PRODUTIVIDADE!DS$3,BASE!$G:$G,PRODUTIVIDADE!$B126)))</f>
        <v/>
      </c>
      <c r="DT126" s="15" t="str">
        <f>IF($B126="","",IF(COUNTIF(BASE!$A:$A,PRODUTIVIDADE!DS$3)=0,"",SUMIFS(BASE!$N:$N,BASE!$A:$A,PRODUTIVIDADE!DS$3,BASE!$G:$G,PRODUTIVIDADE!$B126)))</f>
        <v/>
      </c>
      <c r="DU126" s="18" t="str">
        <f>IF($B126="","",IF(COUNTIF(BASE!$A:$A,PRODUTIVIDADE!DS$3)=0,"",SUMIFS(BASE!$P:$P,BASE!$A:$A,PRODUTIVIDADE!DS$3,BASE!$G:$G,PRODUTIVIDADE!$B126)))</f>
        <v/>
      </c>
      <c r="DV126" s="18" t="str">
        <f>IF($B126="","",IF(COUNTIF(BASE!$A:$A,PRODUTIVIDADE!DS$3)=0,"",SUMIFS(BASE!$O:$O,BASE!$A:$A,PRODUTIVIDADE!DS$3,BASE!$G:$G,PRODUTIVIDADE!$B126)))</f>
        <v/>
      </c>
      <c r="DW126" s="32">
        <f t="shared" si="109"/>
        <v>0</v>
      </c>
      <c r="DX126" s="32">
        <f t="shared" si="110"/>
        <v>0</v>
      </c>
      <c r="DY126" s="33" t="str">
        <f>IF($B126="","",IF(COUNTIF(BASE!$A:$A,PRODUTIVIDADE!DY$3)=0,"",SUMIFS(BASE!$M:$M,BASE!$A:$A,PRODUTIVIDADE!DY$3,BASE!$G:$G,PRODUTIVIDADE!$B126)))</f>
        <v/>
      </c>
      <c r="DZ126" s="33" t="str">
        <f>IF($B126="","",IF(COUNTIF(BASE!$A:$A,PRODUTIVIDADE!DY$3)=0,"",SUMIFS(BASE!$N:$N,BASE!$A:$A,PRODUTIVIDADE!DY$3,BASE!$G:$G,PRODUTIVIDADE!$B126)))</f>
        <v/>
      </c>
      <c r="EA126" s="28" t="str">
        <f>IF($B126="","",IF(COUNTIF(BASE!$A:$A,PRODUTIVIDADE!DY$3)=0,"",SUMIFS(BASE!$P:$P,BASE!$A:$A,PRODUTIVIDADE!DY$3,BASE!$G:$G,PRODUTIVIDADE!$B126)))</f>
        <v/>
      </c>
      <c r="EB126" s="28" t="str">
        <f>IF($B126="","",IF(COUNTIF(BASE!$A:$A,PRODUTIVIDADE!DY$3)=0,"",SUMIFS(BASE!$O:$O,BASE!$A:$A,PRODUTIVIDADE!DY$3,BASE!$G:$G,PRODUTIVIDADE!$B126)))</f>
        <v/>
      </c>
      <c r="EC126" s="32">
        <f t="shared" si="111"/>
        <v>0</v>
      </c>
      <c r="ED126" s="32">
        <f t="shared" si="112"/>
        <v>0</v>
      </c>
      <c r="EE126" s="15" t="str">
        <f>IF($B126="","",IF(COUNTIF(BASE!$A:$A,PRODUTIVIDADE!EE$3)=0,"",SUMIFS(BASE!$M:$M,BASE!$A:$A,PRODUTIVIDADE!EE$3,BASE!$G:$G,PRODUTIVIDADE!$B126)))</f>
        <v/>
      </c>
      <c r="EF126" s="15" t="str">
        <f>IF($B126="","",IF(COUNTIF(BASE!$A:$A,PRODUTIVIDADE!EE$3)=0,"",SUMIFS(BASE!$N:$N,BASE!$A:$A,PRODUTIVIDADE!EE$3,BASE!$G:$G,PRODUTIVIDADE!$B126)))</f>
        <v/>
      </c>
      <c r="EG126" s="18" t="str">
        <f>IF($B126="","",IF(COUNTIF(BASE!$A:$A,PRODUTIVIDADE!EE$3)=0,"",SUMIFS(BASE!$P:$P,BASE!$A:$A,PRODUTIVIDADE!EE$3,BASE!$G:$G,PRODUTIVIDADE!$B126)))</f>
        <v/>
      </c>
      <c r="EH126" s="18" t="str">
        <f>IF($B126="","",IF(COUNTIF(BASE!$A:$A,PRODUTIVIDADE!EE$3)=0,"",SUMIFS(BASE!$O:$O,BASE!$A:$A,PRODUTIVIDADE!EE$3,BASE!$G:$G,PRODUTIVIDADE!$B126)))</f>
        <v/>
      </c>
      <c r="EI126" s="32">
        <f t="shared" si="113"/>
        <v>0</v>
      </c>
      <c r="EJ126" s="32">
        <f t="shared" si="114"/>
        <v>0</v>
      </c>
      <c r="EK126" s="33" t="str">
        <f>IF($B126="","",IF(COUNTIF(BASE!$A:$A,PRODUTIVIDADE!EK$3)=0,"",SUMIFS(BASE!$M:$M,BASE!$A:$A,PRODUTIVIDADE!EK$3,BASE!$G:$G,PRODUTIVIDADE!$B126)))</f>
        <v/>
      </c>
      <c r="EL126" s="33" t="str">
        <f>IF($B126="","",IF(COUNTIF(BASE!$A:$A,PRODUTIVIDADE!EK$3)=0,"",SUMIFS(BASE!$N:$N,BASE!$A:$A,PRODUTIVIDADE!EK$3,BASE!$G:$G,PRODUTIVIDADE!$B126)))</f>
        <v/>
      </c>
      <c r="EM126" s="28" t="str">
        <f>IF($B126="","",IF(COUNTIF(BASE!$A:$A,PRODUTIVIDADE!EK$3)=0,"",SUMIFS(BASE!$P:$P,BASE!$A:$A,PRODUTIVIDADE!EK$3,BASE!$G:$G,PRODUTIVIDADE!$B126)))</f>
        <v/>
      </c>
      <c r="EN126" s="28" t="str">
        <f>IF($B126="","",IF(COUNTIF(BASE!$A:$A,PRODUTIVIDADE!EK$3)=0,"",SUMIFS(BASE!$O:$O,BASE!$A:$A,PRODUTIVIDADE!EK$3,BASE!$G:$G,PRODUTIVIDADE!$B126)))</f>
        <v/>
      </c>
      <c r="EO126" s="32">
        <f t="shared" si="115"/>
        <v>0</v>
      </c>
      <c r="EP126" s="32">
        <f t="shared" si="116"/>
        <v>0</v>
      </c>
      <c r="EQ126" s="15" t="str">
        <f>IF($B126="","",IF(COUNTIF(BASE!$A:$A,PRODUTIVIDADE!EQ$3)=0,"",SUMIFS(BASE!$M:$M,BASE!$A:$A,PRODUTIVIDADE!EQ$3,BASE!$G:$G,PRODUTIVIDADE!$B126)))</f>
        <v/>
      </c>
      <c r="ER126" s="15" t="str">
        <f>IF($B126="","",IF(COUNTIF(BASE!$A:$A,PRODUTIVIDADE!EQ$3)=0,"",SUMIFS(BASE!$N:$N,BASE!$A:$A,PRODUTIVIDADE!EQ$3,BASE!$G:$G,PRODUTIVIDADE!$B126)))</f>
        <v/>
      </c>
      <c r="ES126" s="18" t="str">
        <f>IF($B126="","",IF(COUNTIF(BASE!$A:$A,PRODUTIVIDADE!EQ$3)=0,"",SUMIFS(BASE!$P:$P,BASE!$A:$A,PRODUTIVIDADE!EQ$3,BASE!$G:$G,PRODUTIVIDADE!$B126)))</f>
        <v/>
      </c>
      <c r="ET126" s="18" t="str">
        <f>IF($B126="","",IF(COUNTIF(BASE!$A:$A,PRODUTIVIDADE!EQ$3)=0,"",SUMIFS(BASE!$O:$O,BASE!$A:$A,PRODUTIVIDADE!EQ$3,BASE!$G:$G,PRODUTIVIDADE!$B126)))</f>
        <v/>
      </c>
      <c r="EU126" s="32">
        <f t="shared" si="117"/>
        <v>0</v>
      </c>
      <c r="EV126" s="32">
        <f t="shared" si="118"/>
        <v>0</v>
      </c>
      <c r="EW126" s="33" t="str">
        <f>IF($B126="","",IF(COUNTIF(BASE!$A:$A,PRODUTIVIDADE!EW$3)=0,"",SUMIFS(BASE!$M:$M,BASE!$A:$A,PRODUTIVIDADE!EW$3,BASE!$G:$G,PRODUTIVIDADE!$B126)))</f>
        <v/>
      </c>
      <c r="EX126" s="33" t="str">
        <f>IF($B126="","",IF(COUNTIF(BASE!$A:$A,PRODUTIVIDADE!EW$3)=0,"",SUMIFS(BASE!$N:$N,BASE!$A:$A,PRODUTIVIDADE!EW$3,BASE!$G:$G,PRODUTIVIDADE!$B126)))</f>
        <v/>
      </c>
      <c r="EY126" s="28" t="str">
        <f>IF($B126="","",IF(COUNTIF(BASE!$A:$A,PRODUTIVIDADE!EW$3)=0,"",SUMIFS(BASE!$P:$P,BASE!$A:$A,PRODUTIVIDADE!EW$3,BASE!$G:$G,PRODUTIVIDADE!$B126)))</f>
        <v/>
      </c>
      <c r="EZ126" s="28" t="str">
        <f>IF($B126="","",IF(COUNTIF(BASE!$A:$A,PRODUTIVIDADE!EW$3)=0,"",SUMIFS(BASE!$O:$O,BASE!$A:$A,PRODUTIVIDADE!EW$3,BASE!$G:$G,PRODUTIVIDADE!$B126)))</f>
        <v/>
      </c>
      <c r="FA126" s="32">
        <f t="shared" si="119"/>
        <v>0</v>
      </c>
      <c r="FB126" s="32">
        <f t="shared" si="120"/>
        <v>0</v>
      </c>
      <c r="FC126" s="15" t="str">
        <f>IF($B126="","",IF(COUNTIF(BASE!$A:$A,PRODUTIVIDADE!FC$3)=0,"",SUMIFS(BASE!$M:$M,BASE!$A:$A,PRODUTIVIDADE!FC$3,BASE!$G:$G,PRODUTIVIDADE!$B126)))</f>
        <v/>
      </c>
      <c r="FD126" s="15" t="str">
        <f>IF($B126="","",IF(COUNTIF(BASE!$A:$A,PRODUTIVIDADE!FC$3)=0,"",SUMIFS(BASE!$N:$N,BASE!$A:$A,PRODUTIVIDADE!FC$3,BASE!$G:$G,PRODUTIVIDADE!$B126)))</f>
        <v/>
      </c>
      <c r="FE126" s="18" t="str">
        <f>IF($B126="","",IF(COUNTIF(BASE!$A:$A,PRODUTIVIDADE!FC$3)=0,"",SUMIFS(BASE!$P:$P,BASE!$A:$A,PRODUTIVIDADE!FC$3,BASE!$G:$G,PRODUTIVIDADE!$B126)))</f>
        <v/>
      </c>
      <c r="FF126" s="18" t="str">
        <f>IF($B126="","",IF(COUNTIF(BASE!$A:$A,PRODUTIVIDADE!FC$3)=0,"",SUMIFS(BASE!$O:$O,BASE!$A:$A,PRODUTIVIDADE!FC$3,BASE!$G:$G,PRODUTIVIDADE!$B126)))</f>
        <v/>
      </c>
      <c r="FG126" s="32">
        <f t="shared" si="121"/>
        <v>0</v>
      </c>
      <c r="FH126" s="32">
        <f t="shared" si="122"/>
        <v>0</v>
      </c>
      <c r="FI126" s="33" t="str">
        <f>IF($B126="","",IF(COUNTIF(BASE!$A:$A,PRODUTIVIDADE!FI$3)=0,"",SUMIFS(BASE!$M:$M,BASE!$A:$A,PRODUTIVIDADE!FI$3,BASE!$G:$G,PRODUTIVIDADE!$B126)))</f>
        <v/>
      </c>
      <c r="FJ126" s="33" t="str">
        <f>IF($B126="","",IF(COUNTIF(BASE!$A:$A,PRODUTIVIDADE!FI$3)=0,"",SUMIFS(BASE!$N:$N,BASE!$A:$A,PRODUTIVIDADE!FI$3,BASE!$G:$G,PRODUTIVIDADE!$B126)))</f>
        <v/>
      </c>
      <c r="FK126" s="28" t="str">
        <f>IF($B126="","",IF(COUNTIF(BASE!$A:$A,PRODUTIVIDADE!FI$3)=0,"",SUMIFS(BASE!$P:$P,BASE!$A:$A,PRODUTIVIDADE!FI$3,BASE!$G:$G,PRODUTIVIDADE!$B126)))</f>
        <v/>
      </c>
      <c r="FL126" s="28" t="str">
        <f>IF($B126="","",IF(COUNTIF(BASE!$A:$A,PRODUTIVIDADE!FI$3)=0,"",SUMIFS(BASE!$O:$O,BASE!$A:$A,PRODUTIVIDADE!FI$3,BASE!$G:$G,PRODUTIVIDADE!$B126)))</f>
        <v/>
      </c>
      <c r="FM126" s="32">
        <f t="shared" si="123"/>
        <v>0</v>
      </c>
      <c r="FN126" s="32">
        <f t="shared" si="124"/>
        <v>0</v>
      </c>
      <c r="FO126" s="15" t="str">
        <f>IF($B126="","",IF(COUNTIF(BASE!$A:$A,PRODUTIVIDADE!FO$3)=0,"",SUMIFS(BASE!$M:$M,BASE!$A:$A,PRODUTIVIDADE!FO$3,BASE!$G:$G,PRODUTIVIDADE!$B126)))</f>
        <v/>
      </c>
      <c r="FP126" s="15" t="str">
        <f>IF($B126="","",IF(COUNTIF(BASE!$A:$A,PRODUTIVIDADE!FO$3)=0,"",SUMIFS(BASE!$N:$N,BASE!$A:$A,PRODUTIVIDADE!FO$3,BASE!$G:$G,PRODUTIVIDADE!$B126)))</f>
        <v/>
      </c>
      <c r="FQ126" s="18" t="str">
        <f>IF($B126="","",IF(COUNTIF(BASE!$A:$A,PRODUTIVIDADE!FO$3)=0,"",SUMIFS(BASE!$P:$P,BASE!$A:$A,PRODUTIVIDADE!FO$3,BASE!$G:$G,PRODUTIVIDADE!$B126)))</f>
        <v/>
      </c>
      <c r="FR126" s="18" t="str">
        <f>IF($B126="","",IF(COUNTIF(BASE!$A:$A,PRODUTIVIDADE!FO$3)=0,"",SUMIFS(BASE!$O:$O,BASE!$A:$A,PRODUTIVIDADE!FO$3,BASE!$G:$G,PRODUTIVIDADE!$B126)))</f>
        <v/>
      </c>
      <c r="FS126" s="32">
        <f t="shared" si="125"/>
        <v>0</v>
      </c>
      <c r="FT126" s="32">
        <f t="shared" si="126"/>
        <v>0</v>
      </c>
      <c r="FU126" s="33" t="str">
        <f>IF($B126="","",IF(COUNTIF(BASE!$A:$A,PRODUTIVIDADE!FU$3)=0,"",SUMIFS(BASE!$M:$M,BASE!$A:$A,PRODUTIVIDADE!FU$3,BASE!$G:$G,PRODUTIVIDADE!$B126)))</f>
        <v/>
      </c>
      <c r="FV126" s="33" t="str">
        <f>IF($B126="","",IF(COUNTIF(BASE!$A:$A,PRODUTIVIDADE!FU$3)=0,"",SUMIFS(BASE!$N:$N,BASE!$A:$A,PRODUTIVIDADE!FU$3,BASE!$G:$G,PRODUTIVIDADE!$B126)))</f>
        <v/>
      </c>
      <c r="FW126" s="28" t="str">
        <f>IF($B126="","",IF(COUNTIF(BASE!$A:$A,PRODUTIVIDADE!FU$3)=0,"",SUMIFS(BASE!$P:$P,BASE!$A:$A,PRODUTIVIDADE!FU$3,BASE!$G:$G,PRODUTIVIDADE!$B126)))</f>
        <v/>
      </c>
      <c r="FX126" s="28" t="str">
        <f>IF($B126="","",IF(COUNTIF(BASE!$A:$A,PRODUTIVIDADE!FU$3)=0,"",SUMIFS(BASE!$O:$O,BASE!$A:$A,PRODUTIVIDADE!FU$3,BASE!$G:$G,PRODUTIVIDADE!$B126)))</f>
        <v/>
      </c>
      <c r="FY126" s="32">
        <f t="shared" si="127"/>
        <v>0</v>
      </c>
      <c r="FZ126" s="32">
        <f t="shared" si="128"/>
        <v>0</v>
      </c>
      <c r="GA126" s="15" t="str">
        <f>IF($B126="","",IF(COUNTIF(BASE!$A:$A,PRODUTIVIDADE!GA$3)=0,"",SUMIFS(BASE!$M:$M,BASE!$A:$A,PRODUTIVIDADE!GA$3,BASE!$G:$G,PRODUTIVIDADE!$B126)))</f>
        <v/>
      </c>
      <c r="GB126" s="15" t="str">
        <f>IF($B126="","",IF(COUNTIF(BASE!$A:$A,PRODUTIVIDADE!GA$3)=0,"",SUMIFS(BASE!$N:$N,BASE!$A:$A,PRODUTIVIDADE!GA$3,BASE!$G:$G,PRODUTIVIDADE!$B126)))</f>
        <v/>
      </c>
      <c r="GC126" s="18" t="str">
        <f>IF($B126="","",IF(COUNTIF(BASE!$A:$A,PRODUTIVIDADE!GA$3)=0,"",SUMIFS(BASE!$P:$P,BASE!$A:$A,PRODUTIVIDADE!GA$3,BASE!$G:$G,PRODUTIVIDADE!$B126)))</f>
        <v/>
      </c>
      <c r="GD126" s="18" t="str">
        <f>IF($B126="","",IF(COUNTIF(BASE!$A:$A,PRODUTIVIDADE!GA$3)=0,"",SUMIFS(BASE!$O:$O,BASE!$A:$A,PRODUTIVIDADE!GA$3,BASE!$G:$G,PRODUTIVIDADE!$B126)))</f>
        <v/>
      </c>
      <c r="GE126" s="32">
        <f t="shared" si="129"/>
        <v>0</v>
      </c>
      <c r="GF126" s="32">
        <f t="shared" si="130"/>
        <v>0</v>
      </c>
      <c r="GG126" s="33" t="str">
        <f>IF($B126="","",IF(COUNTIF(BASE!$A:$A,PRODUTIVIDADE!GG$3)=0,"",SUMIFS(BASE!$M:$M,BASE!$A:$A,PRODUTIVIDADE!GG$3,BASE!$G:$G,PRODUTIVIDADE!$B126)))</f>
        <v/>
      </c>
      <c r="GH126" s="33" t="str">
        <f>IF($B126="","",IF(COUNTIF(BASE!$A:$A,PRODUTIVIDADE!GG$3)=0,"",SUMIFS(BASE!$N:$N,BASE!$A:$A,PRODUTIVIDADE!GG$3,BASE!$G:$G,PRODUTIVIDADE!$B126)))</f>
        <v/>
      </c>
      <c r="GI126" s="28" t="str">
        <f>IF($B126="","",IF(COUNTIF(BASE!$A:$A,PRODUTIVIDADE!GG$3)=0,"",SUMIFS(BASE!$P:$P,BASE!$A:$A,PRODUTIVIDADE!GG$3,BASE!$G:$G,PRODUTIVIDADE!$B126)))</f>
        <v/>
      </c>
      <c r="GJ126" s="28" t="str">
        <f>IF($B126="","",IF(COUNTIF(BASE!$A:$A,PRODUTIVIDADE!GG$3)=0,"",SUMIFS(BASE!$O:$O,BASE!$A:$A,PRODUTIVIDADE!GG$3,BASE!$G:$G,PRODUTIVIDADE!$B126)))</f>
        <v/>
      </c>
      <c r="GK126" s="32">
        <f t="shared" si="131"/>
        <v>0</v>
      </c>
      <c r="GL126" s="32">
        <f t="shared" si="132"/>
        <v>0</v>
      </c>
      <c r="GM126" s="15" t="str">
        <f>IF($B126="","",IF(COUNTIF(BASE!$A:$A,PRODUTIVIDADE!GM$3)=0,"",SUMIFS(BASE!$M:$M,BASE!$A:$A,PRODUTIVIDADE!GM$3,BASE!$G:$G,PRODUTIVIDADE!$B126)))</f>
        <v/>
      </c>
      <c r="GN126" s="15" t="str">
        <f>IF($B126="","",IF(COUNTIF(BASE!$A:$A,PRODUTIVIDADE!GM$3)=0,"",SUMIFS(BASE!$N:$N,BASE!$A:$A,PRODUTIVIDADE!GM$3,BASE!$G:$G,PRODUTIVIDADE!$B126)))</f>
        <v/>
      </c>
      <c r="GO126" s="18" t="str">
        <f>IF($B126="","",IF(COUNTIF(BASE!$A:$A,PRODUTIVIDADE!GM$3)=0,"",SUMIFS(BASE!$P:$P,BASE!$A:$A,PRODUTIVIDADE!GM$3,BASE!$G:$G,PRODUTIVIDADE!$B126)))</f>
        <v/>
      </c>
      <c r="GP126" s="18" t="str">
        <f>IF($B126="","",IF(COUNTIF(BASE!$A:$A,PRODUTIVIDADE!GM$3)=0,"",SUMIFS(BASE!$O:$O,BASE!$A:$A,PRODUTIVIDADE!GM$3,BASE!$G:$G,PRODUTIVIDADE!$B126)))</f>
        <v/>
      </c>
      <c r="GQ126" s="32">
        <f t="shared" si="133"/>
        <v>0</v>
      </c>
      <c r="GR126" s="32">
        <f t="shared" si="134"/>
        <v>0</v>
      </c>
    </row>
    <row r="127" spans="2:200" s="8" customFormat="1" hidden="1" x14ac:dyDescent="0.25">
      <c r="B127" s="50"/>
      <c r="C127" s="16" t="str">
        <f>IF($B127="","",VLOOKUP($B127,EQUIPE!$B:$E,2,0))</f>
        <v/>
      </c>
      <c r="D127" s="16" t="str">
        <f>IF($B127="","",VLOOKUP($B127,EQUIPE!$B:$F,5,0))</f>
        <v/>
      </c>
      <c r="E127" s="18" t="str">
        <f>IF($B127="","",VLOOKUP($B127,EQUIPE!$B:$E,3,0))</f>
        <v/>
      </c>
      <c r="F127" s="16" t="str">
        <f>IF($B127="","",VLOOKUP($B127,EQUIPE!$B:$E,4,0))</f>
        <v/>
      </c>
      <c r="H127" s="22" t="str">
        <f t="shared" si="135"/>
        <v/>
      </c>
      <c r="I127" s="22" t="str">
        <f t="shared" si="135"/>
        <v/>
      </c>
      <c r="J127" s="18" t="str">
        <f t="shared" si="69"/>
        <v/>
      </c>
      <c r="K127" s="18" t="str">
        <f t="shared" si="70"/>
        <v/>
      </c>
      <c r="L127" s="32">
        <f t="shared" si="71"/>
        <v>0</v>
      </c>
      <c r="M127" s="32">
        <f t="shared" si="72"/>
        <v>0</v>
      </c>
      <c r="O127" s="15" t="str">
        <f>IF($B127="","",IF(COUNTIF(BASE!$A:$A,PRODUTIVIDADE!O$3)=0,"",SUMIFS(BASE!$M:$M,BASE!$A:$A,PRODUTIVIDADE!O$3,BASE!$G:$G,PRODUTIVIDADE!$B127)))</f>
        <v/>
      </c>
      <c r="P127" s="15" t="str">
        <f>IF($B127="","",IF(COUNTIF(BASE!$A:$A,PRODUTIVIDADE!O$3)=0,"",SUMIFS(BASE!$N:$N,BASE!$A:$A,PRODUTIVIDADE!O$3,BASE!$G:$G,PRODUTIVIDADE!$B127)))</f>
        <v/>
      </c>
      <c r="Q127" s="18" t="str">
        <f>IF($B127="","",IF(COUNTIF(BASE!$A:$A,PRODUTIVIDADE!O$3)=0,"",SUMIFS(BASE!$P:$P,BASE!$A:$A,PRODUTIVIDADE!O$3,BASE!$G:$G,PRODUTIVIDADE!$B127)))</f>
        <v/>
      </c>
      <c r="R127" s="18" t="str">
        <f>IF($B127="","",IF(COUNTIF(BASE!$A:$A,PRODUTIVIDADE!O$3)=0,"",SUMIFS(BASE!$O:$O,BASE!$A:$A,PRODUTIVIDADE!O$3,BASE!$G:$G,PRODUTIVIDADE!$B127)))</f>
        <v/>
      </c>
      <c r="S127" s="32">
        <f t="shared" si="73"/>
        <v>0</v>
      </c>
      <c r="T127" s="32">
        <f t="shared" si="74"/>
        <v>0</v>
      </c>
      <c r="U127" s="33" t="str">
        <f>IF($B127="","",IF(COUNTIF(BASE!$A:$A,PRODUTIVIDADE!U$3)=0,"",SUMIFS(BASE!$M:$M,BASE!$A:$A,PRODUTIVIDADE!U$3,BASE!$G:$G,PRODUTIVIDADE!$B127)))</f>
        <v/>
      </c>
      <c r="V127" s="33" t="str">
        <f>IF($B127="","",IF(COUNTIF(BASE!$A:$A,PRODUTIVIDADE!U$3)=0,"",SUMIFS(BASE!$N:$N,BASE!$A:$A,PRODUTIVIDADE!U$3,BASE!$G:$G,PRODUTIVIDADE!$B127)))</f>
        <v/>
      </c>
      <c r="W127" s="28" t="str">
        <f>IF($B127="","",IF(COUNTIF(BASE!$A:$A,PRODUTIVIDADE!U$3)=0,"",SUMIFS(BASE!$P:$P,BASE!$A:$A,PRODUTIVIDADE!U$3,BASE!$G:$G,PRODUTIVIDADE!$B127)))</f>
        <v/>
      </c>
      <c r="X127" s="28" t="str">
        <f>IF($B127="","",IF(COUNTIF(BASE!$A:$A,PRODUTIVIDADE!U$3)=0,"",SUMIFS(BASE!$O:$O,BASE!$A:$A,PRODUTIVIDADE!U$3,BASE!$G:$G,PRODUTIVIDADE!$B127)))</f>
        <v/>
      </c>
      <c r="Y127" s="32">
        <f t="shared" si="75"/>
        <v>0</v>
      </c>
      <c r="Z127" s="32">
        <f t="shared" si="76"/>
        <v>0</v>
      </c>
      <c r="AA127" s="15" t="str">
        <f>IF($B127="","",IF(COUNTIF(BASE!$A:$A,PRODUTIVIDADE!AA$3)=0,"",SUMIFS(BASE!$M:$M,BASE!$A:$A,PRODUTIVIDADE!AA$3,BASE!$G:$G,PRODUTIVIDADE!$B127)))</f>
        <v/>
      </c>
      <c r="AB127" s="15" t="str">
        <f>IF($B127="","",IF(COUNTIF(BASE!$A:$A,PRODUTIVIDADE!AA$3)=0,"",SUMIFS(BASE!$N:$N,BASE!$A:$A,PRODUTIVIDADE!AA$3,BASE!$G:$G,PRODUTIVIDADE!$B127)))</f>
        <v/>
      </c>
      <c r="AC127" s="18" t="str">
        <f>IF($B127="","",IF(COUNTIF(BASE!$A:$A,PRODUTIVIDADE!AA$3)=0,"",SUMIFS(BASE!$P:$P,BASE!$A:$A,PRODUTIVIDADE!AA$3,BASE!$G:$G,PRODUTIVIDADE!$B127)))</f>
        <v/>
      </c>
      <c r="AD127" s="18" t="str">
        <f>IF($B127="","",IF(COUNTIF(BASE!$A:$A,PRODUTIVIDADE!AA$3)=0,"",SUMIFS(BASE!$O:$O,BASE!$A:$A,PRODUTIVIDADE!AA$3,BASE!$G:$G,PRODUTIVIDADE!$B127)))</f>
        <v/>
      </c>
      <c r="AE127" s="32">
        <f t="shared" si="77"/>
        <v>0</v>
      </c>
      <c r="AF127" s="32">
        <f t="shared" si="78"/>
        <v>0</v>
      </c>
      <c r="AG127" s="33" t="str">
        <f>IF($B127="","",IF(COUNTIF(BASE!$A:$A,PRODUTIVIDADE!AG$3)=0,"",SUMIFS(BASE!$M:$M,BASE!$A:$A,PRODUTIVIDADE!AG$3,BASE!$G:$G,PRODUTIVIDADE!$B127)))</f>
        <v/>
      </c>
      <c r="AH127" s="33" t="str">
        <f>IF($B127="","",IF(COUNTIF(BASE!$A:$A,PRODUTIVIDADE!AG$3)=0,"",SUMIFS(BASE!$N:$N,BASE!$A:$A,PRODUTIVIDADE!AG$3,BASE!$G:$G,PRODUTIVIDADE!$B127)))</f>
        <v/>
      </c>
      <c r="AI127" s="28" t="str">
        <f>IF($B127="","",IF(COUNTIF(BASE!$A:$A,PRODUTIVIDADE!AG$3)=0,"",SUMIFS(BASE!$P:$P,BASE!$A:$A,PRODUTIVIDADE!AG$3,BASE!$G:$G,PRODUTIVIDADE!$B127)))</f>
        <v/>
      </c>
      <c r="AJ127" s="28" t="str">
        <f>IF($B127="","",IF(COUNTIF(BASE!$A:$A,PRODUTIVIDADE!AG$3)=0,"",SUMIFS(BASE!$O:$O,BASE!$A:$A,PRODUTIVIDADE!AG$3,BASE!$G:$G,PRODUTIVIDADE!$B127)))</f>
        <v/>
      </c>
      <c r="AK127" s="32">
        <f t="shared" si="79"/>
        <v>0</v>
      </c>
      <c r="AL127" s="32">
        <f t="shared" si="80"/>
        <v>0</v>
      </c>
      <c r="AM127" s="15" t="str">
        <f>IF($B127="","",IF(COUNTIF(BASE!$A:$A,PRODUTIVIDADE!AM$3)=0,"",SUMIFS(BASE!$M:$M,BASE!$A:$A,PRODUTIVIDADE!AM$3,BASE!$G:$G,PRODUTIVIDADE!$B127)))</f>
        <v/>
      </c>
      <c r="AN127" s="15" t="str">
        <f>IF($B127="","",IF(COUNTIF(BASE!$A:$A,PRODUTIVIDADE!AM$3)=0,"",SUMIFS(BASE!$N:$N,BASE!$A:$A,PRODUTIVIDADE!AM$3,BASE!$G:$G,PRODUTIVIDADE!$B127)))</f>
        <v/>
      </c>
      <c r="AO127" s="18" t="str">
        <f>IF($B127="","",IF(COUNTIF(BASE!$A:$A,PRODUTIVIDADE!AM$3)=0,"",SUMIFS(BASE!$P:$P,BASE!$A:$A,PRODUTIVIDADE!AM$3,BASE!$G:$G,PRODUTIVIDADE!$B127)))</f>
        <v/>
      </c>
      <c r="AP127" s="18" t="str">
        <f>IF($B127="","",IF(COUNTIF(BASE!$A:$A,PRODUTIVIDADE!AM$3)=0,"",SUMIFS(BASE!$O:$O,BASE!$A:$A,PRODUTIVIDADE!AM$3,BASE!$G:$G,PRODUTIVIDADE!$B127)))</f>
        <v/>
      </c>
      <c r="AQ127" s="32">
        <f t="shared" si="81"/>
        <v>0</v>
      </c>
      <c r="AR127" s="32">
        <f t="shared" si="82"/>
        <v>0</v>
      </c>
      <c r="AS127" s="33" t="str">
        <f>IF($B127="","",IF(COUNTIF(BASE!$A:$A,PRODUTIVIDADE!AS$3)=0,"",SUMIFS(BASE!$M:$M,BASE!$A:$A,PRODUTIVIDADE!AS$3,BASE!$G:$G,PRODUTIVIDADE!$B127)))</f>
        <v/>
      </c>
      <c r="AT127" s="33" t="str">
        <f>IF($B127="","",IF(COUNTIF(BASE!$A:$A,PRODUTIVIDADE!AS$3)=0,"",SUMIFS(BASE!$N:$N,BASE!$A:$A,PRODUTIVIDADE!AS$3,BASE!$G:$G,PRODUTIVIDADE!$B127)))</f>
        <v/>
      </c>
      <c r="AU127" s="28" t="str">
        <f>IF($B127="","",IF(COUNTIF(BASE!$A:$A,PRODUTIVIDADE!AS$3)=0,"",SUMIFS(BASE!$P:$P,BASE!$A:$A,PRODUTIVIDADE!AS$3,BASE!$G:$G,PRODUTIVIDADE!$B127)))</f>
        <v/>
      </c>
      <c r="AV127" s="28" t="str">
        <f>IF($B127="","",IF(COUNTIF(BASE!$A:$A,PRODUTIVIDADE!AS$3)=0,"",SUMIFS(BASE!$O:$O,BASE!$A:$A,PRODUTIVIDADE!AS$3,BASE!$G:$G,PRODUTIVIDADE!$B127)))</f>
        <v/>
      </c>
      <c r="AW127" s="32">
        <f t="shared" si="83"/>
        <v>0</v>
      </c>
      <c r="AX127" s="32">
        <f t="shared" si="84"/>
        <v>0</v>
      </c>
      <c r="AY127" s="15" t="str">
        <f>IF($B127="","",IF(COUNTIF(BASE!$A:$A,PRODUTIVIDADE!AY$3)=0,"",SUMIFS(BASE!$M:$M,BASE!$A:$A,PRODUTIVIDADE!AY$3,BASE!$G:$G,PRODUTIVIDADE!$B127)))</f>
        <v/>
      </c>
      <c r="AZ127" s="15" t="str">
        <f>IF($B127="","",IF(COUNTIF(BASE!$A:$A,PRODUTIVIDADE!AY$3)=0,"",SUMIFS(BASE!$N:$N,BASE!$A:$A,PRODUTIVIDADE!AY$3,BASE!$G:$G,PRODUTIVIDADE!$B127)))</f>
        <v/>
      </c>
      <c r="BA127" s="18" t="str">
        <f>IF($B127="","",IF(COUNTIF(BASE!$A:$A,PRODUTIVIDADE!AY$3)=0,"",SUMIFS(BASE!$P:$P,BASE!$A:$A,PRODUTIVIDADE!AY$3,BASE!$G:$G,PRODUTIVIDADE!$B127)))</f>
        <v/>
      </c>
      <c r="BB127" s="18" t="str">
        <f>IF($B127="","",IF(COUNTIF(BASE!$A:$A,PRODUTIVIDADE!AY$3)=0,"",SUMIFS(BASE!$O:$O,BASE!$A:$A,PRODUTIVIDADE!AY$3,BASE!$G:$G,PRODUTIVIDADE!$B127)))</f>
        <v/>
      </c>
      <c r="BC127" s="32">
        <f t="shared" si="85"/>
        <v>0</v>
      </c>
      <c r="BD127" s="32">
        <f t="shared" si="86"/>
        <v>0</v>
      </c>
      <c r="BE127" s="33" t="str">
        <f>IF($B127="","",IF(COUNTIF(BASE!$A:$A,PRODUTIVIDADE!BE$3)=0,"",SUMIFS(BASE!$M:$M,BASE!$A:$A,PRODUTIVIDADE!BE$3,BASE!$G:$G,PRODUTIVIDADE!$B127)))</f>
        <v/>
      </c>
      <c r="BF127" s="33" t="str">
        <f>IF($B127="","",IF(COUNTIF(BASE!$A:$A,PRODUTIVIDADE!BE$3)=0,"",SUMIFS(BASE!$N:$N,BASE!$A:$A,PRODUTIVIDADE!BE$3,BASE!$G:$G,PRODUTIVIDADE!$B127)))</f>
        <v/>
      </c>
      <c r="BG127" s="28" t="str">
        <f>IF($B127="","",IF(COUNTIF(BASE!$A:$A,PRODUTIVIDADE!BE$3)=0,"",SUMIFS(BASE!$P:$P,BASE!$A:$A,PRODUTIVIDADE!BE$3,BASE!$G:$G,PRODUTIVIDADE!$B127)))</f>
        <v/>
      </c>
      <c r="BH127" s="28" t="str">
        <f>IF($B127="","",IF(COUNTIF(BASE!$A:$A,PRODUTIVIDADE!BE$3)=0,"",SUMIFS(BASE!$O:$O,BASE!$A:$A,PRODUTIVIDADE!BE$3,BASE!$G:$G,PRODUTIVIDADE!$B127)))</f>
        <v/>
      </c>
      <c r="BI127" s="32">
        <f t="shared" si="87"/>
        <v>0</v>
      </c>
      <c r="BJ127" s="32">
        <f t="shared" si="88"/>
        <v>0</v>
      </c>
      <c r="BK127" s="15" t="str">
        <f>IF($B127="","",IF(COUNTIF(BASE!$A:$A,PRODUTIVIDADE!BK$3)=0,"",SUMIFS(BASE!$M:$M,BASE!$A:$A,PRODUTIVIDADE!BK$3,BASE!$G:$G,PRODUTIVIDADE!$B127)))</f>
        <v/>
      </c>
      <c r="BL127" s="15" t="str">
        <f>IF($B127="","",IF(COUNTIF(BASE!$A:$A,PRODUTIVIDADE!BK$3)=0,"",SUMIFS(BASE!$N:$N,BASE!$A:$A,PRODUTIVIDADE!BK$3,BASE!$G:$G,PRODUTIVIDADE!$B127)))</f>
        <v/>
      </c>
      <c r="BM127" s="18" t="str">
        <f>IF($B127="","",IF(COUNTIF(BASE!$A:$A,PRODUTIVIDADE!BK$3)=0,"",SUMIFS(BASE!$P:$P,BASE!$A:$A,PRODUTIVIDADE!BK$3,BASE!$G:$G,PRODUTIVIDADE!$B127)))</f>
        <v/>
      </c>
      <c r="BN127" s="18" t="str">
        <f>IF($B127="","",IF(COUNTIF(BASE!$A:$A,PRODUTIVIDADE!BK$3)=0,"",SUMIFS(BASE!$O:$O,BASE!$A:$A,PRODUTIVIDADE!BK$3,BASE!$G:$G,PRODUTIVIDADE!$B127)))</f>
        <v/>
      </c>
      <c r="BO127" s="32">
        <f t="shared" si="89"/>
        <v>0</v>
      </c>
      <c r="BP127" s="32">
        <f t="shared" si="90"/>
        <v>0</v>
      </c>
      <c r="BQ127" s="33" t="str">
        <f>IF($B127="","",IF(COUNTIF(BASE!$A:$A,PRODUTIVIDADE!BQ$3)=0,"",SUMIFS(BASE!$M:$M,BASE!$A:$A,PRODUTIVIDADE!BQ$3,BASE!$G:$G,PRODUTIVIDADE!$B127)))</f>
        <v/>
      </c>
      <c r="BR127" s="33" t="str">
        <f>IF($B127="","",IF(COUNTIF(BASE!$A:$A,PRODUTIVIDADE!BQ$3)=0,"",SUMIFS(BASE!$N:$N,BASE!$A:$A,PRODUTIVIDADE!BQ$3,BASE!$G:$G,PRODUTIVIDADE!$B127)))</f>
        <v/>
      </c>
      <c r="BS127" s="28" t="str">
        <f>IF($B127="","",IF(COUNTIF(BASE!$A:$A,PRODUTIVIDADE!BQ$3)=0,"",SUMIFS(BASE!$P:$P,BASE!$A:$A,PRODUTIVIDADE!BQ$3,BASE!$G:$G,PRODUTIVIDADE!$B127)))</f>
        <v/>
      </c>
      <c r="BT127" s="28" t="str">
        <f>IF($B127="","",IF(COUNTIF(BASE!$A:$A,PRODUTIVIDADE!BQ$3)=0,"",SUMIFS(BASE!$O:$O,BASE!$A:$A,PRODUTIVIDADE!BQ$3,BASE!$G:$G,PRODUTIVIDADE!$B127)))</f>
        <v/>
      </c>
      <c r="BU127" s="32">
        <f t="shared" si="91"/>
        <v>0</v>
      </c>
      <c r="BV127" s="32">
        <f t="shared" si="92"/>
        <v>0</v>
      </c>
      <c r="BW127" s="15" t="str">
        <f>IF($B127="","",IF(COUNTIF(BASE!$A:$A,PRODUTIVIDADE!BW$3)=0,"",SUMIFS(BASE!$M:$M,BASE!$A:$A,PRODUTIVIDADE!BW$3,BASE!$G:$G,PRODUTIVIDADE!$B127)))</f>
        <v/>
      </c>
      <c r="BX127" s="15" t="str">
        <f>IF($B127="","",IF(COUNTIF(BASE!$A:$A,PRODUTIVIDADE!BW$3)=0,"",SUMIFS(BASE!$N:$N,BASE!$A:$A,PRODUTIVIDADE!BW$3,BASE!$G:$G,PRODUTIVIDADE!$B127)))</f>
        <v/>
      </c>
      <c r="BY127" s="18" t="str">
        <f>IF($B127="","",IF(COUNTIF(BASE!$A:$A,PRODUTIVIDADE!BW$3)=0,"",SUMIFS(BASE!$P:$P,BASE!$A:$A,PRODUTIVIDADE!BW$3,BASE!$G:$G,PRODUTIVIDADE!$B127)))</f>
        <v/>
      </c>
      <c r="BZ127" s="18" t="str">
        <f>IF($B127="","",IF(COUNTIF(BASE!$A:$A,PRODUTIVIDADE!BW$3)=0,"",SUMIFS(BASE!$O:$O,BASE!$A:$A,PRODUTIVIDADE!BW$3,BASE!$G:$G,PRODUTIVIDADE!$B127)))</f>
        <v/>
      </c>
      <c r="CA127" s="32">
        <f t="shared" si="93"/>
        <v>0</v>
      </c>
      <c r="CB127" s="32">
        <f t="shared" si="94"/>
        <v>0</v>
      </c>
      <c r="CC127" s="33" t="str">
        <f>IF($B127="","",IF(COUNTIF(BASE!$A:$A,PRODUTIVIDADE!CC$3)=0,"",SUMIFS(BASE!$M:$M,BASE!$A:$A,PRODUTIVIDADE!CC$3,BASE!$G:$G,PRODUTIVIDADE!$B127)))</f>
        <v/>
      </c>
      <c r="CD127" s="33" t="str">
        <f>IF($B127="","",IF(COUNTIF(BASE!$A:$A,PRODUTIVIDADE!CC$3)=0,"",SUMIFS(BASE!$N:$N,BASE!$A:$A,PRODUTIVIDADE!CC$3,BASE!$G:$G,PRODUTIVIDADE!$B127)))</f>
        <v/>
      </c>
      <c r="CE127" s="28" t="str">
        <f>IF($B127="","",IF(COUNTIF(BASE!$A:$A,PRODUTIVIDADE!CC$3)=0,"",SUMIFS(BASE!$P:$P,BASE!$A:$A,PRODUTIVIDADE!CC$3,BASE!$G:$G,PRODUTIVIDADE!$B127)))</f>
        <v/>
      </c>
      <c r="CF127" s="28" t="str">
        <f>IF($B127="","",IF(COUNTIF(BASE!$A:$A,PRODUTIVIDADE!CC$3)=0,"",SUMIFS(BASE!$O:$O,BASE!$A:$A,PRODUTIVIDADE!CC$3,BASE!$G:$G,PRODUTIVIDADE!$B127)))</f>
        <v/>
      </c>
      <c r="CG127" s="32">
        <f t="shared" si="95"/>
        <v>0</v>
      </c>
      <c r="CH127" s="32">
        <f t="shared" si="96"/>
        <v>0</v>
      </c>
      <c r="CI127" s="15" t="str">
        <f>IF($B127="","",IF(COUNTIF(BASE!$A:$A,PRODUTIVIDADE!CI$3)=0,"",SUMIFS(BASE!$M:$M,BASE!$A:$A,PRODUTIVIDADE!CI$3,BASE!$G:$G,PRODUTIVIDADE!$B127)))</f>
        <v/>
      </c>
      <c r="CJ127" s="15" t="str">
        <f>IF($B127="","",IF(COUNTIF(BASE!$A:$A,PRODUTIVIDADE!CI$3)=0,"",SUMIFS(BASE!$N:$N,BASE!$A:$A,PRODUTIVIDADE!CI$3,BASE!$G:$G,PRODUTIVIDADE!$B127)))</f>
        <v/>
      </c>
      <c r="CK127" s="18" t="str">
        <f>IF($B127="","",IF(COUNTIF(BASE!$A:$A,PRODUTIVIDADE!CI$3)=0,"",SUMIFS(BASE!$P:$P,BASE!$A:$A,PRODUTIVIDADE!CI$3,BASE!$G:$G,PRODUTIVIDADE!$B127)))</f>
        <v/>
      </c>
      <c r="CL127" s="18" t="str">
        <f>IF($B127="","",IF(COUNTIF(BASE!$A:$A,PRODUTIVIDADE!CI$3)=0,"",SUMIFS(BASE!$O:$O,BASE!$A:$A,PRODUTIVIDADE!CI$3,BASE!$G:$G,PRODUTIVIDADE!$B127)))</f>
        <v/>
      </c>
      <c r="CM127" s="32">
        <f t="shared" si="97"/>
        <v>0</v>
      </c>
      <c r="CN127" s="32">
        <f t="shared" si="98"/>
        <v>0</v>
      </c>
      <c r="CO127" s="33" t="str">
        <f>IF($B127="","",IF(COUNTIF(BASE!$A:$A,PRODUTIVIDADE!CO$3)=0,"",SUMIFS(BASE!$M:$M,BASE!$A:$A,PRODUTIVIDADE!CO$3,BASE!$G:$G,PRODUTIVIDADE!$B127)))</f>
        <v/>
      </c>
      <c r="CP127" s="33" t="str">
        <f>IF($B127="","",IF(COUNTIF(BASE!$A:$A,PRODUTIVIDADE!CO$3)=0,"",SUMIFS(BASE!$N:$N,BASE!$A:$A,PRODUTIVIDADE!CO$3,BASE!$G:$G,PRODUTIVIDADE!$B127)))</f>
        <v/>
      </c>
      <c r="CQ127" s="28" t="str">
        <f>IF($B127="","",IF(COUNTIF(BASE!$A:$A,PRODUTIVIDADE!CO$3)=0,"",SUMIFS(BASE!$P:$P,BASE!$A:$A,PRODUTIVIDADE!CO$3,BASE!$G:$G,PRODUTIVIDADE!$B127)))</f>
        <v/>
      </c>
      <c r="CR127" s="28" t="str">
        <f>IF($B127="","",IF(COUNTIF(BASE!$A:$A,PRODUTIVIDADE!CO$3)=0,"",SUMIFS(BASE!$O:$O,BASE!$A:$A,PRODUTIVIDADE!CO$3,BASE!$G:$G,PRODUTIVIDADE!$B127)))</f>
        <v/>
      </c>
      <c r="CS127" s="32">
        <f t="shared" si="99"/>
        <v>0</v>
      </c>
      <c r="CT127" s="32">
        <f t="shared" si="100"/>
        <v>0</v>
      </c>
      <c r="CU127" s="15" t="str">
        <f>IF($B127="","",IF(COUNTIF(BASE!$A:$A,PRODUTIVIDADE!CU$3)=0,"",SUMIFS(BASE!$M:$M,BASE!$A:$A,PRODUTIVIDADE!CU$3,BASE!$G:$G,PRODUTIVIDADE!$B127)))</f>
        <v/>
      </c>
      <c r="CV127" s="15" t="str">
        <f>IF($B127="","",IF(COUNTIF(BASE!$A:$A,PRODUTIVIDADE!CU$3)=0,"",SUMIFS(BASE!$N:$N,BASE!$A:$A,PRODUTIVIDADE!CU$3,BASE!$G:$G,PRODUTIVIDADE!$B127)))</f>
        <v/>
      </c>
      <c r="CW127" s="18" t="str">
        <f>IF($B127="","",IF(COUNTIF(BASE!$A:$A,PRODUTIVIDADE!CU$3)=0,"",SUMIFS(BASE!$P:$P,BASE!$A:$A,PRODUTIVIDADE!CU$3,BASE!$G:$G,PRODUTIVIDADE!$B127)))</f>
        <v/>
      </c>
      <c r="CX127" s="18" t="str">
        <f>IF($B127="","",IF(COUNTIF(BASE!$A:$A,PRODUTIVIDADE!CU$3)=0,"",SUMIFS(BASE!$O:$O,BASE!$A:$A,PRODUTIVIDADE!CU$3,BASE!$G:$G,PRODUTIVIDADE!$B127)))</f>
        <v/>
      </c>
      <c r="CY127" s="32">
        <f t="shared" si="101"/>
        <v>0</v>
      </c>
      <c r="CZ127" s="32">
        <f t="shared" si="102"/>
        <v>0</v>
      </c>
      <c r="DA127" s="33" t="str">
        <f>IF($B127="","",IF(COUNTIF(BASE!$A:$A,PRODUTIVIDADE!DA$3)=0,"",SUMIFS(BASE!$M:$M,BASE!$A:$A,PRODUTIVIDADE!DA$3,BASE!$G:$G,PRODUTIVIDADE!$B127)))</f>
        <v/>
      </c>
      <c r="DB127" s="33" t="str">
        <f>IF($B127="","",IF(COUNTIF(BASE!$A:$A,PRODUTIVIDADE!DA$3)=0,"",SUMIFS(BASE!$N:$N,BASE!$A:$A,PRODUTIVIDADE!DA$3,BASE!$G:$G,PRODUTIVIDADE!$B127)))</f>
        <v/>
      </c>
      <c r="DC127" s="28" t="str">
        <f>IF($B127="","",IF(COUNTIF(BASE!$A:$A,PRODUTIVIDADE!DA$3)=0,"",SUMIFS(BASE!$P:$P,BASE!$A:$A,PRODUTIVIDADE!DA$3,BASE!$G:$G,PRODUTIVIDADE!$B127)))</f>
        <v/>
      </c>
      <c r="DD127" s="28" t="str">
        <f>IF($B127="","",IF(COUNTIF(BASE!$A:$A,PRODUTIVIDADE!DA$3)=0,"",SUMIFS(BASE!$O:$O,BASE!$A:$A,PRODUTIVIDADE!DA$3,BASE!$G:$G,PRODUTIVIDADE!$B127)))</f>
        <v/>
      </c>
      <c r="DE127" s="32">
        <f t="shared" si="103"/>
        <v>0</v>
      </c>
      <c r="DF127" s="32">
        <f t="shared" si="104"/>
        <v>0</v>
      </c>
      <c r="DG127" s="15" t="str">
        <f>IF($B127="","",IF(COUNTIF(BASE!$A:$A,PRODUTIVIDADE!DG$3)=0,"",SUMIFS(BASE!$M:$M,BASE!$A:$A,PRODUTIVIDADE!DG$3,BASE!$G:$G,PRODUTIVIDADE!$B127)))</f>
        <v/>
      </c>
      <c r="DH127" s="15" t="str">
        <f>IF($B127="","",IF(COUNTIF(BASE!$A:$A,PRODUTIVIDADE!DG$3)=0,"",SUMIFS(BASE!$N:$N,BASE!$A:$A,PRODUTIVIDADE!DG$3,BASE!$G:$G,PRODUTIVIDADE!$B127)))</f>
        <v/>
      </c>
      <c r="DI127" s="18" t="str">
        <f>IF($B127="","",IF(COUNTIF(BASE!$A:$A,PRODUTIVIDADE!DG$3)=0,"",SUMIFS(BASE!$P:$P,BASE!$A:$A,PRODUTIVIDADE!DG$3,BASE!$G:$G,PRODUTIVIDADE!$B127)))</f>
        <v/>
      </c>
      <c r="DJ127" s="18" t="str">
        <f>IF($B127="","",IF(COUNTIF(BASE!$A:$A,PRODUTIVIDADE!DG$3)=0,"",SUMIFS(BASE!$O:$O,BASE!$A:$A,PRODUTIVIDADE!DG$3,BASE!$G:$G,PRODUTIVIDADE!$B127)))</f>
        <v/>
      </c>
      <c r="DK127" s="32">
        <f t="shared" si="105"/>
        <v>0</v>
      </c>
      <c r="DL127" s="32">
        <f t="shared" si="106"/>
        <v>0</v>
      </c>
      <c r="DM127" s="33" t="str">
        <f>IF($B127="","",IF(COUNTIF(BASE!$A:$A,PRODUTIVIDADE!DM$3)=0,"",SUMIFS(BASE!$M:$M,BASE!$A:$A,PRODUTIVIDADE!DM$3,BASE!$G:$G,PRODUTIVIDADE!$B127)))</f>
        <v/>
      </c>
      <c r="DN127" s="33" t="str">
        <f>IF($B127="","",IF(COUNTIF(BASE!$A:$A,PRODUTIVIDADE!DM$3)=0,"",SUMIFS(BASE!$N:$N,BASE!$A:$A,PRODUTIVIDADE!DM$3,BASE!$G:$G,PRODUTIVIDADE!$B127)))</f>
        <v/>
      </c>
      <c r="DO127" s="28" t="str">
        <f>IF($B127="","",IF(COUNTIF(BASE!$A:$A,PRODUTIVIDADE!DM$3)=0,"",SUMIFS(BASE!$P:$P,BASE!$A:$A,PRODUTIVIDADE!DM$3,BASE!$G:$G,PRODUTIVIDADE!$B127)))</f>
        <v/>
      </c>
      <c r="DP127" s="28" t="str">
        <f>IF($B127="","",IF(COUNTIF(BASE!$A:$A,PRODUTIVIDADE!DM$3)=0,"",SUMIFS(BASE!$O:$O,BASE!$A:$A,PRODUTIVIDADE!DM$3,BASE!$G:$G,PRODUTIVIDADE!$B127)))</f>
        <v/>
      </c>
      <c r="DQ127" s="32">
        <f t="shared" si="107"/>
        <v>0</v>
      </c>
      <c r="DR127" s="32">
        <f t="shared" si="108"/>
        <v>0</v>
      </c>
      <c r="DS127" s="15" t="str">
        <f>IF($B127="","",IF(COUNTIF(BASE!$A:$A,PRODUTIVIDADE!DS$3)=0,"",SUMIFS(BASE!$M:$M,BASE!$A:$A,PRODUTIVIDADE!DS$3,BASE!$G:$G,PRODUTIVIDADE!$B127)))</f>
        <v/>
      </c>
      <c r="DT127" s="15" t="str">
        <f>IF($B127="","",IF(COUNTIF(BASE!$A:$A,PRODUTIVIDADE!DS$3)=0,"",SUMIFS(BASE!$N:$N,BASE!$A:$A,PRODUTIVIDADE!DS$3,BASE!$G:$G,PRODUTIVIDADE!$B127)))</f>
        <v/>
      </c>
      <c r="DU127" s="18" t="str">
        <f>IF($B127="","",IF(COUNTIF(BASE!$A:$A,PRODUTIVIDADE!DS$3)=0,"",SUMIFS(BASE!$P:$P,BASE!$A:$A,PRODUTIVIDADE!DS$3,BASE!$G:$G,PRODUTIVIDADE!$B127)))</f>
        <v/>
      </c>
      <c r="DV127" s="18" t="str">
        <f>IF($B127="","",IF(COUNTIF(BASE!$A:$A,PRODUTIVIDADE!DS$3)=0,"",SUMIFS(BASE!$O:$O,BASE!$A:$A,PRODUTIVIDADE!DS$3,BASE!$G:$G,PRODUTIVIDADE!$B127)))</f>
        <v/>
      </c>
      <c r="DW127" s="32">
        <f t="shared" si="109"/>
        <v>0</v>
      </c>
      <c r="DX127" s="32">
        <f t="shared" si="110"/>
        <v>0</v>
      </c>
      <c r="DY127" s="33" t="str">
        <f>IF($B127="","",IF(COUNTIF(BASE!$A:$A,PRODUTIVIDADE!DY$3)=0,"",SUMIFS(BASE!$M:$M,BASE!$A:$A,PRODUTIVIDADE!DY$3,BASE!$G:$G,PRODUTIVIDADE!$B127)))</f>
        <v/>
      </c>
      <c r="DZ127" s="33" t="str">
        <f>IF($B127="","",IF(COUNTIF(BASE!$A:$A,PRODUTIVIDADE!DY$3)=0,"",SUMIFS(BASE!$N:$N,BASE!$A:$A,PRODUTIVIDADE!DY$3,BASE!$G:$G,PRODUTIVIDADE!$B127)))</f>
        <v/>
      </c>
      <c r="EA127" s="28" t="str">
        <f>IF($B127="","",IF(COUNTIF(BASE!$A:$A,PRODUTIVIDADE!DY$3)=0,"",SUMIFS(BASE!$P:$P,BASE!$A:$A,PRODUTIVIDADE!DY$3,BASE!$G:$G,PRODUTIVIDADE!$B127)))</f>
        <v/>
      </c>
      <c r="EB127" s="28" t="str">
        <f>IF($B127="","",IF(COUNTIF(BASE!$A:$A,PRODUTIVIDADE!DY$3)=0,"",SUMIFS(BASE!$O:$O,BASE!$A:$A,PRODUTIVIDADE!DY$3,BASE!$G:$G,PRODUTIVIDADE!$B127)))</f>
        <v/>
      </c>
      <c r="EC127" s="32">
        <f t="shared" si="111"/>
        <v>0</v>
      </c>
      <c r="ED127" s="32">
        <f t="shared" si="112"/>
        <v>0</v>
      </c>
      <c r="EE127" s="15" t="str">
        <f>IF($B127="","",IF(COUNTIF(BASE!$A:$A,PRODUTIVIDADE!EE$3)=0,"",SUMIFS(BASE!$M:$M,BASE!$A:$A,PRODUTIVIDADE!EE$3,BASE!$G:$G,PRODUTIVIDADE!$B127)))</f>
        <v/>
      </c>
      <c r="EF127" s="15" t="str">
        <f>IF($B127="","",IF(COUNTIF(BASE!$A:$A,PRODUTIVIDADE!EE$3)=0,"",SUMIFS(BASE!$N:$N,BASE!$A:$A,PRODUTIVIDADE!EE$3,BASE!$G:$G,PRODUTIVIDADE!$B127)))</f>
        <v/>
      </c>
      <c r="EG127" s="18" t="str">
        <f>IF($B127="","",IF(COUNTIF(BASE!$A:$A,PRODUTIVIDADE!EE$3)=0,"",SUMIFS(BASE!$P:$P,BASE!$A:$A,PRODUTIVIDADE!EE$3,BASE!$G:$G,PRODUTIVIDADE!$B127)))</f>
        <v/>
      </c>
      <c r="EH127" s="18" t="str">
        <f>IF($B127="","",IF(COUNTIF(BASE!$A:$A,PRODUTIVIDADE!EE$3)=0,"",SUMIFS(BASE!$O:$O,BASE!$A:$A,PRODUTIVIDADE!EE$3,BASE!$G:$G,PRODUTIVIDADE!$B127)))</f>
        <v/>
      </c>
      <c r="EI127" s="32">
        <f t="shared" si="113"/>
        <v>0</v>
      </c>
      <c r="EJ127" s="32">
        <f t="shared" si="114"/>
        <v>0</v>
      </c>
      <c r="EK127" s="33" t="str">
        <f>IF($B127="","",IF(COUNTIF(BASE!$A:$A,PRODUTIVIDADE!EK$3)=0,"",SUMIFS(BASE!$M:$M,BASE!$A:$A,PRODUTIVIDADE!EK$3,BASE!$G:$G,PRODUTIVIDADE!$B127)))</f>
        <v/>
      </c>
      <c r="EL127" s="33" t="str">
        <f>IF($B127="","",IF(COUNTIF(BASE!$A:$A,PRODUTIVIDADE!EK$3)=0,"",SUMIFS(BASE!$N:$N,BASE!$A:$A,PRODUTIVIDADE!EK$3,BASE!$G:$G,PRODUTIVIDADE!$B127)))</f>
        <v/>
      </c>
      <c r="EM127" s="28" t="str">
        <f>IF($B127="","",IF(COUNTIF(BASE!$A:$A,PRODUTIVIDADE!EK$3)=0,"",SUMIFS(BASE!$P:$P,BASE!$A:$A,PRODUTIVIDADE!EK$3,BASE!$G:$G,PRODUTIVIDADE!$B127)))</f>
        <v/>
      </c>
      <c r="EN127" s="28" t="str">
        <f>IF($B127="","",IF(COUNTIF(BASE!$A:$A,PRODUTIVIDADE!EK$3)=0,"",SUMIFS(BASE!$O:$O,BASE!$A:$A,PRODUTIVIDADE!EK$3,BASE!$G:$G,PRODUTIVIDADE!$B127)))</f>
        <v/>
      </c>
      <c r="EO127" s="32">
        <f t="shared" si="115"/>
        <v>0</v>
      </c>
      <c r="EP127" s="32">
        <f t="shared" si="116"/>
        <v>0</v>
      </c>
      <c r="EQ127" s="15" t="str">
        <f>IF($B127="","",IF(COUNTIF(BASE!$A:$A,PRODUTIVIDADE!EQ$3)=0,"",SUMIFS(BASE!$M:$M,BASE!$A:$A,PRODUTIVIDADE!EQ$3,BASE!$G:$G,PRODUTIVIDADE!$B127)))</f>
        <v/>
      </c>
      <c r="ER127" s="15" t="str">
        <f>IF($B127="","",IF(COUNTIF(BASE!$A:$A,PRODUTIVIDADE!EQ$3)=0,"",SUMIFS(BASE!$N:$N,BASE!$A:$A,PRODUTIVIDADE!EQ$3,BASE!$G:$G,PRODUTIVIDADE!$B127)))</f>
        <v/>
      </c>
      <c r="ES127" s="18" t="str">
        <f>IF($B127="","",IF(COUNTIF(BASE!$A:$A,PRODUTIVIDADE!EQ$3)=0,"",SUMIFS(BASE!$P:$P,BASE!$A:$A,PRODUTIVIDADE!EQ$3,BASE!$G:$G,PRODUTIVIDADE!$B127)))</f>
        <v/>
      </c>
      <c r="ET127" s="18" t="str">
        <f>IF($B127="","",IF(COUNTIF(BASE!$A:$A,PRODUTIVIDADE!EQ$3)=0,"",SUMIFS(BASE!$O:$O,BASE!$A:$A,PRODUTIVIDADE!EQ$3,BASE!$G:$G,PRODUTIVIDADE!$B127)))</f>
        <v/>
      </c>
      <c r="EU127" s="32">
        <f t="shared" si="117"/>
        <v>0</v>
      </c>
      <c r="EV127" s="32">
        <f t="shared" si="118"/>
        <v>0</v>
      </c>
      <c r="EW127" s="33" t="str">
        <f>IF($B127="","",IF(COUNTIF(BASE!$A:$A,PRODUTIVIDADE!EW$3)=0,"",SUMIFS(BASE!$M:$M,BASE!$A:$A,PRODUTIVIDADE!EW$3,BASE!$G:$G,PRODUTIVIDADE!$B127)))</f>
        <v/>
      </c>
      <c r="EX127" s="33" t="str">
        <f>IF($B127="","",IF(COUNTIF(BASE!$A:$A,PRODUTIVIDADE!EW$3)=0,"",SUMIFS(BASE!$N:$N,BASE!$A:$A,PRODUTIVIDADE!EW$3,BASE!$G:$G,PRODUTIVIDADE!$B127)))</f>
        <v/>
      </c>
      <c r="EY127" s="28" t="str">
        <f>IF($B127="","",IF(COUNTIF(BASE!$A:$A,PRODUTIVIDADE!EW$3)=0,"",SUMIFS(BASE!$P:$P,BASE!$A:$A,PRODUTIVIDADE!EW$3,BASE!$G:$G,PRODUTIVIDADE!$B127)))</f>
        <v/>
      </c>
      <c r="EZ127" s="28" t="str">
        <f>IF($B127="","",IF(COUNTIF(BASE!$A:$A,PRODUTIVIDADE!EW$3)=0,"",SUMIFS(BASE!$O:$O,BASE!$A:$A,PRODUTIVIDADE!EW$3,BASE!$G:$G,PRODUTIVIDADE!$B127)))</f>
        <v/>
      </c>
      <c r="FA127" s="32">
        <f t="shared" si="119"/>
        <v>0</v>
      </c>
      <c r="FB127" s="32">
        <f t="shared" si="120"/>
        <v>0</v>
      </c>
      <c r="FC127" s="15" t="str">
        <f>IF($B127="","",IF(COUNTIF(BASE!$A:$A,PRODUTIVIDADE!FC$3)=0,"",SUMIFS(BASE!$M:$M,BASE!$A:$A,PRODUTIVIDADE!FC$3,BASE!$G:$G,PRODUTIVIDADE!$B127)))</f>
        <v/>
      </c>
      <c r="FD127" s="15" t="str">
        <f>IF($B127="","",IF(COUNTIF(BASE!$A:$A,PRODUTIVIDADE!FC$3)=0,"",SUMIFS(BASE!$N:$N,BASE!$A:$A,PRODUTIVIDADE!FC$3,BASE!$G:$G,PRODUTIVIDADE!$B127)))</f>
        <v/>
      </c>
      <c r="FE127" s="18" t="str">
        <f>IF($B127="","",IF(COUNTIF(BASE!$A:$A,PRODUTIVIDADE!FC$3)=0,"",SUMIFS(BASE!$P:$P,BASE!$A:$A,PRODUTIVIDADE!FC$3,BASE!$G:$G,PRODUTIVIDADE!$B127)))</f>
        <v/>
      </c>
      <c r="FF127" s="18" t="str">
        <f>IF($B127="","",IF(COUNTIF(BASE!$A:$A,PRODUTIVIDADE!FC$3)=0,"",SUMIFS(BASE!$O:$O,BASE!$A:$A,PRODUTIVIDADE!FC$3,BASE!$G:$G,PRODUTIVIDADE!$B127)))</f>
        <v/>
      </c>
      <c r="FG127" s="32">
        <f t="shared" si="121"/>
        <v>0</v>
      </c>
      <c r="FH127" s="32">
        <f t="shared" si="122"/>
        <v>0</v>
      </c>
      <c r="FI127" s="33" t="str">
        <f>IF($B127="","",IF(COUNTIF(BASE!$A:$A,PRODUTIVIDADE!FI$3)=0,"",SUMIFS(BASE!$M:$M,BASE!$A:$A,PRODUTIVIDADE!FI$3,BASE!$G:$G,PRODUTIVIDADE!$B127)))</f>
        <v/>
      </c>
      <c r="FJ127" s="33" t="str">
        <f>IF($B127="","",IF(COUNTIF(BASE!$A:$A,PRODUTIVIDADE!FI$3)=0,"",SUMIFS(BASE!$N:$N,BASE!$A:$A,PRODUTIVIDADE!FI$3,BASE!$G:$G,PRODUTIVIDADE!$B127)))</f>
        <v/>
      </c>
      <c r="FK127" s="28" t="str">
        <f>IF($B127="","",IF(COUNTIF(BASE!$A:$A,PRODUTIVIDADE!FI$3)=0,"",SUMIFS(BASE!$P:$P,BASE!$A:$A,PRODUTIVIDADE!FI$3,BASE!$G:$G,PRODUTIVIDADE!$B127)))</f>
        <v/>
      </c>
      <c r="FL127" s="28" t="str">
        <f>IF($B127="","",IF(COUNTIF(BASE!$A:$A,PRODUTIVIDADE!FI$3)=0,"",SUMIFS(BASE!$O:$O,BASE!$A:$A,PRODUTIVIDADE!FI$3,BASE!$G:$G,PRODUTIVIDADE!$B127)))</f>
        <v/>
      </c>
      <c r="FM127" s="32">
        <f t="shared" si="123"/>
        <v>0</v>
      </c>
      <c r="FN127" s="32">
        <f t="shared" si="124"/>
        <v>0</v>
      </c>
      <c r="FO127" s="15" t="str">
        <f>IF($B127="","",IF(COUNTIF(BASE!$A:$A,PRODUTIVIDADE!FO$3)=0,"",SUMIFS(BASE!$M:$M,BASE!$A:$A,PRODUTIVIDADE!FO$3,BASE!$G:$G,PRODUTIVIDADE!$B127)))</f>
        <v/>
      </c>
      <c r="FP127" s="15" t="str">
        <f>IF($B127="","",IF(COUNTIF(BASE!$A:$A,PRODUTIVIDADE!FO$3)=0,"",SUMIFS(BASE!$N:$N,BASE!$A:$A,PRODUTIVIDADE!FO$3,BASE!$G:$G,PRODUTIVIDADE!$B127)))</f>
        <v/>
      </c>
      <c r="FQ127" s="18" t="str">
        <f>IF($B127="","",IF(COUNTIF(BASE!$A:$A,PRODUTIVIDADE!FO$3)=0,"",SUMIFS(BASE!$P:$P,BASE!$A:$A,PRODUTIVIDADE!FO$3,BASE!$G:$G,PRODUTIVIDADE!$B127)))</f>
        <v/>
      </c>
      <c r="FR127" s="18" t="str">
        <f>IF($B127="","",IF(COUNTIF(BASE!$A:$A,PRODUTIVIDADE!FO$3)=0,"",SUMIFS(BASE!$O:$O,BASE!$A:$A,PRODUTIVIDADE!FO$3,BASE!$G:$G,PRODUTIVIDADE!$B127)))</f>
        <v/>
      </c>
      <c r="FS127" s="32">
        <f t="shared" si="125"/>
        <v>0</v>
      </c>
      <c r="FT127" s="32">
        <f t="shared" si="126"/>
        <v>0</v>
      </c>
      <c r="FU127" s="33" t="str">
        <f>IF($B127="","",IF(COUNTIF(BASE!$A:$A,PRODUTIVIDADE!FU$3)=0,"",SUMIFS(BASE!$M:$M,BASE!$A:$A,PRODUTIVIDADE!FU$3,BASE!$G:$G,PRODUTIVIDADE!$B127)))</f>
        <v/>
      </c>
      <c r="FV127" s="33" t="str">
        <f>IF($B127="","",IF(COUNTIF(BASE!$A:$A,PRODUTIVIDADE!FU$3)=0,"",SUMIFS(BASE!$N:$N,BASE!$A:$A,PRODUTIVIDADE!FU$3,BASE!$G:$G,PRODUTIVIDADE!$B127)))</f>
        <v/>
      </c>
      <c r="FW127" s="28" t="str">
        <f>IF($B127="","",IF(COUNTIF(BASE!$A:$A,PRODUTIVIDADE!FU$3)=0,"",SUMIFS(BASE!$P:$P,BASE!$A:$A,PRODUTIVIDADE!FU$3,BASE!$G:$G,PRODUTIVIDADE!$B127)))</f>
        <v/>
      </c>
      <c r="FX127" s="28" t="str">
        <f>IF($B127="","",IF(COUNTIF(BASE!$A:$A,PRODUTIVIDADE!FU$3)=0,"",SUMIFS(BASE!$O:$O,BASE!$A:$A,PRODUTIVIDADE!FU$3,BASE!$G:$G,PRODUTIVIDADE!$B127)))</f>
        <v/>
      </c>
      <c r="FY127" s="32">
        <f t="shared" si="127"/>
        <v>0</v>
      </c>
      <c r="FZ127" s="32">
        <f t="shared" si="128"/>
        <v>0</v>
      </c>
      <c r="GA127" s="15" t="str">
        <f>IF($B127="","",IF(COUNTIF(BASE!$A:$A,PRODUTIVIDADE!GA$3)=0,"",SUMIFS(BASE!$M:$M,BASE!$A:$A,PRODUTIVIDADE!GA$3,BASE!$G:$G,PRODUTIVIDADE!$B127)))</f>
        <v/>
      </c>
      <c r="GB127" s="15" t="str">
        <f>IF($B127="","",IF(COUNTIF(BASE!$A:$A,PRODUTIVIDADE!GA$3)=0,"",SUMIFS(BASE!$N:$N,BASE!$A:$A,PRODUTIVIDADE!GA$3,BASE!$G:$G,PRODUTIVIDADE!$B127)))</f>
        <v/>
      </c>
      <c r="GC127" s="18" t="str">
        <f>IF($B127="","",IF(COUNTIF(BASE!$A:$A,PRODUTIVIDADE!GA$3)=0,"",SUMIFS(BASE!$P:$P,BASE!$A:$A,PRODUTIVIDADE!GA$3,BASE!$G:$G,PRODUTIVIDADE!$B127)))</f>
        <v/>
      </c>
      <c r="GD127" s="18" t="str">
        <f>IF($B127="","",IF(COUNTIF(BASE!$A:$A,PRODUTIVIDADE!GA$3)=0,"",SUMIFS(BASE!$O:$O,BASE!$A:$A,PRODUTIVIDADE!GA$3,BASE!$G:$G,PRODUTIVIDADE!$B127)))</f>
        <v/>
      </c>
      <c r="GE127" s="32">
        <f t="shared" si="129"/>
        <v>0</v>
      </c>
      <c r="GF127" s="32">
        <f t="shared" si="130"/>
        <v>0</v>
      </c>
      <c r="GG127" s="33" t="str">
        <f>IF($B127="","",IF(COUNTIF(BASE!$A:$A,PRODUTIVIDADE!GG$3)=0,"",SUMIFS(BASE!$M:$M,BASE!$A:$A,PRODUTIVIDADE!GG$3,BASE!$G:$G,PRODUTIVIDADE!$B127)))</f>
        <v/>
      </c>
      <c r="GH127" s="33" t="str">
        <f>IF($B127="","",IF(COUNTIF(BASE!$A:$A,PRODUTIVIDADE!GG$3)=0,"",SUMIFS(BASE!$N:$N,BASE!$A:$A,PRODUTIVIDADE!GG$3,BASE!$G:$G,PRODUTIVIDADE!$B127)))</f>
        <v/>
      </c>
      <c r="GI127" s="28" t="str">
        <f>IF($B127="","",IF(COUNTIF(BASE!$A:$A,PRODUTIVIDADE!GG$3)=0,"",SUMIFS(BASE!$P:$P,BASE!$A:$A,PRODUTIVIDADE!GG$3,BASE!$G:$G,PRODUTIVIDADE!$B127)))</f>
        <v/>
      </c>
      <c r="GJ127" s="28" t="str">
        <f>IF($B127="","",IF(COUNTIF(BASE!$A:$A,PRODUTIVIDADE!GG$3)=0,"",SUMIFS(BASE!$O:$O,BASE!$A:$A,PRODUTIVIDADE!GG$3,BASE!$G:$G,PRODUTIVIDADE!$B127)))</f>
        <v/>
      </c>
      <c r="GK127" s="32">
        <f t="shared" si="131"/>
        <v>0</v>
      </c>
      <c r="GL127" s="32">
        <f t="shared" si="132"/>
        <v>0</v>
      </c>
      <c r="GM127" s="15" t="str">
        <f>IF($B127="","",IF(COUNTIF(BASE!$A:$A,PRODUTIVIDADE!GM$3)=0,"",SUMIFS(BASE!$M:$M,BASE!$A:$A,PRODUTIVIDADE!GM$3,BASE!$G:$G,PRODUTIVIDADE!$B127)))</f>
        <v/>
      </c>
      <c r="GN127" s="15" t="str">
        <f>IF($B127="","",IF(COUNTIF(BASE!$A:$A,PRODUTIVIDADE!GM$3)=0,"",SUMIFS(BASE!$N:$N,BASE!$A:$A,PRODUTIVIDADE!GM$3,BASE!$G:$G,PRODUTIVIDADE!$B127)))</f>
        <v/>
      </c>
      <c r="GO127" s="18" t="str">
        <f>IF($B127="","",IF(COUNTIF(BASE!$A:$A,PRODUTIVIDADE!GM$3)=0,"",SUMIFS(BASE!$P:$P,BASE!$A:$A,PRODUTIVIDADE!GM$3,BASE!$G:$G,PRODUTIVIDADE!$B127)))</f>
        <v/>
      </c>
      <c r="GP127" s="18" t="str">
        <f>IF($B127="","",IF(COUNTIF(BASE!$A:$A,PRODUTIVIDADE!GM$3)=0,"",SUMIFS(BASE!$O:$O,BASE!$A:$A,PRODUTIVIDADE!GM$3,BASE!$G:$G,PRODUTIVIDADE!$B127)))</f>
        <v/>
      </c>
      <c r="GQ127" s="32">
        <f t="shared" si="133"/>
        <v>0</v>
      </c>
      <c r="GR127" s="32">
        <f t="shared" si="134"/>
        <v>0</v>
      </c>
    </row>
    <row r="128" spans="2:200" s="8" customFormat="1" hidden="1" x14ac:dyDescent="0.25">
      <c r="B128" s="50"/>
      <c r="C128" s="16" t="str">
        <f>IF($B128="","",VLOOKUP($B128,EQUIPE!$B:$E,2,0))</f>
        <v/>
      </c>
      <c r="D128" s="16" t="str">
        <f>IF($B128="","",VLOOKUP($B128,EQUIPE!$B:$F,5,0))</f>
        <v/>
      </c>
      <c r="E128" s="18" t="str">
        <f>IF($B128="","",VLOOKUP($B128,EQUIPE!$B:$E,3,0))</f>
        <v/>
      </c>
      <c r="F128" s="16" t="str">
        <f>IF($B128="","",VLOOKUP($B128,EQUIPE!$B:$E,4,0))</f>
        <v/>
      </c>
      <c r="H128" s="22" t="str">
        <f t="shared" si="135"/>
        <v/>
      </c>
      <c r="I128" s="22" t="str">
        <f t="shared" si="135"/>
        <v/>
      </c>
      <c r="J128" s="18" t="str">
        <f t="shared" si="69"/>
        <v/>
      </c>
      <c r="K128" s="18" t="str">
        <f t="shared" si="70"/>
        <v/>
      </c>
      <c r="L128" s="32">
        <f t="shared" si="71"/>
        <v>0</v>
      </c>
      <c r="M128" s="32">
        <f t="shared" si="72"/>
        <v>0</v>
      </c>
      <c r="O128" s="15" t="str">
        <f>IF($B128="","",IF(COUNTIF(BASE!$A:$A,PRODUTIVIDADE!O$3)=0,"",SUMIFS(BASE!$M:$M,BASE!$A:$A,PRODUTIVIDADE!O$3,BASE!$G:$G,PRODUTIVIDADE!$B128)))</f>
        <v/>
      </c>
      <c r="P128" s="15" t="str">
        <f>IF($B128="","",IF(COUNTIF(BASE!$A:$A,PRODUTIVIDADE!O$3)=0,"",SUMIFS(BASE!$N:$N,BASE!$A:$A,PRODUTIVIDADE!O$3,BASE!$G:$G,PRODUTIVIDADE!$B128)))</f>
        <v/>
      </c>
      <c r="Q128" s="18" t="str">
        <f>IF($B128="","",IF(COUNTIF(BASE!$A:$A,PRODUTIVIDADE!O$3)=0,"",SUMIFS(BASE!$P:$P,BASE!$A:$A,PRODUTIVIDADE!O$3,BASE!$G:$G,PRODUTIVIDADE!$B128)))</f>
        <v/>
      </c>
      <c r="R128" s="18" t="str">
        <f>IF($B128="","",IF(COUNTIF(BASE!$A:$A,PRODUTIVIDADE!O$3)=0,"",SUMIFS(BASE!$O:$O,BASE!$A:$A,PRODUTIVIDADE!O$3,BASE!$G:$G,PRODUTIVIDADE!$B128)))</f>
        <v/>
      </c>
      <c r="S128" s="32">
        <f t="shared" si="73"/>
        <v>0</v>
      </c>
      <c r="T128" s="32">
        <f t="shared" si="74"/>
        <v>0</v>
      </c>
      <c r="U128" s="33" t="str">
        <f>IF($B128="","",IF(COUNTIF(BASE!$A:$A,PRODUTIVIDADE!U$3)=0,"",SUMIFS(BASE!$M:$M,BASE!$A:$A,PRODUTIVIDADE!U$3,BASE!$G:$G,PRODUTIVIDADE!$B128)))</f>
        <v/>
      </c>
      <c r="V128" s="33" t="str">
        <f>IF($B128="","",IF(COUNTIF(BASE!$A:$A,PRODUTIVIDADE!U$3)=0,"",SUMIFS(BASE!$N:$N,BASE!$A:$A,PRODUTIVIDADE!U$3,BASE!$G:$G,PRODUTIVIDADE!$B128)))</f>
        <v/>
      </c>
      <c r="W128" s="28" t="str">
        <f>IF($B128="","",IF(COUNTIF(BASE!$A:$A,PRODUTIVIDADE!U$3)=0,"",SUMIFS(BASE!$P:$P,BASE!$A:$A,PRODUTIVIDADE!U$3,BASE!$G:$G,PRODUTIVIDADE!$B128)))</f>
        <v/>
      </c>
      <c r="X128" s="28" t="str">
        <f>IF($B128="","",IF(COUNTIF(BASE!$A:$A,PRODUTIVIDADE!U$3)=0,"",SUMIFS(BASE!$O:$O,BASE!$A:$A,PRODUTIVIDADE!U$3,BASE!$G:$G,PRODUTIVIDADE!$B128)))</f>
        <v/>
      </c>
      <c r="Y128" s="32">
        <f t="shared" si="75"/>
        <v>0</v>
      </c>
      <c r="Z128" s="32">
        <f t="shared" si="76"/>
        <v>0</v>
      </c>
      <c r="AA128" s="15" t="str">
        <f>IF($B128="","",IF(COUNTIF(BASE!$A:$A,PRODUTIVIDADE!AA$3)=0,"",SUMIFS(BASE!$M:$M,BASE!$A:$A,PRODUTIVIDADE!AA$3,BASE!$G:$G,PRODUTIVIDADE!$B128)))</f>
        <v/>
      </c>
      <c r="AB128" s="15" t="str">
        <f>IF($B128="","",IF(COUNTIF(BASE!$A:$A,PRODUTIVIDADE!AA$3)=0,"",SUMIFS(BASE!$N:$N,BASE!$A:$A,PRODUTIVIDADE!AA$3,BASE!$G:$G,PRODUTIVIDADE!$B128)))</f>
        <v/>
      </c>
      <c r="AC128" s="18" t="str">
        <f>IF($B128="","",IF(COUNTIF(BASE!$A:$A,PRODUTIVIDADE!AA$3)=0,"",SUMIFS(BASE!$P:$P,BASE!$A:$A,PRODUTIVIDADE!AA$3,BASE!$G:$G,PRODUTIVIDADE!$B128)))</f>
        <v/>
      </c>
      <c r="AD128" s="18" t="str">
        <f>IF($B128="","",IF(COUNTIF(BASE!$A:$A,PRODUTIVIDADE!AA$3)=0,"",SUMIFS(BASE!$O:$O,BASE!$A:$A,PRODUTIVIDADE!AA$3,BASE!$G:$G,PRODUTIVIDADE!$B128)))</f>
        <v/>
      </c>
      <c r="AE128" s="32">
        <f t="shared" si="77"/>
        <v>0</v>
      </c>
      <c r="AF128" s="32">
        <f t="shared" si="78"/>
        <v>0</v>
      </c>
      <c r="AG128" s="33" t="str">
        <f>IF($B128="","",IF(COUNTIF(BASE!$A:$A,PRODUTIVIDADE!AG$3)=0,"",SUMIFS(BASE!$M:$M,BASE!$A:$A,PRODUTIVIDADE!AG$3,BASE!$G:$G,PRODUTIVIDADE!$B128)))</f>
        <v/>
      </c>
      <c r="AH128" s="33" t="str">
        <f>IF($B128="","",IF(COUNTIF(BASE!$A:$A,PRODUTIVIDADE!AG$3)=0,"",SUMIFS(BASE!$N:$N,BASE!$A:$A,PRODUTIVIDADE!AG$3,BASE!$G:$G,PRODUTIVIDADE!$B128)))</f>
        <v/>
      </c>
      <c r="AI128" s="28" t="str">
        <f>IF($B128="","",IF(COUNTIF(BASE!$A:$A,PRODUTIVIDADE!AG$3)=0,"",SUMIFS(BASE!$P:$P,BASE!$A:$A,PRODUTIVIDADE!AG$3,BASE!$G:$G,PRODUTIVIDADE!$B128)))</f>
        <v/>
      </c>
      <c r="AJ128" s="28" t="str">
        <f>IF($B128="","",IF(COUNTIF(BASE!$A:$A,PRODUTIVIDADE!AG$3)=0,"",SUMIFS(BASE!$O:$O,BASE!$A:$A,PRODUTIVIDADE!AG$3,BASE!$G:$G,PRODUTIVIDADE!$B128)))</f>
        <v/>
      </c>
      <c r="AK128" s="32">
        <f t="shared" si="79"/>
        <v>0</v>
      </c>
      <c r="AL128" s="32">
        <f t="shared" si="80"/>
        <v>0</v>
      </c>
      <c r="AM128" s="15" t="str">
        <f>IF($B128="","",IF(COUNTIF(BASE!$A:$A,PRODUTIVIDADE!AM$3)=0,"",SUMIFS(BASE!$M:$M,BASE!$A:$A,PRODUTIVIDADE!AM$3,BASE!$G:$G,PRODUTIVIDADE!$B128)))</f>
        <v/>
      </c>
      <c r="AN128" s="15" t="str">
        <f>IF($B128="","",IF(COUNTIF(BASE!$A:$A,PRODUTIVIDADE!AM$3)=0,"",SUMIFS(BASE!$N:$N,BASE!$A:$A,PRODUTIVIDADE!AM$3,BASE!$G:$G,PRODUTIVIDADE!$B128)))</f>
        <v/>
      </c>
      <c r="AO128" s="18" t="str">
        <f>IF($B128="","",IF(COUNTIF(BASE!$A:$A,PRODUTIVIDADE!AM$3)=0,"",SUMIFS(BASE!$P:$P,BASE!$A:$A,PRODUTIVIDADE!AM$3,BASE!$G:$G,PRODUTIVIDADE!$B128)))</f>
        <v/>
      </c>
      <c r="AP128" s="18" t="str">
        <f>IF($B128="","",IF(COUNTIF(BASE!$A:$A,PRODUTIVIDADE!AM$3)=0,"",SUMIFS(BASE!$O:$O,BASE!$A:$A,PRODUTIVIDADE!AM$3,BASE!$G:$G,PRODUTIVIDADE!$B128)))</f>
        <v/>
      </c>
      <c r="AQ128" s="32">
        <f t="shared" si="81"/>
        <v>0</v>
      </c>
      <c r="AR128" s="32">
        <f t="shared" si="82"/>
        <v>0</v>
      </c>
      <c r="AS128" s="33" t="str">
        <f>IF($B128="","",IF(COUNTIF(BASE!$A:$A,PRODUTIVIDADE!AS$3)=0,"",SUMIFS(BASE!$M:$M,BASE!$A:$A,PRODUTIVIDADE!AS$3,BASE!$G:$G,PRODUTIVIDADE!$B128)))</f>
        <v/>
      </c>
      <c r="AT128" s="33" t="str">
        <f>IF($B128="","",IF(COUNTIF(BASE!$A:$A,PRODUTIVIDADE!AS$3)=0,"",SUMIFS(BASE!$N:$N,BASE!$A:$A,PRODUTIVIDADE!AS$3,BASE!$G:$G,PRODUTIVIDADE!$B128)))</f>
        <v/>
      </c>
      <c r="AU128" s="28" t="str">
        <f>IF($B128="","",IF(COUNTIF(BASE!$A:$A,PRODUTIVIDADE!AS$3)=0,"",SUMIFS(BASE!$P:$P,BASE!$A:$A,PRODUTIVIDADE!AS$3,BASE!$G:$G,PRODUTIVIDADE!$B128)))</f>
        <v/>
      </c>
      <c r="AV128" s="28" t="str">
        <f>IF($B128="","",IF(COUNTIF(BASE!$A:$A,PRODUTIVIDADE!AS$3)=0,"",SUMIFS(BASE!$O:$O,BASE!$A:$A,PRODUTIVIDADE!AS$3,BASE!$G:$G,PRODUTIVIDADE!$B128)))</f>
        <v/>
      </c>
      <c r="AW128" s="32">
        <f t="shared" si="83"/>
        <v>0</v>
      </c>
      <c r="AX128" s="32">
        <f t="shared" si="84"/>
        <v>0</v>
      </c>
      <c r="AY128" s="15" t="str">
        <f>IF($B128="","",IF(COUNTIF(BASE!$A:$A,PRODUTIVIDADE!AY$3)=0,"",SUMIFS(BASE!$M:$M,BASE!$A:$A,PRODUTIVIDADE!AY$3,BASE!$G:$G,PRODUTIVIDADE!$B128)))</f>
        <v/>
      </c>
      <c r="AZ128" s="15" t="str">
        <f>IF($B128="","",IF(COUNTIF(BASE!$A:$A,PRODUTIVIDADE!AY$3)=0,"",SUMIFS(BASE!$N:$N,BASE!$A:$A,PRODUTIVIDADE!AY$3,BASE!$G:$G,PRODUTIVIDADE!$B128)))</f>
        <v/>
      </c>
      <c r="BA128" s="18" t="str">
        <f>IF($B128="","",IF(COUNTIF(BASE!$A:$A,PRODUTIVIDADE!AY$3)=0,"",SUMIFS(BASE!$P:$P,BASE!$A:$A,PRODUTIVIDADE!AY$3,BASE!$G:$G,PRODUTIVIDADE!$B128)))</f>
        <v/>
      </c>
      <c r="BB128" s="18" t="str">
        <f>IF($B128="","",IF(COUNTIF(BASE!$A:$A,PRODUTIVIDADE!AY$3)=0,"",SUMIFS(BASE!$O:$O,BASE!$A:$A,PRODUTIVIDADE!AY$3,BASE!$G:$G,PRODUTIVIDADE!$B128)))</f>
        <v/>
      </c>
      <c r="BC128" s="32">
        <f t="shared" si="85"/>
        <v>0</v>
      </c>
      <c r="BD128" s="32">
        <f t="shared" si="86"/>
        <v>0</v>
      </c>
      <c r="BE128" s="33" t="str">
        <f>IF($B128="","",IF(COUNTIF(BASE!$A:$A,PRODUTIVIDADE!BE$3)=0,"",SUMIFS(BASE!$M:$M,BASE!$A:$A,PRODUTIVIDADE!BE$3,BASE!$G:$G,PRODUTIVIDADE!$B128)))</f>
        <v/>
      </c>
      <c r="BF128" s="33" t="str">
        <f>IF($B128="","",IF(COUNTIF(BASE!$A:$A,PRODUTIVIDADE!BE$3)=0,"",SUMIFS(BASE!$N:$N,BASE!$A:$A,PRODUTIVIDADE!BE$3,BASE!$G:$G,PRODUTIVIDADE!$B128)))</f>
        <v/>
      </c>
      <c r="BG128" s="28" t="str">
        <f>IF($B128="","",IF(COUNTIF(BASE!$A:$A,PRODUTIVIDADE!BE$3)=0,"",SUMIFS(BASE!$P:$P,BASE!$A:$A,PRODUTIVIDADE!BE$3,BASE!$G:$G,PRODUTIVIDADE!$B128)))</f>
        <v/>
      </c>
      <c r="BH128" s="28" t="str">
        <f>IF($B128="","",IF(COUNTIF(BASE!$A:$A,PRODUTIVIDADE!BE$3)=0,"",SUMIFS(BASE!$O:$O,BASE!$A:$A,PRODUTIVIDADE!BE$3,BASE!$G:$G,PRODUTIVIDADE!$B128)))</f>
        <v/>
      </c>
      <c r="BI128" s="32">
        <f t="shared" si="87"/>
        <v>0</v>
      </c>
      <c r="BJ128" s="32">
        <f t="shared" si="88"/>
        <v>0</v>
      </c>
      <c r="BK128" s="15" t="str">
        <f>IF($B128="","",IF(COUNTIF(BASE!$A:$A,PRODUTIVIDADE!BK$3)=0,"",SUMIFS(BASE!$M:$M,BASE!$A:$A,PRODUTIVIDADE!BK$3,BASE!$G:$G,PRODUTIVIDADE!$B128)))</f>
        <v/>
      </c>
      <c r="BL128" s="15" t="str">
        <f>IF($B128="","",IF(COUNTIF(BASE!$A:$A,PRODUTIVIDADE!BK$3)=0,"",SUMIFS(BASE!$N:$N,BASE!$A:$A,PRODUTIVIDADE!BK$3,BASE!$G:$G,PRODUTIVIDADE!$B128)))</f>
        <v/>
      </c>
      <c r="BM128" s="18" t="str">
        <f>IF($B128="","",IF(COUNTIF(BASE!$A:$A,PRODUTIVIDADE!BK$3)=0,"",SUMIFS(BASE!$P:$P,BASE!$A:$A,PRODUTIVIDADE!BK$3,BASE!$G:$G,PRODUTIVIDADE!$B128)))</f>
        <v/>
      </c>
      <c r="BN128" s="18" t="str">
        <f>IF($B128="","",IF(COUNTIF(BASE!$A:$A,PRODUTIVIDADE!BK$3)=0,"",SUMIFS(BASE!$O:$O,BASE!$A:$A,PRODUTIVIDADE!BK$3,BASE!$G:$G,PRODUTIVIDADE!$B128)))</f>
        <v/>
      </c>
      <c r="BO128" s="32">
        <f t="shared" si="89"/>
        <v>0</v>
      </c>
      <c r="BP128" s="32">
        <f t="shared" si="90"/>
        <v>0</v>
      </c>
      <c r="BQ128" s="33" t="str">
        <f>IF($B128="","",IF(COUNTIF(BASE!$A:$A,PRODUTIVIDADE!BQ$3)=0,"",SUMIFS(BASE!$M:$M,BASE!$A:$A,PRODUTIVIDADE!BQ$3,BASE!$G:$G,PRODUTIVIDADE!$B128)))</f>
        <v/>
      </c>
      <c r="BR128" s="33" t="str">
        <f>IF($B128="","",IF(COUNTIF(BASE!$A:$A,PRODUTIVIDADE!BQ$3)=0,"",SUMIFS(BASE!$N:$N,BASE!$A:$A,PRODUTIVIDADE!BQ$3,BASE!$G:$G,PRODUTIVIDADE!$B128)))</f>
        <v/>
      </c>
      <c r="BS128" s="28" t="str">
        <f>IF($B128="","",IF(COUNTIF(BASE!$A:$A,PRODUTIVIDADE!BQ$3)=0,"",SUMIFS(BASE!$P:$P,BASE!$A:$A,PRODUTIVIDADE!BQ$3,BASE!$G:$G,PRODUTIVIDADE!$B128)))</f>
        <v/>
      </c>
      <c r="BT128" s="28" t="str">
        <f>IF($B128="","",IF(COUNTIF(BASE!$A:$A,PRODUTIVIDADE!BQ$3)=0,"",SUMIFS(BASE!$O:$O,BASE!$A:$A,PRODUTIVIDADE!BQ$3,BASE!$G:$G,PRODUTIVIDADE!$B128)))</f>
        <v/>
      </c>
      <c r="BU128" s="32">
        <f t="shared" si="91"/>
        <v>0</v>
      </c>
      <c r="BV128" s="32">
        <f t="shared" si="92"/>
        <v>0</v>
      </c>
      <c r="BW128" s="15" t="str">
        <f>IF($B128="","",IF(COUNTIF(BASE!$A:$A,PRODUTIVIDADE!BW$3)=0,"",SUMIFS(BASE!$M:$M,BASE!$A:$A,PRODUTIVIDADE!BW$3,BASE!$G:$G,PRODUTIVIDADE!$B128)))</f>
        <v/>
      </c>
      <c r="BX128" s="15" t="str">
        <f>IF($B128="","",IF(COUNTIF(BASE!$A:$A,PRODUTIVIDADE!BW$3)=0,"",SUMIFS(BASE!$N:$N,BASE!$A:$A,PRODUTIVIDADE!BW$3,BASE!$G:$G,PRODUTIVIDADE!$B128)))</f>
        <v/>
      </c>
      <c r="BY128" s="18" t="str">
        <f>IF($B128="","",IF(COUNTIF(BASE!$A:$A,PRODUTIVIDADE!BW$3)=0,"",SUMIFS(BASE!$P:$P,BASE!$A:$A,PRODUTIVIDADE!BW$3,BASE!$G:$G,PRODUTIVIDADE!$B128)))</f>
        <v/>
      </c>
      <c r="BZ128" s="18" t="str">
        <f>IF($B128="","",IF(COUNTIF(BASE!$A:$A,PRODUTIVIDADE!BW$3)=0,"",SUMIFS(BASE!$O:$O,BASE!$A:$A,PRODUTIVIDADE!BW$3,BASE!$G:$G,PRODUTIVIDADE!$B128)))</f>
        <v/>
      </c>
      <c r="CA128" s="32">
        <f t="shared" si="93"/>
        <v>0</v>
      </c>
      <c r="CB128" s="32">
        <f t="shared" si="94"/>
        <v>0</v>
      </c>
      <c r="CC128" s="33" t="str">
        <f>IF($B128="","",IF(COUNTIF(BASE!$A:$A,PRODUTIVIDADE!CC$3)=0,"",SUMIFS(BASE!$M:$M,BASE!$A:$A,PRODUTIVIDADE!CC$3,BASE!$G:$G,PRODUTIVIDADE!$B128)))</f>
        <v/>
      </c>
      <c r="CD128" s="33" t="str">
        <f>IF($B128="","",IF(COUNTIF(BASE!$A:$A,PRODUTIVIDADE!CC$3)=0,"",SUMIFS(BASE!$N:$N,BASE!$A:$A,PRODUTIVIDADE!CC$3,BASE!$G:$G,PRODUTIVIDADE!$B128)))</f>
        <v/>
      </c>
      <c r="CE128" s="28" t="str">
        <f>IF($B128="","",IF(COUNTIF(BASE!$A:$A,PRODUTIVIDADE!CC$3)=0,"",SUMIFS(BASE!$P:$P,BASE!$A:$A,PRODUTIVIDADE!CC$3,BASE!$G:$G,PRODUTIVIDADE!$B128)))</f>
        <v/>
      </c>
      <c r="CF128" s="28" t="str">
        <f>IF($B128="","",IF(COUNTIF(BASE!$A:$A,PRODUTIVIDADE!CC$3)=0,"",SUMIFS(BASE!$O:$O,BASE!$A:$A,PRODUTIVIDADE!CC$3,BASE!$G:$G,PRODUTIVIDADE!$B128)))</f>
        <v/>
      </c>
      <c r="CG128" s="32">
        <f t="shared" si="95"/>
        <v>0</v>
      </c>
      <c r="CH128" s="32">
        <f t="shared" si="96"/>
        <v>0</v>
      </c>
      <c r="CI128" s="15" t="str">
        <f>IF($B128="","",IF(COUNTIF(BASE!$A:$A,PRODUTIVIDADE!CI$3)=0,"",SUMIFS(BASE!$M:$M,BASE!$A:$A,PRODUTIVIDADE!CI$3,BASE!$G:$G,PRODUTIVIDADE!$B128)))</f>
        <v/>
      </c>
      <c r="CJ128" s="15" t="str">
        <f>IF($B128="","",IF(COUNTIF(BASE!$A:$A,PRODUTIVIDADE!CI$3)=0,"",SUMIFS(BASE!$N:$N,BASE!$A:$A,PRODUTIVIDADE!CI$3,BASE!$G:$G,PRODUTIVIDADE!$B128)))</f>
        <v/>
      </c>
      <c r="CK128" s="18" t="str">
        <f>IF($B128="","",IF(COUNTIF(BASE!$A:$A,PRODUTIVIDADE!CI$3)=0,"",SUMIFS(BASE!$P:$P,BASE!$A:$A,PRODUTIVIDADE!CI$3,BASE!$G:$G,PRODUTIVIDADE!$B128)))</f>
        <v/>
      </c>
      <c r="CL128" s="18" t="str">
        <f>IF($B128="","",IF(COUNTIF(BASE!$A:$A,PRODUTIVIDADE!CI$3)=0,"",SUMIFS(BASE!$O:$O,BASE!$A:$A,PRODUTIVIDADE!CI$3,BASE!$G:$G,PRODUTIVIDADE!$B128)))</f>
        <v/>
      </c>
      <c r="CM128" s="32">
        <f t="shared" si="97"/>
        <v>0</v>
      </c>
      <c r="CN128" s="32">
        <f t="shared" si="98"/>
        <v>0</v>
      </c>
      <c r="CO128" s="33" t="str">
        <f>IF($B128="","",IF(COUNTIF(BASE!$A:$A,PRODUTIVIDADE!CO$3)=0,"",SUMIFS(BASE!$M:$M,BASE!$A:$A,PRODUTIVIDADE!CO$3,BASE!$G:$G,PRODUTIVIDADE!$B128)))</f>
        <v/>
      </c>
      <c r="CP128" s="33" t="str">
        <f>IF($B128="","",IF(COUNTIF(BASE!$A:$A,PRODUTIVIDADE!CO$3)=0,"",SUMIFS(BASE!$N:$N,BASE!$A:$A,PRODUTIVIDADE!CO$3,BASE!$G:$G,PRODUTIVIDADE!$B128)))</f>
        <v/>
      </c>
      <c r="CQ128" s="28" t="str">
        <f>IF($B128="","",IF(COUNTIF(BASE!$A:$A,PRODUTIVIDADE!CO$3)=0,"",SUMIFS(BASE!$P:$P,BASE!$A:$A,PRODUTIVIDADE!CO$3,BASE!$G:$G,PRODUTIVIDADE!$B128)))</f>
        <v/>
      </c>
      <c r="CR128" s="28" t="str">
        <f>IF($B128="","",IF(COUNTIF(BASE!$A:$A,PRODUTIVIDADE!CO$3)=0,"",SUMIFS(BASE!$O:$O,BASE!$A:$A,PRODUTIVIDADE!CO$3,BASE!$G:$G,PRODUTIVIDADE!$B128)))</f>
        <v/>
      </c>
      <c r="CS128" s="32">
        <f t="shared" si="99"/>
        <v>0</v>
      </c>
      <c r="CT128" s="32">
        <f t="shared" si="100"/>
        <v>0</v>
      </c>
      <c r="CU128" s="15" t="str">
        <f>IF($B128="","",IF(COUNTIF(BASE!$A:$A,PRODUTIVIDADE!CU$3)=0,"",SUMIFS(BASE!$M:$M,BASE!$A:$A,PRODUTIVIDADE!CU$3,BASE!$G:$G,PRODUTIVIDADE!$B128)))</f>
        <v/>
      </c>
      <c r="CV128" s="15" t="str">
        <f>IF($B128="","",IF(COUNTIF(BASE!$A:$A,PRODUTIVIDADE!CU$3)=0,"",SUMIFS(BASE!$N:$N,BASE!$A:$A,PRODUTIVIDADE!CU$3,BASE!$G:$G,PRODUTIVIDADE!$B128)))</f>
        <v/>
      </c>
      <c r="CW128" s="18" t="str">
        <f>IF($B128="","",IF(COUNTIF(BASE!$A:$A,PRODUTIVIDADE!CU$3)=0,"",SUMIFS(BASE!$P:$P,BASE!$A:$A,PRODUTIVIDADE!CU$3,BASE!$G:$G,PRODUTIVIDADE!$B128)))</f>
        <v/>
      </c>
      <c r="CX128" s="18" t="str">
        <f>IF($B128="","",IF(COUNTIF(BASE!$A:$A,PRODUTIVIDADE!CU$3)=0,"",SUMIFS(BASE!$O:$O,BASE!$A:$A,PRODUTIVIDADE!CU$3,BASE!$G:$G,PRODUTIVIDADE!$B128)))</f>
        <v/>
      </c>
      <c r="CY128" s="32">
        <f t="shared" si="101"/>
        <v>0</v>
      </c>
      <c r="CZ128" s="32">
        <f t="shared" si="102"/>
        <v>0</v>
      </c>
      <c r="DA128" s="33" t="str">
        <f>IF($B128="","",IF(COUNTIF(BASE!$A:$A,PRODUTIVIDADE!DA$3)=0,"",SUMIFS(BASE!$M:$M,BASE!$A:$A,PRODUTIVIDADE!DA$3,BASE!$G:$G,PRODUTIVIDADE!$B128)))</f>
        <v/>
      </c>
      <c r="DB128" s="33" t="str">
        <f>IF($B128="","",IF(COUNTIF(BASE!$A:$A,PRODUTIVIDADE!DA$3)=0,"",SUMIFS(BASE!$N:$N,BASE!$A:$A,PRODUTIVIDADE!DA$3,BASE!$G:$G,PRODUTIVIDADE!$B128)))</f>
        <v/>
      </c>
      <c r="DC128" s="28" t="str">
        <f>IF($B128="","",IF(COUNTIF(BASE!$A:$A,PRODUTIVIDADE!DA$3)=0,"",SUMIFS(BASE!$P:$P,BASE!$A:$A,PRODUTIVIDADE!DA$3,BASE!$G:$G,PRODUTIVIDADE!$B128)))</f>
        <v/>
      </c>
      <c r="DD128" s="28" t="str">
        <f>IF($B128="","",IF(COUNTIF(BASE!$A:$A,PRODUTIVIDADE!DA$3)=0,"",SUMIFS(BASE!$O:$O,BASE!$A:$A,PRODUTIVIDADE!DA$3,BASE!$G:$G,PRODUTIVIDADE!$B128)))</f>
        <v/>
      </c>
      <c r="DE128" s="32">
        <f t="shared" si="103"/>
        <v>0</v>
      </c>
      <c r="DF128" s="32">
        <f t="shared" si="104"/>
        <v>0</v>
      </c>
      <c r="DG128" s="15" t="str">
        <f>IF($B128="","",IF(COUNTIF(BASE!$A:$A,PRODUTIVIDADE!DG$3)=0,"",SUMIFS(BASE!$M:$M,BASE!$A:$A,PRODUTIVIDADE!DG$3,BASE!$G:$G,PRODUTIVIDADE!$B128)))</f>
        <v/>
      </c>
      <c r="DH128" s="15" t="str">
        <f>IF($B128="","",IF(COUNTIF(BASE!$A:$A,PRODUTIVIDADE!DG$3)=0,"",SUMIFS(BASE!$N:$N,BASE!$A:$A,PRODUTIVIDADE!DG$3,BASE!$G:$G,PRODUTIVIDADE!$B128)))</f>
        <v/>
      </c>
      <c r="DI128" s="18" t="str">
        <f>IF($B128="","",IF(COUNTIF(BASE!$A:$A,PRODUTIVIDADE!DG$3)=0,"",SUMIFS(BASE!$P:$P,BASE!$A:$A,PRODUTIVIDADE!DG$3,BASE!$G:$G,PRODUTIVIDADE!$B128)))</f>
        <v/>
      </c>
      <c r="DJ128" s="18" t="str">
        <f>IF($B128="","",IF(COUNTIF(BASE!$A:$A,PRODUTIVIDADE!DG$3)=0,"",SUMIFS(BASE!$O:$O,BASE!$A:$A,PRODUTIVIDADE!DG$3,BASE!$G:$G,PRODUTIVIDADE!$B128)))</f>
        <v/>
      </c>
      <c r="DK128" s="32">
        <f t="shared" si="105"/>
        <v>0</v>
      </c>
      <c r="DL128" s="32">
        <f t="shared" si="106"/>
        <v>0</v>
      </c>
      <c r="DM128" s="33" t="str">
        <f>IF($B128="","",IF(COUNTIF(BASE!$A:$A,PRODUTIVIDADE!DM$3)=0,"",SUMIFS(BASE!$M:$M,BASE!$A:$A,PRODUTIVIDADE!DM$3,BASE!$G:$G,PRODUTIVIDADE!$B128)))</f>
        <v/>
      </c>
      <c r="DN128" s="33" t="str">
        <f>IF($B128="","",IF(COUNTIF(BASE!$A:$A,PRODUTIVIDADE!DM$3)=0,"",SUMIFS(BASE!$N:$N,BASE!$A:$A,PRODUTIVIDADE!DM$3,BASE!$G:$G,PRODUTIVIDADE!$B128)))</f>
        <v/>
      </c>
      <c r="DO128" s="28" t="str">
        <f>IF($B128="","",IF(COUNTIF(BASE!$A:$A,PRODUTIVIDADE!DM$3)=0,"",SUMIFS(BASE!$P:$P,BASE!$A:$A,PRODUTIVIDADE!DM$3,BASE!$G:$G,PRODUTIVIDADE!$B128)))</f>
        <v/>
      </c>
      <c r="DP128" s="28" t="str">
        <f>IF($B128="","",IF(COUNTIF(BASE!$A:$A,PRODUTIVIDADE!DM$3)=0,"",SUMIFS(BASE!$O:$O,BASE!$A:$A,PRODUTIVIDADE!DM$3,BASE!$G:$G,PRODUTIVIDADE!$B128)))</f>
        <v/>
      </c>
      <c r="DQ128" s="32">
        <f t="shared" si="107"/>
        <v>0</v>
      </c>
      <c r="DR128" s="32">
        <f t="shared" si="108"/>
        <v>0</v>
      </c>
      <c r="DS128" s="15" t="str">
        <f>IF($B128="","",IF(COUNTIF(BASE!$A:$A,PRODUTIVIDADE!DS$3)=0,"",SUMIFS(BASE!$M:$M,BASE!$A:$A,PRODUTIVIDADE!DS$3,BASE!$G:$G,PRODUTIVIDADE!$B128)))</f>
        <v/>
      </c>
      <c r="DT128" s="15" t="str">
        <f>IF($B128="","",IF(COUNTIF(BASE!$A:$A,PRODUTIVIDADE!DS$3)=0,"",SUMIFS(BASE!$N:$N,BASE!$A:$A,PRODUTIVIDADE!DS$3,BASE!$G:$G,PRODUTIVIDADE!$B128)))</f>
        <v/>
      </c>
      <c r="DU128" s="18" t="str">
        <f>IF($B128="","",IF(COUNTIF(BASE!$A:$A,PRODUTIVIDADE!DS$3)=0,"",SUMIFS(BASE!$P:$P,BASE!$A:$A,PRODUTIVIDADE!DS$3,BASE!$G:$G,PRODUTIVIDADE!$B128)))</f>
        <v/>
      </c>
      <c r="DV128" s="18" t="str">
        <f>IF($B128="","",IF(COUNTIF(BASE!$A:$A,PRODUTIVIDADE!DS$3)=0,"",SUMIFS(BASE!$O:$O,BASE!$A:$A,PRODUTIVIDADE!DS$3,BASE!$G:$G,PRODUTIVIDADE!$B128)))</f>
        <v/>
      </c>
      <c r="DW128" s="32">
        <f t="shared" si="109"/>
        <v>0</v>
      </c>
      <c r="DX128" s="32">
        <f t="shared" si="110"/>
        <v>0</v>
      </c>
      <c r="DY128" s="33" t="str">
        <f>IF($B128="","",IF(COUNTIF(BASE!$A:$A,PRODUTIVIDADE!DY$3)=0,"",SUMIFS(BASE!$M:$M,BASE!$A:$A,PRODUTIVIDADE!DY$3,BASE!$G:$G,PRODUTIVIDADE!$B128)))</f>
        <v/>
      </c>
      <c r="DZ128" s="33" t="str">
        <f>IF($B128="","",IF(COUNTIF(BASE!$A:$A,PRODUTIVIDADE!DY$3)=0,"",SUMIFS(BASE!$N:$N,BASE!$A:$A,PRODUTIVIDADE!DY$3,BASE!$G:$G,PRODUTIVIDADE!$B128)))</f>
        <v/>
      </c>
      <c r="EA128" s="28" t="str">
        <f>IF($B128="","",IF(COUNTIF(BASE!$A:$A,PRODUTIVIDADE!DY$3)=0,"",SUMIFS(BASE!$P:$P,BASE!$A:$A,PRODUTIVIDADE!DY$3,BASE!$G:$G,PRODUTIVIDADE!$B128)))</f>
        <v/>
      </c>
      <c r="EB128" s="28" t="str">
        <f>IF($B128="","",IF(COUNTIF(BASE!$A:$A,PRODUTIVIDADE!DY$3)=0,"",SUMIFS(BASE!$O:$O,BASE!$A:$A,PRODUTIVIDADE!DY$3,BASE!$G:$G,PRODUTIVIDADE!$B128)))</f>
        <v/>
      </c>
      <c r="EC128" s="32">
        <f t="shared" si="111"/>
        <v>0</v>
      </c>
      <c r="ED128" s="32">
        <f t="shared" si="112"/>
        <v>0</v>
      </c>
      <c r="EE128" s="15" t="str">
        <f>IF($B128="","",IF(COUNTIF(BASE!$A:$A,PRODUTIVIDADE!EE$3)=0,"",SUMIFS(BASE!$M:$M,BASE!$A:$A,PRODUTIVIDADE!EE$3,BASE!$G:$G,PRODUTIVIDADE!$B128)))</f>
        <v/>
      </c>
      <c r="EF128" s="15" t="str">
        <f>IF($B128="","",IF(COUNTIF(BASE!$A:$A,PRODUTIVIDADE!EE$3)=0,"",SUMIFS(BASE!$N:$N,BASE!$A:$A,PRODUTIVIDADE!EE$3,BASE!$G:$G,PRODUTIVIDADE!$B128)))</f>
        <v/>
      </c>
      <c r="EG128" s="18" t="str">
        <f>IF($B128="","",IF(COUNTIF(BASE!$A:$A,PRODUTIVIDADE!EE$3)=0,"",SUMIFS(BASE!$P:$P,BASE!$A:$A,PRODUTIVIDADE!EE$3,BASE!$G:$G,PRODUTIVIDADE!$B128)))</f>
        <v/>
      </c>
      <c r="EH128" s="18" t="str">
        <f>IF($B128="","",IF(COUNTIF(BASE!$A:$A,PRODUTIVIDADE!EE$3)=0,"",SUMIFS(BASE!$O:$O,BASE!$A:$A,PRODUTIVIDADE!EE$3,BASE!$G:$G,PRODUTIVIDADE!$B128)))</f>
        <v/>
      </c>
      <c r="EI128" s="32">
        <f t="shared" si="113"/>
        <v>0</v>
      </c>
      <c r="EJ128" s="32">
        <f t="shared" si="114"/>
        <v>0</v>
      </c>
      <c r="EK128" s="33" t="str">
        <f>IF($B128="","",IF(COUNTIF(BASE!$A:$A,PRODUTIVIDADE!EK$3)=0,"",SUMIFS(BASE!$M:$M,BASE!$A:$A,PRODUTIVIDADE!EK$3,BASE!$G:$G,PRODUTIVIDADE!$B128)))</f>
        <v/>
      </c>
      <c r="EL128" s="33" t="str">
        <f>IF($B128="","",IF(COUNTIF(BASE!$A:$A,PRODUTIVIDADE!EK$3)=0,"",SUMIFS(BASE!$N:$N,BASE!$A:$A,PRODUTIVIDADE!EK$3,BASE!$G:$G,PRODUTIVIDADE!$B128)))</f>
        <v/>
      </c>
      <c r="EM128" s="28" t="str">
        <f>IF($B128="","",IF(COUNTIF(BASE!$A:$A,PRODUTIVIDADE!EK$3)=0,"",SUMIFS(BASE!$P:$P,BASE!$A:$A,PRODUTIVIDADE!EK$3,BASE!$G:$G,PRODUTIVIDADE!$B128)))</f>
        <v/>
      </c>
      <c r="EN128" s="28" t="str">
        <f>IF($B128="","",IF(COUNTIF(BASE!$A:$A,PRODUTIVIDADE!EK$3)=0,"",SUMIFS(BASE!$O:$O,BASE!$A:$A,PRODUTIVIDADE!EK$3,BASE!$G:$G,PRODUTIVIDADE!$B128)))</f>
        <v/>
      </c>
      <c r="EO128" s="32">
        <f t="shared" si="115"/>
        <v>0</v>
      </c>
      <c r="EP128" s="32">
        <f t="shared" si="116"/>
        <v>0</v>
      </c>
      <c r="EQ128" s="15" t="str">
        <f>IF($B128="","",IF(COUNTIF(BASE!$A:$A,PRODUTIVIDADE!EQ$3)=0,"",SUMIFS(BASE!$M:$M,BASE!$A:$A,PRODUTIVIDADE!EQ$3,BASE!$G:$G,PRODUTIVIDADE!$B128)))</f>
        <v/>
      </c>
      <c r="ER128" s="15" t="str">
        <f>IF($B128="","",IF(COUNTIF(BASE!$A:$A,PRODUTIVIDADE!EQ$3)=0,"",SUMIFS(BASE!$N:$N,BASE!$A:$A,PRODUTIVIDADE!EQ$3,BASE!$G:$G,PRODUTIVIDADE!$B128)))</f>
        <v/>
      </c>
      <c r="ES128" s="18" t="str">
        <f>IF($B128="","",IF(COUNTIF(BASE!$A:$A,PRODUTIVIDADE!EQ$3)=0,"",SUMIFS(BASE!$P:$P,BASE!$A:$A,PRODUTIVIDADE!EQ$3,BASE!$G:$G,PRODUTIVIDADE!$B128)))</f>
        <v/>
      </c>
      <c r="ET128" s="18" t="str">
        <f>IF($B128="","",IF(COUNTIF(BASE!$A:$A,PRODUTIVIDADE!EQ$3)=0,"",SUMIFS(BASE!$O:$O,BASE!$A:$A,PRODUTIVIDADE!EQ$3,BASE!$G:$G,PRODUTIVIDADE!$B128)))</f>
        <v/>
      </c>
      <c r="EU128" s="32">
        <f t="shared" si="117"/>
        <v>0</v>
      </c>
      <c r="EV128" s="32">
        <f t="shared" si="118"/>
        <v>0</v>
      </c>
      <c r="EW128" s="33" t="str">
        <f>IF($B128="","",IF(COUNTIF(BASE!$A:$A,PRODUTIVIDADE!EW$3)=0,"",SUMIFS(BASE!$M:$M,BASE!$A:$A,PRODUTIVIDADE!EW$3,BASE!$G:$G,PRODUTIVIDADE!$B128)))</f>
        <v/>
      </c>
      <c r="EX128" s="33" t="str">
        <f>IF($B128="","",IF(COUNTIF(BASE!$A:$A,PRODUTIVIDADE!EW$3)=0,"",SUMIFS(BASE!$N:$N,BASE!$A:$A,PRODUTIVIDADE!EW$3,BASE!$G:$G,PRODUTIVIDADE!$B128)))</f>
        <v/>
      </c>
      <c r="EY128" s="28" t="str">
        <f>IF($B128="","",IF(COUNTIF(BASE!$A:$A,PRODUTIVIDADE!EW$3)=0,"",SUMIFS(BASE!$P:$P,BASE!$A:$A,PRODUTIVIDADE!EW$3,BASE!$G:$G,PRODUTIVIDADE!$B128)))</f>
        <v/>
      </c>
      <c r="EZ128" s="28" t="str">
        <f>IF($B128="","",IF(COUNTIF(BASE!$A:$A,PRODUTIVIDADE!EW$3)=0,"",SUMIFS(BASE!$O:$O,BASE!$A:$A,PRODUTIVIDADE!EW$3,BASE!$G:$G,PRODUTIVIDADE!$B128)))</f>
        <v/>
      </c>
      <c r="FA128" s="32">
        <f t="shared" si="119"/>
        <v>0</v>
      </c>
      <c r="FB128" s="32">
        <f t="shared" si="120"/>
        <v>0</v>
      </c>
      <c r="FC128" s="15" t="str">
        <f>IF($B128="","",IF(COUNTIF(BASE!$A:$A,PRODUTIVIDADE!FC$3)=0,"",SUMIFS(BASE!$M:$M,BASE!$A:$A,PRODUTIVIDADE!FC$3,BASE!$G:$G,PRODUTIVIDADE!$B128)))</f>
        <v/>
      </c>
      <c r="FD128" s="15" t="str">
        <f>IF($B128="","",IF(COUNTIF(BASE!$A:$A,PRODUTIVIDADE!FC$3)=0,"",SUMIFS(BASE!$N:$N,BASE!$A:$A,PRODUTIVIDADE!FC$3,BASE!$G:$G,PRODUTIVIDADE!$B128)))</f>
        <v/>
      </c>
      <c r="FE128" s="18" t="str">
        <f>IF($B128="","",IF(COUNTIF(BASE!$A:$A,PRODUTIVIDADE!FC$3)=0,"",SUMIFS(BASE!$P:$P,BASE!$A:$A,PRODUTIVIDADE!FC$3,BASE!$G:$G,PRODUTIVIDADE!$B128)))</f>
        <v/>
      </c>
      <c r="FF128" s="18" t="str">
        <f>IF($B128="","",IF(COUNTIF(BASE!$A:$A,PRODUTIVIDADE!FC$3)=0,"",SUMIFS(BASE!$O:$O,BASE!$A:$A,PRODUTIVIDADE!FC$3,BASE!$G:$G,PRODUTIVIDADE!$B128)))</f>
        <v/>
      </c>
      <c r="FG128" s="32">
        <f t="shared" si="121"/>
        <v>0</v>
      </c>
      <c r="FH128" s="32">
        <f t="shared" si="122"/>
        <v>0</v>
      </c>
      <c r="FI128" s="33" t="str">
        <f>IF($B128="","",IF(COUNTIF(BASE!$A:$A,PRODUTIVIDADE!FI$3)=0,"",SUMIFS(BASE!$M:$M,BASE!$A:$A,PRODUTIVIDADE!FI$3,BASE!$G:$G,PRODUTIVIDADE!$B128)))</f>
        <v/>
      </c>
      <c r="FJ128" s="33" t="str">
        <f>IF($B128="","",IF(COUNTIF(BASE!$A:$A,PRODUTIVIDADE!FI$3)=0,"",SUMIFS(BASE!$N:$N,BASE!$A:$A,PRODUTIVIDADE!FI$3,BASE!$G:$G,PRODUTIVIDADE!$B128)))</f>
        <v/>
      </c>
      <c r="FK128" s="28" t="str">
        <f>IF($B128="","",IF(COUNTIF(BASE!$A:$A,PRODUTIVIDADE!FI$3)=0,"",SUMIFS(BASE!$P:$P,BASE!$A:$A,PRODUTIVIDADE!FI$3,BASE!$G:$G,PRODUTIVIDADE!$B128)))</f>
        <v/>
      </c>
      <c r="FL128" s="28" t="str">
        <f>IF($B128="","",IF(COUNTIF(BASE!$A:$A,PRODUTIVIDADE!FI$3)=0,"",SUMIFS(BASE!$O:$O,BASE!$A:$A,PRODUTIVIDADE!FI$3,BASE!$G:$G,PRODUTIVIDADE!$B128)))</f>
        <v/>
      </c>
      <c r="FM128" s="32">
        <f t="shared" si="123"/>
        <v>0</v>
      </c>
      <c r="FN128" s="32">
        <f t="shared" si="124"/>
        <v>0</v>
      </c>
      <c r="FO128" s="15" t="str">
        <f>IF($B128="","",IF(COUNTIF(BASE!$A:$A,PRODUTIVIDADE!FO$3)=0,"",SUMIFS(BASE!$M:$M,BASE!$A:$A,PRODUTIVIDADE!FO$3,BASE!$G:$G,PRODUTIVIDADE!$B128)))</f>
        <v/>
      </c>
      <c r="FP128" s="15" t="str">
        <f>IF($B128="","",IF(COUNTIF(BASE!$A:$A,PRODUTIVIDADE!FO$3)=0,"",SUMIFS(BASE!$N:$N,BASE!$A:$A,PRODUTIVIDADE!FO$3,BASE!$G:$G,PRODUTIVIDADE!$B128)))</f>
        <v/>
      </c>
      <c r="FQ128" s="18" t="str">
        <f>IF($B128="","",IF(COUNTIF(BASE!$A:$A,PRODUTIVIDADE!FO$3)=0,"",SUMIFS(BASE!$P:$P,BASE!$A:$A,PRODUTIVIDADE!FO$3,BASE!$G:$G,PRODUTIVIDADE!$B128)))</f>
        <v/>
      </c>
      <c r="FR128" s="18" t="str">
        <f>IF($B128="","",IF(COUNTIF(BASE!$A:$A,PRODUTIVIDADE!FO$3)=0,"",SUMIFS(BASE!$O:$O,BASE!$A:$A,PRODUTIVIDADE!FO$3,BASE!$G:$G,PRODUTIVIDADE!$B128)))</f>
        <v/>
      </c>
      <c r="FS128" s="32">
        <f t="shared" si="125"/>
        <v>0</v>
      </c>
      <c r="FT128" s="32">
        <f t="shared" si="126"/>
        <v>0</v>
      </c>
      <c r="FU128" s="33" t="str">
        <f>IF($B128="","",IF(COUNTIF(BASE!$A:$A,PRODUTIVIDADE!FU$3)=0,"",SUMIFS(BASE!$M:$M,BASE!$A:$A,PRODUTIVIDADE!FU$3,BASE!$G:$G,PRODUTIVIDADE!$B128)))</f>
        <v/>
      </c>
      <c r="FV128" s="33" t="str">
        <f>IF($B128="","",IF(COUNTIF(BASE!$A:$A,PRODUTIVIDADE!FU$3)=0,"",SUMIFS(BASE!$N:$N,BASE!$A:$A,PRODUTIVIDADE!FU$3,BASE!$G:$G,PRODUTIVIDADE!$B128)))</f>
        <v/>
      </c>
      <c r="FW128" s="28" t="str">
        <f>IF($B128="","",IF(COUNTIF(BASE!$A:$A,PRODUTIVIDADE!FU$3)=0,"",SUMIFS(BASE!$P:$P,BASE!$A:$A,PRODUTIVIDADE!FU$3,BASE!$G:$G,PRODUTIVIDADE!$B128)))</f>
        <v/>
      </c>
      <c r="FX128" s="28" t="str">
        <f>IF($B128="","",IF(COUNTIF(BASE!$A:$A,PRODUTIVIDADE!FU$3)=0,"",SUMIFS(BASE!$O:$O,BASE!$A:$A,PRODUTIVIDADE!FU$3,BASE!$G:$G,PRODUTIVIDADE!$B128)))</f>
        <v/>
      </c>
      <c r="FY128" s="32">
        <f t="shared" si="127"/>
        <v>0</v>
      </c>
      <c r="FZ128" s="32">
        <f t="shared" si="128"/>
        <v>0</v>
      </c>
      <c r="GA128" s="15" t="str">
        <f>IF($B128="","",IF(COUNTIF(BASE!$A:$A,PRODUTIVIDADE!GA$3)=0,"",SUMIFS(BASE!$M:$M,BASE!$A:$A,PRODUTIVIDADE!GA$3,BASE!$G:$G,PRODUTIVIDADE!$B128)))</f>
        <v/>
      </c>
      <c r="GB128" s="15" t="str">
        <f>IF($B128="","",IF(COUNTIF(BASE!$A:$A,PRODUTIVIDADE!GA$3)=0,"",SUMIFS(BASE!$N:$N,BASE!$A:$A,PRODUTIVIDADE!GA$3,BASE!$G:$G,PRODUTIVIDADE!$B128)))</f>
        <v/>
      </c>
      <c r="GC128" s="18" t="str">
        <f>IF($B128="","",IF(COUNTIF(BASE!$A:$A,PRODUTIVIDADE!GA$3)=0,"",SUMIFS(BASE!$P:$P,BASE!$A:$A,PRODUTIVIDADE!GA$3,BASE!$G:$G,PRODUTIVIDADE!$B128)))</f>
        <v/>
      </c>
      <c r="GD128" s="18" t="str">
        <f>IF($B128="","",IF(COUNTIF(BASE!$A:$A,PRODUTIVIDADE!GA$3)=0,"",SUMIFS(BASE!$O:$O,BASE!$A:$A,PRODUTIVIDADE!GA$3,BASE!$G:$G,PRODUTIVIDADE!$B128)))</f>
        <v/>
      </c>
      <c r="GE128" s="32">
        <f t="shared" si="129"/>
        <v>0</v>
      </c>
      <c r="GF128" s="32">
        <f t="shared" si="130"/>
        <v>0</v>
      </c>
      <c r="GG128" s="33" t="str">
        <f>IF($B128="","",IF(COUNTIF(BASE!$A:$A,PRODUTIVIDADE!GG$3)=0,"",SUMIFS(BASE!$M:$M,BASE!$A:$A,PRODUTIVIDADE!GG$3,BASE!$G:$G,PRODUTIVIDADE!$B128)))</f>
        <v/>
      </c>
      <c r="GH128" s="33" t="str">
        <f>IF($B128="","",IF(COUNTIF(BASE!$A:$A,PRODUTIVIDADE!GG$3)=0,"",SUMIFS(BASE!$N:$N,BASE!$A:$A,PRODUTIVIDADE!GG$3,BASE!$G:$G,PRODUTIVIDADE!$B128)))</f>
        <v/>
      </c>
      <c r="GI128" s="28" t="str">
        <f>IF($B128="","",IF(COUNTIF(BASE!$A:$A,PRODUTIVIDADE!GG$3)=0,"",SUMIFS(BASE!$P:$P,BASE!$A:$A,PRODUTIVIDADE!GG$3,BASE!$G:$G,PRODUTIVIDADE!$B128)))</f>
        <v/>
      </c>
      <c r="GJ128" s="28" t="str">
        <f>IF($B128="","",IF(COUNTIF(BASE!$A:$A,PRODUTIVIDADE!GG$3)=0,"",SUMIFS(BASE!$O:$O,BASE!$A:$A,PRODUTIVIDADE!GG$3,BASE!$G:$G,PRODUTIVIDADE!$B128)))</f>
        <v/>
      </c>
      <c r="GK128" s="32">
        <f t="shared" si="131"/>
        <v>0</v>
      </c>
      <c r="GL128" s="32">
        <f t="shared" si="132"/>
        <v>0</v>
      </c>
      <c r="GM128" s="15" t="str">
        <f>IF($B128="","",IF(COUNTIF(BASE!$A:$A,PRODUTIVIDADE!GM$3)=0,"",SUMIFS(BASE!$M:$M,BASE!$A:$A,PRODUTIVIDADE!GM$3,BASE!$G:$G,PRODUTIVIDADE!$B128)))</f>
        <v/>
      </c>
      <c r="GN128" s="15" t="str">
        <f>IF($B128="","",IF(COUNTIF(BASE!$A:$A,PRODUTIVIDADE!GM$3)=0,"",SUMIFS(BASE!$N:$N,BASE!$A:$A,PRODUTIVIDADE!GM$3,BASE!$G:$G,PRODUTIVIDADE!$B128)))</f>
        <v/>
      </c>
      <c r="GO128" s="18" t="str">
        <f>IF($B128="","",IF(COUNTIF(BASE!$A:$A,PRODUTIVIDADE!GM$3)=0,"",SUMIFS(BASE!$P:$P,BASE!$A:$A,PRODUTIVIDADE!GM$3,BASE!$G:$G,PRODUTIVIDADE!$B128)))</f>
        <v/>
      </c>
      <c r="GP128" s="18" t="str">
        <f>IF($B128="","",IF(COUNTIF(BASE!$A:$A,PRODUTIVIDADE!GM$3)=0,"",SUMIFS(BASE!$O:$O,BASE!$A:$A,PRODUTIVIDADE!GM$3,BASE!$G:$G,PRODUTIVIDADE!$B128)))</f>
        <v/>
      </c>
      <c r="GQ128" s="32">
        <f t="shared" si="133"/>
        <v>0</v>
      </c>
      <c r="GR128" s="32">
        <f t="shared" si="134"/>
        <v>0</v>
      </c>
    </row>
    <row r="129" spans="2:200" s="8" customFormat="1" hidden="1" x14ac:dyDescent="0.25">
      <c r="B129" s="50"/>
      <c r="C129" s="16" t="str">
        <f>IF($B129="","",VLOOKUP($B129,EQUIPE!$B:$E,2,0))</f>
        <v/>
      </c>
      <c r="D129" s="16" t="str">
        <f>IF($B129="","",VLOOKUP($B129,EQUIPE!$B:$F,5,0))</f>
        <v/>
      </c>
      <c r="E129" s="18" t="str">
        <f>IF($B129="","",VLOOKUP($B129,EQUIPE!$B:$E,3,0))</f>
        <v/>
      </c>
      <c r="F129" s="16" t="str">
        <f>IF($B129="","",VLOOKUP($B129,EQUIPE!$B:$E,4,0))</f>
        <v/>
      </c>
      <c r="H129" s="22" t="str">
        <f t="shared" si="135"/>
        <v/>
      </c>
      <c r="I129" s="22" t="str">
        <f t="shared" si="135"/>
        <v/>
      </c>
      <c r="J129" s="18" t="str">
        <f t="shared" si="69"/>
        <v/>
      </c>
      <c r="K129" s="18" t="str">
        <f t="shared" si="70"/>
        <v/>
      </c>
      <c r="L129" s="32">
        <f t="shared" si="71"/>
        <v>0</v>
      </c>
      <c r="M129" s="32">
        <f t="shared" si="72"/>
        <v>0</v>
      </c>
      <c r="O129" s="15" t="str">
        <f>IF($B129="","",IF(COUNTIF(BASE!$A:$A,PRODUTIVIDADE!O$3)=0,"",SUMIFS(BASE!$M:$M,BASE!$A:$A,PRODUTIVIDADE!O$3,BASE!$G:$G,PRODUTIVIDADE!$B129)))</f>
        <v/>
      </c>
      <c r="P129" s="15" t="str">
        <f>IF($B129="","",IF(COUNTIF(BASE!$A:$A,PRODUTIVIDADE!O$3)=0,"",SUMIFS(BASE!$N:$N,BASE!$A:$A,PRODUTIVIDADE!O$3,BASE!$G:$G,PRODUTIVIDADE!$B129)))</f>
        <v/>
      </c>
      <c r="Q129" s="18" t="str">
        <f>IF($B129="","",IF(COUNTIF(BASE!$A:$A,PRODUTIVIDADE!O$3)=0,"",SUMIFS(BASE!$P:$P,BASE!$A:$A,PRODUTIVIDADE!O$3,BASE!$G:$G,PRODUTIVIDADE!$B129)))</f>
        <v/>
      </c>
      <c r="R129" s="18" t="str">
        <f>IF($B129="","",IF(COUNTIF(BASE!$A:$A,PRODUTIVIDADE!O$3)=0,"",SUMIFS(BASE!$O:$O,BASE!$A:$A,PRODUTIVIDADE!O$3,BASE!$G:$G,PRODUTIVIDADE!$B129)))</f>
        <v/>
      </c>
      <c r="S129" s="32">
        <f t="shared" si="73"/>
        <v>0</v>
      </c>
      <c r="T129" s="32">
        <f t="shared" si="74"/>
        <v>0</v>
      </c>
      <c r="U129" s="33" t="str">
        <f>IF($B129="","",IF(COUNTIF(BASE!$A:$A,PRODUTIVIDADE!U$3)=0,"",SUMIFS(BASE!$M:$M,BASE!$A:$A,PRODUTIVIDADE!U$3,BASE!$G:$G,PRODUTIVIDADE!$B129)))</f>
        <v/>
      </c>
      <c r="V129" s="33" t="str">
        <f>IF($B129="","",IF(COUNTIF(BASE!$A:$A,PRODUTIVIDADE!U$3)=0,"",SUMIFS(BASE!$N:$N,BASE!$A:$A,PRODUTIVIDADE!U$3,BASE!$G:$G,PRODUTIVIDADE!$B129)))</f>
        <v/>
      </c>
      <c r="W129" s="28" t="str">
        <f>IF($B129="","",IF(COUNTIF(BASE!$A:$A,PRODUTIVIDADE!U$3)=0,"",SUMIFS(BASE!$P:$P,BASE!$A:$A,PRODUTIVIDADE!U$3,BASE!$G:$G,PRODUTIVIDADE!$B129)))</f>
        <v/>
      </c>
      <c r="X129" s="28" t="str">
        <f>IF($B129="","",IF(COUNTIF(BASE!$A:$A,PRODUTIVIDADE!U$3)=0,"",SUMIFS(BASE!$O:$O,BASE!$A:$A,PRODUTIVIDADE!U$3,BASE!$G:$G,PRODUTIVIDADE!$B129)))</f>
        <v/>
      </c>
      <c r="Y129" s="32">
        <f t="shared" si="75"/>
        <v>0</v>
      </c>
      <c r="Z129" s="32">
        <f t="shared" si="76"/>
        <v>0</v>
      </c>
      <c r="AA129" s="15" t="str">
        <f>IF($B129="","",IF(COUNTIF(BASE!$A:$A,PRODUTIVIDADE!AA$3)=0,"",SUMIFS(BASE!$M:$M,BASE!$A:$A,PRODUTIVIDADE!AA$3,BASE!$G:$G,PRODUTIVIDADE!$B129)))</f>
        <v/>
      </c>
      <c r="AB129" s="15" t="str">
        <f>IF($B129="","",IF(COUNTIF(BASE!$A:$A,PRODUTIVIDADE!AA$3)=0,"",SUMIFS(BASE!$N:$N,BASE!$A:$A,PRODUTIVIDADE!AA$3,BASE!$G:$G,PRODUTIVIDADE!$B129)))</f>
        <v/>
      </c>
      <c r="AC129" s="18" t="str">
        <f>IF($B129="","",IF(COUNTIF(BASE!$A:$A,PRODUTIVIDADE!AA$3)=0,"",SUMIFS(BASE!$P:$P,BASE!$A:$A,PRODUTIVIDADE!AA$3,BASE!$G:$G,PRODUTIVIDADE!$B129)))</f>
        <v/>
      </c>
      <c r="AD129" s="18" t="str">
        <f>IF($B129="","",IF(COUNTIF(BASE!$A:$A,PRODUTIVIDADE!AA$3)=0,"",SUMIFS(BASE!$O:$O,BASE!$A:$A,PRODUTIVIDADE!AA$3,BASE!$G:$G,PRODUTIVIDADE!$B129)))</f>
        <v/>
      </c>
      <c r="AE129" s="32">
        <f t="shared" si="77"/>
        <v>0</v>
      </c>
      <c r="AF129" s="32">
        <f t="shared" si="78"/>
        <v>0</v>
      </c>
      <c r="AG129" s="33" t="str">
        <f>IF($B129="","",IF(COUNTIF(BASE!$A:$A,PRODUTIVIDADE!AG$3)=0,"",SUMIFS(BASE!$M:$M,BASE!$A:$A,PRODUTIVIDADE!AG$3,BASE!$G:$G,PRODUTIVIDADE!$B129)))</f>
        <v/>
      </c>
      <c r="AH129" s="33" t="str">
        <f>IF($B129="","",IF(COUNTIF(BASE!$A:$A,PRODUTIVIDADE!AG$3)=0,"",SUMIFS(BASE!$N:$N,BASE!$A:$A,PRODUTIVIDADE!AG$3,BASE!$G:$G,PRODUTIVIDADE!$B129)))</f>
        <v/>
      </c>
      <c r="AI129" s="28" t="str">
        <f>IF($B129="","",IF(COUNTIF(BASE!$A:$A,PRODUTIVIDADE!AG$3)=0,"",SUMIFS(BASE!$P:$P,BASE!$A:$A,PRODUTIVIDADE!AG$3,BASE!$G:$G,PRODUTIVIDADE!$B129)))</f>
        <v/>
      </c>
      <c r="AJ129" s="28" t="str">
        <f>IF($B129="","",IF(COUNTIF(BASE!$A:$A,PRODUTIVIDADE!AG$3)=0,"",SUMIFS(BASE!$O:$O,BASE!$A:$A,PRODUTIVIDADE!AG$3,BASE!$G:$G,PRODUTIVIDADE!$B129)))</f>
        <v/>
      </c>
      <c r="AK129" s="32">
        <f t="shared" si="79"/>
        <v>0</v>
      </c>
      <c r="AL129" s="32">
        <f t="shared" si="80"/>
        <v>0</v>
      </c>
      <c r="AM129" s="15" t="str">
        <f>IF($B129="","",IF(COUNTIF(BASE!$A:$A,PRODUTIVIDADE!AM$3)=0,"",SUMIFS(BASE!$M:$M,BASE!$A:$A,PRODUTIVIDADE!AM$3,BASE!$G:$G,PRODUTIVIDADE!$B129)))</f>
        <v/>
      </c>
      <c r="AN129" s="15" t="str">
        <f>IF($B129="","",IF(COUNTIF(BASE!$A:$A,PRODUTIVIDADE!AM$3)=0,"",SUMIFS(BASE!$N:$N,BASE!$A:$A,PRODUTIVIDADE!AM$3,BASE!$G:$G,PRODUTIVIDADE!$B129)))</f>
        <v/>
      </c>
      <c r="AO129" s="18" t="str">
        <f>IF($B129="","",IF(COUNTIF(BASE!$A:$A,PRODUTIVIDADE!AM$3)=0,"",SUMIFS(BASE!$P:$P,BASE!$A:$A,PRODUTIVIDADE!AM$3,BASE!$G:$G,PRODUTIVIDADE!$B129)))</f>
        <v/>
      </c>
      <c r="AP129" s="18" t="str">
        <f>IF($B129="","",IF(COUNTIF(BASE!$A:$A,PRODUTIVIDADE!AM$3)=0,"",SUMIFS(BASE!$O:$O,BASE!$A:$A,PRODUTIVIDADE!AM$3,BASE!$G:$G,PRODUTIVIDADE!$B129)))</f>
        <v/>
      </c>
      <c r="AQ129" s="32">
        <f t="shared" si="81"/>
        <v>0</v>
      </c>
      <c r="AR129" s="32">
        <f t="shared" si="82"/>
        <v>0</v>
      </c>
      <c r="AS129" s="33" t="str">
        <f>IF($B129="","",IF(COUNTIF(BASE!$A:$A,PRODUTIVIDADE!AS$3)=0,"",SUMIFS(BASE!$M:$M,BASE!$A:$A,PRODUTIVIDADE!AS$3,BASE!$G:$G,PRODUTIVIDADE!$B129)))</f>
        <v/>
      </c>
      <c r="AT129" s="33" t="str">
        <f>IF($B129="","",IF(COUNTIF(BASE!$A:$A,PRODUTIVIDADE!AS$3)=0,"",SUMIFS(BASE!$N:$N,BASE!$A:$A,PRODUTIVIDADE!AS$3,BASE!$G:$G,PRODUTIVIDADE!$B129)))</f>
        <v/>
      </c>
      <c r="AU129" s="28" t="str">
        <f>IF($B129="","",IF(COUNTIF(BASE!$A:$A,PRODUTIVIDADE!AS$3)=0,"",SUMIFS(BASE!$P:$P,BASE!$A:$A,PRODUTIVIDADE!AS$3,BASE!$G:$G,PRODUTIVIDADE!$B129)))</f>
        <v/>
      </c>
      <c r="AV129" s="28" t="str">
        <f>IF($B129="","",IF(COUNTIF(BASE!$A:$A,PRODUTIVIDADE!AS$3)=0,"",SUMIFS(BASE!$O:$O,BASE!$A:$A,PRODUTIVIDADE!AS$3,BASE!$G:$G,PRODUTIVIDADE!$B129)))</f>
        <v/>
      </c>
      <c r="AW129" s="32">
        <f t="shared" si="83"/>
        <v>0</v>
      </c>
      <c r="AX129" s="32">
        <f t="shared" si="84"/>
        <v>0</v>
      </c>
      <c r="AY129" s="15" t="str">
        <f>IF($B129="","",IF(COUNTIF(BASE!$A:$A,PRODUTIVIDADE!AY$3)=0,"",SUMIFS(BASE!$M:$M,BASE!$A:$A,PRODUTIVIDADE!AY$3,BASE!$G:$G,PRODUTIVIDADE!$B129)))</f>
        <v/>
      </c>
      <c r="AZ129" s="15" t="str">
        <f>IF($B129="","",IF(COUNTIF(BASE!$A:$A,PRODUTIVIDADE!AY$3)=0,"",SUMIFS(BASE!$N:$N,BASE!$A:$A,PRODUTIVIDADE!AY$3,BASE!$G:$G,PRODUTIVIDADE!$B129)))</f>
        <v/>
      </c>
      <c r="BA129" s="18" t="str">
        <f>IF($B129="","",IF(COUNTIF(BASE!$A:$A,PRODUTIVIDADE!AY$3)=0,"",SUMIFS(BASE!$P:$P,BASE!$A:$A,PRODUTIVIDADE!AY$3,BASE!$G:$G,PRODUTIVIDADE!$B129)))</f>
        <v/>
      </c>
      <c r="BB129" s="18" t="str">
        <f>IF($B129="","",IF(COUNTIF(BASE!$A:$A,PRODUTIVIDADE!AY$3)=0,"",SUMIFS(BASE!$O:$O,BASE!$A:$A,PRODUTIVIDADE!AY$3,BASE!$G:$G,PRODUTIVIDADE!$B129)))</f>
        <v/>
      </c>
      <c r="BC129" s="32">
        <f t="shared" si="85"/>
        <v>0</v>
      </c>
      <c r="BD129" s="32">
        <f t="shared" si="86"/>
        <v>0</v>
      </c>
      <c r="BE129" s="33" t="str">
        <f>IF($B129="","",IF(COUNTIF(BASE!$A:$A,PRODUTIVIDADE!BE$3)=0,"",SUMIFS(BASE!$M:$M,BASE!$A:$A,PRODUTIVIDADE!BE$3,BASE!$G:$G,PRODUTIVIDADE!$B129)))</f>
        <v/>
      </c>
      <c r="BF129" s="33" t="str">
        <f>IF($B129="","",IF(COUNTIF(BASE!$A:$A,PRODUTIVIDADE!BE$3)=0,"",SUMIFS(BASE!$N:$N,BASE!$A:$A,PRODUTIVIDADE!BE$3,BASE!$G:$G,PRODUTIVIDADE!$B129)))</f>
        <v/>
      </c>
      <c r="BG129" s="28" t="str">
        <f>IF($B129="","",IF(COUNTIF(BASE!$A:$A,PRODUTIVIDADE!BE$3)=0,"",SUMIFS(BASE!$P:$P,BASE!$A:$A,PRODUTIVIDADE!BE$3,BASE!$G:$G,PRODUTIVIDADE!$B129)))</f>
        <v/>
      </c>
      <c r="BH129" s="28" t="str">
        <f>IF($B129="","",IF(COUNTIF(BASE!$A:$A,PRODUTIVIDADE!BE$3)=0,"",SUMIFS(BASE!$O:$O,BASE!$A:$A,PRODUTIVIDADE!BE$3,BASE!$G:$G,PRODUTIVIDADE!$B129)))</f>
        <v/>
      </c>
      <c r="BI129" s="32">
        <f t="shared" si="87"/>
        <v>0</v>
      </c>
      <c r="BJ129" s="32">
        <f t="shared" si="88"/>
        <v>0</v>
      </c>
      <c r="BK129" s="15" t="str">
        <f>IF($B129="","",IF(COUNTIF(BASE!$A:$A,PRODUTIVIDADE!BK$3)=0,"",SUMIFS(BASE!$M:$M,BASE!$A:$A,PRODUTIVIDADE!BK$3,BASE!$G:$G,PRODUTIVIDADE!$B129)))</f>
        <v/>
      </c>
      <c r="BL129" s="15" t="str">
        <f>IF($B129="","",IF(COUNTIF(BASE!$A:$A,PRODUTIVIDADE!BK$3)=0,"",SUMIFS(BASE!$N:$N,BASE!$A:$A,PRODUTIVIDADE!BK$3,BASE!$G:$G,PRODUTIVIDADE!$B129)))</f>
        <v/>
      </c>
      <c r="BM129" s="18" t="str">
        <f>IF($B129="","",IF(COUNTIF(BASE!$A:$A,PRODUTIVIDADE!BK$3)=0,"",SUMIFS(BASE!$P:$P,BASE!$A:$A,PRODUTIVIDADE!BK$3,BASE!$G:$G,PRODUTIVIDADE!$B129)))</f>
        <v/>
      </c>
      <c r="BN129" s="18" t="str">
        <f>IF($B129="","",IF(COUNTIF(BASE!$A:$A,PRODUTIVIDADE!BK$3)=0,"",SUMIFS(BASE!$O:$O,BASE!$A:$A,PRODUTIVIDADE!BK$3,BASE!$G:$G,PRODUTIVIDADE!$B129)))</f>
        <v/>
      </c>
      <c r="BO129" s="32">
        <f t="shared" si="89"/>
        <v>0</v>
      </c>
      <c r="BP129" s="32">
        <f t="shared" si="90"/>
        <v>0</v>
      </c>
      <c r="BQ129" s="33" t="str">
        <f>IF($B129="","",IF(COUNTIF(BASE!$A:$A,PRODUTIVIDADE!BQ$3)=0,"",SUMIFS(BASE!$M:$M,BASE!$A:$A,PRODUTIVIDADE!BQ$3,BASE!$G:$G,PRODUTIVIDADE!$B129)))</f>
        <v/>
      </c>
      <c r="BR129" s="33" t="str">
        <f>IF($B129="","",IF(COUNTIF(BASE!$A:$A,PRODUTIVIDADE!BQ$3)=0,"",SUMIFS(BASE!$N:$N,BASE!$A:$A,PRODUTIVIDADE!BQ$3,BASE!$G:$G,PRODUTIVIDADE!$B129)))</f>
        <v/>
      </c>
      <c r="BS129" s="28" t="str">
        <f>IF($B129="","",IF(COUNTIF(BASE!$A:$A,PRODUTIVIDADE!BQ$3)=0,"",SUMIFS(BASE!$P:$P,BASE!$A:$A,PRODUTIVIDADE!BQ$3,BASE!$G:$G,PRODUTIVIDADE!$B129)))</f>
        <v/>
      </c>
      <c r="BT129" s="28" t="str">
        <f>IF($B129="","",IF(COUNTIF(BASE!$A:$A,PRODUTIVIDADE!BQ$3)=0,"",SUMIFS(BASE!$O:$O,BASE!$A:$A,PRODUTIVIDADE!BQ$3,BASE!$G:$G,PRODUTIVIDADE!$B129)))</f>
        <v/>
      </c>
      <c r="BU129" s="32">
        <f t="shared" si="91"/>
        <v>0</v>
      </c>
      <c r="BV129" s="32">
        <f t="shared" si="92"/>
        <v>0</v>
      </c>
      <c r="BW129" s="15" t="str">
        <f>IF($B129="","",IF(COUNTIF(BASE!$A:$A,PRODUTIVIDADE!BW$3)=0,"",SUMIFS(BASE!$M:$M,BASE!$A:$A,PRODUTIVIDADE!BW$3,BASE!$G:$G,PRODUTIVIDADE!$B129)))</f>
        <v/>
      </c>
      <c r="BX129" s="15" t="str">
        <f>IF($B129="","",IF(COUNTIF(BASE!$A:$A,PRODUTIVIDADE!BW$3)=0,"",SUMIFS(BASE!$N:$N,BASE!$A:$A,PRODUTIVIDADE!BW$3,BASE!$G:$G,PRODUTIVIDADE!$B129)))</f>
        <v/>
      </c>
      <c r="BY129" s="18" t="str">
        <f>IF($B129="","",IF(COUNTIF(BASE!$A:$A,PRODUTIVIDADE!BW$3)=0,"",SUMIFS(BASE!$P:$P,BASE!$A:$A,PRODUTIVIDADE!BW$3,BASE!$G:$G,PRODUTIVIDADE!$B129)))</f>
        <v/>
      </c>
      <c r="BZ129" s="18" t="str">
        <f>IF($B129="","",IF(COUNTIF(BASE!$A:$A,PRODUTIVIDADE!BW$3)=0,"",SUMIFS(BASE!$O:$O,BASE!$A:$A,PRODUTIVIDADE!BW$3,BASE!$G:$G,PRODUTIVIDADE!$B129)))</f>
        <v/>
      </c>
      <c r="CA129" s="32">
        <f t="shared" si="93"/>
        <v>0</v>
      </c>
      <c r="CB129" s="32">
        <f t="shared" si="94"/>
        <v>0</v>
      </c>
      <c r="CC129" s="33" t="str">
        <f>IF($B129="","",IF(COUNTIF(BASE!$A:$A,PRODUTIVIDADE!CC$3)=0,"",SUMIFS(BASE!$M:$M,BASE!$A:$A,PRODUTIVIDADE!CC$3,BASE!$G:$G,PRODUTIVIDADE!$B129)))</f>
        <v/>
      </c>
      <c r="CD129" s="33" t="str">
        <f>IF($B129="","",IF(COUNTIF(BASE!$A:$A,PRODUTIVIDADE!CC$3)=0,"",SUMIFS(BASE!$N:$N,BASE!$A:$A,PRODUTIVIDADE!CC$3,BASE!$G:$G,PRODUTIVIDADE!$B129)))</f>
        <v/>
      </c>
      <c r="CE129" s="28" t="str">
        <f>IF($B129="","",IF(COUNTIF(BASE!$A:$A,PRODUTIVIDADE!CC$3)=0,"",SUMIFS(BASE!$P:$P,BASE!$A:$A,PRODUTIVIDADE!CC$3,BASE!$G:$G,PRODUTIVIDADE!$B129)))</f>
        <v/>
      </c>
      <c r="CF129" s="28" t="str">
        <f>IF($B129="","",IF(COUNTIF(BASE!$A:$A,PRODUTIVIDADE!CC$3)=0,"",SUMIFS(BASE!$O:$O,BASE!$A:$A,PRODUTIVIDADE!CC$3,BASE!$G:$G,PRODUTIVIDADE!$B129)))</f>
        <v/>
      </c>
      <c r="CG129" s="32">
        <f t="shared" si="95"/>
        <v>0</v>
      </c>
      <c r="CH129" s="32">
        <f t="shared" si="96"/>
        <v>0</v>
      </c>
      <c r="CI129" s="15" t="str">
        <f>IF($B129="","",IF(COUNTIF(BASE!$A:$A,PRODUTIVIDADE!CI$3)=0,"",SUMIFS(BASE!$M:$M,BASE!$A:$A,PRODUTIVIDADE!CI$3,BASE!$G:$G,PRODUTIVIDADE!$B129)))</f>
        <v/>
      </c>
      <c r="CJ129" s="15" t="str">
        <f>IF($B129="","",IF(COUNTIF(BASE!$A:$A,PRODUTIVIDADE!CI$3)=0,"",SUMIFS(BASE!$N:$N,BASE!$A:$A,PRODUTIVIDADE!CI$3,BASE!$G:$G,PRODUTIVIDADE!$B129)))</f>
        <v/>
      </c>
      <c r="CK129" s="18" t="str">
        <f>IF($B129="","",IF(COUNTIF(BASE!$A:$A,PRODUTIVIDADE!CI$3)=0,"",SUMIFS(BASE!$P:$P,BASE!$A:$A,PRODUTIVIDADE!CI$3,BASE!$G:$G,PRODUTIVIDADE!$B129)))</f>
        <v/>
      </c>
      <c r="CL129" s="18" t="str">
        <f>IF($B129="","",IF(COUNTIF(BASE!$A:$A,PRODUTIVIDADE!CI$3)=0,"",SUMIFS(BASE!$O:$O,BASE!$A:$A,PRODUTIVIDADE!CI$3,BASE!$G:$G,PRODUTIVIDADE!$B129)))</f>
        <v/>
      </c>
      <c r="CM129" s="32">
        <f t="shared" si="97"/>
        <v>0</v>
      </c>
      <c r="CN129" s="32">
        <f t="shared" si="98"/>
        <v>0</v>
      </c>
      <c r="CO129" s="33" t="str">
        <f>IF($B129="","",IF(COUNTIF(BASE!$A:$A,PRODUTIVIDADE!CO$3)=0,"",SUMIFS(BASE!$M:$M,BASE!$A:$A,PRODUTIVIDADE!CO$3,BASE!$G:$G,PRODUTIVIDADE!$B129)))</f>
        <v/>
      </c>
      <c r="CP129" s="33" t="str">
        <f>IF($B129="","",IF(COUNTIF(BASE!$A:$A,PRODUTIVIDADE!CO$3)=0,"",SUMIFS(BASE!$N:$N,BASE!$A:$A,PRODUTIVIDADE!CO$3,BASE!$G:$G,PRODUTIVIDADE!$B129)))</f>
        <v/>
      </c>
      <c r="CQ129" s="28" t="str">
        <f>IF($B129="","",IF(COUNTIF(BASE!$A:$A,PRODUTIVIDADE!CO$3)=0,"",SUMIFS(BASE!$P:$P,BASE!$A:$A,PRODUTIVIDADE!CO$3,BASE!$G:$G,PRODUTIVIDADE!$B129)))</f>
        <v/>
      </c>
      <c r="CR129" s="28" t="str">
        <f>IF($B129="","",IF(COUNTIF(BASE!$A:$A,PRODUTIVIDADE!CO$3)=0,"",SUMIFS(BASE!$O:$O,BASE!$A:$A,PRODUTIVIDADE!CO$3,BASE!$G:$G,PRODUTIVIDADE!$B129)))</f>
        <v/>
      </c>
      <c r="CS129" s="32">
        <f t="shared" si="99"/>
        <v>0</v>
      </c>
      <c r="CT129" s="32">
        <f t="shared" si="100"/>
        <v>0</v>
      </c>
      <c r="CU129" s="15" t="str">
        <f>IF($B129="","",IF(COUNTIF(BASE!$A:$A,PRODUTIVIDADE!CU$3)=0,"",SUMIFS(BASE!$M:$M,BASE!$A:$A,PRODUTIVIDADE!CU$3,BASE!$G:$G,PRODUTIVIDADE!$B129)))</f>
        <v/>
      </c>
      <c r="CV129" s="15" t="str">
        <f>IF($B129="","",IF(COUNTIF(BASE!$A:$A,PRODUTIVIDADE!CU$3)=0,"",SUMIFS(BASE!$N:$N,BASE!$A:$A,PRODUTIVIDADE!CU$3,BASE!$G:$G,PRODUTIVIDADE!$B129)))</f>
        <v/>
      </c>
      <c r="CW129" s="18" t="str">
        <f>IF($B129="","",IF(COUNTIF(BASE!$A:$A,PRODUTIVIDADE!CU$3)=0,"",SUMIFS(BASE!$P:$P,BASE!$A:$A,PRODUTIVIDADE!CU$3,BASE!$G:$G,PRODUTIVIDADE!$B129)))</f>
        <v/>
      </c>
      <c r="CX129" s="18" t="str">
        <f>IF($B129="","",IF(COUNTIF(BASE!$A:$A,PRODUTIVIDADE!CU$3)=0,"",SUMIFS(BASE!$O:$O,BASE!$A:$A,PRODUTIVIDADE!CU$3,BASE!$G:$G,PRODUTIVIDADE!$B129)))</f>
        <v/>
      </c>
      <c r="CY129" s="32">
        <f t="shared" si="101"/>
        <v>0</v>
      </c>
      <c r="CZ129" s="32">
        <f t="shared" si="102"/>
        <v>0</v>
      </c>
      <c r="DA129" s="33" t="str">
        <f>IF($B129="","",IF(COUNTIF(BASE!$A:$A,PRODUTIVIDADE!DA$3)=0,"",SUMIFS(BASE!$M:$M,BASE!$A:$A,PRODUTIVIDADE!DA$3,BASE!$G:$G,PRODUTIVIDADE!$B129)))</f>
        <v/>
      </c>
      <c r="DB129" s="33" t="str">
        <f>IF($B129="","",IF(COUNTIF(BASE!$A:$A,PRODUTIVIDADE!DA$3)=0,"",SUMIFS(BASE!$N:$N,BASE!$A:$A,PRODUTIVIDADE!DA$3,BASE!$G:$G,PRODUTIVIDADE!$B129)))</f>
        <v/>
      </c>
      <c r="DC129" s="28" t="str">
        <f>IF($B129="","",IF(COUNTIF(BASE!$A:$A,PRODUTIVIDADE!DA$3)=0,"",SUMIFS(BASE!$P:$P,BASE!$A:$A,PRODUTIVIDADE!DA$3,BASE!$G:$G,PRODUTIVIDADE!$B129)))</f>
        <v/>
      </c>
      <c r="DD129" s="28" t="str">
        <f>IF($B129="","",IF(COUNTIF(BASE!$A:$A,PRODUTIVIDADE!DA$3)=0,"",SUMIFS(BASE!$O:$O,BASE!$A:$A,PRODUTIVIDADE!DA$3,BASE!$G:$G,PRODUTIVIDADE!$B129)))</f>
        <v/>
      </c>
      <c r="DE129" s="32">
        <f t="shared" si="103"/>
        <v>0</v>
      </c>
      <c r="DF129" s="32">
        <f t="shared" si="104"/>
        <v>0</v>
      </c>
      <c r="DG129" s="15" t="str">
        <f>IF($B129="","",IF(COUNTIF(BASE!$A:$A,PRODUTIVIDADE!DG$3)=0,"",SUMIFS(BASE!$M:$M,BASE!$A:$A,PRODUTIVIDADE!DG$3,BASE!$G:$G,PRODUTIVIDADE!$B129)))</f>
        <v/>
      </c>
      <c r="DH129" s="15" t="str">
        <f>IF($B129="","",IF(COUNTIF(BASE!$A:$A,PRODUTIVIDADE!DG$3)=0,"",SUMIFS(BASE!$N:$N,BASE!$A:$A,PRODUTIVIDADE!DG$3,BASE!$G:$G,PRODUTIVIDADE!$B129)))</f>
        <v/>
      </c>
      <c r="DI129" s="18" t="str">
        <f>IF($B129="","",IF(COUNTIF(BASE!$A:$A,PRODUTIVIDADE!DG$3)=0,"",SUMIFS(BASE!$P:$P,BASE!$A:$A,PRODUTIVIDADE!DG$3,BASE!$G:$G,PRODUTIVIDADE!$B129)))</f>
        <v/>
      </c>
      <c r="DJ129" s="18" t="str">
        <f>IF($B129="","",IF(COUNTIF(BASE!$A:$A,PRODUTIVIDADE!DG$3)=0,"",SUMIFS(BASE!$O:$O,BASE!$A:$A,PRODUTIVIDADE!DG$3,BASE!$G:$G,PRODUTIVIDADE!$B129)))</f>
        <v/>
      </c>
      <c r="DK129" s="32">
        <f t="shared" si="105"/>
        <v>0</v>
      </c>
      <c r="DL129" s="32">
        <f t="shared" si="106"/>
        <v>0</v>
      </c>
      <c r="DM129" s="33" t="str">
        <f>IF($B129="","",IF(COUNTIF(BASE!$A:$A,PRODUTIVIDADE!DM$3)=0,"",SUMIFS(BASE!$M:$M,BASE!$A:$A,PRODUTIVIDADE!DM$3,BASE!$G:$G,PRODUTIVIDADE!$B129)))</f>
        <v/>
      </c>
      <c r="DN129" s="33" t="str">
        <f>IF($B129="","",IF(COUNTIF(BASE!$A:$A,PRODUTIVIDADE!DM$3)=0,"",SUMIFS(BASE!$N:$N,BASE!$A:$A,PRODUTIVIDADE!DM$3,BASE!$G:$G,PRODUTIVIDADE!$B129)))</f>
        <v/>
      </c>
      <c r="DO129" s="28" t="str">
        <f>IF($B129="","",IF(COUNTIF(BASE!$A:$A,PRODUTIVIDADE!DM$3)=0,"",SUMIFS(BASE!$P:$P,BASE!$A:$A,PRODUTIVIDADE!DM$3,BASE!$G:$G,PRODUTIVIDADE!$B129)))</f>
        <v/>
      </c>
      <c r="DP129" s="28" t="str">
        <f>IF($B129="","",IF(COUNTIF(BASE!$A:$A,PRODUTIVIDADE!DM$3)=0,"",SUMIFS(BASE!$O:$O,BASE!$A:$A,PRODUTIVIDADE!DM$3,BASE!$G:$G,PRODUTIVIDADE!$B129)))</f>
        <v/>
      </c>
      <c r="DQ129" s="32">
        <f t="shared" si="107"/>
        <v>0</v>
      </c>
      <c r="DR129" s="32">
        <f t="shared" si="108"/>
        <v>0</v>
      </c>
      <c r="DS129" s="15" t="str">
        <f>IF($B129="","",IF(COUNTIF(BASE!$A:$A,PRODUTIVIDADE!DS$3)=0,"",SUMIFS(BASE!$M:$M,BASE!$A:$A,PRODUTIVIDADE!DS$3,BASE!$G:$G,PRODUTIVIDADE!$B129)))</f>
        <v/>
      </c>
      <c r="DT129" s="15" t="str">
        <f>IF($B129="","",IF(COUNTIF(BASE!$A:$A,PRODUTIVIDADE!DS$3)=0,"",SUMIFS(BASE!$N:$N,BASE!$A:$A,PRODUTIVIDADE!DS$3,BASE!$G:$G,PRODUTIVIDADE!$B129)))</f>
        <v/>
      </c>
      <c r="DU129" s="18" t="str">
        <f>IF($B129="","",IF(COUNTIF(BASE!$A:$A,PRODUTIVIDADE!DS$3)=0,"",SUMIFS(BASE!$P:$P,BASE!$A:$A,PRODUTIVIDADE!DS$3,BASE!$G:$G,PRODUTIVIDADE!$B129)))</f>
        <v/>
      </c>
      <c r="DV129" s="18" t="str">
        <f>IF($B129="","",IF(COUNTIF(BASE!$A:$A,PRODUTIVIDADE!DS$3)=0,"",SUMIFS(BASE!$O:$O,BASE!$A:$A,PRODUTIVIDADE!DS$3,BASE!$G:$G,PRODUTIVIDADE!$B129)))</f>
        <v/>
      </c>
      <c r="DW129" s="32">
        <f t="shared" si="109"/>
        <v>0</v>
      </c>
      <c r="DX129" s="32">
        <f t="shared" si="110"/>
        <v>0</v>
      </c>
      <c r="DY129" s="33" t="str">
        <f>IF($B129="","",IF(COUNTIF(BASE!$A:$A,PRODUTIVIDADE!DY$3)=0,"",SUMIFS(BASE!$M:$M,BASE!$A:$A,PRODUTIVIDADE!DY$3,BASE!$G:$G,PRODUTIVIDADE!$B129)))</f>
        <v/>
      </c>
      <c r="DZ129" s="33" t="str">
        <f>IF($B129="","",IF(COUNTIF(BASE!$A:$A,PRODUTIVIDADE!DY$3)=0,"",SUMIFS(BASE!$N:$N,BASE!$A:$A,PRODUTIVIDADE!DY$3,BASE!$G:$G,PRODUTIVIDADE!$B129)))</f>
        <v/>
      </c>
      <c r="EA129" s="28" t="str">
        <f>IF($B129="","",IF(COUNTIF(BASE!$A:$A,PRODUTIVIDADE!DY$3)=0,"",SUMIFS(BASE!$P:$P,BASE!$A:$A,PRODUTIVIDADE!DY$3,BASE!$G:$G,PRODUTIVIDADE!$B129)))</f>
        <v/>
      </c>
      <c r="EB129" s="28" t="str">
        <f>IF($B129="","",IF(COUNTIF(BASE!$A:$A,PRODUTIVIDADE!DY$3)=0,"",SUMIFS(BASE!$O:$O,BASE!$A:$A,PRODUTIVIDADE!DY$3,BASE!$G:$G,PRODUTIVIDADE!$B129)))</f>
        <v/>
      </c>
      <c r="EC129" s="32">
        <f t="shared" si="111"/>
        <v>0</v>
      </c>
      <c r="ED129" s="32">
        <f t="shared" si="112"/>
        <v>0</v>
      </c>
      <c r="EE129" s="15" t="str">
        <f>IF($B129="","",IF(COUNTIF(BASE!$A:$A,PRODUTIVIDADE!EE$3)=0,"",SUMIFS(BASE!$M:$M,BASE!$A:$A,PRODUTIVIDADE!EE$3,BASE!$G:$G,PRODUTIVIDADE!$B129)))</f>
        <v/>
      </c>
      <c r="EF129" s="15" t="str">
        <f>IF($B129="","",IF(COUNTIF(BASE!$A:$A,PRODUTIVIDADE!EE$3)=0,"",SUMIFS(BASE!$N:$N,BASE!$A:$A,PRODUTIVIDADE!EE$3,BASE!$G:$G,PRODUTIVIDADE!$B129)))</f>
        <v/>
      </c>
      <c r="EG129" s="18" t="str">
        <f>IF($B129="","",IF(COUNTIF(BASE!$A:$A,PRODUTIVIDADE!EE$3)=0,"",SUMIFS(BASE!$P:$P,BASE!$A:$A,PRODUTIVIDADE!EE$3,BASE!$G:$G,PRODUTIVIDADE!$B129)))</f>
        <v/>
      </c>
      <c r="EH129" s="18" t="str">
        <f>IF($B129="","",IF(COUNTIF(BASE!$A:$A,PRODUTIVIDADE!EE$3)=0,"",SUMIFS(BASE!$O:$O,BASE!$A:$A,PRODUTIVIDADE!EE$3,BASE!$G:$G,PRODUTIVIDADE!$B129)))</f>
        <v/>
      </c>
      <c r="EI129" s="32">
        <f t="shared" si="113"/>
        <v>0</v>
      </c>
      <c r="EJ129" s="32">
        <f t="shared" si="114"/>
        <v>0</v>
      </c>
      <c r="EK129" s="33" t="str">
        <f>IF($B129="","",IF(COUNTIF(BASE!$A:$A,PRODUTIVIDADE!EK$3)=0,"",SUMIFS(BASE!$M:$M,BASE!$A:$A,PRODUTIVIDADE!EK$3,BASE!$G:$G,PRODUTIVIDADE!$B129)))</f>
        <v/>
      </c>
      <c r="EL129" s="33" t="str">
        <f>IF($B129="","",IF(COUNTIF(BASE!$A:$A,PRODUTIVIDADE!EK$3)=0,"",SUMIFS(BASE!$N:$N,BASE!$A:$A,PRODUTIVIDADE!EK$3,BASE!$G:$G,PRODUTIVIDADE!$B129)))</f>
        <v/>
      </c>
      <c r="EM129" s="28" t="str">
        <f>IF($B129="","",IF(COUNTIF(BASE!$A:$A,PRODUTIVIDADE!EK$3)=0,"",SUMIFS(BASE!$P:$P,BASE!$A:$A,PRODUTIVIDADE!EK$3,BASE!$G:$G,PRODUTIVIDADE!$B129)))</f>
        <v/>
      </c>
      <c r="EN129" s="28" t="str">
        <f>IF($B129="","",IF(COUNTIF(BASE!$A:$A,PRODUTIVIDADE!EK$3)=0,"",SUMIFS(BASE!$O:$O,BASE!$A:$A,PRODUTIVIDADE!EK$3,BASE!$G:$G,PRODUTIVIDADE!$B129)))</f>
        <v/>
      </c>
      <c r="EO129" s="32">
        <f t="shared" si="115"/>
        <v>0</v>
      </c>
      <c r="EP129" s="32">
        <f t="shared" si="116"/>
        <v>0</v>
      </c>
      <c r="EQ129" s="15" t="str">
        <f>IF($B129="","",IF(COUNTIF(BASE!$A:$A,PRODUTIVIDADE!EQ$3)=0,"",SUMIFS(BASE!$M:$M,BASE!$A:$A,PRODUTIVIDADE!EQ$3,BASE!$G:$G,PRODUTIVIDADE!$B129)))</f>
        <v/>
      </c>
      <c r="ER129" s="15" t="str">
        <f>IF($B129="","",IF(COUNTIF(BASE!$A:$A,PRODUTIVIDADE!EQ$3)=0,"",SUMIFS(BASE!$N:$N,BASE!$A:$A,PRODUTIVIDADE!EQ$3,BASE!$G:$G,PRODUTIVIDADE!$B129)))</f>
        <v/>
      </c>
      <c r="ES129" s="18" t="str">
        <f>IF($B129="","",IF(COUNTIF(BASE!$A:$A,PRODUTIVIDADE!EQ$3)=0,"",SUMIFS(BASE!$P:$P,BASE!$A:$A,PRODUTIVIDADE!EQ$3,BASE!$G:$G,PRODUTIVIDADE!$B129)))</f>
        <v/>
      </c>
      <c r="ET129" s="18" t="str">
        <f>IF($B129="","",IF(COUNTIF(BASE!$A:$A,PRODUTIVIDADE!EQ$3)=0,"",SUMIFS(BASE!$O:$O,BASE!$A:$A,PRODUTIVIDADE!EQ$3,BASE!$G:$G,PRODUTIVIDADE!$B129)))</f>
        <v/>
      </c>
      <c r="EU129" s="32">
        <f t="shared" si="117"/>
        <v>0</v>
      </c>
      <c r="EV129" s="32">
        <f t="shared" si="118"/>
        <v>0</v>
      </c>
      <c r="EW129" s="33" t="str">
        <f>IF($B129="","",IF(COUNTIF(BASE!$A:$A,PRODUTIVIDADE!EW$3)=0,"",SUMIFS(BASE!$M:$M,BASE!$A:$A,PRODUTIVIDADE!EW$3,BASE!$G:$G,PRODUTIVIDADE!$B129)))</f>
        <v/>
      </c>
      <c r="EX129" s="33" t="str">
        <f>IF($B129="","",IF(COUNTIF(BASE!$A:$A,PRODUTIVIDADE!EW$3)=0,"",SUMIFS(BASE!$N:$N,BASE!$A:$A,PRODUTIVIDADE!EW$3,BASE!$G:$G,PRODUTIVIDADE!$B129)))</f>
        <v/>
      </c>
      <c r="EY129" s="28" t="str">
        <f>IF($B129="","",IF(COUNTIF(BASE!$A:$A,PRODUTIVIDADE!EW$3)=0,"",SUMIFS(BASE!$P:$P,BASE!$A:$A,PRODUTIVIDADE!EW$3,BASE!$G:$G,PRODUTIVIDADE!$B129)))</f>
        <v/>
      </c>
      <c r="EZ129" s="28" t="str">
        <f>IF($B129="","",IF(COUNTIF(BASE!$A:$A,PRODUTIVIDADE!EW$3)=0,"",SUMIFS(BASE!$O:$O,BASE!$A:$A,PRODUTIVIDADE!EW$3,BASE!$G:$G,PRODUTIVIDADE!$B129)))</f>
        <v/>
      </c>
      <c r="FA129" s="32">
        <f t="shared" si="119"/>
        <v>0</v>
      </c>
      <c r="FB129" s="32">
        <f t="shared" si="120"/>
        <v>0</v>
      </c>
      <c r="FC129" s="15" t="str">
        <f>IF($B129="","",IF(COUNTIF(BASE!$A:$A,PRODUTIVIDADE!FC$3)=0,"",SUMIFS(BASE!$M:$M,BASE!$A:$A,PRODUTIVIDADE!FC$3,BASE!$G:$G,PRODUTIVIDADE!$B129)))</f>
        <v/>
      </c>
      <c r="FD129" s="15" t="str">
        <f>IF($B129="","",IF(COUNTIF(BASE!$A:$A,PRODUTIVIDADE!FC$3)=0,"",SUMIFS(BASE!$N:$N,BASE!$A:$A,PRODUTIVIDADE!FC$3,BASE!$G:$G,PRODUTIVIDADE!$B129)))</f>
        <v/>
      </c>
      <c r="FE129" s="18" t="str">
        <f>IF($B129="","",IF(COUNTIF(BASE!$A:$A,PRODUTIVIDADE!FC$3)=0,"",SUMIFS(BASE!$P:$P,BASE!$A:$A,PRODUTIVIDADE!FC$3,BASE!$G:$G,PRODUTIVIDADE!$B129)))</f>
        <v/>
      </c>
      <c r="FF129" s="18" t="str">
        <f>IF($B129="","",IF(COUNTIF(BASE!$A:$A,PRODUTIVIDADE!FC$3)=0,"",SUMIFS(BASE!$O:$O,BASE!$A:$A,PRODUTIVIDADE!FC$3,BASE!$G:$G,PRODUTIVIDADE!$B129)))</f>
        <v/>
      </c>
      <c r="FG129" s="32">
        <f t="shared" si="121"/>
        <v>0</v>
      </c>
      <c r="FH129" s="32">
        <f t="shared" si="122"/>
        <v>0</v>
      </c>
      <c r="FI129" s="33" t="str">
        <f>IF($B129="","",IF(COUNTIF(BASE!$A:$A,PRODUTIVIDADE!FI$3)=0,"",SUMIFS(BASE!$M:$M,BASE!$A:$A,PRODUTIVIDADE!FI$3,BASE!$G:$G,PRODUTIVIDADE!$B129)))</f>
        <v/>
      </c>
      <c r="FJ129" s="33" t="str">
        <f>IF($B129="","",IF(COUNTIF(BASE!$A:$A,PRODUTIVIDADE!FI$3)=0,"",SUMIFS(BASE!$N:$N,BASE!$A:$A,PRODUTIVIDADE!FI$3,BASE!$G:$G,PRODUTIVIDADE!$B129)))</f>
        <v/>
      </c>
      <c r="FK129" s="28" t="str">
        <f>IF($B129="","",IF(COUNTIF(BASE!$A:$A,PRODUTIVIDADE!FI$3)=0,"",SUMIFS(BASE!$P:$P,BASE!$A:$A,PRODUTIVIDADE!FI$3,BASE!$G:$G,PRODUTIVIDADE!$B129)))</f>
        <v/>
      </c>
      <c r="FL129" s="28" t="str">
        <f>IF($B129="","",IF(COUNTIF(BASE!$A:$A,PRODUTIVIDADE!FI$3)=0,"",SUMIFS(BASE!$O:$O,BASE!$A:$A,PRODUTIVIDADE!FI$3,BASE!$G:$G,PRODUTIVIDADE!$B129)))</f>
        <v/>
      </c>
      <c r="FM129" s="32">
        <f t="shared" si="123"/>
        <v>0</v>
      </c>
      <c r="FN129" s="32">
        <f t="shared" si="124"/>
        <v>0</v>
      </c>
      <c r="FO129" s="15" t="str">
        <f>IF($B129="","",IF(COUNTIF(BASE!$A:$A,PRODUTIVIDADE!FO$3)=0,"",SUMIFS(BASE!$M:$M,BASE!$A:$A,PRODUTIVIDADE!FO$3,BASE!$G:$G,PRODUTIVIDADE!$B129)))</f>
        <v/>
      </c>
      <c r="FP129" s="15" t="str">
        <f>IF($B129="","",IF(COUNTIF(BASE!$A:$A,PRODUTIVIDADE!FO$3)=0,"",SUMIFS(BASE!$N:$N,BASE!$A:$A,PRODUTIVIDADE!FO$3,BASE!$G:$G,PRODUTIVIDADE!$B129)))</f>
        <v/>
      </c>
      <c r="FQ129" s="18" t="str">
        <f>IF($B129="","",IF(COUNTIF(BASE!$A:$A,PRODUTIVIDADE!FO$3)=0,"",SUMIFS(BASE!$P:$P,BASE!$A:$A,PRODUTIVIDADE!FO$3,BASE!$G:$G,PRODUTIVIDADE!$B129)))</f>
        <v/>
      </c>
      <c r="FR129" s="18" t="str">
        <f>IF($B129="","",IF(COUNTIF(BASE!$A:$A,PRODUTIVIDADE!FO$3)=0,"",SUMIFS(BASE!$O:$O,BASE!$A:$A,PRODUTIVIDADE!FO$3,BASE!$G:$G,PRODUTIVIDADE!$B129)))</f>
        <v/>
      </c>
      <c r="FS129" s="32">
        <f t="shared" si="125"/>
        <v>0</v>
      </c>
      <c r="FT129" s="32">
        <f t="shared" si="126"/>
        <v>0</v>
      </c>
      <c r="FU129" s="33" t="str">
        <f>IF($B129="","",IF(COUNTIF(BASE!$A:$A,PRODUTIVIDADE!FU$3)=0,"",SUMIFS(BASE!$M:$M,BASE!$A:$A,PRODUTIVIDADE!FU$3,BASE!$G:$G,PRODUTIVIDADE!$B129)))</f>
        <v/>
      </c>
      <c r="FV129" s="33" t="str">
        <f>IF($B129="","",IF(COUNTIF(BASE!$A:$A,PRODUTIVIDADE!FU$3)=0,"",SUMIFS(BASE!$N:$N,BASE!$A:$A,PRODUTIVIDADE!FU$3,BASE!$G:$G,PRODUTIVIDADE!$B129)))</f>
        <v/>
      </c>
      <c r="FW129" s="28" t="str">
        <f>IF($B129="","",IF(COUNTIF(BASE!$A:$A,PRODUTIVIDADE!FU$3)=0,"",SUMIFS(BASE!$P:$P,BASE!$A:$A,PRODUTIVIDADE!FU$3,BASE!$G:$G,PRODUTIVIDADE!$B129)))</f>
        <v/>
      </c>
      <c r="FX129" s="28" t="str">
        <f>IF($B129="","",IF(COUNTIF(BASE!$A:$A,PRODUTIVIDADE!FU$3)=0,"",SUMIFS(BASE!$O:$O,BASE!$A:$A,PRODUTIVIDADE!FU$3,BASE!$G:$G,PRODUTIVIDADE!$B129)))</f>
        <v/>
      </c>
      <c r="FY129" s="32">
        <f t="shared" si="127"/>
        <v>0</v>
      </c>
      <c r="FZ129" s="32">
        <f t="shared" si="128"/>
        <v>0</v>
      </c>
      <c r="GA129" s="15" t="str">
        <f>IF($B129="","",IF(COUNTIF(BASE!$A:$A,PRODUTIVIDADE!GA$3)=0,"",SUMIFS(BASE!$M:$M,BASE!$A:$A,PRODUTIVIDADE!GA$3,BASE!$G:$G,PRODUTIVIDADE!$B129)))</f>
        <v/>
      </c>
      <c r="GB129" s="15" t="str">
        <f>IF($B129="","",IF(COUNTIF(BASE!$A:$A,PRODUTIVIDADE!GA$3)=0,"",SUMIFS(BASE!$N:$N,BASE!$A:$A,PRODUTIVIDADE!GA$3,BASE!$G:$G,PRODUTIVIDADE!$B129)))</f>
        <v/>
      </c>
      <c r="GC129" s="18" t="str">
        <f>IF($B129="","",IF(COUNTIF(BASE!$A:$A,PRODUTIVIDADE!GA$3)=0,"",SUMIFS(BASE!$P:$P,BASE!$A:$A,PRODUTIVIDADE!GA$3,BASE!$G:$G,PRODUTIVIDADE!$B129)))</f>
        <v/>
      </c>
      <c r="GD129" s="18" t="str">
        <f>IF($B129="","",IF(COUNTIF(BASE!$A:$A,PRODUTIVIDADE!GA$3)=0,"",SUMIFS(BASE!$O:$O,BASE!$A:$A,PRODUTIVIDADE!GA$3,BASE!$G:$G,PRODUTIVIDADE!$B129)))</f>
        <v/>
      </c>
      <c r="GE129" s="32">
        <f t="shared" si="129"/>
        <v>0</v>
      </c>
      <c r="GF129" s="32">
        <f t="shared" si="130"/>
        <v>0</v>
      </c>
      <c r="GG129" s="33" t="str">
        <f>IF($B129="","",IF(COUNTIF(BASE!$A:$A,PRODUTIVIDADE!GG$3)=0,"",SUMIFS(BASE!$M:$M,BASE!$A:$A,PRODUTIVIDADE!GG$3,BASE!$G:$G,PRODUTIVIDADE!$B129)))</f>
        <v/>
      </c>
      <c r="GH129" s="33" t="str">
        <f>IF($B129="","",IF(COUNTIF(BASE!$A:$A,PRODUTIVIDADE!GG$3)=0,"",SUMIFS(BASE!$N:$N,BASE!$A:$A,PRODUTIVIDADE!GG$3,BASE!$G:$G,PRODUTIVIDADE!$B129)))</f>
        <v/>
      </c>
      <c r="GI129" s="28" t="str">
        <f>IF($B129="","",IF(COUNTIF(BASE!$A:$A,PRODUTIVIDADE!GG$3)=0,"",SUMIFS(BASE!$P:$P,BASE!$A:$A,PRODUTIVIDADE!GG$3,BASE!$G:$G,PRODUTIVIDADE!$B129)))</f>
        <v/>
      </c>
      <c r="GJ129" s="28" t="str">
        <f>IF($B129="","",IF(COUNTIF(BASE!$A:$A,PRODUTIVIDADE!GG$3)=0,"",SUMIFS(BASE!$O:$O,BASE!$A:$A,PRODUTIVIDADE!GG$3,BASE!$G:$G,PRODUTIVIDADE!$B129)))</f>
        <v/>
      </c>
      <c r="GK129" s="32">
        <f t="shared" si="131"/>
        <v>0</v>
      </c>
      <c r="GL129" s="32">
        <f t="shared" si="132"/>
        <v>0</v>
      </c>
      <c r="GM129" s="15" t="str">
        <f>IF($B129="","",IF(COUNTIF(BASE!$A:$A,PRODUTIVIDADE!GM$3)=0,"",SUMIFS(BASE!$M:$M,BASE!$A:$A,PRODUTIVIDADE!GM$3,BASE!$G:$G,PRODUTIVIDADE!$B129)))</f>
        <v/>
      </c>
      <c r="GN129" s="15" t="str">
        <f>IF($B129="","",IF(COUNTIF(BASE!$A:$A,PRODUTIVIDADE!GM$3)=0,"",SUMIFS(BASE!$N:$N,BASE!$A:$A,PRODUTIVIDADE!GM$3,BASE!$G:$G,PRODUTIVIDADE!$B129)))</f>
        <v/>
      </c>
      <c r="GO129" s="18" t="str">
        <f>IF($B129="","",IF(COUNTIF(BASE!$A:$A,PRODUTIVIDADE!GM$3)=0,"",SUMIFS(BASE!$P:$P,BASE!$A:$A,PRODUTIVIDADE!GM$3,BASE!$G:$G,PRODUTIVIDADE!$B129)))</f>
        <v/>
      </c>
      <c r="GP129" s="18" t="str">
        <f>IF($B129="","",IF(COUNTIF(BASE!$A:$A,PRODUTIVIDADE!GM$3)=0,"",SUMIFS(BASE!$O:$O,BASE!$A:$A,PRODUTIVIDADE!GM$3,BASE!$G:$G,PRODUTIVIDADE!$B129)))</f>
        <v/>
      </c>
      <c r="GQ129" s="32">
        <f t="shared" si="133"/>
        <v>0</v>
      </c>
      <c r="GR129" s="32">
        <f t="shared" si="134"/>
        <v>0</v>
      </c>
    </row>
    <row r="130" spans="2:200" s="8" customFormat="1" hidden="1" x14ac:dyDescent="0.25">
      <c r="B130" s="50"/>
      <c r="C130" s="16" t="str">
        <f>IF($B130="","",VLOOKUP($B130,EQUIPE!$B:$E,2,0))</f>
        <v/>
      </c>
      <c r="D130" s="16" t="str">
        <f>IF($B130="","",VLOOKUP($B130,EQUIPE!$B:$F,5,0))</f>
        <v/>
      </c>
      <c r="E130" s="18" t="str">
        <f>IF($B130="","",VLOOKUP($B130,EQUIPE!$B:$E,3,0))</f>
        <v/>
      </c>
      <c r="F130" s="16" t="str">
        <f>IF($B130="","",VLOOKUP($B130,EQUIPE!$B:$E,4,0))</f>
        <v/>
      </c>
      <c r="H130" s="22" t="str">
        <f t="shared" si="135"/>
        <v/>
      </c>
      <c r="I130" s="22" t="str">
        <f t="shared" si="135"/>
        <v/>
      </c>
      <c r="J130" s="18" t="str">
        <f t="shared" ref="J130:J150" si="136">IF($B130="","",IF(H130=0,0,SUMIF($O$4:$GR$4,"MED REC",$O130:$GR130)/H130))</f>
        <v/>
      </c>
      <c r="K130" s="18" t="str">
        <f t="shared" ref="K130:K150" si="137">IF($B130="","",IF(I130=0,0,SUMIF($O$4:$GR$4,"MED ATI",$O130:$GR130)/I130))</f>
        <v/>
      </c>
      <c r="L130" s="32">
        <f t="shared" ref="L130:L150" si="138">IFERROR(J130*H130,0)</f>
        <v>0</v>
      </c>
      <c r="M130" s="32">
        <f t="shared" ref="M130:M150" si="139">IFERROR(K130*I130,0)</f>
        <v>0</v>
      </c>
      <c r="O130" s="15" t="str">
        <f>IF($B130="","",IF(COUNTIF(BASE!$A:$A,PRODUTIVIDADE!O$3)=0,"",SUMIFS(BASE!$M:$M,BASE!$A:$A,PRODUTIVIDADE!O$3,BASE!$G:$G,PRODUTIVIDADE!$B130)))</f>
        <v/>
      </c>
      <c r="P130" s="15" t="str">
        <f>IF($B130="","",IF(COUNTIF(BASE!$A:$A,PRODUTIVIDADE!O$3)=0,"",SUMIFS(BASE!$N:$N,BASE!$A:$A,PRODUTIVIDADE!O$3,BASE!$G:$G,PRODUTIVIDADE!$B130)))</f>
        <v/>
      </c>
      <c r="Q130" s="18" t="str">
        <f>IF($B130="","",IF(COUNTIF(BASE!$A:$A,PRODUTIVIDADE!O$3)=0,"",SUMIFS(BASE!$P:$P,BASE!$A:$A,PRODUTIVIDADE!O$3,BASE!$G:$G,PRODUTIVIDADE!$B130)))</f>
        <v/>
      </c>
      <c r="R130" s="18" t="str">
        <f>IF($B130="","",IF(COUNTIF(BASE!$A:$A,PRODUTIVIDADE!O$3)=0,"",SUMIFS(BASE!$O:$O,BASE!$A:$A,PRODUTIVIDADE!O$3,BASE!$G:$G,PRODUTIVIDADE!$B130)))</f>
        <v/>
      </c>
      <c r="S130" s="32">
        <f t="shared" ref="S130:S150" si="140">IFERROR(Q130*O130,0)</f>
        <v>0</v>
      </c>
      <c r="T130" s="32">
        <f t="shared" ref="T130:T150" si="141">IFERROR(R130*P130,0)</f>
        <v>0</v>
      </c>
      <c r="U130" s="33" t="str">
        <f>IF($B130="","",IF(COUNTIF(BASE!$A:$A,PRODUTIVIDADE!U$3)=0,"",SUMIFS(BASE!$M:$M,BASE!$A:$A,PRODUTIVIDADE!U$3,BASE!$G:$G,PRODUTIVIDADE!$B130)))</f>
        <v/>
      </c>
      <c r="V130" s="33" t="str">
        <f>IF($B130="","",IF(COUNTIF(BASE!$A:$A,PRODUTIVIDADE!U$3)=0,"",SUMIFS(BASE!$N:$N,BASE!$A:$A,PRODUTIVIDADE!U$3,BASE!$G:$G,PRODUTIVIDADE!$B130)))</f>
        <v/>
      </c>
      <c r="W130" s="28" t="str">
        <f>IF($B130="","",IF(COUNTIF(BASE!$A:$A,PRODUTIVIDADE!U$3)=0,"",SUMIFS(BASE!$P:$P,BASE!$A:$A,PRODUTIVIDADE!U$3,BASE!$G:$G,PRODUTIVIDADE!$B130)))</f>
        <v/>
      </c>
      <c r="X130" s="28" t="str">
        <f>IF($B130="","",IF(COUNTIF(BASE!$A:$A,PRODUTIVIDADE!U$3)=0,"",SUMIFS(BASE!$O:$O,BASE!$A:$A,PRODUTIVIDADE!U$3,BASE!$G:$G,PRODUTIVIDADE!$B130)))</f>
        <v/>
      </c>
      <c r="Y130" s="32">
        <f t="shared" ref="Y130:Y150" si="142">IFERROR(W130*U130,0)</f>
        <v>0</v>
      </c>
      <c r="Z130" s="32">
        <f t="shared" ref="Z130:Z150" si="143">IFERROR(X130*V130,0)</f>
        <v>0</v>
      </c>
      <c r="AA130" s="15" t="str">
        <f>IF($B130="","",IF(COUNTIF(BASE!$A:$A,PRODUTIVIDADE!AA$3)=0,"",SUMIFS(BASE!$M:$M,BASE!$A:$A,PRODUTIVIDADE!AA$3,BASE!$G:$G,PRODUTIVIDADE!$B130)))</f>
        <v/>
      </c>
      <c r="AB130" s="15" t="str">
        <f>IF($B130="","",IF(COUNTIF(BASE!$A:$A,PRODUTIVIDADE!AA$3)=0,"",SUMIFS(BASE!$N:$N,BASE!$A:$A,PRODUTIVIDADE!AA$3,BASE!$G:$G,PRODUTIVIDADE!$B130)))</f>
        <v/>
      </c>
      <c r="AC130" s="18" t="str">
        <f>IF($B130="","",IF(COUNTIF(BASE!$A:$A,PRODUTIVIDADE!AA$3)=0,"",SUMIFS(BASE!$P:$P,BASE!$A:$A,PRODUTIVIDADE!AA$3,BASE!$G:$G,PRODUTIVIDADE!$B130)))</f>
        <v/>
      </c>
      <c r="AD130" s="18" t="str">
        <f>IF($B130="","",IF(COUNTIF(BASE!$A:$A,PRODUTIVIDADE!AA$3)=0,"",SUMIFS(BASE!$O:$O,BASE!$A:$A,PRODUTIVIDADE!AA$3,BASE!$G:$G,PRODUTIVIDADE!$B130)))</f>
        <v/>
      </c>
      <c r="AE130" s="32">
        <f t="shared" ref="AE130:AE150" si="144">IFERROR(AC130*AA130,0)</f>
        <v>0</v>
      </c>
      <c r="AF130" s="32">
        <f t="shared" ref="AF130:AF150" si="145">IFERROR(AD130*AB130,0)</f>
        <v>0</v>
      </c>
      <c r="AG130" s="33" t="str">
        <f>IF($B130="","",IF(COUNTIF(BASE!$A:$A,PRODUTIVIDADE!AG$3)=0,"",SUMIFS(BASE!$M:$M,BASE!$A:$A,PRODUTIVIDADE!AG$3,BASE!$G:$G,PRODUTIVIDADE!$B130)))</f>
        <v/>
      </c>
      <c r="AH130" s="33" t="str">
        <f>IF($B130="","",IF(COUNTIF(BASE!$A:$A,PRODUTIVIDADE!AG$3)=0,"",SUMIFS(BASE!$N:$N,BASE!$A:$A,PRODUTIVIDADE!AG$3,BASE!$G:$G,PRODUTIVIDADE!$B130)))</f>
        <v/>
      </c>
      <c r="AI130" s="28" t="str">
        <f>IF($B130="","",IF(COUNTIF(BASE!$A:$A,PRODUTIVIDADE!AG$3)=0,"",SUMIFS(BASE!$P:$P,BASE!$A:$A,PRODUTIVIDADE!AG$3,BASE!$G:$G,PRODUTIVIDADE!$B130)))</f>
        <v/>
      </c>
      <c r="AJ130" s="28" t="str">
        <f>IF($B130="","",IF(COUNTIF(BASE!$A:$A,PRODUTIVIDADE!AG$3)=0,"",SUMIFS(BASE!$O:$O,BASE!$A:$A,PRODUTIVIDADE!AG$3,BASE!$G:$G,PRODUTIVIDADE!$B130)))</f>
        <v/>
      </c>
      <c r="AK130" s="32">
        <f t="shared" ref="AK130:AK150" si="146">IFERROR(AI130*AG130,0)</f>
        <v>0</v>
      </c>
      <c r="AL130" s="32">
        <f t="shared" ref="AL130:AL150" si="147">IFERROR(AJ130*AH130,0)</f>
        <v>0</v>
      </c>
      <c r="AM130" s="15" t="str">
        <f>IF($B130="","",IF(COUNTIF(BASE!$A:$A,PRODUTIVIDADE!AM$3)=0,"",SUMIFS(BASE!$M:$M,BASE!$A:$A,PRODUTIVIDADE!AM$3,BASE!$G:$G,PRODUTIVIDADE!$B130)))</f>
        <v/>
      </c>
      <c r="AN130" s="15" t="str">
        <f>IF($B130="","",IF(COUNTIF(BASE!$A:$A,PRODUTIVIDADE!AM$3)=0,"",SUMIFS(BASE!$N:$N,BASE!$A:$A,PRODUTIVIDADE!AM$3,BASE!$G:$G,PRODUTIVIDADE!$B130)))</f>
        <v/>
      </c>
      <c r="AO130" s="18" t="str">
        <f>IF($B130="","",IF(COUNTIF(BASE!$A:$A,PRODUTIVIDADE!AM$3)=0,"",SUMIFS(BASE!$P:$P,BASE!$A:$A,PRODUTIVIDADE!AM$3,BASE!$G:$G,PRODUTIVIDADE!$B130)))</f>
        <v/>
      </c>
      <c r="AP130" s="18" t="str">
        <f>IF($B130="","",IF(COUNTIF(BASE!$A:$A,PRODUTIVIDADE!AM$3)=0,"",SUMIFS(BASE!$O:$O,BASE!$A:$A,PRODUTIVIDADE!AM$3,BASE!$G:$G,PRODUTIVIDADE!$B130)))</f>
        <v/>
      </c>
      <c r="AQ130" s="32">
        <f t="shared" ref="AQ130:AQ150" si="148">IFERROR(AO130*AM130,0)</f>
        <v>0</v>
      </c>
      <c r="AR130" s="32">
        <f t="shared" ref="AR130:AR150" si="149">IFERROR(AP130*AN130,0)</f>
        <v>0</v>
      </c>
      <c r="AS130" s="33" t="str">
        <f>IF($B130="","",IF(COUNTIF(BASE!$A:$A,PRODUTIVIDADE!AS$3)=0,"",SUMIFS(BASE!$M:$M,BASE!$A:$A,PRODUTIVIDADE!AS$3,BASE!$G:$G,PRODUTIVIDADE!$B130)))</f>
        <v/>
      </c>
      <c r="AT130" s="33" t="str">
        <f>IF($B130="","",IF(COUNTIF(BASE!$A:$A,PRODUTIVIDADE!AS$3)=0,"",SUMIFS(BASE!$N:$N,BASE!$A:$A,PRODUTIVIDADE!AS$3,BASE!$G:$G,PRODUTIVIDADE!$B130)))</f>
        <v/>
      </c>
      <c r="AU130" s="28" t="str">
        <f>IF($B130="","",IF(COUNTIF(BASE!$A:$A,PRODUTIVIDADE!AS$3)=0,"",SUMIFS(BASE!$P:$P,BASE!$A:$A,PRODUTIVIDADE!AS$3,BASE!$G:$G,PRODUTIVIDADE!$B130)))</f>
        <v/>
      </c>
      <c r="AV130" s="28" t="str">
        <f>IF($B130="","",IF(COUNTIF(BASE!$A:$A,PRODUTIVIDADE!AS$3)=0,"",SUMIFS(BASE!$O:$O,BASE!$A:$A,PRODUTIVIDADE!AS$3,BASE!$G:$G,PRODUTIVIDADE!$B130)))</f>
        <v/>
      </c>
      <c r="AW130" s="32">
        <f t="shared" ref="AW130:AW150" si="150">IFERROR(AU130*AS130,0)</f>
        <v>0</v>
      </c>
      <c r="AX130" s="32">
        <f t="shared" ref="AX130:AX150" si="151">IFERROR(AV130*AT130,0)</f>
        <v>0</v>
      </c>
      <c r="AY130" s="15" t="str">
        <f>IF($B130="","",IF(COUNTIF(BASE!$A:$A,PRODUTIVIDADE!AY$3)=0,"",SUMIFS(BASE!$M:$M,BASE!$A:$A,PRODUTIVIDADE!AY$3,BASE!$G:$G,PRODUTIVIDADE!$B130)))</f>
        <v/>
      </c>
      <c r="AZ130" s="15" t="str">
        <f>IF($B130="","",IF(COUNTIF(BASE!$A:$A,PRODUTIVIDADE!AY$3)=0,"",SUMIFS(BASE!$N:$N,BASE!$A:$A,PRODUTIVIDADE!AY$3,BASE!$G:$G,PRODUTIVIDADE!$B130)))</f>
        <v/>
      </c>
      <c r="BA130" s="18" t="str">
        <f>IF($B130="","",IF(COUNTIF(BASE!$A:$A,PRODUTIVIDADE!AY$3)=0,"",SUMIFS(BASE!$P:$P,BASE!$A:$A,PRODUTIVIDADE!AY$3,BASE!$G:$G,PRODUTIVIDADE!$B130)))</f>
        <v/>
      </c>
      <c r="BB130" s="18" t="str">
        <f>IF($B130="","",IF(COUNTIF(BASE!$A:$A,PRODUTIVIDADE!AY$3)=0,"",SUMIFS(BASE!$O:$O,BASE!$A:$A,PRODUTIVIDADE!AY$3,BASE!$G:$G,PRODUTIVIDADE!$B130)))</f>
        <v/>
      </c>
      <c r="BC130" s="32">
        <f t="shared" ref="BC130:BC150" si="152">IFERROR(BA130*AY130,0)</f>
        <v>0</v>
      </c>
      <c r="BD130" s="32">
        <f t="shared" ref="BD130:BD150" si="153">IFERROR(BB130*AZ130,0)</f>
        <v>0</v>
      </c>
      <c r="BE130" s="33" t="str">
        <f>IF($B130="","",IF(COUNTIF(BASE!$A:$A,PRODUTIVIDADE!BE$3)=0,"",SUMIFS(BASE!$M:$M,BASE!$A:$A,PRODUTIVIDADE!BE$3,BASE!$G:$G,PRODUTIVIDADE!$B130)))</f>
        <v/>
      </c>
      <c r="BF130" s="33" t="str">
        <f>IF($B130="","",IF(COUNTIF(BASE!$A:$A,PRODUTIVIDADE!BE$3)=0,"",SUMIFS(BASE!$N:$N,BASE!$A:$A,PRODUTIVIDADE!BE$3,BASE!$G:$G,PRODUTIVIDADE!$B130)))</f>
        <v/>
      </c>
      <c r="BG130" s="28" t="str">
        <f>IF($B130="","",IF(COUNTIF(BASE!$A:$A,PRODUTIVIDADE!BE$3)=0,"",SUMIFS(BASE!$P:$P,BASE!$A:$A,PRODUTIVIDADE!BE$3,BASE!$G:$G,PRODUTIVIDADE!$B130)))</f>
        <v/>
      </c>
      <c r="BH130" s="28" t="str">
        <f>IF($B130="","",IF(COUNTIF(BASE!$A:$A,PRODUTIVIDADE!BE$3)=0,"",SUMIFS(BASE!$O:$O,BASE!$A:$A,PRODUTIVIDADE!BE$3,BASE!$G:$G,PRODUTIVIDADE!$B130)))</f>
        <v/>
      </c>
      <c r="BI130" s="32">
        <f t="shared" ref="BI130:BI150" si="154">IFERROR(BG130*BE130,0)</f>
        <v>0</v>
      </c>
      <c r="BJ130" s="32">
        <f t="shared" ref="BJ130:BJ150" si="155">IFERROR(BH130*BF130,0)</f>
        <v>0</v>
      </c>
      <c r="BK130" s="15" t="str">
        <f>IF($B130="","",IF(COUNTIF(BASE!$A:$A,PRODUTIVIDADE!BK$3)=0,"",SUMIFS(BASE!$M:$M,BASE!$A:$A,PRODUTIVIDADE!BK$3,BASE!$G:$G,PRODUTIVIDADE!$B130)))</f>
        <v/>
      </c>
      <c r="BL130" s="15" t="str">
        <f>IF($B130="","",IF(COUNTIF(BASE!$A:$A,PRODUTIVIDADE!BK$3)=0,"",SUMIFS(BASE!$N:$N,BASE!$A:$A,PRODUTIVIDADE!BK$3,BASE!$G:$G,PRODUTIVIDADE!$B130)))</f>
        <v/>
      </c>
      <c r="BM130" s="18" t="str">
        <f>IF($B130="","",IF(COUNTIF(BASE!$A:$A,PRODUTIVIDADE!BK$3)=0,"",SUMIFS(BASE!$P:$P,BASE!$A:$A,PRODUTIVIDADE!BK$3,BASE!$G:$G,PRODUTIVIDADE!$B130)))</f>
        <v/>
      </c>
      <c r="BN130" s="18" t="str">
        <f>IF($B130="","",IF(COUNTIF(BASE!$A:$A,PRODUTIVIDADE!BK$3)=0,"",SUMIFS(BASE!$O:$O,BASE!$A:$A,PRODUTIVIDADE!BK$3,BASE!$G:$G,PRODUTIVIDADE!$B130)))</f>
        <v/>
      </c>
      <c r="BO130" s="32">
        <f t="shared" ref="BO130:BO150" si="156">IFERROR(BM130*BK130,0)</f>
        <v>0</v>
      </c>
      <c r="BP130" s="32">
        <f t="shared" ref="BP130:BP150" si="157">IFERROR(BN130*BL130,0)</f>
        <v>0</v>
      </c>
      <c r="BQ130" s="33" t="str">
        <f>IF($B130="","",IF(COUNTIF(BASE!$A:$A,PRODUTIVIDADE!BQ$3)=0,"",SUMIFS(BASE!$M:$M,BASE!$A:$A,PRODUTIVIDADE!BQ$3,BASE!$G:$G,PRODUTIVIDADE!$B130)))</f>
        <v/>
      </c>
      <c r="BR130" s="33" t="str">
        <f>IF($B130="","",IF(COUNTIF(BASE!$A:$A,PRODUTIVIDADE!BQ$3)=0,"",SUMIFS(BASE!$N:$N,BASE!$A:$A,PRODUTIVIDADE!BQ$3,BASE!$G:$G,PRODUTIVIDADE!$B130)))</f>
        <v/>
      </c>
      <c r="BS130" s="28" t="str">
        <f>IF($B130="","",IF(COUNTIF(BASE!$A:$A,PRODUTIVIDADE!BQ$3)=0,"",SUMIFS(BASE!$P:$P,BASE!$A:$A,PRODUTIVIDADE!BQ$3,BASE!$G:$G,PRODUTIVIDADE!$B130)))</f>
        <v/>
      </c>
      <c r="BT130" s="28" t="str">
        <f>IF($B130="","",IF(COUNTIF(BASE!$A:$A,PRODUTIVIDADE!BQ$3)=0,"",SUMIFS(BASE!$O:$O,BASE!$A:$A,PRODUTIVIDADE!BQ$3,BASE!$G:$G,PRODUTIVIDADE!$B130)))</f>
        <v/>
      </c>
      <c r="BU130" s="32">
        <f t="shared" ref="BU130:BU150" si="158">IFERROR(BS130*BQ130,0)</f>
        <v>0</v>
      </c>
      <c r="BV130" s="32">
        <f t="shared" ref="BV130:BV150" si="159">IFERROR(BT130*BR130,0)</f>
        <v>0</v>
      </c>
      <c r="BW130" s="15" t="str">
        <f>IF($B130="","",IF(COUNTIF(BASE!$A:$A,PRODUTIVIDADE!BW$3)=0,"",SUMIFS(BASE!$M:$M,BASE!$A:$A,PRODUTIVIDADE!BW$3,BASE!$G:$G,PRODUTIVIDADE!$B130)))</f>
        <v/>
      </c>
      <c r="BX130" s="15" t="str">
        <f>IF($B130="","",IF(COUNTIF(BASE!$A:$A,PRODUTIVIDADE!BW$3)=0,"",SUMIFS(BASE!$N:$N,BASE!$A:$A,PRODUTIVIDADE!BW$3,BASE!$G:$G,PRODUTIVIDADE!$B130)))</f>
        <v/>
      </c>
      <c r="BY130" s="18" t="str">
        <f>IF($B130="","",IF(COUNTIF(BASE!$A:$A,PRODUTIVIDADE!BW$3)=0,"",SUMIFS(BASE!$P:$P,BASE!$A:$A,PRODUTIVIDADE!BW$3,BASE!$G:$G,PRODUTIVIDADE!$B130)))</f>
        <v/>
      </c>
      <c r="BZ130" s="18" t="str">
        <f>IF($B130="","",IF(COUNTIF(BASE!$A:$A,PRODUTIVIDADE!BW$3)=0,"",SUMIFS(BASE!$O:$O,BASE!$A:$A,PRODUTIVIDADE!BW$3,BASE!$G:$G,PRODUTIVIDADE!$B130)))</f>
        <v/>
      </c>
      <c r="CA130" s="32">
        <f t="shared" ref="CA130:CA150" si="160">IFERROR(BY130*BW130,0)</f>
        <v>0</v>
      </c>
      <c r="CB130" s="32">
        <f t="shared" ref="CB130:CB150" si="161">IFERROR(BZ130*BX130,0)</f>
        <v>0</v>
      </c>
      <c r="CC130" s="33" t="str">
        <f>IF($B130="","",IF(COUNTIF(BASE!$A:$A,PRODUTIVIDADE!CC$3)=0,"",SUMIFS(BASE!$M:$M,BASE!$A:$A,PRODUTIVIDADE!CC$3,BASE!$G:$G,PRODUTIVIDADE!$B130)))</f>
        <v/>
      </c>
      <c r="CD130" s="33" t="str">
        <f>IF($B130="","",IF(COUNTIF(BASE!$A:$A,PRODUTIVIDADE!CC$3)=0,"",SUMIFS(BASE!$N:$N,BASE!$A:$A,PRODUTIVIDADE!CC$3,BASE!$G:$G,PRODUTIVIDADE!$B130)))</f>
        <v/>
      </c>
      <c r="CE130" s="28" t="str">
        <f>IF($B130="","",IF(COUNTIF(BASE!$A:$A,PRODUTIVIDADE!CC$3)=0,"",SUMIFS(BASE!$P:$P,BASE!$A:$A,PRODUTIVIDADE!CC$3,BASE!$G:$G,PRODUTIVIDADE!$B130)))</f>
        <v/>
      </c>
      <c r="CF130" s="28" t="str">
        <f>IF($B130="","",IF(COUNTIF(BASE!$A:$A,PRODUTIVIDADE!CC$3)=0,"",SUMIFS(BASE!$O:$O,BASE!$A:$A,PRODUTIVIDADE!CC$3,BASE!$G:$G,PRODUTIVIDADE!$B130)))</f>
        <v/>
      </c>
      <c r="CG130" s="32">
        <f t="shared" ref="CG130:CG150" si="162">IFERROR(CE130*CC130,0)</f>
        <v>0</v>
      </c>
      <c r="CH130" s="32">
        <f t="shared" ref="CH130:CH150" si="163">IFERROR(CF130*CD130,0)</f>
        <v>0</v>
      </c>
      <c r="CI130" s="15" t="str">
        <f>IF($B130="","",IF(COUNTIF(BASE!$A:$A,PRODUTIVIDADE!CI$3)=0,"",SUMIFS(BASE!$M:$M,BASE!$A:$A,PRODUTIVIDADE!CI$3,BASE!$G:$G,PRODUTIVIDADE!$B130)))</f>
        <v/>
      </c>
      <c r="CJ130" s="15" t="str">
        <f>IF($B130="","",IF(COUNTIF(BASE!$A:$A,PRODUTIVIDADE!CI$3)=0,"",SUMIFS(BASE!$N:$N,BASE!$A:$A,PRODUTIVIDADE!CI$3,BASE!$G:$G,PRODUTIVIDADE!$B130)))</f>
        <v/>
      </c>
      <c r="CK130" s="18" t="str">
        <f>IF($B130="","",IF(COUNTIF(BASE!$A:$A,PRODUTIVIDADE!CI$3)=0,"",SUMIFS(BASE!$P:$P,BASE!$A:$A,PRODUTIVIDADE!CI$3,BASE!$G:$G,PRODUTIVIDADE!$B130)))</f>
        <v/>
      </c>
      <c r="CL130" s="18" t="str">
        <f>IF($B130="","",IF(COUNTIF(BASE!$A:$A,PRODUTIVIDADE!CI$3)=0,"",SUMIFS(BASE!$O:$O,BASE!$A:$A,PRODUTIVIDADE!CI$3,BASE!$G:$G,PRODUTIVIDADE!$B130)))</f>
        <v/>
      </c>
      <c r="CM130" s="32">
        <f t="shared" ref="CM130:CM150" si="164">IFERROR(CK130*CI130,0)</f>
        <v>0</v>
      </c>
      <c r="CN130" s="32">
        <f t="shared" ref="CN130:CN150" si="165">IFERROR(CL130*CJ130,0)</f>
        <v>0</v>
      </c>
      <c r="CO130" s="33" t="str">
        <f>IF($B130="","",IF(COUNTIF(BASE!$A:$A,PRODUTIVIDADE!CO$3)=0,"",SUMIFS(BASE!$M:$M,BASE!$A:$A,PRODUTIVIDADE!CO$3,BASE!$G:$G,PRODUTIVIDADE!$B130)))</f>
        <v/>
      </c>
      <c r="CP130" s="33" t="str">
        <f>IF($B130="","",IF(COUNTIF(BASE!$A:$A,PRODUTIVIDADE!CO$3)=0,"",SUMIFS(BASE!$N:$N,BASE!$A:$A,PRODUTIVIDADE!CO$3,BASE!$G:$G,PRODUTIVIDADE!$B130)))</f>
        <v/>
      </c>
      <c r="CQ130" s="28" t="str">
        <f>IF($B130="","",IF(COUNTIF(BASE!$A:$A,PRODUTIVIDADE!CO$3)=0,"",SUMIFS(BASE!$P:$P,BASE!$A:$A,PRODUTIVIDADE!CO$3,BASE!$G:$G,PRODUTIVIDADE!$B130)))</f>
        <v/>
      </c>
      <c r="CR130" s="28" t="str">
        <f>IF($B130="","",IF(COUNTIF(BASE!$A:$A,PRODUTIVIDADE!CO$3)=0,"",SUMIFS(BASE!$O:$O,BASE!$A:$A,PRODUTIVIDADE!CO$3,BASE!$G:$G,PRODUTIVIDADE!$B130)))</f>
        <v/>
      </c>
      <c r="CS130" s="32">
        <f t="shared" ref="CS130:CS150" si="166">IFERROR(CQ130*CO130,0)</f>
        <v>0</v>
      </c>
      <c r="CT130" s="32">
        <f t="shared" ref="CT130:CT150" si="167">IFERROR(CR130*CP130,0)</f>
        <v>0</v>
      </c>
      <c r="CU130" s="15" t="str">
        <f>IF($B130="","",IF(COUNTIF(BASE!$A:$A,PRODUTIVIDADE!CU$3)=0,"",SUMIFS(BASE!$M:$M,BASE!$A:$A,PRODUTIVIDADE!CU$3,BASE!$G:$G,PRODUTIVIDADE!$B130)))</f>
        <v/>
      </c>
      <c r="CV130" s="15" t="str">
        <f>IF($B130="","",IF(COUNTIF(BASE!$A:$A,PRODUTIVIDADE!CU$3)=0,"",SUMIFS(BASE!$N:$N,BASE!$A:$A,PRODUTIVIDADE!CU$3,BASE!$G:$G,PRODUTIVIDADE!$B130)))</f>
        <v/>
      </c>
      <c r="CW130" s="18" t="str">
        <f>IF($B130="","",IF(COUNTIF(BASE!$A:$A,PRODUTIVIDADE!CU$3)=0,"",SUMIFS(BASE!$P:$P,BASE!$A:$A,PRODUTIVIDADE!CU$3,BASE!$G:$G,PRODUTIVIDADE!$B130)))</f>
        <v/>
      </c>
      <c r="CX130" s="18" t="str">
        <f>IF($B130="","",IF(COUNTIF(BASE!$A:$A,PRODUTIVIDADE!CU$3)=0,"",SUMIFS(BASE!$O:$O,BASE!$A:$A,PRODUTIVIDADE!CU$3,BASE!$G:$G,PRODUTIVIDADE!$B130)))</f>
        <v/>
      </c>
      <c r="CY130" s="32">
        <f t="shared" ref="CY130:CY150" si="168">IFERROR(CW130*CU130,0)</f>
        <v>0</v>
      </c>
      <c r="CZ130" s="32">
        <f t="shared" ref="CZ130:CZ150" si="169">IFERROR(CX130*CV130,0)</f>
        <v>0</v>
      </c>
      <c r="DA130" s="33" t="str">
        <f>IF($B130="","",IF(COUNTIF(BASE!$A:$A,PRODUTIVIDADE!DA$3)=0,"",SUMIFS(BASE!$M:$M,BASE!$A:$A,PRODUTIVIDADE!DA$3,BASE!$G:$G,PRODUTIVIDADE!$B130)))</f>
        <v/>
      </c>
      <c r="DB130" s="33" t="str">
        <f>IF($B130="","",IF(COUNTIF(BASE!$A:$A,PRODUTIVIDADE!DA$3)=0,"",SUMIFS(BASE!$N:$N,BASE!$A:$A,PRODUTIVIDADE!DA$3,BASE!$G:$G,PRODUTIVIDADE!$B130)))</f>
        <v/>
      </c>
      <c r="DC130" s="28" t="str">
        <f>IF($B130="","",IF(COUNTIF(BASE!$A:$A,PRODUTIVIDADE!DA$3)=0,"",SUMIFS(BASE!$P:$P,BASE!$A:$A,PRODUTIVIDADE!DA$3,BASE!$G:$G,PRODUTIVIDADE!$B130)))</f>
        <v/>
      </c>
      <c r="DD130" s="28" t="str">
        <f>IF($B130="","",IF(COUNTIF(BASE!$A:$A,PRODUTIVIDADE!DA$3)=0,"",SUMIFS(BASE!$O:$O,BASE!$A:$A,PRODUTIVIDADE!DA$3,BASE!$G:$G,PRODUTIVIDADE!$B130)))</f>
        <v/>
      </c>
      <c r="DE130" s="32">
        <f t="shared" ref="DE130:DE150" si="170">IFERROR(DC130*DA130,0)</f>
        <v>0</v>
      </c>
      <c r="DF130" s="32">
        <f t="shared" ref="DF130:DF150" si="171">IFERROR(DD130*DB130,0)</f>
        <v>0</v>
      </c>
      <c r="DG130" s="15" t="str">
        <f>IF($B130="","",IF(COUNTIF(BASE!$A:$A,PRODUTIVIDADE!DG$3)=0,"",SUMIFS(BASE!$M:$M,BASE!$A:$A,PRODUTIVIDADE!DG$3,BASE!$G:$G,PRODUTIVIDADE!$B130)))</f>
        <v/>
      </c>
      <c r="DH130" s="15" t="str">
        <f>IF($B130="","",IF(COUNTIF(BASE!$A:$A,PRODUTIVIDADE!DG$3)=0,"",SUMIFS(BASE!$N:$N,BASE!$A:$A,PRODUTIVIDADE!DG$3,BASE!$G:$G,PRODUTIVIDADE!$B130)))</f>
        <v/>
      </c>
      <c r="DI130" s="18" t="str">
        <f>IF($B130="","",IF(COUNTIF(BASE!$A:$A,PRODUTIVIDADE!DG$3)=0,"",SUMIFS(BASE!$P:$P,BASE!$A:$A,PRODUTIVIDADE!DG$3,BASE!$G:$G,PRODUTIVIDADE!$B130)))</f>
        <v/>
      </c>
      <c r="DJ130" s="18" t="str">
        <f>IF($B130="","",IF(COUNTIF(BASE!$A:$A,PRODUTIVIDADE!DG$3)=0,"",SUMIFS(BASE!$O:$O,BASE!$A:$A,PRODUTIVIDADE!DG$3,BASE!$G:$G,PRODUTIVIDADE!$B130)))</f>
        <v/>
      </c>
      <c r="DK130" s="32">
        <f t="shared" ref="DK130:DK150" si="172">IFERROR(DI130*DG130,0)</f>
        <v>0</v>
      </c>
      <c r="DL130" s="32">
        <f t="shared" ref="DL130:DL150" si="173">IFERROR(DJ130*DH130,0)</f>
        <v>0</v>
      </c>
      <c r="DM130" s="33" t="str">
        <f>IF($B130="","",IF(COUNTIF(BASE!$A:$A,PRODUTIVIDADE!DM$3)=0,"",SUMIFS(BASE!$M:$M,BASE!$A:$A,PRODUTIVIDADE!DM$3,BASE!$G:$G,PRODUTIVIDADE!$B130)))</f>
        <v/>
      </c>
      <c r="DN130" s="33" t="str">
        <f>IF($B130="","",IF(COUNTIF(BASE!$A:$A,PRODUTIVIDADE!DM$3)=0,"",SUMIFS(BASE!$N:$N,BASE!$A:$A,PRODUTIVIDADE!DM$3,BASE!$G:$G,PRODUTIVIDADE!$B130)))</f>
        <v/>
      </c>
      <c r="DO130" s="28" t="str">
        <f>IF($B130="","",IF(COUNTIF(BASE!$A:$A,PRODUTIVIDADE!DM$3)=0,"",SUMIFS(BASE!$P:$P,BASE!$A:$A,PRODUTIVIDADE!DM$3,BASE!$G:$G,PRODUTIVIDADE!$B130)))</f>
        <v/>
      </c>
      <c r="DP130" s="28" t="str">
        <f>IF($B130="","",IF(COUNTIF(BASE!$A:$A,PRODUTIVIDADE!DM$3)=0,"",SUMIFS(BASE!$O:$O,BASE!$A:$A,PRODUTIVIDADE!DM$3,BASE!$G:$G,PRODUTIVIDADE!$B130)))</f>
        <v/>
      </c>
      <c r="DQ130" s="32">
        <f t="shared" ref="DQ130:DQ150" si="174">IFERROR(DO130*DM130,0)</f>
        <v>0</v>
      </c>
      <c r="DR130" s="32">
        <f t="shared" ref="DR130:DR150" si="175">IFERROR(DP130*DN130,0)</f>
        <v>0</v>
      </c>
      <c r="DS130" s="15" t="str">
        <f>IF($B130="","",IF(COUNTIF(BASE!$A:$A,PRODUTIVIDADE!DS$3)=0,"",SUMIFS(BASE!$M:$M,BASE!$A:$A,PRODUTIVIDADE!DS$3,BASE!$G:$G,PRODUTIVIDADE!$B130)))</f>
        <v/>
      </c>
      <c r="DT130" s="15" t="str">
        <f>IF($B130="","",IF(COUNTIF(BASE!$A:$A,PRODUTIVIDADE!DS$3)=0,"",SUMIFS(BASE!$N:$N,BASE!$A:$A,PRODUTIVIDADE!DS$3,BASE!$G:$G,PRODUTIVIDADE!$B130)))</f>
        <v/>
      </c>
      <c r="DU130" s="18" t="str">
        <f>IF($B130="","",IF(COUNTIF(BASE!$A:$A,PRODUTIVIDADE!DS$3)=0,"",SUMIFS(BASE!$P:$P,BASE!$A:$A,PRODUTIVIDADE!DS$3,BASE!$G:$G,PRODUTIVIDADE!$B130)))</f>
        <v/>
      </c>
      <c r="DV130" s="18" t="str">
        <f>IF($B130="","",IF(COUNTIF(BASE!$A:$A,PRODUTIVIDADE!DS$3)=0,"",SUMIFS(BASE!$O:$O,BASE!$A:$A,PRODUTIVIDADE!DS$3,BASE!$G:$G,PRODUTIVIDADE!$B130)))</f>
        <v/>
      </c>
      <c r="DW130" s="32">
        <f t="shared" ref="DW130:DW150" si="176">IFERROR(DU130*DS130,0)</f>
        <v>0</v>
      </c>
      <c r="DX130" s="32">
        <f t="shared" ref="DX130:DX150" si="177">IFERROR(DV130*DT130,0)</f>
        <v>0</v>
      </c>
      <c r="DY130" s="33" t="str">
        <f>IF($B130="","",IF(COUNTIF(BASE!$A:$A,PRODUTIVIDADE!DY$3)=0,"",SUMIFS(BASE!$M:$M,BASE!$A:$A,PRODUTIVIDADE!DY$3,BASE!$G:$G,PRODUTIVIDADE!$B130)))</f>
        <v/>
      </c>
      <c r="DZ130" s="33" t="str">
        <f>IF($B130="","",IF(COUNTIF(BASE!$A:$A,PRODUTIVIDADE!DY$3)=0,"",SUMIFS(BASE!$N:$N,BASE!$A:$A,PRODUTIVIDADE!DY$3,BASE!$G:$G,PRODUTIVIDADE!$B130)))</f>
        <v/>
      </c>
      <c r="EA130" s="28" t="str">
        <f>IF($B130="","",IF(COUNTIF(BASE!$A:$A,PRODUTIVIDADE!DY$3)=0,"",SUMIFS(BASE!$P:$P,BASE!$A:$A,PRODUTIVIDADE!DY$3,BASE!$G:$G,PRODUTIVIDADE!$B130)))</f>
        <v/>
      </c>
      <c r="EB130" s="28" t="str">
        <f>IF($B130="","",IF(COUNTIF(BASE!$A:$A,PRODUTIVIDADE!DY$3)=0,"",SUMIFS(BASE!$O:$O,BASE!$A:$A,PRODUTIVIDADE!DY$3,BASE!$G:$G,PRODUTIVIDADE!$B130)))</f>
        <v/>
      </c>
      <c r="EC130" s="32">
        <f t="shared" ref="EC130:EC150" si="178">IFERROR(EA130*DY130,0)</f>
        <v>0</v>
      </c>
      <c r="ED130" s="32">
        <f t="shared" ref="ED130:ED150" si="179">IFERROR(EB130*DZ130,0)</f>
        <v>0</v>
      </c>
      <c r="EE130" s="15" t="str">
        <f>IF($B130="","",IF(COUNTIF(BASE!$A:$A,PRODUTIVIDADE!EE$3)=0,"",SUMIFS(BASE!$M:$M,BASE!$A:$A,PRODUTIVIDADE!EE$3,BASE!$G:$G,PRODUTIVIDADE!$B130)))</f>
        <v/>
      </c>
      <c r="EF130" s="15" t="str">
        <f>IF($B130="","",IF(COUNTIF(BASE!$A:$A,PRODUTIVIDADE!EE$3)=0,"",SUMIFS(BASE!$N:$N,BASE!$A:$A,PRODUTIVIDADE!EE$3,BASE!$G:$G,PRODUTIVIDADE!$B130)))</f>
        <v/>
      </c>
      <c r="EG130" s="18" t="str">
        <f>IF($B130="","",IF(COUNTIF(BASE!$A:$A,PRODUTIVIDADE!EE$3)=0,"",SUMIFS(BASE!$P:$P,BASE!$A:$A,PRODUTIVIDADE!EE$3,BASE!$G:$G,PRODUTIVIDADE!$B130)))</f>
        <v/>
      </c>
      <c r="EH130" s="18" t="str">
        <f>IF($B130="","",IF(COUNTIF(BASE!$A:$A,PRODUTIVIDADE!EE$3)=0,"",SUMIFS(BASE!$O:$O,BASE!$A:$A,PRODUTIVIDADE!EE$3,BASE!$G:$G,PRODUTIVIDADE!$B130)))</f>
        <v/>
      </c>
      <c r="EI130" s="32">
        <f t="shared" ref="EI130:EI150" si="180">IFERROR(EG130*EE130,0)</f>
        <v>0</v>
      </c>
      <c r="EJ130" s="32">
        <f t="shared" ref="EJ130:EJ150" si="181">IFERROR(EH130*EF130,0)</f>
        <v>0</v>
      </c>
      <c r="EK130" s="33" t="str">
        <f>IF($B130="","",IF(COUNTIF(BASE!$A:$A,PRODUTIVIDADE!EK$3)=0,"",SUMIFS(BASE!$M:$M,BASE!$A:$A,PRODUTIVIDADE!EK$3,BASE!$G:$G,PRODUTIVIDADE!$B130)))</f>
        <v/>
      </c>
      <c r="EL130" s="33" t="str">
        <f>IF($B130="","",IF(COUNTIF(BASE!$A:$A,PRODUTIVIDADE!EK$3)=0,"",SUMIFS(BASE!$N:$N,BASE!$A:$A,PRODUTIVIDADE!EK$3,BASE!$G:$G,PRODUTIVIDADE!$B130)))</f>
        <v/>
      </c>
      <c r="EM130" s="28" t="str">
        <f>IF($B130="","",IF(COUNTIF(BASE!$A:$A,PRODUTIVIDADE!EK$3)=0,"",SUMIFS(BASE!$P:$P,BASE!$A:$A,PRODUTIVIDADE!EK$3,BASE!$G:$G,PRODUTIVIDADE!$B130)))</f>
        <v/>
      </c>
      <c r="EN130" s="28" t="str">
        <f>IF($B130="","",IF(COUNTIF(BASE!$A:$A,PRODUTIVIDADE!EK$3)=0,"",SUMIFS(BASE!$O:$O,BASE!$A:$A,PRODUTIVIDADE!EK$3,BASE!$G:$G,PRODUTIVIDADE!$B130)))</f>
        <v/>
      </c>
      <c r="EO130" s="32">
        <f t="shared" ref="EO130:EO150" si="182">IFERROR(EM130*EK130,0)</f>
        <v>0</v>
      </c>
      <c r="EP130" s="32">
        <f t="shared" ref="EP130:EP150" si="183">IFERROR(EN130*EL130,0)</f>
        <v>0</v>
      </c>
      <c r="EQ130" s="15" t="str">
        <f>IF($B130="","",IF(COUNTIF(BASE!$A:$A,PRODUTIVIDADE!EQ$3)=0,"",SUMIFS(BASE!$M:$M,BASE!$A:$A,PRODUTIVIDADE!EQ$3,BASE!$G:$G,PRODUTIVIDADE!$B130)))</f>
        <v/>
      </c>
      <c r="ER130" s="15" t="str">
        <f>IF($B130="","",IF(COUNTIF(BASE!$A:$A,PRODUTIVIDADE!EQ$3)=0,"",SUMIFS(BASE!$N:$N,BASE!$A:$A,PRODUTIVIDADE!EQ$3,BASE!$G:$G,PRODUTIVIDADE!$B130)))</f>
        <v/>
      </c>
      <c r="ES130" s="18" t="str">
        <f>IF($B130="","",IF(COUNTIF(BASE!$A:$A,PRODUTIVIDADE!EQ$3)=0,"",SUMIFS(BASE!$P:$P,BASE!$A:$A,PRODUTIVIDADE!EQ$3,BASE!$G:$G,PRODUTIVIDADE!$B130)))</f>
        <v/>
      </c>
      <c r="ET130" s="18" t="str">
        <f>IF($B130="","",IF(COUNTIF(BASE!$A:$A,PRODUTIVIDADE!EQ$3)=0,"",SUMIFS(BASE!$O:$O,BASE!$A:$A,PRODUTIVIDADE!EQ$3,BASE!$G:$G,PRODUTIVIDADE!$B130)))</f>
        <v/>
      </c>
      <c r="EU130" s="32">
        <f t="shared" ref="EU130:EU150" si="184">IFERROR(ES130*EQ130,0)</f>
        <v>0</v>
      </c>
      <c r="EV130" s="32">
        <f t="shared" ref="EV130:EV150" si="185">IFERROR(ET130*ER130,0)</f>
        <v>0</v>
      </c>
      <c r="EW130" s="33" t="str">
        <f>IF($B130="","",IF(COUNTIF(BASE!$A:$A,PRODUTIVIDADE!EW$3)=0,"",SUMIFS(BASE!$M:$M,BASE!$A:$A,PRODUTIVIDADE!EW$3,BASE!$G:$G,PRODUTIVIDADE!$B130)))</f>
        <v/>
      </c>
      <c r="EX130" s="33" t="str">
        <f>IF($B130="","",IF(COUNTIF(BASE!$A:$A,PRODUTIVIDADE!EW$3)=0,"",SUMIFS(BASE!$N:$N,BASE!$A:$A,PRODUTIVIDADE!EW$3,BASE!$G:$G,PRODUTIVIDADE!$B130)))</f>
        <v/>
      </c>
      <c r="EY130" s="28" t="str">
        <f>IF($B130="","",IF(COUNTIF(BASE!$A:$A,PRODUTIVIDADE!EW$3)=0,"",SUMIFS(BASE!$P:$P,BASE!$A:$A,PRODUTIVIDADE!EW$3,BASE!$G:$G,PRODUTIVIDADE!$B130)))</f>
        <v/>
      </c>
      <c r="EZ130" s="28" t="str">
        <f>IF($B130="","",IF(COUNTIF(BASE!$A:$A,PRODUTIVIDADE!EW$3)=0,"",SUMIFS(BASE!$O:$O,BASE!$A:$A,PRODUTIVIDADE!EW$3,BASE!$G:$G,PRODUTIVIDADE!$B130)))</f>
        <v/>
      </c>
      <c r="FA130" s="32">
        <f t="shared" ref="FA130:FA150" si="186">IFERROR(EY130*EW130,0)</f>
        <v>0</v>
      </c>
      <c r="FB130" s="32">
        <f t="shared" ref="FB130:FB150" si="187">IFERROR(EZ130*EX130,0)</f>
        <v>0</v>
      </c>
      <c r="FC130" s="15" t="str">
        <f>IF($B130="","",IF(COUNTIF(BASE!$A:$A,PRODUTIVIDADE!FC$3)=0,"",SUMIFS(BASE!$M:$M,BASE!$A:$A,PRODUTIVIDADE!FC$3,BASE!$G:$G,PRODUTIVIDADE!$B130)))</f>
        <v/>
      </c>
      <c r="FD130" s="15" t="str">
        <f>IF($B130="","",IF(COUNTIF(BASE!$A:$A,PRODUTIVIDADE!FC$3)=0,"",SUMIFS(BASE!$N:$N,BASE!$A:$A,PRODUTIVIDADE!FC$3,BASE!$G:$G,PRODUTIVIDADE!$B130)))</f>
        <v/>
      </c>
      <c r="FE130" s="18" t="str">
        <f>IF($B130="","",IF(COUNTIF(BASE!$A:$A,PRODUTIVIDADE!FC$3)=0,"",SUMIFS(BASE!$P:$P,BASE!$A:$A,PRODUTIVIDADE!FC$3,BASE!$G:$G,PRODUTIVIDADE!$B130)))</f>
        <v/>
      </c>
      <c r="FF130" s="18" t="str">
        <f>IF($B130="","",IF(COUNTIF(BASE!$A:$A,PRODUTIVIDADE!FC$3)=0,"",SUMIFS(BASE!$O:$O,BASE!$A:$A,PRODUTIVIDADE!FC$3,BASE!$G:$G,PRODUTIVIDADE!$B130)))</f>
        <v/>
      </c>
      <c r="FG130" s="32">
        <f t="shared" ref="FG130:FG150" si="188">IFERROR(FE130*FC130,0)</f>
        <v>0</v>
      </c>
      <c r="FH130" s="32">
        <f t="shared" ref="FH130:FH150" si="189">IFERROR(FF130*FD130,0)</f>
        <v>0</v>
      </c>
      <c r="FI130" s="33" t="str">
        <f>IF($B130="","",IF(COUNTIF(BASE!$A:$A,PRODUTIVIDADE!FI$3)=0,"",SUMIFS(BASE!$M:$M,BASE!$A:$A,PRODUTIVIDADE!FI$3,BASE!$G:$G,PRODUTIVIDADE!$B130)))</f>
        <v/>
      </c>
      <c r="FJ130" s="33" t="str">
        <f>IF($B130="","",IF(COUNTIF(BASE!$A:$A,PRODUTIVIDADE!FI$3)=0,"",SUMIFS(BASE!$N:$N,BASE!$A:$A,PRODUTIVIDADE!FI$3,BASE!$G:$G,PRODUTIVIDADE!$B130)))</f>
        <v/>
      </c>
      <c r="FK130" s="28" t="str">
        <f>IF($B130="","",IF(COUNTIF(BASE!$A:$A,PRODUTIVIDADE!FI$3)=0,"",SUMIFS(BASE!$P:$P,BASE!$A:$A,PRODUTIVIDADE!FI$3,BASE!$G:$G,PRODUTIVIDADE!$B130)))</f>
        <v/>
      </c>
      <c r="FL130" s="28" t="str">
        <f>IF($B130="","",IF(COUNTIF(BASE!$A:$A,PRODUTIVIDADE!FI$3)=0,"",SUMIFS(BASE!$O:$O,BASE!$A:$A,PRODUTIVIDADE!FI$3,BASE!$G:$G,PRODUTIVIDADE!$B130)))</f>
        <v/>
      </c>
      <c r="FM130" s="32">
        <f t="shared" ref="FM130:FM150" si="190">IFERROR(FK130*FI130,0)</f>
        <v>0</v>
      </c>
      <c r="FN130" s="32">
        <f t="shared" ref="FN130:FN150" si="191">IFERROR(FL130*FJ130,0)</f>
        <v>0</v>
      </c>
      <c r="FO130" s="15" t="str">
        <f>IF($B130="","",IF(COUNTIF(BASE!$A:$A,PRODUTIVIDADE!FO$3)=0,"",SUMIFS(BASE!$M:$M,BASE!$A:$A,PRODUTIVIDADE!FO$3,BASE!$G:$G,PRODUTIVIDADE!$B130)))</f>
        <v/>
      </c>
      <c r="FP130" s="15" t="str">
        <f>IF($B130="","",IF(COUNTIF(BASE!$A:$A,PRODUTIVIDADE!FO$3)=0,"",SUMIFS(BASE!$N:$N,BASE!$A:$A,PRODUTIVIDADE!FO$3,BASE!$G:$G,PRODUTIVIDADE!$B130)))</f>
        <v/>
      </c>
      <c r="FQ130" s="18" t="str">
        <f>IF($B130="","",IF(COUNTIF(BASE!$A:$A,PRODUTIVIDADE!FO$3)=0,"",SUMIFS(BASE!$P:$P,BASE!$A:$A,PRODUTIVIDADE!FO$3,BASE!$G:$G,PRODUTIVIDADE!$B130)))</f>
        <v/>
      </c>
      <c r="FR130" s="18" t="str">
        <f>IF($B130="","",IF(COUNTIF(BASE!$A:$A,PRODUTIVIDADE!FO$3)=0,"",SUMIFS(BASE!$O:$O,BASE!$A:$A,PRODUTIVIDADE!FO$3,BASE!$G:$G,PRODUTIVIDADE!$B130)))</f>
        <v/>
      </c>
      <c r="FS130" s="32">
        <f t="shared" ref="FS130:FS150" si="192">IFERROR(FQ130*FO130,0)</f>
        <v>0</v>
      </c>
      <c r="FT130" s="32">
        <f t="shared" ref="FT130:FT150" si="193">IFERROR(FR130*FP130,0)</f>
        <v>0</v>
      </c>
      <c r="FU130" s="33" t="str">
        <f>IF($B130="","",IF(COUNTIF(BASE!$A:$A,PRODUTIVIDADE!FU$3)=0,"",SUMIFS(BASE!$M:$M,BASE!$A:$A,PRODUTIVIDADE!FU$3,BASE!$G:$G,PRODUTIVIDADE!$B130)))</f>
        <v/>
      </c>
      <c r="FV130" s="33" t="str">
        <f>IF($B130="","",IF(COUNTIF(BASE!$A:$A,PRODUTIVIDADE!FU$3)=0,"",SUMIFS(BASE!$N:$N,BASE!$A:$A,PRODUTIVIDADE!FU$3,BASE!$G:$G,PRODUTIVIDADE!$B130)))</f>
        <v/>
      </c>
      <c r="FW130" s="28" t="str">
        <f>IF($B130="","",IF(COUNTIF(BASE!$A:$A,PRODUTIVIDADE!FU$3)=0,"",SUMIFS(BASE!$P:$P,BASE!$A:$A,PRODUTIVIDADE!FU$3,BASE!$G:$G,PRODUTIVIDADE!$B130)))</f>
        <v/>
      </c>
      <c r="FX130" s="28" t="str">
        <f>IF($B130="","",IF(COUNTIF(BASE!$A:$A,PRODUTIVIDADE!FU$3)=0,"",SUMIFS(BASE!$O:$O,BASE!$A:$A,PRODUTIVIDADE!FU$3,BASE!$G:$G,PRODUTIVIDADE!$B130)))</f>
        <v/>
      </c>
      <c r="FY130" s="32">
        <f t="shared" ref="FY130:FY150" si="194">IFERROR(FW130*FU130,0)</f>
        <v>0</v>
      </c>
      <c r="FZ130" s="32">
        <f t="shared" ref="FZ130:FZ150" si="195">IFERROR(FX130*FV130,0)</f>
        <v>0</v>
      </c>
      <c r="GA130" s="15" t="str">
        <f>IF($B130="","",IF(COUNTIF(BASE!$A:$A,PRODUTIVIDADE!GA$3)=0,"",SUMIFS(BASE!$M:$M,BASE!$A:$A,PRODUTIVIDADE!GA$3,BASE!$G:$G,PRODUTIVIDADE!$B130)))</f>
        <v/>
      </c>
      <c r="GB130" s="15" t="str">
        <f>IF($B130="","",IF(COUNTIF(BASE!$A:$A,PRODUTIVIDADE!GA$3)=0,"",SUMIFS(BASE!$N:$N,BASE!$A:$A,PRODUTIVIDADE!GA$3,BASE!$G:$G,PRODUTIVIDADE!$B130)))</f>
        <v/>
      </c>
      <c r="GC130" s="18" t="str">
        <f>IF($B130="","",IF(COUNTIF(BASE!$A:$A,PRODUTIVIDADE!GA$3)=0,"",SUMIFS(BASE!$P:$P,BASE!$A:$A,PRODUTIVIDADE!GA$3,BASE!$G:$G,PRODUTIVIDADE!$B130)))</f>
        <v/>
      </c>
      <c r="GD130" s="18" t="str">
        <f>IF($B130="","",IF(COUNTIF(BASE!$A:$A,PRODUTIVIDADE!GA$3)=0,"",SUMIFS(BASE!$O:$O,BASE!$A:$A,PRODUTIVIDADE!GA$3,BASE!$G:$G,PRODUTIVIDADE!$B130)))</f>
        <v/>
      </c>
      <c r="GE130" s="32">
        <f t="shared" ref="GE130:GE150" si="196">IFERROR(GC130*GA130,0)</f>
        <v>0</v>
      </c>
      <c r="GF130" s="32">
        <f t="shared" ref="GF130:GF150" si="197">IFERROR(GD130*GB130,0)</f>
        <v>0</v>
      </c>
      <c r="GG130" s="33" t="str">
        <f>IF($B130="","",IF(COUNTIF(BASE!$A:$A,PRODUTIVIDADE!GG$3)=0,"",SUMIFS(BASE!$M:$M,BASE!$A:$A,PRODUTIVIDADE!GG$3,BASE!$G:$G,PRODUTIVIDADE!$B130)))</f>
        <v/>
      </c>
      <c r="GH130" s="33" t="str">
        <f>IF($B130="","",IF(COUNTIF(BASE!$A:$A,PRODUTIVIDADE!GG$3)=0,"",SUMIFS(BASE!$N:$N,BASE!$A:$A,PRODUTIVIDADE!GG$3,BASE!$G:$G,PRODUTIVIDADE!$B130)))</f>
        <v/>
      </c>
      <c r="GI130" s="28" t="str">
        <f>IF($B130="","",IF(COUNTIF(BASE!$A:$A,PRODUTIVIDADE!GG$3)=0,"",SUMIFS(BASE!$P:$P,BASE!$A:$A,PRODUTIVIDADE!GG$3,BASE!$G:$G,PRODUTIVIDADE!$B130)))</f>
        <v/>
      </c>
      <c r="GJ130" s="28" t="str">
        <f>IF($B130="","",IF(COUNTIF(BASE!$A:$A,PRODUTIVIDADE!GG$3)=0,"",SUMIFS(BASE!$O:$O,BASE!$A:$A,PRODUTIVIDADE!GG$3,BASE!$G:$G,PRODUTIVIDADE!$B130)))</f>
        <v/>
      </c>
      <c r="GK130" s="32">
        <f t="shared" ref="GK130:GK150" si="198">IFERROR(GI130*GG130,0)</f>
        <v>0</v>
      </c>
      <c r="GL130" s="32">
        <f t="shared" ref="GL130:GL150" si="199">IFERROR(GJ130*GH130,0)</f>
        <v>0</v>
      </c>
      <c r="GM130" s="15" t="str">
        <f>IF($B130="","",IF(COUNTIF(BASE!$A:$A,PRODUTIVIDADE!GM$3)=0,"",SUMIFS(BASE!$M:$M,BASE!$A:$A,PRODUTIVIDADE!GM$3,BASE!$G:$G,PRODUTIVIDADE!$B130)))</f>
        <v/>
      </c>
      <c r="GN130" s="15" t="str">
        <f>IF($B130="","",IF(COUNTIF(BASE!$A:$A,PRODUTIVIDADE!GM$3)=0,"",SUMIFS(BASE!$N:$N,BASE!$A:$A,PRODUTIVIDADE!GM$3,BASE!$G:$G,PRODUTIVIDADE!$B130)))</f>
        <v/>
      </c>
      <c r="GO130" s="18" t="str">
        <f>IF($B130="","",IF(COUNTIF(BASE!$A:$A,PRODUTIVIDADE!GM$3)=0,"",SUMIFS(BASE!$P:$P,BASE!$A:$A,PRODUTIVIDADE!GM$3,BASE!$G:$G,PRODUTIVIDADE!$B130)))</f>
        <v/>
      </c>
      <c r="GP130" s="18" t="str">
        <f>IF($B130="","",IF(COUNTIF(BASE!$A:$A,PRODUTIVIDADE!GM$3)=0,"",SUMIFS(BASE!$O:$O,BASE!$A:$A,PRODUTIVIDADE!GM$3,BASE!$G:$G,PRODUTIVIDADE!$B130)))</f>
        <v/>
      </c>
      <c r="GQ130" s="32">
        <f t="shared" ref="GQ130:GQ150" si="200">IFERROR(GO130*GM130,0)</f>
        <v>0</v>
      </c>
      <c r="GR130" s="32">
        <f t="shared" ref="GR130:GR150" si="201">IFERROR(GP130*GN130,0)</f>
        <v>0</v>
      </c>
    </row>
    <row r="131" spans="2:200" s="8" customFormat="1" hidden="1" x14ac:dyDescent="0.25">
      <c r="B131" s="50"/>
      <c r="C131" s="16" t="str">
        <f>IF($B131="","",VLOOKUP($B131,EQUIPE!$B:$E,2,0))</f>
        <v/>
      </c>
      <c r="D131" s="16" t="str">
        <f>IF($B131="","",VLOOKUP($B131,EQUIPE!$B:$F,5,0))</f>
        <v/>
      </c>
      <c r="E131" s="18" t="str">
        <f>IF($B131="","",VLOOKUP($B131,EQUIPE!$B:$E,3,0))</f>
        <v/>
      </c>
      <c r="F131" s="16" t="str">
        <f>IF($B131="","",VLOOKUP($B131,EQUIPE!$B:$E,4,0))</f>
        <v/>
      </c>
      <c r="H131" s="22" t="str">
        <f t="shared" si="135"/>
        <v/>
      </c>
      <c r="I131" s="22" t="str">
        <f t="shared" si="135"/>
        <v/>
      </c>
      <c r="J131" s="18" t="str">
        <f t="shared" si="136"/>
        <v/>
      </c>
      <c r="K131" s="18" t="str">
        <f t="shared" si="137"/>
        <v/>
      </c>
      <c r="L131" s="32">
        <f t="shared" si="138"/>
        <v>0</v>
      </c>
      <c r="M131" s="32">
        <f t="shared" si="139"/>
        <v>0</v>
      </c>
      <c r="O131" s="15" t="str">
        <f>IF($B131="","",IF(COUNTIF(BASE!$A:$A,PRODUTIVIDADE!O$3)=0,"",SUMIFS(BASE!$M:$M,BASE!$A:$A,PRODUTIVIDADE!O$3,BASE!$G:$G,PRODUTIVIDADE!$B131)))</f>
        <v/>
      </c>
      <c r="P131" s="15" t="str">
        <f>IF($B131="","",IF(COUNTIF(BASE!$A:$A,PRODUTIVIDADE!O$3)=0,"",SUMIFS(BASE!$N:$N,BASE!$A:$A,PRODUTIVIDADE!O$3,BASE!$G:$G,PRODUTIVIDADE!$B131)))</f>
        <v/>
      </c>
      <c r="Q131" s="18" t="str">
        <f>IF($B131="","",IF(COUNTIF(BASE!$A:$A,PRODUTIVIDADE!O$3)=0,"",SUMIFS(BASE!$P:$P,BASE!$A:$A,PRODUTIVIDADE!O$3,BASE!$G:$G,PRODUTIVIDADE!$B131)))</f>
        <v/>
      </c>
      <c r="R131" s="18" t="str">
        <f>IF($B131="","",IF(COUNTIF(BASE!$A:$A,PRODUTIVIDADE!O$3)=0,"",SUMIFS(BASE!$O:$O,BASE!$A:$A,PRODUTIVIDADE!O$3,BASE!$G:$G,PRODUTIVIDADE!$B131)))</f>
        <v/>
      </c>
      <c r="S131" s="32">
        <f t="shared" si="140"/>
        <v>0</v>
      </c>
      <c r="T131" s="32">
        <f t="shared" si="141"/>
        <v>0</v>
      </c>
      <c r="U131" s="33" t="str">
        <f>IF($B131="","",IF(COUNTIF(BASE!$A:$A,PRODUTIVIDADE!U$3)=0,"",SUMIFS(BASE!$M:$M,BASE!$A:$A,PRODUTIVIDADE!U$3,BASE!$G:$G,PRODUTIVIDADE!$B131)))</f>
        <v/>
      </c>
      <c r="V131" s="33" t="str">
        <f>IF($B131="","",IF(COUNTIF(BASE!$A:$A,PRODUTIVIDADE!U$3)=0,"",SUMIFS(BASE!$N:$N,BASE!$A:$A,PRODUTIVIDADE!U$3,BASE!$G:$G,PRODUTIVIDADE!$B131)))</f>
        <v/>
      </c>
      <c r="W131" s="28" t="str">
        <f>IF($B131="","",IF(COUNTIF(BASE!$A:$A,PRODUTIVIDADE!U$3)=0,"",SUMIFS(BASE!$P:$P,BASE!$A:$A,PRODUTIVIDADE!U$3,BASE!$G:$G,PRODUTIVIDADE!$B131)))</f>
        <v/>
      </c>
      <c r="X131" s="28" t="str">
        <f>IF($B131="","",IF(COUNTIF(BASE!$A:$A,PRODUTIVIDADE!U$3)=0,"",SUMIFS(BASE!$O:$O,BASE!$A:$A,PRODUTIVIDADE!U$3,BASE!$G:$G,PRODUTIVIDADE!$B131)))</f>
        <v/>
      </c>
      <c r="Y131" s="32">
        <f t="shared" si="142"/>
        <v>0</v>
      </c>
      <c r="Z131" s="32">
        <f t="shared" si="143"/>
        <v>0</v>
      </c>
      <c r="AA131" s="15" t="str">
        <f>IF($B131="","",IF(COUNTIF(BASE!$A:$A,PRODUTIVIDADE!AA$3)=0,"",SUMIFS(BASE!$M:$M,BASE!$A:$A,PRODUTIVIDADE!AA$3,BASE!$G:$G,PRODUTIVIDADE!$B131)))</f>
        <v/>
      </c>
      <c r="AB131" s="15" t="str">
        <f>IF($B131="","",IF(COUNTIF(BASE!$A:$A,PRODUTIVIDADE!AA$3)=0,"",SUMIFS(BASE!$N:$N,BASE!$A:$A,PRODUTIVIDADE!AA$3,BASE!$G:$G,PRODUTIVIDADE!$B131)))</f>
        <v/>
      </c>
      <c r="AC131" s="18" t="str">
        <f>IF($B131="","",IF(COUNTIF(BASE!$A:$A,PRODUTIVIDADE!AA$3)=0,"",SUMIFS(BASE!$P:$P,BASE!$A:$A,PRODUTIVIDADE!AA$3,BASE!$G:$G,PRODUTIVIDADE!$B131)))</f>
        <v/>
      </c>
      <c r="AD131" s="18" t="str">
        <f>IF($B131="","",IF(COUNTIF(BASE!$A:$A,PRODUTIVIDADE!AA$3)=0,"",SUMIFS(BASE!$O:$O,BASE!$A:$A,PRODUTIVIDADE!AA$3,BASE!$G:$G,PRODUTIVIDADE!$B131)))</f>
        <v/>
      </c>
      <c r="AE131" s="32">
        <f t="shared" si="144"/>
        <v>0</v>
      </c>
      <c r="AF131" s="32">
        <f t="shared" si="145"/>
        <v>0</v>
      </c>
      <c r="AG131" s="33" t="str">
        <f>IF($B131="","",IF(COUNTIF(BASE!$A:$A,PRODUTIVIDADE!AG$3)=0,"",SUMIFS(BASE!$M:$M,BASE!$A:$A,PRODUTIVIDADE!AG$3,BASE!$G:$G,PRODUTIVIDADE!$B131)))</f>
        <v/>
      </c>
      <c r="AH131" s="33" t="str">
        <f>IF($B131="","",IF(COUNTIF(BASE!$A:$A,PRODUTIVIDADE!AG$3)=0,"",SUMIFS(BASE!$N:$N,BASE!$A:$A,PRODUTIVIDADE!AG$3,BASE!$G:$G,PRODUTIVIDADE!$B131)))</f>
        <v/>
      </c>
      <c r="AI131" s="28" t="str">
        <f>IF($B131="","",IF(COUNTIF(BASE!$A:$A,PRODUTIVIDADE!AG$3)=0,"",SUMIFS(BASE!$P:$P,BASE!$A:$A,PRODUTIVIDADE!AG$3,BASE!$G:$G,PRODUTIVIDADE!$B131)))</f>
        <v/>
      </c>
      <c r="AJ131" s="28" t="str">
        <f>IF($B131="","",IF(COUNTIF(BASE!$A:$A,PRODUTIVIDADE!AG$3)=0,"",SUMIFS(BASE!$O:$O,BASE!$A:$A,PRODUTIVIDADE!AG$3,BASE!$G:$G,PRODUTIVIDADE!$B131)))</f>
        <v/>
      </c>
      <c r="AK131" s="32">
        <f t="shared" si="146"/>
        <v>0</v>
      </c>
      <c r="AL131" s="32">
        <f t="shared" si="147"/>
        <v>0</v>
      </c>
      <c r="AM131" s="15" t="str">
        <f>IF($B131="","",IF(COUNTIF(BASE!$A:$A,PRODUTIVIDADE!AM$3)=0,"",SUMIFS(BASE!$M:$M,BASE!$A:$A,PRODUTIVIDADE!AM$3,BASE!$G:$G,PRODUTIVIDADE!$B131)))</f>
        <v/>
      </c>
      <c r="AN131" s="15" t="str">
        <f>IF($B131="","",IF(COUNTIF(BASE!$A:$A,PRODUTIVIDADE!AM$3)=0,"",SUMIFS(BASE!$N:$N,BASE!$A:$A,PRODUTIVIDADE!AM$3,BASE!$G:$G,PRODUTIVIDADE!$B131)))</f>
        <v/>
      </c>
      <c r="AO131" s="18" t="str">
        <f>IF($B131="","",IF(COUNTIF(BASE!$A:$A,PRODUTIVIDADE!AM$3)=0,"",SUMIFS(BASE!$P:$P,BASE!$A:$A,PRODUTIVIDADE!AM$3,BASE!$G:$G,PRODUTIVIDADE!$B131)))</f>
        <v/>
      </c>
      <c r="AP131" s="18" t="str">
        <f>IF($B131="","",IF(COUNTIF(BASE!$A:$A,PRODUTIVIDADE!AM$3)=0,"",SUMIFS(BASE!$O:$O,BASE!$A:$A,PRODUTIVIDADE!AM$3,BASE!$G:$G,PRODUTIVIDADE!$B131)))</f>
        <v/>
      </c>
      <c r="AQ131" s="32">
        <f t="shared" si="148"/>
        <v>0</v>
      </c>
      <c r="AR131" s="32">
        <f t="shared" si="149"/>
        <v>0</v>
      </c>
      <c r="AS131" s="33" t="str">
        <f>IF($B131="","",IF(COUNTIF(BASE!$A:$A,PRODUTIVIDADE!AS$3)=0,"",SUMIFS(BASE!$M:$M,BASE!$A:$A,PRODUTIVIDADE!AS$3,BASE!$G:$G,PRODUTIVIDADE!$B131)))</f>
        <v/>
      </c>
      <c r="AT131" s="33" t="str">
        <f>IF($B131="","",IF(COUNTIF(BASE!$A:$A,PRODUTIVIDADE!AS$3)=0,"",SUMIFS(BASE!$N:$N,BASE!$A:$A,PRODUTIVIDADE!AS$3,BASE!$G:$G,PRODUTIVIDADE!$B131)))</f>
        <v/>
      </c>
      <c r="AU131" s="28" t="str">
        <f>IF($B131="","",IF(COUNTIF(BASE!$A:$A,PRODUTIVIDADE!AS$3)=0,"",SUMIFS(BASE!$P:$P,BASE!$A:$A,PRODUTIVIDADE!AS$3,BASE!$G:$G,PRODUTIVIDADE!$B131)))</f>
        <v/>
      </c>
      <c r="AV131" s="28" t="str">
        <f>IF($B131="","",IF(COUNTIF(BASE!$A:$A,PRODUTIVIDADE!AS$3)=0,"",SUMIFS(BASE!$O:$O,BASE!$A:$A,PRODUTIVIDADE!AS$3,BASE!$G:$G,PRODUTIVIDADE!$B131)))</f>
        <v/>
      </c>
      <c r="AW131" s="32">
        <f t="shared" si="150"/>
        <v>0</v>
      </c>
      <c r="AX131" s="32">
        <f t="shared" si="151"/>
        <v>0</v>
      </c>
      <c r="AY131" s="15" t="str">
        <f>IF($B131="","",IF(COUNTIF(BASE!$A:$A,PRODUTIVIDADE!AY$3)=0,"",SUMIFS(BASE!$M:$M,BASE!$A:$A,PRODUTIVIDADE!AY$3,BASE!$G:$G,PRODUTIVIDADE!$B131)))</f>
        <v/>
      </c>
      <c r="AZ131" s="15" t="str">
        <f>IF($B131="","",IF(COUNTIF(BASE!$A:$A,PRODUTIVIDADE!AY$3)=0,"",SUMIFS(BASE!$N:$N,BASE!$A:$A,PRODUTIVIDADE!AY$3,BASE!$G:$G,PRODUTIVIDADE!$B131)))</f>
        <v/>
      </c>
      <c r="BA131" s="18" t="str">
        <f>IF($B131="","",IF(COUNTIF(BASE!$A:$A,PRODUTIVIDADE!AY$3)=0,"",SUMIFS(BASE!$P:$P,BASE!$A:$A,PRODUTIVIDADE!AY$3,BASE!$G:$G,PRODUTIVIDADE!$B131)))</f>
        <v/>
      </c>
      <c r="BB131" s="18" t="str">
        <f>IF($B131="","",IF(COUNTIF(BASE!$A:$A,PRODUTIVIDADE!AY$3)=0,"",SUMIFS(BASE!$O:$O,BASE!$A:$A,PRODUTIVIDADE!AY$3,BASE!$G:$G,PRODUTIVIDADE!$B131)))</f>
        <v/>
      </c>
      <c r="BC131" s="32">
        <f t="shared" si="152"/>
        <v>0</v>
      </c>
      <c r="BD131" s="32">
        <f t="shared" si="153"/>
        <v>0</v>
      </c>
      <c r="BE131" s="33" t="str">
        <f>IF($B131="","",IF(COUNTIF(BASE!$A:$A,PRODUTIVIDADE!BE$3)=0,"",SUMIFS(BASE!$M:$M,BASE!$A:$A,PRODUTIVIDADE!BE$3,BASE!$G:$G,PRODUTIVIDADE!$B131)))</f>
        <v/>
      </c>
      <c r="BF131" s="33" t="str">
        <f>IF($B131="","",IF(COUNTIF(BASE!$A:$A,PRODUTIVIDADE!BE$3)=0,"",SUMIFS(BASE!$N:$N,BASE!$A:$A,PRODUTIVIDADE!BE$3,BASE!$G:$G,PRODUTIVIDADE!$B131)))</f>
        <v/>
      </c>
      <c r="BG131" s="28" t="str">
        <f>IF($B131="","",IF(COUNTIF(BASE!$A:$A,PRODUTIVIDADE!BE$3)=0,"",SUMIFS(BASE!$P:$P,BASE!$A:$A,PRODUTIVIDADE!BE$3,BASE!$G:$G,PRODUTIVIDADE!$B131)))</f>
        <v/>
      </c>
      <c r="BH131" s="28" t="str">
        <f>IF($B131="","",IF(COUNTIF(BASE!$A:$A,PRODUTIVIDADE!BE$3)=0,"",SUMIFS(BASE!$O:$O,BASE!$A:$A,PRODUTIVIDADE!BE$3,BASE!$G:$G,PRODUTIVIDADE!$B131)))</f>
        <v/>
      </c>
      <c r="BI131" s="32">
        <f t="shared" si="154"/>
        <v>0</v>
      </c>
      <c r="BJ131" s="32">
        <f t="shared" si="155"/>
        <v>0</v>
      </c>
      <c r="BK131" s="15" t="str">
        <f>IF($B131="","",IF(COUNTIF(BASE!$A:$A,PRODUTIVIDADE!BK$3)=0,"",SUMIFS(BASE!$M:$M,BASE!$A:$A,PRODUTIVIDADE!BK$3,BASE!$G:$G,PRODUTIVIDADE!$B131)))</f>
        <v/>
      </c>
      <c r="BL131" s="15" t="str">
        <f>IF($B131="","",IF(COUNTIF(BASE!$A:$A,PRODUTIVIDADE!BK$3)=0,"",SUMIFS(BASE!$N:$N,BASE!$A:$A,PRODUTIVIDADE!BK$3,BASE!$G:$G,PRODUTIVIDADE!$B131)))</f>
        <v/>
      </c>
      <c r="BM131" s="18" t="str">
        <f>IF($B131="","",IF(COUNTIF(BASE!$A:$A,PRODUTIVIDADE!BK$3)=0,"",SUMIFS(BASE!$P:$P,BASE!$A:$A,PRODUTIVIDADE!BK$3,BASE!$G:$G,PRODUTIVIDADE!$B131)))</f>
        <v/>
      </c>
      <c r="BN131" s="18" t="str">
        <f>IF($B131="","",IF(COUNTIF(BASE!$A:$A,PRODUTIVIDADE!BK$3)=0,"",SUMIFS(BASE!$O:$O,BASE!$A:$A,PRODUTIVIDADE!BK$3,BASE!$G:$G,PRODUTIVIDADE!$B131)))</f>
        <v/>
      </c>
      <c r="BO131" s="32">
        <f t="shared" si="156"/>
        <v>0</v>
      </c>
      <c r="BP131" s="32">
        <f t="shared" si="157"/>
        <v>0</v>
      </c>
      <c r="BQ131" s="33" t="str">
        <f>IF($B131="","",IF(COUNTIF(BASE!$A:$A,PRODUTIVIDADE!BQ$3)=0,"",SUMIFS(BASE!$M:$M,BASE!$A:$A,PRODUTIVIDADE!BQ$3,BASE!$G:$G,PRODUTIVIDADE!$B131)))</f>
        <v/>
      </c>
      <c r="BR131" s="33" t="str">
        <f>IF($B131="","",IF(COUNTIF(BASE!$A:$A,PRODUTIVIDADE!BQ$3)=0,"",SUMIFS(BASE!$N:$N,BASE!$A:$A,PRODUTIVIDADE!BQ$3,BASE!$G:$G,PRODUTIVIDADE!$B131)))</f>
        <v/>
      </c>
      <c r="BS131" s="28" t="str">
        <f>IF($B131="","",IF(COUNTIF(BASE!$A:$A,PRODUTIVIDADE!BQ$3)=0,"",SUMIFS(BASE!$P:$P,BASE!$A:$A,PRODUTIVIDADE!BQ$3,BASE!$G:$G,PRODUTIVIDADE!$B131)))</f>
        <v/>
      </c>
      <c r="BT131" s="28" t="str">
        <f>IF($B131="","",IF(COUNTIF(BASE!$A:$A,PRODUTIVIDADE!BQ$3)=0,"",SUMIFS(BASE!$O:$O,BASE!$A:$A,PRODUTIVIDADE!BQ$3,BASE!$G:$G,PRODUTIVIDADE!$B131)))</f>
        <v/>
      </c>
      <c r="BU131" s="32">
        <f t="shared" si="158"/>
        <v>0</v>
      </c>
      <c r="BV131" s="32">
        <f t="shared" si="159"/>
        <v>0</v>
      </c>
      <c r="BW131" s="15" t="str">
        <f>IF($B131="","",IF(COUNTIF(BASE!$A:$A,PRODUTIVIDADE!BW$3)=0,"",SUMIFS(BASE!$M:$M,BASE!$A:$A,PRODUTIVIDADE!BW$3,BASE!$G:$G,PRODUTIVIDADE!$B131)))</f>
        <v/>
      </c>
      <c r="BX131" s="15" t="str">
        <f>IF($B131="","",IF(COUNTIF(BASE!$A:$A,PRODUTIVIDADE!BW$3)=0,"",SUMIFS(BASE!$N:$N,BASE!$A:$A,PRODUTIVIDADE!BW$3,BASE!$G:$G,PRODUTIVIDADE!$B131)))</f>
        <v/>
      </c>
      <c r="BY131" s="18" t="str">
        <f>IF($B131="","",IF(COUNTIF(BASE!$A:$A,PRODUTIVIDADE!BW$3)=0,"",SUMIFS(BASE!$P:$P,BASE!$A:$A,PRODUTIVIDADE!BW$3,BASE!$G:$G,PRODUTIVIDADE!$B131)))</f>
        <v/>
      </c>
      <c r="BZ131" s="18" t="str">
        <f>IF($B131="","",IF(COUNTIF(BASE!$A:$A,PRODUTIVIDADE!BW$3)=0,"",SUMIFS(BASE!$O:$O,BASE!$A:$A,PRODUTIVIDADE!BW$3,BASE!$G:$G,PRODUTIVIDADE!$B131)))</f>
        <v/>
      </c>
      <c r="CA131" s="32">
        <f t="shared" si="160"/>
        <v>0</v>
      </c>
      <c r="CB131" s="32">
        <f t="shared" si="161"/>
        <v>0</v>
      </c>
      <c r="CC131" s="33" t="str">
        <f>IF($B131="","",IF(COUNTIF(BASE!$A:$A,PRODUTIVIDADE!CC$3)=0,"",SUMIFS(BASE!$M:$M,BASE!$A:$A,PRODUTIVIDADE!CC$3,BASE!$G:$G,PRODUTIVIDADE!$B131)))</f>
        <v/>
      </c>
      <c r="CD131" s="33" t="str">
        <f>IF($B131="","",IF(COUNTIF(BASE!$A:$A,PRODUTIVIDADE!CC$3)=0,"",SUMIFS(BASE!$N:$N,BASE!$A:$A,PRODUTIVIDADE!CC$3,BASE!$G:$G,PRODUTIVIDADE!$B131)))</f>
        <v/>
      </c>
      <c r="CE131" s="28" t="str">
        <f>IF($B131="","",IF(COUNTIF(BASE!$A:$A,PRODUTIVIDADE!CC$3)=0,"",SUMIFS(BASE!$P:$P,BASE!$A:$A,PRODUTIVIDADE!CC$3,BASE!$G:$G,PRODUTIVIDADE!$B131)))</f>
        <v/>
      </c>
      <c r="CF131" s="28" t="str">
        <f>IF($B131="","",IF(COUNTIF(BASE!$A:$A,PRODUTIVIDADE!CC$3)=0,"",SUMIFS(BASE!$O:$O,BASE!$A:$A,PRODUTIVIDADE!CC$3,BASE!$G:$G,PRODUTIVIDADE!$B131)))</f>
        <v/>
      </c>
      <c r="CG131" s="32">
        <f t="shared" si="162"/>
        <v>0</v>
      </c>
      <c r="CH131" s="32">
        <f t="shared" si="163"/>
        <v>0</v>
      </c>
      <c r="CI131" s="15" t="str">
        <f>IF($B131="","",IF(COUNTIF(BASE!$A:$A,PRODUTIVIDADE!CI$3)=0,"",SUMIFS(BASE!$M:$M,BASE!$A:$A,PRODUTIVIDADE!CI$3,BASE!$G:$G,PRODUTIVIDADE!$B131)))</f>
        <v/>
      </c>
      <c r="CJ131" s="15" t="str">
        <f>IF($B131="","",IF(COUNTIF(BASE!$A:$A,PRODUTIVIDADE!CI$3)=0,"",SUMIFS(BASE!$N:$N,BASE!$A:$A,PRODUTIVIDADE!CI$3,BASE!$G:$G,PRODUTIVIDADE!$B131)))</f>
        <v/>
      </c>
      <c r="CK131" s="18" t="str">
        <f>IF($B131="","",IF(COUNTIF(BASE!$A:$A,PRODUTIVIDADE!CI$3)=0,"",SUMIFS(BASE!$P:$P,BASE!$A:$A,PRODUTIVIDADE!CI$3,BASE!$G:$G,PRODUTIVIDADE!$B131)))</f>
        <v/>
      </c>
      <c r="CL131" s="18" t="str">
        <f>IF($B131="","",IF(COUNTIF(BASE!$A:$A,PRODUTIVIDADE!CI$3)=0,"",SUMIFS(BASE!$O:$O,BASE!$A:$A,PRODUTIVIDADE!CI$3,BASE!$G:$G,PRODUTIVIDADE!$B131)))</f>
        <v/>
      </c>
      <c r="CM131" s="32">
        <f t="shared" si="164"/>
        <v>0</v>
      </c>
      <c r="CN131" s="32">
        <f t="shared" si="165"/>
        <v>0</v>
      </c>
      <c r="CO131" s="33" t="str">
        <f>IF($B131="","",IF(COUNTIF(BASE!$A:$A,PRODUTIVIDADE!CO$3)=0,"",SUMIFS(BASE!$M:$M,BASE!$A:$A,PRODUTIVIDADE!CO$3,BASE!$G:$G,PRODUTIVIDADE!$B131)))</f>
        <v/>
      </c>
      <c r="CP131" s="33" t="str">
        <f>IF($B131="","",IF(COUNTIF(BASE!$A:$A,PRODUTIVIDADE!CO$3)=0,"",SUMIFS(BASE!$N:$N,BASE!$A:$A,PRODUTIVIDADE!CO$3,BASE!$G:$G,PRODUTIVIDADE!$B131)))</f>
        <v/>
      </c>
      <c r="CQ131" s="28" t="str">
        <f>IF($B131="","",IF(COUNTIF(BASE!$A:$A,PRODUTIVIDADE!CO$3)=0,"",SUMIFS(BASE!$P:$P,BASE!$A:$A,PRODUTIVIDADE!CO$3,BASE!$G:$G,PRODUTIVIDADE!$B131)))</f>
        <v/>
      </c>
      <c r="CR131" s="28" t="str">
        <f>IF($B131="","",IF(COUNTIF(BASE!$A:$A,PRODUTIVIDADE!CO$3)=0,"",SUMIFS(BASE!$O:$O,BASE!$A:$A,PRODUTIVIDADE!CO$3,BASE!$G:$G,PRODUTIVIDADE!$B131)))</f>
        <v/>
      </c>
      <c r="CS131" s="32">
        <f t="shared" si="166"/>
        <v>0</v>
      </c>
      <c r="CT131" s="32">
        <f t="shared" si="167"/>
        <v>0</v>
      </c>
      <c r="CU131" s="15" t="str">
        <f>IF($B131="","",IF(COUNTIF(BASE!$A:$A,PRODUTIVIDADE!CU$3)=0,"",SUMIFS(BASE!$M:$M,BASE!$A:$A,PRODUTIVIDADE!CU$3,BASE!$G:$G,PRODUTIVIDADE!$B131)))</f>
        <v/>
      </c>
      <c r="CV131" s="15" t="str">
        <f>IF($B131="","",IF(COUNTIF(BASE!$A:$A,PRODUTIVIDADE!CU$3)=0,"",SUMIFS(BASE!$N:$N,BASE!$A:$A,PRODUTIVIDADE!CU$3,BASE!$G:$G,PRODUTIVIDADE!$B131)))</f>
        <v/>
      </c>
      <c r="CW131" s="18" t="str">
        <f>IF($B131="","",IF(COUNTIF(BASE!$A:$A,PRODUTIVIDADE!CU$3)=0,"",SUMIFS(BASE!$P:$P,BASE!$A:$A,PRODUTIVIDADE!CU$3,BASE!$G:$G,PRODUTIVIDADE!$B131)))</f>
        <v/>
      </c>
      <c r="CX131" s="18" t="str">
        <f>IF($B131="","",IF(COUNTIF(BASE!$A:$A,PRODUTIVIDADE!CU$3)=0,"",SUMIFS(BASE!$O:$O,BASE!$A:$A,PRODUTIVIDADE!CU$3,BASE!$G:$G,PRODUTIVIDADE!$B131)))</f>
        <v/>
      </c>
      <c r="CY131" s="32">
        <f t="shared" si="168"/>
        <v>0</v>
      </c>
      <c r="CZ131" s="32">
        <f t="shared" si="169"/>
        <v>0</v>
      </c>
      <c r="DA131" s="33" t="str">
        <f>IF($B131="","",IF(COUNTIF(BASE!$A:$A,PRODUTIVIDADE!DA$3)=0,"",SUMIFS(BASE!$M:$M,BASE!$A:$A,PRODUTIVIDADE!DA$3,BASE!$G:$G,PRODUTIVIDADE!$B131)))</f>
        <v/>
      </c>
      <c r="DB131" s="33" t="str">
        <f>IF($B131="","",IF(COUNTIF(BASE!$A:$A,PRODUTIVIDADE!DA$3)=0,"",SUMIFS(BASE!$N:$N,BASE!$A:$A,PRODUTIVIDADE!DA$3,BASE!$G:$G,PRODUTIVIDADE!$B131)))</f>
        <v/>
      </c>
      <c r="DC131" s="28" t="str">
        <f>IF($B131="","",IF(COUNTIF(BASE!$A:$A,PRODUTIVIDADE!DA$3)=0,"",SUMIFS(BASE!$P:$P,BASE!$A:$A,PRODUTIVIDADE!DA$3,BASE!$G:$G,PRODUTIVIDADE!$B131)))</f>
        <v/>
      </c>
      <c r="DD131" s="28" t="str">
        <f>IF($B131="","",IF(COUNTIF(BASE!$A:$A,PRODUTIVIDADE!DA$3)=0,"",SUMIFS(BASE!$O:$O,BASE!$A:$A,PRODUTIVIDADE!DA$3,BASE!$G:$G,PRODUTIVIDADE!$B131)))</f>
        <v/>
      </c>
      <c r="DE131" s="32">
        <f t="shared" si="170"/>
        <v>0</v>
      </c>
      <c r="DF131" s="32">
        <f t="shared" si="171"/>
        <v>0</v>
      </c>
      <c r="DG131" s="15" t="str">
        <f>IF($B131="","",IF(COUNTIF(BASE!$A:$A,PRODUTIVIDADE!DG$3)=0,"",SUMIFS(BASE!$M:$M,BASE!$A:$A,PRODUTIVIDADE!DG$3,BASE!$G:$G,PRODUTIVIDADE!$B131)))</f>
        <v/>
      </c>
      <c r="DH131" s="15" t="str">
        <f>IF($B131="","",IF(COUNTIF(BASE!$A:$A,PRODUTIVIDADE!DG$3)=0,"",SUMIFS(BASE!$N:$N,BASE!$A:$A,PRODUTIVIDADE!DG$3,BASE!$G:$G,PRODUTIVIDADE!$B131)))</f>
        <v/>
      </c>
      <c r="DI131" s="18" t="str">
        <f>IF($B131="","",IF(COUNTIF(BASE!$A:$A,PRODUTIVIDADE!DG$3)=0,"",SUMIFS(BASE!$P:$P,BASE!$A:$A,PRODUTIVIDADE!DG$3,BASE!$G:$G,PRODUTIVIDADE!$B131)))</f>
        <v/>
      </c>
      <c r="DJ131" s="18" t="str">
        <f>IF($B131="","",IF(COUNTIF(BASE!$A:$A,PRODUTIVIDADE!DG$3)=0,"",SUMIFS(BASE!$O:$O,BASE!$A:$A,PRODUTIVIDADE!DG$3,BASE!$G:$G,PRODUTIVIDADE!$B131)))</f>
        <v/>
      </c>
      <c r="DK131" s="32">
        <f t="shared" si="172"/>
        <v>0</v>
      </c>
      <c r="DL131" s="32">
        <f t="shared" si="173"/>
        <v>0</v>
      </c>
      <c r="DM131" s="33" t="str">
        <f>IF($B131="","",IF(COUNTIF(BASE!$A:$A,PRODUTIVIDADE!DM$3)=0,"",SUMIFS(BASE!$M:$M,BASE!$A:$A,PRODUTIVIDADE!DM$3,BASE!$G:$G,PRODUTIVIDADE!$B131)))</f>
        <v/>
      </c>
      <c r="DN131" s="33" t="str">
        <f>IF($B131="","",IF(COUNTIF(BASE!$A:$A,PRODUTIVIDADE!DM$3)=0,"",SUMIFS(BASE!$N:$N,BASE!$A:$A,PRODUTIVIDADE!DM$3,BASE!$G:$G,PRODUTIVIDADE!$B131)))</f>
        <v/>
      </c>
      <c r="DO131" s="28" t="str">
        <f>IF($B131="","",IF(COUNTIF(BASE!$A:$A,PRODUTIVIDADE!DM$3)=0,"",SUMIFS(BASE!$P:$P,BASE!$A:$A,PRODUTIVIDADE!DM$3,BASE!$G:$G,PRODUTIVIDADE!$B131)))</f>
        <v/>
      </c>
      <c r="DP131" s="28" t="str">
        <f>IF($B131="","",IF(COUNTIF(BASE!$A:$A,PRODUTIVIDADE!DM$3)=0,"",SUMIFS(BASE!$O:$O,BASE!$A:$A,PRODUTIVIDADE!DM$3,BASE!$G:$G,PRODUTIVIDADE!$B131)))</f>
        <v/>
      </c>
      <c r="DQ131" s="32">
        <f t="shared" si="174"/>
        <v>0</v>
      </c>
      <c r="DR131" s="32">
        <f t="shared" si="175"/>
        <v>0</v>
      </c>
      <c r="DS131" s="15" t="str">
        <f>IF($B131="","",IF(COUNTIF(BASE!$A:$A,PRODUTIVIDADE!DS$3)=0,"",SUMIFS(BASE!$M:$M,BASE!$A:$A,PRODUTIVIDADE!DS$3,BASE!$G:$G,PRODUTIVIDADE!$B131)))</f>
        <v/>
      </c>
      <c r="DT131" s="15" t="str">
        <f>IF($B131="","",IF(COUNTIF(BASE!$A:$A,PRODUTIVIDADE!DS$3)=0,"",SUMIFS(BASE!$N:$N,BASE!$A:$A,PRODUTIVIDADE!DS$3,BASE!$G:$G,PRODUTIVIDADE!$B131)))</f>
        <v/>
      </c>
      <c r="DU131" s="18" t="str">
        <f>IF($B131="","",IF(COUNTIF(BASE!$A:$A,PRODUTIVIDADE!DS$3)=0,"",SUMIFS(BASE!$P:$P,BASE!$A:$A,PRODUTIVIDADE!DS$3,BASE!$G:$G,PRODUTIVIDADE!$B131)))</f>
        <v/>
      </c>
      <c r="DV131" s="18" t="str">
        <f>IF($B131="","",IF(COUNTIF(BASE!$A:$A,PRODUTIVIDADE!DS$3)=0,"",SUMIFS(BASE!$O:$O,BASE!$A:$A,PRODUTIVIDADE!DS$3,BASE!$G:$G,PRODUTIVIDADE!$B131)))</f>
        <v/>
      </c>
      <c r="DW131" s="32">
        <f t="shared" si="176"/>
        <v>0</v>
      </c>
      <c r="DX131" s="32">
        <f t="shared" si="177"/>
        <v>0</v>
      </c>
      <c r="DY131" s="33" t="str">
        <f>IF($B131="","",IF(COUNTIF(BASE!$A:$A,PRODUTIVIDADE!DY$3)=0,"",SUMIFS(BASE!$M:$M,BASE!$A:$A,PRODUTIVIDADE!DY$3,BASE!$G:$G,PRODUTIVIDADE!$B131)))</f>
        <v/>
      </c>
      <c r="DZ131" s="33" t="str">
        <f>IF($B131="","",IF(COUNTIF(BASE!$A:$A,PRODUTIVIDADE!DY$3)=0,"",SUMIFS(BASE!$N:$N,BASE!$A:$A,PRODUTIVIDADE!DY$3,BASE!$G:$G,PRODUTIVIDADE!$B131)))</f>
        <v/>
      </c>
      <c r="EA131" s="28" t="str">
        <f>IF($B131="","",IF(COUNTIF(BASE!$A:$A,PRODUTIVIDADE!DY$3)=0,"",SUMIFS(BASE!$P:$P,BASE!$A:$A,PRODUTIVIDADE!DY$3,BASE!$G:$G,PRODUTIVIDADE!$B131)))</f>
        <v/>
      </c>
      <c r="EB131" s="28" t="str">
        <f>IF($B131="","",IF(COUNTIF(BASE!$A:$A,PRODUTIVIDADE!DY$3)=0,"",SUMIFS(BASE!$O:$O,BASE!$A:$A,PRODUTIVIDADE!DY$3,BASE!$G:$G,PRODUTIVIDADE!$B131)))</f>
        <v/>
      </c>
      <c r="EC131" s="32">
        <f t="shared" si="178"/>
        <v>0</v>
      </c>
      <c r="ED131" s="32">
        <f t="shared" si="179"/>
        <v>0</v>
      </c>
      <c r="EE131" s="15" t="str">
        <f>IF($B131="","",IF(COUNTIF(BASE!$A:$A,PRODUTIVIDADE!EE$3)=0,"",SUMIFS(BASE!$M:$M,BASE!$A:$A,PRODUTIVIDADE!EE$3,BASE!$G:$G,PRODUTIVIDADE!$B131)))</f>
        <v/>
      </c>
      <c r="EF131" s="15" t="str">
        <f>IF($B131="","",IF(COUNTIF(BASE!$A:$A,PRODUTIVIDADE!EE$3)=0,"",SUMIFS(BASE!$N:$N,BASE!$A:$A,PRODUTIVIDADE!EE$3,BASE!$G:$G,PRODUTIVIDADE!$B131)))</f>
        <v/>
      </c>
      <c r="EG131" s="18" t="str">
        <f>IF($B131="","",IF(COUNTIF(BASE!$A:$A,PRODUTIVIDADE!EE$3)=0,"",SUMIFS(BASE!$P:$P,BASE!$A:$A,PRODUTIVIDADE!EE$3,BASE!$G:$G,PRODUTIVIDADE!$B131)))</f>
        <v/>
      </c>
      <c r="EH131" s="18" t="str">
        <f>IF($B131="","",IF(COUNTIF(BASE!$A:$A,PRODUTIVIDADE!EE$3)=0,"",SUMIFS(BASE!$O:$O,BASE!$A:$A,PRODUTIVIDADE!EE$3,BASE!$G:$G,PRODUTIVIDADE!$B131)))</f>
        <v/>
      </c>
      <c r="EI131" s="32">
        <f t="shared" si="180"/>
        <v>0</v>
      </c>
      <c r="EJ131" s="32">
        <f t="shared" si="181"/>
        <v>0</v>
      </c>
      <c r="EK131" s="33" t="str">
        <f>IF($B131="","",IF(COUNTIF(BASE!$A:$A,PRODUTIVIDADE!EK$3)=0,"",SUMIFS(BASE!$M:$M,BASE!$A:$A,PRODUTIVIDADE!EK$3,BASE!$G:$G,PRODUTIVIDADE!$B131)))</f>
        <v/>
      </c>
      <c r="EL131" s="33" t="str">
        <f>IF($B131="","",IF(COUNTIF(BASE!$A:$A,PRODUTIVIDADE!EK$3)=0,"",SUMIFS(BASE!$N:$N,BASE!$A:$A,PRODUTIVIDADE!EK$3,BASE!$G:$G,PRODUTIVIDADE!$B131)))</f>
        <v/>
      </c>
      <c r="EM131" s="28" t="str">
        <f>IF($B131="","",IF(COUNTIF(BASE!$A:$A,PRODUTIVIDADE!EK$3)=0,"",SUMIFS(BASE!$P:$P,BASE!$A:$A,PRODUTIVIDADE!EK$3,BASE!$G:$G,PRODUTIVIDADE!$B131)))</f>
        <v/>
      </c>
      <c r="EN131" s="28" t="str">
        <f>IF($B131="","",IF(COUNTIF(BASE!$A:$A,PRODUTIVIDADE!EK$3)=0,"",SUMIFS(BASE!$O:$O,BASE!$A:$A,PRODUTIVIDADE!EK$3,BASE!$G:$G,PRODUTIVIDADE!$B131)))</f>
        <v/>
      </c>
      <c r="EO131" s="32">
        <f t="shared" si="182"/>
        <v>0</v>
      </c>
      <c r="EP131" s="32">
        <f t="shared" si="183"/>
        <v>0</v>
      </c>
      <c r="EQ131" s="15" t="str">
        <f>IF($B131="","",IF(COUNTIF(BASE!$A:$A,PRODUTIVIDADE!EQ$3)=0,"",SUMIFS(BASE!$M:$M,BASE!$A:$A,PRODUTIVIDADE!EQ$3,BASE!$G:$G,PRODUTIVIDADE!$B131)))</f>
        <v/>
      </c>
      <c r="ER131" s="15" t="str">
        <f>IF($B131="","",IF(COUNTIF(BASE!$A:$A,PRODUTIVIDADE!EQ$3)=0,"",SUMIFS(BASE!$N:$N,BASE!$A:$A,PRODUTIVIDADE!EQ$3,BASE!$G:$G,PRODUTIVIDADE!$B131)))</f>
        <v/>
      </c>
      <c r="ES131" s="18" t="str">
        <f>IF($B131="","",IF(COUNTIF(BASE!$A:$A,PRODUTIVIDADE!EQ$3)=0,"",SUMIFS(BASE!$P:$P,BASE!$A:$A,PRODUTIVIDADE!EQ$3,BASE!$G:$G,PRODUTIVIDADE!$B131)))</f>
        <v/>
      </c>
      <c r="ET131" s="18" t="str">
        <f>IF($B131="","",IF(COUNTIF(BASE!$A:$A,PRODUTIVIDADE!EQ$3)=0,"",SUMIFS(BASE!$O:$O,BASE!$A:$A,PRODUTIVIDADE!EQ$3,BASE!$G:$G,PRODUTIVIDADE!$B131)))</f>
        <v/>
      </c>
      <c r="EU131" s="32">
        <f t="shared" si="184"/>
        <v>0</v>
      </c>
      <c r="EV131" s="32">
        <f t="shared" si="185"/>
        <v>0</v>
      </c>
      <c r="EW131" s="33" t="str">
        <f>IF($B131="","",IF(COUNTIF(BASE!$A:$A,PRODUTIVIDADE!EW$3)=0,"",SUMIFS(BASE!$M:$M,BASE!$A:$A,PRODUTIVIDADE!EW$3,BASE!$G:$G,PRODUTIVIDADE!$B131)))</f>
        <v/>
      </c>
      <c r="EX131" s="33" t="str">
        <f>IF($B131="","",IF(COUNTIF(BASE!$A:$A,PRODUTIVIDADE!EW$3)=0,"",SUMIFS(BASE!$N:$N,BASE!$A:$A,PRODUTIVIDADE!EW$3,BASE!$G:$G,PRODUTIVIDADE!$B131)))</f>
        <v/>
      </c>
      <c r="EY131" s="28" t="str">
        <f>IF($B131="","",IF(COUNTIF(BASE!$A:$A,PRODUTIVIDADE!EW$3)=0,"",SUMIFS(BASE!$P:$P,BASE!$A:$A,PRODUTIVIDADE!EW$3,BASE!$G:$G,PRODUTIVIDADE!$B131)))</f>
        <v/>
      </c>
      <c r="EZ131" s="28" t="str">
        <f>IF($B131="","",IF(COUNTIF(BASE!$A:$A,PRODUTIVIDADE!EW$3)=0,"",SUMIFS(BASE!$O:$O,BASE!$A:$A,PRODUTIVIDADE!EW$3,BASE!$G:$G,PRODUTIVIDADE!$B131)))</f>
        <v/>
      </c>
      <c r="FA131" s="32">
        <f t="shared" si="186"/>
        <v>0</v>
      </c>
      <c r="FB131" s="32">
        <f t="shared" si="187"/>
        <v>0</v>
      </c>
      <c r="FC131" s="15" t="str">
        <f>IF($B131="","",IF(COUNTIF(BASE!$A:$A,PRODUTIVIDADE!FC$3)=0,"",SUMIFS(BASE!$M:$M,BASE!$A:$A,PRODUTIVIDADE!FC$3,BASE!$G:$G,PRODUTIVIDADE!$B131)))</f>
        <v/>
      </c>
      <c r="FD131" s="15" t="str">
        <f>IF($B131="","",IF(COUNTIF(BASE!$A:$A,PRODUTIVIDADE!FC$3)=0,"",SUMIFS(BASE!$N:$N,BASE!$A:$A,PRODUTIVIDADE!FC$3,BASE!$G:$G,PRODUTIVIDADE!$B131)))</f>
        <v/>
      </c>
      <c r="FE131" s="18" t="str">
        <f>IF($B131="","",IF(COUNTIF(BASE!$A:$A,PRODUTIVIDADE!FC$3)=0,"",SUMIFS(BASE!$P:$P,BASE!$A:$A,PRODUTIVIDADE!FC$3,BASE!$G:$G,PRODUTIVIDADE!$B131)))</f>
        <v/>
      </c>
      <c r="FF131" s="18" t="str">
        <f>IF($B131="","",IF(COUNTIF(BASE!$A:$A,PRODUTIVIDADE!FC$3)=0,"",SUMIFS(BASE!$O:$O,BASE!$A:$A,PRODUTIVIDADE!FC$3,BASE!$G:$G,PRODUTIVIDADE!$B131)))</f>
        <v/>
      </c>
      <c r="FG131" s="32">
        <f t="shared" si="188"/>
        <v>0</v>
      </c>
      <c r="FH131" s="32">
        <f t="shared" si="189"/>
        <v>0</v>
      </c>
      <c r="FI131" s="33" t="str">
        <f>IF($B131="","",IF(COUNTIF(BASE!$A:$A,PRODUTIVIDADE!FI$3)=0,"",SUMIFS(BASE!$M:$M,BASE!$A:$A,PRODUTIVIDADE!FI$3,BASE!$G:$G,PRODUTIVIDADE!$B131)))</f>
        <v/>
      </c>
      <c r="FJ131" s="33" t="str">
        <f>IF($B131="","",IF(COUNTIF(BASE!$A:$A,PRODUTIVIDADE!FI$3)=0,"",SUMIFS(BASE!$N:$N,BASE!$A:$A,PRODUTIVIDADE!FI$3,BASE!$G:$G,PRODUTIVIDADE!$B131)))</f>
        <v/>
      </c>
      <c r="FK131" s="28" t="str">
        <f>IF($B131="","",IF(COUNTIF(BASE!$A:$A,PRODUTIVIDADE!FI$3)=0,"",SUMIFS(BASE!$P:$P,BASE!$A:$A,PRODUTIVIDADE!FI$3,BASE!$G:$G,PRODUTIVIDADE!$B131)))</f>
        <v/>
      </c>
      <c r="FL131" s="28" t="str">
        <f>IF($B131="","",IF(COUNTIF(BASE!$A:$A,PRODUTIVIDADE!FI$3)=0,"",SUMIFS(BASE!$O:$O,BASE!$A:$A,PRODUTIVIDADE!FI$3,BASE!$G:$G,PRODUTIVIDADE!$B131)))</f>
        <v/>
      </c>
      <c r="FM131" s="32">
        <f t="shared" si="190"/>
        <v>0</v>
      </c>
      <c r="FN131" s="32">
        <f t="shared" si="191"/>
        <v>0</v>
      </c>
      <c r="FO131" s="15" t="str">
        <f>IF($B131="","",IF(COUNTIF(BASE!$A:$A,PRODUTIVIDADE!FO$3)=0,"",SUMIFS(BASE!$M:$M,BASE!$A:$A,PRODUTIVIDADE!FO$3,BASE!$G:$G,PRODUTIVIDADE!$B131)))</f>
        <v/>
      </c>
      <c r="FP131" s="15" t="str">
        <f>IF($B131="","",IF(COUNTIF(BASE!$A:$A,PRODUTIVIDADE!FO$3)=0,"",SUMIFS(BASE!$N:$N,BASE!$A:$A,PRODUTIVIDADE!FO$3,BASE!$G:$G,PRODUTIVIDADE!$B131)))</f>
        <v/>
      </c>
      <c r="FQ131" s="18" t="str">
        <f>IF($B131="","",IF(COUNTIF(BASE!$A:$A,PRODUTIVIDADE!FO$3)=0,"",SUMIFS(BASE!$P:$P,BASE!$A:$A,PRODUTIVIDADE!FO$3,BASE!$G:$G,PRODUTIVIDADE!$B131)))</f>
        <v/>
      </c>
      <c r="FR131" s="18" t="str">
        <f>IF($B131="","",IF(COUNTIF(BASE!$A:$A,PRODUTIVIDADE!FO$3)=0,"",SUMIFS(BASE!$O:$O,BASE!$A:$A,PRODUTIVIDADE!FO$3,BASE!$G:$G,PRODUTIVIDADE!$B131)))</f>
        <v/>
      </c>
      <c r="FS131" s="32">
        <f t="shared" si="192"/>
        <v>0</v>
      </c>
      <c r="FT131" s="32">
        <f t="shared" si="193"/>
        <v>0</v>
      </c>
      <c r="FU131" s="33" t="str">
        <f>IF($B131="","",IF(COUNTIF(BASE!$A:$A,PRODUTIVIDADE!FU$3)=0,"",SUMIFS(BASE!$M:$M,BASE!$A:$A,PRODUTIVIDADE!FU$3,BASE!$G:$G,PRODUTIVIDADE!$B131)))</f>
        <v/>
      </c>
      <c r="FV131" s="33" t="str">
        <f>IF($B131="","",IF(COUNTIF(BASE!$A:$A,PRODUTIVIDADE!FU$3)=0,"",SUMIFS(BASE!$N:$N,BASE!$A:$A,PRODUTIVIDADE!FU$3,BASE!$G:$G,PRODUTIVIDADE!$B131)))</f>
        <v/>
      </c>
      <c r="FW131" s="28" t="str">
        <f>IF($B131="","",IF(COUNTIF(BASE!$A:$A,PRODUTIVIDADE!FU$3)=0,"",SUMIFS(BASE!$P:$P,BASE!$A:$A,PRODUTIVIDADE!FU$3,BASE!$G:$G,PRODUTIVIDADE!$B131)))</f>
        <v/>
      </c>
      <c r="FX131" s="28" t="str">
        <f>IF($B131="","",IF(COUNTIF(BASE!$A:$A,PRODUTIVIDADE!FU$3)=0,"",SUMIFS(BASE!$O:$O,BASE!$A:$A,PRODUTIVIDADE!FU$3,BASE!$G:$G,PRODUTIVIDADE!$B131)))</f>
        <v/>
      </c>
      <c r="FY131" s="32">
        <f t="shared" si="194"/>
        <v>0</v>
      </c>
      <c r="FZ131" s="32">
        <f t="shared" si="195"/>
        <v>0</v>
      </c>
      <c r="GA131" s="15" t="str">
        <f>IF($B131="","",IF(COUNTIF(BASE!$A:$A,PRODUTIVIDADE!GA$3)=0,"",SUMIFS(BASE!$M:$M,BASE!$A:$A,PRODUTIVIDADE!GA$3,BASE!$G:$G,PRODUTIVIDADE!$B131)))</f>
        <v/>
      </c>
      <c r="GB131" s="15" t="str">
        <f>IF($B131="","",IF(COUNTIF(BASE!$A:$A,PRODUTIVIDADE!GA$3)=0,"",SUMIFS(BASE!$N:$N,BASE!$A:$A,PRODUTIVIDADE!GA$3,BASE!$G:$G,PRODUTIVIDADE!$B131)))</f>
        <v/>
      </c>
      <c r="GC131" s="18" t="str">
        <f>IF($B131="","",IF(COUNTIF(BASE!$A:$A,PRODUTIVIDADE!GA$3)=0,"",SUMIFS(BASE!$P:$P,BASE!$A:$A,PRODUTIVIDADE!GA$3,BASE!$G:$G,PRODUTIVIDADE!$B131)))</f>
        <v/>
      </c>
      <c r="GD131" s="18" t="str">
        <f>IF($B131="","",IF(COUNTIF(BASE!$A:$A,PRODUTIVIDADE!GA$3)=0,"",SUMIFS(BASE!$O:$O,BASE!$A:$A,PRODUTIVIDADE!GA$3,BASE!$G:$G,PRODUTIVIDADE!$B131)))</f>
        <v/>
      </c>
      <c r="GE131" s="32">
        <f t="shared" si="196"/>
        <v>0</v>
      </c>
      <c r="GF131" s="32">
        <f t="shared" si="197"/>
        <v>0</v>
      </c>
      <c r="GG131" s="33" t="str">
        <f>IF($B131="","",IF(COUNTIF(BASE!$A:$A,PRODUTIVIDADE!GG$3)=0,"",SUMIFS(BASE!$M:$M,BASE!$A:$A,PRODUTIVIDADE!GG$3,BASE!$G:$G,PRODUTIVIDADE!$B131)))</f>
        <v/>
      </c>
      <c r="GH131" s="33" t="str">
        <f>IF($B131="","",IF(COUNTIF(BASE!$A:$A,PRODUTIVIDADE!GG$3)=0,"",SUMIFS(BASE!$N:$N,BASE!$A:$A,PRODUTIVIDADE!GG$3,BASE!$G:$G,PRODUTIVIDADE!$B131)))</f>
        <v/>
      </c>
      <c r="GI131" s="28" t="str">
        <f>IF($B131="","",IF(COUNTIF(BASE!$A:$A,PRODUTIVIDADE!GG$3)=0,"",SUMIFS(BASE!$P:$P,BASE!$A:$A,PRODUTIVIDADE!GG$3,BASE!$G:$G,PRODUTIVIDADE!$B131)))</f>
        <v/>
      </c>
      <c r="GJ131" s="28" t="str">
        <f>IF($B131="","",IF(COUNTIF(BASE!$A:$A,PRODUTIVIDADE!GG$3)=0,"",SUMIFS(BASE!$O:$O,BASE!$A:$A,PRODUTIVIDADE!GG$3,BASE!$G:$G,PRODUTIVIDADE!$B131)))</f>
        <v/>
      </c>
      <c r="GK131" s="32">
        <f t="shared" si="198"/>
        <v>0</v>
      </c>
      <c r="GL131" s="32">
        <f t="shared" si="199"/>
        <v>0</v>
      </c>
      <c r="GM131" s="15" t="str">
        <f>IF($B131="","",IF(COUNTIF(BASE!$A:$A,PRODUTIVIDADE!GM$3)=0,"",SUMIFS(BASE!$M:$M,BASE!$A:$A,PRODUTIVIDADE!GM$3,BASE!$G:$G,PRODUTIVIDADE!$B131)))</f>
        <v/>
      </c>
      <c r="GN131" s="15" t="str">
        <f>IF($B131="","",IF(COUNTIF(BASE!$A:$A,PRODUTIVIDADE!GM$3)=0,"",SUMIFS(BASE!$N:$N,BASE!$A:$A,PRODUTIVIDADE!GM$3,BASE!$G:$G,PRODUTIVIDADE!$B131)))</f>
        <v/>
      </c>
      <c r="GO131" s="18" t="str">
        <f>IF($B131="","",IF(COUNTIF(BASE!$A:$A,PRODUTIVIDADE!GM$3)=0,"",SUMIFS(BASE!$P:$P,BASE!$A:$A,PRODUTIVIDADE!GM$3,BASE!$G:$G,PRODUTIVIDADE!$B131)))</f>
        <v/>
      </c>
      <c r="GP131" s="18" t="str">
        <f>IF($B131="","",IF(COUNTIF(BASE!$A:$A,PRODUTIVIDADE!GM$3)=0,"",SUMIFS(BASE!$O:$O,BASE!$A:$A,PRODUTIVIDADE!GM$3,BASE!$G:$G,PRODUTIVIDADE!$B131)))</f>
        <v/>
      </c>
      <c r="GQ131" s="32">
        <f t="shared" si="200"/>
        <v>0</v>
      </c>
      <c r="GR131" s="32">
        <f t="shared" si="201"/>
        <v>0</v>
      </c>
    </row>
    <row r="132" spans="2:200" s="8" customFormat="1" hidden="1" x14ac:dyDescent="0.25">
      <c r="B132" s="50"/>
      <c r="C132" s="16" t="str">
        <f>IF($B132="","",VLOOKUP($B132,EQUIPE!$B:$E,2,0))</f>
        <v/>
      </c>
      <c r="D132" s="16" t="str">
        <f>IF($B132="","",VLOOKUP($B132,EQUIPE!$B:$F,5,0))</f>
        <v/>
      </c>
      <c r="E132" s="18" t="str">
        <f>IF($B132="","",VLOOKUP($B132,EQUIPE!$B:$E,3,0))</f>
        <v/>
      </c>
      <c r="F132" s="16" t="str">
        <f>IF($B132="","",VLOOKUP($B132,EQUIPE!$B:$E,4,0))</f>
        <v/>
      </c>
      <c r="H132" s="22" t="str">
        <f t="shared" si="135"/>
        <v/>
      </c>
      <c r="I132" s="22" t="str">
        <f t="shared" si="135"/>
        <v/>
      </c>
      <c r="J132" s="18" t="str">
        <f t="shared" si="136"/>
        <v/>
      </c>
      <c r="K132" s="18" t="str">
        <f t="shared" si="137"/>
        <v/>
      </c>
      <c r="L132" s="32">
        <f t="shared" si="138"/>
        <v>0</v>
      </c>
      <c r="M132" s="32">
        <f t="shared" si="139"/>
        <v>0</v>
      </c>
      <c r="O132" s="15" t="str">
        <f>IF($B132="","",IF(COUNTIF(BASE!$A:$A,PRODUTIVIDADE!O$3)=0,"",SUMIFS(BASE!$M:$M,BASE!$A:$A,PRODUTIVIDADE!O$3,BASE!$G:$G,PRODUTIVIDADE!$B132)))</f>
        <v/>
      </c>
      <c r="P132" s="15" t="str">
        <f>IF($B132="","",IF(COUNTIF(BASE!$A:$A,PRODUTIVIDADE!O$3)=0,"",SUMIFS(BASE!$N:$N,BASE!$A:$A,PRODUTIVIDADE!O$3,BASE!$G:$G,PRODUTIVIDADE!$B132)))</f>
        <v/>
      </c>
      <c r="Q132" s="18" t="str">
        <f>IF($B132="","",IF(COUNTIF(BASE!$A:$A,PRODUTIVIDADE!O$3)=0,"",SUMIFS(BASE!$P:$P,BASE!$A:$A,PRODUTIVIDADE!O$3,BASE!$G:$G,PRODUTIVIDADE!$B132)))</f>
        <v/>
      </c>
      <c r="R132" s="18" t="str">
        <f>IF($B132="","",IF(COUNTIF(BASE!$A:$A,PRODUTIVIDADE!O$3)=0,"",SUMIFS(BASE!$O:$O,BASE!$A:$A,PRODUTIVIDADE!O$3,BASE!$G:$G,PRODUTIVIDADE!$B132)))</f>
        <v/>
      </c>
      <c r="S132" s="32">
        <f t="shared" si="140"/>
        <v>0</v>
      </c>
      <c r="T132" s="32">
        <f t="shared" si="141"/>
        <v>0</v>
      </c>
      <c r="U132" s="33" t="str">
        <f>IF($B132="","",IF(COUNTIF(BASE!$A:$A,PRODUTIVIDADE!U$3)=0,"",SUMIFS(BASE!$M:$M,BASE!$A:$A,PRODUTIVIDADE!U$3,BASE!$G:$G,PRODUTIVIDADE!$B132)))</f>
        <v/>
      </c>
      <c r="V132" s="33" t="str">
        <f>IF($B132="","",IF(COUNTIF(BASE!$A:$A,PRODUTIVIDADE!U$3)=0,"",SUMIFS(BASE!$N:$N,BASE!$A:$A,PRODUTIVIDADE!U$3,BASE!$G:$G,PRODUTIVIDADE!$B132)))</f>
        <v/>
      </c>
      <c r="W132" s="28" t="str">
        <f>IF($B132="","",IF(COUNTIF(BASE!$A:$A,PRODUTIVIDADE!U$3)=0,"",SUMIFS(BASE!$P:$P,BASE!$A:$A,PRODUTIVIDADE!U$3,BASE!$G:$G,PRODUTIVIDADE!$B132)))</f>
        <v/>
      </c>
      <c r="X132" s="28" t="str">
        <f>IF($B132="","",IF(COUNTIF(BASE!$A:$A,PRODUTIVIDADE!U$3)=0,"",SUMIFS(BASE!$O:$O,BASE!$A:$A,PRODUTIVIDADE!U$3,BASE!$G:$G,PRODUTIVIDADE!$B132)))</f>
        <v/>
      </c>
      <c r="Y132" s="32">
        <f t="shared" si="142"/>
        <v>0</v>
      </c>
      <c r="Z132" s="32">
        <f t="shared" si="143"/>
        <v>0</v>
      </c>
      <c r="AA132" s="15" t="str">
        <f>IF($B132="","",IF(COUNTIF(BASE!$A:$A,PRODUTIVIDADE!AA$3)=0,"",SUMIFS(BASE!$M:$M,BASE!$A:$A,PRODUTIVIDADE!AA$3,BASE!$G:$G,PRODUTIVIDADE!$B132)))</f>
        <v/>
      </c>
      <c r="AB132" s="15" t="str">
        <f>IF($B132="","",IF(COUNTIF(BASE!$A:$A,PRODUTIVIDADE!AA$3)=0,"",SUMIFS(BASE!$N:$N,BASE!$A:$A,PRODUTIVIDADE!AA$3,BASE!$G:$G,PRODUTIVIDADE!$B132)))</f>
        <v/>
      </c>
      <c r="AC132" s="18" t="str">
        <f>IF($B132="","",IF(COUNTIF(BASE!$A:$A,PRODUTIVIDADE!AA$3)=0,"",SUMIFS(BASE!$P:$P,BASE!$A:$A,PRODUTIVIDADE!AA$3,BASE!$G:$G,PRODUTIVIDADE!$B132)))</f>
        <v/>
      </c>
      <c r="AD132" s="18" t="str">
        <f>IF($B132="","",IF(COUNTIF(BASE!$A:$A,PRODUTIVIDADE!AA$3)=0,"",SUMIFS(BASE!$O:$O,BASE!$A:$A,PRODUTIVIDADE!AA$3,BASE!$G:$G,PRODUTIVIDADE!$B132)))</f>
        <v/>
      </c>
      <c r="AE132" s="32">
        <f t="shared" si="144"/>
        <v>0</v>
      </c>
      <c r="AF132" s="32">
        <f t="shared" si="145"/>
        <v>0</v>
      </c>
      <c r="AG132" s="33" t="str">
        <f>IF($B132="","",IF(COUNTIF(BASE!$A:$A,PRODUTIVIDADE!AG$3)=0,"",SUMIFS(BASE!$M:$M,BASE!$A:$A,PRODUTIVIDADE!AG$3,BASE!$G:$G,PRODUTIVIDADE!$B132)))</f>
        <v/>
      </c>
      <c r="AH132" s="33" t="str">
        <f>IF($B132="","",IF(COUNTIF(BASE!$A:$A,PRODUTIVIDADE!AG$3)=0,"",SUMIFS(BASE!$N:$N,BASE!$A:$A,PRODUTIVIDADE!AG$3,BASE!$G:$G,PRODUTIVIDADE!$B132)))</f>
        <v/>
      </c>
      <c r="AI132" s="28" t="str">
        <f>IF($B132="","",IF(COUNTIF(BASE!$A:$A,PRODUTIVIDADE!AG$3)=0,"",SUMIFS(BASE!$P:$P,BASE!$A:$A,PRODUTIVIDADE!AG$3,BASE!$G:$G,PRODUTIVIDADE!$B132)))</f>
        <v/>
      </c>
      <c r="AJ132" s="28" t="str">
        <f>IF($B132="","",IF(COUNTIF(BASE!$A:$A,PRODUTIVIDADE!AG$3)=0,"",SUMIFS(BASE!$O:$O,BASE!$A:$A,PRODUTIVIDADE!AG$3,BASE!$G:$G,PRODUTIVIDADE!$B132)))</f>
        <v/>
      </c>
      <c r="AK132" s="32">
        <f t="shared" si="146"/>
        <v>0</v>
      </c>
      <c r="AL132" s="32">
        <f t="shared" si="147"/>
        <v>0</v>
      </c>
      <c r="AM132" s="15" t="str">
        <f>IF($B132="","",IF(COUNTIF(BASE!$A:$A,PRODUTIVIDADE!AM$3)=0,"",SUMIFS(BASE!$M:$M,BASE!$A:$A,PRODUTIVIDADE!AM$3,BASE!$G:$G,PRODUTIVIDADE!$B132)))</f>
        <v/>
      </c>
      <c r="AN132" s="15" t="str">
        <f>IF($B132="","",IF(COUNTIF(BASE!$A:$A,PRODUTIVIDADE!AM$3)=0,"",SUMIFS(BASE!$N:$N,BASE!$A:$A,PRODUTIVIDADE!AM$3,BASE!$G:$G,PRODUTIVIDADE!$B132)))</f>
        <v/>
      </c>
      <c r="AO132" s="18" t="str">
        <f>IF($B132="","",IF(COUNTIF(BASE!$A:$A,PRODUTIVIDADE!AM$3)=0,"",SUMIFS(BASE!$P:$P,BASE!$A:$A,PRODUTIVIDADE!AM$3,BASE!$G:$G,PRODUTIVIDADE!$B132)))</f>
        <v/>
      </c>
      <c r="AP132" s="18" t="str">
        <f>IF($B132="","",IF(COUNTIF(BASE!$A:$A,PRODUTIVIDADE!AM$3)=0,"",SUMIFS(BASE!$O:$O,BASE!$A:$A,PRODUTIVIDADE!AM$3,BASE!$G:$G,PRODUTIVIDADE!$B132)))</f>
        <v/>
      </c>
      <c r="AQ132" s="32">
        <f t="shared" si="148"/>
        <v>0</v>
      </c>
      <c r="AR132" s="32">
        <f t="shared" si="149"/>
        <v>0</v>
      </c>
      <c r="AS132" s="33" t="str">
        <f>IF($B132="","",IF(COUNTIF(BASE!$A:$A,PRODUTIVIDADE!AS$3)=0,"",SUMIFS(BASE!$M:$M,BASE!$A:$A,PRODUTIVIDADE!AS$3,BASE!$G:$G,PRODUTIVIDADE!$B132)))</f>
        <v/>
      </c>
      <c r="AT132" s="33" t="str">
        <f>IF($B132="","",IF(COUNTIF(BASE!$A:$A,PRODUTIVIDADE!AS$3)=0,"",SUMIFS(BASE!$N:$N,BASE!$A:$A,PRODUTIVIDADE!AS$3,BASE!$G:$G,PRODUTIVIDADE!$B132)))</f>
        <v/>
      </c>
      <c r="AU132" s="28" t="str">
        <f>IF($B132="","",IF(COUNTIF(BASE!$A:$A,PRODUTIVIDADE!AS$3)=0,"",SUMIFS(BASE!$P:$P,BASE!$A:$A,PRODUTIVIDADE!AS$3,BASE!$G:$G,PRODUTIVIDADE!$B132)))</f>
        <v/>
      </c>
      <c r="AV132" s="28" t="str">
        <f>IF($B132="","",IF(COUNTIF(BASE!$A:$A,PRODUTIVIDADE!AS$3)=0,"",SUMIFS(BASE!$O:$O,BASE!$A:$A,PRODUTIVIDADE!AS$3,BASE!$G:$G,PRODUTIVIDADE!$B132)))</f>
        <v/>
      </c>
      <c r="AW132" s="32">
        <f t="shared" si="150"/>
        <v>0</v>
      </c>
      <c r="AX132" s="32">
        <f t="shared" si="151"/>
        <v>0</v>
      </c>
      <c r="AY132" s="15" t="str">
        <f>IF($B132="","",IF(COUNTIF(BASE!$A:$A,PRODUTIVIDADE!AY$3)=0,"",SUMIFS(BASE!$M:$M,BASE!$A:$A,PRODUTIVIDADE!AY$3,BASE!$G:$G,PRODUTIVIDADE!$B132)))</f>
        <v/>
      </c>
      <c r="AZ132" s="15" t="str">
        <f>IF($B132="","",IF(COUNTIF(BASE!$A:$A,PRODUTIVIDADE!AY$3)=0,"",SUMIFS(BASE!$N:$N,BASE!$A:$A,PRODUTIVIDADE!AY$3,BASE!$G:$G,PRODUTIVIDADE!$B132)))</f>
        <v/>
      </c>
      <c r="BA132" s="18" t="str">
        <f>IF($B132="","",IF(COUNTIF(BASE!$A:$A,PRODUTIVIDADE!AY$3)=0,"",SUMIFS(BASE!$P:$P,BASE!$A:$A,PRODUTIVIDADE!AY$3,BASE!$G:$G,PRODUTIVIDADE!$B132)))</f>
        <v/>
      </c>
      <c r="BB132" s="18" t="str">
        <f>IF($B132="","",IF(COUNTIF(BASE!$A:$A,PRODUTIVIDADE!AY$3)=0,"",SUMIFS(BASE!$O:$O,BASE!$A:$A,PRODUTIVIDADE!AY$3,BASE!$G:$G,PRODUTIVIDADE!$B132)))</f>
        <v/>
      </c>
      <c r="BC132" s="32">
        <f t="shared" si="152"/>
        <v>0</v>
      </c>
      <c r="BD132" s="32">
        <f t="shared" si="153"/>
        <v>0</v>
      </c>
      <c r="BE132" s="33" t="str">
        <f>IF($B132="","",IF(COUNTIF(BASE!$A:$A,PRODUTIVIDADE!BE$3)=0,"",SUMIFS(BASE!$M:$M,BASE!$A:$A,PRODUTIVIDADE!BE$3,BASE!$G:$G,PRODUTIVIDADE!$B132)))</f>
        <v/>
      </c>
      <c r="BF132" s="33" t="str">
        <f>IF($B132="","",IF(COUNTIF(BASE!$A:$A,PRODUTIVIDADE!BE$3)=0,"",SUMIFS(BASE!$N:$N,BASE!$A:$A,PRODUTIVIDADE!BE$3,BASE!$G:$G,PRODUTIVIDADE!$B132)))</f>
        <v/>
      </c>
      <c r="BG132" s="28" t="str">
        <f>IF($B132="","",IF(COUNTIF(BASE!$A:$A,PRODUTIVIDADE!BE$3)=0,"",SUMIFS(BASE!$P:$P,BASE!$A:$A,PRODUTIVIDADE!BE$3,BASE!$G:$G,PRODUTIVIDADE!$B132)))</f>
        <v/>
      </c>
      <c r="BH132" s="28" t="str">
        <f>IF($B132="","",IF(COUNTIF(BASE!$A:$A,PRODUTIVIDADE!BE$3)=0,"",SUMIFS(BASE!$O:$O,BASE!$A:$A,PRODUTIVIDADE!BE$3,BASE!$G:$G,PRODUTIVIDADE!$B132)))</f>
        <v/>
      </c>
      <c r="BI132" s="32">
        <f t="shared" si="154"/>
        <v>0</v>
      </c>
      <c r="BJ132" s="32">
        <f t="shared" si="155"/>
        <v>0</v>
      </c>
      <c r="BK132" s="15" t="str">
        <f>IF($B132="","",IF(COUNTIF(BASE!$A:$A,PRODUTIVIDADE!BK$3)=0,"",SUMIFS(BASE!$M:$M,BASE!$A:$A,PRODUTIVIDADE!BK$3,BASE!$G:$G,PRODUTIVIDADE!$B132)))</f>
        <v/>
      </c>
      <c r="BL132" s="15" t="str">
        <f>IF($B132="","",IF(COUNTIF(BASE!$A:$A,PRODUTIVIDADE!BK$3)=0,"",SUMIFS(BASE!$N:$N,BASE!$A:$A,PRODUTIVIDADE!BK$3,BASE!$G:$G,PRODUTIVIDADE!$B132)))</f>
        <v/>
      </c>
      <c r="BM132" s="18" t="str">
        <f>IF($B132="","",IF(COUNTIF(BASE!$A:$A,PRODUTIVIDADE!BK$3)=0,"",SUMIFS(BASE!$P:$P,BASE!$A:$A,PRODUTIVIDADE!BK$3,BASE!$G:$G,PRODUTIVIDADE!$B132)))</f>
        <v/>
      </c>
      <c r="BN132" s="18" t="str">
        <f>IF($B132="","",IF(COUNTIF(BASE!$A:$A,PRODUTIVIDADE!BK$3)=0,"",SUMIFS(BASE!$O:$O,BASE!$A:$A,PRODUTIVIDADE!BK$3,BASE!$G:$G,PRODUTIVIDADE!$B132)))</f>
        <v/>
      </c>
      <c r="BO132" s="32">
        <f t="shared" si="156"/>
        <v>0</v>
      </c>
      <c r="BP132" s="32">
        <f t="shared" si="157"/>
        <v>0</v>
      </c>
      <c r="BQ132" s="33" t="str">
        <f>IF($B132="","",IF(COUNTIF(BASE!$A:$A,PRODUTIVIDADE!BQ$3)=0,"",SUMIFS(BASE!$M:$M,BASE!$A:$A,PRODUTIVIDADE!BQ$3,BASE!$G:$G,PRODUTIVIDADE!$B132)))</f>
        <v/>
      </c>
      <c r="BR132" s="33" t="str">
        <f>IF($B132="","",IF(COUNTIF(BASE!$A:$A,PRODUTIVIDADE!BQ$3)=0,"",SUMIFS(BASE!$N:$N,BASE!$A:$A,PRODUTIVIDADE!BQ$3,BASE!$G:$G,PRODUTIVIDADE!$B132)))</f>
        <v/>
      </c>
      <c r="BS132" s="28" t="str">
        <f>IF($B132="","",IF(COUNTIF(BASE!$A:$A,PRODUTIVIDADE!BQ$3)=0,"",SUMIFS(BASE!$P:$P,BASE!$A:$A,PRODUTIVIDADE!BQ$3,BASE!$G:$G,PRODUTIVIDADE!$B132)))</f>
        <v/>
      </c>
      <c r="BT132" s="28" t="str">
        <f>IF($B132="","",IF(COUNTIF(BASE!$A:$A,PRODUTIVIDADE!BQ$3)=0,"",SUMIFS(BASE!$O:$O,BASE!$A:$A,PRODUTIVIDADE!BQ$3,BASE!$G:$G,PRODUTIVIDADE!$B132)))</f>
        <v/>
      </c>
      <c r="BU132" s="32">
        <f t="shared" si="158"/>
        <v>0</v>
      </c>
      <c r="BV132" s="32">
        <f t="shared" si="159"/>
        <v>0</v>
      </c>
      <c r="BW132" s="15" t="str">
        <f>IF($B132="","",IF(COUNTIF(BASE!$A:$A,PRODUTIVIDADE!BW$3)=0,"",SUMIFS(BASE!$M:$M,BASE!$A:$A,PRODUTIVIDADE!BW$3,BASE!$G:$G,PRODUTIVIDADE!$B132)))</f>
        <v/>
      </c>
      <c r="BX132" s="15" t="str">
        <f>IF($B132="","",IF(COUNTIF(BASE!$A:$A,PRODUTIVIDADE!BW$3)=0,"",SUMIFS(BASE!$N:$N,BASE!$A:$A,PRODUTIVIDADE!BW$3,BASE!$G:$G,PRODUTIVIDADE!$B132)))</f>
        <v/>
      </c>
      <c r="BY132" s="18" t="str">
        <f>IF($B132="","",IF(COUNTIF(BASE!$A:$A,PRODUTIVIDADE!BW$3)=0,"",SUMIFS(BASE!$P:$P,BASE!$A:$A,PRODUTIVIDADE!BW$3,BASE!$G:$G,PRODUTIVIDADE!$B132)))</f>
        <v/>
      </c>
      <c r="BZ132" s="18" t="str">
        <f>IF($B132="","",IF(COUNTIF(BASE!$A:$A,PRODUTIVIDADE!BW$3)=0,"",SUMIFS(BASE!$O:$O,BASE!$A:$A,PRODUTIVIDADE!BW$3,BASE!$G:$G,PRODUTIVIDADE!$B132)))</f>
        <v/>
      </c>
      <c r="CA132" s="32">
        <f t="shared" si="160"/>
        <v>0</v>
      </c>
      <c r="CB132" s="32">
        <f t="shared" si="161"/>
        <v>0</v>
      </c>
      <c r="CC132" s="33" t="str">
        <f>IF($B132="","",IF(COUNTIF(BASE!$A:$A,PRODUTIVIDADE!CC$3)=0,"",SUMIFS(BASE!$M:$M,BASE!$A:$A,PRODUTIVIDADE!CC$3,BASE!$G:$G,PRODUTIVIDADE!$B132)))</f>
        <v/>
      </c>
      <c r="CD132" s="33" t="str">
        <f>IF($B132="","",IF(COUNTIF(BASE!$A:$A,PRODUTIVIDADE!CC$3)=0,"",SUMIFS(BASE!$N:$N,BASE!$A:$A,PRODUTIVIDADE!CC$3,BASE!$G:$G,PRODUTIVIDADE!$B132)))</f>
        <v/>
      </c>
      <c r="CE132" s="28" t="str">
        <f>IF($B132="","",IF(COUNTIF(BASE!$A:$A,PRODUTIVIDADE!CC$3)=0,"",SUMIFS(BASE!$P:$P,BASE!$A:$A,PRODUTIVIDADE!CC$3,BASE!$G:$G,PRODUTIVIDADE!$B132)))</f>
        <v/>
      </c>
      <c r="CF132" s="28" t="str">
        <f>IF($B132="","",IF(COUNTIF(BASE!$A:$A,PRODUTIVIDADE!CC$3)=0,"",SUMIFS(BASE!$O:$O,BASE!$A:$A,PRODUTIVIDADE!CC$3,BASE!$G:$G,PRODUTIVIDADE!$B132)))</f>
        <v/>
      </c>
      <c r="CG132" s="32">
        <f t="shared" si="162"/>
        <v>0</v>
      </c>
      <c r="CH132" s="32">
        <f t="shared" si="163"/>
        <v>0</v>
      </c>
      <c r="CI132" s="15" t="str">
        <f>IF($B132="","",IF(COUNTIF(BASE!$A:$A,PRODUTIVIDADE!CI$3)=0,"",SUMIFS(BASE!$M:$M,BASE!$A:$A,PRODUTIVIDADE!CI$3,BASE!$G:$G,PRODUTIVIDADE!$B132)))</f>
        <v/>
      </c>
      <c r="CJ132" s="15" t="str">
        <f>IF($B132="","",IF(COUNTIF(BASE!$A:$A,PRODUTIVIDADE!CI$3)=0,"",SUMIFS(BASE!$N:$N,BASE!$A:$A,PRODUTIVIDADE!CI$3,BASE!$G:$G,PRODUTIVIDADE!$B132)))</f>
        <v/>
      </c>
      <c r="CK132" s="18" t="str">
        <f>IF($B132="","",IF(COUNTIF(BASE!$A:$A,PRODUTIVIDADE!CI$3)=0,"",SUMIFS(BASE!$P:$P,BASE!$A:$A,PRODUTIVIDADE!CI$3,BASE!$G:$G,PRODUTIVIDADE!$B132)))</f>
        <v/>
      </c>
      <c r="CL132" s="18" t="str">
        <f>IF($B132="","",IF(COUNTIF(BASE!$A:$A,PRODUTIVIDADE!CI$3)=0,"",SUMIFS(BASE!$O:$O,BASE!$A:$A,PRODUTIVIDADE!CI$3,BASE!$G:$G,PRODUTIVIDADE!$B132)))</f>
        <v/>
      </c>
      <c r="CM132" s="32">
        <f t="shared" si="164"/>
        <v>0</v>
      </c>
      <c r="CN132" s="32">
        <f t="shared" si="165"/>
        <v>0</v>
      </c>
      <c r="CO132" s="33" t="str">
        <f>IF($B132="","",IF(COUNTIF(BASE!$A:$A,PRODUTIVIDADE!CO$3)=0,"",SUMIFS(BASE!$M:$M,BASE!$A:$A,PRODUTIVIDADE!CO$3,BASE!$G:$G,PRODUTIVIDADE!$B132)))</f>
        <v/>
      </c>
      <c r="CP132" s="33" t="str">
        <f>IF($B132="","",IF(COUNTIF(BASE!$A:$A,PRODUTIVIDADE!CO$3)=0,"",SUMIFS(BASE!$N:$N,BASE!$A:$A,PRODUTIVIDADE!CO$3,BASE!$G:$G,PRODUTIVIDADE!$B132)))</f>
        <v/>
      </c>
      <c r="CQ132" s="28" t="str">
        <f>IF($B132="","",IF(COUNTIF(BASE!$A:$A,PRODUTIVIDADE!CO$3)=0,"",SUMIFS(BASE!$P:$P,BASE!$A:$A,PRODUTIVIDADE!CO$3,BASE!$G:$G,PRODUTIVIDADE!$B132)))</f>
        <v/>
      </c>
      <c r="CR132" s="28" t="str">
        <f>IF($B132="","",IF(COUNTIF(BASE!$A:$A,PRODUTIVIDADE!CO$3)=0,"",SUMIFS(BASE!$O:$O,BASE!$A:$A,PRODUTIVIDADE!CO$3,BASE!$G:$G,PRODUTIVIDADE!$B132)))</f>
        <v/>
      </c>
      <c r="CS132" s="32">
        <f t="shared" si="166"/>
        <v>0</v>
      </c>
      <c r="CT132" s="32">
        <f t="shared" si="167"/>
        <v>0</v>
      </c>
      <c r="CU132" s="15" t="str">
        <f>IF($B132="","",IF(COUNTIF(BASE!$A:$A,PRODUTIVIDADE!CU$3)=0,"",SUMIFS(BASE!$M:$M,BASE!$A:$A,PRODUTIVIDADE!CU$3,BASE!$G:$G,PRODUTIVIDADE!$B132)))</f>
        <v/>
      </c>
      <c r="CV132" s="15" t="str">
        <f>IF($B132="","",IF(COUNTIF(BASE!$A:$A,PRODUTIVIDADE!CU$3)=0,"",SUMIFS(BASE!$N:$N,BASE!$A:$A,PRODUTIVIDADE!CU$3,BASE!$G:$G,PRODUTIVIDADE!$B132)))</f>
        <v/>
      </c>
      <c r="CW132" s="18" t="str">
        <f>IF($B132="","",IF(COUNTIF(BASE!$A:$A,PRODUTIVIDADE!CU$3)=0,"",SUMIFS(BASE!$P:$P,BASE!$A:$A,PRODUTIVIDADE!CU$3,BASE!$G:$G,PRODUTIVIDADE!$B132)))</f>
        <v/>
      </c>
      <c r="CX132" s="18" t="str">
        <f>IF($B132="","",IF(COUNTIF(BASE!$A:$A,PRODUTIVIDADE!CU$3)=0,"",SUMIFS(BASE!$O:$O,BASE!$A:$A,PRODUTIVIDADE!CU$3,BASE!$G:$G,PRODUTIVIDADE!$B132)))</f>
        <v/>
      </c>
      <c r="CY132" s="32">
        <f t="shared" si="168"/>
        <v>0</v>
      </c>
      <c r="CZ132" s="32">
        <f t="shared" si="169"/>
        <v>0</v>
      </c>
      <c r="DA132" s="33" t="str">
        <f>IF($B132="","",IF(COUNTIF(BASE!$A:$A,PRODUTIVIDADE!DA$3)=0,"",SUMIFS(BASE!$M:$M,BASE!$A:$A,PRODUTIVIDADE!DA$3,BASE!$G:$G,PRODUTIVIDADE!$B132)))</f>
        <v/>
      </c>
      <c r="DB132" s="33" t="str">
        <f>IF($B132="","",IF(COUNTIF(BASE!$A:$A,PRODUTIVIDADE!DA$3)=0,"",SUMIFS(BASE!$N:$N,BASE!$A:$A,PRODUTIVIDADE!DA$3,BASE!$G:$G,PRODUTIVIDADE!$B132)))</f>
        <v/>
      </c>
      <c r="DC132" s="28" t="str">
        <f>IF($B132="","",IF(COUNTIF(BASE!$A:$A,PRODUTIVIDADE!DA$3)=0,"",SUMIFS(BASE!$P:$P,BASE!$A:$A,PRODUTIVIDADE!DA$3,BASE!$G:$G,PRODUTIVIDADE!$B132)))</f>
        <v/>
      </c>
      <c r="DD132" s="28" t="str">
        <f>IF($B132="","",IF(COUNTIF(BASE!$A:$A,PRODUTIVIDADE!DA$3)=0,"",SUMIFS(BASE!$O:$O,BASE!$A:$A,PRODUTIVIDADE!DA$3,BASE!$G:$G,PRODUTIVIDADE!$B132)))</f>
        <v/>
      </c>
      <c r="DE132" s="32">
        <f t="shared" si="170"/>
        <v>0</v>
      </c>
      <c r="DF132" s="32">
        <f t="shared" si="171"/>
        <v>0</v>
      </c>
      <c r="DG132" s="15" t="str">
        <f>IF($B132="","",IF(COUNTIF(BASE!$A:$A,PRODUTIVIDADE!DG$3)=0,"",SUMIFS(BASE!$M:$M,BASE!$A:$A,PRODUTIVIDADE!DG$3,BASE!$G:$G,PRODUTIVIDADE!$B132)))</f>
        <v/>
      </c>
      <c r="DH132" s="15" t="str">
        <f>IF($B132="","",IF(COUNTIF(BASE!$A:$A,PRODUTIVIDADE!DG$3)=0,"",SUMIFS(BASE!$N:$N,BASE!$A:$A,PRODUTIVIDADE!DG$3,BASE!$G:$G,PRODUTIVIDADE!$B132)))</f>
        <v/>
      </c>
      <c r="DI132" s="18" t="str">
        <f>IF($B132="","",IF(COUNTIF(BASE!$A:$A,PRODUTIVIDADE!DG$3)=0,"",SUMIFS(BASE!$P:$P,BASE!$A:$A,PRODUTIVIDADE!DG$3,BASE!$G:$G,PRODUTIVIDADE!$B132)))</f>
        <v/>
      </c>
      <c r="DJ132" s="18" t="str">
        <f>IF($B132="","",IF(COUNTIF(BASE!$A:$A,PRODUTIVIDADE!DG$3)=0,"",SUMIFS(BASE!$O:$O,BASE!$A:$A,PRODUTIVIDADE!DG$3,BASE!$G:$G,PRODUTIVIDADE!$B132)))</f>
        <v/>
      </c>
      <c r="DK132" s="32">
        <f t="shared" si="172"/>
        <v>0</v>
      </c>
      <c r="DL132" s="32">
        <f t="shared" si="173"/>
        <v>0</v>
      </c>
      <c r="DM132" s="33" t="str">
        <f>IF($B132="","",IF(COUNTIF(BASE!$A:$A,PRODUTIVIDADE!DM$3)=0,"",SUMIFS(BASE!$M:$M,BASE!$A:$A,PRODUTIVIDADE!DM$3,BASE!$G:$G,PRODUTIVIDADE!$B132)))</f>
        <v/>
      </c>
      <c r="DN132" s="33" t="str">
        <f>IF($B132="","",IF(COUNTIF(BASE!$A:$A,PRODUTIVIDADE!DM$3)=0,"",SUMIFS(BASE!$N:$N,BASE!$A:$A,PRODUTIVIDADE!DM$3,BASE!$G:$G,PRODUTIVIDADE!$B132)))</f>
        <v/>
      </c>
      <c r="DO132" s="28" t="str">
        <f>IF($B132="","",IF(COUNTIF(BASE!$A:$A,PRODUTIVIDADE!DM$3)=0,"",SUMIFS(BASE!$P:$P,BASE!$A:$A,PRODUTIVIDADE!DM$3,BASE!$G:$G,PRODUTIVIDADE!$B132)))</f>
        <v/>
      </c>
      <c r="DP132" s="28" t="str">
        <f>IF($B132="","",IF(COUNTIF(BASE!$A:$A,PRODUTIVIDADE!DM$3)=0,"",SUMIFS(BASE!$O:$O,BASE!$A:$A,PRODUTIVIDADE!DM$3,BASE!$G:$G,PRODUTIVIDADE!$B132)))</f>
        <v/>
      </c>
      <c r="DQ132" s="32">
        <f t="shared" si="174"/>
        <v>0</v>
      </c>
      <c r="DR132" s="32">
        <f t="shared" si="175"/>
        <v>0</v>
      </c>
      <c r="DS132" s="15" t="str">
        <f>IF($B132="","",IF(COUNTIF(BASE!$A:$A,PRODUTIVIDADE!DS$3)=0,"",SUMIFS(BASE!$M:$M,BASE!$A:$A,PRODUTIVIDADE!DS$3,BASE!$G:$G,PRODUTIVIDADE!$B132)))</f>
        <v/>
      </c>
      <c r="DT132" s="15" t="str">
        <f>IF($B132="","",IF(COUNTIF(BASE!$A:$A,PRODUTIVIDADE!DS$3)=0,"",SUMIFS(BASE!$N:$N,BASE!$A:$A,PRODUTIVIDADE!DS$3,BASE!$G:$G,PRODUTIVIDADE!$B132)))</f>
        <v/>
      </c>
      <c r="DU132" s="18" t="str">
        <f>IF($B132="","",IF(COUNTIF(BASE!$A:$A,PRODUTIVIDADE!DS$3)=0,"",SUMIFS(BASE!$P:$P,BASE!$A:$A,PRODUTIVIDADE!DS$3,BASE!$G:$G,PRODUTIVIDADE!$B132)))</f>
        <v/>
      </c>
      <c r="DV132" s="18" t="str">
        <f>IF($B132="","",IF(COUNTIF(BASE!$A:$A,PRODUTIVIDADE!DS$3)=0,"",SUMIFS(BASE!$O:$O,BASE!$A:$A,PRODUTIVIDADE!DS$3,BASE!$G:$G,PRODUTIVIDADE!$B132)))</f>
        <v/>
      </c>
      <c r="DW132" s="32">
        <f t="shared" si="176"/>
        <v>0</v>
      </c>
      <c r="DX132" s="32">
        <f t="shared" si="177"/>
        <v>0</v>
      </c>
      <c r="DY132" s="33" t="str">
        <f>IF($B132="","",IF(COUNTIF(BASE!$A:$A,PRODUTIVIDADE!DY$3)=0,"",SUMIFS(BASE!$M:$M,BASE!$A:$A,PRODUTIVIDADE!DY$3,BASE!$G:$G,PRODUTIVIDADE!$B132)))</f>
        <v/>
      </c>
      <c r="DZ132" s="33" t="str">
        <f>IF($B132="","",IF(COUNTIF(BASE!$A:$A,PRODUTIVIDADE!DY$3)=0,"",SUMIFS(BASE!$N:$N,BASE!$A:$A,PRODUTIVIDADE!DY$3,BASE!$G:$G,PRODUTIVIDADE!$B132)))</f>
        <v/>
      </c>
      <c r="EA132" s="28" t="str">
        <f>IF($B132="","",IF(COUNTIF(BASE!$A:$A,PRODUTIVIDADE!DY$3)=0,"",SUMIFS(BASE!$P:$P,BASE!$A:$A,PRODUTIVIDADE!DY$3,BASE!$G:$G,PRODUTIVIDADE!$B132)))</f>
        <v/>
      </c>
      <c r="EB132" s="28" t="str">
        <f>IF($B132="","",IF(COUNTIF(BASE!$A:$A,PRODUTIVIDADE!DY$3)=0,"",SUMIFS(BASE!$O:$O,BASE!$A:$A,PRODUTIVIDADE!DY$3,BASE!$G:$G,PRODUTIVIDADE!$B132)))</f>
        <v/>
      </c>
      <c r="EC132" s="32">
        <f t="shared" si="178"/>
        <v>0</v>
      </c>
      <c r="ED132" s="32">
        <f t="shared" si="179"/>
        <v>0</v>
      </c>
      <c r="EE132" s="15" t="str">
        <f>IF($B132="","",IF(COUNTIF(BASE!$A:$A,PRODUTIVIDADE!EE$3)=0,"",SUMIFS(BASE!$M:$M,BASE!$A:$A,PRODUTIVIDADE!EE$3,BASE!$G:$G,PRODUTIVIDADE!$B132)))</f>
        <v/>
      </c>
      <c r="EF132" s="15" t="str">
        <f>IF($B132="","",IF(COUNTIF(BASE!$A:$A,PRODUTIVIDADE!EE$3)=0,"",SUMIFS(BASE!$N:$N,BASE!$A:$A,PRODUTIVIDADE!EE$3,BASE!$G:$G,PRODUTIVIDADE!$B132)))</f>
        <v/>
      </c>
      <c r="EG132" s="18" t="str">
        <f>IF($B132="","",IF(COUNTIF(BASE!$A:$A,PRODUTIVIDADE!EE$3)=0,"",SUMIFS(BASE!$P:$P,BASE!$A:$A,PRODUTIVIDADE!EE$3,BASE!$G:$G,PRODUTIVIDADE!$B132)))</f>
        <v/>
      </c>
      <c r="EH132" s="18" t="str">
        <f>IF($B132="","",IF(COUNTIF(BASE!$A:$A,PRODUTIVIDADE!EE$3)=0,"",SUMIFS(BASE!$O:$O,BASE!$A:$A,PRODUTIVIDADE!EE$3,BASE!$G:$G,PRODUTIVIDADE!$B132)))</f>
        <v/>
      </c>
      <c r="EI132" s="32">
        <f t="shared" si="180"/>
        <v>0</v>
      </c>
      <c r="EJ132" s="32">
        <f t="shared" si="181"/>
        <v>0</v>
      </c>
      <c r="EK132" s="33" t="str">
        <f>IF($B132="","",IF(COUNTIF(BASE!$A:$A,PRODUTIVIDADE!EK$3)=0,"",SUMIFS(BASE!$M:$M,BASE!$A:$A,PRODUTIVIDADE!EK$3,BASE!$G:$G,PRODUTIVIDADE!$B132)))</f>
        <v/>
      </c>
      <c r="EL132" s="33" t="str">
        <f>IF($B132="","",IF(COUNTIF(BASE!$A:$A,PRODUTIVIDADE!EK$3)=0,"",SUMIFS(BASE!$N:$N,BASE!$A:$A,PRODUTIVIDADE!EK$3,BASE!$G:$G,PRODUTIVIDADE!$B132)))</f>
        <v/>
      </c>
      <c r="EM132" s="28" t="str">
        <f>IF($B132="","",IF(COUNTIF(BASE!$A:$A,PRODUTIVIDADE!EK$3)=0,"",SUMIFS(BASE!$P:$P,BASE!$A:$A,PRODUTIVIDADE!EK$3,BASE!$G:$G,PRODUTIVIDADE!$B132)))</f>
        <v/>
      </c>
      <c r="EN132" s="28" t="str">
        <f>IF($B132="","",IF(COUNTIF(BASE!$A:$A,PRODUTIVIDADE!EK$3)=0,"",SUMIFS(BASE!$O:$O,BASE!$A:$A,PRODUTIVIDADE!EK$3,BASE!$G:$G,PRODUTIVIDADE!$B132)))</f>
        <v/>
      </c>
      <c r="EO132" s="32">
        <f t="shared" si="182"/>
        <v>0</v>
      </c>
      <c r="EP132" s="32">
        <f t="shared" si="183"/>
        <v>0</v>
      </c>
      <c r="EQ132" s="15" t="str">
        <f>IF($B132="","",IF(COUNTIF(BASE!$A:$A,PRODUTIVIDADE!EQ$3)=0,"",SUMIFS(BASE!$M:$M,BASE!$A:$A,PRODUTIVIDADE!EQ$3,BASE!$G:$G,PRODUTIVIDADE!$B132)))</f>
        <v/>
      </c>
      <c r="ER132" s="15" t="str">
        <f>IF($B132="","",IF(COUNTIF(BASE!$A:$A,PRODUTIVIDADE!EQ$3)=0,"",SUMIFS(BASE!$N:$N,BASE!$A:$A,PRODUTIVIDADE!EQ$3,BASE!$G:$G,PRODUTIVIDADE!$B132)))</f>
        <v/>
      </c>
      <c r="ES132" s="18" t="str">
        <f>IF($B132="","",IF(COUNTIF(BASE!$A:$A,PRODUTIVIDADE!EQ$3)=0,"",SUMIFS(BASE!$P:$P,BASE!$A:$A,PRODUTIVIDADE!EQ$3,BASE!$G:$G,PRODUTIVIDADE!$B132)))</f>
        <v/>
      </c>
      <c r="ET132" s="18" t="str">
        <f>IF($B132="","",IF(COUNTIF(BASE!$A:$A,PRODUTIVIDADE!EQ$3)=0,"",SUMIFS(BASE!$O:$O,BASE!$A:$A,PRODUTIVIDADE!EQ$3,BASE!$G:$G,PRODUTIVIDADE!$B132)))</f>
        <v/>
      </c>
      <c r="EU132" s="32">
        <f t="shared" si="184"/>
        <v>0</v>
      </c>
      <c r="EV132" s="32">
        <f t="shared" si="185"/>
        <v>0</v>
      </c>
      <c r="EW132" s="33" t="str">
        <f>IF($B132="","",IF(COUNTIF(BASE!$A:$A,PRODUTIVIDADE!EW$3)=0,"",SUMIFS(BASE!$M:$M,BASE!$A:$A,PRODUTIVIDADE!EW$3,BASE!$G:$G,PRODUTIVIDADE!$B132)))</f>
        <v/>
      </c>
      <c r="EX132" s="33" t="str">
        <f>IF($B132="","",IF(COUNTIF(BASE!$A:$A,PRODUTIVIDADE!EW$3)=0,"",SUMIFS(BASE!$N:$N,BASE!$A:$A,PRODUTIVIDADE!EW$3,BASE!$G:$G,PRODUTIVIDADE!$B132)))</f>
        <v/>
      </c>
      <c r="EY132" s="28" t="str">
        <f>IF($B132="","",IF(COUNTIF(BASE!$A:$A,PRODUTIVIDADE!EW$3)=0,"",SUMIFS(BASE!$P:$P,BASE!$A:$A,PRODUTIVIDADE!EW$3,BASE!$G:$G,PRODUTIVIDADE!$B132)))</f>
        <v/>
      </c>
      <c r="EZ132" s="28" t="str">
        <f>IF($B132="","",IF(COUNTIF(BASE!$A:$A,PRODUTIVIDADE!EW$3)=0,"",SUMIFS(BASE!$O:$O,BASE!$A:$A,PRODUTIVIDADE!EW$3,BASE!$G:$G,PRODUTIVIDADE!$B132)))</f>
        <v/>
      </c>
      <c r="FA132" s="32">
        <f t="shared" si="186"/>
        <v>0</v>
      </c>
      <c r="FB132" s="32">
        <f t="shared" si="187"/>
        <v>0</v>
      </c>
      <c r="FC132" s="15" t="str">
        <f>IF($B132="","",IF(COUNTIF(BASE!$A:$A,PRODUTIVIDADE!FC$3)=0,"",SUMIFS(BASE!$M:$M,BASE!$A:$A,PRODUTIVIDADE!FC$3,BASE!$G:$G,PRODUTIVIDADE!$B132)))</f>
        <v/>
      </c>
      <c r="FD132" s="15" t="str">
        <f>IF($B132="","",IF(COUNTIF(BASE!$A:$A,PRODUTIVIDADE!FC$3)=0,"",SUMIFS(BASE!$N:$N,BASE!$A:$A,PRODUTIVIDADE!FC$3,BASE!$G:$G,PRODUTIVIDADE!$B132)))</f>
        <v/>
      </c>
      <c r="FE132" s="18" t="str">
        <f>IF($B132="","",IF(COUNTIF(BASE!$A:$A,PRODUTIVIDADE!FC$3)=0,"",SUMIFS(BASE!$P:$P,BASE!$A:$A,PRODUTIVIDADE!FC$3,BASE!$G:$G,PRODUTIVIDADE!$B132)))</f>
        <v/>
      </c>
      <c r="FF132" s="18" t="str">
        <f>IF($B132="","",IF(COUNTIF(BASE!$A:$A,PRODUTIVIDADE!FC$3)=0,"",SUMIFS(BASE!$O:$O,BASE!$A:$A,PRODUTIVIDADE!FC$3,BASE!$G:$G,PRODUTIVIDADE!$B132)))</f>
        <v/>
      </c>
      <c r="FG132" s="32">
        <f t="shared" si="188"/>
        <v>0</v>
      </c>
      <c r="FH132" s="32">
        <f t="shared" si="189"/>
        <v>0</v>
      </c>
      <c r="FI132" s="33" t="str">
        <f>IF($B132="","",IF(COUNTIF(BASE!$A:$A,PRODUTIVIDADE!FI$3)=0,"",SUMIFS(BASE!$M:$M,BASE!$A:$A,PRODUTIVIDADE!FI$3,BASE!$G:$G,PRODUTIVIDADE!$B132)))</f>
        <v/>
      </c>
      <c r="FJ132" s="33" t="str">
        <f>IF($B132="","",IF(COUNTIF(BASE!$A:$A,PRODUTIVIDADE!FI$3)=0,"",SUMIFS(BASE!$N:$N,BASE!$A:$A,PRODUTIVIDADE!FI$3,BASE!$G:$G,PRODUTIVIDADE!$B132)))</f>
        <v/>
      </c>
      <c r="FK132" s="28" t="str">
        <f>IF($B132="","",IF(COUNTIF(BASE!$A:$A,PRODUTIVIDADE!FI$3)=0,"",SUMIFS(BASE!$P:$P,BASE!$A:$A,PRODUTIVIDADE!FI$3,BASE!$G:$G,PRODUTIVIDADE!$B132)))</f>
        <v/>
      </c>
      <c r="FL132" s="28" t="str">
        <f>IF($B132="","",IF(COUNTIF(BASE!$A:$A,PRODUTIVIDADE!FI$3)=0,"",SUMIFS(BASE!$O:$O,BASE!$A:$A,PRODUTIVIDADE!FI$3,BASE!$G:$G,PRODUTIVIDADE!$B132)))</f>
        <v/>
      </c>
      <c r="FM132" s="32">
        <f t="shared" si="190"/>
        <v>0</v>
      </c>
      <c r="FN132" s="32">
        <f t="shared" si="191"/>
        <v>0</v>
      </c>
      <c r="FO132" s="15" t="str">
        <f>IF($B132="","",IF(COUNTIF(BASE!$A:$A,PRODUTIVIDADE!FO$3)=0,"",SUMIFS(BASE!$M:$M,BASE!$A:$A,PRODUTIVIDADE!FO$3,BASE!$G:$G,PRODUTIVIDADE!$B132)))</f>
        <v/>
      </c>
      <c r="FP132" s="15" t="str">
        <f>IF($B132="","",IF(COUNTIF(BASE!$A:$A,PRODUTIVIDADE!FO$3)=0,"",SUMIFS(BASE!$N:$N,BASE!$A:$A,PRODUTIVIDADE!FO$3,BASE!$G:$G,PRODUTIVIDADE!$B132)))</f>
        <v/>
      </c>
      <c r="FQ132" s="18" t="str">
        <f>IF($B132="","",IF(COUNTIF(BASE!$A:$A,PRODUTIVIDADE!FO$3)=0,"",SUMIFS(BASE!$P:$P,BASE!$A:$A,PRODUTIVIDADE!FO$3,BASE!$G:$G,PRODUTIVIDADE!$B132)))</f>
        <v/>
      </c>
      <c r="FR132" s="18" t="str">
        <f>IF($B132="","",IF(COUNTIF(BASE!$A:$A,PRODUTIVIDADE!FO$3)=0,"",SUMIFS(BASE!$O:$O,BASE!$A:$A,PRODUTIVIDADE!FO$3,BASE!$G:$G,PRODUTIVIDADE!$B132)))</f>
        <v/>
      </c>
      <c r="FS132" s="32">
        <f t="shared" si="192"/>
        <v>0</v>
      </c>
      <c r="FT132" s="32">
        <f t="shared" si="193"/>
        <v>0</v>
      </c>
      <c r="FU132" s="33" t="str">
        <f>IF($B132="","",IF(COUNTIF(BASE!$A:$A,PRODUTIVIDADE!FU$3)=0,"",SUMIFS(BASE!$M:$M,BASE!$A:$A,PRODUTIVIDADE!FU$3,BASE!$G:$G,PRODUTIVIDADE!$B132)))</f>
        <v/>
      </c>
      <c r="FV132" s="33" t="str">
        <f>IF($B132="","",IF(COUNTIF(BASE!$A:$A,PRODUTIVIDADE!FU$3)=0,"",SUMIFS(BASE!$N:$N,BASE!$A:$A,PRODUTIVIDADE!FU$3,BASE!$G:$G,PRODUTIVIDADE!$B132)))</f>
        <v/>
      </c>
      <c r="FW132" s="28" t="str">
        <f>IF($B132="","",IF(COUNTIF(BASE!$A:$A,PRODUTIVIDADE!FU$3)=0,"",SUMIFS(BASE!$P:$P,BASE!$A:$A,PRODUTIVIDADE!FU$3,BASE!$G:$G,PRODUTIVIDADE!$B132)))</f>
        <v/>
      </c>
      <c r="FX132" s="28" t="str">
        <f>IF($B132="","",IF(COUNTIF(BASE!$A:$A,PRODUTIVIDADE!FU$3)=0,"",SUMIFS(BASE!$O:$O,BASE!$A:$A,PRODUTIVIDADE!FU$3,BASE!$G:$G,PRODUTIVIDADE!$B132)))</f>
        <v/>
      </c>
      <c r="FY132" s="32">
        <f t="shared" si="194"/>
        <v>0</v>
      </c>
      <c r="FZ132" s="32">
        <f t="shared" si="195"/>
        <v>0</v>
      </c>
      <c r="GA132" s="15" t="str">
        <f>IF($B132="","",IF(COUNTIF(BASE!$A:$A,PRODUTIVIDADE!GA$3)=0,"",SUMIFS(BASE!$M:$M,BASE!$A:$A,PRODUTIVIDADE!GA$3,BASE!$G:$G,PRODUTIVIDADE!$B132)))</f>
        <v/>
      </c>
      <c r="GB132" s="15" t="str">
        <f>IF($B132="","",IF(COUNTIF(BASE!$A:$A,PRODUTIVIDADE!GA$3)=0,"",SUMIFS(BASE!$N:$N,BASE!$A:$A,PRODUTIVIDADE!GA$3,BASE!$G:$G,PRODUTIVIDADE!$B132)))</f>
        <v/>
      </c>
      <c r="GC132" s="18" t="str">
        <f>IF($B132="","",IF(COUNTIF(BASE!$A:$A,PRODUTIVIDADE!GA$3)=0,"",SUMIFS(BASE!$P:$P,BASE!$A:$A,PRODUTIVIDADE!GA$3,BASE!$G:$G,PRODUTIVIDADE!$B132)))</f>
        <v/>
      </c>
      <c r="GD132" s="18" t="str">
        <f>IF($B132="","",IF(COUNTIF(BASE!$A:$A,PRODUTIVIDADE!GA$3)=0,"",SUMIFS(BASE!$O:$O,BASE!$A:$A,PRODUTIVIDADE!GA$3,BASE!$G:$G,PRODUTIVIDADE!$B132)))</f>
        <v/>
      </c>
      <c r="GE132" s="32">
        <f t="shared" si="196"/>
        <v>0</v>
      </c>
      <c r="GF132" s="32">
        <f t="shared" si="197"/>
        <v>0</v>
      </c>
      <c r="GG132" s="33" t="str">
        <f>IF($B132="","",IF(COUNTIF(BASE!$A:$A,PRODUTIVIDADE!GG$3)=0,"",SUMIFS(BASE!$M:$M,BASE!$A:$A,PRODUTIVIDADE!GG$3,BASE!$G:$G,PRODUTIVIDADE!$B132)))</f>
        <v/>
      </c>
      <c r="GH132" s="33" t="str">
        <f>IF($B132="","",IF(COUNTIF(BASE!$A:$A,PRODUTIVIDADE!GG$3)=0,"",SUMIFS(BASE!$N:$N,BASE!$A:$A,PRODUTIVIDADE!GG$3,BASE!$G:$G,PRODUTIVIDADE!$B132)))</f>
        <v/>
      </c>
      <c r="GI132" s="28" t="str">
        <f>IF($B132="","",IF(COUNTIF(BASE!$A:$A,PRODUTIVIDADE!GG$3)=0,"",SUMIFS(BASE!$P:$P,BASE!$A:$A,PRODUTIVIDADE!GG$3,BASE!$G:$G,PRODUTIVIDADE!$B132)))</f>
        <v/>
      </c>
      <c r="GJ132" s="28" t="str">
        <f>IF($B132="","",IF(COUNTIF(BASE!$A:$A,PRODUTIVIDADE!GG$3)=0,"",SUMIFS(BASE!$O:$O,BASE!$A:$A,PRODUTIVIDADE!GG$3,BASE!$G:$G,PRODUTIVIDADE!$B132)))</f>
        <v/>
      </c>
      <c r="GK132" s="32">
        <f t="shared" si="198"/>
        <v>0</v>
      </c>
      <c r="GL132" s="32">
        <f t="shared" si="199"/>
        <v>0</v>
      </c>
      <c r="GM132" s="15" t="str">
        <f>IF($B132="","",IF(COUNTIF(BASE!$A:$A,PRODUTIVIDADE!GM$3)=0,"",SUMIFS(BASE!$M:$M,BASE!$A:$A,PRODUTIVIDADE!GM$3,BASE!$G:$G,PRODUTIVIDADE!$B132)))</f>
        <v/>
      </c>
      <c r="GN132" s="15" t="str">
        <f>IF($B132="","",IF(COUNTIF(BASE!$A:$A,PRODUTIVIDADE!GM$3)=0,"",SUMIFS(BASE!$N:$N,BASE!$A:$A,PRODUTIVIDADE!GM$3,BASE!$G:$G,PRODUTIVIDADE!$B132)))</f>
        <v/>
      </c>
      <c r="GO132" s="18" t="str">
        <f>IF($B132="","",IF(COUNTIF(BASE!$A:$A,PRODUTIVIDADE!GM$3)=0,"",SUMIFS(BASE!$P:$P,BASE!$A:$A,PRODUTIVIDADE!GM$3,BASE!$G:$G,PRODUTIVIDADE!$B132)))</f>
        <v/>
      </c>
      <c r="GP132" s="18" t="str">
        <f>IF($B132="","",IF(COUNTIF(BASE!$A:$A,PRODUTIVIDADE!GM$3)=0,"",SUMIFS(BASE!$O:$O,BASE!$A:$A,PRODUTIVIDADE!GM$3,BASE!$G:$G,PRODUTIVIDADE!$B132)))</f>
        <v/>
      </c>
      <c r="GQ132" s="32">
        <f t="shared" si="200"/>
        <v>0</v>
      </c>
      <c r="GR132" s="32">
        <f t="shared" si="201"/>
        <v>0</v>
      </c>
    </row>
    <row r="133" spans="2:200" s="8" customFormat="1" hidden="1" x14ac:dyDescent="0.25">
      <c r="B133" s="50"/>
      <c r="C133" s="16" t="str">
        <f>IF($B133="","",VLOOKUP($B133,EQUIPE!$B:$E,2,0))</f>
        <v/>
      </c>
      <c r="D133" s="16" t="str">
        <f>IF($B133="","",VLOOKUP($B133,EQUIPE!$B:$F,5,0))</f>
        <v/>
      </c>
      <c r="E133" s="18" t="str">
        <f>IF($B133="","",VLOOKUP($B133,EQUIPE!$B:$E,3,0))</f>
        <v/>
      </c>
      <c r="F133" s="16" t="str">
        <f>IF($B133="","",VLOOKUP($B133,EQUIPE!$B:$E,4,0))</f>
        <v/>
      </c>
      <c r="H133" s="22" t="str">
        <f t="shared" si="135"/>
        <v/>
      </c>
      <c r="I133" s="22" t="str">
        <f t="shared" si="135"/>
        <v/>
      </c>
      <c r="J133" s="18" t="str">
        <f t="shared" si="136"/>
        <v/>
      </c>
      <c r="K133" s="18" t="str">
        <f t="shared" si="137"/>
        <v/>
      </c>
      <c r="L133" s="32">
        <f t="shared" si="138"/>
        <v>0</v>
      </c>
      <c r="M133" s="32">
        <f t="shared" si="139"/>
        <v>0</v>
      </c>
      <c r="O133" s="15" t="str">
        <f>IF($B133="","",IF(COUNTIF(BASE!$A:$A,PRODUTIVIDADE!O$3)=0,"",SUMIFS(BASE!$M:$M,BASE!$A:$A,PRODUTIVIDADE!O$3,BASE!$G:$G,PRODUTIVIDADE!$B133)))</f>
        <v/>
      </c>
      <c r="P133" s="15" t="str">
        <f>IF($B133="","",IF(COUNTIF(BASE!$A:$A,PRODUTIVIDADE!O$3)=0,"",SUMIFS(BASE!$N:$N,BASE!$A:$A,PRODUTIVIDADE!O$3,BASE!$G:$G,PRODUTIVIDADE!$B133)))</f>
        <v/>
      </c>
      <c r="Q133" s="18" t="str">
        <f>IF($B133="","",IF(COUNTIF(BASE!$A:$A,PRODUTIVIDADE!O$3)=0,"",SUMIFS(BASE!$P:$P,BASE!$A:$A,PRODUTIVIDADE!O$3,BASE!$G:$G,PRODUTIVIDADE!$B133)))</f>
        <v/>
      </c>
      <c r="R133" s="18" t="str">
        <f>IF($B133="","",IF(COUNTIF(BASE!$A:$A,PRODUTIVIDADE!O$3)=0,"",SUMIFS(BASE!$O:$O,BASE!$A:$A,PRODUTIVIDADE!O$3,BASE!$G:$G,PRODUTIVIDADE!$B133)))</f>
        <v/>
      </c>
      <c r="S133" s="32">
        <f t="shared" si="140"/>
        <v>0</v>
      </c>
      <c r="T133" s="32">
        <f t="shared" si="141"/>
        <v>0</v>
      </c>
      <c r="U133" s="33" t="str">
        <f>IF($B133="","",IF(COUNTIF(BASE!$A:$A,PRODUTIVIDADE!U$3)=0,"",SUMIFS(BASE!$M:$M,BASE!$A:$A,PRODUTIVIDADE!U$3,BASE!$G:$G,PRODUTIVIDADE!$B133)))</f>
        <v/>
      </c>
      <c r="V133" s="33" t="str">
        <f>IF($B133="","",IF(COUNTIF(BASE!$A:$A,PRODUTIVIDADE!U$3)=0,"",SUMIFS(BASE!$N:$N,BASE!$A:$A,PRODUTIVIDADE!U$3,BASE!$G:$G,PRODUTIVIDADE!$B133)))</f>
        <v/>
      </c>
      <c r="W133" s="28" t="str">
        <f>IF($B133="","",IF(COUNTIF(BASE!$A:$A,PRODUTIVIDADE!U$3)=0,"",SUMIFS(BASE!$P:$P,BASE!$A:$A,PRODUTIVIDADE!U$3,BASE!$G:$G,PRODUTIVIDADE!$B133)))</f>
        <v/>
      </c>
      <c r="X133" s="28" t="str">
        <f>IF($B133="","",IF(COUNTIF(BASE!$A:$A,PRODUTIVIDADE!U$3)=0,"",SUMIFS(BASE!$O:$O,BASE!$A:$A,PRODUTIVIDADE!U$3,BASE!$G:$G,PRODUTIVIDADE!$B133)))</f>
        <v/>
      </c>
      <c r="Y133" s="32">
        <f t="shared" si="142"/>
        <v>0</v>
      </c>
      <c r="Z133" s="32">
        <f t="shared" si="143"/>
        <v>0</v>
      </c>
      <c r="AA133" s="15" t="str">
        <f>IF($B133="","",IF(COUNTIF(BASE!$A:$A,PRODUTIVIDADE!AA$3)=0,"",SUMIFS(BASE!$M:$M,BASE!$A:$A,PRODUTIVIDADE!AA$3,BASE!$G:$G,PRODUTIVIDADE!$B133)))</f>
        <v/>
      </c>
      <c r="AB133" s="15" t="str">
        <f>IF($B133="","",IF(COUNTIF(BASE!$A:$A,PRODUTIVIDADE!AA$3)=0,"",SUMIFS(BASE!$N:$N,BASE!$A:$A,PRODUTIVIDADE!AA$3,BASE!$G:$G,PRODUTIVIDADE!$B133)))</f>
        <v/>
      </c>
      <c r="AC133" s="18" t="str">
        <f>IF($B133="","",IF(COUNTIF(BASE!$A:$A,PRODUTIVIDADE!AA$3)=0,"",SUMIFS(BASE!$P:$P,BASE!$A:$A,PRODUTIVIDADE!AA$3,BASE!$G:$G,PRODUTIVIDADE!$B133)))</f>
        <v/>
      </c>
      <c r="AD133" s="18" t="str">
        <f>IF($B133="","",IF(COUNTIF(BASE!$A:$A,PRODUTIVIDADE!AA$3)=0,"",SUMIFS(BASE!$O:$O,BASE!$A:$A,PRODUTIVIDADE!AA$3,BASE!$G:$G,PRODUTIVIDADE!$B133)))</f>
        <v/>
      </c>
      <c r="AE133" s="32">
        <f t="shared" si="144"/>
        <v>0</v>
      </c>
      <c r="AF133" s="32">
        <f t="shared" si="145"/>
        <v>0</v>
      </c>
      <c r="AG133" s="33" t="str">
        <f>IF($B133="","",IF(COUNTIF(BASE!$A:$A,PRODUTIVIDADE!AG$3)=0,"",SUMIFS(BASE!$M:$M,BASE!$A:$A,PRODUTIVIDADE!AG$3,BASE!$G:$G,PRODUTIVIDADE!$B133)))</f>
        <v/>
      </c>
      <c r="AH133" s="33" t="str">
        <f>IF($B133="","",IF(COUNTIF(BASE!$A:$A,PRODUTIVIDADE!AG$3)=0,"",SUMIFS(BASE!$N:$N,BASE!$A:$A,PRODUTIVIDADE!AG$3,BASE!$G:$G,PRODUTIVIDADE!$B133)))</f>
        <v/>
      </c>
      <c r="AI133" s="28" t="str">
        <f>IF($B133="","",IF(COUNTIF(BASE!$A:$A,PRODUTIVIDADE!AG$3)=0,"",SUMIFS(BASE!$P:$P,BASE!$A:$A,PRODUTIVIDADE!AG$3,BASE!$G:$G,PRODUTIVIDADE!$B133)))</f>
        <v/>
      </c>
      <c r="AJ133" s="28" t="str">
        <f>IF($B133="","",IF(COUNTIF(BASE!$A:$A,PRODUTIVIDADE!AG$3)=0,"",SUMIFS(BASE!$O:$O,BASE!$A:$A,PRODUTIVIDADE!AG$3,BASE!$G:$G,PRODUTIVIDADE!$B133)))</f>
        <v/>
      </c>
      <c r="AK133" s="32">
        <f t="shared" si="146"/>
        <v>0</v>
      </c>
      <c r="AL133" s="32">
        <f t="shared" si="147"/>
        <v>0</v>
      </c>
      <c r="AM133" s="15" t="str">
        <f>IF($B133="","",IF(COUNTIF(BASE!$A:$A,PRODUTIVIDADE!AM$3)=0,"",SUMIFS(BASE!$M:$M,BASE!$A:$A,PRODUTIVIDADE!AM$3,BASE!$G:$G,PRODUTIVIDADE!$B133)))</f>
        <v/>
      </c>
      <c r="AN133" s="15" t="str">
        <f>IF($B133="","",IF(COUNTIF(BASE!$A:$A,PRODUTIVIDADE!AM$3)=0,"",SUMIFS(BASE!$N:$N,BASE!$A:$A,PRODUTIVIDADE!AM$3,BASE!$G:$G,PRODUTIVIDADE!$B133)))</f>
        <v/>
      </c>
      <c r="AO133" s="18" t="str">
        <f>IF($B133="","",IF(COUNTIF(BASE!$A:$A,PRODUTIVIDADE!AM$3)=0,"",SUMIFS(BASE!$P:$P,BASE!$A:$A,PRODUTIVIDADE!AM$3,BASE!$G:$G,PRODUTIVIDADE!$B133)))</f>
        <v/>
      </c>
      <c r="AP133" s="18" t="str">
        <f>IF($B133="","",IF(COUNTIF(BASE!$A:$A,PRODUTIVIDADE!AM$3)=0,"",SUMIFS(BASE!$O:$O,BASE!$A:$A,PRODUTIVIDADE!AM$3,BASE!$G:$G,PRODUTIVIDADE!$B133)))</f>
        <v/>
      </c>
      <c r="AQ133" s="32">
        <f t="shared" si="148"/>
        <v>0</v>
      </c>
      <c r="AR133" s="32">
        <f t="shared" si="149"/>
        <v>0</v>
      </c>
      <c r="AS133" s="33" t="str">
        <f>IF($B133="","",IF(COUNTIF(BASE!$A:$A,PRODUTIVIDADE!AS$3)=0,"",SUMIFS(BASE!$M:$M,BASE!$A:$A,PRODUTIVIDADE!AS$3,BASE!$G:$G,PRODUTIVIDADE!$B133)))</f>
        <v/>
      </c>
      <c r="AT133" s="33" t="str">
        <f>IF($B133="","",IF(COUNTIF(BASE!$A:$A,PRODUTIVIDADE!AS$3)=0,"",SUMIFS(BASE!$N:$N,BASE!$A:$A,PRODUTIVIDADE!AS$3,BASE!$G:$G,PRODUTIVIDADE!$B133)))</f>
        <v/>
      </c>
      <c r="AU133" s="28" t="str">
        <f>IF($B133="","",IF(COUNTIF(BASE!$A:$A,PRODUTIVIDADE!AS$3)=0,"",SUMIFS(BASE!$P:$P,BASE!$A:$A,PRODUTIVIDADE!AS$3,BASE!$G:$G,PRODUTIVIDADE!$B133)))</f>
        <v/>
      </c>
      <c r="AV133" s="28" t="str">
        <f>IF($B133="","",IF(COUNTIF(BASE!$A:$A,PRODUTIVIDADE!AS$3)=0,"",SUMIFS(BASE!$O:$O,BASE!$A:$A,PRODUTIVIDADE!AS$3,BASE!$G:$G,PRODUTIVIDADE!$B133)))</f>
        <v/>
      </c>
      <c r="AW133" s="32">
        <f t="shared" si="150"/>
        <v>0</v>
      </c>
      <c r="AX133" s="32">
        <f t="shared" si="151"/>
        <v>0</v>
      </c>
      <c r="AY133" s="15" t="str">
        <f>IF($B133="","",IF(COUNTIF(BASE!$A:$A,PRODUTIVIDADE!AY$3)=0,"",SUMIFS(BASE!$M:$M,BASE!$A:$A,PRODUTIVIDADE!AY$3,BASE!$G:$G,PRODUTIVIDADE!$B133)))</f>
        <v/>
      </c>
      <c r="AZ133" s="15" t="str">
        <f>IF($B133="","",IF(COUNTIF(BASE!$A:$A,PRODUTIVIDADE!AY$3)=0,"",SUMIFS(BASE!$N:$N,BASE!$A:$A,PRODUTIVIDADE!AY$3,BASE!$G:$G,PRODUTIVIDADE!$B133)))</f>
        <v/>
      </c>
      <c r="BA133" s="18" t="str">
        <f>IF($B133="","",IF(COUNTIF(BASE!$A:$A,PRODUTIVIDADE!AY$3)=0,"",SUMIFS(BASE!$P:$P,BASE!$A:$A,PRODUTIVIDADE!AY$3,BASE!$G:$G,PRODUTIVIDADE!$B133)))</f>
        <v/>
      </c>
      <c r="BB133" s="18" t="str">
        <f>IF($B133="","",IF(COUNTIF(BASE!$A:$A,PRODUTIVIDADE!AY$3)=0,"",SUMIFS(BASE!$O:$O,BASE!$A:$A,PRODUTIVIDADE!AY$3,BASE!$G:$G,PRODUTIVIDADE!$B133)))</f>
        <v/>
      </c>
      <c r="BC133" s="32">
        <f t="shared" si="152"/>
        <v>0</v>
      </c>
      <c r="BD133" s="32">
        <f t="shared" si="153"/>
        <v>0</v>
      </c>
      <c r="BE133" s="33" t="str">
        <f>IF($B133="","",IF(COUNTIF(BASE!$A:$A,PRODUTIVIDADE!BE$3)=0,"",SUMIFS(BASE!$M:$M,BASE!$A:$A,PRODUTIVIDADE!BE$3,BASE!$G:$G,PRODUTIVIDADE!$B133)))</f>
        <v/>
      </c>
      <c r="BF133" s="33" t="str">
        <f>IF($B133="","",IF(COUNTIF(BASE!$A:$A,PRODUTIVIDADE!BE$3)=0,"",SUMIFS(BASE!$N:$N,BASE!$A:$A,PRODUTIVIDADE!BE$3,BASE!$G:$G,PRODUTIVIDADE!$B133)))</f>
        <v/>
      </c>
      <c r="BG133" s="28" t="str">
        <f>IF($B133="","",IF(COUNTIF(BASE!$A:$A,PRODUTIVIDADE!BE$3)=0,"",SUMIFS(BASE!$P:$P,BASE!$A:$A,PRODUTIVIDADE!BE$3,BASE!$G:$G,PRODUTIVIDADE!$B133)))</f>
        <v/>
      </c>
      <c r="BH133" s="28" t="str">
        <f>IF($B133="","",IF(COUNTIF(BASE!$A:$A,PRODUTIVIDADE!BE$3)=0,"",SUMIFS(BASE!$O:$O,BASE!$A:$A,PRODUTIVIDADE!BE$3,BASE!$G:$G,PRODUTIVIDADE!$B133)))</f>
        <v/>
      </c>
      <c r="BI133" s="32">
        <f t="shared" si="154"/>
        <v>0</v>
      </c>
      <c r="BJ133" s="32">
        <f t="shared" si="155"/>
        <v>0</v>
      </c>
      <c r="BK133" s="15" t="str">
        <f>IF($B133="","",IF(COUNTIF(BASE!$A:$A,PRODUTIVIDADE!BK$3)=0,"",SUMIFS(BASE!$M:$M,BASE!$A:$A,PRODUTIVIDADE!BK$3,BASE!$G:$G,PRODUTIVIDADE!$B133)))</f>
        <v/>
      </c>
      <c r="BL133" s="15" t="str">
        <f>IF($B133="","",IF(COUNTIF(BASE!$A:$A,PRODUTIVIDADE!BK$3)=0,"",SUMIFS(BASE!$N:$N,BASE!$A:$A,PRODUTIVIDADE!BK$3,BASE!$G:$G,PRODUTIVIDADE!$B133)))</f>
        <v/>
      </c>
      <c r="BM133" s="18" t="str">
        <f>IF($B133="","",IF(COUNTIF(BASE!$A:$A,PRODUTIVIDADE!BK$3)=0,"",SUMIFS(BASE!$P:$P,BASE!$A:$A,PRODUTIVIDADE!BK$3,BASE!$G:$G,PRODUTIVIDADE!$B133)))</f>
        <v/>
      </c>
      <c r="BN133" s="18" t="str">
        <f>IF($B133="","",IF(COUNTIF(BASE!$A:$A,PRODUTIVIDADE!BK$3)=0,"",SUMIFS(BASE!$O:$O,BASE!$A:$A,PRODUTIVIDADE!BK$3,BASE!$G:$G,PRODUTIVIDADE!$B133)))</f>
        <v/>
      </c>
      <c r="BO133" s="32">
        <f t="shared" si="156"/>
        <v>0</v>
      </c>
      <c r="BP133" s="32">
        <f t="shared" si="157"/>
        <v>0</v>
      </c>
      <c r="BQ133" s="33" t="str">
        <f>IF($B133="","",IF(COUNTIF(BASE!$A:$A,PRODUTIVIDADE!BQ$3)=0,"",SUMIFS(BASE!$M:$M,BASE!$A:$A,PRODUTIVIDADE!BQ$3,BASE!$G:$G,PRODUTIVIDADE!$B133)))</f>
        <v/>
      </c>
      <c r="BR133" s="33" t="str">
        <f>IF($B133="","",IF(COUNTIF(BASE!$A:$A,PRODUTIVIDADE!BQ$3)=0,"",SUMIFS(BASE!$N:$N,BASE!$A:$A,PRODUTIVIDADE!BQ$3,BASE!$G:$G,PRODUTIVIDADE!$B133)))</f>
        <v/>
      </c>
      <c r="BS133" s="28" t="str">
        <f>IF($B133="","",IF(COUNTIF(BASE!$A:$A,PRODUTIVIDADE!BQ$3)=0,"",SUMIFS(BASE!$P:$P,BASE!$A:$A,PRODUTIVIDADE!BQ$3,BASE!$G:$G,PRODUTIVIDADE!$B133)))</f>
        <v/>
      </c>
      <c r="BT133" s="28" t="str">
        <f>IF($B133="","",IF(COUNTIF(BASE!$A:$A,PRODUTIVIDADE!BQ$3)=0,"",SUMIFS(BASE!$O:$O,BASE!$A:$A,PRODUTIVIDADE!BQ$3,BASE!$G:$G,PRODUTIVIDADE!$B133)))</f>
        <v/>
      </c>
      <c r="BU133" s="32">
        <f t="shared" si="158"/>
        <v>0</v>
      </c>
      <c r="BV133" s="32">
        <f t="shared" si="159"/>
        <v>0</v>
      </c>
      <c r="BW133" s="15" t="str">
        <f>IF($B133="","",IF(COUNTIF(BASE!$A:$A,PRODUTIVIDADE!BW$3)=0,"",SUMIFS(BASE!$M:$M,BASE!$A:$A,PRODUTIVIDADE!BW$3,BASE!$G:$G,PRODUTIVIDADE!$B133)))</f>
        <v/>
      </c>
      <c r="BX133" s="15" t="str">
        <f>IF($B133="","",IF(COUNTIF(BASE!$A:$A,PRODUTIVIDADE!BW$3)=0,"",SUMIFS(BASE!$N:$N,BASE!$A:$A,PRODUTIVIDADE!BW$3,BASE!$G:$G,PRODUTIVIDADE!$B133)))</f>
        <v/>
      </c>
      <c r="BY133" s="18" t="str">
        <f>IF($B133="","",IF(COUNTIF(BASE!$A:$A,PRODUTIVIDADE!BW$3)=0,"",SUMIFS(BASE!$P:$P,BASE!$A:$A,PRODUTIVIDADE!BW$3,BASE!$G:$G,PRODUTIVIDADE!$B133)))</f>
        <v/>
      </c>
      <c r="BZ133" s="18" t="str">
        <f>IF($B133="","",IF(COUNTIF(BASE!$A:$A,PRODUTIVIDADE!BW$3)=0,"",SUMIFS(BASE!$O:$O,BASE!$A:$A,PRODUTIVIDADE!BW$3,BASE!$G:$G,PRODUTIVIDADE!$B133)))</f>
        <v/>
      </c>
      <c r="CA133" s="32">
        <f t="shared" si="160"/>
        <v>0</v>
      </c>
      <c r="CB133" s="32">
        <f t="shared" si="161"/>
        <v>0</v>
      </c>
      <c r="CC133" s="33" t="str">
        <f>IF($B133="","",IF(COUNTIF(BASE!$A:$A,PRODUTIVIDADE!CC$3)=0,"",SUMIFS(BASE!$M:$M,BASE!$A:$A,PRODUTIVIDADE!CC$3,BASE!$G:$G,PRODUTIVIDADE!$B133)))</f>
        <v/>
      </c>
      <c r="CD133" s="33" t="str">
        <f>IF($B133="","",IF(COUNTIF(BASE!$A:$A,PRODUTIVIDADE!CC$3)=0,"",SUMIFS(BASE!$N:$N,BASE!$A:$A,PRODUTIVIDADE!CC$3,BASE!$G:$G,PRODUTIVIDADE!$B133)))</f>
        <v/>
      </c>
      <c r="CE133" s="28" t="str">
        <f>IF($B133="","",IF(COUNTIF(BASE!$A:$A,PRODUTIVIDADE!CC$3)=0,"",SUMIFS(BASE!$P:$P,BASE!$A:$A,PRODUTIVIDADE!CC$3,BASE!$G:$G,PRODUTIVIDADE!$B133)))</f>
        <v/>
      </c>
      <c r="CF133" s="28" t="str">
        <f>IF($B133="","",IF(COUNTIF(BASE!$A:$A,PRODUTIVIDADE!CC$3)=0,"",SUMIFS(BASE!$O:$O,BASE!$A:$A,PRODUTIVIDADE!CC$3,BASE!$G:$G,PRODUTIVIDADE!$B133)))</f>
        <v/>
      </c>
      <c r="CG133" s="32">
        <f t="shared" si="162"/>
        <v>0</v>
      </c>
      <c r="CH133" s="32">
        <f t="shared" si="163"/>
        <v>0</v>
      </c>
      <c r="CI133" s="15" t="str">
        <f>IF($B133="","",IF(COUNTIF(BASE!$A:$A,PRODUTIVIDADE!CI$3)=0,"",SUMIFS(BASE!$M:$M,BASE!$A:$A,PRODUTIVIDADE!CI$3,BASE!$G:$G,PRODUTIVIDADE!$B133)))</f>
        <v/>
      </c>
      <c r="CJ133" s="15" t="str">
        <f>IF($B133="","",IF(COUNTIF(BASE!$A:$A,PRODUTIVIDADE!CI$3)=0,"",SUMIFS(BASE!$N:$N,BASE!$A:$A,PRODUTIVIDADE!CI$3,BASE!$G:$G,PRODUTIVIDADE!$B133)))</f>
        <v/>
      </c>
      <c r="CK133" s="18" t="str">
        <f>IF($B133="","",IF(COUNTIF(BASE!$A:$A,PRODUTIVIDADE!CI$3)=0,"",SUMIFS(BASE!$P:$P,BASE!$A:$A,PRODUTIVIDADE!CI$3,BASE!$G:$G,PRODUTIVIDADE!$B133)))</f>
        <v/>
      </c>
      <c r="CL133" s="18" t="str">
        <f>IF($B133="","",IF(COUNTIF(BASE!$A:$A,PRODUTIVIDADE!CI$3)=0,"",SUMIFS(BASE!$O:$O,BASE!$A:$A,PRODUTIVIDADE!CI$3,BASE!$G:$G,PRODUTIVIDADE!$B133)))</f>
        <v/>
      </c>
      <c r="CM133" s="32">
        <f t="shared" si="164"/>
        <v>0</v>
      </c>
      <c r="CN133" s="32">
        <f t="shared" si="165"/>
        <v>0</v>
      </c>
      <c r="CO133" s="33" t="str">
        <f>IF($B133="","",IF(COUNTIF(BASE!$A:$A,PRODUTIVIDADE!CO$3)=0,"",SUMIFS(BASE!$M:$M,BASE!$A:$A,PRODUTIVIDADE!CO$3,BASE!$G:$G,PRODUTIVIDADE!$B133)))</f>
        <v/>
      </c>
      <c r="CP133" s="33" t="str">
        <f>IF($B133="","",IF(COUNTIF(BASE!$A:$A,PRODUTIVIDADE!CO$3)=0,"",SUMIFS(BASE!$N:$N,BASE!$A:$A,PRODUTIVIDADE!CO$3,BASE!$G:$G,PRODUTIVIDADE!$B133)))</f>
        <v/>
      </c>
      <c r="CQ133" s="28" t="str">
        <f>IF($B133="","",IF(COUNTIF(BASE!$A:$A,PRODUTIVIDADE!CO$3)=0,"",SUMIFS(BASE!$P:$P,BASE!$A:$A,PRODUTIVIDADE!CO$3,BASE!$G:$G,PRODUTIVIDADE!$B133)))</f>
        <v/>
      </c>
      <c r="CR133" s="28" t="str">
        <f>IF($B133="","",IF(COUNTIF(BASE!$A:$A,PRODUTIVIDADE!CO$3)=0,"",SUMIFS(BASE!$O:$O,BASE!$A:$A,PRODUTIVIDADE!CO$3,BASE!$G:$G,PRODUTIVIDADE!$B133)))</f>
        <v/>
      </c>
      <c r="CS133" s="32">
        <f t="shared" si="166"/>
        <v>0</v>
      </c>
      <c r="CT133" s="32">
        <f t="shared" si="167"/>
        <v>0</v>
      </c>
      <c r="CU133" s="15" t="str">
        <f>IF($B133="","",IF(COUNTIF(BASE!$A:$A,PRODUTIVIDADE!CU$3)=0,"",SUMIFS(BASE!$M:$M,BASE!$A:$A,PRODUTIVIDADE!CU$3,BASE!$G:$G,PRODUTIVIDADE!$B133)))</f>
        <v/>
      </c>
      <c r="CV133" s="15" t="str">
        <f>IF($B133="","",IF(COUNTIF(BASE!$A:$A,PRODUTIVIDADE!CU$3)=0,"",SUMIFS(BASE!$N:$N,BASE!$A:$A,PRODUTIVIDADE!CU$3,BASE!$G:$G,PRODUTIVIDADE!$B133)))</f>
        <v/>
      </c>
      <c r="CW133" s="18" t="str">
        <f>IF($B133="","",IF(COUNTIF(BASE!$A:$A,PRODUTIVIDADE!CU$3)=0,"",SUMIFS(BASE!$P:$P,BASE!$A:$A,PRODUTIVIDADE!CU$3,BASE!$G:$G,PRODUTIVIDADE!$B133)))</f>
        <v/>
      </c>
      <c r="CX133" s="18" t="str">
        <f>IF($B133="","",IF(COUNTIF(BASE!$A:$A,PRODUTIVIDADE!CU$3)=0,"",SUMIFS(BASE!$O:$O,BASE!$A:$A,PRODUTIVIDADE!CU$3,BASE!$G:$G,PRODUTIVIDADE!$B133)))</f>
        <v/>
      </c>
      <c r="CY133" s="32">
        <f t="shared" si="168"/>
        <v>0</v>
      </c>
      <c r="CZ133" s="32">
        <f t="shared" si="169"/>
        <v>0</v>
      </c>
      <c r="DA133" s="33" t="str">
        <f>IF($B133="","",IF(COUNTIF(BASE!$A:$A,PRODUTIVIDADE!DA$3)=0,"",SUMIFS(BASE!$M:$M,BASE!$A:$A,PRODUTIVIDADE!DA$3,BASE!$G:$G,PRODUTIVIDADE!$B133)))</f>
        <v/>
      </c>
      <c r="DB133" s="33" t="str">
        <f>IF($B133="","",IF(COUNTIF(BASE!$A:$A,PRODUTIVIDADE!DA$3)=0,"",SUMIFS(BASE!$N:$N,BASE!$A:$A,PRODUTIVIDADE!DA$3,BASE!$G:$G,PRODUTIVIDADE!$B133)))</f>
        <v/>
      </c>
      <c r="DC133" s="28" t="str">
        <f>IF($B133="","",IF(COUNTIF(BASE!$A:$A,PRODUTIVIDADE!DA$3)=0,"",SUMIFS(BASE!$P:$P,BASE!$A:$A,PRODUTIVIDADE!DA$3,BASE!$G:$G,PRODUTIVIDADE!$B133)))</f>
        <v/>
      </c>
      <c r="DD133" s="28" t="str">
        <f>IF($B133="","",IF(COUNTIF(BASE!$A:$A,PRODUTIVIDADE!DA$3)=0,"",SUMIFS(BASE!$O:$O,BASE!$A:$A,PRODUTIVIDADE!DA$3,BASE!$G:$G,PRODUTIVIDADE!$B133)))</f>
        <v/>
      </c>
      <c r="DE133" s="32">
        <f t="shared" si="170"/>
        <v>0</v>
      </c>
      <c r="DF133" s="32">
        <f t="shared" si="171"/>
        <v>0</v>
      </c>
      <c r="DG133" s="15" t="str">
        <f>IF($B133="","",IF(COUNTIF(BASE!$A:$A,PRODUTIVIDADE!DG$3)=0,"",SUMIFS(BASE!$M:$M,BASE!$A:$A,PRODUTIVIDADE!DG$3,BASE!$G:$G,PRODUTIVIDADE!$B133)))</f>
        <v/>
      </c>
      <c r="DH133" s="15" t="str">
        <f>IF($B133="","",IF(COUNTIF(BASE!$A:$A,PRODUTIVIDADE!DG$3)=0,"",SUMIFS(BASE!$N:$N,BASE!$A:$A,PRODUTIVIDADE!DG$3,BASE!$G:$G,PRODUTIVIDADE!$B133)))</f>
        <v/>
      </c>
      <c r="DI133" s="18" t="str">
        <f>IF($B133="","",IF(COUNTIF(BASE!$A:$A,PRODUTIVIDADE!DG$3)=0,"",SUMIFS(BASE!$P:$P,BASE!$A:$A,PRODUTIVIDADE!DG$3,BASE!$G:$G,PRODUTIVIDADE!$B133)))</f>
        <v/>
      </c>
      <c r="DJ133" s="18" t="str">
        <f>IF($B133="","",IF(COUNTIF(BASE!$A:$A,PRODUTIVIDADE!DG$3)=0,"",SUMIFS(BASE!$O:$O,BASE!$A:$A,PRODUTIVIDADE!DG$3,BASE!$G:$G,PRODUTIVIDADE!$B133)))</f>
        <v/>
      </c>
      <c r="DK133" s="32">
        <f t="shared" si="172"/>
        <v>0</v>
      </c>
      <c r="DL133" s="32">
        <f t="shared" si="173"/>
        <v>0</v>
      </c>
      <c r="DM133" s="33" t="str">
        <f>IF($B133="","",IF(COUNTIF(BASE!$A:$A,PRODUTIVIDADE!DM$3)=0,"",SUMIFS(BASE!$M:$M,BASE!$A:$A,PRODUTIVIDADE!DM$3,BASE!$G:$G,PRODUTIVIDADE!$B133)))</f>
        <v/>
      </c>
      <c r="DN133" s="33" t="str">
        <f>IF($B133="","",IF(COUNTIF(BASE!$A:$A,PRODUTIVIDADE!DM$3)=0,"",SUMIFS(BASE!$N:$N,BASE!$A:$A,PRODUTIVIDADE!DM$3,BASE!$G:$G,PRODUTIVIDADE!$B133)))</f>
        <v/>
      </c>
      <c r="DO133" s="28" t="str">
        <f>IF($B133="","",IF(COUNTIF(BASE!$A:$A,PRODUTIVIDADE!DM$3)=0,"",SUMIFS(BASE!$P:$P,BASE!$A:$A,PRODUTIVIDADE!DM$3,BASE!$G:$G,PRODUTIVIDADE!$B133)))</f>
        <v/>
      </c>
      <c r="DP133" s="28" t="str">
        <f>IF($B133="","",IF(COUNTIF(BASE!$A:$A,PRODUTIVIDADE!DM$3)=0,"",SUMIFS(BASE!$O:$O,BASE!$A:$A,PRODUTIVIDADE!DM$3,BASE!$G:$G,PRODUTIVIDADE!$B133)))</f>
        <v/>
      </c>
      <c r="DQ133" s="32">
        <f t="shared" si="174"/>
        <v>0</v>
      </c>
      <c r="DR133" s="32">
        <f t="shared" si="175"/>
        <v>0</v>
      </c>
      <c r="DS133" s="15" t="str">
        <f>IF($B133="","",IF(COUNTIF(BASE!$A:$A,PRODUTIVIDADE!DS$3)=0,"",SUMIFS(BASE!$M:$M,BASE!$A:$A,PRODUTIVIDADE!DS$3,BASE!$G:$G,PRODUTIVIDADE!$B133)))</f>
        <v/>
      </c>
      <c r="DT133" s="15" t="str">
        <f>IF($B133="","",IF(COUNTIF(BASE!$A:$A,PRODUTIVIDADE!DS$3)=0,"",SUMIFS(BASE!$N:$N,BASE!$A:$A,PRODUTIVIDADE!DS$3,BASE!$G:$G,PRODUTIVIDADE!$B133)))</f>
        <v/>
      </c>
      <c r="DU133" s="18" t="str">
        <f>IF($B133="","",IF(COUNTIF(BASE!$A:$A,PRODUTIVIDADE!DS$3)=0,"",SUMIFS(BASE!$P:$P,BASE!$A:$A,PRODUTIVIDADE!DS$3,BASE!$G:$G,PRODUTIVIDADE!$B133)))</f>
        <v/>
      </c>
      <c r="DV133" s="18" t="str">
        <f>IF($B133="","",IF(COUNTIF(BASE!$A:$A,PRODUTIVIDADE!DS$3)=0,"",SUMIFS(BASE!$O:$O,BASE!$A:$A,PRODUTIVIDADE!DS$3,BASE!$G:$G,PRODUTIVIDADE!$B133)))</f>
        <v/>
      </c>
      <c r="DW133" s="32">
        <f t="shared" si="176"/>
        <v>0</v>
      </c>
      <c r="DX133" s="32">
        <f t="shared" si="177"/>
        <v>0</v>
      </c>
      <c r="DY133" s="33" t="str">
        <f>IF($B133="","",IF(COUNTIF(BASE!$A:$A,PRODUTIVIDADE!DY$3)=0,"",SUMIFS(BASE!$M:$M,BASE!$A:$A,PRODUTIVIDADE!DY$3,BASE!$G:$G,PRODUTIVIDADE!$B133)))</f>
        <v/>
      </c>
      <c r="DZ133" s="33" t="str">
        <f>IF($B133="","",IF(COUNTIF(BASE!$A:$A,PRODUTIVIDADE!DY$3)=0,"",SUMIFS(BASE!$N:$N,BASE!$A:$A,PRODUTIVIDADE!DY$3,BASE!$G:$G,PRODUTIVIDADE!$B133)))</f>
        <v/>
      </c>
      <c r="EA133" s="28" t="str">
        <f>IF($B133="","",IF(COUNTIF(BASE!$A:$A,PRODUTIVIDADE!DY$3)=0,"",SUMIFS(BASE!$P:$P,BASE!$A:$A,PRODUTIVIDADE!DY$3,BASE!$G:$G,PRODUTIVIDADE!$B133)))</f>
        <v/>
      </c>
      <c r="EB133" s="28" t="str">
        <f>IF($B133="","",IF(COUNTIF(BASE!$A:$A,PRODUTIVIDADE!DY$3)=0,"",SUMIFS(BASE!$O:$O,BASE!$A:$A,PRODUTIVIDADE!DY$3,BASE!$G:$G,PRODUTIVIDADE!$B133)))</f>
        <v/>
      </c>
      <c r="EC133" s="32">
        <f t="shared" si="178"/>
        <v>0</v>
      </c>
      <c r="ED133" s="32">
        <f t="shared" si="179"/>
        <v>0</v>
      </c>
      <c r="EE133" s="15" t="str">
        <f>IF($B133="","",IF(COUNTIF(BASE!$A:$A,PRODUTIVIDADE!EE$3)=0,"",SUMIFS(BASE!$M:$M,BASE!$A:$A,PRODUTIVIDADE!EE$3,BASE!$G:$G,PRODUTIVIDADE!$B133)))</f>
        <v/>
      </c>
      <c r="EF133" s="15" t="str">
        <f>IF($B133="","",IF(COUNTIF(BASE!$A:$A,PRODUTIVIDADE!EE$3)=0,"",SUMIFS(BASE!$N:$N,BASE!$A:$A,PRODUTIVIDADE!EE$3,BASE!$G:$G,PRODUTIVIDADE!$B133)))</f>
        <v/>
      </c>
      <c r="EG133" s="18" t="str">
        <f>IF($B133="","",IF(COUNTIF(BASE!$A:$A,PRODUTIVIDADE!EE$3)=0,"",SUMIFS(BASE!$P:$P,BASE!$A:$A,PRODUTIVIDADE!EE$3,BASE!$G:$G,PRODUTIVIDADE!$B133)))</f>
        <v/>
      </c>
      <c r="EH133" s="18" t="str">
        <f>IF($B133="","",IF(COUNTIF(BASE!$A:$A,PRODUTIVIDADE!EE$3)=0,"",SUMIFS(BASE!$O:$O,BASE!$A:$A,PRODUTIVIDADE!EE$3,BASE!$G:$G,PRODUTIVIDADE!$B133)))</f>
        <v/>
      </c>
      <c r="EI133" s="32">
        <f t="shared" si="180"/>
        <v>0</v>
      </c>
      <c r="EJ133" s="32">
        <f t="shared" si="181"/>
        <v>0</v>
      </c>
      <c r="EK133" s="33" t="str">
        <f>IF($B133="","",IF(COUNTIF(BASE!$A:$A,PRODUTIVIDADE!EK$3)=0,"",SUMIFS(BASE!$M:$M,BASE!$A:$A,PRODUTIVIDADE!EK$3,BASE!$G:$G,PRODUTIVIDADE!$B133)))</f>
        <v/>
      </c>
      <c r="EL133" s="33" t="str">
        <f>IF($B133="","",IF(COUNTIF(BASE!$A:$A,PRODUTIVIDADE!EK$3)=0,"",SUMIFS(BASE!$N:$N,BASE!$A:$A,PRODUTIVIDADE!EK$3,BASE!$G:$G,PRODUTIVIDADE!$B133)))</f>
        <v/>
      </c>
      <c r="EM133" s="28" t="str">
        <f>IF($B133="","",IF(COUNTIF(BASE!$A:$A,PRODUTIVIDADE!EK$3)=0,"",SUMIFS(BASE!$P:$P,BASE!$A:$A,PRODUTIVIDADE!EK$3,BASE!$G:$G,PRODUTIVIDADE!$B133)))</f>
        <v/>
      </c>
      <c r="EN133" s="28" t="str">
        <f>IF($B133="","",IF(COUNTIF(BASE!$A:$A,PRODUTIVIDADE!EK$3)=0,"",SUMIFS(BASE!$O:$O,BASE!$A:$A,PRODUTIVIDADE!EK$3,BASE!$G:$G,PRODUTIVIDADE!$B133)))</f>
        <v/>
      </c>
      <c r="EO133" s="32">
        <f t="shared" si="182"/>
        <v>0</v>
      </c>
      <c r="EP133" s="32">
        <f t="shared" si="183"/>
        <v>0</v>
      </c>
      <c r="EQ133" s="15" t="str">
        <f>IF($B133="","",IF(COUNTIF(BASE!$A:$A,PRODUTIVIDADE!EQ$3)=0,"",SUMIFS(BASE!$M:$M,BASE!$A:$A,PRODUTIVIDADE!EQ$3,BASE!$G:$G,PRODUTIVIDADE!$B133)))</f>
        <v/>
      </c>
      <c r="ER133" s="15" t="str">
        <f>IF($B133="","",IF(COUNTIF(BASE!$A:$A,PRODUTIVIDADE!EQ$3)=0,"",SUMIFS(BASE!$N:$N,BASE!$A:$A,PRODUTIVIDADE!EQ$3,BASE!$G:$G,PRODUTIVIDADE!$B133)))</f>
        <v/>
      </c>
      <c r="ES133" s="18" t="str">
        <f>IF($B133="","",IF(COUNTIF(BASE!$A:$A,PRODUTIVIDADE!EQ$3)=0,"",SUMIFS(BASE!$P:$P,BASE!$A:$A,PRODUTIVIDADE!EQ$3,BASE!$G:$G,PRODUTIVIDADE!$B133)))</f>
        <v/>
      </c>
      <c r="ET133" s="18" t="str">
        <f>IF($B133="","",IF(COUNTIF(BASE!$A:$A,PRODUTIVIDADE!EQ$3)=0,"",SUMIFS(BASE!$O:$O,BASE!$A:$A,PRODUTIVIDADE!EQ$3,BASE!$G:$G,PRODUTIVIDADE!$B133)))</f>
        <v/>
      </c>
      <c r="EU133" s="32">
        <f t="shared" si="184"/>
        <v>0</v>
      </c>
      <c r="EV133" s="32">
        <f t="shared" si="185"/>
        <v>0</v>
      </c>
      <c r="EW133" s="33" t="str">
        <f>IF($B133="","",IF(COUNTIF(BASE!$A:$A,PRODUTIVIDADE!EW$3)=0,"",SUMIFS(BASE!$M:$M,BASE!$A:$A,PRODUTIVIDADE!EW$3,BASE!$G:$G,PRODUTIVIDADE!$B133)))</f>
        <v/>
      </c>
      <c r="EX133" s="33" t="str">
        <f>IF($B133="","",IF(COUNTIF(BASE!$A:$A,PRODUTIVIDADE!EW$3)=0,"",SUMIFS(BASE!$N:$N,BASE!$A:$A,PRODUTIVIDADE!EW$3,BASE!$G:$G,PRODUTIVIDADE!$B133)))</f>
        <v/>
      </c>
      <c r="EY133" s="28" t="str">
        <f>IF($B133="","",IF(COUNTIF(BASE!$A:$A,PRODUTIVIDADE!EW$3)=0,"",SUMIFS(BASE!$P:$P,BASE!$A:$A,PRODUTIVIDADE!EW$3,BASE!$G:$G,PRODUTIVIDADE!$B133)))</f>
        <v/>
      </c>
      <c r="EZ133" s="28" t="str">
        <f>IF($B133="","",IF(COUNTIF(BASE!$A:$A,PRODUTIVIDADE!EW$3)=0,"",SUMIFS(BASE!$O:$O,BASE!$A:$A,PRODUTIVIDADE!EW$3,BASE!$G:$G,PRODUTIVIDADE!$B133)))</f>
        <v/>
      </c>
      <c r="FA133" s="32">
        <f t="shared" si="186"/>
        <v>0</v>
      </c>
      <c r="FB133" s="32">
        <f t="shared" si="187"/>
        <v>0</v>
      </c>
      <c r="FC133" s="15" t="str">
        <f>IF($B133="","",IF(COUNTIF(BASE!$A:$A,PRODUTIVIDADE!FC$3)=0,"",SUMIFS(BASE!$M:$M,BASE!$A:$A,PRODUTIVIDADE!FC$3,BASE!$G:$G,PRODUTIVIDADE!$B133)))</f>
        <v/>
      </c>
      <c r="FD133" s="15" t="str">
        <f>IF($B133="","",IF(COUNTIF(BASE!$A:$A,PRODUTIVIDADE!FC$3)=0,"",SUMIFS(BASE!$N:$N,BASE!$A:$A,PRODUTIVIDADE!FC$3,BASE!$G:$G,PRODUTIVIDADE!$B133)))</f>
        <v/>
      </c>
      <c r="FE133" s="18" t="str">
        <f>IF($B133="","",IF(COUNTIF(BASE!$A:$A,PRODUTIVIDADE!FC$3)=0,"",SUMIFS(BASE!$P:$P,BASE!$A:$A,PRODUTIVIDADE!FC$3,BASE!$G:$G,PRODUTIVIDADE!$B133)))</f>
        <v/>
      </c>
      <c r="FF133" s="18" t="str">
        <f>IF($B133="","",IF(COUNTIF(BASE!$A:$A,PRODUTIVIDADE!FC$3)=0,"",SUMIFS(BASE!$O:$O,BASE!$A:$A,PRODUTIVIDADE!FC$3,BASE!$G:$G,PRODUTIVIDADE!$B133)))</f>
        <v/>
      </c>
      <c r="FG133" s="32">
        <f t="shared" si="188"/>
        <v>0</v>
      </c>
      <c r="FH133" s="32">
        <f t="shared" si="189"/>
        <v>0</v>
      </c>
      <c r="FI133" s="33" t="str">
        <f>IF($B133="","",IF(COUNTIF(BASE!$A:$A,PRODUTIVIDADE!FI$3)=0,"",SUMIFS(BASE!$M:$M,BASE!$A:$A,PRODUTIVIDADE!FI$3,BASE!$G:$G,PRODUTIVIDADE!$B133)))</f>
        <v/>
      </c>
      <c r="FJ133" s="33" t="str">
        <f>IF($B133="","",IF(COUNTIF(BASE!$A:$A,PRODUTIVIDADE!FI$3)=0,"",SUMIFS(BASE!$N:$N,BASE!$A:$A,PRODUTIVIDADE!FI$3,BASE!$G:$G,PRODUTIVIDADE!$B133)))</f>
        <v/>
      </c>
      <c r="FK133" s="28" t="str">
        <f>IF($B133="","",IF(COUNTIF(BASE!$A:$A,PRODUTIVIDADE!FI$3)=0,"",SUMIFS(BASE!$P:$P,BASE!$A:$A,PRODUTIVIDADE!FI$3,BASE!$G:$G,PRODUTIVIDADE!$B133)))</f>
        <v/>
      </c>
      <c r="FL133" s="28" t="str">
        <f>IF($B133="","",IF(COUNTIF(BASE!$A:$A,PRODUTIVIDADE!FI$3)=0,"",SUMIFS(BASE!$O:$O,BASE!$A:$A,PRODUTIVIDADE!FI$3,BASE!$G:$G,PRODUTIVIDADE!$B133)))</f>
        <v/>
      </c>
      <c r="FM133" s="32">
        <f t="shared" si="190"/>
        <v>0</v>
      </c>
      <c r="FN133" s="32">
        <f t="shared" si="191"/>
        <v>0</v>
      </c>
      <c r="FO133" s="15" t="str">
        <f>IF($B133="","",IF(COUNTIF(BASE!$A:$A,PRODUTIVIDADE!FO$3)=0,"",SUMIFS(BASE!$M:$M,BASE!$A:$A,PRODUTIVIDADE!FO$3,BASE!$G:$G,PRODUTIVIDADE!$B133)))</f>
        <v/>
      </c>
      <c r="FP133" s="15" t="str">
        <f>IF($B133="","",IF(COUNTIF(BASE!$A:$A,PRODUTIVIDADE!FO$3)=0,"",SUMIFS(BASE!$N:$N,BASE!$A:$A,PRODUTIVIDADE!FO$3,BASE!$G:$G,PRODUTIVIDADE!$B133)))</f>
        <v/>
      </c>
      <c r="FQ133" s="18" t="str">
        <f>IF($B133="","",IF(COUNTIF(BASE!$A:$A,PRODUTIVIDADE!FO$3)=0,"",SUMIFS(BASE!$P:$P,BASE!$A:$A,PRODUTIVIDADE!FO$3,BASE!$G:$G,PRODUTIVIDADE!$B133)))</f>
        <v/>
      </c>
      <c r="FR133" s="18" t="str">
        <f>IF($B133="","",IF(COUNTIF(BASE!$A:$A,PRODUTIVIDADE!FO$3)=0,"",SUMIFS(BASE!$O:$O,BASE!$A:$A,PRODUTIVIDADE!FO$3,BASE!$G:$G,PRODUTIVIDADE!$B133)))</f>
        <v/>
      </c>
      <c r="FS133" s="32">
        <f t="shared" si="192"/>
        <v>0</v>
      </c>
      <c r="FT133" s="32">
        <f t="shared" si="193"/>
        <v>0</v>
      </c>
      <c r="FU133" s="33" t="str">
        <f>IF($B133="","",IF(COUNTIF(BASE!$A:$A,PRODUTIVIDADE!FU$3)=0,"",SUMIFS(BASE!$M:$M,BASE!$A:$A,PRODUTIVIDADE!FU$3,BASE!$G:$G,PRODUTIVIDADE!$B133)))</f>
        <v/>
      </c>
      <c r="FV133" s="33" t="str">
        <f>IF($B133="","",IF(COUNTIF(BASE!$A:$A,PRODUTIVIDADE!FU$3)=0,"",SUMIFS(BASE!$N:$N,BASE!$A:$A,PRODUTIVIDADE!FU$3,BASE!$G:$G,PRODUTIVIDADE!$B133)))</f>
        <v/>
      </c>
      <c r="FW133" s="28" t="str">
        <f>IF($B133="","",IF(COUNTIF(BASE!$A:$A,PRODUTIVIDADE!FU$3)=0,"",SUMIFS(BASE!$P:$P,BASE!$A:$A,PRODUTIVIDADE!FU$3,BASE!$G:$G,PRODUTIVIDADE!$B133)))</f>
        <v/>
      </c>
      <c r="FX133" s="28" t="str">
        <f>IF($B133="","",IF(COUNTIF(BASE!$A:$A,PRODUTIVIDADE!FU$3)=0,"",SUMIFS(BASE!$O:$O,BASE!$A:$A,PRODUTIVIDADE!FU$3,BASE!$G:$G,PRODUTIVIDADE!$B133)))</f>
        <v/>
      </c>
      <c r="FY133" s="32">
        <f t="shared" si="194"/>
        <v>0</v>
      </c>
      <c r="FZ133" s="32">
        <f t="shared" si="195"/>
        <v>0</v>
      </c>
      <c r="GA133" s="15" t="str">
        <f>IF($B133="","",IF(COUNTIF(BASE!$A:$A,PRODUTIVIDADE!GA$3)=0,"",SUMIFS(BASE!$M:$M,BASE!$A:$A,PRODUTIVIDADE!GA$3,BASE!$G:$G,PRODUTIVIDADE!$B133)))</f>
        <v/>
      </c>
      <c r="GB133" s="15" t="str">
        <f>IF($B133="","",IF(COUNTIF(BASE!$A:$A,PRODUTIVIDADE!GA$3)=0,"",SUMIFS(BASE!$N:$N,BASE!$A:$A,PRODUTIVIDADE!GA$3,BASE!$G:$G,PRODUTIVIDADE!$B133)))</f>
        <v/>
      </c>
      <c r="GC133" s="18" t="str">
        <f>IF($B133="","",IF(COUNTIF(BASE!$A:$A,PRODUTIVIDADE!GA$3)=0,"",SUMIFS(BASE!$P:$P,BASE!$A:$A,PRODUTIVIDADE!GA$3,BASE!$G:$G,PRODUTIVIDADE!$B133)))</f>
        <v/>
      </c>
      <c r="GD133" s="18" t="str">
        <f>IF($B133="","",IF(COUNTIF(BASE!$A:$A,PRODUTIVIDADE!GA$3)=0,"",SUMIFS(BASE!$O:$O,BASE!$A:$A,PRODUTIVIDADE!GA$3,BASE!$G:$G,PRODUTIVIDADE!$B133)))</f>
        <v/>
      </c>
      <c r="GE133" s="32">
        <f t="shared" si="196"/>
        <v>0</v>
      </c>
      <c r="GF133" s="32">
        <f t="shared" si="197"/>
        <v>0</v>
      </c>
      <c r="GG133" s="33" t="str">
        <f>IF($B133="","",IF(COUNTIF(BASE!$A:$A,PRODUTIVIDADE!GG$3)=0,"",SUMIFS(BASE!$M:$M,BASE!$A:$A,PRODUTIVIDADE!GG$3,BASE!$G:$G,PRODUTIVIDADE!$B133)))</f>
        <v/>
      </c>
      <c r="GH133" s="33" t="str">
        <f>IF($B133="","",IF(COUNTIF(BASE!$A:$A,PRODUTIVIDADE!GG$3)=0,"",SUMIFS(BASE!$N:$N,BASE!$A:$A,PRODUTIVIDADE!GG$3,BASE!$G:$G,PRODUTIVIDADE!$B133)))</f>
        <v/>
      </c>
      <c r="GI133" s="28" t="str">
        <f>IF($B133="","",IF(COUNTIF(BASE!$A:$A,PRODUTIVIDADE!GG$3)=0,"",SUMIFS(BASE!$P:$P,BASE!$A:$A,PRODUTIVIDADE!GG$3,BASE!$G:$G,PRODUTIVIDADE!$B133)))</f>
        <v/>
      </c>
      <c r="GJ133" s="28" t="str">
        <f>IF($B133="","",IF(COUNTIF(BASE!$A:$A,PRODUTIVIDADE!GG$3)=0,"",SUMIFS(BASE!$O:$O,BASE!$A:$A,PRODUTIVIDADE!GG$3,BASE!$G:$G,PRODUTIVIDADE!$B133)))</f>
        <v/>
      </c>
      <c r="GK133" s="32">
        <f t="shared" si="198"/>
        <v>0</v>
      </c>
      <c r="GL133" s="32">
        <f t="shared" si="199"/>
        <v>0</v>
      </c>
      <c r="GM133" s="15" t="str">
        <f>IF($B133="","",IF(COUNTIF(BASE!$A:$A,PRODUTIVIDADE!GM$3)=0,"",SUMIFS(BASE!$M:$M,BASE!$A:$A,PRODUTIVIDADE!GM$3,BASE!$G:$G,PRODUTIVIDADE!$B133)))</f>
        <v/>
      </c>
      <c r="GN133" s="15" t="str">
        <f>IF($B133="","",IF(COUNTIF(BASE!$A:$A,PRODUTIVIDADE!GM$3)=0,"",SUMIFS(BASE!$N:$N,BASE!$A:$A,PRODUTIVIDADE!GM$3,BASE!$G:$G,PRODUTIVIDADE!$B133)))</f>
        <v/>
      </c>
      <c r="GO133" s="18" t="str">
        <f>IF($B133="","",IF(COUNTIF(BASE!$A:$A,PRODUTIVIDADE!GM$3)=0,"",SUMIFS(BASE!$P:$P,BASE!$A:$A,PRODUTIVIDADE!GM$3,BASE!$G:$G,PRODUTIVIDADE!$B133)))</f>
        <v/>
      </c>
      <c r="GP133" s="18" t="str">
        <f>IF($B133="","",IF(COUNTIF(BASE!$A:$A,PRODUTIVIDADE!GM$3)=0,"",SUMIFS(BASE!$O:$O,BASE!$A:$A,PRODUTIVIDADE!GM$3,BASE!$G:$G,PRODUTIVIDADE!$B133)))</f>
        <v/>
      </c>
      <c r="GQ133" s="32">
        <f t="shared" si="200"/>
        <v>0</v>
      </c>
      <c r="GR133" s="32">
        <f t="shared" si="201"/>
        <v>0</v>
      </c>
    </row>
    <row r="134" spans="2:200" s="8" customFormat="1" hidden="1" x14ac:dyDescent="0.25">
      <c r="B134" s="50"/>
      <c r="C134" s="16" t="str">
        <f>IF($B134="","",VLOOKUP($B134,EQUIPE!$B:$E,2,0))</f>
        <v/>
      </c>
      <c r="D134" s="16" t="str">
        <f>IF($B134="","",VLOOKUP($B134,EQUIPE!$B:$F,5,0))</f>
        <v/>
      </c>
      <c r="E134" s="18" t="str">
        <f>IF($B134="","",VLOOKUP($B134,EQUIPE!$B:$E,3,0))</f>
        <v/>
      </c>
      <c r="F134" s="16" t="str">
        <f>IF($B134="","",VLOOKUP($B134,EQUIPE!$B:$E,4,0))</f>
        <v/>
      </c>
      <c r="H134" s="22" t="str">
        <f t="shared" si="135"/>
        <v/>
      </c>
      <c r="I134" s="22" t="str">
        <f t="shared" si="135"/>
        <v/>
      </c>
      <c r="J134" s="18" t="str">
        <f t="shared" si="136"/>
        <v/>
      </c>
      <c r="K134" s="18" t="str">
        <f t="shared" si="137"/>
        <v/>
      </c>
      <c r="L134" s="32">
        <f t="shared" si="138"/>
        <v>0</v>
      </c>
      <c r="M134" s="32">
        <f t="shared" si="139"/>
        <v>0</v>
      </c>
      <c r="O134" s="15" t="str">
        <f>IF($B134="","",IF(COUNTIF(BASE!$A:$A,PRODUTIVIDADE!O$3)=0,"",SUMIFS(BASE!$M:$M,BASE!$A:$A,PRODUTIVIDADE!O$3,BASE!$G:$G,PRODUTIVIDADE!$B134)))</f>
        <v/>
      </c>
      <c r="P134" s="15" t="str">
        <f>IF($B134="","",IF(COUNTIF(BASE!$A:$A,PRODUTIVIDADE!O$3)=0,"",SUMIFS(BASE!$N:$N,BASE!$A:$A,PRODUTIVIDADE!O$3,BASE!$G:$G,PRODUTIVIDADE!$B134)))</f>
        <v/>
      </c>
      <c r="Q134" s="18" t="str">
        <f>IF($B134="","",IF(COUNTIF(BASE!$A:$A,PRODUTIVIDADE!O$3)=0,"",SUMIFS(BASE!$P:$P,BASE!$A:$A,PRODUTIVIDADE!O$3,BASE!$G:$G,PRODUTIVIDADE!$B134)))</f>
        <v/>
      </c>
      <c r="R134" s="18" t="str">
        <f>IF($B134="","",IF(COUNTIF(BASE!$A:$A,PRODUTIVIDADE!O$3)=0,"",SUMIFS(BASE!$O:$O,BASE!$A:$A,PRODUTIVIDADE!O$3,BASE!$G:$G,PRODUTIVIDADE!$B134)))</f>
        <v/>
      </c>
      <c r="S134" s="32">
        <f t="shared" si="140"/>
        <v>0</v>
      </c>
      <c r="T134" s="32">
        <f t="shared" si="141"/>
        <v>0</v>
      </c>
      <c r="U134" s="33" t="str">
        <f>IF($B134="","",IF(COUNTIF(BASE!$A:$A,PRODUTIVIDADE!U$3)=0,"",SUMIFS(BASE!$M:$M,BASE!$A:$A,PRODUTIVIDADE!U$3,BASE!$G:$G,PRODUTIVIDADE!$B134)))</f>
        <v/>
      </c>
      <c r="V134" s="33" t="str">
        <f>IF($B134="","",IF(COUNTIF(BASE!$A:$A,PRODUTIVIDADE!U$3)=0,"",SUMIFS(BASE!$N:$N,BASE!$A:$A,PRODUTIVIDADE!U$3,BASE!$G:$G,PRODUTIVIDADE!$B134)))</f>
        <v/>
      </c>
      <c r="W134" s="28" t="str">
        <f>IF($B134="","",IF(COUNTIF(BASE!$A:$A,PRODUTIVIDADE!U$3)=0,"",SUMIFS(BASE!$P:$P,BASE!$A:$A,PRODUTIVIDADE!U$3,BASE!$G:$G,PRODUTIVIDADE!$B134)))</f>
        <v/>
      </c>
      <c r="X134" s="28" t="str">
        <f>IF($B134="","",IF(COUNTIF(BASE!$A:$A,PRODUTIVIDADE!U$3)=0,"",SUMIFS(BASE!$O:$O,BASE!$A:$A,PRODUTIVIDADE!U$3,BASE!$G:$G,PRODUTIVIDADE!$B134)))</f>
        <v/>
      </c>
      <c r="Y134" s="32">
        <f t="shared" si="142"/>
        <v>0</v>
      </c>
      <c r="Z134" s="32">
        <f t="shared" si="143"/>
        <v>0</v>
      </c>
      <c r="AA134" s="15" t="str">
        <f>IF($B134="","",IF(COUNTIF(BASE!$A:$A,PRODUTIVIDADE!AA$3)=0,"",SUMIFS(BASE!$M:$M,BASE!$A:$A,PRODUTIVIDADE!AA$3,BASE!$G:$G,PRODUTIVIDADE!$B134)))</f>
        <v/>
      </c>
      <c r="AB134" s="15" t="str">
        <f>IF($B134="","",IF(COUNTIF(BASE!$A:$A,PRODUTIVIDADE!AA$3)=0,"",SUMIFS(BASE!$N:$N,BASE!$A:$A,PRODUTIVIDADE!AA$3,BASE!$G:$G,PRODUTIVIDADE!$B134)))</f>
        <v/>
      </c>
      <c r="AC134" s="18" t="str">
        <f>IF($B134="","",IF(COUNTIF(BASE!$A:$A,PRODUTIVIDADE!AA$3)=0,"",SUMIFS(BASE!$P:$P,BASE!$A:$A,PRODUTIVIDADE!AA$3,BASE!$G:$G,PRODUTIVIDADE!$B134)))</f>
        <v/>
      </c>
      <c r="AD134" s="18" t="str">
        <f>IF($B134="","",IF(COUNTIF(BASE!$A:$A,PRODUTIVIDADE!AA$3)=0,"",SUMIFS(BASE!$O:$O,BASE!$A:$A,PRODUTIVIDADE!AA$3,BASE!$G:$G,PRODUTIVIDADE!$B134)))</f>
        <v/>
      </c>
      <c r="AE134" s="32">
        <f t="shared" si="144"/>
        <v>0</v>
      </c>
      <c r="AF134" s="32">
        <f t="shared" si="145"/>
        <v>0</v>
      </c>
      <c r="AG134" s="33" t="str">
        <f>IF($B134="","",IF(COUNTIF(BASE!$A:$A,PRODUTIVIDADE!AG$3)=0,"",SUMIFS(BASE!$M:$M,BASE!$A:$A,PRODUTIVIDADE!AG$3,BASE!$G:$G,PRODUTIVIDADE!$B134)))</f>
        <v/>
      </c>
      <c r="AH134" s="33" t="str">
        <f>IF($B134="","",IF(COUNTIF(BASE!$A:$A,PRODUTIVIDADE!AG$3)=0,"",SUMIFS(BASE!$N:$N,BASE!$A:$A,PRODUTIVIDADE!AG$3,BASE!$G:$G,PRODUTIVIDADE!$B134)))</f>
        <v/>
      </c>
      <c r="AI134" s="28" t="str">
        <f>IF($B134="","",IF(COUNTIF(BASE!$A:$A,PRODUTIVIDADE!AG$3)=0,"",SUMIFS(BASE!$P:$P,BASE!$A:$A,PRODUTIVIDADE!AG$3,BASE!$G:$G,PRODUTIVIDADE!$B134)))</f>
        <v/>
      </c>
      <c r="AJ134" s="28" t="str">
        <f>IF($B134="","",IF(COUNTIF(BASE!$A:$A,PRODUTIVIDADE!AG$3)=0,"",SUMIFS(BASE!$O:$O,BASE!$A:$A,PRODUTIVIDADE!AG$3,BASE!$G:$G,PRODUTIVIDADE!$B134)))</f>
        <v/>
      </c>
      <c r="AK134" s="32">
        <f t="shared" si="146"/>
        <v>0</v>
      </c>
      <c r="AL134" s="32">
        <f t="shared" si="147"/>
        <v>0</v>
      </c>
      <c r="AM134" s="15" t="str">
        <f>IF($B134="","",IF(COUNTIF(BASE!$A:$A,PRODUTIVIDADE!AM$3)=0,"",SUMIFS(BASE!$M:$M,BASE!$A:$A,PRODUTIVIDADE!AM$3,BASE!$G:$G,PRODUTIVIDADE!$B134)))</f>
        <v/>
      </c>
      <c r="AN134" s="15" t="str">
        <f>IF($B134="","",IF(COUNTIF(BASE!$A:$A,PRODUTIVIDADE!AM$3)=0,"",SUMIFS(BASE!$N:$N,BASE!$A:$A,PRODUTIVIDADE!AM$3,BASE!$G:$G,PRODUTIVIDADE!$B134)))</f>
        <v/>
      </c>
      <c r="AO134" s="18" t="str">
        <f>IF($B134="","",IF(COUNTIF(BASE!$A:$A,PRODUTIVIDADE!AM$3)=0,"",SUMIFS(BASE!$P:$P,BASE!$A:$A,PRODUTIVIDADE!AM$3,BASE!$G:$G,PRODUTIVIDADE!$B134)))</f>
        <v/>
      </c>
      <c r="AP134" s="18" t="str">
        <f>IF($B134="","",IF(COUNTIF(BASE!$A:$A,PRODUTIVIDADE!AM$3)=0,"",SUMIFS(BASE!$O:$O,BASE!$A:$A,PRODUTIVIDADE!AM$3,BASE!$G:$G,PRODUTIVIDADE!$B134)))</f>
        <v/>
      </c>
      <c r="AQ134" s="32">
        <f t="shared" si="148"/>
        <v>0</v>
      </c>
      <c r="AR134" s="32">
        <f t="shared" si="149"/>
        <v>0</v>
      </c>
      <c r="AS134" s="33" t="str">
        <f>IF($B134="","",IF(COUNTIF(BASE!$A:$A,PRODUTIVIDADE!AS$3)=0,"",SUMIFS(BASE!$M:$M,BASE!$A:$A,PRODUTIVIDADE!AS$3,BASE!$G:$G,PRODUTIVIDADE!$B134)))</f>
        <v/>
      </c>
      <c r="AT134" s="33" t="str">
        <f>IF($B134="","",IF(COUNTIF(BASE!$A:$A,PRODUTIVIDADE!AS$3)=0,"",SUMIFS(BASE!$N:$N,BASE!$A:$A,PRODUTIVIDADE!AS$3,BASE!$G:$G,PRODUTIVIDADE!$B134)))</f>
        <v/>
      </c>
      <c r="AU134" s="28" t="str">
        <f>IF($B134="","",IF(COUNTIF(BASE!$A:$A,PRODUTIVIDADE!AS$3)=0,"",SUMIFS(BASE!$P:$P,BASE!$A:$A,PRODUTIVIDADE!AS$3,BASE!$G:$G,PRODUTIVIDADE!$B134)))</f>
        <v/>
      </c>
      <c r="AV134" s="28" t="str">
        <f>IF($B134="","",IF(COUNTIF(BASE!$A:$A,PRODUTIVIDADE!AS$3)=0,"",SUMIFS(BASE!$O:$O,BASE!$A:$A,PRODUTIVIDADE!AS$3,BASE!$G:$G,PRODUTIVIDADE!$B134)))</f>
        <v/>
      </c>
      <c r="AW134" s="32">
        <f t="shared" si="150"/>
        <v>0</v>
      </c>
      <c r="AX134" s="32">
        <f t="shared" si="151"/>
        <v>0</v>
      </c>
      <c r="AY134" s="15" t="str">
        <f>IF($B134="","",IF(COUNTIF(BASE!$A:$A,PRODUTIVIDADE!AY$3)=0,"",SUMIFS(BASE!$M:$M,BASE!$A:$A,PRODUTIVIDADE!AY$3,BASE!$G:$G,PRODUTIVIDADE!$B134)))</f>
        <v/>
      </c>
      <c r="AZ134" s="15" t="str">
        <f>IF($B134="","",IF(COUNTIF(BASE!$A:$A,PRODUTIVIDADE!AY$3)=0,"",SUMIFS(BASE!$N:$N,BASE!$A:$A,PRODUTIVIDADE!AY$3,BASE!$G:$G,PRODUTIVIDADE!$B134)))</f>
        <v/>
      </c>
      <c r="BA134" s="18" t="str">
        <f>IF($B134="","",IF(COUNTIF(BASE!$A:$A,PRODUTIVIDADE!AY$3)=0,"",SUMIFS(BASE!$P:$P,BASE!$A:$A,PRODUTIVIDADE!AY$3,BASE!$G:$G,PRODUTIVIDADE!$B134)))</f>
        <v/>
      </c>
      <c r="BB134" s="18" t="str">
        <f>IF($B134="","",IF(COUNTIF(BASE!$A:$A,PRODUTIVIDADE!AY$3)=0,"",SUMIFS(BASE!$O:$O,BASE!$A:$A,PRODUTIVIDADE!AY$3,BASE!$G:$G,PRODUTIVIDADE!$B134)))</f>
        <v/>
      </c>
      <c r="BC134" s="32">
        <f t="shared" si="152"/>
        <v>0</v>
      </c>
      <c r="BD134" s="32">
        <f t="shared" si="153"/>
        <v>0</v>
      </c>
      <c r="BE134" s="33" t="str">
        <f>IF($B134="","",IF(COUNTIF(BASE!$A:$A,PRODUTIVIDADE!BE$3)=0,"",SUMIFS(BASE!$M:$M,BASE!$A:$A,PRODUTIVIDADE!BE$3,BASE!$G:$G,PRODUTIVIDADE!$B134)))</f>
        <v/>
      </c>
      <c r="BF134" s="33" t="str">
        <f>IF($B134="","",IF(COUNTIF(BASE!$A:$A,PRODUTIVIDADE!BE$3)=0,"",SUMIFS(BASE!$N:$N,BASE!$A:$A,PRODUTIVIDADE!BE$3,BASE!$G:$G,PRODUTIVIDADE!$B134)))</f>
        <v/>
      </c>
      <c r="BG134" s="28" t="str">
        <f>IF($B134="","",IF(COUNTIF(BASE!$A:$A,PRODUTIVIDADE!BE$3)=0,"",SUMIFS(BASE!$P:$P,BASE!$A:$A,PRODUTIVIDADE!BE$3,BASE!$G:$G,PRODUTIVIDADE!$B134)))</f>
        <v/>
      </c>
      <c r="BH134" s="28" t="str">
        <f>IF($B134="","",IF(COUNTIF(BASE!$A:$A,PRODUTIVIDADE!BE$3)=0,"",SUMIFS(BASE!$O:$O,BASE!$A:$A,PRODUTIVIDADE!BE$3,BASE!$G:$G,PRODUTIVIDADE!$B134)))</f>
        <v/>
      </c>
      <c r="BI134" s="32">
        <f t="shared" si="154"/>
        <v>0</v>
      </c>
      <c r="BJ134" s="32">
        <f t="shared" si="155"/>
        <v>0</v>
      </c>
      <c r="BK134" s="15" t="str">
        <f>IF($B134="","",IF(COUNTIF(BASE!$A:$A,PRODUTIVIDADE!BK$3)=0,"",SUMIFS(BASE!$M:$M,BASE!$A:$A,PRODUTIVIDADE!BK$3,BASE!$G:$G,PRODUTIVIDADE!$B134)))</f>
        <v/>
      </c>
      <c r="BL134" s="15" t="str">
        <f>IF($B134="","",IF(COUNTIF(BASE!$A:$A,PRODUTIVIDADE!BK$3)=0,"",SUMIFS(BASE!$N:$N,BASE!$A:$A,PRODUTIVIDADE!BK$3,BASE!$G:$G,PRODUTIVIDADE!$B134)))</f>
        <v/>
      </c>
      <c r="BM134" s="18" t="str">
        <f>IF($B134="","",IF(COUNTIF(BASE!$A:$A,PRODUTIVIDADE!BK$3)=0,"",SUMIFS(BASE!$P:$P,BASE!$A:$A,PRODUTIVIDADE!BK$3,BASE!$G:$G,PRODUTIVIDADE!$B134)))</f>
        <v/>
      </c>
      <c r="BN134" s="18" t="str">
        <f>IF($B134="","",IF(COUNTIF(BASE!$A:$A,PRODUTIVIDADE!BK$3)=0,"",SUMIFS(BASE!$O:$O,BASE!$A:$A,PRODUTIVIDADE!BK$3,BASE!$G:$G,PRODUTIVIDADE!$B134)))</f>
        <v/>
      </c>
      <c r="BO134" s="32">
        <f t="shared" si="156"/>
        <v>0</v>
      </c>
      <c r="BP134" s="32">
        <f t="shared" si="157"/>
        <v>0</v>
      </c>
      <c r="BQ134" s="33" t="str">
        <f>IF($B134="","",IF(COUNTIF(BASE!$A:$A,PRODUTIVIDADE!BQ$3)=0,"",SUMIFS(BASE!$M:$M,BASE!$A:$A,PRODUTIVIDADE!BQ$3,BASE!$G:$G,PRODUTIVIDADE!$B134)))</f>
        <v/>
      </c>
      <c r="BR134" s="33" t="str">
        <f>IF($B134="","",IF(COUNTIF(BASE!$A:$A,PRODUTIVIDADE!BQ$3)=0,"",SUMIFS(BASE!$N:$N,BASE!$A:$A,PRODUTIVIDADE!BQ$3,BASE!$G:$G,PRODUTIVIDADE!$B134)))</f>
        <v/>
      </c>
      <c r="BS134" s="28" t="str">
        <f>IF($B134="","",IF(COUNTIF(BASE!$A:$A,PRODUTIVIDADE!BQ$3)=0,"",SUMIFS(BASE!$P:$P,BASE!$A:$A,PRODUTIVIDADE!BQ$3,BASE!$G:$G,PRODUTIVIDADE!$B134)))</f>
        <v/>
      </c>
      <c r="BT134" s="28" t="str">
        <f>IF($B134="","",IF(COUNTIF(BASE!$A:$A,PRODUTIVIDADE!BQ$3)=0,"",SUMIFS(BASE!$O:$O,BASE!$A:$A,PRODUTIVIDADE!BQ$3,BASE!$G:$G,PRODUTIVIDADE!$B134)))</f>
        <v/>
      </c>
      <c r="BU134" s="32">
        <f t="shared" si="158"/>
        <v>0</v>
      </c>
      <c r="BV134" s="32">
        <f t="shared" si="159"/>
        <v>0</v>
      </c>
      <c r="BW134" s="15" t="str">
        <f>IF($B134="","",IF(COUNTIF(BASE!$A:$A,PRODUTIVIDADE!BW$3)=0,"",SUMIFS(BASE!$M:$M,BASE!$A:$A,PRODUTIVIDADE!BW$3,BASE!$G:$G,PRODUTIVIDADE!$B134)))</f>
        <v/>
      </c>
      <c r="BX134" s="15" t="str">
        <f>IF($B134="","",IF(COUNTIF(BASE!$A:$A,PRODUTIVIDADE!BW$3)=0,"",SUMIFS(BASE!$N:$N,BASE!$A:$A,PRODUTIVIDADE!BW$3,BASE!$G:$G,PRODUTIVIDADE!$B134)))</f>
        <v/>
      </c>
      <c r="BY134" s="18" t="str">
        <f>IF($B134="","",IF(COUNTIF(BASE!$A:$A,PRODUTIVIDADE!BW$3)=0,"",SUMIFS(BASE!$P:$P,BASE!$A:$A,PRODUTIVIDADE!BW$3,BASE!$G:$G,PRODUTIVIDADE!$B134)))</f>
        <v/>
      </c>
      <c r="BZ134" s="18" t="str">
        <f>IF($B134="","",IF(COUNTIF(BASE!$A:$A,PRODUTIVIDADE!BW$3)=0,"",SUMIFS(BASE!$O:$O,BASE!$A:$A,PRODUTIVIDADE!BW$3,BASE!$G:$G,PRODUTIVIDADE!$B134)))</f>
        <v/>
      </c>
      <c r="CA134" s="32">
        <f t="shared" si="160"/>
        <v>0</v>
      </c>
      <c r="CB134" s="32">
        <f t="shared" si="161"/>
        <v>0</v>
      </c>
      <c r="CC134" s="33" t="str">
        <f>IF($B134="","",IF(COUNTIF(BASE!$A:$A,PRODUTIVIDADE!CC$3)=0,"",SUMIFS(BASE!$M:$M,BASE!$A:$A,PRODUTIVIDADE!CC$3,BASE!$G:$G,PRODUTIVIDADE!$B134)))</f>
        <v/>
      </c>
      <c r="CD134" s="33" t="str">
        <f>IF($B134="","",IF(COUNTIF(BASE!$A:$A,PRODUTIVIDADE!CC$3)=0,"",SUMIFS(BASE!$N:$N,BASE!$A:$A,PRODUTIVIDADE!CC$3,BASE!$G:$G,PRODUTIVIDADE!$B134)))</f>
        <v/>
      </c>
      <c r="CE134" s="28" t="str">
        <f>IF($B134="","",IF(COUNTIF(BASE!$A:$A,PRODUTIVIDADE!CC$3)=0,"",SUMIFS(BASE!$P:$P,BASE!$A:$A,PRODUTIVIDADE!CC$3,BASE!$G:$G,PRODUTIVIDADE!$B134)))</f>
        <v/>
      </c>
      <c r="CF134" s="28" t="str">
        <f>IF($B134="","",IF(COUNTIF(BASE!$A:$A,PRODUTIVIDADE!CC$3)=0,"",SUMIFS(BASE!$O:$O,BASE!$A:$A,PRODUTIVIDADE!CC$3,BASE!$G:$G,PRODUTIVIDADE!$B134)))</f>
        <v/>
      </c>
      <c r="CG134" s="32">
        <f t="shared" si="162"/>
        <v>0</v>
      </c>
      <c r="CH134" s="32">
        <f t="shared" si="163"/>
        <v>0</v>
      </c>
      <c r="CI134" s="15" t="str">
        <f>IF($B134="","",IF(COUNTIF(BASE!$A:$A,PRODUTIVIDADE!CI$3)=0,"",SUMIFS(BASE!$M:$M,BASE!$A:$A,PRODUTIVIDADE!CI$3,BASE!$G:$G,PRODUTIVIDADE!$B134)))</f>
        <v/>
      </c>
      <c r="CJ134" s="15" t="str">
        <f>IF($B134="","",IF(COUNTIF(BASE!$A:$A,PRODUTIVIDADE!CI$3)=0,"",SUMIFS(BASE!$N:$N,BASE!$A:$A,PRODUTIVIDADE!CI$3,BASE!$G:$G,PRODUTIVIDADE!$B134)))</f>
        <v/>
      </c>
      <c r="CK134" s="18" t="str">
        <f>IF($B134="","",IF(COUNTIF(BASE!$A:$A,PRODUTIVIDADE!CI$3)=0,"",SUMIFS(BASE!$P:$P,BASE!$A:$A,PRODUTIVIDADE!CI$3,BASE!$G:$G,PRODUTIVIDADE!$B134)))</f>
        <v/>
      </c>
      <c r="CL134" s="18" t="str">
        <f>IF($B134="","",IF(COUNTIF(BASE!$A:$A,PRODUTIVIDADE!CI$3)=0,"",SUMIFS(BASE!$O:$O,BASE!$A:$A,PRODUTIVIDADE!CI$3,BASE!$G:$G,PRODUTIVIDADE!$B134)))</f>
        <v/>
      </c>
      <c r="CM134" s="32">
        <f t="shared" si="164"/>
        <v>0</v>
      </c>
      <c r="CN134" s="32">
        <f t="shared" si="165"/>
        <v>0</v>
      </c>
      <c r="CO134" s="33" t="str">
        <f>IF($B134="","",IF(COUNTIF(BASE!$A:$A,PRODUTIVIDADE!CO$3)=0,"",SUMIFS(BASE!$M:$M,BASE!$A:$A,PRODUTIVIDADE!CO$3,BASE!$G:$G,PRODUTIVIDADE!$B134)))</f>
        <v/>
      </c>
      <c r="CP134" s="33" t="str">
        <f>IF($B134="","",IF(COUNTIF(BASE!$A:$A,PRODUTIVIDADE!CO$3)=0,"",SUMIFS(BASE!$N:$N,BASE!$A:$A,PRODUTIVIDADE!CO$3,BASE!$G:$G,PRODUTIVIDADE!$B134)))</f>
        <v/>
      </c>
      <c r="CQ134" s="28" t="str">
        <f>IF($B134="","",IF(COUNTIF(BASE!$A:$A,PRODUTIVIDADE!CO$3)=0,"",SUMIFS(BASE!$P:$P,BASE!$A:$A,PRODUTIVIDADE!CO$3,BASE!$G:$G,PRODUTIVIDADE!$B134)))</f>
        <v/>
      </c>
      <c r="CR134" s="28" t="str">
        <f>IF($B134="","",IF(COUNTIF(BASE!$A:$A,PRODUTIVIDADE!CO$3)=0,"",SUMIFS(BASE!$O:$O,BASE!$A:$A,PRODUTIVIDADE!CO$3,BASE!$G:$G,PRODUTIVIDADE!$B134)))</f>
        <v/>
      </c>
      <c r="CS134" s="32">
        <f t="shared" si="166"/>
        <v>0</v>
      </c>
      <c r="CT134" s="32">
        <f t="shared" si="167"/>
        <v>0</v>
      </c>
      <c r="CU134" s="15" t="str">
        <f>IF($B134="","",IF(COUNTIF(BASE!$A:$A,PRODUTIVIDADE!CU$3)=0,"",SUMIFS(BASE!$M:$M,BASE!$A:$A,PRODUTIVIDADE!CU$3,BASE!$G:$G,PRODUTIVIDADE!$B134)))</f>
        <v/>
      </c>
      <c r="CV134" s="15" t="str">
        <f>IF($B134="","",IF(COUNTIF(BASE!$A:$A,PRODUTIVIDADE!CU$3)=0,"",SUMIFS(BASE!$N:$N,BASE!$A:$A,PRODUTIVIDADE!CU$3,BASE!$G:$G,PRODUTIVIDADE!$B134)))</f>
        <v/>
      </c>
      <c r="CW134" s="18" t="str">
        <f>IF($B134="","",IF(COUNTIF(BASE!$A:$A,PRODUTIVIDADE!CU$3)=0,"",SUMIFS(BASE!$P:$P,BASE!$A:$A,PRODUTIVIDADE!CU$3,BASE!$G:$G,PRODUTIVIDADE!$B134)))</f>
        <v/>
      </c>
      <c r="CX134" s="18" t="str">
        <f>IF($B134="","",IF(COUNTIF(BASE!$A:$A,PRODUTIVIDADE!CU$3)=0,"",SUMIFS(BASE!$O:$O,BASE!$A:$A,PRODUTIVIDADE!CU$3,BASE!$G:$G,PRODUTIVIDADE!$B134)))</f>
        <v/>
      </c>
      <c r="CY134" s="32">
        <f t="shared" si="168"/>
        <v>0</v>
      </c>
      <c r="CZ134" s="32">
        <f t="shared" si="169"/>
        <v>0</v>
      </c>
      <c r="DA134" s="33" t="str">
        <f>IF($B134="","",IF(COUNTIF(BASE!$A:$A,PRODUTIVIDADE!DA$3)=0,"",SUMIFS(BASE!$M:$M,BASE!$A:$A,PRODUTIVIDADE!DA$3,BASE!$G:$G,PRODUTIVIDADE!$B134)))</f>
        <v/>
      </c>
      <c r="DB134" s="33" t="str">
        <f>IF($B134="","",IF(COUNTIF(BASE!$A:$A,PRODUTIVIDADE!DA$3)=0,"",SUMIFS(BASE!$N:$N,BASE!$A:$A,PRODUTIVIDADE!DA$3,BASE!$G:$G,PRODUTIVIDADE!$B134)))</f>
        <v/>
      </c>
      <c r="DC134" s="28" t="str">
        <f>IF($B134="","",IF(COUNTIF(BASE!$A:$A,PRODUTIVIDADE!DA$3)=0,"",SUMIFS(BASE!$P:$P,BASE!$A:$A,PRODUTIVIDADE!DA$3,BASE!$G:$G,PRODUTIVIDADE!$B134)))</f>
        <v/>
      </c>
      <c r="DD134" s="28" t="str">
        <f>IF($B134="","",IF(COUNTIF(BASE!$A:$A,PRODUTIVIDADE!DA$3)=0,"",SUMIFS(BASE!$O:$O,BASE!$A:$A,PRODUTIVIDADE!DA$3,BASE!$G:$G,PRODUTIVIDADE!$B134)))</f>
        <v/>
      </c>
      <c r="DE134" s="32">
        <f t="shared" si="170"/>
        <v>0</v>
      </c>
      <c r="DF134" s="32">
        <f t="shared" si="171"/>
        <v>0</v>
      </c>
      <c r="DG134" s="15" t="str">
        <f>IF($B134="","",IF(COUNTIF(BASE!$A:$A,PRODUTIVIDADE!DG$3)=0,"",SUMIFS(BASE!$M:$M,BASE!$A:$A,PRODUTIVIDADE!DG$3,BASE!$G:$G,PRODUTIVIDADE!$B134)))</f>
        <v/>
      </c>
      <c r="DH134" s="15" t="str">
        <f>IF($B134="","",IF(COUNTIF(BASE!$A:$A,PRODUTIVIDADE!DG$3)=0,"",SUMIFS(BASE!$N:$N,BASE!$A:$A,PRODUTIVIDADE!DG$3,BASE!$G:$G,PRODUTIVIDADE!$B134)))</f>
        <v/>
      </c>
      <c r="DI134" s="18" t="str">
        <f>IF($B134="","",IF(COUNTIF(BASE!$A:$A,PRODUTIVIDADE!DG$3)=0,"",SUMIFS(BASE!$P:$P,BASE!$A:$A,PRODUTIVIDADE!DG$3,BASE!$G:$G,PRODUTIVIDADE!$B134)))</f>
        <v/>
      </c>
      <c r="DJ134" s="18" t="str">
        <f>IF($B134="","",IF(COUNTIF(BASE!$A:$A,PRODUTIVIDADE!DG$3)=0,"",SUMIFS(BASE!$O:$O,BASE!$A:$A,PRODUTIVIDADE!DG$3,BASE!$G:$G,PRODUTIVIDADE!$B134)))</f>
        <v/>
      </c>
      <c r="DK134" s="32">
        <f t="shared" si="172"/>
        <v>0</v>
      </c>
      <c r="DL134" s="32">
        <f t="shared" si="173"/>
        <v>0</v>
      </c>
      <c r="DM134" s="33" t="str">
        <f>IF($B134="","",IF(COUNTIF(BASE!$A:$A,PRODUTIVIDADE!DM$3)=0,"",SUMIFS(BASE!$M:$M,BASE!$A:$A,PRODUTIVIDADE!DM$3,BASE!$G:$G,PRODUTIVIDADE!$B134)))</f>
        <v/>
      </c>
      <c r="DN134" s="33" t="str">
        <f>IF($B134="","",IF(COUNTIF(BASE!$A:$A,PRODUTIVIDADE!DM$3)=0,"",SUMIFS(BASE!$N:$N,BASE!$A:$A,PRODUTIVIDADE!DM$3,BASE!$G:$G,PRODUTIVIDADE!$B134)))</f>
        <v/>
      </c>
      <c r="DO134" s="28" t="str">
        <f>IF($B134="","",IF(COUNTIF(BASE!$A:$A,PRODUTIVIDADE!DM$3)=0,"",SUMIFS(BASE!$P:$P,BASE!$A:$A,PRODUTIVIDADE!DM$3,BASE!$G:$G,PRODUTIVIDADE!$B134)))</f>
        <v/>
      </c>
      <c r="DP134" s="28" t="str">
        <f>IF($B134="","",IF(COUNTIF(BASE!$A:$A,PRODUTIVIDADE!DM$3)=0,"",SUMIFS(BASE!$O:$O,BASE!$A:$A,PRODUTIVIDADE!DM$3,BASE!$G:$G,PRODUTIVIDADE!$B134)))</f>
        <v/>
      </c>
      <c r="DQ134" s="32">
        <f t="shared" si="174"/>
        <v>0</v>
      </c>
      <c r="DR134" s="32">
        <f t="shared" si="175"/>
        <v>0</v>
      </c>
      <c r="DS134" s="15" t="str">
        <f>IF($B134="","",IF(COUNTIF(BASE!$A:$A,PRODUTIVIDADE!DS$3)=0,"",SUMIFS(BASE!$M:$M,BASE!$A:$A,PRODUTIVIDADE!DS$3,BASE!$G:$G,PRODUTIVIDADE!$B134)))</f>
        <v/>
      </c>
      <c r="DT134" s="15" t="str">
        <f>IF($B134="","",IF(COUNTIF(BASE!$A:$A,PRODUTIVIDADE!DS$3)=0,"",SUMIFS(BASE!$N:$N,BASE!$A:$A,PRODUTIVIDADE!DS$3,BASE!$G:$G,PRODUTIVIDADE!$B134)))</f>
        <v/>
      </c>
      <c r="DU134" s="18" t="str">
        <f>IF($B134="","",IF(COUNTIF(BASE!$A:$A,PRODUTIVIDADE!DS$3)=0,"",SUMIFS(BASE!$P:$P,BASE!$A:$A,PRODUTIVIDADE!DS$3,BASE!$G:$G,PRODUTIVIDADE!$B134)))</f>
        <v/>
      </c>
      <c r="DV134" s="18" t="str">
        <f>IF($B134="","",IF(COUNTIF(BASE!$A:$A,PRODUTIVIDADE!DS$3)=0,"",SUMIFS(BASE!$O:$O,BASE!$A:$A,PRODUTIVIDADE!DS$3,BASE!$G:$G,PRODUTIVIDADE!$B134)))</f>
        <v/>
      </c>
      <c r="DW134" s="32">
        <f t="shared" si="176"/>
        <v>0</v>
      </c>
      <c r="DX134" s="32">
        <f t="shared" si="177"/>
        <v>0</v>
      </c>
      <c r="DY134" s="33" t="str">
        <f>IF($B134="","",IF(COUNTIF(BASE!$A:$A,PRODUTIVIDADE!DY$3)=0,"",SUMIFS(BASE!$M:$M,BASE!$A:$A,PRODUTIVIDADE!DY$3,BASE!$G:$G,PRODUTIVIDADE!$B134)))</f>
        <v/>
      </c>
      <c r="DZ134" s="33" t="str">
        <f>IF($B134="","",IF(COUNTIF(BASE!$A:$A,PRODUTIVIDADE!DY$3)=0,"",SUMIFS(BASE!$N:$N,BASE!$A:$A,PRODUTIVIDADE!DY$3,BASE!$G:$G,PRODUTIVIDADE!$B134)))</f>
        <v/>
      </c>
      <c r="EA134" s="28" t="str">
        <f>IF($B134="","",IF(COUNTIF(BASE!$A:$A,PRODUTIVIDADE!DY$3)=0,"",SUMIFS(BASE!$P:$P,BASE!$A:$A,PRODUTIVIDADE!DY$3,BASE!$G:$G,PRODUTIVIDADE!$B134)))</f>
        <v/>
      </c>
      <c r="EB134" s="28" t="str">
        <f>IF($B134="","",IF(COUNTIF(BASE!$A:$A,PRODUTIVIDADE!DY$3)=0,"",SUMIFS(BASE!$O:$O,BASE!$A:$A,PRODUTIVIDADE!DY$3,BASE!$G:$G,PRODUTIVIDADE!$B134)))</f>
        <v/>
      </c>
      <c r="EC134" s="32">
        <f t="shared" si="178"/>
        <v>0</v>
      </c>
      <c r="ED134" s="32">
        <f t="shared" si="179"/>
        <v>0</v>
      </c>
      <c r="EE134" s="15" t="str">
        <f>IF($B134="","",IF(COUNTIF(BASE!$A:$A,PRODUTIVIDADE!EE$3)=0,"",SUMIFS(BASE!$M:$M,BASE!$A:$A,PRODUTIVIDADE!EE$3,BASE!$G:$G,PRODUTIVIDADE!$B134)))</f>
        <v/>
      </c>
      <c r="EF134" s="15" t="str">
        <f>IF($B134="","",IF(COUNTIF(BASE!$A:$A,PRODUTIVIDADE!EE$3)=0,"",SUMIFS(BASE!$N:$N,BASE!$A:$A,PRODUTIVIDADE!EE$3,BASE!$G:$G,PRODUTIVIDADE!$B134)))</f>
        <v/>
      </c>
      <c r="EG134" s="18" t="str">
        <f>IF($B134="","",IF(COUNTIF(BASE!$A:$A,PRODUTIVIDADE!EE$3)=0,"",SUMIFS(BASE!$P:$P,BASE!$A:$A,PRODUTIVIDADE!EE$3,BASE!$G:$G,PRODUTIVIDADE!$B134)))</f>
        <v/>
      </c>
      <c r="EH134" s="18" t="str">
        <f>IF($B134="","",IF(COUNTIF(BASE!$A:$A,PRODUTIVIDADE!EE$3)=0,"",SUMIFS(BASE!$O:$O,BASE!$A:$A,PRODUTIVIDADE!EE$3,BASE!$G:$G,PRODUTIVIDADE!$B134)))</f>
        <v/>
      </c>
      <c r="EI134" s="32">
        <f t="shared" si="180"/>
        <v>0</v>
      </c>
      <c r="EJ134" s="32">
        <f t="shared" si="181"/>
        <v>0</v>
      </c>
      <c r="EK134" s="33" t="str">
        <f>IF($B134="","",IF(COUNTIF(BASE!$A:$A,PRODUTIVIDADE!EK$3)=0,"",SUMIFS(BASE!$M:$M,BASE!$A:$A,PRODUTIVIDADE!EK$3,BASE!$G:$G,PRODUTIVIDADE!$B134)))</f>
        <v/>
      </c>
      <c r="EL134" s="33" t="str">
        <f>IF($B134="","",IF(COUNTIF(BASE!$A:$A,PRODUTIVIDADE!EK$3)=0,"",SUMIFS(BASE!$N:$N,BASE!$A:$A,PRODUTIVIDADE!EK$3,BASE!$G:$G,PRODUTIVIDADE!$B134)))</f>
        <v/>
      </c>
      <c r="EM134" s="28" t="str">
        <f>IF($B134="","",IF(COUNTIF(BASE!$A:$A,PRODUTIVIDADE!EK$3)=0,"",SUMIFS(BASE!$P:$P,BASE!$A:$A,PRODUTIVIDADE!EK$3,BASE!$G:$G,PRODUTIVIDADE!$B134)))</f>
        <v/>
      </c>
      <c r="EN134" s="28" t="str">
        <f>IF($B134="","",IF(COUNTIF(BASE!$A:$A,PRODUTIVIDADE!EK$3)=0,"",SUMIFS(BASE!$O:$O,BASE!$A:$A,PRODUTIVIDADE!EK$3,BASE!$G:$G,PRODUTIVIDADE!$B134)))</f>
        <v/>
      </c>
      <c r="EO134" s="32">
        <f t="shared" si="182"/>
        <v>0</v>
      </c>
      <c r="EP134" s="32">
        <f t="shared" si="183"/>
        <v>0</v>
      </c>
      <c r="EQ134" s="15" t="str">
        <f>IF($B134="","",IF(COUNTIF(BASE!$A:$A,PRODUTIVIDADE!EQ$3)=0,"",SUMIFS(BASE!$M:$M,BASE!$A:$A,PRODUTIVIDADE!EQ$3,BASE!$G:$G,PRODUTIVIDADE!$B134)))</f>
        <v/>
      </c>
      <c r="ER134" s="15" t="str">
        <f>IF($B134="","",IF(COUNTIF(BASE!$A:$A,PRODUTIVIDADE!EQ$3)=0,"",SUMIFS(BASE!$N:$N,BASE!$A:$A,PRODUTIVIDADE!EQ$3,BASE!$G:$G,PRODUTIVIDADE!$B134)))</f>
        <v/>
      </c>
      <c r="ES134" s="18" t="str">
        <f>IF($B134="","",IF(COUNTIF(BASE!$A:$A,PRODUTIVIDADE!EQ$3)=0,"",SUMIFS(BASE!$P:$P,BASE!$A:$A,PRODUTIVIDADE!EQ$3,BASE!$G:$G,PRODUTIVIDADE!$B134)))</f>
        <v/>
      </c>
      <c r="ET134" s="18" t="str">
        <f>IF($B134="","",IF(COUNTIF(BASE!$A:$A,PRODUTIVIDADE!EQ$3)=0,"",SUMIFS(BASE!$O:$O,BASE!$A:$A,PRODUTIVIDADE!EQ$3,BASE!$G:$G,PRODUTIVIDADE!$B134)))</f>
        <v/>
      </c>
      <c r="EU134" s="32">
        <f t="shared" si="184"/>
        <v>0</v>
      </c>
      <c r="EV134" s="32">
        <f t="shared" si="185"/>
        <v>0</v>
      </c>
      <c r="EW134" s="33" t="str">
        <f>IF($B134="","",IF(COUNTIF(BASE!$A:$A,PRODUTIVIDADE!EW$3)=0,"",SUMIFS(BASE!$M:$M,BASE!$A:$A,PRODUTIVIDADE!EW$3,BASE!$G:$G,PRODUTIVIDADE!$B134)))</f>
        <v/>
      </c>
      <c r="EX134" s="33" t="str">
        <f>IF($B134="","",IF(COUNTIF(BASE!$A:$A,PRODUTIVIDADE!EW$3)=0,"",SUMIFS(BASE!$N:$N,BASE!$A:$A,PRODUTIVIDADE!EW$3,BASE!$G:$G,PRODUTIVIDADE!$B134)))</f>
        <v/>
      </c>
      <c r="EY134" s="28" t="str">
        <f>IF($B134="","",IF(COUNTIF(BASE!$A:$A,PRODUTIVIDADE!EW$3)=0,"",SUMIFS(BASE!$P:$P,BASE!$A:$A,PRODUTIVIDADE!EW$3,BASE!$G:$G,PRODUTIVIDADE!$B134)))</f>
        <v/>
      </c>
      <c r="EZ134" s="28" t="str">
        <f>IF($B134="","",IF(COUNTIF(BASE!$A:$A,PRODUTIVIDADE!EW$3)=0,"",SUMIFS(BASE!$O:$O,BASE!$A:$A,PRODUTIVIDADE!EW$3,BASE!$G:$G,PRODUTIVIDADE!$B134)))</f>
        <v/>
      </c>
      <c r="FA134" s="32">
        <f t="shared" si="186"/>
        <v>0</v>
      </c>
      <c r="FB134" s="32">
        <f t="shared" si="187"/>
        <v>0</v>
      </c>
      <c r="FC134" s="15" t="str">
        <f>IF($B134="","",IF(COUNTIF(BASE!$A:$A,PRODUTIVIDADE!FC$3)=0,"",SUMIFS(BASE!$M:$M,BASE!$A:$A,PRODUTIVIDADE!FC$3,BASE!$G:$G,PRODUTIVIDADE!$B134)))</f>
        <v/>
      </c>
      <c r="FD134" s="15" t="str">
        <f>IF($B134="","",IF(COUNTIF(BASE!$A:$A,PRODUTIVIDADE!FC$3)=0,"",SUMIFS(BASE!$N:$N,BASE!$A:$A,PRODUTIVIDADE!FC$3,BASE!$G:$G,PRODUTIVIDADE!$B134)))</f>
        <v/>
      </c>
      <c r="FE134" s="18" t="str">
        <f>IF($B134="","",IF(COUNTIF(BASE!$A:$A,PRODUTIVIDADE!FC$3)=0,"",SUMIFS(BASE!$P:$P,BASE!$A:$A,PRODUTIVIDADE!FC$3,BASE!$G:$G,PRODUTIVIDADE!$B134)))</f>
        <v/>
      </c>
      <c r="FF134" s="18" t="str">
        <f>IF($B134="","",IF(COUNTIF(BASE!$A:$A,PRODUTIVIDADE!FC$3)=0,"",SUMIFS(BASE!$O:$O,BASE!$A:$A,PRODUTIVIDADE!FC$3,BASE!$G:$G,PRODUTIVIDADE!$B134)))</f>
        <v/>
      </c>
      <c r="FG134" s="32">
        <f t="shared" si="188"/>
        <v>0</v>
      </c>
      <c r="FH134" s="32">
        <f t="shared" si="189"/>
        <v>0</v>
      </c>
      <c r="FI134" s="33" t="str">
        <f>IF($B134="","",IF(COUNTIF(BASE!$A:$A,PRODUTIVIDADE!FI$3)=0,"",SUMIFS(BASE!$M:$M,BASE!$A:$A,PRODUTIVIDADE!FI$3,BASE!$G:$G,PRODUTIVIDADE!$B134)))</f>
        <v/>
      </c>
      <c r="FJ134" s="33" t="str">
        <f>IF($B134="","",IF(COUNTIF(BASE!$A:$A,PRODUTIVIDADE!FI$3)=0,"",SUMIFS(BASE!$N:$N,BASE!$A:$A,PRODUTIVIDADE!FI$3,BASE!$G:$G,PRODUTIVIDADE!$B134)))</f>
        <v/>
      </c>
      <c r="FK134" s="28" t="str">
        <f>IF($B134="","",IF(COUNTIF(BASE!$A:$A,PRODUTIVIDADE!FI$3)=0,"",SUMIFS(BASE!$P:$P,BASE!$A:$A,PRODUTIVIDADE!FI$3,BASE!$G:$G,PRODUTIVIDADE!$B134)))</f>
        <v/>
      </c>
      <c r="FL134" s="28" t="str">
        <f>IF($B134="","",IF(COUNTIF(BASE!$A:$A,PRODUTIVIDADE!FI$3)=0,"",SUMIFS(BASE!$O:$O,BASE!$A:$A,PRODUTIVIDADE!FI$3,BASE!$G:$G,PRODUTIVIDADE!$B134)))</f>
        <v/>
      </c>
      <c r="FM134" s="32">
        <f t="shared" si="190"/>
        <v>0</v>
      </c>
      <c r="FN134" s="32">
        <f t="shared" si="191"/>
        <v>0</v>
      </c>
      <c r="FO134" s="15" t="str">
        <f>IF($B134="","",IF(COUNTIF(BASE!$A:$A,PRODUTIVIDADE!FO$3)=0,"",SUMIFS(BASE!$M:$M,BASE!$A:$A,PRODUTIVIDADE!FO$3,BASE!$G:$G,PRODUTIVIDADE!$B134)))</f>
        <v/>
      </c>
      <c r="FP134" s="15" t="str">
        <f>IF($B134="","",IF(COUNTIF(BASE!$A:$A,PRODUTIVIDADE!FO$3)=0,"",SUMIFS(BASE!$N:$N,BASE!$A:$A,PRODUTIVIDADE!FO$3,BASE!$G:$G,PRODUTIVIDADE!$B134)))</f>
        <v/>
      </c>
      <c r="FQ134" s="18" t="str">
        <f>IF($B134="","",IF(COUNTIF(BASE!$A:$A,PRODUTIVIDADE!FO$3)=0,"",SUMIFS(BASE!$P:$P,BASE!$A:$A,PRODUTIVIDADE!FO$3,BASE!$G:$G,PRODUTIVIDADE!$B134)))</f>
        <v/>
      </c>
      <c r="FR134" s="18" t="str">
        <f>IF($B134="","",IF(COUNTIF(BASE!$A:$A,PRODUTIVIDADE!FO$3)=0,"",SUMIFS(BASE!$O:$O,BASE!$A:$A,PRODUTIVIDADE!FO$3,BASE!$G:$G,PRODUTIVIDADE!$B134)))</f>
        <v/>
      </c>
      <c r="FS134" s="32">
        <f t="shared" si="192"/>
        <v>0</v>
      </c>
      <c r="FT134" s="32">
        <f t="shared" si="193"/>
        <v>0</v>
      </c>
      <c r="FU134" s="33" t="str">
        <f>IF($B134="","",IF(COUNTIF(BASE!$A:$A,PRODUTIVIDADE!FU$3)=0,"",SUMIFS(BASE!$M:$M,BASE!$A:$A,PRODUTIVIDADE!FU$3,BASE!$G:$G,PRODUTIVIDADE!$B134)))</f>
        <v/>
      </c>
      <c r="FV134" s="33" t="str">
        <f>IF($B134="","",IF(COUNTIF(BASE!$A:$A,PRODUTIVIDADE!FU$3)=0,"",SUMIFS(BASE!$N:$N,BASE!$A:$A,PRODUTIVIDADE!FU$3,BASE!$G:$G,PRODUTIVIDADE!$B134)))</f>
        <v/>
      </c>
      <c r="FW134" s="28" t="str">
        <f>IF($B134="","",IF(COUNTIF(BASE!$A:$A,PRODUTIVIDADE!FU$3)=0,"",SUMIFS(BASE!$P:$P,BASE!$A:$A,PRODUTIVIDADE!FU$3,BASE!$G:$G,PRODUTIVIDADE!$B134)))</f>
        <v/>
      </c>
      <c r="FX134" s="28" t="str">
        <f>IF($B134="","",IF(COUNTIF(BASE!$A:$A,PRODUTIVIDADE!FU$3)=0,"",SUMIFS(BASE!$O:$O,BASE!$A:$A,PRODUTIVIDADE!FU$3,BASE!$G:$G,PRODUTIVIDADE!$B134)))</f>
        <v/>
      </c>
      <c r="FY134" s="32">
        <f t="shared" si="194"/>
        <v>0</v>
      </c>
      <c r="FZ134" s="32">
        <f t="shared" si="195"/>
        <v>0</v>
      </c>
      <c r="GA134" s="15" t="str">
        <f>IF($B134="","",IF(COUNTIF(BASE!$A:$A,PRODUTIVIDADE!GA$3)=0,"",SUMIFS(BASE!$M:$M,BASE!$A:$A,PRODUTIVIDADE!GA$3,BASE!$G:$G,PRODUTIVIDADE!$B134)))</f>
        <v/>
      </c>
      <c r="GB134" s="15" t="str">
        <f>IF($B134="","",IF(COUNTIF(BASE!$A:$A,PRODUTIVIDADE!GA$3)=0,"",SUMIFS(BASE!$N:$N,BASE!$A:$A,PRODUTIVIDADE!GA$3,BASE!$G:$G,PRODUTIVIDADE!$B134)))</f>
        <v/>
      </c>
      <c r="GC134" s="18" t="str">
        <f>IF($B134="","",IF(COUNTIF(BASE!$A:$A,PRODUTIVIDADE!GA$3)=0,"",SUMIFS(BASE!$P:$P,BASE!$A:$A,PRODUTIVIDADE!GA$3,BASE!$G:$G,PRODUTIVIDADE!$B134)))</f>
        <v/>
      </c>
      <c r="GD134" s="18" t="str">
        <f>IF($B134="","",IF(COUNTIF(BASE!$A:$A,PRODUTIVIDADE!GA$3)=0,"",SUMIFS(BASE!$O:$O,BASE!$A:$A,PRODUTIVIDADE!GA$3,BASE!$G:$G,PRODUTIVIDADE!$B134)))</f>
        <v/>
      </c>
      <c r="GE134" s="32">
        <f t="shared" si="196"/>
        <v>0</v>
      </c>
      <c r="GF134" s="32">
        <f t="shared" si="197"/>
        <v>0</v>
      </c>
      <c r="GG134" s="33" t="str">
        <f>IF($B134="","",IF(COUNTIF(BASE!$A:$A,PRODUTIVIDADE!GG$3)=0,"",SUMIFS(BASE!$M:$M,BASE!$A:$A,PRODUTIVIDADE!GG$3,BASE!$G:$G,PRODUTIVIDADE!$B134)))</f>
        <v/>
      </c>
      <c r="GH134" s="33" t="str">
        <f>IF($B134="","",IF(COUNTIF(BASE!$A:$A,PRODUTIVIDADE!GG$3)=0,"",SUMIFS(BASE!$N:$N,BASE!$A:$A,PRODUTIVIDADE!GG$3,BASE!$G:$G,PRODUTIVIDADE!$B134)))</f>
        <v/>
      </c>
      <c r="GI134" s="28" t="str">
        <f>IF($B134="","",IF(COUNTIF(BASE!$A:$A,PRODUTIVIDADE!GG$3)=0,"",SUMIFS(BASE!$P:$P,BASE!$A:$A,PRODUTIVIDADE!GG$3,BASE!$G:$G,PRODUTIVIDADE!$B134)))</f>
        <v/>
      </c>
      <c r="GJ134" s="28" t="str">
        <f>IF($B134="","",IF(COUNTIF(BASE!$A:$A,PRODUTIVIDADE!GG$3)=0,"",SUMIFS(BASE!$O:$O,BASE!$A:$A,PRODUTIVIDADE!GG$3,BASE!$G:$G,PRODUTIVIDADE!$B134)))</f>
        <v/>
      </c>
      <c r="GK134" s="32">
        <f t="shared" si="198"/>
        <v>0</v>
      </c>
      <c r="GL134" s="32">
        <f t="shared" si="199"/>
        <v>0</v>
      </c>
      <c r="GM134" s="15" t="str">
        <f>IF($B134="","",IF(COUNTIF(BASE!$A:$A,PRODUTIVIDADE!GM$3)=0,"",SUMIFS(BASE!$M:$M,BASE!$A:$A,PRODUTIVIDADE!GM$3,BASE!$G:$G,PRODUTIVIDADE!$B134)))</f>
        <v/>
      </c>
      <c r="GN134" s="15" t="str">
        <f>IF($B134="","",IF(COUNTIF(BASE!$A:$A,PRODUTIVIDADE!GM$3)=0,"",SUMIFS(BASE!$N:$N,BASE!$A:$A,PRODUTIVIDADE!GM$3,BASE!$G:$G,PRODUTIVIDADE!$B134)))</f>
        <v/>
      </c>
      <c r="GO134" s="18" t="str">
        <f>IF($B134="","",IF(COUNTIF(BASE!$A:$A,PRODUTIVIDADE!GM$3)=0,"",SUMIFS(BASE!$P:$P,BASE!$A:$A,PRODUTIVIDADE!GM$3,BASE!$G:$G,PRODUTIVIDADE!$B134)))</f>
        <v/>
      </c>
      <c r="GP134" s="18" t="str">
        <f>IF($B134="","",IF(COUNTIF(BASE!$A:$A,PRODUTIVIDADE!GM$3)=0,"",SUMIFS(BASE!$O:$O,BASE!$A:$A,PRODUTIVIDADE!GM$3,BASE!$G:$G,PRODUTIVIDADE!$B134)))</f>
        <v/>
      </c>
      <c r="GQ134" s="32">
        <f t="shared" si="200"/>
        <v>0</v>
      </c>
      <c r="GR134" s="32">
        <f t="shared" si="201"/>
        <v>0</v>
      </c>
    </row>
    <row r="135" spans="2:200" s="8" customFormat="1" hidden="1" x14ac:dyDescent="0.25">
      <c r="B135" s="50"/>
      <c r="C135" s="16" t="str">
        <f>IF($B135="","",VLOOKUP($B135,EQUIPE!$B:$E,2,0))</f>
        <v/>
      </c>
      <c r="D135" s="16" t="str">
        <f>IF($B135="","",VLOOKUP($B135,EQUIPE!$B:$F,5,0))</f>
        <v/>
      </c>
      <c r="E135" s="18" t="str">
        <f>IF($B135="","",VLOOKUP($B135,EQUIPE!$B:$E,3,0))</f>
        <v/>
      </c>
      <c r="F135" s="16" t="str">
        <f>IF($B135="","",VLOOKUP($B135,EQUIPE!$B:$E,4,0))</f>
        <v/>
      </c>
      <c r="H135" s="22" t="str">
        <f t="shared" ref="H135:I150" si="202">IF($B135="","",SUMIF($O$4:$GR$4,H$4,$O135:$GR135))</f>
        <v/>
      </c>
      <c r="I135" s="22" t="str">
        <f t="shared" si="202"/>
        <v/>
      </c>
      <c r="J135" s="18" t="str">
        <f t="shared" si="136"/>
        <v/>
      </c>
      <c r="K135" s="18" t="str">
        <f t="shared" si="137"/>
        <v/>
      </c>
      <c r="L135" s="32">
        <f t="shared" si="138"/>
        <v>0</v>
      </c>
      <c r="M135" s="32">
        <f t="shared" si="139"/>
        <v>0</v>
      </c>
      <c r="O135" s="15" t="str">
        <f>IF($B135="","",IF(COUNTIF(BASE!$A:$A,PRODUTIVIDADE!O$3)=0,"",SUMIFS(BASE!$M:$M,BASE!$A:$A,PRODUTIVIDADE!O$3,BASE!$G:$G,PRODUTIVIDADE!$B135)))</f>
        <v/>
      </c>
      <c r="P135" s="15" t="str">
        <f>IF($B135="","",IF(COUNTIF(BASE!$A:$A,PRODUTIVIDADE!O$3)=0,"",SUMIFS(BASE!$N:$N,BASE!$A:$A,PRODUTIVIDADE!O$3,BASE!$G:$G,PRODUTIVIDADE!$B135)))</f>
        <v/>
      </c>
      <c r="Q135" s="18" t="str">
        <f>IF($B135="","",IF(COUNTIF(BASE!$A:$A,PRODUTIVIDADE!O$3)=0,"",SUMIFS(BASE!$P:$P,BASE!$A:$A,PRODUTIVIDADE!O$3,BASE!$G:$G,PRODUTIVIDADE!$B135)))</f>
        <v/>
      </c>
      <c r="R135" s="18" t="str">
        <f>IF($B135="","",IF(COUNTIF(BASE!$A:$A,PRODUTIVIDADE!O$3)=0,"",SUMIFS(BASE!$O:$O,BASE!$A:$A,PRODUTIVIDADE!O$3,BASE!$G:$G,PRODUTIVIDADE!$B135)))</f>
        <v/>
      </c>
      <c r="S135" s="32">
        <f t="shared" si="140"/>
        <v>0</v>
      </c>
      <c r="T135" s="32">
        <f t="shared" si="141"/>
        <v>0</v>
      </c>
      <c r="U135" s="33" t="str">
        <f>IF($B135="","",IF(COUNTIF(BASE!$A:$A,PRODUTIVIDADE!U$3)=0,"",SUMIFS(BASE!$M:$M,BASE!$A:$A,PRODUTIVIDADE!U$3,BASE!$G:$G,PRODUTIVIDADE!$B135)))</f>
        <v/>
      </c>
      <c r="V135" s="33" t="str">
        <f>IF($B135="","",IF(COUNTIF(BASE!$A:$A,PRODUTIVIDADE!U$3)=0,"",SUMIFS(BASE!$N:$N,BASE!$A:$A,PRODUTIVIDADE!U$3,BASE!$G:$G,PRODUTIVIDADE!$B135)))</f>
        <v/>
      </c>
      <c r="W135" s="28" t="str">
        <f>IF($B135="","",IF(COUNTIF(BASE!$A:$A,PRODUTIVIDADE!U$3)=0,"",SUMIFS(BASE!$P:$P,BASE!$A:$A,PRODUTIVIDADE!U$3,BASE!$G:$G,PRODUTIVIDADE!$B135)))</f>
        <v/>
      </c>
      <c r="X135" s="28" t="str">
        <f>IF($B135="","",IF(COUNTIF(BASE!$A:$A,PRODUTIVIDADE!U$3)=0,"",SUMIFS(BASE!$O:$O,BASE!$A:$A,PRODUTIVIDADE!U$3,BASE!$G:$G,PRODUTIVIDADE!$B135)))</f>
        <v/>
      </c>
      <c r="Y135" s="32">
        <f t="shared" si="142"/>
        <v>0</v>
      </c>
      <c r="Z135" s="32">
        <f t="shared" si="143"/>
        <v>0</v>
      </c>
      <c r="AA135" s="15" t="str">
        <f>IF($B135="","",IF(COUNTIF(BASE!$A:$A,PRODUTIVIDADE!AA$3)=0,"",SUMIFS(BASE!$M:$M,BASE!$A:$A,PRODUTIVIDADE!AA$3,BASE!$G:$G,PRODUTIVIDADE!$B135)))</f>
        <v/>
      </c>
      <c r="AB135" s="15" t="str">
        <f>IF($B135="","",IF(COUNTIF(BASE!$A:$A,PRODUTIVIDADE!AA$3)=0,"",SUMIFS(BASE!$N:$N,BASE!$A:$A,PRODUTIVIDADE!AA$3,BASE!$G:$G,PRODUTIVIDADE!$B135)))</f>
        <v/>
      </c>
      <c r="AC135" s="18" t="str">
        <f>IF($B135="","",IF(COUNTIF(BASE!$A:$A,PRODUTIVIDADE!AA$3)=0,"",SUMIFS(BASE!$P:$P,BASE!$A:$A,PRODUTIVIDADE!AA$3,BASE!$G:$G,PRODUTIVIDADE!$B135)))</f>
        <v/>
      </c>
      <c r="AD135" s="18" t="str">
        <f>IF($B135="","",IF(COUNTIF(BASE!$A:$A,PRODUTIVIDADE!AA$3)=0,"",SUMIFS(BASE!$O:$O,BASE!$A:$A,PRODUTIVIDADE!AA$3,BASE!$G:$G,PRODUTIVIDADE!$B135)))</f>
        <v/>
      </c>
      <c r="AE135" s="32">
        <f t="shared" si="144"/>
        <v>0</v>
      </c>
      <c r="AF135" s="32">
        <f t="shared" si="145"/>
        <v>0</v>
      </c>
      <c r="AG135" s="33" t="str">
        <f>IF($B135="","",IF(COUNTIF(BASE!$A:$A,PRODUTIVIDADE!AG$3)=0,"",SUMIFS(BASE!$M:$M,BASE!$A:$A,PRODUTIVIDADE!AG$3,BASE!$G:$G,PRODUTIVIDADE!$B135)))</f>
        <v/>
      </c>
      <c r="AH135" s="33" t="str">
        <f>IF($B135="","",IF(COUNTIF(BASE!$A:$A,PRODUTIVIDADE!AG$3)=0,"",SUMIFS(BASE!$N:$N,BASE!$A:$A,PRODUTIVIDADE!AG$3,BASE!$G:$G,PRODUTIVIDADE!$B135)))</f>
        <v/>
      </c>
      <c r="AI135" s="28" t="str">
        <f>IF($B135="","",IF(COUNTIF(BASE!$A:$A,PRODUTIVIDADE!AG$3)=0,"",SUMIFS(BASE!$P:$P,BASE!$A:$A,PRODUTIVIDADE!AG$3,BASE!$G:$G,PRODUTIVIDADE!$B135)))</f>
        <v/>
      </c>
      <c r="AJ135" s="28" t="str">
        <f>IF($B135="","",IF(COUNTIF(BASE!$A:$A,PRODUTIVIDADE!AG$3)=0,"",SUMIFS(BASE!$O:$O,BASE!$A:$A,PRODUTIVIDADE!AG$3,BASE!$G:$G,PRODUTIVIDADE!$B135)))</f>
        <v/>
      </c>
      <c r="AK135" s="32">
        <f t="shared" si="146"/>
        <v>0</v>
      </c>
      <c r="AL135" s="32">
        <f t="shared" si="147"/>
        <v>0</v>
      </c>
      <c r="AM135" s="15" t="str">
        <f>IF($B135="","",IF(COUNTIF(BASE!$A:$A,PRODUTIVIDADE!AM$3)=0,"",SUMIFS(BASE!$M:$M,BASE!$A:$A,PRODUTIVIDADE!AM$3,BASE!$G:$G,PRODUTIVIDADE!$B135)))</f>
        <v/>
      </c>
      <c r="AN135" s="15" t="str">
        <f>IF($B135="","",IF(COUNTIF(BASE!$A:$A,PRODUTIVIDADE!AM$3)=0,"",SUMIFS(BASE!$N:$N,BASE!$A:$A,PRODUTIVIDADE!AM$3,BASE!$G:$G,PRODUTIVIDADE!$B135)))</f>
        <v/>
      </c>
      <c r="AO135" s="18" t="str">
        <f>IF($B135="","",IF(COUNTIF(BASE!$A:$A,PRODUTIVIDADE!AM$3)=0,"",SUMIFS(BASE!$P:$P,BASE!$A:$A,PRODUTIVIDADE!AM$3,BASE!$G:$G,PRODUTIVIDADE!$B135)))</f>
        <v/>
      </c>
      <c r="AP135" s="18" t="str">
        <f>IF($B135="","",IF(COUNTIF(BASE!$A:$A,PRODUTIVIDADE!AM$3)=0,"",SUMIFS(BASE!$O:$O,BASE!$A:$A,PRODUTIVIDADE!AM$3,BASE!$G:$G,PRODUTIVIDADE!$B135)))</f>
        <v/>
      </c>
      <c r="AQ135" s="32">
        <f t="shared" si="148"/>
        <v>0</v>
      </c>
      <c r="AR135" s="32">
        <f t="shared" si="149"/>
        <v>0</v>
      </c>
      <c r="AS135" s="33" t="str">
        <f>IF($B135="","",IF(COUNTIF(BASE!$A:$A,PRODUTIVIDADE!AS$3)=0,"",SUMIFS(BASE!$M:$M,BASE!$A:$A,PRODUTIVIDADE!AS$3,BASE!$G:$G,PRODUTIVIDADE!$B135)))</f>
        <v/>
      </c>
      <c r="AT135" s="33" t="str">
        <f>IF($B135="","",IF(COUNTIF(BASE!$A:$A,PRODUTIVIDADE!AS$3)=0,"",SUMIFS(BASE!$N:$N,BASE!$A:$A,PRODUTIVIDADE!AS$3,BASE!$G:$G,PRODUTIVIDADE!$B135)))</f>
        <v/>
      </c>
      <c r="AU135" s="28" t="str">
        <f>IF($B135="","",IF(COUNTIF(BASE!$A:$A,PRODUTIVIDADE!AS$3)=0,"",SUMIFS(BASE!$P:$P,BASE!$A:$A,PRODUTIVIDADE!AS$3,BASE!$G:$G,PRODUTIVIDADE!$B135)))</f>
        <v/>
      </c>
      <c r="AV135" s="28" t="str">
        <f>IF($B135="","",IF(COUNTIF(BASE!$A:$A,PRODUTIVIDADE!AS$3)=0,"",SUMIFS(BASE!$O:$O,BASE!$A:$A,PRODUTIVIDADE!AS$3,BASE!$G:$G,PRODUTIVIDADE!$B135)))</f>
        <v/>
      </c>
      <c r="AW135" s="32">
        <f t="shared" si="150"/>
        <v>0</v>
      </c>
      <c r="AX135" s="32">
        <f t="shared" si="151"/>
        <v>0</v>
      </c>
      <c r="AY135" s="15" t="str">
        <f>IF($B135="","",IF(COUNTIF(BASE!$A:$A,PRODUTIVIDADE!AY$3)=0,"",SUMIFS(BASE!$M:$M,BASE!$A:$A,PRODUTIVIDADE!AY$3,BASE!$G:$G,PRODUTIVIDADE!$B135)))</f>
        <v/>
      </c>
      <c r="AZ135" s="15" t="str">
        <f>IF($B135="","",IF(COUNTIF(BASE!$A:$A,PRODUTIVIDADE!AY$3)=0,"",SUMIFS(BASE!$N:$N,BASE!$A:$A,PRODUTIVIDADE!AY$3,BASE!$G:$G,PRODUTIVIDADE!$B135)))</f>
        <v/>
      </c>
      <c r="BA135" s="18" t="str">
        <f>IF($B135="","",IF(COUNTIF(BASE!$A:$A,PRODUTIVIDADE!AY$3)=0,"",SUMIFS(BASE!$P:$P,BASE!$A:$A,PRODUTIVIDADE!AY$3,BASE!$G:$G,PRODUTIVIDADE!$B135)))</f>
        <v/>
      </c>
      <c r="BB135" s="18" t="str">
        <f>IF($B135="","",IF(COUNTIF(BASE!$A:$A,PRODUTIVIDADE!AY$3)=0,"",SUMIFS(BASE!$O:$O,BASE!$A:$A,PRODUTIVIDADE!AY$3,BASE!$G:$G,PRODUTIVIDADE!$B135)))</f>
        <v/>
      </c>
      <c r="BC135" s="32">
        <f t="shared" si="152"/>
        <v>0</v>
      </c>
      <c r="BD135" s="32">
        <f t="shared" si="153"/>
        <v>0</v>
      </c>
      <c r="BE135" s="33" t="str">
        <f>IF($B135="","",IF(COUNTIF(BASE!$A:$A,PRODUTIVIDADE!BE$3)=0,"",SUMIFS(BASE!$M:$M,BASE!$A:$A,PRODUTIVIDADE!BE$3,BASE!$G:$G,PRODUTIVIDADE!$B135)))</f>
        <v/>
      </c>
      <c r="BF135" s="33" t="str">
        <f>IF($B135="","",IF(COUNTIF(BASE!$A:$A,PRODUTIVIDADE!BE$3)=0,"",SUMIFS(BASE!$N:$N,BASE!$A:$A,PRODUTIVIDADE!BE$3,BASE!$G:$G,PRODUTIVIDADE!$B135)))</f>
        <v/>
      </c>
      <c r="BG135" s="28" t="str">
        <f>IF($B135="","",IF(COUNTIF(BASE!$A:$A,PRODUTIVIDADE!BE$3)=0,"",SUMIFS(BASE!$P:$P,BASE!$A:$A,PRODUTIVIDADE!BE$3,BASE!$G:$G,PRODUTIVIDADE!$B135)))</f>
        <v/>
      </c>
      <c r="BH135" s="28" t="str">
        <f>IF($B135="","",IF(COUNTIF(BASE!$A:$A,PRODUTIVIDADE!BE$3)=0,"",SUMIFS(BASE!$O:$O,BASE!$A:$A,PRODUTIVIDADE!BE$3,BASE!$G:$G,PRODUTIVIDADE!$B135)))</f>
        <v/>
      </c>
      <c r="BI135" s="32">
        <f t="shared" si="154"/>
        <v>0</v>
      </c>
      <c r="BJ135" s="32">
        <f t="shared" si="155"/>
        <v>0</v>
      </c>
      <c r="BK135" s="15" t="str">
        <f>IF($B135="","",IF(COUNTIF(BASE!$A:$A,PRODUTIVIDADE!BK$3)=0,"",SUMIFS(BASE!$M:$M,BASE!$A:$A,PRODUTIVIDADE!BK$3,BASE!$G:$G,PRODUTIVIDADE!$B135)))</f>
        <v/>
      </c>
      <c r="BL135" s="15" t="str">
        <f>IF($B135="","",IF(COUNTIF(BASE!$A:$A,PRODUTIVIDADE!BK$3)=0,"",SUMIFS(BASE!$N:$N,BASE!$A:$A,PRODUTIVIDADE!BK$3,BASE!$G:$G,PRODUTIVIDADE!$B135)))</f>
        <v/>
      </c>
      <c r="BM135" s="18" t="str">
        <f>IF($B135="","",IF(COUNTIF(BASE!$A:$A,PRODUTIVIDADE!BK$3)=0,"",SUMIFS(BASE!$P:$P,BASE!$A:$A,PRODUTIVIDADE!BK$3,BASE!$G:$G,PRODUTIVIDADE!$B135)))</f>
        <v/>
      </c>
      <c r="BN135" s="18" t="str">
        <f>IF($B135="","",IF(COUNTIF(BASE!$A:$A,PRODUTIVIDADE!BK$3)=0,"",SUMIFS(BASE!$O:$O,BASE!$A:$A,PRODUTIVIDADE!BK$3,BASE!$G:$G,PRODUTIVIDADE!$B135)))</f>
        <v/>
      </c>
      <c r="BO135" s="32">
        <f t="shared" si="156"/>
        <v>0</v>
      </c>
      <c r="BP135" s="32">
        <f t="shared" si="157"/>
        <v>0</v>
      </c>
      <c r="BQ135" s="33" t="str">
        <f>IF($B135="","",IF(COUNTIF(BASE!$A:$A,PRODUTIVIDADE!BQ$3)=0,"",SUMIFS(BASE!$M:$M,BASE!$A:$A,PRODUTIVIDADE!BQ$3,BASE!$G:$G,PRODUTIVIDADE!$B135)))</f>
        <v/>
      </c>
      <c r="BR135" s="33" t="str">
        <f>IF($B135="","",IF(COUNTIF(BASE!$A:$A,PRODUTIVIDADE!BQ$3)=0,"",SUMIFS(BASE!$N:$N,BASE!$A:$A,PRODUTIVIDADE!BQ$3,BASE!$G:$G,PRODUTIVIDADE!$B135)))</f>
        <v/>
      </c>
      <c r="BS135" s="28" t="str">
        <f>IF($B135="","",IF(COUNTIF(BASE!$A:$A,PRODUTIVIDADE!BQ$3)=0,"",SUMIFS(BASE!$P:$P,BASE!$A:$A,PRODUTIVIDADE!BQ$3,BASE!$G:$G,PRODUTIVIDADE!$B135)))</f>
        <v/>
      </c>
      <c r="BT135" s="28" t="str">
        <f>IF($B135="","",IF(COUNTIF(BASE!$A:$A,PRODUTIVIDADE!BQ$3)=0,"",SUMIFS(BASE!$O:$O,BASE!$A:$A,PRODUTIVIDADE!BQ$3,BASE!$G:$G,PRODUTIVIDADE!$B135)))</f>
        <v/>
      </c>
      <c r="BU135" s="32">
        <f t="shared" si="158"/>
        <v>0</v>
      </c>
      <c r="BV135" s="32">
        <f t="shared" si="159"/>
        <v>0</v>
      </c>
      <c r="BW135" s="15" t="str">
        <f>IF($B135="","",IF(COUNTIF(BASE!$A:$A,PRODUTIVIDADE!BW$3)=0,"",SUMIFS(BASE!$M:$M,BASE!$A:$A,PRODUTIVIDADE!BW$3,BASE!$G:$G,PRODUTIVIDADE!$B135)))</f>
        <v/>
      </c>
      <c r="BX135" s="15" t="str">
        <f>IF($B135="","",IF(COUNTIF(BASE!$A:$A,PRODUTIVIDADE!BW$3)=0,"",SUMIFS(BASE!$N:$N,BASE!$A:$A,PRODUTIVIDADE!BW$3,BASE!$G:$G,PRODUTIVIDADE!$B135)))</f>
        <v/>
      </c>
      <c r="BY135" s="18" t="str">
        <f>IF($B135="","",IF(COUNTIF(BASE!$A:$A,PRODUTIVIDADE!BW$3)=0,"",SUMIFS(BASE!$P:$P,BASE!$A:$A,PRODUTIVIDADE!BW$3,BASE!$G:$G,PRODUTIVIDADE!$B135)))</f>
        <v/>
      </c>
      <c r="BZ135" s="18" t="str">
        <f>IF($B135="","",IF(COUNTIF(BASE!$A:$A,PRODUTIVIDADE!BW$3)=0,"",SUMIFS(BASE!$O:$O,BASE!$A:$A,PRODUTIVIDADE!BW$3,BASE!$G:$G,PRODUTIVIDADE!$B135)))</f>
        <v/>
      </c>
      <c r="CA135" s="32">
        <f t="shared" si="160"/>
        <v>0</v>
      </c>
      <c r="CB135" s="32">
        <f t="shared" si="161"/>
        <v>0</v>
      </c>
      <c r="CC135" s="33" t="str">
        <f>IF($B135="","",IF(COUNTIF(BASE!$A:$A,PRODUTIVIDADE!CC$3)=0,"",SUMIFS(BASE!$M:$M,BASE!$A:$A,PRODUTIVIDADE!CC$3,BASE!$G:$G,PRODUTIVIDADE!$B135)))</f>
        <v/>
      </c>
      <c r="CD135" s="33" t="str">
        <f>IF($B135="","",IF(COUNTIF(BASE!$A:$A,PRODUTIVIDADE!CC$3)=0,"",SUMIFS(BASE!$N:$N,BASE!$A:$A,PRODUTIVIDADE!CC$3,BASE!$G:$G,PRODUTIVIDADE!$B135)))</f>
        <v/>
      </c>
      <c r="CE135" s="28" t="str">
        <f>IF($B135="","",IF(COUNTIF(BASE!$A:$A,PRODUTIVIDADE!CC$3)=0,"",SUMIFS(BASE!$P:$P,BASE!$A:$A,PRODUTIVIDADE!CC$3,BASE!$G:$G,PRODUTIVIDADE!$B135)))</f>
        <v/>
      </c>
      <c r="CF135" s="28" t="str">
        <f>IF($B135="","",IF(COUNTIF(BASE!$A:$A,PRODUTIVIDADE!CC$3)=0,"",SUMIFS(BASE!$O:$O,BASE!$A:$A,PRODUTIVIDADE!CC$3,BASE!$G:$G,PRODUTIVIDADE!$B135)))</f>
        <v/>
      </c>
      <c r="CG135" s="32">
        <f t="shared" si="162"/>
        <v>0</v>
      </c>
      <c r="CH135" s="32">
        <f t="shared" si="163"/>
        <v>0</v>
      </c>
      <c r="CI135" s="15" t="str">
        <f>IF($B135="","",IF(COUNTIF(BASE!$A:$A,PRODUTIVIDADE!CI$3)=0,"",SUMIFS(BASE!$M:$M,BASE!$A:$A,PRODUTIVIDADE!CI$3,BASE!$G:$G,PRODUTIVIDADE!$B135)))</f>
        <v/>
      </c>
      <c r="CJ135" s="15" t="str">
        <f>IF($B135="","",IF(COUNTIF(BASE!$A:$A,PRODUTIVIDADE!CI$3)=0,"",SUMIFS(BASE!$N:$N,BASE!$A:$A,PRODUTIVIDADE!CI$3,BASE!$G:$G,PRODUTIVIDADE!$B135)))</f>
        <v/>
      </c>
      <c r="CK135" s="18" t="str">
        <f>IF($B135="","",IF(COUNTIF(BASE!$A:$A,PRODUTIVIDADE!CI$3)=0,"",SUMIFS(BASE!$P:$P,BASE!$A:$A,PRODUTIVIDADE!CI$3,BASE!$G:$G,PRODUTIVIDADE!$B135)))</f>
        <v/>
      </c>
      <c r="CL135" s="18" t="str">
        <f>IF($B135="","",IF(COUNTIF(BASE!$A:$A,PRODUTIVIDADE!CI$3)=0,"",SUMIFS(BASE!$O:$O,BASE!$A:$A,PRODUTIVIDADE!CI$3,BASE!$G:$G,PRODUTIVIDADE!$B135)))</f>
        <v/>
      </c>
      <c r="CM135" s="32">
        <f t="shared" si="164"/>
        <v>0</v>
      </c>
      <c r="CN135" s="32">
        <f t="shared" si="165"/>
        <v>0</v>
      </c>
      <c r="CO135" s="33" t="str">
        <f>IF($B135="","",IF(COUNTIF(BASE!$A:$A,PRODUTIVIDADE!CO$3)=0,"",SUMIFS(BASE!$M:$M,BASE!$A:$A,PRODUTIVIDADE!CO$3,BASE!$G:$G,PRODUTIVIDADE!$B135)))</f>
        <v/>
      </c>
      <c r="CP135" s="33" t="str">
        <f>IF($B135="","",IF(COUNTIF(BASE!$A:$A,PRODUTIVIDADE!CO$3)=0,"",SUMIFS(BASE!$N:$N,BASE!$A:$A,PRODUTIVIDADE!CO$3,BASE!$G:$G,PRODUTIVIDADE!$B135)))</f>
        <v/>
      </c>
      <c r="CQ135" s="28" t="str">
        <f>IF($B135="","",IF(COUNTIF(BASE!$A:$A,PRODUTIVIDADE!CO$3)=0,"",SUMIFS(BASE!$P:$P,BASE!$A:$A,PRODUTIVIDADE!CO$3,BASE!$G:$G,PRODUTIVIDADE!$B135)))</f>
        <v/>
      </c>
      <c r="CR135" s="28" t="str">
        <f>IF($B135="","",IF(COUNTIF(BASE!$A:$A,PRODUTIVIDADE!CO$3)=0,"",SUMIFS(BASE!$O:$O,BASE!$A:$A,PRODUTIVIDADE!CO$3,BASE!$G:$G,PRODUTIVIDADE!$B135)))</f>
        <v/>
      </c>
      <c r="CS135" s="32">
        <f t="shared" si="166"/>
        <v>0</v>
      </c>
      <c r="CT135" s="32">
        <f t="shared" si="167"/>
        <v>0</v>
      </c>
      <c r="CU135" s="15" t="str">
        <f>IF($B135="","",IF(COUNTIF(BASE!$A:$A,PRODUTIVIDADE!CU$3)=0,"",SUMIFS(BASE!$M:$M,BASE!$A:$A,PRODUTIVIDADE!CU$3,BASE!$G:$G,PRODUTIVIDADE!$B135)))</f>
        <v/>
      </c>
      <c r="CV135" s="15" t="str">
        <f>IF($B135="","",IF(COUNTIF(BASE!$A:$A,PRODUTIVIDADE!CU$3)=0,"",SUMIFS(BASE!$N:$N,BASE!$A:$A,PRODUTIVIDADE!CU$3,BASE!$G:$G,PRODUTIVIDADE!$B135)))</f>
        <v/>
      </c>
      <c r="CW135" s="18" t="str">
        <f>IF($B135="","",IF(COUNTIF(BASE!$A:$A,PRODUTIVIDADE!CU$3)=0,"",SUMIFS(BASE!$P:$P,BASE!$A:$A,PRODUTIVIDADE!CU$3,BASE!$G:$G,PRODUTIVIDADE!$B135)))</f>
        <v/>
      </c>
      <c r="CX135" s="18" t="str">
        <f>IF($B135="","",IF(COUNTIF(BASE!$A:$A,PRODUTIVIDADE!CU$3)=0,"",SUMIFS(BASE!$O:$O,BASE!$A:$A,PRODUTIVIDADE!CU$3,BASE!$G:$G,PRODUTIVIDADE!$B135)))</f>
        <v/>
      </c>
      <c r="CY135" s="32">
        <f t="shared" si="168"/>
        <v>0</v>
      </c>
      <c r="CZ135" s="32">
        <f t="shared" si="169"/>
        <v>0</v>
      </c>
      <c r="DA135" s="33" t="str">
        <f>IF($B135="","",IF(COUNTIF(BASE!$A:$A,PRODUTIVIDADE!DA$3)=0,"",SUMIFS(BASE!$M:$M,BASE!$A:$A,PRODUTIVIDADE!DA$3,BASE!$G:$G,PRODUTIVIDADE!$B135)))</f>
        <v/>
      </c>
      <c r="DB135" s="33" t="str">
        <f>IF($B135="","",IF(COUNTIF(BASE!$A:$A,PRODUTIVIDADE!DA$3)=0,"",SUMIFS(BASE!$N:$N,BASE!$A:$A,PRODUTIVIDADE!DA$3,BASE!$G:$G,PRODUTIVIDADE!$B135)))</f>
        <v/>
      </c>
      <c r="DC135" s="28" t="str">
        <f>IF($B135="","",IF(COUNTIF(BASE!$A:$A,PRODUTIVIDADE!DA$3)=0,"",SUMIFS(BASE!$P:$P,BASE!$A:$A,PRODUTIVIDADE!DA$3,BASE!$G:$G,PRODUTIVIDADE!$B135)))</f>
        <v/>
      </c>
      <c r="DD135" s="28" t="str">
        <f>IF($B135="","",IF(COUNTIF(BASE!$A:$A,PRODUTIVIDADE!DA$3)=0,"",SUMIFS(BASE!$O:$O,BASE!$A:$A,PRODUTIVIDADE!DA$3,BASE!$G:$G,PRODUTIVIDADE!$B135)))</f>
        <v/>
      </c>
      <c r="DE135" s="32">
        <f t="shared" si="170"/>
        <v>0</v>
      </c>
      <c r="DF135" s="32">
        <f t="shared" si="171"/>
        <v>0</v>
      </c>
      <c r="DG135" s="15" t="str">
        <f>IF($B135="","",IF(COUNTIF(BASE!$A:$A,PRODUTIVIDADE!DG$3)=0,"",SUMIFS(BASE!$M:$M,BASE!$A:$A,PRODUTIVIDADE!DG$3,BASE!$G:$G,PRODUTIVIDADE!$B135)))</f>
        <v/>
      </c>
      <c r="DH135" s="15" t="str">
        <f>IF($B135="","",IF(COUNTIF(BASE!$A:$A,PRODUTIVIDADE!DG$3)=0,"",SUMIFS(BASE!$N:$N,BASE!$A:$A,PRODUTIVIDADE!DG$3,BASE!$G:$G,PRODUTIVIDADE!$B135)))</f>
        <v/>
      </c>
      <c r="DI135" s="18" t="str">
        <f>IF($B135="","",IF(COUNTIF(BASE!$A:$A,PRODUTIVIDADE!DG$3)=0,"",SUMIFS(BASE!$P:$P,BASE!$A:$A,PRODUTIVIDADE!DG$3,BASE!$G:$G,PRODUTIVIDADE!$B135)))</f>
        <v/>
      </c>
      <c r="DJ135" s="18" t="str">
        <f>IF($B135="","",IF(COUNTIF(BASE!$A:$A,PRODUTIVIDADE!DG$3)=0,"",SUMIFS(BASE!$O:$O,BASE!$A:$A,PRODUTIVIDADE!DG$3,BASE!$G:$G,PRODUTIVIDADE!$B135)))</f>
        <v/>
      </c>
      <c r="DK135" s="32">
        <f t="shared" si="172"/>
        <v>0</v>
      </c>
      <c r="DL135" s="32">
        <f t="shared" si="173"/>
        <v>0</v>
      </c>
      <c r="DM135" s="33" t="str">
        <f>IF($B135="","",IF(COUNTIF(BASE!$A:$A,PRODUTIVIDADE!DM$3)=0,"",SUMIFS(BASE!$M:$M,BASE!$A:$A,PRODUTIVIDADE!DM$3,BASE!$G:$G,PRODUTIVIDADE!$B135)))</f>
        <v/>
      </c>
      <c r="DN135" s="33" t="str">
        <f>IF($B135="","",IF(COUNTIF(BASE!$A:$A,PRODUTIVIDADE!DM$3)=0,"",SUMIFS(BASE!$N:$N,BASE!$A:$A,PRODUTIVIDADE!DM$3,BASE!$G:$G,PRODUTIVIDADE!$B135)))</f>
        <v/>
      </c>
      <c r="DO135" s="28" t="str">
        <f>IF($B135="","",IF(COUNTIF(BASE!$A:$A,PRODUTIVIDADE!DM$3)=0,"",SUMIFS(BASE!$P:$P,BASE!$A:$A,PRODUTIVIDADE!DM$3,BASE!$G:$G,PRODUTIVIDADE!$B135)))</f>
        <v/>
      </c>
      <c r="DP135" s="28" t="str">
        <f>IF($B135="","",IF(COUNTIF(BASE!$A:$A,PRODUTIVIDADE!DM$3)=0,"",SUMIFS(BASE!$O:$O,BASE!$A:$A,PRODUTIVIDADE!DM$3,BASE!$G:$G,PRODUTIVIDADE!$B135)))</f>
        <v/>
      </c>
      <c r="DQ135" s="32">
        <f t="shared" si="174"/>
        <v>0</v>
      </c>
      <c r="DR135" s="32">
        <f t="shared" si="175"/>
        <v>0</v>
      </c>
      <c r="DS135" s="15" t="str">
        <f>IF($B135="","",IF(COUNTIF(BASE!$A:$A,PRODUTIVIDADE!DS$3)=0,"",SUMIFS(BASE!$M:$M,BASE!$A:$A,PRODUTIVIDADE!DS$3,BASE!$G:$G,PRODUTIVIDADE!$B135)))</f>
        <v/>
      </c>
      <c r="DT135" s="15" t="str">
        <f>IF($B135="","",IF(COUNTIF(BASE!$A:$A,PRODUTIVIDADE!DS$3)=0,"",SUMIFS(BASE!$N:$N,BASE!$A:$A,PRODUTIVIDADE!DS$3,BASE!$G:$G,PRODUTIVIDADE!$B135)))</f>
        <v/>
      </c>
      <c r="DU135" s="18" t="str">
        <f>IF($B135="","",IF(COUNTIF(BASE!$A:$A,PRODUTIVIDADE!DS$3)=0,"",SUMIFS(BASE!$P:$P,BASE!$A:$A,PRODUTIVIDADE!DS$3,BASE!$G:$G,PRODUTIVIDADE!$B135)))</f>
        <v/>
      </c>
      <c r="DV135" s="18" t="str">
        <f>IF($B135="","",IF(COUNTIF(BASE!$A:$A,PRODUTIVIDADE!DS$3)=0,"",SUMIFS(BASE!$O:$O,BASE!$A:$A,PRODUTIVIDADE!DS$3,BASE!$G:$G,PRODUTIVIDADE!$B135)))</f>
        <v/>
      </c>
      <c r="DW135" s="32">
        <f t="shared" si="176"/>
        <v>0</v>
      </c>
      <c r="DX135" s="32">
        <f t="shared" si="177"/>
        <v>0</v>
      </c>
      <c r="DY135" s="33" t="str">
        <f>IF($B135="","",IF(COUNTIF(BASE!$A:$A,PRODUTIVIDADE!DY$3)=0,"",SUMIFS(BASE!$M:$M,BASE!$A:$A,PRODUTIVIDADE!DY$3,BASE!$G:$G,PRODUTIVIDADE!$B135)))</f>
        <v/>
      </c>
      <c r="DZ135" s="33" t="str">
        <f>IF($B135="","",IF(COUNTIF(BASE!$A:$A,PRODUTIVIDADE!DY$3)=0,"",SUMIFS(BASE!$N:$N,BASE!$A:$A,PRODUTIVIDADE!DY$3,BASE!$G:$G,PRODUTIVIDADE!$B135)))</f>
        <v/>
      </c>
      <c r="EA135" s="28" t="str">
        <f>IF($B135="","",IF(COUNTIF(BASE!$A:$A,PRODUTIVIDADE!DY$3)=0,"",SUMIFS(BASE!$P:$P,BASE!$A:$A,PRODUTIVIDADE!DY$3,BASE!$G:$G,PRODUTIVIDADE!$B135)))</f>
        <v/>
      </c>
      <c r="EB135" s="28" t="str">
        <f>IF($B135="","",IF(COUNTIF(BASE!$A:$A,PRODUTIVIDADE!DY$3)=0,"",SUMIFS(BASE!$O:$O,BASE!$A:$A,PRODUTIVIDADE!DY$3,BASE!$G:$G,PRODUTIVIDADE!$B135)))</f>
        <v/>
      </c>
      <c r="EC135" s="32">
        <f t="shared" si="178"/>
        <v>0</v>
      </c>
      <c r="ED135" s="32">
        <f t="shared" si="179"/>
        <v>0</v>
      </c>
      <c r="EE135" s="15" t="str">
        <f>IF($B135="","",IF(COUNTIF(BASE!$A:$A,PRODUTIVIDADE!EE$3)=0,"",SUMIFS(BASE!$M:$M,BASE!$A:$A,PRODUTIVIDADE!EE$3,BASE!$G:$G,PRODUTIVIDADE!$B135)))</f>
        <v/>
      </c>
      <c r="EF135" s="15" t="str">
        <f>IF($B135="","",IF(COUNTIF(BASE!$A:$A,PRODUTIVIDADE!EE$3)=0,"",SUMIFS(BASE!$N:$N,BASE!$A:$A,PRODUTIVIDADE!EE$3,BASE!$G:$G,PRODUTIVIDADE!$B135)))</f>
        <v/>
      </c>
      <c r="EG135" s="18" t="str">
        <f>IF($B135="","",IF(COUNTIF(BASE!$A:$A,PRODUTIVIDADE!EE$3)=0,"",SUMIFS(BASE!$P:$P,BASE!$A:$A,PRODUTIVIDADE!EE$3,BASE!$G:$G,PRODUTIVIDADE!$B135)))</f>
        <v/>
      </c>
      <c r="EH135" s="18" t="str">
        <f>IF($B135="","",IF(COUNTIF(BASE!$A:$A,PRODUTIVIDADE!EE$3)=0,"",SUMIFS(BASE!$O:$O,BASE!$A:$A,PRODUTIVIDADE!EE$3,BASE!$G:$G,PRODUTIVIDADE!$B135)))</f>
        <v/>
      </c>
      <c r="EI135" s="32">
        <f t="shared" si="180"/>
        <v>0</v>
      </c>
      <c r="EJ135" s="32">
        <f t="shared" si="181"/>
        <v>0</v>
      </c>
      <c r="EK135" s="33" t="str">
        <f>IF($B135="","",IF(COUNTIF(BASE!$A:$A,PRODUTIVIDADE!EK$3)=0,"",SUMIFS(BASE!$M:$M,BASE!$A:$A,PRODUTIVIDADE!EK$3,BASE!$G:$G,PRODUTIVIDADE!$B135)))</f>
        <v/>
      </c>
      <c r="EL135" s="33" t="str">
        <f>IF($B135="","",IF(COUNTIF(BASE!$A:$A,PRODUTIVIDADE!EK$3)=0,"",SUMIFS(BASE!$N:$N,BASE!$A:$A,PRODUTIVIDADE!EK$3,BASE!$G:$G,PRODUTIVIDADE!$B135)))</f>
        <v/>
      </c>
      <c r="EM135" s="28" t="str">
        <f>IF($B135="","",IF(COUNTIF(BASE!$A:$A,PRODUTIVIDADE!EK$3)=0,"",SUMIFS(BASE!$P:$P,BASE!$A:$A,PRODUTIVIDADE!EK$3,BASE!$G:$G,PRODUTIVIDADE!$B135)))</f>
        <v/>
      </c>
      <c r="EN135" s="28" t="str">
        <f>IF($B135="","",IF(COUNTIF(BASE!$A:$A,PRODUTIVIDADE!EK$3)=0,"",SUMIFS(BASE!$O:$O,BASE!$A:$A,PRODUTIVIDADE!EK$3,BASE!$G:$G,PRODUTIVIDADE!$B135)))</f>
        <v/>
      </c>
      <c r="EO135" s="32">
        <f t="shared" si="182"/>
        <v>0</v>
      </c>
      <c r="EP135" s="32">
        <f t="shared" si="183"/>
        <v>0</v>
      </c>
      <c r="EQ135" s="15" t="str">
        <f>IF($B135="","",IF(COUNTIF(BASE!$A:$A,PRODUTIVIDADE!EQ$3)=0,"",SUMIFS(BASE!$M:$M,BASE!$A:$A,PRODUTIVIDADE!EQ$3,BASE!$G:$G,PRODUTIVIDADE!$B135)))</f>
        <v/>
      </c>
      <c r="ER135" s="15" t="str">
        <f>IF($B135="","",IF(COUNTIF(BASE!$A:$A,PRODUTIVIDADE!EQ$3)=0,"",SUMIFS(BASE!$N:$N,BASE!$A:$A,PRODUTIVIDADE!EQ$3,BASE!$G:$G,PRODUTIVIDADE!$B135)))</f>
        <v/>
      </c>
      <c r="ES135" s="18" t="str">
        <f>IF($B135="","",IF(COUNTIF(BASE!$A:$A,PRODUTIVIDADE!EQ$3)=0,"",SUMIFS(BASE!$P:$P,BASE!$A:$A,PRODUTIVIDADE!EQ$3,BASE!$G:$G,PRODUTIVIDADE!$B135)))</f>
        <v/>
      </c>
      <c r="ET135" s="18" t="str">
        <f>IF($B135="","",IF(COUNTIF(BASE!$A:$A,PRODUTIVIDADE!EQ$3)=0,"",SUMIFS(BASE!$O:$O,BASE!$A:$A,PRODUTIVIDADE!EQ$3,BASE!$G:$G,PRODUTIVIDADE!$B135)))</f>
        <v/>
      </c>
      <c r="EU135" s="32">
        <f t="shared" si="184"/>
        <v>0</v>
      </c>
      <c r="EV135" s="32">
        <f t="shared" si="185"/>
        <v>0</v>
      </c>
      <c r="EW135" s="33" t="str">
        <f>IF($B135="","",IF(COUNTIF(BASE!$A:$A,PRODUTIVIDADE!EW$3)=0,"",SUMIFS(BASE!$M:$M,BASE!$A:$A,PRODUTIVIDADE!EW$3,BASE!$G:$G,PRODUTIVIDADE!$B135)))</f>
        <v/>
      </c>
      <c r="EX135" s="33" t="str">
        <f>IF($B135="","",IF(COUNTIF(BASE!$A:$A,PRODUTIVIDADE!EW$3)=0,"",SUMIFS(BASE!$N:$N,BASE!$A:$A,PRODUTIVIDADE!EW$3,BASE!$G:$G,PRODUTIVIDADE!$B135)))</f>
        <v/>
      </c>
      <c r="EY135" s="28" t="str">
        <f>IF($B135="","",IF(COUNTIF(BASE!$A:$A,PRODUTIVIDADE!EW$3)=0,"",SUMIFS(BASE!$P:$P,BASE!$A:$A,PRODUTIVIDADE!EW$3,BASE!$G:$G,PRODUTIVIDADE!$B135)))</f>
        <v/>
      </c>
      <c r="EZ135" s="28" t="str">
        <f>IF($B135="","",IF(COUNTIF(BASE!$A:$A,PRODUTIVIDADE!EW$3)=0,"",SUMIFS(BASE!$O:$O,BASE!$A:$A,PRODUTIVIDADE!EW$3,BASE!$G:$G,PRODUTIVIDADE!$B135)))</f>
        <v/>
      </c>
      <c r="FA135" s="32">
        <f t="shared" si="186"/>
        <v>0</v>
      </c>
      <c r="FB135" s="32">
        <f t="shared" si="187"/>
        <v>0</v>
      </c>
      <c r="FC135" s="15" t="str">
        <f>IF($B135="","",IF(COUNTIF(BASE!$A:$A,PRODUTIVIDADE!FC$3)=0,"",SUMIFS(BASE!$M:$M,BASE!$A:$A,PRODUTIVIDADE!FC$3,BASE!$G:$G,PRODUTIVIDADE!$B135)))</f>
        <v/>
      </c>
      <c r="FD135" s="15" t="str">
        <f>IF($B135="","",IF(COUNTIF(BASE!$A:$A,PRODUTIVIDADE!FC$3)=0,"",SUMIFS(BASE!$N:$N,BASE!$A:$A,PRODUTIVIDADE!FC$3,BASE!$G:$G,PRODUTIVIDADE!$B135)))</f>
        <v/>
      </c>
      <c r="FE135" s="18" t="str">
        <f>IF($B135="","",IF(COUNTIF(BASE!$A:$A,PRODUTIVIDADE!FC$3)=0,"",SUMIFS(BASE!$P:$P,BASE!$A:$A,PRODUTIVIDADE!FC$3,BASE!$G:$G,PRODUTIVIDADE!$B135)))</f>
        <v/>
      </c>
      <c r="FF135" s="18" t="str">
        <f>IF($B135="","",IF(COUNTIF(BASE!$A:$A,PRODUTIVIDADE!FC$3)=0,"",SUMIFS(BASE!$O:$O,BASE!$A:$A,PRODUTIVIDADE!FC$3,BASE!$G:$G,PRODUTIVIDADE!$B135)))</f>
        <v/>
      </c>
      <c r="FG135" s="32">
        <f t="shared" si="188"/>
        <v>0</v>
      </c>
      <c r="FH135" s="32">
        <f t="shared" si="189"/>
        <v>0</v>
      </c>
      <c r="FI135" s="33" t="str">
        <f>IF($B135="","",IF(COUNTIF(BASE!$A:$A,PRODUTIVIDADE!FI$3)=0,"",SUMIFS(BASE!$M:$M,BASE!$A:$A,PRODUTIVIDADE!FI$3,BASE!$G:$G,PRODUTIVIDADE!$B135)))</f>
        <v/>
      </c>
      <c r="FJ135" s="33" t="str">
        <f>IF($B135="","",IF(COUNTIF(BASE!$A:$A,PRODUTIVIDADE!FI$3)=0,"",SUMIFS(BASE!$N:$N,BASE!$A:$A,PRODUTIVIDADE!FI$3,BASE!$G:$G,PRODUTIVIDADE!$B135)))</f>
        <v/>
      </c>
      <c r="FK135" s="28" t="str">
        <f>IF($B135="","",IF(COUNTIF(BASE!$A:$A,PRODUTIVIDADE!FI$3)=0,"",SUMIFS(BASE!$P:$P,BASE!$A:$A,PRODUTIVIDADE!FI$3,BASE!$G:$G,PRODUTIVIDADE!$B135)))</f>
        <v/>
      </c>
      <c r="FL135" s="28" t="str">
        <f>IF($B135="","",IF(COUNTIF(BASE!$A:$A,PRODUTIVIDADE!FI$3)=0,"",SUMIFS(BASE!$O:$O,BASE!$A:$A,PRODUTIVIDADE!FI$3,BASE!$G:$G,PRODUTIVIDADE!$B135)))</f>
        <v/>
      </c>
      <c r="FM135" s="32">
        <f t="shared" si="190"/>
        <v>0</v>
      </c>
      <c r="FN135" s="32">
        <f t="shared" si="191"/>
        <v>0</v>
      </c>
      <c r="FO135" s="15" t="str">
        <f>IF($B135="","",IF(COUNTIF(BASE!$A:$A,PRODUTIVIDADE!FO$3)=0,"",SUMIFS(BASE!$M:$M,BASE!$A:$A,PRODUTIVIDADE!FO$3,BASE!$G:$G,PRODUTIVIDADE!$B135)))</f>
        <v/>
      </c>
      <c r="FP135" s="15" t="str">
        <f>IF($B135="","",IF(COUNTIF(BASE!$A:$A,PRODUTIVIDADE!FO$3)=0,"",SUMIFS(BASE!$N:$N,BASE!$A:$A,PRODUTIVIDADE!FO$3,BASE!$G:$G,PRODUTIVIDADE!$B135)))</f>
        <v/>
      </c>
      <c r="FQ135" s="18" t="str">
        <f>IF($B135="","",IF(COUNTIF(BASE!$A:$A,PRODUTIVIDADE!FO$3)=0,"",SUMIFS(BASE!$P:$P,BASE!$A:$A,PRODUTIVIDADE!FO$3,BASE!$G:$G,PRODUTIVIDADE!$B135)))</f>
        <v/>
      </c>
      <c r="FR135" s="18" t="str">
        <f>IF($B135="","",IF(COUNTIF(BASE!$A:$A,PRODUTIVIDADE!FO$3)=0,"",SUMIFS(BASE!$O:$O,BASE!$A:$A,PRODUTIVIDADE!FO$3,BASE!$G:$G,PRODUTIVIDADE!$B135)))</f>
        <v/>
      </c>
      <c r="FS135" s="32">
        <f t="shared" si="192"/>
        <v>0</v>
      </c>
      <c r="FT135" s="32">
        <f t="shared" si="193"/>
        <v>0</v>
      </c>
      <c r="FU135" s="33" t="str">
        <f>IF($B135="","",IF(COUNTIF(BASE!$A:$A,PRODUTIVIDADE!FU$3)=0,"",SUMIFS(BASE!$M:$M,BASE!$A:$A,PRODUTIVIDADE!FU$3,BASE!$G:$G,PRODUTIVIDADE!$B135)))</f>
        <v/>
      </c>
      <c r="FV135" s="33" t="str">
        <f>IF($B135="","",IF(COUNTIF(BASE!$A:$A,PRODUTIVIDADE!FU$3)=0,"",SUMIFS(BASE!$N:$N,BASE!$A:$A,PRODUTIVIDADE!FU$3,BASE!$G:$G,PRODUTIVIDADE!$B135)))</f>
        <v/>
      </c>
      <c r="FW135" s="28" t="str">
        <f>IF($B135="","",IF(COUNTIF(BASE!$A:$A,PRODUTIVIDADE!FU$3)=0,"",SUMIFS(BASE!$P:$P,BASE!$A:$A,PRODUTIVIDADE!FU$3,BASE!$G:$G,PRODUTIVIDADE!$B135)))</f>
        <v/>
      </c>
      <c r="FX135" s="28" t="str">
        <f>IF($B135="","",IF(COUNTIF(BASE!$A:$A,PRODUTIVIDADE!FU$3)=0,"",SUMIFS(BASE!$O:$O,BASE!$A:$A,PRODUTIVIDADE!FU$3,BASE!$G:$G,PRODUTIVIDADE!$B135)))</f>
        <v/>
      </c>
      <c r="FY135" s="32">
        <f t="shared" si="194"/>
        <v>0</v>
      </c>
      <c r="FZ135" s="32">
        <f t="shared" si="195"/>
        <v>0</v>
      </c>
      <c r="GA135" s="15" t="str">
        <f>IF($B135="","",IF(COUNTIF(BASE!$A:$A,PRODUTIVIDADE!GA$3)=0,"",SUMIFS(BASE!$M:$M,BASE!$A:$A,PRODUTIVIDADE!GA$3,BASE!$G:$G,PRODUTIVIDADE!$B135)))</f>
        <v/>
      </c>
      <c r="GB135" s="15" t="str">
        <f>IF($B135="","",IF(COUNTIF(BASE!$A:$A,PRODUTIVIDADE!GA$3)=0,"",SUMIFS(BASE!$N:$N,BASE!$A:$A,PRODUTIVIDADE!GA$3,BASE!$G:$G,PRODUTIVIDADE!$B135)))</f>
        <v/>
      </c>
      <c r="GC135" s="18" t="str">
        <f>IF($B135="","",IF(COUNTIF(BASE!$A:$A,PRODUTIVIDADE!GA$3)=0,"",SUMIFS(BASE!$P:$P,BASE!$A:$A,PRODUTIVIDADE!GA$3,BASE!$G:$G,PRODUTIVIDADE!$B135)))</f>
        <v/>
      </c>
      <c r="GD135" s="18" t="str">
        <f>IF($B135="","",IF(COUNTIF(BASE!$A:$A,PRODUTIVIDADE!GA$3)=0,"",SUMIFS(BASE!$O:$O,BASE!$A:$A,PRODUTIVIDADE!GA$3,BASE!$G:$G,PRODUTIVIDADE!$B135)))</f>
        <v/>
      </c>
      <c r="GE135" s="32">
        <f t="shared" si="196"/>
        <v>0</v>
      </c>
      <c r="GF135" s="32">
        <f t="shared" si="197"/>
        <v>0</v>
      </c>
      <c r="GG135" s="33" t="str">
        <f>IF($B135="","",IF(COUNTIF(BASE!$A:$A,PRODUTIVIDADE!GG$3)=0,"",SUMIFS(BASE!$M:$M,BASE!$A:$A,PRODUTIVIDADE!GG$3,BASE!$G:$G,PRODUTIVIDADE!$B135)))</f>
        <v/>
      </c>
      <c r="GH135" s="33" t="str">
        <f>IF($B135="","",IF(COUNTIF(BASE!$A:$A,PRODUTIVIDADE!GG$3)=0,"",SUMIFS(BASE!$N:$N,BASE!$A:$A,PRODUTIVIDADE!GG$3,BASE!$G:$G,PRODUTIVIDADE!$B135)))</f>
        <v/>
      </c>
      <c r="GI135" s="28" t="str">
        <f>IF($B135="","",IF(COUNTIF(BASE!$A:$A,PRODUTIVIDADE!GG$3)=0,"",SUMIFS(BASE!$P:$P,BASE!$A:$A,PRODUTIVIDADE!GG$3,BASE!$G:$G,PRODUTIVIDADE!$B135)))</f>
        <v/>
      </c>
      <c r="GJ135" s="28" t="str">
        <f>IF($B135="","",IF(COUNTIF(BASE!$A:$A,PRODUTIVIDADE!GG$3)=0,"",SUMIFS(BASE!$O:$O,BASE!$A:$A,PRODUTIVIDADE!GG$3,BASE!$G:$G,PRODUTIVIDADE!$B135)))</f>
        <v/>
      </c>
      <c r="GK135" s="32">
        <f t="shared" si="198"/>
        <v>0</v>
      </c>
      <c r="GL135" s="32">
        <f t="shared" si="199"/>
        <v>0</v>
      </c>
      <c r="GM135" s="15" t="str">
        <f>IF($B135="","",IF(COUNTIF(BASE!$A:$A,PRODUTIVIDADE!GM$3)=0,"",SUMIFS(BASE!$M:$M,BASE!$A:$A,PRODUTIVIDADE!GM$3,BASE!$G:$G,PRODUTIVIDADE!$B135)))</f>
        <v/>
      </c>
      <c r="GN135" s="15" t="str">
        <f>IF($B135="","",IF(COUNTIF(BASE!$A:$A,PRODUTIVIDADE!GM$3)=0,"",SUMIFS(BASE!$N:$N,BASE!$A:$A,PRODUTIVIDADE!GM$3,BASE!$G:$G,PRODUTIVIDADE!$B135)))</f>
        <v/>
      </c>
      <c r="GO135" s="18" t="str">
        <f>IF($B135="","",IF(COUNTIF(BASE!$A:$A,PRODUTIVIDADE!GM$3)=0,"",SUMIFS(BASE!$P:$P,BASE!$A:$A,PRODUTIVIDADE!GM$3,BASE!$G:$G,PRODUTIVIDADE!$B135)))</f>
        <v/>
      </c>
      <c r="GP135" s="18" t="str">
        <f>IF($B135="","",IF(COUNTIF(BASE!$A:$A,PRODUTIVIDADE!GM$3)=0,"",SUMIFS(BASE!$O:$O,BASE!$A:$A,PRODUTIVIDADE!GM$3,BASE!$G:$G,PRODUTIVIDADE!$B135)))</f>
        <v/>
      </c>
      <c r="GQ135" s="32">
        <f t="shared" si="200"/>
        <v>0</v>
      </c>
      <c r="GR135" s="32">
        <f t="shared" si="201"/>
        <v>0</v>
      </c>
    </row>
    <row r="136" spans="2:200" s="8" customFormat="1" hidden="1" x14ac:dyDescent="0.25">
      <c r="B136" s="50"/>
      <c r="C136" s="16" t="str">
        <f>IF($B136="","",VLOOKUP($B136,EQUIPE!$B:$E,2,0))</f>
        <v/>
      </c>
      <c r="D136" s="16" t="str">
        <f>IF($B136="","",VLOOKUP($B136,EQUIPE!$B:$F,5,0))</f>
        <v/>
      </c>
      <c r="E136" s="18" t="str">
        <f>IF($B136="","",VLOOKUP($B136,EQUIPE!$B:$E,3,0))</f>
        <v/>
      </c>
      <c r="F136" s="16" t="str">
        <f>IF($B136="","",VLOOKUP($B136,EQUIPE!$B:$E,4,0))</f>
        <v/>
      </c>
      <c r="H136" s="22" t="str">
        <f t="shared" si="202"/>
        <v/>
      </c>
      <c r="I136" s="22" t="str">
        <f t="shared" si="202"/>
        <v/>
      </c>
      <c r="J136" s="18" t="str">
        <f t="shared" si="136"/>
        <v/>
      </c>
      <c r="K136" s="18" t="str">
        <f t="shared" si="137"/>
        <v/>
      </c>
      <c r="L136" s="32">
        <f t="shared" si="138"/>
        <v>0</v>
      </c>
      <c r="M136" s="32">
        <f t="shared" si="139"/>
        <v>0</v>
      </c>
      <c r="O136" s="15" t="str">
        <f>IF($B136="","",IF(COUNTIF(BASE!$A:$A,PRODUTIVIDADE!O$3)=0,"",SUMIFS(BASE!$M:$M,BASE!$A:$A,PRODUTIVIDADE!O$3,BASE!$G:$G,PRODUTIVIDADE!$B136)))</f>
        <v/>
      </c>
      <c r="P136" s="15" t="str">
        <f>IF($B136="","",IF(COUNTIF(BASE!$A:$A,PRODUTIVIDADE!O$3)=0,"",SUMIFS(BASE!$N:$N,BASE!$A:$A,PRODUTIVIDADE!O$3,BASE!$G:$G,PRODUTIVIDADE!$B136)))</f>
        <v/>
      </c>
      <c r="Q136" s="18" t="str">
        <f>IF($B136="","",IF(COUNTIF(BASE!$A:$A,PRODUTIVIDADE!O$3)=0,"",SUMIFS(BASE!$P:$P,BASE!$A:$A,PRODUTIVIDADE!O$3,BASE!$G:$G,PRODUTIVIDADE!$B136)))</f>
        <v/>
      </c>
      <c r="R136" s="18" t="str">
        <f>IF($B136="","",IF(COUNTIF(BASE!$A:$A,PRODUTIVIDADE!O$3)=0,"",SUMIFS(BASE!$O:$O,BASE!$A:$A,PRODUTIVIDADE!O$3,BASE!$G:$G,PRODUTIVIDADE!$B136)))</f>
        <v/>
      </c>
      <c r="S136" s="32">
        <f t="shared" si="140"/>
        <v>0</v>
      </c>
      <c r="T136" s="32">
        <f t="shared" si="141"/>
        <v>0</v>
      </c>
      <c r="U136" s="33" t="str">
        <f>IF($B136="","",IF(COUNTIF(BASE!$A:$A,PRODUTIVIDADE!U$3)=0,"",SUMIFS(BASE!$M:$M,BASE!$A:$A,PRODUTIVIDADE!U$3,BASE!$G:$G,PRODUTIVIDADE!$B136)))</f>
        <v/>
      </c>
      <c r="V136" s="33" t="str">
        <f>IF($B136="","",IF(COUNTIF(BASE!$A:$A,PRODUTIVIDADE!U$3)=0,"",SUMIFS(BASE!$N:$N,BASE!$A:$A,PRODUTIVIDADE!U$3,BASE!$G:$G,PRODUTIVIDADE!$B136)))</f>
        <v/>
      </c>
      <c r="W136" s="28" t="str">
        <f>IF($B136="","",IF(COUNTIF(BASE!$A:$A,PRODUTIVIDADE!U$3)=0,"",SUMIFS(BASE!$P:$P,BASE!$A:$A,PRODUTIVIDADE!U$3,BASE!$G:$G,PRODUTIVIDADE!$B136)))</f>
        <v/>
      </c>
      <c r="X136" s="28" t="str">
        <f>IF($B136="","",IF(COUNTIF(BASE!$A:$A,PRODUTIVIDADE!U$3)=0,"",SUMIFS(BASE!$O:$O,BASE!$A:$A,PRODUTIVIDADE!U$3,BASE!$G:$G,PRODUTIVIDADE!$B136)))</f>
        <v/>
      </c>
      <c r="Y136" s="32">
        <f t="shared" si="142"/>
        <v>0</v>
      </c>
      <c r="Z136" s="32">
        <f t="shared" si="143"/>
        <v>0</v>
      </c>
      <c r="AA136" s="15" t="str">
        <f>IF($B136="","",IF(COUNTIF(BASE!$A:$A,PRODUTIVIDADE!AA$3)=0,"",SUMIFS(BASE!$M:$M,BASE!$A:$A,PRODUTIVIDADE!AA$3,BASE!$G:$G,PRODUTIVIDADE!$B136)))</f>
        <v/>
      </c>
      <c r="AB136" s="15" t="str">
        <f>IF($B136="","",IF(COUNTIF(BASE!$A:$A,PRODUTIVIDADE!AA$3)=0,"",SUMIFS(BASE!$N:$N,BASE!$A:$A,PRODUTIVIDADE!AA$3,BASE!$G:$G,PRODUTIVIDADE!$B136)))</f>
        <v/>
      </c>
      <c r="AC136" s="18" t="str">
        <f>IF($B136="","",IF(COUNTIF(BASE!$A:$A,PRODUTIVIDADE!AA$3)=0,"",SUMIFS(BASE!$P:$P,BASE!$A:$A,PRODUTIVIDADE!AA$3,BASE!$G:$G,PRODUTIVIDADE!$B136)))</f>
        <v/>
      </c>
      <c r="AD136" s="18" t="str">
        <f>IF($B136="","",IF(COUNTIF(BASE!$A:$A,PRODUTIVIDADE!AA$3)=0,"",SUMIFS(BASE!$O:$O,BASE!$A:$A,PRODUTIVIDADE!AA$3,BASE!$G:$G,PRODUTIVIDADE!$B136)))</f>
        <v/>
      </c>
      <c r="AE136" s="32">
        <f t="shared" si="144"/>
        <v>0</v>
      </c>
      <c r="AF136" s="32">
        <f t="shared" si="145"/>
        <v>0</v>
      </c>
      <c r="AG136" s="33" t="str">
        <f>IF($B136="","",IF(COUNTIF(BASE!$A:$A,PRODUTIVIDADE!AG$3)=0,"",SUMIFS(BASE!$M:$M,BASE!$A:$A,PRODUTIVIDADE!AG$3,BASE!$G:$G,PRODUTIVIDADE!$B136)))</f>
        <v/>
      </c>
      <c r="AH136" s="33" t="str">
        <f>IF($B136="","",IF(COUNTIF(BASE!$A:$A,PRODUTIVIDADE!AG$3)=0,"",SUMIFS(BASE!$N:$N,BASE!$A:$A,PRODUTIVIDADE!AG$3,BASE!$G:$G,PRODUTIVIDADE!$B136)))</f>
        <v/>
      </c>
      <c r="AI136" s="28" t="str">
        <f>IF($B136="","",IF(COUNTIF(BASE!$A:$A,PRODUTIVIDADE!AG$3)=0,"",SUMIFS(BASE!$P:$P,BASE!$A:$A,PRODUTIVIDADE!AG$3,BASE!$G:$G,PRODUTIVIDADE!$B136)))</f>
        <v/>
      </c>
      <c r="AJ136" s="28" t="str">
        <f>IF($B136="","",IF(COUNTIF(BASE!$A:$A,PRODUTIVIDADE!AG$3)=0,"",SUMIFS(BASE!$O:$O,BASE!$A:$A,PRODUTIVIDADE!AG$3,BASE!$G:$G,PRODUTIVIDADE!$B136)))</f>
        <v/>
      </c>
      <c r="AK136" s="32">
        <f t="shared" si="146"/>
        <v>0</v>
      </c>
      <c r="AL136" s="32">
        <f t="shared" si="147"/>
        <v>0</v>
      </c>
      <c r="AM136" s="15" t="str">
        <f>IF($B136="","",IF(COUNTIF(BASE!$A:$A,PRODUTIVIDADE!AM$3)=0,"",SUMIFS(BASE!$M:$M,BASE!$A:$A,PRODUTIVIDADE!AM$3,BASE!$G:$G,PRODUTIVIDADE!$B136)))</f>
        <v/>
      </c>
      <c r="AN136" s="15" t="str">
        <f>IF($B136="","",IF(COUNTIF(BASE!$A:$A,PRODUTIVIDADE!AM$3)=0,"",SUMIFS(BASE!$N:$N,BASE!$A:$A,PRODUTIVIDADE!AM$3,BASE!$G:$G,PRODUTIVIDADE!$B136)))</f>
        <v/>
      </c>
      <c r="AO136" s="18" t="str">
        <f>IF($B136="","",IF(COUNTIF(BASE!$A:$A,PRODUTIVIDADE!AM$3)=0,"",SUMIFS(BASE!$P:$P,BASE!$A:$A,PRODUTIVIDADE!AM$3,BASE!$G:$G,PRODUTIVIDADE!$B136)))</f>
        <v/>
      </c>
      <c r="AP136" s="18" t="str">
        <f>IF($B136="","",IF(COUNTIF(BASE!$A:$A,PRODUTIVIDADE!AM$3)=0,"",SUMIFS(BASE!$O:$O,BASE!$A:$A,PRODUTIVIDADE!AM$3,BASE!$G:$G,PRODUTIVIDADE!$B136)))</f>
        <v/>
      </c>
      <c r="AQ136" s="32">
        <f t="shared" si="148"/>
        <v>0</v>
      </c>
      <c r="AR136" s="32">
        <f t="shared" si="149"/>
        <v>0</v>
      </c>
      <c r="AS136" s="33" t="str">
        <f>IF($B136="","",IF(COUNTIF(BASE!$A:$A,PRODUTIVIDADE!AS$3)=0,"",SUMIFS(BASE!$M:$M,BASE!$A:$A,PRODUTIVIDADE!AS$3,BASE!$G:$G,PRODUTIVIDADE!$B136)))</f>
        <v/>
      </c>
      <c r="AT136" s="33" t="str">
        <f>IF($B136="","",IF(COUNTIF(BASE!$A:$A,PRODUTIVIDADE!AS$3)=0,"",SUMIFS(BASE!$N:$N,BASE!$A:$A,PRODUTIVIDADE!AS$3,BASE!$G:$G,PRODUTIVIDADE!$B136)))</f>
        <v/>
      </c>
      <c r="AU136" s="28" t="str">
        <f>IF($B136="","",IF(COUNTIF(BASE!$A:$A,PRODUTIVIDADE!AS$3)=0,"",SUMIFS(BASE!$P:$P,BASE!$A:$A,PRODUTIVIDADE!AS$3,BASE!$G:$G,PRODUTIVIDADE!$B136)))</f>
        <v/>
      </c>
      <c r="AV136" s="28" t="str">
        <f>IF($B136="","",IF(COUNTIF(BASE!$A:$A,PRODUTIVIDADE!AS$3)=0,"",SUMIFS(BASE!$O:$O,BASE!$A:$A,PRODUTIVIDADE!AS$3,BASE!$G:$G,PRODUTIVIDADE!$B136)))</f>
        <v/>
      </c>
      <c r="AW136" s="32">
        <f t="shared" si="150"/>
        <v>0</v>
      </c>
      <c r="AX136" s="32">
        <f t="shared" si="151"/>
        <v>0</v>
      </c>
      <c r="AY136" s="15" t="str">
        <f>IF($B136="","",IF(COUNTIF(BASE!$A:$A,PRODUTIVIDADE!AY$3)=0,"",SUMIFS(BASE!$M:$M,BASE!$A:$A,PRODUTIVIDADE!AY$3,BASE!$G:$G,PRODUTIVIDADE!$B136)))</f>
        <v/>
      </c>
      <c r="AZ136" s="15" t="str">
        <f>IF($B136="","",IF(COUNTIF(BASE!$A:$A,PRODUTIVIDADE!AY$3)=0,"",SUMIFS(BASE!$N:$N,BASE!$A:$A,PRODUTIVIDADE!AY$3,BASE!$G:$G,PRODUTIVIDADE!$B136)))</f>
        <v/>
      </c>
      <c r="BA136" s="18" t="str">
        <f>IF($B136="","",IF(COUNTIF(BASE!$A:$A,PRODUTIVIDADE!AY$3)=0,"",SUMIFS(BASE!$P:$P,BASE!$A:$A,PRODUTIVIDADE!AY$3,BASE!$G:$G,PRODUTIVIDADE!$B136)))</f>
        <v/>
      </c>
      <c r="BB136" s="18" t="str">
        <f>IF($B136="","",IF(COUNTIF(BASE!$A:$A,PRODUTIVIDADE!AY$3)=0,"",SUMIFS(BASE!$O:$O,BASE!$A:$A,PRODUTIVIDADE!AY$3,BASE!$G:$G,PRODUTIVIDADE!$B136)))</f>
        <v/>
      </c>
      <c r="BC136" s="32">
        <f t="shared" si="152"/>
        <v>0</v>
      </c>
      <c r="BD136" s="32">
        <f t="shared" si="153"/>
        <v>0</v>
      </c>
      <c r="BE136" s="33" t="str">
        <f>IF($B136="","",IF(COUNTIF(BASE!$A:$A,PRODUTIVIDADE!BE$3)=0,"",SUMIFS(BASE!$M:$M,BASE!$A:$A,PRODUTIVIDADE!BE$3,BASE!$G:$G,PRODUTIVIDADE!$B136)))</f>
        <v/>
      </c>
      <c r="BF136" s="33" t="str">
        <f>IF($B136="","",IF(COUNTIF(BASE!$A:$A,PRODUTIVIDADE!BE$3)=0,"",SUMIFS(BASE!$N:$N,BASE!$A:$A,PRODUTIVIDADE!BE$3,BASE!$G:$G,PRODUTIVIDADE!$B136)))</f>
        <v/>
      </c>
      <c r="BG136" s="28" t="str">
        <f>IF($B136="","",IF(COUNTIF(BASE!$A:$A,PRODUTIVIDADE!BE$3)=0,"",SUMIFS(BASE!$P:$P,BASE!$A:$A,PRODUTIVIDADE!BE$3,BASE!$G:$G,PRODUTIVIDADE!$B136)))</f>
        <v/>
      </c>
      <c r="BH136" s="28" t="str">
        <f>IF($B136="","",IF(COUNTIF(BASE!$A:$A,PRODUTIVIDADE!BE$3)=0,"",SUMIFS(BASE!$O:$O,BASE!$A:$A,PRODUTIVIDADE!BE$3,BASE!$G:$G,PRODUTIVIDADE!$B136)))</f>
        <v/>
      </c>
      <c r="BI136" s="32">
        <f t="shared" si="154"/>
        <v>0</v>
      </c>
      <c r="BJ136" s="32">
        <f t="shared" si="155"/>
        <v>0</v>
      </c>
      <c r="BK136" s="15" t="str">
        <f>IF($B136="","",IF(COUNTIF(BASE!$A:$A,PRODUTIVIDADE!BK$3)=0,"",SUMIFS(BASE!$M:$M,BASE!$A:$A,PRODUTIVIDADE!BK$3,BASE!$G:$G,PRODUTIVIDADE!$B136)))</f>
        <v/>
      </c>
      <c r="BL136" s="15" t="str">
        <f>IF($B136="","",IF(COUNTIF(BASE!$A:$A,PRODUTIVIDADE!BK$3)=0,"",SUMIFS(BASE!$N:$N,BASE!$A:$A,PRODUTIVIDADE!BK$3,BASE!$G:$G,PRODUTIVIDADE!$B136)))</f>
        <v/>
      </c>
      <c r="BM136" s="18" t="str">
        <f>IF($B136="","",IF(COUNTIF(BASE!$A:$A,PRODUTIVIDADE!BK$3)=0,"",SUMIFS(BASE!$P:$P,BASE!$A:$A,PRODUTIVIDADE!BK$3,BASE!$G:$G,PRODUTIVIDADE!$B136)))</f>
        <v/>
      </c>
      <c r="BN136" s="18" t="str">
        <f>IF($B136="","",IF(COUNTIF(BASE!$A:$A,PRODUTIVIDADE!BK$3)=0,"",SUMIFS(BASE!$O:$O,BASE!$A:$A,PRODUTIVIDADE!BK$3,BASE!$G:$G,PRODUTIVIDADE!$B136)))</f>
        <v/>
      </c>
      <c r="BO136" s="32">
        <f t="shared" si="156"/>
        <v>0</v>
      </c>
      <c r="BP136" s="32">
        <f t="shared" si="157"/>
        <v>0</v>
      </c>
      <c r="BQ136" s="33" t="str">
        <f>IF($B136="","",IF(COUNTIF(BASE!$A:$A,PRODUTIVIDADE!BQ$3)=0,"",SUMIFS(BASE!$M:$M,BASE!$A:$A,PRODUTIVIDADE!BQ$3,BASE!$G:$G,PRODUTIVIDADE!$B136)))</f>
        <v/>
      </c>
      <c r="BR136" s="33" t="str">
        <f>IF($B136="","",IF(COUNTIF(BASE!$A:$A,PRODUTIVIDADE!BQ$3)=0,"",SUMIFS(BASE!$N:$N,BASE!$A:$A,PRODUTIVIDADE!BQ$3,BASE!$G:$G,PRODUTIVIDADE!$B136)))</f>
        <v/>
      </c>
      <c r="BS136" s="28" t="str">
        <f>IF($B136="","",IF(COUNTIF(BASE!$A:$A,PRODUTIVIDADE!BQ$3)=0,"",SUMIFS(BASE!$P:$P,BASE!$A:$A,PRODUTIVIDADE!BQ$3,BASE!$G:$G,PRODUTIVIDADE!$B136)))</f>
        <v/>
      </c>
      <c r="BT136" s="28" t="str">
        <f>IF($B136="","",IF(COUNTIF(BASE!$A:$A,PRODUTIVIDADE!BQ$3)=0,"",SUMIFS(BASE!$O:$O,BASE!$A:$A,PRODUTIVIDADE!BQ$3,BASE!$G:$G,PRODUTIVIDADE!$B136)))</f>
        <v/>
      </c>
      <c r="BU136" s="32">
        <f t="shared" si="158"/>
        <v>0</v>
      </c>
      <c r="BV136" s="32">
        <f t="shared" si="159"/>
        <v>0</v>
      </c>
      <c r="BW136" s="15" t="str">
        <f>IF($B136="","",IF(COUNTIF(BASE!$A:$A,PRODUTIVIDADE!BW$3)=0,"",SUMIFS(BASE!$M:$M,BASE!$A:$A,PRODUTIVIDADE!BW$3,BASE!$G:$G,PRODUTIVIDADE!$B136)))</f>
        <v/>
      </c>
      <c r="BX136" s="15" t="str">
        <f>IF($B136="","",IF(COUNTIF(BASE!$A:$A,PRODUTIVIDADE!BW$3)=0,"",SUMIFS(BASE!$N:$N,BASE!$A:$A,PRODUTIVIDADE!BW$3,BASE!$G:$G,PRODUTIVIDADE!$B136)))</f>
        <v/>
      </c>
      <c r="BY136" s="18" t="str">
        <f>IF($B136="","",IF(COUNTIF(BASE!$A:$A,PRODUTIVIDADE!BW$3)=0,"",SUMIFS(BASE!$P:$P,BASE!$A:$A,PRODUTIVIDADE!BW$3,BASE!$G:$G,PRODUTIVIDADE!$B136)))</f>
        <v/>
      </c>
      <c r="BZ136" s="18" t="str">
        <f>IF($B136="","",IF(COUNTIF(BASE!$A:$A,PRODUTIVIDADE!BW$3)=0,"",SUMIFS(BASE!$O:$O,BASE!$A:$A,PRODUTIVIDADE!BW$3,BASE!$G:$G,PRODUTIVIDADE!$B136)))</f>
        <v/>
      </c>
      <c r="CA136" s="32">
        <f t="shared" si="160"/>
        <v>0</v>
      </c>
      <c r="CB136" s="32">
        <f t="shared" si="161"/>
        <v>0</v>
      </c>
      <c r="CC136" s="33" t="str">
        <f>IF($B136="","",IF(COUNTIF(BASE!$A:$A,PRODUTIVIDADE!CC$3)=0,"",SUMIFS(BASE!$M:$M,BASE!$A:$A,PRODUTIVIDADE!CC$3,BASE!$G:$G,PRODUTIVIDADE!$B136)))</f>
        <v/>
      </c>
      <c r="CD136" s="33" t="str">
        <f>IF($B136="","",IF(COUNTIF(BASE!$A:$A,PRODUTIVIDADE!CC$3)=0,"",SUMIFS(BASE!$N:$N,BASE!$A:$A,PRODUTIVIDADE!CC$3,BASE!$G:$G,PRODUTIVIDADE!$B136)))</f>
        <v/>
      </c>
      <c r="CE136" s="28" t="str">
        <f>IF($B136="","",IF(COUNTIF(BASE!$A:$A,PRODUTIVIDADE!CC$3)=0,"",SUMIFS(BASE!$P:$P,BASE!$A:$A,PRODUTIVIDADE!CC$3,BASE!$G:$G,PRODUTIVIDADE!$B136)))</f>
        <v/>
      </c>
      <c r="CF136" s="28" t="str">
        <f>IF($B136="","",IF(COUNTIF(BASE!$A:$A,PRODUTIVIDADE!CC$3)=0,"",SUMIFS(BASE!$O:$O,BASE!$A:$A,PRODUTIVIDADE!CC$3,BASE!$G:$G,PRODUTIVIDADE!$B136)))</f>
        <v/>
      </c>
      <c r="CG136" s="32">
        <f t="shared" si="162"/>
        <v>0</v>
      </c>
      <c r="CH136" s="32">
        <f t="shared" si="163"/>
        <v>0</v>
      </c>
      <c r="CI136" s="15" t="str">
        <f>IF($B136="","",IF(COUNTIF(BASE!$A:$A,PRODUTIVIDADE!CI$3)=0,"",SUMIFS(BASE!$M:$M,BASE!$A:$A,PRODUTIVIDADE!CI$3,BASE!$G:$G,PRODUTIVIDADE!$B136)))</f>
        <v/>
      </c>
      <c r="CJ136" s="15" t="str">
        <f>IF($B136="","",IF(COUNTIF(BASE!$A:$A,PRODUTIVIDADE!CI$3)=0,"",SUMIFS(BASE!$N:$N,BASE!$A:$A,PRODUTIVIDADE!CI$3,BASE!$G:$G,PRODUTIVIDADE!$B136)))</f>
        <v/>
      </c>
      <c r="CK136" s="18" t="str">
        <f>IF($B136="","",IF(COUNTIF(BASE!$A:$A,PRODUTIVIDADE!CI$3)=0,"",SUMIFS(BASE!$P:$P,BASE!$A:$A,PRODUTIVIDADE!CI$3,BASE!$G:$G,PRODUTIVIDADE!$B136)))</f>
        <v/>
      </c>
      <c r="CL136" s="18" t="str">
        <f>IF($B136="","",IF(COUNTIF(BASE!$A:$A,PRODUTIVIDADE!CI$3)=0,"",SUMIFS(BASE!$O:$O,BASE!$A:$A,PRODUTIVIDADE!CI$3,BASE!$G:$G,PRODUTIVIDADE!$B136)))</f>
        <v/>
      </c>
      <c r="CM136" s="32">
        <f t="shared" si="164"/>
        <v>0</v>
      </c>
      <c r="CN136" s="32">
        <f t="shared" si="165"/>
        <v>0</v>
      </c>
      <c r="CO136" s="33" t="str">
        <f>IF($B136="","",IF(COUNTIF(BASE!$A:$A,PRODUTIVIDADE!CO$3)=0,"",SUMIFS(BASE!$M:$M,BASE!$A:$A,PRODUTIVIDADE!CO$3,BASE!$G:$G,PRODUTIVIDADE!$B136)))</f>
        <v/>
      </c>
      <c r="CP136" s="33" t="str">
        <f>IF($B136="","",IF(COUNTIF(BASE!$A:$A,PRODUTIVIDADE!CO$3)=0,"",SUMIFS(BASE!$N:$N,BASE!$A:$A,PRODUTIVIDADE!CO$3,BASE!$G:$G,PRODUTIVIDADE!$B136)))</f>
        <v/>
      </c>
      <c r="CQ136" s="28" t="str">
        <f>IF($B136="","",IF(COUNTIF(BASE!$A:$A,PRODUTIVIDADE!CO$3)=0,"",SUMIFS(BASE!$P:$P,BASE!$A:$A,PRODUTIVIDADE!CO$3,BASE!$G:$G,PRODUTIVIDADE!$B136)))</f>
        <v/>
      </c>
      <c r="CR136" s="28" t="str">
        <f>IF($B136="","",IF(COUNTIF(BASE!$A:$A,PRODUTIVIDADE!CO$3)=0,"",SUMIFS(BASE!$O:$O,BASE!$A:$A,PRODUTIVIDADE!CO$3,BASE!$G:$G,PRODUTIVIDADE!$B136)))</f>
        <v/>
      </c>
      <c r="CS136" s="32">
        <f t="shared" si="166"/>
        <v>0</v>
      </c>
      <c r="CT136" s="32">
        <f t="shared" si="167"/>
        <v>0</v>
      </c>
      <c r="CU136" s="15" t="str">
        <f>IF($B136="","",IF(COUNTIF(BASE!$A:$A,PRODUTIVIDADE!CU$3)=0,"",SUMIFS(BASE!$M:$M,BASE!$A:$A,PRODUTIVIDADE!CU$3,BASE!$G:$G,PRODUTIVIDADE!$B136)))</f>
        <v/>
      </c>
      <c r="CV136" s="15" t="str">
        <f>IF($B136="","",IF(COUNTIF(BASE!$A:$A,PRODUTIVIDADE!CU$3)=0,"",SUMIFS(BASE!$N:$N,BASE!$A:$A,PRODUTIVIDADE!CU$3,BASE!$G:$G,PRODUTIVIDADE!$B136)))</f>
        <v/>
      </c>
      <c r="CW136" s="18" t="str">
        <f>IF($B136="","",IF(COUNTIF(BASE!$A:$A,PRODUTIVIDADE!CU$3)=0,"",SUMIFS(BASE!$P:$P,BASE!$A:$A,PRODUTIVIDADE!CU$3,BASE!$G:$G,PRODUTIVIDADE!$B136)))</f>
        <v/>
      </c>
      <c r="CX136" s="18" t="str">
        <f>IF($B136="","",IF(COUNTIF(BASE!$A:$A,PRODUTIVIDADE!CU$3)=0,"",SUMIFS(BASE!$O:$O,BASE!$A:$A,PRODUTIVIDADE!CU$3,BASE!$G:$G,PRODUTIVIDADE!$B136)))</f>
        <v/>
      </c>
      <c r="CY136" s="32">
        <f t="shared" si="168"/>
        <v>0</v>
      </c>
      <c r="CZ136" s="32">
        <f t="shared" si="169"/>
        <v>0</v>
      </c>
      <c r="DA136" s="33" t="str">
        <f>IF($B136="","",IF(COUNTIF(BASE!$A:$A,PRODUTIVIDADE!DA$3)=0,"",SUMIFS(BASE!$M:$M,BASE!$A:$A,PRODUTIVIDADE!DA$3,BASE!$G:$G,PRODUTIVIDADE!$B136)))</f>
        <v/>
      </c>
      <c r="DB136" s="33" t="str">
        <f>IF($B136="","",IF(COUNTIF(BASE!$A:$A,PRODUTIVIDADE!DA$3)=0,"",SUMIFS(BASE!$N:$N,BASE!$A:$A,PRODUTIVIDADE!DA$3,BASE!$G:$G,PRODUTIVIDADE!$B136)))</f>
        <v/>
      </c>
      <c r="DC136" s="28" t="str">
        <f>IF($B136="","",IF(COUNTIF(BASE!$A:$A,PRODUTIVIDADE!DA$3)=0,"",SUMIFS(BASE!$P:$P,BASE!$A:$A,PRODUTIVIDADE!DA$3,BASE!$G:$G,PRODUTIVIDADE!$B136)))</f>
        <v/>
      </c>
      <c r="DD136" s="28" t="str">
        <f>IF($B136="","",IF(COUNTIF(BASE!$A:$A,PRODUTIVIDADE!DA$3)=0,"",SUMIFS(BASE!$O:$O,BASE!$A:$A,PRODUTIVIDADE!DA$3,BASE!$G:$G,PRODUTIVIDADE!$B136)))</f>
        <v/>
      </c>
      <c r="DE136" s="32">
        <f t="shared" si="170"/>
        <v>0</v>
      </c>
      <c r="DF136" s="32">
        <f t="shared" si="171"/>
        <v>0</v>
      </c>
      <c r="DG136" s="15" t="str">
        <f>IF($B136="","",IF(COUNTIF(BASE!$A:$A,PRODUTIVIDADE!DG$3)=0,"",SUMIFS(BASE!$M:$M,BASE!$A:$A,PRODUTIVIDADE!DG$3,BASE!$G:$G,PRODUTIVIDADE!$B136)))</f>
        <v/>
      </c>
      <c r="DH136" s="15" t="str">
        <f>IF($B136="","",IF(COUNTIF(BASE!$A:$A,PRODUTIVIDADE!DG$3)=0,"",SUMIFS(BASE!$N:$N,BASE!$A:$A,PRODUTIVIDADE!DG$3,BASE!$G:$G,PRODUTIVIDADE!$B136)))</f>
        <v/>
      </c>
      <c r="DI136" s="18" t="str">
        <f>IF($B136="","",IF(COUNTIF(BASE!$A:$A,PRODUTIVIDADE!DG$3)=0,"",SUMIFS(BASE!$P:$P,BASE!$A:$A,PRODUTIVIDADE!DG$3,BASE!$G:$G,PRODUTIVIDADE!$B136)))</f>
        <v/>
      </c>
      <c r="DJ136" s="18" t="str">
        <f>IF($B136="","",IF(COUNTIF(BASE!$A:$A,PRODUTIVIDADE!DG$3)=0,"",SUMIFS(BASE!$O:$O,BASE!$A:$A,PRODUTIVIDADE!DG$3,BASE!$G:$G,PRODUTIVIDADE!$B136)))</f>
        <v/>
      </c>
      <c r="DK136" s="32">
        <f t="shared" si="172"/>
        <v>0</v>
      </c>
      <c r="DL136" s="32">
        <f t="shared" si="173"/>
        <v>0</v>
      </c>
      <c r="DM136" s="33" t="str">
        <f>IF($B136="","",IF(COUNTIF(BASE!$A:$A,PRODUTIVIDADE!DM$3)=0,"",SUMIFS(BASE!$M:$M,BASE!$A:$A,PRODUTIVIDADE!DM$3,BASE!$G:$G,PRODUTIVIDADE!$B136)))</f>
        <v/>
      </c>
      <c r="DN136" s="33" t="str">
        <f>IF($B136="","",IF(COUNTIF(BASE!$A:$A,PRODUTIVIDADE!DM$3)=0,"",SUMIFS(BASE!$N:$N,BASE!$A:$A,PRODUTIVIDADE!DM$3,BASE!$G:$G,PRODUTIVIDADE!$B136)))</f>
        <v/>
      </c>
      <c r="DO136" s="28" t="str">
        <f>IF($B136="","",IF(COUNTIF(BASE!$A:$A,PRODUTIVIDADE!DM$3)=0,"",SUMIFS(BASE!$P:$P,BASE!$A:$A,PRODUTIVIDADE!DM$3,BASE!$G:$G,PRODUTIVIDADE!$B136)))</f>
        <v/>
      </c>
      <c r="DP136" s="28" t="str">
        <f>IF($B136="","",IF(COUNTIF(BASE!$A:$A,PRODUTIVIDADE!DM$3)=0,"",SUMIFS(BASE!$O:$O,BASE!$A:$A,PRODUTIVIDADE!DM$3,BASE!$G:$G,PRODUTIVIDADE!$B136)))</f>
        <v/>
      </c>
      <c r="DQ136" s="32">
        <f t="shared" si="174"/>
        <v>0</v>
      </c>
      <c r="DR136" s="32">
        <f t="shared" si="175"/>
        <v>0</v>
      </c>
      <c r="DS136" s="15" t="str">
        <f>IF($B136="","",IF(COUNTIF(BASE!$A:$A,PRODUTIVIDADE!DS$3)=0,"",SUMIFS(BASE!$M:$M,BASE!$A:$A,PRODUTIVIDADE!DS$3,BASE!$G:$G,PRODUTIVIDADE!$B136)))</f>
        <v/>
      </c>
      <c r="DT136" s="15" t="str">
        <f>IF($B136="","",IF(COUNTIF(BASE!$A:$A,PRODUTIVIDADE!DS$3)=0,"",SUMIFS(BASE!$N:$N,BASE!$A:$A,PRODUTIVIDADE!DS$3,BASE!$G:$G,PRODUTIVIDADE!$B136)))</f>
        <v/>
      </c>
      <c r="DU136" s="18" t="str">
        <f>IF($B136="","",IF(COUNTIF(BASE!$A:$A,PRODUTIVIDADE!DS$3)=0,"",SUMIFS(BASE!$P:$P,BASE!$A:$A,PRODUTIVIDADE!DS$3,BASE!$G:$G,PRODUTIVIDADE!$B136)))</f>
        <v/>
      </c>
      <c r="DV136" s="18" t="str">
        <f>IF($B136="","",IF(COUNTIF(BASE!$A:$A,PRODUTIVIDADE!DS$3)=0,"",SUMIFS(BASE!$O:$O,BASE!$A:$A,PRODUTIVIDADE!DS$3,BASE!$G:$G,PRODUTIVIDADE!$B136)))</f>
        <v/>
      </c>
      <c r="DW136" s="32">
        <f t="shared" si="176"/>
        <v>0</v>
      </c>
      <c r="DX136" s="32">
        <f t="shared" si="177"/>
        <v>0</v>
      </c>
      <c r="DY136" s="33" t="str">
        <f>IF($B136="","",IF(COUNTIF(BASE!$A:$A,PRODUTIVIDADE!DY$3)=0,"",SUMIFS(BASE!$M:$M,BASE!$A:$A,PRODUTIVIDADE!DY$3,BASE!$G:$G,PRODUTIVIDADE!$B136)))</f>
        <v/>
      </c>
      <c r="DZ136" s="33" t="str">
        <f>IF($B136="","",IF(COUNTIF(BASE!$A:$A,PRODUTIVIDADE!DY$3)=0,"",SUMIFS(BASE!$N:$N,BASE!$A:$A,PRODUTIVIDADE!DY$3,BASE!$G:$G,PRODUTIVIDADE!$B136)))</f>
        <v/>
      </c>
      <c r="EA136" s="28" t="str">
        <f>IF($B136="","",IF(COUNTIF(BASE!$A:$A,PRODUTIVIDADE!DY$3)=0,"",SUMIFS(BASE!$P:$P,BASE!$A:$A,PRODUTIVIDADE!DY$3,BASE!$G:$G,PRODUTIVIDADE!$B136)))</f>
        <v/>
      </c>
      <c r="EB136" s="28" t="str">
        <f>IF($B136="","",IF(COUNTIF(BASE!$A:$A,PRODUTIVIDADE!DY$3)=0,"",SUMIFS(BASE!$O:$O,BASE!$A:$A,PRODUTIVIDADE!DY$3,BASE!$G:$G,PRODUTIVIDADE!$B136)))</f>
        <v/>
      </c>
      <c r="EC136" s="32">
        <f t="shared" si="178"/>
        <v>0</v>
      </c>
      <c r="ED136" s="32">
        <f t="shared" si="179"/>
        <v>0</v>
      </c>
      <c r="EE136" s="15" t="str">
        <f>IF($B136="","",IF(COUNTIF(BASE!$A:$A,PRODUTIVIDADE!EE$3)=0,"",SUMIFS(BASE!$M:$M,BASE!$A:$A,PRODUTIVIDADE!EE$3,BASE!$G:$G,PRODUTIVIDADE!$B136)))</f>
        <v/>
      </c>
      <c r="EF136" s="15" t="str">
        <f>IF($B136="","",IF(COUNTIF(BASE!$A:$A,PRODUTIVIDADE!EE$3)=0,"",SUMIFS(BASE!$N:$N,BASE!$A:$A,PRODUTIVIDADE!EE$3,BASE!$G:$G,PRODUTIVIDADE!$B136)))</f>
        <v/>
      </c>
      <c r="EG136" s="18" t="str">
        <f>IF($B136="","",IF(COUNTIF(BASE!$A:$A,PRODUTIVIDADE!EE$3)=0,"",SUMIFS(BASE!$P:$P,BASE!$A:$A,PRODUTIVIDADE!EE$3,BASE!$G:$G,PRODUTIVIDADE!$B136)))</f>
        <v/>
      </c>
      <c r="EH136" s="18" t="str">
        <f>IF($B136="","",IF(COUNTIF(BASE!$A:$A,PRODUTIVIDADE!EE$3)=0,"",SUMIFS(BASE!$O:$O,BASE!$A:$A,PRODUTIVIDADE!EE$3,BASE!$G:$G,PRODUTIVIDADE!$B136)))</f>
        <v/>
      </c>
      <c r="EI136" s="32">
        <f t="shared" si="180"/>
        <v>0</v>
      </c>
      <c r="EJ136" s="32">
        <f t="shared" si="181"/>
        <v>0</v>
      </c>
      <c r="EK136" s="33" t="str">
        <f>IF($B136="","",IF(COUNTIF(BASE!$A:$A,PRODUTIVIDADE!EK$3)=0,"",SUMIFS(BASE!$M:$M,BASE!$A:$A,PRODUTIVIDADE!EK$3,BASE!$G:$G,PRODUTIVIDADE!$B136)))</f>
        <v/>
      </c>
      <c r="EL136" s="33" t="str">
        <f>IF($B136="","",IF(COUNTIF(BASE!$A:$A,PRODUTIVIDADE!EK$3)=0,"",SUMIFS(BASE!$N:$N,BASE!$A:$A,PRODUTIVIDADE!EK$3,BASE!$G:$G,PRODUTIVIDADE!$B136)))</f>
        <v/>
      </c>
      <c r="EM136" s="28" t="str">
        <f>IF($B136="","",IF(COUNTIF(BASE!$A:$A,PRODUTIVIDADE!EK$3)=0,"",SUMIFS(BASE!$P:$P,BASE!$A:$A,PRODUTIVIDADE!EK$3,BASE!$G:$G,PRODUTIVIDADE!$B136)))</f>
        <v/>
      </c>
      <c r="EN136" s="28" t="str">
        <f>IF($B136="","",IF(COUNTIF(BASE!$A:$A,PRODUTIVIDADE!EK$3)=0,"",SUMIFS(BASE!$O:$O,BASE!$A:$A,PRODUTIVIDADE!EK$3,BASE!$G:$G,PRODUTIVIDADE!$B136)))</f>
        <v/>
      </c>
      <c r="EO136" s="32">
        <f t="shared" si="182"/>
        <v>0</v>
      </c>
      <c r="EP136" s="32">
        <f t="shared" si="183"/>
        <v>0</v>
      </c>
      <c r="EQ136" s="15" t="str">
        <f>IF($B136="","",IF(COUNTIF(BASE!$A:$A,PRODUTIVIDADE!EQ$3)=0,"",SUMIFS(BASE!$M:$M,BASE!$A:$A,PRODUTIVIDADE!EQ$3,BASE!$G:$G,PRODUTIVIDADE!$B136)))</f>
        <v/>
      </c>
      <c r="ER136" s="15" t="str">
        <f>IF($B136="","",IF(COUNTIF(BASE!$A:$A,PRODUTIVIDADE!EQ$3)=0,"",SUMIFS(BASE!$N:$N,BASE!$A:$A,PRODUTIVIDADE!EQ$3,BASE!$G:$G,PRODUTIVIDADE!$B136)))</f>
        <v/>
      </c>
      <c r="ES136" s="18" t="str">
        <f>IF($B136="","",IF(COUNTIF(BASE!$A:$A,PRODUTIVIDADE!EQ$3)=0,"",SUMIFS(BASE!$P:$P,BASE!$A:$A,PRODUTIVIDADE!EQ$3,BASE!$G:$G,PRODUTIVIDADE!$B136)))</f>
        <v/>
      </c>
      <c r="ET136" s="18" t="str">
        <f>IF($B136="","",IF(COUNTIF(BASE!$A:$A,PRODUTIVIDADE!EQ$3)=0,"",SUMIFS(BASE!$O:$O,BASE!$A:$A,PRODUTIVIDADE!EQ$3,BASE!$G:$G,PRODUTIVIDADE!$B136)))</f>
        <v/>
      </c>
      <c r="EU136" s="32">
        <f t="shared" si="184"/>
        <v>0</v>
      </c>
      <c r="EV136" s="32">
        <f t="shared" si="185"/>
        <v>0</v>
      </c>
      <c r="EW136" s="33" t="str">
        <f>IF($B136="","",IF(COUNTIF(BASE!$A:$A,PRODUTIVIDADE!EW$3)=0,"",SUMIFS(BASE!$M:$M,BASE!$A:$A,PRODUTIVIDADE!EW$3,BASE!$G:$G,PRODUTIVIDADE!$B136)))</f>
        <v/>
      </c>
      <c r="EX136" s="33" t="str">
        <f>IF($B136="","",IF(COUNTIF(BASE!$A:$A,PRODUTIVIDADE!EW$3)=0,"",SUMIFS(BASE!$N:$N,BASE!$A:$A,PRODUTIVIDADE!EW$3,BASE!$G:$G,PRODUTIVIDADE!$B136)))</f>
        <v/>
      </c>
      <c r="EY136" s="28" t="str">
        <f>IF($B136="","",IF(COUNTIF(BASE!$A:$A,PRODUTIVIDADE!EW$3)=0,"",SUMIFS(BASE!$P:$P,BASE!$A:$A,PRODUTIVIDADE!EW$3,BASE!$G:$G,PRODUTIVIDADE!$B136)))</f>
        <v/>
      </c>
      <c r="EZ136" s="28" t="str">
        <f>IF($B136="","",IF(COUNTIF(BASE!$A:$A,PRODUTIVIDADE!EW$3)=0,"",SUMIFS(BASE!$O:$O,BASE!$A:$A,PRODUTIVIDADE!EW$3,BASE!$G:$G,PRODUTIVIDADE!$B136)))</f>
        <v/>
      </c>
      <c r="FA136" s="32">
        <f t="shared" si="186"/>
        <v>0</v>
      </c>
      <c r="FB136" s="32">
        <f t="shared" si="187"/>
        <v>0</v>
      </c>
      <c r="FC136" s="15" t="str">
        <f>IF($B136="","",IF(COUNTIF(BASE!$A:$A,PRODUTIVIDADE!FC$3)=0,"",SUMIFS(BASE!$M:$M,BASE!$A:$A,PRODUTIVIDADE!FC$3,BASE!$G:$G,PRODUTIVIDADE!$B136)))</f>
        <v/>
      </c>
      <c r="FD136" s="15" t="str">
        <f>IF($B136="","",IF(COUNTIF(BASE!$A:$A,PRODUTIVIDADE!FC$3)=0,"",SUMIFS(BASE!$N:$N,BASE!$A:$A,PRODUTIVIDADE!FC$3,BASE!$G:$G,PRODUTIVIDADE!$B136)))</f>
        <v/>
      </c>
      <c r="FE136" s="18" t="str">
        <f>IF($B136="","",IF(COUNTIF(BASE!$A:$A,PRODUTIVIDADE!FC$3)=0,"",SUMIFS(BASE!$P:$P,BASE!$A:$A,PRODUTIVIDADE!FC$3,BASE!$G:$G,PRODUTIVIDADE!$B136)))</f>
        <v/>
      </c>
      <c r="FF136" s="18" t="str">
        <f>IF($B136="","",IF(COUNTIF(BASE!$A:$A,PRODUTIVIDADE!FC$3)=0,"",SUMIFS(BASE!$O:$O,BASE!$A:$A,PRODUTIVIDADE!FC$3,BASE!$G:$G,PRODUTIVIDADE!$B136)))</f>
        <v/>
      </c>
      <c r="FG136" s="32">
        <f t="shared" si="188"/>
        <v>0</v>
      </c>
      <c r="FH136" s="32">
        <f t="shared" si="189"/>
        <v>0</v>
      </c>
      <c r="FI136" s="33" t="str">
        <f>IF($B136="","",IF(COUNTIF(BASE!$A:$A,PRODUTIVIDADE!FI$3)=0,"",SUMIFS(BASE!$M:$M,BASE!$A:$A,PRODUTIVIDADE!FI$3,BASE!$G:$G,PRODUTIVIDADE!$B136)))</f>
        <v/>
      </c>
      <c r="FJ136" s="33" t="str">
        <f>IF($B136="","",IF(COUNTIF(BASE!$A:$A,PRODUTIVIDADE!FI$3)=0,"",SUMIFS(BASE!$N:$N,BASE!$A:$A,PRODUTIVIDADE!FI$3,BASE!$G:$G,PRODUTIVIDADE!$B136)))</f>
        <v/>
      </c>
      <c r="FK136" s="28" t="str">
        <f>IF($B136="","",IF(COUNTIF(BASE!$A:$A,PRODUTIVIDADE!FI$3)=0,"",SUMIFS(BASE!$P:$P,BASE!$A:$A,PRODUTIVIDADE!FI$3,BASE!$G:$G,PRODUTIVIDADE!$B136)))</f>
        <v/>
      </c>
      <c r="FL136" s="28" t="str">
        <f>IF($B136="","",IF(COUNTIF(BASE!$A:$A,PRODUTIVIDADE!FI$3)=0,"",SUMIFS(BASE!$O:$O,BASE!$A:$A,PRODUTIVIDADE!FI$3,BASE!$G:$G,PRODUTIVIDADE!$B136)))</f>
        <v/>
      </c>
      <c r="FM136" s="32">
        <f t="shared" si="190"/>
        <v>0</v>
      </c>
      <c r="FN136" s="32">
        <f t="shared" si="191"/>
        <v>0</v>
      </c>
      <c r="FO136" s="15" t="str">
        <f>IF($B136="","",IF(COUNTIF(BASE!$A:$A,PRODUTIVIDADE!FO$3)=0,"",SUMIFS(BASE!$M:$M,BASE!$A:$A,PRODUTIVIDADE!FO$3,BASE!$G:$G,PRODUTIVIDADE!$B136)))</f>
        <v/>
      </c>
      <c r="FP136" s="15" t="str">
        <f>IF($B136="","",IF(COUNTIF(BASE!$A:$A,PRODUTIVIDADE!FO$3)=0,"",SUMIFS(BASE!$N:$N,BASE!$A:$A,PRODUTIVIDADE!FO$3,BASE!$G:$G,PRODUTIVIDADE!$B136)))</f>
        <v/>
      </c>
      <c r="FQ136" s="18" t="str">
        <f>IF($B136="","",IF(COUNTIF(BASE!$A:$A,PRODUTIVIDADE!FO$3)=0,"",SUMIFS(BASE!$P:$P,BASE!$A:$A,PRODUTIVIDADE!FO$3,BASE!$G:$G,PRODUTIVIDADE!$B136)))</f>
        <v/>
      </c>
      <c r="FR136" s="18" t="str">
        <f>IF($B136="","",IF(COUNTIF(BASE!$A:$A,PRODUTIVIDADE!FO$3)=0,"",SUMIFS(BASE!$O:$O,BASE!$A:$A,PRODUTIVIDADE!FO$3,BASE!$G:$G,PRODUTIVIDADE!$B136)))</f>
        <v/>
      </c>
      <c r="FS136" s="32">
        <f t="shared" si="192"/>
        <v>0</v>
      </c>
      <c r="FT136" s="32">
        <f t="shared" si="193"/>
        <v>0</v>
      </c>
      <c r="FU136" s="33" t="str">
        <f>IF($B136="","",IF(COUNTIF(BASE!$A:$A,PRODUTIVIDADE!FU$3)=0,"",SUMIFS(BASE!$M:$M,BASE!$A:$A,PRODUTIVIDADE!FU$3,BASE!$G:$G,PRODUTIVIDADE!$B136)))</f>
        <v/>
      </c>
      <c r="FV136" s="33" t="str">
        <f>IF($B136="","",IF(COUNTIF(BASE!$A:$A,PRODUTIVIDADE!FU$3)=0,"",SUMIFS(BASE!$N:$N,BASE!$A:$A,PRODUTIVIDADE!FU$3,BASE!$G:$G,PRODUTIVIDADE!$B136)))</f>
        <v/>
      </c>
      <c r="FW136" s="28" t="str">
        <f>IF($B136="","",IF(COUNTIF(BASE!$A:$A,PRODUTIVIDADE!FU$3)=0,"",SUMIFS(BASE!$P:$P,BASE!$A:$A,PRODUTIVIDADE!FU$3,BASE!$G:$G,PRODUTIVIDADE!$B136)))</f>
        <v/>
      </c>
      <c r="FX136" s="28" t="str">
        <f>IF($B136="","",IF(COUNTIF(BASE!$A:$A,PRODUTIVIDADE!FU$3)=0,"",SUMIFS(BASE!$O:$O,BASE!$A:$A,PRODUTIVIDADE!FU$3,BASE!$G:$G,PRODUTIVIDADE!$B136)))</f>
        <v/>
      </c>
      <c r="FY136" s="32">
        <f t="shared" si="194"/>
        <v>0</v>
      </c>
      <c r="FZ136" s="32">
        <f t="shared" si="195"/>
        <v>0</v>
      </c>
      <c r="GA136" s="15" t="str">
        <f>IF($B136="","",IF(COUNTIF(BASE!$A:$A,PRODUTIVIDADE!GA$3)=0,"",SUMIFS(BASE!$M:$M,BASE!$A:$A,PRODUTIVIDADE!GA$3,BASE!$G:$G,PRODUTIVIDADE!$B136)))</f>
        <v/>
      </c>
      <c r="GB136" s="15" t="str">
        <f>IF($B136="","",IF(COUNTIF(BASE!$A:$A,PRODUTIVIDADE!GA$3)=0,"",SUMIFS(BASE!$N:$N,BASE!$A:$A,PRODUTIVIDADE!GA$3,BASE!$G:$G,PRODUTIVIDADE!$B136)))</f>
        <v/>
      </c>
      <c r="GC136" s="18" t="str">
        <f>IF($B136="","",IF(COUNTIF(BASE!$A:$A,PRODUTIVIDADE!GA$3)=0,"",SUMIFS(BASE!$P:$P,BASE!$A:$A,PRODUTIVIDADE!GA$3,BASE!$G:$G,PRODUTIVIDADE!$B136)))</f>
        <v/>
      </c>
      <c r="GD136" s="18" t="str">
        <f>IF($B136="","",IF(COUNTIF(BASE!$A:$A,PRODUTIVIDADE!GA$3)=0,"",SUMIFS(BASE!$O:$O,BASE!$A:$A,PRODUTIVIDADE!GA$3,BASE!$G:$G,PRODUTIVIDADE!$B136)))</f>
        <v/>
      </c>
      <c r="GE136" s="32">
        <f t="shared" si="196"/>
        <v>0</v>
      </c>
      <c r="GF136" s="32">
        <f t="shared" si="197"/>
        <v>0</v>
      </c>
      <c r="GG136" s="33" t="str">
        <f>IF($B136="","",IF(COUNTIF(BASE!$A:$A,PRODUTIVIDADE!GG$3)=0,"",SUMIFS(BASE!$M:$M,BASE!$A:$A,PRODUTIVIDADE!GG$3,BASE!$G:$G,PRODUTIVIDADE!$B136)))</f>
        <v/>
      </c>
      <c r="GH136" s="33" t="str">
        <f>IF($B136="","",IF(COUNTIF(BASE!$A:$A,PRODUTIVIDADE!GG$3)=0,"",SUMIFS(BASE!$N:$N,BASE!$A:$A,PRODUTIVIDADE!GG$3,BASE!$G:$G,PRODUTIVIDADE!$B136)))</f>
        <v/>
      </c>
      <c r="GI136" s="28" t="str">
        <f>IF($B136="","",IF(COUNTIF(BASE!$A:$A,PRODUTIVIDADE!GG$3)=0,"",SUMIFS(BASE!$P:$P,BASE!$A:$A,PRODUTIVIDADE!GG$3,BASE!$G:$G,PRODUTIVIDADE!$B136)))</f>
        <v/>
      </c>
      <c r="GJ136" s="28" t="str">
        <f>IF($B136="","",IF(COUNTIF(BASE!$A:$A,PRODUTIVIDADE!GG$3)=0,"",SUMIFS(BASE!$O:$O,BASE!$A:$A,PRODUTIVIDADE!GG$3,BASE!$G:$G,PRODUTIVIDADE!$B136)))</f>
        <v/>
      </c>
      <c r="GK136" s="32">
        <f t="shared" si="198"/>
        <v>0</v>
      </c>
      <c r="GL136" s="32">
        <f t="shared" si="199"/>
        <v>0</v>
      </c>
      <c r="GM136" s="15" t="str">
        <f>IF($B136="","",IF(COUNTIF(BASE!$A:$A,PRODUTIVIDADE!GM$3)=0,"",SUMIFS(BASE!$M:$M,BASE!$A:$A,PRODUTIVIDADE!GM$3,BASE!$G:$G,PRODUTIVIDADE!$B136)))</f>
        <v/>
      </c>
      <c r="GN136" s="15" t="str">
        <f>IF($B136="","",IF(COUNTIF(BASE!$A:$A,PRODUTIVIDADE!GM$3)=0,"",SUMIFS(BASE!$N:$N,BASE!$A:$A,PRODUTIVIDADE!GM$3,BASE!$G:$G,PRODUTIVIDADE!$B136)))</f>
        <v/>
      </c>
      <c r="GO136" s="18" t="str">
        <f>IF($B136="","",IF(COUNTIF(BASE!$A:$A,PRODUTIVIDADE!GM$3)=0,"",SUMIFS(BASE!$P:$P,BASE!$A:$A,PRODUTIVIDADE!GM$3,BASE!$G:$G,PRODUTIVIDADE!$B136)))</f>
        <v/>
      </c>
      <c r="GP136" s="18" t="str">
        <f>IF($B136="","",IF(COUNTIF(BASE!$A:$A,PRODUTIVIDADE!GM$3)=0,"",SUMIFS(BASE!$O:$O,BASE!$A:$A,PRODUTIVIDADE!GM$3,BASE!$G:$G,PRODUTIVIDADE!$B136)))</f>
        <v/>
      </c>
      <c r="GQ136" s="32">
        <f t="shared" si="200"/>
        <v>0</v>
      </c>
      <c r="GR136" s="32">
        <f t="shared" si="201"/>
        <v>0</v>
      </c>
    </row>
    <row r="137" spans="2:200" s="8" customFormat="1" hidden="1" x14ac:dyDescent="0.25">
      <c r="B137" s="50"/>
      <c r="C137" s="16" t="str">
        <f>IF($B137="","",VLOOKUP($B137,EQUIPE!$B:$E,2,0))</f>
        <v/>
      </c>
      <c r="D137" s="16" t="str">
        <f>IF($B137="","",VLOOKUP($B137,EQUIPE!$B:$F,5,0))</f>
        <v/>
      </c>
      <c r="E137" s="18" t="str">
        <f>IF($B137="","",VLOOKUP($B137,EQUIPE!$B:$E,3,0))</f>
        <v/>
      </c>
      <c r="F137" s="16" t="str">
        <f>IF($B137="","",VLOOKUP($B137,EQUIPE!$B:$E,4,0))</f>
        <v/>
      </c>
      <c r="H137" s="22" t="str">
        <f t="shared" si="202"/>
        <v/>
      </c>
      <c r="I137" s="22" t="str">
        <f t="shared" si="202"/>
        <v/>
      </c>
      <c r="J137" s="18" t="str">
        <f t="shared" si="136"/>
        <v/>
      </c>
      <c r="K137" s="18" t="str">
        <f t="shared" si="137"/>
        <v/>
      </c>
      <c r="L137" s="32">
        <f t="shared" si="138"/>
        <v>0</v>
      </c>
      <c r="M137" s="32">
        <f t="shared" si="139"/>
        <v>0</v>
      </c>
      <c r="O137" s="15" t="str">
        <f>IF($B137="","",IF(COUNTIF(BASE!$A:$A,PRODUTIVIDADE!O$3)=0,"",SUMIFS(BASE!$M:$M,BASE!$A:$A,PRODUTIVIDADE!O$3,BASE!$G:$G,PRODUTIVIDADE!$B137)))</f>
        <v/>
      </c>
      <c r="P137" s="15" t="str">
        <f>IF($B137="","",IF(COUNTIF(BASE!$A:$A,PRODUTIVIDADE!O$3)=0,"",SUMIFS(BASE!$N:$N,BASE!$A:$A,PRODUTIVIDADE!O$3,BASE!$G:$G,PRODUTIVIDADE!$B137)))</f>
        <v/>
      </c>
      <c r="Q137" s="18" t="str">
        <f>IF($B137="","",IF(COUNTIF(BASE!$A:$A,PRODUTIVIDADE!O$3)=0,"",SUMIFS(BASE!$P:$P,BASE!$A:$A,PRODUTIVIDADE!O$3,BASE!$G:$G,PRODUTIVIDADE!$B137)))</f>
        <v/>
      </c>
      <c r="R137" s="18" t="str">
        <f>IF($B137="","",IF(COUNTIF(BASE!$A:$A,PRODUTIVIDADE!O$3)=0,"",SUMIFS(BASE!$O:$O,BASE!$A:$A,PRODUTIVIDADE!O$3,BASE!$G:$G,PRODUTIVIDADE!$B137)))</f>
        <v/>
      </c>
      <c r="S137" s="32">
        <f t="shared" si="140"/>
        <v>0</v>
      </c>
      <c r="T137" s="32">
        <f t="shared" si="141"/>
        <v>0</v>
      </c>
      <c r="U137" s="33" t="str">
        <f>IF($B137="","",IF(COUNTIF(BASE!$A:$A,PRODUTIVIDADE!U$3)=0,"",SUMIFS(BASE!$M:$M,BASE!$A:$A,PRODUTIVIDADE!U$3,BASE!$G:$G,PRODUTIVIDADE!$B137)))</f>
        <v/>
      </c>
      <c r="V137" s="33" t="str">
        <f>IF($B137="","",IF(COUNTIF(BASE!$A:$A,PRODUTIVIDADE!U$3)=0,"",SUMIFS(BASE!$N:$N,BASE!$A:$A,PRODUTIVIDADE!U$3,BASE!$G:$G,PRODUTIVIDADE!$B137)))</f>
        <v/>
      </c>
      <c r="W137" s="28" t="str">
        <f>IF($B137="","",IF(COUNTIF(BASE!$A:$A,PRODUTIVIDADE!U$3)=0,"",SUMIFS(BASE!$P:$P,BASE!$A:$A,PRODUTIVIDADE!U$3,BASE!$G:$G,PRODUTIVIDADE!$B137)))</f>
        <v/>
      </c>
      <c r="X137" s="28" t="str">
        <f>IF($B137="","",IF(COUNTIF(BASE!$A:$A,PRODUTIVIDADE!U$3)=0,"",SUMIFS(BASE!$O:$O,BASE!$A:$A,PRODUTIVIDADE!U$3,BASE!$G:$G,PRODUTIVIDADE!$B137)))</f>
        <v/>
      </c>
      <c r="Y137" s="32">
        <f t="shared" si="142"/>
        <v>0</v>
      </c>
      <c r="Z137" s="32">
        <f t="shared" si="143"/>
        <v>0</v>
      </c>
      <c r="AA137" s="15" t="str">
        <f>IF($B137="","",IF(COUNTIF(BASE!$A:$A,PRODUTIVIDADE!AA$3)=0,"",SUMIFS(BASE!$M:$M,BASE!$A:$A,PRODUTIVIDADE!AA$3,BASE!$G:$G,PRODUTIVIDADE!$B137)))</f>
        <v/>
      </c>
      <c r="AB137" s="15" t="str">
        <f>IF($B137="","",IF(COUNTIF(BASE!$A:$A,PRODUTIVIDADE!AA$3)=0,"",SUMIFS(BASE!$N:$N,BASE!$A:$A,PRODUTIVIDADE!AA$3,BASE!$G:$G,PRODUTIVIDADE!$B137)))</f>
        <v/>
      </c>
      <c r="AC137" s="18" t="str">
        <f>IF($B137="","",IF(COUNTIF(BASE!$A:$A,PRODUTIVIDADE!AA$3)=0,"",SUMIFS(BASE!$P:$P,BASE!$A:$A,PRODUTIVIDADE!AA$3,BASE!$G:$G,PRODUTIVIDADE!$B137)))</f>
        <v/>
      </c>
      <c r="AD137" s="18" t="str">
        <f>IF($B137="","",IF(COUNTIF(BASE!$A:$A,PRODUTIVIDADE!AA$3)=0,"",SUMIFS(BASE!$O:$O,BASE!$A:$A,PRODUTIVIDADE!AA$3,BASE!$G:$G,PRODUTIVIDADE!$B137)))</f>
        <v/>
      </c>
      <c r="AE137" s="32">
        <f t="shared" si="144"/>
        <v>0</v>
      </c>
      <c r="AF137" s="32">
        <f t="shared" si="145"/>
        <v>0</v>
      </c>
      <c r="AG137" s="33" t="str">
        <f>IF($B137="","",IF(COUNTIF(BASE!$A:$A,PRODUTIVIDADE!AG$3)=0,"",SUMIFS(BASE!$M:$M,BASE!$A:$A,PRODUTIVIDADE!AG$3,BASE!$G:$G,PRODUTIVIDADE!$B137)))</f>
        <v/>
      </c>
      <c r="AH137" s="33" t="str">
        <f>IF($B137="","",IF(COUNTIF(BASE!$A:$A,PRODUTIVIDADE!AG$3)=0,"",SUMIFS(BASE!$N:$N,BASE!$A:$A,PRODUTIVIDADE!AG$3,BASE!$G:$G,PRODUTIVIDADE!$B137)))</f>
        <v/>
      </c>
      <c r="AI137" s="28" t="str">
        <f>IF($B137="","",IF(COUNTIF(BASE!$A:$A,PRODUTIVIDADE!AG$3)=0,"",SUMIFS(BASE!$P:$P,BASE!$A:$A,PRODUTIVIDADE!AG$3,BASE!$G:$G,PRODUTIVIDADE!$B137)))</f>
        <v/>
      </c>
      <c r="AJ137" s="28" t="str">
        <f>IF($B137="","",IF(COUNTIF(BASE!$A:$A,PRODUTIVIDADE!AG$3)=0,"",SUMIFS(BASE!$O:$O,BASE!$A:$A,PRODUTIVIDADE!AG$3,BASE!$G:$G,PRODUTIVIDADE!$B137)))</f>
        <v/>
      </c>
      <c r="AK137" s="32">
        <f t="shared" si="146"/>
        <v>0</v>
      </c>
      <c r="AL137" s="32">
        <f t="shared" si="147"/>
        <v>0</v>
      </c>
      <c r="AM137" s="15" t="str">
        <f>IF($B137="","",IF(COUNTIF(BASE!$A:$A,PRODUTIVIDADE!AM$3)=0,"",SUMIFS(BASE!$M:$M,BASE!$A:$A,PRODUTIVIDADE!AM$3,BASE!$G:$G,PRODUTIVIDADE!$B137)))</f>
        <v/>
      </c>
      <c r="AN137" s="15" t="str">
        <f>IF($B137="","",IF(COUNTIF(BASE!$A:$A,PRODUTIVIDADE!AM$3)=0,"",SUMIFS(BASE!$N:$N,BASE!$A:$A,PRODUTIVIDADE!AM$3,BASE!$G:$G,PRODUTIVIDADE!$B137)))</f>
        <v/>
      </c>
      <c r="AO137" s="18" t="str">
        <f>IF($B137="","",IF(COUNTIF(BASE!$A:$A,PRODUTIVIDADE!AM$3)=0,"",SUMIFS(BASE!$P:$P,BASE!$A:$A,PRODUTIVIDADE!AM$3,BASE!$G:$G,PRODUTIVIDADE!$B137)))</f>
        <v/>
      </c>
      <c r="AP137" s="18" t="str">
        <f>IF($B137="","",IF(COUNTIF(BASE!$A:$A,PRODUTIVIDADE!AM$3)=0,"",SUMIFS(BASE!$O:$O,BASE!$A:$A,PRODUTIVIDADE!AM$3,BASE!$G:$G,PRODUTIVIDADE!$B137)))</f>
        <v/>
      </c>
      <c r="AQ137" s="32">
        <f t="shared" si="148"/>
        <v>0</v>
      </c>
      <c r="AR137" s="32">
        <f t="shared" si="149"/>
        <v>0</v>
      </c>
      <c r="AS137" s="33" t="str">
        <f>IF($B137="","",IF(COUNTIF(BASE!$A:$A,PRODUTIVIDADE!AS$3)=0,"",SUMIFS(BASE!$M:$M,BASE!$A:$A,PRODUTIVIDADE!AS$3,BASE!$G:$G,PRODUTIVIDADE!$B137)))</f>
        <v/>
      </c>
      <c r="AT137" s="33" t="str">
        <f>IF($B137="","",IF(COUNTIF(BASE!$A:$A,PRODUTIVIDADE!AS$3)=0,"",SUMIFS(BASE!$N:$N,BASE!$A:$A,PRODUTIVIDADE!AS$3,BASE!$G:$G,PRODUTIVIDADE!$B137)))</f>
        <v/>
      </c>
      <c r="AU137" s="28" t="str">
        <f>IF($B137="","",IF(COUNTIF(BASE!$A:$A,PRODUTIVIDADE!AS$3)=0,"",SUMIFS(BASE!$P:$P,BASE!$A:$A,PRODUTIVIDADE!AS$3,BASE!$G:$G,PRODUTIVIDADE!$B137)))</f>
        <v/>
      </c>
      <c r="AV137" s="28" t="str">
        <f>IF($B137="","",IF(COUNTIF(BASE!$A:$A,PRODUTIVIDADE!AS$3)=0,"",SUMIFS(BASE!$O:$O,BASE!$A:$A,PRODUTIVIDADE!AS$3,BASE!$G:$G,PRODUTIVIDADE!$B137)))</f>
        <v/>
      </c>
      <c r="AW137" s="32">
        <f t="shared" si="150"/>
        <v>0</v>
      </c>
      <c r="AX137" s="32">
        <f t="shared" si="151"/>
        <v>0</v>
      </c>
      <c r="AY137" s="15" t="str">
        <f>IF($B137="","",IF(COUNTIF(BASE!$A:$A,PRODUTIVIDADE!AY$3)=0,"",SUMIFS(BASE!$M:$M,BASE!$A:$A,PRODUTIVIDADE!AY$3,BASE!$G:$G,PRODUTIVIDADE!$B137)))</f>
        <v/>
      </c>
      <c r="AZ137" s="15" t="str">
        <f>IF($B137="","",IF(COUNTIF(BASE!$A:$A,PRODUTIVIDADE!AY$3)=0,"",SUMIFS(BASE!$N:$N,BASE!$A:$A,PRODUTIVIDADE!AY$3,BASE!$G:$G,PRODUTIVIDADE!$B137)))</f>
        <v/>
      </c>
      <c r="BA137" s="18" t="str">
        <f>IF($B137="","",IF(COUNTIF(BASE!$A:$A,PRODUTIVIDADE!AY$3)=0,"",SUMIFS(BASE!$P:$P,BASE!$A:$A,PRODUTIVIDADE!AY$3,BASE!$G:$G,PRODUTIVIDADE!$B137)))</f>
        <v/>
      </c>
      <c r="BB137" s="18" t="str">
        <f>IF($B137="","",IF(COUNTIF(BASE!$A:$A,PRODUTIVIDADE!AY$3)=0,"",SUMIFS(BASE!$O:$O,BASE!$A:$A,PRODUTIVIDADE!AY$3,BASE!$G:$G,PRODUTIVIDADE!$B137)))</f>
        <v/>
      </c>
      <c r="BC137" s="32">
        <f t="shared" si="152"/>
        <v>0</v>
      </c>
      <c r="BD137" s="32">
        <f t="shared" si="153"/>
        <v>0</v>
      </c>
      <c r="BE137" s="33" t="str">
        <f>IF($B137="","",IF(COUNTIF(BASE!$A:$A,PRODUTIVIDADE!BE$3)=0,"",SUMIFS(BASE!$M:$M,BASE!$A:$A,PRODUTIVIDADE!BE$3,BASE!$G:$G,PRODUTIVIDADE!$B137)))</f>
        <v/>
      </c>
      <c r="BF137" s="33" t="str">
        <f>IF($B137="","",IF(COUNTIF(BASE!$A:$A,PRODUTIVIDADE!BE$3)=0,"",SUMIFS(BASE!$N:$N,BASE!$A:$A,PRODUTIVIDADE!BE$3,BASE!$G:$G,PRODUTIVIDADE!$B137)))</f>
        <v/>
      </c>
      <c r="BG137" s="28" t="str">
        <f>IF($B137="","",IF(COUNTIF(BASE!$A:$A,PRODUTIVIDADE!BE$3)=0,"",SUMIFS(BASE!$P:$P,BASE!$A:$A,PRODUTIVIDADE!BE$3,BASE!$G:$G,PRODUTIVIDADE!$B137)))</f>
        <v/>
      </c>
      <c r="BH137" s="28" t="str">
        <f>IF($B137="","",IF(COUNTIF(BASE!$A:$A,PRODUTIVIDADE!BE$3)=0,"",SUMIFS(BASE!$O:$O,BASE!$A:$A,PRODUTIVIDADE!BE$3,BASE!$G:$G,PRODUTIVIDADE!$B137)))</f>
        <v/>
      </c>
      <c r="BI137" s="32">
        <f t="shared" si="154"/>
        <v>0</v>
      </c>
      <c r="BJ137" s="32">
        <f t="shared" si="155"/>
        <v>0</v>
      </c>
      <c r="BK137" s="15" t="str">
        <f>IF($B137="","",IF(COUNTIF(BASE!$A:$A,PRODUTIVIDADE!BK$3)=0,"",SUMIFS(BASE!$M:$M,BASE!$A:$A,PRODUTIVIDADE!BK$3,BASE!$G:$G,PRODUTIVIDADE!$B137)))</f>
        <v/>
      </c>
      <c r="BL137" s="15" t="str">
        <f>IF($B137="","",IF(COUNTIF(BASE!$A:$A,PRODUTIVIDADE!BK$3)=0,"",SUMIFS(BASE!$N:$N,BASE!$A:$A,PRODUTIVIDADE!BK$3,BASE!$G:$G,PRODUTIVIDADE!$B137)))</f>
        <v/>
      </c>
      <c r="BM137" s="18" t="str">
        <f>IF($B137="","",IF(COUNTIF(BASE!$A:$A,PRODUTIVIDADE!BK$3)=0,"",SUMIFS(BASE!$P:$P,BASE!$A:$A,PRODUTIVIDADE!BK$3,BASE!$G:$G,PRODUTIVIDADE!$B137)))</f>
        <v/>
      </c>
      <c r="BN137" s="18" t="str">
        <f>IF($B137="","",IF(COUNTIF(BASE!$A:$A,PRODUTIVIDADE!BK$3)=0,"",SUMIFS(BASE!$O:$O,BASE!$A:$A,PRODUTIVIDADE!BK$3,BASE!$G:$G,PRODUTIVIDADE!$B137)))</f>
        <v/>
      </c>
      <c r="BO137" s="32">
        <f t="shared" si="156"/>
        <v>0</v>
      </c>
      <c r="BP137" s="32">
        <f t="shared" si="157"/>
        <v>0</v>
      </c>
      <c r="BQ137" s="33" t="str">
        <f>IF($B137="","",IF(COUNTIF(BASE!$A:$A,PRODUTIVIDADE!BQ$3)=0,"",SUMIFS(BASE!$M:$M,BASE!$A:$A,PRODUTIVIDADE!BQ$3,BASE!$G:$G,PRODUTIVIDADE!$B137)))</f>
        <v/>
      </c>
      <c r="BR137" s="33" t="str">
        <f>IF($B137="","",IF(COUNTIF(BASE!$A:$A,PRODUTIVIDADE!BQ$3)=0,"",SUMIFS(BASE!$N:$N,BASE!$A:$A,PRODUTIVIDADE!BQ$3,BASE!$G:$G,PRODUTIVIDADE!$B137)))</f>
        <v/>
      </c>
      <c r="BS137" s="28" t="str">
        <f>IF($B137="","",IF(COUNTIF(BASE!$A:$A,PRODUTIVIDADE!BQ$3)=0,"",SUMIFS(BASE!$P:$P,BASE!$A:$A,PRODUTIVIDADE!BQ$3,BASE!$G:$G,PRODUTIVIDADE!$B137)))</f>
        <v/>
      </c>
      <c r="BT137" s="28" t="str">
        <f>IF($B137="","",IF(COUNTIF(BASE!$A:$A,PRODUTIVIDADE!BQ$3)=0,"",SUMIFS(BASE!$O:$O,BASE!$A:$A,PRODUTIVIDADE!BQ$3,BASE!$G:$G,PRODUTIVIDADE!$B137)))</f>
        <v/>
      </c>
      <c r="BU137" s="32">
        <f t="shared" si="158"/>
        <v>0</v>
      </c>
      <c r="BV137" s="32">
        <f t="shared" si="159"/>
        <v>0</v>
      </c>
      <c r="BW137" s="15" t="str">
        <f>IF($B137="","",IF(COUNTIF(BASE!$A:$A,PRODUTIVIDADE!BW$3)=0,"",SUMIFS(BASE!$M:$M,BASE!$A:$A,PRODUTIVIDADE!BW$3,BASE!$G:$G,PRODUTIVIDADE!$B137)))</f>
        <v/>
      </c>
      <c r="BX137" s="15" t="str">
        <f>IF($B137="","",IF(COUNTIF(BASE!$A:$A,PRODUTIVIDADE!BW$3)=0,"",SUMIFS(BASE!$N:$N,BASE!$A:$A,PRODUTIVIDADE!BW$3,BASE!$G:$G,PRODUTIVIDADE!$B137)))</f>
        <v/>
      </c>
      <c r="BY137" s="18" t="str">
        <f>IF($B137="","",IF(COUNTIF(BASE!$A:$A,PRODUTIVIDADE!BW$3)=0,"",SUMIFS(BASE!$P:$P,BASE!$A:$A,PRODUTIVIDADE!BW$3,BASE!$G:$G,PRODUTIVIDADE!$B137)))</f>
        <v/>
      </c>
      <c r="BZ137" s="18" t="str">
        <f>IF($B137="","",IF(COUNTIF(BASE!$A:$A,PRODUTIVIDADE!BW$3)=0,"",SUMIFS(BASE!$O:$O,BASE!$A:$A,PRODUTIVIDADE!BW$3,BASE!$G:$G,PRODUTIVIDADE!$B137)))</f>
        <v/>
      </c>
      <c r="CA137" s="32">
        <f t="shared" si="160"/>
        <v>0</v>
      </c>
      <c r="CB137" s="32">
        <f t="shared" si="161"/>
        <v>0</v>
      </c>
      <c r="CC137" s="33" t="str">
        <f>IF($B137="","",IF(COUNTIF(BASE!$A:$A,PRODUTIVIDADE!CC$3)=0,"",SUMIFS(BASE!$M:$M,BASE!$A:$A,PRODUTIVIDADE!CC$3,BASE!$G:$G,PRODUTIVIDADE!$B137)))</f>
        <v/>
      </c>
      <c r="CD137" s="33" t="str">
        <f>IF($B137="","",IF(COUNTIF(BASE!$A:$A,PRODUTIVIDADE!CC$3)=0,"",SUMIFS(BASE!$N:$N,BASE!$A:$A,PRODUTIVIDADE!CC$3,BASE!$G:$G,PRODUTIVIDADE!$B137)))</f>
        <v/>
      </c>
      <c r="CE137" s="28" t="str">
        <f>IF($B137="","",IF(COUNTIF(BASE!$A:$A,PRODUTIVIDADE!CC$3)=0,"",SUMIFS(BASE!$P:$P,BASE!$A:$A,PRODUTIVIDADE!CC$3,BASE!$G:$G,PRODUTIVIDADE!$B137)))</f>
        <v/>
      </c>
      <c r="CF137" s="28" t="str">
        <f>IF($B137="","",IF(COUNTIF(BASE!$A:$A,PRODUTIVIDADE!CC$3)=0,"",SUMIFS(BASE!$O:$O,BASE!$A:$A,PRODUTIVIDADE!CC$3,BASE!$G:$G,PRODUTIVIDADE!$B137)))</f>
        <v/>
      </c>
      <c r="CG137" s="32">
        <f t="shared" si="162"/>
        <v>0</v>
      </c>
      <c r="CH137" s="32">
        <f t="shared" si="163"/>
        <v>0</v>
      </c>
      <c r="CI137" s="15" t="str">
        <f>IF($B137="","",IF(COUNTIF(BASE!$A:$A,PRODUTIVIDADE!CI$3)=0,"",SUMIFS(BASE!$M:$M,BASE!$A:$A,PRODUTIVIDADE!CI$3,BASE!$G:$G,PRODUTIVIDADE!$B137)))</f>
        <v/>
      </c>
      <c r="CJ137" s="15" t="str">
        <f>IF($B137="","",IF(COUNTIF(BASE!$A:$A,PRODUTIVIDADE!CI$3)=0,"",SUMIFS(BASE!$N:$N,BASE!$A:$A,PRODUTIVIDADE!CI$3,BASE!$G:$G,PRODUTIVIDADE!$B137)))</f>
        <v/>
      </c>
      <c r="CK137" s="18" t="str">
        <f>IF($B137="","",IF(COUNTIF(BASE!$A:$A,PRODUTIVIDADE!CI$3)=0,"",SUMIFS(BASE!$P:$P,BASE!$A:$A,PRODUTIVIDADE!CI$3,BASE!$G:$G,PRODUTIVIDADE!$B137)))</f>
        <v/>
      </c>
      <c r="CL137" s="18" t="str">
        <f>IF($B137="","",IF(COUNTIF(BASE!$A:$A,PRODUTIVIDADE!CI$3)=0,"",SUMIFS(BASE!$O:$O,BASE!$A:$A,PRODUTIVIDADE!CI$3,BASE!$G:$G,PRODUTIVIDADE!$B137)))</f>
        <v/>
      </c>
      <c r="CM137" s="32">
        <f t="shared" si="164"/>
        <v>0</v>
      </c>
      <c r="CN137" s="32">
        <f t="shared" si="165"/>
        <v>0</v>
      </c>
      <c r="CO137" s="33" t="str">
        <f>IF($B137="","",IF(COUNTIF(BASE!$A:$A,PRODUTIVIDADE!CO$3)=0,"",SUMIFS(BASE!$M:$M,BASE!$A:$A,PRODUTIVIDADE!CO$3,BASE!$G:$G,PRODUTIVIDADE!$B137)))</f>
        <v/>
      </c>
      <c r="CP137" s="33" t="str">
        <f>IF($B137="","",IF(COUNTIF(BASE!$A:$A,PRODUTIVIDADE!CO$3)=0,"",SUMIFS(BASE!$N:$N,BASE!$A:$A,PRODUTIVIDADE!CO$3,BASE!$G:$G,PRODUTIVIDADE!$B137)))</f>
        <v/>
      </c>
      <c r="CQ137" s="28" t="str">
        <f>IF($B137="","",IF(COUNTIF(BASE!$A:$A,PRODUTIVIDADE!CO$3)=0,"",SUMIFS(BASE!$P:$P,BASE!$A:$A,PRODUTIVIDADE!CO$3,BASE!$G:$G,PRODUTIVIDADE!$B137)))</f>
        <v/>
      </c>
      <c r="CR137" s="28" t="str">
        <f>IF($B137="","",IF(COUNTIF(BASE!$A:$A,PRODUTIVIDADE!CO$3)=0,"",SUMIFS(BASE!$O:$O,BASE!$A:$A,PRODUTIVIDADE!CO$3,BASE!$G:$G,PRODUTIVIDADE!$B137)))</f>
        <v/>
      </c>
      <c r="CS137" s="32">
        <f t="shared" si="166"/>
        <v>0</v>
      </c>
      <c r="CT137" s="32">
        <f t="shared" si="167"/>
        <v>0</v>
      </c>
      <c r="CU137" s="15" t="str">
        <f>IF($B137="","",IF(COUNTIF(BASE!$A:$A,PRODUTIVIDADE!CU$3)=0,"",SUMIFS(BASE!$M:$M,BASE!$A:$A,PRODUTIVIDADE!CU$3,BASE!$G:$G,PRODUTIVIDADE!$B137)))</f>
        <v/>
      </c>
      <c r="CV137" s="15" t="str">
        <f>IF($B137="","",IF(COUNTIF(BASE!$A:$A,PRODUTIVIDADE!CU$3)=0,"",SUMIFS(BASE!$N:$N,BASE!$A:$A,PRODUTIVIDADE!CU$3,BASE!$G:$G,PRODUTIVIDADE!$B137)))</f>
        <v/>
      </c>
      <c r="CW137" s="18" t="str">
        <f>IF($B137="","",IF(COUNTIF(BASE!$A:$A,PRODUTIVIDADE!CU$3)=0,"",SUMIFS(BASE!$P:$P,BASE!$A:$A,PRODUTIVIDADE!CU$3,BASE!$G:$G,PRODUTIVIDADE!$B137)))</f>
        <v/>
      </c>
      <c r="CX137" s="18" t="str">
        <f>IF($B137="","",IF(COUNTIF(BASE!$A:$A,PRODUTIVIDADE!CU$3)=0,"",SUMIFS(BASE!$O:$O,BASE!$A:$A,PRODUTIVIDADE!CU$3,BASE!$G:$G,PRODUTIVIDADE!$B137)))</f>
        <v/>
      </c>
      <c r="CY137" s="32">
        <f t="shared" si="168"/>
        <v>0</v>
      </c>
      <c r="CZ137" s="32">
        <f t="shared" si="169"/>
        <v>0</v>
      </c>
      <c r="DA137" s="33" t="str">
        <f>IF($B137="","",IF(COUNTIF(BASE!$A:$A,PRODUTIVIDADE!DA$3)=0,"",SUMIFS(BASE!$M:$M,BASE!$A:$A,PRODUTIVIDADE!DA$3,BASE!$G:$G,PRODUTIVIDADE!$B137)))</f>
        <v/>
      </c>
      <c r="DB137" s="33" t="str">
        <f>IF($B137="","",IF(COUNTIF(BASE!$A:$A,PRODUTIVIDADE!DA$3)=0,"",SUMIFS(BASE!$N:$N,BASE!$A:$A,PRODUTIVIDADE!DA$3,BASE!$G:$G,PRODUTIVIDADE!$B137)))</f>
        <v/>
      </c>
      <c r="DC137" s="28" t="str">
        <f>IF($B137="","",IF(COUNTIF(BASE!$A:$A,PRODUTIVIDADE!DA$3)=0,"",SUMIFS(BASE!$P:$P,BASE!$A:$A,PRODUTIVIDADE!DA$3,BASE!$G:$G,PRODUTIVIDADE!$B137)))</f>
        <v/>
      </c>
      <c r="DD137" s="28" t="str">
        <f>IF($B137="","",IF(COUNTIF(BASE!$A:$A,PRODUTIVIDADE!DA$3)=0,"",SUMIFS(BASE!$O:$O,BASE!$A:$A,PRODUTIVIDADE!DA$3,BASE!$G:$G,PRODUTIVIDADE!$B137)))</f>
        <v/>
      </c>
      <c r="DE137" s="32">
        <f t="shared" si="170"/>
        <v>0</v>
      </c>
      <c r="DF137" s="32">
        <f t="shared" si="171"/>
        <v>0</v>
      </c>
      <c r="DG137" s="15" t="str">
        <f>IF($B137="","",IF(COUNTIF(BASE!$A:$A,PRODUTIVIDADE!DG$3)=0,"",SUMIFS(BASE!$M:$M,BASE!$A:$A,PRODUTIVIDADE!DG$3,BASE!$G:$G,PRODUTIVIDADE!$B137)))</f>
        <v/>
      </c>
      <c r="DH137" s="15" t="str">
        <f>IF($B137="","",IF(COUNTIF(BASE!$A:$A,PRODUTIVIDADE!DG$3)=0,"",SUMIFS(BASE!$N:$N,BASE!$A:$A,PRODUTIVIDADE!DG$3,BASE!$G:$G,PRODUTIVIDADE!$B137)))</f>
        <v/>
      </c>
      <c r="DI137" s="18" t="str">
        <f>IF($B137="","",IF(COUNTIF(BASE!$A:$A,PRODUTIVIDADE!DG$3)=0,"",SUMIFS(BASE!$P:$P,BASE!$A:$A,PRODUTIVIDADE!DG$3,BASE!$G:$G,PRODUTIVIDADE!$B137)))</f>
        <v/>
      </c>
      <c r="DJ137" s="18" t="str">
        <f>IF($B137="","",IF(COUNTIF(BASE!$A:$A,PRODUTIVIDADE!DG$3)=0,"",SUMIFS(BASE!$O:$O,BASE!$A:$A,PRODUTIVIDADE!DG$3,BASE!$G:$G,PRODUTIVIDADE!$B137)))</f>
        <v/>
      </c>
      <c r="DK137" s="32">
        <f t="shared" si="172"/>
        <v>0</v>
      </c>
      <c r="DL137" s="32">
        <f t="shared" si="173"/>
        <v>0</v>
      </c>
      <c r="DM137" s="33" t="str">
        <f>IF($B137="","",IF(COUNTIF(BASE!$A:$A,PRODUTIVIDADE!DM$3)=0,"",SUMIFS(BASE!$M:$M,BASE!$A:$A,PRODUTIVIDADE!DM$3,BASE!$G:$G,PRODUTIVIDADE!$B137)))</f>
        <v/>
      </c>
      <c r="DN137" s="33" t="str">
        <f>IF($B137="","",IF(COUNTIF(BASE!$A:$A,PRODUTIVIDADE!DM$3)=0,"",SUMIFS(BASE!$N:$N,BASE!$A:$A,PRODUTIVIDADE!DM$3,BASE!$G:$G,PRODUTIVIDADE!$B137)))</f>
        <v/>
      </c>
      <c r="DO137" s="28" t="str">
        <f>IF($B137="","",IF(COUNTIF(BASE!$A:$A,PRODUTIVIDADE!DM$3)=0,"",SUMIFS(BASE!$P:$P,BASE!$A:$A,PRODUTIVIDADE!DM$3,BASE!$G:$G,PRODUTIVIDADE!$B137)))</f>
        <v/>
      </c>
      <c r="DP137" s="28" t="str">
        <f>IF($B137="","",IF(COUNTIF(BASE!$A:$A,PRODUTIVIDADE!DM$3)=0,"",SUMIFS(BASE!$O:$O,BASE!$A:$A,PRODUTIVIDADE!DM$3,BASE!$G:$G,PRODUTIVIDADE!$B137)))</f>
        <v/>
      </c>
      <c r="DQ137" s="32">
        <f t="shared" si="174"/>
        <v>0</v>
      </c>
      <c r="DR137" s="32">
        <f t="shared" si="175"/>
        <v>0</v>
      </c>
      <c r="DS137" s="15" t="str">
        <f>IF($B137="","",IF(COUNTIF(BASE!$A:$A,PRODUTIVIDADE!DS$3)=0,"",SUMIFS(BASE!$M:$M,BASE!$A:$A,PRODUTIVIDADE!DS$3,BASE!$G:$G,PRODUTIVIDADE!$B137)))</f>
        <v/>
      </c>
      <c r="DT137" s="15" t="str">
        <f>IF($B137="","",IF(COUNTIF(BASE!$A:$A,PRODUTIVIDADE!DS$3)=0,"",SUMIFS(BASE!$N:$N,BASE!$A:$A,PRODUTIVIDADE!DS$3,BASE!$G:$G,PRODUTIVIDADE!$B137)))</f>
        <v/>
      </c>
      <c r="DU137" s="18" t="str">
        <f>IF($B137="","",IF(COUNTIF(BASE!$A:$A,PRODUTIVIDADE!DS$3)=0,"",SUMIFS(BASE!$P:$P,BASE!$A:$A,PRODUTIVIDADE!DS$3,BASE!$G:$G,PRODUTIVIDADE!$B137)))</f>
        <v/>
      </c>
      <c r="DV137" s="18" t="str">
        <f>IF($B137="","",IF(COUNTIF(BASE!$A:$A,PRODUTIVIDADE!DS$3)=0,"",SUMIFS(BASE!$O:$O,BASE!$A:$A,PRODUTIVIDADE!DS$3,BASE!$G:$G,PRODUTIVIDADE!$B137)))</f>
        <v/>
      </c>
      <c r="DW137" s="32">
        <f t="shared" si="176"/>
        <v>0</v>
      </c>
      <c r="DX137" s="32">
        <f t="shared" si="177"/>
        <v>0</v>
      </c>
      <c r="DY137" s="33" t="str">
        <f>IF($B137="","",IF(COUNTIF(BASE!$A:$A,PRODUTIVIDADE!DY$3)=0,"",SUMIFS(BASE!$M:$M,BASE!$A:$A,PRODUTIVIDADE!DY$3,BASE!$G:$G,PRODUTIVIDADE!$B137)))</f>
        <v/>
      </c>
      <c r="DZ137" s="33" t="str">
        <f>IF($B137="","",IF(COUNTIF(BASE!$A:$A,PRODUTIVIDADE!DY$3)=0,"",SUMIFS(BASE!$N:$N,BASE!$A:$A,PRODUTIVIDADE!DY$3,BASE!$G:$G,PRODUTIVIDADE!$B137)))</f>
        <v/>
      </c>
      <c r="EA137" s="28" t="str">
        <f>IF($B137="","",IF(COUNTIF(BASE!$A:$A,PRODUTIVIDADE!DY$3)=0,"",SUMIFS(BASE!$P:$P,BASE!$A:$A,PRODUTIVIDADE!DY$3,BASE!$G:$G,PRODUTIVIDADE!$B137)))</f>
        <v/>
      </c>
      <c r="EB137" s="28" t="str">
        <f>IF($B137="","",IF(COUNTIF(BASE!$A:$A,PRODUTIVIDADE!DY$3)=0,"",SUMIFS(BASE!$O:$O,BASE!$A:$A,PRODUTIVIDADE!DY$3,BASE!$G:$G,PRODUTIVIDADE!$B137)))</f>
        <v/>
      </c>
      <c r="EC137" s="32">
        <f t="shared" si="178"/>
        <v>0</v>
      </c>
      <c r="ED137" s="32">
        <f t="shared" si="179"/>
        <v>0</v>
      </c>
      <c r="EE137" s="15" t="str">
        <f>IF($B137="","",IF(COUNTIF(BASE!$A:$A,PRODUTIVIDADE!EE$3)=0,"",SUMIFS(BASE!$M:$M,BASE!$A:$A,PRODUTIVIDADE!EE$3,BASE!$G:$G,PRODUTIVIDADE!$B137)))</f>
        <v/>
      </c>
      <c r="EF137" s="15" t="str">
        <f>IF($B137="","",IF(COUNTIF(BASE!$A:$A,PRODUTIVIDADE!EE$3)=0,"",SUMIFS(BASE!$N:$N,BASE!$A:$A,PRODUTIVIDADE!EE$3,BASE!$G:$G,PRODUTIVIDADE!$B137)))</f>
        <v/>
      </c>
      <c r="EG137" s="18" t="str">
        <f>IF($B137="","",IF(COUNTIF(BASE!$A:$A,PRODUTIVIDADE!EE$3)=0,"",SUMIFS(BASE!$P:$P,BASE!$A:$A,PRODUTIVIDADE!EE$3,BASE!$G:$G,PRODUTIVIDADE!$B137)))</f>
        <v/>
      </c>
      <c r="EH137" s="18" t="str">
        <f>IF($B137="","",IF(COUNTIF(BASE!$A:$A,PRODUTIVIDADE!EE$3)=0,"",SUMIFS(BASE!$O:$O,BASE!$A:$A,PRODUTIVIDADE!EE$3,BASE!$G:$G,PRODUTIVIDADE!$B137)))</f>
        <v/>
      </c>
      <c r="EI137" s="32">
        <f t="shared" si="180"/>
        <v>0</v>
      </c>
      <c r="EJ137" s="32">
        <f t="shared" si="181"/>
        <v>0</v>
      </c>
      <c r="EK137" s="33" t="str">
        <f>IF($B137="","",IF(COUNTIF(BASE!$A:$A,PRODUTIVIDADE!EK$3)=0,"",SUMIFS(BASE!$M:$M,BASE!$A:$A,PRODUTIVIDADE!EK$3,BASE!$G:$G,PRODUTIVIDADE!$B137)))</f>
        <v/>
      </c>
      <c r="EL137" s="33" t="str">
        <f>IF($B137="","",IF(COUNTIF(BASE!$A:$A,PRODUTIVIDADE!EK$3)=0,"",SUMIFS(BASE!$N:$N,BASE!$A:$A,PRODUTIVIDADE!EK$3,BASE!$G:$G,PRODUTIVIDADE!$B137)))</f>
        <v/>
      </c>
      <c r="EM137" s="28" t="str">
        <f>IF($B137="","",IF(COUNTIF(BASE!$A:$A,PRODUTIVIDADE!EK$3)=0,"",SUMIFS(BASE!$P:$P,BASE!$A:$A,PRODUTIVIDADE!EK$3,BASE!$G:$G,PRODUTIVIDADE!$B137)))</f>
        <v/>
      </c>
      <c r="EN137" s="28" t="str">
        <f>IF($B137="","",IF(COUNTIF(BASE!$A:$A,PRODUTIVIDADE!EK$3)=0,"",SUMIFS(BASE!$O:$O,BASE!$A:$A,PRODUTIVIDADE!EK$3,BASE!$G:$G,PRODUTIVIDADE!$B137)))</f>
        <v/>
      </c>
      <c r="EO137" s="32">
        <f t="shared" si="182"/>
        <v>0</v>
      </c>
      <c r="EP137" s="32">
        <f t="shared" si="183"/>
        <v>0</v>
      </c>
      <c r="EQ137" s="15" t="str">
        <f>IF($B137="","",IF(COUNTIF(BASE!$A:$A,PRODUTIVIDADE!EQ$3)=0,"",SUMIFS(BASE!$M:$M,BASE!$A:$A,PRODUTIVIDADE!EQ$3,BASE!$G:$G,PRODUTIVIDADE!$B137)))</f>
        <v/>
      </c>
      <c r="ER137" s="15" t="str">
        <f>IF($B137="","",IF(COUNTIF(BASE!$A:$A,PRODUTIVIDADE!EQ$3)=0,"",SUMIFS(BASE!$N:$N,BASE!$A:$A,PRODUTIVIDADE!EQ$3,BASE!$G:$G,PRODUTIVIDADE!$B137)))</f>
        <v/>
      </c>
      <c r="ES137" s="18" t="str">
        <f>IF($B137="","",IF(COUNTIF(BASE!$A:$A,PRODUTIVIDADE!EQ$3)=0,"",SUMIFS(BASE!$P:$P,BASE!$A:$A,PRODUTIVIDADE!EQ$3,BASE!$G:$G,PRODUTIVIDADE!$B137)))</f>
        <v/>
      </c>
      <c r="ET137" s="18" t="str">
        <f>IF($B137="","",IF(COUNTIF(BASE!$A:$A,PRODUTIVIDADE!EQ$3)=0,"",SUMIFS(BASE!$O:$O,BASE!$A:$A,PRODUTIVIDADE!EQ$3,BASE!$G:$G,PRODUTIVIDADE!$B137)))</f>
        <v/>
      </c>
      <c r="EU137" s="32">
        <f t="shared" si="184"/>
        <v>0</v>
      </c>
      <c r="EV137" s="32">
        <f t="shared" si="185"/>
        <v>0</v>
      </c>
      <c r="EW137" s="33" t="str">
        <f>IF($B137="","",IF(COUNTIF(BASE!$A:$A,PRODUTIVIDADE!EW$3)=0,"",SUMIFS(BASE!$M:$M,BASE!$A:$A,PRODUTIVIDADE!EW$3,BASE!$G:$G,PRODUTIVIDADE!$B137)))</f>
        <v/>
      </c>
      <c r="EX137" s="33" t="str">
        <f>IF($B137="","",IF(COUNTIF(BASE!$A:$A,PRODUTIVIDADE!EW$3)=0,"",SUMIFS(BASE!$N:$N,BASE!$A:$A,PRODUTIVIDADE!EW$3,BASE!$G:$G,PRODUTIVIDADE!$B137)))</f>
        <v/>
      </c>
      <c r="EY137" s="28" t="str">
        <f>IF($B137="","",IF(COUNTIF(BASE!$A:$A,PRODUTIVIDADE!EW$3)=0,"",SUMIFS(BASE!$P:$P,BASE!$A:$A,PRODUTIVIDADE!EW$3,BASE!$G:$G,PRODUTIVIDADE!$B137)))</f>
        <v/>
      </c>
      <c r="EZ137" s="28" t="str">
        <f>IF($B137="","",IF(COUNTIF(BASE!$A:$A,PRODUTIVIDADE!EW$3)=0,"",SUMIFS(BASE!$O:$O,BASE!$A:$A,PRODUTIVIDADE!EW$3,BASE!$G:$G,PRODUTIVIDADE!$B137)))</f>
        <v/>
      </c>
      <c r="FA137" s="32">
        <f t="shared" si="186"/>
        <v>0</v>
      </c>
      <c r="FB137" s="32">
        <f t="shared" si="187"/>
        <v>0</v>
      </c>
      <c r="FC137" s="15" t="str">
        <f>IF($B137="","",IF(COUNTIF(BASE!$A:$A,PRODUTIVIDADE!FC$3)=0,"",SUMIFS(BASE!$M:$M,BASE!$A:$A,PRODUTIVIDADE!FC$3,BASE!$G:$G,PRODUTIVIDADE!$B137)))</f>
        <v/>
      </c>
      <c r="FD137" s="15" t="str">
        <f>IF($B137="","",IF(COUNTIF(BASE!$A:$A,PRODUTIVIDADE!FC$3)=0,"",SUMIFS(BASE!$N:$N,BASE!$A:$A,PRODUTIVIDADE!FC$3,BASE!$G:$G,PRODUTIVIDADE!$B137)))</f>
        <v/>
      </c>
      <c r="FE137" s="18" t="str">
        <f>IF($B137="","",IF(COUNTIF(BASE!$A:$A,PRODUTIVIDADE!FC$3)=0,"",SUMIFS(BASE!$P:$P,BASE!$A:$A,PRODUTIVIDADE!FC$3,BASE!$G:$G,PRODUTIVIDADE!$B137)))</f>
        <v/>
      </c>
      <c r="FF137" s="18" t="str">
        <f>IF($B137="","",IF(COUNTIF(BASE!$A:$A,PRODUTIVIDADE!FC$3)=0,"",SUMIFS(BASE!$O:$O,BASE!$A:$A,PRODUTIVIDADE!FC$3,BASE!$G:$G,PRODUTIVIDADE!$B137)))</f>
        <v/>
      </c>
      <c r="FG137" s="32">
        <f t="shared" si="188"/>
        <v>0</v>
      </c>
      <c r="FH137" s="32">
        <f t="shared" si="189"/>
        <v>0</v>
      </c>
      <c r="FI137" s="33" t="str">
        <f>IF($B137="","",IF(COUNTIF(BASE!$A:$A,PRODUTIVIDADE!FI$3)=0,"",SUMIFS(BASE!$M:$M,BASE!$A:$A,PRODUTIVIDADE!FI$3,BASE!$G:$G,PRODUTIVIDADE!$B137)))</f>
        <v/>
      </c>
      <c r="FJ137" s="33" t="str">
        <f>IF($B137="","",IF(COUNTIF(BASE!$A:$A,PRODUTIVIDADE!FI$3)=0,"",SUMIFS(BASE!$N:$N,BASE!$A:$A,PRODUTIVIDADE!FI$3,BASE!$G:$G,PRODUTIVIDADE!$B137)))</f>
        <v/>
      </c>
      <c r="FK137" s="28" t="str">
        <f>IF($B137="","",IF(COUNTIF(BASE!$A:$A,PRODUTIVIDADE!FI$3)=0,"",SUMIFS(BASE!$P:$P,BASE!$A:$A,PRODUTIVIDADE!FI$3,BASE!$G:$G,PRODUTIVIDADE!$B137)))</f>
        <v/>
      </c>
      <c r="FL137" s="28" t="str">
        <f>IF($B137="","",IF(COUNTIF(BASE!$A:$A,PRODUTIVIDADE!FI$3)=0,"",SUMIFS(BASE!$O:$O,BASE!$A:$A,PRODUTIVIDADE!FI$3,BASE!$G:$G,PRODUTIVIDADE!$B137)))</f>
        <v/>
      </c>
      <c r="FM137" s="32">
        <f t="shared" si="190"/>
        <v>0</v>
      </c>
      <c r="FN137" s="32">
        <f t="shared" si="191"/>
        <v>0</v>
      </c>
      <c r="FO137" s="15" t="str">
        <f>IF($B137="","",IF(COUNTIF(BASE!$A:$A,PRODUTIVIDADE!FO$3)=0,"",SUMIFS(BASE!$M:$M,BASE!$A:$A,PRODUTIVIDADE!FO$3,BASE!$G:$G,PRODUTIVIDADE!$B137)))</f>
        <v/>
      </c>
      <c r="FP137" s="15" t="str">
        <f>IF($B137="","",IF(COUNTIF(BASE!$A:$A,PRODUTIVIDADE!FO$3)=0,"",SUMIFS(BASE!$N:$N,BASE!$A:$A,PRODUTIVIDADE!FO$3,BASE!$G:$G,PRODUTIVIDADE!$B137)))</f>
        <v/>
      </c>
      <c r="FQ137" s="18" t="str">
        <f>IF($B137="","",IF(COUNTIF(BASE!$A:$A,PRODUTIVIDADE!FO$3)=0,"",SUMIFS(BASE!$P:$P,BASE!$A:$A,PRODUTIVIDADE!FO$3,BASE!$G:$G,PRODUTIVIDADE!$B137)))</f>
        <v/>
      </c>
      <c r="FR137" s="18" t="str">
        <f>IF($B137="","",IF(COUNTIF(BASE!$A:$A,PRODUTIVIDADE!FO$3)=0,"",SUMIFS(BASE!$O:$O,BASE!$A:$A,PRODUTIVIDADE!FO$3,BASE!$G:$G,PRODUTIVIDADE!$B137)))</f>
        <v/>
      </c>
      <c r="FS137" s="32">
        <f t="shared" si="192"/>
        <v>0</v>
      </c>
      <c r="FT137" s="32">
        <f t="shared" si="193"/>
        <v>0</v>
      </c>
      <c r="FU137" s="33" t="str">
        <f>IF($B137="","",IF(COUNTIF(BASE!$A:$A,PRODUTIVIDADE!FU$3)=0,"",SUMIFS(BASE!$M:$M,BASE!$A:$A,PRODUTIVIDADE!FU$3,BASE!$G:$G,PRODUTIVIDADE!$B137)))</f>
        <v/>
      </c>
      <c r="FV137" s="33" t="str">
        <f>IF($B137="","",IF(COUNTIF(BASE!$A:$A,PRODUTIVIDADE!FU$3)=0,"",SUMIFS(BASE!$N:$N,BASE!$A:$A,PRODUTIVIDADE!FU$3,BASE!$G:$G,PRODUTIVIDADE!$B137)))</f>
        <v/>
      </c>
      <c r="FW137" s="28" t="str">
        <f>IF($B137="","",IF(COUNTIF(BASE!$A:$A,PRODUTIVIDADE!FU$3)=0,"",SUMIFS(BASE!$P:$P,BASE!$A:$A,PRODUTIVIDADE!FU$3,BASE!$G:$G,PRODUTIVIDADE!$B137)))</f>
        <v/>
      </c>
      <c r="FX137" s="28" t="str">
        <f>IF($B137="","",IF(COUNTIF(BASE!$A:$A,PRODUTIVIDADE!FU$3)=0,"",SUMIFS(BASE!$O:$O,BASE!$A:$A,PRODUTIVIDADE!FU$3,BASE!$G:$G,PRODUTIVIDADE!$B137)))</f>
        <v/>
      </c>
      <c r="FY137" s="32">
        <f t="shared" si="194"/>
        <v>0</v>
      </c>
      <c r="FZ137" s="32">
        <f t="shared" si="195"/>
        <v>0</v>
      </c>
      <c r="GA137" s="15" t="str">
        <f>IF($B137="","",IF(COUNTIF(BASE!$A:$A,PRODUTIVIDADE!GA$3)=0,"",SUMIFS(BASE!$M:$M,BASE!$A:$A,PRODUTIVIDADE!GA$3,BASE!$G:$G,PRODUTIVIDADE!$B137)))</f>
        <v/>
      </c>
      <c r="GB137" s="15" t="str">
        <f>IF($B137="","",IF(COUNTIF(BASE!$A:$A,PRODUTIVIDADE!GA$3)=0,"",SUMIFS(BASE!$N:$N,BASE!$A:$A,PRODUTIVIDADE!GA$3,BASE!$G:$G,PRODUTIVIDADE!$B137)))</f>
        <v/>
      </c>
      <c r="GC137" s="18" t="str">
        <f>IF($B137="","",IF(COUNTIF(BASE!$A:$A,PRODUTIVIDADE!GA$3)=0,"",SUMIFS(BASE!$P:$P,BASE!$A:$A,PRODUTIVIDADE!GA$3,BASE!$G:$G,PRODUTIVIDADE!$B137)))</f>
        <v/>
      </c>
      <c r="GD137" s="18" t="str">
        <f>IF($B137="","",IF(COUNTIF(BASE!$A:$A,PRODUTIVIDADE!GA$3)=0,"",SUMIFS(BASE!$O:$O,BASE!$A:$A,PRODUTIVIDADE!GA$3,BASE!$G:$G,PRODUTIVIDADE!$B137)))</f>
        <v/>
      </c>
      <c r="GE137" s="32">
        <f t="shared" si="196"/>
        <v>0</v>
      </c>
      <c r="GF137" s="32">
        <f t="shared" si="197"/>
        <v>0</v>
      </c>
      <c r="GG137" s="33" t="str">
        <f>IF($B137="","",IF(COUNTIF(BASE!$A:$A,PRODUTIVIDADE!GG$3)=0,"",SUMIFS(BASE!$M:$M,BASE!$A:$A,PRODUTIVIDADE!GG$3,BASE!$G:$G,PRODUTIVIDADE!$B137)))</f>
        <v/>
      </c>
      <c r="GH137" s="33" t="str">
        <f>IF($B137="","",IF(COUNTIF(BASE!$A:$A,PRODUTIVIDADE!GG$3)=0,"",SUMIFS(BASE!$N:$N,BASE!$A:$A,PRODUTIVIDADE!GG$3,BASE!$G:$G,PRODUTIVIDADE!$B137)))</f>
        <v/>
      </c>
      <c r="GI137" s="28" t="str">
        <f>IF($B137="","",IF(COUNTIF(BASE!$A:$A,PRODUTIVIDADE!GG$3)=0,"",SUMIFS(BASE!$P:$P,BASE!$A:$A,PRODUTIVIDADE!GG$3,BASE!$G:$G,PRODUTIVIDADE!$B137)))</f>
        <v/>
      </c>
      <c r="GJ137" s="28" t="str">
        <f>IF($B137="","",IF(COUNTIF(BASE!$A:$A,PRODUTIVIDADE!GG$3)=0,"",SUMIFS(BASE!$O:$O,BASE!$A:$A,PRODUTIVIDADE!GG$3,BASE!$G:$G,PRODUTIVIDADE!$B137)))</f>
        <v/>
      </c>
      <c r="GK137" s="32">
        <f t="shared" si="198"/>
        <v>0</v>
      </c>
      <c r="GL137" s="32">
        <f t="shared" si="199"/>
        <v>0</v>
      </c>
      <c r="GM137" s="15" t="str">
        <f>IF($B137="","",IF(COUNTIF(BASE!$A:$A,PRODUTIVIDADE!GM$3)=0,"",SUMIFS(BASE!$M:$M,BASE!$A:$A,PRODUTIVIDADE!GM$3,BASE!$G:$G,PRODUTIVIDADE!$B137)))</f>
        <v/>
      </c>
      <c r="GN137" s="15" t="str">
        <f>IF($B137="","",IF(COUNTIF(BASE!$A:$A,PRODUTIVIDADE!GM$3)=0,"",SUMIFS(BASE!$N:$N,BASE!$A:$A,PRODUTIVIDADE!GM$3,BASE!$G:$G,PRODUTIVIDADE!$B137)))</f>
        <v/>
      </c>
      <c r="GO137" s="18" t="str">
        <f>IF($B137="","",IF(COUNTIF(BASE!$A:$A,PRODUTIVIDADE!GM$3)=0,"",SUMIFS(BASE!$P:$P,BASE!$A:$A,PRODUTIVIDADE!GM$3,BASE!$G:$G,PRODUTIVIDADE!$B137)))</f>
        <v/>
      </c>
      <c r="GP137" s="18" t="str">
        <f>IF($B137="","",IF(COUNTIF(BASE!$A:$A,PRODUTIVIDADE!GM$3)=0,"",SUMIFS(BASE!$O:$O,BASE!$A:$A,PRODUTIVIDADE!GM$3,BASE!$G:$G,PRODUTIVIDADE!$B137)))</f>
        <v/>
      </c>
      <c r="GQ137" s="32">
        <f t="shared" si="200"/>
        <v>0</v>
      </c>
      <c r="GR137" s="32">
        <f t="shared" si="201"/>
        <v>0</v>
      </c>
    </row>
    <row r="138" spans="2:200" s="8" customFormat="1" hidden="1" x14ac:dyDescent="0.25">
      <c r="B138" s="50"/>
      <c r="C138" s="16" t="str">
        <f>IF($B138="","",VLOOKUP($B138,EQUIPE!$B:$E,2,0))</f>
        <v/>
      </c>
      <c r="D138" s="16" t="str">
        <f>IF($B138="","",VLOOKUP($B138,EQUIPE!$B:$F,5,0))</f>
        <v/>
      </c>
      <c r="E138" s="18" t="str">
        <f>IF($B138="","",VLOOKUP($B138,EQUIPE!$B:$E,3,0))</f>
        <v/>
      </c>
      <c r="F138" s="16" t="str">
        <f>IF($B138="","",VLOOKUP($B138,EQUIPE!$B:$E,4,0))</f>
        <v/>
      </c>
      <c r="H138" s="22" t="str">
        <f t="shared" si="202"/>
        <v/>
      </c>
      <c r="I138" s="22" t="str">
        <f t="shared" si="202"/>
        <v/>
      </c>
      <c r="J138" s="18" t="str">
        <f t="shared" si="136"/>
        <v/>
      </c>
      <c r="K138" s="18" t="str">
        <f t="shared" si="137"/>
        <v/>
      </c>
      <c r="L138" s="32">
        <f t="shared" si="138"/>
        <v>0</v>
      </c>
      <c r="M138" s="32">
        <f t="shared" si="139"/>
        <v>0</v>
      </c>
      <c r="O138" s="15" t="str">
        <f>IF($B138="","",IF(COUNTIF(BASE!$A:$A,PRODUTIVIDADE!O$3)=0,"",SUMIFS(BASE!$M:$M,BASE!$A:$A,PRODUTIVIDADE!O$3,BASE!$G:$G,PRODUTIVIDADE!$B138)))</f>
        <v/>
      </c>
      <c r="P138" s="15" t="str">
        <f>IF($B138="","",IF(COUNTIF(BASE!$A:$A,PRODUTIVIDADE!O$3)=0,"",SUMIFS(BASE!$N:$N,BASE!$A:$A,PRODUTIVIDADE!O$3,BASE!$G:$G,PRODUTIVIDADE!$B138)))</f>
        <v/>
      </c>
      <c r="Q138" s="18" t="str">
        <f>IF($B138="","",IF(COUNTIF(BASE!$A:$A,PRODUTIVIDADE!O$3)=0,"",SUMIFS(BASE!$P:$P,BASE!$A:$A,PRODUTIVIDADE!O$3,BASE!$G:$G,PRODUTIVIDADE!$B138)))</f>
        <v/>
      </c>
      <c r="R138" s="18" t="str">
        <f>IF($B138="","",IF(COUNTIF(BASE!$A:$A,PRODUTIVIDADE!O$3)=0,"",SUMIFS(BASE!$O:$O,BASE!$A:$A,PRODUTIVIDADE!O$3,BASE!$G:$G,PRODUTIVIDADE!$B138)))</f>
        <v/>
      </c>
      <c r="S138" s="32">
        <f t="shared" si="140"/>
        <v>0</v>
      </c>
      <c r="T138" s="32">
        <f t="shared" si="141"/>
        <v>0</v>
      </c>
      <c r="U138" s="33" t="str">
        <f>IF($B138="","",IF(COUNTIF(BASE!$A:$A,PRODUTIVIDADE!U$3)=0,"",SUMIFS(BASE!$M:$M,BASE!$A:$A,PRODUTIVIDADE!U$3,BASE!$G:$G,PRODUTIVIDADE!$B138)))</f>
        <v/>
      </c>
      <c r="V138" s="33" t="str">
        <f>IF($B138="","",IF(COUNTIF(BASE!$A:$A,PRODUTIVIDADE!U$3)=0,"",SUMIFS(BASE!$N:$N,BASE!$A:$A,PRODUTIVIDADE!U$3,BASE!$G:$G,PRODUTIVIDADE!$B138)))</f>
        <v/>
      </c>
      <c r="W138" s="28" t="str">
        <f>IF($B138="","",IF(COUNTIF(BASE!$A:$A,PRODUTIVIDADE!U$3)=0,"",SUMIFS(BASE!$P:$P,BASE!$A:$A,PRODUTIVIDADE!U$3,BASE!$G:$G,PRODUTIVIDADE!$B138)))</f>
        <v/>
      </c>
      <c r="X138" s="28" t="str">
        <f>IF($B138="","",IF(COUNTIF(BASE!$A:$A,PRODUTIVIDADE!U$3)=0,"",SUMIFS(BASE!$O:$O,BASE!$A:$A,PRODUTIVIDADE!U$3,BASE!$G:$G,PRODUTIVIDADE!$B138)))</f>
        <v/>
      </c>
      <c r="Y138" s="32">
        <f t="shared" si="142"/>
        <v>0</v>
      </c>
      <c r="Z138" s="32">
        <f t="shared" si="143"/>
        <v>0</v>
      </c>
      <c r="AA138" s="15" t="str">
        <f>IF($B138="","",IF(COUNTIF(BASE!$A:$A,PRODUTIVIDADE!AA$3)=0,"",SUMIFS(BASE!$M:$M,BASE!$A:$A,PRODUTIVIDADE!AA$3,BASE!$G:$G,PRODUTIVIDADE!$B138)))</f>
        <v/>
      </c>
      <c r="AB138" s="15" t="str">
        <f>IF($B138="","",IF(COUNTIF(BASE!$A:$A,PRODUTIVIDADE!AA$3)=0,"",SUMIFS(BASE!$N:$N,BASE!$A:$A,PRODUTIVIDADE!AA$3,BASE!$G:$G,PRODUTIVIDADE!$B138)))</f>
        <v/>
      </c>
      <c r="AC138" s="18" t="str">
        <f>IF($B138="","",IF(COUNTIF(BASE!$A:$A,PRODUTIVIDADE!AA$3)=0,"",SUMIFS(BASE!$P:$P,BASE!$A:$A,PRODUTIVIDADE!AA$3,BASE!$G:$G,PRODUTIVIDADE!$B138)))</f>
        <v/>
      </c>
      <c r="AD138" s="18" t="str">
        <f>IF($B138="","",IF(COUNTIF(BASE!$A:$A,PRODUTIVIDADE!AA$3)=0,"",SUMIFS(BASE!$O:$O,BASE!$A:$A,PRODUTIVIDADE!AA$3,BASE!$G:$G,PRODUTIVIDADE!$B138)))</f>
        <v/>
      </c>
      <c r="AE138" s="32">
        <f t="shared" si="144"/>
        <v>0</v>
      </c>
      <c r="AF138" s="32">
        <f t="shared" si="145"/>
        <v>0</v>
      </c>
      <c r="AG138" s="33" t="str">
        <f>IF($B138="","",IF(COUNTIF(BASE!$A:$A,PRODUTIVIDADE!AG$3)=0,"",SUMIFS(BASE!$M:$M,BASE!$A:$A,PRODUTIVIDADE!AG$3,BASE!$G:$G,PRODUTIVIDADE!$B138)))</f>
        <v/>
      </c>
      <c r="AH138" s="33" t="str">
        <f>IF($B138="","",IF(COUNTIF(BASE!$A:$A,PRODUTIVIDADE!AG$3)=0,"",SUMIFS(BASE!$N:$N,BASE!$A:$A,PRODUTIVIDADE!AG$3,BASE!$G:$G,PRODUTIVIDADE!$B138)))</f>
        <v/>
      </c>
      <c r="AI138" s="28" t="str">
        <f>IF($B138="","",IF(COUNTIF(BASE!$A:$A,PRODUTIVIDADE!AG$3)=0,"",SUMIFS(BASE!$P:$P,BASE!$A:$A,PRODUTIVIDADE!AG$3,BASE!$G:$G,PRODUTIVIDADE!$B138)))</f>
        <v/>
      </c>
      <c r="AJ138" s="28" t="str">
        <f>IF($B138="","",IF(COUNTIF(BASE!$A:$A,PRODUTIVIDADE!AG$3)=0,"",SUMIFS(BASE!$O:$O,BASE!$A:$A,PRODUTIVIDADE!AG$3,BASE!$G:$G,PRODUTIVIDADE!$B138)))</f>
        <v/>
      </c>
      <c r="AK138" s="32">
        <f t="shared" si="146"/>
        <v>0</v>
      </c>
      <c r="AL138" s="32">
        <f t="shared" si="147"/>
        <v>0</v>
      </c>
      <c r="AM138" s="15" t="str">
        <f>IF($B138="","",IF(COUNTIF(BASE!$A:$A,PRODUTIVIDADE!AM$3)=0,"",SUMIFS(BASE!$M:$M,BASE!$A:$A,PRODUTIVIDADE!AM$3,BASE!$G:$G,PRODUTIVIDADE!$B138)))</f>
        <v/>
      </c>
      <c r="AN138" s="15" t="str">
        <f>IF($B138="","",IF(COUNTIF(BASE!$A:$A,PRODUTIVIDADE!AM$3)=0,"",SUMIFS(BASE!$N:$N,BASE!$A:$A,PRODUTIVIDADE!AM$3,BASE!$G:$G,PRODUTIVIDADE!$B138)))</f>
        <v/>
      </c>
      <c r="AO138" s="18" t="str">
        <f>IF($B138="","",IF(COUNTIF(BASE!$A:$A,PRODUTIVIDADE!AM$3)=0,"",SUMIFS(BASE!$P:$P,BASE!$A:$A,PRODUTIVIDADE!AM$3,BASE!$G:$G,PRODUTIVIDADE!$B138)))</f>
        <v/>
      </c>
      <c r="AP138" s="18" t="str">
        <f>IF($B138="","",IF(COUNTIF(BASE!$A:$A,PRODUTIVIDADE!AM$3)=0,"",SUMIFS(BASE!$O:$O,BASE!$A:$A,PRODUTIVIDADE!AM$3,BASE!$G:$G,PRODUTIVIDADE!$B138)))</f>
        <v/>
      </c>
      <c r="AQ138" s="32">
        <f t="shared" si="148"/>
        <v>0</v>
      </c>
      <c r="AR138" s="32">
        <f t="shared" si="149"/>
        <v>0</v>
      </c>
      <c r="AS138" s="33" t="str">
        <f>IF($B138="","",IF(COUNTIF(BASE!$A:$A,PRODUTIVIDADE!AS$3)=0,"",SUMIFS(BASE!$M:$M,BASE!$A:$A,PRODUTIVIDADE!AS$3,BASE!$G:$G,PRODUTIVIDADE!$B138)))</f>
        <v/>
      </c>
      <c r="AT138" s="33" t="str">
        <f>IF($B138="","",IF(COUNTIF(BASE!$A:$A,PRODUTIVIDADE!AS$3)=0,"",SUMIFS(BASE!$N:$N,BASE!$A:$A,PRODUTIVIDADE!AS$3,BASE!$G:$G,PRODUTIVIDADE!$B138)))</f>
        <v/>
      </c>
      <c r="AU138" s="28" t="str">
        <f>IF($B138="","",IF(COUNTIF(BASE!$A:$A,PRODUTIVIDADE!AS$3)=0,"",SUMIFS(BASE!$P:$P,BASE!$A:$A,PRODUTIVIDADE!AS$3,BASE!$G:$G,PRODUTIVIDADE!$B138)))</f>
        <v/>
      </c>
      <c r="AV138" s="28" t="str">
        <f>IF($B138="","",IF(COUNTIF(BASE!$A:$A,PRODUTIVIDADE!AS$3)=0,"",SUMIFS(BASE!$O:$O,BASE!$A:$A,PRODUTIVIDADE!AS$3,BASE!$G:$G,PRODUTIVIDADE!$B138)))</f>
        <v/>
      </c>
      <c r="AW138" s="32">
        <f t="shared" si="150"/>
        <v>0</v>
      </c>
      <c r="AX138" s="32">
        <f t="shared" si="151"/>
        <v>0</v>
      </c>
      <c r="AY138" s="15" t="str">
        <f>IF($B138="","",IF(COUNTIF(BASE!$A:$A,PRODUTIVIDADE!AY$3)=0,"",SUMIFS(BASE!$M:$M,BASE!$A:$A,PRODUTIVIDADE!AY$3,BASE!$G:$G,PRODUTIVIDADE!$B138)))</f>
        <v/>
      </c>
      <c r="AZ138" s="15" t="str">
        <f>IF($B138="","",IF(COUNTIF(BASE!$A:$A,PRODUTIVIDADE!AY$3)=0,"",SUMIFS(BASE!$N:$N,BASE!$A:$A,PRODUTIVIDADE!AY$3,BASE!$G:$G,PRODUTIVIDADE!$B138)))</f>
        <v/>
      </c>
      <c r="BA138" s="18" t="str">
        <f>IF($B138="","",IF(COUNTIF(BASE!$A:$A,PRODUTIVIDADE!AY$3)=0,"",SUMIFS(BASE!$P:$P,BASE!$A:$A,PRODUTIVIDADE!AY$3,BASE!$G:$G,PRODUTIVIDADE!$B138)))</f>
        <v/>
      </c>
      <c r="BB138" s="18" t="str">
        <f>IF($B138="","",IF(COUNTIF(BASE!$A:$A,PRODUTIVIDADE!AY$3)=0,"",SUMIFS(BASE!$O:$O,BASE!$A:$A,PRODUTIVIDADE!AY$3,BASE!$G:$G,PRODUTIVIDADE!$B138)))</f>
        <v/>
      </c>
      <c r="BC138" s="32">
        <f t="shared" si="152"/>
        <v>0</v>
      </c>
      <c r="BD138" s="32">
        <f t="shared" si="153"/>
        <v>0</v>
      </c>
      <c r="BE138" s="33" t="str">
        <f>IF($B138="","",IF(COUNTIF(BASE!$A:$A,PRODUTIVIDADE!BE$3)=0,"",SUMIFS(BASE!$M:$M,BASE!$A:$A,PRODUTIVIDADE!BE$3,BASE!$G:$G,PRODUTIVIDADE!$B138)))</f>
        <v/>
      </c>
      <c r="BF138" s="33" t="str">
        <f>IF($B138="","",IF(COUNTIF(BASE!$A:$A,PRODUTIVIDADE!BE$3)=0,"",SUMIFS(BASE!$N:$N,BASE!$A:$A,PRODUTIVIDADE!BE$3,BASE!$G:$G,PRODUTIVIDADE!$B138)))</f>
        <v/>
      </c>
      <c r="BG138" s="28" t="str">
        <f>IF($B138="","",IF(COUNTIF(BASE!$A:$A,PRODUTIVIDADE!BE$3)=0,"",SUMIFS(BASE!$P:$P,BASE!$A:$A,PRODUTIVIDADE!BE$3,BASE!$G:$G,PRODUTIVIDADE!$B138)))</f>
        <v/>
      </c>
      <c r="BH138" s="28" t="str">
        <f>IF($B138="","",IF(COUNTIF(BASE!$A:$A,PRODUTIVIDADE!BE$3)=0,"",SUMIFS(BASE!$O:$O,BASE!$A:$A,PRODUTIVIDADE!BE$3,BASE!$G:$G,PRODUTIVIDADE!$B138)))</f>
        <v/>
      </c>
      <c r="BI138" s="32">
        <f t="shared" si="154"/>
        <v>0</v>
      </c>
      <c r="BJ138" s="32">
        <f t="shared" si="155"/>
        <v>0</v>
      </c>
      <c r="BK138" s="15" t="str">
        <f>IF($B138="","",IF(COUNTIF(BASE!$A:$A,PRODUTIVIDADE!BK$3)=0,"",SUMIFS(BASE!$M:$M,BASE!$A:$A,PRODUTIVIDADE!BK$3,BASE!$G:$G,PRODUTIVIDADE!$B138)))</f>
        <v/>
      </c>
      <c r="BL138" s="15" t="str">
        <f>IF($B138="","",IF(COUNTIF(BASE!$A:$A,PRODUTIVIDADE!BK$3)=0,"",SUMIFS(BASE!$N:$N,BASE!$A:$A,PRODUTIVIDADE!BK$3,BASE!$G:$G,PRODUTIVIDADE!$B138)))</f>
        <v/>
      </c>
      <c r="BM138" s="18" t="str">
        <f>IF($B138="","",IF(COUNTIF(BASE!$A:$A,PRODUTIVIDADE!BK$3)=0,"",SUMIFS(BASE!$P:$P,BASE!$A:$A,PRODUTIVIDADE!BK$3,BASE!$G:$G,PRODUTIVIDADE!$B138)))</f>
        <v/>
      </c>
      <c r="BN138" s="18" t="str">
        <f>IF($B138="","",IF(COUNTIF(BASE!$A:$A,PRODUTIVIDADE!BK$3)=0,"",SUMIFS(BASE!$O:$O,BASE!$A:$A,PRODUTIVIDADE!BK$3,BASE!$G:$G,PRODUTIVIDADE!$B138)))</f>
        <v/>
      </c>
      <c r="BO138" s="32">
        <f t="shared" si="156"/>
        <v>0</v>
      </c>
      <c r="BP138" s="32">
        <f t="shared" si="157"/>
        <v>0</v>
      </c>
      <c r="BQ138" s="33" t="str">
        <f>IF($B138="","",IF(COUNTIF(BASE!$A:$A,PRODUTIVIDADE!BQ$3)=0,"",SUMIFS(BASE!$M:$M,BASE!$A:$A,PRODUTIVIDADE!BQ$3,BASE!$G:$G,PRODUTIVIDADE!$B138)))</f>
        <v/>
      </c>
      <c r="BR138" s="33" t="str">
        <f>IF($B138="","",IF(COUNTIF(BASE!$A:$A,PRODUTIVIDADE!BQ$3)=0,"",SUMIFS(BASE!$N:$N,BASE!$A:$A,PRODUTIVIDADE!BQ$3,BASE!$G:$G,PRODUTIVIDADE!$B138)))</f>
        <v/>
      </c>
      <c r="BS138" s="28" t="str">
        <f>IF($B138="","",IF(COUNTIF(BASE!$A:$A,PRODUTIVIDADE!BQ$3)=0,"",SUMIFS(BASE!$P:$P,BASE!$A:$A,PRODUTIVIDADE!BQ$3,BASE!$G:$G,PRODUTIVIDADE!$B138)))</f>
        <v/>
      </c>
      <c r="BT138" s="28" t="str">
        <f>IF($B138="","",IF(COUNTIF(BASE!$A:$A,PRODUTIVIDADE!BQ$3)=0,"",SUMIFS(BASE!$O:$O,BASE!$A:$A,PRODUTIVIDADE!BQ$3,BASE!$G:$G,PRODUTIVIDADE!$B138)))</f>
        <v/>
      </c>
      <c r="BU138" s="32">
        <f t="shared" si="158"/>
        <v>0</v>
      </c>
      <c r="BV138" s="32">
        <f t="shared" si="159"/>
        <v>0</v>
      </c>
      <c r="BW138" s="15" t="str">
        <f>IF($B138="","",IF(COUNTIF(BASE!$A:$A,PRODUTIVIDADE!BW$3)=0,"",SUMIFS(BASE!$M:$M,BASE!$A:$A,PRODUTIVIDADE!BW$3,BASE!$G:$G,PRODUTIVIDADE!$B138)))</f>
        <v/>
      </c>
      <c r="BX138" s="15" t="str">
        <f>IF($B138="","",IF(COUNTIF(BASE!$A:$A,PRODUTIVIDADE!BW$3)=0,"",SUMIFS(BASE!$N:$N,BASE!$A:$A,PRODUTIVIDADE!BW$3,BASE!$G:$G,PRODUTIVIDADE!$B138)))</f>
        <v/>
      </c>
      <c r="BY138" s="18" t="str">
        <f>IF($B138="","",IF(COUNTIF(BASE!$A:$A,PRODUTIVIDADE!BW$3)=0,"",SUMIFS(BASE!$P:$P,BASE!$A:$A,PRODUTIVIDADE!BW$3,BASE!$G:$G,PRODUTIVIDADE!$B138)))</f>
        <v/>
      </c>
      <c r="BZ138" s="18" t="str">
        <f>IF($B138="","",IF(COUNTIF(BASE!$A:$A,PRODUTIVIDADE!BW$3)=0,"",SUMIFS(BASE!$O:$O,BASE!$A:$A,PRODUTIVIDADE!BW$3,BASE!$G:$G,PRODUTIVIDADE!$B138)))</f>
        <v/>
      </c>
      <c r="CA138" s="32">
        <f t="shared" si="160"/>
        <v>0</v>
      </c>
      <c r="CB138" s="32">
        <f t="shared" si="161"/>
        <v>0</v>
      </c>
      <c r="CC138" s="33" t="str">
        <f>IF($B138="","",IF(COUNTIF(BASE!$A:$A,PRODUTIVIDADE!CC$3)=0,"",SUMIFS(BASE!$M:$M,BASE!$A:$A,PRODUTIVIDADE!CC$3,BASE!$G:$G,PRODUTIVIDADE!$B138)))</f>
        <v/>
      </c>
      <c r="CD138" s="33" t="str">
        <f>IF($B138="","",IF(COUNTIF(BASE!$A:$A,PRODUTIVIDADE!CC$3)=0,"",SUMIFS(BASE!$N:$N,BASE!$A:$A,PRODUTIVIDADE!CC$3,BASE!$G:$G,PRODUTIVIDADE!$B138)))</f>
        <v/>
      </c>
      <c r="CE138" s="28" t="str">
        <f>IF($B138="","",IF(COUNTIF(BASE!$A:$A,PRODUTIVIDADE!CC$3)=0,"",SUMIFS(BASE!$P:$P,BASE!$A:$A,PRODUTIVIDADE!CC$3,BASE!$G:$G,PRODUTIVIDADE!$B138)))</f>
        <v/>
      </c>
      <c r="CF138" s="28" t="str">
        <f>IF($B138="","",IF(COUNTIF(BASE!$A:$A,PRODUTIVIDADE!CC$3)=0,"",SUMIFS(BASE!$O:$O,BASE!$A:$A,PRODUTIVIDADE!CC$3,BASE!$G:$G,PRODUTIVIDADE!$B138)))</f>
        <v/>
      </c>
      <c r="CG138" s="32">
        <f t="shared" si="162"/>
        <v>0</v>
      </c>
      <c r="CH138" s="32">
        <f t="shared" si="163"/>
        <v>0</v>
      </c>
      <c r="CI138" s="15" t="str">
        <f>IF($B138="","",IF(COUNTIF(BASE!$A:$A,PRODUTIVIDADE!CI$3)=0,"",SUMIFS(BASE!$M:$M,BASE!$A:$A,PRODUTIVIDADE!CI$3,BASE!$G:$G,PRODUTIVIDADE!$B138)))</f>
        <v/>
      </c>
      <c r="CJ138" s="15" t="str">
        <f>IF($B138="","",IF(COUNTIF(BASE!$A:$A,PRODUTIVIDADE!CI$3)=0,"",SUMIFS(BASE!$N:$N,BASE!$A:$A,PRODUTIVIDADE!CI$3,BASE!$G:$G,PRODUTIVIDADE!$B138)))</f>
        <v/>
      </c>
      <c r="CK138" s="18" t="str">
        <f>IF($B138="","",IF(COUNTIF(BASE!$A:$A,PRODUTIVIDADE!CI$3)=0,"",SUMIFS(BASE!$P:$P,BASE!$A:$A,PRODUTIVIDADE!CI$3,BASE!$G:$G,PRODUTIVIDADE!$B138)))</f>
        <v/>
      </c>
      <c r="CL138" s="18" t="str">
        <f>IF($B138="","",IF(COUNTIF(BASE!$A:$A,PRODUTIVIDADE!CI$3)=0,"",SUMIFS(BASE!$O:$O,BASE!$A:$A,PRODUTIVIDADE!CI$3,BASE!$G:$G,PRODUTIVIDADE!$B138)))</f>
        <v/>
      </c>
      <c r="CM138" s="32">
        <f t="shared" si="164"/>
        <v>0</v>
      </c>
      <c r="CN138" s="32">
        <f t="shared" si="165"/>
        <v>0</v>
      </c>
      <c r="CO138" s="33" t="str">
        <f>IF($B138="","",IF(COUNTIF(BASE!$A:$A,PRODUTIVIDADE!CO$3)=0,"",SUMIFS(BASE!$M:$M,BASE!$A:$A,PRODUTIVIDADE!CO$3,BASE!$G:$G,PRODUTIVIDADE!$B138)))</f>
        <v/>
      </c>
      <c r="CP138" s="33" t="str">
        <f>IF($B138="","",IF(COUNTIF(BASE!$A:$A,PRODUTIVIDADE!CO$3)=0,"",SUMIFS(BASE!$N:$N,BASE!$A:$A,PRODUTIVIDADE!CO$3,BASE!$G:$G,PRODUTIVIDADE!$B138)))</f>
        <v/>
      </c>
      <c r="CQ138" s="28" t="str">
        <f>IF($B138="","",IF(COUNTIF(BASE!$A:$A,PRODUTIVIDADE!CO$3)=0,"",SUMIFS(BASE!$P:$P,BASE!$A:$A,PRODUTIVIDADE!CO$3,BASE!$G:$G,PRODUTIVIDADE!$B138)))</f>
        <v/>
      </c>
      <c r="CR138" s="28" t="str">
        <f>IF($B138="","",IF(COUNTIF(BASE!$A:$A,PRODUTIVIDADE!CO$3)=0,"",SUMIFS(BASE!$O:$O,BASE!$A:$A,PRODUTIVIDADE!CO$3,BASE!$G:$G,PRODUTIVIDADE!$B138)))</f>
        <v/>
      </c>
      <c r="CS138" s="32">
        <f t="shared" si="166"/>
        <v>0</v>
      </c>
      <c r="CT138" s="32">
        <f t="shared" si="167"/>
        <v>0</v>
      </c>
      <c r="CU138" s="15" t="str">
        <f>IF($B138="","",IF(COUNTIF(BASE!$A:$A,PRODUTIVIDADE!CU$3)=0,"",SUMIFS(BASE!$M:$M,BASE!$A:$A,PRODUTIVIDADE!CU$3,BASE!$G:$G,PRODUTIVIDADE!$B138)))</f>
        <v/>
      </c>
      <c r="CV138" s="15" t="str">
        <f>IF($B138="","",IF(COUNTIF(BASE!$A:$A,PRODUTIVIDADE!CU$3)=0,"",SUMIFS(BASE!$N:$N,BASE!$A:$A,PRODUTIVIDADE!CU$3,BASE!$G:$G,PRODUTIVIDADE!$B138)))</f>
        <v/>
      </c>
      <c r="CW138" s="18" t="str">
        <f>IF($B138="","",IF(COUNTIF(BASE!$A:$A,PRODUTIVIDADE!CU$3)=0,"",SUMIFS(BASE!$P:$P,BASE!$A:$A,PRODUTIVIDADE!CU$3,BASE!$G:$G,PRODUTIVIDADE!$B138)))</f>
        <v/>
      </c>
      <c r="CX138" s="18" t="str">
        <f>IF($B138="","",IF(COUNTIF(BASE!$A:$A,PRODUTIVIDADE!CU$3)=0,"",SUMIFS(BASE!$O:$O,BASE!$A:$A,PRODUTIVIDADE!CU$3,BASE!$G:$G,PRODUTIVIDADE!$B138)))</f>
        <v/>
      </c>
      <c r="CY138" s="32">
        <f t="shared" si="168"/>
        <v>0</v>
      </c>
      <c r="CZ138" s="32">
        <f t="shared" si="169"/>
        <v>0</v>
      </c>
      <c r="DA138" s="33" t="str">
        <f>IF($B138="","",IF(COUNTIF(BASE!$A:$A,PRODUTIVIDADE!DA$3)=0,"",SUMIFS(BASE!$M:$M,BASE!$A:$A,PRODUTIVIDADE!DA$3,BASE!$G:$G,PRODUTIVIDADE!$B138)))</f>
        <v/>
      </c>
      <c r="DB138" s="33" t="str">
        <f>IF($B138="","",IF(COUNTIF(BASE!$A:$A,PRODUTIVIDADE!DA$3)=0,"",SUMIFS(BASE!$N:$N,BASE!$A:$A,PRODUTIVIDADE!DA$3,BASE!$G:$G,PRODUTIVIDADE!$B138)))</f>
        <v/>
      </c>
      <c r="DC138" s="28" t="str">
        <f>IF($B138="","",IF(COUNTIF(BASE!$A:$A,PRODUTIVIDADE!DA$3)=0,"",SUMIFS(BASE!$P:$P,BASE!$A:$A,PRODUTIVIDADE!DA$3,BASE!$G:$G,PRODUTIVIDADE!$B138)))</f>
        <v/>
      </c>
      <c r="DD138" s="28" t="str">
        <f>IF($B138="","",IF(COUNTIF(BASE!$A:$A,PRODUTIVIDADE!DA$3)=0,"",SUMIFS(BASE!$O:$O,BASE!$A:$A,PRODUTIVIDADE!DA$3,BASE!$G:$G,PRODUTIVIDADE!$B138)))</f>
        <v/>
      </c>
      <c r="DE138" s="32">
        <f t="shared" si="170"/>
        <v>0</v>
      </c>
      <c r="DF138" s="32">
        <f t="shared" si="171"/>
        <v>0</v>
      </c>
      <c r="DG138" s="15" t="str">
        <f>IF($B138="","",IF(COUNTIF(BASE!$A:$A,PRODUTIVIDADE!DG$3)=0,"",SUMIFS(BASE!$M:$M,BASE!$A:$A,PRODUTIVIDADE!DG$3,BASE!$G:$G,PRODUTIVIDADE!$B138)))</f>
        <v/>
      </c>
      <c r="DH138" s="15" t="str">
        <f>IF($B138="","",IF(COUNTIF(BASE!$A:$A,PRODUTIVIDADE!DG$3)=0,"",SUMIFS(BASE!$N:$N,BASE!$A:$A,PRODUTIVIDADE!DG$3,BASE!$G:$G,PRODUTIVIDADE!$B138)))</f>
        <v/>
      </c>
      <c r="DI138" s="18" t="str">
        <f>IF($B138="","",IF(COUNTIF(BASE!$A:$A,PRODUTIVIDADE!DG$3)=0,"",SUMIFS(BASE!$P:$P,BASE!$A:$A,PRODUTIVIDADE!DG$3,BASE!$G:$G,PRODUTIVIDADE!$B138)))</f>
        <v/>
      </c>
      <c r="DJ138" s="18" t="str">
        <f>IF($B138="","",IF(COUNTIF(BASE!$A:$A,PRODUTIVIDADE!DG$3)=0,"",SUMIFS(BASE!$O:$O,BASE!$A:$A,PRODUTIVIDADE!DG$3,BASE!$G:$G,PRODUTIVIDADE!$B138)))</f>
        <v/>
      </c>
      <c r="DK138" s="32">
        <f t="shared" si="172"/>
        <v>0</v>
      </c>
      <c r="DL138" s="32">
        <f t="shared" si="173"/>
        <v>0</v>
      </c>
      <c r="DM138" s="33" t="str">
        <f>IF($B138="","",IF(COUNTIF(BASE!$A:$A,PRODUTIVIDADE!DM$3)=0,"",SUMIFS(BASE!$M:$M,BASE!$A:$A,PRODUTIVIDADE!DM$3,BASE!$G:$G,PRODUTIVIDADE!$B138)))</f>
        <v/>
      </c>
      <c r="DN138" s="33" t="str">
        <f>IF($B138="","",IF(COUNTIF(BASE!$A:$A,PRODUTIVIDADE!DM$3)=0,"",SUMIFS(BASE!$N:$N,BASE!$A:$A,PRODUTIVIDADE!DM$3,BASE!$G:$G,PRODUTIVIDADE!$B138)))</f>
        <v/>
      </c>
      <c r="DO138" s="28" t="str">
        <f>IF($B138="","",IF(COUNTIF(BASE!$A:$A,PRODUTIVIDADE!DM$3)=0,"",SUMIFS(BASE!$P:$P,BASE!$A:$A,PRODUTIVIDADE!DM$3,BASE!$G:$G,PRODUTIVIDADE!$B138)))</f>
        <v/>
      </c>
      <c r="DP138" s="28" t="str">
        <f>IF($B138="","",IF(COUNTIF(BASE!$A:$A,PRODUTIVIDADE!DM$3)=0,"",SUMIFS(BASE!$O:$O,BASE!$A:$A,PRODUTIVIDADE!DM$3,BASE!$G:$G,PRODUTIVIDADE!$B138)))</f>
        <v/>
      </c>
      <c r="DQ138" s="32">
        <f t="shared" si="174"/>
        <v>0</v>
      </c>
      <c r="DR138" s="32">
        <f t="shared" si="175"/>
        <v>0</v>
      </c>
      <c r="DS138" s="15" t="str">
        <f>IF($B138="","",IF(COUNTIF(BASE!$A:$A,PRODUTIVIDADE!DS$3)=0,"",SUMIFS(BASE!$M:$M,BASE!$A:$A,PRODUTIVIDADE!DS$3,BASE!$G:$G,PRODUTIVIDADE!$B138)))</f>
        <v/>
      </c>
      <c r="DT138" s="15" t="str">
        <f>IF($B138="","",IF(COUNTIF(BASE!$A:$A,PRODUTIVIDADE!DS$3)=0,"",SUMIFS(BASE!$N:$N,BASE!$A:$A,PRODUTIVIDADE!DS$3,BASE!$G:$G,PRODUTIVIDADE!$B138)))</f>
        <v/>
      </c>
      <c r="DU138" s="18" t="str">
        <f>IF($B138="","",IF(COUNTIF(BASE!$A:$A,PRODUTIVIDADE!DS$3)=0,"",SUMIFS(BASE!$P:$P,BASE!$A:$A,PRODUTIVIDADE!DS$3,BASE!$G:$G,PRODUTIVIDADE!$B138)))</f>
        <v/>
      </c>
      <c r="DV138" s="18" t="str">
        <f>IF($B138="","",IF(COUNTIF(BASE!$A:$A,PRODUTIVIDADE!DS$3)=0,"",SUMIFS(BASE!$O:$O,BASE!$A:$A,PRODUTIVIDADE!DS$3,BASE!$G:$G,PRODUTIVIDADE!$B138)))</f>
        <v/>
      </c>
      <c r="DW138" s="32">
        <f t="shared" si="176"/>
        <v>0</v>
      </c>
      <c r="DX138" s="32">
        <f t="shared" si="177"/>
        <v>0</v>
      </c>
      <c r="DY138" s="33" t="str">
        <f>IF($B138="","",IF(COUNTIF(BASE!$A:$A,PRODUTIVIDADE!DY$3)=0,"",SUMIFS(BASE!$M:$M,BASE!$A:$A,PRODUTIVIDADE!DY$3,BASE!$G:$G,PRODUTIVIDADE!$B138)))</f>
        <v/>
      </c>
      <c r="DZ138" s="33" t="str">
        <f>IF($B138="","",IF(COUNTIF(BASE!$A:$A,PRODUTIVIDADE!DY$3)=0,"",SUMIFS(BASE!$N:$N,BASE!$A:$A,PRODUTIVIDADE!DY$3,BASE!$G:$G,PRODUTIVIDADE!$B138)))</f>
        <v/>
      </c>
      <c r="EA138" s="28" t="str">
        <f>IF($B138="","",IF(COUNTIF(BASE!$A:$A,PRODUTIVIDADE!DY$3)=0,"",SUMIFS(BASE!$P:$P,BASE!$A:$A,PRODUTIVIDADE!DY$3,BASE!$G:$G,PRODUTIVIDADE!$B138)))</f>
        <v/>
      </c>
      <c r="EB138" s="28" t="str">
        <f>IF($B138="","",IF(COUNTIF(BASE!$A:$A,PRODUTIVIDADE!DY$3)=0,"",SUMIFS(BASE!$O:$O,BASE!$A:$A,PRODUTIVIDADE!DY$3,BASE!$G:$G,PRODUTIVIDADE!$B138)))</f>
        <v/>
      </c>
      <c r="EC138" s="32">
        <f t="shared" si="178"/>
        <v>0</v>
      </c>
      <c r="ED138" s="32">
        <f t="shared" si="179"/>
        <v>0</v>
      </c>
      <c r="EE138" s="15" t="str">
        <f>IF($B138="","",IF(COUNTIF(BASE!$A:$A,PRODUTIVIDADE!EE$3)=0,"",SUMIFS(BASE!$M:$M,BASE!$A:$A,PRODUTIVIDADE!EE$3,BASE!$G:$G,PRODUTIVIDADE!$B138)))</f>
        <v/>
      </c>
      <c r="EF138" s="15" t="str">
        <f>IF($B138="","",IF(COUNTIF(BASE!$A:$A,PRODUTIVIDADE!EE$3)=0,"",SUMIFS(BASE!$N:$N,BASE!$A:$A,PRODUTIVIDADE!EE$3,BASE!$G:$G,PRODUTIVIDADE!$B138)))</f>
        <v/>
      </c>
      <c r="EG138" s="18" t="str">
        <f>IF($B138="","",IF(COUNTIF(BASE!$A:$A,PRODUTIVIDADE!EE$3)=0,"",SUMIFS(BASE!$P:$P,BASE!$A:$A,PRODUTIVIDADE!EE$3,BASE!$G:$G,PRODUTIVIDADE!$B138)))</f>
        <v/>
      </c>
      <c r="EH138" s="18" t="str">
        <f>IF($B138="","",IF(COUNTIF(BASE!$A:$A,PRODUTIVIDADE!EE$3)=0,"",SUMIFS(BASE!$O:$O,BASE!$A:$A,PRODUTIVIDADE!EE$3,BASE!$G:$G,PRODUTIVIDADE!$B138)))</f>
        <v/>
      </c>
      <c r="EI138" s="32">
        <f t="shared" si="180"/>
        <v>0</v>
      </c>
      <c r="EJ138" s="32">
        <f t="shared" si="181"/>
        <v>0</v>
      </c>
      <c r="EK138" s="33" t="str">
        <f>IF($B138="","",IF(COUNTIF(BASE!$A:$A,PRODUTIVIDADE!EK$3)=0,"",SUMIFS(BASE!$M:$M,BASE!$A:$A,PRODUTIVIDADE!EK$3,BASE!$G:$G,PRODUTIVIDADE!$B138)))</f>
        <v/>
      </c>
      <c r="EL138" s="33" t="str">
        <f>IF($B138="","",IF(COUNTIF(BASE!$A:$A,PRODUTIVIDADE!EK$3)=0,"",SUMIFS(BASE!$N:$N,BASE!$A:$A,PRODUTIVIDADE!EK$3,BASE!$G:$G,PRODUTIVIDADE!$B138)))</f>
        <v/>
      </c>
      <c r="EM138" s="28" t="str">
        <f>IF($B138="","",IF(COUNTIF(BASE!$A:$A,PRODUTIVIDADE!EK$3)=0,"",SUMIFS(BASE!$P:$P,BASE!$A:$A,PRODUTIVIDADE!EK$3,BASE!$G:$G,PRODUTIVIDADE!$B138)))</f>
        <v/>
      </c>
      <c r="EN138" s="28" t="str">
        <f>IF($B138="","",IF(COUNTIF(BASE!$A:$A,PRODUTIVIDADE!EK$3)=0,"",SUMIFS(BASE!$O:$O,BASE!$A:$A,PRODUTIVIDADE!EK$3,BASE!$G:$G,PRODUTIVIDADE!$B138)))</f>
        <v/>
      </c>
      <c r="EO138" s="32">
        <f t="shared" si="182"/>
        <v>0</v>
      </c>
      <c r="EP138" s="32">
        <f t="shared" si="183"/>
        <v>0</v>
      </c>
      <c r="EQ138" s="15" t="str">
        <f>IF($B138="","",IF(COUNTIF(BASE!$A:$A,PRODUTIVIDADE!EQ$3)=0,"",SUMIFS(BASE!$M:$M,BASE!$A:$A,PRODUTIVIDADE!EQ$3,BASE!$G:$G,PRODUTIVIDADE!$B138)))</f>
        <v/>
      </c>
      <c r="ER138" s="15" t="str">
        <f>IF($B138="","",IF(COUNTIF(BASE!$A:$A,PRODUTIVIDADE!EQ$3)=0,"",SUMIFS(BASE!$N:$N,BASE!$A:$A,PRODUTIVIDADE!EQ$3,BASE!$G:$G,PRODUTIVIDADE!$B138)))</f>
        <v/>
      </c>
      <c r="ES138" s="18" t="str">
        <f>IF($B138="","",IF(COUNTIF(BASE!$A:$A,PRODUTIVIDADE!EQ$3)=0,"",SUMIFS(BASE!$P:$P,BASE!$A:$A,PRODUTIVIDADE!EQ$3,BASE!$G:$G,PRODUTIVIDADE!$B138)))</f>
        <v/>
      </c>
      <c r="ET138" s="18" t="str">
        <f>IF($B138="","",IF(COUNTIF(BASE!$A:$A,PRODUTIVIDADE!EQ$3)=0,"",SUMIFS(BASE!$O:$O,BASE!$A:$A,PRODUTIVIDADE!EQ$3,BASE!$G:$G,PRODUTIVIDADE!$B138)))</f>
        <v/>
      </c>
      <c r="EU138" s="32">
        <f t="shared" si="184"/>
        <v>0</v>
      </c>
      <c r="EV138" s="32">
        <f t="shared" si="185"/>
        <v>0</v>
      </c>
      <c r="EW138" s="33" t="str">
        <f>IF($B138="","",IF(COUNTIF(BASE!$A:$A,PRODUTIVIDADE!EW$3)=0,"",SUMIFS(BASE!$M:$M,BASE!$A:$A,PRODUTIVIDADE!EW$3,BASE!$G:$G,PRODUTIVIDADE!$B138)))</f>
        <v/>
      </c>
      <c r="EX138" s="33" t="str">
        <f>IF($B138="","",IF(COUNTIF(BASE!$A:$A,PRODUTIVIDADE!EW$3)=0,"",SUMIFS(BASE!$N:$N,BASE!$A:$A,PRODUTIVIDADE!EW$3,BASE!$G:$G,PRODUTIVIDADE!$B138)))</f>
        <v/>
      </c>
      <c r="EY138" s="28" t="str">
        <f>IF($B138="","",IF(COUNTIF(BASE!$A:$A,PRODUTIVIDADE!EW$3)=0,"",SUMIFS(BASE!$P:$P,BASE!$A:$A,PRODUTIVIDADE!EW$3,BASE!$G:$G,PRODUTIVIDADE!$B138)))</f>
        <v/>
      </c>
      <c r="EZ138" s="28" t="str">
        <f>IF($B138="","",IF(COUNTIF(BASE!$A:$A,PRODUTIVIDADE!EW$3)=0,"",SUMIFS(BASE!$O:$O,BASE!$A:$A,PRODUTIVIDADE!EW$3,BASE!$G:$G,PRODUTIVIDADE!$B138)))</f>
        <v/>
      </c>
      <c r="FA138" s="32">
        <f t="shared" si="186"/>
        <v>0</v>
      </c>
      <c r="FB138" s="32">
        <f t="shared" si="187"/>
        <v>0</v>
      </c>
      <c r="FC138" s="15" t="str">
        <f>IF($B138="","",IF(COUNTIF(BASE!$A:$A,PRODUTIVIDADE!FC$3)=0,"",SUMIFS(BASE!$M:$M,BASE!$A:$A,PRODUTIVIDADE!FC$3,BASE!$G:$G,PRODUTIVIDADE!$B138)))</f>
        <v/>
      </c>
      <c r="FD138" s="15" t="str">
        <f>IF($B138="","",IF(COUNTIF(BASE!$A:$A,PRODUTIVIDADE!FC$3)=0,"",SUMIFS(BASE!$N:$N,BASE!$A:$A,PRODUTIVIDADE!FC$3,BASE!$G:$G,PRODUTIVIDADE!$B138)))</f>
        <v/>
      </c>
      <c r="FE138" s="18" t="str">
        <f>IF($B138="","",IF(COUNTIF(BASE!$A:$A,PRODUTIVIDADE!FC$3)=0,"",SUMIFS(BASE!$P:$P,BASE!$A:$A,PRODUTIVIDADE!FC$3,BASE!$G:$G,PRODUTIVIDADE!$B138)))</f>
        <v/>
      </c>
      <c r="FF138" s="18" t="str">
        <f>IF($B138="","",IF(COUNTIF(BASE!$A:$A,PRODUTIVIDADE!FC$3)=0,"",SUMIFS(BASE!$O:$O,BASE!$A:$A,PRODUTIVIDADE!FC$3,BASE!$G:$G,PRODUTIVIDADE!$B138)))</f>
        <v/>
      </c>
      <c r="FG138" s="32">
        <f t="shared" si="188"/>
        <v>0</v>
      </c>
      <c r="FH138" s="32">
        <f t="shared" si="189"/>
        <v>0</v>
      </c>
      <c r="FI138" s="33" t="str">
        <f>IF($B138="","",IF(COUNTIF(BASE!$A:$A,PRODUTIVIDADE!FI$3)=0,"",SUMIFS(BASE!$M:$M,BASE!$A:$A,PRODUTIVIDADE!FI$3,BASE!$G:$G,PRODUTIVIDADE!$B138)))</f>
        <v/>
      </c>
      <c r="FJ138" s="33" t="str">
        <f>IF($B138="","",IF(COUNTIF(BASE!$A:$A,PRODUTIVIDADE!FI$3)=0,"",SUMIFS(BASE!$N:$N,BASE!$A:$A,PRODUTIVIDADE!FI$3,BASE!$G:$G,PRODUTIVIDADE!$B138)))</f>
        <v/>
      </c>
      <c r="FK138" s="28" t="str">
        <f>IF($B138="","",IF(COUNTIF(BASE!$A:$A,PRODUTIVIDADE!FI$3)=0,"",SUMIFS(BASE!$P:$P,BASE!$A:$A,PRODUTIVIDADE!FI$3,BASE!$G:$G,PRODUTIVIDADE!$B138)))</f>
        <v/>
      </c>
      <c r="FL138" s="28" t="str">
        <f>IF($B138="","",IF(COUNTIF(BASE!$A:$A,PRODUTIVIDADE!FI$3)=0,"",SUMIFS(BASE!$O:$O,BASE!$A:$A,PRODUTIVIDADE!FI$3,BASE!$G:$G,PRODUTIVIDADE!$B138)))</f>
        <v/>
      </c>
      <c r="FM138" s="32">
        <f t="shared" si="190"/>
        <v>0</v>
      </c>
      <c r="FN138" s="32">
        <f t="shared" si="191"/>
        <v>0</v>
      </c>
      <c r="FO138" s="15" t="str">
        <f>IF($B138="","",IF(COUNTIF(BASE!$A:$A,PRODUTIVIDADE!FO$3)=0,"",SUMIFS(BASE!$M:$M,BASE!$A:$A,PRODUTIVIDADE!FO$3,BASE!$G:$G,PRODUTIVIDADE!$B138)))</f>
        <v/>
      </c>
      <c r="FP138" s="15" t="str">
        <f>IF($B138="","",IF(COUNTIF(BASE!$A:$A,PRODUTIVIDADE!FO$3)=0,"",SUMIFS(BASE!$N:$N,BASE!$A:$A,PRODUTIVIDADE!FO$3,BASE!$G:$G,PRODUTIVIDADE!$B138)))</f>
        <v/>
      </c>
      <c r="FQ138" s="18" t="str">
        <f>IF($B138="","",IF(COUNTIF(BASE!$A:$A,PRODUTIVIDADE!FO$3)=0,"",SUMIFS(BASE!$P:$P,BASE!$A:$A,PRODUTIVIDADE!FO$3,BASE!$G:$G,PRODUTIVIDADE!$B138)))</f>
        <v/>
      </c>
      <c r="FR138" s="18" t="str">
        <f>IF($B138="","",IF(COUNTIF(BASE!$A:$A,PRODUTIVIDADE!FO$3)=0,"",SUMIFS(BASE!$O:$O,BASE!$A:$A,PRODUTIVIDADE!FO$3,BASE!$G:$G,PRODUTIVIDADE!$B138)))</f>
        <v/>
      </c>
      <c r="FS138" s="32">
        <f t="shared" si="192"/>
        <v>0</v>
      </c>
      <c r="FT138" s="32">
        <f t="shared" si="193"/>
        <v>0</v>
      </c>
      <c r="FU138" s="33" t="str">
        <f>IF($B138="","",IF(COUNTIF(BASE!$A:$A,PRODUTIVIDADE!FU$3)=0,"",SUMIFS(BASE!$M:$M,BASE!$A:$A,PRODUTIVIDADE!FU$3,BASE!$G:$G,PRODUTIVIDADE!$B138)))</f>
        <v/>
      </c>
      <c r="FV138" s="33" t="str">
        <f>IF($B138="","",IF(COUNTIF(BASE!$A:$A,PRODUTIVIDADE!FU$3)=0,"",SUMIFS(BASE!$N:$N,BASE!$A:$A,PRODUTIVIDADE!FU$3,BASE!$G:$G,PRODUTIVIDADE!$B138)))</f>
        <v/>
      </c>
      <c r="FW138" s="28" t="str">
        <f>IF($B138="","",IF(COUNTIF(BASE!$A:$A,PRODUTIVIDADE!FU$3)=0,"",SUMIFS(BASE!$P:$P,BASE!$A:$A,PRODUTIVIDADE!FU$3,BASE!$G:$G,PRODUTIVIDADE!$B138)))</f>
        <v/>
      </c>
      <c r="FX138" s="28" t="str">
        <f>IF($B138="","",IF(COUNTIF(BASE!$A:$A,PRODUTIVIDADE!FU$3)=0,"",SUMIFS(BASE!$O:$O,BASE!$A:$A,PRODUTIVIDADE!FU$3,BASE!$G:$G,PRODUTIVIDADE!$B138)))</f>
        <v/>
      </c>
      <c r="FY138" s="32">
        <f t="shared" si="194"/>
        <v>0</v>
      </c>
      <c r="FZ138" s="32">
        <f t="shared" si="195"/>
        <v>0</v>
      </c>
      <c r="GA138" s="15" t="str">
        <f>IF($B138="","",IF(COUNTIF(BASE!$A:$A,PRODUTIVIDADE!GA$3)=0,"",SUMIFS(BASE!$M:$M,BASE!$A:$A,PRODUTIVIDADE!GA$3,BASE!$G:$G,PRODUTIVIDADE!$B138)))</f>
        <v/>
      </c>
      <c r="GB138" s="15" t="str">
        <f>IF($B138="","",IF(COUNTIF(BASE!$A:$A,PRODUTIVIDADE!GA$3)=0,"",SUMIFS(BASE!$N:$N,BASE!$A:$A,PRODUTIVIDADE!GA$3,BASE!$G:$G,PRODUTIVIDADE!$B138)))</f>
        <v/>
      </c>
      <c r="GC138" s="18" t="str">
        <f>IF($B138="","",IF(COUNTIF(BASE!$A:$A,PRODUTIVIDADE!GA$3)=0,"",SUMIFS(BASE!$P:$P,BASE!$A:$A,PRODUTIVIDADE!GA$3,BASE!$G:$G,PRODUTIVIDADE!$B138)))</f>
        <v/>
      </c>
      <c r="GD138" s="18" t="str">
        <f>IF($B138="","",IF(COUNTIF(BASE!$A:$A,PRODUTIVIDADE!GA$3)=0,"",SUMIFS(BASE!$O:$O,BASE!$A:$A,PRODUTIVIDADE!GA$3,BASE!$G:$G,PRODUTIVIDADE!$B138)))</f>
        <v/>
      </c>
      <c r="GE138" s="32">
        <f t="shared" si="196"/>
        <v>0</v>
      </c>
      <c r="GF138" s="32">
        <f t="shared" si="197"/>
        <v>0</v>
      </c>
      <c r="GG138" s="33" t="str">
        <f>IF($B138="","",IF(COUNTIF(BASE!$A:$A,PRODUTIVIDADE!GG$3)=0,"",SUMIFS(BASE!$M:$M,BASE!$A:$A,PRODUTIVIDADE!GG$3,BASE!$G:$G,PRODUTIVIDADE!$B138)))</f>
        <v/>
      </c>
      <c r="GH138" s="33" t="str">
        <f>IF($B138="","",IF(COUNTIF(BASE!$A:$A,PRODUTIVIDADE!GG$3)=0,"",SUMIFS(BASE!$N:$N,BASE!$A:$A,PRODUTIVIDADE!GG$3,BASE!$G:$G,PRODUTIVIDADE!$B138)))</f>
        <v/>
      </c>
      <c r="GI138" s="28" t="str">
        <f>IF($B138="","",IF(COUNTIF(BASE!$A:$A,PRODUTIVIDADE!GG$3)=0,"",SUMIFS(BASE!$P:$P,BASE!$A:$A,PRODUTIVIDADE!GG$3,BASE!$G:$G,PRODUTIVIDADE!$B138)))</f>
        <v/>
      </c>
      <c r="GJ138" s="28" t="str">
        <f>IF($B138="","",IF(COUNTIF(BASE!$A:$A,PRODUTIVIDADE!GG$3)=0,"",SUMIFS(BASE!$O:$O,BASE!$A:$A,PRODUTIVIDADE!GG$3,BASE!$G:$G,PRODUTIVIDADE!$B138)))</f>
        <v/>
      </c>
      <c r="GK138" s="32">
        <f t="shared" si="198"/>
        <v>0</v>
      </c>
      <c r="GL138" s="32">
        <f t="shared" si="199"/>
        <v>0</v>
      </c>
      <c r="GM138" s="15" t="str">
        <f>IF($B138="","",IF(COUNTIF(BASE!$A:$A,PRODUTIVIDADE!GM$3)=0,"",SUMIFS(BASE!$M:$M,BASE!$A:$A,PRODUTIVIDADE!GM$3,BASE!$G:$G,PRODUTIVIDADE!$B138)))</f>
        <v/>
      </c>
      <c r="GN138" s="15" t="str">
        <f>IF($B138="","",IF(COUNTIF(BASE!$A:$A,PRODUTIVIDADE!GM$3)=0,"",SUMIFS(BASE!$N:$N,BASE!$A:$A,PRODUTIVIDADE!GM$3,BASE!$G:$G,PRODUTIVIDADE!$B138)))</f>
        <v/>
      </c>
      <c r="GO138" s="18" t="str">
        <f>IF($B138="","",IF(COUNTIF(BASE!$A:$A,PRODUTIVIDADE!GM$3)=0,"",SUMIFS(BASE!$P:$P,BASE!$A:$A,PRODUTIVIDADE!GM$3,BASE!$G:$G,PRODUTIVIDADE!$B138)))</f>
        <v/>
      </c>
      <c r="GP138" s="18" t="str">
        <f>IF($B138="","",IF(COUNTIF(BASE!$A:$A,PRODUTIVIDADE!GM$3)=0,"",SUMIFS(BASE!$O:$O,BASE!$A:$A,PRODUTIVIDADE!GM$3,BASE!$G:$G,PRODUTIVIDADE!$B138)))</f>
        <v/>
      </c>
      <c r="GQ138" s="32">
        <f t="shared" si="200"/>
        <v>0</v>
      </c>
      <c r="GR138" s="32">
        <f t="shared" si="201"/>
        <v>0</v>
      </c>
    </row>
    <row r="139" spans="2:200" s="8" customFormat="1" hidden="1" x14ac:dyDescent="0.25">
      <c r="B139" s="50"/>
      <c r="C139" s="16" t="str">
        <f>IF($B139="","",VLOOKUP($B139,EQUIPE!$B:$E,2,0))</f>
        <v/>
      </c>
      <c r="D139" s="16" t="str">
        <f>IF($B139="","",VLOOKUP($B139,EQUIPE!$B:$F,5,0))</f>
        <v/>
      </c>
      <c r="E139" s="18" t="str">
        <f>IF($B139="","",VLOOKUP($B139,EQUIPE!$B:$E,3,0))</f>
        <v/>
      </c>
      <c r="F139" s="16" t="str">
        <f>IF($B139="","",VLOOKUP($B139,EQUIPE!$B:$E,4,0))</f>
        <v/>
      </c>
      <c r="H139" s="22" t="str">
        <f t="shared" si="202"/>
        <v/>
      </c>
      <c r="I139" s="22" t="str">
        <f t="shared" si="202"/>
        <v/>
      </c>
      <c r="J139" s="18" t="str">
        <f t="shared" si="136"/>
        <v/>
      </c>
      <c r="K139" s="18" t="str">
        <f t="shared" si="137"/>
        <v/>
      </c>
      <c r="L139" s="32">
        <f t="shared" si="138"/>
        <v>0</v>
      </c>
      <c r="M139" s="32">
        <f t="shared" si="139"/>
        <v>0</v>
      </c>
      <c r="O139" s="15" t="str">
        <f>IF($B139="","",IF(COUNTIF(BASE!$A:$A,PRODUTIVIDADE!O$3)=0,"",SUMIFS(BASE!$M:$M,BASE!$A:$A,PRODUTIVIDADE!O$3,BASE!$G:$G,PRODUTIVIDADE!$B139)))</f>
        <v/>
      </c>
      <c r="P139" s="15" t="str">
        <f>IF($B139="","",IF(COUNTIF(BASE!$A:$A,PRODUTIVIDADE!O$3)=0,"",SUMIFS(BASE!$N:$N,BASE!$A:$A,PRODUTIVIDADE!O$3,BASE!$G:$G,PRODUTIVIDADE!$B139)))</f>
        <v/>
      </c>
      <c r="Q139" s="18" t="str">
        <f>IF($B139="","",IF(COUNTIF(BASE!$A:$A,PRODUTIVIDADE!O$3)=0,"",SUMIFS(BASE!$P:$P,BASE!$A:$A,PRODUTIVIDADE!O$3,BASE!$G:$G,PRODUTIVIDADE!$B139)))</f>
        <v/>
      </c>
      <c r="R139" s="18" t="str">
        <f>IF($B139="","",IF(COUNTIF(BASE!$A:$A,PRODUTIVIDADE!O$3)=0,"",SUMIFS(BASE!$O:$O,BASE!$A:$A,PRODUTIVIDADE!O$3,BASE!$G:$G,PRODUTIVIDADE!$B139)))</f>
        <v/>
      </c>
      <c r="S139" s="32">
        <f t="shared" si="140"/>
        <v>0</v>
      </c>
      <c r="T139" s="32">
        <f t="shared" si="141"/>
        <v>0</v>
      </c>
      <c r="U139" s="33" t="str">
        <f>IF($B139="","",IF(COUNTIF(BASE!$A:$A,PRODUTIVIDADE!U$3)=0,"",SUMIFS(BASE!$M:$M,BASE!$A:$A,PRODUTIVIDADE!U$3,BASE!$G:$G,PRODUTIVIDADE!$B139)))</f>
        <v/>
      </c>
      <c r="V139" s="33" t="str">
        <f>IF($B139="","",IF(COUNTIF(BASE!$A:$A,PRODUTIVIDADE!U$3)=0,"",SUMIFS(BASE!$N:$N,BASE!$A:$A,PRODUTIVIDADE!U$3,BASE!$G:$G,PRODUTIVIDADE!$B139)))</f>
        <v/>
      </c>
      <c r="W139" s="28" t="str">
        <f>IF($B139="","",IF(COUNTIF(BASE!$A:$A,PRODUTIVIDADE!U$3)=0,"",SUMIFS(BASE!$P:$P,BASE!$A:$A,PRODUTIVIDADE!U$3,BASE!$G:$G,PRODUTIVIDADE!$B139)))</f>
        <v/>
      </c>
      <c r="X139" s="28" t="str">
        <f>IF($B139="","",IF(COUNTIF(BASE!$A:$A,PRODUTIVIDADE!U$3)=0,"",SUMIFS(BASE!$O:$O,BASE!$A:$A,PRODUTIVIDADE!U$3,BASE!$G:$G,PRODUTIVIDADE!$B139)))</f>
        <v/>
      </c>
      <c r="Y139" s="32">
        <f t="shared" si="142"/>
        <v>0</v>
      </c>
      <c r="Z139" s="32">
        <f t="shared" si="143"/>
        <v>0</v>
      </c>
      <c r="AA139" s="15" t="str">
        <f>IF($B139="","",IF(COUNTIF(BASE!$A:$A,PRODUTIVIDADE!AA$3)=0,"",SUMIFS(BASE!$M:$M,BASE!$A:$A,PRODUTIVIDADE!AA$3,BASE!$G:$G,PRODUTIVIDADE!$B139)))</f>
        <v/>
      </c>
      <c r="AB139" s="15" t="str">
        <f>IF($B139="","",IF(COUNTIF(BASE!$A:$A,PRODUTIVIDADE!AA$3)=0,"",SUMIFS(BASE!$N:$N,BASE!$A:$A,PRODUTIVIDADE!AA$3,BASE!$G:$G,PRODUTIVIDADE!$B139)))</f>
        <v/>
      </c>
      <c r="AC139" s="18" t="str">
        <f>IF($B139="","",IF(COUNTIF(BASE!$A:$A,PRODUTIVIDADE!AA$3)=0,"",SUMIFS(BASE!$P:$P,BASE!$A:$A,PRODUTIVIDADE!AA$3,BASE!$G:$G,PRODUTIVIDADE!$B139)))</f>
        <v/>
      </c>
      <c r="AD139" s="18" t="str">
        <f>IF($B139="","",IF(COUNTIF(BASE!$A:$A,PRODUTIVIDADE!AA$3)=0,"",SUMIFS(BASE!$O:$O,BASE!$A:$A,PRODUTIVIDADE!AA$3,BASE!$G:$G,PRODUTIVIDADE!$B139)))</f>
        <v/>
      </c>
      <c r="AE139" s="32">
        <f t="shared" si="144"/>
        <v>0</v>
      </c>
      <c r="AF139" s="32">
        <f t="shared" si="145"/>
        <v>0</v>
      </c>
      <c r="AG139" s="33" t="str">
        <f>IF($B139="","",IF(COUNTIF(BASE!$A:$A,PRODUTIVIDADE!AG$3)=0,"",SUMIFS(BASE!$M:$M,BASE!$A:$A,PRODUTIVIDADE!AG$3,BASE!$G:$G,PRODUTIVIDADE!$B139)))</f>
        <v/>
      </c>
      <c r="AH139" s="33" t="str">
        <f>IF($B139="","",IF(COUNTIF(BASE!$A:$A,PRODUTIVIDADE!AG$3)=0,"",SUMIFS(BASE!$N:$N,BASE!$A:$A,PRODUTIVIDADE!AG$3,BASE!$G:$G,PRODUTIVIDADE!$B139)))</f>
        <v/>
      </c>
      <c r="AI139" s="28" t="str">
        <f>IF($B139="","",IF(COUNTIF(BASE!$A:$A,PRODUTIVIDADE!AG$3)=0,"",SUMIFS(BASE!$P:$P,BASE!$A:$A,PRODUTIVIDADE!AG$3,BASE!$G:$G,PRODUTIVIDADE!$B139)))</f>
        <v/>
      </c>
      <c r="AJ139" s="28" t="str">
        <f>IF($B139="","",IF(COUNTIF(BASE!$A:$A,PRODUTIVIDADE!AG$3)=0,"",SUMIFS(BASE!$O:$O,BASE!$A:$A,PRODUTIVIDADE!AG$3,BASE!$G:$G,PRODUTIVIDADE!$B139)))</f>
        <v/>
      </c>
      <c r="AK139" s="32">
        <f t="shared" si="146"/>
        <v>0</v>
      </c>
      <c r="AL139" s="32">
        <f t="shared" si="147"/>
        <v>0</v>
      </c>
      <c r="AM139" s="15" t="str">
        <f>IF($B139="","",IF(COUNTIF(BASE!$A:$A,PRODUTIVIDADE!AM$3)=0,"",SUMIFS(BASE!$M:$M,BASE!$A:$A,PRODUTIVIDADE!AM$3,BASE!$G:$G,PRODUTIVIDADE!$B139)))</f>
        <v/>
      </c>
      <c r="AN139" s="15" t="str">
        <f>IF($B139="","",IF(COUNTIF(BASE!$A:$A,PRODUTIVIDADE!AM$3)=0,"",SUMIFS(BASE!$N:$N,BASE!$A:$A,PRODUTIVIDADE!AM$3,BASE!$G:$G,PRODUTIVIDADE!$B139)))</f>
        <v/>
      </c>
      <c r="AO139" s="18" t="str">
        <f>IF($B139="","",IF(COUNTIF(BASE!$A:$A,PRODUTIVIDADE!AM$3)=0,"",SUMIFS(BASE!$P:$P,BASE!$A:$A,PRODUTIVIDADE!AM$3,BASE!$G:$G,PRODUTIVIDADE!$B139)))</f>
        <v/>
      </c>
      <c r="AP139" s="18" t="str">
        <f>IF($B139="","",IF(COUNTIF(BASE!$A:$A,PRODUTIVIDADE!AM$3)=0,"",SUMIFS(BASE!$O:$O,BASE!$A:$A,PRODUTIVIDADE!AM$3,BASE!$G:$G,PRODUTIVIDADE!$B139)))</f>
        <v/>
      </c>
      <c r="AQ139" s="32">
        <f t="shared" si="148"/>
        <v>0</v>
      </c>
      <c r="AR139" s="32">
        <f t="shared" si="149"/>
        <v>0</v>
      </c>
      <c r="AS139" s="33" t="str">
        <f>IF($B139="","",IF(COUNTIF(BASE!$A:$A,PRODUTIVIDADE!AS$3)=0,"",SUMIFS(BASE!$M:$M,BASE!$A:$A,PRODUTIVIDADE!AS$3,BASE!$G:$G,PRODUTIVIDADE!$B139)))</f>
        <v/>
      </c>
      <c r="AT139" s="33" t="str">
        <f>IF($B139="","",IF(COUNTIF(BASE!$A:$A,PRODUTIVIDADE!AS$3)=0,"",SUMIFS(BASE!$N:$N,BASE!$A:$A,PRODUTIVIDADE!AS$3,BASE!$G:$G,PRODUTIVIDADE!$B139)))</f>
        <v/>
      </c>
      <c r="AU139" s="28" t="str">
        <f>IF($B139="","",IF(COUNTIF(BASE!$A:$A,PRODUTIVIDADE!AS$3)=0,"",SUMIFS(BASE!$P:$P,BASE!$A:$A,PRODUTIVIDADE!AS$3,BASE!$G:$G,PRODUTIVIDADE!$B139)))</f>
        <v/>
      </c>
      <c r="AV139" s="28" t="str">
        <f>IF($B139="","",IF(COUNTIF(BASE!$A:$A,PRODUTIVIDADE!AS$3)=0,"",SUMIFS(BASE!$O:$O,BASE!$A:$A,PRODUTIVIDADE!AS$3,BASE!$G:$G,PRODUTIVIDADE!$B139)))</f>
        <v/>
      </c>
      <c r="AW139" s="32">
        <f t="shared" si="150"/>
        <v>0</v>
      </c>
      <c r="AX139" s="32">
        <f t="shared" si="151"/>
        <v>0</v>
      </c>
      <c r="AY139" s="15" t="str">
        <f>IF($B139="","",IF(COUNTIF(BASE!$A:$A,PRODUTIVIDADE!AY$3)=0,"",SUMIFS(BASE!$M:$M,BASE!$A:$A,PRODUTIVIDADE!AY$3,BASE!$G:$G,PRODUTIVIDADE!$B139)))</f>
        <v/>
      </c>
      <c r="AZ139" s="15" t="str">
        <f>IF($B139="","",IF(COUNTIF(BASE!$A:$A,PRODUTIVIDADE!AY$3)=0,"",SUMIFS(BASE!$N:$N,BASE!$A:$A,PRODUTIVIDADE!AY$3,BASE!$G:$G,PRODUTIVIDADE!$B139)))</f>
        <v/>
      </c>
      <c r="BA139" s="18" t="str">
        <f>IF($B139="","",IF(COUNTIF(BASE!$A:$A,PRODUTIVIDADE!AY$3)=0,"",SUMIFS(BASE!$P:$P,BASE!$A:$A,PRODUTIVIDADE!AY$3,BASE!$G:$G,PRODUTIVIDADE!$B139)))</f>
        <v/>
      </c>
      <c r="BB139" s="18" t="str">
        <f>IF($B139="","",IF(COUNTIF(BASE!$A:$A,PRODUTIVIDADE!AY$3)=0,"",SUMIFS(BASE!$O:$O,BASE!$A:$A,PRODUTIVIDADE!AY$3,BASE!$G:$G,PRODUTIVIDADE!$B139)))</f>
        <v/>
      </c>
      <c r="BC139" s="32">
        <f t="shared" si="152"/>
        <v>0</v>
      </c>
      <c r="BD139" s="32">
        <f t="shared" si="153"/>
        <v>0</v>
      </c>
      <c r="BE139" s="33" t="str">
        <f>IF($B139="","",IF(COUNTIF(BASE!$A:$A,PRODUTIVIDADE!BE$3)=0,"",SUMIFS(BASE!$M:$M,BASE!$A:$A,PRODUTIVIDADE!BE$3,BASE!$G:$G,PRODUTIVIDADE!$B139)))</f>
        <v/>
      </c>
      <c r="BF139" s="33" t="str">
        <f>IF($B139="","",IF(COUNTIF(BASE!$A:$A,PRODUTIVIDADE!BE$3)=0,"",SUMIFS(BASE!$N:$N,BASE!$A:$A,PRODUTIVIDADE!BE$3,BASE!$G:$G,PRODUTIVIDADE!$B139)))</f>
        <v/>
      </c>
      <c r="BG139" s="28" t="str">
        <f>IF($B139="","",IF(COUNTIF(BASE!$A:$A,PRODUTIVIDADE!BE$3)=0,"",SUMIFS(BASE!$P:$P,BASE!$A:$A,PRODUTIVIDADE!BE$3,BASE!$G:$G,PRODUTIVIDADE!$B139)))</f>
        <v/>
      </c>
      <c r="BH139" s="28" t="str">
        <f>IF($B139="","",IF(COUNTIF(BASE!$A:$A,PRODUTIVIDADE!BE$3)=0,"",SUMIFS(BASE!$O:$O,BASE!$A:$A,PRODUTIVIDADE!BE$3,BASE!$G:$G,PRODUTIVIDADE!$B139)))</f>
        <v/>
      </c>
      <c r="BI139" s="32">
        <f t="shared" si="154"/>
        <v>0</v>
      </c>
      <c r="BJ139" s="32">
        <f t="shared" si="155"/>
        <v>0</v>
      </c>
      <c r="BK139" s="15" t="str">
        <f>IF($B139="","",IF(COUNTIF(BASE!$A:$A,PRODUTIVIDADE!BK$3)=0,"",SUMIFS(BASE!$M:$M,BASE!$A:$A,PRODUTIVIDADE!BK$3,BASE!$G:$G,PRODUTIVIDADE!$B139)))</f>
        <v/>
      </c>
      <c r="BL139" s="15" t="str">
        <f>IF($B139="","",IF(COUNTIF(BASE!$A:$A,PRODUTIVIDADE!BK$3)=0,"",SUMIFS(BASE!$N:$N,BASE!$A:$A,PRODUTIVIDADE!BK$3,BASE!$G:$G,PRODUTIVIDADE!$B139)))</f>
        <v/>
      </c>
      <c r="BM139" s="18" t="str">
        <f>IF($B139="","",IF(COUNTIF(BASE!$A:$A,PRODUTIVIDADE!BK$3)=0,"",SUMIFS(BASE!$P:$P,BASE!$A:$A,PRODUTIVIDADE!BK$3,BASE!$G:$G,PRODUTIVIDADE!$B139)))</f>
        <v/>
      </c>
      <c r="BN139" s="18" t="str">
        <f>IF($B139="","",IF(COUNTIF(BASE!$A:$A,PRODUTIVIDADE!BK$3)=0,"",SUMIFS(BASE!$O:$O,BASE!$A:$A,PRODUTIVIDADE!BK$3,BASE!$G:$G,PRODUTIVIDADE!$B139)))</f>
        <v/>
      </c>
      <c r="BO139" s="32">
        <f t="shared" si="156"/>
        <v>0</v>
      </c>
      <c r="BP139" s="32">
        <f t="shared" si="157"/>
        <v>0</v>
      </c>
      <c r="BQ139" s="33" t="str">
        <f>IF($B139="","",IF(COUNTIF(BASE!$A:$A,PRODUTIVIDADE!BQ$3)=0,"",SUMIFS(BASE!$M:$M,BASE!$A:$A,PRODUTIVIDADE!BQ$3,BASE!$G:$G,PRODUTIVIDADE!$B139)))</f>
        <v/>
      </c>
      <c r="BR139" s="33" t="str">
        <f>IF($B139="","",IF(COUNTIF(BASE!$A:$A,PRODUTIVIDADE!BQ$3)=0,"",SUMIFS(BASE!$N:$N,BASE!$A:$A,PRODUTIVIDADE!BQ$3,BASE!$G:$G,PRODUTIVIDADE!$B139)))</f>
        <v/>
      </c>
      <c r="BS139" s="28" t="str">
        <f>IF($B139="","",IF(COUNTIF(BASE!$A:$A,PRODUTIVIDADE!BQ$3)=0,"",SUMIFS(BASE!$P:$P,BASE!$A:$A,PRODUTIVIDADE!BQ$3,BASE!$G:$G,PRODUTIVIDADE!$B139)))</f>
        <v/>
      </c>
      <c r="BT139" s="28" t="str">
        <f>IF($B139="","",IF(COUNTIF(BASE!$A:$A,PRODUTIVIDADE!BQ$3)=0,"",SUMIFS(BASE!$O:$O,BASE!$A:$A,PRODUTIVIDADE!BQ$3,BASE!$G:$G,PRODUTIVIDADE!$B139)))</f>
        <v/>
      </c>
      <c r="BU139" s="32">
        <f t="shared" si="158"/>
        <v>0</v>
      </c>
      <c r="BV139" s="32">
        <f t="shared" si="159"/>
        <v>0</v>
      </c>
      <c r="BW139" s="15" t="str">
        <f>IF($B139="","",IF(COUNTIF(BASE!$A:$A,PRODUTIVIDADE!BW$3)=0,"",SUMIFS(BASE!$M:$M,BASE!$A:$A,PRODUTIVIDADE!BW$3,BASE!$G:$G,PRODUTIVIDADE!$B139)))</f>
        <v/>
      </c>
      <c r="BX139" s="15" t="str">
        <f>IF($B139="","",IF(COUNTIF(BASE!$A:$A,PRODUTIVIDADE!BW$3)=0,"",SUMIFS(BASE!$N:$N,BASE!$A:$A,PRODUTIVIDADE!BW$3,BASE!$G:$G,PRODUTIVIDADE!$B139)))</f>
        <v/>
      </c>
      <c r="BY139" s="18" t="str">
        <f>IF($B139="","",IF(COUNTIF(BASE!$A:$A,PRODUTIVIDADE!BW$3)=0,"",SUMIFS(BASE!$P:$P,BASE!$A:$A,PRODUTIVIDADE!BW$3,BASE!$G:$G,PRODUTIVIDADE!$B139)))</f>
        <v/>
      </c>
      <c r="BZ139" s="18" t="str">
        <f>IF($B139="","",IF(COUNTIF(BASE!$A:$A,PRODUTIVIDADE!BW$3)=0,"",SUMIFS(BASE!$O:$O,BASE!$A:$A,PRODUTIVIDADE!BW$3,BASE!$G:$G,PRODUTIVIDADE!$B139)))</f>
        <v/>
      </c>
      <c r="CA139" s="32">
        <f t="shared" si="160"/>
        <v>0</v>
      </c>
      <c r="CB139" s="32">
        <f t="shared" si="161"/>
        <v>0</v>
      </c>
      <c r="CC139" s="33" t="str">
        <f>IF($B139="","",IF(COUNTIF(BASE!$A:$A,PRODUTIVIDADE!CC$3)=0,"",SUMIFS(BASE!$M:$M,BASE!$A:$A,PRODUTIVIDADE!CC$3,BASE!$G:$G,PRODUTIVIDADE!$B139)))</f>
        <v/>
      </c>
      <c r="CD139" s="33" t="str">
        <f>IF($B139="","",IF(COUNTIF(BASE!$A:$A,PRODUTIVIDADE!CC$3)=0,"",SUMIFS(BASE!$N:$N,BASE!$A:$A,PRODUTIVIDADE!CC$3,BASE!$G:$G,PRODUTIVIDADE!$B139)))</f>
        <v/>
      </c>
      <c r="CE139" s="28" t="str">
        <f>IF($B139="","",IF(COUNTIF(BASE!$A:$A,PRODUTIVIDADE!CC$3)=0,"",SUMIFS(BASE!$P:$P,BASE!$A:$A,PRODUTIVIDADE!CC$3,BASE!$G:$G,PRODUTIVIDADE!$B139)))</f>
        <v/>
      </c>
      <c r="CF139" s="28" t="str">
        <f>IF($B139="","",IF(COUNTIF(BASE!$A:$A,PRODUTIVIDADE!CC$3)=0,"",SUMIFS(BASE!$O:$O,BASE!$A:$A,PRODUTIVIDADE!CC$3,BASE!$G:$G,PRODUTIVIDADE!$B139)))</f>
        <v/>
      </c>
      <c r="CG139" s="32">
        <f t="shared" si="162"/>
        <v>0</v>
      </c>
      <c r="CH139" s="32">
        <f t="shared" si="163"/>
        <v>0</v>
      </c>
      <c r="CI139" s="15" t="str">
        <f>IF($B139="","",IF(COUNTIF(BASE!$A:$A,PRODUTIVIDADE!CI$3)=0,"",SUMIFS(BASE!$M:$M,BASE!$A:$A,PRODUTIVIDADE!CI$3,BASE!$G:$G,PRODUTIVIDADE!$B139)))</f>
        <v/>
      </c>
      <c r="CJ139" s="15" t="str">
        <f>IF($B139="","",IF(COUNTIF(BASE!$A:$A,PRODUTIVIDADE!CI$3)=0,"",SUMIFS(BASE!$N:$N,BASE!$A:$A,PRODUTIVIDADE!CI$3,BASE!$G:$G,PRODUTIVIDADE!$B139)))</f>
        <v/>
      </c>
      <c r="CK139" s="18" t="str">
        <f>IF($B139="","",IF(COUNTIF(BASE!$A:$A,PRODUTIVIDADE!CI$3)=0,"",SUMIFS(BASE!$P:$P,BASE!$A:$A,PRODUTIVIDADE!CI$3,BASE!$G:$G,PRODUTIVIDADE!$B139)))</f>
        <v/>
      </c>
      <c r="CL139" s="18" t="str">
        <f>IF($B139="","",IF(COUNTIF(BASE!$A:$A,PRODUTIVIDADE!CI$3)=0,"",SUMIFS(BASE!$O:$O,BASE!$A:$A,PRODUTIVIDADE!CI$3,BASE!$G:$G,PRODUTIVIDADE!$B139)))</f>
        <v/>
      </c>
      <c r="CM139" s="32">
        <f t="shared" si="164"/>
        <v>0</v>
      </c>
      <c r="CN139" s="32">
        <f t="shared" si="165"/>
        <v>0</v>
      </c>
      <c r="CO139" s="33" t="str">
        <f>IF($B139="","",IF(COUNTIF(BASE!$A:$A,PRODUTIVIDADE!CO$3)=0,"",SUMIFS(BASE!$M:$M,BASE!$A:$A,PRODUTIVIDADE!CO$3,BASE!$G:$G,PRODUTIVIDADE!$B139)))</f>
        <v/>
      </c>
      <c r="CP139" s="33" t="str">
        <f>IF($B139="","",IF(COUNTIF(BASE!$A:$A,PRODUTIVIDADE!CO$3)=0,"",SUMIFS(BASE!$N:$N,BASE!$A:$A,PRODUTIVIDADE!CO$3,BASE!$G:$G,PRODUTIVIDADE!$B139)))</f>
        <v/>
      </c>
      <c r="CQ139" s="28" t="str">
        <f>IF($B139="","",IF(COUNTIF(BASE!$A:$A,PRODUTIVIDADE!CO$3)=0,"",SUMIFS(BASE!$P:$P,BASE!$A:$A,PRODUTIVIDADE!CO$3,BASE!$G:$G,PRODUTIVIDADE!$B139)))</f>
        <v/>
      </c>
      <c r="CR139" s="28" t="str">
        <f>IF($B139="","",IF(COUNTIF(BASE!$A:$A,PRODUTIVIDADE!CO$3)=0,"",SUMIFS(BASE!$O:$O,BASE!$A:$A,PRODUTIVIDADE!CO$3,BASE!$G:$G,PRODUTIVIDADE!$B139)))</f>
        <v/>
      </c>
      <c r="CS139" s="32">
        <f t="shared" si="166"/>
        <v>0</v>
      </c>
      <c r="CT139" s="32">
        <f t="shared" si="167"/>
        <v>0</v>
      </c>
      <c r="CU139" s="15" t="str">
        <f>IF($B139="","",IF(COUNTIF(BASE!$A:$A,PRODUTIVIDADE!CU$3)=0,"",SUMIFS(BASE!$M:$M,BASE!$A:$A,PRODUTIVIDADE!CU$3,BASE!$G:$G,PRODUTIVIDADE!$B139)))</f>
        <v/>
      </c>
      <c r="CV139" s="15" t="str">
        <f>IF($B139="","",IF(COUNTIF(BASE!$A:$A,PRODUTIVIDADE!CU$3)=0,"",SUMIFS(BASE!$N:$N,BASE!$A:$A,PRODUTIVIDADE!CU$3,BASE!$G:$G,PRODUTIVIDADE!$B139)))</f>
        <v/>
      </c>
      <c r="CW139" s="18" t="str">
        <f>IF($B139="","",IF(COUNTIF(BASE!$A:$A,PRODUTIVIDADE!CU$3)=0,"",SUMIFS(BASE!$P:$P,BASE!$A:$A,PRODUTIVIDADE!CU$3,BASE!$G:$G,PRODUTIVIDADE!$B139)))</f>
        <v/>
      </c>
      <c r="CX139" s="18" t="str">
        <f>IF($B139="","",IF(COUNTIF(BASE!$A:$A,PRODUTIVIDADE!CU$3)=0,"",SUMIFS(BASE!$O:$O,BASE!$A:$A,PRODUTIVIDADE!CU$3,BASE!$G:$G,PRODUTIVIDADE!$B139)))</f>
        <v/>
      </c>
      <c r="CY139" s="32">
        <f t="shared" si="168"/>
        <v>0</v>
      </c>
      <c r="CZ139" s="32">
        <f t="shared" si="169"/>
        <v>0</v>
      </c>
      <c r="DA139" s="33" t="str">
        <f>IF($B139="","",IF(COUNTIF(BASE!$A:$A,PRODUTIVIDADE!DA$3)=0,"",SUMIFS(BASE!$M:$M,BASE!$A:$A,PRODUTIVIDADE!DA$3,BASE!$G:$G,PRODUTIVIDADE!$B139)))</f>
        <v/>
      </c>
      <c r="DB139" s="33" t="str">
        <f>IF($B139="","",IF(COUNTIF(BASE!$A:$A,PRODUTIVIDADE!DA$3)=0,"",SUMIFS(BASE!$N:$N,BASE!$A:$A,PRODUTIVIDADE!DA$3,BASE!$G:$G,PRODUTIVIDADE!$B139)))</f>
        <v/>
      </c>
      <c r="DC139" s="28" t="str">
        <f>IF($B139="","",IF(COUNTIF(BASE!$A:$A,PRODUTIVIDADE!DA$3)=0,"",SUMIFS(BASE!$P:$P,BASE!$A:$A,PRODUTIVIDADE!DA$3,BASE!$G:$G,PRODUTIVIDADE!$B139)))</f>
        <v/>
      </c>
      <c r="DD139" s="28" t="str">
        <f>IF($B139="","",IF(COUNTIF(BASE!$A:$A,PRODUTIVIDADE!DA$3)=0,"",SUMIFS(BASE!$O:$O,BASE!$A:$A,PRODUTIVIDADE!DA$3,BASE!$G:$G,PRODUTIVIDADE!$B139)))</f>
        <v/>
      </c>
      <c r="DE139" s="32">
        <f t="shared" si="170"/>
        <v>0</v>
      </c>
      <c r="DF139" s="32">
        <f t="shared" si="171"/>
        <v>0</v>
      </c>
      <c r="DG139" s="15" t="str">
        <f>IF($B139="","",IF(COUNTIF(BASE!$A:$A,PRODUTIVIDADE!DG$3)=0,"",SUMIFS(BASE!$M:$M,BASE!$A:$A,PRODUTIVIDADE!DG$3,BASE!$G:$G,PRODUTIVIDADE!$B139)))</f>
        <v/>
      </c>
      <c r="DH139" s="15" t="str">
        <f>IF($B139="","",IF(COUNTIF(BASE!$A:$A,PRODUTIVIDADE!DG$3)=0,"",SUMIFS(BASE!$N:$N,BASE!$A:$A,PRODUTIVIDADE!DG$3,BASE!$G:$G,PRODUTIVIDADE!$B139)))</f>
        <v/>
      </c>
      <c r="DI139" s="18" t="str">
        <f>IF($B139="","",IF(COUNTIF(BASE!$A:$A,PRODUTIVIDADE!DG$3)=0,"",SUMIFS(BASE!$P:$P,BASE!$A:$A,PRODUTIVIDADE!DG$3,BASE!$G:$G,PRODUTIVIDADE!$B139)))</f>
        <v/>
      </c>
      <c r="DJ139" s="18" t="str">
        <f>IF($B139="","",IF(COUNTIF(BASE!$A:$A,PRODUTIVIDADE!DG$3)=0,"",SUMIFS(BASE!$O:$O,BASE!$A:$A,PRODUTIVIDADE!DG$3,BASE!$G:$G,PRODUTIVIDADE!$B139)))</f>
        <v/>
      </c>
      <c r="DK139" s="32">
        <f t="shared" si="172"/>
        <v>0</v>
      </c>
      <c r="DL139" s="32">
        <f t="shared" si="173"/>
        <v>0</v>
      </c>
      <c r="DM139" s="33" t="str">
        <f>IF($B139="","",IF(COUNTIF(BASE!$A:$A,PRODUTIVIDADE!DM$3)=0,"",SUMIFS(BASE!$M:$M,BASE!$A:$A,PRODUTIVIDADE!DM$3,BASE!$G:$G,PRODUTIVIDADE!$B139)))</f>
        <v/>
      </c>
      <c r="DN139" s="33" t="str">
        <f>IF($B139="","",IF(COUNTIF(BASE!$A:$A,PRODUTIVIDADE!DM$3)=0,"",SUMIFS(BASE!$N:$N,BASE!$A:$A,PRODUTIVIDADE!DM$3,BASE!$G:$G,PRODUTIVIDADE!$B139)))</f>
        <v/>
      </c>
      <c r="DO139" s="28" t="str">
        <f>IF($B139="","",IF(COUNTIF(BASE!$A:$A,PRODUTIVIDADE!DM$3)=0,"",SUMIFS(BASE!$P:$P,BASE!$A:$A,PRODUTIVIDADE!DM$3,BASE!$G:$G,PRODUTIVIDADE!$B139)))</f>
        <v/>
      </c>
      <c r="DP139" s="28" t="str">
        <f>IF($B139="","",IF(COUNTIF(BASE!$A:$A,PRODUTIVIDADE!DM$3)=0,"",SUMIFS(BASE!$O:$O,BASE!$A:$A,PRODUTIVIDADE!DM$3,BASE!$G:$G,PRODUTIVIDADE!$B139)))</f>
        <v/>
      </c>
      <c r="DQ139" s="32">
        <f t="shared" si="174"/>
        <v>0</v>
      </c>
      <c r="DR139" s="32">
        <f t="shared" si="175"/>
        <v>0</v>
      </c>
      <c r="DS139" s="15" t="str">
        <f>IF($B139="","",IF(COUNTIF(BASE!$A:$A,PRODUTIVIDADE!DS$3)=0,"",SUMIFS(BASE!$M:$M,BASE!$A:$A,PRODUTIVIDADE!DS$3,BASE!$G:$G,PRODUTIVIDADE!$B139)))</f>
        <v/>
      </c>
      <c r="DT139" s="15" t="str">
        <f>IF($B139="","",IF(COUNTIF(BASE!$A:$A,PRODUTIVIDADE!DS$3)=0,"",SUMIFS(BASE!$N:$N,BASE!$A:$A,PRODUTIVIDADE!DS$3,BASE!$G:$G,PRODUTIVIDADE!$B139)))</f>
        <v/>
      </c>
      <c r="DU139" s="18" t="str">
        <f>IF($B139="","",IF(COUNTIF(BASE!$A:$A,PRODUTIVIDADE!DS$3)=0,"",SUMIFS(BASE!$P:$P,BASE!$A:$A,PRODUTIVIDADE!DS$3,BASE!$G:$G,PRODUTIVIDADE!$B139)))</f>
        <v/>
      </c>
      <c r="DV139" s="18" t="str">
        <f>IF($B139="","",IF(COUNTIF(BASE!$A:$A,PRODUTIVIDADE!DS$3)=0,"",SUMIFS(BASE!$O:$O,BASE!$A:$A,PRODUTIVIDADE!DS$3,BASE!$G:$G,PRODUTIVIDADE!$B139)))</f>
        <v/>
      </c>
      <c r="DW139" s="32">
        <f t="shared" si="176"/>
        <v>0</v>
      </c>
      <c r="DX139" s="32">
        <f t="shared" si="177"/>
        <v>0</v>
      </c>
      <c r="DY139" s="33" t="str">
        <f>IF($B139="","",IF(COUNTIF(BASE!$A:$A,PRODUTIVIDADE!DY$3)=0,"",SUMIFS(BASE!$M:$M,BASE!$A:$A,PRODUTIVIDADE!DY$3,BASE!$G:$G,PRODUTIVIDADE!$B139)))</f>
        <v/>
      </c>
      <c r="DZ139" s="33" t="str">
        <f>IF($B139="","",IF(COUNTIF(BASE!$A:$A,PRODUTIVIDADE!DY$3)=0,"",SUMIFS(BASE!$N:$N,BASE!$A:$A,PRODUTIVIDADE!DY$3,BASE!$G:$G,PRODUTIVIDADE!$B139)))</f>
        <v/>
      </c>
      <c r="EA139" s="28" t="str">
        <f>IF($B139="","",IF(COUNTIF(BASE!$A:$A,PRODUTIVIDADE!DY$3)=0,"",SUMIFS(BASE!$P:$P,BASE!$A:$A,PRODUTIVIDADE!DY$3,BASE!$G:$G,PRODUTIVIDADE!$B139)))</f>
        <v/>
      </c>
      <c r="EB139" s="28" t="str">
        <f>IF($B139="","",IF(COUNTIF(BASE!$A:$A,PRODUTIVIDADE!DY$3)=0,"",SUMIFS(BASE!$O:$O,BASE!$A:$A,PRODUTIVIDADE!DY$3,BASE!$G:$G,PRODUTIVIDADE!$B139)))</f>
        <v/>
      </c>
      <c r="EC139" s="32">
        <f t="shared" si="178"/>
        <v>0</v>
      </c>
      <c r="ED139" s="32">
        <f t="shared" si="179"/>
        <v>0</v>
      </c>
      <c r="EE139" s="15" t="str">
        <f>IF($B139="","",IF(COUNTIF(BASE!$A:$A,PRODUTIVIDADE!EE$3)=0,"",SUMIFS(BASE!$M:$M,BASE!$A:$A,PRODUTIVIDADE!EE$3,BASE!$G:$G,PRODUTIVIDADE!$B139)))</f>
        <v/>
      </c>
      <c r="EF139" s="15" t="str">
        <f>IF($B139="","",IF(COUNTIF(BASE!$A:$A,PRODUTIVIDADE!EE$3)=0,"",SUMIFS(BASE!$N:$N,BASE!$A:$A,PRODUTIVIDADE!EE$3,BASE!$G:$G,PRODUTIVIDADE!$B139)))</f>
        <v/>
      </c>
      <c r="EG139" s="18" t="str">
        <f>IF($B139="","",IF(COUNTIF(BASE!$A:$A,PRODUTIVIDADE!EE$3)=0,"",SUMIFS(BASE!$P:$P,BASE!$A:$A,PRODUTIVIDADE!EE$3,BASE!$G:$G,PRODUTIVIDADE!$B139)))</f>
        <v/>
      </c>
      <c r="EH139" s="18" t="str">
        <f>IF($B139="","",IF(COUNTIF(BASE!$A:$A,PRODUTIVIDADE!EE$3)=0,"",SUMIFS(BASE!$O:$O,BASE!$A:$A,PRODUTIVIDADE!EE$3,BASE!$G:$G,PRODUTIVIDADE!$B139)))</f>
        <v/>
      </c>
      <c r="EI139" s="32">
        <f t="shared" si="180"/>
        <v>0</v>
      </c>
      <c r="EJ139" s="32">
        <f t="shared" si="181"/>
        <v>0</v>
      </c>
      <c r="EK139" s="33" t="str">
        <f>IF($B139="","",IF(COUNTIF(BASE!$A:$A,PRODUTIVIDADE!EK$3)=0,"",SUMIFS(BASE!$M:$M,BASE!$A:$A,PRODUTIVIDADE!EK$3,BASE!$G:$G,PRODUTIVIDADE!$B139)))</f>
        <v/>
      </c>
      <c r="EL139" s="33" t="str">
        <f>IF($B139="","",IF(COUNTIF(BASE!$A:$A,PRODUTIVIDADE!EK$3)=0,"",SUMIFS(BASE!$N:$N,BASE!$A:$A,PRODUTIVIDADE!EK$3,BASE!$G:$G,PRODUTIVIDADE!$B139)))</f>
        <v/>
      </c>
      <c r="EM139" s="28" t="str">
        <f>IF($B139="","",IF(COUNTIF(BASE!$A:$A,PRODUTIVIDADE!EK$3)=0,"",SUMIFS(BASE!$P:$P,BASE!$A:$A,PRODUTIVIDADE!EK$3,BASE!$G:$G,PRODUTIVIDADE!$B139)))</f>
        <v/>
      </c>
      <c r="EN139" s="28" t="str">
        <f>IF($B139="","",IF(COUNTIF(BASE!$A:$A,PRODUTIVIDADE!EK$3)=0,"",SUMIFS(BASE!$O:$O,BASE!$A:$A,PRODUTIVIDADE!EK$3,BASE!$G:$G,PRODUTIVIDADE!$B139)))</f>
        <v/>
      </c>
      <c r="EO139" s="32">
        <f t="shared" si="182"/>
        <v>0</v>
      </c>
      <c r="EP139" s="32">
        <f t="shared" si="183"/>
        <v>0</v>
      </c>
      <c r="EQ139" s="15" t="str">
        <f>IF($B139="","",IF(COUNTIF(BASE!$A:$A,PRODUTIVIDADE!EQ$3)=0,"",SUMIFS(BASE!$M:$M,BASE!$A:$A,PRODUTIVIDADE!EQ$3,BASE!$G:$G,PRODUTIVIDADE!$B139)))</f>
        <v/>
      </c>
      <c r="ER139" s="15" t="str">
        <f>IF($B139="","",IF(COUNTIF(BASE!$A:$A,PRODUTIVIDADE!EQ$3)=0,"",SUMIFS(BASE!$N:$N,BASE!$A:$A,PRODUTIVIDADE!EQ$3,BASE!$G:$G,PRODUTIVIDADE!$B139)))</f>
        <v/>
      </c>
      <c r="ES139" s="18" t="str">
        <f>IF($B139="","",IF(COUNTIF(BASE!$A:$A,PRODUTIVIDADE!EQ$3)=0,"",SUMIFS(BASE!$P:$P,BASE!$A:$A,PRODUTIVIDADE!EQ$3,BASE!$G:$G,PRODUTIVIDADE!$B139)))</f>
        <v/>
      </c>
      <c r="ET139" s="18" t="str">
        <f>IF($B139="","",IF(COUNTIF(BASE!$A:$A,PRODUTIVIDADE!EQ$3)=0,"",SUMIFS(BASE!$O:$O,BASE!$A:$A,PRODUTIVIDADE!EQ$3,BASE!$G:$G,PRODUTIVIDADE!$B139)))</f>
        <v/>
      </c>
      <c r="EU139" s="32">
        <f t="shared" si="184"/>
        <v>0</v>
      </c>
      <c r="EV139" s="32">
        <f t="shared" si="185"/>
        <v>0</v>
      </c>
      <c r="EW139" s="33" t="str">
        <f>IF($B139="","",IF(COUNTIF(BASE!$A:$A,PRODUTIVIDADE!EW$3)=0,"",SUMIFS(BASE!$M:$M,BASE!$A:$A,PRODUTIVIDADE!EW$3,BASE!$G:$G,PRODUTIVIDADE!$B139)))</f>
        <v/>
      </c>
      <c r="EX139" s="33" t="str">
        <f>IF($B139="","",IF(COUNTIF(BASE!$A:$A,PRODUTIVIDADE!EW$3)=0,"",SUMIFS(BASE!$N:$N,BASE!$A:$A,PRODUTIVIDADE!EW$3,BASE!$G:$G,PRODUTIVIDADE!$B139)))</f>
        <v/>
      </c>
      <c r="EY139" s="28" t="str">
        <f>IF($B139="","",IF(COUNTIF(BASE!$A:$A,PRODUTIVIDADE!EW$3)=0,"",SUMIFS(BASE!$P:$P,BASE!$A:$A,PRODUTIVIDADE!EW$3,BASE!$G:$G,PRODUTIVIDADE!$B139)))</f>
        <v/>
      </c>
      <c r="EZ139" s="28" t="str">
        <f>IF($B139="","",IF(COUNTIF(BASE!$A:$A,PRODUTIVIDADE!EW$3)=0,"",SUMIFS(BASE!$O:$O,BASE!$A:$A,PRODUTIVIDADE!EW$3,BASE!$G:$G,PRODUTIVIDADE!$B139)))</f>
        <v/>
      </c>
      <c r="FA139" s="32">
        <f t="shared" si="186"/>
        <v>0</v>
      </c>
      <c r="FB139" s="32">
        <f t="shared" si="187"/>
        <v>0</v>
      </c>
      <c r="FC139" s="15" t="str">
        <f>IF($B139="","",IF(COUNTIF(BASE!$A:$A,PRODUTIVIDADE!FC$3)=0,"",SUMIFS(BASE!$M:$M,BASE!$A:$A,PRODUTIVIDADE!FC$3,BASE!$G:$G,PRODUTIVIDADE!$B139)))</f>
        <v/>
      </c>
      <c r="FD139" s="15" t="str">
        <f>IF($B139="","",IF(COUNTIF(BASE!$A:$A,PRODUTIVIDADE!FC$3)=0,"",SUMIFS(BASE!$N:$N,BASE!$A:$A,PRODUTIVIDADE!FC$3,BASE!$G:$G,PRODUTIVIDADE!$B139)))</f>
        <v/>
      </c>
      <c r="FE139" s="18" t="str">
        <f>IF($B139="","",IF(COUNTIF(BASE!$A:$A,PRODUTIVIDADE!FC$3)=0,"",SUMIFS(BASE!$P:$P,BASE!$A:$A,PRODUTIVIDADE!FC$3,BASE!$G:$G,PRODUTIVIDADE!$B139)))</f>
        <v/>
      </c>
      <c r="FF139" s="18" t="str">
        <f>IF($B139="","",IF(COUNTIF(BASE!$A:$A,PRODUTIVIDADE!FC$3)=0,"",SUMIFS(BASE!$O:$O,BASE!$A:$A,PRODUTIVIDADE!FC$3,BASE!$G:$G,PRODUTIVIDADE!$B139)))</f>
        <v/>
      </c>
      <c r="FG139" s="32">
        <f t="shared" si="188"/>
        <v>0</v>
      </c>
      <c r="FH139" s="32">
        <f t="shared" si="189"/>
        <v>0</v>
      </c>
      <c r="FI139" s="33" t="str">
        <f>IF($B139="","",IF(COUNTIF(BASE!$A:$A,PRODUTIVIDADE!FI$3)=0,"",SUMIFS(BASE!$M:$M,BASE!$A:$A,PRODUTIVIDADE!FI$3,BASE!$G:$G,PRODUTIVIDADE!$B139)))</f>
        <v/>
      </c>
      <c r="FJ139" s="33" t="str">
        <f>IF($B139="","",IF(COUNTIF(BASE!$A:$A,PRODUTIVIDADE!FI$3)=0,"",SUMIFS(BASE!$N:$N,BASE!$A:$A,PRODUTIVIDADE!FI$3,BASE!$G:$G,PRODUTIVIDADE!$B139)))</f>
        <v/>
      </c>
      <c r="FK139" s="28" t="str">
        <f>IF($B139="","",IF(COUNTIF(BASE!$A:$A,PRODUTIVIDADE!FI$3)=0,"",SUMIFS(BASE!$P:$P,BASE!$A:$A,PRODUTIVIDADE!FI$3,BASE!$G:$G,PRODUTIVIDADE!$B139)))</f>
        <v/>
      </c>
      <c r="FL139" s="28" t="str">
        <f>IF($B139="","",IF(COUNTIF(BASE!$A:$A,PRODUTIVIDADE!FI$3)=0,"",SUMIFS(BASE!$O:$O,BASE!$A:$A,PRODUTIVIDADE!FI$3,BASE!$G:$G,PRODUTIVIDADE!$B139)))</f>
        <v/>
      </c>
      <c r="FM139" s="32">
        <f t="shared" si="190"/>
        <v>0</v>
      </c>
      <c r="FN139" s="32">
        <f t="shared" si="191"/>
        <v>0</v>
      </c>
      <c r="FO139" s="15" t="str">
        <f>IF($B139="","",IF(COUNTIF(BASE!$A:$A,PRODUTIVIDADE!FO$3)=0,"",SUMIFS(BASE!$M:$M,BASE!$A:$A,PRODUTIVIDADE!FO$3,BASE!$G:$G,PRODUTIVIDADE!$B139)))</f>
        <v/>
      </c>
      <c r="FP139" s="15" t="str">
        <f>IF($B139="","",IF(COUNTIF(BASE!$A:$A,PRODUTIVIDADE!FO$3)=0,"",SUMIFS(BASE!$N:$N,BASE!$A:$A,PRODUTIVIDADE!FO$3,BASE!$G:$G,PRODUTIVIDADE!$B139)))</f>
        <v/>
      </c>
      <c r="FQ139" s="18" t="str">
        <f>IF($B139="","",IF(COUNTIF(BASE!$A:$A,PRODUTIVIDADE!FO$3)=0,"",SUMIFS(BASE!$P:$P,BASE!$A:$A,PRODUTIVIDADE!FO$3,BASE!$G:$G,PRODUTIVIDADE!$B139)))</f>
        <v/>
      </c>
      <c r="FR139" s="18" t="str">
        <f>IF($B139="","",IF(COUNTIF(BASE!$A:$A,PRODUTIVIDADE!FO$3)=0,"",SUMIFS(BASE!$O:$O,BASE!$A:$A,PRODUTIVIDADE!FO$3,BASE!$G:$G,PRODUTIVIDADE!$B139)))</f>
        <v/>
      </c>
      <c r="FS139" s="32">
        <f t="shared" si="192"/>
        <v>0</v>
      </c>
      <c r="FT139" s="32">
        <f t="shared" si="193"/>
        <v>0</v>
      </c>
      <c r="FU139" s="33" t="str">
        <f>IF($B139="","",IF(COUNTIF(BASE!$A:$A,PRODUTIVIDADE!FU$3)=0,"",SUMIFS(BASE!$M:$M,BASE!$A:$A,PRODUTIVIDADE!FU$3,BASE!$G:$G,PRODUTIVIDADE!$B139)))</f>
        <v/>
      </c>
      <c r="FV139" s="33" t="str">
        <f>IF($B139="","",IF(COUNTIF(BASE!$A:$A,PRODUTIVIDADE!FU$3)=0,"",SUMIFS(BASE!$N:$N,BASE!$A:$A,PRODUTIVIDADE!FU$3,BASE!$G:$G,PRODUTIVIDADE!$B139)))</f>
        <v/>
      </c>
      <c r="FW139" s="28" t="str">
        <f>IF($B139="","",IF(COUNTIF(BASE!$A:$A,PRODUTIVIDADE!FU$3)=0,"",SUMIFS(BASE!$P:$P,BASE!$A:$A,PRODUTIVIDADE!FU$3,BASE!$G:$G,PRODUTIVIDADE!$B139)))</f>
        <v/>
      </c>
      <c r="FX139" s="28" t="str">
        <f>IF($B139="","",IF(COUNTIF(BASE!$A:$A,PRODUTIVIDADE!FU$3)=0,"",SUMIFS(BASE!$O:$O,BASE!$A:$A,PRODUTIVIDADE!FU$3,BASE!$G:$G,PRODUTIVIDADE!$B139)))</f>
        <v/>
      </c>
      <c r="FY139" s="32">
        <f t="shared" si="194"/>
        <v>0</v>
      </c>
      <c r="FZ139" s="32">
        <f t="shared" si="195"/>
        <v>0</v>
      </c>
      <c r="GA139" s="15" t="str">
        <f>IF($B139="","",IF(COUNTIF(BASE!$A:$A,PRODUTIVIDADE!GA$3)=0,"",SUMIFS(BASE!$M:$M,BASE!$A:$A,PRODUTIVIDADE!GA$3,BASE!$G:$G,PRODUTIVIDADE!$B139)))</f>
        <v/>
      </c>
      <c r="GB139" s="15" t="str">
        <f>IF($B139="","",IF(COUNTIF(BASE!$A:$A,PRODUTIVIDADE!GA$3)=0,"",SUMIFS(BASE!$N:$N,BASE!$A:$A,PRODUTIVIDADE!GA$3,BASE!$G:$G,PRODUTIVIDADE!$B139)))</f>
        <v/>
      </c>
      <c r="GC139" s="18" t="str">
        <f>IF($B139="","",IF(COUNTIF(BASE!$A:$A,PRODUTIVIDADE!GA$3)=0,"",SUMIFS(BASE!$P:$P,BASE!$A:$A,PRODUTIVIDADE!GA$3,BASE!$G:$G,PRODUTIVIDADE!$B139)))</f>
        <v/>
      </c>
      <c r="GD139" s="18" t="str">
        <f>IF($B139="","",IF(COUNTIF(BASE!$A:$A,PRODUTIVIDADE!GA$3)=0,"",SUMIFS(BASE!$O:$O,BASE!$A:$A,PRODUTIVIDADE!GA$3,BASE!$G:$G,PRODUTIVIDADE!$B139)))</f>
        <v/>
      </c>
      <c r="GE139" s="32">
        <f t="shared" si="196"/>
        <v>0</v>
      </c>
      <c r="GF139" s="32">
        <f t="shared" si="197"/>
        <v>0</v>
      </c>
      <c r="GG139" s="33" t="str">
        <f>IF($B139="","",IF(COUNTIF(BASE!$A:$A,PRODUTIVIDADE!GG$3)=0,"",SUMIFS(BASE!$M:$M,BASE!$A:$A,PRODUTIVIDADE!GG$3,BASE!$G:$G,PRODUTIVIDADE!$B139)))</f>
        <v/>
      </c>
      <c r="GH139" s="33" t="str">
        <f>IF($B139="","",IF(COUNTIF(BASE!$A:$A,PRODUTIVIDADE!GG$3)=0,"",SUMIFS(BASE!$N:$N,BASE!$A:$A,PRODUTIVIDADE!GG$3,BASE!$G:$G,PRODUTIVIDADE!$B139)))</f>
        <v/>
      </c>
      <c r="GI139" s="28" t="str">
        <f>IF($B139="","",IF(COUNTIF(BASE!$A:$A,PRODUTIVIDADE!GG$3)=0,"",SUMIFS(BASE!$P:$P,BASE!$A:$A,PRODUTIVIDADE!GG$3,BASE!$G:$G,PRODUTIVIDADE!$B139)))</f>
        <v/>
      </c>
      <c r="GJ139" s="28" t="str">
        <f>IF($B139="","",IF(COUNTIF(BASE!$A:$A,PRODUTIVIDADE!GG$3)=0,"",SUMIFS(BASE!$O:$O,BASE!$A:$A,PRODUTIVIDADE!GG$3,BASE!$G:$G,PRODUTIVIDADE!$B139)))</f>
        <v/>
      </c>
      <c r="GK139" s="32">
        <f t="shared" si="198"/>
        <v>0</v>
      </c>
      <c r="GL139" s="32">
        <f t="shared" si="199"/>
        <v>0</v>
      </c>
      <c r="GM139" s="15" t="str">
        <f>IF($B139="","",IF(COUNTIF(BASE!$A:$A,PRODUTIVIDADE!GM$3)=0,"",SUMIFS(BASE!$M:$M,BASE!$A:$A,PRODUTIVIDADE!GM$3,BASE!$G:$G,PRODUTIVIDADE!$B139)))</f>
        <v/>
      </c>
      <c r="GN139" s="15" t="str">
        <f>IF($B139="","",IF(COUNTIF(BASE!$A:$A,PRODUTIVIDADE!GM$3)=0,"",SUMIFS(BASE!$N:$N,BASE!$A:$A,PRODUTIVIDADE!GM$3,BASE!$G:$G,PRODUTIVIDADE!$B139)))</f>
        <v/>
      </c>
      <c r="GO139" s="18" t="str">
        <f>IF($B139="","",IF(COUNTIF(BASE!$A:$A,PRODUTIVIDADE!GM$3)=0,"",SUMIFS(BASE!$P:$P,BASE!$A:$A,PRODUTIVIDADE!GM$3,BASE!$G:$G,PRODUTIVIDADE!$B139)))</f>
        <v/>
      </c>
      <c r="GP139" s="18" t="str">
        <f>IF($B139="","",IF(COUNTIF(BASE!$A:$A,PRODUTIVIDADE!GM$3)=0,"",SUMIFS(BASE!$O:$O,BASE!$A:$A,PRODUTIVIDADE!GM$3,BASE!$G:$G,PRODUTIVIDADE!$B139)))</f>
        <v/>
      </c>
      <c r="GQ139" s="32">
        <f t="shared" si="200"/>
        <v>0</v>
      </c>
      <c r="GR139" s="32">
        <f t="shared" si="201"/>
        <v>0</v>
      </c>
    </row>
    <row r="140" spans="2:200" s="8" customFormat="1" hidden="1" x14ac:dyDescent="0.25">
      <c r="B140" s="50"/>
      <c r="C140" s="16" t="str">
        <f>IF($B140="","",VLOOKUP($B140,EQUIPE!$B:$E,2,0))</f>
        <v/>
      </c>
      <c r="D140" s="16" t="str">
        <f>IF($B140="","",VLOOKUP($B140,EQUIPE!$B:$F,5,0))</f>
        <v/>
      </c>
      <c r="E140" s="18" t="str">
        <f>IF($B140="","",VLOOKUP($B140,EQUIPE!$B:$E,3,0))</f>
        <v/>
      </c>
      <c r="F140" s="16" t="str">
        <f>IF($B140="","",VLOOKUP($B140,EQUIPE!$B:$E,4,0))</f>
        <v/>
      </c>
      <c r="H140" s="22" t="str">
        <f t="shared" si="202"/>
        <v/>
      </c>
      <c r="I140" s="22" t="str">
        <f t="shared" si="202"/>
        <v/>
      </c>
      <c r="J140" s="18" t="str">
        <f t="shared" si="136"/>
        <v/>
      </c>
      <c r="K140" s="18" t="str">
        <f t="shared" si="137"/>
        <v/>
      </c>
      <c r="L140" s="32">
        <f t="shared" si="138"/>
        <v>0</v>
      </c>
      <c r="M140" s="32">
        <f t="shared" si="139"/>
        <v>0</v>
      </c>
      <c r="O140" s="15" t="str">
        <f>IF($B140="","",IF(COUNTIF(BASE!$A:$A,PRODUTIVIDADE!O$3)=0,"",SUMIFS(BASE!$M:$M,BASE!$A:$A,PRODUTIVIDADE!O$3,BASE!$G:$G,PRODUTIVIDADE!$B140)))</f>
        <v/>
      </c>
      <c r="P140" s="15" t="str">
        <f>IF($B140="","",IF(COUNTIF(BASE!$A:$A,PRODUTIVIDADE!O$3)=0,"",SUMIFS(BASE!$N:$N,BASE!$A:$A,PRODUTIVIDADE!O$3,BASE!$G:$G,PRODUTIVIDADE!$B140)))</f>
        <v/>
      </c>
      <c r="Q140" s="18" t="str">
        <f>IF($B140="","",IF(COUNTIF(BASE!$A:$A,PRODUTIVIDADE!O$3)=0,"",SUMIFS(BASE!$P:$P,BASE!$A:$A,PRODUTIVIDADE!O$3,BASE!$G:$G,PRODUTIVIDADE!$B140)))</f>
        <v/>
      </c>
      <c r="R140" s="18" t="str">
        <f>IF($B140="","",IF(COUNTIF(BASE!$A:$A,PRODUTIVIDADE!O$3)=0,"",SUMIFS(BASE!$O:$O,BASE!$A:$A,PRODUTIVIDADE!O$3,BASE!$G:$G,PRODUTIVIDADE!$B140)))</f>
        <v/>
      </c>
      <c r="S140" s="32">
        <f t="shared" si="140"/>
        <v>0</v>
      </c>
      <c r="T140" s="32">
        <f t="shared" si="141"/>
        <v>0</v>
      </c>
      <c r="U140" s="33" t="str">
        <f>IF($B140="","",IF(COUNTIF(BASE!$A:$A,PRODUTIVIDADE!U$3)=0,"",SUMIFS(BASE!$M:$M,BASE!$A:$A,PRODUTIVIDADE!U$3,BASE!$G:$G,PRODUTIVIDADE!$B140)))</f>
        <v/>
      </c>
      <c r="V140" s="33" t="str">
        <f>IF($B140="","",IF(COUNTIF(BASE!$A:$A,PRODUTIVIDADE!U$3)=0,"",SUMIFS(BASE!$N:$N,BASE!$A:$A,PRODUTIVIDADE!U$3,BASE!$G:$G,PRODUTIVIDADE!$B140)))</f>
        <v/>
      </c>
      <c r="W140" s="28" t="str">
        <f>IF($B140="","",IF(COUNTIF(BASE!$A:$A,PRODUTIVIDADE!U$3)=0,"",SUMIFS(BASE!$P:$P,BASE!$A:$A,PRODUTIVIDADE!U$3,BASE!$G:$G,PRODUTIVIDADE!$B140)))</f>
        <v/>
      </c>
      <c r="X140" s="28" t="str">
        <f>IF($B140="","",IF(COUNTIF(BASE!$A:$A,PRODUTIVIDADE!U$3)=0,"",SUMIFS(BASE!$O:$O,BASE!$A:$A,PRODUTIVIDADE!U$3,BASE!$G:$G,PRODUTIVIDADE!$B140)))</f>
        <v/>
      </c>
      <c r="Y140" s="32">
        <f t="shared" si="142"/>
        <v>0</v>
      </c>
      <c r="Z140" s="32">
        <f t="shared" si="143"/>
        <v>0</v>
      </c>
      <c r="AA140" s="15" t="str">
        <f>IF($B140="","",IF(COUNTIF(BASE!$A:$A,PRODUTIVIDADE!AA$3)=0,"",SUMIFS(BASE!$M:$M,BASE!$A:$A,PRODUTIVIDADE!AA$3,BASE!$G:$G,PRODUTIVIDADE!$B140)))</f>
        <v/>
      </c>
      <c r="AB140" s="15" t="str">
        <f>IF($B140="","",IF(COUNTIF(BASE!$A:$A,PRODUTIVIDADE!AA$3)=0,"",SUMIFS(BASE!$N:$N,BASE!$A:$A,PRODUTIVIDADE!AA$3,BASE!$G:$G,PRODUTIVIDADE!$B140)))</f>
        <v/>
      </c>
      <c r="AC140" s="18" t="str">
        <f>IF($B140="","",IF(COUNTIF(BASE!$A:$A,PRODUTIVIDADE!AA$3)=0,"",SUMIFS(BASE!$P:$P,BASE!$A:$A,PRODUTIVIDADE!AA$3,BASE!$G:$G,PRODUTIVIDADE!$B140)))</f>
        <v/>
      </c>
      <c r="AD140" s="18" t="str">
        <f>IF($B140="","",IF(COUNTIF(BASE!$A:$A,PRODUTIVIDADE!AA$3)=0,"",SUMIFS(BASE!$O:$O,BASE!$A:$A,PRODUTIVIDADE!AA$3,BASE!$G:$G,PRODUTIVIDADE!$B140)))</f>
        <v/>
      </c>
      <c r="AE140" s="32">
        <f t="shared" si="144"/>
        <v>0</v>
      </c>
      <c r="AF140" s="32">
        <f t="shared" si="145"/>
        <v>0</v>
      </c>
      <c r="AG140" s="33" t="str">
        <f>IF($B140="","",IF(COUNTIF(BASE!$A:$A,PRODUTIVIDADE!AG$3)=0,"",SUMIFS(BASE!$M:$M,BASE!$A:$A,PRODUTIVIDADE!AG$3,BASE!$G:$G,PRODUTIVIDADE!$B140)))</f>
        <v/>
      </c>
      <c r="AH140" s="33" t="str">
        <f>IF($B140="","",IF(COUNTIF(BASE!$A:$A,PRODUTIVIDADE!AG$3)=0,"",SUMIFS(BASE!$N:$N,BASE!$A:$A,PRODUTIVIDADE!AG$3,BASE!$G:$G,PRODUTIVIDADE!$B140)))</f>
        <v/>
      </c>
      <c r="AI140" s="28" t="str">
        <f>IF($B140="","",IF(COUNTIF(BASE!$A:$A,PRODUTIVIDADE!AG$3)=0,"",SUMIFS(BASE!$P:$P,BASE!$A:$A,PRODUTIVIDADE!AG$3,BASE!$G:$G,PRODUTIVIDADE!$B140)))</f>
        <v/>
      </c>
      <c r="AJ140" s="28" t="str">
        <f>IF($B140="","",IF(COUNTIF(BASE!$A:$A,PRODUTIVIDADE!AG$3)=0,"",SUMIFS(BASE!$O:$O,BASE!$A:$A,PRODUTIVIDADE!AG$3,BASE!$G:$G,PRODUTIVIDADE!$B140)))</f>
        <v/>
      </c>
      <c r="AK140" s="32">
        <f t="shared" si="146"/>
        <v>0</v>
      </c>
      <c r="AL140" s="32">
        <f t="shared" si="147"/>
        <v>0</v>
      </c>
      <c r="AM140" s="15" t="str">
        <f>IF($B140="","",IF(COUNTIF(BASE!$A:$A,PRODUTIVIDADE!AM$3)=0,"",SUMIFS(BASE!$M:$M,BASE!$A:$A,PRODUTIVIDADE!AM$3,BASE!$G:$G,PRODUTIVIDADE!$B140)))</f>
        <v/>
      </c>
      <c r="AN140" s="15" t="str">
        <f>IF($B140="","",IF(COUNTIF(BASE!$A:$A,PRODUTIVIDADE!AM$3)=0,"",SUMIFS(BASE!$N:$N,BASE!$A:$A,PRODUTIVIDADE!AM$3,BASE!$G:$G,PRODUTIVIDADE!$B140)))</f>
        <v/>
      </c>
      <c r="AO140" s="18" t="str">
        <f>IF($B140="","",IF(COUNTIF(BASE!$A:$A,PRODUTIVIDADE!AM$3)=0,"",SUMIFS(BASE!$P:$P,BASE!$A:$A,PRODUTIVIDADE!AM$3,BASE!$G:$G,PRODUTIVIDADE!$B140)))</f>
        <v/>
      </c>
      <c r="AP140" s="18" t="str">
        <f>IF($B140="","",IF(COUNTIF(BASE!$A:$A,PRODUTIVIDADE!AM$3)=0,"",SUMIFS(BASE!$O:$O,BASE!$A:$A,PRODUTIVIDADE!AM$3,BASE!$G:$G,PRODUTIVIDADE!$B140)))</f>
        <v/>
      </c>
      <c r="AQ140" s="32">
        <f t="shared" si="148"/>
        <v>0</v>
      </c>
      <c r="AR140" s="32">
        <f t="shared" si="149"/>
        <v>0</v>
      </c>
      <c r="AS140" s="33" t="str">
        <f>IF($B140="","",IF(COUNTIF(BASE!$A:$A,PRODUTIVIDADE!AS$3)=0,"",SUMIFS(BASE!$M:$M,BASE!$A:$A,PRODUTIVIDADE!AS$3,BASE!$G:$G,PRODUTIVIDADE!$B140)))</f>
        <v/>
      </c>
      <c r="AT140" s="33" t="str">
        <f>IF($B140="","",IF(COUNTIF(BASE!$A:$A,PRODUTIVIDADE!AS$3)=0,"",SUMIFS(BASE!$N:$N,BASE!$A:$A,PRODUTIVIDADE!AS$3,BASE!$G:$G,PRODUTIVIDADE!$B140)))</f>
        <v/>
      </c>
      <c r="AU140" s="28" t="str">
        <f>IF($B140="","",IF(COUNTIF(BASE!$A:$A,PRODUTIVIDADE!AS$3)=0,"",SUMIFS(BASE!$P:$P,BASE!$A:$A,PRODUTIVIDADE!AS$3,BASE!$G:$G,PRODUTIVIDADE!$B140)))</f>
        <v/>
      </c>
      <c r="AV140" s="28" t="str">
        <f>IF($B140="","",IF(COUNTIF(BASE!$A:$A,PRODUTIVIDADE!AS$3)=0,"",SUMIFS(BASE!$O:$O,BASE!$A:$A,PRODUTIVIDADE!AS$3,BASE!$G:$G,PRODUTIVIDADE!$B140)))</f>
        <v/>
      </c>
      <c r="AW140" s="32">
        <f t="shared" si="150"/>
        <v>0</v>
      </c>
      <c r="AX140" s="32">
        <f t="shared" si="151"/>
        <v>0</v>
      </c>
      <c r="AY140" s="15" t="str">
        <f>IF($B140="","",IF(COUNTIF(BASE!$A:$A,PRODUTIVIDADE!AY$3)=0,"",SUMIFS(BASE!$M:$M,BASE!$A:$A,PRODUTIVIDADE!AY$3,BASE!$G:$G,PRODUTIVIDADE!$B140)))</f>
        <v/>
      </c>
      <c r="AZ140" s="15" t="str">
        <f>IF($B140="","",IF(COUNTIF(BASE!$A:$A,PRODUTIVIDADE!AY$3)=0,"",SUMIFS(BASE!$N:$N,BASE!$A:$A,PRODUTIVIDADE!AY$3,BASE!$G:$G,PRODUTIVIDADE!$B140)))</f>
        <v/>
      </c>
      <c r="BA140" s="18" t="str">
        <f>IF($B140="","",IF(COUNTIF(BASE!$A:$A,PRODUTIVIDADE!AY$3)=0,"",SUMIFS(BASE!$P:$P,BASE!$A:$A,PRODUTIVIDADE!AY$3,BASE!$G:$G,PRODUTIVIDADE!$B140)))</f>
        <v/>
      </c>
      <c r="BB140" s="18" t="str">
        <f>IF($B140="","",IF(COUNTIF(BASE!$A:$A,PRODUTIVIDADE!AY$3)=0,"",SUMIFS(BASE!$O:$O,BASE!$A:$A,PRODUTIVIDADE!AY$3,BASE!$G:$G,PRODUTIVIDADE!$B140)))</f>
        <v/>
      </c>
      <c r="BC140" s="32">
        <f t="shared" si="152"/>
        <v>0</v>
      </c>
      <c r="BD140" s="32">
        <f t="shared" si="153"/>
        <v>0</v>
      </c>
      <c r="BE140" s="33" t="str">
        <f>IF($B140="","",IF(COUNTIF(BASE!$A:$A,PRODUTIVIDADE!BE$3)=0,"",SUMIFS(BASE!$M:$M,BASE!$A:$A,PRODUTIVIDADE!BE$3,BASE!$G:$G,PRODUTIVIDADE!$B140)))</f>
        <v/>
      </c>
      <c r="BF140" s="33" t="str">
        <f>IF($B140="","",IF(COUNTIF(BASE!$A:$A,PRODUTIVIDADE!BE$3)=0,"",SUMIFS(BASE!$N:$N,BASE!$A:$A,PRODUTIVIDADE!BE$3,BASE!$G:$G,PRODUTIVIDADE!$B140)))</f>
        <v/>
      </c>
      <c r="BG140" s="28" t="str">
        <f>IF($B140="","",IF(COUNTIF(BASE!$A:$A,PRODUTIVIDADE!BE$3)=0,"",SUMIFS(BASE!$P:$P,BASE!$A:$A,PRODUTIVIDADE!BE$3,BASE!$G:$G,PRODUTIVIDADE!$B140)))</f>
        <v/>
      </c>
      <c r="BH140" s="28" t="str">
        <f>IF($B140="","",IF(COUNTIF(BASE!$A:$A,PRODUTIVIDADE!BE$3)=0,"",SUMIFS(BASE!$O:$O,BASE!$A:$A,PRODUTIVIDADE!BE$3,BASE!$G:$G,PRODUTIVIDADE!$B140)))</f>
        <v/>
      </c>
      <c r="BI140" s="32">
        <f t="shared" si="154"/>
        <v>0</v>
      </c>
      <c r="BJ140" s="32">
        <f t="shared" si="155"/>
        <v>0</v>
      </c>
      <c r="BK140" s="15" t="str">
        <f>IF($B140="","",IF(COUNTIF(BASE!$A:$A,PRODUTIVIDADE!BK$3)=0,"",SUMIFS(BASE!$M:$M,BASE!$A:$A,PRODUTIVIDADE!BK$3,BASE!$G:$G,PRODUTIVIDADE!$B140)))</f>
        <v/>
      </c>
      <c r="BL140" s="15" t="str">
        <f>IF($B140="","",IF(COUNTIF(BASE!$A:$A,PRODUTIVIDADE!BK$3)=0,"",SUMIFS(BASE!$N:$N,BASE!$A:$A,PRODUTIVIDADE!BK$3,BASE!$G:$G,PRODUTIVIDADE!$B140)))</f>
        <v/>
      </c>
      <c r="BM140" s="18" t="str">
        <f>IF($B140="","",IF(COUNTIF(BASE!$A:$A,PRODUTIVIDADE!BK$3)=0,"",SUMIFS(BASE!$P:$P,BASE!$A:$A,PRODUTIVIDADE!BK$3,BASE!$G:$G,PRODUTIVIDADE!$B140)))</f>
        <v/>
      </c>
      <c r="BN140" s="18" t="str">
        <f>IF($B140="","",IF(COUNTIF(BASE!$A:$A,PRODUTIVIDADE!BK$3)=0,"",SUMIFS(BASE!$O:$O,BASE!$A:$A,PRODUTIVIDADE!BK$3,BASE!$G:$G,PRODUTIVIDADE!$B140)))</f>
        <v/>
      </c>
      <c r="BO140" s="32">
        <f t="shared" si="156"/>
        <v>0</v>
      </c>
      <c r="BP140" s="32">
        <f t="shared" si="157"/>
        <v>0</v>
      </c>
      <c r="BQ140" s="33" t="str">
        <f>IF($B140="","",IF(COUNTIF(BASE!$A:$A,PRODUTIVIDADE!BQ$3)=0,"",SUMIFS(BASE!$M:$M,BASE!$A:$A,PRODUTIVIDADE!BQ$3,BASE!$G:$G,PRODUTIVIDADE!$B140)))</f>
        <v/>
      </c>
      <c r="BR140" s="33" t="str">
        <f>IF($B140="","",IF(COUNTIF(BASE!$A:$A,PRODUTIVIDADE!BQ$3)=0,"",SUMIFS(BASE!$N:$N,BASE!$A:$A,PRODUTIVIDADE!BQ$3,BASE!$G:$G,PRODUTIVIDADE!$B140)))</f>
        <v/>
      </c>
      <c r="BS140" s="28" t="str">
        <f>IF($B140="","",IF(COUNTIF(BASE!$A:$A,PRODUTIVIDADE!BQ$3)=0,"",SUMIFS(BASE!$P:$P,BASE!$A:$A,PRODUTIVIDADE!BQ$3,BASE!$G:$G,PRODUTIVIDADE!$B140)))</f>
        <v/>
      </c>
      <c r="BT140" s="28" t="str">
        <f>IF($B140="","",IF(COUNTIF(BASE!$A:$A,PRODUTIVIDADE!BQ$3)=0,"",SUMIFS(BASE!$O:$O,BASE!$A:$A,PRODUTIVIDADE!BQ$3,BASE!$G:$G,PRODUTIVIDADE!$B140)))</f>
        <v/>
      </c>
      <c r="BU140" s="32">
        <f t="shared" si="158"/>
        <v>0</v>
      </c>
      <c r="BV140" s="32">
        <f t="shared" si="159"/>
        <v>0</v>
      </c>
      <c r="BW140" s="15" t="str">
        <f>IF($B140="","",IF(COUNTIF(BASE!$A:$A,PRODUTIVIDADE!BW$3)=0,"",SUMIFS(BASE!$M:$M,BASE!$A:$A,PRODUTIVIDADE!BW$3,BASE!$G:$G,PRODUTIVIDADE!$B140)))</f>
        <v/>
      </c>
      <c r="BX140" s="15" t="str">
        <f>IF($B140="","",IF(COUNTIF(BASE!$A:$A,PRODUTIVIDADE!BW$3)=0,"",SUMIFS(BASE!$N:$N,BASE!$A:$A,PRODUTIVIDADE!BW$3,BASE!$G:$G,PRODUTIVIDADE!$B140)))</f>
        <v/>
      </c>
      <c r="BY140" s="18" t="str">
        <f>IF($B140="","",IF(COUNTIF(BASE!$A:$A,PRODUTIVIDADE!BW$3)=0,"",SUMIFS(BASE!$P:$P,BASE!$A:$A,PRODUTIVIDADE!BW$3,BASE!$G:$G,PRODUTIVIDADE!$B140)))</f>
        <v/>
      </c>
      <c r="BZ140" s="18" t="str">
        <f>IF($B140="","",IF(COUNTIF(BASE!$A:$A,PRODUTIVIDADE!BW$3)=0,"",SUMIFS(BASE!$O:$O,BASE!$A:$A,PRODUTIVIDADE!BW$3,BASE!$G:$G,PRODUTIVIDADE!$B140)))</f>
        <v/>
      </c>
      <c r="CA140" s="32">
        <f t="shared" si="160"/>
        <v>0</v>
      </c>
      <c r="CB140" s="32">
        <f t="shared" si="161"/>
        <v>0</v>
      </c>
      <c r="CC140" s="33" t="str">
        <f>IF($B140="","",IF(COUNTIF(BASE!$A:$A,PRODUTIVIDADE!CC$3)=0,"",SUMIFS(BASE!$M:$M,BASE!$A:$A,PRODUTIVIDADE!CC$3,BASE!$G:$G,PRODUTIVIDADE!$B140)))</f>
        <v/>
      </c>
      <c r="CD140" s="33" t="str">
        <f>IF($B140="","",IF(COUNTIF(BASE!$A:$A,PRODUTIVIDADE!CC$3)=0,"",SUMIFS(BASE!$N:$N,BASE!$A:$A,PRODUTIVIDADE!CC$3,BASE!$G:$G,PRODUTIVIDADE!$B140)))</f>
        <v/>
      </c>
      <c r="CE140" s="28" t="str">
        <f>IF($B140="","",IF(COUNTIF(BASE!$A:$A,PRODUTIVIDADE!CC$3)=0,"",SUMIFS(BASE!$P:$P,BASE!$A:$A,PRODUTIVIDADE!CC$3,BASE!$G:$G,PRODUTIVIDADE!$B140)))</f>
        <v/>
      </c>
      <c r="CF140" s="28" t="str">
        <f>IF($B140="","",IF(COUNTIF(BASE!$A:$A,PRODUTIVIDADE!CC$3)=0,"",SUMIFS(BASE!$O:$O,BASE!$A:$A,PRODUTIVIDADE!CC$3,BASE!$G:$G,PRODUTIVIDADE!$B140)))</f>
        <v/>
      </c>
      <c r="CG140" s="32">
        <f t="shared" si="162"/>
        <v>0</v>
      </c>
      <c r="CH140" s="32">
        <f t="shared" si="163"/>
        <v>0</v>
      </c>
      <c r="CI140" s="15" t="str">
        <f>IF($B140="","",IF(COUNTIF(BASE!$A:$A,PRODUTIVIDADE!CI$3)=0,"",SUMIFS(BASE!$M:$M,BASE!$A:$A,PRODUTIVIDADE!CI$3,BASE!$G:$G,PRODUTIVIDADE!$B140)))</f>
        <v/>
      </c>
      <c r="CJ140" s="15" t="str">
        <f>IF($B140="","",IF(COUNTIF(BASE!$A:$A,PRODUTIVIDADE!CI$3)=0,"",SUMIFS(BASE!$N:$N,BASE!$A:$A,PRODUTIVIDADE!CI$3,BASE!$G:$G,PRODUTIVIDADE!$B140)))</f>
        <v/>
      </c>
      <c r="CK140" s="18" t="str">
        <f>IF($B140="","",IF(COUNTIF(BASE!$A:$A,PRODUTIVIDADE!CI$3)=0,"",SUMIFS(BASE!$P:$P,BASE!$A:$A,PRODUTIVIDADE!CI$3,BASE!$G:$G,PRODUTIVIDADE!$B140)))</f>
        <v/>
      </c>
      <c r="CL140" s="18" t="str">
        <f>IF($B140="","",IF(COUNTIF(BASE!$A:$A,PRODUTIVIDADE!CI$3)=0,"",SUMIFS(BASE!$O:$O,BASE!$A:$A,PRODUTIVIDADE!CI$3,BASE!$G:$G,PRODUTIVIDADE!$B140)))</f>
        <v/>
      </c>
      <c r="CM140" s="32">
        <f t="shared" si="164"/>
        <v>0</v>
      </c>
      <c r="CN140" s="32">
        <f t="shared" si="165"/>
        <v>0</v>
      </c>
      <c r="CO140" s="33" t="str">
        <f>IF($B140="","",IF(COUNTIF(BASE!$A:$A,PRODUTIVIDADE!CO$3)=0,"",SUMIFS(BASE!$M:$M,BASE!$A:$A,PRODUTIVIDADE!CO$3,BASE!$G:$G,PRODUTIVIDADE!$B140)))</f>
        <v/>
      </c>
      <c r="CP140" s="33" t="str">
        <f>IF($B140="","",IF(COUNTIF(BASE!$A:$A,PRODUTIVIDADE!CO$3)=0,"",SUMIFS(BASE!$N:$N,BASE!$A:$A,PRODUTIVIDADE!CO$3,BASE!$G:$G,PRODUTIVIDADE!$B140)))</f>
        <v/>
      </c>
      <c r="CQ140" s="28" t="str">
        <f>IF($B140="","",IF(COUNTIF(BASE!$A:$A,PRODUTIVIDADE!CO$3)=0,"",SUMIFS(BASE!$P:$P,BASE!$A:$A,PRODUTIVIDADE!CO$3,BASE!$G:$G,PRODUTIVIDADE!$B140)))</f>
        <v/>
      </c>
      <c r="CR140" s="28" t="str">
        <f>IF($B140="","",IF(COUNTIF(BASE!$A:$A,PRODUTIVIDADE!CO$3)=0,"",SUMIFS(BASE!$O:$O,BASE!$A:$A,PRODUTIVIDADE!CO$3,BASE!$G:$G,PRODUTIVIDADE!$B140)))</f>
        <v/>
      </c>
      <c r="CS140" s="32">
        <f t="shared" si="166"/>
        <v>0</v>
      </c>
      <c r="CT140" s="32">
        <f t="shared" si="167"/>
        <v>0</v>
      </c>
      <c r="CU140" s="15" t="str">
        <f>IF($B140="","",IF(COUNTIF(BASE!$A:$A,PRODUTIVIDADE!CU$3)=0,"",SUMIFS(BASE!$M:$M,BASE!$A:$A,PRODUTIVIDADE!CU$3,BASE!$G:$G,PRODUTIVIDADE!$B140)))</f>
        <v/>
      </c>
      <c r="CV140" s="15" t="str">
        <f>IF($B140="","",IF(COUNTIF(BASE!$A:$A,PRODUTIVIDADE!CU$3)=0,"",SUMIFS(BASE!$N:$N,BASE!$A:$A,PRODUTIVIDADE!CU$3,BASE!$G:$G,PRODUTIVIDADE!$B140)))</f>
        <v/>
      </c>
      <c r="CW140" s="18" t="str">
        <f>IF($B140="","",IF(COUNTIF(BASE!$A:$A,PRODUTIVIDADE!CU$3)=0,"",SUMIFS(BASE!$P:$P,BASE!$A:$A,PRODUTIVIDADE!CU$3,BASE!$G:$G,PRODUTIVIDADE!$B140)))</f>
        <v/>
      </c>
      <c r="CX140" s="18" t="str">
        <f>IF($B140="","",IF(COUNTIF(BASE!$A:$A,PRODUTIVIDADE!CU$3)=0,"",SUMIFS(BASE!$O:$O,BASE!$A:$A,PRODUTIVIDADE!CU$3,BASE!$G:$G,PRODUTIVIDADE!$B140)))</f>
        <v/>
      </c>
      <c r="CY140" s="32">
        <f t="shared" si="168"/>
        <v>0</v>
      </c>
      <c r="CZ140" s="32">
        <f t="shared" si="169"/>
        <v>0</v>
      </c>
      <c r="DA140" s="33" t="str">
        <f>IF($B140="","",IF(COUNTIF(BASE!$A:$A,PRODUTIVIDADE!DA$3)=0,"",SUMIFS(BASE!$M:$M,BASE!$A:$A,PRODUTIVIDADE!DA$3,BASE!$G:$G,PRODUTIVIDADE!$B140)))</f>
        <v/>
      </c>
      <c r="DB140" s="33" t="str">
        <f>IF($B140="","",IF(COUNTIF(BASE!$A:$A,PRODUTIVIDADE!DA$3)=0,"",SUMIFS(BASE!$N:$N,BASE!$A:$A,PRODUTIVIDADE!DA$3,BASE!$G:$G,PRODUTIVIDADE!$B140)))</f>
        <v/>
      </c>
      <c r="DC140" s="28" t="str">
        <f>IF($B140="","",IF(COUNTIF(BASE!$A:$A,PRODUTIVIDADE!DA$3)=0,"",SUMIFS(BASE!$P:$P,BASE!$A:$A,PRODUTIVIDADE!DA$3,BASE!$G:$G,PRODUTIVIDADE!$B140)))</f>
        <v/>
      </c>
      <c r="DD140" s="28" t="str">
        <f>IF($B140="","",IF(COUNTIF(BASE!$A:$A,PRODUTIVIDADE!DA$3)=0,"",SUMIFS(BASE!$O:$O,BASE!$A:$A,PRODUTIVIDADE!DA$3,BASE!$G:$G,PRODUTIVIDADE!$B140)))</f>
        <v/>
      </c>
      <c r="DE140" s="32">
        <f t="shared" si="170"/>
        <v>0</v>
      </c>
      <c r="DF140" s="32">
        <f t="shared" si="171"/>
        <v>0</v>
      </c>
      <c r="DG140" s="15" t="str">
        <f>IF($B140="","",IF(COUNTIF(BASE!$A:$A,PRODUTIVIDADE!DG$3)=0,"",SUMIFS(BASE!$M:$M,BASE!$A:$A,PRODUTIVIDADE!DG$3,BASE!$G:$G,PRODUTIVIDADE!$B140)))</f>
        <v/>
      </c>
      <c r="DH140" s="15" t="str">
        <f>IF($B140="","",IF(COUNTIF(BASE!$A:$A,PRODUTIVIDADE!DG$3)=0,"",SUMIFS(BASE!$N:$N,BASE!$A:$A,PRODUTIVIDADE!DG$3,BASE!$G:$G,PRODUTIVIDADE!$B140)))</f>
        <v/>
      </c>
      <c r="DI140" s="18" t="str">
        <f>IF($B140="","",IF(COUNTIF(BASE!$A:$A,PRODUTIVIDADE!DG$3)=0,"",SUMIFS(BASE!$P:$P,BASE!$A:$A,PRODUTIVIDADE!DG$3,BASE!$G:$G,PRODUTIVIDADE!$B140)))</f>
        <v/>
      </c>
      <c r="DJ140" s="18" t="str">
        <f>IF($B140="","",IF(COUNTIF(BASE!$A:$A,PRODUTIVIDADE!DG$3)=0,"",SUMIFS(BASE!$O:$O,BASE!$A:$A,PRODUTIVIDADE!DG$3,BASE!$G:$G,PRODUTIVIDADE!$B140)))</f>
        <v/>
      </c>
      <c r="DK140" s="32">
        <f t="shared" si="172"/>
        <v>0</v>
      </c>
      <c r="DL140" s="32">
        <f t="shared" si="173"/>
        <v>0</v>
      </c>
      <c r="DM140" s="33" t="str">
        <f>IF($B140="","",IF(COUNTIF(BASE!$A:$A,PRODUTIVIDADE!DM$3)=0,"",SUMIFS(BASE!$M:$M,BASE!$A:$A,PRODUTIVIDADE!DM$3,BASE!$G:$G,PRODUTIVIDADE!$B140)))</f>
        <v/>
      </c>
      <c r="DN140" s="33" t="str">
        <f>IF($B140="","",IF(COUNTIF(BASE!$A:$A,PRODUTIVIDADE!DM$3)=0,"",SUMIFS(BASE!$N:$N,BASE!$A:$A,PRODUTIVIDADE!DM$3,BASE!$G:$G,PRODUTIVIDADE!$B140)))</f>
        <v/>
      </c>
      <c r="DO140" s="28" t="str">
        <f>IF($B140="","",IF(COUNTIF(BASE!$A:$A,PRODUTIVIDADE!DM$3)=0,"",SUMIFS(BASE!$P:$P,BASE!$A:$A,PRODUTIVIDADE!DM$3,BASE!$G:$G,PRODUTIVIDADE!$B140)))</f>
        <v/>
      </c>
      <c r="DP140" s="28" t="str">
        <f>IF($B140="","",IF(COUNTIF(BASE!$A:$A,PRODUTIVIDADE!DM$3)=0,"",SUMIFS(BASE!$O:$O,BASE!$A:$A,PRODUTIVIDADE!DM$3,BASE!$G:$G,PRODUTIVIDADE!$B140)))</f>
        <v/>
      </c>
      <c r="DQ140" s="32">
        <f t="shared" si="174"/>
        <v>0</v>
      </c>
      <c r="DR140" s="32">
        <f t="shared" si="175"/>
        <v>0</v>
      </c>
      <c r="DS140" s="15" t="str">
        <f>IF($B140="","",IF(COUNTIF(BASE!$A:$A,PRODUTIVIDADE!DS$3)=0,"",SUMIFS(BASE!$M:$M,BASE!$A:$A,PRODUTIVIDADE!DS$3,BASE!$G:$G,PRODUTIVIDADE!$B140)))</f>
        <v/>
      </c>
      <c r="DT140" s="15" t="str">
        <f>IF($B140="","",IF(COUNTIF(BASE!$A:$A,PRODUTIVIDADE!DS$3)=0,"",SUMIFS(BASE!$N:$N,BASE!$A:$A,PRODUTIVIDADE!DS$3,BASE!$G:$G,PRODUTIVIDADE!$B140)))</f>
        <v/>
      </c>
      <c r="DU140" s="18" t="str">
        <f>IF($B140="","",IF(COUNTIF(BASE!$A:$A,PRODUTIVIDADE!DS$3)=0,"",SUMIFS(BASE!$P:$P,BASE!$A:$A,PRODUTIVIDADE!DS$3,BASE!$G:$G,PRODUTIVIDADE!$B140)))</f>
        <v/>
      </c>
      <c r="DV140" s="18" t="str">
        <f>IF($B140="","",IF(COUNTIF(BASE!$A:$A,PRODUTIVIDADE!DS$3)=0,"",SUMIFS(BASE!$O:$O,BASE!$A:$A,PRODUTIVIDADE!DS$3,BASE!$G:$G,PRODUTIVIDADE!$B140)))</f>
        <v/>
      </c>
      <c r="DW140" s="32">
        <f t="shared" si="176"/>
        <v>0</v>
      </c>
      <c r="DX140" s="32">
        <f t="shared" si="177"/>
        <v>0</v>
      </c>
      <c r="DY140" s="33" t="str">
        <f>IF($B140="","",IF(COUNTIF(BASE!$A:$A,PRODUTIVIDADE!DY$3)=0,"",SUMIFS(BASE!$M:$M,BASE!$A:$A,PRODUTIVIDADE!DY$3,BASE!$G:$G,PRODUTIVIDADE!$B140)))</f>
        <v/>
      </c>
      <c r="DZ140" s="33" t="str">
        <f>IF($B140="","",IF(COUNTIF(BASE!$A:$A,PRODUTIVIDADE!DY$3)=0,"",SUMIFS(BASE!$N:$N,BASE!$A:$A,PRODUTIVIDADE!DY$3,BASE!$G:$G,PRODUTIVIDADE!$B140)))</f>
        <v/>
      </c>
      <c r="EA140" s="28" t="str">
        <f>IF($B140="","",IF(COUNTIF(BASE!$A:$A,PRODUTIVIDADE!DY$3)=0,"",SUMIFS(BASE!$P:$P,BASE!$A:$A,PRODUTIVIDADE!DY$3,BASE!$G:$G,PRODUTIVIDADE!$B140)))</f>
        <v/>
      </c>
      <c r="EB140" s="28" t="str">
        <f>IF($B140="","",IF(COUNTIF(BASE!$A:$A,PRODUTIVIDADE!DY$3)=0,"",SUMIFS(BASE!$O:$O,BASE!$A:$A,PRODUTIVIDADE!DY$3,BASE!$G:$G,PRODUTIVIDADE!$B140)))</f>
        <v/>
      </c>
      <c r="EC140" s="32">
        <f t="shared" si="178"/>
        <v>0</v>
      </c>
      <c r="ED140" s="32">
        <f t="shared" si="179"/>
        <v>0</v>
      </c>
      <c r="EE140" s="15" t="str">
        <f>IF($B140="","",IF(COUNTIF(BASE!$A:$A,PRODUTIVIDADE!EE$3)=0,"",SUMIFS(BASE!$M:$M,BASE!$A:$A,PRODUTIVIDADE!EE$3,BASE!$G:$G,PRODUTIVIDADE!$B140)))</f>
        <v/>
      </c>
      <c r="EF140" s="15" t="str">
        <f>IF($B140="","",IF(COUNTIF(BASE!$A:$A,PRODUTIVIDADE!EE$3)=0,"",SUMIFS(BASE!$N:$N,BASE!$A:$A,PRODUTIVIDADE!EE$3,BASE!$G:$G,PRODUTIVIDADE!$B140)))</f>
        <v/>
      </c>
      <c r="EG140" s="18" t="str">
        <f>IF($B140="","",IF(COUNTIF(BASE!$A:$A,PRODUTIVIDADE!EE$3)=0,"",SUMIFS(BASE!$P:$P,BASE!$A:$A,PRODUTIVIDADE!EE$3,BASE!$G:$G,PRODUTIVIDADE!$B140)))</f>
        <v/>
      </c>
      <c r="EH140" s="18" t="str">
        <f>IF($B140="","",IF(COUNTIF(BASE!$A:$A,PRODUTIVIDADE!EE$3)=0,"",SUMIFS(BASE!$O:$O,BASE!$A:$A,PRODUTIVIDADE!EE$3,BASE!$G:$G,PRODUTIVIDADE!$B140)))</f>
        <v/>
      </c>
      <c r="EI140" s="32">
        <f t="shared" si="180"/>
        <v>0</v>
      </c>
      <c r="EJ140" s="32">
        <f t="shared" si="181"/>
        <v>0</v>
      </c>
      <c r="EK140" s="33" t="str">
        <f>IF($B140="","",IF(COUNTIF(BASE!$A:$A,PRODUTIVIDADE!EK$3)=0,"",SUMIFS(BASE!$M:$M,BASE!$A:$A,PRODUTIVIDADE!EK$3,BASE!$G:$G,PRODUTIVIDADE!$B140)))</f>
        <v/>
      </c>
      <c r="EL140" s="33" t="str">
        <f>IF($B140="","",IF(COUNTIF(BASE!$A:$A,PRODUTIVIDADE!EK$3)=0,"",SUMIFS(BASE!$N:$N,BASE!$A:$A,PRODUTIVIDADE!EK$3,BASE!$G:$G,PRODUTIVIDADE!$B140)))</f>
        <v/>
      </c>
      <c r="EM140" s="28" t="str">
        <f>IF($B140="","",IF(COUNTIF(BASE!$A:$A,PRODUTIVIDADE!EK$3)=0,"",SUMIFS(BASE!$P:$P,BASE!$A:$A,PRODUTIVIDADE!EK$3,BASE!$G:$G,PRODUTIVIDADE!$B140)))</f>
        <v/>
      </c>
      <c r="EN140" s="28" t="str">
        <f>IF($B140="","",IF(COUNTIF(BASE!$A:$A,PRODUTIVIDADE!EK$3)=0,"",SUMIFS(BASE!$O:$O,BASE!$A:$A,PRODUTIVIDADE!EK$3,BASE!$G:$G,PRODUTIVIDADE!$B140)))</f>
        <v/>
      </c>
      <c r="EO140" s="32">
        <f t="shared" si="182"/>
        <v>0</v>
      </c>
      <c r="EP140" s="32">
        <f t="shared" si="183"/>
        <v>0</v>
      </c>
      <c r="EQ140" s="15" t="str">
        <f>IF($B140="","",IF(COUNTIF(BASE!$A:$A,PRODUTIVIDADE!EQ$3)=0,"",SUMIFS(BASE!$M:$M,BASE!$A:$A,PRODUTIVIDADE!EQ$3,BASE!$G:$G,PRODUTIVIDADE!$B140)))</f>
        <v/>
      </c>
      <c r="ER140" s="15" t="str">
        <f>IF($B140="","",IF(COUNTIF(BASE!$A:$A,PRODUTIVIDADE!EQ$3)=0,"",SUMIFS(BASE!$N:$N,BASE!$A:$A,PRODUTIVIDADE!EQ$3,BASE!$G:$G,PRODUTIVIDADE!$B140)))</f>
        <v/>
      </c>
      <c r="ES140" s="18" t="str">
        <f>IF($B140="","",IF(COUNTIF(BASE!$A:$A,PRODUTIVIDADE!EQ$3)=0,"",SUMIFS(BASE!$P:$P,BASE!$A:$A,PRODUTIVIDADE!EQ$3,BASE!$G:$G,PRODUTIVIDADE!$B140)))</f>
        <v/>
      </c>
      <c r="ET140" s="18" t="str">
        <f>IF($B140="","",IF(COUNTIF(BASE!$A:$A,PRODUTIVIDADE!EQ$3)=0,"",SUMIFS(BASE!$O:$O,BASE!$A:$A,PRODUTIVIDADE!EQ$3,BASE!$G:$G,PRODUTIVIDADE!$B140)))</f>
        <v/>
      </c>
      <c r="EU140" s="32">
        <f t="shared" si="184"/>
        <v>0</v>
      </c>
      <c r="EV140" s="32">
        <f t="shared" si="185"/>
        <v>0</v>
      </c>
      <c r="EW140" s="33" t="str">
        <f>IF($B140="","",IF(COUNTIF(BASE!$A:$A,PRODUTIVIDADE!EW$3)=0,"",SUMIFS(BASE!$M:$M,BASE!$A:$A,PRODUTIVIDADE!EW$3,BASE!$G:$G,PRODUTIVIDADE!$B140)))</f>
        <v/>
      </c>
      <c r="EX140" s="33" t="str">
        <f>IF($B140="","",IF(COUNTIF(BASE!$A:$A,PRODUTIVIDADE!EW$3)=0,"",SUMIFS(BASE!$N:$N,BASE!$A:$A,PRODUTIVIDADE!EW$3,BASE!$G:$G,PRODUTIVIDADE!$B140)))</f>
        <v/>
      </c>
      <c r="EY140" s="28" t="str">
        <f>IF($B140="","",IF(COUNTIF(BASE!$A:$A,PRODUTIVIDADE!EW$3)=0,"",SUMIFS(BASE!$P:$P,BASE!$A:$A,PRODUTIVIDADE!EW$3,BASE!$G:$G,PRODUTIVIDADE!$B140)))</f>
        <v/>
      </c>
      <c r="EZ140" s="28" t="str">
        <f>IF($B140="","",IF(COUNTIF(BASE!$A:$A,PRODUTIVIDADE!EW$3)=0,"",SUMIFS(BASE!$O:$O,BASE!$A:$A,PRODUTIVIDADE!EW$3,BASE!$G:$G,PRODUTIVIDADE!$B140)))</f>
        <v/>
      </c>
      <c r="FA140" s="32">
        <f t="shared" si="186"/>
        <v>0</v>
      </c>
      <c r="FB140" s="32">
        <f t="shared" si="187"/>
        <v>0</v>
      </c>
      <c r="FC140" s="15" t="str">
        <f>IF($B140="","",IF(COUNTIF(BASE!$A:$A,PRODUTIVIDADE!FC$3)=0,"",SUMIFS(BASE!$M:$M,BASE!$A:$A,PRODUTIVIDADE!FC$3,BASE!$G:$G,PRODUTIVIDADE!$B140)))</f>
        <v/>
      </c>
      <c r="FD140" s="15" t="str">
        <f>IF($B140="","",IF(COUNTIF(BASE!$A:$A,PRODUTIVIDADE!FC$3)=0,"",SUMIFS(BASE!$N:$N,BASE!$A:$A,PRODUTIVIDADE!FC$3,BASE!$G:$G,PRODUTIVIDADE!$B140)))</f>
        <v/>
      </c>
      <c r="FE140" s="18" t="str">
        <f>IF($B140="","",IF(COUNTIF(BASE!$A:$A,PRODUTIVIDADE!FC$3)=0,"",SUMIFS(BASE!$P:$P,BASE!$A:$A,PRODUTIVIDADE!FC$3,BASE!$G:$G,PRODUTIVIDADE!$B140)))</f>
        <v/>
      </c>
      <c r="FF140" s="18" t="str">
        <f>IF($B140="","",IF(COUNTIF(BASE!$A:$A,PRODUTIVIDADE!FC$3)=0,"",SUMIFS(BASE!$O:$O,BASE!$A:$A,PRODUTIVIDADE!FC$3,BASE!$G:$G,PRODUTIVIDADE!$B140)))</f>
        <v/>
      </c>
      <c r="FG140" s="32">
        <f t="shared" si="188"/>
        <v>0</v>
      </c>
      <c r="FH140" s="32">
        <f t="shared" si="189"/>
        <v>0</v>
      </c>
      <c r="FI140" s="33" t="str">
        <f>IF($B140="","",IF(COUNTIF(BASE!$A:$A,PRODUTIVIDADE!FI$3)=0,"",SUMIFS(BASE!$M:$M,BASE!$A:$A,PRODUTIVIDADE!FI$3,BASE!$G:$G,PRODUTIVIDADE!$B140)))</f>
        <v/>
      </c>
      <c r="FJ140" s="33" t="str">
        <f>IF($B140="","",IF(COUNTIF(BASE!$A:$A,PRODUTIVIDADE!FI$3)=0,"",SUMIFS(BASE!$N:$N,BASE!$A:$A,PRODUTIVIDADE!FI$3,BASE!$G:$G,PRODUTIVIDADE!$B140)))</f>
        <v/>
      </c>
      <c r="FK140" s="28" t="str">
        <f>IF($B140="","",IF(COUNTIF(BASE!$A:$A,PRODUTIVIDADE!FI$3)=0,"",SUMIFS(BASE!$P:$P,BASE!$A:$A,PRODUTIVIDADE!FI$3,BASE!$G:$G,PRODUTIVIDADE!$B140)))</f>
        <v/>
      </c>
      <c r="FL140" s="28" t="str">
        <f>IF($B140="","",IF(COUNTIF(BASE!$A:$A,PRODUTIVIDADE!FI$3)=0,"",SUMIFS(BASE!$O:$O,BASE!$A:$A,PRODUTIVIDADE!FI$3,BASE!$G:$G,PRODUTIVIDADE!$B140)))</f>
        <v/>
      </c>
      <c r="FM140" s="32">
        <f t="shared" si="190"/>
        <v>0</v>
      </c>
      <c r="FN140" s="32">
        <f t="shared" si="191"/>
        <v>0</v>
      </c>
      <c r="FO140" s="15" t="str">
        <f>IF($B140="","",IF(COUNTIF(BASE!$A:$A,PRODUTIVIDADE!FO$3)=0,"",SUMIFS(BASE!$M:$M,BASE!$A:$A,PRODUTIVIDADE!FO$3,BASE!$G:$G,PRODUTIVIDADE!$B140)))</f>
        <v/>
      </c>
      <c r="FP140" s="15" t="str">
        <f>IF($B140="","",IF(COUNTIF(BASE!$A:$A,PRODUTIVIDADE!FO$3)=0,"",SUMIFS(BASE!$N:$N,BASE!$A:$A,PRODUTIVIDADE!FO$3,BASE!$G:$G,PRODUTIVIDADE!$B140)))</f>
        <v/>
      </c>
      <c r="FQ140" s="18" t="str">
        <f>IF($B140="","",IF(COUNTIF(BASE!$A:$A,PRODUTIVIDADE!FO$3)=0,"",SUMIFS(BASE!$P:$P,BASE!$A:$A,PRODUTIVIDADE!FO$3,BASE!$G:$G,PRODUTIVIDADE!$B140)))</f>
        <v/>
      </c>
      <c r="FR140" s="18" t="str">
        <f>IF($B140="","",IF(COUNTIF(BASE!$A:$A,PRODUTIVIDADE!FO$3)=0,"",SUMIFS(BASE!$O:$O,BASE!$A:$A,PRODUTIVIDADE!FO$3,BASE!$G:$G,PRODUTIVIDADE!$B140)))</f>
        <v/>
      </c>
      <c r="FS140" s="32">
        <f t="shared" si="192"/>
        <v>0</v>
      </c>
      <c r="FT140" s="32">
        <f t="shared" si="193"/>
        <v>0</v>
      </c>
      <c r="FU140" s="33" t="str">
        <f>IF($B140="","",IF(COUNTIF(BASE!$A:$A,PRODUTIVIDADE!FU$3)=0,"",SUMIFS(BASE!$M:$M,BASE!$A:$A,PRODUTIVIDADE!FU$3,BASE!$G:$G,PRODUTIVIDADE!$B140)))</f>
        <v/>
      </c>
      <c r="FV140" s="33" t="str">
        <f>IF($B140="","",IF(COUNTIF(BASE!$A:$A,PRODUTIVIDADE!FU$3)=0,"",SUMIFS(BASE!$N:$N,BASE!$A:$A,PRODUTIVIDADE!FU$3,BASE!$G:$G,PRODUTIVIDADE!$B140)))</f>
        <v/>
      </c>
      <c r="FW140" s="28" t="str">
        <f>IF($B140="","",IF(COUNTIF(BASE!$A:$A,PRODUTIVIDADE!FU$3)=0,"",SUMIFS(BASE!$P:$P,BASE!$A:$A,PRODUTIVIDADE!FU$3,BASE!$G:$G,PRODUTIVIDADE!$B140)))</f>
        <v/>
      </c>
      <c r="FX140" s="28" t="str">
        <f>IF($B140="","",IF(COUNTIF(BASE!$A:$A,PRODUTIVIDADE!FU$3)=0,"",SUMIFS(BASE!$O:$O,BASE!$A:$A,PRODUTIVIDADE!FU$3,BASE!$G:$G,PRODUTIVIDADE!$B140)))</f>
        <v/>
      </c>
      <c r="FY140" s="32">
        <f t="shared" si="194"/>
        <v>0</v>
      </c>
      <c r="FZ140" s="32">
        <f t="shared" si="195"/>
        <v>0</v>
      </c>
      <c r="GA140" s="15" t="str">
        <f>IF($B140="","",IF(COUNTIF(BASE!$A:$A,PRODUTIVIDADE!GA$3)=0,"",SUMIFS(BASE!$M:$M,BASE!$A:$A,PRODUTIVIDADE!GA$3,BASE!$G:$G,PRODUTIVIDADE!$B140)))</f>
        <v/>
      </c>
      <c r="GB140" s="15" t="str">
        <f>IF($B140="","",IF(COUNTIF(BASE!$A:$A,PRODUTIVIDADE!GA$3)=0,"",SUMIFS(BASE!$N:$N,BASE!$A:$A,PRODUTIVIDADE!GA$3,BASE!$G:$G,PRODUTIVIDADE!$B140)))</f>
        <v/>
      </c>
      <c r="GC140" s="18" t="str">
        <f>IF($B140="","",IF(COUNTIF(BASE!$A:$A,PRODUTIVIDADE!GA$3)=0,"",SUMIFS(BASE!$P:$P,BASE!$A:$A,PRODUTIVIDADE!GA$3,BASE!$G:$G,PRODUTIVIDADE!$B140)))</f>
        <v/>
      </c>
      <c r="GD140" s="18" t="str">
        <f>IF($B140="","",IF(COUNTIF(BASE!$A:$A,PRODUTIVIDADE!GA$3)=0,"",SUMIFS(BASE!$O:$O,BASE!$A:$A,PRODUTIVIDADE!GA$3,BASE!$G:$G,PRODUTIVIDADE!$B140)))</f>
        <v/>
      </c>
      <c r="GE140" s="32">
        <f t="shared" si="196"/>
        <v>0</v>
      </c>
      <c r="GF140" s="32">
        <f t="shared" si="197"/>
        <v>0</v>
      </c>
      <c r="GG140" s="33" t="str">
        <f>IF($B140="","",IF(COUNTIF(BASE!$A:$A,PRODUTIVIDADE!GG$3)=0,"",SUMIFS(BASE!$M:$M,BASE!$A:$A,PRODUTIVIDADE!GG$3,BASE!$G:$G,PRODUTIVIDADE!$B140)))</f>
        <v/>
      </c>
      <c r="GH140" s="33" t="str">
        <f>IF($B140="","",IF(COUNTIF(BASE!$A:$A,PRODUTIVIDADE!GG$3)=0,"",SUMIFS(BASE!$N:$N,BASE!$A:$A,PRODUTIVIDADE!GG$3,BASE!$G:$G,PRODUTIVIDADE!$B140)))</f>
        <v/>
      </c>
      <c r="GI140" s="28" t="str">
        <f>IF($B140="","",IF(COUNTIF(BASE!$A:$A,PRODUTIVIDADE!GG$3)=0,"",SUMIFS(BASE!$P:$P,BASE!$A:$A,PRODUTIVIDADE!GG$3,BASE!$G:$G,PRODUTIVIDADE!$B140)))</f>
        <v/>
      </c>
      <c r="GJ140" s="28" t="str">
        <f>IF($B140="","",IF(COUNTIF(BASE!$A:$A,PRODUTIVIDADE!GG$3)=0,"",SUMIFS(BASE!$O:$O,BASE!$A:$A,PRODUTIVIDADE!GG$3,BASE!$G:$G,PRODUTIVIDADE!$B140)))</f>
        <v/>
      </c>
      <c r="GK140" s="32">
        <f t="shared" si="198"/>
        <v>0</v>
      </c>
      <c r="GL140" s="32">
        <f t="shared" si="199"/>
        <v>0</v>
      </c>
      <c r="GM140" s="15" t="str">
        <f>IF($B140="","",IF(COUNTIF(BASE!$A:$A,PRODUTIVIDADE!GM$3)=0,"",SUMIFS(BASE!$M:$M,BASE!$A:$A,PRODUTIVIDADE!GM$3,BASE!$G:$G,PRODUTIVIDADE!$B140)))</f>
        <v/>
      </c>
      <c r="GN140" s="15" t="str">
        <f>IF($B140="","",IF(COUNTIF(BASE!$A:$A,PRODUTIVIDADE!GM$3)=0,"",SUMIFS(BASE!$N:$N,BASE!$A:$A,PRODUTIVIDADE!GM$3,BASE!$G:$G,PRODUTIVIDADE!$B140)))</f>
        <v/>
      </c>
      <c r="GO140" s="18" t="str">
        <f>IF($B140="","",IF(COUNTIF(BASE!$A:$A,PRODUTIVIDADE!GM$3)=0,"",SUMIFS(BASE!$P:$P,BASE!$A:$A,PRODUTIVIDADE!GM$3,BASE!$G:$G,PRODUTIVIDADE!$B140)))</f>
        <v/>
      </c>
      <c r="GP140" s="18" t="str">
        <f>IF($B140="","",IF(COUNTIF(BASE!$A:$A,PRODUTIVIDADE!GM$3)=0,"",SUMIFS(BASE!$O:$O,BASE!$A:$A,PRODUTIVIDADE!GM$3,BASE!$G:$G,PRODUTIVIDADE!$B140)))</f>
        <v/>
      </c>
      <c r="GQ140" s="32">
        <f t="shared" si="200"/>
        <v>0</v>
      </c>
      <c r="GR140" s="32">
        <f t="shared" si="201"/>
        <v>0</v>
      </c>
    </row>
    <row r="141" spans="2:200" s="8" customFormat="1" hidden="1" x14ac:dyDescent="0.25">
      <c r="B141" s="50"/>
      <c r="C141" s="16" t="str">
        <f>IF($B141="","",VLOOKUP($B141,EQUIPE!$B:$E,2,0))</f>
        <v/>
      </c>
      <c r="D141" s="16" t="str">
        <f>IF($B141="","",VLOOKUP($B141,EQUIPE!$B:$F,5,0))</f>
        <v/>
      </c>
      <c r="E141" s="18" t="str">
        <f>IF($B141="","",VLOOKUP($B141,EQUIPE!$B:$E,3,0))</f>
        <v/>
      </c>
      <c r="F141" s="16" t="str">
        <f>IF($B141="","",VLOOKUP($B141,EQUIPE!$B:$E,4,0))</f>
        <v/>
      </c>
      <c r="H141" s="22" t="str">
        <f t="shared" si="202"/>
        <v/>
      </c>
      <c r="I141" s="22" t="str">
        <f t="shared" si="202"/>
        <v/>
      </c>
      <c r="J141" s="18" t="str">
        <f t="shared" si="136"/>
        <v/>
      </c>
      <c r="K141" s="18" t="str">
        <f t="shared" si="137"/>
        <v/>
      </c>
      <c r="L141" s="32">
        <f t="shared" si="138"/>
        <v>0</v>
      </c>
      <c r="M141" s="32">
        <f t="shared" si="139"/>
        <v>0</v>
      </c>
      <c r="O141" s="15" t="str">
        <f>IF($B141="","",IF(COUNTIF(BASE!$A:$A,PRODUTIVIDADE!O$3)=0,"",SUMIFS(BASE!$M:$M,BASE!$A:$A,PRODUTIVIDADE!O$3,BASE!$G:$G,PRODUTIVIDADE!$B141)))</f>
        <v/>
      </c>
      <c r="P141" s="15" t="str">
        <f>IF($B141="","",IF(COUNTIF(BASE!$A:$A,PRODUTIVIDADE!O$3)=0,"",SUMIFS(BASE!$N:$N,BASE!$A:$A,PRODUTIVIDADE!O$3,BASE!$G:$G,PRODUTIVIDADE!$B141)))</f>
        <v/>
      </c>
      <c r="Q141" s="18" t="str">
        <f>IF($B141="","",IF(COUNTIF(BASE!$A:$A,PRODUTIVIDADE!O$3)=0,"",SUMIFS(BASE!$P:$P,BASE!$A:$A,PRODUTIVIDADE!O$3,BASE!$G:$G,PRODUTIVIDADE!$B141)))</f>
        <v/>
      </c>
      <c r="R141" s="18" t="str">
        <f>IF($B141="","",IF(COUNTIF(BASE!$A:$A,PRODUTIVIDADE!O$3)=0,"",SUMIFS(BASE!$O:$O,BASE!$A:$A,PRODUTIVIDADE!O$3,BASE!$G:$G,PRODUTIVIDADE!$B141)))</f>
        <v/>
      </c>
      <c r="S141" s="32">
        <f t="shared" si="140"/>
        <v>0</v>
      </c>
      <c r="T141" s="32">
        <f t="shared" si="141"/>
        <v>0</v>
      </c>
      <c r="U141" s="33" t="str">
        <f>IF($B141="","",IF(COUNTIF(BASE!$A:$A,PRODUTIVIDADE!U$3)=0,"",SUMIFS(BASE!$M:$M,BASE!$A:$A,PRODUTIVIDADE!U$3,BASE!$G:$G,PRODUTIVIDADE!$B141)))</f>
        <v/>
      </c>
      <c r="V141" s="33" t="str">
        <f>IF($B141="","",IF(COUNTIF(BASE!$A:$A,PRODUTIVIDADE!U$3)=0,"",SUMIFS(BASE!$N:$N,BASE!$A:$A,PRODUTIVIDADE!U$3,BASE!$G:$G,PRODUTIVIDADE!$B141)))</f>
        <v/>
      </c>
      <c r="W141" s="28" t="str">
        <f>IF($B141="","",IF(COUNTIF(BASE!$A:$A,PRODUTIVIDADE!U$3)=0,"",SUMIFS(BASE!$P:$P,BASE!$A:$A,PRODUTIVIDADE!U$3,BASE!$G:$G,PRODUTIVIDADE!$B141)))</f>
        <v/>
      </c>
      <c r="X141" s="28" t="str">
        <f>IF($B141="","",IF(COUNTIF(BASE!$A:$A,PRODUTIVIDADE!U$3)=0,"",SUMIFS(BASE!$O:$O,BASE!$A:$A,PRODUTIVIDADE!U$3,BASE!$G:$G,PRODUTIVIDADE!$B141)))</f>
        <v/>
      </c>
      <c r="Y141" s="32">
        <f t="shared" si="142"/>
        <v>0</v>
      </c>
      <c r="Z141" s="32">
        <f t="shared" si="143"/>
        <v>0</v>
      </c>
      <c r="AA141" s="15" t="str">
        <f>IF($B141="","",IF(COUNTIF(BASE!$A:$A,PRODUTIVIDADE!AA$3)=0,"",SUMIFS(BASE!$M:$M,BASE!$A:$A,PRODUTIVIDADE!AA$3,BASE!$G:$G,PRODUTIVIDADE!$B141)))</f>
        <v/>
      </c>
      <c r="AB141" s="15" t="str">
        <f>IF($B141="","",IF(COUNTIF(BASE!$A:$A,PRODUTIVIDADE!AA$3)=0,"",SUMIFS(BASE!$N:$N,BASE!$A:$A,PRODUTIVIDADE!AA$3,BASE!$G:$G,PRODUTIVIDADE!$B141)))</f>
        <v/>
      </c>
      <c r="AC141" s="18" t="str">
        <f>IF($B141="","",IF(COUNTIF(BASE!$A:$A,PRODUTIVIDADE!AA$3)=0,"",SUMIFS(BASE!$P:$P,BASE!$A:$A,PRODUTIVIDADE!AA$3,BASE!$G:$G,PRODUTIVIDADE!$B141)))</f>
        <v/>
      </c>
      <c r="AD141" s="18" t="str">
        <f>IF($B141="","",IF(COUNTIF(BASE!$A:$A,PRODUTIVIDADE!AA$3)=0,"",SUMIFS(BASE!$O:$O,BASE!$A:$A,PRODUTIVIDADE!AA$3,BASE!$G:$G,PRODUTIVIDADE!$B141)))</f>
        <v/>
      </c>
      <c r="AE141" s="32">
        <f t="shared" si="144"/>
        <v>0</v>
      </c>
      <c r="AF141" s="32">
        <f t="shared" si="145"/>
        <v>0</v>
      </c>
      <c r="AG141" s="33" t="str">
        <f>IF($B141="","",IF(COUNTIF(BASE!$A:$A,PRODUTIVIDADE!AG$3)=0,"",SUMIFS(BASE!$M:$M,BASE!$A:$A,PRODUTIVIDADE!AG$3,BASE!$G:$G,PRODUTIVIDADE!$B141)))</f>
        <v/>
      </c>
      <c r="AH141" s="33" t="str">
        <f>IF($B141="","",IF(COUNTIF(BASE!$A:$A,PRODUTIVIDADE!AG$3)=0,"",SUMIFS(BASE!$N:$N,BASE!$A:$A,PRODUTIVIDADE!AG$3,BASE!$G:$G,PRODUTIVIDADE!$B141)))</f>
        <v/>
      </c>
      <c r="AI141" s="28" t="str">
        <f>IF($B141="","",IF(COUNTIF(BASE!$A:$A,PRODUTIVIDADE!AG$3)=0,"",SUMIFS(BASE!$P:$P,BASE!$A:$A,PRODUTIVIDADE!AG$3,BASE!$G:$G,PRODUTIVIDADE!$B141)))</f>
        <v/>
      </c>
      <c r="AJ141" s="28" t="str">
        <f>IF($B141="","",IF(COUNTIF(BASE!$A:$A,PRODUTIVIDADE!AG$3)=0,"",SUMIFS(BASE!$O:$O,BASE!$A:$A,PRODUTIVIDADE!AG$3,BASE!$G:$G,PRODUTIVIDADE!$B141)))</f>
        <v/>
      </c>
      <c r="AK141" s="32">
        <f t="shared" si="146"/>
        <v>0</v>
      </c>
      <c r="AL141" s="32">
        <f t="shared" si="147"/>
        <v>0</v>
      </c>
      <c r="AM141" s="15" t="str">
        <f>IF($B141="","",IF(COUNTIF(BASE!$A:$A,PRODUTIVIDADE!AM$3)=0,"",SUMIFS(BASE!$M:$M,BASE!$A:$A,PRODUTIVIDADE!AM$3,BASE!$G:$G,PRODUTIVIDADE!$B141)))</f>
        <v/>
      </c>
      <c r="AN141" s="15" t="str">
        <f>IF($B141="","",IF(COUNTIF(BASE!$A:$A,PRODUTIVIDADE!AM$3)=0,"",SUMIFS(BASE!$N:$N,BASE!$A:$A,PRODUTIVIDADE!AM$3,BASE!$G:$G,PRODUTIVIDADE!$B141)))</f>
        <v/>
      </c>
      <c r="AO141" s="18" t="str">
        <f>IF($B141="","",IF(COUNTIF(BASE!$A:$A,PRODUTIVIDADE!AM$3)=0,"",SUMIFS(BASE!$P:$P,BASE!$A:$A,PRODUTIVIDADE!AM$3,BASE!$G:$G,PRODUTIVIDADE!$B141)))</f>
        <v/>
      </c>
      <c r="AP141" s="18" t="str">
        <f>IF($B141="","",IF(COUNTIF(BASE!$A:$A,PRODUTIVIDADE!AM$3)=0,"",SUMIFS(BASE!$O:$O,BASE!$A:$A,PRODUTIVIDADE!AM$3,BASE!$G:$G,PRODUTIVIDADE!$B141)))</f>
        <v/>
      </c>
      <c r="AQ141" s="32">
        <f t="shared" si="148"/>
        <v>0</v>
      </c>
      <c r="AR141" s="32">
        <f t="shared" si="149"/>
        <v>0</v>
      </c>
      <c r="AS141" s="33" t="str">
        <f>IF($B141="","",IF(COUNTIF(BASE!$A:$A,PRODUTIVIDADE!AS$3)=0,"",SUMIFS(BASE!$M:$M,BASE!$A:$A,PRODUTIVIDADE!AS$3,BASE!$G:$G,PRODUTIVIDADE!$B141)))</f>
        <v/>
      </c>
      <c r="AT141" s="33" t="str">
        <f>IF($B141="","",IF(COUNTIF(BASE!$A:$A,PRODUTIVIDADE!AS$3)=0,"",SUMIFS(BASE!$N:$N,BASE!$A:$A,PRODUTIVIDADE!AS$3,BASE!$G:$G,PRODUTIVIDADE!$B141)))</f>
        <v/>
      </c>
      <c r="AU141" s="28" t="str">
        <f>IF($B141="","",IF(COUNTIF(BASE!$A:$A,PRODUTIVIDADE!AS$3)=0,"",SUMIFS(BASE!$P:$P,BASE!$A:$A,PRODUTIVIDADE!AS$3,BASE!$G:$G,PRODUTIVIDADE!$B141)))</f>
        <v/>
      </c>
      <c r="AV141" s="28" t="str">
        <f>IF($B141="","",IF(COUNTIF(BASE!$A:$A,PRODUTIVIDADE!AS$3)=0,"",SUMIFS(BASE!$O:$O,BASE!$A:$A,PRODUTIVIDADE!AS$3,BASE!$G:$G,PRODUTIVIDADE!$B141)))</f>
        <v/>
      </c>
      <c r="AW141" s="32">
        <f t="shared" si="150"/>
        <v>0</v>
      </c>
      <c r="AX141" s="32">
        <f t="shared" si="151"/>
        <v>0</v>
      </c>
      <c r="AY141" s="15" t="str">
        <f>IF($B141="","",IF(COUNTIF(BASE!$A:$A,PRODUTIVIDADE!AY$3)=0,"",SUMIFS(BASE!$M:$M,BASE!$A:$A,PRODUTIVIDADE!AY$3,BASE!$G:$G,PRODUTIVIDADE!$B141)))</f>
        <v/>
      </c>
      <c r="AZ141" s="15" t="str">
        <f>IF($B141="","",IF(COUNTIF(BASE!$A:$A,PRODUTIVIDADE!AY$3)=0,"",SUMIFS(BASE!$N:$N,BASE!$A:$A,PRODUTIVIDADE!AY$3,BASE!$G:$G,PRODUTIVIDADE!$B141)))</f>
        <v/>
      </c>
      <c r="BA141" s="18" t="str">
        <f>IF($B141="","",IF(COUNTIF(BASE!$A:$A,PRODUTIVIDADE!AY$3)=0,"",SUMIFS(BASE!$P:$P,BASE!$A:$A,PRODUTIVIDADE!AY$3,BASE!$G:$G,PRODUTIVIDADE!$B141)))</f>
        <v/>
      </c>
      <c r="BB141" s="18" t="str">
        <f>IF($B141="","",IF(COUNTIF(BASE!$A:$A,PRODUTIVIDADE!AY$3)=0,"",SUMIFS(BASE!$O:$O,BASE!$A:$A,PRODUTIVIDADE!AY$3,BASE!$G:$G,PRODUTIVIDADE!$B141)))</f>
        <v/>
      </c>
      <c r="BC141" s="32">
        <f t="shared" si="152"/>
        <v>0</v>
      </c>
      <c r="BD141" s="32">
        <f t="shared" si="153"/>
        <v>0</v>
      </c>
      <c r="BE141" s="33" t="str">
        <f>IF($B141="","",IF(COUNTIF(BASE!$A:$A,PRODUTIVIDADE!BE$3)=0,"",SUMIFS(BASE!$M:$M,BASE!$A:$A,PRODUTIVIDADE!BE$3,BASE!$G:$G,PRODUTIVIDADE!$B141)))</f>
        <v/>
      </c>
      <c r="BF141" s="33" t="str">
        <f>IF($B141="","",IF(COUNTIF(BASE!$A:$A,PRODUTIVIDADE!BE$3)=0,"",SUMIFS(BASE!$N:$N,BASE!$A:$A,PRODUTIVIDADE!BE$3,BASE!$G:$G,PRODUTIVIDADE!$B141)))</f>
        <v/>
      </c>
      <c r="BG141" s="28" t="str">
        <f>IF($B141="","",IF(COUNTIF(BASE!$A:$A,PRODUTIVIDADE!BE$3)=0,"",SUMIFS(BASE!$P:$P,BASE!$A:$A,PRODUTIVIDADE!BE$3,BASE!$G:$G,PRODUTIVIDADE!$B141)))</f>
        <v/>
      </c>
      <c r="BH141" s="28" t="str">
        <f>IF($B141="","",IF(COUNTIF(BASE!$A:$A,PRODUTIVIDADE!BE$3)=0,"",SUMIFS(BASE!$O:$O,BASE!$A:$A,PRODUTIVIDADE!BE$3,BASE!$G:$G,PRODUTIVIDADE!$B141)))</f>
        <v/>
      </c>
      <c r="BI141" s="32">
        <f t="shared" si="154"/>
        <v>0</v>
      </c>
      <c r="BJ141" s="32">
        <f t="shared" si="155"/>
        <v>0</v>
      </c>
      <c r="BK141" s="15" t="str">
        <f>IF($B141="","",IF(COUNTIF(BASE!$A:$A,PRODUTIVIDADE!BK$3)=0,"",SUMIFS(BASE!$M:$M,BASE!$A:$A,PRODUTIVIDADE!BK$3,BASE!$G:$G,PRODUTIVIDADE!$B141)))</f>
        <v/>
      </c>
      <c r="BL141" s="15" t="str">
        <f>IF($B141="","",IF(COUNTIF(BASE!$A:$A,PRODUTIVIDADE!BK$3)=0,"",SUMIFS(BASE!$N:$N,BASE!$A:$A,PRODUTIVIDADE!BK$3,BASE!$G:$G,PRODUTIVIDADE!$B141)))</f>
        <v/>
      </c>
      <c r="BM141" s="18" t="str">
        <f>IF($B141="","",IF(COUNTIF(BASE!$A:$A,PRODUTIVIDADE!BK$3)=0,"",SUMIFS(BASE!$P:$P,BASE!$A:$A,PRODUTIVIDADE!BK$3,BASE!$G:$G,PRODUTIVIDADE!$B141)))</f>
        <v/>
      </c>
      <c r="BN141" s="18" t="str">
        <f>IF($B141="","",IF(COUNTIF(BASE!$A:$A,PRODUTIVIDADE!BK$3)=0,"",SUMIFS(BASE!$O:$O,BASE!$A:$A,PRODUTIVIDADE!BK$3,BASE!$G:$G,PRODUTIVIDADE!$B141)))</f>
        <v/>
      </c>
      <c r="BO141" s="32">
        <f t="shared" si="156"/>
        <v>0</v>
      </c>
      <c r="BP141" s="32">
        <f t="shared" si="157"/>
        <v>0</v>
      </c>
      <c r="BQ141" s="33" t="str">
        <f>IF($B141="","",IF(COUNTIF(BASE!$A:$A,PRODUTIVIDADE!BQ$3)=0,"",SUMIFS(BASE!$M:$M,BASE!$A:$A,PRODUTIVIDADE!BQ$3,BASE!$G:$G,PRODUTIVIDADE!$B141)))</f>
        <v/>
      </c>
      <c r="BR141" s="33" t="str">
        <f>IF($B141="","",IF(COUNTIF(BASE!$A:$A,PRODUTIVIDADE!BQ$3)=0,"",SUMIFS(BASE!$N:$N,BASE!$A:$A,PRODUTIVIDADE!BQ$3,BASE!$G:$G,PRODUTIVIDADE!$B141)))</f>
        <v/>
      </c>
      <c r="BS141" s="28" t="str">
        <f>IF($B141="","",IF(COUNTIF(BASE!$A:$A,PRODUTIVIDADE!BQ$3)=0,"",SUMIFS(BASE!$P:$P,BASE!$A:$A,PRODUTIVIDADE!BQ$3,BASE!$G:$G,PRODUTIVIDADE!$B141)))</f>
        <v/>
      </c>
      <c r="BT141" s="28" t="str">
        <f>IF($B141="","",IF(COUNTIF(BASE!$A:$A,PRODUTIVIDADE!BQ$3)=0,"",SUMIFS(BASE!$O:$O,BASE!$A:$A,PRODUTIVIDADE!BQ$3,BASE!$G:$G,PRODUTIVIDADE!$B141)))</f>
        <v/>
      </c>
      <c r="BU141" s="32">
        <f t="shared" si="158"/>
        <v>0</v>
      </c>
      <c r="BV141" s="32">
        <f t="shared" si="159"/>
        <v>0</v>
      </c>
      <c r="BW141" s="15" t="str">
        <f>IF($B141="","",IF(COUNTIF(BASE!$A:$A,PRODUTIVIDADE!BW$3)=0,"",SUMIFS(BASE!$M:$M,BASE!$A:$A,PRODUTIVIDADE!BW$3,BASE!$G:$G,PRODUTIVIDADE!$B141)))</f>
        <v/>
      </c>
      <c r="BX141" s="15" t="str">
        <f>IF($B141="","",IF(COUNTIF(BASE!$A:$A,PRODUTIVIDADE!BW$3)=0,"",SUMIFS(BASE!$N:$N,BASE!$A:$A,PRODUTIVIDADE!BW$3,BASE!$G:$G,PRODUTIVIDADE!$B141)))</f>
        <v/>
      </c>
      <c r="BY141" s="18" t="str">
        <f>IF($B141="","",IF(COUNTIF(BASE!$A:$A,PRODUTIVIDADE!BW$3)=0,"",SUMIFS(BASE!$P:$P,BASE!$A:$A,PRODUTIVIDADE!BW$3,BASE!$G:$G,PRODUTIVIDADE!$B141)))</f>
        <v/>
      </c>
      <c r="BZ141" s="18" t="str">
        <f>IF($B141="","",IF(COUNTIF(BASE!$A:$A,PRODUTIVIDADE!BW$3)=0,"",SUMIFS(BASE!$O:$O,BASE!$A:$A,PRODUTIVIDADE!BW$3,BASE!$G:$G,PRODUTIVIDADE!$B141)))</f>
        <v/>
      </c>
      <c r="CA141" s="32">
        <f t="shared" si="160"/>
        <v>0</v>
      </c>
      <c r="CB141" s="32">
        <f t="shared" si="161"/>
        <v>0</v>
      </c>
      <c r="CC141" s="33" t="str">
        <f>IF($B141="","",IF(COUNTIF(BASE!$A:$A,PRODUTIVIDADE!CC$3)=0,"",SUMIFS(BASE!$M:$M,BASE!$A:$A,PRODUTIVIDADE!CC$3,BASE!$G:$G,PRODUTIVIDADE!$B141)))</f>
        <v/>
      </c>
      <c r="CD141" s="33" t="str">
        <f>IF($B141="","",IF(COUNTIF(BASE!$A:$A,PRODUTIVIDADE!CC$3)=0,"",SUMIFS(BASE!$N:$N,BASE!$A:$A,PRODUTIVIDADE!CC$3,BASE!$G:$G,PRODUTIVIDADE!$B141)))</f>
        <v/>
      </c>
      <c r="CE141" s="28" t="str">
        <f>IF($B141="","",IF(COUNTIF(BASE!$A:$A,PRODUTIVIDADE!CC$3)=0,"",SUMIFS(BASE!$P:$P,BASE!$A:$A,PRODUTIVIDADE!CC$3,BASE!$G:$G,PRODUTIVIDADE!$B141)))</f>
        <v/>
      </c>
      <c r="CF141" s="28" t="str">
        <f>IF($B141="","",IF(COUNTIF(BASE!$A:$A,PRODUTIVIDADE!CC$3)=0,"",SUMIFS(BASE!$O:$O,BASE!$A:$A,PRODUTIVIDADE!CC$3,BASE!$G:$G,PRODUTIVIDADE!$B141)))</f>
        <v/>
      </c>
      <c r="CG141" s="32">
        <f t="shared" si="162"/>
        <v>0</v>
      </c>
      <c r="CH141" s="32">
        <f t="shared" si="163"/>
        <v>0</v>
      </c>
      <c r="CI141" s="15" t="str">
        <f>IF($B141="","",IF(COUNTIF(BASE!$A:$A,PRODUTIVIDADE!CI$3)=0,"",SUMIFS(BASE!$M:$M,BASE!$A:$A,PRODUTIVIDADE!CI$3,BASE!$G:$G,PRODUTIVIDADE!$B141)))</f>
        <v/>
      </c>
      <c r="CJ141" s="15" t="str">
        <f>IF($B141="","",IF(COUNTIF(BASE!$A:$A,PRODUTIVIDADE!CI$3)=0,"",SUMIFS(BASE!$N:$N,BASE!$A:$A,PRODUTIVIDADE!CI$3,BASE!$G:$G,PRODUTIVIDADE!$B141)))</f>
        <v/>
      </c>
      <c r="CK141" s="18" t="str">
        <f>IF($B141="","",IF(COUNTIF(BASE!$A:$A,PRODUTIVIDADE!CI$3)=0,"",SUMIFS(BASE!$P:$P,BASE!$A:$A,PRODUTIVIDADE!CI$3,BASE!$G:$G,PRODUTIVIDADE!$B141)))</f>
        <v/>
      </c>
      <c r="CL141" s="18" t="str">
        <f>IF($B141="","",IF(COUNTIF(BASE!$A:$A,PRODUTIVIDADE!CI$3)=0,"",SUMIFS(BASE!$O:$O,BASE!$A:$A,PRODUTIVIDADE!CI$3,BASE!$G:$G,PRODUTIVIDADE!$B141)))</f>
        <v/>
      </c>
      <c r="CM141" s="32">
        <f t="shared" si="164"/>
        <v>0</v>
      </c>
      <c r="CN141" s="32">
        <f t="shared" si="165"/>
        <v>0</v>
      </c>
      <c r="CO141" s="33" t="str">
        <f>IF($B141="","",IF(COUNTIF(BASE!$A:$A,PRODUTIVIDADE!CO$3)=0,"",SUMIFS(BASE!$M:$M,BASE!$A:$A,PRODUTIVIDADE!CO$3,BASE!$G:$G,PRODUTIVIDADE!$B141)))</f>
        <v/>
      </c>
      <c r="CP141" s="33" t="str">
        <f>IF($B141="","",IF(COUNTIF(BASE!$A:$A,PRODUTIVIDADE!CO$3)=0,"",SUMIFS(BASE!$N:$N,BASE!$A:$A,PRODUTIVIDADE!CO$3,BASE!$G:$G,PRODUTIVIDADE!$B141)))</f>
        <v/>
      </c>
      <c r="CQ141" s="28" t="str">
        <f>IF($B141="","",IF(COUNTIF(BASE!$A:$A,PRODUTIVIDADE!CO$3)=0,"",SUMIFS(BASE!$P:$P,BASE!$A:$A,PRODUTIVIDADE!CO$3,BASE!$G:$G,PRODUTIVIDADE!$B141)))</f>
        <v/>
      </c>
      <c r="CR141" s="28" t="str">
        <f>IF($B141="","",IF(COUNTIF(BASE!$A:$A,PRODUTIVIDADE!CO$3)=0,"",SUMIFS(BASE!$O:$O,BASE!$A:$A,PRODUTIVIDADE!CO$3,BASE!$G:$G,PRODUTIVIDADE!$B141)))</f>
        <v/>
      </c>
      <c r="CS141" s="32">
        <f t="shared" si="166"/>
        <v>0</v>
      </c>
      <c r="CT141" s="32">
        <f t="shared" si="167"/>
        <v>0</v>
      </c>
      <c r="CU141" s="15" t="str">
        <f>IF($B141="","",IF(COUNTIF(BASE!$A:$A,PRODUTIVIDADE!CU$3)=0,"",SUMIFS(BASE!$M:$M,BASE!$A:$A,PRODUTIVIDADE!CU$3,BASE!$G:$G,PRODUTIVIDADE!$B141)))</f>
        <v/>
      </c>
      <c r="CV141" s="15" t="str">
        <f>IF($B141="","",IF(COUNTIF(BASE!$A:$A,PRODUTIVIDADE!CU$3)=0,"",SUMIFS(BASE!$N:$N,BASE!$A:$A,PRODUTIVIDADE!CU$3,BASE!$G:$G,PRODUTIVIDADE!$B141)))</f>
        <v/>
      </c>
      <c r="CW141" s="18" t="str">
        <f>IF($B141="","",IF(COUNTIF(BASE!$A:$A,PRODUTIVIDADE!CU$3)=0,"",SUMIFS(BASE!$P:$P,BASE!$A:$A,PRODUTIVIDADE!CU$3,BASE!$G:$G,PRODUTIVIDADE!$B141)))</f>
        <v/>
      </c>
      <c r="CX141" s="18" t="str">
        <f>IF($B141="","",IF(COUNTIF(BASE!$A:$A,PRODUTIVIDADE!CU$3)=0,"",SUMIFS(BASE!$O:$O,BASE!$A:$A,PRODUTIVIDADE!CU$3,BASE!$G:$G,PRODUTIVIDADE!$B141)))</f>
        <v/>
      </c>
      <c r="CY141" s="32">
        <f t="shared" si="168"/>
        <v>0</v>
      </c>
      <c r="CZ141" s="32">
        <f t="shared" si="169"/>
        <v>0</v>
      </c>
      <c r="DA141" s="33" t="str">
        <f>IF($B141="","",IF(COUNTIF(BASE!$A:$A,PRODUTIVIDADE!DA$3)=0,"",SUMIFS(BASE!$M:$M,BASE!$A:$A,PRODUTIVIDADE!DA$3,BASE!$G:$G,PRODUTIVIDADE!$B141)))</f>
        <v/>
      </c>
      <c r="DB141" s="33" t="str">
        <f>IF($B141="","",IF(COUNTIF(BASE!$A:$A,PRODUTIVIDADE!DA$3)=0,"",SUMIFS(BASE!$N:$N,BASE!$A:$A,PRODUTIVIDADE!DA$3,BASE!$G:$G,PRODUTIVIDADE!$B141)))</f>
        <v/>
      </c>
      <c r="DC141" s="28" t="str">
        <f>IF($B141="","",IF(COUNTIF(BASE!$A:$A,PRODUTIVIDADE!DA$3)=0,"",SUMIFS(BASE!$P:$P,BASE!$A:$A,PRODUTIVIDADE!DA$3,BASE!$G:$G,PRODUTIVIDADE!$B141)))</f>
        <v/>
      </c>
      <c r="DD141" s="28" t="str">
        <f>IF($B141="","",IF(COUNTIF(BASE!$A:$A,PRODUTIVIDADE!DA$3)=0,"",SUMIFS(BASE!$O:$O,BASE!$A:$A,PRODUTIVIDADE!DA$3,BASE!$G:$G,PRODUTIVIDADE!$B141)))</f>
        <v/>
      </c>
      <c r="DE141" s="32">
        <f t="shared" si="170"/>
        <v>0</v>
      </c>
      <c r="DF141" s="32">
        <f t="shared" si="171"/>
        <v>0</v>
      </c>
      <c r="DG141" s="15" t="str">
        <f>IF($B141="","",IF(COUNTIF(BASE!$A:$A,PRODUTIVIDADE!DG$3)=0,"",SUMIFS(BASE!$M:$M,BASE!$A:$A,PRODUTIVIDADE!DG$3,BASE!$G:$G,PRODUTIVIDADE!$B141)))</f>
        <v/>
      </c>
      <c r="DH141" s="15" t="str">
        <f>IF($B141="","",IF(COUNTIF(BASE!$A:$A,PRODUTIVIDADE!DG$3)=0,"",SUMIFS(BASE!$N:$N,BASE!$A:$A,PRODUTIVIDADE!DG$3,BASE!$G:$G,PRODUTIVIDADE!$B141)))</f>
        <v/>
      </c>
      <c r="DI141" s="18" t="str">
        <f>IF($B141="","",IF(COUNTIF(BASE!$A:$A,PRODUTIVIDADE!DG$3)=0,"",SUMIFS(BASE!$P:$P,BASE!$A:$A,PRODUTIVIDADE!DG$3,BASE!$G:$G,PRODUTIVIDADE!$B141)))</f>
        <v/>
      </c>
      <c r="DJ141" s="18" t="str">
        <f>IF($B141="","",IF(COUNTIF(BASE!$A:$A,PRODUTIVIDADE!DG$3)=0,"",SUMIFS(BASE!$O:$O,BASE!$A:$A,PRODUTIVIDADE!DG$3,BASE!$G:$G,PRODUTIVIDADE!$B141)))</f>
        <v/>
      </c>
      <c r="DK141" s="32">
        <f t="shared" si="172"/>
        <v>0</v>
      </c>
      <c r="DL141" s="32">
        <f t="shared" si="173"/>
        <v>0</v>
      </c>
      <c r="DM141" s="33" t="str">
        <f>IF($B141="","",IF(COUNTIF(BASE!$A:$A,PRODUTIVIDADE!DM$3)=0,"",SUMIFS(BASE!$M:$M,BASE!$A:$A,PRODUTIVIDADE!DM$3,BASE!$G:$G,PRODUTIVIDADE!$B141)))</f>
        <v/>
      </c>
      <c r="DN141" s="33" t="str">
        <f>IF($B141="","",IF(COUNTIF(BASE!$A:$A,PRODUTIVIDADE!DM$3)=0,"",SUMIFS(BASE!$N:$N,BASE!$A:$A,PRODUTIVIDADE!DM$3,BASE!$G:$G,PRODUTIVIDADE!$B141)))</f>
        <v/>
      </c>
      <c r="DO141" s="28" t="str">
        <f>IF($B141="","",IF(COUNTIF(BASE!$A:$A,PRODUTIVIDADE!DM$3)=0,"",SUMIFS(BASE!$P:$P,BASE!$A:$A,PRODUTIVIDADE!DM$3,BASE!$G:$G,PRODUTIVIDADE!$B141)))</f>
        <v/>
      </c>
      <c r="DP141" s="28" t="str">
        <f>IF($B141="","",IF(COUNTIF(BASE!$A:$A,PRODUTIVIDADE!DM$3)=0,"",SUMIFS(BASE!$O:$O,BASE!$A:$A,PRODUTIVIDADE!DM$3,BASE!$G:$G,PRODUTIVIDADE!$B141)))</f>
        <v/>
      </c>
      <c r="DQ141" s="32">
        <f t="shared" si="174"/>
        <v>0</v>
      </c>
      <c r="DR141" s="32">
        <f t="shared" si="175"/>
        <v>0</v>
      </c>
      <c r="DS141" s="15" t="str">
        <f>IF($B141="","",IF(COUNTIF(BASE!$A:$A,PRODUTIVIDADE!DS$3)=0,"",SUMIFS(BASE!$M:$M,BASE!$A:$A,PRODUTIVIDADE!DS$3,BASE!$G:$G,PRODUTIVIDADE!$B141)))</f>
        <v/>
      </c>
      <c r="DT141" s="15" t="str">
        <f>IF($B141="","",IF(COUNTIF(BASE!$A:$A,PRODUTIVIDADE!DS$3)=0,"",SUMIFS(BASE!$N:$N,BASE!$A:$A,PRODUTIVIDADE!DS$3,BASE!$G:$G,PRODUTIVIDADE!$B141)))</f>
        <v/>
      </c>
      <c r="DU141" s="18" t="str">
        <f>IF($B141="","",IF(COUNTIF(BASE!$A:$A,PRODUTIVIDADE!DS$3)=0,"",SUMIFS(BASE!$P:$P,BASE!$A:$A,PRODUTIVIDADE!DS$3,BASE!$G:$G,PRODUTIVIDADE!$B141)))</f>
        <v/>
      </c>
      <c r="DV141" s="18" t="str">
        <f>IF($B141="","",IF(COUNTIF(BASE!$A:$A,PRODUTIVIDADE!DS$3)=0,"",SUMIFS(BASE!$O:$O,BASE!$A:$A,PRODUTIVIDADE!DS$3,BASE!$G:$G,PRODUTIVIDADE!$B141)))</f>
        <v/>
      </c>
      <c r="DW141" s="32">
        <f t="shared" si="176"/>
        <v>0</v>
      </c>
      <c r="DX141" s="32">
        <f t="shared" si="177"/>
        <v>0</v>
      </c>
      <c r="DY141" s="33" t="str">
        <f>IF($B141="","",IF(COUNTIF(BASE!$A:$A,PRODUTIVIDADE!DY$3)=0,"",SUMIFS(BASE!$M:$M,BASE!$A:$A,PRODUTIVIDADE!DY$3,BASE!$G:$G,PRODUTIVIDADE!$B141)))</f>
        <v/>
      </c>
      <c r="DZ141" s="33" t="str">
        <f>IF($B141="","",IF(COUNTIF(BASE!$A:$A,PRODUTIVIDADE!DY$3)=0,"",SUMIFS(BASE!$N:$N,BASE!$A:$A,PRODUTIVIDADE!DY$3,BASE!$G:$G,PRODUTIVIDADE!$B141)))</f>
        <v/>
      </c>
      <c r="EA141" s="28" t="str">
        <f>IF($B141="","",IF(COUNTIF(BASE!$A:$A,PRODUTIVIDADE!DY$3)=0,"",SUMIFS(BASE!$P:$P,BASE!$A:$A,PRODUTIVIDADE!DY$3,BASE!$G:$G,PRODUTIVIDADE!$B141)))</f>
        <v/>
      </c>
      <c r="EB141" s="28" t="str">
        <f>IF($B141="","",IF(COUNTIF(BASE!$A:$A,PRODUTIVIDADE!DY$3)=0,"",SUMIFS(BASE!$O:$O,BASE!$A:$A,PRODUTIVIDADE!DY$3,BASE!$G:$G,PRODUTIVIDADE!$B141)))</f>
        <v/>
      </c>
      <c r="EC141" s="32">
        <f t="shared" si="178"/>
        <v>0</v>
      </c>
      <c r="ED141" s="32">
        <f t="shared" si="179"/>
        <v>0</v>
      </c>
      <c r="EE141" s="15" t="str">
        <f>IF($B141="","",IF(COUNTIF(BASE!$A:$A,PRODUTIVIDADE!EE$3)=0,"",SUMIFS(BASE!$M:$M,BASE!$A:$A,PRODUTIVIDADE!EE$3,BASE!$G:$G,PRODUTIVIDADE!$B141)))</f>
        <v/>
      </c>
      <c r="EF141" s="15" t="str">
        <f>IF($B141="","",IF(COUNTIF(BASE!$A:$A,PRODUTIVIDADE!EE$3)=0,"",SUMIFS(BASE!$N:$N,BASE!$A:$A,PRODUTIVIDADE!EE$3,BASE!$G:$G,PRODUTIVIDADE!$B141)))</f>
        <v/>
      </c>
      <c r="EG141" s="18" t="str">
        <f>IF($B141="","",IF(COUNTIF(BASE!$A:$A,PRODUTIVIDADE!EE$3)=0,"",SUMIFS(BASE!$P:$P,BASE!$A:$A,PRODUTIVIDADE!EE$3,BASE!$G:$G,PRODUTIVIDADE!$B141)))</f>
        <v/>
      </c>
      <c r="EH141" s="18" t="str">
        <f>IF($B141="","",IF(COUNTIF(BASE!$A:$A,PRODUTIVIDADE!EE$3)=0,"",SUMIFS(BASE!$O:$O,BASE!$A:$A,PRODUTIVIDADE!EE$3,BASE!$G:$G,PRODUTIVIDADE!$B141)))</f>
        <v/>
      </c>
      <c r="EI141" s="32">
        <f t="shared" si="180"/>
        <v>0</v>
      </c>
      <c r="EJ141" s="32">
        <f t="shared" si="181"/>
        <v>0</v>
      </c>
      <c r="EK141" s="33" t="str">
        <f>IF($B141="","",IF(COUNTIF(BASE!$A:$A,PRODUTIVIDADE!EK$3)=0,"",SUMIFS(BASE!$M:$M,BASE!$A:$A,PRODUTIVIDADE!EK$3,BASE!$G:$G,PRODUTIVIDADE!$B141)))</f>
        <v/>
      </c>
      <c r="EL141" s="33" t="str">
        <f>IF($B141="","",IF(COUNTIF(BASE!$A:$A,PRODUTIVIDADE!EK$3)=0,"",SUMIFS(BASE!$N:$N,BASE!$A:$A,PRODUTIVIDADE!EK$3,BASE!$G:$G,PRODUTIVIDADE!$B141)))</f>
        <v/>
      </c>
      <c r="EM141" s="28" t="str">
        <f>IF($B141="","",IF(COUNTIF(BASE!$A:$A,PRODUTIVIDADE!EK$3)=0,"",SUMIFS(BASE!$P:$P,BASE!$A:$A,PRODUTIVIDADE!EK$3,BASE!$G:$G,PRODUTIVIDADE!$B141)))</f>
        <v/>
      </c>
      <c r="EN141" s="28" t="str">
        <f>IF($B141="","",IF(COUNTIF(BASE!$A:$A,PRODUTIVIDADE!EK$3)=0,"",SUMIFS(BASE!$O:$O,BASE!$A:$A,PRODUTIVIDADE!EK$3,BASE!$G:$G,PRODUTIVIDADE!$B141)))</f>
        <v/>
      </c>
      <c r="EO141" s="32">
        <f t="shared" si="182"/>
        <v>0</v>
      </c>
      <c r="EP141" s="32">
        <f t="shared" si="183"/>
        <v>0</v>
      </c>
      <c r="EQ141" s="15" t="str">
        <f>IF($B141="","",IF(COUNTIF(BASE!$A:$A,PRODUTIVIDADE!EQ$3)=0,"",SUMIFS(BASE!$M:$M,BASE!$A:$A,PRODUTIVIDADE!EQ$3,BASE!$G:$G,PRODUTIVIDADE!$B141)))</f>
        <v/>
      </c>
      <c r="ER141" s="15" t="str">
        <f>IF($B141="","",IF(COUNTIF(BASE!$A:$A,PRODUTIVIDADE!EQ$3)=0,"",SUMIFS(BASE!$N:$N,BASE!$A:$A,PRODUTIVIDADE!EQ$3,BASE!$G:$G,PRODUTIVIDADE!$B141)))</f>
        <v/>
      </c>
      <c r="ES141" s="18" t="str">
        <f>IF($B141="","",IF(COUNTIF(BASE!$A:$A,PRODUTIVIDADE!EQ$3)=0,"",SUMIFS(BASE!$P:$P,BASE!$A:$A,PRODUTIVIDADE!EQ$3,BASE!$G:$G,PRODUTIVIDADE!$B141)))</f>
        <v/>
      </c>
      <c r="ET141" s="18" t="str">
        <f>IF($B141="","",IF(COUNTIF(BASE!$A:$A,PRODUTIVIDADE!EQ$3)=0,"",SUMIFS(BASE!$O:$O,BASE!$A:$A,PRODUTIVIDADE!EQ$3,BASE!$G:$G,PRODUTIVIDADE!$B141)))</f>
        <v/>
      </c>
      <c r="EU141" s="32">
        <f t="shared" si="184"/>
        <v>0</v>
      </c>
      <c r="EV141" s="32">
        <f t="shared" si="185"/>
        <v>0</v>
      </c>
      <c r="EW141" s="33" t="str">
        <f>IF($B141="","",IF(COUNTIF(BASE!$A:$A,PRODUTIVIDADE!EW$3)=0,"",SUMIFS(BASE!$M:$M,BASE!$A:$A,PRODUTIVIDADE!EW$3,BASE!$G:$G,PRODUTIVIDADE!$B141)))</f>
        <v/>
      </c>
      <c r="EX141" s="33" t="str">
        <f>IF($B141="","",IF(COUNTIF(BASE!$A:$A,PRODUTIVIDADE!EW$3)=0,"",SUMIFS(BASE!$N:$N,BASE!$A:$A,PRODUTIVIDADE!EW$3,BASE!$G:$G,PRODUTIVIDADE!$B141)))</f>
        <v/>
      </c>
      <c r="EY141" s="28" t="str">
        <f>IF($B141="","",IF(COUNTIF(BASE!$A:$A,PRODUTIVIDADE!EW$3)=0,"",SUMIFS(BASE!$P:$P,BASE!$A:$A,PRODUTIVIDADE!EW$3,BASE!$G:$G,PRODUTIVIDADE!$B141)))</f>
        <v/>
      </c>
      <c r="EZ141" s="28" t="str">
        <f>IF($B141="","",IF(COUNTIF(BASE!$A:$A,PRODUTIVIDADE!EW$3)=0,"",SUMIFS(BASE!$O:$O,BASE!$A:$A,PRODUTIVIDADE!EW$3,BASE!$G:$G,PRODUTIVIDADE!$B141)))</f>
        <v/>
      </c>
      <c r="FA141" s="32">
        <f t="shared" si="186"/>
        <v>0</v>
      </c>
      <c r="FB141" s="32">
        <f t="shared" si="187"/>
        <v>0</v>
      </c>
      <c r="FC141" s="15" t="str">
        <f>IF($B141="","",IF(COUNTIF(BASE!$A:$A,PRODUTIVIDADE!FC$3)=0,"",SUMIFS(BASE!$M:$M,BASE!$A:$A,PRODUTIVIDADE!FC$3,BASE!$G:$G,PRODUTIVIDADE!$B141)))</f>
        <v/>
      </c>
      <c r="FD141" s="15" t="str">
        <f>IF($B141="","",IF(COUNTIF(BASE!$A:$A,PRODUTIVIDADE!FC$3)=0,"",SUMIFS(BASE!$N:$N,BASE!$A:$A,PRODUTIVIDADE!FC$3,BASE!$G:$G,PRODUTIVIDADE!$B141)))</f>
        <v/>
      </c>
      <c r="FE141" s="18" t="str">
        <f>IF($B141="","",IF(COUNTIF(BASE!$A:$A,PRODUTIVIDADE!FC$3)=0,"",SUMIFS(BASE!$P:$P,BASE!$A:$A,PRODUTIVIDADE!FC$3,BASE!$G:$G,PRODUTIVIDADE!$B141)))</f>
        <v/>
      </c>
      <c r="FF141" s="18" t="str">
        <f>IF($B141="","",IF(COUNTIF(BASE!$A:$A,PRODUTIVIDADE!FC$3)=0,"",SUMIFS(BASE!$O:$O,BASE!$A:$A,PRODUTIVIDADE!FC$3,BASE!$G:$G,PRODUTIVIDADE!$B141)))</f>
        <v/>
      </c>
      <c r="FG141" s="32">
        <f t="shared" si="188"/>
        <v>0</v>
      </c>
      <c r="FH141" s="32">
        <f t="shared" si="189"/>
        <v>0</v>
      </c>
      <c r="FI141" s="33" t="str">
        <f>IF($B141="","",IF(COUNTIF(BASE!$A:$A,PRODUTIVIDADE!FI$3)=0,"",SUMIFS(BASE!$M:$M,BASE!$A:$A,PRODUTIVIDADE!FI$3,BASE!$G:$G,PRODUTIVIDADE!$B141)))</f>
        <v/>
      </c>
      <c r="FJ141" s="33" t="str">
        <f>IF($B141="","",IF(COUNTIF(BASE!$A:$A,PRODUTIVIDADE!FI$3)=0,"",SUMIFS(BASE!$N:$N,BASE!$A:$A,PRODUTIVIDADE!FI$3,BASE!$G:$G,PRODUTIVIDADE!$B141)))</f>
        <v/>
      </c>
      <c r="FK141" s="28" t="str">
        <f>IF($B141="","",IF(COUNTIF(BASE!$A:$A,PRODUTIVIDADE!FI$3)=0,"",SUMIFS(BASE!$P:$P,BASE!$A:$A,PRODUTIVIDADE!FI$3,BASE!$G:$G,PRODUTIVIDADE!$B141)))</f>
        <v/>
      </c>
      <c r="FL141" s="28" t="str">
        <f>IF($B141="","",IF(COUNTIF(BASE!$A:$A,PRODUTIVIDADE!FI$3)=0,"",SUMIFS(BASE!$O:$O,BASE!$A:$A,PRODUTIVIDADE!FI$3,BASE!$G:$G,PRODUTIVIDADE!$B141)))</f>
        <v/>
      </c>
      <c r="FM141" s="32">
        <f t="shared" si="190"/>
        <v>0</v>
      </c>
      <c r="FN141" s="32">
        <f t="shared" si="191"/>
        <v>0</v>
      </c>
      <c r="FO141" s="15" t="str">
        <f>IF($B141="","",IF(COUNTIF(BASE!$A:$A,PRODUTIVIDADE!FO$3)=0,"",SUMIFS(BASE!$M:$M,BASE!$A:$A,PRODUTIVIDADE!FO$3,BASE!$G:$G,PRODUTIVIDADE!$B141)))</f>
        <v/>
      </c>
      <c r="FP141" s="15" t="str">
        <f>IF($B141="","",IF(COUNTIF(BASE!$A:$A,PRODUTIVIDADE!FO$3)=0,"",SUMIFS(BASE!$N:$N,BASE!$A:$A,PRODUTIVIDADE!FO$3,BASE!$G:$G,PRODUTIVIDADE!$B141)))</f>
        <v/>
      </c>
      <c r="FQ141" s="18" t="str">
        <f>IF($B141="","",IF(COUNTIF(BASE!$A:$A,PRODUTIVIDADE!FO$3)=0,"",SUMIFS(BASE!$P:$P,BASE!$A:$A,PRODUTIVIDADE!FO$3,BASE!$G:$G,PRODUTIVIDADE!$B141)))</f>
        <v/>
      </c>
      <c r="FR141" s="18" t="str">
        <f>IF($B141="","",IF(COUNTIF(BASE!$A:$A,PRODUTIVIDADE!FO$3)=0,"",SUMIFS(BASE!$O:$O,BASE!$A:$A,PRODUTIVIDADE!FO$3,BASE!$G:$G,PRODUTIVIDADE!$B141)))</f>
        <v/>
      </c>
      <c r="FS141" s="32">
        <f t="shared" si="192"/>
        <v>0</v>
      </c>
      <c r="FT141" s="32">
        <f t="shared" si="193"/>
        <v>0</v>
      </c>
      <c r="FU141" s="33" t="str">
        <f>IF($B141="","",IF(COUNTIF(BASE!$A:$A,PRODUTIVIDADE!FU$3)=0,"",SUMIFS(BASE!$M:$M,BASE!$A:$A,PRODUTIVIDADE!FU$3,BASE!$G:$G,PRODUTIVIDADE!$B141)))</f>
        <v/>
      </c>
      <c r="FV141" s="33" t="str">
        <f>IF($B141="","",IF(COUNTIF(BASE!$A:$A,PRODUTIVIDADE!FU$3)=0,"",SUMIFS(BASE!$N:$N,BASE!$A:$A,PRODUTIVIDADE!FU$3,BASE!$G:$G,PRODUTIVIDADE!$B141)))</f>
        <v/>
      </c>
      <c r="FW141" s="28" t="str">
        <f>IF($B141="","",IF(COUNTIF(BASE!$A:$A,PRODUTIVIDADE!FU$3)=0,"",SUMIFS(BASE!$P:$P,BASE!$A:$A,PRODUTIVIDADE!FU$3,BASE!$G:$G,PRODUTIVIDADE!$B141)))</f>
        <v/>
      </c>
      <c r="FX141" s="28" t="str">
        <f>IF($B141="","",IF(COUNTIF(BASE!$A:$A,PRODUTIVIDADE!FU$3)=0,"",SUMIFS(BASE!$O:$O,BASE!$A:$A,PRODUTIVIDADE!FU$3,BASE!$G:$G,PRODUTIVIDADE!$B141)))</f>
        <v/>
      </c>
      <c r="FY141" s="32">
        <f t="shared" si="194"/>
        <v>0</v>
      </c>
      <c r="FZ141" s="32">
        <f t="shared" si="195"/>
        <v>0</v>
      </c>
      <c r="GA141" s="15" t="str">
        <f>IF($B141="","",IF(COUNTIF(BASE!$A:$A,PRODUTIVIDADE!GA$3)=0,"",SUMIFS(BASE!$M:$M,BASE!$A:$A,PRODUTIVIDADE!GA$3,BASE!$G:$G,PRODUTIVIDADE!$B141)))</f>
        <v/>
      </c>
      <c r="GB141" s="15" t="str">
        <f>IF($B141="","",IF(COUNTIF(BASE!$A:$A,PRODUTIVIDADE!GA$3)=0,"",SUMIFS(BASE!$N:$N,BASE!$A:$A,PRODUTIVIDADE!GA$3,BASE!$G:$G,PRODUTIVIDADE!$B141)))</f>
        <v/>
      </c>
      <c r="GC141" s="18" t="str">
        <f>IF($B141="","",IF(COUNTIF(BASE!$A:$A,PRODUTIVIDADE!GA$3)=0,"",SUMIFS(BASE!$P:$P,BASE!$A:$A,PRODUTIVIDADE!GA$3,BASE!$G:$G,PRODUTIVIDADE!$B141)))</f>
        <v/>
      </c>
      <c r="GD141" s="18" t="str">
        <f>IF($B141="","",IF(COUNTIF(BASE!$A:$A,PRODUTIVIDADE!GA$3)=0,"",SUMIFS(BASE!$O:$O,BASE!$A:$A,PRODUTIVIDADE!GA$3,BASE!$G:$G,PRODUTIVIDADE!$B141)))</f>
        <v/>
      </c>
      <c r="GE141" s="32">
        <f t="shared" si="196"/>
        <v>0</v>
      </c>
      <c r="GF141" s="32">
        <f t="shared" si="197"/>
        <v>0</v>
      </c>
      <c r="GG141" s="33" t="str">
        <f>IF($B141="","",IF(COUNTIF(BASE!$A:$A,PRODUTIVIDADE!GG$3)=0,"",SUMIFS(BASE!$M:$M,BASE!$A:$A,PRODUTIVIDADE!GG$3,BASE!$G:$G,PRODUTIVIDADE!$B141)))</f>
        <v/>
      </c>
      <c r="GH141" s="33" t="str">
        <f>IF($B141="","",IF(COUNTIF(BASE!$A:$A,PRODUTIVIDADE!GG$3)=0,"",SUMIFS(BASE!$N:$N,BASE!$A:$A,PRODUTIVIDADE!GG$3,BASE!$G:$G,PRODUTIVIDADE!$B141)))</f>
        <v/>
      </c>
      <c r="GI141" s="28" t="str">
        <f>IF($B141="","",IF(COUNTIF(BASE!$A:$A,PRODUTIVIDADE!GG$3)=0,"",SUMIFS(BASE!$P:$P,BASE!$A:$A,PRODUTIVIDADE!GG$3,BASE!$G:$G,PRODUTIVIDADE!$B141)))</f>
        <v/>
      </c>
      <c r="GJ141" s="28" t="str">
        <f>IF($B141="","",IF(COUNTIF(BASE!$A:$A,PRODUTIVIDADE!GG$3)=0,"",SUMIFS(BASE!$O:$O,BASE!$A:$A,PRODUTIVIDADE!GG$3,BASE!$G:$G,PRODUTIVIDADE!$B141)))</f>
        <v/>
      </c>
      <c r="GK141" s="32">
        <f t="shared" si="198"/>
        <v>0</v>
      </c>
      <c r="GL141" s="32">
        <f t="shared" si="199"/>
        <v>0</v>
      </c>
      <c r="GM141" s="15" t="str">
        <f>IF($B141="","",IF(COUNTIF(BASE!$A:$A,PRODUTIVIDADE!GM$3)=0,"",SUMIFS(BASE!$M:$M,BASE!$A:$A,PRODUTIVIDADE!GM$3,BASE!$G:$G,PRODUTIVIDADE!$B141)))</f>
        <v/>
      </c>
      <c r="GN141" s="15" t="str">
        <f>IF($B141="","",IF(COUNTIF(BASE!$A:$A,PRODUTIVIDADE!GM$3)=0,"",SUMIFS(BASE!$N:$N,BASE!$A:$A,PRODUTIVIDADE!GM$3,BASE!$G:$G,PRODUTIVIDADE!$B141)))</f>
        <v/>
      </c>
      <c r="GO141" s="18" t="str">
        <f>IF($B141="","",IF(COUNTIF(BASE!$A:$A,PRODUTIVIDADE!GM$3)=0,"",SUMIFS(BASE!$P:$P,BASE!$A:$A,PRODUTIVIDADE!GM$3,BASE!$G:$G,PRODUTIVIDADE!$B141)))</f>
        <v/>
      </c>
      <c r="GP141" s="18" t="str">
        <f>IF($B141="","",IF(COUNTIF(BASE!$A:$A,PRODUTIVIDADE!GM$3)=0,"",SUMIFS(BASE!$O:$O,BASE!$A:$A,PRODUTIVIDADE!GM$3,BASE!$G:$G,PRODUTIVIDADE!$B141)))</f>
        <v/>
      </c>
      <c r="GQ141" s="32">
        <f t="shared" si="200"/>
        <v>0</v>
      </c>
      <c r="GR141" s="32">
        <f t="shared" si="201"/>
        <v>0</v>
      </c>
    </row>
    <row r="142" spans="2:200" s="8" customFormat="1" hidden="1" x14ac:dyDescent="0.25">
      <c r="B142" s="50"/>
      <c r="C142" s="16" t="str">
        <f>IF($B142="","",VLOOKUP($B142,EQUIPE!$B:$E,2,0))</f>
        <v/>
      </c>
      <c r="D142" s="16" t="str">
        <f>IF($B142="","",VLOOKUP($B142,EQUIPE!$B:$F,5,0))</f>
        <v/>
      </c>
      <c r="E142" s="18" t="str">
        <f>IF($B142="","",VLOOKUP($B142,EQUIPE!$B:$E,3,0))</f>
        <v/>
      </c>
      <c r="F142" s="16" t="str">
        <f>IF($B142="","",VLOOKUP($B142,EQUIPE!$B:$E,4,0))</f>
        <v/>
      </c>
      <c r="H142" s="22" t="str">
        <f t="shared" si="202"/>
        <v/>
      </c>
      <c r="I142" s="22" t="str">
        <f t="shared" si="202"/>
        <v/>
      </c>
      <c r="J142" s="18" t="str">
        <f t="shared" si="136"/>
        <v/>
      </c>
      <c r="K142" s="18" t="str">
        <f t="shared" si="137"/>
        <v/>
      </c>
      <c r="L142" s="32">
        <f t="shared" si="138"/>
        <v>0</v>
      </c>
      <c r="M142" s="32">
        <f t="shared" si="139"/>
        <v>0</v>
      </c>
      <c r="O142" s="15" t="str">
        <f>IF($B142="","",IF(COUNTIF(BASE!$A:$A,PRODUTIVIDADE!O$3)=0,"",SUMIFS(BASE!$M:$M,BASE!$A:$A,PRODUTIVIDADE!O$3,BASE!$G:$G,PRODUTIVIDADE!$B142)))</f>
        <v/>
      </c>
      <c r="P142" s="15" t="str">
        <f>IF($B142="","",IF(COUNTIF(BASE!$A:$A,PRODUTIVIDADE!O$3)=0,"",SUMIFS(BASE!$N:$N,BASE!$A:$A,PRODUTIVIDADE!O$3,BASE!$G:$G,PRODUTIVIDADE!$B142)))</f>
        <v/>
      </c>
      <c r="Q142" s="18" t="str">
        <f>IF($B142="","",IF(COUNTIF(BASE!$A:$A,PRODUTIVIDADE!O$3)=0,"",SUMIFS(BASE!$P:$P,BASE!$A:$A,PRODUTIVIDADE!O$3,BASE!$G:$G,PRODUTIVIDADE!$B142)))</f>
        <v/>
      </c>
      <c r="R142" s="18" t="str">
        <f>IF($B142="","",IF(COUNTIF(BASE!$A:$A,PRODUTIVIDADE!O$3)=0,"",SUMIFS(BASE!$O:$O,BASE!$A:$A,PRODUTIVIDADE!O$3,BASE!$G:$G,PRODUTIVIDADE!$B142)))</f>
        <v/>
      </c>
      <c r="S142" s="32">
        <f t="shared" si="140"/>
        <v>0</v>
      </c>
      <c r="T142" s="32">
        <f t="shared" si="141"/>
        <v>0</v>
      </c>
      <c r="U142" s="33" t="str">
        <f>IF($B142="","",IF(COUNTIF(BASE!$A:$A,PRODUTIVIDADE!U$3)=0,"",SUMIFS(BASE!$M:$M,BASE!$A:$A,PRODUTIVIDADE!U$3,BASE!$G:$G,PRODUTIVIDADE!$B142)))</f>
        <v/>
      </c>
      <c r="V142" s="33" t="str">
        <f>IF($B142="","",IF(COUNTIF(BASE!$A:$A,PRODUTIVIDADE!U$3)=0,"",SUMIFS(BASE!$N:$N,BASE!$A:$A,PRODUTIVIDADE!U$3,BASE!$G:$G,PRODUTIVIDADE!$B142)))</f>
        <v/>
      </c>
      <c r="W142" s="28" t="str">
        <f>IF($B142="","",IF(COUNTIF(BASE!$A:$A,PRODUTIVIDADE!U$3)=0,"",SUMIFS(BASE!$P:$P,BASE!$A:$A,PRODUTIVIDADE!U$3,BASE!$G:$G,PRODUTIVIDADE!$B142)))</f>
        <v/>
      </c>
      <c r="X142" s="28" t="str">
        <f>IF($B142="","",IF(COUNTIF(BASE!$A:$A,PRODUTIVIDADE!U$3)=0,"",SUMIFS(BASE!$O:$O,BASE!$A:$A,PRODUTIVIDADE!U$3,BASE!$G:$G,PRODUTIVIDADE!$B142)))</f>
        <v/>
      </c>
      <c r="Y142" s="32">
        <f t="shared" si="142"/>
        <v>0</v>
      </c>
      <c r="Z142" s="32">
        <f t="shared" si="143"/>
        <v>0</v>
      </c>
      <c r="AA142" s="15" t="str">
        <f>IF($B142="","",IF(COUNTIF(BASE!$A:$A,PRODUTIVIDADE!AA$3)=0,"",SUMIFS(BASE!$M:$M,BASE!$A:$A,PRODUTIVIDADE!AA$3,BASE!$G:$G,PRODUTIVIDADE!$B142)))</f>
        <v/>
      </c>
      <c r="AB142" s="15" t="str">
        <f>IF($B142="","",IF(COUNTIF(BASE!$A:$A,PRODUTIVIDADE!AA$3)=0,"",SUMIFS(BASE!$N:$N,BASE!$A:$A,PRODUTIVIDADE!AA$3,BASE!$G:$G,PRODUTIVIDADE!$B142)))</f>
        <v/>
      </c>
      <c r="AC142" s="18" t="str">
        <f>IF($B142="","",IF(COUNTIF(BASE!$A:$A,PRODUTIVIDADE!AA$3)=0,"",SUMIFS(BASE!$P:$P,BASE!$A:$A,PRODUTIVIDADE!AA$3,BASE!$G:$G,PRODUTIVIDADE!$B142)))</f>
        <v/>
      </c>
      <c r="AD142" s="18" t="str">
        <f>IF($B142="","",IF(COUNTIF(BASE!$A:$A,PRODUTIVIDADE!AA$3)=0,"",SUMIFS(BASE!$O:$O,BASE!$A:$A,PRODUTIVIDADE!AA$3,BASE!$G:$G,PRODUTIVIDADE!$B142)))</f>
        <v/>
      </c>
      <c r="AE142" s="32">
        <f t="shared" si="144"/>
        <v>0</v>
      </c>
      <c r="AF142" s="32">
        <f t="shared" si="145"/>
        <v>0</v>
      </c>
      <c r="AG142" s="33" t="str">
        <f>IF($B142="","",IF(COUNTIF(BASE!$A:$A,PRODUTIVIDADE!AG$3)=0,"",SUMIFS(BASE!$M:$M,BASE!$A:$A,PRODUTIVIDADE!AG$3,BASE!$G:$G,PRODUTIVIDADE!$B142)))</f>
        <v/>
      </c>
      <c r="AH142" s="33" t="str">
        <f>IF($B142="","",IF(COUNTIF(BASE!$A:$A,PRODUTIVIDADE!AG$3)=0,"",SUMIFS(BASE!$N:$N,BASE!$A:$A,PRODUTIVIDADE!AG$3,BASE!$G:$G,PRODUTIVIDADE!$B142)))</f>
        <v/>
      </c>
      <c r="AI142" s="28" t="str">
        <f>IF($B142="","",IF(COUNTIF(BASE!$A:$A,PRODUTIVIDADE!AG$3)=0,"",SUMIFS(BASE!$P:$P,BASE!$A:$A,PRODUTIVIDADE!AG$3,BASE!$G:$G,PRODUTIVIDADE!$B142)))</f>
        <v/>
      </c>
      <c r="AJ142" s="28" t="str">
        <f>IF($B142="","",IF(COUNTIF(BASE!$A:$A,PRODUTIVIDADE!AG$3)=0,"",SUMIFS(BASE!$O:$O,BASE!$A:$A,PRODUTIVIDADE!AG$3,BASE!$G:$G,PRODUTIVIDADE!$B142)))</f>
        <v/>
      </c>
      <c r="AK142" s="32">
        <f t="shared" si="146"/>
        <v>0</v>
      </c>
      <c r="AL142" s="32">
        <f t="shared" si="147"/>
        <v>0</v>
      </c>
      <c r="AM142" s="15" t="str">
        <f>IF($B142="","",IF(COUNTIF(BASE!$A:$A,PRODUTIVIDADE!AM$3)=0,"",SUMIFS(BASE!$M:$M,BASE!$A:$A,PRODUTIVIDADE!AM$3,BASE!$G:$G,PRODUTIVIDADE!$B142)))</f>
        <v/>
      </c>
      <c r="AN142" s="15" t="str">
        <f>IF($B142="","",IF(COUNTIF(BASE!$A:$A,PRODUTIVIDADE!AM$3)=0,"",SUMIFS(BASE!$N:$N,BASE!$A:$A,PRODUTIVIDADE!AM$3,BASE!$G:$G,PRODUTIVIDADE!$B142)))</f>
        <v/>
      </c>
      <c r="AO142" s="18" t="str">
        <f>IF($B142="","",IF(COUNTIF(BASE!$A:$A,PRODUTIVIDADE!AM$3)=0,"",SUMIFS(BASE!$P:$P,BASE!$A:$A,PRODUTIVIDADE!AM$3,BASE!$G:$G,PRODUTIVIDADE!$B142)))</f>
        <v/>
      </c>
      <c r="AP142" s="18" t="str">
        <f>IF($B142="","",IF(COUNTIF(BASE!$A:$A,PRODUTIVIDADE!AM$3)=0,"",SUMIFS(BASE!$O:$O,BASE!$A:$A,PRODUTIVIDADE!AM$3,BASE!$G:$G,PRODUTIVIDADE!$B142)))</f>
        <v/>
      </c>
      <c r="AQ142" s="32">
        <f t="shared" si="148"/>
        <v>0</v>
      </c>
      <c r="AR142" s="32">
        <f t="shared" si="149"/>
        <v>0</v>
      </c>
      <c r="AS142" s="33" t="str">
        <f>IF($B142="","",IF(COUNTIF(BASE!$A:$A,PRODUTIVIDADE!AS$3)=0,"",SUMIFS(BASE!$M:$M,BASE!$A:$A,PRODUTIVIDADE!AS$3,BASE!$G:$G,PRODUTIVIDADE!$B142)))</f>
        <v/>
      </c>
      <c r="AT142" s="33" t="str">
        <f>IF($B142="","",IF(COUNTIF(BASE!$A:$A,PRODUTIVIDADE!AS$3)=0,"",SUMIFS(BASE!$N:$N,BASE!$A:$A,PRODUTIVIDADE!AS$3,BASE!$G:$G,PRODUTIVIDADE!$B142)))</f>
        <v/>
      </c>
      <c r="AU142" s="28" t="str">
        <f>IF($B142="","",IF(COUNTIF(BASE!$A:$A,PRODUTIVIDADE!AS$3)=0,"",SUMIFS(BASE!$P:$P,BASE!$A:$A,PRODUTIVIDADE!AS$3,BASE!$G:$G,PRODUTIVIDADE!$B142)))</f>
        <v/>
      </c>
      <c r="AV142" s="28" t="str">
        <f>IF($B142="","",IF(COUNTIF(BASE!$A:$A,PRODUTIVIDADE!AS$3)=0,"",SUMIFS(BASE!$O:$O,BASE!$A:$A,PRODUTIVIDADE!AS$3,BASE!$G:$G,PRODUTIVIDADE!$B142)))</f>
        <v/>
      </c>
      <c r="AW142" s="32">
        <f t="shared" si="150"/>
        <v>0</v>
      </c>
      <c r="AX142" s="32">
        <f t="shared" si="151"/>
        <v>0</v>
      </c>
      <c r="AY142" s="15" t="str">
        <f>IF($B142="","",IF(COUNTIF(BASE!$A:$A,PRODUTIVIDADE!AY$3)=0,"",SUMIFS(BASE!$M:$M,BASE!$A:$A,PRODUTIVIDADE!AY$3,BASE!$G:$G,PRODUTIVIDADE!$B142)))</f>
        <v/>
      </c>
      <c r="AZ142" s="15" t="str">
        <f>IF($B142="","",IF(COUNTIF(BASE!$A:$A,PRODUTIVIDADE!AY$3)=0,"",SUMIFS(BASE!$N:$N,BASE!$A:$A,PRODUTIVIDADE!AY$3,BASE!$G:$G,PRODUTIVIDADE!$B142)))</f>
        <v/>
      </c>
      <c r="BA142" s="18" t="str">
        <f>IF($B142="","",IF(COUNTIF(BASE!$A:$A,PRODUTIVIDADE!AY$3)=0,"",SUMIFS(BASE!$P:$P,BASE!$A:$A,PRODUTIVIDADE!AY$3,BASE!$G:$G,PRODUTIVIDADE!$B142)))</f>
        <v/>
      </c>
      <c r="BB142" s="18" t="str">
        <f>IF($B142="","",IF(COUNTIF(BASE!$A:$A,PRODUTIVIDADE!AY$3)=0,"",SUMIFS(BASE!$O:$O,BASE!$A:$A,PRODUTIVIDADE!AY$3,BASE!$G:$G,PRODUTIVIDADE!$B142)))</f>
        <v/>
      </c>
      <c r="BC142" s="32">
        <f t="shared" si="152"/>
        <v>0</v>
      </c>
      <c r="BD142" s="32">
        <f t="shared" si="153"/>
        <v>0</v>
      </c>
      <c r="BE142" s="33" t="str">
        <f>IF($B142="","",IF(COUNTIF(BASE!$A:$A,PRODUTIVIDADE!BE$3)=0,"",SUMIFS(BASE!$M:$M,BASE!$A:$A,PRODUTIVIDADE!BE$3,BASE!$G:$G,PRODUTIVIDADE!$B142)))</f>
        <v/>
      </c>
      <c r="BF142" s="33" t="str">
        <f>IF($B142="","",IF(COUNTIF(BASE!$A:$A,PRODUTIVIDADE!BE$3)=0,"",SUMIFS(BASE!$N:$N,BASE!$A:$A,PRODUTIVIDADE!BE$3,BASE!$G:$G,PRODUTIVIDADE!$B142)))</f>
        <v/>
      </c>
      <c r="BG142" s="28" t="str">
        <f>IF($B142="","",IF(COUNTIF(BASE!$A:$A,PRODUTIVIDADE!BE$3)=0,"",SUMIFS(BASE!$P:$P,BASE!$A:$A,PRODUTIVIDADE!BE$3,BASE!$G:$G,PRODUTIVIDADE!$B142)))</f>
        <v/>
      </c>
      <c r="BH142" s="28" t="str">
        <f>IF($B142="","",IF(COUNTIF(BASE!$A:$A,PRODUTIVIDADE!BE$3)=0,"",SUMIFS(BASE!$O:$O,BASE!$A:$A,PRODUTIVIDADE!BE$3,BASE!$G:$G,PRODUTIVIDADE!$B142)))</f>
        <v/>
      </c>
      <c r="BI142" s="32">
        <f t="shared" si="154"/>
        <v>0</v>
      </c>
      <c r="BJ142" s="32">
        <f t="shared" si="155"/>
        <v>0</v>
      </c>
      <c r="BK142" s="15" t="str">
        <f>IF($B142="","",IF(COUNTIF(BASE!$A:$A,PRODUTIVIDADE!BK$3)=0,"",SUMIFS(BASE!$M:$M,BASE!$A:$A,PRODUTIVIDADE!BK$3,BASE!$G:$G,PRODUTIVIDADE!$B142)))</f>
        <v/>
      </c>
      <c r="BL142" s="15" t="str">
        <f>IF($B142="","",IF(COUNTIF(BASE!$A:$A,PRODUTIVIDADE!BK$3)=0,"",SUMIFS(BASE!$N:$N,BASE!$A:$A,PRODUTIVIDADE!BK$3,BASE!$G:$G,PRODUTIVIDADE!$B142)))</f>
        <v/>
      </c>
      <c r="BM142" s="18" t="str">
        <f>IF($B142="","",IF(COUNTIF(BASE!$A:$A,PRODUTIVIDADE!BK$3)=0,"",SUMIFS(BASE!$P:$P,BASE!$A:$A,PRODUTIVIDADE!BK$3,BASE!$G:$G,PRODUTIVIDADE!$B142)))</f>
        <v/>
      </c>
      <c r="BN142" s="18" t="str">
        <f>IF($B142="","",IF(COUNTIF(BASE!$A:$A,PRODUTIVIDADE!BK$3)=0,"",SUMIFS(BASE!$O:$O,BASE!$A:$A,PRODUTIVIDADE!BK$3,BASE!$G:$G,PRODUTIVIDADE!$B142)))</f>
        <v/>
      </c>
      <c r="BO142" s="32">
        <f t="shared" si="156"/>
        <v>0</v>
      </c>
      <c r="BP142" s="32">
        <f t="shared" si="157"/>
        <v>0</v>
      </c>
      <c r="BQ142" s="33" t="str">
        <f>IF($B142="","",IF(COUNTIF(BASE!$A:$A,PRODUTIVIDADE!BQ$3)=0,"",SUMIFS(BASE!$M:$M,BASE!$A:$A,PRODUTIVIDADE!BQ$3,BASE!$G:$G,PRODUTIVIDADE!$B142)))</f>
        <v/>
      </c>
      <c r="BR142" s="33" t="str">
        <f>IF($B142="","",IF(COUNTIF(BASE!$A:$A,PRODUTIVIDADE!BQ$3)=0,"",SUMIFS(BASE!$N:$N,BASE!$A:$A,PRODUTIVIDADE!BQ$3,BASE!$G:$G,PRODUTIVIDADE!$B142)))</f>
        <v/>
      </c>
      <c r="BS142" s="28" t="str">
        <f>IF($B142="","",IF(COUNTIF(BASE!$A:$A,PRODUTIVIDADE!BQ$3)=0,"",SUMIFS(BASE!$P:$P,BASE!$A:$A,PRODUTIVIDADE!BQ$3,BASE!$G:$G,PRODUTIVIDADE!$B142)))</f>
        <v/>
      </c>
      <c r="BT142" s="28" t="str">
        <f>IF($B142="","",IF(COUNTIF(BASE!$A:$A,PRODUTIVIDADE!BQ$3)=0,"",SUMIFS(BASE!$O:$O,BASE!$A:$A,PRODUTIVIDADE!BQ$3,BASE!$G:$G,PRODUTIVIDADE!$B142)))</f>
        <v/>
      </c>
      <c r="BU142" s="32">
        <f t="shared" si="158"/>
        <v>0</v>
      </c>
      <c r="BV142" s="32">
        <f t="shared" si="159"/>
        <v>0</v>
      </c>
      <c r="BW142" s="15" t="str">
        <f>IF($B142="","",IF(COUNTIF(BASE!$A:$A,PRODUTIVIDADE!BW$3)=0,"",SUMIFS(BASE!$M:$M,BASE!$A:$A,PRODUTIVIDADE!BW$3,BASE!$G:$G,PRODUTIVIDADE!$B142)))</f>
        <v/>
      </c>
      <c r="BX142" s="15" t="str">
        <f>IF($B142="","",IF(COUNTIF(BASE!$A:$A,PRODUTIVIDADE!BW$3)=0,"",SUMIFS(BASE!$N:$N,BASE!$A:$A,PRODUTIVIDADE!BW$3,BASE!$G:$G,PRODUTIVIDADE!$B142)))</f>
        <v/>
      </c>
      <c r="BY142" s="18" t="str">
        <f>IF($B142="","",IF(COUNTIF(BASE!$A:$A,PRODUTIVIDADE!BW$3)=0,"",SUMIFS(BASE!$P:$P,BASE!$A:$A,PRODUTIVIDADE!BW$3,BASE!$G:$G,PRODUTIVIDADE!$B142)))</f>
        <v/>
      </c>
      <c r="BZ142" s="18" t="str">
        <f>IF($B142="","",IF(COUNTIF(BASE!$A:$A,PRODUTIVIDADE!BW$3)=0,"",SUMIFS(BASE!$O:$O,BASE!$A:$A,PRODUTIVIDADE!BW$3,BASE!$G:$G,PRODUTIVIDADE!$B142)))</f>
        <v/>
      </c>
      <c r="CA142" s="32">
        <f t="shared" si="160"/>
        <v>0</v>
      </c>
      <c r="CB142" s="32">
        <f t="shared" si="161"/>
        <v>0</v>
      </c>
      <c r="CC142" s="33" t="str">
        <f>IF($B142="","",IF(COUNTIF(BASE!$A:$A,PRODUTIVIDADE!CC$3)=0,"",SUMIFS(BASE!$M:$M,BASE!$A:$A,PRODUTIVIDADE!CC$3,BASE!$G:$G,PRODUTIVIDADE!$B142)))</f>
        <v/>
      </c>
      <c r="CD142" s="33" t="str">
        <f>IF($B142="","",IF(COUNTIF(BASE!$A:$A,PRODUTIVIDADE!CC$3)=0,"",SUMIFS(BASE!$N:$N,BASE!$A:$A,PRODUTIVIDADE!CC$3,BASE!$G:$G,PRODUTIVIDADE!$B142)))</f>
        <v/>
      </c>
      <c r="CE142" s="28" t="str">
        <f>IF($B142="","",IF(COUNTIF(BASE!$A:$A,PRODUTIVIDADE!CC$3)=0,"",SUMIFS(BASE!$P:$P,BASE!$A:$A,PRODUTIVIDADE!CC$3,BASE!$G:$G,PRODUTIVIDADE!$B142)))</f>
        <v/>
      </c>
      <c r="CF142" s="28" t="str">
        <f>IF($B142="","",IF(COUNTIF(BASE!$A:$A,PRODUTIVIDADE!CC$3)=0,"",SUMIFS(BASE!$O:$O,BASE!$A:$A,PRODUTIVIDADE!CC$3,BASE!$G:$G,PRODUTIVIDADE!$B142)))</f>
        <v/>
      </c>
      <c r="CG142" s="32">
        <f t="shared" si="162"/>
        <v>0</v>
      </c>
      <c r="CH142" s="32">
        <f t="shared" si="163"/>
        <v>0</v>
      </c>
      <c r="CI142" s="15" t="str">
        <f>IF($B142="","",IF(COUNTIF(BASE!$A:$A,PRODUTIVIDADE!CI$3)=0,"",SUMIFS(BASE!$M:$M,BASE!$A:$A,PRODUTIVIDADE!CI$3,BASE!$G:$G,PRODUTIVIDADE!$B142)))</f>
        <v/>
      </c>
      <c r="CJ142" s="15" t="str">
        <f>IF($B142="","",IF(COUNTIF(BASE!$A:$A,PRODUTIVIDADE!CI$3)=0,"",SUMIFS(BASE!$N:$N,BASE!$A:$A,PRODUTIVIDADE!CI$3,BASE!$G:$G,PRODUTIVIDADE!$B142)))</f>
        <v/>
      </c>
      <c r="CK142" s="18" t="str">
        <f>IF($B142="","",IF(COUNTIF(BASE!$A:$A,PRODUTIVIDADE!CI$3)=0,"",SUMIFS(BASE!$P:$P,BASE!$A:$A,PRODUTIVIDADE!CI$3,BASE!$G:$G,PRODUTIVIDADE!$B142)))</f>
        <v/>
      </c>
      <c r="CL142" s="18" t="str">
        <f>IF($B142="","",IF(COUNTIF(BASE!$A:$A,PRODUTIVIDADE!CI$3)=0,"",SUMIFS(BASE!$O:$O,BASE!$A:$A,PRODUTIVIDADE!CI$3,BASE!$G:$G,PRODUTIVIDADE!$B142)))</f>
        <v/>
      </c>
      <c r="CM142" s="32">
        <f t="shared" si="164"/>
        <v>0</v>
      </c>
      <c r="CN142" s="32">
        <f t="shared" si="165"/>
        <v>0</v>
      </c>
      <c r="CO142" s="33" t="str">
        <f>IF($B142="","",IF(COUNTIF(BASE!$A:$A,PRODUTIVIDADE!CO$3)=0,"",SUMIFS(BASE!$M:$M,BASE!$A:$A,PRODUTIVIDADE!CO$3,BASE!$G:$G,PRODUTIVIDADE!$B142)))</f>
        <v/>
      </c>
      <c r="CP142" s="33" t="str">
        <f>IF($B142="","",IF(COUNTIF(BASE!$A:$A,PRODUTIVIDADE!CO$3)=0,"",SUMIFS(BASE!$N:$N,BASE!$A:$A,PRODUTIVIDADE!CO$3,BASE!$G:$G,PRODUTIVIDADE!$B142)))</f>
        <v/>
      </c>
      <c r="CQ142" s="28" t="str">
        <f>IF($B142="","",IF(COUNTIF(BASE!$A:$A,PRODUTIVIDADE!CO$3)=0,"",SUMIFS(BASE!$P:$P,BASE!$A:$A,PRODUTIVIDADE!CO$3,BASE!$G:$G,PRODUTIVIDADE!$B142)))</f>
        <v/>
      </c>
      <c r="CR142" s="28" t="str">
        <f>IF($B142="","",IF(COUNTIF(BASE!$A:$A,PRODUTIVIDADE!CO$3)=0,"",SUMIFS(BASE!$O:$O,BASE!$A:$A,PRODUTIVIDADE!CO$3,BASE!$G:$G,PRODUTIVIDADE!$B142)))</f>
        <v/>
      </c>
      <c r="CS142" s="32">
        <f t="shared" si="166"/>
        <v>0</v>
      </c>
      <c r="CT142" s="32">
        <f t="shared" si="167"/>
        <v>0</v>
      </c>
      <c r="CU142" s="15" t="str">
        <f>IF($B142="","",IF(COUNTIF(BASE!$A:$A,PRODUTIVIDADE!CU$3)=0,"",SUMIFS(BASE!$M:$M,BASE!$A:$A,PRODUTIVIDADE!CU$3,BASE!$G:$G,PRODUTIVIDADE!$B142)))</f>
        <v/>
      </c>
      <c r="CV142" s="15" t="str">
        <f>IF($B142="","",IF(COUNTIF(BASE!$A:$A,PRODUTIVIDADE!CU$3)=0,"",SUMIFS(BASE!$N:$N,BASE!$A:$A,PRODUTIVIDADE!CU$3,BASE!$G:$G,PRODUTIVIDADE!$B142)))</f>
        <v/>
      </c>
      <c r="CW142" s="18" t="str">
        <f>IF($B142="","",IF(COUNTIF(BASE!$A:$A,PRODUTIVIDADE!CU$3)=0,"",SUMIFS(BASE!$P:$P,BASE!$A:$A,PRODUTIVIDADE!CU$3,BASE!$G:$G,PRODUTIVIDADE!$B142)))</f>
        <v/>
      </c>
      <c r="CX142" s="18" t="str">
        <f>IF($B142="","",IF(COUNTIF(BASE!$A:$A,PRODUTIVIDADE!CU$3)=0,"",SUMIFS(BASE!$O:$O,BASE!$A:$A,PRODUTIVIDADE!CU$3,BASE!$G:$G,PRODUTIVIDADE!$B142)))</f>
        <v/>
      </c>
      <c r="CY142" s="32">
        <f t="shared" si="168"/>
        <v>0</v>
      </c>
      <c r="CZ142" s="32">
        <f t="shared" si="169"/>
        <v>0</v>
      </c>
      <c r="DA142" s="33" t="str">
        <f>IF($B142="","",IF(COUNTIF(BASE!$A:$A,PRODUTIVIDADE!DA$3)=0,"",SUMIFS(BASE!$M:$M,BASE!$A:$A,PRODUTIVIDADE!DA$3,BASE!$G:$G,PRODUTIVIDADE!$B142)))</f>
        <v/>
      </c>
      <c r="DB142" s="33" t="str">
        <f>IF($B142="","",IF(COUNTIF(BASE!$A:$A,PRODUTIVIDADE!DA$3)=0,"",SUMIFS(BASE!$N:$N,BASE!$A:$A,PRODUTIVIDADE!DA$3,BASE!$G:$G,PRODUTIVIDADE!$B142)))</f>
        <v/>
      </c>
      <c r="DC142" s="28" t="str">
        <f>IF($B142="","",IF(COUNTIF(BASE!$A:$A,PRODUTIVIDADE!DA$3)=0,"",SUMIFS(BASE!$P:$P,BASE!$A:$A,PRODUTIVIDADE!DA$3,BASE!$G:$G,PRODUTIVIDADE!$B142)))</f>
        <v/>
      </c>
      <c r="DD142" s="28" t="str">
        <f>IF($B142="","",IF(COUNTIF(BASE!$A:$A,PRODUTIVIDADE!DA$3)=0,"",SUMIFS(BASE!$O:$O,BASE!$A:$A,PRODUTIVIDADE!DA$3,BASE!$G:$G,PRODUTIVIDADE!$B142)))</f>
        <v/>
      </c>
      <c r="DE142" s="32">
        <f t="shared" si="170"/>
        <v>0</v>
      </c>
      <c r="DF142" s="32">
        <f t="shared" si="171"/>
        <v>0</v>
      </c>
      <c r="DG142" s="15" t="str">
        <f>IF($B142="","",IF(COUNTIF(BASE!$A:$A,PRODUTIVIDADE!DG$3)=0,"",SUMIFS(BASE!$M:$M,BASE!$A:$A,PRODUTIVIDADE!DG$3,BASE!$G:$G,PRODUTIVIDADE!$B142)))</f>
        <v/>
      </c>
      <c r="DH142" s="15" t="str">
        <f>IF($B142="","",IF(COUNTIF(BASE!$A:$A,PRODUTIVIDADE!DG$3)=0,"",SUMIFS(BASE!$N:$N,BASE!$A:$A,PRODUTIVIDADE!DG$3,BASE!$G:$G,PRODUTIVIDADE!$B142)))</f>
        <v/>
      </c>
      <c r="DI142" s="18" t="str">
        <f>IF($B142="","",IF(COUNTIF(BASE!$A:$A,PRODUTIVIDADE!DG$3)=0,"",SUMIFS(BASE!$P:$P,BASE!$A:$A,PRODUTIVIDADE!DG$3,BASE!$G:$G,PRODUTIVIDADE!$B142)))</f>
        <v/>
      </c>
      <c r="DJ142" s="18" t="str">
        <f>IF($B142="","",IF(COUNTIF(BASE!$A:$A,PRODUTIVIDADE!DG$3)=0,"",SUMIFS(BASE!$O:$O,BASE!$A:$A,PRODUTIVIDADE!DG$3,BASE!$G:$G,PRODUTIVIDADE!$B142)))</f>
        <v/>
      </c>
      <c r="DK142" s="32">
        <f t="shared" si="172"/>
        <v>0</v>
      </c>
      <c r="DL142" s="32">
        <f t="shared" si="173"/>
        <v>0</v>
      </c>
      <c r="DM142" s="33" t="str">
        <f>IF($B142="","",IF(COUNTIF(BASE!$A:$A,PRODUTIVIDADE!DM$3)=0,"",SUMIFS(BASE!$M:$M,BASE!$A:$A,PRODUTIVIDADE!DM$3,BASE!$G:$G,PRODUTIVIDADE!$B142)))</f>
        <v/>
      </c>
      <c r="DN142" s="33" t="str">
        <f>IF($B142="","",IF(COUNTIF(BASE!$A:$A,PRODUTIVIDADE!DM$3)=0,"",SUMIFS(BASE!$N:$N,BASE!$A:$A,PRODUTIVIDADE!DM$3,BASE!$G:$G,PRODUTIVIDADE!$B142)))</f>
        <v/>
      </c>
      <c r="DO142" s="28" t="str">
        <f>IF($B142="","",IF(COUNTIF(BASE!$A:$A,PRODUTIVIDADE!DM$3)=0,"",SUMIFS(BASE!$P:$P,BASE!$A:$A,PRODUTIVIDADE!DM$3,BASE!$G:$G,PRODUTIVIDADE!$B142)))</f>
        <v/>
      </c>
      <c r="DP142" s="28" t="str">
        <f>IF($B142="","",IF(COUNTIF(BASE!$A:$A,PRODUTIVIDADE!DM$3)=0,"",SUMIFS(BASE!$O:$O,BASE!$A:$A,PRODUTIVIDADE!DM$3,BASE!$G:$G,PRODUTIVIDADE!$B142)))</f>
        <v/>
      </c>
      <c r="DQ142" s="32">
        <f t="shared" si="174"/>
        <v>0</v>
      </c>
      <c r="DR142" s="32">
        <f t="shared" si="175"/>
        <v>0</v>
      </c>
      <c r="DS142" s="15" t="str">
        <f>IF($B142="","",IF(COUNTIF(BASE!$A:$A,PRODUTIVIDADE!DS$3)=0,"",SUMIFS(BASE!$M:$M,BASE!$A:$A,PRODUTIVIDADE!DS$3,BASE!$G:$G,PRODUTIVIDADE!$B142)))</f>
        <v/>
      </c>
      <c r="DT142" s="15" t="str">
        <f>IF($B142="","",IF(COUNTIF(BASE!$A:$A,PRODUTIVIDADE!DS$3)=0,"",SUMIFS(BASE!$N:$N,BASE!$A:$A,PRODUTIVIDADE!DS$3,BASE!$G:$G,PRODUTIVIDADE!$B142)))</f>
        <v/>
      </c>
      <c r="DU142" s="18" t="str">
        <f>IF($B142="","",IF(COUNTIF(BASE!$A:$A,PRODUTIVIDADE!DS$3)=0,"",SUMIFS(BASE!$P:$P,BASE!$A:$A,PRODUTIVIDADE!DS$3,BASE!$G:$G,PRODUTIVIDADE!$B142)))</f>
        <v/>
      </c>
      <c r="DV142" s="18" t="str">
        <f>IF($B142="","",IF(COUNTIF(BASE!$A:$A,PRODUTIVIDADE!DS$3)=0,"",SUMIFS(BASE!$O:$O,BASE!$A:$A,PRODUTIVIDADE!DS$3,BASE!$G:$G,PRODUTIVIDADE!$B142)))</f>
        <v/>
      </c>
      <c r="DW142" s="32">
        <f t="shared" si="176"/>
        <v>0</v>
      </c>
      <c r="DX142" s="32">
        <f t="shared" si="177"/>
        <v>0</v>
      </c>
      <c r="DY142" s="33" t="str">
        <f>IF($B142="","",IF(COUNTIF(BASE!$A:$A,PRODUTIVIDADE!DY$3)=0,"",SUMIFS(BASE!$M:$M,BASE!$A:$A,PRODUTIVIDADE!DY$3,BASE!$G:$G,PRODUTIVIDADE!$B142)))</f>
        <v/>
      </c>
      <c r="DZ142" s="33" t="str">
        <f>IF($B142="","",IF(COUNTIF(BASE!$A:$A,PRODUTIVIDADE!DY$3)=0,"",SUMIFS(BASE!$N:$N,BASE!$A:$A,PRODUTIVIDADE!DY$3,BASE!$G:$G,PRODUTIVIDADE!$B142)))</f>
        <v/>
      </c>
      <c r="EA142" s="28" t="str">
        <f>IF($B142="","",IF(COUNTIF(BASE!$A:$A,PRODUTIVIDADE!DY$3)=0,"",SUMIFS(BASE!$P:$P,BASE!$A:$A,PRODUTIVIDADE!DY$3,BASE!$G:$G,PRODUTIVIDADE!$B142)))</f>
        <v/>
      </c>
      <c r="EB142" s="28" t="str">
        <f>IF($B142="","",IF(COUNTIF(BASE!$A:$A,PRODUTIVIDADE!DY$3)=0,"",SUMIFS(BASE!$O:$O,BASE!$A:$A,PRODUTIVIDADE!DY$3,BASE!$G:$G,PRODUTIVIDADE!$B142)))</f>
        <v/>
      </c>
      <c r="EC142" s="32">
        <f t="shared" si="178"/>
        <v>0</v>
      </c>
      <c r="ED142" s="32">
        <f t="shared" si="179"/>
        <v>0</v>
      </c>
      <c r="EE142" s="15" t="str">
        <f>IF($B142="","",IF(COUNTIF(BASE!$A:$A,PRODUTIVIDADE!EE$3)=0,"",SUMIFS(BASE!$M:$M,BASE!$A:$A,PRODUTIVIDADE!EE$3,BASE!$G:$G,PRODUTIVIDADE!$B142)))</f>
        <v/>
      </c>
      <c r="EF142" s="15" t="str">
        <f>IF($B142="","",IF(COUNTIF(BASE!$A:$A,PRODUTIVIDADE!EE$3)=0,"",SUMIFS(BASE!$N:$N,BASE!$A:$A,PRODUTIVIDADE!EE$3,BASE!$G:$G,PRODUTIVIDADE!$B142)))</f>
        <v/>
      </c>
      <c r="EG142" s="18" t="str">
        <f>IF($B142="","",IF(COUNTIF(BASE!$A:$A,PRODUTIVIDADE!EE$3)=0,"",SUMIFS(BASE!$P:$P,BASE!$A:$A,PRODUTIVIDADE!EE$3,BASE!$G:$G,PRODUTIVIDADE!$B142)))</f>
        <v/>
      </c>
      <c r="EH142" s="18" t="str">
        <f>IF($B142="","",IF(COUNTIF(BASE!$A:$A,PRODUTIVIDADE!EE$3)=0,"",SUMIFS(BASE!$O:$O,BASE!$A:$A,PRODUTIVIDADE!EE$3,BASE!$G:$G,PRODUTIVIDADE!$B142)))</f>
        <v/>
      </c>
      <c r="EI142" s="32">
        <f t="shared" si="180"/>
        <v>0</v>
      </c>
      <c r="EJ142" s="32">
        <f t="shared" si="181"/>
        <v>0</v>
      </c>
      <c r="EK142" s="33" t="str">
        <f>IF($B142="","",IF(COUNTIF(BASE!$A:$A,PRODUTIVIDADE!EK$3)=0,"",SUMIFS(BASE!$M:$M,BASE!$A:$A,PRODUTIVIDADE!EK$3,BASE!$G:$G,PRODUTIVIDADE!$B142)))</f>
        <v/>
      </c>
      <c r="EL142" s="33" t="str">
        <f>IF($B142="","",IF(COUNTIF(BASE!$A:$A,PRODUTIVIDADE!EK$3)=0,"",SUMIFS(BASE!$N:$N,BASE!$A:$A,PRODUTIVIDADE!EK$3,BASE!$G:$G,PRODUTIVIDADE!$B142)))</f>
        <v/>
      </c>
      <c r="EM142" s="28" t="str">
        <f>IF($B142="","",IF(COUNTIF(BASE!$A:$A,PRODUTIVIDADE!EK$3)=0,"",SUMIFS(BASE!$P:$P,BASE!$A:$A,PRODUTIVIDADE!EK$3,BASE!$G:$G,PRODUTIVIDADE!$B142)))</f>
        <v/>
      </c>
      <c r="EN142" s="28" t="str">
        <f>IF($B142="","",IF(COUNTIF(BASE!$A:$A,PRODUTIVIDADE!EK$3)=0,"",SUMIFS(BASE!$O:$O,BASE!$A:$A,PRODUTIVIDADE!EK$3,BASE!$G:$G,PRODUTIVIDADE!$B142)))</f>
        <v/>
      </c>
      <c r="EO142" s="32">
        <f t="shared" si="182"/>
        <v>0</v>
      </c>
      <c r="EP142" s="32">
        <f t="shared" si="183"/>
        <v>0</v>
      </c>
      <c r="EQ142" s="15" t="str">
        <f>IF($B142="","",IF(COUNTIF(BASE!$A:$A,PRODUTIVIDADE!EQ$3)=0,"",SUMIFS(BASE!$M:$M,BASE!$A:$A,PRODUTIVIDADE!EQ$3,BASE!$G:$G,PRODUTIVIDADE!$B142)))</f>
        <v/>
      </c>
      <c r="ER142" s="15" t="str">
        <f>IF($B142="","",IF(COUNTIF(BASE!$A:$A,PRODUTIVIDADE!EQ$3)=0,"",SUMIFS(BASE!$N:$N,BASE!$A:$A,PRODUTIVIDADE!EQ$3,BASE!$G:$G,PRODUTIVIDADE!$B142)))</f>
        <v/>
      </c>
      <c r="ES142" s="18" t="str">
        <f>IF($B142="","",IF(COUNTIF(BASE!$A:$A,PRODUTIVIDADE!EQ$3)=0,"",SUMIFS(BASE!$P:$P,BASE!$A:$A,PRODUTIVIDADE!EQ$3,BASE!$G:$G,PRODUTIVIDADE!$B142)))</f>
        <v/>
      </c>
      <c r="ET142" s="18" t="str">
        <f>IF($B142="","",IF(COUNTIF(BASE!$A:$A,PRODUTIVIDADE!EQ$3)=0,"",SUMIFS(BASE!$O:$O,BASE!$A:$A,PRODUTIVIDADE!EQ$3,BASE!$G:$G,PRODUTIVIDADE!$B142)))</f>
        <v/>
      </c>
      <c r="EU142" s="32">
        <f t="shared" si="184"/>
        <v>0</v>
      </c>
      <c r="EV142" s="32">
        <f t="shared" si="185"/>
        <v>0</v>
      </c>
      <c r="EW142" s="33" t="str">
        <f>IF($B142="","",IF(COUNTIF(BASE!$A:$A,PRODUTIVIDADE!EW$3)=0,"",SUMIFS(BASE!$M:$M,BASE!$A:$A,PRODUTIVIDADE!EW$3,BASE!$G:$G,PRODUTIVIDADE!$B142)))</f>
        <v/>
      </c>
      <c r="EX142" s="33" t="str">
        <f>IF($B142="","",IF(COUNTIF(BASE!$A:$A,PRODUTIVIDADE!EW$3)=0,"",SUMIFS(BASE!$N:$N,BASE!$A:$A,PRODUTIVIDADE!EW$3,BASE!$G:$G,PRODUTIVIDADE!$B142)))</f>
        <v/>
      </c>
      <c r="EY142" s="28" t="str">
        <f>IF($B142="","",IF(COUNTIF(BASE!$A:$A,PRODUTIVIDADE!EW$3)=0,"",SUMIFS(BASE!$P:$P,BASE!$A:$A,PRODUTIVIDADE!EW$3,BASE!$G:$G,PRODUTIVIDADE!$B142)))</f>
        <v/>
      </c>
      <c r="EZ142" s="28" t="str">
        <f>IF($B142="","",IF(COUNTIF(BASE!$A:$A,PRODUTIVIDADE!EW$3)=0,"",SUMIFS(BASE!$O:$O,BASE!$A:$A,PRODUTIVIDADE!EW$3,BASE!$G:$G,PRODUTIVIDADE!$B142)))</f>
        <v/>
      </c>
      <c r="FA142" s="32">
        <f t="shared" si="186"/>
        <v>0</v>
      </c>
      <c r="FB142" s="32">
        <f t="shared" si="187"/>
        <v>0</v>
      </c>
      <c r="FC142" s="15" t="str">
        <f>IF($B142="","",IF(COUNTIF(BASE!$A:$A,PRODUTIVIDADE!FC$3)=0,"",SUMIFS(BASE!$M:$M,BASE!$A:$A,PRODUTIVIDADE!FC$3,BASE!$G:$G,PRODUTIVIDADE!$B142)))</f>
        <v/>
      </c>
      <c r="FD142" s="15" t="str">
        <f>IF($B142="","",IF(COUNTIF(BASE!$A:$A,PRODUTIVIDADE!FC$3)=0,"",SUMIFS(BASE!$N:$N,BASE!$A:$A,PRODUTIVIDADE!FC$3,BASE!$G:$G,PRODUTIVIDADE!$B142)))</f>
        <v/>
      </c>
      <c r="FE142" s="18" t="str">
        <f>IF($B142="","",IF(COUNTIF(BASE!$A:$A,PRODUTIVIDADE!FC$3)=0,"",SUMIFS(BASE!$P:$P,BASE!$A:$A,PRODUTIVIDADE!FC$3,BASE!$G:$G,PRODUTIVIDADE!$B142)))</f>
        <v/>
      </c>
      <c r="FF142" s="18" t="str">
        <f>IF($B142="","",IF(COUNTIF(BASE!$A:$A,PRODUTIVIDADE!FC$3)=0,"",SUMIFS(BASE!$O:$O,BASE!$A:$A,PRODUTIVIDADE!FC$3,BASE!$G:$G,PRODUTIVIDADE!$B142)))</f>
        <v/>
      </c>
      <c r="FG142" s="32">
        <f t="shared" si="188"/>
        <v>0</v>
      </c>
      <c r="FH142" s="32">
        <f t="shared" si="189"/>
        <v>0</v>
      </c>
      <c r="FI142" s="33" t="str">
        <f>IF($B142="","",IF(COUNTIF(BASE!$A:$A,PRODUTIVIDADE!FI$3)=0,"",SUMIFS(BASE!$M:$M,BASE!$A:$A,PRODUTIVIDADE!FI$3,BASE!$G:$G,PRODUTIVIDADE!$B142)))</f>
        <v/>
      </c>
      <c r="FJ142" s="33" t="str">
        <f>IF($B142="","",IF(COUNTIF(BASE!$A:$A,PRODUTIVIDADE!FI$3)=0,"",SUMIFS(BASE!$N:$N,BASE!$A:$A,PRODUTIVIDADE!FI$3,BASE!$G:$G,PRODUTIVIDADE!$B142)))</f>
        <v/>
      </c>
      <c r="FK142" s="28" t="str">
        <f>IF($B142="","",IF(COUNTIF(BASE!$A:$A,PRODUTIVIDADE!FI$3)=0,"",SUMIFS(BASE!$P:$P,BASE!$A:$A,PRODUTIVIDADE!FI$3,BASE!$G:$G,PRODUTIVIDADE!$B142)))</f>
        <v/>
      </c>
      <c r="FL142" s="28" t="str">
        <f>IF($B142="","",IF(COUNTIF(BASE!$A:$A,PRODUTIVIDADE!FI$3)=0,"",SUMIFS(BASE!$O:$O,BASE!$A:$A,PRODUTIVIDADE!FI$3,BASE!$G:$G,PRODUTIVIDADE!$B142)))</f>
        <v/>
      </c>
      <c r="FM142" s="32">
        <f t="shared" si="190"/>
        <v>0</v>
      </c>
      <c r="FN142" s="32">
        <f t="shared" si="191"/>
        <v>0</v>
      </c>
      <c r="FO142" s="15" t="str">
        <f>IF($B142="","",IF(COUNTIF(BASE!$A:$A,PRODUTIVIDADE!FO$3)=0,"",SUMIFS(BASE!$M:$M,BASE!$A:$A,PRODUTIVIDADE!FO$3,BASE!$G:$G,PRODUTIVIDADE!$B142)))</f>
        <v/>
      </c>
      <c r="FP142" s="15" t="str">
        <f>IF($B142="","",IF(COUNTIF(BASE!$A:$A,PRODUTIVIDADE!FO$3)=0,"",SUMIFS(BASE!$N:$N,BASE!$A:$A,PRODUTIVIDADE!FO$3,BASE!$G:$G,PRODUTIVIDADE!$B142)))</f>
        <v/>
      </c>
      <c r="FQ142" s="18" t="str">
        <f>IF($B142="","",IF(COUNTIF(BASE!$A:$A,PRODUTIVIDADE!FO$3)=0,"",SUMIFS(BASE!$P:$P,BASE!$A:$A,PRODUTIVIDADE!FO$3,BASE!$G:$G,PRODUTIVIDADE!$B142)))</f>
        <v/>
      </c>
      <c r="FR142" s="18" t="str">
        <f>IF($B142="","",IF(COUNTIF(BASE!$A:$A,PRODUTIVIDADE!FO$3)=0,"",SUMIFS(BASE!$O:$O,BASE!$A:$A,PRODUTIVIDADE!FO$3,BASE!$G:$G,PRODUTIVIDADE!$B142)))</f>
        <v/>
      </c>
      <c r="FS142" s="32">
        <f t="shared" si="192"/>
        <v>0</v>
      </c>
      <c r="FT142" s="32">
        <f t="shared" si="193"/>
        <v>0</v>
      </c>
      <c r="FU142" s="33" t="str">
        <f>IF($B142="","",IF(COUNTIF(BASE!$A:$A,PRODUTIVIDADE!FU$3)=0,"",SUMIFS(BASE!$M:$M,BASE!$A:$A,PRODUTIVIDADE!FU$3,BASE!$G:$G,PRODUTIVIDADE!$B142)))</f>
        <v/>
      </c>
      <c r="FV142" s="33" t="str">
        <f>IF($B142="","",IF(COUNTIF(BASE!$A:$A,PRODUTIVIDADE!FU$3)=0,"",SUMIFS(BASE!$N:$N,BASE!$A:$A,PRODUTIVIDADE!FU$3,BASE!$G:$G,PRODUTIVIDADE!$B142)))</f>
        <v/>
      </c>
      <c r="FW142" s="28" t="str">
        <f>IF($B142="","",IF(COUNTIF(BASE!$A:$A,PRODUTIVIDADE!FU$3)=0,"",SUMIFS(BASE!$P:$P,BASE!$A:$A,PRODUTIVIDADE!FU$3,BASE!$G:$G,PRODUTIVIDADE!$B142)))</f>
        <v/>
      </c>
      <c r="FX142" s="28" t="str">
        <f>IF($B142="","",IF(COUNTIF(BASE!$A:$A,PRODUTIVIDADE!FU$3)=0,"",SUMIFS(BASE!$O:$O,BASE!$A:$A,PRODUTIVIDADE!FU$3,BASE!$G:$G,PRODUTIVIDADE!$B142)))</f>
        <v/>
      </c>
      <c r="FY142" s="32">
        <f t="shared" si="194"/>
        <v>0</v>
      </c>
      <c r="FZ142" s="32">
        <f t="shared" si="195"/>
        <v>0</v>
      </c>
      <c r="GA142" s="15" t="str">
        <f>IF($B142="","",IF(COUNTIF(BASE!$A:$A,PRODUTIVIDADE!GA$3)=0,"",SUMIFS(BASE!$M:$M,BASE!$A:$A,PRODUTIVIDADE!GA$3,BASE!$G:$G,PRODUTIVIDADE!$B142)))</f>
        <v/>
      </c>
      <c r="GB142" s="15" t="str">
        <f>IF($B142="","",IF(COUNTIF(BASE!$A:$A,PRODUTIVIDADE!GA$3)=0,"",SUMIFS(BASE!$N:$N,BASE!$A:$A,PRODUTIVIDADE!GA$3,BASE!$G:$G,PRODUTIVIDADE!$B142)))</f>
        <v/>
      </c>
      <c r="GC142" s="18" t="str">
        <f>IF($B142="","",IF(COUNTIF(BASE!$A:$A,PRODUTIVIDADE!GA$3)=0,"",SUMIFS(BASE!$P:$P,BASE!$A:$A,PRODUTIVIDADE!GA$3,BASE!$G:$G,PRODUTIVIDADE!$B142)))</f>
        <v/>
      </c>
      <c r="GD142" s="18" t="str">
        <f>IF($B142="","",IF(COUNTIF(BASE!$A:$A,PRODUTIVIDADE!GA$3)=0,"",SUMIFS(BASE!$O:$O,BASE!$A:$A,PRODUTIVIDADE!GA$3,BASE!$G:$G,PRODUTIVIDADE!$B142)))</f>
        <v/>
      </c>
      <c r="GE142" s="32">
        <f t="shared" si="196"/>
        <v>0</v>
      </c>
      <c r="GF142" s="32">
        <f t="shared" si="197"/>
        <v>0</v>
      </c>
      <c r="GG142" s="33" t="str">
        <f>IF($B142="","",IF(COUNTIF(BASE!$A:$A,PRODUTIVIDADE!GG$3)=0,"",SUMIFS(BASE!$M:$M,BASE!$A:$A,PRODUTIVIDADE!GG$3,BASE!$G:$G,PRODUTIVIDADE!$B142)))</f>
        <v/>
      </c>
      <c r="GH142" s="33" t="str">
        <f>IF($B142="","",IF(COUNTIF(BASE!$A:$A,PRODUTIVIDADE!GG$3)=0,"",SUMIFS(BASE!$N:$N,BASE!$A:$A,PRODUTIVIDADE!GG$3,BASE!$G:$G,PRODUTIVIDADE!$B142)))</f>
        <v/>
      </c>
      <c r="GI142" s="28" t="str">
        <f>IF($B142="","",IF(COUNTIF(BASE!$A:$A,PRODUTIVIDADE!GG$3)=0,"",SUMIFS(BASE!$P:$P,BASE!$A:$A,PRODUTIVIDADE!GG$3,BASE!$G:$G,PRODUTIVIDADE!$B142)))</f>
        <v/>
      </c>
      <c r="GJ142" s="28" t="str">
        <f>IF($B142="","",IF(COUNTIF(BASE!$A:$A,PRODUTIVIDADE!GG$3)=0,"",SUMIFS(BASE!$O:$O,BASE!$A:$A,PRODUTIVIDADE!GG$3,BASE!$G:$G,PRODUTIVIDADE!$B142)))</f>
        <v/>
      </c>
      <c r="GK142" s="32">
        <f t="shared" si="198"/>
        <v>0</v>
      </c>
      <c r="GL142" s="32">
        <f t="shared" si="199"/>
        <v>0</v>
      </c>
      <c r="GM142" s="15" t="str">
        <f>IF($B142="","",IF(COUNTIF(BASE!$A:$A,PRODUTIVIDADE!GM$3)=0,"",SUMIFS(BASE!$M:$M,BASE!$A:$A,PRODUTIVIDADE!GM$3,BASE!$G:$G,PRODUTIVIDADE!$B142)))</f>
        <v/>
      </c>
      <c r="GN142" s="15" t="str">
        <f>IF($B142="","",IF(COUNTIF(BASE!$A:$A,PRODUTIVIDADE!GM$3)=0,"",SUMIFS(BASE!$N:$N,BASE!$A:$A,PRODUTIVIDADE!GM$3,BASE!$G:$G,PRODUTIVIDADE!$B142)))</f>
        <v/>
      </c>
      <c r="GO142" s="18" t="str">
        <f>IF($B142="","",IF(COUNTIF(BASE!$A:$A,PRODUTIVIDADE!GM$3)=0,"",SUMIFS(BASE!$P:$P,BASE!$A:$A,PRODUTIVIDADE!GM$3,BASE!$G:$G,PRODUTIVIDADE!$B142)))</f>
        <v/>
      </c>
      <c r="GP142" s="18" t="str">
        <f>IF($B142="","",IF(COUNTIF(BASE!$A:$A,PRODUTIVIDADE!GM$3)=0,"",SUMIFS(BASE!$O:$O,BASE!$A:$A,PRODUTIVIDADE!GM$3,BASE!$G:$G,PRODUTIVIDADE!$B142)))</f>
        <v/>
      </c>
      <c r="GQ142" s="32">
        <f t="shared" si="200"/>
        <v>0</v>
      </c>
      <c r="GR142" s="32">
        <f t="shared" si="201"/>
        <v>0</v>
      </c>
    </row>
    <row r="143" spans="2:200" s="8" customFormat="1" hidden="1" x14ac:dyDescent="0.25">
      <c r="B143" s="50"/>
      <c r="C143" s="16" t="str">
        <f>IF($B143="","",VLOOKUP($B143,EQUIPE!$B:$E,2,0))</f>
        <v/>
      </c>
      <c r="D143" s="16" t="str">
        <f>IF($B143="","",VLOOKUP($B143,EQUIPE!$B:$F,5,0))</f>
        <v/>
      </c>
      <c r="E143" s="18" t="str">
        <f>IF($B143="","",VLOOKUP($B143,EQUIPE!$B:$E,3,0))</f>
        <v/>
      </c>
      <c r="F143" s="16" t="str">
        <f>IF($B143="","",VLOOKUP($B143,EQUIPE!$B:$E,4,0))</f>
        <v/>
      </c>
      <c r="H143" s="22" t="str">
        <f t="shared" si="202"/>
        <v/>
      </c>
      <c r="I143" s="22" t="str">
        <f t="shared" si="202"/>
        <v/>
      </c>
      <c r="J143" s="18" t="str">
        <f t="shared" si="136"/>
        <v/>
      </c>
      <c r="K143" s="18" t="str">
        <f t="shared" si="137"/>
        <v/>
      </c>
      <c r="L143" s="32">
        <f t="shared" si="138"/>
        <v>0</v>
      </c>
      <c r="M143" s="32">
        <f t="shared" si="139"/>
        <v>0</v>
      </c>
      <c r="O143" s="15" t="str">
        <f>IF($B143="","",IF(COUNTIF(BASE!$A:$A,PRODUTIVIDADE!O$3)=0,"",SUMIFS(BASE!$M:$M,BASE!$A:$A,PRODUTIVIDADE!O$3,BASE!$G:$G,PRODUTIVIDADE!$B143)))</f>
        <v/>
      </c>
      <c r="P143" s="15" t="str">
        <f>IF($B143="","",IF(COUNTIF(BASE!$A:$A,PRODUTIVIDADE!O$3)=0,"",SUMIFS(BASE!$N:$N,BASE!$A:$A,PRODUTIVIDADE!O$3,BASE!$G:$G,PRODUTIVIDADE!$B143)))</f>
        <v/>
      </c>
      <c r="Q143" s="18" t="str">
        <f>IF($B143="","",IF(COUNTIF(BASE!$A:$A,PRODUTIVIDADE!O$3)=0,"",SUMIFS(BASE!$P:$P,BASE!$A:$A,PRODUTIVIDADE!O$3,BASE!$G:$G,PRODUTIVIDADE!$B143)))</f>
        <v/>
      </c>
      <c r="R143" s="18" t="str">
        <f>IF($B143="","",IF(COUNTIF(BASE!$A:$A,PRODUTIVIDADE!O$3)=0,"",SUMIFS(BASE!$O:$O,BASE!$A:$A,PRODUTIVIDADE!O$3,BASE!$G:$G,PRODUTIVIDADE!$B143)))</f>
        <v/>
      </c>
      <c r="S143" s="32">
        <f t="shared" si="140"/>
        <v>0</v>
      </c>
      <c r="T143" s="32">
        <f t="shared" si="141"/>
        <v>0</v>
      </c>
      <c r="U143" s="33" t="str">
        <f>IF($B143="","",IF(COUNTIF(BASE!$A:$A,PRODUTIVIDADE!U$3)=0,"",SUMIFS(BASE!$M:$M,BASE!$A:$A,PRODUTIVIDADE!U$3,BASE!$G:$G,PRODUTIVIDADE!$B143)))</f>
        <v/>
      </c>
      <c r="V143" s="33" t="str">
        <f>IF($B143="","",IF(COUNTIF(BASE!$A:$A,PRODUTIVIDADE!U$3)=0,"",SUMIFS(BASE!$N:$N,BASE!$A:$A,PRODUTIVIDADE!U$3,BASE!$G:$G,PRODUTIVIDADE!$B143)))</f>
        <v/>
      </c>
      <c r="W143" s="28" t="str">
        <f>IF($B143="","",IF(COUNTIF(BASE!$A:$A,PRODUTIVIDADE!U$3)=0,"",SUMIFS(BASE!$P:$P,BASE!$A:$A,PRODUTIVIDADE!U$3,BASE!$G:$G,PRODUTIVIDADE!$B143)))</f>
        <v/>
      </c>
      <c r="X143" s="28" t="str">
        <f>IF($B143="","",IF(COUNTIF(BASE!$A:$A,PRODUTIVIDADE!U$3)=0,"",SUMIFS(BASE!$O:$O,BASE!$A:$A,PRODUTIVIDADE!U$3,BASE!$G:$G,PRODUTIVIDADE!$B143)))</f>
        <v/>
      </c>
      <c r="Y143" s="32">
        <f t="shared" si="142"/>
        <v>0</v>
      </c>
      <c r="Z143" s="32">
        <f t="shared" si="143"/>
        <v>0</v>
      </c>
      <c r="AA143" s="15" t="str">
        <f>IF($B143="","",IF(COUNTIF(BASE!$A:$A,PRODUTIVIDADE!AA$3)=0,"",SUMIFS(BASE!$M:$M,BASE!$A:$A,PRODUTIVIDADE!AA$3,BASE!$G:$G,PRODUTIVIDADE!$B143)))</f>
        <v/>
      </c>
      <c r="AB143" s="15" t="str">
        <f>IF($B143="","",IF(COUNTIF(BASE!$A:$A,PRODUTIVIDADE!AA$3)=0,"",SUMIFS(BASE!$N:$N,BASE!$A:$A,PRODUTIVIDADE!AA$3,BASE!$G:$G,PRODUTIVIDADE!$B143)))</f>
        <v/>
      </c>
      <c r="AC143" s="18" t="str">
        <f>IF($B143="","",IF(COUNTIF(BASE!$A:$A,PRODUTIVIDADE!AA$3)=0,"",SUMIFS(BASE!$P:$P,BASE!$A:$A,PRODUTIVIDADE!AA$3,BASE!$G:$G,PRODUTIVIDADE!$B143)))</f>
        <v/>
      </c>
      <c r="AD143" s="18" t="str">
        <f>IF($B143="","",IF(COUNTIF(BASE!$A:$A,PRODUTIVIDADE!AA$3)=0,"",SUMIFS(BASE!$O:$O,BASE!$A:$A,PRODUTIVIDADE!AA$3,BASE!$G:$G,PRODUTIVIDADE!$B143)))</f>
        <v/>
      </c>
      <c r="AE143" s="32">
        <f t="shared" si="144"/>
        <v>0</v>
      </c>
      <c r="AF143" s="32">
        <f t="shared" si="145"/>
        <v>0</v>
      </c>
      <c r="AG143" s="33" t="str">
        <f>IF($B143="","",IF(COUNTIF(BASE!$A:$A,PRODUTIVIDADE!AG$3)=0,"",SUMIFS(BASE!$M:$M,BASE!$A:$A,PRODUTIVIDADE!AG$3,BASE!$G:$G,PRODUTIVIDADE!$B143)))</f>
        <v/>
      </c>
      <c r="AH143" s="33" t="str">
        <f>IF($B143="","",IF(COUNTIF(BASE!$A:$A,PRODUTIVIDADE!AG$3)=0,"",SUMIFS(BASE!$N:$N,BASE!$A:$A,PRODUTIVIDADE!AG$3,BASE!$G:$G,PRODUTIVIDADE!$B143)))</f>
        <v/>
      </c>
      <c r="AI143" s="28" t="str">
        <f>IF($B143="","",IF(COUNTIF(BASE!$A:$A,PRODUTIVIDADE!AG$3)=0,"",SUMIFS(BASE!$P:$P,BASE!$A:$A,PRODUTIVIDADE!AG$3,BASE!$G:$G,PRODUTIVIDADE!$B143)))</f>
        <v/>
      </c>
      <c r="AJ143" s="28" t="str">
        <f>IF($B143="","",IF(COUNTIF(BASE!$A:$A,PRODUTIVIDADE!AG$3)=0,"",SUMIFS(BASE!$O:$O,BASE!$A:$A,PRODUTIVIDADE!AG$3,BASE!$G:$G,PRODUTIVIDADE!$B143)))</f>
        <v/>
      </c>
      <c r="AK143" s="32">
        <f t="shared" si="146"/>
        <v>0</v>
      </c>
      <c r="AL143" s="32">
        <f t="shared" si="147"/>
        <v>0</v>
      </c>
      <c r="AM143" s="15" t="str">
        <f>IF($B143="","",IF(COUNTIF(BASE!$A:$A,PRODUTIVIDADE!AM$3)=0,"",SUMIFS(BASE!$M:$M,BASE!$A:$A,PRODUTIVIDADE!AM$3,BASE!$G:$G,PRODUTIVIDADE!$B143)))</f>
        <v/>
      </c>
      <c r="AN143" s="15" t="str">
        <f>IF($B143="","",IF(COUNTIF(BASE!$A:$A,PRODUTIVIDADE!AM$3)=0,"",SUMIFS(BASE!$N:$N,BASE!$A:$A,PRODUTIVIDADE!AM$3,BASE!$G:$G,PRODUTIVIDADE!$B143)))</f>
        <v/>
      </c>
      <c r="AO143" s="18" t="str">
        <f>IF($B143="","",IF(COUNTIF(BASE!$A:$A,PRODUTIVIDADE!AM$3)=0,"",SUMIFS(BASE!$P:$P,BASE!$A:$A,PRODUTIVIDADE!AM$3,BASE!$G:$G,PRODUTIVIDADE!$B143)))</f>
        <v/>
      </c>
      <c r="AP143" s="18" t="str">
        <f>IF($B143="","",IF(COUNTIF(BASE!$A:$A,PRODUTIVIDADE!AM$3)=0,"",SUMIFS(BASE!$O:$O,BASE!$A:$A,PRODUTIVIDADE!AM$3,BASE!$G:$G,PRODUTIVIDADE!$B143)))</f>
        <v/>
      </c>
      <c r="AQ143" s="32">
        <f t="shared" si="148"/>
        <v>0</v>
      </c>
      <c r="AR143" s="32">
        <f t="shared" si="149"/>
        <v>0</v>
      </c>
      <c r="AS143" s="33" t="str">
        <f>IF($B143="","",IF(COUNTIF(BASE!$A:$A,PRODUTIVIDADE!AS$3)=0,"",SUMIFS(BASE!$M:$M,BASE!$A:$A,PRODUTIVIDADE!AS$3,BASE!$G:$G,PRODUTIVIDADE!$B143)))</f>
        <v/>
      </c>
      <c r="AT143" s="33" t="str">
        <f>IF($B143="","",IF(COUNTIF(BASE!$A:$A,PRODUTIVIDADE!AS$3)=0,"",SUMIFS(BASE!$N:$N,BASE!$A:$A,PRODUTIVIDADE!AS$3,BASE!$G:$G,PRODUTIVIDADE!$B143)))</f>
        <v/>
      </c>
      <c r="AU143" s="28" t="str">
        <f>IF($B143="","",IF(COUNTIF(BASE!$A:$A,PRODUTIVIDADE!AS$3)=0,"",SUMIFS(BASE!$P:$P,BASE!$A:$A,PRODUTIVIDADE!AS$3,BASE!$G:$G,PRODUTIVIDADE!$B143)))</f>
        <v/>
      </c>
      <c r="AV143" s="28" t="str">
        <f>IF($B143="","",IF(COUNTIF(BASE!$A:$A,PRODUTIVIDADE!AS$3)=0,"",SUMIFS(BASE!$O:$O,BASE!$A:$A,PRODUTIVIDADE!AS$3,BASE!$G:$G,PRODUTIVIDADE!$B143)))</f>
        <v/>
      </c>
      <c r="AW143" s="32">
        <f t="shared" si="150"/>
        <v>0</v>
      </c>
      <c r="AX143" s="32">
        <f t="shared" si="151"/>
        <v>0</v>
      </c>
      <c r="AY143" s="15" t="str">
        <f>IF($B143="","",IF(COUNTIF(BASE!$A:$A,PRODUTIVIDADE!AY$3)=0,"",SUMIFS(BASE!$M:$M,BASE!$A:$A,PRODUTIVIDADE!AY$3,BASE!$G:$G,PRODUTIVIDADE!$B143)))</f>
        <v/>
      </c>
      <c r="AZ143" s="15" t="str">
        <f>IF($B143="","",IF(COUNTIF(BASE!$A:$A,PRODUTIVIDADE!AY$3)=0,"",SUMIFS(BASE!$N:$N,BASE!$A:$A,PRODUTIVIDADE!AY$3,BASE!$G:$G,PRODUTIVIDADE!$B143)))</f>
        <v/>
      </c>
      <c r="BA143" s="18" t="str">
        <f>IF($B143="","",IF(COUNTIF(BASE!$A:$A,PRODUTIVIDADE!AY$3)=0,"",SUMIFS(BASE!$P:$P,BASE!$A:$A,PRODUTIVIDADE!AY$3,BASE!$G:$G,PRODUTIVIDADE!$B143)))</f>
        <v/>
      </c>
      <c r="BB143" s="18" t="str">
        <f>IF($B143="","",IF(COUNTIF(BASE!$A:$A,PRODUTIVIDADE!AY$3)=0,"",SUMIFS(BASE!$O:$O,BASE!$A:$A,PRODUTIVIDADE!AY$3,BASE!$G:$G,PRODUTIVIDADE!$B143)))</f>
        <v/>
      </c>
      <c r="BC143" s="32">
        <f t="shared" si="152"/>
        <v>0</v>
      </c>
      <c r="BD143" s="32">
        <f t="shared" si="153"/>
        <v>0</v>
      </c>
      <c r="BE143" s="33" t="str">
        <f>IF($B143="","",IF(COUNTIF(BASE!$A:$A,PRODUTIVIDADE!BE$3)=0,"",SUMIFS(BASE!$M:$M,BASE!$A:$A,PRODUTIVIDADE!BE$3,BASE!$G:$G,PRODUTIVIDADE!$B143)))</f>
        <v/>
      </c>
      <c r="BF143" s="33" t="str">
        <f>IF($B143="","",IF(COUNTIF(BASE!$A:$A,PRODUTIVIDADE!BE$3)=0,"",SUMIFS(BASE!$N:$N,BASE!$A:$A,PRODUTIVIDADE!BE$3,BASE!$G:$G,PRODUTIVIDADE!$B143)))</f>
        <v/>
      </c>
      <c r="BG143" s="28" t="str">
        <f>IF($B143="","",IF(COUNTIF(BASE!$A:$A,PRODUTIVIDADE!BE$3)=0,"",SUMIFS(BASE!$P:$P,BASE!$A:$A,PRODUTIVIDADE!BE$3,BASE!$G:$G,PRODUTIVIDADE!$B143)))</f>
        <v/>
      </c>
      <c r="BH143" s="28" t="str">
        <f>IF($B143="","",IF(COUNTIF(BASE!$A:$A,PRODUTIVIDADE!BE$3)=0,"",SUMIFS(BASE!$O:$O,BASE!$A:$A,PRODUTIVIDADE!BE$3,BASE!$G:$G,PRODUTIVIDADE!$B143)))</f>
        <v/>
      </c>
      <c r="BI143" s="32">
        <f t="shared" si="154"/>
        <v>0</v>
      </c>
      <c r="BJ143" s="32">
        <f t="shared" si="155"/>
        <v>0</v>
      </c>
      <c r="BK143" s="15" t="str">
        <f>IF($B143="","",IF(COUNTIF(BASE!$A:$A,PRODUTIVIDADE!BK$3)=0,"",SUMIFS(BASE!$M:$M,BASE!$A:$A,PRODUTIVIDADE!BK$3,BASE!$G:$G,PRODUTIVIDADE!$B143)))</f>
        <v/>
      </c>
      <c r="BL143" s="15" t="str">
        <f>IF($B143="","",IF(COUNTIF(BASE!$A:$A,PRODUTIVIDADE!BK$3)=0,"",SUMIFS(BASE!$N:$N,BASE!$A:$A,PRODUTIVIDADE!BK$3,BASE!$G:$G,PRODUTIVIDADE!$B143)))</f>
        <v/>
      </c>
      <c r="BM143" s="18" t="str">
        <f>IF($B143="","",IF(COUNTIF(BASE!$A:$A,PRODUTIVIDADE!BK$3)=0,"",SUMIFS(BASE!$P:$P,BASE!$A:$A,PRODUTIVIDADE!BK$3,BASE!$G:$G,PRODUTIVIDADE!$B143)))</f>
        <v/>
      </c>
      <c r="BN143" s="18" t="str">
        <f>IF($B143="","",IF(COUNTIF(BASE!$A:$A,PRODUTIVIDADE!BK$3)=0,"",SUMIFS(BASE!$O:$O,BASE!$A:$A,PRODUTIVIDADE!BK$3,BASE!$G:$G,PRODUTIVIDADE!$B143)))</f>
        <v/>
      </c>
      <c r="BO143" s="32">
        <f t="shared" si="156"/>
        <v>0</v>
      </c>
      <c r="BP143" s="32">
        <f t="shared" si="157"/>
        <v>0</v>
      </c>
      <c r="BQ143" s="33" t="str">
        <f>IF($B143="","",IF(COUNTIF(BASE!$A:$A,PRODUTIVIDADE!BQ$3)=0,"",SUMIFS(BASE!$M:$M,BASE!$A:$A,PRODUTIVIDADE!BQ$3,BASE!$G:$G,PRODUTIVIDADE!$B143)))</f>
        <v/>
      </c>
      <c r="BR143" s="33" t="str">
        <f>IF($B143="","",IF(COUNTIF(BASE!$A:$A,PRODUTIVIDADE!BQ$3)=0,"",SUMIFS(BASE!$N:$N,BASE!$A:$A,PRODUTIVIDADE!BQ$3,BASE!$G:$G,PRODUTIVIDADE!$B143)))</f>
        <v/>
      </c>
      <c r="BS143" s="28" t="str">
        <f>IF($B143="","",IF(COUNTIF(BASE!$A:$A,PRODUTIVIDADE!BQ$3)=0,"",SUMIFS(BASE!$P:$P,BASE!$A:$A,PRODUTIVIDADE!BQ$3,BASE!$G:$G,PRODUTIVIDADE!$B143)))</f>
        <v/>
      </c>
      <c r="BT143" s="28" t="str">
        <f>IF($B143="","",IF(COUNTIF(BASE!$A:$A,PRODUTIVIDADE!BQ$3)=0,"",SUMIFS(BASE!$O:$O,BASE!$A:$A,PRODUTIVIDADE!BQ$3,BASE!$G:$G,PRODUTIVIDADE!$B143)))</f>
        <v/>
      </c>
      <c r="BU143" s="32">
        <f t="shared" si="158"/>
        <v>0</v>
      </c>
      <c r="BV143" s="32">
        <f t="shared" si="159"/>
        <v>0</v>
      </c>
      <c r="BW143" s="15" t="str">
        <f>IF($B143="","",IF(COUNTIF(BASE!$A:$A,PRODUTIVIDADE!BW$3)=0,"",SUMIFS(BASE!$M:$M,BASE!$A:$A,PRODUTIVIDADE!BW$3,BASE!$G:$G,PRODUTIVIDADE!$B143)))</f>
        <v/>
      </c>
      <c r="BX143" s="15" t="str">
        <f>IF($B143="","",IF(COUNTIF(BASE!$A:$A,PRODUTIVIDADE!BW$3)=0,"",SUMIFS(BASE!$N:$N,BASE!$A:$A,PRODUTIVIDADE!BW$3,BASE!$G:$G,PRODUTIVIDADE!$B143)))</f>
        <v/>
      </c>
      <c r="BY143" s="18" t="str">
        <f>IF($B143="","",IF(COUNTIF(BASE!$A:$A,PRODUTIVIDADE!BW$3)=0,"",SUMIFS(BASE!$P:$P,BASE!$A:$A,PRODUTIVIDADE!BW$3,BASE!$G:$G,PRODUTIVIDADE!$B143)))</f>
        <v/>
      </c>
      <c r="BZ143" s="18" t="str">
        <f>IF($B143="","",IF(COUNTIF(BASE!$A:$A,PRODUTIVIDADE!BW$3)=0,"",SUMIFS(BASE!$O:$O,BASE!$A:$A,PRODUTIVIDADE!BW$3,BASE!$G:$G,PRODUTIVIDADE!$B143)))</f>
        <v/>
      </c>
      <c r="CA143" s="32">
        <f t="shared" si="160"/>
        <v>0</v>
      </c>
      <c r="CB143" s="32">
        <f t="shared" si="161"/>
        <v>0</v>
      </c>
      <c r="CC143" s="33" t="str">
        <f>IF($B143="","",IF(COUNTIF(BASE!$A:$A,PRODUTIVIDADE!CC$3)=0,"",SUMIFS(BASE!$M:$M,BASE!$A:$A,PRODUTIVIDADE!CC$3,BASE!$G:$G,PRODUTIVIDADE!$B143)))</f>
        <v/>
      </c>
      <c r="CD143" s="33" t="str">
        <f>IF($B143="","",IF(COUNTIF(BASE!$A:$A,PRODUTIVIDADE!CC$3)=0,"",SUMIFS(BASE!$N:$N,BASE!$A:$A,PRODUTIVIDADE!CC$3,BASE!$G:$G,PRODUTIVIDADE!$B143)))</f>
        <v/>
      </c>
      <c r="CE143" s="28" t="str">
        <f>IF($B143="","",IF(COUNTIF(BASE!$A:$A,PRODUTIVIDADE!CC$3)=0,"",SUMIFS(BASE!$P:$P,BASE!$A:$A,PRODUTIVIDADE!CC$3,BASE!$G:$G,PRODUTIVIDADE!$B143)))</f>
        <v/>
      </c>
      <c r="CF143" s="28" t="str">
        <f>IF($B143="","",IF(COUNTIF(BASE!$A:$A,PRODUTIVIDADE!CC$3)=0,"",SUMIFS(BASE!$O:$O,BASE!$A:$A,PRODUTIVIDADE!CC$3,BASE!$G:$G,PRODUTIVIDADE!$B143)))</f>
        <v/>
      </c>
      <c r="CG143" s="32">
        <f t="shared" si="162"/>
        <v>0</v>
      </c>
      <c r="CH143" s="32">
        <f t="shared" si="163"/>
        <v>0</v>
      </c>
      <c r="CI143" s="15" t="str">
        <f>IF($B143="","",IF(COUNTIF(BASE!$A:$A,PRODUTIVIDADE!CI$3)=0,"",SUMIFS(BASE!$M:$M,BASE!$A:$A,PRODUTIVIDADE!CI$3,BASE!$G:$G,PRODUTIVIDADE!$B143)))</f>
        <v/>
      </c>
      <c r="CJ143" s="15" t="str">
        <f>IF($B143="","",IF(COUNTIF(BASE!$A:$A,PRODUTIVIDADE!CI$3)=0,"",SUMIFS(BASE!$N:$N,BASE!$A:$A,PRODUTIVIDADE!CI$3,BASE!$G:$G,PRODUTIVIDADE!$B143)))</f>
        <v/>
      </c>
      <c r="CK143" s="18" t="str">
        <f>IF($B143="","",IF(COUNTIF(BASE!$A:$A,PRODUTIVIDADE!CI$3)=0,"",SUMIFS(BASE!$P:$P,BASE!$A:$A,PRODUTIVIDADE!CI$3,BASE!$G:$G,PRODUTIVIDADE!$B143)))</f>
        <v/>
      </c>
      <c r="CL143" s="18" t="str">
        <f>IF($B143="","",IF(COUNTIF(BASE!$A:$A,PRODUTIVIDADE!CI$3)=0,"",SUMIFS(BASE!$O:$O,BASE!$A:$A,PRODUTIVIDADE!CI$3,BASE!$G:$G,PRODUTIVIDADE!$B143)))</f>
        <v/>
      </c>
      <c r="CM143" s="32">
        <f t="shared" si="164"/>
        <v>0</v>
      </c>
      <c r="CN143" s="32">
        <f t="shared" si="165"/>
        <v>0</v>
      </c>
      <c r="CO143" s="33" t="str">
        <f>IF($B143="","",IF(COUNTIF(BASE!$A:$A,PRODUTIVIDADE!CO$3)=0,"",SUMIFS(BASE!$M:$M,BASE!$A:$A,PRODUTIVIDADE!CO$3,BASE!$G:$G,PRODUTIVIDADE!$B143)))</f>
        <v/>
      </c>
      <c r="CP143" s="33" t="str">
        <f>IF($B143="","",IF(COUNTIF(BASE!$A:$A,PRODUTIVIDADE!CO$3)=0,"",SUMIFS(BASE!$N:$N,BASE!$A:$A,PRODUTIVIDADE!CO$3,BASE!$G:$G,PRODUTIVIDADE!$B143)))</f>
        <v/>
      </c>
      <c r="CQ143" s="28" t="str">
        <f>IF($B143="","",IF(COUNTIF(BASE!$A:$A,PRODUTIVIDADE!CO$3)=0,"",SUMIFS(BASE!$P:$P,BASE!$A:$A,PRODUTIVIDADE!CO$3,BASE!$G:$G,PRODUTIVIDADE!$B143)))</f>
        <v/>
      </c>
      <c r="CR143" s="28" t="str">
        <f>IF($B143="","",IF(COUNTIF(BASE!$A:$A,PRODUTIVIDADE!CO$3)=0,"",SUMIFS(BASE!$O:$O,BASE!$A:$A,PRODUTIVIDADE!CO$3,BASE!$G:$G,PRODUTIVIDADE!$B143)))</f>
        <v/>
      </c>
      <c r="CS143" s="32">
        <f t="shared" si="166"/>
        <v>0</v>
      </c>
      <c r="CT143" s="32">
        <f t="shared" si="167"/>
        <v>0</v>
      </c>
      <c r="CU143" s="15" t="str">
        <f>IF($B143="","",IF(COUNTIF(BASE!$A:$A,PRODUTIVIDADE!CU$3)=0,"",SUMIFS(BASE!$M:$M,BASE!$A:$A,PRODUTIVIDADE!CU$3,BASE!$G:$G,PRODUTIVIDADE!$B143)))</f>
        <v/>
      </c>
      <c r="CV143" s="15" t="str">
        <f>IF($B143="","",IF(COUNTIF(BASE!$A:$A,PRODUTIVIDADE!CU$3)=0,"",SUMIFS(BASE!$N:$N,BASE!$A:$A,PRODUTIVIDADE!CU$3,BASE!$G:$G,PRODUTIVIDADE!$B143)))</f>
        <v/>
      </c>
      <c r="CW143" s="18" t="str">
        <f>IF($B143="","",IF(COUNTIF(BASE!$A:$A,PRODUTIVIDADE!CU$3)=0,"",SUMIFS(BASE!$P:$P,BASE!$A:$A,PRODUTIVIDADE!CU$3,BASE!$G:$G,PRODUTIVIDADE!$B143)))</f>
        <v/>
      </c>
      <c r="CX143" s="18" t="str">
        <f>IF($B143="","",IF(COUNTIF(BASE!$A:$A,PRODUTIVIDADE!CU$3)=0,"",SUMIFS(BASE!$O:$O,BASE!$A:$A,PRODUTIVIDADE!CU$3,BASE!$G:$G,PRODUTIVIDADE!$B143)))</f>
        <v/>
      </c>
      <c r="CY143" s="32">
        <f t="shared" si="168"/>
        <v>0</v>
      </c>
      <c r="CZ143" s="32">
        <f t="shared" si="169"/>
        <v>0</v>
      </c>
      <c r="DA143" s="33" t="str">
        <f>IF($B143="","",IF(COUNTIF(BASE!$A:$A,PRODUTIVIDADE!DA$3)=0,"",SUMIFS(BASE!$M:$M,BASE!$A:$A,PRODUTIVIDADE!DA$3,BASE!$G:$G,PRODUTIVIDADE!$B143)))</f>
        <v/>
      </c>
      <c r="DB143" s="33" t="str">
        <f>IF($B143="","",IF(COUNTIF(BASE!$A:$A,PRODUTIVIDADE!DA$3)=0,"",SUMIFS(BASE!$N:$N,BASE!$A:$A,PRODUTIVIDADE!DA$3,BASE!$G:$G,PRODUTIVIDADE!$B143)))</f>
        <v/>
      </c>
      <c r="DC143" s="28" t="str">
        <f>IF($B143="","",IF(COUNTIF(BASE!$A:$A,PRODUTIVIDADE!DA$3)=0,"",SUMIFS(BASE!$P:$P,BASE!$A:$A,PRODUTIVIDADE!DA$3,BASE!$G:$G,PRODUTIVIDADE!$B143)))</f>
        <v/>
      </c>
      <c r="DD143" s="28" t="str">
        <f>IF($B143="","",IF(COUNTIF(BASE!$A:$A,PRODUTIVIDADE!DA$3)=0,"",SUMIFS(BASE!$O:$O,BASE!$A:$A,PRODUTIVIDADE!DA$3,BASE!$G:$G,PRODUTIVIDADE!$B143)))</f>
        <v/>
      </c>
      <c r="DE143" s="32">
        <f t="shared" si="170"/>
        <v>0</v>
      </c>
      <c r="DF143" s="32">
        <f t="shared" si="171"/>
        <v>0</v>
      </c>
      <c r="DG143" s="15" t="str">
        <f>IF($B143="","",IF(COUNTIF(BASE!$A:$A,PRODUTIVIDADE!DG$3)=0,"",SUMIFS(BASE!$M:$M,BASE!$A:$A,PRODUTIVIDADE!DG$3,BASE!$G:$G,PRODUTIVIDADE!$B143)))</f>
        <v/>
      </c>
      <c r="DH143" s="15" t="str">
        <f>IF($B143="","",IF(COUNTIF(BASE!$A:$A,PRODUTIVIDADE!DG$3)=0,"",SUMIFS(BASE!$N:$N,BASE!$A:$A,PRODUTIVIDADE!DG$3,BASE!$G:$G,PRODUTIVIDADE!$B143)))</f>
        <v/>
      </c>
      <c r="DI143" s="18" t="str">
        <f>IF($B143="","",IF(COUNTIF(BASE!$A:$A,PRODUTIVIDADE!DG$3)=0,"",SUMIFS(BASE!$P:$P,BASE!$A:$A,PRODUTIVIDADE!DG$3,BASE!$G:$G,PRODUTIVIDADE!$B143)))</f>
        <v/>
      </c>
      <c r="DJ143" s="18" t="str">
        <f>IF($B143="","",IF(COUNTIF(BASE!$A:$A,PRODUTIVIDADE!DG$3)=0,"",SUMIFS(BASE!$O:$O,BASE!$A:$A,PRODUTIVIDADE!DG$3,BASE!$G:$G,PRODUTIVIDADE!$B143)))</f>
        <v/>
      </c>
      <c r="DK143" s="32">
        <f t="shared" si="172"/>
        <v>0</v>
      </c>
      <c r="DL143" s="32">
        <f t="shared" si="173"/>
        <v>0</v>
      </c>
      <c r="DM143" s="33" t="str">
        <f>IF($B143="","",IF(COUNTIF(BASE!$A:$A,PRODUTIVIDADE!DM$3)=0,"",SUMIFS(BASE!$M:$M,BASE!$A:$A,PRODUTIVIDADE!DM$3,BASE!$G:$G,PRODUTIVIDADE!$B143)))</f>
        <v/>
      </c>
      <c r="DN143" s="33" t="str">
        <f>IF($B143="","",IF(COUNTIF(BASE!$A:$A,PRODUTIVIDADE!DM$3)=0,"",SUMIFS(BASE!$N:$N,BASE!$A:$A,PRODUTIVIDADE!DM$3,BASE!$G:$G,PRODUTIVIDADE!$B143)))</f>
        <v/>
      </c>
      <c r="DO143" s="28" t="str">
        <f>IF($B143="","",IF(COUNTIF(BASE!$A:$A,PRODUTIVIDADE!DM$3)=0,"",SUMIFS(BASE!$P:$P,BASE!$A:$A,PRODUTIVIDADE!DM$3,BASE!$G:$G,PRODUTIVIDADE!$B143)))</f>
        <v/>
      </c>
      <c r="DP143" s="28" t="str">
        <f>IF($B143="","",IF(COUNTIF(BASE!$A:$A,PRODUTIVIDADE!DM$3)=0,"",SUMIFS(BASE!$O:$O,BASE!$A:$A,PRODUTIVIDADE!DM$3,BASE!$G:$G,PRODUTIVIDADE!$B143)))</f>
        <v/>
      </c>
      <c r="DQ143" s="32">
        <f t="shared" si="174"/>
        <v>0</v>
      </c>
      <c r="DR143" s="32">
        <f t="shared" si="175"/>
        <v>0</v>
      </c>
      <c r="DS143" s="15" t="str">
        <f>IF($B143="","",IF(COUNTIF(BASE!$A:$A,PRODUTIVIDADE!DS$3)=0,"",SUMIFS(BASE!$M:$M,BASE!$A:$A,PRODUTIVIDADE!DS$3,BASE!$G:$G,PRODUTIVIDADE!$B143)))</f>
        <v/>
      </c>
      <c r="DT143" s="15" t="str">
        <f>IF($B143="","",IF(COUNTIF(BASE!$A:$A,PRODUTIVIDADE!DS$3)=0,"",SUMIFS(BASE!$N:$N,BASE!$A:$A,PRODUTIVIDADE!DS$3,BASE!$G:$G,PRODUTIVIDADE!$B143)))</f>
        <v/>
      </c>
      <c r="DU143" s="18" t="str">
        <f>IF($B143="","",IF(COUNTIF(BASE!$A:$A,PRODUTIVIDADE!DS$3)=0,"",SUMIFS(BASE!$P:$P,BASE!$A:$A,PRODUTIVIDADE!DS$3,BASE!$G:$G,PRODUTIVIDADE!$B143)))</f>
        <v/>
      </c>
      <c r="DV143" s="18" t="str">
        <f>IF($B143="","",IF(COUNTIF(BASE!$A:$A,PRODUTIVIDADE!DS$3)=0,"",SUMIFS(BASE!$O:$O,BASE!$A:$A,PRODUTIVIDADE!DS$3,BASE!$G:$G,PRODUTIVIDADE!$B143)))</f>
        <v/>
      </c>
      <c r="DW143" s="32">
        <f t="shared" si="176"/>
        <v>0</v>
      </c>
      <c r="DX143" s="32">
        <f t="shared" si="177"/>
        <v>0</v>
      </c>
      <c r="DY143" s="33" t="str">
        <f>IF($B143="","",IF(COUNTIF(BASE!$A:$A,PRODUTIVIDADE!DY$3)=0,"",SUMIFS(BASE!$M:$M,BASE!$A:$A,PRODUTIVIDADE!DY$3,BASE!$G:$G,PRODUTIVIDADE!$B143)))</f>
        <v/>
      </c>
      <c r="DZ143" s="33" t="str">
        <f>IF($B143="","",IF(COUNTIF(BASE!$A:$A,PRODUTIVIDADE!DY$3)=0,"",SUMIFS(BASE!$N:$N,BASE!$A:$A,PRODUTIVIDADE!DY$3,BASE!$G:$G,PRODUTIVIDADE!$B143)))</f>
        <v/>
      </c>
      <c r="EA143" s="28" t="str">
        <f>IF($B143="","",IF(COUNTIF(BASE!$A:$A,PRODUTIVIDADE!DY$3)=0,"",SUMIFS(BASE!$P:$P,BASE!$A:$A,PRODUTIVIDADE!DY$3,BASE!$G:$G,PRODUTIVIDADE!$B143)))</f>
        <v/>
      </c>
      <c r="EB143" s="28" t="str">
        <f>IF($B143="","",IF(COUNTIF(BASE!$A:$A,PRODUTIVIDADE!DY$3)=0,"",SUMIFS(BASE!$O:$O,BASE!$A:$A,PRODUTIVIDADE!DY$3,BASE!$G:$G,PRODUTIVIDADE!$B143)))</f>
        <v/>
      </c>
      <c r="EC143" s="32">
        <f t="shared" si="178"/>
        <v>0</v>
      </c>
      <c r="ED143" s="32">
        <f t="shared" si="179"/>
        <v>0</v>
      </c>
      <c r="EE143" s="15" t="str">
        <f>IF($B143="","",IF(COUNTIF(BASE!$A:$A,PRODUTIVIDADE!EE$3)=0,"",SUMIFS(BASE!$M:$M,BASE!$A:$A,PRODUTIVIDADE!EE$3,BASE!$G:$G,PRODUTIVIDADE!$B143)))</f>
        <v/>
      </c>
      <c r="EF143" s="15" t="str">
        <f>IF($B143="","",IF(COUNTIF(BASE!$A:$A,PRODUTIVIDADE!EE$3)=0,"",SUMIFS(BASE!$N:$N,BASE!$A:$A,PRODUTIVIDADE!EE$3,BASE!$G:$G,PRODUTIVIDADE!$B143)))</f>
        <v/>
      </c>
      <c r="EG143" s="18" t="str">
        <f>IF($B143="","",IF(COUNTIF(BASE!$A:$A,PRODUTIVIDADE!EE$3)=0,"",SUMIFS(BASE!$P:$P,BASE!$A:$A,PRODUTIVIDADE!EE$3,BASE!$G:$G,PRODUTIVIDADE!$B143)))</f>
        <v/>
      </c>
      <c r="EH143" s="18" t="str">
        <f>IF($B143="","",IF(COUNTIF(BASE!$A:$A,PRODUTIVIDADE!EE$3)=0,"",SUMIFS(BASE!$O:$O,BASE!$A:$A,PRODUTIVIDADE!EE$3,BASE!$G:$G,PRODUTIVIDADE!$B143)))</f>
        <v/>
      </c>
      <c r="EI143" s="32">
        <f t="shared" si="180"/>
        <v>0</v>
      </c>
      <c r="EJ143" s="32">
        <f t="shared" si="181"/>
        <v>0</v>
      </c>
      <c r="EK143" s="33" t="str">
        <f>IF($B143="","",IF(COUNTIF(BASE!$A:$A,PRODUTIVIDADE!EK$3)=0,"",SUMIFS(BASE!$M:$M,BASE!$A:$A,PRODUTIVIDADE!EK$3,BASE!$G:$G,PRODUTIVIDADE!$B143)))</f>
        <v/>
      </c>
      <c r="EL143" s="33" t="str">
        <f>IF($B143="","",IF(COUNTIF(BASE!$A:$A,PRODUTIVIDADE!EK$3)=0,"",SUMIFS(BASE!$N:$N,BASE!$A:$A,PRODUTIVIDADE!EK$3,BASE!$G:$G,PRODUTIVIDADE!$B143)))</f>
        <v/>
      </c>
      <c r="EM143" s="28" t="str">
        <f>IF($B143="","",IF(COUNTIF(BASE!$A:$A,PRODUTIVIDADE!EK$3)=0,"",SUMIFS(BASE!$P:$P,BASE!$A:$A,PRODUTIVIDADE!EK$3,BASE!$G:$G,PRODUTIVIDADE!$B143)))</f>
        <v/>
      </c>
      <c r="EN143" s="28" t="str">
        <f>IF($B143="","",IF(COUNTIF(BASE!$A:$A,PRODUTIVIDADE!EK$3)=0,"",SUMIFS(BASE!$O:$O,BASE!$A:$A,PRODUTIVIDADE!EK$3,BASE!$G:$G,PRODUTIVIDADE!$B143)))</f>
        <v/>
      </c>
      <c r="EO143" s="32">
        <f t="shared" si="182"/>
        <v>0</v>
      </c>
      <c r="EP143" s="32">
        <f t="shared" si="183"/>
        <v>0</v>
      </c>
      <c r="EQ143" s="15" t="str">
        <f>IF($B143="","",IF(COUNTIF(BASE!$A:$A,PRODUTIVIDADE!EQ$3)=0,"",SUMIFS(BASE!$M:$M,BASE!$A:$A,PRODUTIVIDADE!EQ$3,BASE!$G:$G,PRODUTIVIDADE!$B143)))</f>
        <v/>
      </c>
      <c r="ER143" s="15" t="str">
        <f>IF($B143="","",IF(COUNTIF(BASE!$A:$A,PRODUTIVIDADE!EQ$3)=0,"",SUMIFS(BASE!$N:$N,BASE!$A:$A,PRODUTIVIDADE!EQ$3,BASE!$G:$G,PRODUTIVIDADE!$B143)))</f>
        <v/>
      </c>
      <c r="ES143" s="18" t="str">
        <f>IF($B143="","",IF(COUNTIF(BASE!$A:$A,PRODUTIVIDADE!EQ$3)=0,"",SUMIFS(BASE!$P:$P,BASE!$A:$A,PRODUTIVIDADE!EQ$3,BASE!$G:$G,PRODUTIVIDADE!$B143)))</f>
        <v/>
      </c>
      <c r="ET143" s="18" t="str">
        <f>IF($B143="","",IF(COUNTIF(BASE!$A:$A,PRODUTIVIDADE!EQ$3)=0,"",SUMIFS(BASE!$O:$O,BASE!$A:$A,PRODUTIVIDADE!EQ$3,BASE!$G:$G,PRODUTIVIDADE!$B143)))</f>
        <v/>
      </c>
      <c r="EU143" s="32">
        <f t="shared" si="184"/>
        <v>0</v>
      </c>
      <c r="EV143" s="32">
        <f t="shared" si="185"/>
        <v>0</v>
      </c>
      <c r="EW143" s="33" t="str">
        <f>IF($B143="","",IF(COUNTIF(BASE!$A:$A,PRODUTIVIDADE!EW$3)=0,"",SUMIFS(BASE!$M:$M,BASE!$A:$A,PRODUTIVIDADE!EW$3,BASE!$G:$G,PRODUTIVIDADE!$B143)))</f>
        <v/>
      </c>
      <c r="EX143" s="33" t="str">
        <f>IF($B143="","",IF(COUNTIF(BASE!$A:$A,PRODUTIVIDADE!EW$3)=0,"",SUMIFS(BASE!$N:$N,BASE!$A:$A,PRODUTIVIDADE!EW$3,BASE!$G:$G,PRODUTIVIDADE!$B143)))</f>
        <v/>
      </c>
      <c r="EY143" s="28" t="str">
        <f>IF($B143="","",IF(COUNTIF(BASE!$A:$A,PRODUTIVIDADE!EW$3)=0,"",SUMIFS(BASE!$P:$P,BASE!$A:$A,PRODUTIVIDADE!EW$3,BASE!$G:$G,PRODUTIVIDADE!$B143)))</f>
        <v/>
      </c>
      <c r="EZ143" s="28" t="str">
        <f>IF($B143="","",IF(COUNTIF(BASE!$A:$A,PRODUTIVIDADE!EW$3)=0,"",SUMIFS(BASE!$O:$O,BASE!$A:$A,PRODUTIVIDADE!EW$3,BASE!$G:$G,PRODUTIVIDADE!$B143)))</f>
        <v/>
      </c>
      <c r="FA143" s="32">
        <f t="shared" si="186"/>
        <v>0</v>
      </c>
      <c r="FB143" s="32">
        <f t="shared" si="187"/>
        <v>0</v>
      </c>
      <c r="FC143" s="15" t="str">
        <f>IF($B143="","",IF(COUNTIF(BASE!$A:$A,PRODUTIVIDADE!FC$3)=0,"",SUMIFS(BASE!$M:$M,BASE!$A:$A,PRODUTIVIDADE!FC$3,BASE!$G:$G,PRODUTIVIDADE!$B143)))</f>
        <v/>
      </c>
      <c r="FD143" s="15" t="str">
        <f>IF($B143="","",IF(COUNTIF(BASE!$A:$A,PRODUTIVIDADE!FC$3)=0,"",SUMIFS(BASE!$N:$N,BASE!$A:$A,PRODUTIVIDADE!FC$3,BASE!$G:$G,PRODUTIVIDADE!$B143)))</f>
        <v/>
      </c>
      <c r="FE143" s="18" t="str">
        <f>IF($B143="","",IF(COUNTIF(BASE!$A:$A,PRODUTIVIDADE!FC$3)=0,"",SUMIFS(BASE!$P:$P,BASE!$A:$A,PRODUTIVIDADE!FC$3,BASE!$G:$G,PRODUTIVIDADE!$B143)))</f>
        <v/>
      </c>
      <c r="FF143" s="18" t="str">
        <f>IF($B143="","",IF(COUNTIF(BASE!$A:$A,PRODUTIVIDADE!FC$3)=0,"",SUMIFS(BASE!$O:$O,BASE!$A:$A,PRODUTIVIDADE!FC$3,BASE!$G:$G,PRODUTIVIDADE!$B143)))</f>
        <v/>
      </c>
      <c r="FG143" s="32">
        <f t="shared" si="188"/>
        <v>0</v>
      </c>
      <c r="FH143" s="32">
        <f t="shared" si="189"/>
        <v>0</v>
      </c>
      <c r="FI143" s="33" t="str">
        <f>IF($B143="","",IF(COUNTIF(BASE!$A:$A,PRODUTIVIDADE!FI$3)=0,"",SUMIFS(BASE!$M:$M,BASE!$A:$A,PRODUTIVIDADE!FI$3,BASE!$G:$G,PRODUTIVIDADE!$B143)))</f>
        <v/>
      </c>
      <c r="FJ143" s="33" t="str">
        <f>IF($B143="","",IF(COUNTIF(BASE!$A:$A,PRODUTIVIDADE!FI$3)=0,"",SUMIFS(BASE!$N:$N,BASE!$A:$A,PRODUTIVIDADE!FI$3,BASE!$G:$G,PRODUTIVIDADE!$B143)))</f>
        <v/>
      </c>
      <c r="FK143" s="28" t="str">
        <f>IF($B143="","",IF(COUNTIF(BASE!$A:$A,PRODUTIVIDADE!FI$3)=0,"",SUMIFS(BASE!$P:$P,BASE!$A:$A,PRODUTIVIDADE!FI$3,BASE!$G:$G,PRODUTIVIDADE!$B143)))</f>
        <v/>
      </c>
      <c r="FL143" s="28" t="str">
        <f>IF($B143="","",IF(COUNTIF(BASE!$A:$A,PRODUTIVIDADE!FI$3)=0,"",SUMIFS(BASE!$O:$O,BASE!$A:$A,PRODUTIVIDADE!FI$3,BASE!$G:$G,PRODUTIVIDADE!$B143)))</f>
        <v/>
      </c>
      <c r="FM143" s="32">
        <f t="shared" si="190"/>
        <v>0</v>
      </c>
      <c r="FN143" s="32">
        <f t="shared" si="191"/>
        <v>0</v>
      </c>
      <c r="FO143" s="15" t="str">
        <f>IF($B143="","",IF(COUNTIF(BASE!$A:$A,PRODUTIVIDADE!FO$3)=0,"",SUMIFS(BASE!$M:$M,BASE!$A:$A,PRODUTIVIDADE!FO$3,BASE!$G:$G,PRODUTIVIDADE!$B143)))</f>
        <v/>
      </c>
      <c r="FP143" s="15" t="str">
        <f>IF($B143="","",IF(COUNTIF(BASE!$A:$A,PRODUTIVIDADE!FO$3)=0,"",SUMIFS(BASE!$N:$N,BASE!$A:$A,PRODUTIVIDADE!FO$3,BASE!$G:$G,PRODUTIVIDADE!$B143)))</f>
        <v/>
      </c>
      <c r="FQ143" s="18" t="str">
        <f>IF($B143="","",IF(COUNTIF(BASE!$A:$A,PRODUTIVIDADE!FO$3)=0,"",SUMIFS(BASE!$P:$P,BASE!$A:$A,PRODUTIVIDADE!FO$3,BASE!$G:$G,PRODUTIVIDADE!$B143)))</f>
        <v/>
      </c>
      <c r="FR143" s="18" t="str">
        <f>IF($B143="","",IF(COUNTIF(BASE!$A:$A,PRODUTIVIDADE!FO$3)=0,"",SUMIFS(BASE!$O:$O,BASE!$A:$A,PRODUTIVIDADE!FO$3,BASE!$G:$G,PRODUTIVIDADE!$B143)))</f>
        <v/>
      </c>
      <c r="FS143" s="32">
        <f t="shared" si="192"/>
        <v>0</v>
      </c>
      <c r="FT143" s="32">
        <f t="shared" si="193"/>
        <v>0</v>
      </c>
      <c r="FU143" s="33" t="str">
        <f>IF($B143="","",IF(COUNTIF(BASE!$A:$A,PRODUTIVIDADE!FU$3)=0,"",SUMIFS(BASE!$M:$M,BASE!$A:$A,PRODUTIVIDADE!FU$3,BASE!$G:$G,PRODUTIVIDADE!$B143)))</f>
        <v/>
      </c>
      <c r="FV143" s="33" t="str">
        <f>IF($B143="","",IF(COUNTIF(BASE!$A:$A,PRODUTIVIDADE!FU$3)=0,"",SUMIFS(BASE!$N:$N,BASE!$A:$A,PRODUTIVIDADE!FU$3,BASE!$G:$G,PRODUTIVIDADE!$B143)))</f>
        <v/>
      </c>
      <c r="FW143" s="28" t="str">
        <f>IF($B143="","",IF(COUNTIF(BASE!$A:$A,PRODUTIVIDADE!FU$3)=0,"",SUMIFS(BASE!$P:$P,BASE!$A:$A,PRODUTIVIDADE!FU$3,BASE!$G:$G,PRODUTIVIDADE!$B143)))</f>
        <v/>
      </c>
      <c r="FX143" s="28" t="str">
        <f>IF($B143="","",IF(COUNTIF(BASE!$A:$A,PRODUTIVIDADE!FU$3)=0,"",SUMIFS(BASE!$O:$O,BASE!$A:$A,PRODUTIVIDADE!FU$3,BASE!$G:$G,PRODUTIVIDADE!$B143)))</f>
        <v/>
      </c>
      <c r="FY143" s="32">
        <f t="shared" si="194"/>
        <v>0</v>
      </c>
      <c r="FZ143" s="32">
        <f t="shared" si="195"/>
        <v>0</v>
      </c>
      <c r="GA143" s="15" t="str">
        <f>IF($B143="","",IF(COUNTIF(BASE!$A:$A,PRODUTIVIDADE!GA$3)=0,"",SUMIFS(BASE!$M:$M,BASE!$A:$A,PRODUTIVIDADE!GA$3,BASE!$G:$G,PRODUTIVIDADE!$B143)))</f>
        <v/>
      </c>
      <c r="GB143" s="15" t="str">
        <f>IF($B143="","",IF(COUNTIF(BASE!$A:$A,PRODUTIVIDADE!GA$3)=0,"",SUMIFS(BASE!$N:$N,BASE!$A:$A,PRODUTIVIDADE!GA$3,BASE!$G:$G,PRODUTIVIDADE!$B143)))</f>
        <v/>
      </c>
      <c r="GC143" s="18" t="str">
        <f>IF($B143="","",IF(COUNTIF(BASE!$A:$A,PRODUTIVIDADE!GA$3)=0,"",SUMIFS(BASE!$P:$P,BASE!$A:$A,PRODUTIVIDADE!GA$3,BASE!$G:$G,PRODUTIVIDADE!$B143)))</f>
        <v/>
      </c>
      <c r="GD143" s="18" t="str">
        <f>IF($B143="","",IF(COUNTIF(BASE!$A:$A,PRODUTIVIDADE!GA$3)=0,"",SUMIFS(BASE!$O:$O,BASE!$A:$A,PRODUTIVIDADE!GA$3,BASE!$G:$G,PRODUTIVIDADE!$B143)))</f>
        <v/>
      </c>
      <c r="GE143" s="32">
        <f t="shared" si="196"/>
        <v>0</v>
      </c>
      <c r="GF143" s="32">
        <f t="shared" si="197"/>
        <v>0</v>
      </c>
      <c r="GG143" s="33" t="str">
        <f>IF($B143="","",IF(COUNTIF(BASE!$A:$A,PRODUTIVIDADE!GG$3)=0,"",SUMIFS(BASE!$M:$M,BASE!$A:$A,PRODUTIVIDADE!GG$3,BASE!$G:$G,PRODUTIVIDADE!$B143)))</f>
        <v/>
      </c>
      <c r="GH143" s="33" t="str">
        <f>IF($B143="","",IF(COUNTIF(BASE!$A:$A,PRODUTIVIDADE!GG$3)=0,"",SUMIFS(BASE!$N:$N,BASE!$A:$A,PRODUTIVIDADE!GG$3,BASE!$G:$G,PRODUTIVIDADE!$B143)))</f>
        <v/>
      </c>
      <c r="GI143" s="28" t="str">
        <f>IF($B143="","",IF(COUNTIF(BASE!$A:$A,PRODUTIVIDADE!GG$3)=0,"",SUMIFS(BASE!$P:$P,BASE!$A:$A,PRODUTIVIDADE!GG$3,BASE!$G:$G,PRODUTIVIDADE!$B143)))</f>
        <v/>
      </c>
      <c r="GJ143" s="28" t="str">
        <f>IF($B143="","",IF(COUNTIF(BASE!$A:$A,PRODUTIVIDADE!GG$3)=0,"",SUMIFS(BASE!$O:$O,BASE!$A:$A,PRODUTIVIDADE!GG$3,BASE!$G:$G,PRODUTIVIDADE!$B143)))</f>
        <v/>
      </c>
      <c r="GK143" s="32">
        <f t="shared" si="198"/>
        <v>0</v>
      </c>
      <c r="GL143" s="32">
        <f t="shared" si="199"/>
        <v>0</v>
      </c>
      <c r="GM143" s="15" t="str">
        <f>IF($B143="","",IF(COUNTIF(BASE!$A:$A,PRODUTIVIDADE!GM$3)=0,"",SUMIFS(BASE!$M:$M,BASE!$A:$A,PRODUTIVIDADE!GM$3,BASE!$G:$G,PRODUTIVIDADE!$B143)))</f>
        <v/>
      </c>
      <c r="GN143" s="15" t="str">
        <f>IF($B143="","",IF(COUNTIF(BASE!$A:$A,PRODUTIVIDADE!GM$3)=0,"",SUMIFS(BASE!$N:$N,BASE!$A:$A,PRODUTIVIDADE!GM$3,BASE!$G:$G,PRODUTIVIDADE!$B143)))</f>
        <v/>
      </c>
      <c r="GO143" s="18" t="str">
        <f>IF($B143="","",IF(COUNTIF(BASE!$A:$A,PRODUTIVIDADE!GM$3)=0,"",SUMIFS(BASE!$P:$P,BASE!$A:$A,PRODUTIVIDADE!GM$3,BASE!$G:$G,PRODUTIVIDADE!$B143)))</f>
        <v/>
      </c>
      <c r="GP143" s="18" t="str">
        <f>IF($B143="","",IF(COUNTIF(BASE!$A:$A,PRODUTIVIDADE!GM$3)=0,"",SUMIFS(BASE!$O:$O,BASE!$A:$A,PRODUTIVIDADE!GM$3,BASE!$G:$G,PRODUTIVIDADE!$B143)))</f>
        <v/>
      </c>
      <c r="GQ143" s="32">
        <f t="shared" si="200"/>
        <v>0</v>
      </c>
      <c r="GR143" s="32">
        <f t="shared" si="201"/>
        <v>0</v>
      </c>
    </row>
    <row r="144" spans="2:200" s="8" customFormat="1" hidden="1" x14ac:dyDescent="0.25">
      <c r="B144" s="50"/>
      <c r="C144" s="16" t="str">
        <f>IF($B144="","",VLOOKUP($B144,EQUIPE!$B:$E,2,0))</f>
        <v/>
      </c>
      <c r="D144" s="16" t="str">
        <f>IF($B144="","",VLOOKUP($B144,EQUIPE!$B:$F,5,0))</f>
        <v/>
      </c>
      <c r="E144" s="18" t="str">
        <f>IF($B144="","",VLOOKUP($B144,EQUIPE!$B:$E,3,0))</f>
        <v/>
      </c>
      <c r="F144" s="16" t="str">
        <f>IF($B144="","",VLOOKUP($B144,EQUIPE!$B:$E,4,0))</f>
        <v/>
      </c>
      <c r="H144" s="22" t="str">
        <f t="shared" si="202"/>
        <v/>
      </c>
      <c r="I144" s="22" t="str">
        <f t="shared" si="202"/>
        <v/>
      </c>
      <c r="J144" s="18" t="str">
        <f t="shared" si="136"/>
        <v/>
      </c>
      <c r="K144" s="18" t="str">
        <f t="shared" si="137"/>
        <v/>
      </c>
      <c r="L144" s="32">
        <f t="shared" si="138"/>
        <v>0</v>
      </c>
      <c r="M144" s="32">
        <f t="shared" si="139"/>
        <v>0</v>
      </c>
      <c r="O144" s="15" t="str">
        <f>IF($B144="","",IF(COUNTIF(BASE!$A:$A,PRODUTIVIDADE!O$3)=0,"",SUMIFS(BASE!$M:$M,BASE!$A:$A,PRODUTIVIDADE!O$3,BASE!$G:$G,PRODUTIVIDADE!$B144)))</f>
        <v/>
      </c>
      <c r="P144" s="15" t="str">
        <f>IF($B144="","",IF(COUNTIF(BASE!$A:$A,PRODUTIVIDADE!O$3)=0,"",SUMIFS(BASE!$N:$N,BASE!$A:$A,PRODUTIVIDADE!O$3,BASE!$G:$G,PRODUTIVIDADE!$B144)))</f>
        <v/>
      </c>
      <c r="Q144" s="18" t="str">
        <f>IF($B144="","",IF(COUNTIF(BASE!$A:$A,PRODUTIVIDADE!O$3)=0,"",SUMIFS(BASE!$P:$P,BASE!$A:$A,PRODUTIVIDADE!O$3,BASE!$G:$G,PRODUTIVIDADE!$B144)))</f>
        <v/>
      </c>
      <c r="R144" s="18" t="str">
        <f>IF($B144="","",IF(COUNTIF(BASE!$A:$A,PRODUTIVIDADE!O$3)=0,"",SUMIFS(BASE!$O:$O,BASE!$A:$A,PRODUTIVIDADE!O$3,BASE!$G:$G,PRODUTIVIDADE!$B144)))</f>
        <v/>
      </c>
      <c r="S144" s="32">
        <f t="shared" si="140"/>
        <v>0</v>
      </c>
      <c r="T144" s="32">
        <f t="shared" si="141"/>
        <v>0</v>
      </c>
      <c r="U144" s="33" t="str">
        <f>IF($B144="","",IF(COUNTIF(BASE!$A:$A,PRODUTIVIDADE!U$3)=0,"",SUMIFS(BASE!$M:$M,BASE!$A:$A,PRODUTIVIDADE!U$3,BASE!$G:$G,PRODUTIVIDADE!$B144)))</f>
        <v/>
      </c>
      <c r="V144" s="33" t="str">
        <f>IF($B144="","",IF(COUNTIF(BASE!$A:$A,PRODUTIVIDADE!U$3)=0,"",SUMIFS(BASE!$N:$N,BASE!$A:$A,PRODUTIVIDADE!U$3,BASE!$G:$G,PRODUTIVIDADE!$B144)))</f>
        <v/>
      </c>
      <c r="W144" s="28" t="str">
        <f>IF($B144="","",IF(COUNTIF(BASE!$A:$A,PRODUTIVIDADE!U$3)=0,"",SUMIFS(BASE!$P:$P,BASE!$A:$A,PRODUTIVIDADE!U$3,BASE!$G:$G,PRODUTIVIDADE!$B144)))</f>
        <v/>
      </c>
      <c r="X144" s="28" t="str">
        <f>IF($B144="","",IF(COUNTIF(BASE!$A:$A,PRODUTIVIDADE!U$3)=0,"",SUMIFS(BASE!$O:$O,BASE!$A:$A,PRODUTIVIDADE!U$3,BASE!$G:$G,PRODUTIVIDADE!$B144)))</f>
        <v/>
      </c>
      <c r="Y144" s="32">
        <f t="shared" si="142"/>
        <v>0</v>
      </c>
      <c r="Z144" s="32">
        <f t="shared" si="143"/>
        <v>0</v>
      </c>
      <c r="AA144" s="15" t="str">
        <f>IF($B144="","",IF(COUNTIF(BASE!$A:$A,PRODUTIVIDADE!AA$3)=0,"",SUMIFS(BASE!$M:$M,BASE!$A:$A,PRODUTIVIDADE!AA$3,BASE!$G:$G,PRODUTIVIDADE!$B144)))</f>
        <v/>
      </c>
      <c r="AB144" s="15" t="str">
        <f>IF($B144="","",IF(COUNTIF(BASE!$A:$A,PRODUTIVIDADE!AA$3)=0,"",SUMIFS(BASE!$N:$N,BASE!$A:$A,PRODUTIVIDADE!AA$3,BASE!$G:$G,PRODUTIVIDADE!$B144)))</f>
        <v/>
      </c>
      <c r="AC144" s="18" t="str">
        <f>IF($B144="","",IF(COUNTIF(BASE!$A:$A,PRODUTIVIDADE!AA$3)=0,"",SUMIFS(BASE!$P:$P,BASE!$A:$A,PRODUTIVIDADE!AA$3,BASE!$G:$G,PRODUTIVIDADE!$B144)))</f>
        <v/>
      </c>
      <c r="AD144" s="18" t="str">
        <f>IF($B144="","",IF(COUNTIF(BASE!$A:$A,PRODUTIVIDADE!AA$3)=0,"",SUMIFS(BASE!$O:$O,BASE!$A:$A,PRODUTIVIDADE!AA$3,BASE!$G:$G,PRODUTIVIDADE!$B144)))</f>
        <v/>
      </c>
      <c r="AE144" s="32">
        <f t="shared" si="144"/>
        <v>0</v>
      </c>
      <c r="AF144" s="32">
        <f t="shared" si="145"/>
        <v>0</v>
      </c>
      <c r="AG144" s="33" t="str">
        <f>IF($B144="","",IF(COUNTIF(BASE!$A:$A,PRODUTIVIDADE!AG$3)=0,"",SUMIFS(BASE!$M:$M,BASE!$A:$A,PRODUTIVIDADE!AG$3,BASE!$G:$G,PRODUTIVIDADE!$B144)))</f>
        <v/>
      </c>
      <c r="AH144" s="33" t="str">
        <f>IF($B144="","",IF(COUNTIF(BASE!$A:$A,PRODUTIVIDADE!AG$3)=0,"",SUMIFS(BASE!$N:$N,BASE!$A:$A,PRODUTIVIDADE!AG$3,BASE!$G:$G,PRODUTIVIDADE!$B144)))</f>
        <v/>
      </c>
      <c r="AI144" s="28" t="str">
        <f>IF($B144="","",IF(COUNTIF(BASE!$A:$A,PRODUTIVIDADE!AG$3)=0,"",SUMIFS(BASE!$P:$P,BASE!$A:$A,PRODUTIVIDADE!AG$3,BASE!$G:$G,PRODUTIVIDADE!$B144)))</f>
        <v/>
      </c>
      <c r="AJ144" s="28" t="str">
        <f>IF($B144="","",IF(COUNTIF(BASE!$A:$A,PRODUTIVIDADE!AG$3)=0,"",SUMIFS(BASE!$O:$O,BASE!$A:$A,PRODUTIVIDADE!AG$3,BASE!$G:$G,PRODUTIVIDADE!$B144)))</f>
        <v/>
      </c>
      <c r="AK144" s="32">
        <f t="shared" si="146"/>
        <v>0</v>
      </c>
      <c r="AL144" s="32">
        <f t="shared" si="147"/>
        <v>0</v>
      </c>
      <c r="AM144" s="15" t="str">
        <f>IF($B144="","",IF(COUNTIF(BASE!$A:$A,PRODUTIVIDADE!AM$3)=0,"",SUMIFS(BASE!$M:$M,BASE!$A:$A,PRODUTIVIDADE!AM$3,BASE!$G:$G,PRODUTIVIDADE!$B144)))</f>
        <v/>
      </c>
      <c r="AN144" s="15" t="str">
        <f>IF($B144="","",IF(COUNTIF(BASE!$A:$A,PRODUTIVIDADE!AM$3)=0,"",SUMIFS(BASE!$N:$N,BASE!$A:$A,PRODUTIVIDADE!AM$3,BASE!$G:$G,PRODUTIVIDADE!$B144)))</f>
        <v/>
      </c>
      <c r="AO144" s="18" t="str">
        <f>IF($B144="","",IF(COUNTIF(BASE!$A:$A,PRODUTIVIDADE!AM$3)=0,"",SUMIFS(BASE!$P:$P,BASE!$A:$A,PRODUTIVIDADE!AM$3,BASE!$G:$G,PRODUTIVIDADE!$B144)))</f>
        <v/>
      </c>
      <c r="AP144" s="18" t="str">
        <f>IF($B144="","",IF(COUNTIF(BASE!$A:$A,PRODUTIVIDADE!AM$3)=0,"",SUMIFS(BASE!$O:$O,BASE!$A:$A,PRODUTIVIDADE!AM$3,BASE!$G:$G,PRODUTIVIDADE!$B144)))</f>
        <v/>
      </c>
      <c r="AQ144" s="32">
        <f t="shared" si="148"/>
        <v>0</v>
      </c>
      <c r="AR144" s="32">
        <f t="shared" si="149"/>
        <v>0</v>
      </c>
      <c r="AS144" s="33" t="str">
        <f>IF($B144="","",IF(COUNTIF(BASE!$A:$A,PRODUTIVIDADE!AS$3)=0,"",SUMIFS(BASE!$M:$M,BASE!$A:$A,PRODUTIVIDADE!AS$3,BASE!$G:$G,PRODUTIVIDADE!$B144)))</f>
        <v/>
      </c>
      <c r="AT144" s="33" t="str">
        <f>IF($B144="","",IF(COUNTIF(BASE!$A:$A,PRODUTIVIDADE!AS$3)=0,"",SUMIFS(BASE!$N:$N,BASE!$A:$A,PRODUTIVIDADE!AS$3,BASE!$G:$G,PRODUTIVIDADE!$B144)))</f>
        <v/>
      </c>
      <c r="AU144" s="28" t="str">
        <f>IF($B144="","",IF(COUNTIF(BASE!$A:$A,PRODUTIVIDADE!AS$3)=0,"",SUMIFS(BASE!$P:$P,BASE!$A:$A,PRODUTIVIDADE!AS$3,BASE!$G:$G,PRODUTIVIDADE!$B144)))</f>
        <v/>
      </c>
      <c r="AV144" s="28" t="str">
        <f>IF($B144="","",IF(COUNTIF(BASE!$A:$A,PRODUTIVIDADE!AS$3)=0,"",SUMIFS(BASE!$O:$O,BASE!$A:$A,PRODUTIVIDADE!AS$3,BASE!$G:$G,PRODUTIVIDADE!$B144)))</f>
        <v/>
      </c>
      <c r="AW144" s="32">
        <f t="shared" si="150"/>
        <v>0</v>
      </c>
      <c r="AX144" s="32">
        <f t="shared" si="151"/>
        <v>0</v>
      </c>
      <c r="AY144" s="15" t="str">
        <f>IF($B144="","",IF(COUNTIF(BASE!$A:$A,PRODUTIVIDADE!AY$3)=0,"",SUMIFS(BASE!$M:$M,BASE!$A:$A,PRODUTIVIDADE!AY$3,BASE!$G:$G,PRODUTIVIDADE!$B144)))</f>
        <v/>
      </c>
      <c r="AZ144" s="15" t="str">
        <f>IF($B144="","",IF(COUNTIF(BASE!$A:$A,PRODUTIVIDADE!AY$3)=0,"",SUMIFS(BASE!$N:$N,BASE!$A:$A,PRODUTIVIDADE!AY$3,BASE!$G:$G,PRODUTIVIDADE!$B144)))</f>
        <v/>
      </c>
      <c r="BA144" s="18" t="str">
        <f>IF($B144="","",IF(COUNTIF(BASE!$A:$A,PRODUTIVIDADE!AY$3)=0,"",SUMIFS(BASE!$P:$P,BASE!$A:$A,PRODUTIVIDADE!AY$3,BASE!$G:$G,PRODUTIVIDADE!$B144)))</f>
        <v/>
      </c>
      <c r="BB144" s="18" t="str">
        <f>IF($B144="","",IF(COUNTIF(BASE!$A:$A,PRODUTIVIDADE!AY$3)=0,"",SUMIFS(BASE!$O:$O,BASE!$A:$A,PRODUTIVIDADE!AY$3,BASE!$G:$G,PRODUTIVIDADE!$B144)))</f>
        <v/>
      </c>
      <c r="BC144" s="32">
        <f t="shared" si="152"/>
        <v>0</v>
      </c>
      <c r="BD144" s="32">
        <f t="shared" si="153"/>
        <v>0</v>
      </c>
      <c r="BE144" s="33" t="str">
        <f>IF($B144="","",IF(COUNTIF(BASE!$A:$A,PRODUTIVIDADE!BE$3)=0,"",SUMIFS(BASE!$M:$M,BASE!$A:$A,PRODUTIVIDADE!BE$3,BASE!$G:$G,PRODUTIVIDADE!$B144)))</f>
        <v/>
      </c>
      <c r="BF144" s="33" t="str">
        <f>IF($B144="","",IF(COUNTIF(BASE!$A:$A,PRODUTIVIDADE!BE$3)=0,"",SUMIFS(BASE!$N:$N,BASE!$A:$A,PRODUTIVIDADE!BE$3,BASE!$G:$G,PRODUTIVIDADE!$B144)))</f>
        <v/>
      </c>
      <c r="BG144" s="28" t="str">
        <f>IF($B144="","",IF(COUNTIF(BASE!$A:$A,PRODUTIVIDADE!BE$3)=0,"",SUMIFS(BASE!$P:$P,BASE!$A:$A,PRODUTIVIDADE!BE$3,BASE!$G:$G,PRODUTIVIDADE!$B144)))</f>
        <v/>
      </c>
      <c r="BH144" s="28" t="str">
        <f>IF($B144="","",IF(COUNTIF(BASE!$A:$A,PRODUTIVIDADE!BE$3)=0,"",SUMIFS(BASE!$O:$O,BASE!$A:$A,PRODUTIVIDADE!BE$3,BASE!$G:$G,PRODUTIVIDADE!$B144)))</f>
        <v/>
      </c>
      <c r="BI144" s="32">
        <f t="shared" si="154"/>
        <v>0</v>
      </c>
      <c r="BJ144" s="32">
        <f t="shared" si="155"/>
        <v>0</v>
      </c>
      <c r="BK144" s="15" t="str">
        <f>IF($B144="","",IF(COUNTIF(BASE!$A:$A,PRODUTIVIDADE!BK$3)=0,"",SUMIFS(BASE!$M:$M,BASE!$A:$A,PRODUTIVIDADE!BK$3,BASE!$G:$G,PRODUTIVIDADE!$B144)))</f>
        <v/>
      </c>
      <c r="BL144" s="15" t="str">
        <f>IF($B144="","",IF(COUNTIF(BASE!$A:$A,PRODUTIVIDADE!BK$3)=0,"",SUMIFS(BASE!$N:$N,BASE!$A:$A,PRODUTIVIDADE!BK$3,BASE!$G:$G,PRODUTIVIDADE!$B144)))</f>
        <v/>
      </c>
      <c r="BM144" s="18" t="str">
        <f>IF($B144="","",IF(COUNTIF(BASE!$A:$A,PRODUTIVIDADE!BK$3)=0,"",SUMIFS(BASE!$P:$P,BASE!$A:$A,PRODUTIVIDADE!BK$3,BASE!$G:$G,PRODUTIVIDADE!$B144)))</f>
        <v/>
      </c>
      <c r="BN144" s="18" t="str">
        <f>IF($B144="","",IF(COUNTIF(BASE!$A:$A,PRODUTIVIDADE!BK$3)=0,"",SUMIFS(BASE!$O:$O,BASE!$A:$A,PRODUTIVIDADE!BK$3,BASE!$G:$G,PRODUTIVIDADE!$B144)))</f>
        <v/>
      </c>
      <c r="BO144" s="32">
        <f t="shared" si="156"/>
        <v>0</v>
      </c>
      <c r="BP144" s="32">
        <f t="shared" si="157"/>
        <v>0</v>
      </c>
      <c r="BQ144" s="33" t="str">
        <f>IF($B144="","",IF(COUNTIF(BASE!$A:$A,PRODUTIVIDADE!BQ$3)=0,"",SUMIFS(BASE!$M:$M,BASE!$A:$A,PRODUTIVIDADE!BQ$3,BASE!$G:$G,PRODUTIVIDADE!$B144)))</f>
        <v/>
      </c>
      <c r="BR144" s="33" t="str">
        <f>IF($B144="","",IF(COUNTIF(BASE!$A:$A,PRODUTIVIDADE!BQ$3)=0,"",SUMIFS(BASE!$N:$N,BASE!$A:$A,PRODUTIVIDADE!BQ$3,BASE!$G:$G,PRODUTIVIDADE!$B144)))</f>
        <v/>
      </c>
      <c r="BS144" s="28" t="str">
        <f>IF($B144="","",IF(COUNTIF(BASE!$A:$A,PRODUTIVIDADE!BQ$3)=0,"",SUMIFS(BASE!$P:$P,BASE!$A:$A,PRODUTIVIDADE!BQ$3,BASE!$G:$G,PRODUTIVIDADE!$B144)))</f>
        <v/>
      </c>
      <c r="BT144" s="28" t="str">
        <f>IF($B144="","",IF(COUNTIF(BASE!$A:$A,PRODUTIVIDADE!BQ$3)=0,"",SUMIFS(BASE!$O:$O,BASE!$A:$A,PRODUTIVIDADE!BQ$3,BASE!$G:$G,PRODUTIVIDADE!$B144)))</f>
        <v/>
      </c>
      <c r="BU144" s="32">
        <f t="shared" si="158"/>
        <v>0</v>
      </c>
      <c r="BV144" s="32">
        <f t="shared" si="159"/>
        <v>0</v>
      </c>
      <c r="BW144" s="15" t="str">
        <f>IF($B144="","",IF(COUNTIF(BASE!$A:$A,PRODUTIVIDADE!BW$3)=0,"",SUMIFS(BASE!$M:$M,BASE!$A:$A,PRODUTIVIDADE!BW$3,BASE!$G:$G,PRODUTIVIDADE!$B144)))</f>
        <v/>
      </c>
      <c r="BX144" s="15" t="str">
        <f>IF($B144="","",IF(COUNTIF(BASE!$A:$A,PRODUTIVIDADE!BW$3)=0,"",SUMIFS(BASE!$N:$N,BASE!$A:$A,PRODUTIVIDADE!BW$3,BASE!$G:$G,PRODUTIVIDADE!$B144)))</f>
        <v/>
      </c>
      <c r="BY144" s="18" t="str">
        <f>IF($B144="","",IF(COUNTIF(BASE!$A:$A,PRODUTIVIDADE!BW$3)=0,"",SUMIFS(BASE!$P:$P,BASE!$A:$A,PRODUTIVIDADE!BW$3,BASE!$G:$G,PRODUTIVIDADE!$B144)))</f>
        <v/>
      </c>
      <c r="BZ144" s="18" t="str">
        <f>IF($B144="","",IF(COUNTIF(BASE!$A:$A,PRODUTIVIDADE!BW$3)=0,"",SUMIFS(BASE!$O:$O,BASE!$A:$A,PRODUTIVIDADE!BW$3,BASE!$G:$G,PRODUTIVIDADE!$B144)))</f>
        <v/>
      </c>
      <c r="CA144" s="32">
        <f t="shared" si="160"/>
        <v>0</v>
      </c>
      <c r="CB144" s="32">
        <f t="shared" si="161"/>
        <v>0</v>
      </c>
      <c r="CC144" s="33" t="str">
        <f>IF($B144="","",IF(COUNTIF(BASE!$A:$A,PRODUTIVIDADE!CC$3)=0,"",SUMIFS(BASE!$M:$M,BASE!$A:$A,PRODUTIVIDADE!CC$3,BASE!$G:$G,PRODUTIVIDADE!$B144)))</f>
        <v/>
      </c>
      <c r="CD144" s="33" t="str">
        <f>IF($B144="","",IF(COUNTIF(BASE!$A:$A,PRODUTIVIDADE!CC$3)=0,"",SUMIFS(BASE!$N:$N,BASE!$A:$A,PRODUTIVIDADE!CC$3,BASE!$G:$G,PRODUTIVIDADE!$B144)))</f>
        <v/>
      </c>
      <c r="CE144" s="28" t="str">
        <f>IF($B144="","",IF(COUNTIF(BASE!$A:$A,PRODUTIVIDADE!CC$3)=0,"",SUMIFS(BASE!$P:$P,BASE!$A:$A,PRODUTIVIDADE!CC$3,BASE!$G:$G,PRODUTIVIDADE!$B144)))</f>
        <v/>
      </c>
      <c r="CF144" s="28" t="str">
        <f>IF($B144="","",IF(COUNTIF(BASE!$A:$A,PRODUTIVIDADE!CC$3)=0,"",SUMIFS(BASE!$O:$O,BASE!$A:$A,PRODUTIVIDADE!CC$3,BASE!$G:$G,PRODUTIVIDADE!$B144)))</f>
        <v/>
      </c>
      <c r="CG144" s="32">
        <f t="shared" si="162"/>
        <v>0</v>
      </c>
      <c r="CH144" s="32">
        <f t="shared" si="163"/>
        <v>0</v>
      </c>
      <c r="CI144" s="15" t="str">
        <f>IF($B144="","",IF(COUNTIF(BASE!$A:$A,PRODUTIVIDADE!CI$3)=0,"",SUMIFS(BASE!$M:$M,BASE!$A:$A,PRODUTIVIDADE!CI$3,BASE!$G:$G,PRODUTIVIDADE!$B144)))</f>
        <v/>
      </c>
      <c r="CJ144" s="15" t="str">
        <f>IF($B144="","",IF(COUNTIF(BASE!$A:$A,PRODUTIVIDADE!CI$3)=0,"",SUMIFS(BASE!$N:$N,BASE!$A:$A,PRODUTIVIDADE!CI$3,BASE!$G:$G,PRODUTIVIDADE!$B144)))</f>
        <v/>
      </c>
      <c r="CK144" s="18" t="str">
        <f>IF($B144="","",IF(COUNTIF(BASE!$A:$A,PRODUTIVIDADE!CI$3)=0,"",SUMIFS(BASE!$P:$P,BASE!$A:$A,PRODUTIVIDADE!CI$3,BASE!$G:$G,PRODUTIVIDADE!$B144)))</f>
        <v/>
      </c>
      <c r="CL144" s="18" t="str">
        <f>IF($B144="","",IF(COUNTIF(BASE!$A:$A,PRODUTIVIDADE!CI$3)=0,"",SUMIFS(BASE!$O:$O,BASE!$A:$A,PRODUTIVIDADE!CI$3,BASE!$G:$G,PRODUTIVIDADE!$B144)))</f>
        <v/>
      </c>
      <c r="CM144" s="32">
        <f t="shared" si="164"/>
        <v>0</v>
      </c>
      <c r="CN144" s="32">
        <f t="shared" si="165"/>
        <v>0</v>
      </c>
      <c r="CO144" s="33" t="str">
        <f>IF($B144="","",IF(COUNTIF(BASE!$A:$A,PRODUTIVIDADE!CO$3)=0,"",SUMIFS(BASE!$M:$M,BASE!$A:$A,PRODUTIVIDADE!CO$3,BASE!$G:$G,PRODUTIVIDADE!$B144)))</f>
        <v/>
      </c>
      <c r="CP144" s="33" t="str">
        <f>IF($B144="","",IF(COUNTIF(BASE!$A:$A,PRODUTIVIDADE!CO$3)=0,"",SUMIFS(BASE!$N:$N,BASE!$A:$A,PRODUTIVIDADE!CO$3,BASE!$G:$G,PRODUTIVIDADE!$B144)))</f>
        <v/>
      </c>
      <c r="CQ144" s="28" t="str">
        <f>IF($B144="","",IF(COUNTIF(BASE!$A:$A,PRODUTIVIDADE!CO$3)=0,"",SUMIFS(BASE!$P:$P,BASE!$A:$A,PRODUTIVIDADE!CO$3,BASE!$G:$G,PRODUTIVIDADE!$B144)))</f>
        <v/>
      </c>
      <c r="CR144" s="28" t="str">
        <f>IF($B144="","",IF(COUNTIF(BASE!$A:$A,PRODUTIVIDADE!CO$3)=0,"",SUMIFS(BASE!$O:$O,BASE!$A:$A,PRODUTIVIDADE!CO$3,BASE!$G:$G,PRODUTIVIDADE!$B144)))</f>
        <v/>
      </c>
      <c r="CS144" s="32">
        <f t="shared" si="166"/>
        <v>0</v>
      </c>
      <c r="CT144" s="32">
        <f t="shared" si="167"/>
        <v>0</v>
      </c>
      <c r="CU144" s="15" t="str">
        <f>IF($B144="","",IF(COUNTIF(BASE!$A:$A,PRODUTIVIDADE!CU$3)=0,"",SUMIFS(BASE!$M:$M,BASE!$A:$A,PRODUTIVIDADE!CU$3,BASE!$G:$G,PRODUTIVIDADE!$B144)))</f>
        <v/>
      </c>
      <c r="CV144" s="15" t="str">
        <f>IF($B144="","",IF(COUNTIF(BASE!$A:$A,PRODUTIVIDADE!CU$3)=0,"",SUMIFS(BASE!$N:$N,BASE!$A:$A,PRODUTIVIDADE!CU$3,BASE!$G:$G,PRODUTIVIDADE!$B144)))</f>
        <v/>
      </c>
      <c r="CW144" s="18" t="str">
        <f>IF($B144="","",IF(COUNTIF(BASE!$A:$A,PRODUTIVIDADE!CU$3)=0,"",SUMIFS(BASE!$P:$P,BASE!$A:$A,PRODUTIVIDADE!CU$3,BASE!$G:$G,PRODUTIVIDADE!$B144)))</f>
        <v/>
      </c>
      <c r="CX144" s="18" t="str">
        <f>IF($B144="","",IF(COUNTIF(BASE!$A:$A,PRODUTIVIDADE!CU$3)=0,"",SUMIFS(BASE!$O:$O,BASE!$A:$A,PRODUTIVIDADE!CU$3,BASE!$G:$G,PRODUTIVIDADE!$B144)))</f>
        <v/>
      </c>
      <c r="CY144" s="32">
        <f t="shared" si="168"/>
        <v>0</v>
      </c>
      <c r="CZ144" s="32">
        <f t="shared" si="169"/>
        <v>0</v>
      </c>
      <c r="DA144" s="33" t="str">
        <f>IF($B144="","",IF(COUNTIF(BASE!$A:$A,PRODUTIVIDADE!DA$3)=0,"",SUMIFS(BASE!$M:$M,BASE!$A:$A,PRODUTIVIDADE!DA$3,BASE!$G:$G,PRODUTIVIDADE!$B144)))</f>
        <v/>
      </c>
      <c r="DB144" s="33" t="str">
        <f>IF($B144="","",IF(COUNTIF(BASE!$A:$A,PRODUTIVIDADE!DA$3)=0,"",SUMIFS(BASE!$N:$N,BASE!$A:$A,PRODUTIVIDADE!DA$3,BASE!$G:$G,PRODUTIVIDADE!$B144)))</f>
        <v/>
      </c>
      <c r="DC144" s="28" t="str">
        <f>IF($B144="","",IF(COUNTIF(BASE!$A:$A,PRODUTIVIDADE!DA$3)=0,"",SUMIFS(BASE!$P:$P,BASE!$A:$A,PRODUTIVIDADE!DA$3,BASE!$G:$G,PRODUTIVIDADE!$B144)))</f>
        <v/>
      </c>
      <c r="DD144" s="28" t="str">
        <f>IF($B144="","",IF(COUNTIF(BASE!$A:$A,PRODUTIVIDADE!DA$3)=0,"",SUMIFS(BASE!$O:$O,BASE!$A:$A,PRODUTIVIDADE!DA$3,BASE!$G:$G,PRODUTIVIDADE!$B144)))</f>
        <v/>
      </c>
      <c r="DE144" s="32">
        <f t="shared" si="170"/>
        <v>0</v>
      </c>
      <c r="DF144" s="32">
        <f t="shared" si="171"/>
        <v>0</v>
      </c>
      <c r="DG144" s="15" t="str">
        <f>IF($B144="","",IF(COUNTIF(BASE!$A:$A,PRODUTIVIDADE!DG$3)=0,"",SUMIFS(BASE!$M:$M,BASE!$A:$A,PRODUTIVIDADE!DG$3,BASE!$G:$G,PRODUTIVIDADE!$B144)))</f>
        <v/>
      </c>
      <c r="DH144" s="15" t="str">
        <f>IF($B144="","",IF(COUNTIF(BASE!$A:$A,PRODUTIVIDADE!DG$3)=0,"",SUMIFS(BASE!$N:$N,BASE!$A:$A,PRODUTIVIDADE!DG$3,BASE!$G:$G,PRODUTIVIDADE!$B144)))</f>
        <v/>
      </c>
      <c r="DI144" s="18" t="str">
        <f>IF($B144="","",IF(COUNTIF(BASE!$A:$A,PRODUTIVIDADE!DG$3)=0,"",SUMIFS(BASE!$P:$P,BASE!$A:$A,PRODUTIVIDADE!DG$3,BASE!$G:$G,PRODUTIVIDADE!$B144)))</f>
        <v/>
      </c>
      <c r="DJ144" s="18" t="str">
        <f>IF($B144="","",IF(COUNTIF(BASE!$A:$A,PRODUTIVIDADE!DG$3)=0,"",SUMIFS(BASE!$O:$O,BASE!$A:$A,PRODUTIVIDADE!DG$3,BASE!$G:$G,PRODUTIVIDADE!$B144)))</f>
        <v/>
      </c>
      <c r="DK144" s="32">
        <f t="shared" si="172"/>
        <v>0</v>
      </c>
      <c r="DL144" s="32">
        <f t="shared" si="173"/>
        <v>0</v>
      </c>
      <c r="DM144" s="33" t="str">
        <f>IF($B144="","",IF(COUNTIF(BASE!$A:$A,PRODUTIVIDADE!DM$3)=0,"",SUMIFS(BASE!$M:$M,BASE!$A:$A,PRODUTIVIDADE!DM$3,BASE!$G:$G,PRODUTIVIDADE!$B144)))</f>
        <v/>
      </c>
      <c r="DN144" s="33" t="str">
        <f>IF($B144="","",IF(COUNTIF(BASE!$A:$A,PRODUTIVIDADE!DM$3)=0,"",SUMIFS(BASE!$N:$N,BASE!$A:$A,PRODUTIVIDADE!DM$3,BASE!$G:$G,PRODUTIVIDADE!$B144)))</f>
        <v/>
      </c>
      <c r="DO144" s="28" t="str">
        <f>IF($B144="","",IF(COUNTIF(BASE!$A:$A,PRODUTIVIDADE!DM$3)=0,"",SUMIFS(BASE!$P:$P,BASE!$A:$A,PRODUTIVIDADE!DM$3,BASE!$G:$G,PRODUTIVIDADE!$B144)))</f>
        <v/>
      </c>
      <c r="DP144" s="28" t="str">
        <f>IF($B144="","",IF(COUNTIF(BASE!$A:$A,PRODUTIVIDADE!DM$3)=0,"",SUMIFS(BASE!$O:$O,BASE!$A:$A,PRODUTIVIDADE!DM$3,BASE!$G:$G,PRODUTIVIDADE!$B144)))</f>
        <v/>
      </c>
      <c r="DQ144" s="32">
        <f t="shared" si="174"/>
        <v>0</v>
      </c>
      <c r="DR144" s="32">
        <f t="shared" si="175"/>
        <v>0</v>
      </c>
      <c r="DS144" s="15" t="str">
        <f>IF($B144="","",IF(COUNTIF(BASE!$A:$A,PRODUTIVIDADE!DS$3)=0,"",SUMIFS(BASE!$M:$M,BASE!$A:$A,PRODUTIVIDADE!DS$3,BASE!$G:$G,PRODUTIVIDADE!$B144)))</f>
        <v/>
      </c>
      <c r="DT144" s="15" t="str">
        <f>IF($B144="","",IF(COUNTIF(BASE!$A:$A,PRODUTIVIDADE!DS$3)=0,"",SUMIFS(BASE!$N:$N,BASE!$A:$A,PRODUTIVIDADE!DS$3,BASE!$G:$G,PRODUTIVIDADE!$B144)))</f>
        <v/>
      </c>
      <c r="DU144" s="18" t="str">
        <f>IF($B144="","",IF(COUNTIF(BASE!$A:$A,PRODUTIVIDADE!DS$3)=0,"",SUMIFS(BASE!$P:$P,BASE!$A:$A,PRODUTIVIDADE!DS$3,BASE!$G:$G,PRODUTIVIDADE!$B144)))</f>
        <v/>
      </c>
      <c r="DV144" s="18" t="str">
        <f>IF($B144="","",IF(COUNTIF(BASE!$A:$A,PRODUTIVIDADE!DS$3)=0,"",SUMIFS(BASE!$O:$O,BASE!$A:$A,PRODUTIVIDADE!DS$3,BASE!$G:$G,PRODUTIVIDADE!$B144)))</f>
        <v/>
      </c>
      <c r="DW144" s="32">
        <f t="shared" si="176"/>
        <v>0</v>
      </c>
      <c r="DX144" s="32">
        <f t="shared" si="177"/>
        <v>0</v>
      </c>
      <c r="DY144" s="33" t="str">
        <f>IF($B144="","",IF(COUNTIF(BASE!$A:$A,PRODUTIVIDADE!DY$3)=0,"",SUMIFS(BASE!$M:$M,BASE!$A:$A,PRODUTIVIDADE!DY$3,BASE!$G:$G,PRODUTIVIDADE!$B144)))</f>
        <v/>
      </c>
      <c r="DZ144" s="33" t="str">
        <f>IF($B144="","",IF(COUNTIF(BASE!$A:$A,PRODUTIVIDADE!DY$3)=0,"",SUMIFS(BASE!$N:$N,BASE!$A:$A,PRODUTIVIDADE!DY$3,BASE!$G:$G,PRODUTIVIDADE!$B144)))</f>
        <v/>
      </c>
      <c r="EA144" s="28" t="str">
        <f>IF($B144="","",IF(COUNTIF(BASE!$A:$A,PRODUTIVIDADE!DY$3)=0,"",SUMIFS(BASE!$P:$P,BASE!$A:$A,PRODUTIVIDADE!DY$3,BASE!$G:$G,PRODUTIVIDADE!$B144)))</f>
        <v/>
      </c>
      <c r="EB144" s="28" t="str">
        <f>IF($B144="","",IF(COUNTIF(BASE!$A:$A,PRODUTIVIDADE!DY$3)=0,"",SUMIFS(BASE!$O:$O,BASE!$A:$A,PRODUTIVIDADE!DY$3,BASE!$G:$G,PRODUTIVIDADE!$B144)))</f>
        <v/>
      </c>
      <c r="EC144" s="32">
        <f t="shared" si="178"/>
        <v>0</v>
      </c>
      <c r="ED144" s="32">
        <f t="shared" si="179"/>
        <v>0</v>
      </c>
      <c r="EE144" s="15" t="str">
        <f>IF($B144="","",IF(COUNTIF(BASE!$A:$A,PRODUTIVIDADE!EE$3)=0,"",SUMIFS(BASE!$M:$M,BASE!$A:$A,PRODUTIVIDADE!EE$3,BASE!$G:$G,PRODUTIVIDADE!$B144)))</f>
        <v/>
      </c>
      <c r="EF144" s="15" t="str">
        <f>IF($B144="","",IF(COUNTIF(BASE!$A:$A,PRODUTIVIDADE!EE$3)=0,"",SUMIFS(BASE!$N:$N,BASE!$A:$A,PRODUTIVIDADE!EE$3,BASE!$G:$G,PRODUTIVIDADE!$B144)))</f>
        <v/>
      </c>
      <c r="EG144" s="18" t="str">
        <f>IF($B144="","",IF(COUNTIF(BASE!$A:$A,PRODUTIVIDADE!EE$3)=0,"",SUMIFS(BASE!$P:$P,BASE!$A:$A,PRODUTIVIDADE!EE$3,BASE!$G:$G,PRODUTIVIDADE!$B144)))</f>
        <v/>
      </c>
      <c r="EH144" s="18" t="str">
        <f>IF($B144="","",IF(COUNTIF(BASE!$A:$A,PRODUTIVIDADE!EE$3)=0,"",SUMIFS(BASE!$O:$O,BASE!$A:$A,PRODUTIVIDADE!EE$3,BASE!$G:$G,PRODUTIVIDADE!$B144)))</f>
        <v/>
      </c>
      <c r="EI144" s="32">
        <f t="shared" si="180"/>
        <v>0</v>
      </c>
      <c r="EJ144" s="32">
        <f t="shared" si="181"/>
        <v>0</v>
      </c>
      <c r="EK144" s="33" t="str">
        <f>IF($B144="","",IF(COUNTIF(BASE!$A:$A,PRODUTIVIDADE!EK$3)=0,"",SUMIFS(BASE!$M:$M,BASE!$A:$A,PRODUTIVIDADE!EK$3,BASE!$G:$G,PRODUTIVIDADE!$B144)))</f>
        <v/>
      </c>
      <c r="EL144" s="33" t="str">
        <f>IF($B144="","",IF(COUNTIF(BASE!$A:$A,PRODUTIVIDADE!EK$3)=0,"",SUMIFS(BASE!$N:$N,BASE!$A:$A,PRODUTIVIDADE!EK$3,BASE!$G:$G,PRODUTIVIDADE!$B144)))</f>
        <v/>
      </c>
      <c r="EM144" s="28" t="str">
        <f>IF($B144="","",IF(COUNTIF(BASE!$A:$A,PRODUTIVIDADE!EK$3)=0,"",SUMIFS(BASE!$P:$P,BASE!$A:$A,PRODUTIVIDADE!EK$3,BASE!$G:$G,PRODUTIVIDADE!$B144)))</f>
        <v/>
      </c>
      <c r="EN144" s="28" t="str">
        <f>IF($B144="","",IF(COUNTIF(BASE!$A:$A,PRODUTIVIDADE!EK$3)=0,"",SUMIFS(BASE!$O:$O,BASE!$A:$A,PRODUTIVIDADE!EK$3,BASE!$G:$G,PRODUTIVIDADE!$B144)))</f>
        <v/>
      </c>
      <c r="EO144" s="32">
        <f t="shared" si="182"/>
        <v>0</v>
      </c>
      <c r="EP144" s="32">
        <f t="shared" si="183"/>
        <v>0</v>
      </c>
      <c r="EQ144" s="15" t="str">
        <f>IF($B144="","",IF(COUNTIF(BASE!$A:$A,PRODUTIVIDADE!EQ$3)=0,"",SUMIFS(BASE!$M:$M,BASE!$A:$A,PRODUTIVIDADE!EQ$3,BASE!$G:$G,PRODUTIVIDADE!$B144)))</f>
        <v/>
      </c>
      <c r="ER144" s="15" t="str">
        <f>IF($B144="","",IF(COUNTIF(BASE!$A:$A,PRODUTIVIDADE!EQ$3)=0,"",SUMIFS(BASE!$N:$N,BASE!$A:$A,PRODUTIVIDADE!EQ$3,BASE!$G:$G,PRODUTIVIDADE!$B144)))</f>
        <v/>
      </c>
      <c r="ES144" s="18" t="str">
        <f>IF($B144="","",IF(COUNTIF(BASE!$A:$A,PRODUTIVIDADE!EQ$3)=0,"",SUMIFS(BASE!$P:$P,BASE!$A:$A,PRODUTIVIDADE!EQ$3,BASE!$G:$G,PRODUTIVIDADE!$B144)))</f>
        <v/>
      </c>
      <c r="ET144" s="18" t="str">
        <f>IF($B144="","",IF(COUNTIF(BASE!$A:$A,PRODUTIVIDADE!EQ$3)=0,"",SUMIFS(BASE!$O:$O,BASE!$A:$A,PRODUTIVIDADE!EQ$3,BASE!$G:$G,PRODUTIVIDADE!$B144)))</f>
        <v/>
      </c>
      <c r="EU144" s="32">
        <f t="shared" si="184"/>
        <v>0</v>
      </c>
      <c r="EV144" s="32">
        <f t="shared" si="185"/>
        <v>0</v>
      </c>
      <c r="EW144" s="33" t="str">
        <f>IF($B144="","",IF(COUNTIF(BASE!$A:$A,PRODUTIVIDADE!EW$3)=0,"",SUMIFS(BASE!$M:$M,BASE!$A:$A,PRODUTIVIDADE!EW$3,BASE!$G:$G,PRODUTIVIDADE!$B144)))</f>
        <v/>
      </c>
      <c r="EX144" s="33" t="str">
        <f>IF($B144="","",IF(COUNTIF(BASE!$A:$A,PRODUTIVIDADE!EW$3)=0,"",SUMIFS(BASE!$N:$N,BASE!$A:$A,PRODUTIVIDADE!EW$3,BASE!$G:$G,PRODUTIVIDADE!$B144)))</f>
        <v/>
      </c>
      <c r="EY144" s="28" t="str">
        <f>IF($B144="","",IF(COUNTIF(BASE!$A:$A,PRODUTIVIDADE!EW$3)=0,"",SUMIFS(BASE!$P:$P,BASE!$A:$A,PRODUTIVIDADE!EW$3,BASE!$G:$G,PRODUTIVIDADE!$B144)))</f>
        <v/>
      </c>
      <c r="EZ144" s="28" t="str">
        <f>IF($B144="","",IF(COUNTIF(BASE!$A:$A,PRODUTIVIDADE!EW$3)=0,"",SUMIFS(BASE!$O:$O,BASE!$A:$A,PRODUTIVIDADE!EW$3,BASE!$G:$G,PRODUTIVIDADE!$B144)))</f>
        <v/>
      </c>
      <c r="FA144" s="32">
        <f t="shared" si="186"/>
        <v>0</v>
      </c>
      <c r="FB144" s="32">
        <f t="shared" si="187"/>
        <v>0</v>
      </c>
      <c r="FC144" s="15" t="str">
        <f>IF($B144="","",IF(COUNTIF(BASE!$A:$A,PRODUTIVIDADE!FC$3)=0,"",SUMIFS(BASE!$M:$M,BASE!$A:$A,PRODUTIVIDADE!FC$3,BASE!$G:$G,PRODUTIVIDADE!$B144)))</f>
        <v/>
      </c>
      <c r="FD144" s="15" t="str">
        <f>IF($B144="","",IF(COUNTIF(BASE!$A:$A,PRODUTIVIDADE!FC$3)=0,"",SUMIFS(BASE!$N:$N,BASE!$A:$A,PRODUTIVIDADE!FC$3,BASE!$G:$G,PRODUTIVIDADE!$B144)))</f>
        <v/>
      </c>
      <c r="FE144" s="18" t="str">
        <f>IF($B144="","",IF(COUNTIF(BASE!$A:$A,PRODUTIVIDADE!FC$3)=0,"",SUMIFS(BASE!$P:$P,BASE!$A:$A,PRODUTIVIDADE!FC$3,BASE!$G:$G,PRODUTIVIDADE!$B144)))</f>
        <v/>
      </c>
      <c r="FF144" s="18" t="str">
        <f>IF($B144="","",IF(COUNTIF(BASE!$A:$A,PRODUTIVIDADE!FC$3)=0,"",SUMIFS(BASE!$O:$O,BASE!$A:$A,PRODUTIVIDADE!FC$3,BASE!$G:$G,PRODUTIVIDADE!$B144)))</f>
        <v/>
      </c>
      <c r="FG144" s="32">
        <f t="shared" si="188"/>
        <v>0</v>
      </c>
      <c r="FH144" s="32">
        <f t="shared" si="189"/>
        <v>0</v>
      </c>
      <c r="FI144" s="33" t="str">
        <f>IF($B144="","",IF(COUNTIF(BASE!$A:$A,PRODUTIVIDADE!FI$3)=0,"",SUMIFS(BASE!$M:$M,BASE!$A:$A,PRODUTIVIDADE!FI$3,BASE!$G:$G,PRODUTIVIDADE!$B144)))</f>
        <v/>
      </c>
      <c r="FJ144" s="33" t="str">
        <f>IF($B144="","",IF(COUNTIF(BASE!$A:$A,PRODUTIVIDADE!FI$3)=0,"",SUMIFS(BASE!$N:$N,BASE!$A:$A,PRODUTIVIDADE!FI$3,BASE!$G:$G,PRODUTIVIDADE!$B144)))</f>
        <v/>
      </c>
      <c r="FK144" s="28" t="str">
        <f>IF($B144="","",IF(COUNTIF(BASE!$A:$A,PRODUTIVIDADE!FI$3)=0,"",SUMIFS(BASE!$P:$P,BASE!$A:$A,PRODUTIVIDADE!FI$3,BASE!$G:$G,PRODUTIVIDADE!$B144)))</f>
        <v/>
      </c>
      <c r="FL144" s="28" t="str">
        <f>IF($B144="","",IF(COUNTIF(BASE!$A:$A,PRODUTIVIDADE!FI$3)=0,"",SUMIFS(BASE!$O:$O,BASE!$A:$A,PRODUTIVIDADE!FI$3,BASE!$G:$G,PRODUTIVIDADE!$B144)))</f>
        <v/>
      </c>
      <c r="FM144" s="32">
        <f t="shared" si="190"/>
        <v>0</v>
      </c>
      <c r="FN144" s="32">
        <f t="shared" si="191"/>
        <v>0</v>
      </c>
      <c r="FO144" s="15" t="str">
        <f>IF($B144="","",IF(COUNTIF(BASE!$A:$A,PRODUTIVIDADE!FO$3)=0,"",SUMIFS(BASE!$M:$M,BASE!$A:$A,PRODUTIVIDADE!FO$3,BASE!$G:$G,PRODUTIVIDADE!$B144)))</f>
        <v/>
      </c>
      <c r="FP144" s="15" t="str">
        <f>IF($B144="","",IF(COUNTIF(BASE!$A:$A,PRODUTIVIDADE!FO$3)=0,"",SUMIFS(BASE!$N:$N,BASE!$A:$A,PRODUTIVIDADE!FO$3,BASE!$G:$G,PRODUTIVIDADE!$B144)))</f>
        <v/>
      </c>
      <c r="FQ144" s="18" t="str">
        <f>IF($B144="","",IF(COUNTIF(BASE!$A:$A,PRODUTIVIDADE!FO$3)=0,"",SUMIFS(BASE!$P:$P,BASE!$A:$A,PRODUTIVIDADE!FO$3,BASE!$G:$G,PRODUTIVIDADE!$B144)))</f>
        <v/>
      </c>
      <c r="FR144" s="18" t="str">
        <f>IF($B144="","",IF(COUNTIF(BASE!$A:$A,PRODUTIVIDADE!FO$3)=0,"",SUMIFS(BASE!$O:$O,BASE!$A:$A,PRODUTIVIDADE!FO$3,BASE!$G:$G,PRODUTIVIDADE!$B144)))</f>
        <v/>
      </c>
      <c r="FS144" s="32">
        <f t="shared" si="192"/>
        <v>0</v>
      </c>
      <c r="FT144" s="32">
        <f t="shared" si="193"/>
        <v>0</v>
      </c>
      <c r="FU144" s="33" t="str">
        <f>IF($B144="","",IF(COUNTIF(BASE!$A:$A,PRODUTIVIDADE!FU$3)=0,"",SUMIFS(BASE!$M:$M,BASE!$A:$A,PRODUTIVIDADE!FU$3,BASE!$G:$G,PRODUTIVIDADE!$B144)))</f>
        <v/>
      </c>
      <c r="FV144" s="33" t="str">
        <f>IF($B144="","",IF(COUNTIF(BASE!$A:$A,PRODUTIVIDADE!FU$3)=0,"",SUMIFS(BASE!$N:$N,BASE!$A:$A,PRODUTIVIDADE!FU$3,BASE!$G:$G,PRODUTIVIDADE!$B144)))</f>
        <v/>
      </c>
      <c r="FW144" s="28" t="str">
        <f>IF($B144="","",IF(COUNTIF(BASE!$A:$A,PRODUTIVIDADE!FU$3)=0,"",SUMIFS(BASE!$P:$P,BASE!$A:$A,PRODUTIVIDADE!FU$3,BASE!$G:$G,PRODUTIVIDADE!$B144)))</f>
        <v/>
      </c>
      <c r="FX144" s="28" t="str">
        <f>IF($B144="","",IF(COUNTIF(BASE!$A:$A,PRODUTIVIDADE!FU$3)=0,"",SUMIFS(BASE!$O:$O,BASE!$A:$A,PRODUTIVIDADE!FU$3,BASE!$G:$G,PRODUTIVIDADE!$B144)))</f>
        <v/>
      </c>
      <c r="FY144" s="32">
        <f t="shared" si="194"/>
        <v>0</v>
      </c>
      <c r="FZ144" s="32">
        <f t="shared" si="195"/>
        <v>0</v>
      </c>
      <c r="GA144" s="15" t="str">
        <f>IF($B144="","",IF(COUNTIF(BASE!$A:$A,PRODUTIVIDADE!GA$3)=0,"",SUMIFS(BASE!$M:$M,BASE!$A:$A,PRODUTIVIDADE!GA$3,BASE!$G:$G,PRODUTIVIDADE!$B144)))</f>
        <v/>
      </c>
      <c r="GB144" s="15" t="str">
        <f>IF($B144="","",IF(COUNTIF(BASE!$A:$A,PRODUTIVIDADE!GA$3)=0,"",SUMIFS(BASE!$N:$N,BASE!$A:$A,PRODUTIVIDADE!GA$3,BASE!$G:$G,PRODUTIVIDADE!$B144)))</f>
        <v/>
      </c>
      <c r="GC144" s="18" t="str">
        <f>IF($B144="","",IF(COUNTIF(BASE!$A:$A,PRODUTIVIDADE!GA$3)=0,"",SUMIFS(BASE!$P:$P,BASE!$A:$A,PRODUTIVIDADE!GA$3,BASE!$G:$G,PRODUTIVIDADE!$B144)))</f>
        <v/>
      </c>
      <c r="GD144" s="18" t="str">
        <f>IF($B144="","",IF(COUNTIF(BASE!$A:$A,PRODUTIVIDADE!GA$3)=0,"",SUMIFS(BASE!$O:$O,BASE!$A:$A,PRODUTIVIDADE!GA$3,BASE!$G:$G,PRODUTIVIDADE!$B144)))</f>
        <v/>
      </c>
      <c r="GE144" s="32">
        <f t="shared" si="196"/>
        <v>0</v>
      </c>
      <c r="GF144" s="32">
        <f t="shared" si="197"/>
        <v>0</v>
      </c>
      <c r="GG144" s="33" t="str">
        <f>IF($B144="","",IF(COUNTIF(BASE!$A:$A,PRODUTIVIDADE!GG$3)=0,"",SUMIFS(BASE!$M:$M,BASE!$A:$A,PRODUTIVIDADE!GG$3,BASE!$G:$G,PRODUTIVIDADE!$B144)))</f>
        <v/>
      </c>
      <c r="GH144" s="33" t="str">
        <f>IF($B144="","",IF(COUNTIF(BASE!$A:$A,PRODUTIVIDADE!GG$3)=0,"",SUMIFS(BASE!$N:$N,BASE!$A:$A,PRODUTIVIDADE!GG$3,BASE!$G:$G,PRODUTIVIDADE!$B144)))</f>
        <v/>
      </c>
      <c r="GI144" s="28" t="str">
        <f>IF($B144="","",IF(COUNTIF(BASE!$A:$A,PRODUTIVIDADE!GG$3)=0,"",SUMIFS(BASE!$P:$P,BASE!$A:$A,PRODUTIVIDADE!GG$3,BASE!$G:$G,PRODUTIVIDADE!$B144)))</f>
        <v/>
      </c>
      <c r="GJ144" s="28" t="str">
        <f>IF($B144="","",IF(COUNTIF(BASE!$A:$A,PRODUTIVIDADE!GG$3)=0,"",SUMIFS(BASE!$O:$O,BASE!$A:$A,PRODUTIVIDADE!GG$3,BASE!$G:$G,PRODUTIVIDADE!$B144)))</f>
        <v/>
      </c>
      <c r="GK144" s="32">
        <f t="shared" si="198"/>
        <v>0</v>
      </c>
      <c r="GL144" s="32">
        <f t="shared" si="199"/>
        <v>0</v>
      </c>
      <c r="GM144" s="15" t="str">
        <f>IF($B144="","",IF(COUNTIF(BASE!$A:$A,PRODUTIVIDADE!GM$3)=0,"",SUMIFS(BASE!$M:$M,BASE!$A:$A,PRODUTIVIDADE!GM$3,BASE!$G:$G,PRODUTIVIDADE!$B144)))</f>
        <v/>
      </c>
      <c r="GN144" s="15" t="str">
        <f>IF($B144="","",IF(COUNTIF(BASE!$A:$A,PRODUTIVIDADE!GM$3)=0,"",SUMIFS(BASE!$N:$N,BASE!$A:$A,PRODUTIVIDADE!GM$3,BASE!$G:$G,PRODUTIVIDADE!$B144)))</f>
        <v/>
      </c>
      <c r="GO144" s="18" t="str">
        <f>IF($B144="","",IF(COUNTIF(BASE!$A:$A,PRODUTIVIDADE!GM$3)=0,"",SUMIFS(BASE!$P:$P,BASE!$A:$A,PRODUTIVIDADE!GM$3,BASE!$G:$G,PRODUTIVIDADE!$B144)))</f>
        <v/>
      </c>
      <c r="GP144" s="18" t="str">
        <f>IF($B144="","",IF(COUNTIF(BASE!$A:$A,PRODUTIVIDADE!GM$3)=0,"",SUMIFS(BASE!$O:$O,BASE!$A:$A,PRODUTIVIDADE!GM$3,BASE!$G:$G,PRODUTIVIDADE!$B144)))</f>
        <v/>
      </c>
      <c r="GQ144" s="32">
        <f t="shared" si="200"/>
        <v>0</v>
      </c>
      <c r="GR144" s="32">
        <f t="shared" si="201"/>
        <v>0</v>
      </c>
    </row>
    <row r="145" spans="2:200" s="8" customFormat="1" hidden="1" x14ac:dyDescent="0.25">
      <c r="B145" s="50"/>
      <c r="C145" s="16" t="str">
        <f>IF($B145="","",VLOOKUP($B145,EQUIPE!$B:$E,2,0))</f>
        <v/>
      </c>
      <c r="D145" s="16" t="str">
        <f>IF($B145="","",VLOOKUP($B145,EQUIPE!$B:$F,5,0))</f>
        <v/>
      </c>
      <c r="E145" s="18" t="str">
        <f>IF($B145="","",VLOOKUP($B145,EQUIPE!$B:$E,3,0))</f>
        <v/>
      </c>
      <c r="F145" s="16" t="str">
        <f>IF($B145="","",VLOOKUP($B145,EQUIPE!$B:$E,4,0))</f>
        <v/>
      </c>
      <c r="H145" s="22" t="str">
        <f t="shared" si="202"/>
        <v/>
      </c>
      <c r="I145" s="22" t="str">
        <f t="shared" si="202"/>
        <v/>
      </c>
      <c r="J145" s="18" t="str">
        <f t="shared" si="136"/>
        <v/>
      </c>
      <c r="K145" s="18" t="str">
        <f t="shared" si="137"/>
        <v/>
      </c>
      <c r="L145" s="32">
        <f t="shared" si="138"/>
        <v>0</v>
      </c>
      <c r="M145" s="32">
        <f t="shared" si="139"/>
        <v>0</v>
      </c>
      <c r="O145" s="15" t="str">
        <f>IF($B145="","",IF(COUNTIF(BASE!$A:$A,PRODUTIVIDADE!O$3)=0,"",SUMIFS(BASE!$M:$M,BASE!$A:$A,PRODUTIVIDADE!O$3,BASE!$G:$G,PRODUTIVIDADE!$B145)))</f>
        <v/>
      </c>
      <c r="P145" s="15" t="str">
        <f>IF($B145="","",IF(COUNTIF(BASE!$A:$A,PRODUTIVIDADE!O$3)=0,"",SUMIFS(BASE!$N:$N,BASE!$A:$A,PRODUTIVIDADE!O$3,BASE!$G:$G,PRODUTIVIDADE!$B145)))</f>
        <v/>
      </c>
      <c r="Q145" s="18" t="str">
        <f>IF($B145="","",IF(COUNTIF(BASE!$A:$A,PRODUTIVIDADE!O$3)=0,"",SUMIFS(BASE!$P:$P,BASE!$A:$A,PRODUTIVIDADE!O$3,BASE!$G:$G,PRODUTIVIDADE!$B145)))</f>
        <v/>
      </c>
      <c r="R145" s="18" t="str">
        <f>IF($B145="","",IF(COUNTIF(BASE!$A:$A,PRODUTIVIDADE!O$3)=0,"",SUMIFS(BASE!$O:$O,BASE!$A:$A,PRODUTIVIDADE!O$3,BASE!$G:$G,PRODUTIVIDADE!$B145)))</f>
        <v/>
      </c>
      <c r="S145" s="32">
        <f t="shared" si="140"/>
        <v>0</v>
      </c>
      <c r="T145" s="32">
        <f t="shared" si="141"/>
        <v>0</v>
      </c>
      <c r="U145" s="33" t="str">
        <f>IF($B145="","",IF(COUNTIF(BASE!$A:$A,PRODUTIVIDADE!U$3)=0,"",SUMIFS(BASE!$M:$M,BASE!$A:$A,PRODUTIVIDADE!U$3,BASE!$G:$G,PRODUTIVIDADE!$B145)))</f>
        <v/>
      </c>
      <c r="V145" s="33" t="str">
        <f>IF($B145="","",IF(COUNTIF(BASE!$A:$A,PRODUTIVIDADE!U$3)=0,"",SUMIFS(BASE!$N:$N,BASE!$A:$A,PRODUTIVIDADE!U$3,BASE!$G:$G,PRODUTIVIDADE!$B145)))</f>
        <v/>
      </c>
      <c r="W145" s="28" t="str">
        <f>IF($B145="","",IF(COUNTIF(BASE!$A:$A,PRODUTIVIDADE!U$3)=0,"",SUMIFS(BASE!$P:$P,BASE!$A:$A,PRODUTIVIDADE!U$3,BASE!$G:$G,PRODUTIVIDADE!$B145)))</f>
        <v/>
      </c>
      <c r="X145" s="28" t="str">
        <f>IF($B145="","",IF(COUNTIF(BASE!$A:$A,PRODUTIVIDADE!U$3)=0,"",SUMIFS(BASE!$O:$O,BASE!$A:$A,PRODUTIVIDADE!U$3,BASE!$G:$G,PRODUTIVIDADE!$B145)))</f>
        <v/>
      </c>
      <c r="Y145" s="32">
        <f t="shared" si="142"/>
        <v>0</v>
      </c>
      <c r="Z145" s="32">
        <f t="shared" si="143"/>
        <v>0</v>
      </c>
      <c r="AA145" s="15" t="str">
        <f>IF($B145="","",IF(COUNTIF(BASE!$A:$A,PRODUTIVIDADE!AA$3)=0,"",SUMIFS(BASE!$M:$M,BASE!$A:$A,PRODUTIVIDADE!AA$3,BASE!$G:$G,PRODUTIVIDADE!$B145)))</f>
        <v/>
      </c>
      <c r="AB145" s="15" t="str">
        <f>IF($B145="","",IF(COUNTIF(BASE!$A:$A,PRODUTIVIDADE!AA$3)=0,"",SUMIFS(BASE!$N:$N,BASE!$A:$A,PRODUTIVIDADE!AA$3,BASE!$G:$G,PRODUTIVIDADE!$B145)))</f>
        <v/>
      </c>
      <c r="AC145" s="18" t="str">
        <f>IF($B145="","",IF(COUNTIF(BASE!$A:$A,PRODUTIVIDADE!AA$3)=0,"",SUMIFS(BASE!$P:$P,BASE!$A:$A,PRODUTIVIDADE!AA$3,BASE!$G:$G,PRODUTIVIDADE!$B145)))</f>
        <v/>
      </c>
      <c r="AD145" s="18" t="str">
        <f>IF($B145="","",IF(COUNTIF(BASE!$A:$A,PRODUTIVIDADE!AA$3)=0,"",SUMIFS(BASE!$O:$O,BASE!$A:$A,PRODUTIVIDADE!AA$3,BASE!$G:$G,PRODUTIVIDADE!$B145)))</f>
        <v/>
      </c>
      <c r="AE145" s="32">
        <f t="shared" si="144"/>
        <v>0</v>
      </c>
      <c r="AF145" s="32">
        <f t="shared" si="145"/>
        <v>0</v>
      </c>
      <c r="AG145" s="33" t="str">
        <f>IF($B145="","",IF(COUNTIF(BASE!$A:$A,PRODUTIVIDADE!AG$3)=0,"",SUMIFS(BASE!$M:$M,BASE!$A:$A,PRODUTIVIDADE!AG$3,BASE!$G:$G,PRODUTIVIDADE!$B145)))</f>
        <v/>
      </c>
      <c r="AH145" s="33" t="str">
        <f>IF($B145="","",IF(COUNTIF(BASE!$A:$A,PRODUTIVIDADE!AG$3)=0,"",SUMIFS(BASE!$N:$N,BASE!$A:$A,PRODUTIVIDADE!AG$3,BASE!$G:$G,PRODUTIVIDADE!$B145)))</f>
        <v/>
      </c>
      <c r="AI145" s="28" t="str">
        <f>IF($B145="","",IF(COUNTIF(BASE!$A:$A,PRODUTIVIDADE!AG$3)=0,"",SUMIFS(BASE!$P:$P,BASE!$A:$A,PRODUTIVIDADE!AG$3,BASE!$G:$G,PRODUTIVIDADE!$B145)))</f>
        <v/>
      </c>
      <c r="AJ145" s="28" t="str">
        <f>IF($B145="","",IF(COUNTIF(BASE!$A:$A,PRODUTIVIDADE!AG$3)=0,"",SUMIFS(BASE!$O:$O,BASE!$A:$A,PRODUTIVIDADE!AG$3,BASE!$G:$G,PRODUTIVIDADE!$B145)))</f>
        <v/>
      </c>
      <c r="AK145" s="32">
        <f t="shared" si="146"/>
        <v>0</v>
      </c>
      <c r="AL145" s="32">
        <f t="shared" si="147"/>
        <v>0</v>
      </c>
      <c r="AM145" s="15" t="str">
        <f>IF($B145="","",IF(COUNTIF(BASE!$A:$A,PRODUTIVIDADE!AM$3)=0,"",SUMIFS(BASE!$M:$M,BASE!$A:$A,PRODUTIVIDADE!AM$3,BASE!$G:$G,PRODUTIVIDADE!$B145)))</f>
        <v/>
      </c>
      <c r="AN145" s="15" t="str">
        <f>IF($B145="","",IF(COUNTIF(BASE!$A:$A,PRODUTIVIDADE!AM$3)=0,"",SUMIFS(BASE!$N:$N,BASE!$A:$A,PRODUTIVIDADE!AM$3,BASE!$G:$G,PRODUTIVIDADE!$B145)))</f>
        <v/>
      </c>
      <c r="AO145" s="18" t="str">
        <f>IF($B145="","",IF(COUNTIF(BASE!$A:$A,PRODUTIVIDADE!AM$3)=0,"",SUMIFS(BASE!$P:$P,BASE!$A:$A,PRODUTIVIDADE!AM$3,BASE!$G:$G,PRODUTIVIDADE!$B145)))</f>
        <v/>
      </c>
      <c r="AP145" s="18" t="str">
        <f>IF($B145="","",IF(COUNTIF(BASE!$A:$A,PRODUTIVIDADE!AM$3)=0,"",SUMIFS(BASE!$O:$O,BASE!$A:$A,PRODUTIVIDADE!AM$3,BASE!$G:$G,PRODUTIVIDADE!$B145)))</f>
        <v/>
      </c>
      <c r="AQ145" s="32">
        <f t="shared" si="148"/>
        <v>0</v>
      </c>
      <c r="AR145" s="32">
        <f t="shared" si="149"/>
        <v>0</v>
      </c>
      <c r="AS145" s="33" t="str">
        <f>IF($B145="","",IF(COUNTIF(BASE!$A:$A,PRODUTIVIDADE!AS$3)=0,"",SUMIFS(BASE!$M:$M,BASE!$A:$A,PRODUTIVIDADE!AS$3,BASE!$G:$G,PRODUTIVIDADE!$B145)))</f>
        <v/>
      </c>
      <c r="AT145" s="33" t="str">
        <f>IF($B145="","",IF(COUNTIF(BASE!$A:$A,PRODUTIVIDADE!AS$3)=0,"",SUMIFS(BASE!$N:$N,BASE!$A:$A,PRODUTIVIDADE!AS$3,BASE!$G:$G,PRODUTIVIDADE!$B145)))</f>
        <v/>
      </c>
      <c r="AU145" s="28" t="str">
        <f>IF($B145="","",IF(COUNTIF(BASE!$A:$A,PRODUTIVIDADE!AS$3)=0,"",SUMIFS(BASE!$P:$P,BASE!$A:$A,PRODUTIVIDADE!AS$3,BASE!$G:$G,PRODUTIVIDADE!$B145)))</f>
        <v/>
      </c>
      <c r="AV145" s="28" t="str">
        <f>IF($B145="","",IF(COUNTIF(BASE!$A:$A,PRODUTIVIDADE!AS$3)=0,"",SUMIFS(BASE!$O:$O,BASE!$A:$A,PRODUTIVIDADE!AS$3,BASE!$G:$G,PRODUTIVIDADE!$B145)))</f>
        <v/>
      </c>
      <c r="AW145" s="32">
        <f t="shared" si="150"/>
        <v>0</v>
      </c>
      <c r="AX145" s="32">
        <f t="shared" si="151"/>
        <v>0</v>
      </c>
      <c r="AY145" s="15" t="str">
        <f>IF($B145="","",IF(COUNTIF(BASE!$A:$A,PRODUTIVIDADE!AY$3)=0,"",SUMIFS(BASE!$M:$M,BASE!$A:$A,PRODUTIVIDADE!AY$3,BASE!$G:$G,PRODUTIVIDADE!$B145)))</f>
        <v/>
      </c>
      <c r="AZ145" s="15" t="str">
        <f>IF($B145="","",IF(COUNTIF(BASE!$A:$A,PRODUTIVIDADE!AY$3)=0,"",SUMIFS(BASE!$N:$N,BASE!$A:$A,PRODUTIVIDADE!AY$3,BASE!$G:$G,PRODUTIVIDADE!$B145)))</f>
        <v/>
      </c>
      <c r="BA145" s="18" t="str">
        <f>IF($B145="","",IF(COUNTIF(BASE!$A:$A,PRODUTIVIDADE!AY$3)=0,"",SUMIFS(BASE!$P:$P,BASE!$A:$A,PRODUTIVIDADE!AY$3,BASE!$G:$G,PRODUTIVIDADE!$B145)))</f>
        <v/>
      </c>
      <c r="BB145" s="18" t="str">
        <f>IF($B145="","",IF(COUNTIF(BASE!$A:$A,PRODUTIVIDADE!AY$3)=0,"",SUMIFS(BASE!$O:$O,BASE!$A:$A,PRODUTIVIDADE!AY$3,BASE!$G:$G,PRODUTIVIDADE!$B145)))</f>
        <v/>
      </c>
      <c r="BC145" s="32">
        <f t="shared" si="152"/>
        <v>0</v>
      </c>
      <c r="BD145" s="32">
        <f t="shared" si="153"/>
        <v>0</v>
      </c>
      <c r="BE145" s="33" t="str">
        <f>IF($B145="","",IF(COUNTIF(BASE!$A:$A,PRODUTIVIDADE!BE$3)=0,"",SUMIFS(BASE!$M:$M,BASE!$A:$A,PRODUTIVIDADE!BE$3,BASE!$G:$G,PRODUTIVIDADE!$B145)))</f>
        <v/>
      </c>
      <c r="BF145" s="33" t="str">
        <f>IF($B145="","",IF(COUNTIF(BASE!$A:$A,PRODUTIVIDADE!BE$3)=0,"",SUMIFS(BASE!$N:$N,BASE!$A:$A,PRODUTIVIDADE!BE$3,BASE!$G:$G,PRODUTIVIDADE!$B145)))</f>
        <v/>
      </c>
      <c r="BG145" s="28" t="str">
        <f>IF($B145="","",IF(COUNTIF(BASE!$A:$A,PRODUTIVIDADE!BE$3)=0,"",SUMIFS(BASE!$P:$P,BASE!$A:$A,PRODUTIVIDADE!BE$3,BASE!$G:$G,PRODUTIVIDADE!$B145)))</f>
        <v/>
      </c>
      <c r="BH145" s="28" t="str">
        <f>IF($B145="","",IF(COUNTIF(BASE!$A:$A,PRODUTIVIDADE!BE$3)=0,"",SUMIFS(BASE!$O:$O,BASE!$A:$A,PRODUTIVIDADE!BE$3,BASE!$G:$G,PRODUTIVIDADE!$B145)))</f>
        <v/>
      </c>
      <c r="BI145" s="32">
        <f t="shared" si="154"/>
        <v>0</v>
      </c>
      <c r="BJ145" s="32">
        <f t="shared" si="155"/>
        <v>0</v>
      </c>
      <c r="BK145" s="15" t="str">
        <f>IF($B145="","",IF(COUNTIF(BASE!$A:$A,PRODUTIVIDADE!BK$3)=0,"",SUMIFS(BASE!$M:$M,BASE!$A:$A,PRODUTIVIDADE!BK$3,BASE!$G:$G,PRODUTIVIDADE!$B145)))</f>
        <v/>
      </c>
      <c r="BL145" s="15" t="str">
        <f>IF($B145="","",IF(COUNTIF(BASE!$A:$A,PRODUTIVIDADE!BK$3)=0,"",SUMIFS(BASE!$N:$N,BASE!$A:$A,PRODUTIVIDADE!BK$3,BASE!$G:$G,PRODUTIVIDADE!$B145)))</f>
        <v/>
      </c>
      <c r="BM145" s="18" t="str">
        <f>IF($B145="","",IF(COUNTIF(BASE!$A:$A,PRODUTIVIDADE!BK$3)=0,"",SUMIFS(BASE!$P:$P,BASE!$A:$A,PRODUTIVIDADE!BK$3,BASE!$G:$G,PRODUTIVIDADE!$B145)))</f>
        <v/>
      </c>
      <c r="BN145" s="18" t="str">
        <f>IF($B145="","",IF(COUNTIF(BASE!$A:$A,PRODUTIVIDADE!BK$3)=0,"",SUMIFS(BASE!$O:$O,BASE!$A:$A,PRODUTIVIDADE!BK$3,BASE!$G:$G,PRODUTIVIDADE!$B145)))</f>
        <v/>
      </c>
      <c r="BO145" s="32">
        <f t="shared" si="156"/>
        <v>0</v>
      </c>
      <c r="BP145" s="32">
        <f t="shared" si="157"/>
        <v>0</v>
      </c>
      <c r="BQ145" s="33" t="str">
        <f>IF($B145="","",IF(COUNTIF(BASE!$A:$A,PRODUTIVIDADE!BQ$3)=0,"",SUMIFS(BASE!$M:$M,BASE!$A:$A,PRODUTIVIDADE!BQ$3,BASE!$G:$G,PRODUTIVIDADE!$B145)))</f>
        <v/>
      </c>
      <c r="BR145" s="33" t="str">
        <f>IF($B145="","",IF(COUNTIF(BASE!$A:$A,PRODUTIVIDADE!BQ$3)=0,"",SUMIFS(BASE!$N:$N,BASE!$A:$A,PRODUTIVIDADE!BQ$3,BASE!$G:$G,PRODUTIVIDADE!$B145)))</f>
        <v/>
      </c>
      <c r="BS145" s="28" t="str">
        <f>IF($B145="","",IF(COUNTIF(BASE!$A:$A,PRODUTIVIDADE!BQ$3)=0,"",SUMIFS(BASE!$P:$P,BASE!$A:$A,PRODUTIVIDADE!BQ$3,BASE!$G:$G,PRODUTIVIDADE!$B145)))</f>
        <v/>
      </c>
      <c r="BT145" s="28" t="str">
        <f>IF($B145="","",IF(COUNTIF(BASE!$A:$A,PRODUTIVIDADE!BQ$3)=0,"",SUMIFS(BASE!$O:$O,BASE!$A:$A,PRODUTIVIDADE!BQ$3,BASE!$G:$G,PRODUTIVIDADE!$B145)))</f>
        <v/>
      </c>
      <c r="BU145" s="32">
        <f t="shared" si="158"/>
        <v>0</v>
      </c>
      <c r="BV145" s="32">
        <f t="shared" si="159"/>
        <v>0</v>
      </c>
      <c r="BW145" s="15" t="str">
        <f>IF($B145="","",IF(COUNTIF(BASE!$A:$A,PRODUTIVIDADE!BW$3)=0,"",SUMIFS(BASE!$M:$M,BASE!$A:$A,PRODUTIVIDADE!BW$3,BASE!$G:$G,PRODUTIVIDADE!$B145)))</f>
        <v/>
      </c>
      <c r="BX145" s="15" t="str">
        <f>IF($B145="","",IF(COUNTIF(BASE!$A:$A,PRODUTIVIDADE!BW$3)=0,"",SUMIFS(BASE!$N:$N,BASE!$A:$A,PRODUTIVIDADE!BW$3,BASE!$G:$G,PRODUTIVIDADE!$B145)))</f>
        <v/>
      </c>
      <c r="BY145" s="18" t="str">
        <f>IF($B145="","",IF(COUNTIF(BASE!$A:$A,PRODUTIVIDADE!BW$3)=0,"",SUMIFS(BASE!$P:$P,BASE!$A:$A,PRODUTIVIDADE!BW$3,BASE!$G:$G,PRODUTIVIDADE!$B145)))</f>
        <v/>
      </c>
      <c r="BZ145" s="18" t="str">
        <f>IF($B145="","",IF(COUNTIF(BASE!$A:$A,PRODUTIVIDADE!BW$3)=0,"",SUMIFS(BASE!$O:$O,BASE!$A:$A,PRODUTIVIDADE!BW$3,BASE!$G:$G,PRODUTIVIDADE!$B145)))</f>
        <v/>
      </c>
      <c r="CA145" s="32">
        <f t="shared" si="160"/>
        <v>0</v>
      </c>
      <c r="CB145" s="32">
        <f t="shared" si="161"/>
        <v>0</v>
      </c>
      <c r="CC145" s="33" t="str">
        <f>IF($B145="","",IF(COUNTIF(BASE!$A:$A,PRODUTIVIDADE!CC$3)=0,"",SUMIFS(BASE!$M:$M,BASE!$A:$A,PRODUTIVIDADE!CC$3,BASE!$G:$G,PRODUTIVIDADE!$B145)))</f>
        <v/>
      </c>
      <c r="CD145" s="33" t="str">
        <f>IF($B145="","",IF(COUNTIF(BASE!$A:$A,PRODUTIVIDADE!CC$3)=0,"",SUMIFS(BASE!$N:$N,BASE!$A:$A,PRODUTIVIDADE!CC$3,BASE!$G:$G,PRODUTIVIDADE!$B145)))</f>
        <v/>
      </c>
      <c r="CE145" s="28" t="str">
        <f>IF($B145="","",IF(COUNTIF(BASE!$A:$A,PRODUTIVIDADE!CC$3)=0,"",SUMIFS(BASE!$P:$P,BASE!$A:$A,PRODUTIVIDADE!CC$3,BASE!$G:$G,PRODUTIVIDADE!$B145)))</f>
        <v/>
      </c>
      <c r="CF145" s="28" t="str">
        <f>IF($B145="","",IF(COUNTIF(BASE!$A:$A,PRODUTIVIDADE!CC$3)=0,"",SUMIFS(BASE!$O:$O,BASE!$A:$A,PRODUTIVIDADE!CC$3,BASE!$G:$G,PRODUTIVIDADE!$B145)))</f>
        <v/>
      </c>
      <c r="CG145" s="32">
        <f t="shared" si="162"/>
        <v>0</v>
      </c>
      <c r="CH145" s="32">
        <f t="shared" si="163"/>
        <v>0</v>
      </c>
      <c r="CI145" s="15" t="str">
        <f>IF($B145="","",IF(COUNTIF(BASE!$A:$A,PRODUTIVIDADE!CI$3)=0,"",SUMIFS(BASE!$M:$M,BASE!$A:$A,PRODUTIVIDADE!CI$3,BASE!$G:$G,PRODUTIVIDADE!$B145)))</f>
        <v/>
      </c>
      <c r="CJ145" s="15" t="str">
        <f>IF($B145="","",IF(COUNTIF(BASE!$A:$A,PRODUTIVIDADE!CI$3)=0,"",SUMIFS(BASE!$N:$N,BASE!$A:$A,PRODUTIVIDADE!CI$3,BASE!$G:$G,PRODUTIVIDADE!$B145)))</f>
        <v/>
      </c>
      <c r="CK145" s="18" t="str">
        <f>IF($B145="","",IF(COUNTIF(BASE!$A:$A,PRODUTIVIDADE!CI$3)=0,"",SUMIFS(BASE!$P:$P,BASE!$A:$A,PRODUTIVIDADE!CI$3,BASE!$G:$G,PRODUTIVIDADE!$B145)))</f>
        <v/>
      </c>
      <c r="CL145" s="18" t="str">
        <f>IF($B145="","",IF(COUNTIF(BASE!$A:$A,PRODUTIVIDADE!CI$3)=0,"",SUMIFS(BASE!$O:$O,BASE!$A:$A,PRODUTIVIDADE!CI$3,BASE!$G:$G,PRODUTIVIDADE!$B145)))</f>
        <v/>
      </c>
      <c r="CM145" s="32">
        <f t="shared" si="164"/>
        <v>0</v>
      </c>
      <c r="CN145" s="32">
        <f t="shared" si="165"/>
        <v>0</v>
      </c>
      <c r="CO145" s="33" t="str">
        <f>IF($B145="","",IF(COUNTIF(BASE!$A:$A,PRODUTIVIDADE!CO$3)=0,"",SUMIFS(BASE!$M:$M,BASE!$A:$A,PRODUTIVIDADE!CO$3,BASE!$G:$G,PRODUTIVIDADE!$B145)))</f>
        <v/>
      </c>
      <c r="CP145" s="33" t="str">
        <f>IF($B145="","",IF(COUNTIF(BASE!$A:$A,PRODUTIVIDADE!CO$3)=0,"",SUMIFS(BASE!$N:$N,BASE!$A:$A,PRODUTIVIDADE!CO$3,BASE!$G:$G,PRODUTIVIDADE!$B145)))</f>
        <v/>
      </c>
      <c r="CQ145" s="28" t="str">
        <f>IF($B145="","",IF(COUNTIF(BASE!$A:$A,PRODUTIVIDADE!CO$3)=0,"",SUMIFS(BASE!$P:$P,BASE!$A:$A,PRODUTIVIDADE!CO$3,BASE!$G:$G,PRODUTIVIDADE!$B145)))</f>
        <v/>
      </c>
      <c r="CR145" s="28" t="str">
        <f>IF($B145="","",IF(COUNTIF(BASE!$A:$A,PRODUTIVIDADE!CO$3)=0,"",SUMIFS(BASE!$O:$O,BASE!$A:$A,PRODUTIVIDADE!CO$3,BASE!$G:$G,PRODUTIVIDADE!$B145)))</f>
        <v/>
      </c>
      <c r="CS145" s="32">
        <f t="shared" si="166"/>
        <v>0</v>
      </c>
      <c r="CT145" s="32">
        <f t="shared" si="167"/>
        <v>0</v>
      </c>
      <c r="CU145" s="15" t="str">
        <f>IF($B145="","",IF(COUNTIF(BASE!$A:$A,PRODUTIVIDADE!CU$3)=0,"",SUMIFS(BASE!$M:$M,BASE!$A:$A,PRODUTIVIDADE!CU$3,BASE!$G:$G,PRODUTIVIDADE!$B145)))</f>
        <v/>
      </c>
      <c r="CV145" s="15" t="str">
        <f>IF($B145="","",IF(COUNTIF(BASE!$A:$A,PRODUTIVIDADE!CU$3)=0,"",SUMIFS(BASE!$N:$N,BASE!$A:$A,PRODUTIVIDADE!CU$3,BASE!$G:$G,PRODUTIVIDADE!$B145)))</f>
        <v/>
      </c>
      <c r="CW145" s="18" t="str">
        <f>IF($B145="","",IF(COUNTIF(BASE!$A:$A,PRODUTIVIDADE!CU$3)=0,"",SUMIFS(BASE!$P:$P,BASE!$A:$A,PRODUTIVIDADE!CU$3,BASE!$G:$G,PRODUTIVIDADE!$B145)))</f>
        <v/>
      </c>
      <c r="CX145" s="18" t="str">
        <f>IF($B145="","",IF(COUNTIF(BASE!$A:$A,PRODUTIVIDADE!CU$3)=0,"",SUMIFS(BASE!$O:$O,BASE!$A:$A,PRODUTIVIDADE!CU$3,BASE!$G:$G,PRODUTIVIDADE!$B145)))</f>
        <v/>
      </c>
      <c r="CY145" s="32">
        <f t="shared" si="168"/>
        <v>0</v>
      </c>
      <c r="CZ145" s="32">
        <f t="shared" si="169"/>
        <v>0</v>
      </c>
      <c r="DA145" s="33" t="str">
        <f>IF($B145="","",IF(COUNTIF(BASE!$A:$A,PRODUTIVIDADE!DA$3)=0,"",SUMIFS(BASE!$M:$M,BASE!$A:$A,PRODUTIVIDADE!DA$3,BASE!$G:$G,PRODUTIVIDADE!$B145)))</f>
        <v/>
      </c>
      <c r="DB145" s="33" t="str">
        <f>IF($B145="","",IF(COUNTIF(BASE!$A:$A,PRODUTIVIDADE!DA$3)=0,"",SUMIFS(BASE!$N:$N,BASE!$A:$A,PRODUTIVIDADE!DA$3,BASE!$G:$G,PRODUTIVIDADE!$B145)))</f>
        <v/>
      </c>
      <c r="DC145" s="28" t="str">
        <f>IF($B145="","",IF(COUNTIF(BASE!$A:$A,PRODUTIVIDADE!DA$3)=0,"",SUMIFS(BASE!$P:$P,BASE!$A:$A,PRODUTIVIDADE!DA$3,BASE!$G:$G,PRODUTIVIDADE!$B145)))</f>
        <v/>
      </c>
      <c r="DD145" s="28" t="str">
        <f>IF($B145="","",IF(COUNTIF(BASE!$A:$A,PRODUTIVIDADE!DA$3)=0,"",SUMIFS(BASE!$O:$O,BASE!$A:$A,PRODUTIVIDADE!DA$3,BASE!$G:$G,PRODUTIVIDADE!$B145)))</f>
        <v/>
      </c>
      <c r="DE145" s="32">
        <f t="shared" si="170"/>
        <v>0</v>
      </c>
      <c r="DF145" s="32">
        <f t="shared" si="171"/>
        <v>0</v>
      </c>
      <c r="DG145" s="15" t="str">
        <f>IF($B145="","",IF(COUNTIF(BASE!$A:$A,PRODUTIVIDADE!DG$3)=0,"",SUMIFS(BASE!$M:$M,BASE!$A:$A,PRODUTIVIDADE!DG$3,BASE!$G:$G,PRODUTIVIDADE!$B145)))</f>
        <v/>
      </c>
      <c r="DH145" s="15" t="str">
        <f>IF($B145="","",IF(COUNTIF(BASE!$A:$A,PRODUTIVIDADE!DG$3)=0,"",SUMIFS(BASE!$N:$N,BASE!$A:$A,PRODUTIVIDADE!DG$3,BASE!$G:$G,PRODUTIVIDADE!$B145)))</f>
        <v/>
      </c>
      <c r="DI145" s="18" t="str">
        <f>IF($B145="","",IF(COUNTIF(BASE!$A:$A,PRODUTIVIDADE!DG$3)=0,"",SUMIFS(BASE!$P:$P,BASE!$A:$A,PRODUTIVIDADE!DG$3,BASE!$G:$G,PRODUTIVIDADE!$B145)))</f>
        <v/>
      </c>
      <c r="DJ145" s="18" t="str">
        <f>IF($B145="","",IF(COUNTIF(BASE!$A:$A,PRODUTIVIDADE!DG$3)=0,"",SUMIFS(BASE!$O:$O,BASE!$A:$A,PRODUTIVIDADE!DG$3,BASE!$G:$G,PRODUTIVIDADE!$B145)))</f>
        <v/>
      </c>
      <c r="DK145" s="32">
        <f t="shared" si="172"/>
        <v>0</v>
      </c>
      <c r="DL145" s="32">
        <f t="shared" si="173"/>
        <v>0</v>
      </c>
      <c r="DM145" s="33" t="str">
        <f>IF($B145="","",IF(COUNTIF(BASE!$A:$A,PRODUTIVIDADE!DM$3)=0,"",SUMIFS(BASE!$M:$M,BASE!$A:$A,PRODUTIVIDADE!DM$3,BASE!$G:$G,PRODUTIVIDADE!$B145)))</f>
        <v/>
      </c>
      <c r="DN145" s="33" t="str">
        <f>IF($B145="","",IF(COUNTIF(BASE!$A:$A,PRODUTIVIDADE!DM$3)=0,"",SUMIFS(BASE!$N:$N,BASE!$A:$A,PRODUTIVIDADE!DM$3,BASE!$G:$G,PRODUTIVIDADE!$B145)))</f>
        <v/>
      </c>
      <c r="DO145" s="28" t="str">
        <f>IF($B145="","",IF(COUNTIF(BASE!$A:$A,PRODUTIVIDADE!DM$3)=0,"",SUMIFS(BASE!$P:$P,BASE!$A:$A,PRODUTIVIDADE!DM$3,BASE!$G:$G,PRODUTIVIDADE!$B145)))</f>
        <v/>
      </c>
      <c r="DP145" s="28" t="str">
        <f>IF($B145="","",IF(COUNTIF(BASE!$A:$A,PRODUTIVIDADE!DM$3)=0,"",SUMIFS(BASE!$O:$O,BASE!$A:$A,PRODUTIVIDADE!DM$3,BASE!$G:$G,PRODUTIVIDADE!$B145)))</f>
        <v/>
      </c>
      <c r="DQ145" s="32">
        <f t="shared" si="174"/>
        <v>0</v>
      </c>
      <c r="DR145" s="32">
        <f t="shared" si="175"/>
        <v>0</v>
      </c>
      <c r="DS145" s="15" t="str">
        <f>IF($B145="","",IF(COUNTIF(BASE!$A:$A,PRODUTIVIDADE!DS$3)=0,"",SUMIFS(BASE!$M:$M,BASE!$A:$A,PRODUTIVIDADE!DS$3,BASE!$G:$G,PRODUTIVIDADE!$B145)))</f>
        <v/>
      </c>
      <c r="DT145" s="15" t="str">
        <f>IF($B145="","",IF(COUNTIF(BASE!$A:$A,PRODUTIVIDADE!DS$3)=0,"",SUMIFS(BASE!$N:$N,BASE!$A:$A,PRODUTIVIDADE!DS$3,BASE!$G:$G,PRODUTIVIDADE!$B145)))</f>
        <v/>
      </c>
      <c r="DU145" s="18" t="str">
        <f>IF($B145="","",IF(COUNTIF(BASE!$A:$A,PRODUTIVIDADE!DS$3)=0,"",SUMIFS(BASE!$P:$P,BASE!$A:$A,PRODUTIVIDADE!DS$3,BASE!$G:$G,PRODUTIVIDADE!$B145)))</f>
        <v/>
      </c>
      <c r="DV145" s="18" t="str">
        <f>IF($B145="","",IF(COUNTIF(BASE!$A:$A,PRODUTIVIDADE!DS$3)=0,"",SUMIFS(BASE!$O:$O,BASE!$A:$A,PRODUTIVIDADE!DS$3,BASE!$G:$G,PRODUTIVIDADE!$B145)))</f>
        <v/>
      </c>
      <c r="DW145" s="32">
        <f t="shared" si="176"/>
        <v>0</v>
      </c>
      <c r="DX145" s="32">
        <f t="shared" si="177"/>
        <v>0</v>
      </c>
      <c r="DY145" s="33" t="str">
        <f>IF($B145="","",IF(COUNTIF(BASE!$A:$A,PRODUTIVIDADE!DY$3)=0,"",SUMIFS(BASE!$M:$M,BASE!$A:$A,PRODUTIVIDADE!DY$3,BASE!$G:$G,PRODUTIVIDADE!$B145)))</f>
        <v/>
      </c>
      <c r="DZ145" s="33" t="str">
        <f>IF($B145="","",IF(COUNTIF(BASE!$A:$A,PRODUTIVIDADE!DY$3)=0,"",SUMIFS(BASE!$N:$N,BASE!$A:$A,PRODUTIVIDADE!DY$3,BASE!$G:$G,PRODUTIVIDADE!$B145)))</f>
        <v/>
      </c>
      <c r="EA145" s="28" t="str">
        <f>IF($B145="","",IF(COUNTIF(BASE!$A:$A,PRODUTIVIDADE!DY$3)=0,"",SUMIFS(BASE!$P:$P,BASE!$A:$A,PRODUTIVIDADE!DY$3,BASE!$G:$G,PRODUTIVIDADE!$B145)))</f>
        <v/>
      </c>
      <c r="EB145" s="28" t="str">
        <f>IF($B145="","",IF(COUNTIF(BASE!$A:$A,PRODUTIVIDADE!DY$3)=0,"",SUMIFS(BASE!$O:$O,BASE!$A:$A,PRODUTIVIDADE!DY$3,BASE!$G:$G,PRODUTIVIDADE!$B145)))</f>
        <v/>
      </c>
      <c r="EC145" s="32">
        <f t="shared" si="178"/>
        <v>0</v>
      </c>
      <c r="ED145" s="32">
        <f t="shared" si="179"/>
        <v>0</v>
      </c>
      <c r="EE145" s="15" t="str">
        <f>IF($B145="","",IF(COUNTIF(BASE!$A:$A,PRODUTIVIDADE!EE$3)=0,"",SUMIFS(BASE!$M:$M,BASE!$A:$A,PRODUTIVIDADE!EE$3,BASE!$G:$G,PRODUTIVIDADE!$B145)))</f>
        <v/>
      </c>
      <c r="EF145" s="15" t="str">
        <f>IF($B145="","",IF(COUNTIF(BASE!$A:$A,PRODUTIVIDADE!EE$3)=0,"",SUMIFS(BASE!$N:$N,BASE!$A:$A,PRODUTIVIDADE!EE$3,BASE!$G:$G,PRODUTIVIDADE!$B145)))</f>
        <v/>
      </c>
      <c r="EG145" s="18" t="str">
        <f>IF($B145="","",IF(COUNTIF(BASE!$A:$A,PRODUTIVIDADE!EE$3)=0,"",SUMIFS(BASE!$P:$P,BASE!$A:$A,PRODUTIVIDADE!EE$3,BASE!$G:$G,PRODUTIVIDADE!$B145)))</f>
        <v/>
      </c>
      <c r="EH145" s="18" t="str">
        <f>IF($B145="","",IF(COUNTIF(BASE!$A:$A,PRODUTIVIDADE!EE$3)=0,"",SUMIFS(BASE!$O:$O,BASE!$A:$A,PRODUTIVIDADE!EE$3,BASE!$G:$G,PRODUTIVIDADE!$B145)))</f>
        <v/>
      </c>
      <c r="EI145" s="32">
        <f t="shared" si="180"/>
        <v>0</v>
      </c>
      <c r="EJ145" s="32">
        <f t="shared" si="181"/>
        <v>0</v>
      </c>
      <c r="EK145" s="33" t="str">
        <f>IF($B145="","",IF(COUNTIF(BASE!$A:$A,PRODUTIVIDADE!EK$3)=0,"",SUMIFS(BASE!$M:$M,BASE!$A:$A,PRODUTIVIDADE!EK$3,BASE!$G:$G,PRODUTIVIDADE!$B145)))</f>
        <v/>
      </c>
      <c r="EL145" s="33" t="str">
        <f>IF($B145="","",IF(COUNTIF(BASE!$A:$A,PRODUTIVIDADE!EK$3)=0,"",SUMIFS(BASE!$N:$N,BASE!$A:$A,PRODUTIVIDADE!EK$3,BASE!$G:$G,PRODUTIVIDADE!$B145)))</f>
        <v/>
      </c>
      <c r="EM145" s="28" t="str">
        <f>IF($B145="","",IF(COUNTIF(BASE!$A:$A,PRODUTIVIDADE!EK$3)=0,"",SUMIFS(BASE!$P:$P,BASE!$A:$A,PRODUTIVIDADE!EK$3,BASE!$G:$G,PRODUTIVIDADE!$B145)))</f>
        <v/>
      </c>
      <c r="EN145" s="28" t="str">
        <f>IF($B145="","",IF(COUNTIF(BASE!$A:$A,PRODUTIVIDADE!EK$3)=0,"",SUMIFS(BASE!$O:$O,BASE!$A:$A,PRODUTIVIDADE!EK$3,BASE!$G:$G,PRODUTIVIDADE!$B145)))</f>
        <v/>
      </c>
      <c r="EO145" s="32">
        <f t="shared" si="182"/>
        <v>0</v>
      </c>
      <c r="EP145" s="32">
        <f t="shared" si="183"/>
        <v>0</v>
      </c>
      <c r="EQ145" s="15" t="str">
        <f>IF($B145="","",IF(COUNTIF(BASE!$A:$A,PRODUTIVIDADE!EQ$3)=0,"",SUMIFS(BASE!$M:$M,BASE!$A:$A,PRODUTIVIDADE!EQ$3,BASE!$G:$G,PRODUTIVIDADE!$B145)))</f>
        <v/>
      </c>
      <c r="ER145" s="15" t="str">
        <f>IF($B145="","",IF(COUNTIF(BASE!$A:$A,PRODUTIVIDADE!EQ$3)=0,"",SUMIFS(BASE!$N:$N,BASE!$A:$A,PRODUTIVIDADE!EQ$3,BASE!$G:$G,PRODUTIVIDADE!$B145)))</f>
        <v/>
      </c>
      <c r="ES145" s="18" t="str">
        <f>IF($B145="","",IF(COUNTIF(BASE!$A:$A,PRODUTIVIDADE!EQ$3)=0,"",SUMIFS(BASE!$P:$P,BASE!$A:$A,PRODUTIVIDADE!EQ$3,BASE!$G:$G,PRODUTIVIDADE!$B145)))</f>
        <v/>
      </c>
      <c r="ET145" s="18" t="str">
        <f>IF($B145="","",IF(COUNTIF(BASE!$A:$A,PRODUTIVIDADE!EQ$3)=0,"",SUMIFS(BASE!$O:$O,BASE!$A:$A,PRODUTIVIDADE!EQ$3,BASE!$G:$G,PRODUTIVIDADE!$B145)))</f>
        <v/>
      </c>
      <c r="EU145" s="32">
        <f t="shared" si="184"/>
        <v>0</v>
      </c>
      <c r="EV145" s="32">
        <f t="shared" si="185"/>
        <v>0</v>
      </c>
      <c r="EW145" s="33" t="str">
        <f>IF($B145="","",IF(COUNTIF(BASE!$A:$A,PRODUTIVIDADE!EW$3)=0,"",SUMIFS(BASE!$M:$M,BASE!$A:$A,PRODUTIVIDADE!EW$3,BASE!$G:$G,PRODUTIVIDADE!$B145)))</f>
        <v/>
      </c>
      <c r="EX145" s="33" t="str">
        <f>IF($B145="","",IF(COUNTIF(BASE!$A:$A,PRODUTIVIDADE!EW$3)=0,"",SUMIFS(BASE!$N:$N,BASE!$A:$A,PRODUTIVIDADE!EW$3,BASE!$G:$G,PRODUTIVIDADE!$B145)))</f>
        <v/>
      </c>
      <c r="EY145" s="28" t="str">
        <f>IF($B145="","",IF(COUNTIF(BASE!$A:$A,PRODUTIVIDADE!EW$3)=0,"",SUMIFS(BASE!$P:$P,BASE!$A:$A,PRODUTIVIDADE!EW$3,BASE!$G:$G,PRODUTIVIDADE!$B145)))</f>
        <v/>
      </c>
      <c r="EZ145" s="28" t="str">
        <f>IF($B145="","",IF(COUNTIF(BASE!$A:$A,PRODUTIVIDADE!EW$3)=0,"",SUMIFS(BASE!$O:$O,BASE!$A:$A,PRODUTIVIDADE!EW$3,BASE!$G:$G,PRODUTIVIDADE!$B145)))</f>
        <v/>
      </c>
      <c r="FA145" s="32">
        <f t="shared" si="186"/>
        <v>0</v>
      </c>
      <c r="FB145" s="32">
        <f t="shared" si="187"/>
        <v>0</v>
      </c>
      <c r="FC145" s="15" t="str">
        <f>IF($B145="","",IF(COUNTIF(BASE!$A:$A,PRODUTIVIDADE!FC$3)=0,"",SUMIFS(BASE!$M:$M,BASE!$A:$A,PRODUTIVIDADE!FC$3,BASE!$G:$G,PRODUTIVIDADE!$B145)))</f>
        <v/>
      </c>
      <c r="FD145" s="15" t="str">
        <f>IF($B145="","",IF(COUNTIF(BASE!$A:$A,PRODUTIVIDADE!FC$3)=0,"",SUMIFS(BASE!$N:$N,BASE!$A:$A,PRODUTIVIDADE!FC$3,BASE!$G:$G,PRODUTIVIDADE!$B145)))</f>
        <v/>
      </c>
      <c r="FE145" s="18" t="str">
        <f>IF($B145="","",IF(COUNTIF(BASE!$A:$A,PRODUTIVIDADE!FC$3)=0,"",SUMIFS(BASE!$P:$P,BASE!$A:$A,PRODUTIVIDADE!FC$3,BASE!$G:$G,PRODUTIVIDADE!$B145)))</f>
        <v/>
      </c>
      <c r="FF145" s="18" t="str">
        <f>IF($B145="","",IF(COUNTIF(BASE!$A:$A,PRODUTIVIDADE!FC$3)=0,"",SUMIFS(BASE!$O:$O,BASE!$A:$A,PRODUTIVIDADE!FC$3,BASE!$G:$G,PRODUTIVIDADE!$B145)))</f>
        <v/>
      </c>
      <c r="FG145" s="32">
        <f t="shared" si="188"/>
        <v>0</v>
      </c>
      <c r="FH145" s="32">
        <f t="shared" si="189"/>
        <v>0</v>
      </c>
      <c r="FI145" s="33" t="str">
        <f>IF($B145="","",IF(COUNTIF(BASE!$A:$A,PRODUTIVIDADE!FI$3)=0,"",SUMIFS(BASE!$M:$M,BASE!$A:$A,PRODUTIVIDADE!FI$3,BASE!$G:$G,PRODUTIVIDADE!$B145)))</f>
        <v/>
      </c>
      <c r="FJ145" s="33" t="str">
        <f>IF($B145="","",IF(COUNTIF(BASE!$A:$A,PRODUTIVIDADE!FI$3)=0,"",SUMIFS(BASE!$N:$N,BASE!$A:$A,PRODUTIVIDADE!FI$3,BASE!$G:$G,PRODUTIVIDADE!$B145)))</f>
        <v/>
      </c>
      <c r="FK145" s="28" t="str">
        <f>IF($B145="","",IF(COUNTIF(BASE!$A:$A,PRODUTIVIDADE!FI$3)=0,"",SUMIFS(BASE!$P:$P,BASE!$A:$A,PRODUTIVIDADE!FI$3,BASE!$G:$G,PRODUTIVIDADE!$B145)))</f>
        <v/>
      </c>
      <c r="FL145" s="28" t="str">
        <f>IF($B145="","",IF(COUNTIF(BASE!$A:$A,PRODUTIVIDADE!FI$3)=0,"",SUMIFS(BASE!$O:$O,BASE!$A:$A,PRODUTIVIDADE!FI$3,BASE!$G:$G,PRODUTIVIDADE!$B145)))</f>
        <v/>
      </c>
      <c r="FM145" s="32">
        <f t="shared" si="190"/>
        <v>0</v>
      </c>
      <c r="FN145" s="32">
        <f t="shared" si="191"/>
        <v>0</v>
      </c>
      <c r="FO145" s="15" t="str">
        <f>IF($B145="","",IF(COUNTIF(BASE!$A:$A,PRODUTIVIDADE!FO$3)=0,"",SUMIFS(BASE!$M:$M,BASE!$A:$A,PRODUTIVIDADE!FO$3,BASE!$G:$G,PRODUTIVIDADE!$B145)))</f>
        <v/>
      </c>
      <c r="FP145" s="15" t="str">
        <f>IF($B145="","",IF(COUNTIF(BASE!$A:$A,PRODUTIVIDADE!FO$3)=0,"",SUMIFS(BASE!$N:$N,BASE!$A:$A,PRODUTIVIDADE!FO$3,BASE!$G:$G,PRODUTIVIDADE!$B145)))</f>
        <v/>
      </c>
      <c r="FQ145" s="18" t="str">
        <f>IF($B145="","",IF(COUNTIF(BASE!$A:$A,PRODUTIVIDADE!FO$3)=0,"",SUMIFS(BASE!$P:$P,BASE!$A:$A,PRODUTIVIDADE!FO$3,BASE!$G:$G,PRODUTIVIDADE!$B145)))</f>
        <v/>
      </c>
      <c r="FR145" s="18" t="str">
        <f>IF($B145="","",IF(COUNTIF(BASE!$A:$A,PRODUTIVIDADE!FO$3)=0,"",SUMIFS(BASE!$O:$O,BASE!$A:$A,PRODUTIVIDADE!FO$3,BASE!$G:$G,PRODUTIVIDADE!$B145)))</f>
        <v/>
      </c>
      <c r="FS145" s="32">
        <f t="shared" si="192"/>
        <v>0</v>
      </c>
      <c r="FT145" s="32">
        <f t="shared" si="193"/>
        <v>0</v>
      </c>
      <c r="FU145" s="33" t="str">
        <f>IF($B145="","",IF(COUNTIF(BASE!$A:$A,PRODUTIVIDADE!FU$3)=0,"",SUMIFS(BASE!$M:$M,BASE!$A:$A,PRODUTIVIDADE!FU$3,BASE!$G:$G,PRODUTIVIDADE!$B145)))</f>
        <v/>
      </c>
      <c r="FV145" s="33" t="str">
        <f>IF($B145="","",IF(COUNTIF(BASE!$A:$A,PRODUTIVIDADE!FU$3)=0,"",SUMIFS(BASE!$N:$N,BASE!$A:$A,PRODUTIVIDADE!FU$3,BASE!$G:$G,PRODUTIVIDADE!$B145)))</f>
        <v/>
      </c>
      <c r="FW145" s="28" t="str">
        <f>IF($B145="","",IF(COUNTIF(BASE!$A:$A,PRODUTIVIDADE!FU$3)=0,"",SUMIFS(BASE!$P:$P,BASE!$A:$A,PRODUTIVIDADE!FU$3,BASE!$G:$G,PRODUTIVIDADE!$B145)))</f>
        <v/>
      </c>
      <c r="FX145" s="28" t="str">
        <f>IF($B145="","",IF(COUNTIF(BASE!$A:$A,PRODUTIVIDADE!FU$3)=0,"",SUMIFS(BASE!$O:$O,BASE!$A:$A,PRODUTIVIDADE!FU$3,BASE!$G:$G,PRODUTIVIDADE!$B145)))</f>
        <v/>
      </c>
      <c r="FY145" s="32">
        <f t="shared" si="194"/>
        <v>0</v>
      </c>
      <c r="FZ145" s="32">
        <f t="shared" si="195"/>
        <v>0</v>
      </c>
      <c r="GA145" s="15" t="str">
        <f>IF($B145="","",IF(COUNTIF(BASE!$A:$A,PRODUTIVIDADE!GA$3)=0,"",SUMIFS(BASE!$M:$M,BASE!$A:$A,PRODUTIVIDADE!GA$3,BASE!$G:$G,PRODUTIVIDADE!$B145)))</f>
        <v/>
      </c>
      <c r="GB145" s="15" t="str">
        <f>IF($B145="","",IF(COUNTIF(BASE!$A:$A,PRODUTIVIDADE!GA$3)=0,"",SUMIFS(BASE!$N:$N,BASE!$A:$A,PRODUTIVIDADE!GA$3,BASE!$G:$G,PRODUTIVIDADE!$B145)))</f>
        <v/>
      </c>
      <c r="GC145" s="18" t="str">
        <f>IF($B145="","",IF(COUNTIF(BASE!$A:$A,PRODUTIVIDADE!GA$3)=0,"",SUMIFS(BASE!$P:$P,BASE!$A:$A,PRODUTIVIDADE!GA$3,BASE!$G:$G,PRODUTIVIDADE!$B145)))</f>
        <v/>
      </c>
      <c r="GD145" s="18" t="str">
        <f>IF($B145="","",IF(COUNTIF(BASE!$A:$A,PRODUTIVIDADE!GA$3)=0,"",SUMIFS(BASE!$O:$O,BASE!$A:$A,PRODUTIVIDADE!GA$3,BASE!$G:$G,PRODUTIVIDADE!$B145)))</f>
        <v/>
      </c>
      <c r="GE145" s="32">
        <f t="shared" si="196"/>
        <v>0</v>
      </c>
      <c r="GF145" s="32">
        <f t="shared" si="197"/>
        <v>0</v>
      </c>
      <c r="GG145" s="33" t="str">
        <f>IF($B145="","",IF(COUNTIF(BASE!$A:$A,PRODUTIVIDADE!GG$3)=0,"",SUMIFS(BASE!$M:$M,BASE!$A:$A,PRODUTIVIDADE!GG$3,BASE!$G:$G,PRODUTIVIDADE!$B145)))</f>
        <v/>
      </c>
      <c r="GH145" s="33" t="str">
        <f>IF($B145="","",IF(COUNTIF(BASE!$A:$A,PRODUTIVIDADE!GG$3)=0,"",SUMIFS(BASE!$N:$N,BASE!$A:$A,PRODUTIVIDADE!GG$3,BASE!$G:$G,PRODUTIVIDADE!$B145)))</f>
        <v/>
      </c>
      <c r="GI145" s="28" t="str">
        <f>IF($B145="","",IF(COUNTIF(BASE!$A:$A,PRODUTIVIDADE!GG$3)=0,"",SUMIFS(BASE!$P:$P,BASE!$A:$A,PRODUTIVIDADE!GG$3,BASE!$G:$G,PRODUTIVIDADE!$B145)))</f>
        <v/>
      </c>
      <c r="GJ145" s="28" t="str">
        <f>IF($B145="","",IF(COUNTIF(BASE!$A:$A,PRODUTIVIDADE!GG$3)=0,"",SUMIFS(BASE!$O:$O,BASE!$A:$A,PRODUTIVIDADE!GG$3,BASE!$G:$G,PRODUTIVIDADE!$B145)))</f>
        <v/>
      </c>
      <c r="GK145" s="32">
        <f t="shared" si="198"/>
        <v>0</v>
      </c>
      <c r="GL145" s="32">
        <f t="shared" si="199"/>
        <v>0</v>
      </c>
      <c r="GM145" s="15" t="str">
        <f>IF($B145="","",IF(COUNTIF(BASE!$A:$A,PRODUTIVIDADE!GM$3)=0,"",SUMIFS(BASE!$M:$M,BASE!$A:$A,PRODUTIVIDADE!GM$3,BASE!$G:$G,PRODUTIVIDADE!$B145)))</f>
        <v/>
      </c>
      <c r="GN145" s="15" t="str">
        <f>IF($B145="","",IF(COUNTIF(BASE!$A:$A,PRODUTIVIDADE!GM$3)=0,"",SUMIFS(BASE!$N:$N,BASE!$A:$A,PRODUTIVIDADE!GM$3,BASE!$G:$G,PRODUTIVIDADE!$B145)))</f>
        <v/>
      </c>
      <c r="GO145" s="18" t="str">
        <f>IF($B145="","",IF(COUNTIF(BASE!$A:$A,PRODUTIVIDADE!GM$3)=0,"",SUMIFS(BASE!$P:$P,BASE!$A:$A,PRODUTIVIDADE!GM$3,BASE!$G:$G,PRODUTIVIDADE!$B145)))</f>
        <v/>
      </c>
      <c r="GP145" s="18" t="str">
        <f>IF($B145="","",IF(COUNTIF(BASE!$A:$A,PRODUTIVIDADE!GM$3)=0,"",SUMIFS(BASE!$O:$O,BASE!$A:$A,PRODUTIVIDADE!GM$3,BASE!$G:$G,PRODUTIVIDADE!$B145)))</f>
        <v/>
      </c>
      <c r="GQ145" s="32">
        <f t="shared" si="200"/>
        <v>0</v>
      </c>
      <c r="GR145" s="32">
        <f t="shared" si="201"/>
        <v>0</v>
      </c>
    </row>
    <row r="146" spans="2:200" s="8" customFormat="1" hidden="1" x14ac:dyDescent="0.25">
      <c r="B146" s="50"/>
      <c r="C146" s="16" t="str">
        <f>IF($B146="","",VLOOKUP($B146,EQUIPE!$B:$E,2,0))</f>
        <v/>
      </c>
      <c r="D146" s="16" t="str">
        <f>IF($B146="","",VLOOKUP($B146,EQUIPE!$B:$F,5,0))</f>
        <v/>
      </c>
      <c r="E146" s="18" t="str">
        <f>IF($B146="","",VLOOKUP($B146,EQUIPE!$B:$E,3,0))</f>
        <v/>
      </c>
      <c r="F146" s="16" t="str">
        <f>IF($B146="","",VLOOKUP($B146,EQUIPE!$B:$E,4,0))</f>
        <v/>
      </c>
      <c r="H146" s="22" t="str">
        <f t="shared" si="202"/>
        <v/>
      </c>
      <c r="I146" s="22" t="str">
        <f t="shared" si="202"/>
        <v/>
      </c>
      <c r="J146" s="18" t="str">
        <f t="shared" si="136"/>
        <v/>
      </c>
      <c r="K146" s="18" t="str">
        <f t="shared" si="137"/>
        <v/>
      </c>
      <c r="L146" s="32">
        <f t="shared" si="138"/>
        <v>0</v>
      </c>
      <c r="M146" s="32">
        <f t="shared" si="139"/>
        <v>0</v>
      </c>
      <c r="O146" s="15" t="str">
        <f>IF($B146="","",IF(COUNTIF(BASE!$A:$A,PRODUTIVIDADE!O$3)=0,"",SUMIFS(BASE!$M:$M,BASE!$A:$A,PRODUTIVIDADE!O$3,BASE!$G:$G,PRODUTIVIDADE!$B146)))</f>
        <v/>
      </c>
      <c r="P146" s="15" t="str">
        <f>IF($B146="","",IF(COUNTIF(BASE!$A:$A,PRODUTIVIDADE!O$3)=0,"",SUMIFS(BASE!$N:$N,BASE!$A:$A,PRODUTIVIDADE!O$3,BASE!$G:$G,PRODUTIVIDADE!$B146)))</f>
        <v/>
      </c>
      <c r="Q146" s="18" t="str">
        <f>IF($B146="","",IF(COUNTIF(BASE!$A:$A,PRODUTIVIDADE!O$3)=0,"",SUMIFS(BASE!$P:$P,BASE!$A:$A,PRODUTIVIDADE!O$3,BASE!$G:$G,PRODUTIVIDADE!$B146)))</f>
        <v/>
      </c>
      <c r="R146" s="18" t="str">
        <f>IF($B146="","",IF(COUNTIF(BASE!$A:$A,PRODUTIVIDADE!O$3)=0,"",SUMIFS(BASE!$O:$O,BASE!$A:$A,PRODUTIVIDADE!O$3,BASE!$G:$G,PRODUTIVIDADE!$B146)))</f>
        <v/>
      </c>
      <c r="S146" s="32">
        <f t="shared" si="140"/>
        <v>0</v>
      </c>
      <c r="T146" s="32">
        <f t="shared" si="141"/>
        <v>0</v>
      </c>
      <c r="U146" s="33" t="str">
        <f>IF($B146="","",IF(COUNTIF(BASE!$A:$A,PRODUTIVIDADE!U$3)=0,"",SUMIFS(BASE!$M:$M,BASE!$A:$A,PRODUTIVIDADE!U$3,BASE!$G:$G,PRODUTIVIDADE!$B146)))</f>
        <v/>
      </c>
      <c r="V146" s="33" t="str">
        <f>IF($B146="","",IF(COUNTIF(BASE!$A:$A,PRODUTIVIDADE!U$3)=0,"",SUMIFS(BASE!$N:$N,BASE!$A:$A,PRODUTIVIDADE!U$3,BASE!$G:$G,PRODUTIVIDADE!$B146)))</f>
        <v/>
      </c>
      <c r="W146" s="28" t="str">
        <f>IF($B146="","",IF(COUNTIF(BASE!$A:$A,PRODUTIVIDADE!U$3)=0,"",SUMIFS(BASE!$P:$P,BASE!$A:$A,PRODUTIVIDADE!U$3,BASE!$G:$G,PRODUTIVIDADE!$B146)))</f>
        <v/>
      </c>
      <c r="X146" s="28" t="str">
        <f>IF($B146="","",IF(COUNTIF(BASE!$A:$A,PRODUTIVIDADE!U$3)=0,"",SUMIFS(BASE!$O:$O,BASE!$A:$A,PRODUTIVIDADE!U$3,BASE!$G:$G,PRODUTIVIDADE!$B146)))</f>
        <v/>
      </c>
      <c r="Y146" s="32">
        <f t="shared" si="142"/>
        <v>0</v>
      </c>
      <c r="Z146" s="32">
        <f t="shared" si="143"/>
        <v>0</v>
      </c>
      <c r="AA146" s="15" t="str">
        <f>IF($B146="","",IF(COUNTIF(BASE!$A:$A,PRODUTIVIDADE!AA$3)=0,"",SUMIFS(BASE!$M:$M,BASE!$A:$A,PRODUTIVIDADE!AA$3,BASE!$G:$G,PRODUTIVIDADE!$B146)))</f>
        <v/>
      </c>
      <c r="AB146" s="15" t="str">
        <f>IF($B146="","",IF(COUNTIF(BASE!$A:$A,PRODUTIVIDADE!AA$3)=0,"",SUMIFS(BASE!$N:$N,BASE!$A:$A,PRODUTIVIDADE!AA$3,BASE!$G:$G,PRODUTIVIDADE!$B146)))</f>
        <v/>
      </c>
      <c r="AC146" s="18" t="str">
        <f>IF($B146="","",IF(COUNTIF(BASE!$A:$A,PRODUTIVIDADE!AA$3)=0,"",SUMIFS(BASE!$P:$P,BASE!$A:$A,PRODUTIVIDADE!AA$3,BASE!$G:$G,PRODUTIVIDADE!$B146)))</f>
        <v/>
      </c>
      <c r="AD146" s="18" t="str">
        <f>IF($B146="","",IF(COUNTIF(BASE!$A:$A,PRODUTIVIDADE!AA$3)=0,"",SUMIFS(BASE!$O:$O,BASE!$A:$A,PRODUTIVIDADE!AA$3,BASE!$G:$G,PRODUTIVIDADE!$B146)))</f>
        <v/>
      </c>
      <c r="AE146" s="32">
        <f t="shared" si="144"/>
        <v>0</v>
      </c>
      <c r="AF146" s="32">
        <f t="shared" si="145"/>
        <v>0</v>
      </c>
      <c r="AG146" s="33" t="str">
        <f>IF($B146="","",IF(COUNTIF(BASE!$A:$A,PRODUTIVIDADE!AG$3)=0,"",SUMIFS(BASE!$M:$M,BASE!$A:$A,PRODUTIVIDADE!AG$3,BASE!$G:$G,PRODUTIVIDADE!$B146)))</f>
        <v/>
      </c>
      <c r="AH146" s="33" t="str">
        <f>IF($B146="","",IF(COUNTIF(BASE!$A:$A,PRODUTIVIDADE!AG$3)=0,"",SUMIFS(BASE!$N:$N,BASE!$A:$A,PRODUTIVIDADE!AG$3,BASE!$G:$G,PRODUTIVIDADE!$B146)))</f>
        <v/>
      </c>
      <c r="AI146" s="28" t="str">
        <f>IF($B146="","",IF(COUNTIF(BASE!$A:$A,PRODUTIVIDADE!AG$3)=0,"",SUMIFS(BASE!$P:$P,BASE!$A:$A,PRODUTIVIDADE!AG$3,BASE!$G:$G,PRODUTIVIDADE!$B146)))</f>
        <v/>
      </c>
      <c r="AJ146" s="28" t="str">
        <f>IF($B146="","",IF(COUNTIF(BASE!$A:$A,PRODUTIVIDADE!AG$3)=0,"",SUMIFS(BASE!$O:$O,BASE!$A:$A,PRODUTIVIDADE!AG$3,BASE!$G:$G,PRODUTIVIDADE!$B146)))</f>
        <v/>
      </c>
      <c r="AK146" s="32">
        <f t="shared" si="146"/>
        <v>0</v>
      </c>
      <c r="AL146" s="32">
        <f t="shared" si="147"/>
        <v>0</v>
      </c>
      <c r="AM146" s="15" t="str">
        <f>IF($B146="","",IF(COUNTIF(BASE!$A:$A,PRODUTIVIDADE!AM$3)=0,"",SUMIFS(BASE!$M:$M,BASE!$A:$A,PRODUTIVIDADE!AM$3,BASE!$G:$G,PRODUTIVIDADE!$B146)))</f>
        <v/>
      </c>
      <c r="AN146" s="15" t="str">
        <f>IF($B146="","",IF(COUNTIF(BASE!$A:$A,PRODUTIVIDADE!AM$3)=0,"",SUMIFS(BASE!$N:$N,BASE!$A:$A,PRODUTIVIDADE!AM$3,BASE!$G:$G,PRODUTIVIDADE!$B146)))</f>
        <v/>
      </c>
      <c r="AO146" s="18" t="str">
        <f>IF($B146="","",IF(COUNTIF(BASE!$A:$A,PRODUTIVIDADE!AM$3)=0,"",SUMIFS(BASE!$P:$P,BASE!$A:$A,PRODUTIVIDADE!AM$3,BASE!$G:$G,PRODUTIVIDADE!$B146)))</f>
        <v/>
      </c>
      <c r="AP146" s="18" t="str">
        <f>IF($B146="","",IF(COUNTIF(BASE!$A:$A,PRODUTIVIDADE!AM$3)=0,"",SUMIFS(BASE!$O:$O,BASE!$A:$A,PRODUTIVIDADE!AM$3,BASE!$G:$G,PRODUTIVIDADE!$B146)))</f>
        <v/>
      </c>
      <c r="AQ146" s="32">
        <f t="shared" si="148"/>
        <v>0</v>
      </c>
      <c r="AR146" s="32">
        <f t="shared" si="149"/>
        <v>0</v>
      </c>
      <c r="AS146" s="33" t="str">
        <f>IF($B146="","",IF(COUNTIF(BASE!$A:$A,PRODUTIVIDADE!AS$3)=0,"",SUMIFS(BASE!$M:$M,BASE!$A:$A,PRODUTIVIDADE!AS$3,BASE!$G:$G,PRODUTIVIDADE!$B146)))</f>
        <v/>
      </c>
      <c r="AT146" s="33" t="str">
        <f>IF($B146="","",IF(COUNTIF(BASE!$A:$A,PRODUTIVIDADE!AS$3)=0,"",SUMIFS(BASE!$N:$N,BASE!$A:$A,PRODUTIVIDADE!AS$3,BASE!$G:$G,PRODUTIVIDADE!$B146)))</f>
        <v/>
      </c>
      <c r="AU146" s="28" t="str">
        <f>IF($B146="","",IF(COUNTIF(BASE!$A:$A,PRODUTIVIDADE!AS$3)=0,"",SUMIFS(BASE!$P:$P,BASE!$A:$A,PRODUTIVIDADE!AS$3,BASE!$G:$G,PRODUTIVIDADE!$B146)))</f>
        <v/>
      </c>
      <c r="AV146" s="28" t="str">
        <f>IF($B146="","",IF(COUNTIF(BASE!$A:$A,PRODUTIVIDADE!AS$3)=0,"",SUMIFS(BASE!$O:$O,BASE!$A:$A,PRODUTIVIDADE!AS$3,BASE!$G:$G,PRODUTIVIDADE!$B146)))</f>
        <v/>
      </c>
      <c r="AW146" s="32">
        <f t="shared" si="150"/>
        <v>0</v>
      </c>
      <c r="AX146" s="32">
        <f t="shared" si="151"/>
        <v>0</v>
      </c>
      <c r="AY146" s="15" t="str">
        <f>IF($B146="","",IF(COUNTIF(BASE!$A:$A,PRODUTIVIDADE!AY$3)=0,"",SUMIFS(BASE!$M:$M,BASE!$A:$A,PRODUTIVIDADE!AY$3,BASE!$G:$G,PRODUTIVIDADE!$B146)))</f>
        <v/>
      </c>
      <c r="AZ146" s="15" t="str">
        <f>IF($B146="","",IF(COUNTIF(BASE!$A:$A,PRODUTIVIDADE!AY$3)=0,"",SUMIFS(BASE!$N:$N,BASE!$A:$A,PRODUTIVIDADE!AY$3,BASE!$G:$G,PRODUTIVIDADE!$B146)))</f>
        <v/>
      </c>
      <c r="BA146" s="18" t="str">
        <f>IF($B146="","",IF(COUNTIF(BASE!$A:$A,PRODUTIVIDADE!AY$3)=0,"",SUMIFS(BASE!$P:$P,BASE!$A:$A,PRODUTIVIDADE!AY$3,BASE!$G:$G,PRODUTIVIDADE!$B146)))</f>
        <v/>
      </c>
      <c r="BB146" s="18" t="str">
        <f>IF($B146="","",IF(COUNTIF(BASE!$A:$A,PRODUTIVIDADE!AY$3)=0,"",SUMIFS(BASE!$O:$O,BASE!$A:$A,PRODUTIVIDADE!AY$3,BASE!$G:$G,PRODUTIVIDADE!$B146)))</f>
        <v/>
      </c>
      <c r="BC146" s="32">
        <f t="shared" si="152"/>
        <v>0</v>
      </c>
      <c r="BD146" s="32">
        <f t="shared" si="153"/>
        <v>0</v>
      </c>
      <c r="BE146" s="33" t="str">
        <f>IF($B146="","",IF(COUNTIF(BASE!$A:$A,PRODUTIVIDADE!BE$3)=0,"",SUMIFS(BASE!$M:$M,BASE!$A:$A,PRODUTIVIDADE!BE$3,BASE!$G:$G,PRODUTIVIDADE!$B146)))</f>
        <v/>
      </c>
      <c r="BF146" s="33" t="str">
        <f>IF($B146="","",IF(COUNTIF(BASE!$A:$A,PRODUTIVIDADE!BE$3)=0,"",SUMIFS(BASE!$N:$N,BASE!$A:$A,PRODUTIVIDADE!BE$3,BASE!$G:$G,PRODUTIVIDADE!$B146)))</f>
        <v/>
      </c>
      <c r="BG146" s="28" t="str">
        <f>IF($B146="","",IF(COUNTIF(BASE!$A:$A,PRODUTIVIDADE!BE$3)=0,"",SUMIFS(BASE!$P:$P,BASE!$A:$A,PRODUTIVIDADE!BE$3,BASE!$G:$G,PRODUTIVIDADE!$B146)))</f>
        <v/>
      </c>
      <c r="BH146" s="28" t="str">
        <f>IF($B146="","",IF(COUNTIF(BASE!$A:$A,PRODUTIVIDADE!BE$3)=0,"",SUMIFS(BASE!$O:$O,BASE!$A:$A,PRODUTIVIDADE!BE$3,BASE!$G:$G,PRODUTIVIDADE!$B146)))</f>
        <v/>
      </c>
      <c r="BI146" s="32">
        <f t="shared" si="154"/>
        <v>0</v>
      </c>
      <c r="BJ146" s="32">
        <f t="shared" si="155"/>
        <v>0</v>
      </c>
      <c r="BK146" s="15" t="str">
        <f>IF($B146="","",IF(COUNTIF(BASE!$A:$A,PRODUTIVIDADE!BK$3)=0,"",SUMIFS(BASE!$M:$M,BASE!$A:$A,PRODUTIVIDADE!BK$3,BASE!$G:$G,PRODUTIVIDADE!$B146)))</f>
        <v/>
      </c>
      <c r="BL146" s="15" t="str">
        <f>IF($B146="","",IF(COUNTIF(BASE!$A:$A,PRODUTIVIDADE!BK$3)=0,"",SUMIFS(BASE!$N:$N,BASE!$A:$A,PRODUTIVIDADE!BK$3,BASE!$G:$G,PRODUTIVIDADE!$B146)))</f>
        <v/>
      </c>
      <c r="BM146" s="18" t="str">
        <f>IF($B146="","",IF(COUNTIF(BASE!$A:$A,PRODUTIVIDADE!BK$3)=0,"",SUMIFS(BASE!$P:$P,BASE!$A:$A,PRODUTIVIDADE!BK$3,BASE!$G:$G,PRODUTIVIDADE!$B146)))</f>
        <v/>
      </c>
      <c r="BN146" s="18" t="str">
        <f>IF($B146="","",IF(COUNTIF(BASE!$A:$A,PRODUTIVIDADE!BK$3)=0,"",SUMIFS(BASE!$O:$O,BASE!$A:$A,PRODUTIVIDADE!BK$3,BASE!$G:$G,PRODUTIVIDADE!$B146)))</f>
        <v/>
      </c>
      <c r="BO146" s="32">
        <f t="shared" si="156"/>
        <v>0</v>
      </c>
      <c r="BP146" s="32">
        <f t="shared" si="157"/>
        <v>0</v>
      </c>
      <c r="BQ146" s="33" t="str">
        <f>IF($B146="","",IF(COUNTIF(BASE!$A:$A,PRODUTIVIDADE!BQ$3)=0,"",SUMIFS(BASE!$M:$M,BASE!$A:$A,PRODUTIVIDADE!BQ$3,BASE!$G:$G,PRODUTIVIDADE!$B146)))</f>
        <v/>
      </c>
      <c r="BR146" s="33" t="str">
        <f>IF($B146="","",IF(COUNTIF(BASE!$A:$A,PRODUTIVIDADE!BQ$3)=0,"",SUMIFS(BASE!$N:$N,BASE!$A:$A,PRODUTIVIDADE!BQ$3,BASE!$G:$G,PRODUTIVIDADE!$B146)))</f>
        <v/>
      </c>
      <c r="BS146" s="28" t="str">
        <f>IF($B146="","",IF(COUNTIF(BASE!$A:$A,PRODUTIVIDADE!BQ$3)=0,"",SUMIFS(BASE!$P:$P,BASE!$A:$A,PRODUTIVIDADE!BQ$3,BASE!$G:$G,PRODUTIVIDADE!$B146)))</f>
        <v/>
      </c>
      <c r="BT146" s="28" t="str">
        <f>IF($B146="","",IF(COUNTIF(BASE!$A:$A,PRODUTIVIDADE!BQ$3)=0,"",SUMIFS(BASE!$O:$O,BASE!$A:$A,PRODUTIVIDADE!BQ$3,BASE!$G:$G,PRODUTIVIDADE!$B146)))</f>
        <v/>
      </c>
      <c r="BU146" s="32">
        <f t="shared" si="158"/>
        <v>0</v>
      </c>
      <c r="BV146" s="32">
        <f t="shared" si="159"/>
        <v>0</v>
      </c>
      <c r="BW146" s="15" t="str">
        <f>IF($B146="","",IF(COUNTIF(BASE!$A:$A,PRODUTIVIDADE!BW$3)=0,"",SUMIFS(BASE!$M:$M,BASE!$A:$A,PRODUTIVIDADE!BW$3,BASE!$G:$G,PRODUTIVIDADE!$B146)))</f>
        <v/>
      </c>
      <c r="BX146" s="15" t="str">
        <f>IF($B146="","",IF(COUNTIF(BASE!$A:$A,PRODUTIVIDADE!BW$3)=0,"",SUMIFS(BASE!$N:$N,BASE!$A:$A,PRODUTIVIDADE!BW$3,BASE!$G:$G,PRODUTIVIDADE!$B146)))</f>
        <v/>
      </c>
      <c r="BY146" s="18" t="str">
        <f>IF($B146="","",IF(COUNTIF(BASE!$A:$A,PRODUTIVIDADE!BW$3)=0,"",SUMIFS(BASE!$P:$P,BASE!$A:$A,PRODUTIVIDADE!BW$3,BASE!$G:$G,PRODUTIVIDADE!$B146)))</f>
        <v/>
      </c>
      <c r="BZ146" s="18" t="str">
        <f>IF($B146="","",IF(COUNTIF(BASE!$A:$A,PRODUTIVIDADE!BW$3)=0,"",SUMIFS(BASE!$O:$O,BASE!$A:$A,PRODUTIVIDADE!BW$3,BASE!$G:$G,PRODUTIVIDADE!$B146)))</f>
        <v/>
      </c>
      <c r="CA146" s="32">
        <f t="shared" si="160"/>
        <v>0</v>
      </c>
      <c r="CB146" s="32">
        <f t="shared" si="161"/>
        <v>0</v>
      </c>
      <c r="CC146" s="33" t="str">
        <f>IF($B146="","",IF(COUNTIF(BASE!$A:$A,PRODUTIVIDADE!CC$3)=0,"",SUMIFS(BASE!$M:$M,BASE!$A:$A,PRODUTIVIDADE!CC$3,BASE!$G:$G,PRODUTIVIDADE!$B146)))</f>
        <v/>
      </c>
      <c r="CD146" s="33" t="str">
        <f>IF($B146="","",IF(COUNTIF(BASE!$A:$A,PRODUTIVIDADE!CC$3)=0,"",SUMIFS(BASE!$N:$N,BASE!$A:$A,PRODUTIVIDADE!CC$3,BASE!$G:$G,PRODUTIVIDADE!$B146)))</f>
        <v/>
      </c>
      <c r="CE146" s="28" t="str">
        <f>IF($B146="","",IF(COUNTIF(BASE!$A:$A,PRODUTIVIDADE!CC$3)=0,"",SUMIFS(BASE!$P:$P,BASE!$A:$A,PRODUTIVIDADE!CC$3,BASE!$G:$G,PRODUTIVIDADE!$B146)))</f>
        <v/>
      </c>
      <c r="CF146" s="28" t="str">
        <f>IF($B146="","",IF(COUNTIF(BASE!$A:$A,PRODUTIVIDADE!CC$3)=0,"",SUMIFS(BASE!$O:$O,BASE!$A:$A,PRODUTIVIDADE!CC$3,BASE!$G:$G,PRODUTIVIDADE!$B146)))</f>
        <v/>
      </c>
      <c r="CG146" s="32">
        <f t="shared" si="162"/>
        <v>0</v>
      </c>
      <c r="CH146" s="32">
        <f t="shared" si="163"/>
        <v>0</v>
      </c>
      <c r="CI146" s="15" t="str">
        <f>IF($B146="","",IF(COUNTIF(BASE!$A:$A,PRODUTIVIDADE!CI$3)=0,"",SUMIFS(BASE!$M:$M,BASE!$A:$A,PRODUTIVIDADE!CI$3,BASE!$G:$G,PRODUTIVIDADE!$B146)))</f>
        <v/>
      </c>
      <c r="CJ146" s="15" t="str">
        <f>IF($B146="","",IF(COUNTIF(BASE!$A:$A,PRODUTIVIDADE!CI$3)=0,"",SUMIFS(BASE!$N:$N,BASE!$A:$A,PRODUTIVIDADE!CI$3,BASE!$G:$G,PRODUTIVIDADE!$B146)))</f>
        <v/>
      </c>
      <c r="CK146" s="18" t="str">
        <f>IF($B146="","",IF(COUNTIF(BASE!$A:$A,PRODUTIVIDADE!CI$3)=0,"",SUMIFS(BASE!$P:$P,BASE!$A:$A,PRODUTIVIDADE!CI$3,BASE!$G:$G,PRODUTIVIDADE!$B146)))</f>
        <v/>
      </c>
      <c r="CL146" s="18" t="str">
        <f>IF($B146="","",IF(COUNTIF(BASE!$A:$A,PRODUTIVIDADE!CI$3)=0,"",SUMIFS(BASE!$O:$O,BASE!$A:$A,PRODUTIVIDADE!CI$3,BASE!$G:$G,PRODUTIVIDADE!$B146)))</f>
        <v/>
      </c>
      <c r="CM146" s="32">
        <f t="shared" si="164"/>
        <v>0</v>
      </c>
      <c r="CN146" s="32">
        <f t="shared" si="165"/>
        <v>0</v>
      </c>
      <c r="CO146" s="33" t="str">
        <f>IF($B146="","",IF(COUNTIF(BASE!$A:$A,PRODUTIVIDADE!CO$3)=0,"",SUMIFS(BASE!$M:$M,BASE!$A:$A,PRODUTIVIDADE!CO$3,BASE!$G:$G,PRODUTIVIDADE!$B146)))</f>
        <v/>
      </c>
      <c r="CP146" s="33" t="str">
        <f>IF($B146="","",IF(COUNTIF(BASE!$A:$A,PRODUTIVIDADE!CO$3)=0,"",SUMIFS(BASE!$N:$N,BASE!$A:$A,PRODUTIVIDADE!CO$3,BASE!$G:$G,PRODUTIVIDADE!$B146)))</f>
        <v/>
      </c>
      <c r="CQ146" s="28" t="str">
        <f>IF($B146="","",IF(COUNTIF(BASE!$A:$A,PRODUTIVIDADE!CO$3)=0,"",SUMIFS(BASE!$P:$P,BASE!$A:$A,PRODUTIVIDADE!CO$3,BASE!$G:$G,PRODUTIVIDADE!$B146)))</f>
        <v/>
      </c>
      <c r="CR146" s="28" t="str">
        <f>IF($B146="","",IF(COUNTIF(BASE!$A:$A,PRODUTIVIDADE!CO$3)=0,"",SUMIFS(BASE!$O:$O,BASE!$A:$A,PRODUTIVIDADE!CO$3,BASE!$G:$G,PRODUTIVIDADE!$B146)))</f>
        <v/>
      </c>
      <c r="CS146" s="32">
        <f t="shared" si="166"/>
        <v>0</v>
      </c>
      <c r="CT146" s="32">
        <f t="shared" si="167"/>
        <v>0</v>
      </c>
      <c r="CU146" s="15" t="str">
        <f>IF($B146="","",IF(COUNTIF(BASE!$A:$A,PRODUTIVIDADE!CU$3)=0,"",SUMIFS(BASE!$M:$M,BASE!$A:$A,PRODUTIVIDADE!CU$3,BASE!$G:$G,PRODUTIVIDADE!$B146)))</f>
        <v/>
      </c>
      <c r="CV146" s="15" t="str">
        <f>IF($B146="","",IF(COUNTIF(BASE!$A:$A,PRODUTIVIDADE!CU$3)=0,"",SUMIFS(BASE!$N:$N,BASE!$A:$A,PRODUTIVIDADE!CU$3,BASE!$G:$G,PRODUTIVIDADE!$B146)))</f>
        <v/>
      </c>
      <c r="CW146" s="18" t="str">
        <f>IF($B146="","",IF(COUNTIF(BASE!$A:$A,PRODUTIVIDADE!CU$3)=0,"",SUMIFS(BASE!$P:$P,BASE!$A:$A,PRODUTIVIDADE!CU$3,BASE!$G:$G,PRODUTIVIDADE!$B146)))</f>
        <v/>
      </c>
      <c r="CX146" s="18" t="str">
        <f>IF($B146="","",IF(COUNTIF(BASE!$A:$A,PRODUTIVIDADE!CU$3)=0,"",SUMIFS(BASE!$O:$O,BASE!$A:$A,PRODUTIVIDADE!CU$3,BASE!$G:$G,PRODUTIVIDADE!$B146)))</f>
        <v/>
      </c>
      <c r="CY146" s="32">
        <f t="shared" si="168"/>
        <v>0</v>
      </c>
      <c r="CZ146" s="32">
        <f t="shared" si="169"/>
        <v>0</v>
      </c>
      <c r="DA146" s="33" t="str">
        <f>IF($B146="","",IF(COUNTIF(BASE!$A:$A,PRODUTIVIDADE!DA$3)=0,"",SUMIFS(BASE!$M:$M,BASE!$A:$A,PRODUTIVIDADE!DA$3,BASE!$G:$G,PRODUTIVIDADE!$B146)))</f>
        <v/>
      </c>
      <c r="DB146" s="33" t="str">
        <f>IF($B146="","",IF(COUNTIF(BASE!$A:$A,PRODUTIVIDADE!DA$3)=0,"",SUMIFS(BASE!$N:$N,BASE!$A:$A,PRODUTIVIDADE!DA$3,BASE!$G:$G,PRODUTIVIDADE!$B146)))</f>
        <v/>
      </c>
      <c r="DC146" s="28" t="str">
        <f>IF($B146="","",IF(COUNTIF(BASE!$A:$A,PRODUTIVIDADE!DA$3)=0,"",SUMIFS(BASE!$P:$P,BASE!$A:$A,PRODUTIVIDADE!DA$3,BASE!$G:$G,PRODUTIVIDADE!$B146)))</f>
        <v/>
      </c>
      <c r="DD146" s="28" t="str">
        <f>IF($B146="","",IF(COUNTIF(BASE!$A:$A,PRODUTIVIDADE!DA$3)=0,"",SUMIFS(BASE!$O:$O,BASE!$A:$A,PRODUTIVIDADE!DA$3,BASE!$G:$G,PRODUTIVIDADE!$B146)))</f>
        <v/>
      </c>
      <c r="DE146" s="32">
        <f t="shared" si="170"/>
        <v>0</v>
      </c>
      <c r="DF146" s="32">
        <f t="shared" si="171"/>
        <v>0</v>
      </c>
      <c r="DG146" s="15" t="str">
        <f>IF($B146="","",IF(COUNTIF(BASE!$A:$A,PRODUTIVIDADE!DG$3)=0,"",SUMIFS(BASE!$M:$M,BASE!$A:$A,PRODUTIVIDADE!DG$3,BASE!$G:$G,PRODUTIVIDADE!$B146)))</f>
        <v/>
      </c>
      <c r="DH146" s="15" t="str">
        <f>IF($B146="","",IF(COUNTIF(BASE!$A:$A,PRODUTIVIDADE!DG$3)=0,"",SUMIFS(BASE!$N:$N,BASE!$A:$A,PRODUTIVIDADE!DG$3,BASE!$G:$G,PRODUTIVIDADE!$B146)))</f>
        <v/>
      </c>
      <c r="DI146" s="18" t="str">
        <f>IF($B146="","",IF(COUNTIF(BASE!$A:$A,PRODUTIVIDADE!DG$3)=0,"",SUMIFS(BASE!$P:$P,BASE!$A:$A,PRODUTIVIDADE!DG$3,BASE!$G:$G,PRODUTIVIDADE!$B146)))</f>
        <v/>
      </c>
      <c r="DJ146" s="18" t="str">
        <f>IF($B146="","",IF(COUNTIF(BASE!$A:$A,PRODUTIVIDADE!DG$3)=0,"",SUMIFS(BASE!$O:$O,BASE!$A:$A,PRODUTIVIDADE!DG$3,BASE!$G:$G,PRODUTIVIDADE!$B146)))</f>
        <v/>
      </c>
      <c r="DK146" s="32">
        <f t="shared" si="172"/>
        <v>0</v>
      </c>
      <c r="DL146" s="32">
        <f t="shared" si="173"/>
        <v>0</v>
      </c>
      <c r="DM146" s="33" t="str">
        <f>IF($B146="","",IF(COUNTIF(BASE!$A:$A,PRODUTIVIDADE!DM$3)=0,"",SUMIFS(BASE!$M:$M,BASE!$A:$A,PRODUTIVIDADE!DM$3,BASE!$G:$G,PRODUTIVIDADE!$B146)))</f>
        <v/>
      </c>
      <c r="DN146" s="33" t="str">
        <f>IF($B146="","",IF(COUNTIF(BASE!$A:$A,PRODUTIVIDADE!DM$3)=0,"",SUMIFS(BASE!$N:$N,BASE!$A:$A,PRODUTIVIDADE!DM$3,BASE!$G:$G,PRODUTIVIDADE!$B146)))</f>
        <v/>
      </c>
      <c r="DO146" s="28" t="str">
        <f>IF($B146="","",IF(COUNTIF(BASE!$A:$A,PRODUTIVIDADE!DM$3)=0,"",SUMIFS(BASE!$P:$P,BASE!$A:$A,PRODUTIVIDADE!DM$3,BASE!$G:$G,PRODUTIVIDADE!$B146)))</f>
        <v/>
      </c>
      <c r="DP146" s="28" t="str">
        <f>IF($B146="","",IF(COUNTIF(BASE!$A:$A,PRODUTIVIDADE!DM$3)=0,"",SUMIFS(BASE!$O:$O,BASE!$A:$A,PRODUTIVIDADE!DM$3,BASE!$G:$G,PRODUTIVIDADE!$B146)))</f>
        <v/>
      </c>
      <c r="DQ146" s="32">
        <f t="shared" si="174"/>
        <v>0</v>
      </c>
      <c r="DR146" s="32">
        <f t="shared" si="175"/>
        <v>0</v>
      </c>
      <c r="DS146" s="15" t="str">
        <f>IF($B146="","",IF(COUNTIF(BASE!$A:$A,PRODUTIVIDADE!DS$3)=0,"",SUMIFS(BASE!$M:$M,BASE!$A:$A,PRODUTIVIDADE!DS$3,BASE!$G:$G,PRODUTIVIDADE!$B146)))</f>
        <v/>
      </c>
      <c r="DT146" s="15" t="str">
        <f>IF($B146="","",IF(COUNTIF(BASE!$A:$A,PRODUTIVIDADE!DS$3)=0,"",SUMIFS(BASE!$N:$N,BASE!$A:$A,PRODUTIVIDADE!DS$3,BASE!$G:$G,PRODUTIVIDADE!$B146)))</f>
        <v/>
      </c>
      <c r="DU146" s="18" t="str">
        <f>IF($B146="","",IF(COUNTIF(BASE!$A:$A,PRODUTIVIDADE!DS$3)=0,"",SUMIFS(BASE!$P:$P,BASE!$A:$A,PRODUTIVIDADE!DS$3,BASE!$G:$G,PRODUTIVIDADE!$B146)))</f>
        <v/>
      </c>
      <c r="DV146" s="18" t="str">
        <f>IF($B146="","",IF(COUNTIF(BASE!$A:$A,PRODUTIVIDADE!DS$3)=0,"",SUMIFS(BASE!$O:$O,BASE!$A:$A,PRODUTIVIDADE!DS$3,BASE!$G:$G,PRODUTIVIDADE!$B146)))</f>
        <v/>
      </c>
      <c r="DW146" s="32">
        <f t="shared" si="176"/>
        <v>0</v>
      </c>
      <c r="DX146" s="32">
        <f t="shared" si="177"/>
        <v>0</v>
      </c>
      <c r="DY146" s="33" t="str">
        <f>IF($B146="","",IF(COUNTIF(BASE!$A:$A,PRODUTIVIDADE!DY$3)=0,"",SUMIFS(BASE!$M:$M,BASE!$A:$A,PRODUTIVIDADE!DY$3,BASE!$G:$G,PRODUTIVIDADE!$B146)))</f>
        <v/>
      </c>
      <c r="DZ146" s="33" t="str">
        <f>IF($B146="","",IF(COUNTIF(BASE!$A:$A,PRODUTIVIDADE!DY$3)=0,"",SUMIFS(BASE!$N:$N,BASE!$A:$A,PRODUTIVIDADE!DY$3,BASE!$G:$G,PRODUTIVIDADE!$B146)))</f>
        <v/>
      </c>
      <c r="EA146" s="28" t="str">
        <f>IF($B146="","",IF(COUNTIF(BASE!$A:$A,PRODUTIVIDADE!DY$3)=0,"",SUMIFS(BASE!$P:$P,BASE!$A:$A,PRODUTIVIDADE!DY$3,BASE!$G:$G,PRODUTIVIDADE!$B146)))</f>
        <v/>
      </c>
      <c r="EB146" s="28" t="str">
        <f>IF($B146="","",IF(COUNTIF(BASE!$A:$A,PRODUTIVIDADE!DY$3)=0,"",SUMIFS(BASE!$O:$O,BASE!$A:$A,PRODUTIVIDADE!DY$3,BASE!$G:$G,PRODUTIVIDADE!$B146)))</f>
        <v/>
      </c>
      <c r="EC146" s="32">
        <f t="shared" si="178"/>
        <v>0</v>
      </c>
      <c r="ED146" s="32">
        <f t="shared" si="179"/>
        <v>0</v>
      </c>
      <c r="EE146" s="15" t="str">
        <f>IF($B146="","",IF(COUNTIF(BASE!$A:$A,PRODUTIVIDADE!EE$3)=0,"",SUMIFS(BASE!$M:$M,BASE!$A:$A,PRODUTIVIDADE!EE$3,BASE!$G:$G,PRODUTIVIDADE!$B146)))</f>
        <v/>
      </c>
      <c r="EF146" s="15" t="str">
        <f>IF($B146="","",IF(COUNTIF(BASE!$A:$A,PRODUTIVIDADE!EE$3)=0,"",SUMIFS(BASE!$N:$N,BASE!$A:$A,PRODUTIVIDADE!EE$3,BASE!$G:$G,PRODUTIVIDADE!$B146)))</f>
        <v/>
      </c>
      <c r="EG146" s="18" t="str">
        <f>IF($B146="","",IF(COUNTIF(BASE!$A:$A,PRODUTIVIDADE!EE$3)=0,"",SUMIFS(BASE!$P:$P,BASE!$A:$A,PRODUTIVIDADE!EE$3,BASE!$G:$G,PRODUTIVIDADE!$B146)))</f>
        <v/>
      </c>
      <c r="EH146" s="18" t="str">
        <f>IF($B146="","",IF(COUNTIF(BASE!$A:$A,PRODUTIVIDADE!EE$3)=0,"",SUMIFS(BASE!$O:$O,BASE!$A:$A,PRODUTIVIDADE!EE$3,BASE!$G:$G,PRODUTIVIDADE!$B146)))</f>
        <v/>
      </c>
      <c r="EI146" s="32">
        <f t="shared" si="180"/>
        <v>0</v>
      </c>
      <c r="EJ146" s="32">
        <f t="shared" si="181"/>
        <v>0</v>
      </c>
      <c r="EK146" s="33" t="str">
        <f>IF($B146="","",IF(COUNTIF(BASE!$A:$A,PRODUTIVIDADE!EK$3)=0,"",SUMIFS(BASE!$M:$M,BASE!$A:$A,PRODUTIVIDADE!EK$3,BASE!$G:$G,PRODUTIVIDADE!$B146)))</f>
        <v/>
      </c>
      <c r="EL146" s="33" t="str">
        <f>IF($B146="","",IF(COUNTIF(BASE!$A:$A,PRODUTIVIDADE!EK$3)=0,"",SUMIFS(BASE!$N:$N,BASE!$A:$A,PRODUTIVIDADE!EK$3,BASE!$G:$G,PRODUTIVIDADE!$B146)))</f>
        <v/>
      </c>
      <c r="EM146" s="28" t="str">
        <f>IF($B146="","",IF(COUNTIF(BASE!$A:$A,PRODUTIVIDADE!EK$3)=0,"",SUMIFS(BASE!$P:$P,BASE!$A:$A,PRODUTIVIDADE!EK$3,BASE!$G:$G,PRODUTIVIDADE!$B146)))</f>
        <v/>
      </c>
      <c r="EN146" s="28" t="str">
        <f>IF($B146="","",IF(COUNTIF(BASE!$A:$A,PRODUTIVIDADE!EK$3)=0,"",SUMIFS(BASE!$O:$O,BASE!$A:$A,PRODUTIVIDADE!EK$3,BASE!$G:$G,PRODUTIVIDADE!$B146)))</f>
        <v/>
      </c>
      <c r="EO146" s="32">
        <f t="shared" si="182"/>
        <v>0</v>
      </c>
      <c r="EP146" s="32">
        <f t="shared" si="183"/>
        <v>0</v>
      </c>
      <c r="EQ146" s="15" t="str">
        <f>IF($B146="","",IF(COUNTIF(BASE!$A:$A,PRODUTIVIDADE!EQ$3)=0,"",SUMIFS(BASE!$M:$M,BASE!$A:$A,PRODUTIVIDADE!EQ$3,BASE!$G:$G,PRODUTIVIDADE!$B146)))</f>
        <v/>
      </c>
      <c r="ER146" s="15" t="str">
        <f>IF($B146="","",IF(COUNTIF(BASE!$A:$A,PRODUTIVIDADE!EQ$3)=0,"",SUMIFS(BASE!$N:$N,BASE!$A:$A,PRODUTIVIDADE!EQ$3,BASE!$G:$G,PRODUTIVIDADE!$B146)))</f>
        <v/>
      </c>
      <c r="ES146" s="18" t="str">
        <f>IF($B146="","",IF(COUNTIF(BASE!$A:$A,PRODUTIVIDADE!EQ$3)=0,"",SUMIFS(BASE!$P:$P,BASE!$A:$A,PRODUTIVIDADE!EQ$3,BASE!$G:$G,PRODUTIVIDADE!$B146)))</f>
        <v/>
      </c>
      <c r="ET146" s="18" t="str">
        <f>IF($B146="","",IF(COUNTIF(BASE!$A:$A,PRODUTIVIDADE!EQ$3)=0,"",SUMIFS(BASE!$O:$O,BASE!$A:$A,PRODUTIVIDADE!EQ$3,BASE!$G:$G,PRODUTIVIDADE!$B146)))</f>
        <v/>
      </c>
      <c r="EU146" s="32">
        <f t="shared" si="184"/>
        <v>0</v>
      </c>
      <c r="EV146" s="32">
        <f t="shared" si="185"/>
        <v>0</v>
      </c>
      <c r="EW146" s="33" t="str">
        <f>IF($B146="","",IF(COUNTIF(BASE!$A:$A,PRODUTIVIDADE!EW$3)=0,"",SUMIFS(BASE!$M:$M,BASE!$A:$A,PRODUTIVIDADE!EW$3,BASE!$G:$G,PRODUTIVIDADE!$B146)))</f>
        <v/>
      </c>
      <c r="EX146" s="33" t="str">
        <f>IF($B146="","",IF(COUNTIF(BASE!$A:$A,PRODUTIVIDADE!EW$3)=0,"",SUMIFS(BASE!$N:$N,BASE!$A:$A,PRODUTIVIDADE!EW$3,BASE!$G:$G,PRODUTIVIDADE!$B146)))</f>
        <v/>
      </c>
      <c r="EY146" s="28" t="str">
        <f>IF($B146="","",IF(COUNTIF(BASE!$A:$A,PRODUTIVIDADE!EW$3)=0,"",SUMIFS(BASE!$P:$P,BASE!$A:$A,PRODUTIVIDADE!EW$3,BASE!$G:$G,PRODUTIVIDADE!$B146)))</f>
        <v/>
      </c>
      <c r="EZ146" s="28" t="str">
        <f>IF($B146="","",IF(COUNTIF(BASE!$A:$A,PRODUTIVIDADE!EW$3)=0,"",SUMIFS(BASE!$O:$O,BASE!$A:$A,PRODUTIVIDADE!EW$3,BASE!$G:$G,PRODUTIVIDADE!$B146)))</f>
        <v/>
      </c>
      <c r="FA146" s="32">
        <f t="shared" si="186"/>
        <v>0</v>
      </c>
      <c r="FB146" s="32">
        <f t="shared" si="187"/>
        <v>0</v>
      </c>
      <c r="FC146" s="15" t="str">
        <f>IF($B146="","",IF(COUNTIF(BASE!$A:$A,PRODUTIVIDADE!FC$3)=0,"",SUMIFS(BASE!$M:$M,BASE!$A:$A,PRODUTIVIDADE!FC$3,BASE!$G:$G,PRODUTIVIDADE!$B146)))</f>
        <v/>
      </c>
      <c r="FD146" s="15" t="str">
        <f>IF($B146="","",IF(COUNTIF(BASE!$A:$A,PRODUTIVIDADE!FC$3)=0,"",SUMIFS(BASE!$N:$N,BASE!$A:$A,PRODUTIVIDADE!FC$3,BASE!$G:$G,PRODUTIVIDADE!$B146)))</f>
        <v/>
      </c>
      <c r="FE146" s="18" t="str">
        <f>IF($B146="","",IF(COUNTIF(BASE!$A:$A,PRODUTIVIDADE!FC$3)=0,"",SUMIFS(BASE!$P:$P,BASE!$A:$A,PRODUTIVIDADE!FC$3,BASE!$G:$G,PRODUTIVIDADE!$B146)))</f>
        <v/>
      </c>
      <c r="FF146" s="18" t="str">
        <f>IF($B146="","",IF(COUNTIF(BASE!$A:$A,PRODUTIVIDADE!FC$3)=0,"",SUMIFS(BASE!$O:$O,BASE!$A:$A,PRODUTIVIDADE!FC$3,BASE!$G:$G,PRODUTIVIDADE!$B146)))</f>
        <v/>
      </c>
      <c r="FG146" s="32">
        <f t="shared" si="188"/>
        <v>0</v>
      </c>
      <c r="FH146" s="32">
        <f t="shared" si="189"/>
        <v>0</v>
      </c>
      <c r="FI146" s="33" t="str">
        <f>IF($B146="","",IF(COUNTIF(BASE!$A:$A,PRODUTIVIDADE!FI$3)=0,"",SUMIFS(BASE!$M:$M,BASE!$A:$A,PRODUTIVIDADE!FI$3,BASE!$G:$G,PRODUTIVIDADE!$B146)))</f>
        <v/>
      </c>
      <c r="FJ146" s="33" t="str">
        <f>IF($B146="","",IF(COUNTIF(BASE!$A:$A,PRODUTIVIDADE!FI$3)=0,"",SUMIFS(BASE!$N:$N,BASE!$A:$A,PRODUTIVIDADE!FI$3,BASE!$G:$G,PRODUTIVIDADE!$B146)))</f>
        <v/>
      </c>
      <c r="FK146" s="28" t="str">
        <f>IF($B146="","",IF(COUNTIF(BASE!$A:$A,PRODUTIVIDADE!FI$3)=0,"",SUMIFS(BASE!$P:$P,BASE!$A:$A,PRODUTIVIDADE!FI$3,BASE!$G:$G,PRODUTIVIDADE!$B146)))</f>
        <v/>
      </c>
      <c r="FL146" s="28" t="str">
        <f>IF($B146="","",IF(COUNTIF(BASE!$A:$A,PRODUTIVIDADE!FI$3)=0,"",SUMIFS(BASE!$O:$O,BASE!$A:$A,PRODUTIVIDADE!FI$3,BASE!$G:$G,PRODUTIVIDADE!$B146)))</f>
        <v/>
      </c>
      <c r="FM146" s="32">
        <f t="shared" si="190"/>
        <v>0</v>
      </c>
      <c r="FN146" s="32">
        <f t="shared" si="191"/>
        <v>0</v>
      </c>
      <c r="FO146" s="15" t="str">
        <f>IF($B146="","",IF(COUNTIF(BASE!$A:$A,PRODUTIVIDADE!FO$3)=0,"",SUMIFS(BASE!$M:$M,BASE!$A:$A,PRODUTIVIDADE!FO$3,BASE!$G:$G,PRODUTIVIDADE!$B146)))</f>
        <v/>
      </c>
      <c r="FP146" s="15" t="str">
        <f>IF($B146="","",IF(COUNTIF(BASE!$A:$A,PRODUTIVIDADE!FO$3)=0,"",SUMIFS(BASE!$N:$N,BASE!$A:$A,PRODUTIVIDADE!FO$3,BASE!$G:$G,PRODUTIVIDADE!$B146)))</f>
        <v/>
      </c>
      <c r="FQ146" s="18" t="str">
        <f>IF($B146="","",IF(COUNTIF(BASE!$A:$A,PRODUTIVIDADE!FO$3)=0,"",SUMIFS(BASE!$P:$P,BASE!$A:$A,PRODUTIVIDADE!FO$3,BASE!$G:$G,PRODUTIVIDADE!$B146)))</f>
        <v/>
      </c>
      <c r="FR146" s="18" t="str">
        <f>IF($B146="","",IF(COUNTIF(BASE!$A:$A,PRODUTIVIDADE!FO$3)=0,"",SUMIFS(BASE!$O:$O,BASE!$A:$A,PRODUTIVIDADE!FO$3,BASE!$G:$G,PRODUTIVIDADE!$B146)))</f>
        <v/>
      </c>
      <c r="FS146" s="32">
        <f t="shared" si="192"/>
        <v>0</v>
      </c>
      <c r="FT146" s="32">
        <f t="shared" si="193"/>
        <v>0</v>
      </c>
      <c r="FU146" s="33" t="str">
        <f>IF($B146="","",IF(COUNTIF(BASE!$A:$A,PRODUTIVIDADE!FU$3)=0,"",SUMIFS(BASE!$M:$M,BASE!$A:$A,PRODUTIVIDADE!FU$3,BASE!$G:$G,PRODUTIVIDADE!$B146)))</f>
        <v/>
      </c>
      <c r="FV146" s="33" t="str">
        <f>IF($B146="","",IF(COUNTIF(BASE!$A:$A,PRODUTIVIDADE!FU$3)=0,"",SUMIFS(BASE!$N:$N,BASE!$A:$A,PRODUTIVIDADE!FU$3,BASE!$G:$G,PRODUTIVIDADE!$B146)))</f>
        <v/>
      </c>
      <c r="FW146" s="28" t="str">
        <f>IF($B146="","",IF(COUNTIF(BASE!$A:$A,PRODUTIVIDADE!FU$3)=0,"",SUMIFS(BASE!$P:$P,BASE!$A:$A,PRODUTIVIDADE!FU$3,BASE!$G:$G,PRODUTIVIDADE!$B146)))</f>
        <v/>
      </c>
      <c r="FX146" s="28" t="str">
        <f>IF($B146="","",IF(COUNTIF(BASE!$A:$A,PRODUTIVIDADE!FU$3)=0,"",SUMIFS(BASE!$O:$O,BASE!$A:$A,PRODUTIVIDADE!FU$3,BASE!$G:$G,PRODUTIVIDADE!$B146)))</f>
        <v/>
      </c>
      <c r="FY146" s="32">
        <f t="shared" si="194"/>
        <v>0</v>
      </c>
      <c r="FZ146" s="32">
        <f t="shared" si="195"/>
        <v>0</v>
      </c>
      <c r="GA146" s="15" t="str">
        <f>IF($B146="","",IF(COUNTIF(BASE!$A:$A,PRODUTIVIDADE!GA$3)=0,"",SUMIFS(BASE!$M:$M,BASE!$A:$A,PRODUTIVIDADE!GA$3,BASE!$G:$G,PRODUTIVIDADE!$B146)))</f>
        <v/>
      </c>
      <c r="GB146" s="15" t="str">
        <f>IF($B146="","",IF(COUNTIF(BASE!$A:$A,PRODUTIVIDADE!GA$3)=0,"",SUMIFS(BASE!$N:$N,BASE!$A:$A,PRODUTIVIDADE!GA$3,BASE!$G:$G,PRODUTIVIDADE!$B146)))</f>
        <v/>
      </c>
      <c r="GC146" s="18" t="str">
        <f>IF($B146="","",IF(COUNTIF(BASE!$A:$A,PRODUTIVIDADE!GA$3)=0,"",SUMIFS(BASE!$P:$P,BASE!$A:$A,PRODUTIVIDADE!GA$3,BASE!$G:$G,PRODUTIVIDADE!$B146)))</f>
        <v/>
      </c>
      <c r="GD146" s="18" t="str">
        <f>IF($B146="","",IF(COUNTIF(BASE!$A:$A,PRODUTIVIDADE!GA$3)=0,"",SUMIFS(BASE!$O:$O,BASE!$A:$A,PRODUTIVIDADE!GA$3,BASE!$G:$G,PRODUTIVIDADE!$B146)))</f>
        <v/>
      </c>
      <c r="GE146" s="32">
        <f t="shared" si="196"/>
        <v>0</v>
      </c>
      <c r="GF146" s="32">
        <f t="shared" si="197"/>
        <v>0</v>
      </c>
      <c r="GG146" s="33" t="str">
        <f>IF($B146="","",IF(COUNTIF(BASE!$A:$A,PRODUTIVIDADE!GG$3)=0,"",SUMIFS(BASE!$M:$M,BASE!$A:$A,PRODUTIVIDADE!GG$3,BASE!$G:$G,PRODUTIVIDADE!$B146)))</f>
        <v/>
      </c>
      <c r="GH146" s="33" t="str">
        <f>IF($B146="","",IF(COUNTIF(BASE!$A:$A,PRODUTIVIDADE!GG$3)=0,"",SUMIFS(BASE!$N:$N,BASE!$A:$A,PRODUTIVIDADE!GG$3,BASE!$G:$G,PRODUTIVIDADE!$B146)))</f>
        <v/>
      </c>
      <c r="GI146" s="28" t="str">
        <f>IF($B146="","",IF(COUNTIF(BASE!$A:$A,PRODUTIVIDADE!GG$3)=0,"",SUMIFS(BASE!$P:$P,BASE!$A:$A,PRODUTIVIDADE!GG$3,BASE!$G:$G,PRODUTIVIDADE!$B146)))</f>
        <v/>
      </c>
      <c r="GJ146" s="28" t="str">
        <f>IF($B146="","",IF(COUNTIF(BASE!$A:$A,PRODUTIVIDADE!GG$3)=0,"",SUMIFS(BASE!$O:$O,BASE!$A:$A,PRODUTIVIDADE!GG$3,BASE!$G:$G,PRODUTIVIDADE!$B146)))</f>
        <v/>
      </c>
      <c r="GK146" s="32">
        <f t="shared" si="198"/>
        <v>0</v>
      </c>
      <c r="GL146" s="32">
        <f t="shared" si="199"/>
        <v>0</v>
      </c>
      <c r="GM146" s="15" t="str">
        <f>IF($B146="","",IF(COUNTIF(BASE!$A:$A,PRODUTIVIDADE!GM$3)=0,"",SUMIFS(BASE!$M:$M,BASE!$A:$A,PRODUTIVIDADE!GM$3,BASE!$G:$G,PRODUTIVIDADE!$B146)))</f>
        <v/>
      </c>
      <c r="GN146" s="15" t="str">
        <f>IF($B146="","",IF(COUNTIF(BASE!$A:$A,PRODUTIVIDADE!GM$3)=0,"",SUMIFS(BASE!$N:$N,BASE!$A:$A,PRODUTIVIDADE!GM$3,BASE!$G:$G,PRODUTIVIDADE!$B146)))</f>
        <v/>
      </c>
      <c r="GO146" s="18" t="str">
        <f>IF($B146="","",IF(COUNTIF(BASE!$A:$A,PRODUTIVIDADE!GM$3)=0,"",SUMIFS(BASE!$P:$P,BASE!$A:$A,PRODUTIVIDADE!GM$3,BASE!$G:$G,PRODUTIVIDADE!$B146)))</f>
        <v/>
      </c>
      <c r="GP146" s="18" t="str">
        <f>IF($B146="","",IF(COUNTIF(BASE!$A:$A,PRODUTIVIDADE!GM$3)=0,"",SUMIFS(BASE!$O:$O,BASE!$A:$A,PRODUTIVIDADE!GM$3,BASE!$G:$G,PRODUTIVIDADE!$B146)))</f>
        <v/>
      </c>
      <c r="GQ146" s="32">
        <f t="shared" si="200"/>
        <v>0</v>
      </c>
      <c r="GR146" s="32">
        <f t="shared" si="201"/>
        <v>0</v>
      </c>
    </row>
    <row r="147" spans="2:200" s="8" customFormat="1" hidden="1" x14ac:dyDescent="0.25">
      <c r="B147" s="50"/>
      <c r="C147" s="16" t="str">
        <f>IF($B147="","",VLOOKUP($B147,EQUIPE!$B:$E,2,0))</f>
        <v/>
      </c>
      <c r="D147" s="16" t="str">
        <f>IF($B147="","",VLOOKUP($B147,EQUIPE!$B:$F,5,0))</f>
        <v/>
      </c>
      <c r="E147" s="18" t="str">
        <f>IF($B147="","",VLOOKUP($B147,EQUIPE!$B:$E,3,0))</f>
        <v/>
      </c>
      <c r="F147" s="16" t="str">
        <f>IF($B147="","",VLOOKUP($B147,EQUIPE!$B:$E,4,0))</f>
        <v/>
      </c>
      <c r="H147" s="22" t="str">
        <f t="shared" si="202"/>
        <v/>
      </c>
      <c r="I147" s="22" t="str">
        <f t="shared" si="202"/>
        <v/>
      </c>
      <c r="J147" s="18" t="str">
        <f t="shared" si="136"/>
        <v/>
      </c>
      <c r="K147" s="18" t="str">
        <f t="shared" si="137"/>
        <v/>
      </c>
      <c r="L147" s="32">
        <f t="shared" si="138"/>
        <v>0</v>
      </c>
      <c r="M147" s="32">
        <f t="shared" si="139"/>
        <v>0</v>
      </c>
      <c r="O147" s="15" t="str">
        <f>IF($B147="","",IF(COUNTIF(BASE!$A:$A,PRODUTIVIDADE!O$3)=0,"",SUMIFS(BASE!$M:$M,BASE!$A:$A,PRODUTIVIDADE!O$3,BASE!$G:$G,PRODUTIVIDADE!$B147)))</f>
        <v/>
      </c>
      <c r="P147" s="15" t="str">
        <f>IF($B147="","",IF(COUNTIF(BASE!$A:$A,PRODUTIVIDADE!O$3)=0,"",SUMIFS(BASE!$N:$N,BASE!$A:$A,PRODUTIVIDADE!O$3,BASE!$G:$G,PRODUTIVIDADE!$B147)))</f>
        <v/>
      </c>
      <c r="Q147" s="18" t="str">
        <f>IF($B147="","",IF(COUNTIF(BASE!$A:$A,PRODUTIVIDADE!O$3)=0,"",SUMIFS(BASE!$P:$P,BASE!$A:$A,PRODUTIVIDADE!O$3,BASE!$G:$G,PRODUTIVIDADE!$B147)))</f>
        <v/>
      </c>
      <c r="R147" s="18" t="str">
        <f>IF($B147="","",IF(COUNTIF(BASE!$A:$A,PRODUTIVIDADE!O$3)=0,"",SUMIFS(BASE!$O:$O,BASE!$A:$A,PRODUTIVIDADE!O$3,BASE!$G:$G,PRODUTIVIDADE!$B147)))</f>
        <v/>
      </c>
      <c r="S147" s="32">
        <f t="shared" si="140"/>
        <v>0</v>
      </c>
      <c r="T147" s="32">
        <f t="shared" si="141"/>
        <v>0</v>
      </c>
      <c r="U147" s="33" t="str">
        <f>IF($B147="","",IF(COUNTIF(BASE!$A:$A,PRODUTIVIDADE!U$3)=0,"",SUMIFS(BASE!$M:$M,BASE!$A:$A,PRODUTIVIDADE!U$3,BASE!$G:$G,PRODUTIVIDADE!$B147)))</f>
        <v/>
      </c>
      <c r="V147" s="33" t="str">
        <f>IF($B147="","",IF(COUNTIF(BASE!$A:$A,PRODUTIVIDADE!U$3)=0,"",SUMIFS(BASE!$N:$N,BASE!$A:$A,PRODUTIVIDADE!U$3,BASE!$G:$G,PRODUTIVIDADE!$B147)))</f>
        <v/>
      </c>
      <c r="W147" s="28" t="str">
        <f>IF($B147="","",IF(COUNTIF(BASE!$A:$A,PRODUTIVIDADE!U$3)=0,"",SUMIFS(BASE!$P:$P,BASE!$A:$A,PRODUTIVIDADE!U$3,BASE!$G:$G,PRODUTIVIDADE!$B147)))</f>
        <v/>
      </c>
      <c r="X147" s="28" t="str">
        <f>IF($B147="","",IF(COUNTIF(BASE!$A:$A,PRODUTIVIDADE!U$3)=0,"",SUMIFS(BASE!$O:$O,BASE!$A:$A,PRODUTIVIDADE!U$3,BASE!$G:$G,PRODUTIVIDADE!$B147)))</f>
        <v/>
      </c>
      <c r="Y147" s="32">
        <f t="shared" si="142"/>
        <v>0</v>
      </c>
      <c r="Z147" s="32">
        <f t="shared" si="143"/>
        <v>0</v>
      </c>
      <c r="AA147" s="15" t="str">
        <f>IF($B147="","",IF(COUNTIF(BASE!$A:$A,PRODUTIVIDADE!AA$3)=0,"",SUMIFS(BASE!$M:$M,BASE!$A:$A,PRODUTIVIDADE!AA$3,BASE!$G:$G,PRODUTIVIDADE!$B147)))</f>
        <v/>
      </c>
      <c r="AB147" s="15" t="str">
        <f>IF($B147="","",IF(COUNTIF(BASE!$A:$A,PRODUTIVIDADE!AA$3)=0,"",SUMIFS(BASE!$N:$N,BASE!$A:$A,PRODUTIVIDADE!AA$3,BASE!$G:$G,PRODUTIVIDADE!$B147)))</f>
        <v/>
      </c>
      <c r="AC147" s="18" t="str">
        <f>IF($B147="","",IF(COUNTIF(BASE!$A:$A,PRODUTIVIDADE!AA$3)=0,"",SUMIFS(BASE!$P:$P,BASE!$A:$A,PRODUTIVIDADE!AA$3,BASE!$G:$G,PRODUTIVIDADE!$B147)))</f>
        <v/>
      </c>
      <c r="AD147" s="18" t="str">
        <f>IF($B147="","",IF(COUNTIF(BASE!$A:$A,PRODUTIVIDADE!AA$3)=0,"",SUMIFS(BASE!$O:$O,BASE!$A:$A,PRODUTIVIDADE!AA$3,BASE!$G:$G,PRODUTIVIDADE!$B147)))</f>
        <v/>
      </c>
      <c r="AE147" s="32">
        <f t="shared" si="144"/>
        <v>0</v>
      </c>
      <c r="AF147" s="32">
        <f t="shared" si="145"/>
        <v>0</v>
      </c>
      <c r="AG147" s="33" t="str">
        <f>IF($B147="","",IF(COUNTIF(BASE!$A:$A,PRODUTIVIDADE!AG$3)=0,"",SUMIFS(BASE!$M:$M,BASE!$A:$A,PRODUTIVIDADE!AG$3,BASE!$G:$G,PRODUTIVIDADE!$B147)))</f>
        <v/>
      </c>
      <c r="AH147" s="33" t="str">
        <f>IF($B147="","",IF(COUNTIF(BASE!$A:$A,PRODUTIVIDADE!AG$3)=0,"",SUMIFS(BASE!$N:$N,BASE!$A:$A,PRODUTIVIDADE!AG$3,BASE!$G:$G,PRODUTIVIDADE!$B147)))</f>
        <v/>
      </c>
      <c r="AI147" s="28" t="str">
        <f>IF($B147="","",IF(COUNTIF(BASE!$A:$A,PRODUTIVIDADE!AG$3)=0,"",SUMIFS(BASE!$P:$P,BASE!$A:$A,PRODUTIVIDADE!AG$3,BASE!$G:$G,PRODUTIVIDADE!$B147)))</f>
        <v/>
      </c>
      <c r="AJ147" s="28" t="str">
        <f>IF($B147="","",IF(COUNTIF(BASE!$A:$A,PRODUTIVIDADE!AG$3)=0,"",SUMIFS(BASE!$O:$O,BASE!$A:$A,PRODUTIVIDADE!AG$3,BASE!$G:$G,PRODUTIVIDADE!$B147)))</f>
        <v/>
      </c>
      <c r="AK147" s="32">
        <f t="shared" si="146"/>
        <v>0</v>
      </c>
      <c r="AL147" s="32">
        <f t="shared" si="147"/>
        <v>0</v>
      </c>
      <c r="AM147" s="15" t="str">
        <f>IF($B147="","",IF(COUNTIF(BASE!$A:$A,PRODUTIVIDADE!AM$3)=0,"",SUMIFS(BASE!$M:$M,BASE!$A:$A,PRODUTIVIDADE!AM$3,BASE!$G:$G,PRODUTIVIDADE!$B147)))</f>
        <v/>
      </c>
      <c r="AN147" s="15" t="str">
        <f>IF($B147="","",IF(COUNTIF(BASE!$A:$A,PRODUTIVIDADE!AM$3)=0,"",SUMIFS(BASE!$N:$N,BASE!$A:$A,PRODUTIVIDADE!AM$3,BASE!$G:$G,PRODUTIVIDADE!$B147)))</f>
        <v/>
      </c>
      <c r="AO147" s="18" t="str">
        <f>IF($B147="","",IF(COUNTIF(BASE!$A:$A,PRODUTIVIDADE!AM$3)=0,"",SUMIFS(BASE!$P:$P,BASE!$A:$A,PRODUTIVIDADE!AM$3,BASE!$G:$G,PRODUTIVIDADE!$B147)))</f>
        <v/>
      </c>
      <c r="AP147" s="18" t="str">
        <f>IF($B147="","",IF(COUNTIF(BASE!$A:$A,PRODUTIVIDADE!AM$3)=0,"",SUMIFS(BASE!$O:$O,BASE!$A:$A,PRODUTIVIDADE!AM$3,BASE!$G:$G,PRODUTIVIDADE!$B147)))</f>
        <v/>
      </c>
      <c r="AQ147" s="32">
        <f t="shared" si="148"/>
        <v>0</v>
      </c>
      <c r="AR147" s="32">
        <f t="shared" si="149"/>
        <v>0</v>
      </c>
      <c r="AS147" s="33" t="str">
        <f>IF($B147="","",IF(COUNTIF(BASE!$A:$A,PRODUTIVIDADE!AS$3)=0,"",SUMIFS(BASE!$M:$M,BASE!$A:$A,PRODUTIVIDADE!AS$3,BASE!$G:$G,PRODUTIVIDADE!$B147)))</f>
        <v/>
      </c>
      <c r="AT147" s="33" t="str">
        <f>IF($B147="","",IF(COUNTIF(BASE!$A:$A,PRODUTIVIDADE!AS$3)=0,"",SUMIFS(BASE!$N:$N,BASE!$A:$A,PRODUTIVIDADE!AS$3,BASE!$G:$G,PRODUTIVIDADE!$B147)))</f>
        <v/>
      </c>
      <c r="AU147" s="28" t="str">
        <f>IF($B147="","",IF(COUNTIF(BASE!$A:$A,PRODUTIVIDADE!AS$3)=0,"",SUMIFS(BASE!$P:$P,BASE!$A:$A,PRODUTIVIDADE!AS$3,BASE!$G:$G,PRODUTIVIDADE!$B147)))</f>
        <v/>
      </c>
      <c r="AV147" s="28" t="str">
        <f>IF($B147="","",IF(COUNTIF(BASE!$A:$A,PRODUTIVIDADE!AS$3)=0,"",SUMIFS(BASE!$O:$O,BASE!$A:$A,PRODUTIVIDADE!AS$3,BASE!$G:$G,PRODUTIVIDADE!$B147)))</f>
        <v/>
      </c>
      <c r="AW147" s="32">
        <f t="shared" si="150"/>
        <v>0</v>
      </c>
      <c r="AX147" s="32">
        <f t="shared" si="151"/>
        <v>0</v>
      </c>
      <c r="AY147" s="15" t="str">
        <f>IF($B147="","",IF(COUNTIF(BASE!$A:$A,PRODUTIVIDADE!AY$3)=0,"",SUMIFS(BASE!$M:$M,BASE!$A:$A,PRODUTIVIDADE!AY$3,BASE!$G:$G,PRODUTIVIDADE!$B147)))</f>
        <v/>
      </c>
      <c r="AZ147" s="15" t="str">
        <f>IF($B147="","",IF(COUNTIF(BASE!$A:$A,PRODUTIVIDADE!AY$3)=0,"",SUMIFS(BASE!$N:$N,BASE!$A:$A,PRODUTIVIDADE!AY$3,BASE!$G:$G,PRODUTIVIDADE!$B147)))</f>
        <v/>
      </c>
      <c r="BA147" s="18" t="str">
        <f>IF($B147="","",IF(COUNTIF(BASE!$A:$A,PRODUTIVIDADE!AY$3)=0,"",SUMIFS(BASE!$P:$P,BASE!$A:$A,PRODUTIVIDADE!AY$3,BASE!$G:$G,PRODUTIVIDADE!$B147)))</f>
        <v/>
      </c>
      <c r="BB147" s="18" t="str">
        <f>IF($B147="","",IF(COUNTIF(BASE!$A:$A,PRODUTIVIDADE!AY$3)=0,"",SUMIFS(BASE!$O:$O,BASE!$A:$A,PRODUTIVIDADE!AY$3,BASE!$G:$G,PRODUTIVIDADE!$B147)))</f>
        <v/>
      </c>
      <c r="BC147" s="32">
        <f t="shared" si="152"/>
        <v>0</v>
      </c>
      <c r="BD147" s="32">
        <f t="shared" si="153"/>
        <v>0</v>
      </c>
      <c r="BE147" s="33" t="str">
        <f>IF($B147="","",IF(COUNTIF(BASE!$A:$A,PRODUTIVIDADE!BE$3)=0,"",SUMIFS(BASE!$M:$M,BASE!$A:$A,PRODUTIVIDADE!BE$3,BASE!$G:$G,PRODUTIVIDADE!$B147)))</f>
        <v/>
      </c>
      <c r="BF147" s="33" t="str">
        <f>IF($B147="","",IF(COUNTIF(BASE!$A:$A,PRODUTIVIDADE!BE$3)=0,"",SUMIFS(BASE!$N:$N,BASE!$A:$A,PRODUTIVIDADE!BE$3,BASE!$G:$G,PRODUTIVIDADE!$B147)))</f>
        <v/>
      </c>
      <c r="BG147" s="28" t="str">
        <f>IF($B147="","",IF(COUNTIF(BASE!$A:$A,PRODUTIVIDADE!BE$3)=0,"",SUMIFS(BASE!$P:$P,BASE!$A:$A,PRODUTIVIDADE!BE$3,BASE!$G:$G,PRODUTIVIDADE!$B147)))</f>
        <v/>
      </c>
      <c r="BH147" s="28" t="str">
        <f>IF($B147="","",IF(COUNTIF(BASE!$A:$A,PRODUTIVIDADE!BE$3)=0,"",SUMIFS(BASE!$O:$O,BASE!$A:$A,PRODUTIVIDADE!BE$3,BASE!$G:$G,PRODUTIVIDADE!$B147)))</f>
        <v/>
      </c>
      <c r="BI147" s="32">
        <f t="shared" si="154"/>
        <v>0</v>
      </c>
      <c r="BJ147" s="32">
        <f t="shared" si="155"/>
        <v>0</v>
      </c>
      <c r="BK147" s="15" t="str">
        <f>IF($B147="","",IF(COUNTIF(BASE!$A:$A,PRODUTIVIDADE!BK$3)=0,"",SUMIFS(BASE!$M:$M,BASE!$A:$A,PRODUTIVIDADE!BK$3,BASE!$G:$G,PRODUTIVIDADE!$B147)))</f>
        <v/>
      </c>
      <c r="BL147" s="15" t="str">
        <f>IF($B147="","",IF(COUNTIF(BASE!$A:$A,PRODUTIVIDADE!BK$3)=0,"",SUMIFS(BASE!$N:$N,BASE!$A:$A,PRODUTIVIDADE!BK$3,BASE!$G:$G,PRODUTIVIDADE!$B147)))</f>
        <v/>
      </c>
      <c r="BM147" s="18" t="str">
        <f>IF($B147="","",IF(COUNTIF(BASE!$A:$A,PRODUTIVIDADE!BK$3)=0,"",SUMIFS(BASE!$P:$P,BASE!$A:$A,PRODUTIVIDADE!BK$3,BASE!$G:$G,PRODUTIVIDADE!$B147)))</f>
        <v/>
      </c>
      <c r="BN147" s="18" t="str">
        <f>IF($B147="","",IF(COUNTIF(BASE!$A:$A,PRODUTIVIDADE!BK$3)=0,"",SUMIFS(BASE!$O:$O,BASE!$A:$A,PRODUTIVIDADE!BK$3,BASE!$G:$G,PRODUTIVIDADE!$B147)))</f>
        <v/>
      </c>
      <c r="BO147" s="32">
        <f t="shared" si="156"/>
        <v>0</v>
      </c>
      <c r="BP147" s="32">
        <f t="shared" si="157"/>
        <v>0</v>
      </c>
      <c r="BQ147" s="33" t="str">
        <f>IF($B147="","",IF(COUNTIF(BASE!$A:$A,PRODUTIVIDADE!BQ$3)=0,"",SUMIFS(BASE!$M:$M,BASE!$A:$A,PRODUTIVIDADE!BQ$3,BASE!$G:$G,PRODUTIVIDADE!$B147)))</f>
        <v/>
      </c>
      <c r="BR147" s="33" t="str">
        <f>IF($B147="","",IF(COUNTIF(BASE!$A:$A,PRODUTIVIDADE!BQ$3)=0,"",SUMIFS(BASE!$N:$N,BASE!$A:$A,PRODUTIVIDADE!BQ$3,BASE!$G:$G,PRODUTIVIDADE!$B147)))</f>
        <v/>
      </c>
      <c r="BS147" s="28" t="str">
        <f>IF($B147="","",IF(COUNTIF(BASE!$A:$A,PRODUTIVIDADE!BQ$3)=0,"",SUMIFS(BASE!$P:$P,BASE!$A:$A,PRODUTIVIDADE!BQ$3,BASE!$G:$G,PRODUTIVIDADE!$B147)))</f>
        <v/>
      </c>
      <c r="BT147" s="28" t="str">
        <f>IF($B147="","",IF(COUNTIF(BASE!$A:$A,PRODUTIVIDADE!BQ$3)=0,"",SUMIFS(BASE!$O:$O,BASE!$A:$A,PRODUTIVIDADE!BQ$3,BASE!$G:$G,PRODUTIVIDADE!$B147)))</f>
        <v/>
      </c>
      <c r="BU147" s="32">
        <f t="shared" si="158"/>
        <v>0</v>
      </c>
      <c r="BV147" s="32">
        <f t="shared" si="159"/>
        <v>0</v>
      </c>
      <c r="BW147" s="15" t="str">
        <f>IF($B147="","",IF(COUNTIF(BASE!$A:$A,PRODUTIVIDADE!BW$3)=0,"",SUMIFS(BASE!$M:$M,BASE!$A:$A,PRODUTIVIDADE!BW$3,BASE!$G:$G,PRODUTIVIDADE!$B147)))</f>
        <v/>
      </c>
      <c r="BX147" s="15" t="str">
        <f>IF($B147="","",IF(COUNTIF(BASE!$A:$A,PRODUTIVIDADE!BW$3)=0,"",SUMIFS(BASE!$N:$N,BASE!$A:$A,PRODUTIVIDADE!BW$3,BASE!$G:$G,PRODUTIVIDADE!$B147)))</f>
        <v/>
      </c>
      <c r="BY147" s="18" t="str">
        <f>IF($B147="","",IF(COUNTIF(BASE!$A:$A,PRODUTIVIDADE!BW$3)=0,"",SUMIFS(BASE!$P:$P,BASE!$A:$A,PRODUTIVIDADE!BW$3,BASE!$G:$G,PRODUTIVIDADE!$B147)))</f>
        <v/>
      </c>
      <c r="BZ147" s="18" t="str">
        <f>IF($B147="","",IF(COUNTIF(BASE!$A:$A,PRODUTIVIDADE!BW$3)=0,"",SUMIFS(BASE!$O:$O,BASE!$A:$A,PRODUTIVIDADE!BW$3,BASE!$G:$G,PRODUTIVIDADE!$B147)))</f>
        <v/>
      </c>
      <c r="CA147" s="32">
        <f t="shared" si="160"/>
        <v>0</v>
      </c>
      <c r="CB147" s="32">
        <f t="shared" si="161"/>
        <v>0</v>
      </c>
      <c r="CC147" s="33" t="str">
        <f>IF($B147="","",IF(COUNTIF(BASE!$A:$A,PRODUTIVIDADE!CC$3)=0,"",SUMIFS(BASE!$M:$M,BASE!$A:$A,PRODUTIVIDADE!CC$3,BASE!$G:$G,PRODUTIVIDADE!$B147)))</f>
        <v/>
      </c>
      <c r="CD147" s="33" t="str">
        <f>IF($B147="","",IF(COUNTIF(BASE!$A:$A,PRODUTIVIDADE!CC$3)=0,"",SUMIFS(BASE!$N:$N,BASE!$A:$A,PRODUTIVIDADE!CC$3,BASE!$G:$G,PRODUTIVIDADE!$B147)))</f>
        <v/>
      </c>
      <c r="CE147" s="28" t="str">
        <f>IF($B147="","",IF(COUNTIF(BASE!$A:$A,PRODUTIVIDADE!CC$3)=0,"",SUMIFS(BASE!$P:$P,BASE!$A:$A,PRODUTIVIDADE!CC$3,BASE!$G:$G,PRODUTIVIDADE!$B147)))</f>
        <v/>
      </c>
      <c r="CF147" s="28" t="str">
        <f>IF($B147="","",IF(COUNTIF(BASE!$A:$A,PRODUTIVIDADE!CC$3)=0,"",SUMIFS(BASE!$O:$O,BASE!$A:$A,PRODUTIVIDADE!CC$3,BASE!$G:$G,PRODUTIVIDADE!$B147)))</f>
        <v/>
      </c>
      <c r="CG147" s="32">
        <f t="shared" si="162"/>
        <v>0</v>
      </c>
      <c r="CH147" s="32">
        <f t="shared" si="163"/>
        <v>0</v>
      </c>
      <c r="CI147" s="15" t="str">
        <f>IF($B147="","",IF(COUNTIF(BASE!$A:$A,PRODUTIVIDADE!CI$3)=0,"",SUMIFS(BASE!$M:$M,BASE!$A:$A,PRODUTIVIDADE!CI$3,BASE!$G:$G,PRODUTIVIDADE!$B147)))</f>
        <v/>
      </c>
      <c r="CJ147" s="15" t="str">
        <f>IF($B147="","",IF(COUNTIF(BASE!$A:$A,PRODUTIVIDADE!CI$3)=0,"",SUMIFS(BASE!$N:$N,BASE!$A:$A,PRODUTIVIDADE!CI$3,BASE!$G:$G,PRODUTIVIDADE!$B147)))</f>
        <v/>
      </c>
      <c r="CK147" s="18" t="str">
        <f>IF($B147="","",IF(COUNTIF(BASE!$A:$A,PRODUTIVIDADE!CI$3)=0,"",SUMIFS(BASE!$P:$P,BASE!$A:$A,PRODUTIVIDADE!CI$3,BASE!$G:$G,PRODUTIVIDADE!$B147)))</f>
        <v/>
      </c>
      <c r="CL147" s="18" t="str">
        <f>IF($B147="","",IF(COUNTIF(BASE!$A:$A,PRODUTIVIDADE!CI$3)=0,"",SUMIFS(BASE!$O:$O,BASE!$A:$A,PRODUTIVIDADE!CI$3,BASE!$G:$G,PRODUTIVIDADE!$B147)))</f>
        <v/>
      </c>
      <c r="CM147" s="32">
        <f t="shared" si="164"/>
        <v>0</v>
      </c>
      <c r="CN147" s="32">
        <f t="shared" si="165"/>
        <v>0</v>
      </c>
      <c r="CO147" s="33" t="str">
        <f>IF($B147="","",IF(COUNTIF(BASE!$A:$A,PRODUTIVIDADE!CO$3)=0,"",SUMIFS(BASE!$M:$M,BASE!$A:$A,PRODUTIVIDADE!CO$3,BASE!$G:$G,PRODUTIVIDADE!$B147)))</f>
        <v/>
      </c>
      <c r="CP147" s="33" t="str">
        <f>IF($B147="","",IF(COUNTIF(BASE!$A:$A,PRODUTIVIDADE!CO$3)=0,"",SUMIFS(BASE!$N:$N,BASE!$A:$A,PRODUTIVIDADE!CO$3,BASE!$G:$G,PRODUTIVIDADE!$B147)))</f>
        <v/>
      </c>
      <c r="CQ147" s="28" t="str">
        <f>IF($B147="","",IF(COUNTIF(BASE!$A:$A,PRODUTIVIDADE!CO$3)=0,"",SUMIFS(BASE!$P:$P,BASE!$A:$A,PRODUTIVIDADE!CO$3,BASE!$G:$G,PRODUTIVIDADE!$B147)))</f>
        <v/>
      </c>
      <c r="CR147" s="28" t="str">
        <f>IF($B147="","",IF(COUNTIF(BASE!$A:$A,PRODUTIVIDADE!CO$3)=0,"",SUMIFS(BASE!$O:$O,BASE!$A:$A,PRODUTIVIDADE!CO$3,BASE!$G:$G,PRODUTIVIDADE!$B147)))</f>
        <v/>
      </c>
      <c r="CS147" s="32">
        <f t="shared" si="166"/>
        <v>0</v>
      </c>
      <c r="CT147" s="32">
        <f t="shared" si="167"/>
        <v>0</v>
      </c>
      <c r="CU147" s="15" t="str">
        <f>IF($B147="","",IF(COUNTIF(BASE!$A:$A,PRODUTIVIDADE!CU$3)=0,"",SUMIFS(BASE!$M:$M,BASE!$A:$A,PRODUTIVIDADE!CU$3,BASE!$G:$G,PRODUTIVIDADE!$B147)))</f>
        <v/>
      </c>
      <c r="CV147" s="15" t="str">
        <f>IF($B147="","",IF(COUNTIF(BASE!$A:$A,PRODUTIVIDADE!CU$3)=0,"",SUMIFS(BASE!$N:$N,BASE!$A:$A,PRODUTIVIDADE!CU$3,BASE!$G:$G,PRODUTIVIDADE!$B147)))</f>
        <v/>
      </c>
      <c r="CW147" s="18" t="str">
        <f>IF($B147="","",IF(COUNTIF(BASE!$A:$A,PRODUTIVIDADE!CU$3)=0,"",SUMIFS(BASE!$P:$P,BASE!$A:$A,PRODUTIVIDADE!CU$3,BASE!$G:$G,PRODUTIVIDADE!$B147)))</f>
        <v/>
      </c>
      <c r="CX147" s="18" t="str">
        <f>IF($B147="","",IF(COUNTIF(BASE!$A:$A,PRODUTIVIDADE!CU$3)=0,"",SUMIFS(BASE!$O:$O,BASE!$A:$A,PRODUTIVIDADE!CU$3,BASE!$G:$G,PRODUTIVIDADE!$B147)))</f>
        <v/>
      </c>
      <c r="CY147" s="32">
        <f t="shared" si="168"/>
        <v>0</v>
      </c>
      <c r="CZ147" s="32">
        <f t="shared" si="169"/>
        <v>0</v>
      </c>
      <c r="DA147" s="33" t="str">
        <f>IF($B147="","",IF(COUNTIF(BASE!$A:$A,PRODUTIVIDADE!DA$3)=0,"",SUMIFS(BASE!$M:$M,BASE!$A:$A,PRODUTIVIDADE!DA$3,BASE!$G:$G,PRODUTIVIDADE!$B147)))</f>
        <v/>
      </c>
      <c r="DB147" s="33" t="str">
        <f>IF($B147="","",IF(COUNTIF(BASE!$A:$A,PRODUTIVIDADE!DA$3)=0,"",SUMIFS(BASE!$N:$N,BASE!$A:$A,PRODUTIVIDADE!DA$3,BASE!$G:$G,PRODUTIVIDADE!$B147)))</f>
        <v/>
      </c>
      <c r="DC147" s="28" t="str">
        <f>IF($B147="","",IF(COUNTIF(BASE!$A:$A,PRODUTIVIDADE!DA$3)=0,"",SUMIFS(BASE!$P:$P,BASE!$A:$A,PRODUTIVIDADE!DA$3,BASE!$G:$G,PRODUTIVIDADE!$B147)))</f>
        <v/>
      </c>
      <c r="DD147" s="28" t="str">
        <f>IF($B147="","",IF(COUNTIF(BASE!$A:$A,PRODUTIVIDADE!DA$3)=0,"",SUMIFS(BASE!$O:$O,BASE!$A:$A,PRODUTIVIDADE!DA$3,BASE!$G:$G,PRODUTIVIDADE!$B147)))</f>
        <v/>
      </c>
      <c r="DE147" s="32">
        <f t="shared" si="170"/>
        <v>0</v>
      </c>
      <c r="DF147" s="32">
        <f t="shared" si="171"/>
        <v>0</v>
      </c>
      <c r="DG147" s="15" t="str">
        <f>IF($B147="","",IF(COUNTIF(BASE!$A:$A,PRODUTIVIDADE!DG$3)=0,"",SUMIFS(BASE!$M:$M,BASE!$A:$A,PRODUTIVIDADE!DG$3,BASE!$G:$G,PRODUTIVIDADE!$B147)))</f>
        <v/>
      </c>
      <c r="DH147" s="15" t="str">
        <f>IF($B147="","",IF(COUNTIF(BASE!$A:$A,PRODUTIVIDADE!DG$3)=0,"",SUMIFS(BASE!$N:$N,BASE!$A:$A,PRODUTIVIDADE!DG$3,BASE!$G:$G,PRODUTIVIDADE!$B147)))</f>
        <v/>
      </c>
      <c r="DI147" s="18" t="str">
        <f>IF($B147="","",IF(COUNTIF(BASE!$A:$A,PRODUTIVIDADE!DG$3)=0,"",SUMIFS(BASE!$P:$P,BASE!$A:$A,PRODUTIVIDADE!DG$3,BASE!$G:$G,PRODUTIVIDADE!$B147)))</f>
        <v/>
      </c>
      <c r="DJ147" s="18" t="str">
        <f>IF($B147="","",IF(COUNTIF(BASE!$A:$A,PRODUTIVIDADE!DG$3)=0,"",SUMIFS(BASE!$O:$O,BASE!$A:$A,PRODUTIVIDADE!DG$3,BASE!$G:$G,PRODUTIVIDADE!$B147)))</f>
        <v/>
      </c>
      <c r="DK147" s="32">
        <f t="shared" si="172"/>
        <v>0</v>
      </c>
      <c r="DL147" s="32">
        <f t="shared" si="173"/>
        <v>0</v>
      </c>
      <c r="DM147" s="33" t="str">
        <f>IF($B147="","",IF(COUNTIF(BASE!$A:$A,PRODUTIVIDADE!DM$3)=0,"",SUMIFS(BASE!$M:$M,BASE!$A:$A,PRODUTIVIDADE!DM$3,BASE!$G:$G,PRODUTIVIDADE!$B147)))</f>
        <v/>
      </c>
      <c r="DN147" s="33" t="str">
        <f>IF($B147="","",IF(COUNTIF(BASE!$A:$A,PRODUTIVIDADE!DM$3)=0,"",SUMIFS(BASE!$N:$N,BASE!$A:$A,PRODUTIVIDADE!DM$3,BASE!$G:$G,PRODUTIVIDADE!$B147)))</f>
        <v/>
      </c>
      <c r="DO147" s="28" t="str">
        <f>IF($B147="","",IF(COUNTIF(BASE!$A:$A,PRODUTIVIDADE!DM$3)=0,"",SUMIFS(BASE!$P:$P,BASE!$A:$A,PRODUTIVIDADE!DM$3,BASE!$G:$G,PRODUTIVIDADE!$B147)))</f>
        <v/>
      </c>
      <c r="DP147" s="28" t="str">
        <f>IF($B147="","",IF(COUNTIF(BASE!$A:$A,PRODUTIVIDADE!DM$3)=0,"",SUMIFS(BASE!$O:$O,BASE!$A:$A,PRODUTIVIDADE!DM$3,BASE!$G:$G,PRODUTIVIDADE!$B147)))</f>
        <v/>
      </c>
      <c r="DQ147" s="32">
        <f t="shared" si="174"/>
        <v>0</v>
      </c>
      <c r="DR147" s="32">
        <f t="shared" si="175"/>
        <v>0</v>
      </c>
      <c r="DS147" s="15" t="str">
        <f>IF($B147="","",IF(COUNTIF(BASE!$A:$A,PRODUTIVIDADE!DS$3)=0,"",SUMIFS(BASE!$M:$M,BASE!$A:$A,PRODUTIVIDADE!DS$3,BASE!$G:$G,PRODUTIVIDADE!$B147)))</f>
        <v/>
      </c>
      <c r="DT147" s="15" t="str">
        <f>IF($B147="","",IF(COUNTIF(BASE!$A:$A,PRODUTIVIDADE!DS$3)=0,"",SUMIFS(BASE!$N:$N,BASE!$A:$A,PRODUTIVIDADE!DS$3,BASE!$G:$G,PRODUTIVIDADE!$B147)))</f>
        <v/>
      </c>
      <c r="DU147" s="18" t="str">
        <f>IF($B147="","",IF(COUNTIF(BASE!$A:$A,PRODUTIVIDADE!DS$3)=0,"",SUMIFS(BASE!$P:$P,BASE!$A:$A,PRODUTIVIDADE!DS$3,BASE!$G:$G,PRODUTIVIDADE!$B147)))</f>
        <v/>
      </c>
      <c r="DV147" s="18" t="str">
        <f>IF($B147="","",IF(COUNTIF(BASE!$A:$A,PRODUTIVIDADE!DS$3)=0,"",SUMIFS(BASE!$O:$O,BASE!$A:$A,PRODUTIVIDADE!DS$3,BASE!$G:$G,PRODUTIVIDADE!$B147)))</f>
        <v/>
      </c>
      <c r="DW147" s="32">
        <f t="shared" si="176"/>
        <v>0</v>
      </c>
      <c r="DX147" s="32">
        <f t="shared" si="177"/>
        <v>0</v>
      </c>
      <c r="DY147" s="33" t="str">
        <f>IF($B147="","",IF(COUNTIF(BASE!$A:$A,PRODUTIVIDADE!DY$3)=0,"",SUMIFS(BASE!$M:$M,BASE!$A:$A,PRODUTIVIDADE!DY$3,BASE!$G:$G,PRODUTIVIDADE!$B147)))</f>
        <v/>
      </c>
      <c r="DZ147" s="33" t="str">
        <f>IF($B147="","",IF(COUNTIF(BASE!$A:$A,PRODUTIVIDADE!DY$3)=0,"",SUMIFS(BASE!$N:$N,BASE!$A:$A,PRODUTIVIDADE!DY$3,BASE!$G:$G,PRODUTIVIDADE!$B147)))</f>
        <v/>
      </c>
      <c r="EA147" s="28" t="str">
        <f>IF($B147="","",IF(COUNTIF(BASE!$A:$A,PRODUTIVIDADE!DY$3)=0,"",SUMIFS(BASE!$P:$P,BASE!$A:$A,PRODUTIVIDADE!DY$3,BASE!$G:$G,PRODUTIVIDADE!$B147)))</f>
        <v/>
      </c>
      <c r="EB147" s="28" t="str">
        <f>IF($B147="","",IF(COUNTIF(BASE!$A:$A,PRODUTIVIDADE!DY$3)=0,"",SUMIFS(BASE!$O:$O,BASE!$A:$A,PRODUTIVIDADE!DY$3,BASE!$G:$G,PRODUTIVIDADE!$B147)))</f>
        <v/>
      </c>
      <c r="EC147" s="32">
        <f t="shared" si="178"/>
        <v>0</v>
      </c>
      <c r="ED147" s="32">
        <f t="shared" si="179"/>
        <v>0</v>
      </c>
      <c r="EE147" s="15" t="str">
        <f>IF($B147="","",IF(COUNTIF(BASE!$A:$A,PRODUTIVIDADE!EE$3)=0,"",SUMIFS(BASE!$M:$M,BASE!$A:$A,PRODUTIVIDADE!EE$3,BASE!$G:$G,PRODUTIVIDADE!$B147)))</f>
        <v/>
      </c>
      <c r="EF147" s="15" t="str">
        <f>IF($B147="","",IF(COUNTIF(BASE!$A:$A,PRODUTIVIDADE!EE$3)=0,"",SUMIFS(BASE!$N:$N,BASE!$A:$A,PRODUTIVIDADE!EE$3,BASE!$G:$G,PRODUTIVIDADE!$B147)))</f>
        <v/>
      </c>
      <c r="EG147" s="18" t="str">
        <f>IF($B147="","",IF(COUNTIF(BASE!$A:$A,PRODUTIVIDADE!EE$3)=0,"",SUMIFS(BASE!$P:$P,BASE!$A:$A,PRODUTIVIDADE!EE$3,BASE!$G:$G,PRODUTIVIDADE!$B147)))</f>
        <v/>
      </c>
      <c r="EH147" s="18" t="str">
        <f>IF($B147="","",IF(COUNTIF(BASE!$A:$A,PRODUTIVIDADE!EE$3)=0,"",SUMIFS(BASE!$O:$O,BASE!$A:$A,PRODUTIVIDADE!EE$3,BASE!$G:$G,PRODUTIVIDADE!$B147)))</f>
        <v/>
      </c>
      <c r="EI147" s="32">
        <f t="shared" si="180"/>
        <v>0</v>
      </c>
      <c r="EJ147" s="32">
        <f t="shared" si="181"/>
        <v>0</v>
      </c>
      <c r="EK147" s="33" t="str">
        <f>IF($B147="","",IF(COUNTIF(BASE!$A:$A,PRODUTIVIDADE!EK$3)=0,"",SUMIFS(BASE!$M:$M,BASE!$A:$A,PRODUTIVIDADE!EK$3,BASE!$G:$G,PRODUTIVIDADE!$B147)))</f>
        <v/>
      </c>
      <c r="EL147" s="33" t="str">
        <f>IF($B147="","",IF(COUNTIF(BASE!$A:$A,PRODUTIVIDADE!EK$3)=0,"",SUMIFS(BASE!$N:$N,BASE!$A:$A,PRODUTIVIDADE!EK$3,BASE!$G:$G,PRODUTIVIDADE!$B147)))</f>
        <v/>
      </c>
      <c r="EM147" s="28" t="str">
        <f>IF($B147="","",IF(COUNTIF(BASE!$A:$A,PRODUTIVIDADE!EK$3)=0,"",SUMIFS(BASE!$P:$P,BASE!$A:$A,PRODUTIVIDADE!EK$3,BASE!$G:$G,PRODUTIVIDADE!$B147)))</f>
        <v/>
      </c>
      <c r="EN147" s="28" t="str">
        <f>IF($B147="","",IF(COUNTIF(BASE!$A:$A,PRODUTIVIDADE!EK$3)=0,"",SUMIFS(BASE!$O:$O,BASE!$A:$A,PRODUTIVIDADE!EK$3,BASE!$G:$G,PRODUTIVIDADE!$B147)))</f>
        <v/>
      </c>
      <c r="EO147" s="32">
        <f t="shared" si="182"/>
        <v>0</v>
      </c>
      <c r="EP147" s="32">
        <f t="shared" si="183"/>
        <v>0</v>
      </c>
      <c r="EQ147" s="15" t="str">
        <f>IF($B147="","",IF(COUNTIF(BASE!$A:$A,PRODUTIVIDADE!EQ$3)=0,"",SUMIFS(BASE!$M:$M,BASE!$A:$A,PRODUTIVIDADE!EQ$3,BASE!$G:$G,PRODUTIVIDADE!$B147)))</f>
        <v/>
      </c>
      <c r="ER147" s="15" t="str">
        <f>IF($B147="","",IF(COUNTIF(BASE!$A:$A,PRODUTIVIDADE!EQ$3)=0,"",SUMIFS(BASE!$N:$N,BASE!$A:$A,PRODUTIVIDADE!EQ$3,BASE!$G:$G,PRODUTIVIDADE!$B147)))</f>
        <v/>
      </c>
      <c r="ES147" s="18" t="str">
        <f>IF($B147="","",IF(COUNTIF(BASE!$A:$A,PRODUTIVIDADE!EQ$3)=0,"",SUMIFS(BASE!$P:$P,BASE!$A:$A,PRODUTIVIDADE!EQ$3,BASE!$G:$G,PRODUTIVIDADE!$B147)))</f>
        <v/>
      </c>
      <c r="ET147" s="18" t="str">
        <f>IF($B147="","",IF(COUNTIF(BASE!$A:$A,PRODUTIVIDADE!EQ$3)=0,"",SUMIFS(BASE!$O:$O,BASE!$A:$A,PRODUTIVIDADE!EQ$3,BASE!$G:$G,PRODUTIVIDADE!$B147)))</f>
        <v/>
      </c>
      <c r="EU147" s="32">
        <f t="shared" si="184"/>
        <v>0</v>
      </c>
      <c r="EV147" s="32">
        <f t="shared" si="185"/>
        <v>0</v>
      </c>
      <c r="EW147" s="33" t="str">
        <f>IF($B147="","",IF(COUNTIF(BASE!$A:$A,PRODUTIVIDADE!EW$3)=0,"",SUMIFS(BASE!$M:$M,BASE!$A:$A,PRODUTIVIDADE!EW$3,BASE!$G:$G,PRODUTIVIDADE!$B147)))</f>
        <v/>
      </c>
      <c r="EX147" s="33" t="str">
        <f>IF($B147="","",IF(COUNTIF(BASE!$A:$A,PRODUTIVIDADE!EW$3)=0,"",SUMIFS(BASE!$N:$N,BASE!$A:$A,PRODUTIVIDADE!EW$3,BASE!$G:$G,PRODUTIVIDADE!$B147)))</f>
        <v/>
      </c>
      <c r="EY147" s="28" t="str">
        <f>IF($B147="","",IF(COUNTIF(BASE!$A:$A,PRODUTIVIDADE!EW$3)=0,"",SUMIFS(BASE!$P:$P,BASE!$A:$A,PRODUTIVIDADE!EW$3,BASE!$G:$G,PRODUTIVIDADE!$B147)))</f>
        <v/>
      </c>
      <c r="EZ147" s="28" t="str">
        <f>IF($B147="","",IF(COUNTIF(BASE!$A:$A,PRODUTIVIDADE!EW$3)=0,"",SUMIFS(BASE!$O:$O,BASE!$A:$A,PRODUTIVIDADE!EW$3,BASE!$G:$G,PRODUTIVIDADE!$B147)))</f>
        <v/>
      </c>
      <c r="FA147" s="32">
        <f t="shared" si="186"/>
        <v>0</v>
      </c>
      <c r="FB147" s="32">
        <f t="shared" si="187"/>
        <v>0</v>
      </c>
      <c r="FC147" s="15" t="str">
        <f>IF($B147="","",IF(COUNTIF(BASE!$A:$A,PRODUTIVIDADE!FC$3)=0,"",SUMIFS(BASE!$M:$M,BASE!$A:$A,PRODUTIVIDADE!FC$3,BASE!$G:$G,PRODUTIVIDADE!$B147)))</f>
        <v/>
      </c>
      <c r="FD147" s="15" t="str">
        <f>IF($B147="","",IF(COUNTIF(BASE!$A:$A,PRODUTIVIDADE!FC$3)=0,"",SUMIFS(BASE!$N:$N,BASE!$A:$A,PRODUTIVIDADE!FC$3,BASE!$G:$G,PRODUTIVIDADE!$B147)))</f>
        <v/>
      </c>
      <c r="FE147" s="18" t="str">
        <f>IF($B147="","",IF(COUNTIF(BASE!$A:$A,PRODUTIVIDADE!FC$3)=0,"",SUMIFS(BASE!$P:$P,BASE!$A:$A,PRODUTIVIDADE!FC$3,BASE!$G:$G,PRODUTIVIDADE!$B147)))</f>
        <v/>
      </c>
      <c r="FF147" s="18" t="str">
        <f>IF($B147="","",IF(COUNTIF(BASE!$A:$A,PRODUTIVIDADE!FC$3)=0,"",SUMIFS(BASE!$O:$O,BASE!$A:$A,PRODUTIVIDADE!FC$3,BASE!$G:$G,PRODUTIVIDADE!$B147)))</f>
        <v/>
      </c>
      <c r="FG147" s="32">
        <f t="shared" si="188"/>
        <v>0</v>
      </c>
      <c r="FH147" s="32">
        <f t="shared" si="189"/>
        <v>0</v>
      </c>
      <c r="FI147" s="33" t="str">
        <f>IF($B147="","",IF(COUNTIF(BASE!$A:$A,PRODUTIVIDADE!FI$3)=0,"",SUMIFS(BASE!$M:$M,BASE!$A:$A,PRODUTIVIDADE!FI$3,BASE!$G:$G,PRODUTIVIDADE!$B147)))</f>
        <v/>
      </c>
      <c r="FJ147" s="33" t="str">
        <f>IF($B147="","",IF(COUNTIF(BASE!$A:$A,PRODUTIVIDADE!FI$3)=0,"",SUMIFS(BASE!$N:$N,BASE!$A:$A,PRODUTIVIDADE!FI$3,BASE!$G:$G,PRODUTIVIDADE!$B147)))</f>
        <v/>
      </c>
      <c r="FK147" s="28" t="str">
        <f>IF($B147="","",IF(COUNTIF(BASE!$A:$A,PRODUTIVIDADE!FI$3)=0,"",SUMIFS(BASE!$P:$P,BASE!$A:$A,PRODUTIVIDADE!FI$3,BASE!$G:$G,PRODUTIVIDADE!$B147)))</f>
        <v/>
      </c>
      <c r="FL147" s="28" t="str">
        <f>IF($B147="","",IF(COUNTIF(BASE!$A:$A,PRODUTIVIDADE!FI$3)=0,"",SUMIFS(BASE!$O:$O,BASE!$A:$A,PRODUTIVIDADE!FI$3,BASE!$G:$G,PRODUTIVIDADE!$B147)))</f>
        <v/>
      </c>
      <c r="FM147" s="32">
        <f t="shared" si="190"/>
        <v>0</v>
      </c>
      <c r="FN147" s="32">
        <f t="shared" si="191"/>
        <v>0</v>
      </c>
      <c r="FO147" s="15" t="str">
        <f>IF($B147="","",IF(COUNTIF(BASE!$A:$A,PRODUTIVIDADE!FO$3)=0,"",SUMIFS(BASE!$M:$M,BASE!$A:$A,PRODUTIVIDADE!FO$3,BASE!$G:$G,PRODUTIVIDADE!$B147)))</f>
        <v/>
      </c>
      <c r="FP147" s="15" t="str">
        <f>IF($B147="","",IF(COUNTIF(BASE!$A:$A,PRODUTIVIDADE!FO$3)=0,"",SUMIFS(BASE!$N:$N,BASE!$A:$A,PRODUTIVIDADE!FO$3,BASE!$G:$G,PRODUTIVIDADE!$B147)))</f>
        <v/>
      </c>
      <c r="FQ147" s="18" t="str">
        <f>IF($B147="","",IF(COUNTIF(BASE!$A:$A,PRODUTIVIDADE!FO$3)=0,"",SUMIFS(BASE!$P:$P,BASE!$A:$A,PRODUTIVIDADE!FO$3,BASE!$G:$G,PRODUTIVIDADE!$B147)))</f>
        <v/>
      </c>
      <c r="FR147" s="18" t="str">
        <f>IF($B147="","",IF(COUNTIF(BASE!$A:$A,PRODUTIVIDADE!FO$3)=0,"",SUMIFS(BASE!$O:$O,BASE!$A:$A,PRODUTIVIDADE!FO$3,BASE!$G:$G,PRODUTIVIDADE!$B147)))</f>
        <v/>
      </c>
      <c r="FS147" s="32">
        <f t="shared" si="192"/>
        <v>0</v>
      </c>
      <c r="FT147" s="32">
        <f t="shared" si="193"/>
        <v>0</v>
      </c>
      <c r="FU147" s="33" t="str">
        <f>IF($B147="","",IF(COUNTIF(BASE!$A:$A,PRODUTIVIDADE!FU$3)=0,"",SUMIFS(BASE!$M:$M,BASE!$A:$A,PRODUTIVIDADE!FU$3,BASE!$G:$G,PRODUTIVIDADE!$B147)))</f>
        <v/>
      </c>
      <c r="FV147" s="33" t="str">
        <f>IF($B147="","",IF(COUNTIF(BASE!$A:$A,PRODUTIVIDADE!FU$3)=0,"",SUMIFS(BASE!$N:$N,BASE!$A:$A,PRODUTIVIDADE!FU$3,BASE!$G:$G,PRODUTIVIDADE!$B147)))</f>
        <v/>
      </c>
      <c r="FW147" s="28" t="str">
        <f>IF($B147="","",IF(COUNTIF(BASE!$A:$A,PRODUTIVIDADE!FU$3)=0,"",SUMIFS(BASE!$P:$P,BASE!$A:$A,PRODUTIVIDADE!FU$3,BASE!$G:$G,PRODUTIVIDADE!$B147)))</f>
        <v/>
      </c>
      <c r="FX147" s="28" t="str">
        <f>IF($B147="","",IF(COUNTIF(BASE!$A:$A,PRODUTIVIDADE!FU$3)=0,"",SUMIFS(BASE!$O:$O,BASE!$A:$A,PRODUTIVIDADE!FU$3,BASE!$G:$G,PRODUTIVIDADE!$B147)))</f>
        <v/>
      </c>
      <c r="FY147" s="32">
        <f t="shared" si="194"/>
        <v>0</v>
      </c>
      <c r="FZ147" s="32">
        <f t="shared" si="195"/>
        <v>0</v>
      </c>
      <c r="GA147" s="15" t="str">
        <f>IF($B147="","",IF(COUNTIF(BASE!$A:$A,PRODUTIVIDADE!GA$3)=0,"",SUMIFS(BASE!$M:$M,BASE!$A:$A,PRODUTIVIDADE!GA$3,BASE!$G:$G,PRODUTIVIDADE!$B147)))</f>
        <v/>
      </c>
      <c r="GB147" s="15" t="str">
        <f>IF($B147="","",IF(COUNTIF(BASE!$A:$A,PRODUTIVIDADE!GA$3)=0,"",SUMIFS(BASE!$N:$N,BASE!$A:$A,PRODUTIVIDADE!GA$3,BASE!$G:$G,PRODUTIVIDADE!$B147)))</f>
        <v/>
      </c>
      <c r="GC147" s="18" t="str">
        <f>IF($B147="","",IF(COUNTIF(BASE!$A:$A,PRODUTIVIDADE!GA$3)=0,"",SUMIFS(BASE!$P:$P,BASE!$A:$A,PRODUTIVIDADE!GA$3,BASE!$G:$G,PRODUTIVIDADE!$B147)))</f>
        <v/>
      </c>
      <c r="GD147" s="18" t="str">
        <f>IF($B147="","",IF(COUNTIF(BASE!$A:$A,PRODUTIVIDADE!GA$3)=0,"",SUMIFS(BASE!$O:$O,BASE!$A:$A,PRODUTIVIDADE!GA$3,BASE!$G:$G,PRODUTIVIDADE!$B147)))</f>
        <v/>
      </c>
      <c r="GE147" s="32">
        <f t="shared" si="196"/>
        <v>0</v>
      </c>
      <c r="GF147" s="32">
        <f t="shared" si="197"/>
        <v>0</v>
      </c>
      <c r="GG147" s="33" t="str">
        <f>IF($B147="","",IF(COUNTIF(BASE!$A:$A,PRODUTIVIDADE!GG$3)=0,"",SUMIFS(BASE!$M:$M,BASE!$A:$A,PRODUTIVIDADE!GG$3,BASE!$G:$G,PRODUTIVIDADE!$B147)))</f>
        <v/>
      </c>
      <c r="GH147" s="33" t="str">
        <f>IF($B147="","",IF(COUNTIF(BASE!$A:$A,PRODUTIVIDADE!GG$3)=0,"",SUMIFS(BASE!$N:$N,BASE!$A:$A,PRODUTIVIDADE!GG$3,BASE!$G:$G,PRODUTIVIDADE!$B147)))</f>
        <v/>
      </c>
      <c r="GI147" s="28" t="str">
        <f>IF($B147="","",IF(COUNTIF(BASE!$A:$A,PRODUTIVIDADE!GG$3)=0,"",SUMIFS(BASE!$P:$P,BASE!$A:$A,PRODUTIVIDADE!GG$3,BASE!$G:$G,PRODUTIVIDADE!$B147)))</f>
        <v/>
      </c>
      <c r="GJ147" s="28" t="str">
        <f>IF($B147="","",IF(COUNTIF(BASE!$A:$A,PRODUTIVIDADE!GG$3)=0,"",SUMIFS(BASE!$O:$O,BASE!$A:$A,PRODUTIVIDADE!GG$3,BASE!$G:$G,PRODUTIVIDADE!$B147)))</f>
        <v/>
      </c>
      <c r="GK147" s="32">
        <f t="shared" si="198"/>
        <v>0</v>
      </c>
      <c r="GL147" s="32">
        <f t="shared" si="199"/>
        <v>0</v>
      </c>
      <c r="GM147" s="15" t="str">
        <f>IF($B147="","",IF(COUNTIF(BASE!$A:$A,PRODUTIVIDADE!GM$3)=0,"",SUMIFS(BASE!$M:$M,BASE!$A:$A,PRODUTIVIDADE!GM$3,BASE!$G:$G,PRODUTIVIDADE!$B147)))</f>
        <v/>
      </c>
      <c r="GN147" s="15" t="str">
        <f>IF($B147="","",IF(COUNTIF(BASE!$A:$A,PRODUTIVIDADE!GM$3)=0,"",SUMIFS(BASE!$N:$N,BASE!$A:$A,PRODUTIVIDADE!GM$3,BASE!$G:$G,PRODUTIVIDADE!$B147)))</f>
        <v/>
      </c>
      <c r="GO147" s="18" t="str">
        <f>IF($B147="","",IF(COUNTIF(BASE!$A:$A,PRODUTIVIDADE!GM$3)=0,"",SUMIFS(BASE!$P:$P,BASE!$A:$A,PRODUTIVIDADE!GM$3,BASE!$G:$G,PRODUTIVIDADE!$B147)))</f>
        <v/>
      </c>
      <c r="GP147" s="18" t="str">
        <f>IF($B147="","",IF(COUNTIF(BASE!$A:$A,PRODUTIVIDADE!GM$3)=0,"",SUMIFS(BASE!$O:$O,BASE!$A:$A,PRODUTIVIDADE!GM$3,BASE!$G:$G,PRODUTIVIDADE!$B147)))</f>
        <v/>
      </c>
      <c r="GQ147" s="32">
        <f t="shared" si="200"/>
        <v>0</v>
      </c>
      <c r="GR147" s="32">
        <f t="shared" si="201"/>
        <v>0</v>
      </c>
    </row>
    <row r="148" spans="2:200" s="8" customFormat="1" hidden="1" x14ac:dyDescent="0.25">
      <c r="B148" s="50"/>
      <c r="C148" s="16" t="str">
        <f>IF($B148="","",VLOOKUP($B148,EQUIPE!$B:$E,2,0))</f>
        <v/>
      </c>
      <c r="D148" s="16" t="str">
        <f>IF($B148="","",VLOOKUP($B148,EQUIPE!$B:$F,5,0))</f>
        <v/>
      </c>
      <c r="E148" s="18" t="str">
        <f>IF($B148="","",VLOOKUP($B148,EQUIPE!$B:$E,3,0))</f>
        <v/>
      </c>
      <c r="F148" s="16" t="str">
        <f>IF($B148="","",VLOOKUP($B148,EQUIPE!$B:$E,4,0))</f>
        <v/>
      </c>
      <c r="H148" s="22" t="str">
        <f t="shared" si="202"/>
        <v/>
      </c>
      <c r="I148" s="22" t="str">
        <f t="shared" si="202"/>
        <v/>
      </c>
      <c r="J148" s="18" t="str">
        <f t="shared" si="136"/>
        <v/>
      </c>
      <c r="K148" s="18" t="str">
        <f t="shared" si="137"/>
        <v/>
      </c>
      <c r="L148" s="32">
        <f t="shared" si="138"/>
        <v>0</v>
      </c>
      <c r="M148" s="32">
        <f t="shared" si="139"/>
        <v>0</v>
      </c>
      <c r="O148" s="15" t="str">
        <f>IF($B148="","",IF(COUNTIF(BASE!$A:$A,PRODUTIVIDADE!O$3)=0,"",SUMIFS(BASE!$M:$M,BASE!$A:$A,PRODUTIVIDADE!O$3,BASE!$G:$G,PRODUTIVIDADE!$B148)))</f>
        <v/>
      </c>
      <c r="P148" s="15" t="str">
        <f>IF($B148="","",IF(COUNTIF(BASE!$A:$A,PRODUTIVIDADE!O$3)=0,"",SUMIFS(BASE!$N:$N,BASE!$A:$A,PRODUTIVIDADE!O$3,BASE!$G:$G,PRODUTIVIDADE!$B148)))</f>
        <v/>
      </c>
      <c r="Q148" s="18" t="str">
        <f>IF($B148="","",IF(COUNTIF(BASE!$A:$A,PRODUTIVIDADE!O$3)=0,"",SUMIFS(BASE!$P:$P,BASE!$A:$A,PRODUTIVIDADE!O$3,BASE!$G:$G,PRODUTIVIDADE!$B148)))</f>
        <v/>
      </c>
      <c r="R148" s="18" t="str">
        <f>IF($B148="","",IF(COUNTIF(BASE!$A:$A,PRODUTIVIDADE!O$3)=0,"",SUMIFS(BASE!$O:$O,BASE!$A:$A,PRODUTIVIDADE!O$3,BASE!$G:$G,PRODUTIVIDADE!$B148)))</f>
        <v/>
      </c>
      <c r="S148" s="32">
        <f t="shared" si="140"/>
        <v>0</v>
      </c>
      <c r="T148" s="32">
        <f t="shared" si="141"/>
        <v>0</v>
      </c>
      <c r="U148" s="33" t="str">
        <f>IF($B148="","",IF(COUNTIF(BASE!$A:$A,PRODUTIVIDADE!U$3)=0,"",SUMIFS(BASE!$M:$M,BASE!$A:$A,PRODUTIVIDADE!U$3,BASE!$G:$G,PRODUTIVIDADE!$B148)))</f>
        <v/>
      </c>
      <c r="V148" s="33" t="str">
        <f>IF($B148="","",IF(COUNTIF(BASE!$A:$A,PRODUTIVIDADE!U$3)=0,"",SUMIFS(BASE!$N:$N,BASE!$A:$A,PRODUTIVIDADE!U$3,BASE!$G:$G,PRODUTIVIDADE!$B148)))</f>
        <v/>
      </c>
      <c r="W148" s="28" t="str">
        <f>IF($B148="","",IF(COUNTIF(BASE!$A:$A,PRODUTIVIDADE!U$3)=0,"",SUMIFS(BASE!$P:$P,BASE!$A:$A,PRODUTIVIDADE!U$3,BASE!$G:$G,PRODUTIVIDADE!$B148)))</f>
        <v/>
      </c>
      <c r="X148" s="28" t="str">
        <f>IF($B148="","",IF(COUNTIF(BASE!$A:$A,PRODUTIVIDADE!U$3)=0,"",SUMIFS(BASE!$O:$O,BASE!$A:$A,PRODUTIVIDADE!U$3,BASE!$G:$G,PRODUTIVIDADE!$B148)))</f>
        <v/>
      </c>
      <c r="Y148" s="32">
        <f t="shared" si="142"/>
        <v>0</v>
      </c>
      <c r="Z148" s="32">
        <f t="shared" si="143"/>
        <v>0</v>
      </c>
      <c r="AA148" s="15" t="str">
        <f>IF($B148="","",IF(COUNTIF(BASE!$A:$A,PRODUTIVIDADE!AA$3)=0,"",SUMIFS(BASE!$M:$M,BASE!$A:$A,PRODUTIVIDADE!AA$3,BASE!$G:$G,PRODUTIVIDADE!$B148)))</f>
        <v/>
      </c>
      <c r="AB148" s="15" t="str">
        <f>IF($B148="","",IF(COUNTIF(BASE!$A:$A,PRODUTIVIDADE!AA$3)=0,"",SUMIFS(BASE!$N:$N,BASE!$A:$A,PRODUTIVIDADE!AA$3,BASE!$G:$G,PRODUTIVIDADE!$B148)))</f>
        <v/>
      </c>
      <c r="AC148" s="18" t="str">
        <f>IF($B148="","",IF(COUNTIF(BASE!$A:$A,PRODUTIVIDADE!AA$3)=0,"",SUMIFS(BASE!$P:$P,BASE!$A:$A,PRODUTIVIDADE!AA$3,BASE!$G:$G,PRODUTIVIDADE!$B148)))</f>
        <v/>
      </c>
      <c r="AD148" s="18" t="str">
        <f>IF($B148="","",IF(COUNTIF(BASE!$A:$A,PRODUTIVIDADE!AA$3)=0,"",SUMIFS(BASE!$O:$O,BASE!$A:$A,PRODUTIVIDADE!AA$3,BASE!$G:$G,PRODUTIVIDADE!$B148)))</f>
        <v/>
      </c>
      <c r="AE148" s="32">
        <f t="shared" si="144"/>
        <v>0</v>
      </c>
      <c r="AF148" s="32">
        <f t="shared" si="145"/>
        <v>0</v>
      </c>
      <c r="AG148" s="33" t="str">
        <f>IF($B148="","",IF(COUNTIF(BASE!$A:$A,PRODUTIVIDADE!AG$3)=0,"",SUMIFS(BASE!$M:$M,BASE!$A:$A,PRODUTIVIDADE!AG$3,BASE!$G:$G,PRODUTIVIDADE!$B148)))</f>
        <v/>
      </c>
      <c r="AH148" s="33" t="str">
        <f>IF($B148="","",IF(COUNTIF(BASE!$A:$A,PRODUTIVIDADE!AG$3)=0,"",SUMIFS(BASE!$N:$N,BASE!$A:$A,PRODUTIVIDADE!AG$3,BASE!$G:$G,PRODUTIVIDADE!$B148)))</f>
        <v/>
      </c>
      <c r="AI148" s="28" t="str">
        <f>IF($B148="","",IF(COUNTIF(BASE!$A:$A,PRODUTIVIDADE!AG$3)=0,"",SUMIFS(BASE!$P:$P,BASE!$A:$A,PRODUTIVIDADE!AG$3,BASE!$G:$G,PRODUTIVIDADE!$B148)))</f>
        <v/>
      </c>
      <c r="AJ148" s="28" t="str">
        <f>IF($B148="","",IF(COUNTIF(BASE!$A:$A,PRODUTIVIDADE!AG$3)=0,"",SUMIFS(BASE!$O:$O,BASE!$A:$A,PRODUTIVIDADE!AG$3,BASE!$G:$G,PRODUTIVIDADE!$B148)))</f>
        <v/>
      </c>
      <c r="AK148" s="32">
        <f t="shared" si="146"/>
        <v>0</v>
      </c>
      <c r="AL148" s="32">
        <f t="shared" si="147"/>
        <v>0</v>
      </c>
      <c r="AM148" s="15" t="str">
        <f>IF($B148="","",IF(COUNTIF(BASE!$A:$A,PRODUTIVIDADE!AM$3)=0,"",SUMIFS(BASE!$M:$M,BASE!$A:$A,PRODUTIVIDADE!AM$3,BASE!$G:$G,PRODUTIVIDADE!$B148)))</f>
        <v/>
      </c>
      <c r="AN148" s="15" t="str">
        <f>IF($B148="","",IF(COUNTIF(BASE!$A:$A,PRODUTIVIDADE!AM$3)=0,"",SUMIFS(BASE!$N:$N,BASE!$A:$A,PRODUTIVIDADE!AM$3,BASE!$G:$G,PRODUTIVIDADE!$B148)))</f>
        <v/>
      </c>
      <c r="AO148" s="18" t="str">
        <f>IF($B148="","",IF(COUNTIF(BASE!$A:$A,PRODUTIVIDADE!AM$3)=0,"",SUMIFS(BASE!$P:$P,BASE!$A:$A,PRODUTIVIDADE!AM$3,BASE!$G:$G,PRODUTIVIDADE!$B148)))</f>
        <v/>
      </c>
      <c r="AP148" s="18" t="str">
        <f>IF($B148="","",IF(COUNTIF(BASE!$A:$A,PRODUTIVIDADE!AM$3)=0,"",SUMIFS(BASE!$O:$O,BASE!$A:$A,PRODUTIVIDADE!AM$3,BASE!$G:$G,PRODUTIVIDADE!$B148)))</f>
        <v/>
      </c>
      <c r="AQ148" s="32">
        <f t="shared" si="148"/>
        <v>0</v>
      </c>
      <c r="AR148" s="32">
        <f t="shared" si="149"/>
        <v>0</v>
      </c>
      <c r="AS148" s="33" t="str">
        <f>IF($B148="","",IF(COUNTIF(BASE!$A:$A,PRODUTIVIDADE!AS$3)=0,"",SUMIFS(BASE!$M:$M,BASE!$A:$A,PRODUTIVIDADE!AS$3,BASE!$G:$G,PRODUTIVIDADE!$B148)))</f>
        <v/>
      </c>
      <c r="AT148" s="33" t="str">
        <f>IF($B148="","",IF(COUNTIF(BASE!$A:$A,PRODUTIVIDADE!AS$3)=0,"",SUMIFS(BASE!$N:$N,BASE!$A:$A,PRODUTIVIDADE!AS$3,BASE!$G:$G,PRODUTIVIDADE!$B148)))</f>
        <v/>
      </c>
      <c r="AU148" s="28" t="str">
        <f>IF($B148="","",IF(COUNTIF(BASE!$A:$A,PRODUTIVIDADE!AS$3)=0,"",SUMIFS(BASE!$P:$P,BASE!$A:$A,PRODUTIVIDADE!AS$3,BASE!$G:$G,PRODUTIVIDADE!$B148)))</f>
        <v/>
      </c>
      <c r="AV148" s="28" t="str">
        <f>IF($B148="","",IF(COUNTIF(BASE!$A:$A,PRODUTIVIDADE!AS$3)=0,"",SUMIFS(BASE!$O:$O,BASE!$A:$A,PRODUTIVIDADE!AS$3,BASE!$G:$G,PRODUTIVIDADE!$B148)))</f>
        <v/>
      </c>
      <c r="AW148" s="32">
        <f t="shared" si="150"/>
        <v>0</v>
      </c>
      <c r="AX148" s="32">
        <f t="shared" si="151"/>
        <v>0</v>
      </c>
      <c r="AY148" s="15" t="str">
        <f>IF($B148="","",IF(COUNTIF(BASE!$A:$A,PRODUTIVIDADE!AY$3)=0,"",SUMIFS(BASE!$M:$M,BASE!$A:$A,PRODUTIVIDADE!AY$3,BASE!$G:$G,PRODUTIVIDADE!$B148)))</f>
        <v/>
      </c>
      <c r="AZ148" s="15" t="str">
        <f>IF($B148="","",IF(COUNTIF(BASE!$A:$A,PRODUTIVIDADE!AY$3)=0,"",SUMIFS(BASE!$N:$N,BASE!$A:$A,PRODUTIVIDADE!AY$3,BASE!$G:$G,PRODUTIVIDADE!$B148)))</f>
        <v/>
      </c>
      <c r="BA148" s="18" t="str">
        <f>IF($B148="","",IF(COUNTIF(BASE!$A:$A,PRODUTIVIDADE!AY$3)=0,"",SUMIFS(BASE!$P:$P,BASE!$A:$A,PRODUTIVIDADE!AY$3,BASE!$G:$G,PRODUTIVIDADE!$B148)))</f>
        <v/>
      </c>
      <c r="BB148" s="18" t="str">
        <f>IF($B148="","",IF(COUNTIF(BASE!$A:$A,PRODUTIVIDADE!AY$3)=0,"",SUMIFS(BASE!$O:$O,BASE!$A:$A,PRODUTIVIDADE!AY$3,BASE!$G:$G,PRODUTIVIDADE!$B148)))</f>
        <v/>
      </c>
      <c r="BC148" s="32">
        <f t="shared" si="152"/>
        <v>0</v>
      </c>
      <c r="BD148" s="32">
        <f t="shared" si="153"/>
        <v>0</v>
      </c>
      <c r="BE148" s="33" t="str">
        <f>IF($B148="","",IF(COUNTIF(BASE!$A:$A,PRODUTIVIDADE!BE$3)=0,"",SUMIFS(BASE!$M:$M,BASE!$A:$A,PRODUTIVIDADE!BE$3,BASE!$G:$G,PRODUTIVIDADE!$B148)))</f>
        <v/>
      </c>
      <c r="BF148" s="33" t="str">
        <f>IF($B148="","",IF(COUNTIF(BASE!$A:$A,PRODUTIVIDADE!BE$3)=0,"",SUMIFS(BASE!$N:$N,BASE!$A:$A,PRODUTIVIDADE!BE$3,BASE!$G:$G,PRODUTIVIDADE!$B148)))</f>
        <v/>
      </c>
      <c r="BG148" s="28" t="str">
        <f>IF($B148="","",IF(COUNTIF(BASE!$A:$A,PRODUTIVIDADE!BE$3)=0,"",SUMIFS(BASE!$P:$P,BASE!$A:$A,PRODUTIVIDADE!BE$3,BASE!$G:$G,PRODUTIVIDADE!$B148)))</f>
        <v/>
      </c>
      <c r="BH148" s="28" t="str">
        <f>IF($B148="","",IF(COUNTIF(BASE!$A:$A,PRODUTIVIDADE!BE$3)=0,"",SUMIFS(BASE!$O:$O,BASE!$A:$A,PRODUTIVIDADE!BE$3,BASE!$G:$G,PRODUTIVIDADE!$B148)))</f>
        <v/>
      </c>
      <c r="BI148" s="32">
        <f t="shared" si="154"/>
        <v>0</v>
      </c>
      <c r="BJ148" s="32">
        <f t="shared" si="155"/>
        <v>0</v>
      </c>
      <c r="BK148" s="15" t="str">
        <f>IF($B148="","",IF(COUNTIF(BASE!$A:$A,PRODUTIVIDADE!BK$3)=0,"",SUMIFS(BASE!$M:$M,BASE!$A:$A,PRODUTIVIDADE!BK$3,BASE!$G:$G,PRODUTIVIDADE!$B148)))</f>
        <v/>
      </c>
      <c r="BL148" s="15" t="str">
        <f>IF($B148="","",IF(COUNTIF(BASE!$A:$A,PRODUTIVIDADE!BK$3)=0,"",SUMIFS(BASE!$N:$N,BASE!$A:$A,PRODUTIVIDADE!BK$3,BASE!$G:$G,PRODUTIVIDADE!$B148)))</f>
        <v/>
      </c>
      <c r="BM148" s="18" t="str">
        <f>IF($B148="","",IF(COUNTIF(BASE!$A:$A,PRODUTIVIDADE!BK$3)=0,"",SUMIFS(BASE!$P:$P,BASE!$A:$A,PRODUTIVIDADE!BK$3,BASE!$G:$G,PRODUTIVIDADE!$B148)))</f>
        <v/>
      </c>
      <c r="BN148" s="18" t="str">
        <f>IF($B148="","",IF(COUNTIF(BASE!$A:$A,PRODUTIVIDADE!BK$3)=0,"",SUMIFS(BASE!$O:$O,BASE!$A:$A,PRODUTIVIDADE!BK$3,BASE!$G:$G,PRODUTIVIDADE!$B148)))</f>
        <v/>
      </c>
      <c r="BO148" s="32">
        <f t="shared" si="156"/>
        <v>0</v>
      </c>
      <c r="BP148" s="32">
        <f t="shared" si="157"/>
        <v>0</v>
      </c>
      <c r="BQ148" s="33" t="str">
        <f>IF($B148="","",IF(COUNTIF(BASE!$A:$A,PRODUTIVIDADE!BQ$3)=0,"",SUMIFS(BASE!$M:$M,BASE!$A:$A,PRODUTIVIDADE!BQ$3,BASE!$G:$G,PRODUTIVIDADE!$B148)))</f>
        <v/>
      </c>
      <c r="BR148" s="33" t="str">
        <f>IF($B148="","",IF(COUNTIF(BASE!$A:$A,PRODUTIVIDADE!BQ$3)=0,"",SUMIFS(BASE!$N:$N,BASE!$A:$A,PRODUTIVIDADE!BQ$3,BASE!$G:$G,PRODUTIVIDADE!$B148)))</f>
        <v/>
      </c>
      <c r="BS148" s="28" t="str">
        <f>IF($B148="","",IF(COUNTIF(BASE!$A:$A,PRODUTIVIDADE!BQ$3)=0,"",SUMIFS(BASE!$P:$P,BASE!$A:$A,PRODUTIVIDADE!BQ$3,BASE!$G:$G,PRODUTIVIDADE!$B148)))</f>
        <v/>
      </c>
      <c r="BT148" s="28" t="str">
        <f>IF($B148="","",IF(COUNTIF(BASE!$A:$A,PRODUTIVIDADE!BQ$3)=0,"",SUMIFS(BASE!$O:$O,BASE!$A:$A,PRODUTIVIDADE!BQ$3,BASE!$G:$G,PRODUTIVIDADE!$B148)))</f>
        <v/>
      </c>
      <c r="BU148" s="32">
        <f t="shared" si="158"/>
        <v>0</v>
      </c>
      <c r="BV148" s="32">
        <f t="shared" si="159"/>
        <v>0</v>
      </c>
      <c r="BW148" s="15" t="str">
        <f>IF($B148="","",IF(COUNTIF(BASE!$A:$A,PRODUTIVIDADE!BW$3)=0,"",SUMIFS(BASE!$M:$M,BASE!$A:$A,PRODUTIVIDADE!BW$3,BASE!$G:$G,PRODUTIVIDADE!$B148)))</f>
        <v/>
      </c>
      <c r="BX148" s="15" t="str">
        <f>IF($B148="","",IF(COUNTIF(BASE!$A:$A,PRODUTIVIDADE!BW$3)=0,"",SUMIFS(BASE!$N:$N,BASE!$A:$A,PRODUTIVIDADE!BW$3,BASE!$G:$G,PRODUTIVIDADE!$B148)))</f>
        <v/>
      </c>
      <c r="BY148" s="18" t="str">
        <f>IF($B148="","",IF(COUNTIF(BASE!$A:$A,PRODUTIVIDADE!BW$3)=0,"",SUMIFS(BASE!$P:$P,BASE!$A:$A,PRODUTIVIDADE!BW$3,BASE!$G:$G,PRODUTIVIDADE!$B148)))</f>
        <v/>
      </c>
      <c r="BZ148" s="18" t="str">
        <f>IF($B148="","",IF(COUNTIF(BASE!$A:$A,PRODUTIVIDADE!BW$3)=0,"",SUMIFS(BASE!$O:$O,BASE!$A:$A,PRODUTIVIDADE!BW$3,BASE!$G:$G,PRODUTIVIDADE!$B148)))</f>
        <v/>
      </c>
      <c r="CA148" s="32">
        <f t="shared" si="160"/>
        <v>0</v>
      </c>
      <c r="CB148" s="32">
        <f t="shared" si="161"/>
        <v>0</v>
      </c>
      <c r="CC148" s="33" t="str">
        <f>IF($B148="","",IF(COUNTIF(BASE!$A:$A,PRODUTIVIDADE!CC$3)=0,"",SUMIFS(BASE!$M:$M,BASE!$A:$A,PRODUTIVIDADE!CC$3,BASE!$G:$G,PRODUTIVIDADE!$B148)))</f>
        <v/>
      </c>
      <c r="CD148" s="33" t="str">
        <f>IF($B148="","",IF(COUNTIF(BASE!$A:$A,PRODUTIVIDADE!CC$3)=0,"",SUMIFS(BASE!$N:$N,BASE!$A:$A,PRODUTIVIDADE!CC$3,BASE!$G:$G,PRODUTIVIDADE!$B148)))</f>
        <v/>
      </c>
      <c r="CE148" s="28" t="str">
        <f>IF($B148="","",IF(COUNTIF(BASE!$A:$A,PRODUTIVIDADE!CC$3)=0,"",SUMIFS(BASE!$P:$P,BASE!$A:$A,PRODUTIVIDADE!CC$3,BASE!$G:$G,PRODUTIVIDADE!$B148)))</f>
        <v/>
      </c>
      <c r="CF148" s="28" t="str">
        <f>IF($B148="","",IF(COUNTIF(BASE!$A:$A,PRODUTIVIDADE!CC$3)=0,"",SUMIFS(BASE!$O:$O,BASE!$A:$A,PRODUTIVIDADE!CC$3,BASE!$G:$G,PRODUTIVIDADE!$B148)))</f>
        <v/>
      </c>
      <c r="CG148" s="32">
        <f t="shared" si="162"/>
        <v>0</v>
      </c>
      <c r="CH148" s="32">
        <f t="shared" si="163"/>
        <v>0</v>
      </c>
      <c r="CI148" s="15" t="str">
        <f>IF($B148="","",IF(COUNTIF(BASE!$A:$A,PRODUTIVIDADE!CI$3)=0,"",SUMIFS(BASE!$M:$M,BASE!$A:$A,PRODUTIVIDADE!CI$3,BASE!$G:$G,PRODUTIVIDADE!$B148)))</f>
        <v/>
      </c>
      <c r="CJ148" s="15" t="str">
        <f>IF($B148="","",IF(COUNTIF(BASE!$A:$A,PRODUTIVIDADE!CI$3)=0,"",SUMIFS(BASE!$N:$N,BASE!$A:$A,PRODUTIVIDADE!CI$3,BASE!$G:$G,PRODUTIVIDADE!$B148)))</f>
        <v/>
      </c>
      <c r="CK148" s="18" t="str">
        <f>IF($B148="","",IF(COUNTIF(BASE!$A:$A,PRODUTIVIDADE!CI$3)=0,"",SUMIFS(BASE!$P:$P,BASE!$A:$A,PRODUTIVIDADE!CI$3,BASE!$G:$G,PRODUTIVIDADE!$B148)))</f>
        <v/>
      </c>
      <c r="CL148" s="18" t="str">
        <f>IF($B148="","",IF(COUNTIF(BASE!$A:$A,PRODUTIVIDADE!CI$3)=0,"",SUMIFS(BASE!$O:$O,BASE!$A:$A,PRODUTIVIDADE!CI$3,BASE!$G:$G,PRODUTIVIDADE!$B148)))</f>
        <v/>
      </c>
      <c r="CM148" s="32">
        <f t="shared" si="164"/>
        <v>0</v>
      </c>
      <c r="CN148" s="32">
        <f t="shared" si="165"/>
        <v>0</v>
      </c>
      <c r="CO148" s="33" t="str">
        <f>IF($B148="","",IF(COUNTIF(BASE!$A:$A,PRODUTIVIDADE!CO$3)=0,"",SUMIFS(BASE!$M:$M,BASE!$A:$A,PRODUTIVIDADE!CO$3,BASE!$G:$G,PRODUTIVIDADE!$B148)))</f>
        <v/>
      </c>
      <c r="CP148" s="33" t="str">
        <f>IF($B148="","",IF(COUNTIF(BASE!$A:$A,PRODUTIVIDADE!CO$3)=0,"",SUMIFS(BASE!$N:$N,BASE!$A:$A,PRODUTIVIDADE!CO$3,BASE!$G:$G,PRODUTIVIDADE!$B148)))</f>
        <v/>
      </c>
      <c r="CQ148" s="28" t="str">
        <f>IF($B148="","",IF(COUNTIF(BASE!$A:$A,PRODUTIVIDADE!CO$3)=0,"",SUMIFS(BASE!$P:$P,BASE!$A:$A,PRODUTIVIDADE!CO$3,BASE!$G:$G,PRODUTIVIDADE!$B148)))</f>
        <v/>
      </c>
      <c r="CR148" s="28" t="str">
        <f>IF($B148="","",IF(COUNTIF(BASE!$A:$A,PRODUTIVIDADE!CO$3)=0,"",SUMIFS(BASE!$O:$O,BASE!$A:$A,PRODUTIVIDADE!CO$3,BASE!$G:$G,PRODUTIVIDADE!$B148)))</f>
        <v/>
      </c>
      <c r="CS148" s="32">
        <f t="shared" si="166"/>
        <v>0</v>
      </c>
      <c r="CT148" s="32">
        <f t="shared" si="167"/>
        <v>0</v>
      </c>
      <c r="CU148" s="15" t="str">
        <f>IF($B148="","",IF(COUNTIF(BASE!$A:$A,PRODUTIVIDADE!CU$3)=0,"",SUMIFS(BASE!$M:$M,BASE!$A:$A,PRODUTIVIDADE!CU$3,BASE!$G:$G,PRODUTIVIDADE!$B148)))</f>
        <v/>
      </c>
      <c r="CV148" s="15" t="str">
        <f>IF($B148="","",IF(COUNTIF(BASE!$A:$A,PRODUTIVIDADE!CU$3)=0,"",SUMIFS(BASE!$N:$N,BASE!$A:$A,PRODUTIVIDADE!CU$3,BASE!$G:$G,PRODUTIVIDADE!$B148)))</f>
        <v/>
      </c>
      <c r="CW148" s="18" t="str">
        <f>IF($B148="","",IF(COUNTIF(BASE!$A:$A,PRODUTIVIDADE!CU$3)=0,"",SUMIFS(BASE!$P:$P,BASE!$A:$A,PRODUTIVIDADE!CU$3,BASE!$G:$G,PRODUTIVIDADE!$B148)))</f>
        <v/>
      </c>
      <c r="CX148" s="18" t="str">
        <f>IF($B148="","",IF(COUNTIF(BASE!$A:$A,PRODUTIVIDADE!CU$3)=0,"",SUMIFS(BASE!$O:$O,BASE!$A:$A,PRODUTIVIDADE!CU$3,BASE!$G:$G,PRODUTIVIDADE!$B148)))</f>
        <v/>
      </c>
      <c r="CY148" s="32">
        <f t="shared" si="168"/>
        <v>0</v>
      </c>
      <c r="CZ148" s="32">
        <f t="shared" si="169"/>
        <v>0</v>
      </c>
      <c r="DA148" s="33" t="str">
        <f>IF($B148="","",IF(COUNTIF(BASE!$A:$A,PRODUTIVIDADE!DA$3)=0,"",SUMIFS(BASE!$M:$M,BASE!$A:$A,PRODUTIVIDADE!DA$3,BASE!$G:$G,PRODUTIVIDADE!$B148)))</f>
        <v/>
      </c>
      <c r="DB148" s="33" t="str">
        <f>IF($B148="","",IF(COUNTIF(BASE!$A:$A,PRODUTIVIDADE!DA$3)=0,"",SUMIFS(BASE!$N:$N,BASE!$A:$A,PRODUTIVIDADE!DA$3,BASE!$G:$G,PRODUTIVIDADE!$B148)))</f>
        <v/>
      </c>
      <c r="DC148" s="28" t="str">
        <f>IF($B148="","",IF(COUNTIF(BASE!$A:$A,PRODUTIVIDADE!DA$3)=0,"",SUMIFS(BASE!$P:$P,BASE!$A:$A,PRODUTIVIDADE!DA$3,BASE!$G:$G,PRODUTIVIDADE!$B148)))</f>
        <v/>
      </c>
      <c r="DD148" s="28" t="str">
        <f>IF($B148="","",IF(COUNTIF(BASE!$A:$A,PRODUTIVIDADE!DA$3)=0,"",SUMIFS(BASE!$O:$O,BASE!$A:$A,PRODUTIVIDADE!DA$3,BASE!$G:$G,PRODUTIVIDADE!$B148)))</f>
        <v/>
      </c>
      <c r="DE148" s="32">
        <f t="shared" si="170"/>
        <v>0</v>
      </c>
      <c r="DF148" s="32">
        <f t="shared" si="171"/>
        <v>0</v>
      </c>
      <c r="DG148" s="15" t="str">
        <f>IF($B148="","",IF(COUNTIF(BASE!$A:$A,PRODUTIVIDADE!DG$3)=0,"",SUMIFS(BASE!$M:$M,BASE!$A:$A,PRODUTIVIDADE!DG$3,BASE!$G:$G,PRODUTIVIDADE!$B148)))</f>
        <v/>
      </c>
      <c r="DH148" s="15" t="str">
        <f>IF($B148="","",IF(COUNTIF(BASE!$A:$A,PRODUTIVIDADE!DG$3)=0,"",SUMIFS(BASE!$N:$N,BASE!$A:$A,PRODUTIVIDADE!DG$3,BASE!$G:$G,PRODUTIVIDADE!$B148)))</f>
        <v/>
      </c>
      <c r="DI148" s="18" t="str">
        <f>IF($B148="","",IF(COUNTIF(BASE!$A:$A,PRODUTIVIDADE!DG$3)=0,"",SUMIFS(BASE!$P:$P,BASE!$A:$A,PRODUTIVIDADE!DG$3,BASE!$G:$G,PRODUTIVIDADE!$B148)))</f>
        <v/>
      </c>
      <c r="DJ148" s="18" t="str">
        <f>IF($B148="","",IF(COUNTIF(BASE!$A:$A,PRODUTIVIDADE!DG$3)=0,"",SUMIFS(BASE!$O:$O,BASE!$A:$A,PRODUTIVIDADE!DG$3,BASE!$G:$G,PRODUTIVIDADE!$B148)))</f>
        <v/>
      </c>
      <c r="DK148" s="32">
        <f t="shared" si="172"/>
        <v>0</v>
      </c>
      <c r="DL148" s="32">
        <f t="shared" si="173"/>
        <v>0</v>
      </c>
      <c r="DM148" s="33" t="str">
        <f>IF($B148="","",IF(COUNTIF(BASE!$A:$A,PRODUTIVIDADE!DM$3)=0,"",SUMIFS(BASE!$M:$M,BASE!$A:$A,PRODUTIVIDADE!DM$3,BASE!$G:$G,PRODUTIVIDADE!$B148)))</f>
        <v/>
      </c>
      <c r="DN148" s="33" t="str">
        <f>IF($B148="","",IF(COUNTIF(BASE!$A:$A,PRODUTIVIDADE!DM$3)=0,"",SUMIFS(BASE!$N:$N,BASE!$A:$A,PRODUTIVIDADE!DM$3,BASE!$G:$G,PRODUTIVIDADE!$B148)))</f>
        <v/>
      </c>
      <c r="DO148" s="28" t="str">
        <f>IF($B148="","",IF(COUNTIF(BASE!$A:$A,PRODUTIVIDADE!DM$3)=0,"",SUMIFS(BASE!$P:$P,BASE!$A:$A,PRODUTIVIDADE!DM$3,BASE!$G:$G,PRODUTIVIDADE!$B148)))</f>
        <v/>
      </c>
      <c r="DP148" s="28" t="str">
        <f>IF($B148="","",IF(COUNTIF(BASE!$A:$A,PRODUTIVIDADE!DM$3)=0,"",SUMIFS(BASE!$O:$O,BASE!$A:$A,PRODUTIVIDADE!DM$3,BASE!$G:$G,PRODUTIVIDADE!$B148)))</f>
        <v/>
      </c>
      <c r="DQ148" s="32">
        <f t="shared" si="174"/>
        <v>0</v>
      </c>
      <c r="DR148" s="32">
        <f t="shared" si="175"/>
        <v>0</v>
      </c>
      <c r="DS148" s="15" t="str">
        <f>IF($B148="","",IF(COUNTIF(BASE!$A:$A,PRODUTIVIDADE!DS$3)=0,"",SUMIFS(BASE!$M:$M,BASE!$A:$A,PRODUTIVIDADE!DS$3,BASE!$G:$G,PRODUTIVIDADE!$B148)))</f>
        <v/>
      </c>
      <c r="DT148" s="15" t="str">
        <f>IF($B148="","",IF(COUNTIF(BASE!$A:$A,PRODUTIVIDADE!DS$3)=0,"",SUMIFS(BASE!$N:$N,BASE!$A:$A,PRODUTIVIDADE!DS$3,BASE!$G:$G,PRODUTIVIDADE!$B148)))</f>
        <v/>
      </c>
      <c r="DU148" s="18" t="str">
        <f>IF($B148="","",IF(COUNTIF(BASE!$A:$A,PRODUTIVIDADE!DS$3)=0,"",SUMIFS(BASE!$P:$P,BASE!$A:$A,PRODUTIVIDADE!DS$3,BASE!$G:$G,PRODUTIVIDADE!$B148)))</f>
        <v/>
      </c>
      <c r="DV148" s="18" t="str">
        <f>IF($B148="","",IF(COUNTIF(BASE!$A:$A,PRODUTIVIDADE!DS$3)=0,"",SUMIFS(BASE!$O:$O,BASE!$A:$A,PRODUTIVIDADE!DS$3,BASE!$G:$G,PRODUTIVIDADE!$B148)))</f>
        <v/>
      </c>
      <c r="DW148" s="32">
        <f t="shared" si="176"/>
        <v>0</v>
      </c>
      <c r="DX148" s="32">
        <f t="shared" si="177"/>
        <v>0</v>
      </c>
      <c r="DY148" s="33" t="str">
        <f>IF($B148="","",IF(COUNTIF(BASE!$A:$A,PRODUTIVIDADE!DY$3)=0,"",SUMIFS(BASE!$M:$M,BASE!$A:$A,PRODUTIVIDADE!DY$3,BASE!$G:$G,PRODUTIVIDADE!$B148)))</f>
        <v/>
      </c>
      <c r="DZ148" s="33" t="str">
        <f>IF($B148="","",IF(COUNTIF(BASE!$A:$A,PRODUTIVIDADE!DY$3)=0,"",SUMIFS(BASE!$N:$N,BASE!$A:$A,PRODUTIVIDADE!DY$3,BASE!$G:$G,PRODUTIVIDADE!$B148)))</f>
        <v/>
      </c>
      <c r="EA148" s="28" t="str">
        <f>IF($B148="","",IF(COUNTIF(BASE!$A:$A,PRODUTIVIDADE!DY$3)=0,"",SUMIFS(BASE!$P:$P,BASE!$A:$A,PRODUTIVIDADE!DY$3,BASE!$G:$G,PRODUTIVIDADE!$B148)))</f>
        <v/>
      </c>
      <c r="EB148" s="28" t="str">
        <f>IF($B148="","",IF(COUNTIF(BASE!$A:$A,PRODUTIVIDADE!DY$3)=0,"",SUMIFS(BASE!$O:$O,BASE!$A:$A,PRODUTIVIDADE!DY$3,BASE!$G:$G,PRODUTIVIDADE!$B148)))</f>
        <v/>
      </c>
      <c r="EC148" s="32">
        <f t="shared" si="178"/>
        <v>0</v>
      </c>
      <c r="ED148" s="32">
        <f t="shared" si="179"/>
        <v>0</v>
      </c>
      <c r="EE148" s="15" t="str">
        <f>IF($B148="","",IF(COUNTIF(BASE!$A:$A,PRODUTIVIDADE!EE$3)=0,"",SUMIFS(BASE!$M:$M,BASE!$A:$A,PRODUTIVIDADE!EE$3,BASE!$G:$G,PRODUTIVIDADE!$B148)))</f>
        <v/>
      </c>
      <c r="EF148" s="15" t="str">
        <f>IF($B148="","",IF(COUNTIF(BASE!$A:$A,PRODUTIVIDADE!EE$3)=0,"",SUMIFS(BASE!$N:$N,BASE!$A:$A,PRODUTIVIDADE!EE$3,BASE!$G:$G,PRODUTIVIDADE!$B148)))</f>
        <v/>
      </c>
      <c r="EG148" s="18" t="str">
        <f>IF($B148="","",IF(COUNTIF(BASE!$A:$A,PRODUTIVIDADE!EE$3)=0,"",SUMIFS(BASE!$P:$P,BASE!$A:$A,PRODUTIVIDADE!EE$3,BASE!$G:$G,PRODUTIVIDADE!$B148)))</f>
        <v/>
      </c>
      <c r="EH148" s="18" t="str">
        <f>IF($B148="","",IF(COUNTIF(BASE!$A:$A,PRODUTIVIDADE!EE$3)=0,"",SUMIFS(BASE!$O:$O,BASE!$A:$A,PRODUTIVIDADE!EE$3,BASE!$G:$G,PRODUTIVIDADE!$B148)))</f>
        <v/>
      </c>
      <c r="EI148" s="32">
        <f t="shared" si="180"/>
        <v>0</v>
      </c>
      <c r="EJ148" s="32">
        <f t="shared" si="181"/>
        <v>0</v>
      </c>
      <c r="EK148" s="33" t="str">
        <f>IF($B148="","",IF(COUNTIF(BASE!$A:$A,PRODUTIVIDADE!EK$3)=0,"",SUMIFS(BASE!$M:$M,BASE!$A:$A,PRODUTIVIDADE!EK$3,BASE!$G:$G,PRODUTIVIDADE!$B148)))</f>
        <v/>
      </c>
      <c r="EL148" s="33" t="str">
        <f>IF($B148="","",IF(COUNTIF(BASE!$A:$A,PRODUTIVIDADE!EK$3)=0,"",SUMIFS(BASE!$N:$N,BASE!$A:$A,PRODUTIVIDADE!EK$3,BASE!$G:$G,PRODUTIVIDADE!$B148)))</f>
        <v/>
      </c>
      <c r="EM148" s="28" t="str">
        <f>IF($B148="","",IF(COUNTIF(BASE!$A:$A,PRODUTIVIDADE!EK$3)=0,"",SUMIFS(BASE!$P:$P,BASE!$A:$A,PRODUTIVIDADE!EK$3,BASE!$G:$G,PRODUTIVIDADE!$B148)))</f>
        <v/>
      </c>
      <c r="EN148" s="28" t="str">
        <f>IF($B148="","",IF(COUNTIF(BASE!$A:$A,PRODUTIVIDADE!EK$3)=0,"",SUMIFS(BASE!$O:$O,BASE!$A:$A,PRODUTIVIDADE!EK$3,BASE!$G:$G,PRODUTIVIDADE!$B148)))</f>
        <v/>
      </c>
      <c r="EO148" s="32">
        <f t="shared" si="182"/>
        <v>0</v>
      </c>
      <c r="EP148" s="32">
        <f t="shared" si="183"/>
        <v>0</v>
      </c>
      <c r="EQ148" s="15" t="str">
        <f>IF($B148="","",IF(COUNTIF(BASE!$A:$A,PRODUTIVIDADE!EQ$3)=0,"",SUMIFS(BASE!$M:$M,BASE!$A:$A,PRODUTIVIDADE!EQ$3,BASE!$G:$G,PRODUTIVIDADE!$B148)))</f>
        <v/>
      </c>
      <c r="ER148" s="15" t="str">
        <f>IF($B148="","",IF(COUNTIF(BASE!$A:$A,PRODUTIVIDADE!EQ$3)=0,"",SUMIFS(BASE!$N:$N,BASE!$A:$A,PRODUTIVIDADE!EQ$3,BASE!$G:$G,PRODUTIVIDADE!$B148)))</f>
        <v/>
      </c>
      <c r="ES148" s="18" t="str">
        <f>IF($B148="","",IF(COUNTIF(BASE!$A:$A,PRODUTIVIDADE!EQ$3)=0,"",SUMIFS(BASE!$P:$P,BASE!$A:$A,PRODUTIVIDADE!EQ$3,BASE!$G:$G,PRODUTIVIDADE!$B148)))</f>
        <v/>
      </c>
      <c r="ET148" s="18" t="str">
        <f>IF($B148="","",IF(COUNTIF(BASE!$A:$A,PRODUTIVIDADE!EQ$3)=0,"",SUMIFS(BASE!$O:$O,BASE!$A:$A,PRODUTIVIDADE!EQ$3,BASE!$G:$G,PRODUTIVIDADE!$B148)))</f>
        <v/>
      </c>
      <c r="EU148" s="32">
        <f t="shared" si="184"/>
        <v>0</v>
      </c>
      <c r="EV148" s="32">
        <f t="shared" si="185"/>
        <v>0</v>
      </c>
      <c r="EW148" s="33" t="str">
        <f>IF($B148="","",IF(COUNTIF(BASE!$A:$A,PRODUTIVIDADE!EW$3)=0,"",SUMIFS(BASE!$M:$M,BASE!$A:$A,PRODUTIVIDADE!EW$3,BASE!$G:$G,PRODUTIVIDADE!$B148)))</f>
        <v/>
      </c>
      <c r="EX148" s="33" t="str">
        <f>IF($B148="","",IF(COUNTIF(BASE!$A:$A,PRODUTIVIDADE!EW$3)=0,"",SUMIFS(BASE!$N:$N,BASE!$A:$A,PRODUTIVIDADE!EW$3,BASE!$G:$G,PRODUTIVIDADE!$B148)))</f>
        <v/>
      </c>
      <c r="EY148" s="28" t="str">
        <f>IF($B148="","",IF(COUNTIF(BASE!$A:$A,PRODUTIVIDADE!EW$3)=0,"",SUMIFS(BASE!$P:$P,BASE!$A:$A,PRODUTIVIDADE!EW$3,BASE!$G:$G,PRODUTIVIDADE!$B148)))</f>
        <v/>
      </c>
      <c r="EZ148" s="28" t="str">
        <f>IF($B148="","",IF(COUNTIF(BASE!$A:$A,PRODUTIVIDADE!EW$3)=0,"",SUMIFS(BASE!$O:$O,BASE!$A:$A,PRODUTIVIDADE!EW$3,BASE!$G:$G,PRODUTIVIDADE!$B148)))</f>
        <v/>
      </c>
      <c r="FA148" s="32">
        <f t="shared" si="186"/>
        <v>0</v>
      </c>
      <c r="FB148" s="32">
        <f t="shared" si="187"/>
        <v>0</v>
      </c>
      <c r="FC148" s="15" t="str">
        <f>IF($B148="","",IF(COUNTIF(BASE!$A:$A,PRODUTIVIDADE!FC$3)=0,"",SUMIFS(BASE!$M:$M,BASE!$A:$A,PRODUTIVIDADE!FC$3,BASE!$G:$G,PRODUTIVIDADE!$B148)))</f>
        <v/>
      </c>
      <c r="FD148" s="15" t="str">
        <f>IF($B148="","",IF(COUNTIF(BASE!$A:$A,PRODUTIVIDADE!FC$3)=0,"",SUMIFS(BASE!$N:$N,BASE!$A:$A,PRODUTIVIDADE!FC$3,BASE!$G:$G,PRODUTIVIDADE!$B148)))</f>
        <v/>
      </c>
      <c r="FE148" s="18" t="str">
        <f>IF($B148="","",IF(COUNTIF(BASE!$A:$A,PRODUTIVIDADE!FC$3)=0,"",SUMIFS(BASE!$P:$P,BASE!$A:$A,PRODUTIVIDADE!FC$3,BASE!$G:$G,PRODUTIVIDADE!$B148)))</f>
        <v/>
      </c>
      <c r="FF148" s="18" t="str">
        <f>IF($B148="","",IF(COUNTIF(BASE!$A:$A,PRODUTIVIDADE!FC$3)=0,"",SUMIFS(BASE!$O:$O,BASE!$A:$A,PRODUTIVIDADE!FC$3,BASE!$G:$G,PRODUTIVIDADE!$B148)))</f>
        <v/>
      </c>
      <c r="FG148" s="32">
        <f t="shared" si="188"/>
        <v>0</v>
      </c>
      <c r="FH148" s="32">
        <f t="shared" si="189"/>
        <v>0</v>
      </c>
      <c r="FI148" s="33" t="str">
        <f>IF($B148="","",IF(COUNTIF(BASE!$A:$A,PRODUTIVIDADE!FI$3)=0,"",SUMIFS(BASE!$M:$M,BASE!$A:$A,PRODUTIVIDADE!FI$3,BASE!$G:$G,PRODUTIVIDADE!$B148)))</f>
        <v/>
      </c>
      <c r="FJ148" s="33" t="str">
        <f>IF($B148="","",IF(COUNTIF(BASE!$A:$A,PRODUTIVIDADE!FI$3)=0,"",SUMIFS(BASE!$N:$N,BASE!$A:$A,PRODUTIVIDADE!FI$3,BASE!$G:$G,PRODUTIVIDADE!$B148)))</f>
        <v/>
      </c>
      <c r="FK148" s="28" t="str">
        <f>IF($B148="","",IF(COUNTIF(BASE!$A:$A,PRODUTIVIDADE!FI$3)=0,"",SUMIFS(BASE!$P:$P,BASE!$A:$A,PRODUTIVIDADE!FI$3,BASE!$G:$G,PRODUTIVIDADE!$B148)))</f>
        <v/>
      </c>
      <c r="FL148" s="28" t="str">
        <f>IF($B148="","",IF(COUNTIF(BASE!$A:$A,PRODUTIVIDADE!FI$3)=0,"",SUMIFS(BASE!$O:$O,BASE!$A:$A,PRODUTIVIDADE!FI$3,BASE!$G:$G,PRODUTIVIDADE!$B148)))</f>
        <v/>
      </c>
      <c r="FM148" s="32">
        <f t="shared" si="190"/>
        <v>0</v>
      </c>
      <c r="FN148" s="32">
        <f t="shared" si="191"/>
        <v>0</v>
      </c>
      <c r="FO148" s="15" t="str">
        <f>IF($B148="","",IF(COUNTIF(BASE!$A:$A,PRODUTIVIDADE!FO$3)=0,"",SUMIFS(BASE!$M:$M,BASE!$A:$A,PRODUTIVIDADE!FO$3,BASE!$G:$G,PRODUTIVIDADE!$B148)))</f>
        <v/>
      </c>
      <c r="FP148" s="15" t="str">
        <f>IF($B148="","",IF(COUNTIF(BASE!$A:$A,PRODUTIVIDADE!FO$3)=0,"",SUMIFS(BASE!$N:$N,BASE!$A:$A,PRODUTIVIDADE!FO$3,BASE!$G:$G,PRODUTIVIDADE!$B148)))</f>
        <v/>
      </c>
      <c r="FQ148" s="18" t="str">
        <f>IF($B148="","",IF(COUNTIF(BASE!$A:$A,PRODUTIVIDADE!FO$3)=0,"",SUMIFS(BASE!$P:$P,BASE!$A:$A,PRODUTIVIDADE!FO$3,BASE!$G:$G,PRODUTIVIDADE!$B148)))</f>
        <v/>
      </c>
      <c r="FR148" s="18" t="str">
        <f>IF($B148="","",IF(COUNTIF(BASE!$A:$A,PRODUTIVIDADE!FO$3)=0,"",SUMIFS(BASE!$O:$O,BASE!$A:$A,PRODUTIVIDADE!FO$3,BASE!$G:$G,PRODUTIVIDADE!$B148)))</f>
        <v/>
      </c>
      <c r="FS148" s="32">
        <f t="shared" si="192"/>
        <v>0</v>
      </c>
      <c r="FT148" s="32">
        <f t="shared" si="193"/>
        <v>0</v>
      </c>
      <c r="FU148" s="33" t="str">
        <f>IF($B148="","",IF(COUNTIF(BASE!$A:$A,PRODUTIVIDADE!FU$3)=0,"",SUMIFS(BASE!$M:$M,BASE!$A:$A,PRODUTIVIDADE!FU$3,BASE!$G:$G,PRODUTIVIDADE!$B148)))</f>
        <v/>
      </c>
      <c r="FV148" s="33" t="str">
        <f>IF($B148="","",IF(COUNTIF(BASE!$A:$A,PRODUTIVIDADE!FU$3)=0,"",SUMIFS(BASE!$N:$N,BASE!$A:$A,PRODUTIVIDADE!FU$3,BASE!$G:$G,PRODUTIVIDADE!$B148)))</f>
        <v/>
      </c>
      <c r="FW148" s="28" t="str">
        <f>IF($B148="","",IF(COUNTIF(BASE!$A:$A,PRODUTIVIDADE!FU$3)=0,"",SUMIFS(BASE!$P:$P,BASE!$A:$A,PRODUTIVIDADE!FU$3,BASE!$G:$G,PRODUTIVIDADE!$B148)))</f>
        <v/>
      </c>
      <c r="FX148" s="28" t="str">
        <f>IF($B148="","",IF(COUNTIF(BASE!$A:$A,PRODUTIVIDADE!FU$3)=0,"",SUMIFS(BASE!$O:$O,BASE!$A:$A,PRODUTIVIDADE!FU$3,BASE!$G:$G,PRODUTIVIDADE!$B148)))</f>
        <v/>
      </c>
      <c r="FY148" s="32">
        <f t="shared" si="194"/>
        <v>0</v>
      </c>
      <c r="FZ148" s="32">
        <f t="shared" si="195"/>
        <v>0</v>
      </c>
      <c r="GA148" s="15" t="str">
        <f>IF($B148="","",IF(COUNTIF(BASE!$A:$A,PRODUTIVIDADE!GA$3)=0,"",SUMIFS(BASE!$M:$M,BASE!$A:$A,PRODUTIVIDADE!GA$3,BASE!$G:$G,PRODUTIVIDADE!$B148)))</f>
        <v/>
      </c>
      <c r="GB148" s="15" t="str">
        <f>IF($B148="","",IF(COUNTIF(BASE!$A:$A,PRODUTIVIDADE!GA$3)=0,"",SUMIFS(BASE!$N:$N,BASE!$A:$A,PRODUTIVIDADE!GA$3,BASE!$G:$G,PRODUTIVIDADE!$B148)))</f>
        <v/>
      </c>
      <c r="GC148" s="18" t="str">
        <f>IF($B148="","",IF(COUNTIF(BASE!$A:$A,PRODUTIVIDADE!GA$3)=0,"",SUMIFS(BASE!$P:$P,BASE!$A:$A,PRODUTIVIDADE!GA$3,BASE!$G:$G,PRODUTIVIDADE!$B148)))</f>
        <v/>
      </c>
      <c r="GD148" s="18" t="str">
        <f>IF($B148="","",IF(COUNTIF(BASE!$A:$A,PRODUTIVIDADE!GA$3)=0,"",SUMIFS(BASE!$O:$O,BASE!$A:$A,PRODUTIVIDADE!GA$3,BASE!$G:$G,PRODUTIVIDADE!$B148)))</f>
        <v/>
      </c>
      <c r="GE148" s="32">
        <f t="shared" si="196"/>
        <v>0</v>
      </c>
      <c r="GF148" s="32">
        <f t="shared" si="197"/>
        <v>0</v>
      </c>
      <c r="GG148" s="33" t="str">
        <f>IF($B148="","",IF(COUNTIF(BASE!$A:$A,PRODUTIVIDADE!GG$3)=0,"",SUMIFS(BASE!$M:$M,BASE!$A:$A,PRODUTIVIDADE!GG$3,BASE!$G:$G,PRODUTIVIDADE!$B148)))</f>
        <v/>
      </c>
      <c r="GH148" s="33" t="str">
        <f>IF($B148="","",IF(COUNTIF(BASE!$A:$A,PRODUTIVIDADE!GG$3)=0,"",SUMIFS(BASE!$N:$N,BASE!$A:$A,PRODUTIVIDADE!GG$3,BASE!$G:$G,PRODUTIVIDADE!$B148)))</f>
        <v/>
      </c>
      <c r="GI148" s="28" t="str">
        <f>IF($B148="","",IF(COUNTIF(BASE!$A:$A,PRODUTIVIDADE!GG$3)=0,"",SUMIFS(BASE!$P:$P,BASE!$A:$A,PRODUTIVIDADE!GG$3,BASE!$G:$G,PRODUTIVIDADE!$B148)))</f>
        <v/>
      </c>
      <c r="GJ148" s="28" t="str">
        <f>IF($B148="","",IF(COUNTIF(BASE!$A:$A,PRODUTIVIDADE!GG$3)=0,"",SUMIFS(BASE!$O:$O,BASE!$A:$A,PRODUTIVIDADE!GG$3,BASE!$G:$G,PRODUTIVIDADE!$B148)))</f>
        <v/>
      </c>
      <c r="GK148" s="32">
        <f t="shared" si="198"/>
        <v>0</v>
      </c>
      <c r="GL148" s="32">
        <f t="shared" si="199"/>
        <v>0</v>
      </c>
      <c r="GM148" s="15" t="str">
        <f>IF($B148="","",IF(COUNTIF(BASE!$A:$A,PRODUTIVIDADE!GM$3)=0,"",SUMIFS(BASE!$M:$M,BASE!$A:$A,PRODUTIVIDADE!GM$3,BASE!$G:$G,PRODUTIVIDADE!$B148)))</f>
        <v/>
      </c>
      <c r="GN148" s="15" t="str">
        <f>IF($B148="","",IF(COUNTIF(BASE!$A:$A,PRODUTIVIDADE!GM$3)=0,"",SUMIFS(BASE!$N:$N,BASE!$A:$A,PRODUTIVIDADE!GM$3,BASE!$G:$G,PRODUTIVIDADE!$B148)))</f>
        <v/>
      </c>
      <c r="GO148" s="18" t="str">
        <f>IF($B148="","",IF(COUNTIF(BASE!$A:$A,PRODUTIVIDADE!GM$3)=0,"",SUMIFS(BASE!$P:$P,BASE!$A:$A,PRODUTIVIDADE!GM$3,BASE!$G:$G,PRODUTIVIDADE!$B148)))</f>
        <v/>
      </c>
      <c r="GP148" s="18" t="str">
        <f>IF($B148="","",IF(COUNTIF(BASE!$A:$A,PRODUTIVIDADE!GM$3)=0,"",SUMIFS(BASE!$O:$O,BASE!$A:$A,PRODUTIVIDADE!GM$3,BASE!$G:$G,PRODUTIVIDADE!$B148)))</f>
        <v/>
      </c>
      <c r="GQ148" s="32">
        <f t="shared" si="200"/>
        <v>0</v>
      </c>
      <c r="GR148" s="32">
        <f t="shared" si="201"/>
        <v>0</v>
      </c>
    </row>
    <row r="149" spans="2:200" s="8" customFormat="1" hidden="1" x14ac:dyDescent="0.25">
      <c r="B149" s="50"/>
      <c r="C149" s="16" t="str">
        <f>IF($B149="","",VLOOKUP($B149,EQUIPE!$B:$E,2,0))</f>
        <v/>
      </c>
      <c r="D149" s="16" t="str">
        <f>IF($B149="","",VLOOKUP($B149,EQUIPE!$B:$F,5,0))</f>
        <v/>
      </c>
      <c r="E149" s="18" t="str">
        <f>IF($B149="","",VLOOKUP($B149,EQUIPE!$B:$E,3,0))</f>
        <v/>
      </c>
      <c r="F149" s="16" t="str">
        <f>IF($B149="","",VLOOKUP($B149,EQUIPE!$B:$E,4,0))</f>
        <v/>
      </c>
      <c r="H149" s="22" t="str">
        <f t="shared" si="202"/>
        <v/>
      </c>
      <c r="I149" s="22" t="str">
        <f t="shared" si="202"/>
        <v/>
      </c>
      <c r="J149" s="18" t="str">
        <f t="shared" si="136"/>
        <v/>
      </c>
      <c r="K149" s="18" t="str">
        <f t="shared" si="137"/>
        <v/>
      </c>
      <c r="L149" s="32">
        <f t="shared" si="138"/>
        <v>0</v>
      </c>
      <c r="M149" s="32">
        <f t="shared" si="139"/>
        <v>0</v>
      </c>
      <c r="O149" s="15" t="str">
        <f>IF($B149="","",IF(COUNTIF(BASE!$A:$A,PRODUTIVIDADE!O$3)=0,"",SUMIFS(BASE!$M:$M,BASE!$A:$A,PRODUTIVIDADE!O$3,BASE!$G:$G,PRODUTIVIDADE!$B149)))</f>
        <v/>
      </c>
      <c r="P149" s="15" t="str">
        <f>IF($B149="","",IF(COUNTIF(BASE!$A:$A,PRODUTIVIDADE!O$3)=0,"",SUMIFS(BASE!$N:$N,BASE!$A:$A,PRODUTIVIDADE!O$3,BASE!$G:$G,PRODUTIVIDADE!$B149)))</f>
        <v/>
      </c>
      <c r="Q149" s="18" t="str">
        <f>IF($B149="","",IF(COUNTIF(BASE!$A:$A,PRODUTIVIDADE!O$3)=0,"",SUMIFS(BASE!$P:$P,BASE!$A:$A,PRODUTIVIDADE!O$3,BASE!$G:$G,PRODUTIVIDADE!$B149)))</f>
        <v/>
      </c>
      <c r="R149" s="18" t="str">
        <f>IF($B149="","",IF(COUNTIF(BASE!$A:$A,PRODUTIVIDADE!O$3)=0,"",SUMIFS(BASE!$O:$O,BASE!$A:$A,PRODUTIVIDADE!O$3,BASE!$G:$G,PRODUTIVIDADE!$B149)))</f>
        <v/>
      </c>
      <c r="S149" s="32">
        <f t="shared" si="140"/>
        <v>0</v>
      </c>
      <c r="T149" s="32">
        <f t="shared" si="141"/>
        <v>0</v>
      </c>
      <c r="U149" s="33" t="str">
        <f>IF($B149="","",IF(COUNTIF(BASE!$A:$A,PRODUTIVIDADE!U$3)=0,"",SUMIFS(BASE!$M:$M,BASE!$A:$A,PRODUTIVIDADE!U$3,BASE!$G:$G,PRODUTIVIDADE!$B149)))</f>
        <v/>
      </c>
      <c r="V149" s="33" t="str">
        <f>IF($B149="","",IF(COUNTIF(BASE!$A:$A,PRODUTIVIDADE!U$3)=0,"",SUMIFS(BASE!$N:$N,BASE!$A:$A,PRODUTIVIDADE!U$3,BASE!$G:$G,PRODUTIVIDADE!$B149)))</f>
        <v/>
      </c>
      <c r="W149" s="28" t="str">
        <f>IF($B149="","",IF(COUNTIF(BASE!$A:$A,PRODUTIVIDADE!U$3)=0,"",SUMIFS(BASE!$P:$P,BASE!$A:$A,PRODUTIVIDADE!U$3,BASE!$G:$G,PRODUTIVIDADE!$B149)))</f>
        <v/>
      </c>
      <c r="X149" s="28" t="str">
        <f>IF($B149="","",IF(COUNTIF(BASE!$A:$A,PRODUTIVIDADE!U$3)=0,"",SUMIFS(BASE!$O:$O,BASE!$A:$A,PRODUTIVIDADE!U$3,BASE!$G:$G,PRODUTIVIDADE!$B149)))</f>
        <v/>
      </c>
      <c r="Y149" s="32">
        <f t="shared" si="142"/>
        <v>0</v>
      </c>
      <c r="Z149" s="32">
        <f t="shared" si="143"/>
        <v>0</v>
      </c>
      <c r="AA149" s="15" t="str">
        <f>IF($B149="","",IF(COUNTIF(BASE!$A:$A,PRODUTIVIDADE!AA$3)=0,"",SUMIFS(BASE!$M:$M,BASE!$A:$A,PRODUTIVIDADE!AA$3,BASE!$G:$G,PRODUTIVIDADE!$B149)))</f>
        <v/>
      </c>
      <c r="AB149" s="15" t="str">
        <f>IF($B149="","",IF(COUNTIF(BASE!$A:$A,PRODUTIVIDADE!AA$3)=0,"",SUMIFS(BASE!$N:$N,BASE!$A:$A,PRODUTIVIDADE!AA$3,BASE!$G:$G,PRODUTIVIDADE!$B149)))</f>
        <v/>
      </c>
      <c r="AC149" s="18" t="str">
        <f>IF($B149="","",IF(COUNTIF(BASE!$A:$A,PRODUTIVIDADE!AA$3)=0,"",SUMIFS(BASE!$P:$P,BASE!$A:$A,PRODUTIVIDADE!AA$3,BASE!$G:$G,PRODUTIVIDADE!$B149)))</f>
        <v/>
      </c>
      <c r="AD149" s="18" t="str">
        <f>IF($B149="","",IF(COUNTIF(BASE!$A:$A,PRODUTIVIDADE!AA$3)=0,"",SUMIFS(BASE!$O:$O,BASE!$A:$A,PRODUTIVIDADE!AA$3,BASE!$G:$G,PRODUTIVIDADE!$B149)))</f>
        <v/>
      </c>
      <c r="AE149" s="32">
        <f t="shared" si="144"/>
        <v>0</v>
      </c>
      <c r="AF149" s="32">
        <f t="shared" si="145"/>
        <v>0</v>
      </c>
      <c r="AG149" s="33" t="str">
        <f>IF($B149="","",IF(COUNTIF(BASE!$A:$A,PRODUTIVIDADE!AG$3)=0,"",SUMIFS(BASE!$M:$M,BASE!$A:$A,PRODUTIVIDADE!AG$3,BASE!$G:$G,PRODUTIVIDADE!$B149)))</f>
        <v/>
      </c>
      <c r="AH149" s="33" t="str">
        <f>IF($B149="","",IF(COUNTIF(BASE!$A:$A,PRODUTIVIDADE!AG$3)=0,"",SUMIFS(BASE!$N:$N,BASE!$A:$A,PRODUTIVIDADE!AG$3,BASE!$G:$G,PRODUTIVIDADE!$B149)))</f>
        <v/>
      </c>
      <c r="AI149" s="28" t="str">
        <f>IF($B149="","",IF(COUNTIF(BASE!$A:$A,PRODUTIVIDADE!AG$3)=0,"",SUMIFS(BASE!$P:$P,BASE!$A:$A,PRODUTIVIDADE!AG$3,BASE!$G:$G,PRODUTIVIDADE!$B149)))</f>
        <v/>
      </c>
      <c r="AJ149" s="28" t="str">
        <f>IF($B149="","",IF(COUNTIF(BASE!$A:$A,PRODUTIVIDADE!AG$3)=0,"",SUMIFS(BASE!$O:$O,BASE!$A:$A,PRODUTIVIDADE!AG$3,BASE!$G:$G,PRODUTIVIDADE!$B149)))</f>
        <v/>
      </c>
      <c r="AK149" s="32">
        <f t="shared" si="146"/>
        <v>0</v>
      </c>
      <c r="AL149" s="32">
        <f t="shared" si="147"/>
        <v>0</v>
      </c>
      <c r="AM149" s="15" t="str">
        <f>IF($B149="","",IF(COUNTIF(BASE!$A:$A,PRODUTIVIDADE!AM$3)=0,"",SUMIFS(BASE!$M:$M,BASE!$A:$A,PRODUTIVIDADE!AM$3,BASE!$G:$G,PRODUTIVIDADE!$B149)))</f>
        <v/>
      </c>
      <c r="AN149" s="15" t="str">
        <f>IF($B149="","",IF(COUNTIF(BASE!$A:$A,PRODUTIVIDADE!AM$3)=0,"",SUMIFS(BASE!$N:$N,BASE!$A:$A,PRODUTIVIDADE!AM$3,BASE!$G:$G,PRODUTIVIDADE!$B149)))</f>
        <v/>
      </c>
      <c r="AO149" s="18" t="str">
        <f>IF($B149="","",IF(COUNTIF(BASE!$A:$A,PRODUTIVIDADE!AM$3)=0,"",SUMIFS(BASE!$P:$P,BASE!$A:$A,PRODUTIVIDADE!AM$3,BASE!$G:$G,PRODUTIVIDADE!$B149)))</f>
        <v/>
      </c>
      <c r="AP149" s="18" t="str">
        <f>IF($B149="","",IF(COUNTIF(BASE!$A:$A,PRODUTIVIDADE!AM$3)=0,"",SUMIFS(BASE!$O:$O,BASE!$A:$A,PRODUTIVIDADE!AM$3,BASE!$G:$G,PRODUTIVIDADE!$B149)))</f>
        <v/>
      </c>
      <c r="AQ149" s="32">
        <f t="shared" si="148"/>
        <v>0</v>
      </c>
      <c r="AR149" s="32">
        <f t="shared" si="149"/>
        <v>0</v>
      </c>
      <c r="AS149" s="33" t="str">
        <f>IF($B149="","",IF(COUNTIF(BASE!$A:$A,PRODUTIVIDADE!AS$3)=0,"",SUMIFS(BASE!$M:$M,BASE!$A:$A,PRODUTIVIDADE!AS$3,BASE!$G:$G,PRODUTIVIDADE!$B149)))</f>
        <v/>
      </c>
      <c r="AT149" s="33" t="str">
        <f>IF($B149="","",IF(COUNTIF(BASE!$A:$A,PRODUTIVIDADE!AS$3)=0,"",SUMIFS(BASE!$N:$N,BASE!$A:$A,PRODUTIVIDADE!AS$3,BASE!$G:$G,PRODUTIVIDADE!$B149)))</f>
        <v/>
      </c>
      <c r="AU149" s="28" t="str">
        <f>IF($B149="","",IF(COUNTIF(BASE!$A:$A,PRODUTIVIDADE!AS$3)=0,"",SUMIFS(BASE!$P:$P,BASE!$A:$A,PRODUTIVIDADE!AS$3,BASE!$G:$G,PRODUTIVIDADE!$B149)))</f>
        <v/>
      </c>
      <c r="AV149" s="28" t="str">
        <f>IF($B149="","",IF(COUNTIF(BASE!$A:$A,PRODUTIVIDADE!AS$3)=0,"",SUMIFS(BASE!$O:$O,BASE!$A:$A,PRODUTIVIDADE!AS$3,BASE!$G:$G,PRODUTIVIDADE!$B149)))</f>
        <v/>
      </c>
      <c r="AW149" s="32">
        <f t="shared" si="150"/>
        <v>0</v>
      </c>
      <c r="AX149" s="32">
        <f t="shared" si="151"/>
        <v>0</v>
      </c>
      <c r="AY149" s="15" t="str">
        <f>IF($B149="","",IF(COUNTIF(BASE!$A:$A,PRODUTIVIDADE!AY$3)=0,"",SUMIFS(BASE!$M:$M,BASE!$A:$A,PRODUTIVIDADE!AY$3,BASE!$G:$G,PRODUTIVIDADE!$B149)))</f>
        <v/>
      </c>
      <c r="AZ149" s="15" t="str">
        <f>IF($B149="","",IF(COUNTIF(BASE!$A:$A,PRODUTIVIDADE!AY$3)=0,"",SUMIFS(BASE!$N:$N,BASE!$A:$A,PRODUTIVIDADE!AY$3,BASE!$G:$G,PRODUTIVIDADE!$B149)))</f>
        <v/>
      </c>
      <c r="BA149" s="18" t="str">
        <f>IF($B149="","",IF(COUNTIF(BASE!$A:$A,PRODUTIVIDADE!AY$3)=0,"",SUMIFS(BASE!$P:$P,BASE!$A:$A,PRODUTIVIDADE!AY$3,BASE!$G:$G,PRODUTIVIDADE!$B149)))</f>
        <v/>
      </c>
      <c r="BB149" s="18" t="str">
        <f>IF($B149="","",IF(COUNTIF(BASE!$A:$A,PRODUTIVIDADE!AY$3)=0,"",SUMIFS(BASE!$O:$O,BASE!$A:$A,PRODUTIVIDADE!AY$3,BASE!$G:$G,PRODUTIVIDADE!$B149)))</f>
        <v/>
      </c>
      <c r="BC149" s="32">
        <f t="shared" si="152"/>
        <v>0</v>
      </c>
      <c r="BD149" s="32">
        <f t="shared" si="153"/>
        <v>0</v>
      </c>
      <c r="BE149" s="33" t="str">
        <f>IF($B149="","",IF(COUNTIF(BASE!$A:$A,PRODUTIVIDADE!BE$3)=0,"",SUMIFS(BASE!$M:$M,BASE!$A:$A,PRODUTIVIDADE!BE$3,BASE!$G:$G,PRODUTIVIDADE!$B149)))</f>
        <v/>
      </c>
      <c r="BF149" s="33" t="str">
        <f>IF($B149="","",IF(COUNTIF(BASE!$A:$A,PRODUTIVIDADE!BE$3)=0,"",SUMIFS(BASE!$N:$N,BASE!$A:$A,PRODUTIVIDADE!BE$3,BASE!$G:$G,PRODUTIVIDADE!$B149)))</f>
        <v/>
      </c>
      <c r="BG149" s="28" t="str">
        <f>IF($B149="","",IF(COUNTIF(BASE!$A:$A,PRODUTIVIDADE!BE$3)=0,"",SUMIFS(BASE!$P:$P,BASE!$A:$A,PRODUTIVIDADE!BE$3,BASE!$G:$G,PRODUTIVIDADE!$B149)))</f>
        <v/>
      </c>
      <c r="BH149" s="28" t="str">
        <f>IF($B149="","",IF(COUNTIF(BASE!$A:$A,PRODUTIVIDADE!BE$3)=0,"",SUMIFS(BASE!$O:$O,BASE!$A:$A,PRODUTIVIDADE!BE$3,BASE!$G:$G,PRODUTIVIDADE!$B149)))</f>
        <v/>
      </c>
      <c r="BI149" s="32">
        <f t="shared" si="154"/>
        <v>0</v>
      </c>
      <c r="BJ149" s="32">
        <f t="shared" si="155"/>
        <v>0</v>
      </c>
      <c r="BK149" s="15" t="str">
        <f>IF($B149="","",IF(COUNTIF(BASE!$A:$A,PRODUTIVIDADE!BK$3)=0,"",SUMIFS(BASE!$M:$M,BASE!$A:$A,PRODUTIVIDADE!BK$3,BASE!$G:$G,PRODUTIVIDADE!$B149)))</f>
        <v/>
      </c>
      <c r="BL149" s="15" t="str">
        <f>IF($B149="","",IF(COUNTIF(BASE!$A:$A,PRODUTIVIDADE!BK$3)=0,"",SUMIFS(BASE!$N:$N,BASE!$A:$A,PRODUTIVIDADE!BK$3,BASE!$G:$G,PRODUTIVIDADE!$B149)))</f>
        <v/>
      </c>
      <c r="BM149" s="18" t="str">
        <f>IF($B149="","",IF(COUNTIF(BASE!$A:$A,PRODUTIVIDADE!BK$3)=0,"",SUMIFS(BASE!$P:$P,BASE!$A:$A,PRODUTIVIDADE!BK$3,BASE!$G:$G,PRODUTIVIDADE!$B149)))</f>
        <v/>
      </c>
      <c r="BN149" s="18" t="str">
        <f>IF($B149="","",IF(COUNTIF(BASE!$A:$A,PRODUTIVIDADE!BK$3)=0,"",SUMIFS(BASE!$O:$O,BASE!$A:$A,PRODUTIVIDADE!BK$3,BASE!$G:$G,PRODUTIVIDADE!$B149)))</f>
        <v/>
      </c>
      <c r="BO149" s="32">
        <f t="shared" si="156"/>
        <v>0</v>
      </c>
      <c r="BP149" s="32">
        <f t="shared" si="157"/>
        <v>0</v>
      </c>
      <c r="BQ149" s="33" t="str">
        <f>IF($B149="","",IF(COUNTIF(BASE!$A:$A,PRODUTIVIDADE!BQ$3)=0,"",SUMIFS(BASE!$M:$M,BASE!$A:$A,PRODUTIVIDADE!BQ$3,BASE!$G:$G,PRODUTIVIDADE!$B149)))</f>
        <v/>
      </c>
      <c r="BR149" s="33" t="str">
        <f>IF($B149="","",IF(COUNTIF(BASE!$A:$A,PRODUTIVIDADE!BQ$3)=0,"",SUMIFS(BASE!$N:$N,BASE!$A:$A,PRODUTIVIDADE!BQ$3,BASE!$G:$G,PRODUTIVIDADE!$B149)))</f>
        <v/>
      </c>
      <c r="BS149" s="28" t="str">
        <f>IF($B149="","",IF(COUNTIF(BASE!$A:$A,PRODUTIVIDADE!BQ$3)=0,"",SUMIFS(BASE!$P:$P,BASE!$A:$A,PRODUTIVIDADE!BQ$3,BASE!$G:$G,PRODUTIVIDADE!$B149)))</f>
        <v/>
      </c>
      <c r="BT149" s="28" t="str">
        <f>IF($B149="","",IF(COUNTIF(BASE!$A:$A,PRODUTIVIDADE!BQ$3)=0,"",SUMIFS(BASE!$O:$O,BASE!$A:$A,PRODUTIVIDADE!BQ$3,BASE!$G:$G,PRODUTIVIDADE!$B149)))</f>
        <v/>
      </c>
      <c r="BU149" s="32">
        <f t="shared" si="158"/>
        <v>0</v>
      </c>
      <c r="BV149" s="32">
        <f t="shared" si="159"/>
        <v>0</v>
      </c>
      <c r="BW149" s="15" t="str">
        <f>IF($B149="","",IF(COUNTIF(BASE!$A:$A,PRODUTIVIDADE!BW$3)=0,"",SUMIFS(BASE!$M:$M,BASE!$A:$A,PRODUTIVIDADE!BW$3,BASE!$G:$G,PRODUTIVIDADE!$B149)))</f>
        <v/>
      </c>
      <c r="BX149" s="15" t="str">
        <f>IF($B149="","",IF(COUNTIF(BASE!$A:$A,PRODUTIVIDADE!BW$3)=0,"",SUMIFS(BASE!$N:$N,BASE!$A:$A,PRODUTIVIDADE!BW$3,BASE!$G:$G,PRODUTIVIDADE!$B149)))</f>
        <v/>
      </c>
      <c r="BY149" s="18" t="str">
        <f>IF($B149="","",IF(COUNTIF(BASE!$A:$A,PRODUTIVIDADE!BW$3)=0,"",SUMIFS(BASE!$P:$P,BASE!$A:$A,PRODUTIVIDADE!BW$3,BASE!$G:$G,PRODUTIVIDADE!$B149)))</f>
        <v/>
      </c>
      <c r="BZ149" s="18" t="str">
        <f>IF($B149="","",IF(COUNTIF(BASE!$A:$A,PRODUTIVIDADE!BW$3)=0,"",SUMIFS(BASE!$O:$O,BASE!$A:$A,PRODUTIVIDADE!BW$3,BASE!$G:$G,PRODUTIVIDADE!$B149)))</f>
        <v/>
      </c>
      <c r="CA149" s="32">
        <f t="shared" si="160"/>
        <v>0</v>
      </c>
      <c r="CB149" s="32">
        <f t="shared" si="161"/>
        <v>0</v>
      </c>
      <c r="CC149" s="33" t="str">
        <f>IF($B149="","",IF(COUNTIF(BASE!$A:$A,PRODUTIVIDADE!CC$3)=0,"",SUMIFS(BASE!$M:$M,BASE!$A:$A,PRODUTIVIDADE!CC$3,BASE!$G:$G,PRODUTIVIDADE!$B149)))</f>
        <v/>
      </c>
      <c r="CD149" s="33" t="str">
        <f>IF($B149="","",IF(COUNTIF(BASE!$A:$A,PRODUTIVIDADE!CC$3)=0,"",SUMIFS(BASE!$N:$N,BASE!$A:$A,PRODUTIVIDADE!CC$3,BASE!$G:$G,PRODUTIVIDADE!$B149)))</f>
        <v/>
      </c>
      <c r="CE149" s="28" t="str">
        <f>IF($B149="","",IF(COUNTIF(BASE!$A:$A,PRODUTIVIDADE!CC$3)=0,"",SUMIFS(BASE!$P:$P,BASE!$A:$A,PRODUTIVIDADE!CC$3,BASE!$G:$G,PRODUTIVIDADE!$B149)))</f>
        <v/>
      </c>
      <c r="CF149" s="28" t="str">
        <f>IF($B149="","",IF(COUNTIF(BASE!$A:$A,PRODUTIVIDADE!CC$3)=0,"",SUMIFS(BASE!$O:$O,BASE!$A:$A,PRODUTIVIDADE!CC$3,BASE!$G:$G,PRODUTIVIDADE!$B149)))</f>
        <v/>
      </c>
      <c r="CG149" s="32">
        <f t="shared" si="162"/>
        <v>0</v>
      </c>
      <c r="CH149" s="32">
        <f t="shared" si="163"/>
        <v>0</v>
      </c>
      <c r="CI149" s="15" t="str">
        <f>IF($B149="","",IF(COUNTIF(BASE!$A:$A,PRODUTIVIDADE!CI$3)=0,"",SUMIFS(BASE!$M:$M,BASE!$A:$A,PRODUTIVIDADE!CI$3,BASE!$G:$G,PRODUTIVIDADE!$B149)))</f>
        <v/>
      </c>
      <c r="CJ149" s="15" t="str">
        <f>IF($B149="","",IF(COUNTIF(BASE!$A:$A,PRODUTIVIDADE!CI$3)=0,"",SUMIFS(BASE!$N:$N,BASE!$A:$A,PRODUTIVIDADE!CI$3,BASE!$G:$G,PRODUTIVIDADE!$B149)))</f>
        <v/>
      </c>
      <c r="CK149" s="18" t="str">
        <f>IF($B149="","",IF(COUNTIF(BASE!$A:$A,PRODUTIVIDADE!CI$3)=0,"",SUMIFS(BASE!$P:$P,BASE!$A:$A,PRODUTIVIDADE!CI$3,BASE!$G:$G,PRODUTIVIDADE!$B149)))</f>
        <v/>
      </c>
      <c r="CL149" s="18" t="str">
        <f>IF($B149="","",IF(COUNTIF(BASE!$A:$A,PRODUTIVIDADE!CI$3)=0,"",SUMIFS(BASE!$O:$O,BASE!$A:$A,PRODUTIVIDADE!CI$3,BASE!$G:$G,PRODUTIVIDADE!$B149)))</f>
        <v/>
      </c>
      <c r="CM149" s="32">
        <f t="shared" si="164"/>
        <v>0</v>
      </c>
      <c r="CN149" s="32">
        <f t="shared" si="165"/>
        <v>0</v>
      </c>
      <c r="CO149" s="33" t="str">
        <f>IF($B149="","",IF(COUNTIF(BASE!$A:$A,PRODUTIVIDADE!CO$3)=0,"",SUMIFS(BASE!$M:$M,BASE!$A:$A,PRODUTIVIDADE!CO$3,BASE!$G:$G,PRODUTIVIDADE!$B149)))</f>
        <v/>
      </c>
      <c r="CP149" s="33" t="str">
        <f>IF($B149="","",IF(COUNTIF(BASE!$A:$A,PRODUTIVIDADE!CO$3)=0,"",SUMIFS(BASE!$N:$N,BASE!$A:$A,PRODUTIVIDADE!CO$3,BASE!$G:$G,PRODUTIVIDADE!$B149)))</f>
        <v/>
      </c>
      <c r="CQ149" s="28" t="str">
        <f>IF($B149="","",IF(COUNTIF(BASE!$A:$A,PRODUTIVIDADE!CO$3)=0,"",SUMIFS(BASE!$P:$P,BASE!$A:$A,PRODUTIVIDADE!CO$3,BASE!$G:$G,PRODUTIVIDADE!$B149)))</f>
        <v/>
      </c>
      <c r="CR149" s="28" t="str">
        <f>IF($B149="","",IF(COUNTIF(BASE!$A:$A,PRODUTIVIDADE!CO$3)=0,"",SUMIFS(BASE!$O:$O,BASE!$A:$A,PRODUTIVIDADE!CO$3,BASE!$G:$G,PRODUTIVIDADE!$B149)))</f>
        <v/>
      </c>
      <c r="CS149" s="32">
        <f t="shared" si="166"/>
        <v>0</v>
      </c>
      <c r="CT149" s="32">
        <f t="shared" si="167"/>
        <v>0</v>
      </c>
      <c r="CU149" s="15" t="str">
        <f>IF($B149="","",IF(COUNTIF(BASE!$A:$A,PRODUTIVIDADE!CU$3)=0,"",SUMIFS(BASE!$M:$M,BASE!$A:$A,PRODUTIVIDADE!CU$3,BASE!$G:$G,PRODUTIVIDADE!$B149)))</f>
        <v/>
      </c>
      <c r="CV149" s="15" t="str">
        <f>IF($B149="","",IF(COUNTIF(BASE!$A:$A,PRODUTIVIDADE!CU$3)=0,"",SUMIFS(BASE!$N:$N,BASE!$A:$A,PRODUTIVIDADE!CU$3,BASE!$G:$G,PRODUTIVIDADE!$B149)))</f>
        <v/>
      </c>
      <c r="CW149" s="18" t="str">
        <f>IF($B149="","",IF(COUNTIF(BASE!$A:$A,PRODUTIVIDADE!CU$3)=0,"",SUMIFS(BASE!$P:$P,BASE!$A:$A,PRODUTIVIDADE!CU$3,BASE!$G:$G,PRODUTIVIDADE!$B149)))</f>
        <v/>
      </c>
      <c r="CX149" s="18" t="str">
        <f>IF($B149="","",IF(COUNTIF(BASE!$A:$A,PRODUTIVIDADE!CU$3)=0,"",SUMIFS(BASE!$O:$O,BASE!$A:$A,PRODUTIVIDADE!CU$3,BASE!$G:$G,PRODUTIVIDADE!$B149)))</f>
        <v/>
      </c>
      <c r="CY149" s="32">
        <f t="shared" si="168"/>
        <v>0</v>
      </c>
      <c r="CZ149" s="32">
        <f t="shared" si="169"/>
        <v>0</v>
      </c>
      <c r="DA149" s="33" t="str">
        <f>IF($B149="","",IF(COUNTIF(BASE!$A:$A,PRODUTIVIDADE!DA$3)=0,"",SUMIFS(BASE!$M:$M,BASE!$A:$A,PRODUTIVIDADE!DA$3,BASE!$G:$G,PRODUTIVIDADE!$B149)))</f>
        <v/>
      </c>
      <c r="DB149" s="33" t="str">
        <f>IF($B149="","",IF(COUNTIF(BASE!$A:$A,PRODUTIVIDADE!DA$3)=0,"",SUMIFS(BASE!$N:$N,BASE!$A:$A,PRODUTIVIDADE!DA$3,BASE!$G:$G,PRODUTIVIDADE!$B149)))</f>
        <v/>
      </c>
      <c r="DC149" s="28" t="str">
        <f>IF($B149="","",IF(COUNTIF(BASE!$A:$A,PRODUTIVIDADE!DA$3)=0,"",SUMIFS(BASE!$P:$P,BASE!$A:$A,PRODUTIVIDADE!DA$3,BASE!$G:$G,PRODUTIVIDADE!$B149)))</f>
        <v/>
      </c>
      <c r="DD149" s="28" t="str">
        <f>IF($B149="","",IF(COUNTIF(BASE!$A:$A,PRODUTIVIDADE!DA$3)=0,"",SUMIFS(BASE!$O:$O,BASE!$A:$A,PRODUTIVIDADE!DA$3,BASE!$G:$G,PRODUTIVIDADE!$B149)))</f>
        <v/>
      </c>
      <c r="DE149" s="32">
        <f t="shared" si="170"/>
        <v>0</v>
      </c>
      <c r="DF149" s="32">
        <f t="shared" si="171"/>
        <v>0</v>
      </c>
      <c r="DG149" s="15" t="str">
        <f>IF($B149="","",IF(COUNTIF(BASE!$A:$A,PRODUTIVIDADE!DG$3)=0,"",SUMIFS(BASE!$M:$M,BASE!$A:$A,PRODUTIVIDADE!DG$3,BASE!$G:$G,PRODUTIVIDADE!$B149)))</f>
        <v/>
      </c>
      <c r="DH149" s="15" t="str">
        <f>IF($B149="","",IF(COUNTIF(BASE!$A:$A,PRODUTIVIDADE!DG$3)=0,"",SUMIFS(BASE!$N:$N,BASE!$A:$A,PRODUTIVIDADE!DG$3,BASE!$G:$G,PRODUTIVIDADE!$B149)))</f>
        <v/>
      </c>
      <c r="DI149" s="18" t="str">
        <f>IF($B149="","",IF(COUNTIF(BASE!$A:$A,PRODUTIVIDADE!DG$3)=0,"",SUMIFS(BASE!$P:$P,BASE!$A:$A,PRODUTIVIDADE!DG$3,BASE!$G:$G,PRODUTIVIDADE!$B149)))</f>
        <v/>
      </c>
      <c r="DJ149" s="18" t="str">
        <f>IF($B149="","",IF(COUNTIF(BASE!$A:$A,PRODUTIVIDADE!DG$3)=0,"",SUMIFS(BASE!$O:$O,BASE!$A:$A,PRODUTIVIDADE!DG$3,BASE!$G:$G,PRODUTIVIDADE!$B149)))</f>
        <v/>
      </c>
      <c r="DK149" s="32">
        <f t="shared" si="172"/>
        <v>0</v>
      </c>
      <c r="DL149" s="32">
        <f t="shared" si="173"/>
        <v>0</v>
      </c>
      <c r="DM149" s="33" t="str">
        <f>IF($B149="","",IF(COUNTIF(BASE!$A:$A,PRODUTIVIDADE!DM$3)=0,"",SUMIFS(BASE!$M:$M,BASE!$A:$A,PRODUTIVIDADE!DM$3,BASE!$G:$G,PRODUTIVIDADE!$B149)))</f>
        <v/>
      </c>
      <c r="DN149" s="33" t="str">
        <f>IF($B149="","",IF(COUNTIF(BASE!$A:$A,PRODUTIVIDADE!DM$3)=0,"",SUMIFS(BASE!$N:$N,BASE!$A:$A,PRODUTIVIDADE!DM$3,BASE!$G:$G,PRODUTIVIDADE!$B149)))</f>
        <v/>
      </c>
      <c r="DO149" s="28" t="str">
        <f>IF($B149="","",IF(COUNTIF(BASE!$A:$A,PRODUTIVIDADE!DM$3)=0,"",SUMIFS(BASE!$P:$P,BASE!$A:$A,PRODUTIVIDADE!DM$3,BASE!$G:$G,PRODUTIVIDADE!$B149)))</f>
        <v/>
      </c>
      <c r="DP149" s="28" t="str">
        <f>IF($B149="","",IF(COUNTIF(BASE!$A:$A,PRODUTIVIDADE!DM$3)=0,"",SUMIFS(BASE!$O:$O,BASE!$A:$A,PRODUTIVIDADE!DM$3,BASE!$G:$G,PRODUTIVIDADE!$B149)))</f>
        <v/>
      </c>
      <c r="DQ149" s="32">
        <f t="shared" si="174"/>
        <v>0</v>
      </c>
      <c r="DR149" s="32">
        <f t="shared" si="175"/>
        <v>0</v>
      </c>
      <c r="DS149" s="15" t="str">
        <f>IF($B149="","",IF(COUNTIF(BASE!$A:$A,PRODUTIVIDADE!DS$3)=0,"",SUMIFS(BASE!$M:$M,BASE!$A:$A,PRODUTIVIDADE!DS$3,BASE!$G:$G,PRODUTIVIDADE!$B149)))</f>
        <v/>
      </c>
      <c r="DT149" s="15" t="str">
        <f>IF($B149="","",IF(COUNTIF(BASE!$A:$A,PRODUTIVIDADE!DS$3)=0,"",SUMIFS(BASE!$N:$N,BASE!$A:$A,PRODUTIVIDADE!DS$3,BASE!$G:$G,PRODUTIVIDADE!$B149)))</f>
        <v/>
      </c>
      <c r="DU149" s="18" t="str">
        <f>IF($B149="","",IF(COUNTIF(BASE!$A:$A,PRODUTIVIDADE!DS$3)=0,"",SUMIFS(BASE!$P:$P,BASE!$A:$A,PRODUTIVIDADE!DS$3,BASE!$G:$G,PRODUTIVIDADE!$B149)))</f>
        <v/>
      </c>
      <c r="DV149" s="18" t="str">
        <f>IF($B149="","",IF(COUNTIF(BASE!$A:$A,PRODUTIVIDADE!DS$3)=0,"",SUMIFS(BASE!$O:$O,BASE!$A:$A,PRODUTIVIDADE!DS$3,BASE!$G:$G,PRODUTIVIDADE!$B149)))</f>
        <v/>
      </c>
      <c r="DW149" s="32">
        <f t="shared" si="176"/>
        <v>0</v>
      </c>
      <c r="DX149" s="32">
        <f t="shared" si="177"/>
        <v>0</v>
      </c>
      <c r="DY149" s="33" t="str">
        <f>IF($B149="","",IF(COUNTIF(BASE!$A:$A,PRODUTIVIDADE!DY$3)=0,"",SUMIFS(BASE!$M:$M,BASE!$A:$A,PRODUTIVIDADE!DY$3,BASE!$G:$G,PRODUTIVIDADE!$B149)))</f>
        <v/>
      </c>
      <c r="DZ149" s="33" t="str">
        <f>IF($B149="","",IF(COUNTIF(BASE!$A:$A,PRODUTIVIDADE!DY$3)=0,"",SUMIFS(BASE!$N:$N,BASE!$A:$A,PRODUTIVIDADE!DY$3,BASE!$G:$G,PRODUTIVIDADE!$B149)))</f>
        <v/>
      </c>
      <c r="EA149" s="28" t="str">
        <f>IF($B149="","",IF(COUNTIF(BASE!$A:$A,PRODUTIVIDADE!DY$3)=0,"",SUMIFS(BASE!$P:$P,BASE!$A:$A,PRODUTIVIDADE!DY$3,BASE!$G:$G,PRODUTIVIDADE!$B149)))</f>
        <v/>
      </c>
      <c r="EB149" s="28" t="str">
        <f>IF($B149="","",IF(COUNTIF(BASE!$A:$A,PRODUTIVIDADE!DY$3)=0,"",SUMIFS(BASE!$O:$O,BASE!$A:$A,PRODUTIVIDADE!DY$3,BASE!$G:$G,PRODUTIVIDADE!$B149)))</f>
        <v/>
      </c>
      <c r="EC149" s="32">
        <f t="shared" si="178"/>
        <v>0</v>
      </c>
      <c r="ED149" s="32">
        <f t="shared" si="179"/>
        <v>0</v>
      </c>
      <c r="EE149" s="15" t="str">
        <f>IF($B149="","",IF(COUNTIF(BASE!$A:$A,PRODUTIVIDADE!EE$3)=0,"",SUMIFS(BASE!$M:$M,BASE!$A:$A,PRODUTIVIDADE!EE$3,BASE!$G:$G,PRODUTIVIDADE!$B149)))</f>
        <v/>
      </c>
      <c r="EF149" s="15" t="str">
        <f>IF($B149="","",IF(COUNTIF(BASE!$A:$A,PRODUTIVIDADE!EE$3)=0,"",SUMIFS(BASE!$N:$N,BASE!$A:$A,PRODUTIVIDADE!EE$3,BASE!$G:$G,PRODUTIVIDADE!$B149)))</f>
        <v/>
      </c>
      <c r="EG149" s="18" t="str">
        <f>IF($B149="","",IF(COUNTIF(BASE!$A:$A,PRODUTIVIDADE!EE$3)=0,"",SUMIFS(BASE!$P:$P,BASE!$A:$A,PRODUTIVIDADE!EE$3,BASE!$G:$G,PRODUTIVIDADE!$B149)))</f>
        <v/>
      </c>
      <c r="EH149" s="18" t="str">
        <f>IF($B149="","",IF(COUNTIF(BASE!$A:$A,PRODUTIVIDADE!EE$3)=0,"",SUMIFS(BASE!$O:$O,BASE!$A:$A,PRODUTIVIDADE!EE$3,BASE!$G:$G,PRODUTIVIDADE!$B149)))</f>
        <v/>
      </c>
      <c r="EI149" s="32">
        <f t="shared" si="180"/>
        <v>0</v>
      </c>
      <c r="EJ149" s="32">
        <f t="shared" si="181"/>
        <v>0</v>
      </c>
      <c r="EK149" s="33" t="str">
        <f>IF($B149="","",IF(COUNTIF(BASE!$A:$A,PRODUTIVIDADE!EK$3)=0,"",SUMIFS(BASE!$M:$M,BASE!$A:$A,PRODUTIVIDADE!EK$3,BASE!$G:$G,PRODUTIVIDADE!$B149)))</f>
        <v/>
      </c>
      <c r="EL149" s="33" t="str">
        <f>IF($B149="","",IF(COUNTIF(BASE!$A:$A,PRODUTIVIDADE!EK$3)=0,"",SUMIFS(BASE!$N:$N,BASE!$A:$A,PRODUTIVIDADE!EK$3,BASE!$G:$G,PRODUTIVIDADE!$B149)))</f>
        <v/>
      </c>
      <c r="EM149" s="28" t="str">
        <f>IF($B149="","",IF(COUNTIF(BASE!$A:$A,PRODUTIVIDADE!EK$3)=0,"",SUMIFS(BASE!$P:$P,BASE!$A:$A,PRODUTIVIDADE!EK$3,BASE!$G:$G,PRODUTIVIDADE!$B149)))</f>
        <v/>
      </c>
      <c r="EN149" s="28" t="str">
        <f>IF($B149="","",IF(COUNTIF(BASE!$A:$A,PRODUTIVIDADE!EK$3)=0,"",SUMIFS(BASE!$O:$O,BASE!$A:$A,PRODUTIVIDADE!EK$3,BASE!$G:$G,PRODUTIVIDADE!$B149)))</f>
        <v/>
      </c>
      <c r="EO149" s="32">
        <f t="shared" si="182"/>
        <v>0</v>
      </c>
      <c r="EP149" s="32">
        <f t="shared" si="183"/>
        <v>0</v>
      </c>
      <c r="EQ149" s="15" t="str">
        <f>IF($B149="","",IF(COUNTIF(BASE!$A:$A,PRODUTIVIDADE!EQ$3)=0,"",SUMIFS(BASE!$M:$M,BASE!$A:$A,PRODUTIVIDADE!EQ$3,BASE!$G:$G,PRODUTIVIDADE!$B149)))</f>
        <v/>
      </c>
      <c r="ER149" s="15" t="str">
        <f>IF($B149="","",IF(COUNTIF(BASE!$A:$A,PRODUTIVIDADE!EQ$3)=0,"",SUMIFS(BASE!$N:$N,BASE!$A:$A,PRODUTIVIDADE!EQ$3,BASE!$G:$G,PRODUTIVIDADE!$B149)))</f>
        <v/>
      </c>
      <c r="ES149" s="18" t="str">
        <f>IF($B149="","",IF(COUNTIF(BASE!$A:$A,PRODUTIVIDADE!EQ$3)=0,"",SUMIFS(BASE!$P:$P,BASE!$A:$A,PRODUTIVIDADE!EQ$3,BASE!$G:$G,PRODUTIVIDADE!$B149)))</f>
        <v/>
      </c>
      <c r="ET149" s="18" t="str">
        <f>IF($B149="","",IF(COUNTIF(BASE!$A:$A,PRODUTIVIDADE!EQ$3)=0,"",SUMIFS(BASE!$O:$O,BASE!$A:$A,PRODUTIVIDADE!EQ$3,BASE!$G:$G,PRODUTIVIDADE!$B149)))</f>
        <v/>
      </c>
      <c r="EU149" s="32">
        <f t="shared" si="184"/>
        <v>0</v>
      </c>
      <c r="EV149" s="32">
        <f t="shared" si="185"/>
        <v>0</v>
      </c>
      <c r="EW149" s="33" t="str">
        <f>IF($B149="","",IF(COUNTIF(BASE!$A:$A,PRODUTIVIDADE!EW$3)=0,"",SUMIFS(BASE!$M:$M,BASE!$A:$A,PRODUTIVIDADE!EW$3,BASE!$G:$G,PRODUTIVIDADE!$B149)))</f>
        <v/>
      </c>
      <c r="EX149" s="33" t="str">
        <f>IF($B149="","",IF(COUNTIF(BASE!$A:$A,PRODUTIVIDADE!EW$3)=0,"",SUMIFS(BASE!$N:$N,BASE!$A:$A,PRODUTIVIDADE!EW$3,BASE!$G:$G,PRODUTIVIDADE!$B149)))</f>
        <v/>
      </c>
      <c r="EY149" s="28" t="str">
        <f>IF($B149="","",IF(COUNTIF(BASE!$A:$A,PRODUTIVIDADE!EW$3)=0,"",SUMIFS(BASE!$P:$P,BASE!$A:$A,PRODUTIVIDADE!EW$3,BASE!$G:$G,PRODUTIVIDADE!$B149)))</f>
        <v/>
      </c>
      <c r="EZ149" s="28" t="str">
        <f>IF($B149="","",IF(COUNTIF(BASE!$A:$A,PRODUTIVIDADE!EW$3)=0,"",SUMIFS(BASE!$O:$O,BASE!$A:$A,PRODUTIVIDADE!EW$3,BASE!$G:$G,PRODUTIVIDADE!$B149)))</f>
        <v/>
      </c>
      <c r="FA149" s="32">
        <f t="shared" si="186"/>
        <v>0</v>
      </c>
      <c r="FB149" s="32">
        <f t="shared" si="187"/>
        <v>0</v>
      </c>
      <c r="FC149" s="15" t="str">
        <f>IF($B149="","",IF(COUNTIF(BASE!$A:$A,PRODUTIVIDADE!FC$3)=0,"",SUMIFS(BASE!$M:$M,BASE!$A:$A,PRODUTIVIDADE!FC$3,BASE!$G:$G,PRODUTIVIDADE!$B149)))</f>
        <v/>
      </c>
      <c r="FD149" s="15" t="str">
        <f>IF($B149="","",IF(COUNTIF(BASE!$A:$A,PRODUTIVIDADE!FC$3)=0,"",SUMIFS(BASE!$N:$N,BASE!$A:$A,PRODUTIVIDADE!FC$3,BASE!$G:$G,PRODUTIVIDADE!$B149)))</f>
        <v/>
      </c>
      <c r="FE149" s="18" t="str">
        <f>IF($B149="","",IF(COUNTIF(BASE!$A:$A,PRODUTIVIDADE!FC$3)=0,"",SUMIFS(BASE!$P:$P,BASE!$A:$A,PRODUTIVIDADE!FC$3,BASE!$G:$G,PRODUTIVIDADE!$B149)))</f>
        <v/>
      </c>
      <c r="FF149" s="18" t="str">
        <f>IF($B149="","",IF(COUNTIF(BASE!$A:$A,PRODUTIVIDADE!FC$3)=0,"",SUMIFS(BASE!$O:$O,BASE!$A:$A,PRODUTIVIDADE!FC$3,BASE!$G:$G,PRODUTIVIDADE!$B149)))</f>
        <v/>
      </c>
      <c r="FG149" s="32">
        <f t="shared" si="188"/>
        <v>0</v>
      </c>
      <c r="FH149" s="32">
        <f t="shared" si="189"/>
        <v>0</v>
      </c>
      <c r="FI149" s="33" t="str">
        <f>IF($B149="","",IF(COUNTIF(BASE!$A:$A,PRODUTIVIDADE!FI$3)=0,"",SUMIFS(BASE!$M:$M,BASE!$A:$A,PRODUTIVIDADE!FI$3,BASE!$G:$G,PRODUTIVIDADE!$B149)))</f>
        <v/>
      </c>
      <c r="FJ149" s="33" t="str">
        <f>IF($B149="","",IF(COUNTIF(BASE!$A:$A,PRODUTIVIDADE!FI$3)=0,"",SUMIFS(BASE!$N:$N,BASE!$A:$A,PRODUTIVIDADE!FI$3,BASE!$G:$G,PRODUTIVIDADE!$B149)))</f>
        <v/>
      </c>
      <c r="FK149" s="28" t="str">
        <f>IF($B149="","",IF(COUNTIF(BASE!$A:$A,PRODUTIVIDADE!FI$3)=0,"",SUMIFS(BASE!$P:$P,BASE!$A:$A,PRODUTIVIDADE!FI$3,BASE!$G:$G,PRODUTIVIDADE!$B149)))</f>
        <v/>
      </c>
      <c r="FL149" s="28" t="str">
        <f>IF($B149="","",IF(COUNTIF(BASE!$A:$A,PRODUTIVIDADE!FI$3)=0,"",SUMIFS(BASE!$O:$O,BASE!$A:$A,PRODUTIVIDADE!FI$3,BASE!$G:$G,PRODUTIVIDADE!$B149)))</f>
        <v/>
      </c>
      <c r="FM149" s="32">
        <f t="shared" si="190"/>
        <v>0</v>
      </c>
      <c r="FN149" s="32">
        <f t="shared" si="191"/>
        <v>0</v>
      </c>
      <c r="FO149" s="15" t="str">
        <f>IF($B149="","",IF(COUNTIF(BASE!$A:$A,PRODUTIVIDADE!FO$3)=0,"",SUMIFS(BASE!$M:$M,BASE!$A:$A,PRODUTIVIDADE!FO$3,BASE!$G:$G,PRODUTIVIDADE!$B149)))</f>
        <v/>
      </c>
      <c r="FP149" s="15" t="str">
        <f>IF($B149="","",IF(COUNTIF(BASE!$A:$A,PRODUTIVIDADE!FO$3)=0,"",SUMIFS(BASE!$N:$N,BASE!$A:$A,PRODUTIVIDADE!FO$3,BASE!$G:$G,PRODUTIVIDADE!$B149)))</f>
        <v/>
      </c>
      <c r="FQ149" s="18" t="str">
        <f>IF($B149="","",IF(COUNTIF(BASE!$A:$A,PRODUTIVIDADE!FO$3)=0,"",SUMIFS(BASE!$P:$P,BASE!$A:$A,PRODUTIVIDADE!FO$3,BASE!$G:$G,PRODUTIVIDADE!$B149)))</f>
        <v/>
      </c>
      <c r="FR149" s="18" t="str">
        <f>IF($B149="","",IF(COUNTIF(BASE!$A:$A,PRODUTIVIDADE!FO$3)=0,"",SUMIFS(BASE!$O:$O,BASE!$A:$A,PRODUTIVIDADE!FO$3,BASE!$G:$G,PRODUTIVIDADE!$B149)))</f>
        <v/>
      </c>
      <c r="FS149" s="32">
        <f t="shared" si="192"/>
        <v>0</v>
      </c>
      <c r="FT149" s="32">
        <f t="shared" si="193"/>
        <v>0</v>
      </c>
      <c r="FU149" s="33" t="str">
        <f>IF($B149="","",IF(COUNTIF(BASE!$A:$A,PRODUTIVIDADE!FU$3)=0,"",SUMIFS(BASE!$M:$M,BASE!$A:$A,PRODUTIVIDADE!FU$3,BASE!$G:$G,PRODUTIVIDADE!$B149)))</f>
        <v/>
      </c>
      <c r="FV149" s="33" t="str">
        <f>IF($B149="","",IF(COUNTIF(BASE!$A:$A,PRODUTIVIDADE!FU$3)=0,"",SUMIFS(BASE!$N:$N,BASE!$A:$A,PRODUTIVIDADE!FU$3,BASE!$G:$G,PRODUTIVIDADE!$B149)))</f>
        <v/>
      </c>
      <c r="FW149" s="28" t="str">
        <f>IF($B149="","",IF(COUNTIF(BASE!$A:$A,PRODUTIVIDADE!FU$3)=0,"",SUMIFS(BASE!$P:$P,BASE!$A:$A,PRODUTIVIDADE!FU$3,BASE!$G:$G,PRODUTIVIDADE!$B149)))</f>
        <v/>
      </c>
      <c r="FX149" s="28" t="str">
        <f>IF($B149="","",IF(COUNTIF(BASE!$A:$A,PRODUTIVIDADE!FU$3)=0,"",SUMIFS(BASE!$O:$O,BASE!$A:$A,PRODUTIVIDADE!FU$3,BASE!$G:$G,PRODUTIVIDADE!$B149)))</f>
        <v/>
      </c>
      <c r="FY149" s="32">
        <f t="shared" si="194"/>
        <v>0</v>
      </c>
      <c r="FZ149" s="32">
        <f t="shared" si="195"/>
        <v>0</v>
      </c>
      <c r="GA149" s="15" t="str">
        <f>IF($B149="","",IF(COUNTIF(BASE!$A:$A,PRODUTIVIDADE!GA$3)=0,"",SUMIFS(BASE!$M:$M,BASE!$A:$A,PRODUTIVIDADE!GA$3,BASE!$G:$G,PRODUTIVIDADE!$B149)))</f>
        <v/>
      </c>
      <c r="GB149" s="15" t="str">
        <f>IF($B149="","",IF(COUNTIF(BASE!$A:$A,PRODUTIVIDADE!GA$3)=0,"",SUMIFS(BASE!$N:$N,BASE!$A:$A,PRODUTIVIDADE!GA$3,BASE!$G:$G,PRODUTIVIDADE!$B149)))</f>
        <v/>
      </c>
      <c r="GC149" s="18" t="str">
        <f>IF($B149="","",IF(COUNTIF(BASE!$A:$A,PRODUTIVIDADE!GA$3)=0,"",SUMIFS(BASE!$P:$P,BASE!$A:$A,PRODUTIVIDADE!GA$3,BASE!$G:$G,PRODUTIVIDADE!$B149)))</f>
        <v/>
      </c>
      <c r="GD149" s="18" t="str">
        <f>IF($B149="","",IF(COUNTIF(BASE!$A:$A,PRODUTIVIDADE!GA$3)=0,"",SUMIFS(BASE!$O:$O,BASE!$A:$A,PRODUTIVIDADE!GA$3,BASE!$G:$G,PRODUTIVIDADE!$B149)))</f>
        <v/>
      </c>
      <c r="GE149" s="32">
        <f t="shared" si="196"/>
        <v>0</v>
      </c>
      <c r="GF149" s="32">
        <f t="shared" si="197"/>
        <v>0</v>
      </c>
      <c r="GG149" s="33" t="str">
        <f>IF($B149="","",IF(COUNTIF(BASE!$A:$A,PRODUTIVIDADE!GG$3)=0,"",SUMIFS(BASE!$M:$M,BASE!$A:$A,PRODUTIVIDADE!GG$3,BASE!$G:$G,PRODUTIVIDADE!$B149)))</f>
        <v/>
      </c>
      <c r="GH149" s="33" t="str">
        <f>IF($B149="","",IF(COUNTIF(BASE!$A:$A,PRODUTIVIDADE!GG$3)=0,"",SUMIFS(BASE!$N:$N,BASE!$A:$A,PRODUTIVIDADE!GG$3,BASE!$G:$G,PRODUTIVIDADE!$B149)))</f>
        <v/>
      </c>
      <c r="GI149" s="28" t="str">
        <f>IF($B149="","",IF(COUNTIF(BASE!$A:$A,PRODUTIVIDADE!GG$3)=0,"",SUMIFS(BASE!$P:$P,BASE!$A:$A,PRODUTIVIDADE!GG$3,BASE!$G:$G,PRODUTIVIDADE!$B149)))</f>
        <v/>
      </c>
      <c r="GJ149" s="28" t="str">
        <f>IF($B149="","",IF(COUNTIF(BASE!$A:$A,PRODUTIVIDADE!GG$3)=0,"",SUMIFS(BASE!$O:$O,BASE!$A:$A,PRODUTIVIDADE!GG$3,BASE!$G:$G,PRODUTIVIDADE!$B149)))</f>
        <v/>
      </c>
      <c r="GK149" s="32">
        <f t="shared" si="198"/>
        <v>0</v>
      </c>
      <c r="GL149" s="32">
        <f t="shared" si="199"/>
        <v>0</v>
      </c>
      <c r="GM149" s="15" t="str">
        <f>IF($B149="","",IF(COUNTIF(BASE!$A:$A,PRODUTIVIDADE!GM$3)=0,"",SUMIFS(BASE!$M:$M,BASE!$A:$A,PRODUTIVIDADE!GM$3,BASE!$G:$G,PRODUTIVIDADE!$B149)))</f>
        <v/>
      </c>
      <c r="GN149" s="15" t="str">
        <f>IF($B149="","",IF(COUNTIF(BASE!$A:$A,PRODUTIVIDADE!GM$3)=0,"",SUMIFS(BASE!$N:$N,BASE!$A:$A,PRODUTIVIDADE!GM$3,BASE!$G:$G,PRODUTIVIDADE!$B149)))</f>
        <v/>
      </c>
      <c r="GO149" s="18" t="str">
        <f>IF($B149="","",IF(COUNTIF(BASE!$A:$A,PRODUTIVIDADE!GM$3)=0,"",SUMIFS(BASE!$P:$P,BASE!$A:$A,PRODUTIVIDADE!GM$3,BASE!$G:$G,PRODUTIVIDADE!$B149)))</f>
        <v/>
      </c>
      <c r="GP149" s="18" t="str">
        <f>IF($B149="","",IF(COUNTIF(BASE!$A:$A,PRODUTIVIDADE!GM$3)=0,"",SUMIFS(BASE!$O:$O,BASE!$A:$A,PRODUTIVIDADE!GM$3,BASE!$G:$G,PRODUTIVIDADE!$B149)))</f>
        <v/>
      </c>
      <c r="GQ149" s="32">
        <f t="shared" si="200"/>
        <v>0</v>
      </c>
      <c r="GR149" s="32">
        <f t="shared" si="201"/>
        <v>0</v>
      </c>
    </row>
    <row r="150" spans="2:200" s="8" customFormat="1" hidden="1" x14ac:dyDescent="0.25">
      <c r="B150" s="50"/>
      <c r="C150" s="16" t="str">
        <f>IF($B150="","",VLOOKUP($B150,EQUIPE!$B:$E,2,0))</f>
        <v/>
      </c>
      <c r="D150" s="16" t="str">
        <f>IF($B150="","",VLOOKUP($B150,EQUIPE!$B:$F,5,0))</f>
        <v/>
      </c>
      <c r="E150" s="18" t="str">
        <f>IF($B150="","",VLOOKUP($B150,EQUIPE!$B:$E,3,0))</f>
        <v/>
      </c>
      <c r="F150" s="16" t="str">
        <f>IF($B150="","",VLOOKUP($B150,EQUIPE!$B:$E,4,0))</f>
        <v/>
      </c>
      <c r="H150" s="22" t="str">
        <f t="shared" si="202"/>
        <v/>
      </c>
      <c r="I150" s="22" t="str">
        <f t="shared" si="202"/>
        <v/>
      </c>
      <c r="J150" s="18" t="str">
        <f t="shared" si="136"/>
        <v/>
      </c>
      <c r="K150" s="18" t="str">
        <f t="shared" si="137"/>
        <v/>
      </c>
      <c r="L150" s="32">
        <f t="shared" si="138"/>
        <v>0</v>
      </c>
      <c r="M150" s="32">
        <f t="shared" si="139"/>
        <v>0</v>
      </c>
      <c r="O150" s="15" t="str">
        <f>IF($B150="","",IF(COUNTIF(BASE!$A:$A,PRODUTIVIDADE!O$3)=0,"",SUMIFS(BASE!$M:$M,BASE!$A:$A,PRODUTIVIDADE!O$3,BASE!$G:$G,PRODUTIVIDADE!$B150)))</f>
        <v/>
      </c>
      <c r="P150" s="15" t="str">
        <f>IF($B150="","",IF(COUNTIF(BASE!$A:$A,PRODUTIVIDADE!O$3)=0,"",SUMIFS(BASE!$N:$N,BASE!$A:$A,PRODUTIVIDADE!O$3,BASE!$G:$G,PRODUTIVIDADE!$B150)))</f>
        <v/>
      </c>
      <c r="Q150" s="18" t="str">
        <f>IF($B150="","",IF(COUNTIF(BASE!$A:$A,PRODUTIVIDADE!O$3)=0,"",SUMIFS(BASE!$P:$P,BASE!$A:$A,PRODUTIVIDADE!O$3,BASE!$G:$G,PRODUTIVIDADE!$B150)))</f>
        <v/>
      </c>
      <c r="R150" s="18" t="str">
        <f>IF($B150="","",IF(COUNTIF(BASE!$A:$A,PRODUTIVIDADE!O$3)=0,"",SUMIFS(BASE!$O:$O,BASE!$A:$A,PRODUTIVIDADE!O$3,BASE!$G:$G,PRODUTIVIDADE!$B150)))</f>
        <v/>
      </c>
      <c r="S150" s="32">
        <f t="shared" si="140"/>
        <v>0</v>
      </c>
      <c r="T150" s="32">
        <f t="shared" si="141"/>
        <v>0</v>
      </c>
      <c r="U150" s="33" t="str">
        <f>IF($B150="","",IF(COUNTIF(BASE!$A:$A,PRODUTIVIDADE!U$3)=0,"",SUMIFS(BASE!$M:$M,BASE!$A:$A,PRODUTIVIDADE!U$3,BASE!$G:$G,PRODUTIVIDADE!$B150)))</f>
        <v/>
      </c>
      <c r="V150" s="33" t="str">
        <f>IF($B150="","",IF(COUNTIF(BASE!$A:$A,PRODUTIVIDADE!U$3)=0,"",SUMIFS(BASE!$N:$N,BASE!$A:$A,PRODUTIVIDADE!U$3,BASE!$G:$G,PRODUTIVIDADE!$B150)))</f>
        <v/>
      </c>
      <c r="W150" s="28" t="str">
        <f>IF($B150="","",IF(COUNTIF(BASE!$A:$A,PRODUTIVIDADE!U$3)=0,"",SUMIFS(BASE!$P:$P,BASE!$A:$A,PRODUTIVIDADE!U$3,BASE!$G:$G,PRODUTIVIDADE!$B150)))</f>
        <v/>
      </c>
      <c r="X150" s="28" t="str">
        <f>IF($B150="","",IF(COUNTIF(BASE!$A:$A,PRODUTIVIDADE!U$3)=0,"",SUMIFS(BASE!$O:$O,BASE!$A:$A,PRODUTIVIDADE!U$3,BASE!$G:$G,PRODUTIVIDADE!$B150)))</f>
        <v/>
      </c>
      <c r="Y150" s="32">
        <f t="shared" si="142"/>
        <v>0</v>
      </c>
      <c r="Z150" s="32">
        <f t="shared" si="143"/>
        <v>0</v>
      </c>
      <c r="AA150" s="15" t="str">
        <f>IF($B150="","",IF(COUNTIF(BASE!$A:$A,PRODUTIVIDADE!AA$3)=0,"",SUMIFS(BASE!$M:$M,BASE!$A:$A,PRODUTIVIDADE!AA$3,BASE!$G:$G,PRODUTIVIDADE!$B150)))</f>
        <v/>
      </c>
      <c r="AB150" s="15" t="str">
        <f>IF($B150="","",IF(COUNTIF(BASE!$A:$A,PRODUTIVIDADE!AA$3)=0,"",SUMIFS(BASE!$N:$N,BASE!$A:$A,PRODUTIVIDADE!AA$3,BASE!$G:$G,PRODUTIVIDADE!$B150)))</f>
        <v/>
      </c>
      <c r="AC150" s="18" t="str">
        <f>IF($B150="","",IF(COUNTIF(BASE!$A:$A,PRODUTIVIDADE!AA$3)=0,"",SUMIFS(BASE!$P:$P,BASE!$A:$A,PRODUTIVIDADE!AA$3,BASE!$G:$G,PRODUTIVIDADE!$B150)))</f>
        <v/>
      </c>
      <c r="AD150" s="18" t="str">
        <f>IF($B150="","",IF(COUNTIF(BASE!$A:$A,PRODUTIVIDADE!AA$3)=0,"",SUMIFS(BASE!$O:$O,BASE!$A:$A,PRODUTIVIDADE!AA$3,BASE!$G:$G,PRODUTIVIDADE!$B150)))</f>
        <v/>
      </c>
      <c r="AE150" s="32">
        <f t="shared" si="144"/>
        <v>0</v>
      </c>
      <c r="AF150" s="32">
        <f t="shared" si="145"/>
        <v>0</v>
      </c>
      <c r="AG150" s="33" t="str">
        <f>IF($B150="","",IF(COUNTIF(BASE!$A:$A,PRODUTIVIDADE!AG$3)=0,"",SUMIFS(BASE!$M:$M,BASE!$A:$A,PRODUTIVIDADE!AG$3,BASE!$G:$G,PRODUTIVIDADE!$B150)))</f>
        <v/>
      </c>
      <c r="AH150" s="33" t="str">
        <f>IF($B150="","",IF(COUNTIF(BASE!$A:$A,PRODUTIVIDADE!AG$3)=0,"",SUMIFS(BASE!$N:$N,BASE!$A:$A,PRODUTIVIDADE!AG$3,BASE!$G:$G,PRODUTIVIDADE!$B150)))</f>
        <v/>
      </c>
      <c r="AI150" s="28" t="str">
        <f>IF($B150="","",IF(COUNTIF(BASE!$A:$A,PRODUTIVIDADE!AG$3)=0,"",SUMIFS(BASE!$P:$P,BASE!$A:$A,PRODUTIVIDADE!AG$3,BASE!$G:$G,PRODUTIVIDADE!$B150)))</f>
        <v/>
      </c>
      <c r="AJ150" s="28" t="str">
        <f>IF($B150="","",IF(COUNTIF(BASE!$A:$A,PRODUTIVIDADE!AG$3)=0,"",SUMIFS(BASE!$O:$O,BASE!$A:$A,PRODUTIVIDADE!AG$3,BASE!$G:$G,PRODUTIVIDADE!$B150)))</f>
        <v/>
      </c>
      <c r="AK150" s="32">
        <f t="shared" si="146"/>
        <v>0</v>
      </c>
      <c r="AL150" s="32">
        <f t="shared" si="147"/>
        <v>0</v>
      </c>
      <c r="AM150" s="15" t="str">
        <f>IF($B150="","",IF(COUNTIF(BASE!$A:$A,PRODUTIVIDADE!AM$3)=0,"",SUMIFS(BASE!$M:$M,BASE!$A:$A,PRODUTIVIDADE!AM$3,BASE!$G:$G,PRODUTIVIDADE!$B150)))</f>
        <v/>
      </c>
      <c r="AN150" s="15" t="str">
        <f>IF($B150="","",IF(COUNTIF(BASE!$A:$A,PRODUTIVIDADE!AM$3)=0,"",SUMIFS(BASE!$N:$N,BASE!$A:$A,PRODUTIVIDADE!AM$3,BASE!$G:$G,PRODUTIVIDADE!$B150)))</f>
        <v/>
      </c>
      <c r="AO150" s="18" t="str">
        <f>IF($B150="","",IF(COUNTIF(BASE!$A:$A,PRODUTIVIDADE!AM$3)=0,"",SUMIFS(BASE!$P:$P,BASE!$A:$A,PRODUTIVIDADE!AM$3,BASE!$G:$G,PRODUTIVIDADE!$B150)))</f>
        <v/>
      </c>
      <c r="AP150" s="18" t="str">
        <f>IF($B150="","",IF(COUNTIF(BASE!$A:$A,PRODUTIVIDADE!AM$3)=0,"",SUMIFS(BASE!$O:$O,BASE!$A:$A,PRODUTIVIDADE!AM$3,BASE!$G:$G,PRODUTIVIDADE!$B150)))</f>
        <v/>
      </c>
      <c r="AQ150" s="32">
        <f t="shared" si="148"/>
        <v>0</v>
      </c>
      <c r="AR150" s="32">
        <f t="shared" si="149"/>
        <v>0</v>
      </c>
      <c r="AS150" s="33" t="str">
        <f>IF($B150="","",IF(COUNTIF(BASE!$A:$A,PRODUTIVIDADE!AS$3)=0,"",SUMIFS(BASE!$M:$M,BASE!$A:$A,PRODUTIVIDADE!AS$3,BASE!$G:$G,PRODUTIVIDADE!$B150)))</f>
        <v/>
      </c>
      <c r="AT150" s="33" t="str">
        <f>IF($B150="","",IF(COUNTIF(BASE!$A:$A,PRODUTIVIDADE!AS$3)=0,"",SUMIFS(BASE!$N:$N,BASE!$A:$A,PRODUTIVIDADE!AS$3,BASE!$G:$G,PRODUTIVIDADE!$B150)))</f>
        <v/>
      </c>
      <c r="AU150" s="28" t="str">
        <f>IF($B150="","",IF(COUNTIF(BASE!$A:$A,PRODUTIVIDADE!AS$3)=0,"",SUMIFS(BASE!$P:$P,BASE!$A:$A,PRODUTIVIDADE!AS$3,BASE!$G:$G,PRODUTIVIDADE!$B150)))</f>
        <v/>
      </c>
      <c r="AV150" s="28" t="str">
        <f>IF($B150="","",IF(COUNTIF(BASE!$A:$A,PRODUTIVIDADE!AS$3)=0,"",SUMIFS(BASE!$O:$O,BASE!$A:$A,PRODUTIVIDADE!AS$3,BASE!$G:$G,PRODUTIVIDADE!$B150)))</f>
        <v/>
      </c>
      <c r="AW150" s="32">
        <f t="shared" si="150"/>
        <v>0</v>
      </c>
      <c r="AX150" s="32">
        <f t="shared" si="151"/>
        <v>0</v>
      </c>
      <c r="AY150" s="15" t="str">
        <f>IF($B150="","",IF(COUNTIF(BASE!$A:$A,PRODUTIVIDADE!AY$3)=0,"",SUMIFS(BASE!$M:$M,BASE!$A:$A,PRODUTIVIDADE!AY$3,BASE!$G:$G,PRODUTIVIDADE!$B150)))</f>
        <v/>
      </c>
      <c r="AZ150" s="15" t="str">
        <f>IF($B150="","",IF(COUNTIF(BASE!$A:$A,PRODUTIVIDADE!AY$3)=0,"",SUMIFS(BASE!$N:$N,BASE!$A:$A,PRODUTIVIDADE!AY$3,BASE!$G:$G,PRODUTIVIDADE!$B150)))</f>
        <v/>
      </c>
      <c r="BA150" s="18" t="str">
        <f>IF($B150="","",IF(COUNTIF(BASE!$A:$A,PRODUTIVIDADE!AY$3)=0,"",SUMIFS(BASE!$P:$P,BASE!$A:$A,PRODUTIVIDADE!AY$3,BASE!$G:$G,PRODUTIVIDADE!$B150)))</f>
        <v/>
      </c>
      <c r="BB150" s="18" t="str">
        <f>IF($B150="","",IF(COUNTIF(BASE!$A:$A,PRODUTIVIDADE!AY$3)=0,"",SUMIFS(BASE!$O:$O,BASE!$A:$A,PRODUTIVIDADE!AY$3,BASE!$G:$G,PRODUTIVIDADE!$B150)))</f>
        <v/>
      </c>
      <c r="BC150" s="32">
        <f t="shared" si="152"/>
        <v>0</v>
      </c>
      <c r="BD150" s="32">
        <f t="shared" si="153"/>
        <v>0</v>
      </c>
      <c r="BE150" s="33" t="str">
        <f>IF($B150="","",IF(COUNTIF(BASE!$A:$A,PRODUTIVIDADE!BE$3)=0,"",SUMIFS(BASE!$M:$M,BASE!$A:$A,PRODUTIVIDADE!BE$3,BASE!$G:$G,PRODUTIVIDADE!$B150)))</f>
        <v/>
      </c>
      <c r="BF150" s="33" t="str">
        <f>IF($B150="","",IF(COUNTIF(BASE!$A:$A,PRODUTIVIDADE!BE$3)=0,"",SUMIFS(BASE!$N:$N,BASE!$A:$A,PRODUTIVIDADE!BE$3,BASE!$G:$G,PRODUTIVIDADE!$B150)))</f>
        <v/>
      </c>
      <c r="BG150" s="28" t="str">
        <f>IF($B150="","",IF(COUNTIF(BASE!$A:$A,PRODUTIVIDADE!BE$3)=0,"",SUMIFS(BASE!$P:$P,BASE!$A:$A,PRODUTIVIDADE!BE$3,BASE!$G:$G,PRODUTIVIDADE!$B150)))</f>
        <v/>
      </c>
      <c r="BH150" s="28" t="str">
        <f>IF($B150="","",IF(COUNTIF(BASE!$A:$A,PRODUTIVIDADE!BE$3)=0,"",SUMIFS(BASE!$O:$O,BASE!$A:$A,PRODUTIVIDADE!BE$3,BASE!$G:$G,PRODUTIVIDADE!$B150)))</f>
        <v/>
      </c>
      <c r="BI150" s="32">
        <f t="shared" si="154"/>
        <v>0</v>
      </c>
      <c r="BJ150" s="32">
        <f t="shared" si="155"/>
        <v>0</v>
      </c>
      <c r="BK150" s="15" t="str">
        <f>IF($B150="","",IF(COUNTIF(BASE!$A:$A,PRODUTIVIDADE!BK$3)=0,"",SUMIFS(BASE!$M:$M,BASE!$A:$A,PRODUTIVIDADE!BK$3,BASE!$G:$G,PRODUTIVIDADE!$B150)))</f>
        <v/>
      </c>
      <c r="BL150" s="15" t="str">
        <f>IF($B150="","",IF(COUNTIF(BASE!$A:$A,PRODUTIVIDADE!BK$3)=0,"",SUMIFS(BASE!$N:$N,BASE!$A:$A,PRODUTIVIDADE!BK$3,BASE!$G:$G,PRODUTIVIDADE!$B150)))</f>
        <v/>
      </c>
      <c r="BM150" s="18" t="str">
        <f>IF($B150="","",IF(COUNTIF(BASE!$A:$A,PRODUTIVIDADE!BK$3)=0,"",SUMIFS(BASE!$P:$P,BASE!$A:$A,PRODUTIVIDADE!BK$3,BASE!$G:$G,PRODUTIVIDADE!$B150)))</f>
        <v/>
      </c>
      <c r="BN150" s="18" t="str">
        <f>IF($B150="","",IF(COUNTIF(BASE!$A:$A,PRODUTIVIDADE!BK$3)=0,"",SUMIFS(BASE!$O:$O,BASE!$A:$A,PRODUTIVIDADE!BK$3,BASE!$G:$G,PRODUTIVIDADE!$B150)))</f>
        <v/>
      </c>
      <c r="BO150" s="32">
        <f t="shared" si="156"/>
        <v>0</v>
      </c>
      <c r="BP150" s="32">
        <f t="shared" si="157"/>
        <v>0</v>
      </c>
      <c r="BQ150" s="33" t="str">
        <f>IF($B150="","",IF(COUNTIF(BASE!$A:$A,PRODUTIVIDADE!BQ$3)=0,"",SUMIFS(BASE!$M:$M,BASE!$A:$A,PRODUTIVIDADE!BQ$3,BASE!$G:$G,PRODUTIVIDADE!$B150)))</f>
        <v/>
      </c>
      <c r="BR150" s="33" t="str">
        <f>IF($B150="","",IF(COUNTIF(BASE!$A:$A,PRODUTIVIDADE!BQ$3)=0,"",SUMIFS(BASE!$N:$N,BASE!$A:$A,PRODUTIVIDADE!BQ$3,BASE!$G:$G,PRODUTIVIDADE!$B150)))</f>
        <v/>
      </c>
      <c r="BS150" s="28" t="str">
        <f>IF($B150="","",IF(COUNTIF(BASE!$A:$A,PRODUTIVIDADE!BQ$3)=0,"",SUMIFS(BASE!$P:$P,BASE!$A:$A,PRODUTIVIDADE!BQ$3,BASE!$G:$G,PRODUTIVIDADE!$B150)))</f>
        <v/>
      </c>
      <c r="BT150" s="28" t="str">
        <f>IF($B150="","",IF(COUNTIF(BASE!$A:$A,PRODUTIVIDADE!BQ$3)=0,"",SUMIFS(BASE!$O:$O,BASE!$A:$A,PRODUTIVIDADE!BQ$3,BASE!$G:$G,PRODUTIVIDADE!$B150)))</f>
        <v/>
      </c>
      <c r="BU150" s="32">
        <f t="shared" si="158"/>
        <v>0</v>
      </c>
      <c r="BV150" s="32">
        <f t="shared" si="159"/>
        <v>0</v>
      </c>
      <c r="BW150" s="15" t="str">
        <f>IF($B150="","",IF(COUNTIF(BASE!$A:$A,PRODUTIVIDADE!BW$3)=0,"",SUMIFS(BASE!$M:$M,BASE!$A:$A,PRODUTIVIDADE!BW$3,BASE!$G:$G,PRODUTIVIDADE!$B150)))</f>
        <v/>
      </c>
      <c r="BX150" s="15" t="str">
        <f>IF($B150="","",IF(COUNTIF(BASE!$A:$A,PRODUTIVIDADE!BW$3)=0,"",SUMIFS(BASE!$N:$N,BASE!$A:$A,PRODUTIVIDADE!BW$3,BASE!$G:$G,PRODUTIVIDADE!$B150)))</f>
        <v/>
      </c>
      <c r="BY150" s="18" t="str">
        <f>IF($B150="","",IF(COUNTIF(BASE!$A:$A,PRODUTIVIDADE!BW$3)=0,"",SUMIFS(BASE!$P:$P,BASE!$A:$A,PRODUTIVIDADE!BW$3,BASE!$G:$G,PRODUTIVIDADE!$B150)))</f>
        <v/>
      </c>
      <c r="BZ150" s="18" t="str">
        <f>IF($B150="","",IF(COUNTIF(BASE!$A:$A,PRODUTIVIDADE!BW$3)=0,"",SUMIFS(BASE!$O:$O,BASE!$A:$A,PRODUTIVIDADE!BW$3,BASE!$G:$G,PRODUTIVIDADE!$B150)))</f>
        <v/>
      </c>
      <c r="CA150" s="32">
        <f t="shared" si="160"/>
        <v>0</v>
      </c>
      <c r="CB150" s="32">
        <f t="shared" si="161"/>
        <v>0</v>
      </c>
      <c r="CC150" s="33" t="str">
        <f>IF($B150="","",IF(COUNTIF(BASE!$A:$A,PRODUTIVIDADE!CC$3)=0,"",SUMIFS(BASE!$M:$M,BASE!$A:$A,PRODUTIVIDADE!CC$3,BASE!$G:$G,PRODUTIVIDADE!$B150)))</f>
        <v/>
      </c>
      <c r="CD150" s="33" t="str">
        <f>IF($B150="","",IF(COUNTIF(BASE!$A:$A,PRODUTIVIDADE!CC$3)=0,"",SUMIFS(BASE!$N:$N,BASE!$A:$A,PRODUTIVIDADE!CC$3,BASE!$G:$G,PRODUTIVIDADE!$B150)))</f>
        <v/>
      </c>
      <c r="CE150" s="28" t="str">
        <f>IF($B150="","",IF(COUNTIF(BASE!$A:$A,PRODUTIVIDADE!CC$3)=0,"",SUMIFS(BASE!$P:$P,BASE!$A:$A,PRODUTIVIDADE!CC$3,BASE!$G:$G,PRODUTIVIDADE!$B150)))</f>
        <v/>
      </c>
      <c r="CF150" s="28" t="str">
        <f>IF($B150="","",IF(COUNTIF(BASE!$A:$A,PRODUTIVIDADE!CC$3)=0,"",SUMIFS(BASE!$O:$O,BASE!$A:$A,PRODUTIVIDADE!CC$3,BASE!$G:$G,PRODUTIVIDADE!$B150)))</f>
        <v/>
      </c>
      <c r="CG150" s="32">
        <f t="shared" si="162"/>
        <v>0</v>
      </c>
      <c r="CH150" s="32">
        <f t="shared" si="163"/>
        <v>0</v>
      </c>
      <c r="CI150" s="15" t="str">
        <f>IF($B150="","",IF(COUNTIF(BASE!$A:$A,PRODUTIVIDADE!CI$3)=0,"",SUMIFS(BASE!$M:$M,BASE!$A:$A,PRODUTIVIDADE!CI$3,BASE!$G:$G,PRODUTIVIDADE!$B150)))</f>
        <v/>
      </c>
      <c r="CJ150" s="15" t="str">
        <f>IF($B150="","",IF(COUNTIF(BASE!$A:$A,PRODUTIVIDADE!CI$3)=0,"",SUMIFS(BASE!$N:$N,BASE!$A:$A,PRODUTIVIDADE!CI$3,BASE!$G:$G,PRODUTIVIDADE!$B150)))</f>
        <v/>
      </c>
      <c r="CK150" s="18" t="str">
        <f>IF($B150="","",IF(COUNTIF(BASE!$A:$A,PRODUTIVIDADE!CI$3)=0,"",SUMIFS(BASE!$P:$P,BASE!$A:$A,PRODUTIVIDADE!CI$3,BASE!$G:$G,PRODUTIVIDADE!$B150)))</f>
        <v/>
      </c>
      <c r="CL150" s="18" t="str">
        <f>IF($B150="","",IF(COUNTIF(BASE!$A:$A,PRODUTIVIDADE!CI$3)=0,"",SUMIFS(BASE!$O:$O,BASE!$A:$A,PRODUTIVIDADE!CI$3,BASE!$G:$G,PRODUTIVIDADE!$B150)))</f>
        <v/>
      </c>
      <c r="CM150" s="32">
        <f t="shared" si="164"/>
        <v>0</v>
      </c>
      <c r="CN150" s="32">
        <f t="shared" si="165"/>
        <v>0</v>
      </c>
      <c r="CO150" s="33" t="str">
        <f>IF($B150="","",IF(COUNTIF(BASE!$A:$A,PRODUTIVIDADE!CO$3)=0,"",SUMIFS(BASE!$M:$M,BASE!$A:$A,PRODUTIVIDADE!CO$3,BASE!$G:$G,PRODUTIVIDADE!$B150)))</f>
        <v/>
      </c>
      <c r="CP150" s="33" t="str">
        <f>IF($B150="","",IF(COUNTIF(BASE!$A:$A,PRODUTIVIDADE!CO$3)=0,"",SUMIFS(BASE!$N:$N,BASE!$A:$A,PRODUTIVIDADE!CO$3,BASE!$G:$G,PRODUTIVIDADE!$B150)))</f>
        <v/>
      </c>
      <c r="CQ150" s="28" t="str">
        <f>IF($B150="","",IF(COUNTIF(BASE!$A:$A,PRODUTIVIDADE!CO$3)=0,"",SUMIFS(BASE!$P:$P,BASE!$A:$A,PRODUTIVIDADE!CO$3,BASE!$G:$G,PRODUTIVIDADE!$B150)))</f>
        <v/>
      </c>
      <c r="CR150" s="28" t="str">
        <f>IF($B150="","",IF(COUNTIF(BASE!$A:$A,PRODUTIVIDADE!CO$3)=0,"",SUMIFS(BASE!$O:$O,BASE!$A:$A,PRODUTIVIDADE!CO$3,BASE!$G:$G,PRODUTIVIDADE!$B150)))</f>
        <v/>
      </c>
      <c r="CS150" s="32">
        <f t="shared" si="166"/>
        <v>0</v>
      </c>
      <c r="CT150" s="32">
        <f t="shared" si="167"/>
        <v>0</v>
      </c>
      <c r="CU150" s="15" t="str">
        <f>IF($B150="","",IF(COUNTIF(BASE!$A:$A,PRODUTIVIDADE!CU$3)=0,"",SUMIFS(BASE!$M:$M,BASE!$A:$A,PRODUTIVIDADE!CU$3,BASE!$G:$G,PRODUTIVIDADE!$B150)))</f>
        <v/>
      </c>
      <c r="CV150" s="15" t="str">
        <f>IF($B150="","",IF(COUNTIF(BASE!$A:$A,PRODUTIVIDADE!CU$3)=0,"",SUMIFS(BASE!$N:$N,BASE!$A:$A,PRODUTIVIDADE!CU$3,BASE!$G:$G,PRODUTIVIDADE!$B150)))</f>
        <v/>
      </c>
      <c r="CW150" s="18" t="str">
        <f>IF($B150="","",IF(COUNTIF(BASE!$A:$A,PRODUTIVIDADE!CU$3)=0,"",SUMIFS(BASE!$P:$P,BASE!$A:$A,PRODUTIVIDADE!CU$3,BASE!$G:$G,PRODUTIVIDADE!$B150)))</f>
        <v/>
      </c>
      <c r="CX150" s="18" t="str">
        <f>IF($B150="","",IF(COUNTIF(BASE!$A:$A,PRODUTIVIDADE!CU$3)=0,"",SUMIFS(BASE!$O:$O,BASE!$A:$A,PRODUTIVIDADE!CU$3,BASE!$G:$G,PRODUTIVIDADE!$B150)))</f>
        <v/>
      </c>
      <c r="CY150" s="32">
        <f t="shared" si="168"/>
        <v>0</v>
      </c>
      <c r="CZ150" s="32">
        <f t="shared" si="169"/>
        <v>0</v>
      </c>
      <c r="DA150" s="33" t="str">
        <f>IF($B150="","",IF(COUNTIF(BASE!$A:$A,PRODUTIVIDADE!DA$3)=0,"",SUMIFS(BASE!$M:$M,BASE!$A:$A,PRODUTIVIDADE!DA$3,BASE!$G:$G,PRODUTIVIDADE!$B150)))</f>
        <v/>
      </c>
      <c r="DB150" s="33" t="str">
        <f>IF($B150="","",IF(COUNTIF(BASE!$A:$A,PRODUTIVIDADE!DA$3)=0,"",SUMIFS(BASE!$N:$N,BASE!$A:$A,PRODUTIVIDADE!DA$3,BASE!$G:$G,PRODUTIVIDADE!$B150)))</f>
        <v/>
      </c>
      <c r="DC150" s="28" t="str">
        <f>IF($B150="","",IF(COUNTIF(BASE!$A:$A,PRODUTIVIDADE!DA$3)=0,"",SUMIFS(BASE!$P:$P,BASE!$A:$A,PRODUTIVIDADE!DA$3,BASE!$G:$G,PRODUTIVIDADE!$B150)))</f>
        <v/>
      </c>
      <c r="DD150" s="28" t="str">
        <f>IF($B150="","",IF(COUNTIF(BASE!$A:$A,PRODUTIVIDADE!DA$3)=0,"",SUMIFS(BASE!$O:$O,BASE!$A:$A,PRODUTIVIDADE!DA$3,BASE!$G:$G,PRODUTIVIDADE!$B150)))</f>
        <v/>
      </c>
      <c r="DE150" s="32">
        <f t="shared" si="170"/>
        <v>0</v>
      </c>
      <c r="DF150" s="32">
        <f t="shared" si="171"/>
        <v>0</v>
      </c>
      <c r="DG150" s="15" t="str">
        <f>IF($B150="","",IF(COUNTIF(BASE!$A:$A,PRODUTIVIDADE!DG$3)=0,"",SUMIFS(BASE!$M:$M,BASE!$A:$A,PRODUTIVIDADE!DG$3,BASE!$G:$G,PRODUTIVIDADE!$B150)))</f>
        <v/>
      </c>
      <c r="DH150" s="15" t="str">
        <f>IF($B150="","",IF(COUNTIF(BASE!$A:$A,PRODUTIVIDADE!DG$3)=0,"",SUMIFS(BASE!$N:$N,BASE!$A:$A,PRODUTIVIDADE!DG$3,BASE!$G:$G,PRODUTIVIDADE!$B150)))</f>
        <v/>
      </c>
      <c r="DI150" s="18" t="str">
        <f>IF($B150="","",IF(COUNTIF(BASE!$A:$A,PRODUTIVIDADE!DG$3)=0,"",SUMIFS(BASE!$P:$P,BASE!$A:$A,PRODUTIVIDADE!DG$3,BASE!$G:$G,PRODUTIVIDADE!$B150)))</f>
        <v/>
      </c>
      <c r="DJ150" s="18" t="str">
        <f>IF($B150="","",IF(COUNTIF(BASE!$A:$A,PRODUTIVIDADE!DG$3)=0,"",SUMIFS(BASE!$O:$O,BASE!$A:$A,PRODUTIVIDADE!DG$3,BASE!$G:$G,PRODUTIVIDADE!$B150)))</f>
        <v/>
      </c>
      <c r="DK150" s="32">
        <f t="shared" si="172"/>
        <v>0</v>
      </c>
      <c r="DL150" s="32">
        <f t="shared" si="173"/>
        <v>0</v>
      </c>
      <c r="DM150" s="33" t="str">
        <f>IF($B150="","",IF(COUNTIF(BASE!$A:$A,PRODUTIVIDADE!DM$3)=0,"",SUMIFS(BASE!$M:$M,BASE!$A:$A,PRODUTIVIDADE!DM$3,BASE!$G:$G,PRODUTIVIDADE!$B150)))</f>
        <v/>
      </c>
      <c r="DN150" s="33" t="str">
        <f>IF($B150="","",IF(COUNTIF(BASE!$A:$A,PRODUTIVIDADE!DM$3)=0,"",SUMIFS(BASE!$N:$N,BASE!$A:$A,PRODUTIVIDADE!DM$3,BASE!$G:$G,PRODUTIVIDADE!$B150)))</f>
        <v/>
      </c>
      <c r="DO150" s="28" t="str">
        <f>IF($B150="","",IF(COUNTIF(BASE!$A:$A,PRODUTIVIDADE!DM$3)=0,"",SUMIFS(BASE!$P:$P,BASE!$A:$A,PRODUTIVIDADE!DM$3,BASE!$G:$G,PRODUTIVIDADE!$B150)))</f>
        <v/>
      </c>
      <c r="DP150" s="28" t="str">
        <f>IF($B150="","",IF(COUNTIF(BASE!$A:$A,PRODUTIVIDADE!DM$3)=0,"",SUMIFS(BASE!$O:$O,BASE!$A:$A,PRODUTIVIDADE!DM$3,BASE!$G:$G,PRODUTIVIDADE!$B150)))</f>
        <v/>
      </c>
      <c r="DQ150" s="32">
        <f t="shared" si="174"/>
        <v>0</v>
      </c>
      <c r="DR150" s="32">
        <f t="shared" si="175"/>
        <v>0</v>
      </c>
      <c r="DS150" s="15" t="str">
        <f>IF($B150="","",IF(COUNTIF(BASE!$A:$A,PRODUTIVIDADE!DS$3)=0,"",SUMIFS(BASE!$M:$M,BASE!$A:$A,PRODUTIVIDADE!DS$3,BASE!$G:$G,PRODUTIVIDADE!$B150)))</f>
        <v/>
      </c>
      <c r="DT150" s="15" t="str">
        <f>IF($B150="","",IF(COUNTIF(BASE!$A:$A,PRODUTIVIDADE!DS$3)=0,"",SUMIFS(BASE!$N:$N,BASE!$A:$A,PRODUTIVIDADE!DS$3,BASE!$G:$G,PRODUTIVIDADE!$B150)))</f>
        <v/>
      </c>
      <c r="DU150" s="18" t="str">
        <f>IF($B150="","",IF(COUNTIF(BASE!$A:$A,PRODUTIVIDADE!DS$3)=0,"",SUMIFS(BASE!$P:$P,BASE!$A:$A,PRODUTIVIDADE!DS$3,BASE!$G:$G,PRODUTIVIDADE!$B150)))</f>
        <v/>
      </c>
      <c r="DV150" s="18" t="str">
        <f>IF($B150="","",IF(COUNTIF(BASE!$A:$A,PRODUTIVIDADE!DS$3)=0,"",SUMIFS(BASE!$O:$O,BASE!$A:$A,PRODUTIVIDADE!DS$3,BASE!$G:$G,PRODUTIVIDADE!$B150)))</f>
        <v/>
      </c>
      <c r="DW150" s="32">
        <f t="shared" si="176"/>
        <v>0</v>
      </c>
      <c r="DX150" s="32">
        <f t="shared" si="177"/>
        <v>0</v>
      </c>
      <c r="DY150" s="33" t="str">
        <f>IF($B150="","",IF(COUNTIF(BASE!$A:$A,PRODUTIVIDADE!DY$3)=0,"",SUMIFS(BASE!$M:$M,BASE!$A:$A,PRODUTIVIDADE!DY$3,BASE!$G:$G,PRODUTIVIDADE!$B150)))</f>
        <v/>
      </c>
      <c r="DZ150" s="33" t="str">
        <f>IF($B150="","",IF(COUNTIF(BASE!$A:$A,PRODUTIVIDADE!DY$3)=0,"",SUMIFS(BASE!$N:$N,BASE!$A:$A,PRODUTIVIDADE!DY$3,BASE!$G:$G,PRODUTIVIDADE!$B150)))</f>
        <v/>
      </c>
      <c r="EA150" s="28" t="str">
        <f>IF($B150="","",IF(COUNTIF(BASE!$A:$A,PRODUTIVIDADE!DY$3)=0,"",SUMIFS(BASE!$P:$P,BASE!$A:$A,PRODUTIVIDADE!DY$3,BASE!$G:$G,PRODUTIVIDADE!$B150)))</f>
        <v/>
      </c>
      <c r="EB150" s="28" t="str">
        <f>IF($B150="","",IF(COUNTIF(BASE!$A:$A,PRODUTIVIDADE!DY$3)=0,"",SUMIFS(BASE!$O:$O,BASE!$A:$A,PRODUTIVIDADE!DY$3,BASE!$G:$G,PRODUTIVIDADE!$B150)))</f>
        <v/>
      </c>
      <c r="EC150" s="32">
        <f t="shared" si="178"/>
        <v>0</v>
      </c>
      <c r="ED150" s="32">
        <f t="shared" si="179"/>
        <v>0</v>
      </c>
      <c r="EE150" s="15" t="str">
        <f>IF($B150="","",IF(COUNTIF(BASE!$A:$A,PRODUTIVIDADE!EE$3)=0,"",SUMIFS(BASE!$M:$M,BASE!$A:$A,PRODUTIVIDADE!EE$3,BASE!$G:$G,PRODUTIVIDADE!$B150)))</f>
        <v/>
      </c>
      <c r="EF150" s="15" t="str">
        <f>IF($B150="","",IF(COUNTIF(BASE!$A:$A,PRODUTIVIDADE!EE$3)=0,"",SUMIFS(BASE!$N:$N,BASE!$A:$A,PRODUTIVIDADE!EE$3,BASE!$G:$G,PRODUTIVIDADE!$B150)))</f>
        <v/>
      </c>
      <c r="EG150" s="18" t="str">
        <f>IF($B150="","",IF(COUNTIF(BASE!$A:$A,PRODUTIVIDADE!EE$3)=0,"",SUMIFS(BASE!$P:$P,BASE!$A:$A,PRODUTIVIDADE!EE$3,BASE!$G:$G,PRODUTIVIDADE!$B150)))</f>
        <v/>
      </c>
      <c r="EH150" s="18" t="str">
        <f>IF($B150="","",IF(COUNTIF(BASE!$A:$A,PRODUTIVIDADE!EE$3)=0,"",SUMIFS(BASE!$O:$O,BASE!$A:$A,PRODUTIVIDADE!EE$3,BASE!$G:$G,PRODUTIVIDADE!$B150)))</f>
        <v/>
      </c>
      <c r="EI150" s="32">
        <f t="shared" si="180"/>
        <v>0</v>
      </c>
      <c r="EJ150" s="32">
        <f t="shared" si="181"/>
        <v>0</v>
      </c>
      <c r="EK150" s="33" t="str">
        <f>IF($B150="","",IF(COUNTIF(BASE!$A:$A,PRODUTIVIDADE!EK$3)=0,"",SUMIFS(BASE!$M:$M,BASE!$A:$A,PRODUTIVIDADE!EK$3,BASE!$G:$G,PRODUTIVIDADE!$B150)))</f>
        <v/>
      </c>
      <c r="EL150" s="33" t="str">
        <f>IF($B150="","",IF(COUNTIF(BASE!$A:$A,PRODUTIVIDADE!EK$3)=0,"",SUMIFS(BASE!$N:$N,BASE!$A:$A,PRODUTIVIDADE!EK$3,BASE!$G:$G,PRODUTIVIDADE!$B150)))</f>
        <v/>
      </c>
      <c r="EM150" s="28" t="str">
        <f>IF($B150="","",IF(COUNTIF(BASE!$A:$A,PRODUTIVIDADE!EK$3)=0,"",SUMIFS(BASE!$P:$P,BASE!$A:$A,PRODUTIVIDADE!EK$3,BASE!$G:$G,PRODUTIVIDADE!$B150)))</f>
        <v/>
      </c>
      <c r="EN150" s="28" t="str">
        <f>IF($B150="","",IF(COUNTIF(BASE!$A:$A,PRODUTIVIDADE!EK$3)=0,"",SUMIFS(BASE!$O:$O,BASE!$A:$A,PRODUTIVIDADE!EK$3,BASE!$G:$G,PRODUTIVIDADE!$B150)))</f>
        <v/>
      </c>
      <c r="EO150" s="32">
        <f t="shared" si="182"/>
        <v>0</v>
      </c>
      <c r="EP150" s="32">
        <f t="shared" si="183"/>
        <v>0</v>
      </c>
      <c r="EQ150" s="15" t="str">
        <f>IF($B150="","",IF(COUNTIF(BASE!$A:$A,PRODUTIVIDADE!EQ$3)=0,"",SUMIFS(BASE!$M:$M,BASE!$A:$A,PRODUTIVIDADE!EQ$3,BASE!$G:$G,PRODUTIVIDADE!$B150)))</f>
        <v/>
      </c>
      <c r="ER150" s="15" t="str">
        <f>IF($B150="","",IF(COUNTIF(BASE!$A:$A,PRODUTIVIDADE!EQ$3)=0,"",SUMIFS(BASE!$N:$N,BASE!$A:$A,PRODUTIVIDADE!EQ$3,BASE!$G:$G,PRODUTIVIDADE!$B150)))</f>
        <v/>
      </c>
      <c r="ES150" s="18" t="str">
        <f>IF($B150="","",IF(COUNTIF(BASE!$A:$A,PRODUTIVIDADE!EQ$3)=0,"",SUMIFS(BASE!$P:$P,BASE!$A:$A,PRODUTIVIDADE!EQ$3,BASE!$G:$G,PRODUTIVIDADE!$B150)))</f>
        <v/>
      </c>
      <c r="ET150" s="18" t="str">
        <f>IF($B150="","",IF(COUNTIF(BASE!$A:$A,PRODUTIVIDADE!EQ$3)=0,"",SUMIFS(BASE!$O:$O,BASE!$A:$A,PRODUTIVIDADE!EQ$3,BASE!$G:$G,PRODUTIVIDADE!$B150)))</f>
        <v/>
      </c>
      <c r="EU150" s="32">
        <f t="shared" si="184"/>
        <v>0</v>
      </c>
      <c r="EV150" s="32">
        <f t="shared" si="185"/>
        <v>0</v>
      </c>
      <c r="EW150" s="33" t="str">
        <f>IF($B150="","",IF(COUNTIF(BASE!$A:$A,PRODUTIVIDADE!EW$3)=0,"",SUMIFS(BASE!$M:$M,BASE!$A:$A,PRODUTIVIDADE!EW$3,BASE!$G:$G,PRODUTIVIDADE!$B150)))</f>
        <v/>
      </c>
      <c r="EX150" s="33" t="str">
        <f>IF($B150="","",IF(COUNTIF(BASE!$A:$A,PRODUTIVIDADE!EW$3)=0,"",SUMIFS(BASE!$N:$N,BASE!$A:$A,PRODUTIVIDADE!EW$3,BASE!$G:$G,PRODUTIVIDADE!$B150)))</f>
        <v/>
      </c>
      <c r="EY150" s="28" t="str">
        <f>IF($B150="","",IF(COUNTIF(BASE!$A:$A,PRODUTIVIDADE!EW$3)=0,"",SUMIFS(BASE!$P:$P,BASE!$A:$A,PRODUTIVIDADE!EW$3,BASE!$G:$G,PRODUTIVIDADE!$B150)))</f>
        <v/>
      </c>
      <c r="EZ150" s="28" t="str">
        <f>IF($B150="","",IF(COUNTIF(BASE!$A:$A,PRODUTIVIDADE!EW$3)=0,"",SUMIFS(BASE!$O:$O,BASE!$A:$A,PRODUTIVIDADE!EW$3,BASE!$G:$G,PRODUTIVIDADE!$B150)))</f>
        <v/>
      </c>
      <c r="FA150" s="32">
        <f t="shared" si="186"/>
        <v>0</v>
      </c>
      <c r="FB150" s="32">
        <f t="shared" si="187"/>
        <v>0</v>
      </c>
      <c r="FC150" s="15" t="str">
        <f>IF($B150="","",IF(COUNTIF(BASE!$A:$A,PRODUTIVIDADE!FC$3)=0,"",SUMIFS(BASE!$M:$M,BASE!$A:$A,PRODUTIVIDADE!FC$3,BASE!$G:$G,PRODUTIVIDADE!$B150)))</f>
        <v/>
      </c>
      <c r="FD150" s="15" t="str">
        <f>IF($B150="","",IF(COUNTIF(BASE!$A:$A,PRODUTIVIDADE!FC$3)=0,"",SUMIFS(BASE!$N:$N,BASE!$A:$A,PRODUTIVIDADE!FC$3,BASE!$G:$G,PRODUTIVIDADE!$B150)))</f>
        <v/>
      </c>
      <c r="FE150" s="18" t="str">
        <f>IF($B150="","",IF(COUNTIF(BASE!$A:$A,PRODUTIVIDADE!FC$3)=0,"",SUMIFS(BASE!$P:$P,BASE!$A:$A,PRODUTIVIDADE!FC$3,BASE!$G:$G,PRODUTIVIDADE!$B150)))</f>
        <v/>
      </c>
      <c r="FF150" s="18" t="str">
        <f>IF($B150="","",IF(COUNTIF(BASE!$A:$A,PRODUTIVIDADE!FC$3)=0,"",SUMIFS(BASE!$O:$O,BASE!$A:$A,PRODUTIVIDADE!FC$3,BASE!$G:$G,PRODUTIVIDADE!$B150)))</f>
        <v/>
      </c>
      <c r="FG150" s="32">
        <f t="shared" si="188"/>
        <v>0</v>
      </c>
      <c r="FH150" s="32">
        <f t="shared" si="189"/>
        <v>0</v>
      </c>
      <c r="FI150" s="33" t="str">
        <f>IF($B150="","",IF(COUNTIF(BASE!$A:$A,PRODUTIVIDADE!FI$3)=0,"",SUMIFS(BASE!$M:$M,BASE!$A:$A,PRODUTIVIDADE!FI$3,BASE!$G:$G,PRODUTIVIDADE!$B150)))</f>
        <v/>
      </c>
      <c r="FJ150" s="33" t="str">
        <f>IF($B150="","",IF(COUNTIF(BASE!$A:$A,PRODUTIVIDADE!FI$3)=0,"",SUMIFS(BASE!$N:$N,BASE!$A:$A,PRODUTIVIDADE!FI$3,BASE!$G:$G,PRODUTIVIDADE!$B150)))</f>
        <v/>
      </c>
      <c r="FK150" s="28" t="str">
        <f>IF($B150="","",IF(COUNTIF(BASE!$A:$A,PRODUTIVIDADE!FI$3)=0,"",SUMIFS(BASE!$P:$P,BASE!$A:$A,PRODUTIVIDADE!FI$3,BASE!$G:$G,PRODUTIVIDADE!$B150)))</f>
        <v/>
      </c>
      <c r="FL150" s="28" t="str">
        <f>IF($B150="","",IF(COUNTIF(BASE!$A:$A,PRODUTIVIDADE!FI$3)=0,"",SUMIFS(BASE!$O:$O,BASE!$A:$A,PRODUTIVIDADE!FI$3,BASE!$G:$G,PRODUTIVIDADE!$B150)))</f>
        <v/>
      </c>
      <c r="FM150" s="32">
        <f t="shared" si="190"/>
        <v>0</v>
      </c>
      <c r="FN150" s="32">
        <f t="shared" si="191"/>
        <v>0</v>
      </c>
      <c r="FO150" s="15" t="str">
        <f>IF($B150="","",IF(COUNTIF(BASE!$A:$A,PRODUTIVIDADE!FO$3)=0,"",SUMIFS(BASE!$M:$M,BASE!$A:$A,PRODUTIVIDADE!FO$3,BASE!$G:$G,PRODUTIVIDADE!$B150)))</f>
        <v/>
      </c>
      <c r="FP150" s="15" t="str">
        <f>IF($B150="","",IF(COUNTIF(BASE!$A:$A,PRODUTIVIDADE!FO$3)=0,"",SUMIFS(BASE!$N:$N,BASE!$A:$A,PRODUTIVIDADE!FO$3,BASE!$G:$G,PRODUTIVIDADE!$B150)))</f>
        <v/>
      </c>
      <c r="FQ150" s="18" t="str">
        <f>IF($B150="","",IF(COUNTIF(BASE!$A:$A,PRODUTIVIDADE!FO$3)=0,"",SUMIFS(BASE!$P:$P,BASE!$A:$A,PRODUTIVIDADE!FO$3,BASE!$G:$G,PRODUTIVIDADE!$B150)))</f>
        <v/>
      </c>
      <c r="FR150" s="18" t="str">
        <f>IF($B150="","",IF(COUNTIF(BASE!$A:$A,PRODUTIVIDADE!FO$3)=0,"",SUMIFS(BASE!$O:$O,BASE!$A:$A,PRODUTIVIDADE!FO$3,BASE!$G:$G,PRODUTIVIDADE!$B150)))</f>
        <v/>
      </c>
      <c r="FS150" s="32">
        <f t="shared" si="192"/>
        <v>0</v>
      </c>
      <c r="FT150" s="32">
        <f t="shared" si="193"/>
        <v>0</v>
      </c>
      <c r="FU150" s="33" t="str">
        <f>IF($B150="","",IF(COUNTIF(BASE!$A:$A,PRODUTIVIDADE!FU$3)=0,"",SUMIFS(BASE!$M:$M,BASE!$A:$A,PRODUTIVIDADE!FU$3,BASE!$G:$G,PRODUTIVIDADE!$B150)))</f>
        <v/>
      </c>
      <c r="FV150" s="33" t="str">
        <f>IF($B150="","",IF(COUNTIF(BASE!$A:$A,PRODUTIVIDADE!FU$3)=0,"",SUMIFS(BASE!$N:$N,BASE!$A:$A,PRODUTIVIDADE!FU$3,BASE!$G:$G,PRODUTIVIDADE!$B150)))</f>
        <v/>
      </c>
      <c r="FW150" s="28" t="str">
        <f>IF($B150="","",IF(COUNTIF(BASE!$A:$A,PRODUTIVIDADE!FU$3)=0,"",SUMIFS(BASE!$P:$P,BASE!$A:$A,PRODUTIVIDADE!FU$3,BASE!$G:$G,PRODUTIVIDADE!$B150)))</f>
        <v/>
      </c>
      <c r="FX150" s="28" t="str">
        <f>IF($B150="","",IF(COUNTIF(BASE!$A:$A,PRODUTIVIDADE!FU$3)=0,"",SUMIFS(BASE!$O:$O,BASE!$A:$A,PRODUTIVIDADE!FU$3,BASE!$G:$G,PRODUTIVIDADE!$B150)))</f>
        <v/>
      </c>
      <c r="FY150" s="32">
        <f t="shared" si="194"/>
        <v>0</v>
      </c>
      <c r="FZ150" s="32">
        <f t="shared" si="195"/>
        <v>0</v>
      </c>
      <c r="GA150" s="15" t="str">
        <f>IF($B150="","",IF(COUNTIF(BASE!$A:$A,PRODUTIVIDADE!GA$3)=0,"",SUMIFS(BASE!$M:$M,BASE!$A:$A,PRODUTIVIDADE!GA$3,BASE!$G:$G,PRODUTIVIDADE!$B150)))</f>
        <v/>
      </c>
      <c r="GB150" s="15" t="str">
        <f>IF($B150="","",IF(COUNTIF(BASE!$A:$A,PRODUTIVIDADE!GA$3)=0,"",SUMIFS(BASE!$N:$N,BASE!$A:$A,PRODUTIVIDADE!GA$3,BASE!$G:$G,PRODUTIVIDADE!$B150)))</f>
        <v/>
      </c>
      <c r="GC150" s="18" t="str">
        <f>IF($B150="","",IF(COUNTIF(BASE!$A:$A,PRODUTIVIDADE!GA$3)=0,"",SUMIFS(BASE!$P:$P,BASE!$A:$A,PRODUTIVIDADE!GA$3,BASE!$G:$G,PRODUTIVIDADE!$B150)))</f>
        <v/>
      </c>
      <c r="GD150" s="18" t="str">
        <f>IF($B150="","",IF(COUNTIF(BASE!$A:$A,PRODUTIVIDADE!GA$3)=0,"",SUMIFS(BASE!$O:$O,BASE!$A:$A,PRODUTIVIDADE!GA$3,BASE!$G:$G,PRODUTIVIDADE!$B150)))</f>
        <v/>
      </c>
      <c r="GE150" s="32">
        <f t="shared" si="196"/>
        <v>0</v>
      </c>
      <c r="GF150" s="32">
        <f t="shared" si="197"/>
        <v>0</v>
      </c>
      <c r="GG150" s="33" t="str">
        <f>IF($B150="","",IF(COUNTIF(BASE!$A:$A,PRODUTIVIDADE!GG$3)=0,"",SUMIFS(BASE!$M:$M,BASE!$A:$A,PRODUTIVIDADE!GG$3,BASE!$G:$G,PRODUTIVIDADE!$B150)))</f>
        <v/>
      </c>
      <c r="GH150" s="33" t="str">
        <f>IF($B150="","",IF(COUNTIF(BASE!$A:$A,PRODUTIVIDADE!GG$3)=0,"",SUMIFS(BASE!$N:$N,BASE!$A:$A,PRODUTIVIDADE!GG$3,BASE!$G:$G,PRODUTIVIDADE!$B150)))</f>
        <v/>
      </c>
      <c r="GI150" s="28" t="str">
        <f>IF($B150="","",IF(COUNTIF(BASE!$A:$A,PRODUTIVIDADE!GG$3)=0,"",SUMIFS(BASE!$P:$P,BASE!$A:$A,PRODUTIVIDADE!GG$3,BASE!$G:$G,PRODUTIVIDADE!$B150)))</f>
        <v/>
      </c>
      <c r="GJ150" s="28" t="str">
        <f>IF($B150="","",IF(COUNTIF(BASE!$A:$A,PRODUTIVIDADE!GG$3)=0,"",SUMIFS(BASE!$O:$O,BASE!$A:$A,PRODUTIVIDADE!GG$3,BASE!$G:$G,PRODUTIVIDADE!$B150)))</f>
        <v/>
      </c>
      <c r="GK150" s="32">
        <f t="shared" si="198"/>
        <v>0</v>
      </c>
      <c r="GL150" s="32">
        <f t="shared" si="199"/>
        <v>0</v>
      </c>
      <c r="GM150" s="15" t="str">
        <f>IF($B150="","",IF(COUNTIF(BASE!$A:$A,PRODUTIVIDADE!GM$3)=0,"",SUMIFS(BASE!$M:$M,BASE!$A:$A,PRODUTIVIDADE!GM$3,BASE!$G:$G,PRODUTIVIDADE!$B150)))</f>
        <v/>
      </c>
      <c r="GN150" s="15" t="str">
        <f>IF($B150="","",IF(COUNTIF(BASE!$A:$A,PRODUTIVIDADE!GM$3)=0,"",SUMIFS(BASE!$N:$N,BASE!$A:$A,PRODUTIVIDADE!GM$3,BASE!$G:$G,PRODUTIVIDADE!$B150)))</f>
        <v/>
      </c>
      <c r="GO150" s="18" t="str">
        <f>IF($B150="","",IF(COUNTIF(BASE!$A:$A,PRODUTIVIDADE!GM$3)=0,"",SUMIFS(BASE!$P:$P,BASE!$A:$A,PRODUTIVIDADE!GM$3,BASE!$G:$G,PRODUTIVIDADE!$B150)))</f>
        <v/>
      </c>
      <c r="GP150" s="18" t="str">
        <f>IF($B150="","",IF(COUNTIF(BASE!$A:$A,PRODUTIVIDADE!GM$3)=0,"",SUMIFS(BASE!$O:$O,BASE!$A:$A,PRODUTIVIDADE!GM$3,BASE!$G:$G,PRODUTIVIDADE!$B150)))</f>
        <v/>
      </c>
      <c r="GQ150" s="32">
        <f t="shared" si="200"/>
        <v>0</v>
      </c>
      <c r="GR150" s="32">
        <f t="shared" si="201"/>
        <v>0</v>
      </c>
    </row>
  </sheetData>
  <sheetProtection autoFilter="0"/>
  <autoFilter ref="B5:F150">
    <filterColumn colId="2">
      <filters>
        <filter val="PIN EXTRA"/>
        <filter val="ULTRAGAZ FRONT"/>
      </filters>
    </filterColumn>
  </autoFilter>
  <mergeCells count="32">
    <mergeCell ref="AS3:AX3"/>
    <mergeCell ref="O3:T3"/>
    <mergeCell ref="U3:Z3"/>
    <mergeCell ref="AA3:AF3"/>
    <mergeCell ref="AG3:AL3"/>
    <mergeCell ref="AM3:AR3"/>
    <mergeCell ref="CU3:CZ3"/>
    <mergeCell ref="DA3:DF3"/>
    <mergeCell ref="DG3:DL3"/>
    <mergeCell ref="DM3:DR3"/>
    <mergeCell ref="AY3:BD3"/>
    <mergeCell ref="BE3:BJ3"/>
    <mergeCell ref="BK3:BP3"/>
    <mergeCell ref="BQ3:BV3"/>
    <mergeCell ref="BW3:CB3"/>
    <mergeCell ref="CC3:CH3"/>
    <mergeCell ref="GM3:GR3"/>
    <mergeCell ref="H3:M3"/>
    <mergeCell ref="FC3:FH3"/>
    <mergeCell ref="FI3:FN3"/>
    <mergeCell ref="FO3:FT3"/>
    <mergeCell ref="FU3:FZ3"/>
    <mergeCell ref="GA3:GF3"/>
    <mergeCell ref="GG3:GL3"/>
    <mergeCell ref="DS3:DX3"/>
    <mergeCell ref="DY3:ED3"/>
    <mergeCell ref="EE3:EJ3"/>
    <mergeCell ref="EK3:EP3"/>
    <mergeCell ref="EQ3:EV3"/>
    <mergeCell ref="EW3:FB3"/>
    <mergeCell ref="CI3:CN3"/>
    <mergeCell ref="CO3:CT3"/>
  </mergeCells>
  <conditionalFormatting sqref="B1:B1048576">
    <cfRule type="duplicateValues" dxfId="6" priority="1"/>
  </conditionalFormatting>
  <conditionalFormatting sqref="B6:B150">
    <cfRule type="duplicateValues" dxfId="5" priority="44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25E2AD62-699F-4FCF-B97C-6095520EC364}">
            <xm:f>IF(AND($B6&lt;&gt;"",$J6&gt;SUMIFS(METAS!$G:$G,METAS!$B:$B,$E6)),1,0)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C6:F150 H6:K150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>
    <tabColor rgb="FF00979F"/>
  </sheetPr>
  <dimension ref="A1:M157"/>
  <sheetViews>
    <sheetView showGridLines="0" workbookViewId="0">
      <selection activeCell="I99" sqref="I99"/>
    </sheetView>
  </sheetViews>
  <sheetFormatPr defaultColWidth="0" defaultRowHeight="15" zeroHeight="1" x14ac:dyDescent="0.25"/>
  <cols>
    <col min="1" max="1" width="1.7109375" style="8" customWidth="1"/>
    <col min="2" max="2" width="9.140625" style="2" customWidth="1"/>
    <col min="3" max="3" width="42.42578125" style="3" customWidth="1"/>
    <col min="4" max="4" width="31.42578125" style="3" customWidth="1"/>
    <col min="5" max="5" width="18.28515625" style="11" customWidth="1"/>
    <col min="6" max="6" width="42.42578125" style="3" customWidth="1"/>
    <col min="7" max="7" width="1.7109375" style="8" customWidth="1"/>
    <col min="8" max="8" width="15.42578125" style="6" customWidth="1"/>
    <col min="9" max="9" width="15.42578125" style="66" customWidth="1"/>
    <col min="10" max="10" width="15.42578125" style="66" hidden="1" customWidth="1"/>
    <col min="11" max="12" width="15.42578125" style="6" customWidth="1"/>
    <col min="13" max="13" width="1.7109375" style="8" customWidth="1"/>
    <col min="14" max="16384" width="9.140625" hidden="1"/>
  </cols>
  <sheetData>
    <row r="1" spans="2:12" x14ac:dyDescent="0.25"/>
    <row r="2" spans="2:12" x14ac:dyDescent="0.25"/>
    <row r="3" spans="2:12" x14ac:dyDescent="0.25">
      <c r="H3" s="70"/>
      <c r="I3" s="65"/>
      <c r="J3" s="65"/>
      <c r="K3" s="70"/>
      <c r="L3" s="70"/>
    </row>
    <row r="4" spans="2:12" x14ac:dyDescent="0.25">
      <c r="H4" s="71" t="s">
        <v>17</v>
      </c>
      <c r="I4" s="67" t="s">
        <v>255</v>
      </c>
      <c r="J4" s="67" t="s">
        <v>256</v>
      </c>
      <c r="K4" s="71" t="s">
        <v>19</v>
      </c>
      <c r="L4" s="71" t="s">
        <v>20</v>
      </c>
    </row>
    <row r="5" spans="2:12" x14ac:dyDescent="0.25">
      <c r="B5" s="12" t="s">
        <v>29</v>
      </c>
      <c r="C5" s="13" t="s">
        <v>30</v>
      </c>
      <c r="D5" s="13" t="s">
        <v>6</v>
      </c>
      <c r="E5" s="14" t="s">
        <v>31</v>
      </c>
      <c r="F5" s="13" t="s">
        <v>5</v>
      </c>
      <c r="H5" s="72">
        <f>SUM(H6:H136)</f>
        <v>329</v>
      </c>
      <c r="I5" s="68">
        <f>SUMPRODUCT(I6:I136,H6:H136)/H5</f>
        <v>88.790273556231</v>
      </c>
      <c r="J5" s="68" t="s">
        <v>33</v>
      </c>
      <c r="K5" s="72">
        <f>SUM(K6:K136)</f>
        <v>0</v>
      </c>
      <c r="L5" s="72">
        <f>SUM(L6:L136)</f>
        <v>214</v>
      </c>
    </row>
    <row r="6" spans="2:12" x14ac:dyDescent="0.25">
      <c r="B6" s="50">
        <v>91391</v>
      </c>
      <c r="C6" s="16" t="str">
        <f>IF($B6="","",VLOOKUP($B6,EQUIPE!$B:$E,2,0))</f>
        <v>MARIA BATISTA DE ALMEIDA</v>
      </c>
      <c r="D6" s="16" t="str">
        <f>IF($B6="","",VLOOKUP($B6,EQUIPE!$B:$F,5,0))</f>
        <v>ULTRAGAZ BO</v>
      </c>
      <c r="E6" s="18">
        <f>IF($B6="","",VLOOKUP($B6,EQUIPE!$B:$E,3,0))</f>
        <v>0.26388888888888884</v>
      </c>
      <c r="F6" s="16" t="str">
        <f>IF($B6="","",VLOOKUP($B6,EQUIPE!$B:$E,4,0))</f>
        <v>ADRIANA VERCOSA BARROS CEZANHOQUE</v>
      </c>
      <c r="H6" s="22">
        <f>IF($B6="","",SUMIFS('BASE QUALIDADE'!$G:$G,'BASE QUALIDADE'!$B:$B,QUALIDADE!$C6))</f>
        <v>6</v>
      </c>
      <c r="I6" s="69">
        <f>IF($B6="","",IF(H6=0,"",AVERAGEIFS('BASE QUALIDADE'!$H:$H,'BASE QUALIDADE'!$B:$B,QUALIDADE!$C6)))</f>
        <v>100</v>
      </c>
      <c r="J6" s="22">
        <f>IF(B6="","",IF(H6=0,0,I6*H6))</f>
        <v>600</v>
      </c>
      <c r="K6" s="22">
        <f>IF($B6="","",COUNTIFS('BASE QUALIDADE'!$B:$B,QUALIDADE!$C6,'BASE QUALIDADE'!$I:$I,"Sim"))</f>
        <v>0</v>
      </c>
      <c r="L6" s="22">
        <f>IF($B6="","",SUMIFS('BASE QUALIDADE'!$K:$K,'BASE QUALIDADE'!$B:$B,QUALIDADE!$C6))</f>
        <v>0</v>
      </c>
    </row>
    <row r="7" spans="2:12" s="8" customFormat="1" x14ac:dyDescent="0.25">
      <c r="B7" s="50">
        <v>91314</v>
      </c>
      <c r="C7" s="16" t="str">
        <f>IF($B7="","",VLOOKUP($B7,EQUIPE!$B:$E,2,0))</f>
        <v>MARIANE DOS SANTOS OLIVEIRA</v>
      </c>
      <c r="D7" s="16" t="str">
        <f>IF($B7="","",VLOOKUP($B7,EQUIPE!$B:$F,5,0))</f>
        <v>ULTRAGAZ BO</v>
      </c>
      <c r="E7" s="18">
        <f>IF($B7="","",VLOOKUP($B7,EQUIPE!$B:$E,3,0))</f>
        <v>0.26388888888888884</v>
      </c>
      <c r="F7" s="16" t="str">
        <f>IF($B7="","",VLOOKUP($B7,EQUIPE!$B:$E,4,0))</f>
        <v>DANIELA PEREZ</v>
      </c>
      <c r="H7" s="22">
        <f>IF($B7="","",SUMIFS('BASE QUALIDADE'!$G:$G,'BASE QUALIDADE'!$B:$B,QUALIDADE!$C7))</f>
        <v>6</v>
      </c>
      <c r="I7" s="69">
        <f>IF($B7="","",IF(H7=0,"",AVERAGEIFS('BASE QUALIDADE'!$H:$H,'BASE QUALIDADE'!$B:$B,QUALIDADE!$C7)))</f>
        <v>98.666666666666671</v>
      </c>
      <c r="J7" s="22">
        <f t="shared" ref="J7:J60" si="0">IF(B7="","",IF(H7=0,0,I7*H7))</f>
        <v>592</v>
      </c>
      <c r="K7" s="22">
        <f>IF($B7="","",COUNTIFS('BASE QUALIDADE'!$B:$B,QUALIDADE!$C7,'BASE QUALIDADE'!$I:$I,"Sim"))</f>
        <v>0</v>
      </c>
      <c r="L7" s="22">
        <f>IF($B7="","",SUMIFS('BASE QUALIDADE'!$K:$K,'BASE QUALIDADE'!$B:$B,QUALIDADE!$C7))</f>
        <v>3</v>
      </c>
    </row>
    <row r="8" spans="2:12" s="8" customFormat="1" x14ac:dyDescent="0.25">
      <c r="B8" s="50">
        <v>91154</v>
      </c>
      <c r="C8" s="16" t="str">
        <f>IF($B8="","",VLOOKUP($B8,EQUIPE!$B:$E,2,0))</f>
        <v>MONIQUE OLIVEIRA SANTANA</v>
      </c>
      <c r="D8" s="16" t="str">
        <f>IF($B8="","",VLOOKUP($B8,EQUIPE!$B:$F,5,0))</f>
        <v>ULTRAGAZ BO</v>
      </c>
      <c r="E8" s="18">
        <f>IF($B8="","",VLOOKUP($B8,EQUIPE!$B:$E,3,0))</f>
        <v>0.26388888888888895</v>
      </c>
      <c r="F8" s="16" t="str">
        <f>IF($B8="","",VLOOKUP($B8,EQUIPE!$B:$E,4,0))</f>
        <v>DANIELA PEREZ</v>
      </c>
      <c r="H8" s="22">
        <f>IF($B8="","",SUMIFS('BASE QUALIDADE'!$G:$G,'BASE QUALIDADE'!$B:$B,QUALIDADE!$C8))</f>
        <v>2</v>
      </c>
      <c r="I8" s="69">
        <f>IF($B8="","",IF(H8=0,"",AVERAGEIFS('BASE QUALIDADE'!$H:$H,'BASE QUALIDADE'!$B:$B,QUALIDADE!$C8)))</f>
        <v>100</v>
      </c>
      <c r="J8" s="22">
        <f t="shared" si="0"/>
        <v>200</v>
      </c>
      <c r="K8" s="22">
        <f>IF($B8="","",COUNTIFS('BASE QUALIDADE'!$B:$B,QUALIDADE!$C8,'BASE QUALIDADE'!$I:$I,"Sim"))</f>
        <v>0</v>
      </c>
      <c r="L8" s="22">
        <f>IF($B8="","",SUMIFS('BASE QUALIDADE'!$K:$K,'BASE QUALIDADE'!$B:$B,QUALIDADE!$C8))</f>
        <v>1</v>
      </c>
    </row>
    <row r="9" spans="2:12" s="8" customFormat="1" x14ac:dyDescent="0.25">
      <c r="B9" s="50">
        <v>91371</v>
      </c>
      <c r="C9" s="16" t="str">
        <f>IF($B9="","",VLOOKUP($B9,EQUIPE!$B:$E,2,0))</f>
        <v>VANESSA DIAS RIBEIRO</v>
      </c>
      <c r="D9" s="16" t="str">
        <f>IF($B9="","",VLOOKUP($B9,EQUIPE!$B:$F,5,0))</f>
        <v>ULTRAGAZ BO</v>
      </c>
      <c r="E9" s="18">
        <f>IF($B9="","",VLOOKUP($B9,EQUIPE!$B:$E,3,0))</f>
        <v>0.26388888888888884</v>
      </c>
      <c r="F9" s="16" t="str">
        <f>IF($B9="","",VLOOKUP($B9,EQUIPE!$B:$E,4,0))</f>
        <v>DANIELA PEREZ</v>
      </c>
      <c r="H9" s="22">
        <f>IF($B9="","",SUMIFS('BASE QUALIDADE'!$G:$G,'BASE QUALIDADE'!$B:$B,QUALIDADE!$C9))</f>
        <v>6</v>
      </c>
      <c r="I9" s="69">
        <f>IF($B9="","",IF(H9=0,"",AVERAGEIFS('BASE QUALIDADE'!$H:$H,'BASE QUALIDADE'!$B:$B,QUALIDADE!$C9)))</f>
        <v>100</v>
      </c>
      <c r="J9" s="22">
        <f t="shared" si="0"/>
        <v>600</v>
      </c>
      <c r="K9" s="22">
        <f>IF($B9="","",COUNTIFS('BASE QUALIDADE'!$B:$B,QUALIDADE!$C9,'BASE QUALIDADE'!$I:$I,"Sim"))</f>
        <v>0</v>
      </c>
      <c r="L9" s="22">
        <f>IF($B9="","",SUMIFS('BASE QUALIDADE'!$K:$K,'BASE QUALIDADE'!$B:$B,QUALIDADE!$C9))</f>
        <v>3</v>
      </c>
    </row>
    <row r="10" spans="2:12" s="8" customFormat="1" x14ac:dyDescent="0.25">
      <c r="B10" s="50">
        <v>91173</v>
      </c>
      <c r="C10" s="16" t="str">
        <f>IF($B10="","",VLOOKUP($B10,EQUIPE!$B:$E,2,0))</f>
        <v xml:space="preserve">	GABRIELLE FERNANDA ROSA PACHECO LEITE </v>
      </c>
      <c r="D10" s="16" t="str">
        <f>IF($B10="","",VLOOKUP($B10,EQUIPE!$B:$F,5,0))</f>
        <v>ULTRAGAZ FRONT</v>
      </c>
      <c r="E10" s="18">
        <f>IF($B10="","",VLOOKUP($B10,EQUIPE!$B:$E,3,0))</f>
        <v>0.2638888888888889</v>
      </c>
      <c r="F10" s="16" t="str">
        <f>IF($B10="","",VLOOKUP($B10,EQUIPE!$B:$E,4,0))</f>
        <v>DANIELA PEREZ</v>
      </c>
      <c r="H10" s="22">
        <f>IF($B10="","",SUMIFS('BASE QUALIDADE'!$G:$G,'BASE QUALIDADE'!$B:$B,QUALIDADE!$C10))</f>
        <v>0</v>
      </c>
      <c r="I10" s="69" t="str">
        <f>IF($B10="","",IF(H10=0,"",AVERAGEIFS('BASE QUALIDADE'!$H:$H,'BASE QUALIDADE'!$B:$B,QUALIDADE!$C10)))</f>
        <v/>
      </c>
      <c r="J10" s="22">
        <f t="shared" si="0"/>
        <v>0</v>
      </c>
      <c r="K10" s="22">
        <f>IF($B10="","",COUNTIFS('BASE QUALIDADE'!$B:$B,QUALIDADE!$C10,'BASE QUALIDADE'!$I:$I,"Sim"))</f>
        <v>0</v>
      </c>
      <c r="L10" s="22">
        <f>IF($B10="","",SUMIFS('BASE QUALIDADE'!$K:$K,'BASE QUALIDADE'!$B:$B,QUALIDADE!$C10))</f>
        <v>0</v>
      </c>
    </row>
    <row r="11" spans="2:12" s="8" customFormat="1" x14ac:dyDescent="0.25">
      <c r="B11" s="50">
        <v>91131</v>
      </c>
      <c r="C11" s="16" t="str">
        <f>IF($B11="","",VLOOKUP($B11,EQUIPE!$B:$E,2,0))</f>
        <v xml:space="preserve">	VERIDIANA DA SILVA PEREIRA </v>
      </c>
      <c r="D11" s="16" t="str">
        <f>IF($B11="","",VLOOKUP($B11,EQUIPE!$B:$F,5,0))</f>
        <v>ULTRAGAZ FRONT</v>
      </c>
      <c r="E11" s="18">
        <f>IF($B11="","",VLOOKUP($B11,EQUIPE!$B:$E,3,0))</f>
        <v>0.26388888888888884</v>
      </c>
      <c r="F11" s="16" t="str">
        <f>IF($B11="","",VLOOKUP($B11,EQUIPE!$B:$E,4,0))</f>
        <v>ADRIANA VERCOSA BARROS CEZANHOQUE</v>
      </c>
      <c r="H11" s="22">
        <f>IF($B11="","",SUMIFS('BASE QUALIDADE'!$G:$G,'BASE QUALIDADE'!$B:$B,QUALIDADE!$C11))</f>
        <v>0</v>
      </c>
      <c r="I11" s="69" t="str">
        <f>IF($B11="","",IF(H11=0,"",AVERAGEIFS('BASE QUALIDADE'!$H:$H,'BASE QUALIDADE'!$B:$B,QUALIDADE!$C11)))</f>
        <v/>
      </c>
      <c r="J11" s="22">
        <f t="shared" si="0"/>
        <v>0</v>
      </c>
      <c r="K11" s="22">
        <f>IF($B11="","",COUNTIFS('BASE QUALIDADE'!$B:$B,QUALIDADE!$C11,'BASE QUALIDADE'!$I:$I,"Sim"))</f>
        <v>0</v>
      </c>
      <c r="L11" s="22">
        <f>IF($B11="","",SUMIFS('BASE QUALIDADE'!$K:$K,'BASE QUALIDADE'!$B:$B,QUALIDADE!$C11))</f>
        <v>0</v>
      </c>
    </row>
    <row r="12" spans="2:12" s="8" customFormat="1" x14ac:dyDescent="0.25">
      <c r="B12" s="50" t="s">
        <v>52</v>
      </c>
      <c r="C12" s="16" t="str">
        <f>IF($B12="","",VLOOKUP($B12,EQUIPE!$B:$E,2,0))</f>
        <v>BRUNO ALVES CAMELO</v>
      </c>
      <c r="D12" s="16" t="str">
        <f>IF($B12="","",VLOOKUP($B12,EQUIPE!$B:$F,5,0))</f>
        <v>ULTRAGAZ FRONT</v>
      </c>
      <c r="E12" s="18">
        <f>IF($B12="","",VLOOKUP($B12,EQUIPE!$B:$E,3,0))</f>
        <v>0.2638888888888889</v>
      </c>
      <c r="F12" s="16" t="str">
        <f>IF($B12="","",VLOOKUP($B12,EQUIPE!$B:$E,4,0))</f>
        <v>DANIELA PEREZ</v>
      </c>
      <c r="H12" s="22">
        <f>IF($B12="","",SUMIFS('BASE QUALIDADE'!$G:$G,'BASE QUALIDADE'!$B:$B,QUALIDADE!$C12))</f>
        <v>6</v>
      </c>
      <c r="I12" s="69">
        <f>IF($B12="","",IF(H12=0,"",AVERAGEIFS('BASE QUALIDADE'!$H:$H,'BASE QUALIDADE'!$B:$B,QUALIDADE!$C12)))</f>
        <v>90.333333333333329</v>
      </c>
      <c r="J12" s="22">
        <f t="shared" si="0"/>
        <v>542</v>
      </c>
      <c r="K12" s="22">
        <f>IF($B12="","",COUNTIFS('BASE QUALIDADE'!$B:$B,QUALIDADE!$C12,'BASE QUALIDADE'!$I:$I,"Sim"))</f>
        <v>0</v>
      </c>
      <c r="L12" s="22">
        <f>IF($B12="","",SUMIFS('BASE QUALIDADE'!$K:$K,'BASE QUALIDADE'!$B:$B,QUALIDADE!$C12))</f>
        <v>5</v>
      </c>
    </row>
    <row r="13" spans="2:12" s="8" customFormat="1" x14ac:dyDescent="0.25">
      <c r="B13" s="50">
        <v>91138</v>
      </c>
      <c r="C13" s="16" t="str">
        <f>IF($B13="","",VLOOKUP($B13,EQUIPE!$B:$E,2,0))</f>
        <v>ELIZABETE DOS SANTOS</v>
      </c>
      <c r="D13" s="16" t="str">
        <f>IF($B13="","",VLOOKUP($B13,EQUIPE!$B:$F,5,0))</f>
        <v>ULTRAGAZ FRONT</v>
      </c>
      <c r="E13" s="18">
        <f>IF($B13="","",VLOOKUP($B13,EQUIPE!$B:$E,3,0))</f>
        <v>0.26388888888888895</v>
      </c>
      <c r="F13" s="16" t="str">
        <f>IF($B13="","",VLOOKUP($B13,EQUIPE!$B:$E,4,0))</f>
        <v>DANIELA PEREZ</v>
      </c>
      <c r="H13" s="22">
        <f>IF($B13="","",SUMIFS('BASE QUALIDADE'!$G:$G,'BASE QUALIDADE'!$B:$B,QUALIDADE!$C13))</f>
        <v>6</v>
      </c>
      <c r="I13" s="69">
        <f>IF($B13="","",IF(H13=0,"",AVERAGEIFS('BASE QUALIDADE'!$H:$H,'BASE QUALIDADE'!$B:$B,QUALIDADE!$C13)))</f>
        <v>78.166666666666671</v>
      </c>
      <c r="J13" s="22">
        <f t="shared" si="0"/>
        <v>469</v>
      </c>
      <c r="K13" s="22">
        <f>IF($B13="","",COUNTIFS('BASE QUALIDADE'!$B:$B,QUALIDADE!$C13,'BASE QUALIDADE'!$I:$I,"Sim"))</f>
        <v>0</v>
      </c>
      <c r="L13" s="22">
        <f>IF($B13="","",SUMIFS('BASE QUALIDADE'!$K:$K,'BASE QUALIDADE'!$B:$B,QUALIDADE!$C13))</f>
        <v>6</v>
      </c>
    </row>
    <row r="14" spans="2:12" s="8" customFormat="1" x14ac:dyDescent="0.25">
      <c r="B14" s="50">
        <v>91147</v>
      </c>
      <c r="C14" s="16" t="str">
        <f>IF($B14="","",VLOOKUP($B14,EQUIPE!$B:$E,2,0))</f>
        <v>FERNANDA NASCIMENTO SANTOS SILVA</v>
      </c>
      <c r="D14" s="16" t="str">
        <f>IF($B14="","",VLOOKUP($B14,EQUIPE!$B:$F,5,0))</f>
        <v>ULTRAGAZ FRONT</v>
      </c>
      <c r="E14" s="18">
        <f>IF($B14="","",VLOOKUP($B14,EQUIPE!$B:$E,3,0))</f>
        <v>0.26388888888888895</v>
      </c>
      <c r="F14" s="16" t="str">
        <f>IF($B14="","",VLOOKUP($B14,EQUIPE!$B:$E,4,0))</f>
        <v>ADRIANA VERCOSA BARROS CEZANHOQUE</v>
      </c>
      <c r="H14" s="22">
        <f>IF($B14="","",SUMIFS('BASE QUALIDADE'!$G:$G,'BASE QUALIDADE'!$B:$B,QUALIDADE!$C14))</f>
        <v>0</v>
      </c>
      <c r="I14" s="69" t="str">
        <f>IF($B14="","",IF(H14=0,"",AVERAGEIFS('BASE QUALIDADE'!$H:$H,'BASE QUALIDADE'!$B:$B,QUALIDADE!$C14)))</f>
        <v/>
      </c>
      <c r="J14" s="22">
        <f t="shared" si="0"/>
        <v>0</v>
      </c>
      <c r="K14" s="22">
        <f>IF($B14="","",COUNTIFS('BASE QUALIDADE'!$B:$B,QUALIDADE!$C14,'BASE QUALIDADE'!$I:$I,"Sim"))</f>
        <v>0</v>
      </c>
      <c r="L14" s="22">
        <f>IF($B14="","",SUMIFS('BASE QUALIDADE'!$K:$K,'BASE QUALIDADE'!$B:$B,QUALIDADE!$C14))</f>
        <v>0</v>
      </c>
    </row>
    <row r="15" spans="2:12" s="8" customFormat="1" x14ac:dyDescent="0.25">
      <c r="B15" s="50">
        <v>91177</v>
      </c>
      <c r="C15" s="16" t="str">
        <f>IF($B15="","",VLOOKUP($B15,EQUIPE!$B:$E,2,0))</f>
        <v>GUILHERME SANCHES DE ARAÚJO</v>
      </c>
      <c r="D15" s="16" t="str">
        <f>IF($B15="","",VLOOKUP($B15,EQUIPE!$B:$F,5,0))</f>
        <v>ULTRAGAZ FRONT</v>
      </c>
      <c r="E15" s="18">
        <f>IF($B15="","",VLOOKUP($B15,EQUIPE!$B:$E,3,0))</f>
        <v>0.26388888888888884</v>
      </c>
      <c r="F15" s="16" t="str">
        <f>IF($B15="","",VLOOKUP($B15,EQUIPE!$B:$E,4,0))</f>
        <v>ADRIANA VERCOSA BARROS CEZANHOQUE</v>
      </c>
      <c r="H15" s="22">
        <f>IF($B15="","",SUMIFS('BASE QUALIDADE'!$G:$G,'BASE QUALIDADE'!$B:$B,QUALIDADE!$C15))</f>
        <v>0</v>
      </c>
      <c r="I15" s="69" t="str">
        <f>IF($B15="","",IF(H15=0,"",AVERAGEIFS('BASE QUALIDADE'!$H:$H,'BASE QUALIDADE'!$B:$B,QUALIDADE!$C15)))</f>
        <v/>
      </c>
      <c r="J15" s="22">
        <f t="shared" si="0"/>
        <v>0</v>
      </c>
      <c r="K15" s="22">
        <f>IF($B15="","",COUNTIFS('BASE QUALIDADE'!$B:$B,QUALIDADE!$C15,'BASE QUALIDADE'!$I:$I,"Sim"))</f>
        <v>0</v>
      </c>
      <c r="L15" s="22">
        <f>IF($B15="","",SUMIFS('BASE QUALIDADE'!$K:$K,'BASE QUALIDADE'!$B:$B,QUALIDADE!$C15))</f>
        <v>0</v>
      </c>
    </row>
    <row r="16" spans="2:12" s="8" customFormat="1" x14ac:dyDescent="0.25">
      <c r="B16" s="50">
        <v>91218</v>
      </c>
      <c r="C16" s="16" t="str">
        <f>IF($B16="","",VLOOKUP($B16,EQUIPE!$B:$E,2,0))</f>
        <v>JESSICA DA SILVA SANTOS</v>
      </c>
      <c r="D16" s="16" t="str">
        <f>IF($B16="","",VLOOKUP($B16,EQUIPE!$B:$F,5,0))</f>
        <v>ULTRAGAZ FRONT</v>
      </c>
      <c r="E16" s="18">
        <f>IF($B16="","",VLOOKUP($B16,EQUIPE!$B:$E,3,0))</f>
        <v>0.26388888888888884</v>
      </c>
      <c r="F16" s="16" t="str">
        <f>IF($B16="","",VLOOKUP($B16,EQUIPE!$B:$E,4,0))</f>
        <v>DANIELA PEREZ</v>
      </c>
      <c r="H16" s="22">
        <f>IF($B16="","",SUMIFS('BASE QUALIDADE'!$G:$G,'BASE QUALIDADE'!$B:$B,QUALIDADE!$C16))</f>
        <v>6</v>
      </c>
      <c r="I16" s="69">
        <f>IF($B16="","",IF(H16=0,"",AVERAGEIFS('BASE QUALIDADE'!$H:$H,'BASE QUALIDADE'!$B:$B,QUALIDADE!$C16)))</f>
        <v>96.333333333333329</v>
      </c>
      <c r="J16" s="22">
        <f t="shared" si="0"/>
        <v>578</v>
      </c>
      <c r="K16" s="22">
        <f>IF($B16="","",COUNTIFS('BASE QUALIDADE'!$B:$B,QUALIDADE!$C16,'BASE QUALIDADE'!$I:$I,"Sim"))</f>
        <v>0</v>
      </c>
      <c r="L16" s="22">
        <f>IF($B16="","",SUMIFS('BASE QUALIDADE'!$K:$K,'BASE QUALIDADE'!$B:$B,QUALIDADE!$C16))</f>
        <v>6</v>
      </c>
    </row>
    <row r="17" spans="2:12" s="8" customFormat="1" x14ac:dyDescent="0.25">
      <c r="B17" s="50">
        <v>91311</v>
      </c>
      <c r="C17" s="16" t="str">
        <f>IF($B17="","",VLOOKUP($B17,EQUIPE!$B:$E,2,0))</f>
        <v>LARISSA RAMOS MARQUES</v>
      </c>
      <c r="D17" s="16" t="str">
        <f>IF($B17="","",VLOOKUP($B17,EQUIPE!$B:$F,5,0))</f>
        <v>ULTRAGAZ FRONT</v>
      </c>
      <c r="E17" s="18">
        <f>IF($B17="","",VLOOKUP($B17,EQUIPE!$B:$E,3,0))</f>
        <v>0.26388888888888884</v>
      </c>
      <c r="F17" s="16" t="str">
        <f>IF($B17="","",VLOOKUP($B17,EQUIPE!$B:$E,4,0))</f>
        <v>DANIELA PEREZ</v>
      </c>
      <c r="H17" s="22">
        <f>IF($B17="","",SUMIFS('BASE QUALIDADE'!$G:$G,'BASE QUALIDADE'!$B:$B,QUALIDADE!$C17))</f>
        <v>6</v>
      </c>
      <c r="I17" s="69">
        <f>IF($B17="","",IF(H17=0,"",AVERAGEIFS('BASE QUALIDADE'!$H:$H,'BASE QUALIDADE'!$B:$B,QUALIDADE!$C17)))</f>
        <v>83.333333333333329</v>
      </c>
      <c r="J17" s="22">
        <f t="shared" si="0"/>
        <v>500</v>
      </c>
      <c r="K17" s="22">
        <f>IF($B17="","",COUNTIFS('BASE QUALIDADE'!$B:$B,QUALIDADE!$C17,'BASE QUALIDADE'!$I:$I,"Sim"))</f>
        <v>0</v>
      </c>
      <c r="L17" s="22">
        <f>IF($B17="","",SUMIFS('BASE QUALIDADE'!$K:$K,'BASE QUALIDADE'!$B:$B,QUALIDADE!$C17))</f>
        <v>4</v>
      </c>
    </row>
    <row r="18" spans="2:12" s="8" customFormat="1" x14ac:dyDescent="0.25">
      <c r="B18" s="50">
        <v>91171</v>
      </c>
      <c r="C18" s="16" t="str">
        <f>IF($B18="","",VLOOKUP($B18,EQUIPE!$B:$E,2,0))</f>
        <v>MATHEUS ESTEVAM DA SILVA BARBOSA</v>
      </c>
      <c r="D18" s="16" t="str">
        <f>IF($B18="","",VLOOKUP($B18,EQUIPE!$B:$F,5,0))</f>
        <v>ULTRAGAZ FRONT</v>
      </c>
      <c r="E18" s="18">
        <f>IF($B18="","",VLOOKUP($B18,EQUIPE!$B:$E,3,0))</f>
        <v>0.26388888888888884</v>
      </c>
      <c r="F18" s="16" t="str">
        <f>IF($B18="","",VLOOKUP($B18,EQUIPE!$B:$E,4,0))</f>
        <v>DAIATRIZ DO NASCIMENTO</v>
      </c>
      <c r="H18" s="22">
        <f>IF($B18="","",SUMIFS('BASE QUALIDADE'!$G:$G,'BASE QUALIDADE'!$B:$B,QUALIDADE!$C18))</f>
        <v>6</v>
      </c>
      <c r="I18" s="69">
        <f>IF($B18="","",IF(H18=0,"",AVERAGEIFS('BASE QUALIDADE'!$H:$H,'BASE QUALIDADE'!$B:$B,QUALIDADE!$C18)))</f>
        <v>92.5</v>
      </c>
      <c r="J18" s="22">
        <f t="shared" si="0"/>
        <v>555</v>
      </c>
      <c r="K18" s="22">
        <f>IF($B18="","",COUNTIFS('BASE QUALIDADE'!$B:$B,QUALIDADE!$C18,'BASE QUALIDADE'!$I:$I,"Sim"))</f>
        <v>0</v>
      </c>
      <c r="L18" s="22">
        <f>IF($B18="","",SUMIFS('BASE QUALIDADE'!$K:$K,'BASE QUALIDADE'!$B:$B,QUALIDADE!$C18))</f>
        <v>3</v>
      </c>
    </row>
    <row r="19" spans="2:12" s="8" customFormat="1" x14ac:dyDescent="0.25">
      <c r="B19" s="50">
        <v>91157</v>
      </c>
      <c r="C19" s="16" t="str">
        <f>IF($B19="","",VLOOKUP($B19,EQUIPE!$B:$E,2,0))</f>
        <v>RAISSA MARIA BARBOSA</v>
      </c>
      <c r="D19" s="16" t="str">
        <f>IF($B19="","",VLOOKUP($B19,EQUIPE!$B:$F,5,0))</f>
        <v>ULTRAGAZ FRONT</v>
      </c>
      <c r="E19" s="18">
        <f>IF($B19="","",VLOOKUP($B19,EQUIPE!$B:$E,3,0))</f>
        <v>0.2638888888888889</v>
      </c>
      <c r="F19" s="16" t="str">
        <f>IF($B19="","",VLOOKUP($B19,EQUIPE!$B:$E,4,0))</f>
        <v>ADRIANA VERCOSA BARROS CEZANHOQUE</v>
      </c>
      <c r="H19" s="22">
        <f>IF($B19="","",SUMIFS('BASE QUALIDADE'!$G:$G,'BASE QUALIDADE'!$B:$B,QUALIDADE!$C19))</f>
        <v>6</v>
      </c>
      <c r="I19" s="69">
        <f>IF($B19="","",IF(H19=0,"",AVERAGEIFS('BASE QUALIDADE'!$H:$H,'BASE QUALIDADE'!$B:$B,QUALIDADE!$C19)))</f>
        <v>100</v>
      </c>
      <c r="J19" s="22">
        <f t="shared" si="0"/>
        <v>600</v>
      </c>
      <c r="K19" s="22">
        <f>IF($B19="","",COUNTIFS('BASE QUALIDADE'!$B:$B,QUALIDADE!$C19,'BASE QUALIDADE'!$I:$I,"Sim"))</f>
        <v>0</v>
      </c>
      <c r="L19" s="22">
        <f>IF($B19="","",SUMIFS('BASE QUALIDADE'!$K:$K,'BASE QUALIDADE'!$B:$B,QUALIDADE!$C19))</f>
        <v>0</v>
      </c>
    </row>
    <row r="20" spans="2:12" s="8" customFormat="1" x14ac:dyDescent="0.25">
      <c r="B20" s="50" t="s">
        <v>60</v>
      </c>
      <c r="C20" s="16" t="str">
        <f>IF($B20="","",VLOOKUP($B20,EQUIPE!$B:$E,2,0))</f>
        <v>RAFAEL LOPES PIRES</v>
      </c>
      <c r="D20" s="16" t="str">
        <f>IF($B20="","",VLOOKUP($B20,EQUIPE!$B:$F,5,0))</f>
        <v>ULTRAGAZ FRONT</v>
      </c>
      <c r="E20" s="18">
        <f>IF($B20="","",VLOOKUP($B20,EQUIPE!$B:$E,3,0))</f>
        <v>0.2638888888888889</v>
      </c>
      <c r="F20" s="16" t="str">
        <f>IF($B20="","",VLOOKUP($B20,EQUIPE!$B:$E,4,0))</f>
        <v>DANIELA PEREZ</v>
      </c>
      <c r="H20" s="22">
        <f>IF($B20="","",SUMIFS('BASE QUALIDADE'!$G:$G,'BASE QUALIDADE'!$B:$B,QUALIDADE!$C20))</f>
        <v>6</v>
      </c>
      <c r="I20" s="69">
        <f>IF($B20="","",IF(H20=0,"",AVERAGEIFS('BASE QUALIDADE'!$H:$H,'BASE QUALIDADE'!$B:$B,QUALIDADE!$C20)))</f>
        <v>93.666666666666671</v>
      </c>
      <c r="J20" s="22">
        <f t="shared" si="0"/>
        <v>562</v>
      </c>
      <c r="K20" s="22">
        <f>IF($B20="","",COUNTIFS('BASE QUALIDADE'!$B:$B,QUALIDADE!$C20,'BASE QUALIDADE'!$I:$I,"Sim"))</f>
        <v>0</v>
      </c>
      <c r="L20" s="22">
        <f>IF($B20="","",SUMIFS('BASE QUALIDADE'!$K:$K,'BASE QUALIDADE'!$B:$B,QUALIDADE!$C20))</f>
        <v>2</v>
      </c>
    </row>
    <row r="21" spans="2:12" s="8" customFormat="1" x14ac:dyDescent="0.25">
      <c r="B21" s="50">
        <v>91124</v>
      </c>
      <c r="C21" s="16" t="str">
        <f>IF($B21="","",VLOOKUP($B21,EQUIPE!$B:$E,2,0))</f>
        <v>TAMIRES GABRIELE ROMANELI</v>
      </c>
      <c r="D21" s="16" t="str">
        <f>IF($B21="","",VLOOKUP($B21,EQUIPE!$B:$F,5,0))</f>
        <v>ULTRAGAZ FRONT</v>
      </c>
      <c r="E21" s="18">
        <f>IF($B21="","",VLOOKUP($B21,EQUIPE!$B:$E,3,0))</f>
        <v>0.26388888888888884</v>
      </c>
      <c r="F21" s="16" t="str">
        <f>IF($B21="","",VLOOKUP($B21,EQUIPE!$B:$E,4,0))</f>
        <v>DANIELA PEREZ</v>
      </c>
      <c r="H21" s="22">
        <f>IF($B21="","",SUMIFS('BASE QUALIDADE'!$G:$G,'BASE QUALIDADE'!$B:$B,QUALIDADE!$C21))</f>
        <v>6</v>
      </c>
      <c r="I21" s="69">
        <f>IF($B21="","",IF(H21=0,"",AVERAGEIFS('BASE QUALIDADE'!$H:$H,'BASE QUALIDADE'!$B:$B,QUALIDADE!$C21)))</f>
        <v>76.666666666666671</v>
      </c>
      <c r="J21" s="22">
        <f t="shared" si="0"/>
        <v>460</v>
      </c>
      <c r="K21" s="22">
        <f>IF($B21="","",COUNTIFS('BASE QUALIDADE'!$B:$B,QUALIDADE!$C21,'BASE QUALIDADE'!$I:$I,"Sim"))</f>
        <v>0</v>
      </c>
      <c r="L21" s="22">
        <f>IF($B21="","",SUMIFS('BASE QUALIDADE'!$K:$K,'BASE QUALIDADE'!$B:$B,QUALIDADE!$C21))</f>
        <v>0</v>
      </c>
    </row>
    <row r="22" spans="2:12" s="8" customFormat="1" x14ac:dyDescent="0.25">
      <c r="B22" s="50">
        <v>91134</v>
      </c>
      <c r="C22" s="16" t="str">
        <f>IF($B22="","",VLOOKUP($B22,EQUIPE!$B:$E,2,0))</f>
        <v>THAYNA DE SOUZA DEVESA</v>
      </c>
      <c r="D22" s="16" t="str">
        <f>IF($B22="","",VLOOKUP($B22,EQUIPE!$B:$F,5,0))</f>
        <v>ULTRAGAZ FRONT</v>
      </c>
      <c r="E22" s="18">
        <f>IF($B22="","",VLOOKUP($B22,EQUIPE!$B:$E,3,0))</f>
        <v>0.26388888888888884</v>
      </c>
      <c r="F22" s="16" t="str">
        <f>IF($B22="","",VLOOKUP($B22,EQUIPE!$B:$E,4,0))</f>
        <v>ADRIANA VERCOSA BARROS CEZANHOQUE</v>
      </c>
      <c r="H22" s="22">
        <f>IF($B22="","",SUMIFS('BASE QUALIDADE'!$G:$G,'BASE QUALIDADE'!$B:$B,QUALIDADE!$C22))</f>
        <v>6</v>
      </c>
      <c r="I22" s="69">
        <f>IF($B22="","",IF(H22=0,"",AVERAGEIFS('BASE QUALIDADE'!$H:$H,'BASE QUALIDADE'!$B:$B,QUALIDADE!$C22)))</f>
        <v>98.666666666666671</v>
      </c>
      <c r="J22" s="22">
        <f t="shared" si="0"/>
        <v>592</v>
      </c>
      <c r="K22" s="22">
        <f>IF($B22="","",COUNTIFS('BASE QUALIDADE'!$B:$B,QUALIDADE!$C22,'BASE QUALIDADE'!$I:$I,"Sim"))</f>
        <v>0</v>
      </c>
      <c r="L22" s="22">
        <f>IF($B22="","",SUMIFS('BASE QUALIDADE'!$K:$K,'BASE QUALIDADE'!$B:$B,QUALIDADE!$C22))</f>
        <v>0</v>
      </c>
    </row>
    <row r="23" spans="2:12" s="8" customFormat="1" x14ac:dyDescent="0.25">
      <c r="B23" s="50">
        <v>91156</v>
      </c>
      <c r="C23" s="16" t="str">
        <f>IF($B23="","",VLOOKUP($B23,EQUIPE!$B:$E,2,0))</f>
        <v xml:space="preserve">	MATHEUS VIECK DAS DORES </v>
      </c>
      <c r="D23" s="16" t="str">
        <f>IF($B23="","",VLOOKUP($B23,EQUIPE!$B:$F,5,0))</f>
        <v>ULTRAGAZ BO</v>
      </c>
      <c r="E23" s="18">
        <f>IF($B23="","",VLOOKUP($B23,EQUIPE!$B:$E,3,0))</f>
        <v>0.26388888888888884</v>
      </c>
      <c r="F23" s="16" t="str">
        <f>IF($B23="","",VLOOKUP($B23,EQUIPE!$B:$E,4,0))</f>
        <v>ADRIANA VERCOSA BARROS CEZANHOQUE</v>
      </c>
      <c r="H23" s="22">
        <f>IF($B23="","",SUMIFS('BASE QUALIDADE'!$G:$G,'BASE QUALIDADE'!$B:$B,QUALIDADE!$C23))</f>
        <v>0</v>
      </c>
      <c r="I23" s="69" t="str">
        <f>IF($B23="","",IF(H23=0,"",AVERAGEIFS('BASE QUALIDADE'!$H:$H,'BASE QUALIDADE'!$B:$B,QUALIDADE!$C23)))</f>
        <v/>
      </c>
      <c r="J23" s="22">
        <f t="shared" si="0"/>
        <v>0</v>
      </c>
      <c r="K23" s="22">
        <f>IF($B23="","",COUNTIFS('BASE QUALIDADE'!$B:$B,QUALIDADE!$C23,'BASE QUALIDADE'!$I:$I,"Sim"))</f>
        <v>0</v>
      </c>
      <c r="L23" s="22">
        <f>IF($B23="","",SUMIFS('BASE QUALIDADE'!$K:$K,'BASE QUALIDADE'!$B:$B,QUALIDADE!$C23))</f>
        <v>0</v>
      </c>
    </row>
    <row r="24" spans="2:12" s="8" customFormat="1" x14ac:dyDescent="0.25">
      <c r="B24" s="50">
        <v>91392</v>
      </c>
      <c r="C24" s="16" t="str">
        <f>IF($B24="","",VLOOKUP($B24,EQUIPE!$B:$E,2,0))</f>
        <v>GUSTAVO BERTELE DE OLIVEIRA</v>
      </c>
      <c r="D24" s="16" t="str">
        <f>IF($B24="","",VLOOKUP($B24,EQUIPE!$B:$F,5,0))</f>
        <v>ULTRAGAZ BO</v>
      </c>
      <c r="E24" s="18">
        <f>IF($B24="","",VLOOKUP($B24,EQUIPE!$B:$E,3,0))</f>
        <v>0.26388888888888884</v>
      </c>
      <c r="F24" s="16" t="str">
        <f>IF($B24="","",VLOOKUP($B24,EQUIPE!$B:$E,4,0))</f>
        <v>ADRIANA VERCOSA BARROS CEZANHOQUE</v>
      </c>
      <c r="H24" s="22">
        <f>IF($B24="","",SUMIFS('BASE QUALIDADE'!$G:$G,'BASE QUALIDADE'!$B:$B,QUALIDADE!$C24))</f>
        <v>6</v>
      </c>
      <c r="I24" s="69">
        <f>IF($B24="","",IF(H24=0,"",AVERAGEIFS('BASE QUALIDADE'!$H:$H,'BASE QUALIDADE'!$B:$B,QUALIDADE!$C24)))</f>
        <v>97.333333333333329</v>
      </c>
      <c r="J24" s="22">
        <f t="shared" si="0"/>
        <v>584</v>
      </c>
      <c r="K24" s="22">
        <f>IF($B24="","",COUNTIFS('BASE QUALIDADE'!$B:$B,QUALIDADE!$C24,'BASE QUALIDADE'!$I:$I,"Sim"))</f>
        <v>0</v>
      </c>
      <c r="L24" s="22">
        <f>IF($B24="","",SUMIFS('BASE QUALIDADE'!$K:$K,'BASE QUALIDADE'!$B:$B,QUALIDADE!$C24))</f>
        <v>0</v>
      </c>
    </row>
    <row r="25" spans="2:12" s="8" customFormat="1" x14ac:dyDescent="0.25">
      <c r="B25" s="50">
        <v>91130</v>
      </c>
      <c r="C25" s="16" t="str">
        <f>IF($B25="","",VLOOKUP($B25,EQUIPE!$B:$E,2,0))</f>
        <v xml:space="preserve">LUCAS VIDOTTI DOS SANTOS </v>
      </c>
      <c r="D25" s="16" t="str">
        <f>IF($B25="","",VLOOKUP($B25,EQUIPE!$B:$F,5,0))</f>
        <v>ULTRAGAZ FRONT</v>
      </c>
      <c r="E25" s="18">
        <f>IF($B25="","",VLOOKUP($B25,EQUIPE!$B:$E,3,0))</f>
        <v>0.26388888888888884</v>
      </c>
      <c r="F25" s="16" t="str">
        <f>IF($B25="","",VLOOKUP($B25,EQUIPE!$B:$E,4,0))</f>
        <v>ADRIANA VERCOSA BARROS CEZANHOQUE</v>
      </c>
      <c r="H25" s="22">
        <f>IF($B25="","",SUMIFS('BASE QUALIDADE'!$G:$G,'BASE QUALIDADE'!$B:$B,QUALIDADE!$C25))</f>
        <v>0</v>
      </c>
      <c r="I25" s="69" t="str">
        <f>IF($B25="","",IF(H25=0,"",AVERAGEIFS('BASE QUALIDADE'!$H:$H,'BASE QUALIDADE'!$B:$B,QUALIDADE!$C25)))</f>
        <v/>
      </c>
      <c r="J25" s="22">
        <f t="shared" si="0"/>
        <v>0</v>
      </c>
      <c r="K25" s="22">
        <f>IF($B25="","",COUNTIFS('BASE QUALIDADE'!$B:$B,QUALIDADE!$C25,'BASE QUALIDADE'!$I:$I,"Sim"))</f>
        <v>0</v>
      </c>
      <c r="L25" s="22">
        <f>IF($B25="","",SUMIFS('BASE QUALIDADE'!$K:$K,'BASE QUALIDADE'!$B:$B,QUALIDADE!$C25))</f>
        <v>0</v>
      </c>
    </row>
    <row r="26" spans="2:12" s="8" customFormat="1" x14ac:dyDescent="0.25">
      <c r="B26" s="50">
        <v>91376</v>
      </c>
      <c r="C26" s="16" t="str">
        <f>IF($B26="","",VLOOKUP($B26,EQUIPE!$B:$E,2,0))</f>
        <v>SAFIRA CAETANO GONÇALVES DE SANTANA</v>
      </c>
      <c r="D26" s="16" t="str">
        <f>IF($B26="","",VLOOKUP($B26,EQUIPE!$B:$F,5,0))</f>
        <v>ULTRAGAZ BO</v>
      </c>
      <c r="E26" s="18">
        <f>IF($B26="","",VLOOKUP($B26,EQUIPE!$B:$E,3,0))</f>
        <v>0.26388888888888884</v>
      </c>
      <c r="F26" s="16" t="str">
        <f>IF($B26="","",VLOOKUP($B26,EQUIPE!$B:$E,4,0))</f>
        <v>ADRIANA VERCOSA BARROS CEZANHOQUE</v>
      </c>
      <c r="H26" s="22">
        <f>IF($B26="","",SUMIFS('BASE QUALIDADE'!$G:$G,'BASE QUALIDADE'!$B:$B,QUALIDADE!$C26))</f>
        <v>0</v>
      </c>
      <c r="I26" s="69" t="str">
        <f>IF($B26="","",IF(H26=0,"",AVERAGEIFS('BASE QUALIDADE'!$H:$H,'BASE QUALIDADE'!$B:$B,QUALIDADE!$C26)))</f>
        <v/>
      </c>
      <c r="J26" s="22">
        <f t="shared" si="0"/>
        <v>0</v>
      </c>
      <c r="K26" s="22">
        <f>IF($B26="","",COUNTIFS('BASE QUALIDADE'!$B:$B,QUALIDADE!$C26,'BASE QUALIDADE'!$I:$I,"Sim"))</f>
        <v>0</v>
      </c>
      <c r="L26" s="22">
        <f>IF($B26="","",SUMIFS('BASE QUALIDADE'!$K:$K,'BASE QUALIDADE'!$B:$B,QUALIDADE!$C26))</f>
        <v>0</v>
      </c>
    </row>
    <row r="27" spans="2:12" s="8" customFormat="1" x14ac:dyDescent="0.25">
      <c r="B27" s="50">
        <v>91155</v>
      </c>
      <c r="C27" s="16" t="str">
        <f>IF($B27="","",VLOOKUP($B27,EQUIPE!$B:$E,2,0))</f>
        <v>WELITON MESSIAS DE FREITAS</v>
      </c>
      <c r="D27" s="16" t="str">
        <f>IF($B27="","",VLOOKUP($B27,EQUIPE!$B:$F,5,0))</f>
        <v>ULTRAGAZ BO</v>
      </c>
      <c r="E27" s="18">
        <f>IF($B27="","",VLOOKUP($B27,EQUIPE!$B:$E,3,0))</f>
        <v>0.26388888888888884</v>
      </c>
      <c r="F27" s="16" t="str">
        <f>IF($B27="","",VLOOKUP($B27,EQUIPE!$B:$E,4,0))</f>
        <v>ADRIANA VERCOSA BARROS CEZANHOQUE</v>
      </c>
      <c r="H27" s="22">
        <f>IF($B27="","",SUMIFS('BASE QUALIDADE'!$G:$G,'BASE QUALIDADE'!$B:$B,QUALIDADE!$C27))</f>
        <v>6</v>
      </c>
      <c r="I27" s="69">
        <f>IF($B27="","",IF(H27=0,"",AVERAGEIFS('BASE QUALIDADE'!$H:$H,'BASE QUALIDADE'!$B:$B,QUALIDADE!$C27)))</f>
        <v>99</v>
      </c>
      <c r="J27" s="22">
        <f t="shared" si="0"/>
        <v>594</v>
      </c>
      <c r="K27" s="22">
        <f>IF($B27="","",COUNTIFS('BASE QUALIDADE'!$B:$B,QUALIDADE!$C27,'BASE QUALIDADE'!$I:$I,"Sim"))</f>
        <v>0</v>
      </c>
      <c r="L27" s="22">
        <f>IF($B27="","",SUMIFS('BASE QUALIDADE'!$K:$K,'BASE QUALIDADE'!$B:$B,QUALIDADE!$C27))</f>
        <v>0</v>
      </c>
    </row>
    <row r="28" spans="2:12" s="8" customFormat="1" x14ac:dyDescent="0.25">
      <c r="B28" s="50">
        <v>91141</v>
      </c>
      <c r="C28" s="16" t="str">
        <f>IF($B28="","",VLOOKUP($B28,EQUIPE!$B:$E,2,0))</f>
        <v xml:space="preserve">	LAERCIO SA SANTOS </v>
      </c>
      <c r="D28" s="16" t="str">
        <f>IF($B28="","",VLOOKUP($B28,EQUIPE!$B:$F,5,0))</f>
        <v>ULTRAGAZ FRONT</v>
      </c>
      <c r="E28" s="18">
        <f>IF($B28="","",VLOOKUP($B28,EQUIPE!$B:$E,3,0))</f>
        <v>0.26388888888888884</v>
      </c>
      <c r="F28" s="16" t="str">
        <f>IF($B28="","",VLOOKUP($B28,EQUIPE!$B:$E,4,0))</f>
        <v>ADRIANA VERCOSA BARROS CEZANHOQUE</v>
      </c>
      <c r="H28" s="22">
        <f>IF($B28="","",SUMIFS('BASE QUALIDADE'!$G:$G,'BASE QUALIDADE'!$B:$B,QUALIDADE!$C28))</f>
        <v>0</v>
      </c>
      <c r="I28" s="69" t="str">
        <f>IF($B28="","",IF(H28=0,"",AVERAGEIFS('BASE QUALIDADE'!$H:$H,'BASE QUALIDADE'!$B:$B,QUALIDADE!$C28)))</f>
        <v/>
      </c>
      <c r="J28" s="22">
        <f t="shared" si="0"/>
        <v>0</v>
      </c>
      <c r="K28" s="22">
        <f>IF($B28="","",COUNTIFS('BASE QUALIDADE'!$B:$B,QUALIDADE!$C28,'BASE QUALIDADE'!$I:$I,"Sim"))</f>
        <v>0</v>
      </c>
      <c r="L28" s="22">
        <f>IF($B28="","",SUMIFS('BASE QUALIDADE'!$K:$K,'BASE QUALIDADE'!$B:$B,QUALIDADE!$C28))</f>
        <v>0</v>
      </c>
    </row>
    <row r="29" spans="2:12" s="8" customFormat="1" x14ac:dyDescent="0.25">
      <c r="B29" s="50">
        <v>91125</v>
      </c>
      <c r="C29" s="16" t="str">
        <f>IF($B29="","",VLOOKUP($B29,EQUIPE!$B:$E,2,0))</f>
        <v>ÁLAX QUEIROZ DA SILVA</v>
      </c>
      <c r="D29" s="16" t="str">
        <f>IF($B29="","",VLOOKUP($B29,EQUIPE!$B:$F,5,0))</f>
        <v>ULTRAGAZ FRONT</v>
      </c>
      <c r="E29" s="18">
        <f>IF($B29="","",VLOOKUP($B29,EQUIPE!$B:$E,3,0))</f>
        <v>0.26388888888888884</v>
      </c>
      <c r="F29" s="16" t="str">
        <f>IF($B29="","",VLOOKUP($B29,EQUIPE!$B:$E,4,0))</f>
        <v>ADRIANA VERCOSA BARROS CEZANHOQUE</v>
      </c>
      <c r="H29" s="22">
        <f>IF($B29="","",SUMIFS('BASE QUALIDADE'!$G:$G,'BASE QUALIDADE'!$B:$B,QUALIDADE!$C29))</f>
        <v>0</v>
      </c>
      <c r="I29" s="69" t="str">
        <f>IF($B29="","",IF(H29=0,"",AVERAGEIFS('BASE QUALIDADE'!$H:$H,'BASE QUALIDADE'!$B:$B,QUALIDADE!$C29)))</f>
        <v/>
      </c>
      <c r="J29" s="22">
        <f t="shared" si="0"/>
        <v>0</v>
      </c>
      <c r="K29" s="22">
        <f>IF($B29="","",COUNTIFS('BASE QUALIDADE'!$B:$B,QUALIDADE!$C29,'BASE QUALIDADE'!$I:$I,"Sim"))</f>
        <v>0</v>
      </c>
      <c r="L29" s="22">
        <f>IF($B29="","",SUMIFS('BASE QUALIDADE'!$K:$K,'BASE QUALIDADE'!$B:$B,QUALIDADE!$C29))</f>
        <v>0</v>
      </c>
    </row>
    <row r="30" spans="2:12" s="8" customFormat="1" x14ac:dyDescent="0.25">
      <c r="B30" s="50">
        <v>91166</v>
      </c>
      <c r="C30" s="16" t="str">
        <f>IF($B30="","",VLOOKUP($B30,EQUIPE!$B:$E,2,0))</f>
        <v>AMANDA MICHELETTI SPINOLA</v>
      </c>
      <c r="D30" s="16" t="str">
        <f>IF($B30="","",VLOOKUP($B30,EQUIPE!$B:$F,5,0))</f>
        <v>ULTRAGAZ FRONT</v>
      </c>
      <c r="E30" s="18">
        <f>IF($B30="","",VLOOKUP($B30,EQUIPE!$B:$E,3,0))</f>
        <v>0.26388888888888884</v>
      </c>
      <c r="F30" s="16" t="str">
        <f>IF($B30="","",VLOOKUP($B30,EQUIPE!$B:$E,4,0))</f>
        <v>DANIELA PEREZ</v>
      </c>
      <c r="H30" s="22">
        <f>IF($B30="","",SUMIFS('BASE QUALIDADE'!$G:$G,'BASE QUALIDADE'!$B:$B,QUALIDADE!$C30))</f>
        <v>7</v>
      </c>
      <c r="I30" s="69">
        <f>IF($B30="","",IF(H30=0,"",AVERAGEIFS('BASE QUALIDADE'!$H:$H,'BASE QUALIDADE'!$B:$B,QUALIDADE!$C30)))</f>
        <v>92</v>
      </c>
      <c r="J30" s="22">
        <f t="shared" si="0"/>
        <v>644</v>
      </c>
      <c r="K30" s="22">
        <f>IF($B30="","",COUNTIFS('BASE QUALIDADE'!$B:$B,QUALIDADE!$C30,'BASE QUALIDADE'!$I:$I,"Sim"))</f>
        <v>0</v>
      </c>
      <c r="L30" s="22">
        <f>IF($B30="","",SUMIFS('BASE QUALIDADE'!$K:$K,'BASE QUALIDADE'!$B:$B,QUALIDADE!$C30))</f>
        <v>4</v>
      </c>
    </row>
    <row r="31" spans="2:12" s="8" customFormat="1" x14ac:dyDescent="0.25">
      <c r="B31" s="50">
        <v>91169</v>
      </c>
      <c r="C31" s="16" t="str">
        <f>IF($B31="","",VLOOKUP($B31,EQUIPE!$B:$E,2,0))</f>
        <v>DARLIANE AURELIANO DA SILVA</v>
      </c>
      <c r="D31" s="16" t="str">
        <f>IF($B31="","",VLOOKUP($B31,EQUIPE!$B:$F,5,0))</f>
        <v>ULTRAGAZ FRONT</v>
      </c>
      <c r="E31" s="18">
        <f>IF($B31="","",VLOOKUP($B31,EQUIPE!$B:$E,3,0))</f>
        <v>0.26388888888888884</v>
      </c>
      <c r="F31" s="16" t="str">
        <f>IF($B31="","",VLOOKUP($B31,EQUIPE!$B:$E,4,0))</f>
        <v>ADRIANA VERCOSA BARROS CEZANHOQUE</v>
      </c>
      <c r="H31" s="22">
        <f>IF($B31="","",SUMIFS('BASE QUALIDADE'!$G:$G,'BASE QUALIDADE'!$B:$B,QUALIDADE!$C31))</f>
        <v>6</v>
      </c>
      <c r="I31" s="69">
        <f>IF($B31="","",IF(H31=0,"",AVERAGEIFS('BASE QUALIDADE'!$H:$H,'BASE QUALIDADE'!$B:$B,QUALIDADE!$C31)))</f>
        <v>96.666666666666671</v>
      </c>
      <c r="J31" s="22">
        <f t="shared" si="0"/>
        <v>580</v>
      </c>
      <c r="K31" s="22">
        <f>IF($B31="","",COUNTIFS('BASE QUALIDADE'!$B:$B,QUALIDADE!$C31,'BASE QUALIDADE'!$I:$I,"Sim"))</f>
        <v>0</v>
      </c>
      <c r="L31" s="22">
        <f>IF($B31="","",SUMIFS('BASE QUALIDADE'!$K:$K,'BASE QUALIDADE'!$B:$B,QUALIDADE!$C31))</f>
        <v>0</v>
      </c>
    </row>
    <row r="32" spans="2:12" s="8" customFormat="1" x14ac:dyDescent="0.25">
      <c r="B32" s="50">
        <v>91160</v>
      </c>
      <c r="C32" s="16" t="str">
        <f>IF($B32="","",VLOOKUP($B32,EQUIPE!$B:$E,2,0))</f>
        <v xml:space="preserve">GABRIEL MENEZES VIEIRA NOGUEIRA </v>
      </c>
      <c r="D32" s="16" t="str">
        <f>IF($B32="","",VLOOKUP($B32,EQUIPE!$B:$F,5,0))</f>
        <v>ULTRAGAZ FRONT</v>
      </c>
      <c r="E32" s="18">
        <f>IF($B32="","",VLOOKUP($B32,EQUIPE!$B:$E,3,0))</f>
        <v>0.26388888888888884</v>
      </c>
      <c r="F32" s="16" t="str">
        <f>IF($B32="","",VLOOKUP($B32,EQUIPE!$B:$E,4,0))</f>
        <v>ADRIANA VERCOSA BARROS CEZANHOQUE</v>
      </c>
      <c r="H32" s="22">
        <f>IF($B32="","",SUMIFS('BASE QUALIDADE'!$G:$G,'BASE QUALIDADE'!$B:$B,QUALIDADE!$C32))</f>
        <v>0</v>
      </c>
      <c r="I32" s="69" t="str">
        <f>IF($B32="","",IF(H32=0,"",AVERAGEIFS('BASE QUALIDADE'!$H:$H,'BASE QUALIDADE'!$B:$B,QUALIDADE!$C32)))</f>
        <v/>
      </c>
      <c r="J32" s="22">
        <f t="shared" si="0"/>
        <v>0</v>
      </c>
      <c r="K32" s="22">
        <f>IF($B32="","",COUNTIFS('BASE QUALIDADE'!$B:$B,QUALIDADE!$C32,'BASE QUALIDADE'!$I:$I,"Sim"))</f>
        <v>0</v>
      </c>
      <c r="L32" s="22">
        <f>IF($B32="","",SUMIFS('BASE QUALIDADE'!$K:$K,'BASE QUALIDADE'!$B:$B,QUALIDADE!$C32))</f>
        <v>0</v>
      </c>
    </row>
    <row r="33" spans="2:12" s="8" customFormat="1" x14ac:dyDescent="0.25">
      <c r="B33" s="50">
        <v>91149</v>
      </c>
      <c r="C33" s="16" t="str">
        <f>IF($B33="","",VLOOKUP($B33,EQUIPE!$B:$E,2,0))</f>
        <v>GABRIELA MATIAS SANTANA</v>
      </c>
      <c r="D33" s="16" t="str">
        <f>IF($B33="","",VLOOKUP($B33,EQUIPE!$B:$F,5,0))</f>
        <v>ULTRAGAZ FRONT</v>
      </c>
      <c r="E33" s="18">
        <f>IF($B33="","",VLOOKUP($B33,EQUIPE!$B:$E,3,0))</f>
        <v>0.26388888888888884</v>
      </c>
      <c r="F33" s="16" t="str">
        <f>IF($B33="","",VLOOKUP($B33,EQUIPE!$B:$E,4,0))</f>
        <v>ADRIANA VERCOSA BARROS CEZANHOQUE</v>
      </c>
      <c r="H33" s="22">
        <f>IF($B33="","",SUMIFS('BASE QUALIDADE'!$G:$G,'BASE QUALIDADE'!$B:$B,QUALIDADE!$C33))</f>
        <v>6</v>
      </c>
      <c r="I33" s="69">
        <f>IF($B33="","",IF(H33=0,"",AVERAGEIFS('BASE QUALIDADE'!$H:$H,'BASE QUALIDADE'!$B:$B,QUALIDADE!$C33)))</f>
        <v>97.666666666666671</v>
      </c>
      <c r="J33" s="22">
        <f t="shared" si="0"/>
        <v>586</v>
      </c>
      <c r="K33" s="22">
        <f>IF($B33="","",COUNTIFS('BASE QUALIDADE'!$B:$B,QUALIDADE!$C33,'BASE QUALIDADE'!$I:$I,"Sim"))</f>
        <v>0</v>
      </c>
      <c r="L33" s="22">
        <f>IF($B33="","",SUMIFS('BASE QUALIDADE'!$K:$K,'BASE QUALIDADE'!$B:$B,QUALIDADE!$C33))</f>
        <v>0</v>
      </c>
    </row>
    <row r="34" spans="2:12" s="8" customFormat="1" x14ac:dyDescent="0.25">
      <c r="B34" s="50">
        <v>91151</v>
      </c>
      <c r="C34" s="16" t="str">
        <f>IF($B34="","",VLOOKUP($B34,EQUIPE!$B:$E,2,0))</f>
        <v>IGOR FERNANDES DA SILVA MACIEL</v>
      </c>
      <c r="D34" s="16" t="str">
        <f>IF($B34="","",VLOOKUP($B34,EQUIPE!$B:$F,5,0))</f>
        <v>ULTRAGAZ FRONT</v>
      </c>
      <c r="E34" s="18">
        <f>IF($B34="","",VLOOKUP($B34,EQUIPE!$B:$E,3,0))</f>
        <v>0.26388888888888884</v>
      </c>
      <c r="F34" s="16" t="str">
        <f>IF($B34="","",VLOOKUP($B34,EQUIPE!$B:$E,4,0))</f>
        <v>DANIELA PEREZ</v>
      </c>
      <c r="H34" s="22">
        <f>IF($B34="","",SUMIFS('BASE QUALIDADE'!$G:$G,'BASE QUALIDADE'!$B:$B,QUALIDADE!$C34))</f>
        <v>0</v>
      </c>
      <c r="I34" s="69" t="str">
        <f>IF($B34="","",IF(H34=0,"",AVERAGEIFS('BASE QUALIDADE'!$H:$H,'BASE QUALIDADE'!$B:$B,QUALIDADE!$C34)))</f>
        <v/>
      </c>
      <c r="J34" s="22">
        <f t="shared" si="0"/>
        <v>0</v>
      </c>
      <c r="K34" s="22">
        <f>IF($B34="","",COUNTIFS('BASE QUALIDADE'!$B:$B,QUALIDADE!$C34,'BASE QUALIDADE'!$I:$I,"Sim"))</f>
        <v>0</v>
      </c>
      <c r="L34" s="22">
        <f>IF($B34="","",SUMIFS('BASE QUALIDADE'!$K:$K,'BASE QUALIDADE'!$B:$B,QUALIDADE!$C34))</f>
        <v>0</v>
      </c>
    </row>
    <row r="35" spans="2:12" s="8" customFormat="1" x14ac:dyDescent="0.25">
      <c r="B35" s="50">
        <v>91145</v>
      </c>
      <c r="C35" s="16" t="str">
        <f>IF($B35="","",VLOOKUP($B35,EQUIPE!$B:$E,2,0))</f>
        <v>JULIANA SANTOS DE AZEVEDO</v>
      </c>
      <c r="D35" s="16" t="str">
        <f>IF($B35="","",VLOOKUP($B35,EQUIPE!$B:$F,5,0))</f>
        <v>ULTRAGAZ FRONT</v>
      </c>
      <c r="E35" s="18">
        <f>IF($B35="","",VLOOKUP($B35,EQUIPE!$B:$E,3,0))</f>
        <v>0.26388888888888884</v>
      </c>
      <c r="F35" s="16" t="str">
        <f>IF($B35="","",VLOOKUP($B35,EQUIPE!$B:$E,4,0))</f>
        <v>DANIELA PEREZ</v>
      </c>
      <c r="H35" s="22">
        <f>IF($B35="","",SUMIFS('BASE QUALIDADE'!$G:$G,'BASE QUALIDADE'!$B:$B,QUALIDADE!$C35))</f>
        <v>6</v>
      </c>
      <c r="I35" s="69">
        <f>IF($B35="","",IF(H35=0,"",AVERAGEIFS('BASE QUALIDADE'!$H:$H,'BASE QUALIDADE'!$B:$B,QUALIDADE!$C35)))</f>
        <v>95.833333333333329</v>
      </c>
      <c r="J35" s="22">
        <f t="shared" si="0"/>
        <v>575</v>
      </c>
      <c r="K35" s="22">
        <f>IF($B35="","",COUNTIFS('BASE QUALIDADE'!$B:$B,QUALIDADE!$C35,'BASE QUALIDADE'!$I:$I,"Sim"))</f>
        <v>0</v>
      </c>
      <c r="L35" s="22">
        <f>IF($B35="","",SUMIFS('BASE QUALIDADE'!$K:$K,'BASE QUALIDADE'!$B:$B,QUALIDADE!$C35))</f>
        <v>6</v>
      </c>
    </row>
    <row r="36" spans="2:12" s="8" customFormat="1" x14ac:dyDescent="0.25">
      <c r="B36" s="50">
        <v>91143</v>
      </c>
      <c r="C36" s="16" t="str">
        <f>IF($B36="","",VLOOKUP($B36,EQUIPE!$B:$E,2,0))</f>
        <v>MATEUS CERQUEIRA NUNES</v>
      </c>
      <c r="D36" s="16" t="str">
        <f>IF($B36="","",VLOOKUP($B36,EQUIPE!$B:$F,5,0))</f>
        <v>ULTRAGAZ FRONT</v>
      </c>
      <c r="E36" s="18">
        <f>IF($B36="","",VLOOKUP($B36,EQUIPE!$B:$E,3,0))</f>
        <v>0.26388888888888895</v>
      </c>
      <c r="F36" s="16" t="str">
        <f>IF($B36="","",VLOOKUP($B36,EQUIPE!$B:$E,4,0))</f>
        <v>DANIELA PEREZ</v>
      </c>
      <c r="H36" s="22">
        <f>IF($B36="","",SUMIFS('BASE QUALIDADE'!$G:$G,'BASE QUALIDADE'!$B:$B,QUALIDADE!$C36))</f>
        <v>6</v>
      </c>
      <c r="I36" s="69">
        <f>IF($B36="","",IF(H36=0,"",AVERAGEIFS('BASE QUALIDADE'!$H:$H,'BASE QUALIDADE'!$B:$B,QUALIDADE!$C36)))</f>
        <v>72.333333333333329</v>
      </c>
      <c r="J36" s="22">
        <f t="shared" si="0"/>
        <v>434</v>
      </c>
      <c r="K36" s="22">
        <f>IF($B36="","",COUNTIFS('BASE QUALIDADE'!$B:$B,QUALIDADE!$C36,'BASE QUALIDADE'!$I:$I,"Sim"))</f>
        <v>0</v>
      </c>
      <c r="L36" s="22">
        <f>IF($B36="","",SUMIFS('BASE QUALIDADE'!$K:$K,'BASE QUALIDADE'!$B:$B,QUALIDADE!$C36))</f>
        <v>3</v>
      </c>
    </row>
    <row r="37" spans="2:12" s="8" customFormat="1" x14ac:dyDescent="0.25">
      <c r="B37" s="50">
        <v>91180</v>
      </c>
      <c r="C37" s="16" t="str">
        <f>IF($B37="","",VLOOKUP($B37,EQUIPE!$B:$E,2,0))</f>
        <v>PAULO CESAR FERREIRA ALMEIDA</v>
      </c>
      <c r="D37" s="16" t="str">
        <f>IF($B37="","",VLOOKUP($B37,EQUIPE!$B:$F,5,0))</f>
        <v>ULTRAGAZ FRONT</v>
      </c>
      <c r="E37" s="18">
        <f>IF($B37="","",VLOOKUP($B37,EQUIPE!$B:$E,3,0))</f>
        <v>0</v>
      </c>
      <c r="F37" s="16" t="str">
        <f>IF($B37="","",VLOOKUP($B37,EQUIPE!$B:$E,4,0))</f>
        <v>DANIELA PEREZ</v>
      </c>
      <c r="H37" s="22">
        <f>IF($B37="","",SUMIFS('BASE QUALIDADE'!$G:$G,'BASE QUALIDADE'!$B:$B,QUALIDADE!$C37))</f>
        <v>6</v>
      </c>
      <c r="I37" s="69">
        <f>IF($B37="","",IF(H37=0,"",AVERAGEIFS('BASE QUALIDADE'!$H:$H,'BASE QUALIDADE'!$B:$B,QUALIDADE!$C37)))</f>
        <v>95</v>
      </c>
      <c r="J37" s="22">
        <f t="shared" si="0"/>
        <v>570</v>
      </c>
      <c r="K37" s="22">
        <f>IF($B37="","",COUNTIFS('BASE QUALIDADE'!$B:$B,QUALIDADE!$C37,'BASE QUALIDADE'!$I:$I,"Sim"))</f>
        <v>0</v>
      </c>
      <c r="L37" s="22">
        <f>IF($B37="","",SUMIFS('BASE QUALIDADE'!$K:$K,'BASE QUALIDADE'!$B:$B,QUALIDADE!$C37))</f>
        <v>6</v>
      </c>
    </row>
    <row r="38" spans="2:12" s="8" customFormat="1" x14ac:dyDescent="0.25">
      <c r="B38" s="50">
        <v>91129</v>
      </c>
      <c r="C38" s="16" t="str">
        <f>IF($B38="","",VLOOKUP($B38,EQUIPE!$B:$E,2,0))</f>
        <v>RAUL MENDONCA DA VEIGA</v>
      </c>
      <c r="D38" s="16" t="str">
        <f>IF($B38="","",VLOOKUP($B38,EQUIPE!$B:$F,5,0))</f>
        <v>ULTRAGAZ FRONT</v>
      </c>
      <c r="E38" s="18">
        <f>IF($B38="","",VLOOKUP($B38,EQUIPE!$B:$E,3,0))</f>
        <v>0.26388888888888884</v>
      </c>
      <c r="F38" s="16" t="str">
        <f>IF($B38="","",VLOOKUP($B38,EQUIPE!$B:$E,4,0))</f>
        <v>ADRIANA VERCOSA BARROS CEZANHOQUE</v>
      </c>
      <c r="H38" s="22">
        <f>IF($B38="","",SUMIFS('BASE QUALIDADE'!$G:$G,'BASE QUALIDADE'!$B:$B,QUALIDADE!$C38))</f>
        <v>6</v>
      </c>
      <c r="I38" s="69">
        <f>IF($B38="","",IF(H38=0,"",AVERAGEIFS('BASE QUALIDADE'!$H:$H,'BASE QUALIDADE'!$B:$B,QUALIDADE!$C38)))</f>
        <v>74.5</v>
      </c>
      <c r="J38" s="22">
        <f t="shared" si="0"/>
        <v>447</v>
      </c>
      <c r="K38" s="22">
        <f>IF($B38="","",COUNTIFS('BASE QUALIDADE'!$B:$B,QUALIDADE!$C38,'BASE QUALIDADE'!$I:$I,"Sim"))</f>
        <v>0</v>
      </c>
      <c r="L38" s="22">
        <f>IF($B38="","",SUMIFS('BASE QUALIDADE'!$K:$K,'BASE QUALIDADE'!$B:$B,QUALIDADE!$C38))</f>
        <v>0</v>
      </c>
    </row>
    <row r="39" spans="2:12" s="8" customFormat="1" x14ac:dyDescent="0.25">
      <c r="B39" s="50">
        <v>91357</v>
      </c>
      <c r="C39" s="16" t="str">
        <f>IF($B39="","",VLOOKUP($B39,EQUIPE!$B:$E,2,0))</f>
        <v xml:space="preserve">	MARGELA DA FONSECA SANTOS </v>
      </c>
      <c r="D39" s="16" t="str">
        <f>IF($B39="","",VLOOKUP($B39,EQUIPE!$B:$F,5,0))</f>
        <v>ULTRAGAZ BO</v>
      </c>
      <c r="E39" s="18">
        <f>IF($B39="","",VLOOKUP($B39,EQUIPE!$B:$E,3,0))</f>
        <v>0.26388888888888895</v>
      </c>
      <c r="F39" s="16" t="str">
        <f>IF($B39="","",VLOOKUP($B39,EQUIPE!$B:$E,4,0))</f>
        <v>TATIANE REGINA DE BARROS</v>
      </c>
      <c r="H39" s="22">
        <f>IF($B39="","",SUMIFS('BASE QUALIDADE'!$G:$G,'BASE QUALIDADE'!$B:$B,QUALIDADE!$C39))</f>
        <v>0</v>
      </c>
      <c r="I39" s="69" t="str">
        <f>IF($B39="","",IF(H39=0,"",AVERAGEIFS('BASE QUALIDADE'!$H:$H,'BASE QUALIDADE'!$B:$B,QUALIDADE!$C39)))</f>
        <v/>
      </c>
      <c r="J39" s="22">
        <f t="shared" si="0"/>
        <v>0</v>
      </c>
      <c r="K39" s="22">
        <f>IF($B39="","",COUNTIFS('BASE QUALIDADE'!$B:$B,QUALIDADE!$C39,'BASE QUALIDADE'!$I:$I,"Sim"))</f>
        <v>0</v>
      </c>
      <c r="L39" s="22">
        <f>IF($B39="","",SUMIFS('BASE QUALIDADE'!$K:$K,'BASE QUALIDADE'!$B:$B,QUALIDADE!$C39))</f>
        <v>0</v>
      </c>
    </row>
    <row r="40" spans="2:12" s="8" customFormat="1" x14ac:dyDescent="0.25">
      <c r="B40" s="50">
        <v>91645</v>
      </c>
      <c r="C40" s="16" t="str">
        <f>IF($B40="","",VLOOKUP($B40,EQUIPE!$B:$E,2,0))</f>
        <v>ALAN DIAS DOS SANTOS</v>
      </c>
      <c r="D40" s="16" t="str">
        <f>IF($B40="","",VLOOKUP($B40,EQUIPE!$B:$F,5,0))</f>
        <v>ULTRAGAZ BO</v>
      </c>
      <c r="E40" s="18">
        <f>IF($B40="","",VLOOKUP($B40,EQUIPE!$B:$E,3,0))</f>
        <v>0.26388888888888884</v>
      </c>
      <c r="F40" s="16" t="str">
        <f>IF($B40="","",VLOOKUP($B40,EQUIPE!$B:$E,4,0))</f>
        <v>TATIANE REGINA DE BARROS</v>
      </c>
      <c r="H40" s="22">
        <f>IF($B40="","",SUMIFS('BASE QUALIDADE'!$G:$G,'BASE QUALIDADE'!$B:$B,QUALIDADE!$C40))</f>
        <v>0</v>
      </c>
      <c r="I40" s="69" t="str">
        <f>IF($B40="","",IF(H40=0,"",AVERAGEIFS('BASE QUALIDADE'!$H:$H,'BASE QUALIDADE'!$B:$B,QUALIDADE!$C40)))</f>
        <v/>
      </c>
      <c r="J40" s="22">
        <f t="shared" si="0"/>
        <v>0</v>
      </c>
      <c r="K40" s="22">
        <f>IF($B40="","",COUNTIFS('BASE QUALIDADE'!$B:$B,QUALIDADE!$C40,'BASE QUALIDADE'!$I:$I,"Sim"))</f>
        <v>0</v>
      </c>
      <c r="L40" s="22">
        <f>IF($B40="","",SUMIFS('BASE QUALIDADE'!$K:$K,'BASE QUALIDADE'!$B:$B,QUALIDADE!$C40))</f>
        <v>0</v>
      </c>
    </row>
    <row r="41" spans="2:12" s="8" customFormat="1" x14ac:dyDescent="0.25">
      <c r="B41" s="50">
        <v>91284</v>
      </c>
      <c r="C41" s="16" t="str">
        <f>IF($B41="","",VLOOKUP($B41,EQUIPE!$B:$E,2,0))</f>
        <v>BRUNA SILVA LIMA</v>
      </c>
      <c r="D41" s="16" t="str">
        <f>IF($B41="","",VLOOKUP($B41,EQUIPE!$B:$F,5,0))</f>
        <v>ULTRAGAZ BO</v>
      </c>
      <c r="E41" s="18">
        <f>IF($B41="","",VLOOKUP($B41,EQUIPE!$B:$E,3,0))</f>
        <v>0.2638888888888889</v>
      </c>
      <c r="F41" s="16" t="str">
        <f>IF($B41="","",VLOOKUP($B41,EQUIPE!$B:$E,4,0))</f>
        <v>TATIANE REGINA DE BARROS</v>
      </c>
      <c r="H41" s="22">
        <f>IF($B41="","",SUMIFS('BASE QUALIDADE'!$G:$G,'BASE QUALIDADE'!$B:$B,QUALIDADE!$C41))</f>
        <v>2</v>
      </c>
      <c r="I41" s="69">
        <f>IF($B41="","",IF(H41=0,"",AVERAGEIFS('BASE QUALIDADE'!$H:$H,'BASE QUALIDADE'!$B:$B,QUALIDADE!$C41)))</f>
        <v>100</v>
      </c>
      <c r="J41" s="22">
        <f t="shared" si="0"/>
        <v>200</v>
      </c>
      <c r="K41" s="22">
        <f>IF($B41="","",COUNTIFS('BASE QUALIDADE'!$B:$B,QUALIDADE!$C41,'BASE QUALIDADE'!$I:$I,"Sim"))</f>
        <v>0</v>
      </c>
      <c r="L41" s="22">
        <f>IF($B41="","",SUMIFS('BASE QUALIDADE'!$K:$K,'BASE QUALIDADE'!$B:$B,QUALIDADE!$C41))</f>
        <v>0</v>
      </c>
    </row>
    <row r="42" spans="2:12" s="8" customFormat="1" x14ac:dyDescent="0.25">
      <c r="B42" s="50">
        <v>91282</v>
      </c>
      <c r="C42" s="16" t="str">
        <f>IF($B42="","",VLOOKUP($B42,EQUIPE!$B:$E,2,0))</f>
        <v>BRUNO TADEU CRESTI VIEIRA</v>
      </c>
      <c r="D42" s="16" t="str">
        <f>IF($B42="","",VLOOKUP($B42,EQUIPE!$B:$F,5,0))</f>
        <v>ULTRAGAZ BO</v>
      </c>
      <c r="E42" s="18">
        <f>IF($B42="","",VLOOKUP($B42,EQUIPE!$B:$E,3,0))</f>
        <v>0.2638888888888889</v>
      </c>
      <c r="F42" s="16" t="str">
        <f>IF($B42="","",VLOOKUP($B42,EQUIPE!$B:$E,4,0))</f>
        <v>TATIANE REGINA DE BARROS</v>
      </c>
      <c r="H42" s="22">
        <f>IF($B42="","",SUMIFS('BASE QUALIDADE'!$G:$G,'BASE QUALIDADE'!$B:$B,QUALIDADE!$C42))</f>
        <v>6</v>
      </c>
      <c r="I42" s="69">
        <f>IF($B42="","",IF(H42=0,"",AVERAGEIFS('BASE QUALIDADE'!$H:$H,'BASE QUALIDADE'!$B:$B,QUALIDADE!$C42)))</f>
        <v>97.5</v>
      </c>
      <c r="J42" s="22">
        <f t="shared" si="0"/>
        <v>585</v>
      </c>
      <c r="K42" s="22">
        <f>IF($B42="","",COUNTIFS('BASE QUALIDADE'!$B:$B,QUALIDADE!$C42,'BASE QUALIDADE'!$I:$I,"Sim"))</f>
        <v>0</v>
      </c>
      <c r="L42" s="22">
        <f>IF($B42="","",SUMIFS('BASE QUALIDADE'!$K:$K,'BASE QUALIDADE'!$B:$B,QUALIDADE!$C42))</f>
        <v>6</v>
      </c>
    </row>
    <row r="43" spans="2:12" s="8" customFormat="1" x14ac:dyDescent="0.25">
      <c r="B43" s="50">
        <v>91276</v>
      </c>
      <c r="C43" s="16" t="str">
        <f>IF($B43="","",VLOOKUP($B43,EQUIPE!$B:$E,2,0))</f>
        <v>EDNA PEIXOTO</v>
      </c>
      <c r="D43" s="16" t="str">
        <f>IF($B43="","",VLOOKUP($B43,EQUIPE!$B:$F,5,0))</f>
        <v>ULTRAGAZ BO</v>
      </c>
      <c r="E43" s="18">
        <f>IF($B43="","",VLOOKUP($B43,EQUIPE!$B:$E,3,0))</f>
        <v>0.2638888888888889</v>
      </c>
      <c r="F43" s="16" t="str">
        <f>IF($B43="","",VLOOKUP($B43,EQUIPE!$B:$E,4,0))</f>
        <v>TATIANE REGINA DE BARROS</v>
      </c>
      <c r="H43" s="22">
        <f>IF($B43="","",SUMIFS('BASE QUALIDADE'!$G:$G,'BASE QUALIDADE'!$B:$B,QUALIDADE!$C43))</f>
        <v>6</v>
      </c>
      <c r="I43" s="69">
        <f>IF($B43="","",IF(H43=0,"",AVERAGEIFS('BASE QUALIDADE'!$H:$H,'BASE QUALIDADE'!$B:$B,QUALIDADE!$C43)))</f>
        <v>77.833333333333329</v>
      </c>
      <c r="J43" s="22">
        <f t="shared" si="0"/>
        <v>467</v>
      </c>
      <c r="K43" s="22">
        <f>IF($B43="","",COUNTIFS('BASE QUALIDADE'!$B:$B,QUALIDADE!$C43,'BASE QUALIDADE'!$I:$I,"Sim"))</f>
        <v>0</v>
      </c>
      <c r="L43" s="22">
        <f>IF($B43="","",SUMIFS('BASE QUALIDADE'!$K:$K,'BASE QUALIDADE'!$B:$B,QUALIDADE!$C43))</f>
        <v>6</v>
      </c>
    </row>
    <row r="44" spans="2:12" s="8" customFormat="1" x14ac:dyDescent="0.25">
      <c r="B44" s="50">
        <v>91275</v>
      </c>
      <c r="C44" s="16" t="str">
        <f>IF($B44="","",VLOOKUP($B44,EQUIPE!$B:$E,2,0))</f>
        <v>GRAZIELA DA CONCEIÇÃO LORENZI</v>
      </c>
      <c r="D44" s="16" t="str">
        <f>IF($B44="","",VLOOKUP($B44,EQUIPE!$B:$F,5,0))</f>
        <v>ULTRAGAZ BO</v>
      </c>
      <c r="E44" s="18">
        <f>IF($B44="","",VLOOKUP($B44,EQUIPE!$B:$E,3,0))</f>
        <v>0.26388888888888895</v>
      </c>
      <c r="F44" s="16" t="str">
        <f>IF($B44="","",VLOOKUP($B44,EQUIPE!$B:$E,4,0))</f>
        <v>TATIANE REGINA DE BARROS</v>
      </c>
      <c r="H44" s="22">
        <f>IF($B44="","",SUMIFS('BASE QUALIDADE'!$G:$G,'BASE QUALIDADE'!$B:$B,QUALIDADE!$C44))</f>
        <v>0</v>
      </c>
      <c r="I44" s="69" t="str">
        <f>IF($B44="","",IF(H44=0,"",AVERAGEIFS('BASE QUALIDADE'!$H:$H,'BASE QUALIDADE'!$B:$B,QUALIDADE!$C44)))</f>
        <v/>
      </c>
      <c r="J44" s="22">
        <f t="shared" si="0"/>
        <v>0</v>
      </c>
      <c r="K44" s="22">
        <f>IF($B44="","",COUNTIFS('BASE QUALIDADE'!$B:$B,QUALIDADE!$C44,'BASE QUALIDADE'!$I:$I,"Sim"))</f>
        <v>0</v>
      </c>
      <c r="L44" s="22">
        <f>IF($B44="","",SUMIFS('BASE QUALIDADE'!$K:$K,'BASE QUALIDADE'!$B:$B,QUALIDADE!$C44))</f>
        <v>0</v>
      </c>
    </row>
    <row r="45" spans="2:12" s="8" customFormat="1" x14ac:dyDescent="0.25">
      <c r="B45" s="50">
        <v>91283</v>
      </c>
      <c r="C45" s="16" t="str">
        <f>IF($B45="","",VLOOKUP($B45,EQUIPE!$B:$E,2,0))</f>
        <v>KATIA PEREIRA DE SOUZA</v>
      </c>
      <c r="D45" s="16" t="str">
        <f>IF($B45="","",VLOOKUP($B45,EQUIPE!$B:$F,5,0))</f>
        <v>ULTRAGAZ BO</v>
      </c>
      <c r="E45" s="18">
        <f>IF($B45="","",VLOOKUP($B45,EQUIPE!$B:$E,3,0))</f>
        <v>0.26388888888888884</v>
      </c>
      <c r="F45" s="16" t="str">
        <f>IF($B45="","",VLOOKUP($B45,EQUIPE!$B:$E,4,0))</f>
        <v>TATIANE REGINA DE BARROS</v>
      </c>
      <c r="H45" s="22">
        <f>IF($B45="","",SUMIFS('BASE QUALIDADE'!$G:$G,'BASE QUALIDADE'!$B:$B,QUALIDADE!$C45))</f>
        <v>6</v>
      </c>
      <c r="I45" s="69">
        <f>IF($B45="","",IF(H45=0,"",AVERAGEIFS('BASE QUALIDADE'!$H:$H,'BASE QUALIDADE'!$B:$B,QUALIDADE!$C45)))</f>
        <v>94</v>
      </c>
      <c r="J45" s="22">
        <f t="shared" si="0"/>
        <v>564</v>
      </c>
      <c r="K45" s="22">
        <f>IF($B45="","",COUNTIFS('BASE QUALIDADE'!$B:$B,QUALIDADE!$C45,'BASE QUALIDADE'!$I:$I,"Sim"))</f>
        <v>0</v>
      </c>
      <c r="L45" s="22">
        <f>IF($B45="","",SUMIFS('BASE QUALIDADE'!$K:$K,'BASE QUALIDADE'!$B:$B,QUALIDADE!$C45))</f>
        <v>6</v>
      </c>
    </row>
    <row r="46" spans="2:12" s="8" customFormat="1" x14ac:dyDescent="0.25">
      <c r="B46" s="50">
        <v>91278</v>
      </c>
      <c r="C46" s="16" t="str">
        <f>IF($B46="","",VLOOKUP($B46,EQUIPE!$B:$E,2,0))</f>
        <v>LEONARDO RODRIGUES DE SOUZA</v>
      </c>
      <c r="D46" s="16" t="str">
        <f>IF($B46="","",VLOOKUP($B46,EQUIPE!$B:$F,5,0))</f>
        <v>ULTRAGAZ BO</v>
      </c>
      <c r="E46" s="18">
        <f>IF($B46="","",VLOOKUP($B46,EQUIPE!$B:$E,3,0))</f>
        <v>0.2638888888888889</v>
      </c>
      <c r="F46" s="16" t="str">
        <f>IF($B46="","",VLOOKUP($B46,EQUIPE!$B:$E,4,0))</f>
        <v>TATIANE REGINA DE BARROS</v>
      </c>
      <c r="H46" s="22">
        <f>IF($B46="","",SUMIFS('BASE QUALIDADE'!$G:$G,'BASE QUALIDADE'!$B:$B,QUALIDADE!$C46))</f>
        <v>6</v>
      </c>
      <c r="I46" s="69">
        <f>IF($B46="","",IF(H46=0,"",AVERAGEIFS('BASE QUALIDADE'!$H:$H,'BASE QUALIDADE'!$B:$B,QUALIDADE!$C46)))</f>
        <v>92.5</v>
      </c>
      <c r="J46" s="22">
        <f t="shared" si="0"/>
        <v>555</v>
      </c>
      <c r="K46" s="22">
        <f>IF($B46="","",COUNTIFS('BASE QUALIDADE'!$B:$B,QUALIDADE!$C46,'BASE QUALIDADE'!$I:$I,"Sim"))</f>
        <v>0</v>
      </c>
      <c r="L46" s="22">
        <f>IF($B46="","",SUMIFS('BASE QUALIDADE'!$K:$K,'BASE QUALIDADE'!$B:$B,QUALIDADE!$C46))</f>
        <v>6</v>
      </c>
    </row>
    <row r="47" spans="2:12" s="8" customFormat="1" x14ac:dyDescent="0.25">
      <c r="B47" s="50">
        <v>91368</v>
      </c>
      <c r="C47" s="16" t="str">
        <f>IF($B47="","",VLOOKUP($B47,EQUIPE!$B:$E,2,0))</f>
        <v>NICOLE MELO DOS SANTOS</v>
      </c>
      <c r="D47" s="16" t="str">
        <f>IF($B47="","",VLOOKUP($B47,EQUIPE!$B:$F,5,0))</f>
        <v>ULTRAGAZ BO</v>
      </c>
      <c r="E47" s="18">
        <f>IF($B47="","",VLOOKUP($B47,EQUIPE!$B:$E,3,0))</f>
        <v>0.26388888888888895</v>
      </c>
      <c r="F47" s="16" t="str">
        <f>IF($B47="","",VLOOKUP($B47,EQUIPE!$B:$E,4,0))</f>
        <v>TATIANE REGINA DE BARROS</v>
      </c>
      <c r="H47" s="22">
        <f>IF($B47="","",SUMIFS('BASE QUALIDADE'!$G:$G,'BASE QUALIDADE'!$B:$B,QUALIDADE!$C47))</f>
        <v>4</v>
      </c>
      <c r="I47" s="69">
        <f>IF($B47="","",IF(H47=0,"",AVERAGEIFS('BASE QUALIDADE'!$H:$H,'BASE QUALIDADE'!$B:$B,QUALIDADE!$C47)))</f>
        <v>94</v>
      </c>
      <c r="J47" s="22">
        <f t="shared" si="0"/>
        <v>376</v>
      </c>
      <c r="K47" s="22">
        <f>IF($B47="","",COUNTIFS('BASE QUALIDADE'!$B:$B,QUALIDADE!$C47,'BASE QUALIDADE'!$I:$I,"Sim"))</f>
        <v>0</v>
      </c>
      <c r="L47" s="22">
        <f>IF($B47="","",SUMIFS('BASE QUALIDADE'!$K:$K,'BASE QUALIDADE'!$B:$B,QUALIDADE!$C47))</f>
        <v>0</v>
      </c>
    </row>
    <row r="48" spans="2:12" s="8" customFormat="1" x14ac:dyDescent="0.25">
      <c r="B48" s="50">
        <v>91115</v>
      </c>
      <c r="C48" s="16" t="str">
        <f>IF($B48="","",VLOOKUP($B48,EQUIPE!$B:$E,2,0))</f>
        <v>CARLOS EDUARDO ESTEVÃO</v>
      </c>
      <c r="D48" s="16" t="str">
        <f>IF($B48="","",VLOOKUP($B48,EQUIPE!$B:$F,5,0))</f>
        <v>ULTRAGAZ BO</v>
      </c>
      <c r="E48" s="18">
        <f>IF($B48="","",VLOOKUP($B48,EQUIPE!$B:$E,3,0))</f>
        <v>0.2638888888888889</v>
      </c>
      <c r="F48" s="16" t="str">
        <f>IF($B48="","",VLOOKUP($B48,EQUIPE!$B:$E,4,0))</f>
        <v>MARCELA GOMES DE FARIAS</v>
      </c>
      <c r="H48" s="22">
        <f>IF($B48="","",SUMIFS('BASE QUALIDADE'!$G:$G,'BASE QUALIDADE'!$B:$B,QUALIDADE!$C48))</f>
        <v>0</v>
      </c>
      <c r="I48" s="69" t="str">
        <f>IF($B48="","",IF(H48=0,"",AVERAGEIFS('BASE QUALIDADE'!$H:$H,'BASE QUALIDADE'!$B:$B,QUALIDADE!$C48)))</f>
        <v/>
      </c>
      <c r="J48" s="22">
        <f t="shared" si="0"/>
        <v>0</v>
      </c>
      <c r="K48" s="22">
        <f>IF($B48="","",COUNTIFS('BASE QUALIDADE'!$B:$B,QUALIDADE!$C48,'BASE QUALIDADE'!$I:$I,"Sim"))</f>
        <v>0</v>
      </c>
      <c r="L48" s="22">
        <f>IF($B48="","",SUMIFS('BASE QUALIDADE'!$K:$K,'BASE QUALIDADE'!$B:$B,QUALIDADE!$C48))</f>
        <v>0</v>
      </c>
    </row>
    <row r="49" spans="2:12" s="8" customFormat="1" x14ac:dyDescent="0.25">
      <c r="B49" s="50">
        <v>91120</v>
      </c>
      <c r="C49" s="16" t="str">
        <f>IF($B49="","",VLOOKUP($B49,EQUIPE!$B:$E,2,0))</f>
        <v>ELAINE CRISTINA AP.DE  OLIVEIRA</v>
      </c>
      <c r="D49" s="16" t="str">
        <f>IF($B49="","",VLOOKUP($B49,EQUIPE!$B:$F,5,0))</f>
        <v>ULTRAGAZ BO</v>
      </c>
      <c r="E49" s="18">
        <f>IF($B49="","",VLOOKUP($B49,EQUIPE!$B:$E,3,0))</f>
        <v>0.2638888888888889</v>
      </c>
      <c r="F49" s="16" t="str">
        <f>IF($B49="","",VLOOKUP($B49,EQUIPE!$B:$E,4,0))</f>
        <v>MARCELA GOMES DE FARIAS</v>
      </c>
      <c r="H49" s="22">
        <f>IF($B49="","",SUMIFS('BASE QUALIDADE'!$G:$G,'BASE QUALIDADE'!$B:$B,QUALIDADE!$C49))</f>
        <v>0</v>
      </c>
      <c r="I49" s="69" t="str">
        <f>IF($B49="","",IF(H49=0,"",AVERAGEIFS('BASE QUALIDADE'!$H:$H,'BASE QUALIDADE'!$B:$B,QUALIDADE!$C49)))</f>
        <v/>
      </c>
      <c r="J49" s="22">
        <f t="shared" si="0"/>
        <v>0</v>
      </c>
      <c r="K49" s="22">
        <f>IF($B49="","",COUNTIFS('BASE QUALIDADE'!$B:$B,QUALIDADE!$C49,'BASE QUALIDADE'!$I:$I,"Sim"))</f>
        <v>0</v>
      </c>
      <c r="L49" s="22">
        <f>IF($B49="","",SUMIFS('BASE QUALIDADE'!$K:$K,'BASE QUALIDADE'!$B:$B,QUALIDADE!$C49))</f>
        <v>0</v>
      </c>
    </row>
    <row r="50" spans="2:12" s="8" customFormat="1" x14ac:dyDescent="0.25">
      <c r="B50" s="50">
        <v>91121</v>
      </c>
      <c r="C50" s="16" t="str">
        <f>IF($B50="","",VLOOKUP($B50,EQUIPE!$B:$E,2,0))</f>
        <v>LEANDRO MITSUO DE ANDRADE ISHIBASHI</v>
      </c>
      <c r="D50" s="16" t="str">
        <f>IF($B50="","",VLOOKUP($B50,EQUIPE!$B:$F,5,0))</f>
        <v>ULTRAGAZ BO</v>
      </c>
      <c r="E50" s="18">
        <f>IF($B50="","",VLOOKUP($B50,EQUIPE!$B:$E,3,0))</f>
        <v>0.2638888888888889</v>
      </c>
      <c r="F50" s="16" t="str">
        <f>IF($B50="","",VLOOKUP($B50,EQUIPE!$B:$E,4,0))</f>
        <v>MARCELA GOMES DE FARIAS</v>
      </c>
      <c r="H50" s="22">
        <f>IF($B50="","",SUMIFS('BASE QUALIDADE'!$G:$G,'BASE QUALIDADE'!$B:$B,QUALIDADE!$C50))</f>
        <v>6</v>
      </c>
      <c r="I50" s="69">
        <f>IF($B50="","",IF(H50=0,"",AVERAGEIFS('BASE QUALIDADE'!$H:$H,'BASE QUALIDADE'!$B:$B,QUALIDADE!$C50)))</f>
        <v>95.666666666666671</v>
      </c>
      <c r="J50" s="22">
        <f t="shared" si="0"/>
        <v>574</v>
      </c>
      <c r="K50" s="22">
        <f>IF($B50="","",COUNTIFS('BASE QUALIDADE'!$B:$B,QUALIDADE!$C50,'BASE QUALIDADE'!$I:$I,"Sim"))</f>
        <v>0</v>
      </c>
      <c r="L50" s="22">
        <f>IF($B50="","",SUMIFS('BASE QUALIDADE'!$K:$K,'BASE QUALIDADE'!$B:$B,QUALIDADE!$C50))</f>
        <v>3</v>
      </c>
    </row>
    <row r="51" spans="2:12" s="8" customFormat="1" x14ac:dyDescent="0.25">
      <c r="B51" s="50">
        <v>91128</v>
      </c>
      <c r="C51" s="16" t="str">
        <f>IF($B51="","",VLOOKUP($B51,EQUIPE!$B:$E,2,0))</f>
        <v>BIANCA SILVA DOS SANTOS</v>
      </c>
      <c r="D51" s="16" t="str">
        <f>IF($B51="","",VLOOKUP($B51,EQUIPE!$B:$F,5,0))</f>
        <v>ULTRAGAZ FRONT</v>
      </c>
      <c r="E51" s="18">
        <f>IF($B51="","",VLOOKUP($B51,EQUIPE!$B:$E,3,0))</f>
        <v>0.2638888888888889</v>
      </c>
      <c r="F51" s="16" t="str">
        <f>IF($B51="","",VLOOKUP($B51,EQUIPE!$B:$E,4,0))</f>
        <v>MARCELA GOMES DE FARIAS</v>
      </c>
      <c r="H51" s="22">
        <f>IF($B51="","",SUMIFS('BASE QUALIDADE'!$G:$G,'BASE QUALIDADE'!$B:$B,QUALIDADE!$C51))</f>
        <v>6</v>
      </c>
      <c r="I51" s="69">
        <f>IF($B51="","",IF(H51=0,"",AVERAGEIFS('BASE QUALIDADE'!$H:$H,'BASE QUALIDADE'!$B:$B,QUALIDADE!$C51)))</f>
        <v>98.666666666666671</v>
      </c>
      <c r="J51" s="22">
        <f t="shared" si="0"/>
        <v>592</v>
      </c>
      <c r="K51" s="22">
        <f>IF($B51="","",COUNTIFS('BASE QUALIDADE'!$B:$B,QUALIDADE!$C51,'BASE QUALIDADE'!$I:$I,"Sim"))</f>
        <v>0</v>
      </c>
      <c r="L51" s="22">
        <f>IF($B51="","",SUMIFS('BASE QUALIDADE'!$K:$K,'BASE QUALIDADE'!$B:$B,QUALIDADE!$C51))</f>
        <v>6</v>
      </c>
    </row>
    <row r="52" spans="2:12" s="8" customFormat="1" x14ac:dyDescent="0.25">
      <c r="B52" s="50">
        <v>91389</v>
      </c>
      <c r="C52" s="16" t="str">
        <f>IF($B52="","",VLOOKUP($B52,EQUIPE!$B:$E,2,0))</f>
        <v>BRUNO LOPES MARINI</v>
      </c>
      <c r="D52" s="16" t="str">
        <f>IF($B52="","",VLOOKUP($B52,EQUIPE!$B:$F,5,0))</f>
        <v>ULTRAGAZ FRONT</v>
      </c>
      <c r="E52" s="18">
        <f>IF($B52="","",VLOOKUP($B52,EQUIPE!$B:$E,3,0))</f>
        <v>0.2638888888888889</v>
      </c>
      <c r="F52" s="16" t="str">
        <f>IF($B52="","",VLOOKUP($B52,EQUIPE!$B:$E,4,0))</f>
        <v>MARCELA GOMES DE FARIAS</v>
      </c>
      <c r="H52" s="22">
        <f>IF($B52="","",SUMIFS('BASE QUALIDADE'!$G:$G,'BASE QUALIDADE'!$B:$B,QUALIDADE!$C52))</f>
        <v>6</v>
      </c>
      <c r="I52" s="69">
        <f>IF($B52="","",IF(H52=0,"",AVERAGEIFS('BASE QUALIDADE'!$H:$H,'BASE QUALIDADE'!$B:$B,QUALIDADE!$C52)))</f>
        <v>80.333333333333329</v>
      </c>
      <c r="J52" s="22">
        <f t="shared" si="0"/>
        <v>482</v>
      </c>
      <c r="K52" s="22">
        <f>IF($B52="","",COUNTIFS('BASE QUALIDADE'!$B:$B,QUALIDADE!$C52,'BASE QUALIDADE'!$I:$I,"Sim"))</f>
        <v>0</v>
      </c>
      <c r="L52" s="22">
        <f>IF($B52="","",SUMIFS('BASE QUALIDADE'!$K:$K,'BASE QUALIDADE'!$B:$B,QUALIDADE!$C52))</f>
        <v>6</v>
      </c>
    </row>
    <row r="53" spans="2:12" s="8" customFormat="1" x14ac:dyDescent="0.25">
      <c r="B53" s="50">
        <v>91163</v>
      </c>
      <c r="C53" s="16" t="str">
        <f>IF($B53="","",VLOOKUP($B53,EQUIPE!$B:$E,2,0))</f>
        <v>CRISTIANE DOS SANTOS SILVA</v>
      </c>
      <c r="D53" s="16" t="str">
        <f>IF($B53="","",VLOOKUP($B53,EQUIPE!$B:$F,5,0))</f>
        <v>ULTRAGAZ FRONT</v>
      </c>
      <c r="E53" s="18">
        <f>IF($B53="","",VLOOKUP($B53,EQUIPE!$B:$E,3,0))</f>
        <v>0.2638888888888889</v>
      </c>
      <c r="F53" s="16" t="str">
        <f>IF($B53="","",VLOOKUP($B53,EQUIPE!$B:$E,4,0))</f>
        <v>MARCELA GOMES DE FARIAS</v>
      </c>
      <c r="H53" s="22">
        <f>IF($B53="","",SUMIFS('BASE QUALIDADE'!$G:$G,'BASE QUALIDADE'!$B:$B,QUALIDADE!$C53))</f>
        <v>6</v>
      </c>
      <c r="I53" s="69">
        <f>IF($B53="","",IF(H53=0,"",AVERAGEIFS('BASE QUALIDADE'!$H:$H,'BASE QUALIDADE'!$B:$B,QUALIDADE!$C53)))</f>
        <v>93</v>
      </c>
      <c r="J53" s="22">
        <f t="shared" si="0"/>
        <v>558</v>
      </c>
      <c r="K53" s="22">
        <f>IF($B53="","",COUNTIFS('BASE QUALIDADE'!$B:$B,QUALIDADE!$C53,'BASE QUALIDADE'!$I:$I,"Sim"))</f>
        <v>0</v>
      </c>
      <c r="L53" s="22">
        <f>IF($B53="","",SUMIFS('BASE QUALIDADE'!$K:$K,'BASE QUALIDADE'!$B:$B,QUALIDADE!$C53))</f>
        <v>6</v>
      </c>
    </row>
    <row r="54" spans="2:12" s="8" customFormat="1" x14ac:dyDescent="0.25">
      <c r="B54" s="50">
        <v>91167</v>
      </c>
      <c r="C54" s="16" t="str">
        <f>IF($B54="","",VLOOKUP($B54,EQUIPE!$B:$E,2,0))</f>
        <v>FABIANA SANTOS REIS</v>
      </c>
      <c r="D54" s="16" t="str">
        <f>IF($B54="","",VLOOKUP($B54,EQUIPE!$B:$F,5,0))</f>
        <v>ULTRAGAZ FRONT</v>
      </c>
      <c r="E54" s="18">
        <f>IF($B54="","",VLOOKUP($B54,EQUIPE!$B:$E,3,0))</f>
        <v>0.2638888888888889</v>
      </c>
      <c r="F54" s="16" t="str">
        <f>IF($B54="","",VLOOKUP($B54,EQUIPE!$B:$E,4,0))</f>
        <v>MARCELA GOMES DE FARIAS</v>
      </c>
      <c r="H54" s="22">
        <f>IF($B54="","",SUMIFS('BASE QUALIDADE'!$G:$G,'BASE QUALIDADE'!$B:$B,QUALIDADE!$C54))</f>
        <v>6</v>
      </c>
      <c r="I54" s="69">
        <f>IF($B54="","",IF(H54=0,"",AVERAGEIFS('BASE QUALIDADE'!$H:$H,'BASE QUALIDADE'!$B:$B,QUALIDADE!$C54)))</f>
        <v>98.333333333333329</v>
      </c>
      <c r="J54" s="22">
        <f t="shared" si="0"/>
        <v>590</v>
      </c>
      <c r="K54" s="22">
        <f>IF($B54="","",COUNTIFS('BASE QUALIDADE'!$B:$B,QUALIDADE!$C54,'BASE QUALIDADE'!$I:$I,"Sim"))</f>
        <v>0</v>
      </c>
      <c r="L54" s="22">
        <f>IF($B54="","",SUMIFS('BASE QUALIDADE'!$K:$K,'BASE QUALIDADE'!$B:$B,QUALIDADE!$C54))</f>
        <v>6</v>
      </c>
    </row>
    <row r="55" spans="2:12" s="8" customFormat="1" x14ac:dyDescent="0.25">
      <c r="B55" s="50">
        <v>91381</v>
      </c>
      <c r="C55" s="16" t="str">
        <f>IF($B55="","",VLOOKUP($B55,EQUIPE!$B:$E,2,0))</f>
        <v>GIOVANNA ARCINE CAROLINO</v>
      </c>
      <c r="D55" s="16" t="str">
        <f>IF($B55="","",VLOOKUP($B55,EQUIPE!$B:$F,5,0))</f>
        <v>ULTRAGAZ FRONT</v>
      </c>
      <c r="E55" s="18">
        <f>IF($B55="","",VLOOKUP($B55,EQUIPE!$B:$E,3,0))</f>
        <v>0.2638888888888889</v>
      </c>
      <c r="F55" s="16" t="str">
        <f>IF($B55="","",VLOOKUP($B55,EQUIPE!$B:$E,4,0))</f>
        <v>MARCELA GOMES DE FARIAS</v>
      </c>
      <c r="H55" s="22">
        <f>IF($B55="","",SUMIFS('BASE QUALIDADE'!$G:$G,'BASE QUALIDADE'!$B:$B,QUALIDADE!$C55))</f>
        <v>6</v>
      </c>
      <c r="I55" s="69">
        <f>IF($B55="","",IF(H55=0,"",AVERAGEIFS('BASE QUALIDADE'!$H:$H,'BASE QUALIDADE'!$B:$B,QUALIDADE!$C55)))</f>
        <v>96.333333333333329</v>
      </c>
      <c r="J55" s="22">
        <f t="shared" si="0"/>
        <v>578</v>
      </c>
      <c r="K55" s="22">
        <f>IF($B55="","",COUNTIFS('BASE QUALIDADE'!$B:$B,QUALIDADE!$C55,'BASE QUALIDADE'!$I:$I,"Sim"))</f>
        <v>0</v>
      </c>
      <c r="L55" s="22">
        <f>IF($B55="","",SUMIFS('BASE QUALIDADE'!$K:$K,'BASE QUALIDADE'!$B:$B,QUALIDADE!$C55))</f>
        <v>5</v>
      </c>
    </row>
    <row r="56" spans="2:12" s="8" customFormat="1" x14ac:dyDescent="0.25">
      <c r="B56" s="50">
        <v>91165</v>
      </c>
      <c r="C56" s="16" t="str">
        <f>IF($B56="","",VLOOKUP($B56,EQUIPE!$B:$E,2,0))</f>
        <v>JENNIFER MIRELLE DE ALMEIDA SANTOS</v>
      </c>
      <c r="D56" s="16" t="str">
        <f>IF($B56="","",VLOOKUP($B56,EQUIPE!$B:$F,5,0))</f>
        <v>ULTRAGAZ FRONT</v>
      </c>
      <c r="E56" s="18">
        <f>IF($B56="","",VLOOKUP($B56,EQUIPE!$B:$E,3,0))</f>
        <v>0.26388888888888895</v>
      </c>
      <c r="F56" s="16" t="str">
        <f>IF($B56="","",VLOOKUP($B56,EQUIPE!$B:$E,4,0))</f>
        <v>MARCELA GOMES DE FARIAS</v>
      </c>
      <c r="H56" s="22">
        <f>IF($B56="","",SUMIFS('BASE QUALIDADE'!$G:$G,'BASE QUALIDADE'!$B:$B,QUALIDADE!$C56))</f>
        <v>6</v>
      </c>
      <c r="I56" s="69">
        <f>IF($B56="","",IF(H56=0,"",AVERAGEIFS('BASE QUALIDADE'!$H:$H,'BASE QUALIDADE'!$B:$B,QUALIDADE!$C56)))</f>
        <v>64</v>
      </c>
      <c r="J56" s="22">
        <f t="shared" si="0"/>
        <v>384</v>
      </c>
      <c r="K56" s="22">
        <f>IF($B56="","",COUNTIFS('BASE QUALIDADE'!$B:$B,QUALIDADE!$C56,'BASE QUALIDADE'!$I:$I,"Sim"))</f>
        <v>0</v>
      </c>
      <c r="L56" s="22">
        <f>IF($B56="","",SUMIFS('BASE QUALIDADE'!$K:$K,'BASE QUALIDADE'!$B:$B,QUALIDADE!$C56))</f>
        <v>3</v>
      </c>
    </row>
    <row r="57" spans="2:12" s="8" customFormat="1" x14ac:dyDescent="0.25">
      <c r="B57" s="50">
        <v>91178</v>
      </c>
      <c r="C57" s="16" t="str">
        <f>IF($B57="","",VLOOKUP($B57,EQUIPE!$B:$E,2,0))</f>
        <v>JESSICA KETLEN CARNEIRO PEREIRA</v>
      </c>
      <c r="D57" s="16" t="str">
        <f>IF($B57="","",VLOOKUP($B57,EQUIPE!$B:$F,5,0))</f>
        <v>ULTRAGAZ FRONT</v>
      </c>
      <c r="E57" s="18">
        <f>IF($B57="","",VLOOKUP($B57,EQUIPE!$B:$E,3,0))</f>
        <v>0.26388888888888895</v>
      </c>
      <c r="F57" s="16" t="str">
        <f>IF($B57="","",VLOOKUP($B57,EQUIPE!$B:$E,4,0))</f>
        <v>MARCELA GOMES DE FARIAS</v>
      </c>
      <c r="H57" s="22">
        <f>IF($B57="","",SUMIFS('BASE QUALIDADE'!$G:$G,'BASE QUALIDADE'!$B:$B,QUALIDADE!$C57))</f>
        <v>6</v>
      </c>
      <c r="I57" s="69">
        <f>IF($B57="","",IF(H57=0,"",AVERAGEIFS('BASE QUALIDADE'!$H:$H,'BASE QUALIDADE'!$B:$B,QUALIDADE!$C57)))</f>
        <v>56.166666666666664</v>
      </c>
      <c r="J57" s="22">
        <f t="shared" si="0"/>
        <v>337</v>
      </c>
      <c r="K57" s="22">
        <f>IF($B57="","",COUNTIFS('BASE QUALIDADE'!$B:$B,QUALIDADE!$C57,'BASE QUALIDADE'!$I:$I,"Sim"))</f>
        <v>0</v>
      </c>
      <c r="L57" s="22">
        <f>IF($B57="","",SUMIFS('BASE QUALIDADE'!$K:$K,'BASE QUALIDADE'!$B:$B,QUALIDADE!$C57))</f>
        <v>3</v>
      </c>
    </row>
    <row r="58" spans="2:12" s="8" customFormat="1" x14ac:dyDescent="0.25">
      <c r="B58" s="50">
        <v>91352</v>
      </c>
      <c r="C58" s="16" t="str">
        <f>IF($B58="","",VLOOKUP($B58,EQUIPE!$B:$E,2,0))</f>
        <v>JOHNATAN ANDERSON FAGUNDES MACHADO</v>
      </c>
      <c r="D58" s="16" t="str">
        <f>IF($B58="","",VLOOKUP($B58,EQUIPE!$B:$F,5,0))</f>
        <v>ULTRAGAZ FRONT</v>
      </c>
      <c r="E58" s="18">
        <f>IF($B58="","",VLOOKUP($B58,EQUIPE!$B:$E,3,0))</f>
        <v>0.2638888888888889</v>
      </c>
      <c r="F58" s="16" t="str">
        <f>IF($B58="","",VLOOKUP($B58,EQUIPE!$B:$E,4,0))</f>
        <v>TATIANE REGINA DE BARROS</v>
      </c>
      <c r="H58" s="22">
        <f>IF($B58="","",SUMIFS('BASE QUALIDADE'!$G:$G,'BASE QUALIDADE'!$B:$B,QUALIDADE!$C58))</f>
        <v>0</v>
      </c>
      <c r="I58" s="69" t="str">
        <f>IF($B58="","",IF(H58=0,"",AVERAGEIFS('BASE QUALIDADE'!$H:$H,'BASE QUALIDADE'!$B:$B,QUALIDADE!$C58)))</f>
        <v/>
      </c>
      <c r="J58" s="22">
        <f t="shared" si="0"/>
        <v>0</v>
      </c>
      <c r="K58" s="22">
        <f>IF($B58="","",COUNTIFS('BASE QUALIDADE'!$B:$B,QUALIDADE!$C58,'BASE QUALIDADE'!$I:$I,"Sim"))</f>
        <v>0</v>
      </c>
      <c r="L58" s="22">
        <f>IF($B58="","",SUMIFS('BASE QUALIDADE'!$K:$K,'BASE QUALIDADE'!$B:$B,QUALIDADE!$C58))</f>
        <v>0</v>
      </c>
    </row>
    <row r="59" spans="2:12" s="8" customFormat="1" x14ac:dyDescent="0.25">
      <c r="B59" s="50">
        <v>91179</v>
      </c>
      <c r="C59" s="16" t="str">
        <f>IF($B59="","",VLOOKUP($B59,EQUIPE!$B:$E,2,0))</f>
        <v>JOICE DE JESUS MARCIEL</v>
      </c>
      <c r="D59" s="16" t="str">
        <f>IF($B59="","",VLOOKUP($B59,EQUIPE!$B:$F,5,0))</f>
        <v>ULTRAGAZ FRONT</v>
      </c>
      <c r="E59" s="18">
        <f>IF($B59="","",VLOOKUP($B59,EQUIPE!$B:$E,3,0))</f>
        <v>0.2638888888888889</v>
      </c>
      <c r="F59" s="16" t="str">
        <f>IF($B59="","",VLOOKUP($B59,EQUIPE!$B:$E,4,0))</f>
        <v>MARCELA GOMES DE FARIAS</v>
      </c>
      <c r="H59" s="22">
        <f>IF($B59="","",SUMIFS('BASE QUALIDADE'!$G:$G,'BASE QUALIDADE'!$B:$B,QUALIDADE!$C59))</f>
        <v>6</v>
      </c>
      <c r="I59" s="69">
        <f>IF($B59="","",IF(H59=0,"",AVERAGEIFS('BASE QUALIDADE'!$H:$H,'BASE QUALIDADE'!$B:$B,QUALIDADE!$C59)))</f>
        <v>89.666666666666671</v>
      </c>
      <c r="J59" s="22">
        <f t="shared" si="0"/>
        <v>538</v>
      </c>
      <c r="K59" s="22">
        <f>IF($B59="","",COUNTIFS('BASE QUALIDADE'!$B:$B,QUALIDADE!$C59,'BASE QUALIDADE'!$I:$I,"Sim"))</f>
        <v>0</v>
      </c>
      <c r="L59" s="22">
        <f>IF($B59="","",SUMIFS('BASE QUALIDADE'!$K:$K,'BASE QUALIDADE'!$B:$B,QUALIDADE!$C59))</f>
        <v>6</v>
      </c>
    </row>
    <row r="60" spans="2:12" s="8" customFormat="1" x14ac:dyDescent="0.25">
      <c r="B60" s="50">
        <v>91388</v>
      </c>
      <c r="C60" s="16" t="str">
        <f>IF($B60="","",VLOOKUP($B60,EQUIPE!$B:$E,2,0))</f>
        <v>JULIANA SILVA DOS SANTOS</v>
      </c>
      <c r="D60" s="16" t="str">
        <f>IF($B60="","",VLOOKUP($B60,EQUIPE!$B:$F,5,0))</f>
        <v>ULTRAGAZ FRONT</v>
      </c>
      <c r="E60" s="18">
        <f>IF($B60="","",VLOOKUP($B60,EQUIPE!$B:$E,3,0))</f>
        <v>0.2638888888888889</v>
      </c>
      <c r="F60" s="16" t="str">
        <f>IF($B60="","",VLOOKUP($B60,EQUIPE!$B:$E,4,0))</f>
        <v>MARCELA GOMES DE FARIAS</v>
      </c>
      <c r="H60" s="22">
        <f>IF($B60="","",SUMIFS('BASE QUALIDADE'!$G:$G,'BASE QUALIDADE'!$B:$B,QUALIDADE!$C60))</f>
        <v>6</v>
      </c>
      <c r="I60" s="69">
        <f>IF($B60="","",IF(H60=0,"",AVERAGEIFS('BASE QUALIDADE'!$H:$H,'BASE QUALIDADE'!$B:$B,QUALIDADE!$C60)))</f>
        <v>87.666666666666671</v>
      </c>
      <c r="J60" s="22">
        <f t="shared" si="0"/>
        <v>526</v>
      </c>
      <c r="K60" s="22">
        <f>IF($B60="","",COUNTIFS('BASE QUALIDADE'!$B:$B,QUALIDADE!$C60,'BASE QUALIDADE'!$I:$I,"Sim"))</f>
        <v>0</v>
      </c>
      <c r="L60" s="22">
        <f>IF($B60="","",SUMIFS('BASE QUALIDADE'!$K:$K,'BASE QUALIDADE'!$B:$B,QUALIDADE!$C60))</f>
        <v>6</v>
      </c>
    </row>
    <row r="61" spans="2:12" s="8" customFormat="1" x14ac:dyDescent="0.25">
      <c r="B61" s="50">
        <v>91140</v>
      </c>
      <c r="C61" s="16" t="str">
        <f>IF($B61="","",VLOOKUP($B61,EQUIPE!$B:$E,2,0))</f>
        <v>KARLINE SANTOS BARBOSA</v>
      </c>
      <c r="D61" s="16" t="str">
        <f>IF($B61="","",VLOOKUP($B61,EQUIPE!$B:$F,5,0))</f>
        <v>ULTRAGAZ FRONT</v>
      </c>
      <c r="E61" s="18">
        <f>IF($B61="","",VLOOKUP($B61,EQUIPE!$B:$E,3,0))</f>
        <v>0.2638888888888889</v>
      </c>
      <c r="F61" s="16" t="str">
        <f>IF($B61="","",VLOOKUP($B61,EQUIPE!$B:$E,4,0))</f>
        <v>MARCELA GOMES DE FARIAS</v>
      </c>
      <c r="H61" s="22">
        <f>IF($B61="","",SUMIFS('BASE QUALIDADE'!$G:$G,'BASE QUALIDADE'!$B:$B,QUALIDADE!$C61))</f>
        <v>6</v>
      </c>
      <c r="I61" s="69">
        <f>IF($B61="","",IF(H61=0,"",AVERAGEIFS('BASE QUALIDADE'!$H:$H,'BASE QUALIDADE'!$B:$B,QUALIDADE!$C61)))</f>
        <v>98.666666666666671</v>
      </c>
      <c r="J61" s="22">
        <f t="shared" ref="J61:J115" si="1">IF(B61="","",IF(H61=0,0,I61*H61))</f>
        <v>592</v>
      </c>
      <c r="K61" s="22">
        <f>IF($B61="","",COUNTIFS('BASE QUALIDADE'!$B:$B,QUALIDADE!$C61,'BASE QUALIDADE'!$I:$I,"Sim"))</f>
        <v>0</v>
      </c>
      <c r="L61" s="22">
        <f>IF($B61="","",SUMIFS('BASE QUALIDADE'!$K:$K,'BASE QUALIDADE'!$B:$B,QUALIDADE!$C61))</f>
        <v>3</v>
      </c>
    </row>
    <row r="62" spans="2:12" s="8" customFormat="1" x14ac:dyDescent="0.25">
      <c r="B62" s="50">
        <v>91142</v>
      </c>
      <c r="C62" s="16" t="str">
        <f>IF($B62="","",VLOOKUP($B62,EQUIPE!$B:$E,2,0))</f>
        <v>LARISSA APARECIDA MARTINS SILOTE</v>
      </c>
      <c r="D62" s="16" t="str">
        <f>IF($B62="","",VLOOKUP($B62,EQUIPE!$B:$F,5,0))</f>
        <v>ULTRAGAZ FRONT</v>
      </c>
      <c r="E62" s="18">
        <f>IF($B62="","",VLOOKUP($B62,EQUIPE!$B:$E,3,0))</f>
        <v>0.2638888888888889</v>
      </c>
      <c r="F62" s="16" t="str">
        <f>IF($B62="","",VLOOKUP($B62,EQUIPE!$B:$E,4,0))</f>
        <v>MARCELA GOMES DE FARIAS</v>
      </c>
      <c r="H62" s="22">
        <f>IF($B62="","",SUMIFS('BASE QUALIDADE'!$G:$G,'BASE QUALIDADE'!$B:$B,QUALIDADE!$C62))</f>
        <v>0</v>
      </c>
      <c r="I62" s="69" t="str">
        <f>IF($B62="","",IF(H62=0,"",AVERAGEIFS('BASE QUALIDADE'!$H:$H,'BASE QUALIDADE'!$B:$B,QUALIDADE!$C62)))</f>
        <v/>
      </c>
      <c r="J62" s="22">
        <f t="shared" si="1"/>
        <v>0</v>
      </c>
      <c r="K62" s="22">
        <f>IF($B62="","",COUNTIFS('BASE QUALIDADE'!$B:$B,QUALIDADE!$C62,'BASE QUALIDADE'!$I:$I,"Sim"))</f>
        <v>0</v>
      </c>
      <c r="L62" s="22">
        <f>IF($B62="","",SUMIFS('BASE QUALIDADE'!$K:$K,'BASE QUALIDADE'!$B:$B,QUALIDADE!$C62))</f>
        <v>0</v>
      </c>
    </row>
    <row r="63" spans="2:12" s="8" customFormat="1" x14ac:dyDescent="0.25">
      <c r="B63" s="50">
        <v>91172</v>
      </c>
      <c r="C63" s="16" t="str">
        <f>IF($B63="","",VLOOKUP($B63,EQUIPE!$B:$E,2,0))</f>
        <v>LUANA DE MORAES SOUZA</v>
      </c>
      <c r="D63" s="16" t="str">
        <f>IF($B63="","",VLOOKUP($B63,EQUIPE!$B:$F,5,0))</f>
        <v>ULTRAGAZ FRONT</v>
      </c>
      <c r="E63" s="18">
        <f>IF($B63="","",VLOOKUP($B63,EQUIPE!$B:$E,3,0))</f>
        <v>0.2638888888888889</v>
      </c>
      <c r="F63" s="16" t="str">
        <f>IF($B63="","",VLOOKUP($B63,EQUIPE!$B:$E,4,0))</f>
        <v>MARCELA GOMES DE FARIAS</v>
      </c>
      <c r="H63" s="22">
        <f>IF($B63="","",SUMIFS('BASE QUALIDADE'!$G:$G,'BASE QUALIDADE'!$B:$B,QUALIDADE!$C63))</f>
        <v>6</v>
      </c>
      <c r="I63" s="69">
        <f>IF($B63="","",IF(H63=0,"",AVERAGEIFS('BASE QUALIDADE'!$H:$H,'BASE QUALIDADE'!$B:$B,QUALIDADE!$C63)))</f>
        <v>96</v>
      </c>
      <c r="J63" s="22">
        <f t="shared" si="1"/>
        <v>576</v>
      </c>
      <c r="K63" s="22">
        <f>IF($B63="","",COUNTIFS('BASE QUALIDADE'!$B:$B,QUALIDADE!$C63,'BASE QUALIDADE'!$I:$I,"Sim"))</f>
        <v>0</v>
      </c>
      <c r="L63" s="22">
        <f>IF($B63="","",SUMIFS('BASE QUALIDADE'!$K:$K,'BASE QUALIDADE'!$B:$B,QUALIDADE!$C63))</f>
        <v>3</v>
      </c>
    </row>
    <row r="64" spans="2:12" s="8" customFormat="1" x14ac:dyDescent="0.25">
      <c r="B64" s="50">
        <v>91150</v>
      </c>
      <c r="C64" s="16" t="str">
        <f>IF($B64="","",VLOOKUP($B64,EQUIPE!$B:$E,2,0))</f>
        <v>RAIANE RIBEIRO DA SILVA</v>
      </c>
      <c r="D64" s="16" t="str">
        <f>IF($B64="","",VLOOKUP($B64,EQUIPE!$B:$F,5,0))</f>
        <v>ULTRAGAZ FRONT</v>
      </c>
      <c r="E64" s="18">
        <f>IF($B64="","",VLOOKUP($B64,EQUIPE!$B:$E,3,0))</f>
        <v>0.26388888888888895</v>
      </c>
      <c r="F64" s="16" t="str">
        <f>IF($B64="","",VLOOKUP($B64,EQUIPE!$B:$E,4,0))</f>
        <v>MARCELA GOMES DE FARIAS</v>
      </c>
      <c r="H64" s="22">
        <f>IF($B64="","",SUMIFS('BASE QUALIDADE'!$G:$G,'BASE QUALIDADE'!$B:$B,QUALIDADE!$C64))</f>
        <v>6</v>
      </c>
      <c r="I64" s="69">
        <f>IF($B64="","",IF(H64=0,"",AVERAGEIFS('BASE QUALIDADE'!$H:$H,'BASE QUALIDADE'!$B:$B,QUALIDADE!$C64)))</f>
        <v>88.666666666666671</v>
      </c>
      <c r="J64" s="22">
        <f t="shared" si="1"/>
        <v>532</v>
      </c>
      <c r="K64" s="22">
        <f>IF($B64="","",COUNTIFS('BASE QUALIDADE'!$B:$B,QUALIDADE!$C64,'BASE QUALIDADE'!$I:$I,"Sim"))</f>
        <v>0</v>
      </c>
      <c r="L64" s="22">
        <f>IF($B64="","",SUMIFS('BASE QUALIDADE'!$K:$K,'BASE QUALIDADE'!$B:$B,QUALIDADE!$C64))</f>
        <v>6</v>
      </c>
    </row>
    <row r="65" spans="2:12" s="8" customFormat="1" x14ac:dyDescent="0.25">
      <c r="B65" s="50">
        <v>91133</v>
      </c>
      <c r="C65" s="16" t="str">
        <f>IF($B65="","",VLOOKUP($B65,EQUIPE!$B:$E,2,0))</f>
        <v>WILLIAM GOMES DA SILVA</v>
      </c>
      <c r="D65" s="16" t="str">
        <f>IF($B65="","",VLOOKUP($B65,EQUIPE!$B:$F,5,0))</f>
        <v>ULTRAGAZ FRONT</v>
      </c>
      <c r="E65" s="18">
        <f>IF($B65="","",VLOOKUP($B65,EQUIPE!$B:$E,3,0))</f>
        <v>0.2638888888888889</v>
      </c>
      <c r="F65" s="16" t="str">
        <f>IF($B65="","",VLOOKUP($B65,EQUIPE!$B:$E,4,0))</f>
        <v>MARCELA GOMES DE FARIAS</v>
      </c>
      <c r="H65" s="22">
        <f>IF($B65="","",SUMIFS('BASE QUALIDADE'!$G:$G,'BASE QUALIDADE'!$B:$B,QUALIDADE!$C65))</f>
        <v>6</v>
      </c>
      <c r="I65" s="69">
        <f>IF($B65="","",IF(H65=0,"",AVERAGEIFS('BASE QUALIDADE'!$H:$H,'BASE QUALIDADE'!$B:$B,QUALIDADE!$C65)))</f>
        <v>88.666666666666671</v>
      </c>
      <c r="J65" s="22">
        <f t="shared" si="1"/>
        <v>532</v>
      </c>
      <c r="K65" s="22">
        <f>IF($B65="","",COUNTIFS('BASE QUALIDADE'!$B:$B,QUALIDADE!$C65,'BASE QUALIDADE'!$I:$I,"Sim"))</f>
        <v>0</v>
      </c>
      <c r="L65" s="22">
        <f>IF($B65="","",SUMIFS('BASE QUALIDADE'!$K:$K,'BASE QUALIDADE'!$B:$B,QUALIDADE!$C65))</f>
        <v>5</v>
      </c>
    </row>
    <row r="66" spans="2:12" s="8" customFormat="1" x14ac:dyDescent="0.25">
      <c r="B66" s="50">
        <v>91216</v>
      </c>
      <c r="C66" s="16" t="str">
        <f>IF($B66="","",VLOOKUP($B66,EQUIPE!$B:$E,2,0))</f>
        <v>BRUNO FELIX DOS SANTOS</v>
      </c>
      <c r="D66" s="16" t="str">
        <f>IF($B66="","",VLOOKUP($B66,EQUIPE!$B:$F,5,0))</f>
        <v>ULTRAGAZ BO</v>
      </c>
      <c r="E66" s="18">
        <f>IF($B66="","",VLOOKUP($B66,EQUIPE!$B:$E,3,0))</f>
        <v>0.2638888888888889</v>
      </c>
      <c r="F66" s="16" t="str">
        <f>IF($B66="","",VLOOKUP($B66,EQUIPE!$B:$E,4,0))</f>
        <v>DAIATRIZ DO NASCIMENTO</v>
      </c>
      <c r="H66" s="22">
        <f>IF($B66="","",SUMIFS('BASE QUALIDADE'!$G:$G,'BASE QUALIDADE'!$B:$B,QUALIDADE!$C66))</f>
        <v>6</v>
      </c>
      <c r="I66" s="69">
        <f>IF($B66="","",IF(H66=0,"",AVERAGEIFS('BASE QUALIDADE'!$H:$H,'BASE QUALIDADE'!$B:$B,QUALIDADE!$C66)))</f>
        <v>81.666666666666671</v>
      </c>
      <c r="J66" s="22">
        <f t="shared" si="1"/>
        <v>490</v>
      </c>
      <c r="K66" s="22">
        <f>IF($B66="","",COUNTIFS('BASE QUALIDADE'!$B:$B,QUALIDADE!$C66,'BASE QUALIDADE'!$I:$I,"Sim"))</f>
        <v>0</v>
      </c>
      <c r="L66" s="22">
        <f>IF($B66="","",SUMIFS('BASE QUALIDADE'!$K:$K,'BASE QUALIDADE'!$B:$B,QUALIDADE!$C66))</f>
        <v>6</v>
      </c>
    </row>
    <row r="67" spans="2:12" s="8" customFormat="1" x14ac:dyDescent="0.25">
      <c r="B67" s="50">
        <v>91396</v>
      </c>
      <c r="C67" s="16" t="str">
        <f>IF($B67="","",VLOOKUP($B67,EQUIPE!$B:$E,2,0))</f>
        <v>DANIELA MARIA DOS SANTOS</v>
      </c>
      <c r="D67" s="16" t="str">
        <f>IF($B67="","",VLOOKUP($B67,EQUIPE!$B:$F,5,0))</f>
        <v>ULTRAGAZ BO</v>
      </c>
      <c r="E67" s="18">
        <f>IF($B67="","",VLOOKUP($B67,EQUIPE!$B:$E,3,0))</f>
        <v>0.26388888888888895</v>
      </c>
      <c r="F67" s="16" t="str">
        <f>IF($B67="","",VLOOKUP($B67,EQUIPE!$B:$E,4,0))</f>
        <v>DAIATRIZ DO NASCIMENTO</v>
      </c>
      <c r="H67" s="22">
        <f>IF($B67="","",SUMIFS('BASE QUALIDADE'!$G:$G,'BASE QUALIDADE'!$B:$B,QUALIDADE!$C67))</f>
        <v>6</v>
      </c>
      <c r="I67" s="69">
        <f>IF($B67="","",IF(H67=0,"",AVERAGEIFS('BASE QUALIDADE'!$H:$H,'BASE QUALIDADE'!$B:$B,QUALIDADE!$C67)))</f>
        <v>80.833333333333329</v>
      </c>
      <c r="J67" s="22">
        <f t="shared" si="1"/>
        <v>485</v>
      </c>
      <c r="K67" s="22">
        <f>IF($B67="","",COUNTIFS('BASE QUALIDADE'!$B:$B,QUALIDADE!$C67,'BASE QUALIDADE'!$I:$I,"Sim"))</f>
        <v>0</v>
      </c>
      <c r="L67" s="22">
        <f>IF($B67="","",SUMIFS('BASE QUALIDADE'!$K:$K,'BASE QUALIDADE'!$B:$B,QUALIDADE!$C67))</f>
        <v>3</v>
      </c>
    </row>
    <row r="68" spans="2:12" s="8" customFormat="1" x14ac:dyDescent="0.25">
      <c r="B68" s="50">
        <v>91395</v>
      </c>
      <c r="C68" s="16" t="str">
        <f>IF($B68="","",VLOOKUP($B68,EQUIPE!$B:$E,2,0))</f>
        <v>ED CARLOS RODRIGUES GUIMARÃES SANTOS</v>
      </c>
      <c r="D68" s="16" t="str">
        <f>IF($B68="","",VLOOKUP($B68,EQUIPE!$B:$F,5,0))</f>
        <v>ULTRAGAZ BO</v>
      </c>
      <c r="E68" s="18">
        <f>IF($B68="","",VLOOKUP($B68,EQUIPE!$B:$E,3,0))</f>
        <v>0.26388888888888895</v>
      </c>
      <c r="F68" s="16" t="str">
        <f>IF($B68="","",VLOOKUP($B68,EQUIPE!$B:$E,4,0))</f>
        <v>DAIATRIZ DO NASCIMENTO</v>
      </c>
      <c r="H68" s="22">
        <f>IF($B68="","",SUMIFS('BASE QUALIDADE'!$G:$G,'BASE QUALIDADE'!$B:$B,QUALIDADE!$C68))</f>
        <v>0</v>
      </c>
      <c r="I68" s="69" t="str">
        <f>IF($B68="","",IF(H68=0,"",AVERAGEIFS('BASE QUALIDADE'!$H:$H,'BASE QUALIDADE'!$B:$B,QUALIDADE!$C68)))</f>
        <v/>
      </c>
      <c r="J68" s="22">
        <f t="shared" si="1"/>
        <v>0</v>
      </c>
      <c r="K68" s="22">
        <f>IF($B68="","",COUNTIFS('BASE QUALIDADE'!$B:$B,QUALIDADE!$C68,'BASE QUALIDADE'!$I:$I,"Sim"))</f>
        <v>0</v>
      </c>
      <c r="L68" s="22">
        <f>IF($B68="","",SUMIFS('BASE QUALIDADE'!$K:$K,'BASE QUALIDADE'!$B:$B,QUALIDADE!$C68))</f>
        <v>0</v>
      </c>
    </row>
    <row r="69" spans="2:12" s="8" customFormat="1" x14ac:dyDescent="0.25">
      <c r="B69" s="50">
        <v>91320</v>
      </c>
      <c r="C69" s="16" t="str">
        <f>IF($B69="","",VLOOKUP($B69,EQUIPE!$B:$E,2,0))</f>
        <v xml:space="preserve">GISLAINEY KELLY DE SOUZA SILVA </v>
      </c>
      <c r="D69" s="16" t="str">
        <f>IF($B69="","",VLOOKUP($B69,EQUIPE!$B:$F,5,0))</f>
        <v>ULTRAGAZ BO</v>
      </c>
      <c r="E69" s="18">
        <f>IF($B69="","",VLOOKUP($B69,EQUIPE!$B:$E,3,0))</f>
        <v>0.26388888888888895</v>
      </c>
      <c r="F69" s="16" t="str">
        <f>IF($B69="","",VLOOKUP($B69,EQUIPE!$B:$E,4,0))</f>
        <v>DAIATRIZ DO NASCIMENTO</v>
      </c>
      <c r="H69" s="22">
        <f>IF($B69="","",SUMIFS('BASE QUALIDADE'!$G:$G,'BASE QUALIDADE'!$B:$B,QUALIDADE!$C69))</f>
        <v>0</v>
      </c>
      <c r="I69" s="69" t="str">
        <f>IF($B69="","",IF(H69=0,"",AVERAGEIFS('BASE QUALIDADE'!$H:$H,'BASE QUALIDADE'!$B:$B,QUALIDADE!$C69)))</f>
        <v/>
      </c>
      <c r="J69" s="22">
        <f t="shared" si="1"/>
        <v>0</v>
      </c>
      <c r="K69" s="22">
        <f>IF($B69="","",COUNTIFS('BASE QUALIDADE'!$B:$B,QUALIDADE!$C69,'BASE QUALIDADE'!$I:$I,"Sim"))</f>
        <v>0</v>
      </c>
      <c r="L69" s="22">
        <f>IF($B69="","",SUMIFS('BASE QUALIDADE'!$K:$K,'BASE QUALIDADE'!$B:$B,QUALIDADE!$C69))</f>
        <v>0</v>
      </c>
    </row>
    <row r="70" spans="2:12" s="8" customFormat="1" x14ac:dyDescent="0.25">
      <c r="B70" s="50">
        <v>91152</v>
      </c>
      <c r="C70" s="16" t="str">
        <f>IF($B70="","",VLOOKUP($B70,EQUIPE!$B:$E,2,0))</f>
        <v>HELLEN CASSIA MEDRADO DOS SANTOS</v>
      </c>
      <c r="D70" s="16" t="str">
        <f>IF($B70="","",VLOOKUP($B70,EQUIPE!$B:$F,5,0))</f>
        <v>ULTRAGAZ BO</v>
      </c>
      <c r="E70" s="18">
        <f>IF($B70="","",VLOOKUP($B70,EQUIPE!$B:$E,3,0))</f>
        <v>0.26388888888888895</v>
      </c>
      <c r="F70" s="16" t="str">
        <f>IF($B70="","",VLOOKUP($B70,EQUIPE!$B:$E,4,0))</f>
        <v>DAIATRIZ DO NASCIMENTO</v>
      </c>
      <c r="H70" s="22">
        <f>IF($B70="","",SUMIFS('BASE QUALIDADE'!$G:$G,'BASE QUALIDADE'!$B:$B,QUALIDADE!$C70))</f>
        <v>6</v>
      </c>
      <c r="I70" s="69">
        <f>IF($B70="","",IF(H70=0,"",AVERAGEIFS('BASE QUALIDADE'!$H:$H,'BASE QUALIDADE'!$B:$B,QUALIDADE!$C70)))</f>
        <v>100</v>
      </c>
      <c r="J70" s="22">
        <f t="shared" si="1"/>
        <v>600</v>
      </c>
      <c r="K70" s="22">
        <f>IF($B70="","",COUNTIFS('BASE QUALIDADE'!$B:$B,QUALIDADE!$C70,'BASE QUALIDADE'!$I:$I,"Sim"))</f>
        <v>0</v>
      </c>
      <c r="L70" s="22">
        <f>IF($B70="","",SUMIFS('BASE QUALIDADE'!$K:$K,'BASE QUALIDADE'!$B:$B,QUALIDADE!$C70))</f>
        <v>5</v>
      </c>
    </row>
    <row r="71" spans="2:12" s="8" customFormat="1" x14ac:dyDescent="0.25">
      <c r="B71" s="50">
        <v>91399</v>
      </c>
      <c r="C71" s="16" t="str">
        <f>IF($B71="","",VLOOKUP($B71,EQUIPE!$B:$E,2,0))</f>
        <v xml:space="preserve">JUCELIA SANTOS DE SOUZA </v>
      </c>
      <c r="D71" s="16" t="str">
        <f>IF($B71="","",VLOOKUP($B71,EQUIPE!$B:$F,5,0))</f>
        <v>ULTRAGAZ BO</v>
      </c>
      <c r="E71" s="18">
        <f>IF($B71="","",VLOOKUP($B71,EQUIPE!$B:$E,3,0))</f>
        <v>0.2638888888888889</v>
      </c>
      <c r="F71" s="16" t="str">
        <f>IF($B71="","",VLOOKUP($B71,EQUIPE!$B:$E,4,0))</f>
        <v>DAIATRIZ DO NASCIMENTO</v>
      </c>
      <c r="H71" s="22">
        <f>IF($B71="","",SUMIFS('BASE QUALIDADE'!$G:$G,'BASE QUALIDADE'!$B:$B,QUALIDADE!$C71))</f>
        <v>0</v>
      </c>
      <c r="I71" s="69" t="str">
        <f>IF($B71="","",IF(H71=0,"",AVERAGEIFS('BASE QUALIDADE'!$H:$H,'BASE QUALIDADE'!$B:$B,QUALIDADE!$C71)))</f>
        <v/>
      </c>
      <c r="J71" s="22">
        <f t="shared" si="1"/>
        <v>0</v>
      </c>
      <c r="K71" s="22">
        <f>IF($B71="","",COUNTIFS('BASE QUALIDADE'!$B:$B,QUALIDADE!$C71,'BASE QUALIDADE'!$I:$I,"Sim"))</f>
        <v>0</v>
      </c>
      <c r="L71" s="22">
        <f>IF($B71="","",SUMIFS('BASE QUALIDADE'!$K:$K,'BASE QUALIDADE'!$B:$B,QUALIDADE!$C71))</f>
        <v>0</v>
      </c>
    </row>
    <row r="72" spans="2:12" s="8" customFormat="1" x14ac:dyDescent="0.25">
      <c r="B72" s="50">
        <v>91122</v>
      </c>
      <c r="C72" s="16" t="str">
        <f>IF($B72="","",VLOOKUP($B72,EQUIPE!$B:$E,2,0))</f>
        <v>NATALY SOUSA ANDRADE SANTOS</v>
      </c>
      <c r="D72" s="16" t="str">
        <f>IF($B72="","",VLOOKUP($B72,EQUIPE!$B:$F,5,0))</f>
        <v>ULTRAGAZ BO</v>
      </c>
      <c r="E72" s="18">
        <f>IF($B72="","",VLOOKUP($B72,EQUIPE!$B:$E,3,0))</f>
        <v>0.2638888888888889</v>
      </c>
      <c r="F72" s="16" t="str">
        <f>IF($B72="","",VLOOKUP($B72,EQUIPE!$B:$E,4,0))</f>
        <v>DAIATRIZ DO NASCIMENTO</v>
      </c>
      <c r="H72" s="22">
        <f>IF($B72="","",SUMIFS('BASE QUALIDADE'!$G:$G,'BASE QUALIDADE'!$B:$B,QUALIDADE!$C72))</f>
        <v>2</v>
      </c>
      <c r="I72" s="69">
        <f>IF($B72="","",IF(H72=0,"",AVERAGEIFS('BASE QUALIDADE'!$H:$H,'BASE QUALIDADE'!$B:$B,QUALIDADE!$C72)))</f>
        <v>100</v>
      </c>
      <c r="J72" s="22">
        <f t="shared" si="1"/>
        <v>200</v>
      </c>
      <c r="K72" s="22">
        <f>IF($B72="","",COUNTIFS('BASE QUALIDADE'!$B:$B,QUALIDADE!$C72,'BASE QUALIDADE'!$I:$I,"Sim"))</f>
        <v>0</v>
      </c>
      <c r="L72" s="22">
        <f>IF($B72="","",SUMIFS('BASE QUALIDADE'!$K:$K,'BASE QUALIDADE'!$B:$B,QUALIDADE!$C72))</f>
        <v>0</v>
      </c>
    </row>
    <row r="73" spans="2:12" s="8" customFormat="1" x14ac:dyDescent="0.25">
      <c r="B73" s="50">
        <v>91123</v>
      </c>
      <c r="C73" s="16" t="str">
        <f>IF($B73="","",VLOOKUP($B73,EQUIPE!$B:$E,2,0))</f>
        <v>SARA LUANA MAXIMIANO</v>
      </c>
      <c r="D73" s="16" t="str">
        <f>IF($B73="","",VLOOKUP($B73,EQUIPE!$B:$F,5,0))</f>
        <v>ULTRAGAZ BO</v>
      </c>
      <c r="E73" s="18">
        <f>IF($B73="","",VLOOKUP($B73,EQUIPE!$B:$E,3,0))</f>
        <v>0.26388888888888895</v>
      </c>
      <c r="F73" s="16" t="str">
        <f>IF($B73="","",VLOOKUP($B73,EQUIPE!$B:$E,4,0))</f>
        <v>MARCELA GOMES DE FARIAS</v>
      </c>
      <c r="H73" s="22">
        <f>IF($B73="","",SUMIFS('BASE QUALIDADE'!$G:$G,'BASE QUALIDADE'!$B:$B,QUALIDADE!$C73))</f>
        <v>6</v>
      </c>
      <c r="I73" s="69">
        <f>IF($B73="","",IF(H73=0,"",AVERAGEIFS('BASE QUALIDADE'!$H:$H,'BASE QUALIDADE'!$B:$B,QUALIDADE!$C73)))</f>
        <v>99</v>
      </c>
      <c r="J73" s="22">
        <f t="shared" si="1"/>
        <v>594</v>
      </c>
      <c r="K73" s="22">
        <f>IF($B73="","",COUNTIFS('BASE QUALIDADE'!$B:$B,QUALIDADE!$C73,'BASE QUALIDADE'!$I:$I,"Sim"))</f>
        <v>0</v>
      </c>
      <c r="L73" s="22">
        <f>IF($B73="","",SUMIFS('BASE QUALIDADE'!$K:$K,'BASE QUALIDADE'!$B:$B,QUALIDADE!$C73))</f>
        <v>6</v>
      </c>
    </row>
    <row r="74" spans="2:12" s="8" customFormat="1" x14ac:dyDescent="0.25">
      <c r="B74" s="50">
        <v>91126</v>
      </c>
      <c r="C74" s="16" t="str">
        <f>IF($B74="","",VLOOKUP($B74,EQUIPE!$B:$E,2,0))</f>
        <v>ALINE FLORENTINO DO NASCIMENTO</v>
      </c>
      <c r="D74" s="16" t="str">
        <f>IF($B74="","",VLOOKUP($B74,EQUIPE!$B:$F,5,0))</f>
        <v>ULTRAGAZ FRONT</v>
      </c>
      <c r="E74" s="18">
        <f>IF($B74="","",VLOOKUP($B74,EQUIPE!$B:$E,3,0))</f>
        <v>0.2638888888888889</v>
      </c>
      <c r="F74" s="16" t="str">
        <f>IF($B74="","",VLOOKUP($B74,EQUIPE!$B:$E,4,0))</f>
        <v>DAIATRIZ DO NASCIMENTO</v>
      </c>
      <c r="H74" s="22">
        <f>IF($B74="","",SUMIFS('BASE QUALIDADE'!$G:$G,'BASE QUALIDADE'!$B:$B,QUALIDADE!$C74))</f>
        <v>6</v>
      </c>
      <c r="I74" s="69">
        <f>IF($B74="","",IF(H74=0,"",AVERAGEIFS('BASE QUALIDADE'!$H:$H,'BASE QUALIDADE'!$B:$B,QUALIDADE!$C74)))</f>
        <v>91</v>
      </c>
      <c r="J74" s="22">
        <f t="shared" si="1"/>
        <v>546</v>
      </c>
      <c r="K74" s="22">
        <f>IF($B74="","",COUNTIFS('BASE QUALIDADE'!$B:$B,QUALIDADE!$C74,'BASE QUALIDADE'!$I:$I,"Sim"))</f>
        <v>0</v>
      </c>
      <c r="L74" s="22">
        <f>IF($B74="","",SUMIFS('BASE QUALIDADE'!$K:$K,'BASE QUALIDADE'!$B:$B,QUALIDADE!$C74))</f>
        <v>6</v>
      </c>
    </row>
    <row r="75" spans="2:12" s="8" customFormat="1" x14ac:dyDescent="0.25">
      <c r="B75" s="50">
        <v>91161</v>
      </c>
      <c r="C75" s="16" t="str">
        <f>IF($B75="","",VLOOKUP($B75,EQUIPE!$B:$E,2,0))</f>
        <v>AMANDA BEATRIZ SANTOS</v>
      </c>
      <c r="D75" s="16" t="str">
        <f>IF($B75="","",VLOOKUP($B75,EQUIPE!$B:$F,5,0))</f>
        <v>ULTRAGAZ FRONT</v>
      </c>
      <c r="E75" s="18">
        <f>IF($B75="","",VLOOKUP($B75,EQUIPE!$B:$E,3,0))</f>
        <v>0.2638888888888889</v>
      </c>
      <c r="F75" s="16" t="str">
        <f>IF($B75="","",VLOOKUP($B75,EQUIPE!$B:$E,4,0))</f>
        <v>DAIATRIZ DO NASCIMENTO</v>
      </c>
      <c r="H75" s="22">
        <f>IF($B75="","",SUMIFS('BASE QUALIDADE'!$G:$G,'BASE QUALIDADE'!$B:$B,QUALIDADE!$C75))</f>
        <v>6</v>
      </c>
      <c r="I75" s="69">
        <f>IF($B75="","",IF(H75=0,"",AVERAGEIFS('BASE QUALIDADE'!$H:$H,'BASE QUALIDADE'!$B:$B,QUALIDADE!$C75)))</f>
        <v>83.333333333333329</v>
      </c>
      <c r="J75" s="22">
        <f t="shared" si="1"/>
        <v>500</v>
      </c>
      <c r="K75" s="22">
        <f>IF($B75="","",COUNTIFS('BASE QUALIDADE'!$B:$B,QUALIDADE!$C75,'BASE QUALIDADE'!$I:$I,"Sim"))</f>
        <v>0</v>
      </c>
      <c r="L75" s="22">
        <f>IF($B75="","",SUMIFS('BASE QUALIDADE'!$K:$K,'BASE QUALIDADE'!$B:$B,QUALIDADE!$C75))</f>
        <v>3</v>
      </c>
    </row>
    <row r="76" spans="2:12" s="8" customFormat="1" x14ac:dyDescent="0.25">
      <c r="B76" s="50">
        <v>91174</v>
      </c>
      <c r="C76" s="16" t="str">
        <f>IF($B76="","",VLOOKUP($B76,EQUIPE!$B:$E,2,0))</f>
        <v>ELIANE SANTOS SILVA</v>
      </c>
      <c r="D76" s="16" t="str">
        <f>IF($B76="","",VLOOKUP($B76,EQUIPE!$B:$F,5,0))</f>
        <v>ULTRAGAZ FRONT</v>
      </c>
      <c r="E76" s="18">
        <f>IF($B76="","",VLOOKUP($B76,EQUIPE!$B:$E,3,0))</f>
        <v>0.2638888888888889</v>
      </c>
      <c r="F76" s="16" t="str">
        <f>IF($B76="","",VLOOKUP($B76,EQUIPE!$B:$E,4,0))</f>
        <v>DAIATRIZ DO NASCIMENTO</v>
      </c>
      <c r="H76" s="22">
        <f>IF($B76="","",SUMIFS('BASE QUALIDADE'!$G:$G,'BASE QUALIDADE'!$B:$B,QUALIDADE!$C76))</f>
        <v>0</v>
      </c>
      <c r="I76" s="69" t="str">
        <f>IF($B76="","",IF(H76=0,"",AVERAGEIFS('BASE QUALIDADE'!$H:$H,'BASE QUALIDADE'!$B:$B,QUALIDADE!$C76)))</f>
        <v/>
      </c>
      <c r="J76" s="22">
        <f t="shared" si="1"/>
        <v>0</v>
      </c>
      <c r="K76" s="22">
        <f>IF($B76="","",COUNTIFS('BASE QUALIDADE'!$B:$B,QUALIDADE!$C76,'BASE QUALIDADE'!$I:$I,"Sim"))</f>
        <v>0</v>
      </c>
      <c r="L76" s="22">
        <f>IF($B76="","",SUMIFS('BASE QUALIDADE'!$K:$K,'BASE QUALIDADE'!$B:$B,QUALIDADE!$C76))</f>
        <v>0</v>
      </c>
    </row>
    <row r="77" spans="2:12" s="8" customFormat="1" x14ac:dyDescent="0.25">
      <c r="B77" s="50">
        <v>91148</v>
      </c>
      <c r="C77" s="16" t="str">
        <f>IF($B77="","",VLOOKUP($B77,EQUIPE!$B:$E,2,0))</f>
        <v>FABIANA BARÃO RODRIGUES</v>
      </c>
      <c r="D77" s="16" t="str">
        <f>IF($B77="","",VLOOKUP($B77,EQUIPE!$B:$F,5,0))</f>
        <v>ULTRAGAZ FRONT</v>
      </c>
      <c r="E77" s="18">
        <f>IF($B77="","",VLOOKUP($B77,EQUIPE!$B:$E,3,0))</f>
        <v>0.2638888888888889</v>
      </c>
      <c r="F77" s="16" t="str">
        <f>IF($B77="","",VLOOKUP($B77,EQUIPE!$B:$E,4,0))</f>
        <v>DAIATRIZ DO NASCIMENTO</v>
      </c>
      <c r="H77" s="22">
        <f>IF($B77="","",SUMIFS('BASE QUALIDADE'!$G:$G,'BASE QUALIDADE'!$B:$B,QUALIDADE!$C77))</f>
        <v>0</v>
      </c>
      <c r="I77" s="69" t="str">
        <f>IF($B77="","",IF(H77=0,"",AVERAGEIFS('BASE QUALIDADE'!$H:$H,'BASE QUALIDADE'!$B:$B,QUALIDADE!$C77)))</f>
        <v/>
      </c>
      <c r="J77" s="22">
        <f t="shared" si="1"/>
        <v>0</v>
      </c>
      <c r="K77" s="22">
        <f>IF($B77="","",COUNTIFS('BASE QUALIDADE'!$B:$B,QUALIDADE!$C77,'BASE QUALIDADE'!$I:$I,"Sim"))</f>
        <v>0</v>
      </c>
      <c r="L77" s="22">
        <f>IF($B77="","",SUMIFS('BASE QUALIDADE'!$K:$K,'BASE QUALIDADE'!$B:$B,QUALIDADE!$C77))</f>
        <v>0</v>
      </c>
    </row>
    <row r="78" spans="2:12" s="8" customFormat="1" x14ac:dyDescent="0.25">
      <c r="B78" s="50">
        <v>91144</v>
      </c>
      <c r="C78" s="16" t="str">
        <f>IF($B78="","",VLOOKUP($B78,EQUIPE!$B:$E,2,0))</f>
        <v>GRAZIELI DOS SANTOS VIEIRA</v>
      </c>
      <c r="D78" s="16" t="str">
        <f>IF($B78="","",VLOOKUP($B78,EQUIPE!$B:$F,5,0))</f>
        <v>ULTRAGAZ FRONT</v>
      </c>
      <c r="E78" s="18">
        <f>IF($B78="","",VLOOKUP($B78,EQUIPE!$B:$E,3,0))</f>
        <v>0.2638888888888889</v>
      </c>
      <c r="F78" s="16" t="str">
        <f>IF($B78="","",VLOOKUP($B78,EQUIPE!$B:$E,4,0))</f>
        <v>DAIATRIZ DO NASCIMENTO</v>
      </c>
      <c r="H78" s="22">
        <f>IF($B78="","",SUMIFS('BASE QUALIDADE'!$G:$G,'BASE QUALIDADE'!$B:$B,QUALIDADE!$C78))</f>
        <v>6</v>
      </c>
      <c r="I78" s="69">
        <f>IF($B78="","",IF(H78=0,"",AVERAGEIFS('BASE QUALIDADE'!$H:$H,'BASE QUALIDADE'!$B:$B,QUALIDADE!$C78)))</f>
        <v>79.666666666666671</v>
      </c>
      <c r="J78" s="22">
        <f t="shared" si="1"/>
        <v>478</v>
      </c>
      <c r="K78" s="22">
        <f>IF($B78="","",COUNTIFS('BASE QUALIDADE'!$B:$B,QUALIDADE!$C78,'BASE QUALIDADE'!$I:$I,"Sim"))</f>
        <v>0</v>
      </c>
      <c r="L78" s="22">
        <f>IF($B78="","",SUMIFS('BASE QUALIDADE'!$K:$K,'BASE QUALIDADE'!$B:$B,QUALIDADE!$C78))</f>
        <v>6</v>
      </c>
    </row>
    <row r="79" spans="2:12" s="8" customFormat="1" x14ac:dyDescent="0.25">
      <c r="B79" s="50">
        <v>91132</v>
      </c>
      <c r="C79" s="16" t="str">
        <f>IF($B79="","",VLOOKUP($B79,EQUIPE!$B:$E,2,0))</f>
        <v>JAQUELINE DE ARAUJO</v>
      </c>
      <c r="D79" s="16" t="str">
        <f>IF($B79="","",VLOOKUP($B79,EQUIPE!$B:$F,5,0))</f>
        <v>ULTRAGAZ FRONT</v>
      </c>
      <c r="E79" s="18">
        <f>IF($B79="","",VLOOKUP($B79,EQUIPE!$B:$E,3,0))</f>
        <v>0.2638888888888889</v>
      </c>
      <c r="F79" s="16" t="str">
        <f>IF($B79="","",VLOOKUP($B79,EQUIPE!$B:$E,4,0))</f>
        <v>DAIATRIZ DO NASCIMENTO</v>
      </c>
      <c r="H79" s="22">
        <f>IF($B79="","",SUMIFS('BASE QUALIDADE'!$G:$G,'BASE QUALIDADE'!$B:$B,QUALIDADE!$C79))</f>
        <v>6</v>
      </c>
      <c r="I79" s="69">
        <f>IF($B79="","",IF(H79=0,"",AVERAGEIFS('BASE QUALIDADE'!$H:$H,'BASE QUALIDADE'!$B:$B,QUALIDADE!$C79)))</f>
        <v>75.333333333333329</v>
      </c>
      <c r="J79" s="22">
        <f t="shared" si="1"/>
        <v>452</v>
      </c>
      <c r="K79" s="22">
        <f>IF($B79="","",COUNTIFS('BASE QUALIDADE'!$B:$B,QUALIDADE!$C79,'BASE QUALIDADE'!$I:$I,"Sim"))</f>
        <v>0</v>
      </c>
      <c r="L79" s="22">
        <f>IF($B79="","",SUMIFS('BASE QUALIDADE'!$K:$K,'BASE QUALIDADE'!$B:$B,QUALIDADE!$C79))</f>
        <v>6</v>
      </c>
    </row>
    <row r="80" spans="2:12" s="8" customFormat="1" x14ac:dyDescent="0.25">
      <c r="B80" s="50">
        <v>91127</v>
      </c>
      <c r="C80" s="16" t="str">
        <f>IF($B80="","",VLOOKUP($B80,EQUIPE!$B:$E,2,0))</f>
        <v>LIDIANE VIANA GARCIA</v>
      </c>
      <c r="D80" s="16" t="str">
        <f>IF($B80="","",VLOOKUP($B80,EQUIPE!$B:$F,5,0))</f>
        <v>ULTRAGAZ FRONT</v>
      </c>
      <c r="E80" s="18">
        <f>IF($B80="","",VLOOKUP($B80,EQUIPE!$B:$E,3,0))</f>
        <v>0.2638888888888889</v>
      </c>
      <c r="F80" s="16" t="str">
        <f>IF($B80="","",VLOOKUP($B80,EQUIPE!$B:$E,4,0))</f>
        <v>DAIATRIZ DO NASCIMENTO</v>
      </c>
      <c r="H80" s="22">
        <f>IF($B80="","",SUMIFS('BASE QUALIDADE'!$G:$G,'BASE QUALIDADE'!$B:$B,QUALIDADE!$C80))</f>
        <v>6</v>
      </c>
      <c r="I80" s="69">
        <f>IF($B80="","",IF(H80=0,"",AVERAGEIFS('BASE QUALIDADE'!$H:$H,'BASE QUALIDADE'!$B:$B,QUALIDADE!$C80)))</f>
        <v>91.5</v>
      </c>
      <c r="J80" s="22">
        <f t="shared" si="1"/>
        <v>549</v>
      </c>
      <c r="K80" s="22">
        <f>IF($B80="","",COUNTIFS('BASE QUALIDADE'!$B:$B,QUALIDADE!$C80,'BASE QUALIDADE'!$I:$I,"Sim"))</f>
        <v>0</v>
      </c>
      <c r="L80" s="22">
        <f>IF($B80="","",SUMIFS('BASE QUALIDADE'!$K:$K,'BASE QUALIDADE'!$B:$B,QUALIDADE!$C80))</f>
        <v>4</v>
      </c>
    </row>
    <row r="81" spans="2:12" s="8" customFormat="1" x14ac:dyDescent="0.25">
      <c r="B81" s="50">
        <v>91158</v>
      </c>
      <c r="C81" s="16" t="str">
        <f>IF($B81="","",VLOOKUP($B81,EQUIPE!$B:$E,2,0))</f>
        <v>MATHEUS OLIVEIRA PERES</v>
      </c>
      <c r="D81" s="16" t="str">
        <f>IF($B81="","",VLOOKUP($B81,EQUIPE!$B:$F,5,0))</f>
        <v>ULTRAGAZ FRONT</v>
      </c>
      <c r="E81" s="18">
        <f>IF($B81="","",VLOOKUP($B81,EQUIPE!$B:$E,3,0))</f>
        <v>0.2638888888888889</v>
      </c>
      <c r="F81" s="16" t="str">
        <f>IF($B81="","",VLOOKUP($B81,EQUIPE!$B:$E,4,0))</f>
        <v>MARCELA GOMES DE FARIAS</v>
      </c>
      <c r="H81" s="22">
        <f>IF($B81="","",SUMIFS('BASE QUALIDADE'!$G:$G,'BASE QUALIDADE'!$B:$B,QUALIDADE!$C81))</f>
        <v>0</v>
      </c>
      <c r="I81" s="69" t="str">
        <f>IF($B81="","",IF(H81=0,"",AVERAGEIFS('BASE QUALIDADE'!$H:$H,'BASE QUALIDADE'!$B:$B,QUALIDADE!$C81)))</f>
        <v/>
      </c>
      <c r="J81" s="22">
        <f t="shared" si="1"/>
        <v>0</v>
      </c>
      <c r="K81" s="22">
        <f>IF($B81="","",COUNTIFS('BASE QUALIDADE'!$B:$B,QUALIDADE!$C81,'BASE QUALIDADE'!$I:$I,"Sim"))</f>
        <v>0</v>
      </c>
      <c r="L81" s="22">
        <f>IF($B81="","",SUMIFS('BASE QUALIDADE'!$K:$K,'BASE QUALIDADE'!$B:$B,QUALIDADE!$C81))</f>
        <v>0</v>
      </c>
    </row>
    <row r="82" spans="2:12" s="8" customFormat="1" x14ac:dyDescent="0.25">
      <c r="B82" s="50">
        <v>91164</v>
      </c>
      <c r="C82" s="16" t="str">
        <f>IF($B82="","",VLOOKUP($B82,EQUIPE!$B:$E,2,0))</f>
        <v>NEILA GOMES DA SILVA</v>
      </c>
      <c r="D82" s="16" t="str">
        <f>IF($B82="","",VLOOKUP($B82,EQUIPE!$B:$F,5,0))</f>
        <v>ULTRAGAZ FRONT</v>
      </c>
      <c r="E82" s="18">
        <f>IF($B82="","",VLOOKUP($B82,EQUIPE!$B:$E,3,0))</f>
        <v>0.2638888888888889</v>
      </c>
      <c r="F82" s="16" t="str">
        <f>IF($B82="","",VLOOKUP($B82,EQUIPE!$B:$E,4,0))</f>
        <v>DAIATRIZ DO NASCIMENTO</v>
      </c>
      <c r="H82" s="22">
        <f>IF($B82="","",SUMIFS('BASE QUALIDADE'!$G:$G,'BASE QUALIDADE'!$B:$B,QUALIDADE!$C82))</f>
        <v>6</v>
      </c>
      <c r="I82" s="69">
        <f>IF($B82="","",IF(H82=0,"",AVERAGEIFS('BASE QUALIDADE'!$H:$H,'BASE QUALIDADE'!$B:$B,QUALIDADE!$C82)))</f>
        <v>72.166666666666671</v>
      </c>
      <c r="J82" s="22">
        <f t="shared" si="1"/>
        <v>433</v>
      </c>
      <c r="K82" s="22">
        <f>IF($B82="","",COUNTIFS('BASE QUALIDADE'!$B:$B,QUALIDADE!$C82,'BASE QUALIDADE'!$I:$I,"Sim"))</f>
        <v>0</v>
      </c>
      <c r="L82" s="22">
        <f>IF($B82="","",SUMIFS('BASE QUALIDADE'!$K:$K,'BASE QUALIDADE'!$B:$B,QUALIDADE!$C82))</f>
        <v>6</v>
      </c>
    </row>
    <row r="83" spans="2:12" s="8" customFormat="1" x14ac:dyDescent="0.25">
      <c r="B83" s="50">
        <v>91135</v>
      </c>
      <c r="C83" s="16" t="str">
        <f>IF($B83="","",VLOOKUP($B83,EQUIPE!$B:$E,2,0))</f>
        <v>SIDNEY AUGUSTO DA SILVA</v>
      </c>
      <c r="D83" s="16" t="str">
        <f>IF($B83="","",VLOOKUP($B83,EQUIPE!$B:$F,5,0))</f>
        <v>ULTRAGAZ FRONT</v>
      </c>
      <c r="E83" s="18">
        <f>IF($B83="","",VLOOKUP($B83,EQUIPE!$B:$E,3,0))</f>
        <v>0.2638888888888889</v>
      </c>
      <c r="F83" s="16" t="str">
        <f>IF($B83="","",VLOOKUP($B83,EQUIPE!$B:$E,4,0))</f>
        <v>DAIATRIZ DO NASCIMENTO</v>
      </c>
      <c r="H83" s="22">
        <f>IF($B83="","",SUMIFS('BASE QUALIDADE'!$G:$G,'BASE QUALIDADE'!$B:$B,QUALIDADE!$C83))</f>
        <v>0</v>
      </c>
      <c r="I83" s="69" t="str">
        <f>IF($B83="","",IF(H83=0,"",AVERAGEIFS('BASE QUALIDADE'!$H:$H,'BASE QUALIDADE'!$B:$B,QUALIDADE!$C83)))</f>
        <v/>
      </c>
      <c r="J83" s="22">
        <f t="shared" si="1"/>
        <v>0</v>
      </c>
      <c r="K83" s="22">
        <f>IF($B83="","",COUNTIFS('BASE QUALIDADE'!$B:$B,QUALIDADE!$C83,'BASE QUALIDADE'!$I:$I,"Sim"))</f>
        <v>0</v>
      </c>
      <c r="L83" s="22">
        <f>IF($B83="","",SUMIFS('BASE QUALIDADE'!$K:$K,'BASE QUALIDADE'!$B:$B,QUALIDADE!$C83))</f>
        <v>0</v>
      </c>
    </row>
    <row r="84" spans="2:12" s="8" customFormat="1" x14ac:dyDescent="0.25">
      <c r="B84" s="50">
        <v>91162</v>
      </c>
      <c r="C84" s="16" t="str">
        <f>IF($B84="","",VLOOKUP($B84,EQUIPE!$B:$E,2,0))</f>
        <v>TASSIA BEATRIZ CUNHA SANTANA</v>
      </c>
      <c r="D84" s="16" t="str">
        <f>IF($B84="","",VLOOKUP($B84,EQUIPE!$B:$F,5,0))</f>
        <v>ULTRAGAZ FRONT</v>
      </c>
      <c r="E84" s="18">
        <f>IF($B84="","",VLOOKUP($B84,EQUIPE!$B:$E,3,0))</f>
        <v>0.2638888888888889</v>
      </c>
      <c r="F84" s="16" t="str">
        <f>IF($B84="","",VLOOKUP($B84,EQUIPE!$B:$E,4,0))</f>
        <v>DAIATRIZ DO NASCIMENTO</v>
      </c>
      <c r="H84" s="22">
        <f>IF($B84="","",SUMIFS('BASE QUALIDADE'!$G:$G,'BASE QUALIDADE'!$B:$B,QUALIDADE!$C84))</f>
        <v>6</v>
      </c>
      <c r="I84" s="69">
        <f>IF($B84="","",IF(H84=0,"",AVERAGEIFS('BASE QUALIDADE'!$H:$H,'BASE QUALIDADE'!$B:$B,QUALIDADE!$C84)))</f>
        <v>44</v>
      </c>
      <c r="J84" s="22">
        <f t="shared" si="1"/>
        <v>264</v>
      </c>
      <c r="K84" s="22">
        <f>IF($B84="","",COUNTIFS('BASE QUALIDADE'!$B:$B,QUALIDADE!$C84,'BASE QUALIDADE'!$I:$I,"Sim"))</f>
        <v>0</v>
      </c>
      <c r="L84" s="22">
        <f>IF($B84="","",SUMIFS('BASE QUALIDADE'!$K:$K,'BASE QUALIDADE'!$B:$B,QUALIDADE!$C84))</f>
        <v>6</v>
      </c>
    </row>
    <row r="85" spans="2:12" s="8" customFormat="1" x14ac:dyDescent="0.25">
      <c r="B85" s="50">
        <v>91240</v>
      </c>
      <c r="C85" s="16" t="str">
        <f>IF($B85="","",VLOOKUP($B85,EQUIPE!$B:$E,2,0))</f>
        <v>GIOVANNA MARIA DA SILVA</v>
      </c>
      <c r="D85" s="16" t="str">
        <f>IF($B85="","",VLOOKUP($B85,EQUIPE!$B:$F,5,0))</f>
        <v>ULTRAGAZ FRONT</v>
      </c>
      <c r="E85" s="18">
        <f>IF($B85="","",VLOOKUP($B85,EQUIPE!$B:$E,3,0))</f>
        <v>0.2638888888888889</v>
      </c>
      <c r="F85" s="16" t="str">
        <f>IF($B85="","",VLOOKUP($B85,EQUIPE!$B:$E,4,0))</f>
        <v>MARCELA GOMES DE FARIAS</v>
      </c>
      <c r="H85" s="22">
        <f>IF($B85="","",SUMIFS('BASE QUALIDADE'!$G:$G,'BASE QUALIDADE'!$B:$B,QUALIDADE!$C85))</f>
        <v>6</v>
      </c>
      <c r="I85" s="69">
        <f>IF($B85="","",IF(H85=0,"",AVERAGEIFS('BASE QUALIDADE'!$H:$H,'BASE QUALIDADE'!$B:$B,QUALIDADE!$C85)))</f>
        <v>95</v>
      </c>
      <c r="J85" s="22">
        <f t="shared" si="1"/>
        <v>570</v>
      </c>
      <c r="K85" s="22">
        <f>IF($B85="","",COUNTIFS('BASE QUALIDADE'!$B:$B,QUALIDADE!$C85,'BASE QUALIDADE'!$I:$I,"Sim"))</f>
        <v>0</v>
      </c>
      <c r="L85" s="22">
        <f>IF($B85="","",SUMIFS('BASE QUALIDADE'!$K:$K,'BASE QUALIDADE'!$B:$B,QUALIDADE!$C85))</f>
        <v>6</v>
      </c>
    </row>
    <row r="86" spans="2:12" s="8" customFormat="1" x14ac:dyDescent="0.25">
      <c r="B86" s="50" t="s">
        <v>128</v>
      </c>
      <c r="C86" s="16" t="str">
        <f>IF($B86="","",VLOOKUP($B86,EQUIPE!$B:$E,2,0))</f>
        <v>EDUARDO PEREIRA DE SOUSA</v>
      </c>
      <c r="D86" s="16" t="str">
        <f>IF($B86="","",VLOOKUP($B86,EQUIPE!$B:$F,5,0))</f>
        <v>ULTRAGAZ FRONT</v>
      </c>
      <c r="E86" s="18">
        <f>IF($B86="","",VLOOKUP($B86,EQUIPE!$B:$E,3,0))</f>
        <v>0.2638888888888889</v>
      </c>
      <c r="F86" s="16" t="str">
        <f>IF($B86="","",VLOOKUP($B86,EQUIPE!$B:$E,4,0))</f>
        <v>ADRIANA VERCOSA BARROS CEZANHOQUE</v>
      </c>
      <c r="H86" s="22">
        <f>IF($B86="","",SUMIFS('BASE QUALIDADE'!$G:$G,'BASE QUALIDADE'!$B:$B,QUALIDADE!$C86))</f>
        <v>1</v>
      </c>
      <c r="I86" s="69">
        <f>IF($B86="","",IF(H86=0,"",AVERAGEIFS('BASE QUALIDADE'!$H:$H,'BASE QUALIDADE'!$B:$B,QUALIDADE!$C86)))</f>
        <v>0</v>
      </c>
      <c r="J86" s="22">
        <f t="shared" si="1"/>
        <v>0</v>
      </c>
      <c r="K86" s="22">
        <f>IF($B86="","",COUNTIFS('BASE QUALIDADE'!$B:$B,QUALIDADE!$C86,'BASE QUALIDADE'!$I:$I,"Sim"))</f>
        <v>0</v>
      </c>
      <c r="L86" s="22">
        <f>IF($B86="","",SUMIFS('BASE QUALIDADE'!$K:$K,'BASE QUALIDADE'!$B:$B,QUALIDADE!$C86))</f>
        <v>0</v>
      </c>
    </row>
    <row r="87" spans="2:12" s="8" customFormat="1" x14ac:dyDescent="0.25">
      <c r="B87" s="50">
        <v>91386</v>
      </c>
      <c r="C87" s="16" t="str">
        <f>IF($B87="","",VLOOKUP($B87,EQUIPE!$B:$E,2,0))</f>
        <v>JUCYELLE DA SILVA FERREIRA</v>
      </c>
      <c r="D87" s="16" t="str">
        <f>IF($B87="","",VLOOKUP($B87,EQUIPE!$B:$F,5,0))</f>
        <v>ULTRAGAZ BO</v>
      </c>
      <c r="E87" s="18">
        <f>IF($B87="","",VLOOKUP($B87,EQUIPE!$B:$E,3,0))</f>
        <v>0.2638888888888889</v>
      </c>
      <c r="F87" s="16" t="str">
        <f>IF($B87="","",VLOOKUP($B87,EQUIPE!$B:$E,4,0))</f>
        <v>DANIELA PEREZ</v>
      </c>
      <c r="H87" s="22">
        <f>IF($B87="","",SUMIFS('BASE QUALIDADE'!$G:$G,'BASE QUALIDADE'!$B:$B,QUALIDADE!$C87))</f>
        <v>5</v>
      </c>
      <c r="I87" s="69">
        <f>IF($B87="","",IF(H87=0,"",AVERAGEIFS('BASE QUALIDADE'!$H:$H,'BASE QUALIDADE'!$B:$B,QUALIDADE!$C87)))</f>
        <v>93.4</v>
      </c>
      <c r="J87" s="22">
        <f t="shared" si="1"/>
        <v>467</v>
      </c>
      <c r="K87" s="22">
        <f>IF($B87="","",COUNTIFS('BASE QUALIDADE'!$B:$B,QUALIDADE!$C87,'BASE QUALIDADE'!$I:$I,"Sim"))</f>
        <v>0</v>
      </c>
      <c r="L87" s="22">
        <f>IF($B87="","",SUMIFS('BASE QUALIDADE'!$K:$K,'BASE QUALIDADE'!$B:$B,QUALIDADE!$C87))</f>
        <v>2</v>
      </c>
    </row>
    <row r="88" spans="2:12" s="8" customFormat="1" x14ac:dyDescent="0.25">
      <c r="B88" s="50">
        <v>91136</v>
      </c>
      <c r="C88" s="16" t="str">
        <f>IF($B88="","",VLOOKUP($B88,EQUIPE!$B:$E,2,0))</f>
        <v>CAROLINA GOMES MESSIAS</v>
      </c>
      <c r="D88" s="16" t="str">
        <f>IF($B88="","",VLOOKUP($B88,EQUIPE!$B:$F,5,0))</f>
        <v>ULTRAGAZ FRONT</v>
      </c>
      <c r="E88" s="18">
        <f>IF($B88="","",VLOOKUP($B88,EQUIPE!$B:$E,3,0))</f>
        <v>0.2638888888888889</v>
      </c>
      <c r="F88" s="16" t="str">
        <f>IF($B88="","",VLOOKUP($B88,EQUIPE!$B:$E,4,0))</f>
        <v>DANIELA PEREZ</v>
      </c>
      <c r="H88" s="22">
        <f>IF($B88="","",SUMIFS('BASE QUALIDADE'!$G:$G,'BASE QUALIDADE'!$B:$B,QUALIDADE!$C88))</f>
        <v>6</v>
      </c>
      <c r="I88" s="69">
        <f>IF($B88="","",IF(H88=0,"",AVERAGEIFS('BASE QUALIDADE'!$H:$H,'BASE QUALIDADE'!$B:$B,QUALIDADE!$C88)))</f>
        <v>97</v>
      </c>
      <c r="J88" s="22">
        <f t="shared" si="1"/>
        <v>582</v>
      </c>
      <c r="K88" s="22">
        <f>IF($B88="","",COUNTIFS('BASE QUALIDADE'!$B:$B,QUALIDADE!$C88,'BASE QUALIDADE'!$I:$I,"Sim"))</f>
        <v>0</v>
      </c>
      <c r="L88" s="22">
        <f>IF($B88="","",SUMIFS('BASE QUALIDADE'!$K:$K,'BASE QUALIDADE'!$B:$B,QUALIDADE!$C88))</f>
        <v>6</v>
      </c>
    </row>
    <row r="89" spans="2:12" s="8" customFormat="1" x14ac:dyDescent="0.25">
      <c r="B89" s="50"/>
      <c r="C89" s="16" t="str">
        <f>IF($B89="","",VLOOKUP($B89,EQUIPE!$B:$E,2,0))</f>
        <v/>
      </c>
      <c r="D89" s="16" t="str">
        <f>IF($B89="","",VLOOKUP($B89,EQUIPE!$B:$F,5,0))</f>
        <v/>
      </c>
      <c r="E89" s="18" t="str">
        <f>IF($B89="","",VLOOKUP($B89,EQUIPE!$B:$E,3,0))</f>
        <v/>
      </c>
      <c r="F89" s="16" t="str">
        <f>IF($B89="","",VLOOKUP($B89,EQUIPE!$B:$E,4,0))</f>
        <v/>
      </c>
      <c r="H89" s="22" t="str">
        <f>IF($B89="","",SUMIFS('BASE QUALIDADE'!$G:$G,'BASE QUALIDADE'!$B:$B,QUALIDADE!$C89))</f>
        <v/>
      </c>
      <c r="I89" s="69" t="str">
        <f>IF($B89="","",IF(H89=0,"",AVERAGEIFS('BASE QUALIDADE'!$H:$H,'BASE QUALIDADE'!$B:$B,QUALIDADE!$C89)))</f>
        <v/>
      </c>
      <c r="J89" s="22" t="str">
        <f t="shared" si="1"/>
        <v/>
      </c>
      <c r="K89" s="22" t="str">
        <f>IF($B89="","",COUNTIFS('BASE QUALIDADE'!$B:$B,QUALIDADE!$C89,'BASE QUALIDADE'!$I:$I,"Sim"))</f>
        <v/>
      </c>
      <c r="L89" s="22" t="str">
        <f>IF($B89="","",SUMIFS('BASE QUALIDADE'!$K:$K,'BASE QUALIDADE'!$B:$B,QUALIDADE!$C89))</f>
        <v/>
      </c>
    </row>
    <row r="90" spans="2:12" s="8" customFormat="1" x14ac:dyDescent="0.25">
      <c r="B90" s="50"/>
      <c r="C90" s="16" t="str">
        <f>IF($B90="","",VLOOKUP($B90,EQUIPE!$B:$E,2,0))</f>
        <v/>
      </c>
      <c r="D90" s="16" t="str">
        <f>IF($B90="","",VLOOKUP($B90,EQUIPE!$B:$F,5,0))</f>
        <v/>
      </c>
      <c r="E90" s="18" t="str">
        <f>IF($B90="","",VLOOKUP($B90,EQUIPE!$B:$E,3,0))</f>
        <v/>
      </c>
      <c r="F90" s="16" t="str">
        <f>IF($B90="","",VLOOKUP($B90,EQUIPE!$B:$E,4,0))</f>
        <v/>
      </c>
      <c r="H90" s="22" t="str">
        <f>IF($B90="","",SUMIFS('BASE QUALIDADE'!$G:$G,'BASE QUALIDADE'!$B:$B,QUALIDADE!$C90))</f>
        <v/>
      </c>
      <c r="I90" s="69" t="str">
        <f>IF($B90="","",IF(H90=0,"",AVERAGEIFS('BASE QUALIDADE'!$H:$H,'BASE QUALIDADE'!$B:$B,QUALIDADE!$C90)))</f>
        <v/>
      </c>
      <c r="J90" s="22" t="str">
        <f t="shared" si="1"/>
        <v/>
      </c>
      <c r="K90" s="22" t="str">
        <f>IF($B90="","",COUNTIFS('BASE QUALIDADE'!$B:$B,QUALIDADE!$C90,'BASE QUALIDADE'!$I:$I,"Sim"))</f>
        <v/>
      </c>
      <c r="L90" s="22" t="str">
        <f>IF($B90="","",SUMIFS('BASE QUALIDADE'!$K:$K,'BASE QUALIDADE'!$B:$B,QUALIDADE!$C90))</f>
        <v/>
      </c>
    </row>
    <row r="91" spans="2:12" s="8" customFormat="1" x14ac:dyDescent="0.25">
      <c r="B91" s="50"/>
      <c r="C91" s="16" t="str">
        <f>IF($B91="","",VLOOKUP($B91,EQUIPE!$B:$E,2,0))</f>
        <v/>
      </c>
      <c r="D91" s="16" t="str">
        <f>IF($B91="","",VLOOKUP($B91,EQUIPE!$B:$F,5,0))</f>
        <v/>
      </c>
      <c r="E91" s="18" t="str">
        <f>IF($B91="","",VLOOKUP($B91,EQUIPE!$B:$E,3,0))</f>
        <v/>
      </c>
      <c r="F91" s="16" t="str">
        <f>IF($B91="","",VLOOKUP($B91,EQUIPE!$B:$E,4,0))</f>
        <v/>
      </c>
      <c r="H91" s="22" t="str">
        <f>IF($B91="","",SUMIFS('BASE QUALIDADE'!$G:$G,'BASE QUALIDADE'!$B:$B,QUALIDADE!$C91))</f>
        <v/>
      </c>
      <c r="I91" s="69" t="str">
        <f>IF($B91="","",IF(H91=0,"",AVERAGEIFS('BASE QUALIDADE'!$H:$H,'BASE QUALIDADE'!$B:$B,QUALIDADE!$C91)))</f>
        <v/>
      </c>
      <c r="J91" s="22" t="str">
        <f t="shared" si="1"/>
        <v/>
      </c>
      <c r="K91" s="22" t="str">
        <f>IF($B91="","",COUNTIFS('BASE QUALIDADE'!$B:$B,QUALIDADE!$C91,'BASE QUALIDADE'!$I:$I,"Sim"))</f>
        <v/>
      </c>
      <c r="L91" s="22" t="str">
        <f>IF($B91="","",SUMIFS('BASE QUALIDADE'!$K:$K,'BASE QUALIDADE'!$B:$B,QUALIDADE!$C91))</f>
        <v/>
      </c>
    </row>
    <row r="92" spans="2:12" s="8" customFormat="1" x14ac:dyDescent="0.25">
      <c r="B92" s="50"/>
      <c r="C92" s="16" t="str">
        <f>IF($B92="","",VLOOKUP($B92,EQUIPE!$B:$E,2,0))</f>
        <v/>
      </c>
      <c r="D92" s="16" t="str">
        <f>IF($B92="","",VLOOKUP($B92,EQUIPE!$B:$F,5,0))</f>
        <v/>
      </c>
      <c r="E92" s="18" t="str">
        <f>IF($B92="","",VLOOKUP($B92,EQUIPE!$B:$E,3,0))</f>
        <v/>
      </c>
      <c r="F92" s="16" t="str">
        <f>IF($B92="","",VLOOKUP($B92,EQUIPE!$B:$E,4,0))</f>
        <v/>
      </c>
      <c r="H92" s="22" t="str">
        <f>IF($B92="","",SUMIFS('BASE QUALIDADE'!$G:$G,'BASE QUALIDADE'!$B:$B,QUALIDADE!$C92))</f>
        <v/>
      </c>
      <c r="I92" s="69" t="str">
        <f>IF($B92="","",IF(H92=0,"",AVERAGEIFS('BASE QUALIDADE'!$H:$H,'BASE QUALIDADE'!$B:$B,QUALIDADE!$C92)))</f>
        <v/>
      </c>
      <c r="J92" s="22" t="str">
        <f t="shared" si="1"/>
        <v/>
      </c>
      <c r="K92" s="22" t="str">
        <f>IF($B92="","",COUNTIFS('BASE QUALIDADE'!$B:$B,QUALIDADE!$C92,'BASE QUALIDADE'!$I:$I,"Sim"))</f>
        <v/>
      </c>
      <c r="L92" s="22" t="str">
        <f>IF($B92="","",SUMIFS('BASE QUALIDADE'!$K:$K,'BASE QUALIDADE'!$B:$B,QUALIDADE!$C92))</f>
        <v/>
      </c>
    </row>
    <row r="93" spans="2:12" s="8" customFormat="1" x14ac:dyDescent="0.25">
      <c r="B93" s="50"/>
      <c r="C93" s="16" t="str">
        <f>IF($B93="","",VLOOKUP($B93,EQUIPE!$B:$E,2,0))</f>
        <v/>
      </c>
      <c r="D93" s="16" t="str">
        <f>IF($B93="","",VLOOKUP($B93,EQUIPE!$B:$F,5,0))</f>
        <v/>
      </c>
      <c r="E93" s="18" t="str">
        <f>IF($B93="","",VLOOKUP($B93,EQUIPE!$B:$E,3,0))</f>
        <v/>
      </c>
      <c r="F93" s="16" t="str">
        <f>IF($B93="","",VLOOKUP($B93,EQUIPE!$B:$E,4,0))</f>
        <v/>
      </c>
      <c r="H93" s="22" t="str">
        <f>IF($B93="","",SUMIFS('BASE QUALIDADE'!$G:$G,'BASE QUALIDADE'!$B:$B,QUALIDADE!$C93))</f>
        <v/>
      </c>
      <c r="I93" s="69" t="str">
        <f>IF($B93="","",IF(H93=0,"",AVERAGEIFS('BASE QUALIDADE'!$H:$H,'BASE QUALIDADE'!$B:$B,QUALIDADE!$C93)))</f>
        <v/>
      </c>
      <c r="J93" s="22" t="str">
        <f t="shared" si="1"/>
        <v/>
      </c>
      <c r="K93" s="22" t="str">
        <f>IF($B93="","",COUNTIFS('BASE QUALIDADE'!$B:$B,QUALIDADE!$C93,'BASE QUALIDADE'!$I:$I,"Sim"))</f>
        <v/>
      </c>
      <c r="L93" s="22" t="str">
        <f>IF($B93="","",SUMIFS('BASE QUALIDADE'!$K:$K,'BASE QUALIDADE'!$B:$B,QUALIDADE!$C93))</f>
        <v/>
      </c>
    </row>
    <row r="94" spans="2:12" s="8" customFormat="1" x14ac:dyDescent="0.25">
      <c r="B94" s="50"/>
      <c r="C94" s="16" t="str">
        <f>IF($B94="","",VLOOKUP($B94,EQUIPE!$B:$E,2,0))</f>
        <v/>
      </c>
      <c r="D94" s="16" t="str">
        <f>IF($B94="","",VLOOKUP($B94,EQUIPE!$B:$F,5,0))</f>
        <v/>
      </c>
      <c r="E94" s="18" t="str">
        <f>IF($B94="","",VLOOKUP($B94,EQUIPE!$B:$E,3,0))</f>
        <v/>
      </c>
      <c r="F94" s="16" t="str">
        <f>IF($B94="","",VLOOKUP($B94,EQUIPE!$B:$E,4,0))</f>
        <v/>
      </c>
      <c r="H94" s="22" t="str">
        <f>IF($B94="","",SUMIFS('BASE QUALIDADE'!$G:$G,'BASE QUALIDADE'!$B:$B,QUALIDADE!$C94))</f>
        <v/>
      </c>
      <c r="I94" s="69" t="str">
        <f>IF($B94="","",IF(H94=0,"",AVERAGEIFS('BASE QUALIDADE'!$H:$H,'BASE QUALIDADE'!$B:$B,QUALIDADE!$C94)))</f>
        <v/>
      </c>
      <c r="J94" s="22" t="str">
        <f t="shared" si="1"/>
        <v/>
      </c>
      <c r="K94" s="22" t="str">
        <f>IF($B94="","",COUNTIFS('BASE QUALIDADE'!$B:$B,QUALIDADE!$C94,'BASE QUALIDADE'!$I:$I,"Sim"))</f>
        <v/>
      </c>
      <c r="L94" s="22" t="str">
        <f>IF($B94="","",SUMIFS('BASE QUALIDADE'!$K:$K,'BASE QUALIDADE'!$B:$B,QUALIDADE!$C94))</f>
        <v/>
      </c>
    </row>
    <row r="95" spans="2:12" s="8" customFormat="1" x14ac:dyDescent="0.25">
      <c r="B95" s="50"/>
      <c r="C95" s="16" t="str">
        <f>IF($B95="","",VLOOKUP($B95,EQUIPE!$B:$E,2,0))</f>
        <v/>
      </c>
      <c r="D95" s="16" t="str">
        <f>IF($B95="","",VLOOKUP($B95,EQUIPE!$B:$F,5,0))</f>
        <v/>
      </c>
      <c r="E95" s="18" t="str">
        <f>IF($B95="","",VLOOKUP($B95,EQUIPE!$B:$E,3,0))</f>
        <v/>
      </c>
      <c r="F95" s="16" t="str">
        <f>IF($B95="","",VLOOKUP($B95,EQUIPE!$B:$E,4,0))</f>
        <v/>
      </c>
      <c r="H95" s="22" t="str">
        <f>IF($B95="","",SUMIFS('BASE QUALIDADE'!$G:$G,'BASE QUALIDADE'!$B:$B,QUALIDADE!$C95))</f>
        <v/>
      </c>
      <c r="I95" s="69" t="str">
        <f>IF($B95="","",IF(H95=0,"",AVERAGEIFS('BASE QUALIDADE'!$H:$H,'BASE QUALIDADE'!$B:$B,QUALIDADE!$C95)))</f>
        <v/>
      </c>
      <c r="J95" s="22" t="str">
        <f t="shared" si="1"/>
        <v/>
      </c>
      <c r="K95" s="22" t="str">
        <f>IF($B95="","",COUNTIFS('BASE QUALIDADE'!$B:$B,QUALIDADE!$C95,'BASE QUALIDADE'!$I:$I,"Sim"))</f>
        <v/>
      </c>
      <c r="L95" s="22" t="str">
        <f>IF($B95="","",SUMIFS('BASE QUALIDADE'!$K:$K,'BASE QUALIDADE'!$B:$B,QUALIDADE!$C95))</f>
        <v/>
      </c>
    </row>
    <row r="96" spans="2:12" s="8" customFormat="1" x14ac:dyDescent="0.25">
      <c r="B96" s="50"/>
      <c r="C96" s="16" t="str">
        <f>IF($B96="","",VLOOKUP($B96,EQUIPE!$B:$E,2,0))</f>
        <v/>
      </c>
      <c r="D96" s="16" t="str">
        <f>IF($B96="","",VLOOKUP($B96,EQUIPE!$B:$F,5,0))</f>
        <v/>
      </c>
      <c r="E96" s="18" t="str">
        <f>IF($B96="","",VLOOKUP($B96,EQUIPE!$B:$E,3,0))</f>
        <v/>
      </c>
      <c r="F96" s="16" t="str">
        <f>IF($B96="","",VLOOKUP($B96,EQUIPE!$B:$E,4,0))</f>
        <v/>
      </c>
      <c r="H96" s="22" t="str">
        <f>IF($B96="","",SUMIFS('BASE QUALIDADE'!$G:$G,'BASE QUALIDADE'!$B:$B,QUALIDADE!$C96))</f>
        <v/>
      </c>
      <c r="I96" s="69" t="str">
        <f>IF($B96="","",IF(H96=0,"",AVERAGEIFS('BASE QUALIDADE'!$H:$H,'BASE QUALIDADE'!$B:$B,QUALIDADE!$C96)))</f>
        <v/>
      </c>
      <c r="J96" s="22" t="str">
        <f t="shared" si="1"/>
        <v/>
      </c>
      <c r="K96" s="22" t="str">
        <f>IF($B96="","",COUNTIFS('BASE QUALIDADE'!$B:$B,QUALIDADE!$C96,'BASE QUALIDADE'!$I:$I,"Sim"))</f>
        <v/>
      </c>
      <c r="L96" s="22" t="str">
        <f>IF($B96="","",SUMIFS('BASE QUALIDADE'!$K:$K,'BASE QUALIDADE'!$B:$B,QUALIDADE!$C96))</f>
        <v/>
      </c>
    </row>
    <row r="97" spans="2:12" s="8" customFormat="1" x14ac:dyDescent="0.25">
      <c r="B97" s="50"/>
      <c r="C97" s="16" t="str">
        <f>IF($B97="","",VLOOKUP($B97,EQUIPE!$B:$E,2,0))</f>
        <v/>
      </c>
      <c r="D97" s="16" t="str">
        <f>IF($B97="","",VLOOKUP($B97,EQUIPE!$B:$F,5,0))</f>
        <v/>
      </c>
      <c r="E97" s="18" t="str">
        <f>IF($B97="","",VLOOKUP($B97,EQUIPE!$B:$E,3,0))</f>
        <v/>
      </c>
      <c r="F97" s="16" t="str">
        <f>IF($B97="","",VLOOKUP($B97,EQUIPE!$B:$E,4,0))</f>
        <v/>
      </c>
      <c r="H97" s="22" t="str">
        <f>IF($B97="","",SUMIFS('BASE QUALIDADE'!$G:$G,'BASE QUALIDADE'!$B:$B,QUALIDADE!$C97))</f>
        <v/>
      </c>
      <c r="I97" s="69" t="str">
        <f>IF($B97="","",IF(H97=0,"",AVERAGEIFS('BASE QUALIDADE'!$H:$H,'BASE QUALIDADE'!$B:$B,QUALIDADE!$C97)))</f>
        <v/>
      </c>
      <c r="J97" s="22" t="str">
        <f t="shared" si="1"/>
        <v/>
      </c>
      <c r="K97" s="22" t="str">
        <f>IF($B97="","",COUNTIFS('BASE QUALIDADE'!$B:$B,QUALIDADE!$C97,'BASE QUALIDADE'!$I:$I,"Sim"))</f>
        <v/>
      </c>
      <c r="L97" s="22" t="str">
        <f>IF($B97="","",SUMIFS('BASE QUALIDADE'!$K:$K,'BASE QUALIDADE'!$B:$B,QUALIDADE!$C97))</f>
        <v/>
      </c>
    </row>
    <row r="98" spans="2:12" s="8" customFormat="1" x14ac:dyDescent="0.25">
      <c r="B98" s="50"/>
      <c r="C98" s="16" t="str">
        <f>IF($B98="","",VLOOKUP($B98,EQUIPE!$B:$E,2,0))</f>
        <v/>
      </c>
      <c r="D98" s="16" t="str">
        <f>IF($B98="","",VLOOKUP($B98,EQUIPE!$B:$F,5,0))</f>
        <v/>
      </c>
      <c r="E98" s="18" t="str">
        <f>IF($B98="","",VLOOKUP($B98,EQUIPE!$B:$E,3,0))</f>
        <v/>
      </c>
      <c r="F98" s="16" t="str">
        <f>IF($B98="","",VLOOKUP($B98,EQUIPE!$B:$E,4,0))</f>
        <v/>
      </c>
      <c r="H98" s="22" t="str">
        <f>IF($B98="","",SUMIFS('BASE QUALIDADE'!$G:$G,'BASE QUALIDADE'!$B:$B,QUALIDADE!$C98))</f>
        <v/>
      </c>
      <c r="I98" s="69" t="str">
        <f>IF($B98="","",IF(H98=0,"",AVERAGEIFS('BASE QUALIDADE'!$H:$H,'BASE QUALIDADE'!$B:$B,QUALIDADE!$C98)))</f>
        <v/>
      </c>
      <c r="J98" s="22" t="str">
        <f t="shared" si="1"/>
        <v/>
      </c>
      <c r="K98" s="22" t="str">
        <f>IF($B98="","",COUNTIFS('BASE QUALIDADE'!$B:$B,QUALIDADE!$C98,'BASE QUALIDADE'!$I:$I,"Sim"))</f>
        <v/>
      </c>
      <c r="L98" s="22" t="str">
        <f>IF($B98="","",SUMIFS('BASE QUALIDADE'!$K:$K,'BASE QUALIDADE'!$B:$B,QUALIDADE!$C98))</f>
        <v/>
      </c>
    </row>
    <row r="99" spans="2:12" s="8" customFormat="1" x14ac:dyDescent="0.25">
      <c r="B99" s="50"/>
      <c r="C99" s="16" t="str">
        <f>IF($B99="","",VLOOKUP($B99,EQUIPE!$B:$E,2,0))</f>
        <v/>
      </c>
      <c r="D99" s="16" t="str">
        <f>IF($B99="","",VLOOKUP($B99,EQUIPE!$B:$F,5,0))</f>
        <v/>
      </c>
      <c r="E99" s="18" t="str">
        <f>IF($B99="","",VLOOKUP($B99,EQUIPE!$B:$E,3,0))</f>
        <v/>
      </c>
      <c r="F99" s="16" t="str">
        <f>IF($B99="","",VLOOKUP($B99,EQUIPE!$B:$E,4,0))</f>
        <v/>
      </c>
      <c r="H99" s="22" t="str">
        <f>IF($B99="","",SUMIFS('BASE QUALIDADE'!$G:$G,'BASE QUALIDADE'!$B:$B,QUALIDADE!$C99))</f>
        <v/>
      </c>
      <c r="I99" s="69" t="str">
        <f>IF($B99="","",IF(H99=0,"",AVERAGEIFS('BASE QUALIDADE'!$H:$H,'BASE QUALIDADE'!$B:$B,QUALIDADE!$C99)))</f>
        <v/>
      </c>
      <c r="J99" s="22" t="str">
        <f t="shared" si="1"/>
        <v/>
      </c>
      <c r="K99" s="22" t="str">
        <f>IF($B99="","",COUNTIFS('BASE QUALIDADE'!$B:$B,QUALIDADE!$C99,'BASE QUALIDADE'!$I:$I,"Sim"))</f>
        <v/>
      </c>
      <c r="L99" s="22" t="str">
        <f>IF($B99="","",SUMIFS('BASE QUALIDADE'!$K:$K,'BASE QUALIDADE'!$B:$B,QUALIDADE!$C99))</f>
        <v/>
      </c>
    </row>
    <row r="100" spans="2:12" s="8" customFormat="1" x14ac:dyDescent="0.25">
      <c r="B100" s="50"/>
      <c r="C100" s="16" t="str">
        <f>IF($B100="","",VLOOKUP($B100,EQUIPE!$B:$E,2,0))</f>
        <v/>
      </c>
      <c r="D100" s="16" t="str">
        <f>IF($B100="","",VLOOKUP($B100,EQUIPE!$B:$F,5,0))</f>
        <v/>
      </c>
      <c r="E100" s="18" t="str">
        <f>IF($B100="","",VLOOKUP($B100,EQUIPE!$B:$E,3,0))</f>
        <v/>
      </c>
      <c r="F100" s="16" t="str">
        <f>IF($B100="","",VLOOKUP($B100,EQUIPE!$B:$E,4,0))</f>
        <v/>
      </c>
      <c r="H100" s="22" t="str">
        <f>IF($B100="","",SUMIFS('BASE QUALIDADE'!$G:$G,'BASE QUALIDADE'!$B:$B,QUALIDADE!$C100))</f>
        <v/>
      </c>
      <c r="I100" s="69" t="str">
        <f>IF($B100="","",IF(H100=0,"",AVERAGEIFS('BASE QUALIDADE'!$H:$H,'BASE QUALIDADE'!$B:$B,QUALIDADE!$C100)))</f>
        <v/>
      </c>
      <c r="J100" s="22" t="str">
        <f t="shared" si="1"/>
        <v/>
      </c>
      <c r="K100" s="22" t="str">
        <f>IF($B100="","",COUNTIFS('BASE QUALIDADE'!$B:$B,QUALIDADE!$C100,'BASE QUALIDADE'!$I:$I,"Sim"))</f>
        <v/>
      </c>
      <c r="L100" s="22" t="str">
        <f>IF($B100="","",SUMIFS('BASE QUALIDADE'!$K:$K,'BASE QUALIDADE'!$B:$B,QUALIDADE!$C100))</f>
        <v/>
      </c>
    </row>
    <row r="101" spans="2:12" s="8" customFormat="1" x14ac:dyDescent="0.25">
      <c r="B101" s="50"/>
      <c r="C101" s="16" t="str">
        <f>IF($B101="","",VLOOKUP($B101,EQUIPE!$B:$E,2,0))</f>
        <v/>
      </c>
      <c r="D101" s="16" t="str">
        <f>IF($B101="","",VLOOKUP($B101,EQUIPE!$B:$F,5,0))</f>
        <v/>
      </c>
      <c r="E101" s="18" t="str">
        <f>IF($B101="","",VLOOKUP($B101,EQUIPE!$B:$E,3,0))</f>
        <v/>
      </c>
      <c r="F101" s="16" t="str">
        <f>IF($B101="","",VLOOKUP($B101,EQUIPE!$B:$E,4,0))</f>
        <v/>
      </c>
      <c r="H101" s="22" t="str">
        <f>IF($B101="","",SUMIFS('BASE QUALIDADE'!$G:$G,'BASE QUALIDADE'!$B:$B,QUALIDADE!$C101))</f>
        <v/>
      </c>
      <c r="I101" s="69" t="str">
        <f>IF($B101="","",IF(H101=0,"",AVERAGEIFS('BASE QUALIDADE'!$H:$H,'BASE QUALIDADE'!$B:$B,QUALIDADE!$C101)))</f>
        <v/>
      </c>
      <c r="J101" s="22" t="str">
        <f t="shared" si="1"/>
        <v/>
      </c>
      <c r="K101" s="22" t="str">
        <f>IF($B101="","",COUNTIFS('BASE QUALIDADE'!$B:$B,QUALIDADE!$C101,'BASE QUALIDADE'!$I:$I,"Sim"))</f>
        <v/>
      </c>
      <c r="L101" s="22" t="str">
        <f>IF($B101="","",SUMIFS('BASE QUALIDADE'!$K:$K,'BASE QUALIDADE'!$B:$B,QUALIDADE!$C101))</f>
        <v/>
      </c>
    </row>
    <row r="102" spans="2:12" s="8" customFormat="1" x14ac:dyDescent="0.25">
      <c r="B102" s="50"/>
      <c r="C102" s="16" t="str">
        <f>IF($B102="","",VLOOKUP($B102,EQUIPE!$B:$E,2,0))</f>
        <v/>
      </c>
      <c r="D102" s="16" t="str">
        <f>IF($B102="","",VLOOKUP($B102,EQUIPE!$B:$F,5,0))</f>
        <v/>
      </c>
      <c r="E102" s="18" t="str">
        <f>IF($B102="","",VLOOKUP($B102,EQUIPE!$B:$E,3,0))</f>
        <v/>
      </c>
      <c r="F102" s="16" t="str">
        <f>IF($B102="","",VLOOKUP($B102,EQUIPE!$B:$E,4,0))</f>
        <v/>
      </c>
      <c r="H102" s="22" t="str">
        <f>IF($B102="","",SUMIFS('BASE QUALIDADE'!$G:$G,'BASE QUALIDADE'!$B:$B,QUALIDADE!$C102))</f>
        <v/>
      </c>
      <c r="I102" s="69" t="str">
        <f>IF($B102="","",IF(H102=0,"",AVERAGEIFS('BASE QUALIDADE'!$H:$H,'BASE QUALIDADE'!$B:$B,QUALIDADE!$C102)))</f>
        <v/>
      </c>
      <c r="J102" s="22" t="str">
        <f t="shared" si="1"/>
        <v/>
      </c>
      <c r="K102" s="22" t="str">
        <f>IF($B102="","",COUNTIFS('BASE QUALIDADE'!$B:$B,QUALIDADE!$C102,'BASE QUALIDADE'!$I:$I,"Sim"))</f>
        <v/>
      </c>
      <c r="L102" s="22" t="str">
        <f>IF($B102="","",SUMIFS('BASE QUALIDADE'!$K:$K,'BASE QUALIDADE'!$B:$B,QUALIDADE!$C102))</f>
        <v/>
      </c>
    </row>
    <row r="103" spans="2:12" s="8" customFormat="1" x14ac:dyDescent="0.25">
      <c r="B103" s="50"/>
      <c r="C103" s="16" t="str">
        <f>IF($B103="","",VLOOKUP($B103,EQUIPE!$B:$E,2,0))</f>
        <v/>
      </c>
      <c r="D103" s="16" t="str">
        <f>IF($B103="","",VLOOKUP($B103,EQUIPE!$B:$F,5,0))</f>
        <v/>
      </c>
      <c r="E103" s="18" t="str">
        <f>IF($B103="","",VLOOKUP($B103,EQUIPE!$B:$E,3,0))</f>
        <v/>
      </c>
      <c r="F103" s="16" t="str">
        <f>IF($B103="","",VLOOKUP($B103,EQUIPE!$B:$E,4,0))</f>
        <v/>
      </c>
      <c r="H103" s="22" t="str">
        <f>IF($B103="","",SUMIFS('BASE QUALIDADE'!$G:$G,'BASE QUALIDADE'!$B:$B,QUALIDADE!$C103))</f>
        <v/>
      </c>
      <c r="I103" s="69" t="str">
        <f>IF($B103="","",IF(H103=0,"",AVERAGEIFS('BASE QUALIDADE'!$H:$H,'BASE QUALIDADE'!$B:$B,QUALIDADE!$C103)))</f>
        <v/>
      </c>
      <c r="J103" s="22" t="str">
        <f t="shared" si="1"/>
        <v/>
      </c>
      <c r="K103" s="22" t="str">
        <f>IF($B103="","",COUNTIFS('BASE QUALIDADE'!$B:$B,QUALIDADE!$C103,'BASE QUALIDADE'!$I:$I,"Sim"))</f>
        <v/>
      </c>
      <c r="L103" s="22" t="str">
        <f>IF($B103="","",SUMIFS('BASE QUALIDADE'!$K:$K,'BASE QUALIDADE'!$B:$B,QUALIDADE!$C103))</f>
        <v/>
      </c>
    </row>
    <row r="104" spans="2:12" s="8" customFormat="1" x14ac:dyDescent="0.25">
      <c r="B104" s="50"/>
      <c r="C104" s="16" t="str">
        <f>IF($B104="","",VLOOKUP($B104,EQUIPE!$B:$E,2,0))</f>
        <v/>
      </c>
      <c r="D104" s="16" t="str">
        <f>IF($B104="","",VLOOKUP($B104,EQUIPE!$B:$F,5,0))</f>
        <v/>
      </c>
      <c r="E104" s="18" t="str">
        <f>IF($B104="","",VLOOKUP($B104,EQUIPE!$B:$E,3,0))</f>
        <v/>
      </c>
      <c r="F104" s="16" t="str">
        <f>IF($B104="","",VLOOKUP($B104,EQUIPE!$B:$E,4,0))</f>
        <v/>
      </c>
      <c r="H104" s="22" t="str">
        <f>IF($B104="","",SUMIFS('BASE QUALIDADE'!$G:$G,'BASE QUALIDADE'!$B:$B,QUALIDADE!$C104))</f>
        <v/>
      </c>
      <c r="I104" s="69" t="str">
        <f>IF($B104="","",IF(H104=0,"",AVERAGEIFS('BASE QUALIDADE'!$H:$H,'BASE QUALIDADE'!$B:$B,QUALIDADE!$C104)))</f>
        <v/>
      </c>
      <c r="J104" s="22" t="str">
        <f t="shared" si="1"/>
        <v/>
      </c>
      <c r="K104" s="22" t="str">
        <f>IF($B104="","",COUNTIFS('BASE QUALIDADE'!$B:$B,QUALIDADE!$C104,'BASE QUALIDADE'!$I:$I,"Sim"))</f>
        <v/>
      </c>
      <c r="L104" s="22" t="str">
        <f>IF($B104="","",SUMIFS('BASE QUALIDADE'!$K:$K,'BASE QUALIDADE'!$B:$B,QUALIDADE!$C104))</f>
        <v/>
      </c>
    </row>
    <row r="105" spans="2:12" s="8" customFormat="1" x14ac:dyDescent="0.25">
      <c r="B105" s="50"/>
      <c r="C105" s="16" t="str">
        <f>IF($B105="","",VLOOKUP($B105,EQUIPE!$B:$E,2,0))</f>
        <v/>
      </c>
      <c r="D105" s="16" t="str">
        <f>IF($B105="","",VLOOKUP($B105,EQUIPE!$B:$F,5,0))</f>
        <v/>
      </c>
      <c r="E105" s="18" t="str">
        <f>IF($B105="","",VLOOKUP($B105,EQUIPE!$B:$E,3,0))</f>
        <v/>
      </c>
      <c r="F105" s="16" t="str">
        <f>IF($B105="","",VLOOKUP($B105,EQUIPE!$B:$E,4,0))</f>
        <v/>
      </c>
      <c r="H105" s="22" t="str">
        <f>IF($B105="","",SUMIFS('BASE QUALIDADE'!$G:$G,'BASE QUALIDADE'!$B:$B,QUALIDADE!$C105))</f>
        <v/>
      </c>
      <c r="I105" s="69" t="str">
        <f>IF($B105="","",IF(H105=0,"",AVERAGEIFS('BASE QUALIDADE'!$H:$H,'BASE QUALIDADE'!$B:$B,QUALIDADE!$C105)))</f>
        <v/>
      </c>
      <c r="J105" s="22" t="str">
        <f t="shared" si="1"/>
        <v/>
      </c>
      <c r="K105" s="22" t="str">
        <f>IF($B105="","",COUNTIFS('BASE QUALIDADE'!$B:$B,QUALIDADE!$C105,'BASE QUALIDADE'!$I:$I,"Sim"))</f>
        <v/>
      </c>
      <c r="L105" s="22" t="str">
        <f>IF($B105="","",SUMIFS('BASE QUALIDADE'!$K:$K,'BASE QUALIDADE'!$B:$B,QUALIDADE!$C105))</f>
        <v/>
      </c>
    </row>
    <row r="106" spans="2:12" s="8" customFormat="1" x14ac:dyDescent="0.25">
      <c r="B106" s="50"/>
      <c r="C106" s="16" t="str">
        <f>IF($B106="","",VLOOKUP($B106,EQUIPE!$B:$E,2,0))</f>
        <v/>
      </c>
      <c r="D106" s="16" t="str">
        <f>IF($B106="","",VLOOKUP($B106,EQUIPE!$B:$F,5,0))</f>
        <v/>
      </c>
      <c r="E106" s="18" t="str">
        <f>IF($B106="","",VLOOKUP($B106,EQUIPE!$B:$E,3,0))</f>
        <v/>
      </c>
      <c r="F106" s="16" t="str">
        <f>IF($B106="","",VLOOKUP($B106,EQUIPE!$B:$E,4,0))</f>
        <v/>
      </c>
      <c r="H106" s="22" t="str">
        <f>IF($B106="","",SUMIFS('BASE QUALIDADE'!$G:$G,'BASE QUALIDADE'!$B:$B,QUALIDADE!$C106))</f>
        <v/>
      </c>
      <c r="I106" s="69" t="str">
        <f>IF($B106="","",IF(H106=0,"",AVERAGEIFS('BASE QUALIDADE'!$H:$H,'BASE QUALIDADE'!$B:$B,QUALIDADE!$C106)))</f>
        <v/>
      </c>
      <c r="J106" s="22" t="str">
        <f t="shared" si="1"/>
        <v/>
      </c>
      <c r="K106" s="22" t="str">
        <f>IF($B106="","",COUNTIFS('BASE QUALIDADE'!$B:$B,QUALIDADE!$C106,'BASE QUALIDADE'!$I:$I,"Sim"))</f>
        <v/>
      </c>
      <c r="L106" s="22" t="str">
        <f>IF($B106="","",SUMIFS('BASE QUALIDADE'!$K:$K,'BASE QUALIDADE'!$B:$B,QUALIDADE!$C106))</f>
        <v/>
      </c>
    </row>
    <row r="107" spans="2:12" s="8" customFormat="1" x14ac:dyDescent="0.25">
      <c r="B107" s="50"/>
      <c r="C107" s="16" t="str">
        <f>IF($B107="","",VLOOKUP($B107,EQUIPE!$B:$E,2,0))</f>
        <v/>
      </c>
      <c r="D107" s="16" t="str">
        <f>IF($B107="","",VLOOKUP($B107,EQUIPE!$B:$F,5,0))</f>
        <v/>
      </c>
      <c r="E107" s="18" t="str">
        <f>IF($B107="","",VLOOKUP($B107,EQUIPE!$B:$E,3,0))</f>
        <v/>
      </c>
      <c r="F107" s="16" t="str">
        <f>IF($B107="","",VLOOKUP($B107,EQUIPE!$B:$E,4,0))</f>
        <v/>
      </c>
      <c r="H107" s="22" t="str">
        <f>IF($B107="","",SUMIFS('BASE QUALIDADE'!$G:$G,'BASE QUALIDADE'!$B:$B,QUALIDADE!$C107))</f>
        <v/>
      </c>
      <c r="I107" s="69" t="str">
        <f>IF($B107="","",IF(H107=0,"",AVERAGEIFS('BASE QUALIDADE'!$H:$H,'BASE QUALIDADE'!$B:$B,QUALIDADE!$C107)))</f>
        <v/>
      </c>
      <c r="J107" s="22" t="str">
        <f t="shared" si="1"/>
        <v/>
      </c>
      <c r="K107" s="22" t="str">
        <f>IF($B107="","",COUNTIFS('BASE QUALIDADE'!$B:$B,QUALIDADE!$C107,'BASE QUALIDADE'!$I:$I,"Sim"))</f>
        <v/>
      </c>
      <c r="L107" s="22" t="str">
        <f>IF($B107="","",SUMIFS('BASE QUALIDADE'!$K:$K,'BASE QUALIDADE'!$B:$B,QUALIDADE!$C107))</f>
        <v/>
      </c>
    </row>
    <row r="108" spans="2:12" s="8" customFormat="1" x14ac:dyDescent="0.25">
      <c r="B108" s="50"/>
      <c r="C108" s="16" t="str">
        <f>IF($B108="","",VLOOKUP($B108,EQUIPE!$B:$E,2,0))</f>
        <v/>
      </c>
      <c r="D108" s="16" t="str">
        <f>IF($B108="","",VLOOKUP($B108,EQUIPE!$B:$F,5,0))</f>
        <v/>
      </c>
      <c r="E108" s="18" t="str">
        <f>IF($B108="","",VLOOKUP($B108,EQUIPE!$B:$E,3,0))</f>
        <v/>
      </c>
      <c r="F108" s="16" t="str">
        <f>IF($B108="","",VLOOKUP($B108,EQUIPE!$B:$E,4,0))</f>
        <v/>
      </c>
      <c r="H108" s="22" t="str">
        <f>IF($B108="","",SUMIFS('BASE QUALIDADE'!$G:$G,'BASE QUALIDADE'!$B:$B,QUALIDADE!$C108))</f>
        <v/>
      </c>
      <c r="I108" s="69" t="str">
        <f>IF($B108="","",IF(H108=0,"",AVERAGEIFS('BASE QUALIDADE'!$H:$H,'BASE QUALIDADE'!$B:$B,QUALIDADE!$C108)))</f>
        <v/>
      </c>
      <c r="J108" s="22" t="str">
        <f t="shared" si="1"/>
        <v/>
      </c>
      <c r="K108" s="22" t="str">
        <f>IF($B108="","",COUNTIFS('BASE QUALIDADE'!$B:$B,QUALIDADE!$C108,'BASE QUALIDADE'!$I:$I,"Sim"))</f>
        <v/>
      </c>
      <c r="L108" s="22" t="str">
        <f>IF($B108="","",SUMIFS('BASE QUALIDADE'!$K:$K,'BASE QUALIDADE'!$B:$B,QUALIDADE!$C108))</f>
        <v/>
      </c>
    </row>
    <row r="109" spans="2:12" s="8" customFormat="1" x14ac:dyDescent="0.25">
      <c r="B109" s="50"/>
      <c r="C109" s="16" t="str">
        <f>IF($B109="","",VLOOKUP($B109,EQUIPE!$B:$E,2,0))</f>
        <v/>
      </c>
      <c r="D109" s="16" t="str">
        <f>IF($B109="","",VLOOKUP($B109,EQUIPE!$B:$F,5,0))</f>
        <v/>
      </c>
      <c r="E109" s="18" t="str">
        <f>IF($B109="","",VLOOKUP($B109,EQUIPE!$B:$E,3,0))</f>
        <v/>
      </c>
      <c r="F109" s="16" t="str">
        <f>IF($B109="","",VLOOKUP($B109,EQUIPE!$B:$E,4,0))</f>
        <v/>
      </c>
      <c r="H109" s="22" t="str">
        <f>IF($B109="","",SUMIFS('BASE QUALIDADE'!$G:$G,'BASE QUALIDADE'!$B:$B,QUALIDADE!$C109))</f>
        <v/>
      </c>
      <c r="I109" s="69" t="str">
        <f>IF($B109="","",IF(H109=0,"",AVERAGEIFS('BASE QUALIDADE'!$H:$H,'BASE QUALIDADE'!$B:$B,QUALIDADE!$C109)))</f>
        <v/>
      </c>
      <c r="J109" s="22" t="str">
        <f t="shared" si="1"/>
        <v/>
      </c>
      <c r="K109" s="22" t="str">
        <f>IF($B109="","",COUNTIFS('BASE QUALIDADE'!$B:$B,QUALIDADE!$C109,'BASE QUALIDADE'!$I:$I,"Sim"))</f>
        <v/>
      </c>
      <c r="L109" s="22" t="str">
        <f>IF($B109="","",SUMIFS('BASE QUALIDADE'!$K:$K,'BASE QUALIDADE'!$B:$B,QUALIDADE!$C109))</f>
        <v/>
      </c>
    </row>
    <row r="110" spans="2:12" s="8" customFormat="1" x14ac:dyDescent="0.25">
      <c r="B110" s="50"/>
      <c r="C110" s="16" t="str">
        <f>IF($B110="","",VLOOKUP($B110,EQUIPE!$B:$E,2,0))</f>
        <v/>
      </c>
      <c r="D110" s="16" t="str">
        <f>IF($B110="","",VLOOKUP($B110,EQUIPE!$B:$F,5,0))</f>
        <v/>
      </c>
      <c r="E110" s="18" t="str">
        <f>IF($B110="","",VLOOKUP($B110,EQUIPE!$B:$E,3,0))</f>
        <v/>
      </c>
      <c r="F110" s="16" t="str">
        <f>IF($B110="","",VLOOKUP($B110,EQUIPE!$B:$E,4,0))</f>
        <v/>
      </c>
      <c r="H110" s="22" t="str">
        <f>IF($B110="","",SUMIFS('BASE QUALIDADE'!$G:$G,'BASE QUALIDADE'!$B:$B,QUALIDADE!$C110))</f>
        <v/>
      </c>
      <c r="I110" s="69" t="str">
        <f>IF($B110="","",IF(H110=0,"",AVERAGEIFS('BASE QUALIDADE'!$H:$H,'BASE QUALIDADE'!$B:$B,QUALIDADE!$C110)))</f>
        <v/>
      </c>
      <c r="J110" s="22" t="str">
        <f t="shared" si="1"/>
        <v/>
      </c>
      <c r="K110" s="22" t="str">
        <f>IF($B110="","",COUNTIFS('BASE QUALIDADE'!$B:$B,QUALIDADE!$C110,'BASE QUALIDADE'!$I:$I,"Sim"))</f>
        <v/>
      </c>
      <c r="L110" s="22" t="str">
        <f>IF($B110="","",SUMIFS('BASE QUALIDADE'!$K:$K,'BASE QUALIDADE'!$B:$B,QUALIDADE!$C110))</f>
        <v/>
      </c>
    </row>
    <row r="111" spans="2:12" s="8" customFormat="1" x14ac:dyDescent="0.25">
      <c r="B111" s="50"/>
      <c r="C111" s="16" t="str">
        <f>IF($B111="","",VLOOKUP($B111,EQUIPE!$B:$E,2,0))</f>
        <v/>
      </c>
      <c r="D111" s="16" t="str">
        <f>IF($B111="","",VLOOKUP($B111,EQUIPE!$B:$F,5,0))</f>
        <v/>
      </c>
      <c r="E111" s="18" t="str">
        <f>IF($B111="","",VLOOKUP($B111,EQUIPE!$B:$E,3,0))</f>
        <v/>
      </c>
      <c r="F111" s="16" t="str">
        <f>IF($B111="","",VLOOKUP($B111,EQUIPE!$B:$E,4,0))</f>
        <v/>
      </c>
      <c r="H111" s="22" t="str">
        <f>IF($B111="","",SUMIFS('BASE QUALIDADE'!$G:$G,'BASE QUALIDADE'!$B:$B,QUALIDADE!$C111))</f>
        <v/>
      </c>
      <c r="I111" s="69" t="str">
        <f>IF($B111="","",IF(H111=0,"",AVERAGEIFS('BASE QUALIDADE'!$H:$H,'BASE QUALIDADE'!$B:$B,QUALIDADE!$C111)))</f>
        <v/>
      </c>
      <c r="J111" s="22" t="str">
        <f t="shared" si="1"/>
        <v/>
      </c>
      <c r="K111" s="22" t="str">
        <f>IF($B111="","",COUNTIFS('BASE QUALIDADE'!$B:$B,QUALIDADE!$C111,'BASE QUALIDADE'!$I:$I,"Sim"))</f>
        <v/>
      </c>
      <c r="L111" s="22" t="str">
        <f>IF($B111="","",SUMIFS('BASE QUALIDADE'!$K:$K,'BASE QUALIDADE'!$B:$B,QUALIDADE!$C111))</f>
        <v/>
      </c>
    </row>
    <row r="112" spans="2:12" s="8" customFormat="1" x14ac:dyDescent="0.25">
      <c r="B112" s="50"/>
      <c r="C112" s="16" t="str">
        <f>IF($B112="","",VLOOKUP($B112,EQUIPE!$B:$E,2,0))</f>
        <v/>
      </c>
      <c r="D112" s="16" t="str">
        <f>IF($B112="","",VLOOKUP($B112,EQUIPE!$B:$F,5,0))</f>
        <v/>
      </c>
      <c r="E112" s="18" t="str">
        <f>IF($B112="","",VLOOKUP($B112,EQUIPE!$B:$E,3,0))</f>
        <v/>
      </c>
      <c r="F112" s="16" t="str">
        <f>IF($B112="","",VLOOKUP($B112,EQUIPE!$B:$E,4,0))</f>
        <v/>
      </c>
      <c r="H112" s="22" t="str">
        <f>IF($B112="","",SUMIFS('BASE QUALIDADE'!$G:$G,'BASE QUALIDADE'!$B:$B,QUALIDADE!$C112))</f>
        <v/>
      </c>
      <c r="I112" s="69" t="str">
        <f>IF($B112="","",IF(H112=0,"",AVERAGEIFS('BASE QUALIDADE'!$H:$H,'BASE QUALIDADE'!$B:$B,QUALIDADE!$C112)))</f>
        <v/>
      </c>
      <c r="J112" s="22" t="str">
        <f t="shared" si="1"/>
        <v/>
      </c>
      <c r="K112" s="22" t="str">
        <f>IF($B112="","",COUNTIFS('BASE QUALIDADE'!$B:$B,QUALIDADE!$C112,'BASE QUALIDADE'!$I:$I,"Sim"))</f>
        <v/>
      </c>
      <c r="L112" s="22" t="str">
        <f>IF($B112="","",SUMIFS('BASE QUALIDADE'!$K:$K,'BASE QUALIDADE'!$B:$B,QUALIDADE!$C112))</f>
        <v/>
      </c>
    </row>
    <row r="113" spans="2:12" s="8" customFormat="1" x14ac:dyDescent="0.25">
      <c r="B113" s="50"/>
      <c r="C113" s="16" t="str">
        <f>IF($B113="","",VLOOKUP($B113,EQUIPE!$B:$E,2,0))</f>
        <v/>
      </c>
      <c r="D113" s="16" t="str">
        <f>IF($B113="","",VLOOKUP($B113,EQUIPE!$B:$F,5,0))</f>
        <v/>
      </c>
      <c r="E113" s="18" t="str">
        <f>IF($B113="","",VLOOKUP($B113,EQUIPE!$B:$E,3,0))</f>
        <v/>
      </c>
      <c r="F113" s="16" t="str">
        <f>IF($B113="","",VLOOKUP($B113,EQUIPE!$B:$E,4,0))</f>
        <v/>
      </c>
      <c r="H113" s="22" t="str">
        <f>IF($B113="","",SUMIFS('BASE QUALIDADE'!$G:$G,'BASE QUALIDADE'!$B:$B,QUALIDADE!$C113))</f>
        <v/>
      </c>
      <c r="I113" s="69" t="str">
        <f>IF($B113="","",IF(H113=0,"",AVERAGEIFS('BASE QUALIDADE'!$H:$H,'BASE QUALIDADE'!$B:$B,QUALIDADE!$C113)))</f>
        <v/>
      </c>
      <c r="J113" s="22" t="str">
        <f t="shared" si="1"/>
        <v/>
      </c>
      <c r="K113" s="22" t="str">
        <f>IF($B113="","",COUNTIFS('BASE QUALIDADE'!$B:$B,QUALIDADE!$C113,'BASE QUALIDADE'!$I:$I,"Sim"))</f>
        <v/>
      </c>
      <c r="L113" s="22" t="str">
        <f>IF($B113="","",SUMIFS('BASE QUALIDADE'!$K:$K,'BASE QUALIDADE'!$B:$B,QUALIDADE!$C113))</f>
        <v/>
      </c>
    </row>
    <row r="114" spans="2:12" s="8" customFormat="1" x14ac:dyDescent="0.25">
      <c r="B114" s="50"/>
      <c r="C114" s="16" t="str">
        <f>IF($B114="","",VLOOKUP($B114,EQUIPE!$B:$E,2,0))</f>
        <v/>
      </c>
      <c r="D114" s="16" t="str">
        <f>IF($B114="","",VLOOKUP($B114,EQUIPE!$B:$F,5,0))</f>
        <v/>
      </c>
      <c r="E114" s="18" t="str">
        <f>IF($B114="","",VLOOKUP($B114,EQUIPE!$B:$E,3,0))</f>
        <v/>
      </c>
      <c r="F114" s="16" t="str">
        <f>IF($B114="","",VLOOKUP($B114,EQUIPE!$B:$E,4,0))</f>
        <v/>
      </c>
      <c r="H114" s="22" t="str">
        <f>IF($B114="","",SUMIFS('BASE QUALIDADE'!$G:$G,'BASE QUALIDADE'!$B:$B,QUALIDADE!$C114))</f>
        <v/>
      </c>
      <c r="I114" s="69" t="str">
        <f>IF($B114="","",IF(H114=0,"",AVERAGEIFS('BASE QUALIDADE'!$H:$H,'BASE QUALIDADE'!$B:$B,QUALIDADE!$C114)))</f>
        <v/>
      </c>
      <c r="J114" s="22" t="str">
        <f t="shared" si="1"/>
        <v/>
      </c>
      <c r="K114" s="22" t="str">
        <f>IF($B114="","",COUNTIFS('BASE QUALIDADE'!$B:$B,QUALIDADE!$C114,'BASE QUALIDADE'!$I:$I,"Sim"))</f>
        <v/>
      </c>
      <c r="L114" s="22" t="str">
        <f>IF($B114="","",SUMIFS('BASE QUALIDADE'!$K:$K,'BASE QUALIDADE'!$B:$B,QUALIDADE!$C114))</f>
        <v/>
      </c>
    </row>
    <row r="115" spans="2:12" s="8" customFormat="1" x14ac:dyDescent="0.25">
      <c r="B115" s="50"/>
      <c r="C115" s="16" t="str">
        <f>IF($B115="","",VLOOKUP($B115,EQUIPE!$B:$E,2,0))</f>
        <v/>
      </c>
      <c r="D115" s="16" t="str">
        <f>IF($B115="","",VLOOKUP($B115,EQUIPE!$B:$F,5,0))</f>
        <v/>
      </c>
      <c r="E115" s="18" t="str">
        <f>IF($B115="","",VLOOKUP($B115,EQUIPE!$B:$E,3,0))</f>
        <v/>
      </c>
      <c r="F115" s="16" t="str">
        <f>IF($B115="","",VLOOKUP($B115,EQUIPE!$B:$E,4,0))</f>
        <v/>
      </c>
      <c r="H115" s="22" t="str">
        <f>IF($B115="","",SUMIFS('BASE QUALIDADE'!$G:$G,'BASE QUALIDADE'!$B:$B,QUALIDADE!$C115))</f>
        <v/>
      </c>
      <c r="I115" s="69" t="str">
        <f>IF($B115="","",IF(H115=0,"",AVERAGEIFS('BASE QUALIDADE'!$H:$H,'BASE QUALIDADE'!$B:$B,QUALIDADE!$C115)))</f>
        <v/>
      </c>
      <c r="J115" s="22" t="str">
        <f t="shared" si="1"/>
        <v/>
      </c>
      <c r="K115" s="22" t="str">
        <f>IF($B115="","",COUNTIFS('BASE QUALIDADE'!$B:$B,QUALIDADE!$C115,'BASE QUALIDADE'!$I:$I,"Sim"))</f>
        <v/>
      </c>
      <c r="L115" s="22" t="str">
        <f>IF($B115="","",SUMIFS('BASE QUALIDADE'!$K:$K,'BASE QUALIDADE'!$B:$B,QUALIDADE!$C115))</f>
        <v/>
      </c>
    </row>
    <row r="116" spans="2:12" s="8" customFormat="1" x14ac:dyDescent="0.25">
      <c r="B116" s="50"/>
      <c r="C116" s="16" t="str">
        <f>IF($B116="","",VLOOKUP($B116,EQUIPE!$B:$E,2,0))</f>
        <v/>
      </c>
      <c r="D116" s="16" t="str">
        <f>IF($B116="","",VLOOKUP($B116,EQUIPE!$B:$F,5,0))</f>
        <v/>
      </c>
      <c r="E116" s="18" t="str">
        <f>IF($B116="","",VLOOKUP($B116,EQUIPE!$B:$E,3,0))</f>
        <v/>
      </c>
      <c r="F116" s="16" t="str">
        <f>IF($B116="","",VLOOKUP($B116,EQUIPE!$B:$E,4,0))</f>
        <v/>
      </c>
      <c r="H116" s="22" t="str">
        <f>IF($B116="","",SUMIFS('BASE QUALIDADE'!$G:$G,'BASE QUALIDADE'!$B:$B,QUALIDADE!$C116))</f>
        <v/>
      </c>
      <c r="I116" s="69" t="str">
        <f>IF($B116="","",IF(H116=0,"",AVERAGEIFS('BASE QUALIDADE'!$H:$H,'BASE QUALIDADE'!$B:$B,QUALIDADE!$C116)))</f>
        <v/>
      </c>
      <c r="J116" s="22" t="str">
        <f t="shared" ref="J116:J136" si="2">IF(B116="","",IF(H116=0,0,I116*H116))</f>
        <v/>
      </c>
      <c r="K116" s="22" t="str">
        <f>IF($B116="","",COUNTIFS('BASE QUALIDADE'!$B:$B,QUALIDADE!$C116,'BASE QUALIDADE'!$I:$I,"Sim"))</f>
        <v/>
      </c>
      <c r="L116" s="22" t="str">
        <f>IF($B116="","",SUMIFS('BASE QUALIDADE'!$K:$K,'BASE QUALIDADE'!$B:$B,QUALIDADE!$C116))</f>
        <v/>
      </c>
    </row>
    <row r="117" spans="2:12" s="8" customFormat="1" x14ac:dyDescent="0.25">
      <c r="B117" s="50"/>
      <c r="C117" s="16" t="str">
        <f>IF($B117="","",VLOOKUP($B117,EQUIPE!$B:$E,2,0))</f>
        <v/>
      </c>
      <c r="D117" s="16" t="str">
        <f>IF($B117="","",VLOOKUP($B117,EQUIPE!$B:$F,5,0))</f>
        <v/>
      </c>
      <c r="E117" s="18" t="str">
        <f>IF($B117="","",VLOOKUP($B117,EQUIPE!$B:$E,3,0))</f>
        <v/>
      </c>
      <c r="F117" s="16" t="str">
        <f>IF($B117="","",VLOOKUP($B117,EQUIPE!$B:$E,4,0))</f>
        <v/>
      </c>
      <c r="H117" s="22" t="str">
        <f>IF($B117="","",SUMIFS('BASE QUALIDADE'!$G:$G,'BASE QUALIDADE'!$B:$B,QUALIDADE!$C117))</f>
        <v/>
      </c>
      <c r="I117" s="69" t="str">
        <f>IF($B117="","",IF(H117=0,"",AVERAGEIFS('BASE QUALIDADE'!$H:$H,'BASE QUALIDADE'!$B:$B,QUALIDADE!$C117)))</f>
        <v/>
      </c>
      <c r="J117" s="22" t="str">
        <f t="shared" si="2"/>
        <v/>
      </c>
      <c r="K117" s="22" t="str">
        <f>IF($B117="","",COUNTIFS('BASE QUALIDADE'!$B:$B,QUALIDADE!$C117,'BASE QUALIDADE'!$I:$I,"Sim"))</f>
        <v/>
      </c>
      <c r="L117" s="22" t="str">
        <f>IF($B117="","",SUMIFS('BASE QUALIDADE'!$K:$K,'BASE QUALIDADE'!$B:$B,QUALIDADE!$C117))</f>
        <v/>
      </c>
    </row>
    <row r="118" spans="2:12" s="8" customFormat="1" x14ac:dyDescent="0.25">
      <c r="B118" s="50"/>
      <c r="C118" s="16" t="str">
        <f>IF($B118="","",VLOOKUP($B118,EQUIPE!$B:$E,2,0))</f>
        <v/>
      </c>
      <c r="D118" s="16" t="str">
        <f>IF($B118="","",VLOOKUP($B118,EQUIPE!$B:$F,5,0))</f>
        <v/>
      </c>
      <c r="E118" s="18" t="str">
        <f>IF($B118="","",VLOOKUP($B118,EQUIPE!$B:$E,3,0))</f>
        <v/>
      </c>
      <c r="F118" s="16" t="str">
        <f>IF($B118="","",VLOOKUP($B118,EQUIPE!$B:$E,4,0))</f>
        <v/>
      </c>
      <c r="H118" s="22" t="str">
        <f>IF($B118="","",SUMIFS('BASE QUALIDADE'!$G:$G,'BASE QUALIDADE'!$B:$B,QUALIDADE!$C118))</f>
        <v/>
      </c>
      <c r="I118" s="69" t="str">
        <f>IF($B118="","",IF(H118=0,"",AVERAGEIFS('BASE QUALIDADE'!$H:$H,'BASE QUALIDADE'!$B:$B,QUALIDADE!$C118)))</f>
        <v/>
      </c>
      <c r="J118" s="22" t="str">
        <f t="shared" si="2"/>
        <v/>
      </c>
      <c r="K118" s="22" t="str">
        <f>IF($B118="","",COUNTIFS('BASE QUALIDADE'!$B:$B,QUALIDADE!$C118,'BASE QUALIDADE'!$I:$I,"Sim"))</f>
        <v/>
      </c>
      <c r="L118" s="22" t="str">
        <f>IF($B118="","",SUMIFS('BASE QUALIDADE'!$K:$K,'BASE QUALIDADE'!$B:$B,QUALIDADE!$C118))</f>
        <v/>
      </c>
    </row>
    <row r="119" spans="2:12" s="8" customFormat="1" x14ac:dyDescent="0.25">
      <c r="B119" s="50"/>
      <c r="C119" s="16" t="str">
        <f>IF($B119="","",VLOOKUP($B119,EQUIPE!$B:$E,2,0))</f>
        <v/>
      </c>
      <c r="D119" s="16" t="str">
        <f>IF($B119="","",VLOOKUP($B119,EQUIPE!$B:$F,5,0))</f>
        <v/>
      </c>
      <c r="E119" s="18" t="str">
        <f>IF($B119="","",VLOOKUP($B119,EQUIPE!$B:$E,3,0))</f>
        <v/>
      </c>
      <c r="F119" s="16" t="str">
        <f>IF($B119="","",VLOOKUP($B119,EQUIPE!$B:$E,4,0))</f>
        <v/>
      </c>
      <c r="H119" s="22" t="str">
        <f>IF($B119="","",SUMIFS('BASE QUALIDADE'!$G:$G,'BASE QUALIDADE'!$B:$B,QUALIDADE!$C119))</f>
        <v/>
      </c>
      <c r="I119" s="69" t="str">
        <f>IF($B119="","",IF(H119=0,"",AVERAGEIFS('BASE QUALIDADE'!$H:$H,'BASE QUALIDADE'!$B:$B,QUALIDADE!$C119)))</f>
        <v/>
      </c>
      <c r="J119" s="22" t="str">
        <f t="shared" si="2"/>
        <v/>
      </c>
      <c r="K119" s="22" t="str">
        <f>IF($B119="","",COUNTIFS('BASE QUALIDADE'!$B:$B,QUALIDADE!$C119,'BASE QUALIDADE'!$I:$I,"Sim"))</f>
        <v/>
      </c>
      <c r="L119" s="22" t="str">
        <f>IF($B119="","",SUMIFS('BASE QUALIDADE'!$K:$K,'BASE QUALIDADE'!$B:$B,QUALIDADE!$C119))</f>
        <v/>
      </c>
    </row>
    <row r="120" spans="2:12" s="8" customFormat="1" x14ac:dyDescent="0.25">
      <c r="B120" s="50"/>
      <c r="C120" s="16" t="str">
        <f>IF($B120="","",VLOOKUP($B120,EQUIPE!$B:$E,2,0))</f>
        <v/>
      </c>
      <c r="D120" s="16" t="str">
        <f>IF($B120="","",VLOOKUP($B120,EQUIPE!$B:$F,5,0))</f>
        <v/>
      </c>
      <c r="E120" s="18" t="str">
        <f>IF($B120="","",VLOOKUP($B120,EQUIPE!$B:$E,3,0))</f>
        <v/>
      </c>
      <c r="F120" s="16" t="str">
        <f>IF($B120="","",VLOOKUP($B120,EQUIPE!$B:$E,4,0))</f>
        <v/>
      </c>
      <c r="H120" s="22" t="str">
        <f>IF($B120="","",SUMIFS('BASE QUALIDADE'!$G:$G,'BASE QUALIDADE'!$B:$B,QUALIDADE!$C120))</f>
        <v/>
      </c>
      <c r="I120" s="69" t="str">
        <f>IF($B120="","",IF(H120=0,"",AVERAGEIFS('BASE QUALIDADE'!$H:$H,'BASE QUALIDADE'!$B:$B,QUALIDADE!$C120)))</f>
        <v/>
      </c>
      <c r="J120" s="22" t="str">
        <f t="shared" si="2"/>
        <v/>
      </c>
      <c r="K120" s="22" t="str">
        <f>IF($B120="","",COUNTIFS('BASE QUALIDADE'!$B:$B,QUALIDADE!$C120,'BASE QUALIDADE'!$I:$I,"Sim"))</f>
        <v/>
      </c>
      <c r="L120" s="22" t="str">
        <f>IF($B120="","",SUMIFS('BASE QUALIDADE'!$K:$K,'BASE QUALIDADE'!$B:$B,QUALIDADE!$C120))</f>
        <v/>
      </c>
    </row>
    <row r="121" spans="2:12" s="8" customFormat="1" x14ac:dyDescent="0.25">
      <c r="B121" s="50"/>
      <c r="C121" s="16" t="str">
        <f>IF($B121="","",VLOOKUP($B121,EQUIPE!$B:$E,2,0))</f>
        <v/>
      </c>
      <c r="D121" s="16" t="str">
        <f>IF($B121="","",VLOOKUP($B121,EQUIPE!$B:$F,5,0))</f>
        <v/>
      </c>
      <c r="E121" s="18" t="str">
        <f>IF($B121="","",VLOOKUP($B121,EQUIPE!$B:$E,3,0))</f>
        <v/>
      </c>
      <c r="F121" s="16" t="str">
        <f>IF($B121="","",VLOOKUP($B121,EQUIPE!$B:$E,4,0))</f>
        <v/>
      </c>
      <c r="H121" s="22" t="str">
        <f>IF($B121="","",SUMIFS('BASE QUALIDADE'!$G:$G,'BASE QUALIDADE'!$B:$B,QUALIDADE!$C121))</f>
        <v/>
      </c>
      <c r="I121" s="69" t="str">
        <f>IF($B121="","",IF(H121=0,"",AVERAGEIFS('BASE QUALIDADE'!$H:$H,'BASE QUALIDADE'!$B:$B,QUALIDADE!$C121)))</f>
        <v/>
      </c>
      <c r="J121" s="22" t="str">
        <f t="shared" si="2"/>
        <v/>
      </c>
      <c r="K121" s="22" t="str">
        <f>IF($B121="","",COUNTIFS('BASE QUALIDADE'!$B:$B,QUALIDADE!$C121,'BASE QUALIDADE'!$I:$I,"Sim"))</f>
        <v/>
      </c>
      <c r="L121" s="22" t="str">
        <f>IF($B121="","",SUMIFS('BASE QUALIDADE'!$K:$K,'BASE QUALIDADE'!$B:$B,QUALIDADE!$C121))</f>
        <v/>
      </c>
    </row>
    <row r="122" spans="2:12" s="8" customFormat="1" x14ac:dyDescent="0.25">
      <c r="B122" s="50"/>
      <c r="C122" s="16" t="str">
        <f>IF($B122="","",VLOOKUP($B122,EQUIPE!$B:$E,2,0))</f>
        <v/>
      </c>
      <c r="D122" s="16" t="str">
        <f>IF($B122="","",VLOOKUP($B122,EQUIPE!$B:$F,5,0))</f>
        <v/>
      </c>
      <c r="E122" s="18" t="str">
        <f>IF($B122="","",VLOOKUP($B122,EQUIPE!$B:$E,3,0))</f>
        <v/>
      </c>
      <c r="F122" s="16" t="str">
        <f>IF($B122="","",VLOOKUP($B122,EQUIPE!$B:$E,4,0))</f>
        <v/>
      </c>
      <c r="H122" s="22" t="str">
        <f>IF($B122="","",SUMIFS('BASE QUALIDADE'!$G:$G,'BASE QUALIDADE'!$B:$B,QUALIDADE!$C122))</f>
        <v/>
      </c>
      <c r="I122" s="69" t="str">
        <f>IF($B122="","",IF(H122=0,"",AVERAGEIFS('BASE QUALIDADE'!$H:$H,'BASE QUALIDADE'!$B:$B,QUALIDADE!$C122)))</f>
        <v/>
      </c>
      <c r="J122" s="22" t="str">
        <f t="shared" si="2"/>
        <v/>
      </c>
      <c r="K122" s="22" t="str">
        <f>IF($B122="","",COUNTIFS('BASE QUALIDADE'!$B:$B,QUALIDADE!$C122,'BASE QUALIDADE'!$I:$I,"Sim"))</f>
        <v/>
      </c>
      <c r="L122" s="22" t="str">
        <f>IF($B122="","",SUMIFS('BASE QUALIDADE'!$K:$K,'BASE QUALIDADE'!$B:$B,QUALIDADE!$C122))</f>
        <v/>
      </c>
    </row>
    <row r="123" spans="2:12" s="8" customFormat="1" x14ac:dyDescent="0.25">
      <c r="B123" s="50"/>
      <c r="C123" s="16" t="str">
        <f>IF($B123="","",VLOOKUP($B123,EQUIPE!$B:$E,2,0))</f>
        <v/>
      </c>
      <c r="D123" s="16" t="str">
        <f>IF($B123="","",VLOOKUP($B123,EQUIPE!$B:$F,5,0))</f>
        <v/>
      </c>
      <c r="E123" s="18" t="str">
        <f>IF($B123="","",VLOOKUP($B123,EQUIPE!$B:$E,3,0))</f>
        <v/>
      </c>
      <c r="F123" s="16" t="str">
        <f>IF($B123="","",VLOOKUP($B123,EQUIPE!$B:$E,4,0))</f>
        <v/>
      </c>
      <c r="H123" s="22" t="str">
        <f>IF($B123="","",SUMIFS('BASE QUALIDADE'!$G:$G,'BASE QUALIDADE'!$B:$B,QUALIDADE!$C123))</f>
        <v/>
      </c>
      <c r="I123" s="69" t="str">
        <f>IF($B123="","",IF(H123=0,"",AVERAGEIFS('BASE QUALIDADE'!$H:$H,'BASE QUALIDADE'!$B:$B,QUALIDADE!$C123)))</f>
        <v/>
      </c>
      <c r="J123" s="22" t="str">
        <f t="shared" si="2"/>
        <v/>
      </c>
      <c r="K123" s="22" t="str">
        <f>IF($B123="","",COUNTIFS('BASE QUALIDADE'!$B:$B,QUALIDADE!$C123,'BASE QUALIDADE'!$I:$I,"Sim"))</f>
        <v/>
      </c>
      <c r="L123" s="22" t="str">
        <f>IF($B123="","",SUMIFS('BASE QUALIDADE'!$K:$K,'BASE QUALIDADE'!$B:$B,QUALIDADE!$C123))</f>
        <v/>
      </c>
    </row>
    <row r="124" spans="2:12" s="8" customFormat="1" x14ac:dyDescent="0.25">
      <c r="B124" s="50"/>
      <c r="C124" s="16" t="str">
        <f>IF($B124="","",VLOOKUP($B124,EQUIPE!$B:$E,2,0))</f>
        <v/>
      </c>
      <c r="D124" s="16" t="str">
        <f>IF($B124="","",VLOOKUP($B124,EQUIPE!$B:$F,5,0))</f>
        <v/>
      </c>
      <c r="E124" s="18" t="str">
        <f>IF($B124="","",VLOOKUP($B124,EQUIPE!$B:$E,3,0))</f>
        <v/>
      </c>
      <c r="F124" s="16" t="str">
        <f>IF($B124="","",VLOOKUP($B124,EQUIPE!$B:$E,4,0))</f>
        <v/>
      </c>
      <c r="H124" s="22" t="str">
        <f>IF($B124="","",SUMIFS('BASE QUALIDADE'!$G:$G,'BASE QUALIDADE'!$B:$B,QUALIDADE!$C124))</f>
        <v/>
      </c>
      <c r="I124" s="69" t="str">
        <f>IF($B124="","",IF(H124=0,"",AVERAGEIFS('BASE QUALIDADE'!$H:$H,'BASE QUALIDADE'!$B:$B,QUALIDADE!$C124)))</f>
        <v/>
      </c>
      <c r="J124" s="22" t="str">
        <f t="shared" si="2"/>
        <v/>
      </c>
      <c r="K124" s="22" t="str">
        <f>IF($B124="","",COUNTIFS('BASE QUALIDADE'!$B:$B,QUALIDADE!$C124,'BASE QUALIDADE'!$I:$I,"Sim"))</f>
        <v/>
      </c>
      <c r="L124" s="22" t="str">
        <f>IF($B124="","",SUMIFS('BASE QUALIDADE'!$K:$K,'BASE QUALIDADE'!$B:$B,QUALIDADE!$C124))</f>
        <v/>
      </c>
    </row>
    <row r="125" spans="2:12" s="8" customFormat="1" x14ac:dyDescent="0.25">
      <c r="B125" s="50"/>
      <c r="C125" s="16" t="str">
        <f>IF($B125="","",VLOOKUP($B125,EQUIPE!$B:$E,2,0))</f>
        <v/>
      </c>
      <c r="D125" s="16" t="str">
        <f>IF($B125="","",VLOOKUP($B125,EQUIPE!$B:$F,5,0))</f>
        <v/>
      </c>
      <c r="E125" s="18" t="str">
        <f>IF($B125="","",VLOOKUP($B125,EQUIPE!$B:$E,3,0))</f>
        <v/>
      </c>
      <c r="F125" s="16" t="str">
        <f>IF($B125="","",VLOOKUP($B125,EQUIPE!$B:$E,4,0))</f>
        <v/>
      </c>
      <c r="H125" s="22" t="str">
        <f>IF($B125="","",SUMIFS('BASE QUALIDADE'!$G:$G,'BASE QUALIDADE'!$B:$B,QUALIDADE!$C125))</f>
        <v/>
      </c>
      <c r="I125" s="69" t="str">
        <f>IF($B125="","",IF(H125=0,"",AVERAGEIFS('BASE QUALIDADE'!$H:$H,'BASE QUALIDADE'!$B:$B,QUALIDADE!$C125)))</f>
        <v/>
      </c>
      <c r="J125" s="22" t="str">
        <f t="shared" si="2"/>
        <v/>
      </c>
      <c r="K125" s="22" t="str">
        <f>IF($B125="","",COUNTIFS('BASE QUALIDADE'!$B:$B,QUALIDADE!$C125,'BASE QUALIDADE'!$I:$I,"Sim"))</f>
        <v/>
      </c>
      <c r="L125" s="22" t="str">
        <f>IF($B125="","",SUMIFS('BASE QUALIDADE'!$K:$K,'BASE QUALIDADE'!$B:$B,QUALIDADE!$C125))</f>
        <v/>
      </c>
    </row>
    <row r="126" spans="2:12" s="8" customFormat="1" x14ac:dyDescent="0.25">
      <c r="B126" s="50"/>
      <c r="C126" s="16" t="str">
        <f>IF($B126="","",VLOOKUP($B126,EQUIPE!$B:$E,2,0))</f>
        <v/>
      </c>
      <c r="D126" s="16" t="str">
        <f>IF($B126="","",VLOOKUP($B126,EQUIPE!$B:$F,5,0))</f>
        <v/>
      </c>
      <c r="E126" s="18" t="str">
        <f>IF($B126="","",VLOOKUP($B126,EQUIPE!$B:$E,3,0))</f>
        <v/>
      </c>
      <c r="F126" s="16" t="str">
        <f>IF($B126="","",VLOOKUP($B126,EQUIPE!$B:$E,4,0))</f>
        <v/>
      </c>
      <c r="H126" s="22" t="str">
        <f>IF($B126="","",SUMIFS('BASE QUALIDADE'!$G:$G,'BASE QUALIDADE'!$B:$B,QUALIDADE!$C126))</f>
        <v/>
      </c>
      <c r="I126" s="69" t="str">
        <f>IF($B126="","",IF(H126=0,"",AVERAGEIFS('BASE QUALIDADE'!$H:$H,'BASE QUALIDADE'!$B:$B,QUALIDADE!$C126)))</f>
        <v/>
      </c>
      <c r="J126" s="22" t="str">
        <f t="shared" si="2"/>
        <v/>
      </c>
      <c r="K126" s="22" t="str">
        <f>IF($B126="","",COUNTIFS('BASE QUALIDADE'!$B:$B,QUALIDADE!$C126,'BASE QUALIDADE'!$I:$I,"Sim"))</f>
        <v/>
      </c>
      <c r="L126" s="22" t="str">
        <f>IF($B126="","",SUMIFS('BASE QUALIDADE'!$K:$K,'BASE QUALIDADE'!$B:$B,QUALIDADE!$C126))</f>
        <v/>
      </c>
    </row>
    <row r="127" spans="2:12" s="8" customFormat="1" x14ac:dyDescent="0.25">
      <c r="B127" s="50"/>
      <c r="C127" s="16" t="str">
        <f>IF($B127="","",VLOOKUP($B127,EQUIPE!$B:$E,2,0))</f>
        <v/>
      </c>
      <c r="D127" s="16" t="str">
        <f>IF($B127="","",VLOOKUP($B127,EQUIPE!$B:$F,5,0))</f>
        <v/>
      </c>
      <c r="E127" s="18" t="str">
        <f>IF($B127="","",VLOOKUP($B127,EQUIPE!$B:$E,3,0))</f>
        <v/>
      </c>
      <c r="F127" s="16" t="str">
        <f>IF($B127="","",VLOOKUP($B127,EQUIPE!$B:$E,4,0))</f>
        <v/>
      </c>
      <c r="H127" s="22" t="str">
        <f>IF($B127="","",SUMIFS('BASE QUALIDADE'!$G:$G,'BASE QUALIDADE'!$B:$B,QUALIDADE!$C127))</f>
        <v/>
      </c>
      <c r="I127" s="69" t="str">
        <f>IF($B127="","",IF(H127=0,"",AVERAGEIFS('BASE QUALIDADE'!$H:$H,'BASE QUALIDADE'!$B:$B,QUALIDADE!$C127)))</f>
        <v/>
      </c>
      <c r="J127" s="22" t="str">
        <f t="shared" si="2"/>
        <v/>
      </c>
      <c r="K127" s="22" t="str">
        <f>IF($B127="","",COUNTIFS('BASE QUALIDADE'!$B:$B,QUALIDADE!$C127,'BASE QUALIDADE'!$I:$I,"Sim"))</f>
        <v/>
      </c>
      <c r="L127" s="22" t="str">
        <f>IF($B127="","",SUMIFS('BASE QUALIDADE'!$K:$K,'BASE QUALIDADE'!$B:$B,QUALIDADE!$C127))</f>
        <v/>
      </c>
    </row>
    <row r="128" spans="2:12" s="8" customFormat="1" x14ac:dyDescent="0.25">
      <c r="B128" s="50"/>
      <c r="C128" s="16" t="str">
        <f>IF($B128="","",VLOOKUP($B128,EQUIPE!$B:$E,2,0))</f>
        <v/>
      </c>
      <c r="D128" s="16" t="str">
        <f>IF($B128="","",VLOOKUP($B128,EQUIPE!$B:$F,5,0))</f>
        <v/>
      </c>
      <c r="E128" s="18" t="str">
        <f>IF($B128="","",VLOOKUP($B128,EQUIPE!$B:$E,3,0))</f>
        <v/>
      </c>
      <c r="F128" s="16" t="str">
        <f>IF($B128="","",VLOOKUP($B128,EQUIPE!$B:$E,4,0))</f>
        <v/>
      </c>
      <c r="H128" s="22" t="str">
        <f>IF($B128="","",SUMIFS('BASE QUALIDADE'!$G:$G,'BASE QUALIDADE'!$B:$B,QUALIDADE!$C128))</f>
        <v/>
      </c>
      <c r="I128" s="69" t="str">
        <f>IF($B128="","",IF(H128=0,"",AVERAGEIFS('BASE QUALIDADE'!$H:$H,'BASE QUALIDADE'!$B:$B,QUALIDADE!$C128)))</f>
        <v/>
      </c>
      <c r="J128" s="22" t="str">
        <f t="shared" si="2"/>
        <v/>
      </c>
      <c r="K128" s="22" t="str">
        <f>IF($B128="","",COUNTIFS('BASE QUALIDADE'!$B:$B,QUALIDADE!$C128,'BASE QUALIDADE'!$I:$I,"Sim"))</f>
        <v/>
      </c>
      <c r="L128" s="22" t="str">
        <f>IF($B128="","",SUMIFS('BASE QUALIDADE'!$K:$K,'BASE QUALIDADE'!$B:$B,QUALIDADE!$C128))</f>
        <v/>
      </c>
    </row>
    <row r="129" spans="2:12" s="8" customFormat="1" x14ac:dyDescent="0.25">
      <c r="B129" s="50"/>
      <c r="C129" s="16" t="str">
        <f>IF($B129="","",VLOOKUP($B129,EQUIPE!$B:$E,2,0))</f>
        <v/>
      </c>
      <c r="D129" s="16" t="str">
        <f>IF($B129="","",VLOOKUP($B129,EQUIPE!$B:$F,5,0))</f>
        <v/>
      </c>
      <c r="E129" s="18" t="str">
        <f>IF($B129="","",VLOOKUP($B129,EQUIPE!$B:$E,3,0))</f>
        <v/>
      </c>
      <c r="F129" s="16" t="str">
        <f>IF($B129="","",VLOOKUP($B129,EQUIPE!$B:$E,4,0))</f>
        <v/>
      </c>
      <c r="H129" s="22" t="str">
        <f>IF($B129="","",SUMIFS('BASE QUALIDADE'!$G:$G,'BASE QUALIDADE'!$B:$B,QUALIDADE!$C129))</f>
        <v/>
      </c>
      <c r="I129" s="69" t="str">
        <f>IF($B129="","",IF(H129=0,"",AVERAGEIFS('BASE QUALIDADE'!$H:$H,'BASE QUALIDADE'!$B:$B,QUALIDADE!$C129)))</f>
        <v/>
      </c>
      <c r="J129" s="22" t="str">
        <f t="shared" si="2"/>
        <v/>
      </c>
      <c r="K129" s="22" t="str">
        <f>IF($B129="","",COUNTIFS('BASE QUALIDADE'!$B:$B,QUALIDADE!$C129,'BASE QUALIDADE'!$I:$I,"Sim"))</f>
        <v/>
      </c>
      <c r="L129" s="22" t="str">
        <f>IF($B129="","",SUMIFS('BASE QUALIDADE'!$K:$K,'BASE QUALIDADE'!$B:$B,QUALIDADE!$C129))</f>
        <v/>
      </c>
    </row>
    <row r="130" spans="2:12" s="8" customFormat="1" x14ac:dyDescent="0.25">
      <c r="B130" s="50"/>
      <c r="C130" s="16" t="str">
        <f>IF($B130="","",VLOOKUP($B130,EQUIPE!$B:$E,2,0))</f>
        <v/>
      </c>
      <c r="D130" s="16" t="str">
        <f>IF($B130="","",VLOOKUP($B130,EQUIPE!$B:$F,5,0))</f>
        <v/>
      </c>
      <c r="E130" s="18" t="str">
        <f>IF($B130="","",VLOOKUP($B130,EQUIPE!$B:$E,3,0))</f>
        <v/>
      </c>
      <c r="F130" s="16" t="str">
        <f>IF($B130="","",VLOOKUP($B130,EQUIPE!$B:$E,4,0))</f>
        <v/>
      </c>
      <c r="H130" s="22" t="str">
        <f>IF($B130="","",SUMIFS('BASE QUALIDADE'!$G:$G,'BASE QUALIDADE'!$B:$B,QUALIDADE!$C130))</f>
        <v/>
      </c>
      <c r="I130" s="69" t="str">
        <f>IF($B130="","",IF(H130=0,"",AVERAGEIFS('BASE QUALIDADE'!$H:$H,'BASE QUALIDADE'!$B:$B,QUALIDADE!$C130)))</f>
        <v/>
      </c>
      <c r="J130" s="22" t="str">
        <f t="shared" si="2"/>
        <v/>
      </c>
      <c r="K130" s="22" t="str">
        <f>IF($B130="","",COUNTIFS('BASE QUALIDADE'!$B:$B,QUALIDADE!$C130,'BASE QUALIDADE'!$I:$I,"Sim"))</f>
        <v/>
      </c>
      <c r="L130" s="22" t="str">
        <f>IF($B130="","",SUMIFS('BASE QUALIDADE'!$K:$K,'BASE QUALIDADE'!$B:$B,QUALIDADE!$C130))</f>
        <v/>
      </c>
    </row>
    <row r="131" spans="2:12" s="8" customFormat="1" x14ac:dyDescent="0.25">
      <c r="B131" s="50"/>
      <c r="C131" s="16" t="str">
        <f>IF($B131="","",VLOOKUP($B131,EQUIPE!$B:$E,2,0))</f>
        <v/>
      </c>
      <c r="D131" s="16" t="str">
        <f>IF($B131="","",VLOOKUP($B131,EQUIPE!$B:$F,5,0))</f>
        <v/>
      </c>
      <c r="E131" s="18" t="str">
        <f>IF($B131="","",VLOOKUP($B131,EQUIPE!$B:$E,3,0))</f>
        <v/>
      </c>
      <c r="F131" s="16" t="str">
        <f>IF($B131="","",VLOOKUP($B131,EQUIPE!$B:$E,4,0))</f>
        <v/>
      </c>
      <c r="H131" s="22" t="str">
        <f>IF($B131="","",SUMIFS('BASE QUALIDADE'!$G:$G,'BASE QUALIDADE'!$B:$B,QUALIDADE!$C131))</f>
        <v/>
      </c>
      <c r="I131" s="69" t="str">
        <f>IF($B131="","",IF(H131=0,"",AVERAGEIFS('BASE QUALIDADE'!$H:$H,'BASE QUALIDADE'!$B:$B,QUALIDADE!$C131)))</f>
        <v/>
      </c>
      <c r="J131" s="22" t="str">
        <f t="shared" si="2"/>
        <v/>
      </c>
      <c r="K131" s="22" t="str">
        <f>IF($B131="","",COUNTIFS('BASE QUALIDADE'!$B:$B,QUALIDADE!$C131,'BASE QUALIDADE'!$I:$I,"Sim"))</f>
        <v/>
      </c>
      <c r="L131" s="22" t="str">
        <f>IF($B131="","",SUMIFS('BASE QUALIDADE'!$K:$K,'BASE QUALIDADE'!$B:$B,QUALIDADE!$C131))</f>
        <v/>
      </c>
    </row>
    <row r="132" spans="2:12" s="8" customFormat="1" x14ac:dyDescent="0.25">
      <c r="B132" s="50"/>
      <c r="C132" s="16" t="str">
        <f>IF($B132="","",VLOOKUP($B132,EQUIPE!$B:$E,2,0))</f>
        <v/>
      </c>
      <c r="D132" s="16" t="str">
        <f>IF($B132="","",VLOOKUP($B132,EQUIPE!$B:$F,5,0))</f>
        <v/>
      </c>
      <c r="E132" s="18" t="str">
        <f>IF($B132="","",VLOOKUP($B132,EQUIPE!$B:$E,3,0))</f>
        <v/>
      </c>
      <c r="F132" s="16" t="str">
        <f>IF($B132="","",VLOOKUP($B132,EQUIPE!$B:$E,4,0))</f>
        <v/>
      </c>
      <c r="H132" s="22" t="str">
        <f>IF($B132="","",SUMIFS('BASE QUALIDADE'!$G:$G,'BASE QUALIDADE'!$B:$B,QUALIDADE!$C132))</f>
        <v/>
      </c>
      <c r="I132" s="69" t="str">
        <f>IF($B132="","",IF(H132=0,"",AVERAGEIFS('BASE QUALIDADE'!$H:$H,'BASE QUALIDADE'!$B:$B,QUALIDADE!$C132)))</f>
        <v/>
      </c>
      <c r="J132" s="22" t="str">
        <f t="shared" si="2"/>
        <v/>
      </c>
      <c r="K132" s="22" t="str">
        <f>IF($B132="","",COUNTIFS('BASE QUALIDADE'!$B:$B,QUALIDADE!$C132,'BASE QUALIDADE'!$I:$I,"Sim"))</f>
        <v/>
      </c>
      <c r="L132" s="22" t="str">
        <f>IF($B132="","",SUMIFS('BASE QUALIDADE'!$K:$K,'BASE QUALIDADE'!$B:$B,QUALIDADE!$C132))</f>
        <v/>
      </c>
    </row>
    <row r="133" spans="2:12" s="8" customFormat="1" x14ac:dyDescent="0.25">
      <c r="B133" s="50"/>
      <c r="C133" s="16" t="str">
        <f>IF($B133="","",VLOOKUP($B133,EQUIPE!$B:$E,2,0))</f>
        <v/>
      </c>
      <c r="D133" s="16" t="str">
        <f>IF($B133="","",VLOOKUP($B133,EQUIPE!$B:$F,5,0))</f>
        <v/>
      </c>
      <c r="E133" s="18" t="str">
        <f>IF($B133="","",VLOOKUP($B133,EQUIPE!$B:$E,3,0))</f>
        <v/>
      </c>
      <c r="F133" s="16" t="str">
        <f>IF($B133="","",VLOOKUP($B133,EQUIPE!$B:$E,4,0))</f>
        <v/>
      </c>
      <c r="H133" s="22" t="str">
        <f>IF($B133="","",SUMIFS('BASE QUALIDADE'!$G:$G,'BASE QUALIDADE'!$B:$B,QUALIDADE!$C133))</f>
        <v/>
      </c>
      <c r="I133" s="69" t="str">
        <f>IF($B133="","",IF(H133=0,"",AVERAGEIFS('BASE QUALIDADE'!$H:$H,'BASE QUALIDADE'!$B:$B,QUALIDADE!$C133)))</f>
        <v/>
      </c>
      <c r="J133" s="22" t="str">
        <f t="shared" si="2"/>
        <v/>
      </c>
      <c r="K133" s="22" t="str">
        <f>IF($B133="","",COUNTIFS('BASE QUALIDADE'!$B:$B,QUALIDADE!$C133,'BASE QUALIDADE'!$I:$I,"Sim"))</f>
        <v/>
      </c>
      <c r="L133" s="22" t="str">
        <f>IF($B133="","",SUMIFS('BASE QUALIDADE'!$K:$K,'BASE QUALIDADE'!$B:$B,QUALIDADE!$C133))</f>
        <v/>
      </c>
    </row>
    <row r="134" spans="2:12" s="8" customFormat="1" x14ac:dyDescent="0.25">
      <c r="B134" s="50"/>
      <c r="C134" s="16" t="str">
        <f>IF($B134="","",VLOOKUP($B134,EQUIPE!$B:$E,2,0))</f>
        <v/>
      </c>
      <c r="D134" s="16" t="str">
        <f>IF($B134="","",VLOOKUP($B134,EQUIPE!$B:$F,5,0))</f>
        <v/>
      </c>
      <c r="E134" s="18" t="str">
        <f>IF($B134="","",VLOOKUP($B134,EQUIPE!$B:$E,3,0))</f>
        <v/>
      </c>
      <c r="F134" s="16" t="str">
        <f>IF($B134="","",VLOOKUP($B134,EQUIPE!$B:$E,4,0))</f>
        <v/>
      </c>
      <c r="H134" s="22" t="str">
        <f>IF($B134="","",SUMIFS('BASE QUALIDADE'!$G:$G,'BASE QUALIDADE'!$B:$B,QUALIDADE!$C134))</f>
        <v/>
      </c>
      <c r="I134" s="69" t="str">
        <f>IF($B134="","",IF(H134=0,"",AVERAGEIFS('BASE QUALIDADE'!$H:$H,'BASE QUALIDADE'!$B:$B,QUALIDADE!$C134)))</f>
        <v/>
      </c>
      <c r="J134" s="22" t="str">
        <f t="shared" si="2"/>
        <v/>
      </c>
      <c r="K134" s="22" t="str">
        <f>IF($B134="","",COUNTIFS('BASE QUALIDADE'!$B:$B,QUALIDADE!$C134,'BASE QUALIDADE'!$I:$I,"Sim"))</f>
        <v/>
      </c>
      <c r="L134" s="22" t="str">
        <f>IF($B134="","",SUMIFS('BASE QUALIDADE'!$K:$K,'BASE QUALIDADE'!$B:$B,QUALIDADE!$C134))</f>
        <v/>
      </c>
    </row>
    <row r="135" spans="2:12" s="8" customFormat="1" x14ac:dyDescent="0.25">
      <c r="B135" s="50"/>
      <c r="C135" s="16" t="str">
        <f>IF($B135="","",VLOOKUP($B135,EQUIPE!$B:$E,2,0))</f>
        <v/>
      </c>
      <c r="D135" s="16" t="str">
        <f>IF($B135="","",VLOOKUP($B135,EQUIPE!$B:$F,5,0))</f>
        <v/>
      </c>
      <c r="E135" s="18" t="str">
        <f>IF($B135="","",VLOOKUP($B135,EQUIPE!$B:$E,3,0))</f>
        <v/>
      </c>
      <c r="F135" s="16" t="str">
        <f>IF($B135="","",VLOOKUP($B135,EQUIPE!$B:$E,4,0))</f>
        <v/>
      </c>
      <c r="H135" s="22" t="str">
        <f>IF($B135="","",SUMIFS('BASE QUALIDADE'!$G:$G,'BASE QUALIDADE'!$B:$B,QUALIDADE!$C135))</f>
        <v/>
      </c>
      <c r="I135" s="69" t="str">
        <f>IF($B135="","",IF(H135=0,"",AVERAGEIFS('BASE QUALIDADE'!$H:$H,'BASE QUALIDADE'!$B:$B,QUALIDADE!$C135)))</f>
        <v/>
      </c>
      <c r="J135" s="22" t="str">
        <f t="shared" si="2"/>
        <v/>
      </c>
      <c r="K135" s="22" t="str">
        <f>IF($B135="","",COUNTIFS('BASE QUALIDADE'!$B:$B,QUALIDADE!$C135,'BASE QUALIDADE'!$I:$I,"Sim"))</f>
        <v/>
      </c>
      <c r="L135" s="22" t="str">
        <f>IF($B135="","",SUMIFS('BASE QUALIDADE'!$K:$K,'BASE QUALIDADE'!$B:$B,QUALIDADE!$C135))</f>
        <v/>
      </c>
    </row>
    <row r="136" spans="2:12" s="8" customFormat="1" x14ac:dyDescent="0.25">
      <c r="B136" s="50"/>
      <c r="C136" s="16" t="str">
        <f>IF($B136="","",VLOOKUP($B136,EQUIPE!$B:$E,2,0))</f>
        <v/>
      </c>
      <c r="D136" s="16" t="str">
        <f>IF($B136="","",VLOOKUP($B136,EQUIPE!$B:$F,5,0))</f>
        <v/>
      </c>
      <c r="E136" s="18" t="str">
        <f>IF($B136="","",VLOOKUP($B136,EQUIPE!$B:$E,3,0))</f>
        <v/>
      </c>
      <c r="F136" s="16" t="str">
        <f>IF($B136="","",VLOOKUP($B136,EQUIPE!$B:$E,4,0))</f>
        <v/>
      </c>
      <c r="H136" s="22" t="str">
        <f>IF($B136="","",SUMIFS('BASE QUALIDADE'!$G:$G,'BASE QUALIDADE'!$B:$B,QUALIDADE!$C136))</f>
        <v/>
      </c>
      <c r="I136" s="69" t="str">
        <f>IF($B136="","",IF(H136=0,"",AVERAGEIFS('BASE QUALIDADE'!$H:$H,'BASE QUALIDADE'!$B:$B,QUALIDADE!$C136)))</f>
        <v/>
      </c>
      <c r="J136" s="22" t="str">
        <f t="shared" si="2"/>
        <v/>
      </c>
      <c r="K136" s="22" t="str">
        <f>IF($B136="","",COUNTIFS('BASE QUALIDADE'!$B:$B,QUALIDADE!$C136,'BASE QUALIDADE'!$I:$I,"Sim"))</f>
        <v/>
      </c>
      <c r="L136" s="22" t="str">
        <f>IF($B136="","",SUMIFS('BASE QUALIDADE'!$K:$K,'BASE QUALIDADE'!$B:$B,QUALIDADE!$C136))</f>
        <v/>
      </c>
    </row>
    <row r="137" spans="2:12" x14ac:dyDescent="0.25"/>
    <row r="138" spans="2:12" x14ac:dyDescent="0.25"/>
    <row r="139" spans="2:12" x14ac:dyDescent="0.25"/>
    <row r="140" spans="2:12" x14ac:dyDescent="0.25"/>
    <row r="141" spans="2:12" x14ac:dyDescent="0.25"/>
    <row r="142" spans="2:12" x14ac:dyDescent="0.25"/>
    <row r="143" spans="2:12" x14ac:dyDescent="0.25"/>
    <row r="144" spans="2:12" x14ac:dyDescent="0.25"/>
    <row r="145" x14ac:dyDescent="0.25"/>
    <row r="146" x14ac:dyDescent="0.25"/>
    <row r="147" x14ac:dyDescent="0.25"/>
    <row r="148" x14ac:dyDescent="0.25"/>
    <row r="149" x14ac:dyDescent="0.25"/>
    <row r="150" x14ac:dyDescent="0.25"/>
    <row r="151" x14ac:dyDescent="0.25"/>
    <row r="152" x14ac:dyDescent="0.25"/>
    <row r="153" x14ac:dyDescent="0.25"/>
    <row r="154" x14ac:dyDescent="0.25"/>
    <row r="155" x14ac:dyDescent="0.25"/>
    <row r="156" x14ac:dyDescent="0.25"/>
    <row r="157" x14ac:dyDescent="0.25"/>
  </sheetData>
  <sheetProtection autoFilter="0"/>
  <autoFilter ref="B5:F136"/>
  <conditionalFormatting sqref="B1:B1048576">
    <cfRule type="duplicateValues" dxfId="3" priority="1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I5" formula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EE7C298A-1948-4199-B951-87FF5B65AF65}">
            <xm:f>IF(AND($B6&lt;&gt;"",$I6&lt;SUMIFS(METAS!$H:$H,METAS!$B:$B,$E6)),1,0)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C6 C7:F136 H7:L136</xm:sqref>
        </x14:conditionalFormatting>
        <x14:conditionalFormatting xmlns:xm="http://schemas.microsoft.com/office/excel/2006/main">
          <x14:cfRule type="expression" priority="6" id="{A83F03CC-3D66-4CE1-9197-36F45CF693A3}">
            <xm:f>IF(AND($B6&lt;&gt;"",$I6&lt;SUMIFS(METAS!$H:$H,METAS!$B:$B,$E6)),1,0)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D6:F6</xm:sqref>
        </x14:conditionalFormatting>
        <x14:conditionalFormatting xmlns:xm="http://schemas.microsoft.com/office/excel/2006/main">
          <x14:cfRule type="expression" priority="5" id="{26C34F18-2518-452C-B9A7-B5A82276B984}">
            <xm:f>IF(AND($B6&lt;&gt;"",$I6&lt;SUMIFS(METAS!$H:$H,METAS!$B:$B,$E6)),1,0)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H6:L6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CAPA</vt:lpstr>
      <vt:lpstr>TABELAS</vt:lpstr>
      <vt:lpstr>METAS</vt:lpstr>
      <vt:lpstr>EQUIPE</vt:lpstr>
      <vt:lpstr>BASE</vt:lpstr>
      <vt:lpstr>BASE QUALIDADE</vt:lpstr>
      <vt:lpstr>STATUS</vt:lpstr>
      <vt:lpstr>PAUSAS</vt:lpstr>
      <vt:lpstr>ABS</vt:lpstr>
      <vt:lpstr>PRODUTIVIDADE</vt:lpstr>
      <vt:lpstr>QUALIDADE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Felipe Venancio de Sena</dc:creator>
  <cp:keywords/>
  <dc:description/>
  <cp:lastModifiedBy>Felipe</cp:lastModifiedBy>
  <cp:revision/>
  <dcterms:created xsi:type="dcterms:W3CDTF">2017-01-20T12:36:16Z</dcterms:created>
  <dcterms:modified xsi:type="dcterms:W3CDTF">2018-06-02T12:33:01Z</dcterms:modified>
  <cp:category/>
  <cp:contentStatus/>
</cp:coreProperties>
</file>